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kasa\Desktop\"/>
    </mc:Choice>
  </mc:AlternateContent>
  <xr:revisionPtr revIDLastSave="0" documentId="13_ncr:1_{719ADA60-110F-40CD-BB4F-E772052D7BDE}" xr6:coauthVersionLast="47" xr6:coauthVersionMax="47" xr10:uidLastSave="{00000000-0000-0000-0000-000000000000}"/>
  <bookViews>
    <workbookView xWindow="-108" yWindow="-108" windowWidth="23256" windowHeight="12456" activeTab="7" xr2:uid="{9AE817B0-9FA8-4F6B-B31F-CFA1DE383853}"/>
  </bookViews>
  <sheets>
    <sheet name="配信用グラフ" sheetId="16" r:id="rId1"/>
    <sheet name="表" sheetId="17" r:id="rId2"/>
    <sheet name="モデル" sheetId="1" r:id="rId3"/>
    <sheet name="実績と3ヵ月予報" sheetId="2" r:id="rId4"/>
    <sheet name="製作班未定" sheetId="3" r:id="rId5"/>
    <sheet name="中野班" sheetId="4" r:id="rId6"/>
    <sheet name="道姓班" sheetId="5" r:id="rId7"/>
    <sheet name="阪上班" sheetId="6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7" hidden="1">阪上班!$B$1:$B$315</definedName>
    <definedName name="_xlnm._FilterDatabase" localSheetId="4" hidden="1">製作班未定!$B$1:$B$548</definedName>
    <definedName name="_xlnm._FilterDatabase" localSheetId="5" hidden="1">中野班!$B$1:$B$639</definedName>
    <definedName name="_xlnm._FilterDatabase" localSheetId="6" hidden="1">道姓班!$B$1:$B$198</definedName>
    <definedName name="_xlnm.Print_Area" localSheetId="3">実績と3ヵ月予報!$A$1:$APW$1071</definedName>
    <definedName name="_xlnm.Print_Area" localSheetId="0">配信用グラフ!$B$2:$W$199</definedName>
    <definedName name="_xlnm.Print_Area" localSheetId="1">表!$B$1:$W$27</definedName>
    <definedName name="Z_01EAC102_5872_4D3F_AEF4_F88509ECA931_.wvu.Cols" localSheetId="5" hidden="1">中野班!#REF!,中野班!$G:$G</definedName>
    <definedName name="Z_01EAC102_5872_4D3F_AEF4_F88509ECA931_.wvu.Cols" localSheetId="6" hidden="1">道姓班!$A:$A,道姓班!$F:$G</definedName>
    <definedName name="Z_01EAC102_5872_4D3F_AEF4_F88509ECA931_.wvu.Rows" localSheetId="7" hidden="1">阪上班!#REF!</definedName>
    <definedName name="Z_01EAC102_5872_4D3F_AEF4_F88509ECA931_.wvu.Rows" localSheetId="6" hidden="1">道姓班!#REF!</definedName>
    <definedName name="Z_0F8FFF91_082B_41AE_A387_6765511FC4F8_.wvu.Cols" localSheetId="7" hidden="1">阪上班!$A:$A,阪上班!$G:$G</definedName>
    <definedName name="Z_0F8FFF91_082B_41AE_A387_6765511FC4F8_.wvu.Cols" localSheetId="5" hidden="1">中野班!#REF!,中野班!$G:$G</definedName>
    <definedName name="Z_0F8FFF91_082B_41AE_A387_6765511FC4F8_.wvu.Cols" localSheetId="6" hidden="1">道姓班!$A:$A,道姓班!$G:$G</definedName>
    <definedName name="Z_0F8FFF91_082B_41AE_A387_6765511FC4F8_.wvu.Rows" localSheetId="7" hidden="1">阪上班!#REF!,阪上班!#REF!,阪上班!#REF!,阪上班!#REF!,阪上班!#REF!</definedName>
    <definedName name="Z_0F8FFF91_082B_41AE_A387_6765511FC4F8_.wvu.Rows" localSheetId="5" hidden="1">中野班!#REF!,中野班!#REF!,中野班!#REF!,中野班!#REF!,中野班!#REF!,中野班!#REF!,中野班!#REF!,中野班!#REF!,中野班!#REF!,中野班!#REF!,中野班!#REF!,中野班!#REF!,中野班!#REF!,中野班!#REF!,中野班!#REF!,中野班!#REF!,中野班!#REF!,中野班!#REF!</definedName>
    <definedName name="Z_0F8FFF91_082B_41AE_A387_6765511FC4F8_.wvu.Rows" localSheetId="6" hidden="1">道姓班!#REF!,道姓班!#REF!,道姓班!#REF!,道姓班!#REF!,道姓班!#REF!,道姓班!#REF!,道姓班!#REF!,道姓班!#REF!,道姓班!#REF!</definedName>
    <definedName name="Z_12232B0A_C267_4A48_85BF_83FB05968F45_.wvu.Cols" localSheetId="7" hidden="1">阪上班!$A:$A,阪上班!$G:$G</definedName>
    <definedName name="Z_12232B0A_C267_4A48_85BF_83FB05968F45_.wvu.Cols" localSheetId="6" hidden="1">道姓班!$A:$A,道姓班!$G:$G</definedName>
    <definedName name="Z_12232B0A_C267_4A48_85BF_83FB05968F45_.wvu.Rows" localSheetId="7" hidden="1">阪上班!#REF!,阪上班!#REF!,阪上班!#REF!,阪上班!#REF!,阪上班!#REF!,阪上班!#REF!,阪上班!#REF!</definedName>
    <definedName name="Z_12232B0A_C267_4A48_85BF_83FB05968F45_.wvu.Rows" localSheetId="6" hidden="1">道姓班!#REF!,道姓班!#REF!,道姓班!#REF!,道姓班!#REF!,道姓班!#REF!,道姓班!#REF!,道姓班!#REF!,道姓班!#REF!</definedName>
    <definedName name="Z_16D40D64_51D7_4162_B098_3C2B0DD28111_.wvu.Cols" localSheetId="7" hidden="1">阪上班!$A:$A,阪上班!$G:$G</definedName>
    <definedName name="Z_16D40D64_51D7_4162_B098_3C2B0DD28111_.wvu.Cols" localSheetId="5" hidden="1">中野班!#REF!,中野班!$G:$G</definedName>
    <definedName name="Z_16D40D64_51D7_4162_B098_3C2B0DD28111_.wvu.Cols" localSheetId="6" hidden="1">道姓班!$A:$A,道姓班!$G:$G</definedName>
    <definedName name="Z_16D40D64_51D7_4162_B098_3C2B0DD28111_.wvu.Rows" localSheetId="7" hidden="1">阪上班!#REF!,阪上班!#REF!,阪上班!#REF!,阪上班!#REF!,阪上班!#REF!</definedName>
    <definedName name="Z_16D40D64_51D7_4162_B098_3C2B0DD28111_.wvu.Rows" localSheetId="5" hidden="1">中野班!#REF!,中野班!#REF!,中野班!#REF!,中野班!#REF!,中野班!#REF!,中野班!#REF!,中野班!#REF!,中野班!#REF!,中野班!#REF!,中野班!#REF!,中野班!#REF!,中野班!#REF!,中野班!#REF!,中野班!#REF!,中野班!#REF!,中野班!#REF!,中野班!#REF!,中野班!#REF!</definedName>
    <definedName name="Z_16D40D64_51D7_4162_B098_3C2B0DD28111_.wvu.Rows" localSheetId="6" hidden="1">道姓班!#REF!,道姓班!#REF!,道姓班!#REF!,道姓班!#REF!,道姓班!#REF!,道姓班!#REF!,道姓班!#REF!,道姓班!#REF!</definedName>
    <definedName name="Z_1BC906C1_828F_42E5_904A_0814F2E9B5D3_.wvu.Cols" localSheetId="7" hidden="1">阪上班!$A:$A,阪上班!$G:$G</definedName>
    <definedName name="Z_1BC906C1_828F_42E5_904A_0814F2E9B5D3_.wvu.Cols" localSheetId="5" hidden="1">中野班!#REF!,中野班!$G:$G</definedName>
    <definedName name="Z_1BC906C1_828F_42E5_904A_0814F2E9B5D3_.wvu.Cols" localSheetId="6" hidden="1">道姓班!$A:$A,道姓班!$G:$G</definedName>
    <definedName name="Z_1BC906C1_828F_42E5_904A_0814F2E9B5D3_.wvu.Rows" localSheetId="7" hidden="1">阪上班!#REF!,阪上班!#REF!,阪上班!#REF!,阪上班!#REF!,阪上班!#REF!</definedName>
    <definedName name="Z_1BC906C1_828F_42E5_904A_0814F2E9B5D3_.wvu.Rows" localSheetId="5" hidden="1">中野班!#REF!,中野班!#REF!,中野班!#REF!,中野班!#REF!,中野班!#REF!,中野班!#REF!,中野班!#REF!,中野班!#REF!,中野班!#REF!,中野班!#REF!,中野班!#REF!,中野班!#REF!,中野班!#REF!,中野班!#REF!</definedName>
    <definedName name="Z_1BC906C1_828F_42E5_904A_0814F2E9B5D3_.wvu.Rows" localSheetId="6" hidden="1">道姓班!#REF!,道姓班!#REF!,道姓班!#REF!,道姓班!#REF!,道姓班!#REF!,道姓班!#REF!,道姓班!#REF!,道姓班!#REF!</definedName>
    <definedName name="Z_233B4F2A_CE3A_4E7E_A469_8A1396A4A03E_.wvu.Cols" localSheetId="7" hidden="1">阪上班!$A:$A,阪上班!$G:$G</definedName>
    <definedName name="Z_233B4F2A_CE3A_4E7E_A469_8A1396A4A03E_.wvu.Cols" localSheetId="5" hidden="1">中野班!#REF!,中野班!$G:$G</definedName>
    <definedName name="Z_233B4F2A_CE3A_4E7E_A469_8A1396A4A03E_.wvu.Cols" localSheetId="6" hidden="1">道姓班!$A:$A,道姓班!$G:$G</definedName>
    <definedName name="Z_233B4F2A_CE3A_4E7E_A469_8A1396A4A03E_.wvu.Rows" localSheetId="7" hidden="1">阪上班!#REF!,阪上班!#REF!,阪上班!#REF!,阪上班!#REF!,阪上班!#REF!,阪上班!#REF!,阪上班!#REF!,阪上班!#REF!</definedName>
    <definedName name="Z_233B4F2A_CE3A_4E7E_A469_8A1396A4A03E_.wvu.Rows" localSheetId="5" hidden="1">中野班!#REF!,中野班!#REF!,中野班!#REF!,中野班!#REF!,中野班!#REF!,中野班!#REF!,中野班!#REF!,中野班!#REF!,中野班!#REF!,中野班!#REF!,中野班!#REF!,中野班!#REF!,中野班!#REF!,中野班!#REF!,中野班!#REF!,中野班!#REF!</definedName>
    <definedName name="Z_233B4F2A_CE3A_4E7E_A469_8A1396A4A03E_.wvu.Rows" localSheetId="6" hidden="1">道姓班!#REF!,道姓班!#REF!,道姓班!#REF!,道姓班!#REF!,道姓班!#REF!,道姓班!#REF!,道姓班!#REF!,道姓班!#REF!,道姓班!#REF!</definedName>
    <definedName name="Z_2819F2E1_4F31_4792_8DD8_B68D120AA311_.wvu.Cols" localSheetId="7" hidden="1">阪上班!$A:$A,阪上班!$G:$G</definedName>
    <definedName name="Z_2819F2E1_4F31_4792_8DD8_B68D120AA311_.wvu.Rows" localSheetId="7" hidden="1">阪上班!#REF!,阪上班!#REF!,阪上班!#REF!,阪上班!#REF!,阪上班!#REF!,阪上班!#REF!,阪上班!#REF!,阪上班!#REF!,阪上班!#REF!,阪上班!#REF!,阪上班!#REF!</definedName>
    <definedName name="Z_51D48774_64A3_43B0_9490_960FF7A7669A_.wvu.Cols" localSheetId="7" hidden="1">阪上班!$A:$A,阪上班!$G:$G</definedName>
    <definedName name="Z_51D48774_64A3_43B0_9490_960FF7A7669A_.wvu.Cols" localSheetId="5" hidden="1">中野班!#REF!,中野班!$G:$G</definedName>
    <definedName name="Z_51D48774_64A3_43B0_9490_960FF7A7669A_.wvu.Cols" localSheetId="6" hidden="1">道姓班!$A:$A,道姓班!$G:$G</definedName>
    <definedName name="Z_51D48774_64A3_43B0_9490_960FF7A7669A_.wvu.Rows" localSheetId="7" hidden="1">阪上班!#REF!,阪上班!#REF!,阪上班!#REF!,阪上班!#REF!,阪上班!#REF!,阪上班!#REF!,阪上班!#REF!,阪上班!#REF!</definedName>
    <definedName name="Z_51D48774_64A3_43B0_9490_960FF7A7669A_.wvu.Rows" localSheetId="5" hidden="1">中野班!#REF!,中野班!#REF!,中野班!#REF!,中野班!#REF!,中野班!#REF!,中野班!#REF!,中野班!#REF!,中野班!#REF!,中野班!#REF!,中野班!#REF!,中野班!#REF!,中野班!#REF!,中野班!#REF!,中野班!#REF!,中野班!#REF!,中野班!#REF!</definedName>
    <definedName name="Z_51D48774_64A3_43B0_9490_960FF7A7669A_.wvu.Rows" localSheetId="6" hidden="1">道姓班!#REF!,道姓班!#REF!,道姓班!#REF!,道姓班!#REF!,道姓班!#REF!,道姓班!#REF!,道姓班!#REF!</definedName>
    <definedName name="Z_5A6A8E50_3CDE_42A9_97DC_0CCD4D677820_.wvu.Cols" localSheetId="7" hidden="1">阪上班!$A:$A,阪上班!$G:$G</definedName>
    <definedName name="Z_5A6A8E50_3CDE_42A9_97DC_0CCD4D677820_.wvu.Cols" localSheetId="5" hidden="1">中野班!#REF!,中野班!$G:$G</definedName>
    <definedName name="Z_5A6A8E50_3CDE_42A9_97DC_0CCD4D677820_.wvu.Cols" localSheetId="6" hidden="1">道姓班!$A:$A,道姓班!$G:$G</definedName>
    <definedName name="Z_5A6A8E50_3CDE_42A9_97DC_0CCD4D677820_.wvu.Rows" localSheetId="7" hidden="1">阪上班!#REF!,阪上班!#REF!,阪上班!#REF!,阪上班!#REF!,阪上班!#REF!,阪上班!#REF!</definedName>
    <definedName name="Z_5A6A8E50_3CDE_42A9_97DC_0CCD4D677820_.wvu.Rows" localSheetId="5" hidden="1">中野班!#REF!,中野班!#REF!,中野班!#REF!,中野班!#REF!,中野班!#REF!,中野班!#REF!,中野班!#REF!,中野班!#REF!,中野班!#REF!,中野班!#REF!,中野班!#REF!,中野班!#REF!,中野班!#REF!</definedName>
    <definedName name="Z_5A6A8E50_3CDE_42A9_97DC_0CCD4D677820_.wvu.Rows" localSheetId="6" hidden="1">道姓班!#REF!,道姓班!#REF!,道姓班!#REF!,道姓班!#REF!,道姓班!#REF!,道姓班!#REF!,道姓班!#REF!,道姓班!#REF!,道姓班!#REF!</definedName>
    <definedName name="Z_62D695DD_23D3_419C_B9FA_AA02C06801AA_.wvu.Cols" localSheetId="7" hidden="1">阪上班!$A:$A,阪上班!$G:$G</definedName>
    <definedName name="Z_62D695DD_23D3_419C_B9FA_AA02C06801AA_.wvu.Cols" localSheetId="6" hidden="1">道姓班!$G:$G</definedName>
    <definedName name="Z_62D695DD_23D3_419C_B9FA_AA02C06801AA_.wvu.Rows" localSheetId="7" hidden="1">阪上班!#REF!,阪上班!#REF!,阪上班!#REF!,阪上班!#REF!,阪上班!#REF!,阪上班!#REF!,阪上班!#REF!,阪上班!#REF!,阪上班!#REF!,阪上班!#REF!,阪上班!#REF!,阪上班!#REF!</definedName>
    <definedName name="Z_62D695DD_23D3_419C_B9FA_AA02C06801AA_.wvu.Rows" localSheetId="6" hidden="1">道姓班!#REF!,道姓班!#REF!,道姓班!#REF!,道姓班!#REF!,道姓班!#REF!,道姓班!#REF!,道姓班!#REF!,道姓班!#REF!</definedName>
    <definedName name="Z_658024EE_CD4F_44E8_8845_B1A13DED1816_.wvu.Cols" localSheetId="7" hidden="1">阪上班!$A:$A,阪上班!$G:$G</definedName>
    <definedName name="Z_658024EE_CD4F_44E8_8845_B1A13DED1816_.wvu.Cols" localSheetId="5" hidden="1">中野班!#REF!,中野班!$G:$G</definedName>
    <definedName name="Z_658024EE_CD4F_44E8_8845_B1A13DED1816_.wvu.Cols" localSheetId="6" hidden="1">道姓班!$A:$A,道姓班!$G:$G</definedName>
    <definedName name="Z_658024EE_CD4F_44E8_8845_B1A13DED1816_.wvu.Rows" localSheetId="7" hidden="1">阪上班!#REF!,阪上班!#REF!,阪上班!#REF!,阪上班!#REF!,阪上班!#REF!</definedName>
    <definedName name="Z_658024EE_CD4F_44E8_8845_B1A13DED1816_.wvu.Rows" localSheetId="5" hidden="1">中野班!#REF!,中野班!#REF!,中野班!#REF!,中野班!#REF!,中野班!#REF!,中野班!#REF!,中野班!#REF!,中野班!#REF!,中野班!#REF!,中野班!#REF!,中野班!#REF!,中野班!#REF!,中野班!#REF!,中野班!#REF!,中野班!#REF!,中野班!#REF!,中野班!#REF!,中野班!#REF!</definedName>
    <definedName name="Z_658024EE_CD4F_44E8_8845_B1A13DED1816_.wvu.Rows" localSheetId="6" hidden="1">道姓班!#REF!,道姓班!#REF!,道姓班!#REF!,道姓班!#REF!,道姓班!#REF!,道姓班!#REF!,道姓班!#REF!,道姓班!#REF!</definedName>
    <definedName name="Z_6A7C5EDE_B63D_4399_80E8_D3842AB852E5_.wvu.Cols" localSheetId="7" hidden="1">阪上班!$A:$A,阪上班!$G:$G</definedName>
    <definedName name="Z_6A7C5EDE_B63D_4399_80E8_D3842AB852E5_.wvu.Cols" localSheetId="5" hidden="1">中野班!#REF!,中野班!$G:$G</definedName>
    <definedName name="Z_6A7C5EDE_B63D_4399_80E8_D3842AB852E5_.wvu.Cols" localSheetId="6" hidden="1">道姓班!$A:$A,道姓班!$G:$G</definedName>
    <definedName name="Z_6BDCDEBF_DF61_4350_B308_DBFAAA30318A_.wvu.Cols" localSheetId="7" hidden="1">阪上班!$A:$A,阪上班!$G:$G</definedName>
    <definedName name="Z_6BDCDEBF_DF61_4350_B308_DBFAAA30318A_.wvu.Cols" localSheetId="5" hidden="1">中野班!#REF!</definedName>
    <definedName name="Z_6BDCDEBF_DF61_4350_B308_DBFAAA30318A_.wvu.Cols" localSheetId="6" hidden="1">道姓班!$A:$A,道姓班!$G:$G</definedName>
    <definedName name="Z_6BDCDEBF_DF61_4350_B308_DBFAAA30318A_.wvu.PrintArea" localSheetId="5" hidden="1">中野班!#REF!</definedName>
    <definedName name="Z_6BDCDEBF_DF61_4350_B308_DBFAAA30318A_.wvu.Rows" localSheetId="5" hidden="1">中野班!#REF!,中野班!#REF!,中野班!#REF!,中野班!#REF!,中野班!#REF!,中野班!#REF!,中野班!#REF!,中野班!#REF!,中野班!#REF!,中野班!#REF!,中野班!#REF!,中野班!#REF!,中野班!#REF!</definedName>
    <definedName name="Z_7DE73FA5_7DFF_4496_97C0_170F41E5CF19_.wvu.Cols" localSheetId="7" hidden="1">阪上班!$A:$A,阪上班!$G:$G</definedName>
    <definedName name="Z_7DE73FA5_7DFF_4496_97C0_170F41E5CF19_.wvu.Cols" localSheetId="6" hidden="1">道姓班!$A:$A,道姓班!$G:$G</definedName>
    <definedName name="Z_7DE73FA5_7DFF_4496_97C0_170F41E5CF19_.wvu.Rows" localSheetId="7" hidden="1">阪上班!#REF!,阪上班!#REF!,阪上班!#REF!,阪上班!#REF!,阪上班!#REF!,阪上班!#REF!,阪上班!#REF!,阪上班!#REF!</definedName>
    <definedName name="Z_7DE73FA5_7DFF_4496_97C0_170F41E5CF19_.wvu.Rows" localSheetId="6" hidden="1">道姓班!#REF!,道姓班!#REF!,道姓班!#REF!,道姓班!#REF!,道姓班!#REF!,道姓班!#REF!</definedName>
    <definedName name="Z_85B1DEF8_8534_4D26_BA36_94AD42E403F1_.wvu.Cols" localSheetId="7" hidden="1">阪上班!$A:$A,阪上班!$G:$G</definedName>
    <definedName name="Z_85B1DEF8_8534_4D26_BA36_94AD42E403F1_.wvu.Cols" localSheetId="6" hidden="1">道姓班!$A:$A,道姓班!$G:$G</definedName>
    <definedName name="Z_85B1DEF8_8534_4D26_BA36_94AD42E403F1_.wvu.Rows" localSheetId="7" hidden="1">阪上班!#REF!,阪上班!#REF!,阪上班!#REF!,阪上班!#REF!,阪上班!#REF!,阪上班!#REF!,阪上班!#REF!,阪上班!#REF!,阪上班!#REF!</definedName>
    <definedName name="Z_85B1DEF8_8534_4D26_BA36_94AD42E403F1_.wvu.Rows" localSheetId="6" hidden="1">道姓班!#REF!,道姓班!#REF!,道姓班!#REF!,道姓班!#REF!,道姓班!#REF!,道姓班!#REF!,道姓班!#REF!,道姓班!#REF!,道姓班!#REF!,道姓班!#REF!,道姓班!#REF!</definedName>
    <definedName name="Z_8CD98C0E_C4C3_46E0_AABB_9DFC6D844300_.wvu.Cols" localSheetId="7" hidden="1">阪上班!$A:$A,阪上班!$G:$G</definedName>
    <definedName name="Z_8CD98C0E_C4C3_46E0_AABB_9DFC6D844300_.wvu.Cols" localSheetId="5" hidden="1">中野班!#REF!,中野班!$G:$G</definedName>
    <definedName name="Z_8CD98C0E_C4C3_46E0_AABB_9DFC6D844300_.wvu.Cols" localSheetId="6" hidden="1">道姓班!$A:$A,道姓班!$G:$G</definedName>
    <definedName name="Z_8CD98C0E_C4C3_46E0_AABB_9DFC6D844300_.wvu.Rows" localSheetId="6" hidden="1">道姓班!#REF!,道姓班!#REF!,道姓班!#REF!,道姓班!#REF!,道姓班!#REF!,道姓班!#REF!,道姓班!#REF!</definedName>
    <definedName name="Z_9C71EB53_8AD4_4F77_81FA_F2A499CD805E_.wvu.Cols" localSheetId="7" hidden="1">阪上班!$A:$A,阪上班!$G:$G</definedName>
    <definedName name="Z_9C71EB53_8AD4_4F77_81FA_F2A499CD805E_.wvu.Cols" localSheetId="6" hidden="1">道姓班!$A:$A,道姓班!$G:$G</definedName>
    <definedName name="Z_9C71EB53_8AD4_4F77_81FA_F2A499CD805E_.wvu.Rows" localSheetId="7" hidden="1">阪上班!#REF!,阪上班!#REF!,阪上班!#REF!,阪上班!#REF!,阪上班!#REF!,阪上班!#REF!,阪上班!#REF!,阪上班!#REF!,阪上班!#REF!</definedName>
    <definedName name="Z_9C71EB53_8AD4_4F77_81FA_F2A499CD805E_.wvu.Rows" localSheetId="6" hidden="1">道姓班!#REF!,道姓班!#REF!,道姓班!#REF!,道姓班!#REF!,道姓班!#REF!</definedName>
    <definedName name="Z_AA48850C_D76D_422A_A71D_B6559D657CD0_.wvu.Cols" localSheetId="7" hidden="1">阪上班!$A:$A,阪上班!$G:$G</definedName>
    <definedName name="Z_AA48850C_D76D_422A_A71D_B6559D657CD0_.wvu.Cols" localSheetId="5" hidden="1">中野班!#REF!,中野班!$G:$G</definedName>
    <definedName name="Z_AA48850C_D76D_422A_A71D_B6559D657CD0_.wvu.Cols" localSheetId="6" hidden="1">道姓班!$A:$A,道姓班!$G:$G</definedName>
    <definedName name="Z_AA48850C_D76D_422A_A71D_B6559D657CD0_.wvu.Rows" localSheetId="7" hidden="1">阪上班!#REF!,阪上班!#REF!,阪上班!#REF!,阪上班!#REF!</definedName>
    <definedName name="Z_AA48850C_D76D_422A_A71D_B6559D657CD0_.wvu.Rows" localSheetId="5" hidden="1">中野班!#REF!,中野班!#REF!,中野班!#REF!,中野班!#REF!,中野班!#REF!,中野班!#REF!,中野班!#REF!,中野班!#REF!,中野班!#REF!,中野班!#REF!,中野班!#REF!,中野班!#REF!</definedName>
    <definedName name="Z_AA48850C_D76D_422A_A71D_B6559D657CD0_.wvu.Rows" localSheetId="6" hidden="1">道姓班!#REF!,道姓班!#REF!,道姓班!#REF!,道姓班!#REF!</definedName>
    <definedName name="Z_DC7B0AC1_8938_46CA_A465_2CE7ACC21A2F_.wvu.Cols" localSheetId="7" hidden="1">阪上班!$A:$A,阪上班!$G:$G</definedName>
    <definedName name="Z_DC7B0AC1_8938_46CA_A465_2CE7ACC21A2F_.wvu.Cols" localSheetId="6" hidden="1">道姓班!$A:$A,道姓班!$G:$G</definedName>
    <definedName name="Z_DC7B0AC1_8938_46CA_A465_2CE7ACC21A2F_.wvu.Rows" localSheetId="7" hidden="1">阪上班!#REF!,阪上班!#REF!,阪上班!#REF!,阪上班!#REF!,阪上班!#REF!,阪上班!#REF!,阪上班!#REF!,阪上班!#REF!,阪上班!#REF!,阪上班!#REF!,阪上班!#REF!,阪上班!#REF!</definedName>
    <definedName name="Z_DC7B0AC1_8938_46CA_A465_2CE7ACC21A2F_.wvu.Rows" localSheetId="6" hidden="1">道姓班!#REF!,道姓班!#REF!,道姓班!#REF!,道姓班!#REF!,道姓班!#REF!,道姓班!#REF!,道姓班!#REF!,道姓班!#REF!,道姓班!#REF!,道姓班!#REF!</definedName>
    <definedName name="Z_F4C0B8AC_54C1_4CC9_9CBA_E57308AFCCBB_.wvu.Cols" localSheetId="6" hidden="1">道姓班!$A:$A,道姓班!$F:$G</definedName>
    <definedName name="Z_F4C0B8AC_54C1_4CC9_9CBA_E57308AFCCBB_.wvu.Rows" localSheetId="7" hidden="1">阪上班!#REF!,阪上班!#REF!,阪上班!#REF!,阪上班!#REF!,阪上班!#REF!,阪上班!#REF!,阪上班!#REF!,阪上班!#REF!</definedName>
    <definedName name="Z_F4C0B8AC_54C1_4CC9_9CBA_E57308AFCCBB_.wvu.Rows" localSheetId="6" hidden="1">道姓班!#REF!,道姓班!#REF!,道姓班!#REF!,道姓班!#REF!,道姓班!#REF!,道姓班!#REF!,道姓班!#REF!,道姓班!#REF!,道姓班!#REF!,道姓班!#REF!,道姓班!#REF!</definedName>
    <definedName name="Z_F737A516_464F_4D08_8172_D21A3B10F439_.wvu.Cols" localSheetId="7" hidden="1">阪上班!$A:$A,阪上班!$G:$G</definedName>
    <definedName name="Z_F737A516_464F_4D08_8172_D21A3B10F439_.wvu.Cols" localSheetId="6" hidden="1">道姓班!$A:$A,道姓班!$G:$G</definedName>
    <definedName name="Z_F737A516_464F_4D08_8172_D21A3B10F439_.wvu.Rows" localSheetId="7" hidden="1">阪上班!#REF!,阪上班!#REF!,阪上班!#REF!,阪上班!#REF!,阪上班!#REF!,阪上班!#REF!,阪上班!#REF!,阪上班!#REF!,阪上班!#REF!,阪上班!#REF!,阪上班!#REF!</definedName>
    <definedName name="Z_F737A516_464F_4D08_8172_D21A3B10F439_.wvu.Rows" localSheetId="6" hidden="1">道姓班!#REF!,道姓班!#REF!,道姓班!#REF!,道姓班!#REF!,道姓班!#REF!,道姓班!#REF!,道姓班!#REF!,道姓班!#REF!,道姓班!#REF!</definedName>
    <definedName name="Z_FEA85DA2_F109_4C3D_93FD_15F0F1852119_.wvu.Cols" localSheetId="7" hidden="1">阪上班!$A:$A,阪上班!$G:$G</definedName>
    <definedName name="Z_FEA85DA2_F109_4C3D_93FD_15F0F1852119_.wvu.Cols" localSheetId="5" hidden="1">中野班!#REF!,中野班!$G:$G</definedName>
    <definedName name="Z_FEA85DA2_F109_4C3D_93FD_15F0F1852119_.wvu.Cols" localSheetId="6" hidden="1">道姓班!$A:$A,道姓班!$G:$G</definedName>
    <definedName name="Z_FEA85DA2_F109_4C3D_93FD_15F0F1852119_.wvu.Rows" localSheetId="7" hidden="1">阪上班!#REF!,阪上班!#REF!,阪上班!#REF!,阪上班!#REF!</definedName>
    <definedName name="Z_FEA85DA2_F109_4C3D_93FD_15F0F1852119_.wvu.Rows" localSheetId="5" hidden="1">中野班!#REF!,中野班!#REF!,中野班!#REF!,中野班!#REF!,中野班!#REF!,中野班!#REF!,中野班!#REF!,中野班!#REF!,中野班!#REF!,中野班!#REF!,中野班!#REF!,中野班!#REF!</definedName>
    <definedName name="Z_FEA85DA2_F109_4C3D_93FD_15F0F1852119_.wvu.Rows" localSheetId="6" hidden="1">道姓班!#REF!,道姓班!#REF!,道姓班!#REF!,道姓班!#REF!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R46" i="4" l="1"/>
  <c r="ALS46" i="4"/>
  <c r="ALT46" i="4"/>
  <c r="ALU46" i="4"/>
  <c r="ALV46" i="4"/>
  <c r="ALW46" i="4"/>
  <c r="ALX46" i="4"/>
  <c r="ALY46" i="4"/>
  <c r="ALZ46" i="4"/>
  <c r="AMA46" i="4"/>
  <c r="AMB46" i="4"/>
  <c r="AMC46" i="4"/>
  <c r="ALQ46" i="4"/>
  <c r="ALP46" i="4"/>
  <c r="AKX46" i="4"/>
  <c r="AKY46" i="4"/>
  <c r="AKZ46" i="4"/>
  <c r="ALA46" i="4"/>
  <c r="ALB46" i="4"/>
  <c r="ALC46" i="4"/>
  <c r="ALD46" i="4"/>
  <c r="ALE46" i="4"/>
  <c r="ALF46" i="4"/>
  <c r="ALG46" i="4"/>
  <c r="ALH46" i="4"/>
  <c r="ALI46" i="4"/>
  <c r="ALJ46" i="4"/>
  <c r="ALK46" i="4"/>
  <c r="ALL46" i="4"/>
  <c r="ALM46" i="4"/>
  <c r="ALN46" i="4"/>
  <c r="ALO46" i="4"/>
  <c r="AJP46" i="4"/>
  <c r="AJQ46" i="4"/>
  <c r="AJR46" i="4"/>
  <c r="AJS46" i="4"/>
  <c r="AJT46" i="4"/>
  <c r="AJU46" i="4"/>
  <c r="AJV46" i="4"/>
  <c r="AJW46" i="4"/>
  <c r="AJX46" i="4"/>
  <c r="AJY46" i="4"/>
  <c r="AJZ46" i="4"/>
  <c r="AKA46" i="4"/>
  <c r="AKB46" i="4"/>
  <c r="AKC46" i="4"/>
  <c r="AKD46" i="4"/>
  <c r="AKE46" i="4"/>
  <c r="AKF46" i="4"/>
  <c r="AJE35" i="4"/>
  <c r="AJF35" i="4"/>
  <c r="AJD25" i="4"/>
  <c r="AJE25" i="4"/>
  <c r="AJF25" i="4"/>
  <c r="AJG25" i="4"/>
  <c r="AJH25" i="4"/>
  <c r="AJI25" i="4"/>
  <c r="AJJ25" i="4"/>
  <c r="AJK25" i="4"/>
  <c r="AJL25" i="4"/>
  <c r="AJM25" i="4"/>
  <c r="AJN25" i="4"/>
  <c r="AJO25" i="4"/>
  <c r="AJP25" i="4"/>
  <c r="AJQ25" i="4"/>
  <c r="AJR25" i="4"/>
  <c r="AJS25" i="4"/>
  <c r="AJT25" i="4"/>
  <c r="AJU25" i="4"/>
  <c r="AJV25" i="4"/>
  <c r="AJW25" i="4"/>
  <c r="AJX25" i="4"/>
  <c r="AJY25" i="4"/>
  <c r="AJZ25" i="4"/>
  <c r="AKA25" i="4"/>
  <c r="AKB25" i="4"/>
  <c r="AKC25" i="4"/>
  <c r="AKD25" i="4"/>
  <c r="AKE25" i="4"/>
  <c r="AKF25" i="4"/>
  <c r="AKG25" i="4"/>
  <c r="AKH25" i="4"/>
  <c r="AKI25" i="4"/>
  <c r="AKJ25" i="4"/>
  <c r="AKK25" i="4"/>
  <c r="AKL25" i="4"/>
  <c r="AKM25" i="4"/>
  <c r="AKN25" i="4"/>
  <c r="AKO25" i="4"/>
  <c r="AKP25" i="4"/>
  <c r="AKQ25" i="4"/>
  <c r="AKR25" i="4"/>
  <c r="AKS25" i="4"/>
  <c r="AKT25" i="4"/>
  <c r="AKU25" i="4"/>
  <c r="AKV25" i="4"/>
  <c r="AKW25" i="4"/>
  <c r="AKX25" i="4"/>
  <c r="D113" i="4"/>
  <c r="D112" i="4"/>
  <c r="D111" i="4"/>
  <c r="D110" i="4"/>
  <c r="D109" i="4"/>
  <c r="D108" i="4"/>
  <c r="D114" i="4" s="1"/>
  <c r="D103" i="4"/>
  <c r="D102" i="4"/>
  <c r="D101" i="4"/>
  <c r="D100" i="4"/>
  <c r="D99" i="4"/>
  <c r="D98" i="4"/>
  <c r="D93" i="4"/>
  <c r="D92" i="4"/>
  <c r="D91" i="4"/>
  <c r="D90" i="4"/>
  <c r="D89" i="4"/>
  <c r="D88" i="4"/>
  <c r="D94" i="4" s="1"/>
  <c r="D83" i="4"/>
  <c r="D82" i="4"/>
  <c r="D81" i="4"/>
  <c r="D80" i="4"/>
  <c r="D79" i="4"/>
  <c r="D78" i="4"/>
  <c r="D73" i="4"/>
  <c r="D72" i="4"/>
  <c r="D71" i="4"/>
  <c r="D70" i="4"/>
  <c r="D69" i="4"/>
  <c r="D68" i="4"/>
  <c r="D74" i="4" s="1"/>
  <c r="D63" i="4"/>
  <c r="D62" i="4"/>
  <c r="D61" i="4"/>
  <c r="D60" i="4"/>
  <c r="D59" i="4"/>
  <c r="D58" i="4"/>
  <c r="D64" i="4" s="1"/>
  <c r="D53" i="4"/>
  <c r="D52" i="4"/>
  <c r="D51" i="4"/>
  <c r="D50" i="4"/>
  <c r="D49" i="4"/>
  <c r="D48" i="4"/>
  <c r="D43" i="4"/>
  <c r="D42" i="4"/>
  <c r="D41" i="4"/>
  <c r="D40" i="4"/>
  <c r="D39" i="4"/>
  <c r="D38" i="4"/>
  <c r="D32" i="4"/>
  <c r="D31" i="4"/>
  <c r="D30" i="4"/>
  <c r="D29" i="4"/>
  <c r="D28" i="4"/>
  <c r="D27" i="4"/>
  <c r="D33" i="4" s="1"/>
  <c r="D22" i="4"/>
  <c r="D21" i="4"/>
  <c r="D20" i="4"/>
  <c r="D19" i="4"/>
  <c r="D18" i="4"/>
  <c r="D17" i="4"/>
  <c r="D23" i="4" s="1"/>
  <c r="D12" i="4"/>
  <c r="D11" i="4"/>
  <c r="D10" i="4"/>
  <c r="D9" i="4"/>
  <c r="D8" i="4"/>
  <c r="D7" i="4"/>
  <c r="D171" i="5"/>
  <c r="D170" i="5"/>
  <c r="D169" i="5"/>
  <c r="D168" i="5"/>
  <c r="D167" i="5"/>
  <c r="D166" i="5"/>
  <c r="D172" i="5" s="1"/>
  <c r="D161" i="5"/>
  <c r="D160" i="5"/>
  <c r="D159" i="5"/>
  <c r="D158" i="5"/>
  <c r="D157" i="5"/>
  <c r="D156" i="5"/>
  <c r="D151" i="5"/>
  <c r="D150" i="5"/>
  <c r="D149" i="5"/>
  <c r="D148" i="5"/>
  <c r="D147" i="5"/>
  <c r="D146" i="5"/>
  <c r="D141" i="5"/>
  <c r="D140" i="5"/>
  <c r="D139" i="5"/>
  <c r="D138" i="5"/>
  <c r="D137" i="5"/>
  <c r="D136" i="5"/>
  <c r="D131" i="5"/>
  <c r="D130" i="5"/>
  <c r="D129" i="5"/>
  <c r="D128" i="5"/>
  <c r="D127" i="5"/>
  <c r="D126" i="5"/>
  <c r="D132" i="5" s="1"/>
  <c r="D121" i="5"/>
  <c r="D120" i="5"/>
  <c r="D119" i="5"/>
  <c r="D118" i="5"/>
  <c r="D117" i="5"/>
  <c r="D116" i="5"/>
  <c r="D111" i="5"/>
  <c r="D110" i="5"/>
  <c r="D109" i="5"/>
  <c r="D108" i="5"/>
  <c r="D107" i="5"/>
  <c r="D106" i="5"/>
  <c r="D112" i="5" s="1"/>
  <c r="D101" i="5"/>
  <c r="D100" i="5"/>
  <c r="D99" i="5"/>
  <c r="D98" i="5"/>
  <c r="D97" i="5"/>
  <c r="D96" i="5"/>
  <c r="D91" i="5"/>
  <c r="D90" i="5"/>
  <c r="D89" i="5"/>
  <c r="D88" i="5"/>
  <c r="D87" i="5"/>
  <c r="D86" i="5"/>
  <c r="D92" i="5" s="1"/>
  <c r="D81" i="5"/>
  <c r="D80" i="5"/>
  <c r="D79" i="5"/>
  <c r="D78" i="5"/>
  <c r="D77" i="5"/>
  <c r="D76" i="5"/>
  <c r="D71" i="5"/>
  <c r="D70" i="5"/>
  <c r="D69" i="5"/>
  <c r="D68" i="5"/>
  <c r="D67" i="5"/>
  <c r="D66" i="5"/>
  <c r="D61" i="5"/>
  <c r="D60" i="5"/>
  <c r="D59" i="5"/>
  <c r="D58" i="5"/>
  <c r="D57" i="5"/>
  <c r="D56" i="5"/>
  <c r="D41" i="5"/>
  <c r="D40" i="5"/>
  <c r="D39" i="5"/>
  <c r="D38" i="5"/>
  <c r="D37" i="5"/>
  <c r="D36" i="5"/>
  <c r="D42" i="5" s="1"/>
  <c r="D51" i="5"/>
  <c r="D50" i="5"/>
  <c r="D49" i="5"/>
  <c r="D48" i="5"/>
  <c r="D47" i="5"/>
  <c r="D46" i="5"/>
  <c r="D31" i="5"/>
  <c r="D30" i="5"/>
  <c r="D29" i="5"/>
  <c r="D28" i="5"/>
  <c r="D27" i="5"/>
  <c r="D26" i="5"/>
  <c r="D32" i="5" s="1"/>
  <c r="D21" i="5"/>
  <c r="D20" i="5"/>
  <c r="D19" i="5"/>
  <c r="D18" i="5"/>
  <c r="D17" i="5"/>
  <c r="D16" i="5"/>
  <c r="D11" i="5"/>
  <c r="D10" i="5"/>
  <c r="D9" i="5"/>
  <c r="D8" i="5"/>
  <c r="D7" i="5"/>
  <c r="D6" i="5"/>
  <c r="D12" i="5" s="1"/>
  <c r="D142" i="6"/>
  <c r="D141" i="6"/>
  <c r="D140" i="6"/>
  <c r="D139" i="6"/>
  <c r="D138" i="6"/>
  <c r="D137" i="6"/>
  <c r="D132" i="6"/>
  <c r="D131" i="6"/>
  <c r="D130" i="6"/>
  <c r="D129" i="6"/>
  <c r="D128" i="6"/>
  <c r="D127" i="6"/>
  <c r="D122" i="6"/>
  <c r="D121" i="6"/>
  <c r="D120" i="6"/>
  <c r="D119" i="6"/>
  <c r="D118" i="6"/>
  <c r="D117" i="6"/>
  <c r="D112" i="6"/>
  <c r="D111" i="6"/>
  <c r="D110" i="6"/>
  <c r="D109" i="6"/>
  <c r="D108" i="6"/>
  <c r="D107" i="6"/>
  <c r="D113" i="6" s="1"/>
  <c r="D102" i="6"/>
  <c r="D101" i="6"/>
  <c r="D100" i="6"/>
  <c r="D99" i="6"/>
  <c r="D98" i="6"/>
  <c r="D97" i="6"/>
  <c r="D92" i="6"/>
  <c r="D91" i="6"/>
  <c r="D90" i="6"/>
  <c r="D89" i="6"/>
  <c r="D88" i="6"/>
  <c r="D87" i="6"/>
  <c r="D93" i="6" s="1"/>
  <c r="D82" i="6"/>
  <c r="D81" i="6"/>
  <c r="D80" i="6"/>
  <c r="D79" i="6"/>
  <c r="D78" i="6"/>
  <c r="D77" i="6"/>
  <c r="D72" i="6"/>
  <c r="D71" i="6"/>
  <c r="D70" i="6"/>
  <c r="D69" i="6"/>
  <c r="D68" i="6"/>
  <c r="D67" i="6"/>
  <c r="D62" i="6"/>
  <c r="D61" i="6"/>
  <c r="D60" i="6"/>
  <c r="D59" i="6"/>
  <c r="D58" i="6"/>
  <c r="D57" i="6"/>
  <c r="D51" i="6"/>
  <c r="D50" i="6"/>
  <c r="D49" i="6"/>
  <c r="D48" i="6"/>
  <c r="D47" i="6"/>
  <c r="D46" i="6"/>
  <c r="D52" i="6" s="1"/>
  <c r="D41" i="6"/>
  <c r="D40" i="6"/>
  <c r="D39" i="6"/>
  <c r="D38" i="6"/>
  <c r="D37" i="6"/>
  <c r="D36" i="6"/>
  <c r="D21" i="6"/>
  <c r="D20" i="6"/>
  <c r="D19" i="6"/>
  <c r="D18" i="6"/>
  <c r="D17" i="6"/>
  <c r="D16" i="6"/>
  <c r="D22" i="6" s="1"/>
  <c r="D7" i="6"/>
  <c r="D8" i="6"/>
  <c r="D9" i="6"/>
  <c r="D10" i="6"/>
  <c r="D11" i="6"/>
  <c r="D6" i="6"/>
  <c r="D104" i="4" l="1"/>
  <c r="D84" i="4"/>
  <c r="D54" i="4"/>
  <c r="D44" i="4"/>
  <c r="D13" i="4"/>
  <c r="D152" i="5"/>
  <c r="D72" i="5"/>
  <c r="D52" i="5"/>
  <c r="D62" i="5"/>
  <c r="D102" i="5"/>
  <c r="D122" i="5"/>
  <c r="D142" i="5"/>
  <c r="D162" i="5"/>
  <c r="D22" i="5"/>
  <c r="D82" i="5"/>
  <c r="D133" i="6"/>
  <c r="D73" i="6"/>
  <c r="D42" i="6"/>
  <c r="D63" i="6"/>
  <c r="D103" i="6"/>
  <c r="D123" i="6"/>
  <c r="D143" i="6"/>
  <c r="D83" i="6"/>
  <c r="AIQ123" i="4"/>
  <c r="AIR123" i="4"/>
  <c r="AIS123" i="4"/>
  <c r="AIT123" i="4"/>
  <c r="AIU123" i="4"/>
  <c r="AIQ124" i="4"/>
  <c r="AIR124" i="4"/>
  <c r="AIS124" i="4"/>
  <c r="AIT124" i="4"/>
  <c r="AIU124" i="4"/>
  <c r="AIQ125" i="4"/>
  <c r="AIR125" i="4"/>
  <c r="AIS125" i="4"/>
  <c r="AIT125" i="4"/>
  <c r="AIU125" i="4"/>
  <c r="AIQ126" i="4"/>
  <c r="AIR126" i="4"/>
  <c r="AIS126" i="4"/>
  <c r="AIT126" i="4"/>
  <c r="AIU126" i="4"/>
  <c r="AIQ127" i="4"/>
  <c r="AIR127" i="4"/>
  <c r="AIS127" i="4"/>
  <c r="AIT127" i="4"/>
  <c r="AIU127" i="4"/>
  <c r="AIQ128" i="4"/>
  <c r="AIR128" i="4"/>
  <c r="AIS128" i="4"/>
  <c r="AIT128" i="4"/>
  <c r="AIU128" i="4"/>
  <c r="AIQ129" i="4"/>
  <c r="AIR129" i="4"/>
  <c r="AIS129" i="4"/>
  <c r="AIT129" i="4"/>
  <c r="AIU129" i="4"/>
  <c r="AIQ68" i="4"/>
  <c r="AIR68" i="4"/>
  <c r="AIS68" i="4"/>
  <c r="AIT68" i="4"/>
  <c r="AIU68" i="4"/>
  <c r="AIQ69" i="4"/>
  <c r="AIR69" i="4"/>
  <c r="AIS69" i="4"/>
  <c r="AIT69" i="4"/>
  <c r="AIU69" i="4"/>
  <c r="AIQ70" i="4"/>
  <c r="AIR70" i="4"/>
  <c r="AIS70" i="4"/>
  <c r="AIT70" i="4"/>
  <c r="AIU70" i="4"/>
  <c r="AIQ71" i="4"/>
  <c r="AIR71" i="4"/>
  <c r="AIS71" i="4"/>
  <c r="AIT71" i="4"/>
  <c r="AIU71" i="4"/>
  <c r="AIQ72" i="4"/>
  <c r="AIR72" i="4"/>
  <c r="AIS72" i="4"/>
  <c r="AIT72" i="4"/>
  <c r="AIU72" i="4"/>
  <c r="AIQ73" i="4"/>
  <c r="AIR73" i="4"/>
  <c r="AIS73" i="4"/>
  <c r="AIT73" i="4"/>
  <c r="AIU73" i="4"/>
  <c r="AIQ58" i="4"/>
  <c r="AIR58" i="4"/>
  <c r="AIS58" i="4"/>
  <c r="AIT58" i="4"/>
  <c r="AIU58" i="4"/>
  <c r="AIQ59" i="4"/>
  <c r="AIR59" i="4"/>
  <c r="AIS59" i="4"/>
  <c r="AIT59" i="4"/>
  <c r="AIU59" i="4"/>
  <c r="AIQ60" i="4"/>
  <c r="AIR60" i="4"/>
  <c r="AIS60" i="4"/>
  <c r="AIT60" i="4"/>
  <c r="AIU60" i="4"/>
  <c r="AIQ61" i="4"/>
  <c r="AIR61" i="4"/>
  <c r="AIS61" i="4"/>
  <c r="AIT61" i="4"/>
  <c r="AIU61" i="4"/>
  <c r="AIQ62" i="4"/>
  <c r="AIR62" i="4"/>
  <c r="AIS62" i="4"/>
  <c r="AIT62" i="4"/>
  <c r="AIU62" i="4"/>
  <c r="AIQ63" i="4"/>
  <c r="AIR63" i="4"/>
  <c r="AIS63" i="4"/>
  <c r="AIT63" i="4"/>
  <c r="AIU63" i="4"/>
  <c r="AIQ48" i="4"/>
  <c r="AIR48" i="4"/>
  <c r="AIS48" i="4"/>
  <c r="AIT48" i="4"/>
  <c r="AIQ49" i="4"/>
  <c r="AIR49" i="4"/>
  <c r="AIS49" i="4"/>
  <c r="AIT49" i="4"/>
  <c r="AIQ50" i="4"/>
  <c r="AIR50" i="4"/>
  <c r="AIS50" i="4"/>
  <c r="AIT50" i="4"/>
  <c r="AIQ51" i="4"/>
  <c r="AIR51" i="4"/>
  <c r="AIS51" i="4"/>
  <c r="AIT51" i="4"/>
  <c r="AIQ52" i="4"/>
  <c r="AIR52" i="4"/>
  <c r="AIS52" i="4"/>
  <c r="AIT52" i="4"/>
  <c r="AIQ53" i="4"/>
  <c r="AIR53" i="4"/>
  <c r="AIS53" i="4"/>
  <c r="AIT53" i="4"/>
  <c r="AIQ38" i="4"/>
  <c r="AIR38" i="4"/>
  <c r="AIS38" i="4"/>
  <c r="AIT38" i="4"/>
  <c r="AIU38" i="4"/>
  <c r="AIQ39" i="4"/>
  <c r="AIR39" i="4"/>
  <c r="AIS39" i="4"/>
  <c r="AIT39" i="4"/>
  <c r="AIU39" i="4"/>
  <c r="AIQ40" i="4"/>
  <c r="AIR40" i="4"/>
  <c r="AIS40" i="4"/>
  <c r="AIT40" i="4"/>
  <c r="AIU40" i="4"/>
  <c r="AIQ41" i="4"/>
  <c r="AIR41" i="4"/>
  <c r="AIS41" i="4"/>
  <c r="AIT41" i="4"/>
  <c r="AIU41" i="4"/>
  <c r="AIQ42" i="4"/>
  <c r="AIR42" i="4"/>
  <c r="AIS42" i="4"/>
  <c r="AIT42" i="4"/>
  <c r="AIU42" i="4"/>
  <c r="AIQ43" i="4"/>
  <c r="AIR43" i="4"/>
  <c r="AIS43" i="4"/>
  <c r="AIT43" i="4"/>
  <c r="AIU43" i="4"/>
  <c r="AIQ27" i="4"/>
  <c r="AIR27" i="4"/>
  <c r="AIS27" i="4"/>
  <c r="AIT27" i="4"/>
  <c r="AIU27" i="4"/>
  <c r="AIQ28" i="4"/>
  <c r="AIR28" i="4"/>
  <c r="AIS28" i="4"/>
  <c r="AIT28" i="4"/>
  <c r="AIU28" i="4"/>
  <c r="AIQ29" i="4"/>
  <c r="AIR29" i="4"/>
  <c r="AIS29" i="4"/>
  <c r="AIT29" i="4"/>
  <c r="AIU29" i="4"/>
  <c r="AIQ30" i="4"/>
  <c r="AIR30" i="4"/>
  <c r="AIS30" i="4"/>
  <c r="AIT30" i="4"/>
  <c r="AIU30" i="4"/>
  <c r="AIQ31" i="4"/>
  <c r="AIR31" i="4"/>
  <c r="AIS31" i="4"/>
  <c r="AIT31" i="4"/>
  <c r="AIU31" i="4"/>
  <c r="AIQ32" i="4"/>
  <c r="AIR32" i="4"/>
  <c r="AIS32" i="4"/>
  <c r="AIT32" i="4"/>
  <c r="AIU32" i="4"/>
  <c r="AIQ17" i="4" l="1"/>
  <c r="AIR17" i="4"/>
  <c r="AIS17" i="4"/>
  <c r="AIT17" i="4"/>
  <c r="AIU17" i="4"/>
  <c r="AIQ18" i="4"/>
  <c r="AIR18" i="4"/>
  <c r="AIS18" i="4"/>
  <c r="AIT18" i="4"/>
  <c r="AIU18" i="4"/>
  <c r="AIQ19" i="4"/>
  <c r="AIR19" i="4"/>
  <c r="AIS19" i="4"/>
  <c r="AIT19" i="4"/>
  <c r="AIU19" i="4"/>
  <c r="AIQ20" i="4"/>
  <c r="AIR20" i="4"/>
  <c r="AIS20" i="4"/>
  <c r="AIT20" i="4"/>
  <c r="AIU20" i="4"/>
  <c r="AIQ21" i="4"/>
  <c r="AIR21" i="4"/>
  <c r="AIS21" i="4"/>
  <c r="AIT21" i="4"/>
  <c r="AIU21" i="4"/>
  <c r="AIQ22" i="4"/>
  <c r="AIR22" i="4"/>
  <c r="AIS22" i="4"/>
  <c r="AIT22" i="4"/>
  <c r="AIU22" i="4"/>
  <c r="AIQ185" i="5"/>
  <c r="AIR185" i="5"/>
  <c r="AIS185" i="5"/>
  <c r="AIT185" i="5"/>
  <c r="AIU185" i="5"/>
  <c r="AIQ186" i="5"/>
  <c r="AIR186" i="5"/>
  <c r="AIS186" i="5"/>
  <c r="AIT186" i="5"/>
  <c r="AIU186" i="5"/>
  <c r="AIQ187" i="5"/>
  <c r="AIR187" i="5"/>
  <c r="AIS187" i="5"/>
  <c r="AIT187" i="5"/>
  <c r="AIU187" i="5"/>
  <c r="AIQ188" i="5"/>
  <c r="AIR188" i="5"/>
  <c r="AIS188" i="5"/>
  <c r="AIT188" i="5"/>
  <c r="AIU188" i="5"/>
  <c r="AIQ189" i="5"/>
  <c r="AIR189" i="5"/>
  <c r="AIS189" i="5"/>
  <c r="AIT189" i="5"/>
  <c r="AIU189" i="5"/>
  <c r="AIQ190" i="5"/>
  <c r="AIR190" i="5"/>
  <c r="AIS190" i="5"/>
  <c r="AIT190" i="5"/>
  <c r="AIU190" i="5"/>
  <c r="AIQ191" i="5"/>
  <c r="AIR191" i="5"/>
  <c r="AIS191" i="5"/>
  <c r="AIT191" i="5"/>
  <c r="AIU191" i="5"/>
  <c r="AIQ56" i="5"/>
  <c r="AIR56" i="5"/>
  <c r="AIS56" i="5"/>
  <c r="AIT56" i="5"/>
  <c r="AIU56" i="5"/>
  <c r="AIQ57" i="5"/>
  <c r="AIR57" i="5"/>
  <c r="AIS57" i="5"/>
  <c r="AIT57" i="5"/>
  <c r="AIU57" i="5"/>
  <c r="AIQ58" i="5"/>
  <c r="AIR58" i="5"/>
  <c r="AIS58" i="5"/>
  <c r="AIT58" i="5"/>
  <c r="AIU58" i="5"/>
  <c r="AIQ59" i="5"/>
  <c r="AIR59" i="5"/>
  <c r="AIS59" i="5"/>
  <c r="AIT59" i="5"/>
  <c r="AIU59" i="5"/>
  <c r="AIQ60" i="5"/>
  <c r="AIR60" i="5"/>
  <c r="AIS60" i="5"/>
  <c r="AIT60" i="5"/>
  <c r="AIU60" i="5"/>
  <c r="AIQ61" i="5"/>
  <c r="AIR61" i="5"/>
  <c r="AIS61" i="5"/>
  <c r="AIT61" i="5"/>
  <c r="AIU61" i="5"/>
  <c r="AIQ36" i="5"/>
  <c r="AIR36" i="5"/>
  <c r="AIS36" i="5"/>
  <c r="AIT36" i="5"/>
  <c r="AIU36" i="5"/>
  <c r="AIQ37" i="5"/>
  <c r="AIR37" i="5"/>
  <c r="AIS37" i="5"/>
  <c r="AIT37" i="5"/>
  <c r="AIU37" i="5"/>
  <c r="AIQ38" i="5"/>
  <c r="AIR38" i="5"/>
  <c r="AIS38" i="5"/>
  <c r="AIT38" i="5"/>
  <c r="AIU38" i="5"/>
  <c r="AIQ39" i="5"/>
  <c r="AIR39" i="5"/>
  <c r="AIS39" i="5"/>
  <c r="AIT39" i="5"/>
  <c r="AIU39" i="5"/>
  <c r="AIQ40" i="5"/>
  <c r="AIR40" i="5"/>
  <c r="AIS40" i="5"/>
  <c r="AIT40" i="5"/>
  <c r="AIU40" i="5"/>
  <c r="AIQ41" i="5"/>
  <c r="AIR41" i="5"/>
  <c r="AIS41" i="5"/>
  <c r="AIT41" i="5"/>
  <c r="AIU41" i="5"/>
  <c r="AIQ46" i="5"/>
  <c r="AIR46" i="5"/>
  <c r="AIS46" i="5"/>
  <c r="AIT46" i="5"/>
  <c r="AIU46" i="5"/>
  <c r="AIQ47" i="5"/>
  <c r="AIR47" i="5"/>
  <c r="AIS47" i="5"/>
  <c r="AIT47" i="5"/>
  <c r="AIU47" i="5"/>
  <c r="AIQ48" i="5"/>
  <c r="AIR48" i="5"/>
  <c r="AIS48" i="5"/>
  <c r="AIT48" i="5"/>
  <c r="AIU48" i="5"/>
  <c r="AIQ49" i="5"/>
  <c r="AIR49" i="5"/>
  <c r="AIS49" i="5"/>
  <c r="AIT49" i="5"/>
  <c r="AIU49" i="5"/>
  <c r="AIQ50" i="5"/>
  <c r="AIR50" i="5"/>
  <c r="AIS50" i="5"/>
  <c r="AIT50" i="5"/>
  <c r="AIU50" i="5"/>
  <c r="AIQ51" i="5"/>
  <c r="AIR51" i="5"/>
  <c r="AIS51" i="5"/>
  <c r="AIT51" i="5"/>
  <c r="AIU51" i="5"/>
  <c r="AIQ26" i="5"/>
  <c r="AIR26" i="5"/>
  <c r="AIS26" i="5"/>
  <c r="AIT26" i="5"/>
  <c r="AIU26" i="5"/>
  <c r="AIQ27" i="5"/>
  <c r="AIR27" i="5"/>
  <c r="AIS27" i="5"/>
  <c r="AIT27" i="5"/>
  <c r="AIU27" i="5"/>
  <c r="AIQ28" i="5"/>
  <c r="AIR28" i="5"/>
  <c r="AIS28" i="5"/>
  <c r="AIT28" i="5"/>
  <c r="AIU28" i="5"/>
  <c r="AIQ29" i="5"/>
  <c r="AIR29" i="5"/>
  <c r="AIS29" i="5"/>
  <c r="AIT29" i="5"/>
  <c r="AIU29" i="5"/>
  <c r="AIQ30" i="5"/>
  <c r="AIR30" i="5"/>
  <c r="AIS30" i="5"/>
  <c r="AIT30" i="5"/>
  <c r="AIU30" i="5"/>
  <c r="AIQ31" i="5"/>
  <c r="AIR31" i="5"/>
  <c r="AIS31" i="5"/>
  <c r="AIT31" i="5"/>
  <c r="AIU31" i="5"/>
  <c r="AIQ16" i="5"/>
  <c r="AIR16" i="5"/>
  <c r="AIS16" i="5"/>
  <c r="AIT16" i="5"/>
  <c r="AIU16" i="5"/>
  <c r="AIQ17" i="5"/>
  <c r="AIR17" i="5"/>
  <c r="AIS17" i="5"/>
  <c r="AIT17" i="5"/>
  <c r="AIU17" i="5"/>
  <c r="AIQ18" i="5"/>
  <c r="AIR18" i="5"/>
  <c r="AIS18" i="5"/>
  <c r="AIT18" i="5"/>
  <c r="AIU18" i="5"/>
  <c r="AIQ19" i="5"/>
  <c r="AIR19" i="5"/>
  <c r="AIS19" i="5"/>
  <c r="AIT19" i="5"/>
  <c r="AIU19" i="5"/>
  <c r="AIQ20" i="5"/>
  <c r="AIR20" i="5"/>
  <c r="AIS20" i="5"/>
  <c r="AIT20" i="5"/>
  <c r="AIU20" i="5"/>
  <c r="AIQ21" i="5"/>
  <c r="AIR21" i="5"/>
  <c r="AIS21" i="5"/>
  <c r="AIT21" i="5"/>
  <c r="AIU21" i="5"/>
  <c r="AIQ6" i="5"/>
  <c r="AIR6" i="5"/>
  <c r="AIS6" i="5"/>
  <c r="AIT6" i="5"/>
  <c r="AIU6" i="5"/>
  <c r="AIQ7" i="5"/>
  <c r="AIR7" i="5"/>
  <c r="AIS7" i="5"/>
  <c r="AIT7" i="5"/>
  <c r="AIU7" i="5"/>
  <c r="AIQ8" i="5"/>
  <c r="AIR8" i="5"/>
  <c r="AIS8" i="5"/>
  <c r="AIT8" i="5"/>
  <c r="AIU8" i="5"/>
  <c r="AIQ9" i="5"/>
  <c r="AIR9" i="5"/>
  <c r="AIS9" i="5"/>
  <c r="AIT9" i="5"/>
  <c r="AIU9" i="5"/>
  <c r="AIQ10" i="5"/>
  <c r="AIR10" i="5"/>
  <c r="AIS10" i="5"/>
  <c r="AIT10" i="5"/>
  <c r="AIU10" i="5"/>
  <c r="AIQ11" i="5"/>
  <c r="AIR11" i="5"/>
  <c r="AIS11" i="5"/>
  <c r="AIT11" i="5"/>
  <c r="AIU11" i="5"/>
  <c r="AIQ246" i="6"/>
  <c r="AIR246" i="6"/>
  <c r="AIS246" i="6"/>
  <c r="AIT246" i="6"/>
  <c r="AIU246" i="6"/>
  <c r="AIQ235" i="6"/>
  <c r="AIR235" i="6"/>
  <c r="AIS235" i="6"/>
  <c r="AIT235" i="6"/>
  <c r="AIU235" i="6"/>
  <c r="AIQ236" i="6"/>
  <c r="AIR236" i="6"/>
  <c r="AIS236" i="6"/>
  <c r="AIT236" i="6"/>
  <c r="AIU236" i="6"/>
  <c r="AIQ237" i="6"/>
  <c r="AIR237" i="6"/>
  <c r="AIS237" i="6"/>
  <c r="AIT237" i="6"/>
  <c r="AIU237" i="6"/>
  <c r="AIQ238" i="6"/>
  <c r="AIR238" i="6"/>
  <c r="AIS238" i="6"/>
  <c r="AIT238" i="6"/>
  <c r="AIU238" i="6"/>
  <c r="AIQ239" i="6"/>
  <c r="AIR239" i="6"/>
  <c r="AIS239" i="6"/>
  <c r="AIT239" i="6"/>
  <c r="AIU239" i="6"/>
  <c r="AIQ240" i="6"/>
  <c r="AIR240" i="6"/>
  <c r="AIS240" i="6"/>
  <c r="AIT240" i="6"/>
  <c r="AIU240" i="6"/>
  <c r="AIQ241" i="6"/>
  <c r="AIR241" i="6"/>
  <c r="AIS241" i="6"/>
  <c r="AIT241" i="6"/>
  <c r="AIU241" i="6"/>
  <c r="AIU72" i="6"/>
  <c r="AIT72" i="6"/>
  <c r="AIS72" i="6"/>
  <c r="AIR72" i="6"/>
  <c r="AIQ72" i="6"/>
  <c r="AIP72" i="6"/>
  <c r="AIO72" i="6"/>
  <c r="AIN72" i="6"/>
  <c r="AIM72" i="6"/>
  <c r="AIL72" i="6"/>
  <c r="AIU71" i="6"/>
  <c r="AIT71" i="6"/>
  <c r="AIS71" i="6"/>
  <c r="AIR71" i="6"/>
  <c r="AIQ71" i="6"/>
  <c r="AIP71" i="6"/>
  <c r="AIO71" i="6"/>
  <c r="AIN71" i="6"/>
  <c r="AIM71" i="6"/>
  <c r="AIL71" i="6"/>
  <c r="AIU70" i="6"/>
  <c r="AIT70" i="6"/>
  <c r="AIS70" i="6"/>
  <c r="AIR70" i="6"/>
  <c r="AIQ70" i="6"/>
  <c r="AIP70" i="6"/>
  <c r="AIO70" i="6"/>
  <c r="AIN70" i="6"/>
  <c r="AIM70" i="6"/>
  <c r="AIL70" i="6"/>
  <c r="AIU69" i="6"/>
  <c r="AIT69" i="6"/>
  <c r="AIS69" i="6"/>
  <c r="AIR69" i="6"/>
  <c r="AIQ69" i="6"/>
  <c r="AIP69" i="6"/>
  <c r="AIO69" i="6"/>
  <c r="AIN69" i="6"/>
  <c r="AIM69" i="6"/>
  <c r="AIL69" i="6"/>
  <c r="AIU68" i="6"/>
  <c r="AIT68" i="6"/>
  <c r="AIS68" i="6"/>
  <c r="AIR68" i="6"/>
  <c r="AIQ68" i="6"/>
  <c r="AIP68" i="6"/>
  <c r="AIO68" i="6"/>
  <c r="AIN68" i="6"/>
  <c r="AIM68" i="6"/>
  <c r="AIL68" i="6"/>
  <c r="AIU67" i="6"/>
  <c r="AIT67" i="6"/>
  <c r="AIS67" i="6"/>
  <c r="AIR67" i="6"/>
  <c r="AIQ67" i="6"/>
  <c r="AIP67" i="6"/>
  <c r="AIO67" i="6"/>
  <c r="AIN67" i="6"/>
  <c r="AIM67" i="6"/>
  <c r="AIL67" i="6"/>
  <c r="AIQ46" i="6"/>
  <c r="AIR46" i="6"/>
  <c r="AIS46" i="6"/>
  <c r="AIT46" i="6"/>
  <c r="AIU46" i="6"/>
  <c r="AIQ47" i="6"/>
  <c r="AIR47" i="6"/>
  <c r="AIS47" i="6"/>
  <c r="AIT47" i="6"/>
  <c r="AIU47" i="6"/>
  <c r="AIQ48" i="6"/>
  <c r="AIR48" i="6"/>
  <c r="AIS48" i="6"/>
  <c r="AIT48" i="6"/>
  <c r="AIU48" i="6"/>
  <c r="AIQ49" i="6"/>
  <c r="AIR49" i="6"/>
  <c r="AIS49" i="6"/>
  <c r="AIT49" i="6"/>
  <c r="AIU49" i="6"/>
  <c r="AIQ50" i="6"/>
  <c r="AIR50" i="6"/>
  <c r="AIS50" i="6"/>
  <c r="AIT50" i="6"/>
  <c r="AIU50" i="6"/>
  <c r="AIQ51" i="6"/>
  <c r="AIR51" i="6"/>
  <c r="AIS51" i="6"/>
  <c r="AIT51" i="6"/>
  <c r="AIU51" i="6"/>
  <c r="AIQ36" i="6"/>
  <c r="AIR36" i="6"/>
  <c r="AIS36" i="6"/>
  <c r="AIT36" i="6"/>
  <c r="AIU36" i="6"/>
  <c r="AIQ37" i="6"/>
  <c r="AIR37" i="6"/>
  <c r="AIS37" i="6"/>
  <c r="AIT37" i="6"/>
  <c r="AIU37" i="6"/>
  <c r="AIQ38" i="6"/>
  <c r="AIR38" i="6"/>
  <c r="AIS38" i="6"/>
  <c r="AIT38" i="6"/>
  <c r="AIU38" i="6"/>
  <c r="AIQ39" i="6"/>
  <c r="AIR39" i="6"/>
  <c r="AIS39" i="6"/>
  <c r="AIT39" i="6"/>
  <c r="AIU39" i="6"/>
  <c r="AIQ40" i="6"/>
  <c r="AIR40" i="6"/>
  <c r="AIS40" i="6"/>
  <c r="AIT40" i="6"/>
  <c r="AIU40" i="6"/>
  <c r="AIQ41" i="6"/>
  <c r="AIR41" i="6"/>
  <c r="AIS41" i="6"/>
  <c r="AIT41" i="6"/>
  <c r="AIU41" i="6"/>
  <c r="AIQ6" i="6"/>
  <c r="AIR6" i="6"/>
  <c r="AIS6" i="6"/>
  <c r="AIT6" i="6"/>
  <c r="AIU6" i="6"/>
  <c r="AIQ7" i="6"/>
  <c r="AIR7" i="6"/>
  <c r="AIS7" i="6"/>
  <c r="AIT7" i="6"/>
  <c r="AIU7" i="6"/>
  <c r="AIQ8" i="6"/>
  <c r="AIR8" i="6"/>
  <c r="AIS8" i="6"/>
  <c r="AIT8" i="6"/>
  <c r="AIU8" i="6"/>
  <c r="AIQ9" i="6"/>
  <c r="AIR9" i="6"/>
  <c r="AIS9" i="6"/>
  <c r="AIT9" i="6"/>
  <c r="AIU9" i="6"/>
  <c r="AIQ10" i="6"/>
  <c r="AIR10" i="6"/>
  <c r="AIS10" i="6"/>
  <c r="AIT10" i="6"/>
  <c r="AIU10" i="6"/>
  <c r="AIQ11" i="6"/>
  <c r="AIR11" i="6"/>
  <c r="AIS11" i="6"/>
  <c r="AIT11" i="6"/>
  <c r="AIU11" i="6"/>
  <c r="AIQ16" i="6"/>
  <c r="AIR16" i="6"/>
  <c r="AIS16" i="6"/>
  <c r="AIT16" i="6"/>
  <c r="AIU16" i="6"/>
  <c r="AIQ17" i="6"/>
  <c r="AIR17" i="6"/>
  <c r="AIS17" i="6"/>
  <c r="AIT17" i="6"/>
  <c r="AIU17" i="6"/>
  <c r="AIQ18" i="6"/>
  <c r="AIR18" i="6"/>
  <c r="AIS18" i="6"/>
  <c r="AIT18" i="6"/>
  <c r="AIU18" i="6"/>
  <c r="AIQ19" i="6"/>
  <c r="AIR19" i="6"/>
  <c r="AIS19" i="6"/>
  <c r="AIT19" i="6"/>
  <c r="AIU19" i="6"/>
  <c r="AIQ20" i="6"/>
  <c r="AIR20" i="6"/>
  <c r="AIS20" i="6"/>
  <c r="AIT20" i="6"/>
  <c r="AIU20" i="6"/>
  <c r="AIQ21" i="6"/>
  <c r="AIR21" i="6"/>
  <c r="AIS21" i="6"/>
  <c r="AIT21" i="6"/>
  <c r="AIU21" i="6"/>
  <c r="AIP26" i="6"/>
  <c r="AIQ26" i="6"/>
  <c r="AIR26" i="6"/>
  <c r="AIS26" i="6"/>
  <c r="AIT26" i="6"/>
  <c r="AIU26" i="6"/>
  <c r="AIP27" i="6"/>
  <c r="AIQ27" i="6"/>
  <c r="AIR27" i="6"/>
  <c r="AIS27" i="6"/>
  <c r="AIT27" i="6"/>
  <c r="AIU27" i="6"/>
  <c r="AIP28" i="6"/>
  <c r="AIQ28" i="6"/>
  <c r="AIR28" i="6"/>
  <c r="AIS28" i="6"/>
  <c r="AIT28" i="6"/>
  <c r="AIU28" i="6"/>
  <c r="AIP29" i="6"/>
  <c r="AIQ29" i="6"/>
  <c r="AIR29" i="6"/>
  <c r="AIS29" i="6"/>
  <c r="AIT29" i="6"/>
  <c r="AIU29" i="6"/>
  <c r="AIP30" i="6"/>
  <c r="AIQ30" i="6"/>
  <c r="AIR30" i="6"/>
  <c r="AIS30" i="6"/>
  <c r="AIT30" i="6"/>
  <c r="AIU30" i="6"/>
  <c r="AIP31" i="6"/>
  <c r="AIQ31" i="6"/>
  <c r="AIR31" i="6"/>
  <c r="AIS31" i="6"/>
  <c r="AIT31" i="6"/>
  <c r="AIU31" i="6"/>
  <c r="H30" i="1"/>
  <c r="AQC124" i="5"/>
  <c r="AQB124" i="5"/>
  <c r="AQA124" i="5"/>
  <c r="APZ124" i="5"/>
  <c r="APY124" i="5"/>
  <c r="APX124" i="5"/>
  <c r="APW124" i="5"/>
  <c r="APV124" i="5"/>
  <c r="APU124" i="5"/>
  <c r="APT124" i="5"/>
  <c r="APS124" i="5"/>
  <c r="APR124" i="5"/>
  <c r="APQ124" i="5"/>
  <c r="APP124" i="5"/>
  <c r="APO124" i="5"/>
  <c r="APN124" i="5"/>
  <c r="APM124" i="5"/>
  <c r="APL124" i="5"/>
  <c r="APK124" i="5"/>
  <c r="APJ124" i="5"/>
  <c r="API124" i="5"/>
  <c r="APH124" i="5"/>
  <c r="APG124" i="5"/>
  <c r="APF124" i="5"/>
  <c r="APE124" i="5"/>
  <c r="APD124" i="5"/>
  <c r="APC124" i="5"/>
  <c r="APB124" i="5"/>
  <c r="APA124" i="5"/>
  <c r="AOZ124" i="5"/>
  <c r="AOY124" i="5"/>
  <c r="AOX124" i="5"/>
  <c r="AOW124" i="5"/>
  <c r="AOV124" i="5"/>
  <c r="AOU124" i="5"/>
  <c r="AOT124" i="5"/>
  <c r="AOS124" i="5"/>
  <c r="AOR124" i="5"/>
  <c r="AOQ124" i="5"/>
  <c r="AOP124" i="5"/>
  <c r="AOO124" i="5"/>
  <c r="AON124" i="5"/>
  <c r="AOM124" i="5"/>
  <c r="AOL124" i="5"/>
  <c r="AOK124" i="5"/>
  <c r="AOJ124" i="5"/>
  <c r="AOI124" i="5"/>
  <c r="AOH124" i="5"/>
  <c r="AOG124" i="5"/>
  <c r="AOF124" i="5"/>
  <c r="AOE124" i="5"/>
  <c r="AOD124" i="5"/>
  <c r="AOC124" i="5"/>
  <c r="AOB124" i="5"/>
  <c r="AOA124" i="5"/>
  <c r="ANZ124" i="5"/>
  <c r="ANY124" i="5"/>
  <c r="ANX124" i="5"/>
  <c r="ANW124" i="5"/>
  <c r="ANV124" i="5"/>
  <c r="ANU124" i="5"/>
  <c r="ANT124" i="5"/>
  <c r="ANS124" i="5"/>
  <c r="ANR124" i="5"/>
  <c r="ANQ124" i="5"/>
  <c r="ANP124" i="5"/>
  <c r="ANO124" i="5"/>
  <c r="ANN124" i="5"/>
  <c r="ANM124" i="5"/>
  <c r="ANL124" i="5"/>
  <c r="ANK124" i="5"/>
  <c r="ANJ124" i="5"/>
  <c r="ANI124" i="5"/>
  <c r="ANH124" i="5"/>
  <c r="ANG124" i="5"/>
  <c r="ANF124" i="5"/>
  <c r="ANE124" i="5"/>
  <c r="AND124" i="5"/>
  <c r="ANC124" i="5"/>
  <c r="ANB124" i="5"/>
  <c r="ANA124" i="5"/>
  <c r="AMZ124" i="5"/>
  <c r="AMY124" i="5"/>
  <c r="AMX124" i="5"/>
  <c r="AMW124" i="5"/>
  <c r="AMV124" i="5"/>
  <c r="AMU124" i="5"/>
  <c r="AMT124" i="5"/>
  <c r="AMS124" i="5"/>
  <c r="AMR124" i="5"/>
  <c r="AMQ124" i="5"/>
  <c r="AMP124" i="5"/>
  <c r="AMO124" i="5"/>
  <c r="AMN124" i="5"/>
  <c r="G122" i="5"/>
  <c r="H121" i="5"/>
  <c r="E121" i="5"/>
  <c r="H120" i="5"/>
  <c r="E120" i="5"/>
  <c r="H119" i="5"/>
  <c r="E119" i="5"/>
  <c r="H118" i="5"/>
  <c r="E118" i="5"/>
  <c r="H117" i="5"/>
  <c r="E117" i="5"/>
  <c r="H116" i="5"/>
  <c r="H88" i="4"/>
  <c r="H89" i="4"/>
  <c r="H90" i="4"/>
  <c r="B92" i="4"/>
  <c r="H91" i="4"/>
  <c r="H92" i="4"/>
  <c r="H93" i="4"/>
  <c r="G94" i="4"/>
  <c r="AJX96" i="4"/>
  <c r="AJY96" i="4"/>
  <c r="AJZ96" i="4"/>
  <c r="AKA96" i="4"/>
  <c r="AKB96" i="4"/>
  <c r="AKC96" i="4"/>
  <c r="AKD96" i="4"/>
  <c r="AKE96" i="4"/>
  <c r="AKF96" i="4"/>
  <c r="AKG96" i="4"/>
  <c r="AKH96" i="4"/>
  <c r="AKI96" i="4"/>
  <c r="AKJ96" i="4"/>
  <c r="AKK96" i="4"/>
  <c r="AKL96" i="4"/>
  <c r="AKM96" i="4"/>
  <c r="AKN96" i="4"/>
  <c r="AKO96" i="4"/>
  <c r="AKP96" i="4"/>
  <c r="AKQ96" i="4"/>
  <c r="AKR96" i="4"/>
  <c r="AKS96" i="4"/>
  <c r="AKT96" i="4"/>
  <c r="AKU96" i="4"/>
  <c r="AKV96" i="4"/>
  <c r="AKW96" i="4"/>
  <c r="AKX96" i="4"/>
  <c r="AKY96" i="4"/>
  <c r="AKZ96" i="4"/>
  <c r="ALA96" i="4"/>
  <c r="ALB96" i="4"/>
  <c r="ALC96" i="4"/>
  <c r="ALD96" i="4"/>
  <c r="ALE96" i="4"/>
  <c r="ALF96" i="4"/>
  <c r="ALG96" i="4"/>
  <c r="ALH96" i="4"/>
  <c r="ALI96" i="4"/>
  <c r="ALJ96" i="4"/>
  <c r="ALK96" i="4"/>
  <c r="ALL96" i="4"/>
  <c r="ALM96" i="4"/>
  <c r="ALN96" i="4"/>
  <c r="ALO96" i="4"/>
  <c r="ALT96" i="4"/>
  <c r="ALU96" i="4"/>
  <c r="ALV96" i="4"/>
  <c r="ALW96" i="4"/>
  <c r="ALX96" i="4"/>
  <c r="ALY96" i="4"/>
  <c r="ALZ96" i="4"/>
  <c r="AMA96" i="4"/>
  <c r="AMB96" i="4"/>
  <c r="AMC96" i="4"/>
  <c r="AMD96" i="4"/>
  <c r="AME96" i="4"/>
  <c r="AMF96" i="4"/>
  <c r="AMG96" i="4"/>
  <c r="AMH96" i="4"/>
  <c r="AMI96" i="4"/>
  <c r="AMJ96" i="4"/>
  <c r="AMK96" i="4"/>
  <c r="AML96" i="4"/>
  <c r="AMM96" i="4"/>
  <c r="AMN96" i="4"/>
  <c r="AMO96" i="4"/>
  <c r="AMP96" i="4"/>
  <c r="AMQ96" i="4"/>
  <c r="AMR96" i="4"/>
  <c r="AMS96" i="4"/>
  <c r="AMT96" i="4"/>
  <c r="AMU96" i="4"/>
  <c r="AMV96" i="4"/>
  <c r="APW84" i="3"/>
  <c r="APX84" i="3"/>
  <c r="APY84" i="3"/>
  <c r="APZ84" i="3"/>
  <c r="AQA84" i="3"/>
  <c r="AQB84" i="3"/>
  <c r="AQC84" i="3"/>
  <c r="AQD84" i="3"/>
  <c r="AQE84" i="3"/>
  <c r="AQF84" i="3"/>
  <c r="AQG84" i="3"/>
  <c r="AQH84" i="3"/>
  <c r="AQI84" i="3"/>
  <c r="AQJ84" i="3"/>
  <c r="AQK84" i="3"/>
  <c r="AQL84" i="3"/>
  <c r="AQM84" i="3"/>
  <c r="AQN84" i="3"/>
  <c r="AQO84" i="3"/>
  <c r="AQP84" i="3"/>
  <c r="H57" i="6"/>
  <c r="H58" i="6"/>
  <c r="H59" i="6"/>
  <c r="H60" i="6"/>
  <c r="H61" i="6"/>
  <c r="H62" i="6"/>
  <c r="G63" i="6"/>
  <c r="AJI65" i="6"/>
  <c r="AJJ65" i="6"/>
  <c r="AJK65" i="6"/>
  <c r="AJL65" i="6"/>
  <c r="AJM65" i="6"/>
  <c r="AJN65" i="6"/>
  <c r="AJO65" i="6"/>
  <c r="AJP65" i="6"/>
  <c r="AJQ65" i="6"/>
  <c r="AJR65" i="6"/>
  <c r="AJS65" i="6"/>
  <c r="AJT65" i="6"/>
  <c r="AJU65" i="6"/>
  <c r="AJV65" i="6"/>
  <c r="AJW65" i="6"/>
  <c r="AJX65" i="6"/>
  <c r="AJY65" i="6"/>
  <c r="AJZ65" i="6"/>
  <c r="AKA65" i="6"/>
  <c r="AKB65" i="6"/>
  <c r="AKC65" i="6"/>
  <c r="AKD65" i="6"/>
  <c r="AKE65" i="6"/>
  <c r="AKF65" i="6"/>
  <c r="AKG65" i="6"/>
  <c r="AKH65" i="6"/>
  <c r="AKI65" i="6"/>
  <c r="AKJ65" i="6"/>
  <c r="AKK65" i="6"/>
  <c r="AKL65" i="6"/>
  <c r="AKM65" i="6"/>
  <c r="AKN65" i="6"/>
  <c r="AKO65" i="6"/>
  <c r="AKP65" i="6"/>
  <c r="AKQ65" i="6"/>
  <c r="AKR65" i="6"/>
  <c r="AKS65" i="6"/>
  <c r="AKT65" i="6"/>
  <c r="AKU65" i="6"/>
  <c r="AKV65" i="6"/>
  <c r="AKW65" i="6"/>
  <c r="AKX65" i="6"/>
  <c r="AKY65" i="6"/>
  <c r="AKZ65" i="6"/>
  <c r="ALA65" i="6"/>
  <c r="ALB65" i="6"/>
  <c r="ALC65" i="6"/>
  <c r="ALD65" i="6"/>
  <c r="ALE65" i="6"/>
  <c r="ALF65" i="6"/>
  <c r="ALG65" i="6"/>
  <c r="ALH65" i="6"/>
  <c r="ALI65" i="6"/>
  <c r="ALJ65" i="6"/>
  <c r="ALK65" i="6"/>
  <c r="ALL65" i="6"/>
  <c r="ALM65" i="6"/>
  <c r="ALN65" i="6"/>
  <c r="ALO65" i="6"/>
  <c r="ALP65" i="6"/>
  <c r="ALQ65" i="6"/>
  <c r="ALR65" i="6"/>
  <c r="ALS65" i="6"/>
  <c r="ALT65" i="6"/>
  <c r="ALU65" i="6"/>
  <c r="ALV65" i="6"/>
  <c r="ALW65" i="6"/>
  <c r="ALX65" i="6"/>
  <c r="ALY65" i="6"/>
  <c r="ALZ65" i="6"/>
  <c r="AMA65" i="6"/>
  <c r="AMB65" i="6"/>
  <c r="AMC65" i="6"/>
  <c r="AMD65" i="6"/>
  <c r="AME65" i="6"/>
  <c r="AMF65" i="6"/>
  <c r="AMG65" i="6"/>
  <c r="AMH65" i="6"/>
  <c r="AMI65" i="6"/>
  <c r="AMJ65" i="6"/>
  <c r="AMK65" i="6"/>
  <c r="AML65" i="6"/>
  <c r="AMM65" i="6"/>
  <c r="AMN65" i="6"/>
  <c r="AMO65" i="6"/>
  <c r="AMP65" i="6"/>
  <c r="AMQ65" i="6"/>
  <c r="AMR65" i="6"/>
  <c r="AMS65" i="6"/>
  <c r="AMT65" i="6"/>
  <c r="AMU65" i="6"/>
  <c r="AMV65" i="6"/>
  <c r="AMW65" i="6"/>
  <c r="AMX65" i="6"/>
  <c r="AMY65" i="6"/>
  <c r="AMZ65" i="6"/>
  <c r="ANA65" i="6"/>
  <c r="AIU15" i="4"/>
  <c r="AIV15" i="4"/>
  <c r="AIW15" i="4"/>
  <c r="AIX15" i="4"/>
  <c r="AIY15" i="4"/>
  <c r="AIZ15" i="4"/>
  <c r="AJA15" i="4"/>
  <c r="AKP114" i="5"/>
  <c r="AKQ114" i="5"/>
  <c r="AKR114" i="5"/>
  <c r="AKS114" i="5"/>
  <c r="AKT114" i="5"/>
  <c r="AKU114" i="5"/>
  <c r="AKV114" i="5"/>
  <c r="AKW114" i="5"/>
  <c r="AKX114" i="5"/>
  <c r="AKY114" i="5"/>
  <c r="AKZ114" i="5"/>
  <c r="ALA114" i="5"/>
  <c r="ALB114" i="5"/>
  <c r="ALC114" i="5"/>
  <c r="ALD114" i="5"/>
  <c r="ALE114" i="5"/>
  <c r="ALF114" i="5"/>
  <c r="ALG114" i="5"/>
  <c r="ALH114" i="5"/>
  <c r="AJC74" i="5"/>
  <c r="AJD74" i="5"/>
  <c r="AJE74" i="5"/>
  <c r="AJF74" i="5"/>
  <c r="AJG74" i="5"/>
  <c r="AJB74" i="5"/>
  <c r="AID24" i="5"/>
  <c r="AIE24" i="5"/>
  <c r="AIF24" i="5"/>
  <c r="AIG24" i="5"/>
  <c r="AIH24" i="5"/>
  <c r="AII24" i="5"/>
  <c r="AIJ24" i="5"/>
  <c r="AIK24" i="5"/>
  <c r="AIL24" i="5"/>
  <c r="AIM24" i="5"/>
  <c r="AIN24" i="5"/>
  <c r="AIO24" i="5"/>
  <c r="AIP24" i="5"/>
  <c r="AIQ24" i="5"/>
  <c r="AIR24" i="5"/>
  <c r="AIS24" i="5"/>
  <c r="AIT24" i="5"/>
  <c r="AIU24" i="5"/>
  <c r="AIV24" i="5"/>
  <c r="AIW24" i="5"/>
  <c r="AIX24" i="5"/>
  <c r="AIY24" i="5"/>
  <c r="AIZ24" i="5"/>
  <c r="AJA24" i="5"/>
  <c r="AJB24" i="5"/>
  <c r="AJC24" i="5"/>
  <c r="AJD24" i="5"/>
  <c r="AIC24" i="5"/>
  <c r="AMF56" i="4"/>
  <c r="AMG56" i="4"/>
  <c r="AMH56" i="4"/>
  <c r="AMI56" i="4"/>
  <c r="AMJ56" i="4"/>
  <c r="AMK56" i="4"/>
  <c r="AML56" i="4"/>
  <c r="AMM56" i="4"/>
  <c r="AMN56" i="4"/>
  <c r="AJL75" i="6"/>
  <c r="AJM75" i="6"/>
  <c r="AJN75" i="6"/>
  <c r="AJO75" i="6"/>
  <c r="AJP75" i="6"/>
  <c r="AJQ75" i="6"/>
  <c r="AJA66" i="4"/>
  <c r="AJB66" i="4"/>
  <c r="AJC66" i="4"/>
  <c r="AJD66" i="4"/>
  <c r="AJE66" i="4"/>
  <c r="AJF66" i="4"/>
  <c r="AJG66" i="4"/>
  <c r="AJH66" i="4"/>
  <c r="AJI66" i="4"/>
  <c r="AJJ66" i="4"/>
  <c r="AJS66" i="4"/>
  <c r="AJT66" i="4"/>
  <c r="AJU66" i="4"/>
  <c r="AJV66" i="4"/>
  <c r="AJW66" i="4"/>
  <c r="AJX66" i="4"/>
  <c r="AJY66" i="4"/>
  <c r="AJZ66" i="4"/>
  <c r="AKA66" i="4"/>
  <c r="AKB66" i="4"/>
  <c r="AKC66" i="4"/>
  <c r="AKD66" i="4"/>
  <c r="AKE66" i="4"/>
  <c r="AKF66" i="4"/>
  <c r="AKG66" i="4"/>
  <c r="AKH66" i="4"/>
  <c r="AKI66" i="4"/>
  <c r="AKJ66" i="4"/>
  <c r="AKK66" i="4"/>
  <c r="AKL66" i="4"/>
  <c r="AKM66" i="4"/>
  <c r="AKN66" i="4"/>
  <c r="AKO66" i="4"/>
  <c r="AKP66" i="4"/>
  <c r="AKQ66" i="4"/>
  <c r="AKR66" i="4"/>
  <c r="AKS66" i="4"/>
  <c r="AIT15" i="4"/>
  <c r="ALL75" i="6"/>
  <c r="ALM75" i="6"/>
  <c r="ALN75" i="6"/>
  <c r="ALO75" i="6"/>
  <c r="ALP75" i="6"/>
  <c r="ALQ75" i="6"/>
  <c r="ALR75" i="6"/>
  <c r="ALS75" i="6"/>
  <c r="ALT75" i="6"/>
  <c r="ALU75" i="6"/>
  <c r="ALV75" i="6"/>
  <c r="AKV75" i="6"/>
  <c r="AKW75" i="6"/>
  <c r="AKX75" i="6"/>
  <c r="AKY75" i="6"/>
  <c r="AKZ75" i="6"/>
  <c r="ALA75" i="6"/>
  <c r="ALB75" i="6"/>
  <c r="ALC75" i="6"/>
  <c r="ALD75" i="6"/>
  <c r="ALE75" i="6"/>
  <c r="ALF75" i="6"/>
  <c r="AKG54" i="6"/>
  <c r="AKH54" i="6"/>
  <c r="AKI54" i="6"/>
  <c r="AKJ54" i="6"/>
  <c r="AKK54" i="6"/>
  <c r="AKL54" i="6"/>
  <c r="AKM54" i="6"/>
  <c r="AKN54" i="6"/>
  <c r="AKO54" i="6"/>
  <c r="AKP54" i="6"/>
  <c r="AKQ54" i="6"/>
  <c r="AKR54" i="6"/>
  <c r="AKS54" i="6"/>
  <c r="AKT54" i="6"/>
  <c r="AKU54" i="6"/>
  <c r="AKV54" i="6"/>
  <c r="AKW54" i="6"/>
  <c r="AJZ54" i="6"/>
  <c r="AKA54" i="6"/>
  <c r="AKB54" i="6"/>
  <c r="AKC54" i="6"/>
  <c r="AKD54" i="6"/>
  <c r="AJH54" i="6"/>
  <c r="AJI54" i="6"/>
  <c r="AJJ54" i="6"/>
  <c r="AJK54" i="6"/>
  <c r="AJL54" i="6"/>
  <c r="AJM54" i="6"/>
  <c r="AJN54" i="6"/>
  <c r="AJO54" i="6"/>
  <c r="H94" i="4" l="1"/>
  <c r="B95" i="4"/>
  <c r="C95" i="4"/>
  <c r="H122" i="5"/>
  <c r="H63" i="6"/>
  <c r="B61" i="6"/>
  <c r="C64" i="6" s="1"/>
  <c r="B120" i="5"/>
  <c r="E116" i="5"/>
  <c r="B88" i="4"/>
  <c r="B93" i="4" s="1"/>
  <c r="G88" i="4"/>
  <c r="E88" i="4" s="1"/>
  <c r="G89" i="4"/>
  <c r="E89" i="4" s="1"/>
  <c r="G90" i="4"/>
  <c r="E90" i="4" s="1"/>
  <c r="G91" i="4"/>
  <c r="E91" i="4" s="1"/>
  <c r="G92" i="4"/>
  <c r="E92" i="4" s="1"/>
  <c r="G93" i="4"/>
  <c r="E93" i="4" s="1"/>
  <c r="B94" i="4"/>
  <c r="B57" i="6"/>
  <c r="G57" i="6"/>
  <c r="E57" i="6" s="1"/>
  <c r="G58" i="6"/>
  <c r="E58" i="6" s="1"/>
  <c r="G59" i="6"/>
  <c r="E59" i="6" s="1"/>
  <c r="G60" i="6"/>
  <c r="E60" i="6" s="1"/>
  <c r="G61" i="6"/>
  <c r="E61" i="6" s="1"/>
  <c r="G62" i="6"/>
  <c r="E62" i="6" s="1"/>
  <c r="AIP73" i="4"/>
  <c r="AIP72" i="4"/>
  <c r="AIP71" i="4"/>
  <c r="AIP70" i="4"/>
  <c r="AIP69" i="4"/>
  <c r="AIP68" i="4"/>
  <c r="AIO73" i="4"/>
  <c r="AIN73" i="4"/>
  <c r="AIM73" i="4"/>
  <c r="AIL73" i="4"/>
  <c r="AIO72" i="4"/>
  <c r="AIN72" i="4"/>
  <c r="AIM72" i="4"/>
  <c r="AIL72" i="4"/>
  <c r="AIO71" i="4"/>
  <c r="AIN71" i="4"/>
  <c r="AIM71" i="4"/>
  <c r="AIL71" i="4"/>
  <c r="AIO70" i="4"/>
  <c r="AIN70" i="4"/>
  <c r="AIM70" i="4"/>
  <c r="AIL70" i="4"/>
  <c r="AIO69" i="4"/>
  <c r="AIN69" i="4"/>
  <c r="AIM69" i="4"/>
  <c r="AIL69" i="4"/>
  <c r="AIO68" i="4"/>
  <c r="AIN68" i="4"/>
  <c r="AIM68" i="4"/>
  <c r="AIL68" i="4"/>
  <c r="AIN58" i="4"/>
  <c r="AIO58" i="4"/>
  <c r="AIP58" i="4"/>
  <c r="AIN59" i="4"/>
  <c r="AIO59" i="4"/>
  <c r="AIP59" i="4"/>
  <c r="AIN60" i="4"/>
  <c r="AIO60" i="4"/>
  <c r="AIP60" i="4"/>
  <c r="AIN61" i="4"/>
  <c r="AIO61" i="4"/>
  <c r="AIP61" i="4"/>
  <c r="AIN62" i="4"/>
  <c r="AIO62" i="4"/>
  <c r="AIP62" i="4"/>
  <c r="AIN63" i="4"/>
  <c r="AIO63" i="4"/>
  <c r="AIP63" i="4"/>
  <c r="AIO48" i="4"/>
  <c r="AIP48" i="4"/>
  <c r="AIO49" i="4"/>
  <c r="AIP49" i="4"/>
  <c r="AIO50" i="4"/>
  <c r="AIP50" i="4"/>
  <c r="AIO51" i="4"/>
  <c r="AIP51" i="4"/>
  <c r="AIO52" i="4"/>
  <c r="AIP52" i="4"/>
  <c r="AIO53" i="4"/>
  <c r="AIP53" i="4"/>
  <c r="AIN38" i="4"/>
  <c r="AIO38" i="4"/>
  <c r="AIP38" i="4"/>
  <c r="AIN39" i="4"/>
  <c r="AIO39" i="4"/>
  <c r="AIP39" i="4"/>
  <c r="AIN40" i="4"/>
  <c r="AIO40" i="4"/>
  <c r="AIP40" i="4"/>
  <c r="AIN41" i="4"/>
  <c r="AIO41" i="4"/>
  <c r="AIP41" i="4"/>
  <c r="AIN42" i="4"/>
  <c r="AIO42" i="4"/>
  <c r="AIP42" i="4"/>
  <c r="AIN43" i="4"/>
  <c r="AIO43" i="4"/>
  <c r="AIP43" i="4"/>
  <c r="AIN27" i="4"/>
  <c r="AIO27" i="4"/>
  <c r="AIP27" i="4"/>
  <c r="AIN28" i="4"/>
  <c r="AIO28" i="4"/>
  <c r="AIP28" i="4"/>
  <c r="AIN29" i="4"/>
  <c r="AIO29" i="4"/>
  <c r="AIP29" i="4"/>
  <c r="AIN30" i="4"/>
  <c r="AIO30" i="4"/>
  <c r="AIP30" i="4"/>
  <c r="AIN31" i="4"/>
  <c r="AIO31" i="4"/>
  <c r="AIP31" i="4"/>
  <c r="AIN32" i="4"/>
  <c r="AIO32" i="4"/>
  <c r="AIP32" i="4"/>
  <c r="AIM17" i="4"/>
  <c r="AIN17" i="4"/>
  <c r="AIO17" i="4"/>
  <c r="AIP17" i="4"/>
  <c r="AIM18" i="4"/>
  <c r="AIN18" i="4"/>
  <c r="AIO18" i="4"/>
  <c r="AIP18" i="4"/>
  <c r="AIM19" i="4"/>
  <c r="AIN19" i="4"/>
  <c r="AIO19" i="4"/>
  <c r="AIP19" i="4"/>
  <c r="AIM20" i="4"/>
  <c r="AIN20" i="4"/>
  <c r="AIO20" i="4"/>
  <c r="AIP20" i="4"/>
  <c r="AIM21" i="4"/>
  <c r="AIN21" i="4"/>
  <c r="AIO21" i="4"/>
  <c r="AIP21" i="4"/>
  <c r="AIM22" i="4"/>
  <c r="AIN22" i="4"/>
  <c r="AIO22" i="4"/>
  <c r="AIP22" i="4"/>
  <c r="AIN123" i="4"/>
  <c r="AIO123" i="4"/>
  <c r="AIP123" i="4"/>
  <c r="AIN124" i="4"/>
  <c r="AIO124" i="4"/>
  <c r="AIP124" i="4"/>
  <c r="AIN125" i="4"/>
  <c r="AIO125" i="4"/>
  <c r="AIP125" i="4"/>
  <c r="AIN126" i="4"/>
  <c r="AIO126" i="4"/>
  <c r="AIP126" i="4"/>
  <c r="AIN127" i="4"/>
  <c r="AIO127" i="4"/>
  <c r="AIP127" i="4"/>
  <c r="AIN128" i="4"/>
  <c r="AIO128" i="4"/>
  <c r="AIP128" i="4"/>
  <c r="AIN129" i="4"/>
  <c r="AIO129" i="4"/>
  <c r="AIP129" i="4"/>
  <c r="AIN185" i="5"/>
  <c r="AIO185" i="5"/>
  <c r="AIP185" i="5"/>
  <c r="AIN186" i="5"/>
  <c r="AIO186" i="5"/>
  <c r="AIP186" i="5"/>
  <c r="AIN187" i="5"/>
  <c r="AIO187" i="5"/>
  <c r="AIP187" i="5"/>
  <c r="AIN188" i="5"/>
  <c r="AIO188" i="5"/>
  <c r="AIP188" i="5"/>
  <c r="AIN189" i="5"/>
  <c r="AIO189" i="5"/>
  <c r="AIP189" i="5"/>
  <c r="AIN190" i="5"/>
  <c r="AIO190" i="5"/>
  <c r="AIP190" i="5"/>
  <c r="AIN191" i="5"/>
  <c r="AIO191" i="5"/>
  <c r="AIP191" i="5"/>
  <c r="AJI84" i="5"/>
  <c r="AJJ84" i="5"/>
  <c r="AJK84" i="5"/>
  <c r="AIN246" i="6"/>
  <c r="AIO246" i="6"/>
  <c r="AIP246" i="6"/>
  <c r="AIN235" i="6"/>
  <c r="AIO235" i="6"/>
  <c r="AIP235" i="6"/>
  <c r="AIN236" i="6"/>
  <c r="AIO236" i="6"/>
  <c r="AIP236" i="6"/>
  <c r="AIN237" i="6"/>
  <c r="AIO237" i="6"/>
  <c r="AIP237" i="6"/>
  <c r="AIN238" i="6"/>
  <c r="AIO238" i="6"/>
  <c r="AIP238" i="6"/>
  <c r="AIN239" i="6"/>
  <c r="AIO239" i="6"/>
  <c r="AIP239" i="6"/>
  <c r="AIN240" i="6"/>
  <c r="AIO240" i="6"/>
  <c r="AIP240" i="6"/>
  <c r="AIN241" i="6"/>
  <c r="AIO241" i="6"/>
  <c r="AIP241" i="6"/>
  <c r="AIP46" i="6"/>
  <c r="AIP47" i="6"/>
  <c r="AIP48" i="6"/>
  <c r="AIP49" i="6"/>
  <c r="AIP50" i="6"/>
  <c r="AIP51" i="6"/>
  <c r="AIM36" i="6"/>
  <c r="AIN36" i="6"/>
  <c r="AIO36" i="6"/>
  <c r="AIP36" i="6"/>
  <c r="AIM37" i="6"/>
  <c r="AIN37" i="6"/>
  <c r="AIO37" i="6"/>
  <c r="AIP37" i="6"/>
  <c r="AIM38" i="6"/>
  <c r="AIN38" i="6"/>
  <c r="AIO38" i="6"/>
  <c r="AIP38" i="6"/>
  <c r="AIM39" i="6"/>
  <c r="AIN39" i="6"/>
  <c r="AIO39" i="6"/>
  <c r="AIP39" i="6"/>
  <c r="AIM40" i="6"/>
  <c r="AIN40" i="6"/>
  <c r="AIO40" i="6"/>
  <c r="AIP40" i="6"/>
  <c r="AIM41" i="6"/>
  <c r="AIN41" i="6"/>
  <c r="AIO41" i="6"/>
  <c r="AIP41" i="6"/>
  <c r="AIP16" i="6"/>
  <c r="AIP17" i="6"/>
  <c r="AIP18" i="6"/>
  <c r="AIP19" i="6"/>
  <c r="AIP20" i="6"/>
  <c r="AIP21" i="6"/>
  <c r="AIP6" i="6"/>
  <c r="AIP7" i="6"/>
  <c r="AIP8" i="6"/>
  <c r="AIP9" i="6"/>
  <c r="AIP10" i="6"/>
  <c r="AIP11" i="6"/>
  <c r="AJS104" i="5"/>
  <c r="AJT104" i="5"/>
  <c r="AJU104" i="5"/>
  <c r="AJV104" i="5"/>
  <c r="AJW104" i="5"/>
  <c r="AJX104" i="5"/>
  <c r="AJY104" i="5"/>
  <c r="AJZ104" i="5"/>
  <c r="AKA104" i="5"/>
  <c r="AKB104" i="5"/>
  <c r="AKC104" i="5"/>
  <c r="AIP56" i="5"/>
  <c r="AIP57" i="5"/>
  <c r="AIP58" i="5"/>
  <c r="AIP59" i="5"/>
  <c r="AIP60" i="5"/>
  <c r="AIP61" i="5"/>
  <c r="AIP46" i="5"/>
  <c r="AIP47" i="5"/>
  <c r="AIP48" i="5"/>
  <c r="AIP49" i="5"/>
  <c r="AIP50" i="5"/>
  <c r="AIP51" i="5"/>
  <c r="AIP16" i="5"/>
  <c r="AIP17" i="5"/>
  <c r="AIP18" i="5"/>
  <c r="AIP19" i="5"/>
  <c r="AIP20" i="5"/>
  <c r="AIP21" i="5"/>
  <c r="AIP26" i="5"/>
  <c r="AIP27" i="5"/>
  <c r="AIP28" i="5"/>
  <c r="AIP29" i="5"/>
  <c r="AIP30" i="5"/>
  <c r="AIP31" i="5"/>
  <c r="AIP36" i="5"/>
  <c r="AIP37" i="5"/>
  <c r="AIP38" i="5"/>
  <c r="AIP39" i="5"/>
  <c r="AIP40" i="5"/>
  <c r="AIP41" i="5"/>
  <c r="AIP6" i="5"/>
  <c r="AIP7" i="5"/>
  <c r="AIP8" i="5"/>
  <c r="AIP9" i="5"/>
  <c r="AIP10" i="5"/>
  <c r="AIP11" i="5"/>
  <c r="AIO61" i="5"/>
  <c r="AIN61" i="5"/>
  <c r="AIM61" i="5"/>
  <c r="AIL61" i="5"/>
  <c r="AIO60" i="5"/>
  <c r="AIN60" i="5"/>
  <c r="AIM60" i="5"/>
  <c r="AIL60" i="5"/>
  <c r="AIO59" i="5"/>
  <c r="AIN59" i="5"/>
  <c r="AIM59" i="5"/>
  <c r="AIL59" i="5"/>
  <c r="AIO58" i="5"/>
  <c r="AIN58" i="5"/>
  <c r="AIM58" i="5"/>
  <c r="AIL58" i="5"/>
  <c r="AIO57" i="5"/>
  <c r="AIN57" i="5"/>
  <c r="AIM57" i="5"/>
  <c r="AIL57" i="5"/>
  <c r="AIO56" i="5"/>
  <c r="AIN56" i="5"/>
  <c r="AIM56" i="5"/>
  <c r="AIL56" i="5"/>
  <c r="AIO51" i="5"/>
  <c r="AIN51" i="5"/>
  <c r="AIM51" i="5"/>
  <c r="AIL51" i="5"/>
  <c r="AIO50" i="5"/>
  <c r="AIN50" i="5"/>
  <c r="AIM50" i="5"/>
  <c r="AIL50" i="5"/>
  <c r="AIO49" i="5"/>
  <c r="AIN49" i="5"/>
  <c r="AIM49" i="5"/>
  <c r="AIL49" i="5"/>
  <c r="AIO48" i="5"/>
  <c r="AIN48" i="5"/>
  <c r="AIM48" i="5"/>
  <c r="AIL48" i="5"/>
  <c r="AIO47" i="5"/>
  <c r="AIN47" i="5"/>
  <c r="AIM47" i="5"/>
  <c r="AIL47" i="5"/>
  <c r="AIO46" i="5"/>
  <c r="AIN46" i="5"/>
  <c r="AIM46" i="5"/>
  <c r="AIL46" i="5"/>
  <c r="AIO21" i="5"/>
  <c r="AIN21" i="5"/>
  <c r="AIM21" i="5"/>
  <c r="AIL21" i="5"/>
  <c r="AIO20" i="5"/>
  <c r="AIN20" i="5"/>
  <c r="AIM20" i="5"/>
  <c r="AIL20" i="5"/>
  <c r="AIO19" i="5"/>
  <c r="AIN19" i="5"/>
  <c r="AIM19" i="5"/>
  <c r="AIL19" i="5"/>
  <c r="AIO18" i="5"/>
  <c r="AIN18" i="5"/>
  <c r="AIM18" i="5"/>
  <c r="AIL18" i="5"/>
  <c r="AIO17" i="5"/>
  <c r="AIN17" i="5"/>
  <c r="AIM17" i="5"/>
  <c r="AIL17" i="5"/>
  <c r="AIO16" i="5"/>
  <c r="AIN16" i="5"/>
  <c r="AIM16" i="5"/>
  <c r="AIL16" i="5"/>
  <c r="AIO31" i="5"/>
  <c r="AIN31" i="5"/>
  <c r="AIM31" i="5"/>
  <c r="AIL31" i="5"/>
  <c r="AIO30" i="5"/>
  <c r="AIN30" i="5"/>
  <c r="AIM30" i="5"/>
  <c r="AIL30" i="5"/>
  <c r="AIO29" i="5"/>
  <c r="AIN29" i="5"/>
  <c r="AIM29" i="5"/>
  <c r="AIL29" i="5"/>
  <c r="AIO28" i="5"/>
  <c r="AIN28" i="5"/>
  <c r="AIM28" i="5"/>
  <c r="AIL28" i="5"/>
  <c r="AIO27" i="5"/>
  <c r="AIN27" i="5"/>
  <c r="AIM27" i="5"/>
  <c r="AIL27" i="5"/>
  <c r="AIO26" i="5"/>
  <c r="AIN26" i="5"/>
  <c r="AIM26" i="5"/>
  <c r="AIL26" i="5"/>
  <c r="AIO41" i="5"/>
  <c r="AIN41" i="5"/>
  <c r="AIM41" i="5"/>
  <c r="AIL41" i="5"/>
  <c r="AIO40" i="5"/>
  <c r="AIN40" i="5"/>
  <c r="AIM40" i="5"/>
  <c r="AIL40" i="5"/>
  <c r="AIO39" i="5"/>
  <c r="AIN39" i="5"/>
  <c r="AIM39" i="5"/>
  <c r="AIL39" i="5"/>
  <c r="AIO38" i="5"/>
  <c r="AIN38" i="5"/>
  <c r="AIM38" i="5"/>
  <c r="AIL38" i="5"/>
  <c r="AIO37" i="5"/>
  <c r="AIN37" i="5"/>
  <c r="AIM37" i="5"/>
  <c r="AIL37" i="5"/>
  <c r="AIO36" i="5"/>
  <c r="AIN36" i="5"/>
  <c r="AIM36" i="5"/>
  <c r="AIL36" i="5"/>
  <c r="AIM6" i="5"/>
  <c r="AIN6" i="5"/>
  <c r="AIO6" i="5"/>
  <c r="AIM7" i="5"/>
  <c r="AIN7" i="5"/>
  <c r="AIO7" i="5"/>
  <c r="AIM8" i="5"/>
  <c r="AIN8" i="5"/>
  <c r="AIO8" i="5"/>
  <c r="AIM9" i="5"/>
  <c r="AIN9" i="5"/>
  <c r="AIO9" i="5"/>
  <c r="AIM10" i="5"/>
  <c r="AIN10" i="5"/>
  <c r="AIO10" i="5"/>
  <c r="AIM11" i="5"/>
  <c r="AIN11" i="5"/>
  <c r="AIO11" i="5"/>
  <c r="AIL11" i="5"/>
  <c r="AIL10" i="5"/>
  <c r="AIL9" i="5"/>
  <c r="AIL8" i="5"/>
  <c r="AIL7" i="5"/>
  <c r="AIL6" i="5"/>
  <c r="AIM63" i="4"/>
  <c r="AIL63" i="4"/>
  <c r="AIM62" i="4"/>
  <c r="AIL62" i="4"/>
  <c r="AIM61" i="4"/>
  <c r="AIL61" i="4"/>
  <c r="AIM60" i="4"/>
  <c r="AIL60" i="4"/>
  <c r="AIM59" i="4"/>
  <c r="AIL59" i="4"/>
  <c r="AIM58" i="4"/>
  <c r="AIL58" i="4"/>
  <c r="AIN53" i="4"/>
  <c r="AIM53" i="4"/>
  <c r="AIL53" i="4"/>
  <c r="AIN52" i="4"/>
  <c r="AIM52" i="4"/>
  <c r="AIL52" i="4"/>
  <c r="AIN51" i="4"/>
  <c r="AIM51" i="4"/>
  <c r="AIL51" i="4"/>
  <c r="AIN50" i="4"/>
  <c r="AIM50" i="4"/>
  <c r="AIL50" i="4"/>
  <c r="AIN49" i="4"/>
  <c r="AIM49" i="4"/>
  <c r="AIL49" i="4"/>
  <c r="AIN48" i="4"/>
  <c r="AIM48" i="4"/>
  <c r="AIL48" i="4"/>
  <c r="AIM43" i="4"/>
  <c r="AIL43" i="4"/>
  <c r="AIM42" i="4"/>
  <c r="AIL42" i="4"/>
  <c r="AIM41" i="4"/>
  <c r="AIL41" i="4"/>
  <c r="AIM40" i="4"/>
  <c r="AIL40" i="4"/>
  <c r="AIM39" i="4"/>
  <c r="AIL39" i="4"/>
  <c r="AIM38" i="4"/>
  <c r="AIL38" i="4"/>
  <c r="AIM32" i="4"/>
  <c r="AIL32" i="4"/>
  <c r="AIM31" i="4"/>
  <c r="AIL31" i="4"/>
  <c r="AIM30" i="4"/>
  <c r="AIL30" i="4"/>
  <c r="AIM29" i="4"/>
  <c r="AIL29" i="4"/>
  <c r="AIM28" i="4"/>
  <c r="AIL28" i="4"/>
  <c r="AIM27" i="4"/>
  <c r="AIL27" i="4"/>
  <c r="AIL22" i="4"/>
  <c r="AIL21" i="4"/>
  <c r="AIL20" i="4"/>
  <c r="AIL19" i="4"/>
  <c r="AIL18" i="4"/>
  <c r="AIL17" i="4"/>
  <c r="AIO13" i="4"/>
  <c r="AIN13" i="4"/>
  <c r="AIM13" i="4"/>
  <c r="AIL13" i="4"/>
  <c r="AIO51" i="6"/>
  <c r="AIN51" i="6"/>
  <c r="AIM51" i="6"/>
  <c r="AIL51" i="6"/>
  <c r="AIO50" i="6"/>
  <c r="AIN50" i="6"/>
  <c r="AIM50" i="6"/>
  <c r="AIL50" i="6"/>
  <c r="AIO49" i="6"/>
  <c r="AIN49" i="6"/>
  <c r="AIM49" i="6"/>
  <c r="AIL49" i="6"/>
  <c r="AIO48" i="6"/>
  <c r="AIN48" i="6"/>
  <c r="AIM48" i="6"/>
  <c r="AIL48" i="6"/>
  <c r="AIO47" i="6"/>
  <c r="AIN47" i="6"/>
  <c r="AIM47" i="6"/>
  <c r="AIL47" i="6"/>
  <c r="AIO46" i="6"/>
  <c r="AIN46" i="6"/>
  <c r="AIM46" i="6"/>
  <c r="AIL46" i="6"/>
  <c r="AIL41" i="6"/>
  <c r="AIL40" i="6"/>
  <c r="AIL39" i="6"/>
  <c r="AIL38" i="6"/>
  <c r="AIL37" i="6"/>
  <c r="AIL36" i="6"/>
  <c r="AIN16" i="6"/>
  <c r="AIO16" i="6"/>
  <c r="AIN17" i="6"/>
  <c r="AIO17" i="6"/>
  <c r="AIN18" i="6"/>
  <c r="AIO18" i="6"/>
  <c r="AIN19" i="6"/>
  <c r="AIO19" i="6"/>
  <c r="AIN20" i="6"/>
  <c r="AIO20" i="6"/>
  <c r="AIN21" i="6"/>
  <c r="AIO21" i="6"/>
  <c r="AIM21" i="6"/>
  <c r="AIM20" i="6"/>
  <c r="AIM19" i="6"/>
  <c r="AIM18" i="6"/>
  <c r="AIM17" i="6"/>
  <c r="AIM16" i="6"/>
  <c r="AIL21" i="6"/>
  <c r="AIL20" i="6"/>
  <c r="AIL19" i="6"/>
  <c r="AIL18" i="6"/>
  <c r="AIL17" i="6"/>
  <c r="AIL16" i="6"/>
  <c r="AIM6" i="6"/>
  <c r="AIN6" i="6"/>
  <c r="AIO6" i="6"/>
  <c r="AIM7" i="6"/>
  <c r="AIN7" i="6"/>
  <c r="AIO7" i="6"/>
  <c r="AIM8" i="6"/>
  <c r="AIN8" i="6"/>
  <c r="AIO8" i="6"/>
  <c r="AIM9" i="6"/>
  <c r="AIN9" i="6"/>
  <c r="AIO9" i="6"/>
  <c r="AIM10" i="6"/>
  <c r="AIN10" i="6"/>
  <c r="AIO10" i="6"/>
  <c r="AIM11" i="6"/>
  <c r="AIN11" i="6"/>
  <c r="AIO11" i="6"/>
  <c r="AIM26" i="6"/>
  <c r="AIN26" i="6"/>
  <c r="AIO26" i="6"/>
  <c r="AIM27" i="6"/>
  <c r="AIN27" i="6"/>
  <c r="AIO27" i="6"/>
  <c r="AIM28" i="6"/>
  <c r="AIN28" i="6"/>
  <c r="AIO28" i="6"/>
  <c r="AIM29" i="6"/>
  <c r="AIN29" i="6"/>
  <c r="AIO29" i="6"/>
  <c r="AIM30" i="6"/>
  <c r="AIN30" i="6"/>
  <c r="AIO30" i="6"/>
  <c r="AIM31" i="6"/>
  <c r="AIN31" i="6"/>
  <c r="AIO31" i="6"/>
  <c r="AIL31" i="6"/>
  <c r="AIL30" i="6"/>
  <c r="AIL29" i="6"/>
  <c r="AIL28" i="6"/>
  <c r="AIL27" i="6"/>
  <c r="AIL26" i="6"/>
  <c r="AIL11" i="6"/>
  <c r="AIL10" i="6"/>
  <c r="AIL9" i="6"/>
  <c r="AIL8" i="6"/>
  <c r="AIL7" i="6"/>
  <c r="AIL6" i="6"/>
  <c r="B63" i="6" l="1"/>
  <c r="B62" i="6"/>
  <c r="B64" i="6"/>
  <c r="C123" i="5"/>
  <c r="B123" i="5"/>
  <c r="B122" i="5"/>
  <c r="B121" i="5"/>
  <c r="AIM42" i="5"/>
  <c r="AIM32" i="5"/>
  <c r="AIM22" i="5"/>
  <c r="AIM52" i="5"/>
  <c r="AIM62" i="5"/>
  <c r="AIL23" i="4"/>
  <c r="AIN32" i="6"/>
  <c r="AIM32" i="6"/>
  <c r="AIL22" i="6"/>
  <c r="AIL42" i="6"/>
  <c r="AIL52" i="6"/>
  <c r="AIL33" i="4"/>
  <c r="AIL54" i="4"/>
  <c r="AIL64" i="4"/>
  <c r="AIL12" i="5"/>
  <c r="AIL42" i="5"/>
  <c r="AIL32" i="5"/>
  <c r="AIL22" i="5"/>
  <c r="AIL52" i="5"/>
  <c r="AIL62" i="5"/>
  <c r="AIM64" i="4"/>
  <c r="AIN42" i="5"/>
  <c r="AIN32" i="5"/>
  <c r="AIN22" i="5"/>
  <c r="AIN52" i="5"/>
  <c r="AIN62" i="5"/>
  <c r="AIO42" i="5"/>
  <c r="AIO32" i="5"/>
  <c r="AIO22" i="5"/>
  <c r="AIO52" i="5"/>
  <c r="AIO62" i="5"/>
  <c r="AIP12" i="5"/>
  <c r="AIP32" i="5"/>
  <c r="AIP52" i="5"/>
  <c r="AIP42" i="5"/>
  <c r="AIP22" i="5"/>
  <c r="AIP62" i="5"/>
  <c r="AIN33" i="4"/>
  <c r="AIN44" i="4"/>
  <c r="AIN54" i="4"/>
  <c r="AIN64" i="4"/>
  <c r="AIO12" i="5"/>
  <c r="AIN12" i="5"/>
  <c r="AIM12" i="5"/>
  <c r="AIM33" i="4"/>
  <c r="AIM44" i="4"/>
  <c r="AIM54" i="4"/>
  <c r="AIO33" i="4"/>
  <c r="AIO44" i="4"/>
  <c r="AIO54" i="4"/>
  <c r="AIO64" i="4"/>
  <c r="AIL44" i="4"/>
  <c r="AIM42" i="6"/>
  <c r="AIM52" i="6"/>
  <c r="AIM23" i="4"/>
  <c r="AIN42" i="6"/>
  <c r="AIN52" i="6"/>
  <c r="AIN23" i="4"/>
  <c r="AIO23" i="4"/>
  <c r="AIL32" i="6"/>
  <c r="AIO32" i="6"/>
  <c r="AIN22" i="6"/>
  <c r="AIO42" i="6"/>
  <c r="AIO52" i="6"/>
  <c r="AIO12" i="6"/>
  <c r="AIN12" i="6"/>
  <c r="AIM12" i="6"/>
  <c r="AIM22" i="6"/>
  <c r="AIL12" i="6"/>
  <c r="AIO22" i="6"/>
  <c r="AIM235" i="6"/>
  <c r="ANC104" i="5"/>
  <c r="AND104" i="5"/>
  <c r="ANE104" i="5"/>
  <c r="ANF104" i="5"/>
  <c r="ANG104" i="5"/>
  <c r="ANH104" i="5"/>
  <c r="AOD104" i="5"/>
  <c r="AJO44" i="6"/>
  <c r="AJP44" i="6"/>
  <c r="AJQ44" i="6"/>
  <c r="AJR44" i="6"/>
  <c r="AJS44" i="6"/>
  <c r="AJT44" i="6"/>
  <c r="AJU44" i="6"/>
  <c r="AJV44" i="6"/>
  <c r="AJW44" i="6"/>
  <c r="AJX44" i="6"/>
  <c r="AJY44" i="6"/>
  <c r="AJZ44" i="6"/>
  <c r="AKA56" i="4"/>
  <c r="AKB56" i="4"/>
  <c r="AJS56" i="4"/>
  <c r="AJT56" i="4"/>
  <c r="AJU56" i="4"/>
  <c r="AJV56" i="4"/>
  <c r="AJW56" i="4"/>
  <c r="AJX56" i="4"/>
  <c r="AJY56" i="4"/>
  <c r="AJZ56" i="4"/>
  <c r="AIR56" i="4"/>
  <c r="AIS56" i="4"/>
  <c r="AIT56" i="4"/>
  <c r="AIU56" i="4"/>
  <c r="AIV56" i="4"/>
  <c r="AIW56" i="4"/>
  <c r="AIX56" i="4"/>
  <c r="AIY56" i="4"/>
  <c r="AIZ56" i="4"/>
  <c r="AJA56" i="4"/>
  <c r="AJB56" i="4"/>
  <c r="AJC56" i="4"/>
  <c r="AJD56" i="4"/>
  <c r="AJE56" i="4"/>
  <c r="AJF56" i="4"/>
  <c r="AJG56" i="4"/>
  <c r="AJH56" i="4"/>
  <c r="AJI56" i="4"/>
  <c r="AJJ56" i="4"/>
  <c r="AIM246" i="6"/>
  <c r="AIM236" i="6"/>
  <c r="AIM237" i="6"/>
  <c r="AIM238" i="6"/>
  <c r="AIM239" i="6"/>
  <c r="AIM240" i="6"/>
  <c r="AIM241" i="6"/>
  <c r="AIL246" i="6"/>
  <c r="AIL241" i="6"/>
  <c r="AIL240" i="6"/>
  <c r="AIL239" i="6"/>
  <c r="AIL238" i="6"/>
  <c r="AIL237" i="6"/>
  <c r="AIL236" i="6"/>
  <c r="AIL235" i="6"/>
  <c r="AIM185" i="5"/>
  <c r="AIM186" i="5"/>
  <c r="AIM187" i="5"/>
  <c r="AIM188" i="5"/>
  <c r="AIM189" i="5"/>
  <c r="AIM190" i="5"/>
  <c r="AIM191" i="5"/>
  <c r="AIL191" i="5"/>
  <c r="AIL190" i="5"/>
  <c r="AIL189" i="5"/>
  <c r="AIL188" i="5"/>
  <c r="AIL187" i="5"/>
  <c r="AIL186" i="5"/>
  <c r="AIL185" i="5"/>
  <c r="AIM123" i="4"/>
  <c r="AIM124" i="4"/>
  <c r="AIM125" i="4"/>
  <c r="AIM126" i="4"/>
  <c r="AIM127" i="4"/>
  <c r="AIM128" i="4"/>
  <c r="AIM129" i="4"/>
  <c r="AIL129" i="4"/>
  <c r="AIL128" i="4"/>
  <c r="AIL127" i="4"/>
  <c r="AIL126" i="4"/>
  <c r="AIL125" i="4"/>
  <c r="AIL124" i="4"/>
  <c r="AIL123" i="4"/>
  <c r="AIV35" i="4"/>
  <c r="AIW35" i="4"/>
  <c r="AIX35" i="4"/>
  <c r="AIY35" i="4"/>
  <c r="AIZ35" i="4"/>
  <c r="AIQ14" i="5"/>
  <c r="AIR14" i="5"/>
  <c r="AIS14" i="5"/>
  <c r="AIT14" i="5"/>
  <c r="AIU14" i="5"/>
  <c r="AIV14" i="5"/>
  <c r="AIW14" i="5"/>
  <c r="AIO76" i="4"/>
  <c r="AIP76" i="4"/>
  <c r="AJI54" i="5"/>
  <c r="AJJ54" i="5"/>
  <c r="AJK54" i="5"/>
  <c r="AJL54" i="5"/>
  <c r="AJM54" i="5"/>
  <c r="AJN54" i="5"/>
  <c r="AJO54" i="5"/>
  <c r="AJP54" i="5"/>
  <c r="AJQ54" i="5"/>
  <c r="AJX95" i="6"/>
  <c r="AJY95" i="6"/>
  <c r="AJZ95" i="6"/>
  <c r="AKA95" i="6"/>
  <c r="AKB95" i="6"/>
  <c r="AKC95" i="6"/>
  <c r="AKD95" i="6"/>
  <c r="AJQ85" i="6"/>
  <c r="AJR85" i="6"/>
  <c r="AJS85" i="6"/>
  <c r="AJT85" i="6"/>
  <c r="AJU85" i="6"/>
  <c r="AMN85" i="6"/>
  <c r="AMO85" i="6"/>
  <c r="AMP85" i="6"/>
  <c r="AMQ85" i="6"/>
  <c r="AMR85" i="6"/>
  <c r="AIK15" i="4"/>
  <c r="AIL15" i="4"/>
  <c r="AIM15" i="4"/>
  <c r="AIN15" i="4"/>
  <c r="AIO15" i="4"/>
  <c r="AIP15" i="4"/>
  <c r="AIQ15" i="4"/>
  <c r="AIR15" i="4"/>
  <c r="AIS15" i="4"/>
  <c r="AIC14" i="4"/>
  <c r="AHY14" i="4"/>
  <c r="AHU14" i="4"/>
  <c r="AHQ14" i="4"/>
  <c r="AHM14" i="4"/>
  <c r="AHI14" i="4"/>
  <c r="AIK13" i="4"/>
  <c r="AIJ13" i="4"/>
  <c r="AII13" i="4"/>
  <c r="AIH13" i="4"/>
  <c r="AIG13" i="4"/>
  <c r="AIF13" i="4"/>
  <c r="AIE13" i="4"/>
  <c r="AID13" i="4"/>
  <c r="AIC13" i="4"/>
  <c r="AIB13" i="4"/>
  <c r="AIA13" i="4"/>
  <c r="AHZ13" i="4"/>
  <c r="AHY13" i="4"/>
  <c r="AHX13" i="4"/>
  <c r="AHW13" i="4"/>
  <c r="AHV13" i="4"/>
  <c r="AHU13" i="4"/>
  <c r="AHT13" i="4"/>
  <c r="AHS13" i="4"/>
  <c r="AHR13" i="4"/>
  <c r="AHQ13" i="4"/>
  <c r="AHP13" i="4"/>
  <c r="AHO13" i="4"/>
  <c r="AHN13" i="4"/>
  <c r="AHM13" i="4"/>
  <c r="AHL13" i="4"/>
  <c r="AHK13" i="4"/>
  <c r="AHJ13" i="4"/>
  <c r="AHI13" i="4"/>
  <c r="AHH13" i="4"/>
  <c r="AHG13" i="4"/>
  <c r="AHX142" i="5" l="1"/>
  <c r="AIJ142" i="5"/>
  <c r="AHJ142" i="5"/>
  <c r="AHV142" i="5"/>
  <c r="AIH142" i="5"/>
  <c r="AHK142" i="5"/>
  <c r="AHW142" i="5"/>
  <c r="AII142" i="5"/>
  <c r="AHN142" i="5"/>
  <c r="AHZ142" i="5"/>
  <c r="AHY143" i="5"/>
  <c r="AIK142" i="5"/>
  <c r="AHM143" i="5"/>
  <c r="AHO142" i="5"/>
  <c r="AIA142" i="5"/>
  <c r="AHP142" i="5"/>
  <c r="AIB142" i="5"/>
  <c r="AHQ142" i="5"/>
  <c r="AIC142" i="5"/>
  <c r="AHM142" i="5"/>
  <c r="AHR142" i="5"/>
  <c r="AID142" i="5"/>
  <c r="AIC143" i="5"/>
  <c r="AHL142" i="5"/>
  <c r="AHY142" i="5"/>
  <c r="AHG142" i="5"/>
  <c r="AIE142" i="5"/>
  <c r="AHS142" i="5"/>
  <c r="AHH142" i="5"/>
  <c r="AHT142" i="5"/>
  <c r="AIF142" i="5"/>
  <c r="AHU142" i="5"/>
  <c r="AIG142" i="5"/>
  <c r="AHQ143" i="5"/>
  <c r="AIK42" i="5"/>
  <c r="AIJ42" i="5"/>
  <c r="AIK32" i="5"/>
  <c r="AIJ32" i="5"/>
  <c r="AIK22" i="5"/>
  <c r="AIJ22" i="5"/>
  <c r="AIK52" i="5"/>
  <c r="AIJ52" i="5"/>
  <c r="AIK62" i="5"/>
  <c r="AIJ62" i="5"/>
  <c r="AIK152" i="5"/>
  <c r="AIJ152" i="5"/>
  <c r="AII152" i="5"/>
  <c r="AIH152" i="5"/>
  <c r="AIG152" i="5"/>
  <c r="AIF152" i="5"/>
  <c r="AIE152" i="5"/>
  <c r="AID152" i="5"/>
  <c r="AIC152" i="5"/>
  <c r="AIB152" i="5"/>
  <c r="AIK162" i="5"/>
  <c r="AIJ162" i="5"/>
  <c r="AII162" i="5"/>
  <c r="AIH162" i="5"/>
  <c r="AIG162" i="5"/>
  <c r="AIF162" i="5"/>
  <c r="AIE162" i="5"/>
  <c r="AID162" i="5"/>
  <c r="AIC162" i="5"/>
  <c r="AIB162" i="5"/>
  <c r="AHI142" i="5"/>
  <c r="AIK23" i="4"/>
  <c r="AIJ23" i="4"/>
  <c r="AIK33" i="4"/>
  <c r="AIJ33" i="4"/>
  <c r="AIK44" i="4"/>
  <c r="AIJ44" i="4"/>
  <c r="AIK54" i="4"/>
  <c r="AIJ54" i="4"/>
  <c r="AIK64" i="4"/>
  <c r="AIJ64" i="4"/>
  <c r="AIG14" i="4"/>
  <c r="AHI143" i="5"/>
  <c r="AHU143" i="5"/>
  <c r="AIG143" i="5" l="1"/>
  <c r="AIK22" i="6"/>
  <c r="AIJ26" i="6"/>
  <c r="AIK26" i="6"/>
  <c r="AIJ27" i="6"/>
  <c r="AIK27" i="6"/>
  <c r="AIJ28" i="6"/>
  <c r="AIK28" i="6"/>
  <c r="AIJ29" i="6"/>
  <c r="AIK29" i="6"/>
  <c r="AIJ30" i="6"/>
  <c r="AIK30" i="6"/>
  <c r="AIJ31" i="6"/>
  <c r="AIK31" i="6"/>
  <c r="AIP14" i="5"/>
  <c r="AIO14" i="5"/>
  <c r="AIN14" i="5"/>
  <c r="AIM14" i="5"/>
  <c r="AIL14" i="5"/>
  <c r="AIK14" i="5"/>
  <c r="AIJ14" i="5"/>
  <c r="AII14" i="5"/>
  <c r="AIH14" i="5"/>
  <c r="AIG14" i="5"/>
  <c r="AIF14" i="5"/>
  <c r="AIE14" i="5"/>
  <c r="AID14" i="5"/>
  <c r="AIC14" i="5"/>
  <c r="AIB14" i="5"/>
  <c r="AIA14" i="5"/>
  <c r="AHZ14" i="5"/>
  <c r="AHY14" i="5"/>
  <c r="AHX14" i="5"/>
  <c r="AHW14" i="5"/>
  <c r="AHV14" i="5"/>
  <c r="AHU14" i="5"/>
  <c r="AHT14" i="5"/>
  <c r="AHS14" i="5"/>
  <c r="AHR14" i="5"/>
  <c r="AHQ14" i="5"/>
  <c r="AHP14" i="5"/>
  <c r="AHO14" i="5"/>
  <c r="AHN14" i="5"/>
  <c r="AHM14" i="5"/>
  <c r="AHL14" i="5"/>
  <c r="AHK14" i="5"/>
  <c r="AHJ14" i="5"/>
  <c r="AHI14" i="5"/>
  <c r="AHH14" i="5"/>
  <c r="AHG14" i="5"/>
  <c r="AHF14" i="5"/>
  <c r="AHE14" i="5"/>
  <c r="AHD14" i="5"/>
  <c r="AHC14" i="5"/>
  <c r="AHB14" i="5"/>
  <c r="AHA14" i="5"/>
  <c r="AGZ14" i="5"/>
  <c r="AGY14" i="5"/>
  <c r="AGX14" i="5"/>
  <c r="AGW14" i="5"/>
  <c r="AGV14" i="5"/>
  <c r="AGU14" i="5"/>
  <c r="AGT14" i="5"/>
  <c r="AGS14" i="5"/>
  <c r="AGR14" i="5"/>
  <c r="AGQ14" i="5"/>
  <c r="AGP14" i="5"/>
  <c r="AGO14" i="5"/>
  <c r="AGN14" i="5"/>
  <c r="AGM14" i="5"/>
  <c r="AGL14" i="5"/>
  <c r="AGK14" i="5"/>
  <c r="AGJ14" i="5"/>
  <c r="AGI14" i="5"/>
  <c r="AGH14" i="5"/>
  <c r="AGG14" i="5"/>
  <c r="AGF14" i="5"/>
  <c r="AGE14" i="5"/>
  <c r="AGD14" i="5"/>
  <c r="AGC14" i="5"/>
  <c r="AGB14" i="5"/>
  <c r="AGA14" i="5"/>
  <c r="AFZ14" i="5"/>
  <c r="AFY14" i="5"/>
  <c r="AFX14" i="5"/>
  <c r="AFW14" i="5"/>
  <c r="AFV14" i="5"/>
  <c r="AFU14" i="5"/>
  <c r="AFT14" i="5"/>
  <c r="AFS14" i="5"/>
  <c r="AFR14" i="5"/>
  <c r="AFQ14" i="5"/>
  <c r="AFP14" i="5"/>
  <c r="AFO14" i="5"/>
  <c r="AFN14" i="5"/>
  <c r="AFM14" i="5"/>
  <c r="AFL14" i="5"/>
  <c r="AFK14" i="5"/>
  <c r="AFJ14" i="5"/>
  <c r="AFI14" i="5"/>
  <c r="AFH14" i="5"/>
  <c r="AFG14" i="5"/>
  <c r="AFF14" i="5"/>
  <c r="AFE14" i="5"/>
  <c r="AFD14" i="5"/>
  <c r="AFC14" i="5"/>
  <c r="AFB14" i="5"/>
  <c r="AFA14" i="5"/>
  <c r="AEZ14" i="5"/>
  <c r="AEY14" i="5"/>
  <c r="AEX14" i="5"/>
  <c r="AEW14" i="5"/>
  <c r="AEV14" i="5"/>
  <c r="AEU14" i="5"/>
  <c r="AET14" i="5"/>
  <c r="AES14" i="5"/>
  <c r="AER14" i="5"/>
  <c r="AEQ14" i="5"/>
  <c r="AEP14" i="5"/>
  <c r="AEO14" i="5"/>
  <c r="AEN14" i="5"/>
  <c r="AEM14" i="5"/>
  <c r="AEL14" i="5"/>
  <c r="AEK14" i="5"/>
  <c r="AEJ14" i="5"/>
  <c r="AEI14" i="5"/>
  <c r="AEH14" i="5"/>
  <c r="AEG14" i="5"/>
  <c r="AEF14" i="5"/>
  <c r="AEE14" i="5"/>
  <c r="AED14" i="5"/>
  <c r="AEC14" i="5"/>
  <c r="AEB14" i="5"/>
  <c r="AEA14" i="5"/>
  <c r="ADZ14" i="5"/>
  <c r="ADY14" i="5"/>
  <c r="ADX14" i="5"/>
  <c r="ADW14" i="5"/>
  <c r="ADV14" i="5"/>
  <c r="ADU14" i="5"/>
  <c r="ADT14" i="5"/>
  <c r="ADS14" i="5"/>
  <c r="ADR14" i="5"/>
  <c r="ADQ14" i="5"/>
  <c r="ADP14" i="5"/>
  <c r="ADO14" i="5"/>
  <c r="ADN14" i="5"/>
  <c r="ADM14" i="5"/>
  <c r="ADL14" i="5"/>
  <c r="ADK14" i="5"/>
  <c r="ADJ14" i="5"/>
  <c r="ADI14" i="5"/>
  <c r="ADH14" i="5"/>
  <c r="ADG14" i="5"/>
  <c r="ADF14" i="5"/>
  <c r="ADE14" i="5"/>
  <c r="ADD14" i="5"/>
  <c r="ADC14" i="5"/>
  <c r="ADB14" i="5"/>
  <c r="ADA14" i="5"/>
  <c r="ACZ14" i="5"/>
  <c r="ACY14" i="5"/>
  <c r="ACX14" i="5"/>
  <c r="ACW14" i="5"/>
  <c r="ACV14" i="5"/>
  <c r="ACU14" i="5"/>
  <c r="ACT14" i="5"/>
  <c r="ACS14" i="5"/>
  <c r="ACR14" i="5"/>
  <c r="ACQ14" i="5"/>
  <c r="ACP14" i="5"/>
  <c r="ACO14" i="5"/>
  <c r="ACN14" i="5"/>
  <c r="ACM14" i="5"/>
  <c r="ACL14" i="5"/>
  <c r="ACK14" i="5"/>
  <c r="ACJ14" i="5"/>
  <c r="ACI14" i="5"/>
  <c r="ACH14" i="5"/>
  <c r="ACG14" i="5"/>
  <c r="ACF14" i="5"/>
  <c r="ACE14" i="5"/>
  <c r="ACD14" i="5"/>
  <c r="ACC14" i="5"/>
  <c r="ACB14" i="5"/>
  <c r="ACA14" i="5"/>
  <c r="ABZ14" i="5"/>
  <c r="ABY14" i="5"/>
  <c r="ABX14" i="5"/>
  <c r="ABW14" i="5"/>
  <c r="ABV14" i="5"/>
  <c r="ABU14" i="5"/>
  <c r="ABT14" i="5"/>
  <c r="ABS14" i="5"/>
  <c r="ABR14" i="5"/>
  <c r="ABQ14" i="5"/>
  <c r="ABP14" i="5"/>
  <c r="ABO14" i="5"/>
  <c r="ABN14" i="5"/>
  <c r="ABM14" i="5"/>
  <c r="ABL14" i="5"/>
  <c r="ABK14" i="5"/>
  <c r="ABJ14" i="5"/>
  <c r="ABI14" i="5"/>
  <c r="ABH14" i="5"/>
  <c r="ABG14" i="5"/>
  <c r="ABF14" i="5"/>
  <c r="ABE14" i="5"/>
  <c r="ABD14" i="5"/>
  <c r="ABC14" i="5"/>
  <c r="ABB14" i="5"/>
  <c r="ABA14" i="5"/>
  <c r="AAZ14" i="5"/>
  <c r="AAY14" i="5"/>
  <c r="AAX14" i="5"/>
  <c r="AAW14" i="5"/>
  <c r="AAV14" i="5"/>
  <c r="AAU14" i="5"/>
  <c r="AAT14" i="5"/>
  <c r="AAS14" i="5"/>
  <c r="AAR14" i="5"/>
  <c r="AAQ14" i="5"/>
  <c r="AAP14" i="5"/>
  <c r="AAO14" i="5"/>
  <c r="AAN14" i="5"/>
  <c r="AAM14" i="5"/>
  <c r="AAL14" i="5"/>
  <c r="AAK14" i="5"/>
  <c r="AAJ14" i="5"/>
  <c r="AAI14" i="5"/>
  <c r="AAH14" i="5"/>
  <c r="AAG14" i="5"/>
  <c r="AAF14" i="5"/>
  <c r="AAE14" i="5"/>
  <c r="AAD14" i="5"/>
  <c r="AGY13" i="5"/>
  <c r="AGU13" i="5"/>
  <c r="AGQ13" i="5"/>
  <c r="AGM13" i="5"/>
  <c r="AGI13" i="5"/>
  <c r="AGE13" i="5"/>
  <c r="AFT13" i="5"/>
  <c r="AFP13" i="5"/>
  <c r="AFL13" i="5"/>
  <c r="AFH13" i="5"/>
  <c r="AFD13" i="5"/>
  <c r="AEZ13" i="5"/>
  <c r="ACH13" i="5"/>
  <c r="ACD13" i="5"/>
  <c r="ABZ13" i="5"/>
  <c r="ABV13" i="5"/>
  <c r="ABR13" i="5"/>
  <c r="ABN13" i="5"/>
  <c r="ABD13" i="5"/>
  <c r="AAZ13" i="5"/>
  <c r="AAV13" i="5"/>
  <c r="AAR13" i="5"/>
  <c r="AAN13" i="5"/>
  <c r="AAJ13" i="5"/>
  <c r="ZY13" i="5"/>
  <c r="ZU13" i="5"/>
  <c r="ZQ13" i="5"/>
  <c r="ZM13" i="5"/>
  <c r="ZI13" i="5"/>
  <c r="ZE13" i="5"/>
  <c r="AHF12" i="5"/>
  <c r="AHE12" i="5"/>
  <c r="AHD12" i="5"/>
  <c r="AHC12" i="5"/>
  <c r="AHB12" i="5"/>
  <c r="AHA12" i="5"/>
  <c r="AGZ12" i="5"/>
  <c r="AGY12" i="5"/>
  <c r="AGX12" i="5"/>
  <c r="AGW12" i="5"/>
  <c r="AGV12" i="5"/>
  <c r="AGU12" i="5"/>
  <c r="AGT12" i="5"/>
  <c r="AGS12" i="5"/>
  <c r="AGR12" i="5"/>
  <c r="AGQ12" i="5"/>
  <c r="AGP12" i="5"/>
  <c r="AGO12" i="5"/>
  <c r="AGN12" i="5"/>
  <c r="AGM12" i="5"/>
  <c r="AGL12" i="5"/>
  <c r="AGK12" i="5"/>
  <c r="AGJ12" i="5"/>
  <c r="AGI12" i="5"/>
  <c r="AGH12" i="5"/>
  <c r="AGG12" i="5"/>
  <c r="AGF12" i="5"/>
  <c r="AGE12" i="5"/>
  <c r="AGD12" i="5"/>
  <c r="AGC12" i="5"/>
  <c r="AGB12" i="5"/>
  <c r="AGA12" i="5"/>
  <c r="AFZ12" i="5"/>
  <c r="AFY12" i="5"/>
  <c r="AFX12" i="5"/>
  <c r="AFW12" i="5"/>
  <c r="AFV12" i="5"/>
  <c r="AFU12" i="5"/>
  <c r="AFT12" i="5"/>
  <c r="AFS12" i="5"/>
  <c r="AFR12" i="5"/>
  <c r="AFQ12" i="5"/>
  <c r="AFP12" i="5"/>
  <c r="AFO12" i="5"/>
  <c r="AFN12" i="5"/>
  <c r="AFM12" i="5"/>
  <c r="AFL12" i="5"/>
  <c r="AFK12" i="5"/>
  <c r="AFJ12" i="5"/>
  <c r="AFI12" i="5"/>
  <c r="AFH12" i="5"/>
  <c r="AFG12" i="5"/>
  <c r="AFF12" i="5"/>
  <c r="AFE12" i="5"/>
  <c r="AFD12" i="5"/>
  <c r="AFC12" i="5"/>
  <c r="AFB12" i="5"/>
  <c r="AFA12" i="5"/>
  <c r="AEZ12" i="5"/>
  <c r="AEY12" i="5"/>
  <c r="AEX12" i="5"/>
  <c r="ACP12" i="5"/>
  <c r="ACO12" i="5"/>
  <c r="ACN12" i="5"/>
  <c r="ACM12" i="5"/>
  <c r="ACL12" i="5"/>
  <c r="ACK12" i="5"/>
  <c r="ACJ12" i="5"/>
  <c r="ACI12" i="5"/>
  <c r="ACH12" i="5"/>
  <c r="ACG12" i="5"/>
  <c r="ACF12" i="5"/>
  <c r="ACE12" i="5"/>
  <c r="ACD12" i="5"/>
  <c r="ACC12" i="5"/>
  <c r="ACB12" i="5"/>
  <c r="ACA12" i="5"/>
  <c r="ABZ12" i="5"/>
  <c r="ABY12" i="5"/>
  <c r="ABX12" i="5"/>
  <c r="ABW12" i="5"/>
  <c r="ABV12" i="5"/>
  <c r="ABU12" i="5"/>
  <c r="ABT12" i="5"/>
  <c r="ABS12" i="5"/>
  <c r="ABR12" i="5"/>
  <c r="ABQ12" i="5"/>
  <c r="ABP12" i="5"/>
  <c r="ABO12" i="5"/>
  <c r="ABN12" i="5"/>
  <c r="ABM12" i="5"/>
  <c r="ABL12" i="5"/>
  <c r="ABK12" i="5"/>
  <c r="ABJ12" i="5"/>
  <c r="ABI12" i="5"/>
  <c r="ABH12" i="5"/>
  <c r="ABG12" i="5"/>
  <c r="ABF12" i="5"/>
  <c r="ABE12" i="5"/>
  <c r="ABD12" i="5"/>
  <c r="ABC12" i="5"/>
  <c r="ABB12" i="5"/>
  <c r="ABA12" i="5"/>
  <c r="AAZ12" i="5"/>
  <c r="AAY12" i="5"/>
  <c r="AAX12" i="5"/>
  <c r="AAW12" i="5"/>
  <c r="AAV12" i="5"/>
  <c r="AAU12" i="5"/>
  <c r="AAT12" i="5"/>
  <c r="AAS12" i="5"/>
  <c r="AAR12" i="5"/>
  <c r="AAQ12" i="5"/>
  <c r="AAP12" i="5"/>
  <c r="AAO12" i="5"/>
  <c r="AAN12" i="5"/>
  <c r="AAM12" i="5"/>
  <c r="AAL12" i="5"/>
  <c r="AAK12" i="5"/>
  <c r="AAJ12" i="5"/>
  <c r="AAI12" i="5"/>
  <c r="AAH12" i="5"/>
  <c r="AAG12" i="5"/>
  <c r="AAF12" i="5"/>
  <c r="AAE12" i="5"/>
  <c r="AAD12" i="5"/>
  <c r="AAC12" i="5"/>
  <c r="AAB12" i="5"/>
  <c r="AAA12" i="5"/>
  <c r="ZZ12" i="5"/>
  <c r="ZY12" i="5"/>
  <c r="ZX12" i="5"/>
  <c r="ZW12" i="5"/>
  <c r="ZV12" i="5"/>
  <c r="ZU12" i="5"/>
  <c r="ZT12" i="5"/>
  <c r="ZS12" i="5"/>
  <c r="ZR12" i="5"/>
  <c r="ZQ12" i="5"/>
  <c r="ZP12" i="5"/>
  <c r="ZO12" i="5"/>
  <c r="ZN12" i="5"/>
  <c r="ZM12" i="5"/>
  <c r="ZL12" i="5"/>
  <c r="ZK12" i="5"/>
  <c r="ZJ12" i="5"/>
  <c r="ZI12" i="5"/>
  <c r="ZH12" i="5"/>
  <c r="ZG12" i="5"/>
  <c r="ZF12" i="5"/>
  <c r="ZE12" i="5"/>
  <c r="ZD12" i="5"/>
  <c r="ZC12" i="5"/>
  <c r="G12" i="5"/>
  <c r="G11" i="5" s="1"/>
  <c r="AIT44" i="5"/>
  <c r="AIU44" i="5"/>
  <c r="AIV44" i="5"/>
  <c r="AHY26" i="6"/>
  <c r="AHZ26" i="6"/>
  <c r="AIA26" i="6"/>
  <c r="AIB26" i="6"/>
  <c r="AIC26" i="6"/>
  <c r="AID26" i="6"/>
  <c r="AIE26" i="6"/>
  <c r="AIF26" i="6"/>
  <c r="AIG26" i="6"/>
  <c r="AIH26" i="6"/>
  <c r="AII26" i="6"/>
  <c r="AHY27" i="6"/>
  <c r="AHZ27" i="6"/>
  <c r="AIA27" i="6"/>
  <c r="AIB27" i="6"/>
  <c r="AIC27" i="6"/>
  <c r="AID27" i="6"/>
  <c r="AIE27" i="6"/>
  <c r="AIF27" i="6"/>
  <c r="AIG27" i="6"/>
  <c r="AIH27" i="6"/>
  <c r="AII27" i="6"/>
  <c r="AHY28" i="6"/>
  <c r="AHZ28" i="6"/>
  <c r="AIA28" i="6"/>
  <c r="AIB28" i="6"/>
  <c r="AIC28" i="6"/>
  <c r="AID28" i="6"/>
  <c r="AIE28" i="6"/>
  <c r="AIF28" i="6"/>
  <c r="AIG28" i="6"/>
  <c r="AIH28" i="6"/>
  <c r="AII28" i="6"/>
  <c r="AHY29" i="6"/>
  <c r="AHZ29" i="6"/>
  <c r="AIA29" i="6"/>
  <c r="AIB29" i="6"/>
  <c r="AIC29" i="6"/>
  <c r="AID29" i="6"/>
  <c r="AIE29" i="6"/>
  <c r="AIF29" i="6"/>
  <c r="AIG29" i="6"/>
  <c r="AIH29" i="6"/>
  <c r="AII29" i="6"/>
  <c r="AHY30" i="6"/>
  <c r="AHZ30" i="6"/>
  <c r="AIA30" i="6"/>
  <c r="AIB30" i="6"/>
  <c r="AIC30" i="6"/>
  <c r="AID30" i="6"/>
  <c r="AIE30" i="6"/>
  <c r="AIF30" i="6"/>
  <c r="AIG30" i="6"/>
  <c r="AIH30" i="6"/>
  <c r="AII30" i="6"/>
  <c r="AHY31" i="6"/>
  <c r="AHZ31" i="6"/>
  <c r="AIA31" i="6"/>
  <c r="AIB31" i="6"/>
  <c r="AIC31" i="6"/>
  <c r="AID31" i="6"/>
  <c r="AIE31" i="6"/>
  <c r="AIF31" i="6"/>
  <c r="AIG31" i="6"/>
  <c r="AIH31" i="6"/>
  <c r="AII31" i="6"/>
  <c r="G6" i="5" l="1"/>
  <c r="B6" i="5"/>
  <c r="G7" i="5"/>
  <c r="AII12" i="6"/>
  <c r="AIH12" i="6"/>
  <c r="AIG12" i="6"/>
  <c r="AIF12" i="6"/>
  <c r="AIE12" i="6"/>
  <c r="AID12" i="6"/>
  <c r="AIC12" i="6"/>
  <c r="AIB12" i="6"/>
  <c r="AIA12" i="6"/>
  <c r="AII32" i="6"/>
  <c r="AIH32" i="6"/>
  <c r="AIG32" i="6"/>
  <c r="AIF32" i="6"/>
  <c r="AIE32" i="6"/>
  <c r="AID32" i="6"/>
  <c r="AIC32" i="6"/>
  <c r="AIB32" i="6"/>
  <c r="AIA32" i="6"/>
  <c r="AHZ32" i="6"/>
  <c r="AHY32" i="6"/>
  <c r="AII22" i="6"/>
  <c r="AIH22" i="6"/>
  <c r="AIG22" i="6"/>
  <c r="AIF22" i="6"/>
  <c r="AIE22" i="6"/>
  <c r="AID22" i="6"/>
  <c r="AIC22" i="6"/>
  <c r="AIB22" i="6"/>
  <c r="AIA22" i="6"/>
  <c r="AHZ22" i="6"/>
  <c r="AHY22" i="6"/>
  <c r="AHX22" i="6"/>
  <c r="AHW22" i="6"/>
  <c r="AHV22" i="6"/>
  <c r="AII42" i="6"/>
  <c r="AIH42" i="6"/>
  <c r="AIG42" i="6"/>
  <c r="AIF42" i="6"/>
  <c r="AIE42" i="6"/>
  <c r="AID42" i="6"/>
  <c r="AIC42" i="6"/>
  <c r="AIB42" i="6"/>
  <c r="AIA42" i="6"/>
  <c r="AHZ42" i="6"/>
  <c r="AHY42" i="6"/>
  <c r="AHX42" i="6"/>
  <c r="AII52" i="6"/>
  <c r="AIH52" i="6"/>
  <c r="AIG52" i="6"/>
  <c r="AIF52" i="6"/>
  <c r="AIE52" i="6"/>
  <c r="AID52" i="6"/>
  <c r="AIC52" i="6"/>
  <c r="AIB52" i="6"/>
  <c r="AIA52" i="6"/>
  <c r="AHZ52" i="6"/>
  <c r="AHY52" i="6"/>
  <c r="AHX52" i="6"/>
  <c r="AII42" i="5"/>
  <c r="AIH42" i="5"/>
  <c r="AIG42" i="5"/>
  <c r="AIF42" i="5"/>
  <c r="AIE42" i="5"/>
  <c r="AID42" i="5"/>
  <c r="AIC42" i="5"/>
  <c r="AIB42" i="5"/>
  <c r="AIA42" i="5"/>
  <c r="AII32" i="5"/>
  <c r="AIH32" i="5"/>
  <c r="AIG32" i="5"/>
  <c r="AIF32" i="5"/>
  <c r="AIE32" i="5"/>
  <c r="AID32" i="5"/>
  <c r="AIC32" i="5"/>
  <c r="AIB32" i="5"/>
  <c r="AIA32" i="5"/>
  <c r="AHZ32" i="5"/>
  <c r="AHY32" i="5"/>
  <c r="AII22" i="5"/>
  <c r="AIH22" i="5"/>
  <c r="AIG22" i="5"/>
  <c r="AIF22" i="5"/>
  <c r="AIE22" i="5"/>
  <c r="AID22" i="5"/>
  <c r="AIC22" i="5"/>
  <c r="AIB22" i="5"/>
  <c r="AIA22" i="5"/>
  <c r="AII52" i="5"/>
  <c r="AIH52" i="5"/>
  <c r="AIG52" i="5"/>
  <c r="AIF52" i="5"/>
  <c r="AIE52" i="5"/>
  <c r="AID52" i="5"/>
  <c r="AIC52" i="5"/>
  <c r="AIB52" i="5"/>
  <c r="AIA52" i="5"/>
  <c r="AHZ52" i="5"/>
  <c r="AHY52" i="5"/>
  <c r="AHX52" i="5"/>
  <c r="AHW52" i="5"/>
  <c r="AII62" i="5"/>
  <c r="AIH62" i="5"/>
  <c r="AIG62" i="5"/>
  <c r="AIF62" i="5"/>
  <c r="AIE62" i="5"/>
  <c r="AID62" i="5"/>
  <c r="AIC62" i="5"/>
  <c r="AIG23" i="4"/>
  <c r="AID23" i="4"/>
  <c r="AHI13" i="5"/>
  <c r="AHG12" i="5"/>
  <c r="AHM13" i="5"/>
  <c r="AHQ13" i="5"/>
  <c r="AHU13" i="5"/>
  <c r="AHY13" i="5"/>
  <c r="AIC13" i="5"/>
  <c r="E11" i="5"/>
  <c r="AIK12" i="5"/>
  <c r="AIJ12" i="5"/>
  <c r="AII12" i="5"/>
  <c r="AIH12" i="5"/>
  <c r="AIG12" i="5"/>
  <c r="AIF12" i="5"/>
  <c r="AIE12" i="5"/>
  <c r="AID12" i="5"/>
  <c r="AIC12" i="5"/>
  <c r="AIB12" i="5"/>
  <c r="AIA12" i="5"/>
  <c r="AHZ12" i="5"/>
  <c r="AHY12" i="5"/>
  <c r="AHX12" i="5"/>
  <c r="AHW12" i="5"/>
  <c r="AHV12" i="5"/>
  <c r="AHU12" i="5"/>
  <c r="AHT12" i="5"/>
  <c r="AHS12" i="5"/>
  <c r="AHR12" i="5"/>
  <c r="AHQ12" i="5"/>
  <c r="AHP12" i="5"/>
  <c r="AHO12" i="5"/>
  <c r="AHN12" i="5"/>
  <c r="AHM12" i="5"/>
  <c r="AHL12" i="5"/>
  <c r="AHK12" i="5"/>
  <c r="AHJ12" i="5"/>
  <c r="AHI12" i="5"/>
  <c r="AHH12" i="5"/>
  <c r="AIK12" i="6"/>
  <c r="AIJ12" i="6"/>
  <c r="AIK32" i="6"/>
  <c r="AIJ32" i="6"/>
  <c r="AIJ22" i="6"/>
  <c r="AIK42" i="6"/>
  <c r="AIJ42" i="6"/>
  <c r="AIK52" i="6"/>
  <c r="AIJ52" i="6"/>
  <c r="AIK123" i="6"/>
  <c r="AIJ123" i="6"/>
  <c r="AII123" i="6"/>
  <c r="AIH123" i="6"/>
  <c r="AIG123" i="6"/>
  <c r="AIF123" i="6"/>
  <c r="AIE123" i="6"/>
  <c r="AID123" i="6"/>
  <c r="AIC123" i="6"/>
  <c r="AIB123" i="6"/>
  <c r="G8" i="5"/>
  <c r="G9" i="5"/>
  <c r="G10" i="5"/>
  <c r="AHI33" i="4"/>
  <c r="AHS44" i="4"/>
  <c r="AIE54" i="4"/>
  <c r="AII23" i="4"/>
  <c r="AIC34" i="4"/>
  <c r="AHT33" i="4"/>
  <c r="AHH33" i="4"/>
  <c r="AHX33" i="4"/>
  <c r="AID44" i="4"/>
  <c r="AHR44" i="4"/>
  <c r="AID54" i="4"/>
  <c r="AHR54" i="4"/>
  <c r="AII64" i="4"/>
  <c r="AHU33" i="4"/>
  <c r="AIE44" i="4"/>
  <c r="AHS54" i="4"/>
  <c r="AIH23" i="4"/>
  <c r="AHS33" i="4"/>
  <c r="AII33" i="4"/>
  <c r="AIC44" i="4"/>
  <c r="AIC54" i="4"/>
  <c r="AIH64" i="4"/>
  <c r="AHR33" i="4"/>
  <c r="AIH33" i="4"/>
  <c r="AIB44" i="4"/>
  <c r="AIB54" i="4"/>
  <c r="AIG64" i="4"/>
  <c r="AIF23" i="4"/>
  <c r="AHQ33" i="4"/>
  <c r="AIG33" i="4"/>
  <c r="AIA44" i="4"/>
  <c r="AIA54" i="4"/>
  <c r="AIF64" i="4"/>
  <c r="AIE23" i="4"/>
  <c r="AHP33" i="4"/>
  <c r="AIF33" i="4"/>
  <c r="AHZ44" i="4"/>
  <c r="AHZ54" i="4"/>
  <c r="AIE64" i="4"/>
  <c r="AIE33" i="4"/>
  <c r="AHY44" i="4"/>
  <c r="AHY54" i="4"/>
  <c r="AID64" i="4"/>
  <c r="AHY33" i="4"/>
  <c r="AHO33" i="4"/>
  <c r="AIC23" i="4"/>
  <c r="AHN33" i="4"/>
  <c r="AID33" i="4"/>
  <c r="AHX44" i="4"/>
  <c r="AHX54" i="4"/>
  <c r="AIC64" i="4"/>
  <c r="AHI34" i="4"/>
  <c r="AHG33" i="4"/>
  <c r="AHM33" i="4"/>
  <c r="AIC33" i="4"/>
  <c r="AII44" i="4"/>
  <c r="AHW44" i="4"/>
  <c r="AII54" i="4"/>
  <c r="AHW54" i="4"/>
  <c r="AHY34" i="4"/>
  <c r="AHM34" i="4"/>
  <c r="AHL33" i="4"/>
  <c r="AIB33" i="4"/>
  <c r="AIH44" i="4"/>
  <c r="AHV44" i="4"/>
  <c r="AIH54" i="4"/>
  <c r="AHV54" i="4"/>
  <c r="AHQ34" i="4"/>
  <c r="AHK33" i="4"/>
  <c r="AIG44" i="4"/>
  <c r="AHU44" i="4"/>
  <c r="AIG54" i="4"/>
  <c r="AHU54" i="4"/>
  <c r="AHW33" i="4"/>
  <c r="AIA33" i="4"/>
  <c r="AHU34" i="4"/>
  <c r="AHV33" i="4"/>
  <c r="AHJ33" i="4"/>
  <c r="AHZ33" i="4"/>
  <c r="AIF44" i="4"/>
  <c r="AHT44" i="4"/>
  <c r="AIF54" i="4"/>
  <c r="AHT54" i="4"/>
  <c r="AAC13" i="5"/>
  <c r="AHC13" i="5"/>
  <c r="ABH13" i="5"/>
  <c r="ACL13" i="5"/>
  <c r="AFX13" i="5"/>
  <c r="H10" i="5"/>
  <c r="H7" i="5"/>
  <c r="H6" i="5"/>
  <c r="H8" i="5"/>
  <c r="H9" i="5"/>
  <c r="H11" i="5"/>
  <c r="ALG84" i="5"/>
  <c r="ALH84" i="5"/>
  <c r="ALI84" i="5"/>
  <c r="ALJ84" i="5"/>
  <c r="ALK84" i="5"/>
  <c r="ALL84" i="5"/>
  <c r="ALM84" i="5"/>
  <c r="ALN84" i="5"/>
  <c r="AIK24" i="6"/>
  <c r="AIL24" i="6"/>
  <c r="AIM24" i="6"/>
  <c r="AIN24" i="6"/>
  <c r="AIO24" i="6"/>
  <c r="AIP24" i="6"/>
  <c r="AIQ24" i="6"/>
  <c r="AIR24" i="6"/>
  <c r="AIS24" i="6"/>
  <c r="AIT24" i="6"/>
  <c r="AIU24" i="6"/>
  <c r="AIV24" i="6"/>
  <c r="AIW24" i="6"/>
  <c r="AIX24" i="6"/>
  <c r="AIY24" i="6"/>
  <c r="AIZ24" i="6"/>
  <c r="AJA24" i="6"/>
  <c r="AJB24" i="6"/>
  <c r="AJC24" i="6"/>
  <c r="AJD24" i="6"/>
  <c r="AJE24" i="6"/>
  <c r="AJF24" i="6"/>
  <c r="AJG24" i="6"/>
  <c r="AJH24" i="6"/>
  <c r="AJI24" i="6"/>
  <c r="AJJ24" i="6"/>
  <c r="AJK24" i="6"/>
  <c r="AJL24" i="6"/>
  <c r="AIH24" i="6"/>
  <c r="AII24" i="6"/>
  <c r="AIJ24" i="6"/>
  <c r="AMK95" i="6"/>
  <c r="AML95" i="6"/>
  <c r="AMM95" i="6"/>
  <c r="AMN95" i="6"/>
  <c r="AMO95" i="6"/>
  <c r="AMP95" i="6"/>
  <c r="AMQ95" i="6"/>
  <c r="AMR95" i="6"/>
  <c r="ANG95" i="6"/>
  <c r="ANH95" i="6"/>
  <c r="H87" i="6"/>
  <c r="H88" i="6"/>
  <c r="H89" i="6"/>
  <c r="H90" i="6"/>
  <c r="H91" i="6"/>
  <c r="H92" i="6"/>
  <c r="G93" i="6"/>
  <c r="AKE95" i="6"/>
  <c r="AKF95" i="6"/>
  <c r="AKG95" i="6"/>
  <c r="AKH95" i="6"/>
  <c r="AKI95" i="6"/>
  <c r="AKJ95" i="6"/>
  <c r="AKK95" i="6"/>
  <c r="AKL95" i="6"/>
  <c r="AKM95" i="6"/>
  <c r="AKN95" i="6"/>
  <c r="AKO95" i="6"/>
  <c r="AKP95" i="6"/>
  <c r="AKQ95" i="6"/>
  <c r="AKR95" i="6"/>
  <c r="AKS95" i="6"/>
  <c r="AKT95" i="6"/>
  <c r="AKU95" i="6"/>
  <c r="AKV95" i="6"/>
  <c r="AKW95" i="6"/>
  <c r="AKX95" i="6"/>
  <c r="AKY95" i="6"/>
  <c r="AKZ95" i="6"/>
  <c r="ALA95" i="6"/>
  <c r="ALB95" i="6"/>
  <c r="ALC95" i="6"/>
  <c r="ALD95" i="6"/>
  <c r="ALE95" i="6"/>
  <c r="ALF95" i="6"/>
  <c r="ALG95" i="6"/>
  <c r="ALH95" i="6"/>
  <c r="ALI95" i="6"/>
  <c r="ALJ95" i="6"/>
  <c r="ALK95" i="6"/>
  <c r="ALL95" i="6"/>
  <c r="ALM95" i="6"/>
  <c r="ALN95" i="6"/>
  <c r="ALO95" i="6"/>
  <c r="ALP95" i="6"/>
  <c r="ALQ95" i="6"/>
  <c r="ALR95" i="6"/>
  <c r="ALS95" i="6"/>
  <c r="ALT95" i="6"/>
  <c r="ALU95" i="6"/>
  <c r="ALV95" i="6"/>
  <c r="ALW95" i="6"/>
  <c r="ALX95" i="6"/>
  <c r="ALY95" i="6"/>
  <c r="ALZ95" i="6"/>
  <c r="AMA95" i="6"/>
  <c r="AMB95" i="6"/>
  <c r="AMC95" i="6"/>
  <c r="AMD95" i="6"/>
  <c r="AME95" i="6"/>
  <c r="AMF95" i="6"/>
  <c r="AMG95" i="6"/>
  <c r="AMH95" i="6"/>
  <c r="AMI95" i="6"/>
  <c r="AMJ95" i="6"/>
  <c r="ALC84" i="5"/>
  <c r="ALD84" i="5"/>
  <c r="ALE84" i="5"/>
  <c r="ALF84" i="5"/>
  <c r="AJX14" i="3"/>
  <c r="AJY14" i="3"/>
  <c r="AJZ14" i="3"/>
  <c r="AKA14" i="3"/>
  <c r="AKB14" i="3"/>
  <c r="AKC14" i="3"/>
  <c r="AKD14" i="3"/>
  <c r="AKE14" i="3"/>
  <c r="AKF14" i="3"/>
  <c r="AKG14" i="3"/>
  <c r="AKH14" i="3"/>
  <c r="AKI14" i="3"/>
  <c r="AKJ14" i="3"/>
  <c r="AKK14" i="3"/>
  <c r="AKL14" i="3"/>
  <c r="AKM14" i="3"/>
  <c r="AKN14" i="3"/>
  <c r="AKO14" i="3"/>
  <c r="AKP14" i="3"/>
  <c r="AKQ14" i="3"/>
  <c r="AKR14" i="3"/>
  <c r="AKS14" i="3"/>
  <c r="AKT14" i="3"/>
  <c r="AKU14" i="3"/>
  <c r="AKV14" i="3"/>
  <c r="AKW14" i="3"/>
  <c r="AKX14" i="3"/>
  <c r="AKY14" i="3"/>
  <c r="AKZ14" i="3"/>
  <c r="ALA14" i="3"/>
  <c r="ALB14" i="3"/>
  <c r="ALC14" i="3"/>
  <c r="ALD14" i="3"/>
  <c r="ALE14" i="3"/>
  <c r="ALF14" i="3"/>
  <c r="ALG14" i="3"/>
  <c r="ALH14" i="3"/>
  <c r="ALI14" i="3"/>
  <c r="ALJ14" i="3"/>
  <c r="ALK14" i="3"/>
  <c r="ALL14" i="3"/>
  <c r="ALM14" i="3"/>
  <c r="ALN14" i="3"/>
  <c r="ALO14" i="3"/>
  <c r="ALP14" i="3"/>
  <c r="ALQ14" i="3"/>
  <c r="ALR14" i="3"/>
  <c r="ALS14" i="3"/>
  <c r="ALT14" i="3"/>
  <c r="ALU14" i="3"/>
  <c r="ALV14" i="3"/>
  <c r="APB85" i="6"/>
  <c r="APC85" i="6"/>
  <c r="APD85" i="6"/>
  <c r="APE85" i="6"/>
  <c r="APF85" i="6"/>
  <c r="APG85" i="6"/>
  <c r="APH85" i="6"/>
  <c r="API85" i="6"/>
  <c r="AMJ85" i="6"/>
  <c r="AMK85" i="6"/>
  <c r="AML85" i="6"/>
  <c r="AMM85" i="6"/>
  <c r="ANG114" i="5"/>
  <c r="ANH114" i="5"/>
  <c r="ANI114" i="5"/>
  <c r="ANJ114" i="5"/>
  <c r="ANK114" i="5"/>
  <c r="ANL114" i="5"/>
  <c r="ANM114" i="5"/>
  <c r="ANN114" i="5"/>
  <c r="ANO114" i="5"/>
  <c r="ANP114" i="5"/>
  <c r="AMP114" i="5"/>
  <c r="AMQ114" i="5"/>
  <c r="AMR114" i="5"/>
  <c r="AMS114" i="5"/>
  <c r="AMT114" i="5"/>
  <c r="AMU114" i="5"/>
  <c r="AMV114" i="5"/>
  <c r="AMW114" i="5"/>
  <c r="AMX114" i="5"/>
  <c r="AMY114" i="5"/>
  <c r="AMZ114" i="5"/>
  <c r="ANA114" i="5"/>
  <c r="ANB114" i="5"/>
  <c r="ANC114" i="5"/>
  <c r="AND114" i="5"/>
  <c r="ANE114" i="5"/>
  <c r="ANF114" i="5"/>
  <c r="ANY114" i="5"/>
  <c r="ANZ114" i="5"/>
  <c r="AOA114" i="5"/>
  <c r="AOB114" i="5"/>
  <c r="AOC114" i="5"/>
  <c r="AOD114" i="5"/>
  <c r="AOE114" i="5"/>
  <c r="AOF114" i="5"/>
  <c r="AOG114" i="5"/>
  <c r="AOH114" i="5"/>
  <c r="AOI114" i="5"/>
  <c r="AOJ114" i="5"/>
  <c r="AOK114" i="5"/>
  <c r="ANQ114" i="5"/>
  <c r="ANR114" i="5"/>
  <c r="ANS114" i="5"/>
  <c r="ANT114" i="5"/>
  <c r="ANU114" i="5"/>
  <c r="ANV114" i="5"/>
  <c r="ANW114" i="5"/>
  <c r="AEX116" i="4"/>
  <c r="AEY116" i="4"/>
  <c r="AEZ116" i="4"/>
  <c r="AFA116" i="4"/>
  <c r="AFB116" i="4"/>
  <c r="AFC116" i="4"/>
  <c r="AFD116" i="4"/>
  <c r="AFE116" i="4"/>
  <c r="AFF116" i="4"/>
  <c r="AFG116" i="4"/>
  <c r="AFH116" i="4"/>
  <c r="AFI116" i="4"/>
  <c r="AFJ116" i="4"/>
  <c r="AFK116" i="4"/>
  <c r="AFL116" i="4"/>
  <c r="AFM116" i="4"/>
  <c r="AFN116" i="4"/>
  <c r="AFO116" i="4"/>
  <c r="AFP116" i="4"/>
  <c r="AFQ116" i="4"/>
  <c r="AFR116" i="4"/>
  <c r="AFS116" i="4"/>
  <c r="AFT116" i="4"/>
  <c r="AFU116" i="4"/>
  <c r="AFV116" i="4"/>
  <c r="AFW116" i="4"/>
  <c r="AFX116" i="4"/>
  <c r="AFY116" i="4"/>
  <c r="AFZ116" i="4"/>
  <c r="AGA116" i="4"/>
  <c r="AGB116" i="4"/>
  <c r="AGC116" i="4"/>
  <c r="AGD116" i="4"/>
  <c r="AGE116" i="4"/>
  <c r="AGF116" i="4"/>
  <c r="AGG116" i="4"/>
  <c r="AGH116" i="4"/>
  <c r="AGI116" i="4"/>
  <c r="AGJ116" i="4"/>
  <c r="AGK116" i="4"/>
  <c r="AGL116" i="4"/>
  <c r="AGM116" i="4"/>
  <c r="AGN116" i="4"/>
  <c r="AGO116" i="4"/>
  <c r="AGP116" i="4"/>
  <c r="AGQ116" i="4"/>
  <c r="AGR116" i="4"/>
  <c r="AGS116" i="4"/>
  <c r="AGT116" i="4"/>
  <c r="AGU116" i="4"/>
  <c r="AGV116" i="4"/>
  <c r="AGW116" i="4"/>
  <c r="AGX116" i="4"/>
  <c r="AGY116" i="4"/>
  <c r="AGZ116" i="4"/>
  <c r="AHA116" i="4"/>
  <c r="AHB116" i="4"/>
  <c r="AHC116" i="4"/>
  <c r="AHD116" i="4"/>
  <c r="AHE116" i="4"/>
  <c r="AHF116" i="4"/>
  <c r="AHG116" i="4"/>
  <c r="AHH116" i="4"/>
  <c r="AHI116" i="4"/>
  <c r="AHJ116" i="4"/>
  <c r="AHK116" i="4"/>
  <c r="AHL116" i="4"/>
  <c r="AHM116" i="4"/>
  <c r="AHN116" i="4"/>
  <c r="AHP116" i="4"/>
  <c r="AHQ116" i="4"/>
  <c r="AHR116" i="4"/>
  <c r="AHS116" i="4"/>
  <c r="AHT116" i="4"/>
  <c r="AHU116" i="4"/>
  <c r="AHV116" i="4"/>
  <c r="AHW116" i="4"/>
  <c r="AHX116" i="4"/>
  <c r="AHY116" i="4"/>
  <c r="AHZ116" i="4"/>
  <c r="AIA116" i="4"/>
  <c r="AIB116" i="4"/>
  <c r="AIC116" i="4"/>
  <c r="AID116" i="4"/>
  <c r="AIE116" i="4"/>
  <c r="AIF116" i="4"/>
  <c r="AIG116" i="4"/>
  <c r="AIH116" i="4"/>
  <c r="AII116" i="4"/>
  <c r="AIJ116" i="4"/>
  <c r="AIK116" i="4"/>
  <c r="AIL116" i="4"/>
  <c r="AIM116" i="4"/>
  <c r="AIN116" i="4"/>
  <c r="AIO116" i="4"/>
  <c r="AIP116" i="4"/>
  <c r="AIQ116" i="4"/>
  <c r="AIR116" i="4"/>
  <c r="AIS116" i="4"/>
  <c r="AIT116" i="4"/>
  <c r="AIU116" i="4"/>
  <c r="AIV116" i="4"/>
  <c r="AIW116" i="4"/>
  <c r="AIX116" i="4"/>
  <c r="AIY116" i="4"/>
  <c r="AIZ116" i="4"/>
  <c r="AJA116" i="4"/>
  <c r="AJB116" i="4"/>
  <c r="AJC116" i="4"/>
  <c r="AJD116" i="4"/>
  <c r="AJE116" i="4"/>
  <c r="AJF116" i="4"/>
  <c r="AJG116" i="4"/>
  <c r="AJH116" i="4"/>
  <c r="AJI116" i="4"/>
  <c r="AJJ116" i="4"/>
  <c r="AJK116" i="4"/>
  <c r="AJL116" i="4"/>
  <c r="AJM116" i="4"/>
  <c r="AJN116" i="4"/>
  <c r="AJO116" i="4"/>
  <c r="AJP116" i="4"/>
  <c r="AJQ116" i="4"/>
  <c r="AJR116" i="4"/>
  <c r="AJS116" i="4"/>
  <c r="AJT116" i="4"/>
  <c r="AJU116" i="4"/>
  <c r="AJV116" i="4"/>
  <c r="AJW116" i="4"/>
  <c r="AJX116" i="4"/>
  <c r="AJY116" i="4"/>
  <c r="AJZ116" i="4"/>
  <c r="AKA116" i="4"/>
  <c r="AKB116" i="4"/>
  <c r="AKC116" i="4"/>
  <c r="AKD116" i="4"/>
  <c r="AKE116" i="4"/>
  <c r="AKF116" i="4"/>
  <c r="AKG116" i="4"/>
  <c r="AKH116" i="4"/>
  <c r="AKI116" i="4"/>
  <c r="AKJ116" i="4"/>
  <c r="AKK116" i="4"/>
  <c r="AKL116" i="4"/>
  <c r="AKM116" i="4"/>
  <c r="AKN116" i="4"/>
  <c r="AKO116" i="4"/>
  <c r="AKP116" i="4"/>
  <c r="AKQ116" i="4"/>
  <c r="AKR116" i="4"/>
  <c r="AKS116" i="4"/>
  <c r="AKT116" i="4"/>
  <c r="AKU116" i="4"/>
  <c r="AHO116" i="4"/>
  <c r="ALL56" i="4"/>
  <c r="ALM56" i="4"/>
  <c r="ALN56" i="4"/>
  <c r="ALO56" i="4"/>
  <c r="ALP56" i="4"/>
  <c r="ALQ56" i="4"/>
  <c r="ALR56" i="4"/>
  <c r="ALS56" i="4"/>
  <c r="ALT56" i="4"/>
  <c r="ALU56" i="4"/>
  <c r="ALV56" i="4"/>
  <c r="ALW56" i="4"/>
  <c r="ALX56" i="4"/>
  <c r="ALY56" i="4"/>
  <c r="ALZ56" i="4"/>
  <c r="AMA56" i="4"/>
  <c r="AMB56" i="4"/>
  <c r="AMC56" i="4"/>
  <c r="AMD56" i="4"/>
  <c r="AME56" i="4"/>
  <c r="AKC56" i="4"/>
  <c r="AKD56" i="4"/>
  <c r="AKE56" i="4"/>
  <c r="AKF56" i="4"/>
  <c r="AKG56" i="4"/>
  <c r="AKH56" i="4"/>
  <c r="AKI56" i="4"/>
  <c r="AKJ56" i="4"/>
  <c r="AKK56" i="4"/>
  <c r="AKL56" i="4"/>
  <c r="AKM56" i="4"/>
  <c r="AKN56" i="4"/>
  <c r="AKO56" i="4"/>
  <c r="AKP56" i="4"/>
  <c r="AKQ56" i="4"/>
  <c r="AKR56" i="4"/>
  <c r="AKS56" i="4"/>
  <c r="AKT56" i="4"/>
  <c r="AKU56" i="4"/>
  <c r="AKV56" i="4"/>
  <c r="AKW56" i="4"/>
  <c r="AKX56" i="4"/>
  <c r="AKY56" i="4"/>
  <c r="AKZ56" i="4"/>
  <c r="ALA56" i="4"/>
  <c r="ALB56" i="4"/>
  <c r="ALC56" i="4"/>
  <c r="ALD56" i="4"/>
  <c r="ALE56" i="4"/>
  <c r="ALF56" i="4"/>
  <c r="ALG56" i="4"/>
  <c r="ALH56" i="4"/>
  <c r="ALI56" i="4"/>
  <c r="ALJ56" i="4"/>
  <c r="AHT56" i="4"/>
  <c r="AHU56" i="4"/>
  <c r="AHV56" i="4"/>
  <c r="AHW56" i="4"/>
  <c r="AHX56" i="4"/>
  <c r="AHY56" i="4"/>
  <c r="AHZ56" i="4"/>
  <c r="AIA56" i="4"/>
  <c r="AIB56" i="4"/>
  <c r="AIC56" i="4"/>
  <c r="AID56" i="4"/>
  <c r="AIE56" i="4"/>
  <c r="AIF56" i="4"/>
  <c r="AIG56" i="4"/>
  <c r="AIH56" i="4"/>
  <c r="AII56" i="4"/>
  <c r="AIJ56" i="4"/>
  <c r="AIK56" i="4"/>
  <c r="AIL56" i="4"/>
  <c r="AIM56" i="4"/>
  <c r="AIN56" i="4"/>
  <c r="AIO56" i="4"/>
  <c r="AIP56" i="4"/>
  <c r="AIQ56" i="4"/>
  <c r="AHR56" i="4"/>
  <c r="AHS56" i="4"/>
  <c r="AJE44" i="6"/>
  <c r="AJF44" i="6"/>
  <c r="AJG44" i="6"/>
  <c r="AJH44" i="6"/>
  <c r="AJI44" i="6"/>
  <c r="AJJ44" i="6"/>
  <c r="AJK44" i="6"/>
  <c r="AJL44" i="6"/>
  <c r="AJM44" i="6"/>
  <c r="AJN44" i="6"/>
  <c r="E8" i="5" l="1"/>
  <c r="E7" i="5"/>
  <c r="E9" i="5"/>
  <c r="E10" i="5"/>
  <c r="AIB62" i="5"/>
  <c r="AIB23" i="4"/>
  <c r="AIB64" i="4"/>
  <c r="B10" i="5"/>
  <c r="AIG13" i="5"/>
  <c r="AIG34" i="4"/>
  <c r="H12" i="5"/>
  <c r="E6" i="5"/>
  <c r="B91" i="6"/>
  <c r="B94" i="6" s="1"/>
  <c r="H93" i="6"/>
  <c r="B87" i="6"/>
  <c r="G87" i="6"/>
  <c r="E87" i="6" s="1"/>
  <c r="G88" i="6"/>
  <c r="E88" i="6" s="1"/>
  <c r="G89" i="6"/>
  <c r="E89" i="6" s="1"/>
  <c r="G90" i="6"/>
  <c r="E90" i="6" s="1"/>
  <c r="G91" i="6"/>
  <c r="E91" i="6" s="1"/>
  <c r="G92" i="6"/>
  <c r="E92" i="6" s="1"/>
  <c r="AKV76" i="4"/>
  <c r="AKW76" i="4"/>
  <c r="AKX76" i="4"/>
  <c r="AJP76" i="4"/>
  <c r="AJQ76" i="4"/>
  <c r="AJR76" i="4"/>
  <c r="AJS76" i="4"/>
  <c r="AJT76" i="4"/>
  <c r="AJU76" i="4"/>
  <c r="AJV76" i="4"/>
  <c r="AJW76" i="4"/>
  <c r="AJX76" i="4"/>
  <c r="AJY76" i="4"/>
  <c r="AJZ76" i="4"/>
  <c r="AKA76" i="4"/>
  <c r="AKB76" i="4"/>
  <c r="AJB76" i="4"/>
  <c r="AJC76" i="4"/>
  <c r="AJD76" i="4"/>
  <c r="AJE76" i="4"/>
  <c r="AJF76" i="4"/>
  <c r="AJG76" i="4"/>
  <c r="AJH76" i="4"/>
  <c r="AJI76" i="4"/>
  <c r="AJJ76" i="4"/>
  <c r="AJK76" i="4"/>
  <c r="AJL76" i="4"/>
  <c r="AIA64" i="4" l="1"/>
  <c r="AHZ64" i="4"/>
  <c r="AHX64" i="4"/>
  <c r="AHW64" i="4"/>
  <c r="AHQ44" i="4"/>
  <c r="AHV64" i="4"/>
  <c r="AHY64" i="4"/>
  <c r="C94" i="6"/>
  <c r="B93" i="6"/>
  <c r="B92" i="6"/>
  <c r="B12" i="5"/>
  <c r="B11" i="5"/>
  <c r="C13" i="5"/>
  <c r="B13" i="5"/>
  <c r="AIA152" i="5" l="1"/>
  <c r="AHZ152" i="5"/>
  <c r="AHY152" i="5"/>
  <c r="AHX152" i="5"/>
  <c r="AHW152" i="5"/>
  <c r="AHV152" i="5"/>
  <c r="AHU152" i="5"/>
  <c r="AHX32" i="5"/>
  <c r="AHW32" i="5"/>
  <c r="AHV32" i="5"/>
  <c r="AHZ42" i="5"/>
  <c r="AHY42" i="5"/>
  <c r="AHX42" i="5"/>
  <c r="AHW42" i="5"/>
  <c r="AHV42" i="5"/>
  <c r="AHV52" i="5"/>
  <c r="AIA62" i="5"/>
  <c r="AHZ62" i="5"/>
  <c r="AHY62" i="5"/>
  <c r="AHX62" i="5"/>
  <c r="AHW62" i="5"/>
  <c r="AHV62" i="5"/>
  <c r="AHZ22" i="5"/>
  <c r="AHY22" i="5"/>
  <c r="AHX22" i="5"/>
  <c r="AHW22" i="5"/>
  <c r="AHV22" i="5"/>
  <c r="AIA162" i="5"/>
  <c r="AHZ162" i="5"/>
  <c r="AHY162" i="5"/>
  <c r="AHX162" i="5"/>
  <c r="AHW162" i="5"/>
  <c r="AHV162" i="5"/>
  <c r="AHP23" i="4"/>
  <c r="AHQ23" i="4"/>
  <c r="AIA23" i="4"/>
  <c r="AHO23" i="4"/>
  <c r="AHN23" i="4"/>
  <c r="AHG23" i="4"/>
  <c r="AHI24" i="4"/>
  <c r="AHY23" i="4"/>
  <c r="AHM23" i="4"/>
  <c r="AHZ23" i="4"/>
  <c r="AHM24" i="4"/>
  <c r="AHX23" i="4"/>
  <c r="AHL23" i="4"/>
  <c r="AHW23" i="4"/>
  <c r="AHK23" i="4"/>
  <c r="AHU24" i="4"/>
  <c r="AHJ23" i="4"/>
  <c r="AHV23" i="4"/>
  <c r="AHY24" i="4"/>
  <c r="AHU23" i="4"/>
  <c r="AHI23" i="4"/>
  <c r="AHQ24" i="4"/>
  <c r="AIC24" i="4"/>
  <c r="AHT23" i="4"/>
  <c r="AHS23" i="4"/>
  <c r="AHH23" i="4"/>
  <c r="AHR23" i="4"/>
  <c r="AIG24" i="4" l="1"/>
  <c r="AHI26" i="6"/>
  <c r="AHJ26" i="6"/>
  <c r="AHK26" i="6"/>
  <c r="AHL26" i="6"/>
  <c r="AHM26" i="6"/>
  <c r="AHN26" i="6"/>
  <c r="AHO26" i="6"/>
  <c r="AHP26" i="6"/>
  <c r="AHQ26" i="6"/>
  <c r="AHR26" i="6"/>
  <c r="AHS26" i="6"/>
  <c r="AHT26" i="6"/>
  <c r="AHU26" i="6"/>
  <c r="AHV26" i="6"/>
  <c r="AHW26" i="6"/>
  <c r="AHX26" i="6"/>
  <c r="AHI27" i="6"/>
  <c r="AHJ27" i="6"/>
  <c r="AHK27" i="6"/>
  <c r="AHL27" i="6"/>
  <c r="AHM27" i="6"/>
  <c r="AHN27" i="6"/>
  <c r="AHO27" i="6"/>
  <c r="AHP27" i="6"/>
  <c r="AHQ27" i="6"/>
  <c r="AHR27" i="6"/>
  <c r="AHS27" i="6"/>
  <c r="AHT27" i="6"/>
  <c r="AHU27" i="6"/>
  <c r="AHV27" i="6"/>
  <c r="AHW27" i="6"/>
  <c r="AHX27" i="6"/>
  <c r="AHI28" i="6"/>
  <c r="AHJ28" i="6"/>
  <c r="AHK28" i="6"/>
  <c r="AHL28" i="6"/>
  <c r="AHM28" i="6"/>
  <c r="AHN28" i="6"/>
  <c r="AHO28" i="6"/>
  <c r="AHP28" i="6"/>
  <c r="AHQ28" i="6"/>
  <c r="AHR28" i="6"/>
  <c r="AHS28" i="6"/>
  <c r="AHT28" i="6"/>
  <c r="AHU28" i="6"/>
  <c r="AHV28" i="6"/>
  <c r="AHW28" i="6"/>
  <c r="AHX28" i="6"/>
  <c r="AHI29" i="6"/>
  <c r="AHJ29" i="6"/>
  <c r="AHK29" i="6"/>
  <c r="AHL29" i="6"/>
  <c r="AHM29" i="6"/>
  <c r="AHN29" i="6"/>
  <c r="AHO29" i="6"/>
  <c r="AHP29" i="6"/>
  <c r="AHQ29" i="6"/>
  <c r="AHR29" i="6"/>
  <c r="AHS29" i="6"/>
  <c r="AHT29" i="6"/>
  <c r="AHU29" i="6"/>
  <c r="AHV29" i="6"/>
  <c r="AHW29" i="6"/>
  <c r="AHX29" i="6"/>
  <c r="AHI30" i="6"/>
  <c r="AHJ30" i="6"/>
  <c r="AHK30" i="6"/>
  <c r="AHL30" i="6"/>
  <c r="AHM30" i="6"/>
  <c r="AHN30" i="6"/>
  <c r="AHO30" i="6"/>
  <c r="AHP30" i="6"/>
  <c r="AHQ30" i="6"/>
  <c r="AHR30" i="6"/>
  <c r="AHS30" i="6"/>
  <c r="AHT30" i="6"/>
  <c r="AHU30" i="6"/>
  <c r="AHV30" i="6"/>
  <c r="AHW30" i="6"/>
  <c r="AHX30" i="6"/>
  <c r="AHI31" i="6"/>
  <c r="AHJ31" i="6"/>
  <c r="AHK31" i="6"/>
  <c r="AHL31" i="6"/>
  <c r="AHM31" i="6"/>
  <c r="AHN31" i="6"/>
  <c r="AHO31" i="6"/>
  <c r="AHP31" i="6"/>
  <c r="AHQ31" i="6"/>
  <c r="AHR31" i="6"/>
  <c r="AHS31" i="6"/>
  <c r="AHT31" i="6"/>
  <c r="AHU31" i="6"/>
  <c r="AHV31" i="6"/>
  <c r="AHW31" i="6"/>
  <c r="AHX31" i="6"/>
  <c r="AHH31" i="6"/>
  <c r="AHG31" i="6"/>
  <c r="AHH30" i="6"/>
  <c r="AHG30" i="6"/>
  <c r="AHH29" i="6"/>
  <c r="AHG29" i="6"/>
  <c r="AHH28" i="6"/>
  <c r="AHG28" i="6"/>
  <c r="AHH27" i="6"/>
  <c r="AHG27" i="6"/>
  <c r="AHH26" i="6"/>
  <c r="AHG26" i="6"/>
  <c r="AJA35" i="4"/>
  <c r="AJB35" i="4"/>
  <c r="AJC35" i="4"/>
  <c r="AJD35" i="4"/>
  <c r="AHU35" i="4"/>
  <c r="AHV35" i="4"/>
  <c r="AHW35" i="4"/>
  <c r="AHX35" i="4"/>
  <c r="AHY35" i="4"/>
  <c r="AHZ35" i="4"/>
  <c r="AIA35" i="4"/>
  <c r="AIB35" i="4"/>
  <c r="AIO35" i="4"/>
  <c r="AIP35" i="4"/>
  <c r="AIQ35" i="4"/>
  <c r="AJV24" i="3"/>
  <c r="AJW24" i="3"/>
  <c r="AJV34" i="3"/>
  <c r="AJW34" i="3"/>
  <c r="D186" i="3"/>
  <c r="H186" i="3"/>
  <c r="D187" i="3"/>
  <c r="H187" i="3"/>
  <c r="D188" i="3"/>
  <c r="H188" i="3"/>
  <c r="D189" i="3"/>
  <c r="H189" i="3"/>
  <c r="D190" i="3"/>
  <c r="H190" i="3"/>
  <c r="D191" i="3"/>
  <c r="H191" i="3"/>
  <c r="D192" i="3"/>
  <c r="B190" i="3" s="1"/>
  <c r="G192" i="3"/>
  <c r="H192" i="3"/>
  <c r="B193" i="3"/>
  <c r="C193" i="3"/>
  <c r="AQB194" i="3"/>
  <c r="AQC194" i="3"/>
  <c r="AQD194" i="3"/>
  <c r="AQE194" i="3"/>
  <c r="AQF194" i="3"/>
  <c r="AQG194" i="3"/>
  <c r="AQH194" i="3"/>
  <c r="AQI194" i="3"/>
  <c r="AQJ194" i="3"/>
  <c r="AQK194" i="3"/>
  <c r="AQL194" i="3"/>
  <c r="AQM194" i="3"/>
  <c r="AQN194" i="3"/>
  <c r="AQO194" i="3"/>
  <c r="AQP194" i="3"/>
  <c r="AQQ194" i="3"/>
  <c r="AQR194" i="3"/>
  <c r="AQS194" i="3"/>
  <c r="AQT194" i="3"/>
  <c r="AQU194" i="3"/>
  <c r="AQV194" i="3"/>
  <c r="AQW194" i="3"/>
  <c r="AQX194" i="3"/>
  <c r="AQY194" i="3"/>
  <c r="AQZ194" i="3"/>
  <c r="ARA194" i="3"/>
  <c r="ARB194" i="3"/>
  <c r="ARC194" i="3"/>
  <c r="ARD194" i="3"/>
  <c r="ARE194" i="3"/>
  <c r="ARF194" i="3"/>
  <c r="ARG194" i="3"/>
  <c r="ARH194" i="3"/>
  <c r="ARI194" i="3"/>
  <c r="ARJ194" i="3"/>
  <c r="ARK194" i="3"/>
  <c r="ARL194" i="3"/>
  <c r="ARM194" i="3"/>
  <c r="ARN194" i="3"/>
  <c r="ARO194" i="3"/>
  <c r="ARP194" i="3"/>
  <c r="ARQ194" i="3"/>
  <c r="ARR194" i="3"/>
  <c r="ARS194" i="3"/>
  <c r="ART194" i="3"/>
  <c r="ARU194" i="3"/>
  <c r="ARV194" i="3"/>
  <c r="ARW194" i="3"/>
  <c r="ARX194" i="3"/>
  <c r="ARY194" i="3"/>
  <c r="ARZ194" i="3"/>
  <c r="ASA194" i="3"/>
  <c r="ASB194" i="3"/>
  <c r="ASC194" i="3"/>
  <c r="ASD194" i="3"/>
  <c r="ASE194" i="3"/>
  <c r="ASF194" i="3"/>
  <c r="ASG194" i="3"/>
  <c r="ASH194" i="3"/>
  <c r="ASI194" i="3"/>
  <c r="AIQ44" i="5"/>
  <c r="AIR44" i="5"/>
  <c r="AIS44" i="5"/>
  <c r="D27" i="6" l="1"/>
  <c r="E27" i="6" s="1"/>
  <c r="D28" i="6"/>
  <c r="E28" i="6" s="1"/>
  <c r="D29" i="6"/>
  <c r="D30" i="6"/>
  <c r="E30" i="6" s="1"/>
  <c r="D31" i="6"/>
  <c r="E31" i="6" s="1"/>
  <c r="D26" i="6"/>
  <c r="AHM13" i="6"/>
  <c r="AHM23" i="6"/>
  <c r="AHY53" i="6"/>
  <c r="AHQ13" i="6"/>
  <c r="AIC53" i="6"/>
  <c r="AIC33" i="6"/>
  <c r="AHQ23" i="6"/>
  <c r="AHU13" i="6"/>
  <c r="AHU23" i="6"/>
  <c r="AHY33" i="6"/>
  <c r="AHH52" i="6"/>
  <c r="AHH32" i="6"/>
  <c r="AHY13" i="6"/>
  <c r="AHM53" i="6"/>
  <c r="AHM33" i="6"/>
  <c r="AHY23" i="6"/>
  <c r="AIC13" i="6"/>
  <c r="AHQ53" i="6"/>
  <c r="AHQ33" i="6"/>
  <c r="AHU53" i="6"/>
  <c r="AHU33" i="6"/>
  <c r="AHH12" i="6"/>
  <c r="AHH22" i="6"/>
  <c r="AHP123" i="6"/>
  <c r="AHO123" i="6"/>
  <c r="AHN123" i="6"/>
  <c r="AHM123" i="6"/>
  <c r="AHL123" i="6"/>
  <c r="AHK123" i="6"/>
  <c r="AHS42" i="6"/>
  <c r="AHR42" i="6"/>
  <c r="AHQ42" i="6"/>
  <c r="AHP42" i="6"/>
  <c r="AHO42" i="6"/>
  <c r="AHN42" i="6"/>
  <c r="AHM42" i="6"/>
  <c r="AHI13" i="6"/>
  <c r="AHG12" i="6"/>
  <c r="AHS12" i="6"/>
  <c r="AHR12" i="6"/>
  <c r="AHQ12" i="6"/>
  <c r="AHP12" i="6"/>
  <c r="AHO12" i="6"/>
  <c r="AHN12" i="6"/>
  <c r="AHM12" i="6"/>
  <c r="AHL12" i="6"/>
  <c r="AHK12" i="6"/>
  <c r="AHJ12" i="6"/>
  <c r="AHI12" i="6"/>
  <c r="AHI53" i="6"/>
  <c r="AHG52" i="6"/>
  <c r="AHS52" i="6"/>
  <c r="AHR52" i="6"/>
  <c r="AHQ52" i="6"/>
  <c r="AHP52" i="6"/>
  <c r="AHO52" i="6"/>
  <c r="AHN52" i="6"/>
  <c r="AHM52" i="6"/>
  <c r="AHL52" i="6"/>
  <c r="AHK52" i="6"/>
  <c r="AHJ52" i="6"/>
  <c r="AHI52" i="6"/>
  <c r="AHS152" i="5"/>
  <c r="AHR152" i="5"/>
  <c r="AHQ152" i="5"/>
  <c r="AHP152" i="5"/>
  <c r="AHO152" i="5"/>
  <c r="AHN152" i="5"/>
  <c r="AHM152" i="5"/>
  <c r="AHL152" i="5"/>
  <c r="AHK152" i="5"/>
  <c r="AHJ152" i="5"/>
  <c r="AHQ162" i="5"/>
  <c r="AHP162" i="5"/>
  <c r="AHO162" i="5"/>
  <c r="AHN162" i="5"/>
  <c r="AHM162" i="5"/>
  <c r="AHL162" i="5"/>
  <c r="AHK162" i="5"/>
  <c r="AHJ162" i="5"/>
  <c r="AHI162" i="5"/>
  <c r="AHS42" i="5"/>
  <c r="AHR42" i="5"/>
  <c r="AHQ42" i="5"/>
  <c r="AHP42" i="5"/>
  <c r="AHO42" i="5"/>
  <c r="AHN42" i="5"/>
  <c r="AHM42" i="5"/>
  <c r="AHL42" i="5"/>
  <c r="AHK42" i="5"/>
  <c r="AHQ32" i="5"/>
  <c r="AHP32" i="5"/>
  <c r="AHO32" i="5"/>
  <c r="AHN32" i="5"/>
  <c r="AHM32" i="5"/>
  <c r="AHL32" i="5"/>
  <c r="AHK32" i="5"/>
  <c r="AHJ32" i="5"/>
  <c r="AHQ52" i="5"/>
  <c r="AHP52" i="5"/>
  <c r="AHO52" i="5"/>
  <c r="AHN52" i="5"/>
  <c r="AHM52" i="5"/>
  <c r="AHL52" i="5"/>
  <c r="AHK52" i="5"/>
  <c r="AHJ52" i="5"/>
  <c r="AHQ62" i="5"/>
  <c r="AHP62" i="5"/>
  <c r="AHO62" i="5"/>
  <c r="AHN62" i="5"/>
  <c r="AHM62" i="5"/>
  <c r="AHL62" i="5"/>
  <c r="AHK62" i="5"/>
  <c r="AHT152" i="5"/>
  <c r="AHT162" i="5"/>
  <c r="AHS162" i="5"/>
  <c r="AHR162" i="5"/>
  <c r="AHU162" i="5"/>
  <c r="AHU42" i="5"/>
  <c r="AHT42" i="5"/>
  <c r="AHU32" i="5"/>
  <c r="AHT32" i="5"/>
  <c r="AHS32" i="5"/>
  <c r="AHR32" i="5"/>
  <c r="AHU52" i="5"/>
  <c r="AHT52" i="5"/>
  <c r="AHS52" i="5"/>
  <c r="AHR52" i="5"/>
  <c r="AHU62" i="5"/>
  <c r="AHT62" i="5"/>
  <c r="AHS62" i="5"/>
  <c r="AHR62" i="5"/>
  <c r="AHU22" i="5"/>
  <c r="AHT22" i="5"/>
  <c r="AHS22" i="5"/>
  <c r="AHR22" i="5"/>
  <c r="AHQ54" i="4"/>
  <c r="AHI33" i="6"/>
  <c r="AHG32" i="6"/>
  <c r="AHX32" i="6"/>
  <c r="AHW32" i="6"/>
  <c r="AHV32" i="6"/>
  <c r="AHU32" i="6"/>
  <c r="AHT32" i="6"/>
  <c r="AHS32" i="6"/>
  <c r="AHR32" i="6"/>
  <c r="AHQ32" i="6"/>
  <c r="AHP32" i="6"/>
  <c r="AHO32" i="6"/>
  <c r="AHN32" i="6"/>
  <c r="AHM32" i="6"/>
  <c r="AHL32" i="6"/>
  <c r="AHK32" i="6"/>
  <c r="AHJ32" i="6"/>
  <c r="AHI32" i="6"/>
  <c r="AHW42" i="6"/>
  <c r="AHV42" i="6"/>
  <c r="AHU42" i="6"/>
  <c r="AHT42" i="6"/>
  <c r="AHZ12" i="6"/>
  <c r="AHY12" i="6"/>
  <c r="AHX12" i="6"/>
  <c r="AHW12" i="6"/>
  <c r="AHV12" i="6"/>
  <c r="AHU12" i="6"/>
  <c r="AHT12" i="6"/>
  <c r="AHW52" i="6"/>
  <c r="AHV52" i="6"/>
  <c r="AHU52" i="6"/>
  <c r="AHT52" i="6"/>
  <c r="AHI23" i="6"/>
  <c r="AHG22" i="6"/>
  <c r="AHU22" i="6"/>
  <c r="AHT22" i="6"/>
  <c r="AHS22" i="6"/>
  <c r="AHR22" i="6"/>
  <c r="AHQ22" i="6"/>
  <c r="AHP22" i="6"/>
  <c r="AHO22" i="6"/>
  <c r="AHN22" i="6"/>
  <c r="AHM22" i="6"/>
  <c r="AHL22" i="6"/>
  <c r="AHK22" i="6"/>
  <c r="AHJ22" i="6"/>
  <c r="AHI22" i="6"/>
  <c r="AIA123" i="6"/>
  <c r="AHZ123" i="6"/>
  <c r="AHY123" i="6"/>
  <c r="AHX123" i="6"/>
  <c r="AHW123" i="6"/>
  <c r="AHV123" i="6"/>
  <c r="AHU123" i="6"/>
  <c r="AHT123" i="6"/>
  <c r="AHS123" i="6"/>
  <c r="AHR123" i="6"/>
  <c r="AHQ123" i="6"/>
  <c r="AHJ54" i="4"/>
  <c r="AHS64" i="4"/>
  <c r="AHI54" i="4"/>
  <c r="AHR64" i="4"/>
  <c r="AHH54" i="4"/>
  <c r="AHQ64" i="4"/>
  <c r="AHP64" i="4"/>
  <c r="AHO64" i="4"/>
  <c r="AHN64" i="4"/>
  <c r="AHP54" i="4"/>
  <c r="AHL64" i="4"/>
  <c r="AHM64" i="4"/>
  <c r="AHO54" i="4"/>
  <c r="AHK64" i="4"/>
  <c r="AHN54" i="4"/>
  <c r="AHJ64" i="4"/>
  <c r="AHM54" i="4"/>
  <c r="AHL54" i="4"/>
  <c r="AHU64" i="4"/>
  <c r="AHK54" i="4"/>
  <c r="AHT64" i="4"/>
  <c r="E29" i="6"/>
  <c r="B186" i="3"/>
  <c r="G186" i="3"/>
  <c r="E186" i="3" s="1"/>
  <c r="G187" i="3"/>
  <c r="E187" i="3" s="1"/>
  <c r="G188" i="3"/>
  <c r="E188" i="3" s="1"/>
  <c r="G189" i="3"/>
  <c r="E189" i="3" s="1"/>
  <c r="G190" i="3"/>
  <c r="E190" i="3" s="1"/>
  <c r="G191" i="3"/>
  <c r="E191" i="3" s="1"/>
  <c r="B191" i="3"/>
  <c r="B192" i="3"/>
  <c r="H31" i="6"/>
  <c r="H30" i="6"/>
  <c r="H29" i="6"/>
  <c r="H28" i="6"/>
  <c r="H27" i="6"/>
  <c r="H26" i="6"/>
  <c r="AON106" i="4"/>
  <c r="AOM106" i="4"/>
  <c r="AOL106" i="4"/>
  <c r="AOK106" i="4"/>
  <c r="AOJ106" i="4"/>
  <c r="AOI106" i="4"/>
  <c r="AOH106" i="4"/>
  <c r="AOG106" i="4"/>
  <c r="AOF106" i="4"/>
  <c r="AOE106" i="4"/>
  <c r="AOD106" i="4"/>
  <c r="AOC106" i="4"/>
  <c r="AOB106" i="4"/>
  <c r="AOA106" i="4"/>
  <c r="ANZ106" i="4"/>
  <c r="ANY106" i="4"/>
  <c r="ANX106" i="4"/>
  <c r="ANW106" i="4"/>
  <c r="ANV106" i="4"/>
  <c r="ANU106" i="4"/>
  <c r="ANT106" i="4"/>
  <c r="ANS106" i="4"/>
  <c r="ANR106" i="4"/>
  <c r="ANQ106" i="4"/>
  <c r="ANP106" i="4"/>
  <c r="ANO106" i="4"/>
  <c r="ANN106" i="4"/>
  <c r="ANM106" i="4"/>
  <c r="ANL106" i="4"/>
  <c r="ANK106" i="4"/>
  <c r="ANJ106" i="4"/>
  <c r="ANI106" i="4"/>
  <c r="ANH106" i="4"/>
  <c r="ANG106" i="4"/>
  <c r="ANF106" i="4"/>
  <c r="ANE106" i="4"/>
  <c r="AND106" i="4"/>
  <c r="ANC106" i="4"/>
  <c r="ANB106" i="4"/>
  <c r="ANA106" i="4"/>
  <c r="AMZ106" i="4"/>
  <c r="AMY106" i="4"/>
  <c r="AMX106" i="4"/>
  <c r="AMW106" i="4"/>
  <c r="AMV106" i="4"/>
  <c r="AMU106" i="4"/>
  <c r="AMT106" i="4"/>
  <c r="AMS106" i="4"/>
  <c r="AMR106" i="4"/>
  <c r="AMQ106" i="4"/>
  <c r="AMP106" i="4"/>
  <c r="AMO106" i="4"/>
  <c r="AMN106" i="4"/>
  <c r="H103" i="4"/>
  <c r="E103" i="4"/>
  <c r="H102" i="4"/>
  <c r="E102" i="4"/>
  <c r="H101" i="4"/>
  <c r="E101" i="4"/>
  <c r="H100" i="4"/>
  <c r="E100" i="4"/>
  <c r="H99" i="4"/>
  <c r="E99" i="4"/>
  <c r="H98" i="4"/>
  <c r="AIM35" i="4"/>
  <c r="AIN35" i="4"/>
  <c r="AKR46" i="4"/>
  <c r="AKS46" i="4"/>
  <c r="AKT46" i="4"/>
  <c r="AKU46" i="4"/>
  <c r="AKV46" i="4"/>
  <c r="AKW46" i="4"/>
  <c r="API94" i="3"/>
  <c r="APJ94" i="3"/>
  <c r="APK94" i="3"/>
  <c r="APL94" i="3"/>
  <c r="APM94" i="3"/>
  <c r="APN94" i="3"/>
  <c r="APO94" i="3"/>
  <c r="APP94" i="3"/>
  <c r="AOA94" i="3"/>
  <c r="AOB94" i="3"/>
  <c r="AOC94" i="3"/>
  <c r="AOD94" i="3"/>
  <c r="AOE94" i="3"/>
  <c r="AOF94" i="3"/>
  <c r="AOG94" i="3"/>
  <c r="AOH94" i="3"/>
  <c r="AOI94" i="3"/>
  <c r="AOJ94" i="3"/>
  <c r="AOK94" i="3"/>
  <c r="AOL94" i="3"/>
  <c r="AOM94" i="3"/>
  <c r="AON94" i="3"/>
  <c r="AOO94" i="3"/>
  <c r="AOP94" i="3"/>
  <c r="AOQ94" i="3"/>
  <c r="AOR94" i="3"/>
  <c r="AOS94" i="3"/>
  <c r="ANJ94" i="3"/>
  <c r="ANK94" i="3"/>
  <c r="ANL94" i="3"/>
  <c r="ANM94" i="3"/>
  <c r="ANN94" i="3"/>
  <c r="ANO94" i="3"/>
  <c r="ANP94" i="3"/>
  <c r="ANQ94" i="3"/>
  <c r="ANR94" i="3"/>
  <c r="ANS94" i="3"/>
  <c r="ANT94" i="3"/>
  <c r="ANU94" i="3"/>
  <c r="ANV94" i="3"/>
  <c r="ANW94" i="3"/>
  <c r="ANX94" i="3"/>
  <c r="ANY94" i="3"/>
  <c r="ANZ94" i="3"/>
  <c r="AMN94" i="3"/>
  <c r="AMO94" i="3"/>
  <c r="AMP94" i="3"/>
  <c r="AMQ94" i="3"/>
  <c r="AMR94" i="3"/>
  <c r="AMS94" i="3"/>
  <c r="AMT94" i="3"/>
  <c r="AMU94" i="3"/>
  <c r="AMV94" i="3"/>
  <c r="AMW94" i="3"/>
  <c r="AMX94" i="3"/>
  <c r="AMY94" i="3"/>
  <c r="AMZ94" i="3"/>
  <c r="ANA94" i="3"/>
  <c r="ANB94" i="3"/>
  <c r="ANC94" i="3"/>
  <c r="AND94" i="3"/>
  <c r="ANE94" i="3"/>
  <c r="ANF94" i="3"/>
  <c r="ANG94" i="3"/>
  <c r="ANH94" i="3"/>
  <c r="ANI94" i="3"/>
  <c r="APR94" i="3"/>
  <c r="APS94" i="3"/>
  <c r="APT94" i="3"/>
  <c r="APU94" i="3"/>
  <c r="APV94" i="3"/>
  <c r="APW94" i="3"/>
  <c r="APX94" i="3"/>
  <c r="APY94" i="3"/>
  <c r="APZ94" i="3"/>
  <c r="AQA94" i="3"/>
  <c r="AQB94" i="3"/>
  <c r="AQC94" i="3"/>
  <c r="AQD94" i="3"/>
  <c r="AQE94" i="3"/>
  <c r="AQF94" i="3"/>
  <c r="AQG94" i="3"/>
  <c r="AQH94" i="3"/>
  <c r="AQI94" i="3"/>
  <c r="AQJ94" i="3"/>
  <c r="AQK94" i="3"/>
  <c r="AQL94" i="3"/>
  <c r="AQD104" i="3"/>
  <c r="AQE104" i="3"/>
  <c r="AQF104" i="3"/>
  <c r="AQG104" i="3"/>
  <c r="AQH104" i="3"/>
  <c r="AQI104" i="3"/>
  <c r="AQJ104" i="3"/>
  <c r="AQK104" i="3"/>
  <c r="AQL104" i="3"/>
  <c r="AQM104" i="3"/>
  <c r="AQN104" i="3"/>
  <c r="AQO104" i="3"/>
  <c r="AQP104" i="3"/>
  <c r="AQQ104" i="3"/>
  <c r="AQR104" i="3"/>
  <c r="AQS104" i="3"/>
  <c r="AQT104" i="3"/>
  <c r="AQU104" i="3"/>
  <c r="AQV104" i="3"/>
  <c r="AQW104" i="3"/>
  <c r="AQX104" i="3"/>
  <c r="AQY104" i="3"/>
  <c r="AQZ104" i="3"/>
  <c r="ARA104" i="3"/>
  <c r="ASE244" i="3"/>
  <c r="ASF244" i="3"/>
  <c r="ASG244" i="3"/>
  <c r="ASH244" i="3"/>
  <c r="ASI244" i="3"/>
  <c r="ASJ244" i="3"/>
  <c r="D32" i="6" l="1"/>
  <c r="B30" i="6" s="1"/>
  <c r="AIG33" i="6"/>
  <c r="AIG53" i="6"/>
  <c r="AIG13" i="6"/>
  <c r="D12" i="6"/>
  <c r="H32" i="6"/>
  <c r="H104" i="4"/>
  <c r="E26" i="6"/>
  <c r="B102" i="4"/>
  <c r="E98" i="4"/>
  <c r="H97" i="5"/>
  <c r="H98" i="5"/>
  <c r="H99" i="5"/>
  <c r="H100" i="5"/>
  <c r="H101" i="5"/>
  <c r="H96" i="5"/>
  <c r="AKD104" i="5"/>
  <c r="AKE104" i="5"/>
  <c r="AKF104" i="5"/>
  <c r="AKG104" i="5"/>
  <c r="AKH104" i="5"/>
  <c r="AKI104" i="5"/>
  <c r="AKJ104" i="5"/>
  <c r="AKK104" i="5"/>
  <c r="AKL104" i="5"/>
  <c r="AKM104" i="5"/>
  <c r="AKN104" i="5"/>
  <c r="AKO104" i="5"/>
  <c r="AKP104" i="5"/>
  <c r="AKQ104" i="5"/>
  <c r="AKR104" i="5"/>
  <c r="AKS104" i="5"/>
  <c r="AKT104" i="5"/>
  <c r="AKU104" i="5"/>
  <c r="AKV104" i="5"/>
  <c r="AKW104" i="5"/>
  <c r="AKX104" i="5"/>
  <c r="AKY104" i="5"/>
  <c r="AKZ104" i="5"/>
  <c r="ALA104" i="5"/>
  <c r="ALB104" i="5"/>
  <c r="ALC104" i="5"/>
  <c r="ALD104" i="5"/>
  <c r="ALE104" i="5"/>
  <c r="ALF104" i="5"/>
  <c r="ALG104" i="5"/>
  <c r="ALH104" i="5"/>
  <c r="ALI104" i="5"/>
  <c r="ALJ104" i="5"/>
  <c r="ALK104" i="5"/>
  <c r="ALL104" i="5"/>
  <c r="ALM104" i="5"/>
  <c r="ALN104" i="5"/>
  <c r="ALO104" i="5"/>
  <c r="ALP104" i="5"/>
  <c r="ALQ104" i="5"/>
  <c r="ALR104" i="5"/>
  <c r="ALS104" i="5"/>
  <c r="ALT104" i="5"/>
  <c r="ALU104" i="5"/>
  <c r="ALV104" i="5"/>
  <c r="ALW104" i="5"/>
  <c r="ALX104" i="5"/>
  <c r="ALY104" i="5"/>
  <c r="ALZ104" i="5"/>
  <c r="AMA104" i="5"/>
  <c r="AMB104" i="5"/>
  <c r="AMC104" i="5"/>
  <c r="AMD104" i="5"/>
  <c r="AME104" i="5"/>
  <c r="AMF104" i="5"/>
  <c r="AMG104" i="5"/>
  <c r="AMH104" i="5"/>
  <c r="AMI104" i="5"/>
  <c r="AMJ104" i="5"/>
  <c r="AMK104" i="5"/>
  <c r="AML104" i="5"/>
  <c r="AMM104" i="5"/>
  <c r="AMN104" i="5"/>
  <c r="AMO104" i="5"/>
  <c r="AMP104" i="5"/>
  <c r="AMQ104" i="5"/>
  <c r="AMR104" i="5"/>
  <c r="AMS104" i="5"/>
  <c r="AMT104" i="5"/>
  <c r="AMU104" i="5"/>
  <c r="AMV104" i="5"/>
  <c r="AMW104" i="5"/>
  <c r="AMX104" i="5"/>
  <c r="AMY104" i="5"/>
  <c r="AMZ104" i="5"/>
  <c r="ANA104" i="5"/>
  <c r="ANB104" i="5"/>
  <c r="G102" i="5"/>
  <c r="E101" i="5"/>
  <c r="E100" i="5"/>
  <c r="E99" i="5"/>
  <c r="E98" i="5"/>
  <c r="E97" i="5"/>
  <c r="H76" i="5"/>
  <c r="H77" i="5"/>
  <c r="H78" i="5"/>
  <c r="H79" i="5"/>
  <c r="G82" i="5"/>
  <c r="AJL84" i="5"/>
  <c r="AJM84" i="5"/>
  <c r="AJN84" i="5"/>
  <c r="AJO84" i="5"/>
  <c r="AJP84" i="5"/>
  <c r="AJQ84" i="5"/>
  <c r="AJR84" i="5"/>
  <c r="AJS84" i="5"/>
  <c r="AJT84" i="5"/>
  <c r="AJU84" i="5"/>
  <c r="AJV84" i="5"/>
  <c r="AJW84" i="5"/>
  <c r="AJX84" i="5"/>
  <c r="AJY84" i="5"/>
  <c r="AJZ84" i="5"/>
  <c r="AKA84" i="5"/>
  <c r="AKB84" i="5"/>
  <c r="AKC84" i="5"/>
  <c r="AKD84" i="5"/>
  <c r="AKE84" i="5"/>
  <c r="AKF84" i="5"/>
  <c r="AKG84" i="5"/>
  <c r="AKH84" i="5"/>
  <c r="AKI84" i="5"/>
  <c r="AKJ84" i="5"/>
  <c r="AKK84" i="5"/>
  <c r="AKL84" i="5"/>
  <c r="AKM84" i="5"/>
  <c r="AKN84" i="5"/>
  <c r="AKO84" i="5"/>
  <c r="AKP84" i="5"/>
  <c r="AKQ84" i="5"/>
  <c r="AKR84" i="5"/>
  <c r="AKS84" i="5"/>
  <c r="AKT84" i="5"/>
  <c r="AKU84" i="5"/>
  <c r="AKV84" i="5"/>
  <c r="AKW84" i="5"/>
  <c r="AKX84" i="5"/>
  <c r="AKY84" i="5"/>
  <c r="AKZ84" i="5"/>
  <c r="ALA84" i="5"/>
  <c r="ALB84" i="5"/>
  <c r="H81" i="5"/>
  <c r="E81" i="5"/>
  <c r="H80" i="5"/>
  <c r="E80" i="5"/>
  <c r="E79" i="5"/>
  <c r="E78" i="5"/>
  <c r="E77" i="5"/>
  <c r="AJJ64" i="5"/>
  <c r="AJK64" i="5"/>
  <c r="AJL64" i="5"/>
  <c r="AJM64" i="5"/>
  <c r="AJN64" i="5"/>
  <c r="AJO64" i="5"/>
  <c r="AJP64" i="5"/>
  <c r="AJQ64" i="5"/>
  <c r="AJR64" i="5"/>
  <c r="AJS64" i="5"/>
  <c r="AJT64" i="5"/>
  <c r="AJU64" i="5"/>
  <c r="AJV64" i="5"/>
  <c r="AJW64" i="5"/>
  <c r="AJX64" i="5"/>
  <c r="AJY64" i="5"/>
  <c r="ALN74" i="5"/>
  <c r="ALO74" i="5"/>
  <c r="ALP74" i="5"/>
  <c r="ALQ74" i="5"/>
  <c r="ALR74" i="5"/>
  <c r="ALS74" i="5"/>
  <c r="ALT74" i="5"/>
  <c r="ALU74" i="5"/>
  <c r="ALV74" i="5"/>
  <c r="ALW74" i="5"/>
  <c r="ALX74" i="5"/>
  <c r="ALY74" i="5"/>
  <c r="ALZ74" i="5"/>
  <c r="AMA74" i="5"/>
  <c r="AMB74" i="5"/>
  <c r="AMC74" i="5"/>
  <c r="AMD74" i="5"/>
  <c r="AME74" i="5"/>
  <c r="AHQ22" i="5" l="1"/>
  <c r="AHP22" i="5"/>
  <c r="AHO22" i="5"/>
  <c r="AHN22" i="5"/>
  <c r="AHP44" i="4"/>
  <c r="AHO44" i="4"/>
  <c r="AHN44" i="4"/>
  <c r="AHM44" i="4"/>
  <c r="AHL44" i="4"/>
  <c r="AHK44" i="4"/>
  <c r="H82" i="5"/>
  <c r="H102" i="5"/>
  <c r="B31" i="6"/>
  <c r="B32" i="6"/>
  <c r="B33" i="6"/>
  <c r="C33" i="6"/>
  <c r="C105" i="4"/>
  <c r="B105" i="4"/>
  <c r="B104" i="4"/>
  <c r="B103" i="4"/>
  <c r="B100" i="5"/>
  <c r="E96" i="5"/>
  <c r="B80" i="5"/>
  <c r="E76" i="5"/>
  <c r="C103" i="5" l="1"/>
  <c r="B103" i="5"/>
  <c r="B102" i="5"/>
  <c r="B101" i="5"/>
  <c r="C83" i="5"/>
  <c r="B83" i="5"/>
  <c r="B82" i="5"/>
  <c r="B81" i="5"/>
  <c r="AHJ123" i="6" l="1"/>
  <c r="AIH54" i="6"/>
  <c r="AIC35" i="4"/>
  <c r="AID35" i="4"/>
  <c r="AIE35" i="4"/>
  <c r="AIY44" i="6"/>
  <c r="AIZ44" i="6"/>
  <c r="AJA44" i="6"/>
  <c r="AJB44" i="6"/>
  <c r="AJC44" i="6"/>
  <c r="AJD44" i="6"/>
  <c r="AKI76" i="4" l="1"/>
  <c r="AKJ76" i="4"/>
  <c r="AKK76" i="4"/>
  <c r="AKL76" i="4"/>
  <c r="AKM76" i="4"/>
  <c r="AKN76" i="4"/>
  <c r="AKO76" i="4"/>
  <c r="AKP76" i="4"/>
  <c r="AKQ76" i="4"/>
  <c r="AKR76" i="4"/>
  <c r="AKS76" i="4"/>
  <c r="AKT76" i="4"/>
  <c r="AKU76" i="4"/>
  <c r="AJB86" i="4"/>
  <c r="AJC86" i="4"/>
  <c r="AJD86" i="4"/>
  <c r="AJE86" i="4"/>
  <c r="AJF86" i="4"/>
  <c r="AJG86" i="4"/>
  <c r="AJH86" i="4"/>
  <c r="AJI86" i="4"/>
  <c r="AJJ86" i="4"/>
  <c r="AJK86" i="4"/>
  <c r="AJL86" i="4"/>
  <c r="AJM86" i="4"/>
  <c r="AJN86" i="4"/>
  <c r="AJO86" i="4"/>
  <c r="AJP86" i="4"/>
  <c r="AJQ86" i="4"/>
  <c r="AJR86" i="4"/>
  <c r="AJS86" i="4"/>
  <c r="AJT86" i="4"/>
  <c r="AJU86" i="4"/>
  <c r="AJV86" i="4"/>
  <c r="AJW86" i="4"/>
  <c r="AJX86" i="4"/>
  <c r="AJY86" i="4"/>
  <c r="AJZ86" i="4"/>
  <c r="AKA86" i="4"/>
  <c r="AKB86" i="4"/>
  <c r="AKC86" i="4"/>
  <c r="AKD86" i="4"/>
  <c r="AKE86" i="4"/>
  <c r="AKF86" i="4"/>
  <c r="AKG86" i="4"/>
  <c r="AKH86" i="4"/>
  <c r="AKI86" i="4"/>
  <c r="AKJ86" i="4"/>
  <c r="AKK86" i="4"/>
  <c r="AKL86" i="4"/>
  <c r="AKM86" i="4"/>
  <c r="AKN86" i="4"/>
  <c r="AKO86" i="4"/>
  <c r="AKP86" i="4"/>
  <c r="AKQ86" i="4"/>
  <c r="AKR86" i="4"/>
  <c r="AKS86" i="4"/>
  <c r="AKT86" i="4"/>
  <c r="AKU86" i="4"/>
  <c r="AKV86" i="4"/>
  <c r="AKW86" i="4"/>
  <c r="AKX86" i="4"/>
  <c r="AKY86" i="4"/>
  <c r="AKZ86" i="4"/>
  <c r="ALA86" i="4"/>
  <c r="AID25" i="4"/>
  <c r="AIE25" i="4"/>
  <c r="AIF25" i="4"/>
  <c r="AIG25" i="4"/>
  <c r="AIH25" i="4"/>
  <c r="AII25" i="4"/>
  <c r="AIJ25" i="4"/>
  <c r="AIK25" i="4"/>
  <c r="AIL25" i="4"/>
  <c r="AIM25" i="4"/>
  <c r="AIN25" i="4"/>
  <c r="AIO25" i="4"/>
  <c r="AIP25" i="4"/>
  <c r="AIQ25" i="4"/>
  <c r="AIR25" i="4"/>
  <c r="AIS25" i="4"/>
  <c r="AIT25" i="4"/>
  <c r="AIU25" i="4"/>
  <c r="AIV25" i="4"/>
  <c r="AIW25" i="4"/>
  <c r="AIX25" i="4"/>
  <c r="AIY25" i="4"/>
  <c r="AIZ25" i="4"/>
  <c r="AJA25" i="4"/>
  <c r="AJB25" i="4"/>
  <c r="AJC25" i="4"/>
  <c r="AIC25" i="4"/>
  <c r="AIO44" i="5"/>
  <c r="AIP44" i="5"/>
  <c r="AHT154" i="5"/>
  <c r="AHH22" i="5" l="1"/>
  <c r="AHI22" i="5"/>
  <c r="AHJ22" i="5"/>
  <c r="AHK22" i="5"/>
  <c r="AHL22" i="5"/>
  <c r="AHM22" i="5"/>
  <c r="AHH162" i="5"/>
  <c r="AHH32" i="5"/>
  <c r="AHI53" i="5"/>
  <c r="AHG52" i="5"/>
  <c r="AHM53" i="5"/>
  <c r="AHQ53" i="5"/>
  <c r="AHU53" i="5"/>
  <c r="AHY53" i="5"/>
  <c r="AIC53" i="5"/>
  <c r="AHI52" i="5"/>
  <c r="AHH52" i="5"/>
  <c r="AHI63" i="5"/>
  <c r="AHG62" i="5"/>
  <c r="AHM63" i="5"/>
  <c r="AHQ63" i="5"/>
  <c r="AHU63" i="5"/>
  <c r="AHY63" i="5"/>
  <c r="AIC63" i="5"/>
  <c r="AHI62" i="5"/>
  <c r="AHH62" i="5"/>
  <c r="AHJ42" i="5"/>
  <c r="AHI42" i="5"/>
  <c r="AHH42" i="5"/>
  <c r="AHI152" i="5"/>
  <c r="AHH152" i="5"/>
  <c r="AHI23" i="5"/>
  <c r="AHG22" i="5"/>
  <c r="AHM23" i="5"/>
  <c r="AHQ23" i="5"/>
  <c r="AHU23" i="5"/>
  <c r="AHY23" i="5"/>
  <c r="AIC23" i="5"/>
  <c r="AHI123" i="6"/>
  <c r="AHH123" i="6"/>
  <c r="AHL42" i="6"/>
  <c r="AHK42" i="6"/>
  <c r="AHJ42" i="6"/>
  <c r="AHI42" i="6"/>
  <c r="AHH42" i="6"/>
  <c r="AHI32" i="5"/>
  <c r="AHJ62" i="5"/>
  <c r="AHY65" i="4"/>
  <c r="AHH64" i="4"/>
  <c r="AHI65" i="4"/>
  <c r="AHG64" i="4"/>
  <c r="AHI64" i="4"/>
  <c r="AHM65" i="4"/>
  <c r="AIC65" i="4"/>
  <c r="AHQ65" i="4"/>
  <c r="AHI55" i="4"/>
  <c r="AHG54" i="4"/>
  <c r="AIG55" i="4" s="1"/>
  <c r="AHM55" i="4"/>
  <c r="AHQ55" i="4"/>
  <c r="AHJ44" i="4"/>
  <c r="AHU65" i="4"/>
  <c r="AHU55" i="4"/>
  <c r="AHI44" i="4"/>
  <c r="AHY55" i="4"/>
  <c r="AHH44" i="4"/>
  <c r="AIC55" i="4"/>
  <c r="AOY125" i="6"/>
  <c r="AOG125" i="6"/>
  <c r="AOH125" i="6"/>
  <c r="AOI125" i="6"/>
  <c r="AOJ125" i="6"/>
  <c r="AOK125" i="6"/>
  <c r="AOL125" i="6"/>
  <c r="AOM125" i="6"/>
  <c r="AON125" i="6"/>
  <c r="AOO125" i="6"/>
  <c r="AOP125" i="6"/>
  <c r="AQP164" i="5"/>
  <c r="AQQ164" i="5"/>
  <c r="AQR164" i="5"/>
  <c r="AQS164" i="5"/>
  <c r="AQT164" i="5"/>
  <c r="AQU164" i="5"/>
  <c r="AQV164" i="5"/>
  <c r="AQW164" i="5"/>
  <c r="AQX164" i="5"/>
  <c r="AQY164" i="5"/>
  <c r="AJX34" i="3"/>
  <c r="AJY34" i="3"/>
  <c r="AJZ34" i="3"/>
  <c r="AKA34" i="3"/>
  <c r="AKB34" i="3"/>
  <c r="AKC34" i="3"/>
  <c r="AKD34" i="3"/>
  <c r="AKE34" i="3"/>
  <c r="AKF34" i="3"/>
  <c r="AKG34" i="3"/>
  <c r="AKH34" i="3"/>
  <c r="AKI34" i="3"/>
  <c r="AKJ34" i="3"/>
  <c r="AKK34" i="3"/>
  <c r="AKL34" i="3"/>
  <c r="AKM34" i="3"/>
  <c r="AKN34" i="3"/>
  <c r="AKO34" i="3"/>
  <c r="AKP34" i="3"/>
  <c r="AKQ34" i="3"/>
  <c r="AKR34" i="3"/>
  <c r="AKS34" i="3"/>
  <c r="AKT34" i="3"/>
  <c r="AKU34" i="3"/>
  <c r="AJX24" i="3"/>
  <c r="AJY24" i="3"/>
  <c r="AJZ24" i="3"/>
  <c r="AKA24" i="3"/>
  <c r="AKB24" i="3"/>
  <c r="AKC24" i="3"/>
  <c r="AKD24" i="3"/>
  <c r="AKE24" i="3"/>
  <c r="AKF24" i="3"/>
  <c r="AKG24" i="3"/>
  <c r="AKH24" i="3"/>
  <c r="AKI24" i="3"/>
  <c r="AKJ24" i="3"/>
  <c r="AKK24" i="3"/>
  <c r="AKL24" i="3"/>
  <c r="AKM24" i="3"/>
  <c r="AKN24" i="3"/>
  <c r="AKO24" i="3"/>
  <c r="AKP24" i="3"/>
  <c r="AKQ24" i="3"/>
  <c r="AKR24" i="3"/>
  <c r="AKS24" i="3"/>
  <c r="AKT24" i="3"/>
  <c r="AKU24" i="3"/>
  <c r="AJV14" i="3"/>
  <c r="AKC44" i="3"/>
  <c r="AKD44" i="3"/>
  <c r="AKE44" i="3"/>
  <c r="AKF44" i="3"/>
  <c r="AKG44" i="3"/>
  <c r="AKH44" i="3"/>
  <c r="AKI44" i="3"/>
  <c r="AKJ44" i="3"/>
  <c r="AKK44" i="3"/>
  <c r="AKL44" i="3"/>
  <c r="AKM44" i="3"/>
  <c r="AKN44" i="3"/>
  <c r="AKO44" i="3"/>
  <c r="AKP44" i="3"/>
  <c r="H11" i="3"/>
  <c r="H10" i="3"/>
  <c r="H9" i="3"/>
  <c r="H8" i="3"/>
  <c r="H7" i="3"/>
  <c r="H6" i="3"/>
  <c r="H12" i="3" s="1"/>
  <c r="H41" i="3"/>
  <c r="H40" i="3"/>
  <c r="H39" i="3"/>
  <c r="H38" i="3"/>
  <c r="H37" i="3"/>
  <c r="H36" i="3"/>
  <c r="H42" i="3" s="1"/>
  <c r="H21" i="3"/>
  <c r="H20" i="3"/>
  <c r="H19" i="3"/>
  <c r="H18" i="3"/>
  <c r="H17" i="3"/>
  <c r="H16" i="3"/>
  <c r="H22" i="3" s="1"/>
  <c r="H31" i="3"/>
  <c r="H30" i="3"/>
  <c r="H29" i="3"/>
  <c r="H28" i="3"/>
  <c r="H27" i="3"/>
  <c r="H26" i="3"/>
  <c r="H32" i="3" s="1"/>
  <c r="H71" i="3"/>
  <c r="H70" i="3"/>
  <c r="H69" i="3"/>
  <c r="H68" i="3"/>
  <c r="H67" i="3"/>
  <c r="H66" i="3"/>
  <c r="H72" i="3" s="1"/>
  <c r="H61" i="3"/>
  <c r="H60" i="3"/>
  <c r="H59" i="3"/>
  <c r="H58" i="3"/>
  <c r="H57" i="3"/>
  <c r="H56" i="3"/>
  <c r="H62" i="3" s="1"/>
  <c r="H51" i="3"/>
  <c r="H50" i="3"/>
  <c r="H49" i="3"/>
  <c r="H48" i="3"/>
  <c r="H47" i="3"/>
  <c r="H46" i="3"/>
  <c r="H52" i="3" s="1"/>
  <c r="H241" i="3"/>
  <c r="H240" i="3"/>
  <c r="H239" i="3"/>
  <c r="H238" i="3"/>
  <c r="H237" i="3"/>
  <c r="H236" i="3"/>
  <c r="H242" i="3" s="1"/>
  <c r="H81" i="3"/>
  <c r="H80" i="3"/>
  <c r="H79" i="3"/>
  <c r="H78" i="3"/>
  <c r="H77" i="3"/>
  <c r="H76" i="3"/>
  <c r="H82" i="3" s="1"/>
  <c r="H101" i="3"/>
  <c r="H100" i="3"/>
  <c r="H99" i="3"/>
  <c r="H98" i="3"/>
  <c r="H97" i="3"/>
  <c r="H96" i="3"/>
  <c r="H102" i="3" s="1"/>
  <c r="H111" i="3"/>
  <c r="H110" i="3"/>
  <c r="H109" i="3"/>
  <c r="H108" i="3"/>
  <c r="H107" i="3"/>
  <c r="H106" i="3"/>
  <c r="H112" i="3" s="1"/>
  <c r="H91" i="3"/>
  <c r="H90" i="3"/>
  <c r="H89" i="3"/>
  <c r="H88" i="3"/>
  <c r="H87" i="3"/>
  <c r="H86" i="3"/>
  <c r="H92" i="3" s="1"/>
  <c r="H121" i="3"/>
  <c r="H120" i="3"/>
  <c r="H119" i="3"/>
  <c r="H118" i="3"/>
  <c r="H117" i="3"/>
  <c r="H116" i="3"/>
  <c r="H122" i="3" s="1"/>
  <c r="H131" i="3"/>
  <c r="H130" i="3"/>
  <c r="H129" i="3"/>
  <c r="H128" i="3"/>
  <c r="H127" i="3"/>
  <c r="H126" i="3"/>
  <c r="H132" i="3" s="1"/>
  <c r="H141" i="3"/>
  <c r="H140" i="3"/>
  <c r="H139" i="3"/>
  <c r="H138" i="3"/>
  <c r="H137" i="3"/>
  <c r="H136" i="3"/>
  <c r="H142" i="3" s="1"/>
  <c r="H151" i="3"/>
  <c r="H150" i="3"/>
  <c r="H149" i="3"/>
  <c r="H148" i="3"/>
  <c r="H147" i="3"/>
  <c r="H146" i="3"/>
  <c r="H152" i="3" s="1"/>
  <c r="H171" i="3"/>
  <c r="H170" i="3"/>
  <c r="H169" i="3"/>
  <c r="H168" i="3"/>
  <c r="H167" i="3"/>
  <c r="H166" i="3"/>
  <c r="H172" i="3" s="1"/>
  <c r="H181" i="3"/>
  <c r="H180" i="3"/>
  <c r="H179" i="3"/>
  <c r="H178" i="3"/>
  <c r="H177" i="3"/>
  <c r="H176" i="3"/>
  <c r="H182" i="3" s="1"/>
  <c r="H201" i="3"/>
  <c r="H200" i="3"/>
  <c r="H199" i="3"/>
  <c r="H198" i="3"/>
  <c r="H197" i="3"/>
  <c r="H196" i="3"/>
  <c r="H202" i="3" s="1"/>
  <c r="H211" i="3"/>
  <c r="H210" i="3"/>
  <c r="H209" i="3"/>
  <c r="H208" i="3"/>
  <c r="H207" i="3"/>
  <c r="H206" i="3"/>
  <c r="H212" i="3" s="1"/>
  <c r="H221" i="3"/>
  <c r="H220" i="3"/>
  <c r="H219" i="3"/>
  <c r="H218" i="3"/>
  <c r="H217" i="3"/>
  <c r="H216" i="3"/>
  <c r="H222" i="3" s="1"/>
  <c r="H231" i="3"/>
  <c r="H230" i="3"/>
  <c r="H229" i="3"/>
  <c r="H228" i="3"/>
  <c r="H227" i="3"/>
  <c r="H226" i="3"/>
  <c r="H232" i="3" s="1"/>
  <c r="H161" i="3"/>
  <c r="H160" i="3"/>
  <c r="H159" i="3"/>
  <c r="H158" i="3"/>
  <c r="H157" i="3"/>
  <c r="H156" i="3"/>
  <c r="H162" i="3" s="1"/>
  <c r="H251" i="3"/>
  <c r="H250" i="3"/>
  <c r="H249" i="3"/>
  <c r="H248" i="3"/>
  <c r="H247" i="3"/>
  <c r="H246" i="3"/>
  <c r="H252" i="3" s="1"/>
  <c r="H261" i="3"/>
  <c r="H260" i="3"/>
  <c r="H259" i="3"/>
  <c r="H258" i="3"/>
  <c r="H257" i="3"/>
  <c r="H256" i="3"/>
  <c r="H262" i="3" s="1"/>
  <c r="H271" i="3"/>
  <c r="H270" i="3"/>
  <c r="H269" i="3"/>
  <c r="H268" i="3"/>
  <c r="H267" i="3"/>
  <c r="H266" i="3"/>
  <c r="H272" i="3" s="1"/>
  <c r="H281" i="3"/>
  <c r="H280" i="3"/>
  <c r="H279" i="3"/>
  <c r="H278" i="3"/>
  <c r="H277" i="3"/>
  <c r="H276" i="3"/>
  <c r="H282" i="3" s="1"/>
  <c r="H291" i="3"/>
  <c r="H290" i="3"/>
  <c r="H289" i="3"/>
  <c r="H288" i="3"/>
  <c r="H287" i="3"/>
  <c r="H286" i="3"/>
  <c r="H292" i="3" s="1"/>
  <c r="H301" i="3"/>
  <c r="H300" i="3"/>
  <c r="H299" i="3"/>
  <c r="H298" i="3"/>
  <c r="H297" i="3"/>
  <c r="H296" i="3"/>
  <c r="H302" i="3" s="1"/>
  <c r="H311" i="3"/>
  <c r="H310" i="3"/>
  <c r="H309" i="3"/>
  <c r="H308" i="3"/>
  <c r="H307" i="3"/>
  <c r="H306" i="3"/>
  <c r="H312" i="3" s="1"/>
  <c r="H321" i="3"/>
  <c r="H320" i="3"/>
  <c r="H319" i="3"/>
  <c r="H318" i="3"/>
  <c r="H317" i="3"/>
  <c r="H316" i="3"/>
  <c r="H322" i="3" s="1"/>
  <c r="H331" i="3"/>
  <c r="H330" i="3"/>
  <c r="H329" i="3"/>
  <c r="H328" i="3"/>
  <c r="H327" i="3"/>
  <c r="H326" i="3"/>
  <c r="H332" i="3" s="1"/>
  <c r="H341" i="3"/>
  <c r="H340" i="3"/>
  <c r="H339" i="3"/>
  <c r="H338" i="3"/>
  <c r="H337" i="3"/>
  <c r="H336" i="3"/>
  <c r="H342" i="3" s="1"/>
  <c r="H352" i="3"/>
  <c r="H351" i="3"/>
  <c r="H350" i="3"/>
  <c r="H349" i="3"/>
  <c r="H348" i="3"/>
  <c r="H347" i="3"/>
  <c r="H353" i="3" s="1"/>
  <c r="H362" i="3"/>
  <c r="H361" i="3"/>
  <c r="H360" i="3"/>
  <c r="H359" i="3"/>
  <c r="H358" i="3"/>
  <c r="H357" i="3"/>
  <c r="H363" i="3" s="1"/>
  <c r="H372" i="3"/>
  <c r="H371" i="3"/>
  <c r="H370" i="3"/>
  <c r="H369" i="3"/>
  <c r="H368" i="3"/>
  <c r="H367" i="3"/>
  <c r="H373" i="3" s="1"/>
  <c r="H382" i="3"/>
  <c r="H381" i="3"/>
  <c r="H380" i="3"/>
  <c r="H379" i="3"/>
  <c r="H378" i="3"/>
  <c r="H377" i="3"/>
  <c r="H383" i="3" s="1"/>
  <c r="H392" i="3"/>
  <c r="H391" i="3"/>
  <c r="H390" i="3"/>
  <c r="H389" i="3"/>
  <c r="H388" i="3"/>
  <c r="H387" i="3"/>
  <c r="H393" i="3" s="1"/>
  <c r="H402" i="3"/>
  <c r="H401" i="3"/>
  <c r="H400" i="3"/>
  <c r="H399" i="3"/>
  <c r="H398" i="3"/>
  <c r="H397" i="3"/>
  <c r="H403" i="3" s="1"/>
  <c r="H407" i="3"/>
  <c r="D407" i="3"/>
  <c r="D408" i="3"/>
  <c r="D409" i="3"/>
  <c r="D410" i="3"/>
  <c r="D411" i="3"/>
  <c r="D412" i="3"/>
  <c r="D397" i="3"/>
  <c r="D398" i="3"/>
  <c r="D399" i="3"/>
  <c r="D400" i="3"/>
  <c r="D401" i="3"/>
  <c r="D402" i="3"/>
  <c r="D403" i="3"/>
  <c r="D387" i="3"/>
  <c r="D388" i="3"/>
  <c r="D389" i="3"/>
  <c r="D390" i="3"/>
  <c r="D391" i="3"/>
  <c r="D392" i="3"/>
  <c r="D393" i="3"/>
  <c r="D377" i="3"/>
  <c r="D378" i="3"/>
  <c r="D379" i="3"/>
  <c r="D380" i="3"/>
  <c r="D381" i="3"/>
  <c r="D382" i="3"/>
  <c r="D383" i="3"/>
  <c r="D367" i="3"/>
  <c r="D368" i="3"/>
  <c r="D369" i="3"/>
  <c r="D370" i="3"/>
  <c r="D371" i="3"/>
  <c r="D372" i="3"/>
  <c r="D373" i="3"/>
  <c r="D357" i="3"/>
  <c r="D358" i="3"/>
  <c r="D359" i="3"/>
  <c r="D360" i="3"/>
  <c r="D361" i="3"/>
  <c r="D362" i="3"/>
  <c r="D363" i="3"/>
  <c r="AIV44" i="6"/>
  <c r="AIW44" i="6"/>
  <c r="AIX44" i="6"/>
  <c r="AHT164" i="5"/>
  <c r="AHU164" i="5"/>
  <c r="AHV164" i="5"/>
  <c r="AHW164" i="5"/>
  <c r="AHX164" i="5"/>
  <c r="AHY164" i="5"/>
  <c r="AHR125" i="6"/>
  <c r="AHS125" i="6"/>
  <c r="AHT125" i="6"/>
  <c r="AHU125" i="6"/>
  <c r="AHV125" i="6"/>
  <c r="AHW125" i="6"/>
  <c r="AHX125" i="6"/>
  <c r="AHY125" i="6"/>
  <c r="AGY45" i="4"/>
  <c r="AGU45" i="4"/>
  <c r="AGQ45" i="4"/>
  <c r="AGM45" i="4"/>
  <c r="AGI45" i="4"/>
  <c r="AGE45" i="4"/>
  <c r="AHF44" i="4"/>
  <c r="AHE44" i="4"/>
  <c r="AHD44" i="4"/>
  <c r="AHC44" i="4"/>
  <c r="AHB44" i="4"/>
  <c r="AHA44" i="4"/>
  <c r="AGZ44" i="4"/>
  <c r="AGY44" i="4"/>
  <c r="AGX44" i="4"/>
  <c r="AGW44" i="4"/>
  <c r="AGV44" i="4"/>
  <c r="AGU44" i="4"/>
  <c r="AGT44" i="4"/>
  <c r="AGS44" i="4"/>
  <c r="AGR44" i="4"/>
  <c r="AGQ44" i="4"/>
  <c r="AGP44" i="4"/>
  <c r="AGO44" i="4"/>
  <c r="AGN44" i="4"/>
  <c r="AGM44" i="4"/>
  <c r="AGL44" i="4"/>
  <c r="AGK44" i="4"/>
  <c r="AGJ44" i="4"/>
  <c r="AGI44" i="4"/>
  <c r="AGH44" i="4"/>
  <c r="AGG44" i="4"/>
  <c r="AGF44" i="4"/>
  <c r="AGE44" i="4"/>
  <c r="AGD44" i="4"/>
  <c r="AGC44" i="4"/>
  <c r="AGY14" i="4"/>
  <c r="AGU14" i="4"/>
  <c r="AGQ14" i="4"/>
  <c r="AGM14" i="4"/>
  <c r="AGI14" i="4"/>
  <c r="AGE14" i="4"/>
  <c r="AHF13" i="4"/>
  <c r="AHE13" i="4"/>
  <c r="AHD13" i="4"/>
  <c r="AHC13" i="4"/>
  <c r="AHB13" i="4"/>
  <c r="AHA13" i="4"/>
  <c r="AGZ13" i="4"/>
  <c r="AGY13" i="4"/>
  <c r="AGX13" i="4"/>
  <c r="AGW13" i="4"/>
  <c r="AGV13" i="4"/>
  <c r="AGU13" i="4"/>
  <c r="AGT13" i="4"/>
  <c r="AGS13" i="4"/>
  <c r="AGR13" i="4"/>
  <c r="AGQ13" i="4"/>
  <c r="AGP13" i="4"/>
  <c r="AGO13" i="4"/>
  <c r="AGN13" i="4"/>
  <c r="AGM13" i="4"/>
  <c r="AGL13" i="4"/>
  <c r="AGK13" i="4"/>
  <c r="AGJ13" i="4"/>
  <c r="AGI13" i="4"/>
  <c r="AGH13" i="4"/>
  <c r="AGG13" i="4"/>
  <c r="AGF13" i="4"/>
  <c r="AGE13" i="4"/>
  <c r="AGD13" i="4"/>
  <c r="AGC13" i="4"/>
  <c r="AGY63" i="5"/>
  <c r="AGU63" i="5"/>
  <c r="AGQ63" i="5"/>
  <c r="AGM63" i="5"/>
  <c r="AGI63" i="5"/>
  <c r="AGE63" i="5"/>
  <c r="AHF62" i="5"/>
  <c r="AHE62" i="5"/>
  <c r="AHD62" i="5"/>
  <c r="AHC62" i="5"/>
  <c r="AHB62" i="5"/>
  <c r="AHA62" i="5"/>
  <c r="AGZ62" i="5"/>
  <c r="AGY62" i="5"/>
  <c r="AGX62" i="5"/>
  <c r="AGW62" i="5"/>
  <c r="AGV62" i="5"/>
  <c r="AGU62" i="5"/>
  <c r="AGT62" i="5"/>
  <c r="AGS62" i="5"/>
  <c r="AGR62" i="5"/>
  <c r="AGQ62" i="5"/>
  <c r="AGP62" i="5"/>
  <c r="AGO62" i="5"/>
  <c r="AGN62" i="5"/>
  <c r="AGM62" i="5"/>
  <c r="AGL62" i="5"/>
  <c r="AGK62" i="5"/>
  <c r="AGJ62" i="5"/>
  <c r="AGI62" i="5"/>
  <c r="AGH62" i="5"/>
  <c r="AGG62" i="5"/>
  <c r="AGF62" i="5"/>
  <c r="AGE62" i="5"/>
  <c r="AGD62" i="5"/>
  <c r="AGC62" i="5"/>
  <c r="AGY53" i="5"/>
  <c r="AGU53" i="5"/>
  <c r="AGQ53" i="5"/>
  <c r="AGM53" i="5"/>
  <c r="AGI53" i="5"/>
  <c r="AGE53" i="5"/>
  <c r="AHF52" i="5"/>
  <c r="AHE52" i="5"/>
  <c r="AHD52" i="5"/>
  <c r="AHC52" i="5"/>
  <c r="AHB52" i="5"/>
  <c r="AHA52" i="5"/>
  <c r="AGZ52" i="5"/>
  <c r="AGY52" i="5"/>
  <c r="AGX52" i="5"/>
  <c r="AGW52" i="5"/>
  <c r="AGV52" i="5"/>
  <c r="AGU52" i="5"/>
  <c r="AGT52" i="5"/>
  <c r="AGS52" i="5"/>
  <c r="AGR52" i="5"/>
  <c r="AGQ52" i="5"/>
  <c r="AGP52" i="5"/>
  <c r="AGO52" i="5"/>
  <c r="AGN52" i="5"/>
  <c r="AGM52" i="5"/>
  <c r="AGL52" i="5"/>
  <c r="AGK52" i="5"/>
  <c r="AGJ52" i="5"/>
  <c r="AGI52" i="5"/>
  <c r="AGH52" i="5"/>
  <c r="AGG52" i="5"/>
  <c r="AGF52" i="5"/>
  <c r="AGE52" i="5"/>
  <c r="AGD52" i="5"/>
  <c r="AGC52" i="5"/>
  <c r="AGY43" i="5"/>
  <c r="AGU43" i="5"/>
  <c r="AGQ43" i="5"/>
  <c r="AGM43" i="5"/>
  <c r="AGI43" i="5"/>
  <c r="AGE43" i="5"/>
  <c r="AHF42" i="5"/>
  <c r="AHE42" i="5"/>
  <c r="AHD42" i="5"/>
  <c r="AHC42" i="5"/>
  <c r="AHB42" i="5"/>
  <c r="AHA42" i="5"/>
  <c r="AGZ42" i="5"/>
  <c r="AGY42" i="5"/>
  <c r="AGX42" i="5"/>
  <c r="AGW42" i="5"/>
  <c r="AGV42" i="5"/>
  <c r="AGU42" i="5"/>
  <c r="AGT42" i="5"/>
  <c r="AGS42" i="5"/>
  <c r="AGR42" i="5"/>
  <c r="AGQ42" i="5"/>
  <c r="AGP42" i="5"/>
  <c r="AGO42" i="5"/>
  <c r="AGN42" i="5"/>
  <c r="AGM42" i="5"/>
  <c r="AGL42" i="5"/>
  <c r="AGK42" i="5"/>
  <c r="AGJ42" i="5"/>
  <c r="AGI42" i="5"/>
  <c r="AGH42" i="5"/>
  <c r="AGG42" i="5"/>
  <c r="AGF42" i="5"/>
  <c r="AGE42" i="5"/>
  <c r="AGD42" i="5"/>
  <c r="AGC42" i="5"/>
  <c r="AGY33" i="5"/>
  <c r="AGU33" i="5"/>
  <c r="AGQ33" i="5"/>
  <c r="AGM33" i="5"/>
  <c r="AGI33" i="5"/>
  <c r="AGE33" i="5"/>
  <c r="AHF32" i="5"/>
  <c r="AHE32" i="5"/>
  <c r="AHD32" i="5"/>
  <c r="AHC32" i="5"/>
  <c r="AHB32" i="5"/>
  <c r="AHA32" i="5"/>
  <c r="AGZ32" i="5"/>
  <c r="AGY32" i="5"/>
  <c r="AGX32" i="5"/>
  <c r="AGW32" i="5"/>
  <c r="AGV32" i="5"/>
  <c r="AGU32" i="5"/>
  <c r="AGT32" i="5"/>
  <c r="AGS32" i="5"/>
  <c r="AGR32" i="5"/>
  <c r="AGQ32" i="5"/>
  <c r="AGP32" i="5"/>
  <c r="AGO32" i="5"/>
  <c r="AGN32" i="5"/>
  <c r="AGM32" i="5"/>
  <c r="AGL32" i="5"/>
  <c r="AGK32" i="5"/>
  <c r="AGJ32" i="5"/>
  <c r="AGI32" i="5"/>
  <c r="AGH32" i="5"/>
  <c r="AGG32" i="5"/>
  <c r="AGF32" i="5"/>
  <c r="AGE32" i="5"/>
  <c r="AGD32" i="5"/>
  <c r="AGC32" i="5"/>
  <c r="AGY163" i="5"/>
  <c r="AGU163" i="5"/>
  <c r="AGQ163" i="5"/>
  <c r="AGM163" i="5"/>
  <c r="AGI163" i="5"/>
  <c r="AGE163" i="5"/>
  <c r="AHF162" i="5"/>
  <c r="AHE162" i="5"/>
  <c r="AHD162" i="5"/>
  <c r="AHC162" i="5"/>
  <c r="AHB162" i="5"/>
  <c r="AHA162" i="5"/>
  <c r="AGZ162" i="5"/>
  <c r="AGY162" i="5"/>
  <c r="AGX162" i="5"/>
  <c r="AGW162" i="5"/>
  <c r="AGV162" i="5"/>
  <c r="AGU162" i="5"/>
  <c r="AGT162" i="5"/>
  <c r="AGS162" i="5"/>
  <c r="AGR162" i="5"/>
  <c r="AGQ162" i="5"/>
  <c r="AGP162" i="5"/>
  <c r="AGO162" i="5"/>
  <c r="AGN162" i="5"/>
  <c r="AGM162" i="5"/>
  <c r="AGL162" i="5"/>
  <c r="AGK162" i="5"/>
  <c r="AGJ162" i="5"/>
  <c r="AGI162" i="5"/>
  <c r="AGH162" i="5"/>
  <c r="AGG162" i="5"/>
  <c r="AGF162" i="5"/>
  <c r="AGE162" i="5"/>
  <c r="AGD162" i="5"/>
  <c r="AGC162" i="5"/>
  <c r="AGY153" i="5"/>
  <c r="AGU153" i="5"/>
  <c r="AGQ153" i="5"/>
  <c r="AGM153" i="5"/>
  <c r="AGI153" i="5"/>
  <c r="AGE153" i="5"/>
  <c r="AHF152" i="5"/>
  <c r="AHE152" i="5"/>
  <c r="AHD152" i="5"/>
  <c r="AHC152" i="5"/>
  <c r="AHB152" i="5"/>
  <c r="AHA152" i="5"/>
  <c r="AGZ152" i="5"/>
  <c r="AGY152" i="5"/>
  <c r="AGX152" i="5"/>
  <c r="AGW152" i="5"/>
  <c r="AGV152" i="5"/>
  <c r="AGU152" i="5"/>
  <c r="AGT152" i="5"/>
  <c r="AGS152" i="5"/>
  <c r="AGR152" i="5"/>
  <c r="AGQ152" i="5"/>
  <c r="AGP152" i="5"/>
  <c r="AGO152" i="5"/>
  <c r="AGN152" i="5"/>
  <c r="AGM152" i="5"/>
  <c r="AGL152" i="5"/>
  <c r="AGK152" i="5"/>
  <c r="AGJ152" i="5"/>
  <c r="AGI152" i="5"/>
  <c r="AGH152" i="5"/>
  <c r="AGG152" i="5"/>
  <c r="AGF152" i="5"/>
  <c r="AGE152" i="5"/>
  <c r="AGD152" i="5"/>
  <c r="AGC152" i="5"/>
  <c r="AIG23" i="5" l="1"/>
  <c r="AHI124" i="6"/>
  <c r="AHG123" i="6"/>
  <c r="AIG124" i="6" s="1"/>
  <c r="AHM124" i="6"/>
  <c r="AHQ124" i="6"/>
  <c r="AHU124" i="6"/>
  <c r="AHY124" i="6"/>
  <c r="AIC124" i="6"/>
  <c r="AHI43" i="6"/>
  <c r="AHG42" i="6"/>
  <c r="AIG43" i="6" s="1"/>
  <c r="AHM43" i="6"/>
  <c r="AHQ43" i="6"/>
  <c r="AHU43" i="6"/>
  <c r="AHY43" i="6"/>
  <c r="AIC43" i="6"/>
  <c r="AHI153" i="5"/>
  <c r="AHG152" i="5"/>
  <c r="AIG153" i="5" s="1"/>
  <c r="AHM153" i="5"/>
  <c r="AHQ153" i="5"/>
  <c r="AHU153" i="5"/>
  <c r="AHY153" i="5"/>
  <c r="AIC153" i="5"/>
  <c r="AHI163" i="5"/>
  <c r="AHG162" i="5"/>
  <c r="AIG163" i="5" s="1"/>
  <c r="AHM163" i="5"/>
  <c r="AHQ163" i="5"/>
  <c r="AHU163" i="5"/>
  <c r="AHY163" i="5"/>
  <c r="AIC163" i="5"/>
  <c r="AHI33" i="5"/>
  <c r="AHG32" i="5"/>
  <c r="AIG33" i="5" s="1"/>
  <c r="AHM33" i="5"/>
  <c r="AHQ33" i="5"/>
  <c r="AHU33" i="5"/>
  <c r="AHY33" i="5"/>
  <c r="AIC33" i="5"/>
  <c r="AHI43" i="5"/>
  <c r="AHG42" i="5"/>
  <c r="AIG43" i="5" s="1"/>
  <c r="AHM43" i="5"/>
  <c r="AHQ43" i="5"/>
  <c r="AHU43" i="5"/>
  <c r="AHY43" i="5"/>
  <c r="AIC43" i="5"/>
  <c r="AIG63" i="5"/>
  <c r="AIG53" i="5"/>
  <c r="AIG65" i="4"/>
  <c r="AIC45" i="4"/>
  <c r="AHI45" i="4"/>
  <c r="AHG44" i="4"/>
  <c r="AIG45" i="4" s="1"/>
  <c r="AHM45" i="4"/>
  <c r="AHQ45" i="4"/>
  <c r="AHU45" i="4"/>
  <c r="AHY45" i="4"/>
  <c r="H36" i="6"/>
  <c r="AHC45" i="4"/>
  <c r="AHC14" i="4"/>
  <c r="AHC63" i="5"/>
  <c r="AHC53" i="5"/>
  <c r="AHC43" i="5"/>
  <c r="AHC33" i="5"/>
  <c r="AHC163" i="5"/>
  <c r="AHC153" i="5"/>
  <c r="AGY43" i="6" l="1"/>
  <c r="AGU43" i="6"/>
  <c r="AGQ43" i="6"/>
  <c r="AGM43" i="6"/>
  <c r="AGI43" i="6"/>
  <c r="AGE43" i="6"/>
  <c r="AHF42" i="6"/>
  <c r="AHE42" i="6"/>
  <c r="AHD42" i="6"/>
  <c r="AHC42" i="6"/>
  <c r="AHB42" i="6"/>
  <c r="AHA42" i="6"/>
  <c r="AGZ42" i="6"/>
  <c r="AGY42" i="6"/>
  <c r="AGX42" i="6"/>
  <c r="AGW42" i="6"/>
  <c r="AGV42" i="6"/>
  <c r="AGU42" i="6"/>
  <c r="AGT42" i="6"/>
  <c r="AGS42" i="6"/>
  <c r="AGR42" i="6"/>
  <c r="AGQ42" i="6"/>
  <c r="AGP42" i="6"/>
  <c r="AGO42" i="6"/>
  <c r="AGN42" i="6"/>
  <c r="AGM42" i="6"/>
  <c r="AGL42" i="6"/>
  <c r="AGK42" i="6"/>
  <c r="AGJ42" i="6"/>
  <c r="AGI42" i="6"/>
  <c r="AGH42" i="6"/>
  <c r="AGG42" i="6"/>
  <c r="AGF42" i="6"/>
  <c r="AGE42" i="6"/>
  <c r="AGD42" i="6"/>
  <c r="AGC42" i="6"/>
  <c r="AGY124" i="6"/>
  <c r="AGU124" i="6"/>
  <c r="AGQ124" i="6"/>
  <c r="AGM124" i="6"/>
  <c r="AGI124" i="6"/>
  <c r="AGE124" i="6"/>
  <c r="AHF123" i="6"/>
  <c r="AHE123" i="6"/>
  <c r="AHD123" i="6"/>
  <c r="AHC123" i="6"/>
  <c r="AHB123" i="6"/>
  <c r="AHA123" i="6"/>
  <c r="AGZ123" i="6"/>
  <c r="AGY123" i="6"/>
  <c r="AGX123" i="6"/>
  <c r="AGW123" i="6"/>
  <c r="AGV123" i="6"/>
  <c r="AGU123" i="6"/>
  <c r="AGT123" i="6"/>
  <c r="AGS123" i="6"/>
  <c r="AGR123" i="6"/>
  <c r="AGQ123" i="6"/>
  <c r="AGP123" i="6"/>
  <c r="AGO123" i="6"/>
  <c r="AGN123" i="6"/>
  <c r="AGM123" i="6"/>
  <c r="AGL123" i="6"/>
  <c r="AGK123" i="6"/>
  <c r="AGJ123" i="6"/>
  <c r="AGI123" i="6"/>
  <c r="AGH123" i="6"/>
  <c r="AGG123" i="6"/>
  <c r="AGF123" i="6"/>
  <c r="AGE123" i="6"/>
  <c r="AGD123" i="6"/>
  <c r="AGC123" i="6"/>
  <c r="AHC43" i="6" l="1"/>
  <c r="AHC124" i="6"/>
  <c r="E32" i="4" l="1"/>
  <c r="E31" i="4"/>
  <c r="E30" i="4"/>
  <c r="E28" i="4"/>
  <c r="E27" i="4"/>
  <c r="E71" i="5"/>
  <c r="E70" i="5"/>
  <c r="E69" i="5"/>
  <c r="E68" i="5"/>
  <c r="E67" i="5"/>
  <c r="H71" i="5"/>
  <c r="H66" i="5"/>
  <c r="H67" i="5"/>
  <c r="H68" i="5"/>
  <c r="H69" i="5"/>
  <c r="ALE74" i="5"/>
  <c r="ALF74" i="5"/>
  <c r="ALG74" i="5"/>
  <c r="ALH74" i="5"/>
  <c r="ALI74" i="5"/>
  <c r="ALJ74" i="5"/>
  <c r="ALK74" i="5"/>
  <c r="ALL74" i="5"/>
  <c r="ALM74" i="5"/>
  <c r="AJH74" i="5"/>
  <c r="AJI74" i="5"/>
  <c r="AJJ74" i="5"/>
  <c r="AJK74" i="5"/>
  <c r="AJL74" i="5"/>
  <c r="AJM74" i="5"/>
  <c r="AJN74" i="5"/>
  <c r="AJO74" i="5"/>
  <c r="AJP74" i="5"/>
  <c r="AJQ74" i="5"/>
  <c r="AJR74" i="5"/>
  <c r="AJS74" i="5"/>
  <c r="AJT74" i="5"/>
  <c r="AJU74" i="5"/>
  <c r="AJV74" i="5"/>
  <c r="AJW74" i="5"/>
  <c r="AJX74" i="5"/>
  <c r="AJY74" i="5"/>
  <c r="AJZ74" i="5"/>
  <c r="AKA74" i="5"/>
  <c r="AKB74" i="5"/>
  <c r="AKC74" i="5"/>
  <c r="AKD74" i="5"/>
  <c r="AKE74" i="5"/>
  <c r="AKF74" i="5"/>
  <c r="AKG74" i="5"/>
  <c r="AKH74" i="5"/>
  <c r="AKI74" i="5"/>
  <c r="AKJ74" i="5"/>
  <c r="AKK74" i="5"/>
  <c r="AKL74" i="5"/>
  <c r="AKM74" i="5"/>
  <c r="AKN74" i="5"/>
  <c r="AKO74" i="5"/>
  <c r="AKP74" i="5"/>
  <c r="AKQ74" i="5"/>
  <c r="AKR74" i="5"/>
  <c r="AKS74" i="5"/>
  <c r="AKT74" i="5"/>
  <c r="AKU74" i="5"/>
  <c r="AKV74" i="5"/>
  <c r="AKW74" i="5"/>
  <c r="AKX74" i="5"/>
  <c r="AKY74" i="5"/>
  <c r="AKZ74" i="5"/>
  <c r="ALA74" i="5"/>
  <c r="ALB74" i="5"/>
  <c r="ALC74" i="5"/>
  <c r="ALD74" i="5"/>
  <c r="G72" i="5"/>
  <c r="H70" i="5"/>
  <c r="AHI56" i="4"/>
  <c r="AHJ56" i="4"/>
  <c r="AHK56" i="4"/>
  <c r="AHL56" i="4"/>
  <c r="AHM56" i="4"/>
  <c r="AHN56" i="4"/>
  <c r="AHO56" i="4"/>
  <c r="AHP56" i="4"/>
  <c r="AHQ56" i="4"/>
  <c r="AHH56" i="4"/>
  <c r="APO134" i="3"/>
  <c r="APP134" i="3"/>
  <c r="APQ134" i="3"/>
  <c r="APR134" i="3"/>
  <c r="APS134" i="3"/>
  <c r="APT134" i="3"/>
  <c r="APU134" i="3"/>
  <c r="APV134" i="3"/>
  <c r="APW134" i="3"/>
  <c r="APX134" i="3"/>
  <c r="APY134" i="3"/>
  <c r="AOY134" i="3"/>
  <c r="AOZ134" i="3"/>
  <c r="APA134" i="3"/>
  <c r="APB134" i="3"/>
  <c r="APC134" i="3"/>
  <c r="APD134" i="3"/>
  <c r="APE134" i="3"/>
  <c r="APF134" i="3"/>
  <c r="APG134" i="3"/>
  <c r="APH134" i="3"/>
  <c r="API134" i="3"/>
  <c r="APJ134" i="3"/>
  <c r="APK134" i="3"/>
  <c r="APL134" i="3"/>
  <c r="AOL134" i="3"/>
  <c r="AOM134" i="3"/>
  <c r="AON134" i="3"/>
  <c r="AOO134" i="3"/>
  <c r="AOP134" i="3"/>
  <c r="AOQ134" i="3"/>
  <c r="AOR134" i="3"/>
  <c r="AOS134" i="3"/>
  <c r="AOT134" i="3"/>
  <c r="AOU134" i="3"/>
  <c r="AOV134" i="3"/>
  <c r="AOW134" i="3"/>
  <c r="AOX134" i="3"/>
  <c r="ANW134" i="3"/>
  <c r="ANX134" i="3"/>
  <c r="ANY134" i="3"/>
  <c r="ANZ134" i="3"/>
  <c r="AOA134" i="3"/>
  <c r="AOB134" i="3"/>
  <c r="AOC134" i="3"/>
  <c r="AOD134" i="3"/>
  <c r="AOE134" i="3"/>
  <c r="AOF134" i="3"/>
  <c r="AOG134" i="3"/>
  <c r="AON114" i="3"/>
  <c r="ARF114" i="3"/>
  <c r="ARE114" i="3"/>
  <c r="ARD114" i="3"/>
  <c r="ARC114" i="3"/>
  <c r="ARB114" i="3"/>
  <c r="ARA114" i="3"/>
  <c r="AQZ114" i="3"/>
  <c r="AQY114" i="3"/>
  <c r="AQX114" i="3"/>
  <c r="AQW114" i="3"/>
  <c r="AQV114" i="3"/>
  <c r="AQU114" i="3"/>
  <c r="AQT114" i="3"/>
  <c r="AQS114" i="3"/>
  <c r="AQR114" i="3"/>
  <c r="AQQ114" i="3"/>
  <c r="AQP114" i="3"/>
  <c r="AQO114" i="3"/>
  <c r="AQN114" i="3"/>
  <c r="AQM114" i="3"/>
  <c r="AQL114" i="3"/>
  <c r="AQK114" i="3"/>
  <c r="AQJ114" i="3"/>
  <c r="AQI114" i="3"/>
  <c r="AQH114" i="3"/>
  <c r="AQG114" i="3"/>
  <c r="AQF114" i="3"/>
  <c r="AQE114" i="3"/>
  <c r="AQD114" i="3"/>
  <c r="AQC114" i="3"/>
  <c r="AQB114" i="3"/>
  <c r="AQA114" i="3"/>
  <c r="APZ114" i="3"/>
  <c r="APY114" i="3"/>
  <c r="APX114" i="3"/>
  <c r="APW114" i="3"/>
  <c r="APV114" i="3"/>
  <c r="APU114" i="3"/>
  <c r="APT114" i="3"/>
  <c r="APS114" i="3"/>
  <c r="APR114" i="3"/>
  <c r="APQ114" i="3"/>
  <c r="APP114" i="3"/>
  <c r="APO114" i="3"/>
  <c r="APN114" i="3"/>
  <c r="APM114" i="3"/>
  <c r="APL114" i="3"/>
  <c r="APK114" i="3"/>
  <c r="APJ114" i="3"/>
  <c r="API114" i="3"/>
  <c r="APH114" i="3"/>
  <c r="APG114" i="3"/>
  <c r="APF114" i="3"/>
  <c r="APE114" i="3"/>
  <c r="APD114" i="3"/>
  <c r="APC114" i="3"/>
  <c r="APB114" i="3"/>
  <c r="APA114" i="3"/>
  <c r="AOZ114" i="3"/>
  <c r="AOY114" i="3"/>
  <c r="AOX114" i="3"/>
  <c r="AOW114" i="3"/>
  <c r="AOV114" i="3"/>
  <c r="AOU114" i="3"/>
  <c r="AOT114" i="3"/>
  <c r="AOS114" i="3"/>
  <c r="AOR114" i="3"/>
  <c r="AOQ114" i="3"/>
  <c r="AOP114" i="3"/>
  <c r="AOO114" i="3"/>
  <c r="G112" i="3"/>
  <c r="G111" i="3"/>
  <c r="D111" i="3"/>
  <c r="E111" i="3" s="1"/>
  <c r="G110" i="3"/>
  <c r="D110" i="3"/>
  <c r="E110" i="3" s="1"/>
  <c r="G109" i="3"/>
  <c r="D109" i="3"/>
  <c r="E109" i="3" s="1"/>
  <c r="G108" i="3"/>
  <c r="D108" i="3"/>
  <c r="E108" i="3" s="1"/>
  <c r="G107" i="3"/>
  <c r="D107" i="3"/>
  <c r="E107" i="3" s="1"/>
  <c r="G106" i="3"/>
  <c r="D106" i="3"/>
  <c r="B106" i="3"/>
  <c r="G102" i="3"/>
  <c r="G101" i="3"/>
  <c r="G100" i="3"/>
  <c r="G99" i="3"/>
  <c r="G98" i="3"/>
  <c r="G97" i="3"/>
  <c r="G96" i="3"/>
  <c r="AQC104" i="3"/>
  <c r="APD104" i="3"/>
  <c r="APE104" i="3"/>
  <c r="APF104" i="3"/>
  <c r="APG104" i="3"/>
  <c r="APH104" i="3"/>
  <c r="API104" i="3"/>
  <c r="APJ104" i="3"/>
  <c r="APK104" i="3"/>
  <c r="APL104" i="3"/>
  <c r="APM104" i="3"/>
  <c r="APN104" i="3"/>
  <c r="APO104" i="3"/>
  <c r="APP104" i="3"/>
  <c r="APQ104" i="3"/>
  <c r="APR104" i="3"/>
  <c r="APS104" i="3"/>
  <c r="APT104" i="3"/>
  <c r="APU104" i="3"/>
  <c r="AON104" i="3"/>
  <c r="AOO104" i="3"/>
  <c r="AOP104" i="3"/>
  <c r="AOQ104" i="3"/>
  <c r="AOR104" i="3"/>
  <c r="AOS104" i="3"/>
  <c r="AOT104" i="3"/>
  <c r="AOU104" i="3"/>
  <c r="AOV104" i="3"/>
  <c r="AOW104" i="3"/>
  <c r="AOX104" i="3"/>
  <c r="AOY104" i="3"/>
  <c r="AOB104" i="3"/>
  <c r="AOC104" i="3"/>
  <c r="AOD104" i="3"/>
  <c r="AOE104" i="3"/>
  <c r="AOF104" i="3"/>
  <c r="AOG104" i="3"/>
  <c r="AOH104" i="3"/>
  <c r="AOI104" i="3"/>
  <c r="AOJ104" i="3"/>
  <c r="AOK104" i="3"/>
  <c r="AOL104" i="3"/>
  <c r="AQB104" i="3"/>
  <c r="AQA104" i="3"/>
  <c r="APZ104" i="3"/>
  <c r="APY104" i="3"/>
  <c r="APX104" i="3"/>
  <c r="APW104" i="3"/>
  <c r="APV104" i="3"/>
  <c r="APC104" i="3"/>
  <c r="APB104" i="3"/>
  <c r="APA104" i="3"/>
  <c r="AOZ104" i="3"/>
  <c r="AOM104" i="3"/>
  <c r="AOA104" i="3"/>
  <c r="ANZ104" i="3"/>
  <c r="ANY104" i="3"/>
  <c r="ANX104" i="3"/>
  <c r="ANW104" i="3"/>
  <c r="D101" i="3"/>
  <c r="E101" i="3" s="1"/>
  <c r="D100" i="3"/>
  <c r="E100" i="3" s="1"/>
  <c r="D99" i="3"/>
  <c r="E99" i="3" s="1"/>
  <c r="D98" i="3"/>
  <c r="E98" i="3" s="1"/>
  <c r="D97" i="3"/>
  <c r="E97" i="3" s="1"/>
  <c r="D96" i="3"/>
  <c r="B96" i="3"/>
  <c r="AMJ254" i="6"/>
  <c r="AMK254" i="6"/>
  <c r="AML254" i="6"/>
  <c r="AMM254" i="6"/>
  <c r="AMN254" i="6"/>
  <c r="AMO254" i="6"/>
  <c r="AMP254" i="6"/>
  <c r="AMQ254" i="6"/>
  <c r="AMR254" i="6"/>
  <c r="AMS254" i="6"/>
  <c r="AMT254" i="6"/>
  <c r="AMU254" i="6"/>
  <c r="AMV254" i="6"/>
  <c r="AMW254" i="6"/>
  <c r="AMX254" i="6"/>
  <c r="AMY254" i="6"/>
  <c r="AMZ254" i="6"/>
  <c r="ANA254" i="6"/>
  <c r="ANB254" i="6"/>
  <c r="ANC254" i="6"/>
  <c r="AND254" i="6"/>
  <c r="ANE254" i="6"/>
  <c r="ANF254" i="6"/>
  <c r="ANG254" i="6"/>
  <c r="ANH254" i="6"/>
  <c r="ANI254" i="6"/>
  <c r="ANJ254" i="6"/>
  <c r="ANK254" i="6"/>
  <c r="ANL254" i="6"/>
  <c r="ANM254" i="6"/>
  <c r="ANN254" i="6"/>
  <c r="ANO254" i="6"/>
  <c r="ANP254" i="6"/>
  <c r="ANQ254" i="6"/>
  <c r="ANR254" i="6"/>
  <c r="ANS254" i="6"/>
  <c r="ANT254" i="6"/>
  <c r="ANU254" i="6"/>
  <c r="ANV254" i="6"/>
  <c r="ANW254" i="6"/>
  <c r="ANX254" i="6"/>
  <c r="ANY254" i="6"/>
  <c r="ANZ254" i="6"/>
  <c r="AOA254" i="6"/>
  <c r="AOB254" i="6"/>
  <c r="AOC254" i="6"/>
  <c r="AOD254" i="6"/>
  <c r="AOE254" i="6"/>
  <c r="AOF254" i="6"/>
  <c r="AOG254" i="6"/>
  <c r="AOH254" i="6"/>
  <c r="AOI254" i="6"/>
  <c r="AOJ254" i="6"/>
  <c r="AOK254" i="6"/>
  <c r="AOL254" i="6"/>
  <c r="AOM254" i="6"/>
  <c r="AON254" i="6"/>
  <c r="AOO254" i="6"/>
  <c r="AOP254" i="6"/>
  <c r="AOQ254" i="6"/>
  <c r="AOR254" i="6"/>
  <c r="AOS254" i="6"/>
  <c r="AOT254" i="6"/>
  <c r="AOU254" i="6"/>
  <c r="AOV254" i="6"/>
  <c r="AOW254" i="6"/>
  <c r="AOX254" i="6"/>
  <c r="AOY254" i="6"/>
  <c r="AOZ254" i="6"/>
  <c r="APA254" i="6"/>
  <c r="APB254" i="6"/>
  <c r="APC254" i="6"/>
  <c r="APD254" i="6"/>
  <c r="APE254" i="6"/>
  <c r="APF254" i="6"/>
  <c r="APG254" i="6"/>
  <c r="APH254" i="6"/>
  <c r="API254" i="6"/>
  <c r="APJ254" i="6"/>
  <c r="APK254" i="6"/>
  <c r="APL254" i="6"/>
  <c r="APM254" i="6"/>
  <c r="APN254" i="6"/>
  <c r="APO254" i="6"/>
  <c r="APP254" i="6"/>
  <c r="APQ254" i="6"/>
  <c r="APR254" i="6"/>
  <c r="APS254" i="6"/>
  <c r="APT254" i="6"/>
  <c r="APU254" i="6"/>
  <c r="APV254" i="6"/>
  <c r="APW254" i="6"/>
  <c r="AMJ255" i="6"/>
  <c r="AMK255" i="6"/>
  <c r="AML255" i="6"/>
  <c r="AMM255" i="6"/>
  <c r="AMN255" i="6"/>
  <c r="AMO255" i="6"/>
  <c r="AMP255" i="6"/>
  <c r="AMQ255" i="6"/>
  <c r="AMR255" i="6"/>
  <c r="AMS255" i="6"/>
  <c r="AMT255" i="6"/>
  <c r="AMU255" i="6"/>
  <c r="AMV255" i="6"/>
  <c r="AMW255" i="6"/>
  <c r="AMX255" i="6"/>
  <c r="AMY255" i="6"/>
  <c r="AMZ255" i="6"/>
  <c r="ANA255" i="6"/>
  <c r="ANB255" i="6"/>
  <c r="ANC255" i="6"/>
  <c r="AND255" i="6"/>
  <c r="ANE255" i="6"/>
  <c r="ANF255" i="6"/>
  <c r="ANG255" i="6"/>
  <c r="ANH255" i="6"/>
  <c r="ANI255" i="6"/>
  <c r="ANJ255" i="6"/>
  <c r="ANK255" i="6"/>
  <c r="ANL255" i="6"/>
  <c r="ANM255" i="6"/>
  <c r="ANN255" i="6"/>
  <c r="ANO255" i="6"/>
  <c r="ANP255" i="6"/>
  <c r="ANQ255" i="6"/>
  <c r="ANR255" i="6"/>
  <c r="ANS255" i="6"/>
  <c r="ANT255" i="6"/>
  <c r="ANU255" i="6"/>
  <c r="ANV255" i="6"/>
  <c r="ANW255" i="6"/>
  <c r="ANX255" i="6"/>
  <c r="ANY255" i="6"/>
  <c r="ANZ255" i="6"/>
  <c r="AOA255" i="6"/>
  <c r="AOB255" i="6"/>
  <c r="AOC255" i="6"/>
  <c r="AOD255" i="6"/>
  <c r="AOE255" i="6"/>
  <c r="AOF255" i="6"/>
  <c r="AOG255" i="6"/>
  <c r="AOH255" i="6"/>
  <c r="AOI255" i="6"/>
  <c r="AOJ255" i="6"/>
  <c r="AOK255" i="6"/>
  <c r="AOL255" i="6"/>
  <c r="AOM255" i="6"/>
  <c r="AON255" i="6"/>
  <c r="AOO255" i="6"/>
  <c r="AOP255" i="6"/>
  <c r="AOQ255" i="6"/>
  <c r="AOR255" i="6"/>
  <c r="AOS255" i="6"/>
  <c r="AOT255" i="6"/>
  <c r="AOU255" i="6"/>
  <c r="AOV255" i="6"/>
  <c r="AOW255" i="6"/>
  <c r="AOX255" i="6"/>
  <c r="AOY255" i="6"/>
  <c r="AOZ255" i="6"/>
  <c r="APA255" i="6"/>
  <c r="APB255" i="6"/>
  <c r="APC255" i="6"/>
  <c r="APD255" i="6"/>
  <c r="APE255" i="6"/>
  <c r="APF255" i="6"/>
  <c r="APG255" i="6"/>
  <c r="APH255" i="6"/>
  <c r="API255" i="6"/>
  <c r="APJ255" i="6"/>
  <c r="APK255" i="6"/>
  <c r="APL255" i="6"/>
  <c r="APM255" i="6"/>
  <c r="APN255" i="6"/>
  <c r="APO255" i="6"/>
  <c r="APP255" i="6"/>
  <c r="APQ255" i="6"/>
  <c r="APR255" i="6"/>
  <c r="APS255" i="6"/>
  <c r="APT255" i="6"/>
  <c r="APU255" i="6"/>
  <c r="APV255" i="6"/>
  <c r="APW255" i="6"/>
  <c r="AMJ256" i="6"/>
  <c r="AMK256" i="6"/>
  <c r="AML256" i="6"/>
  <c r="AMM256" i="6"/>
  <c r="AMN256" i="6"/>
  <c r="AMO256" i="6"/>
  <c r="AMP256" i="6"/>
  <c r="AMQ256" i="6"/>
  <c r="AMR256" i="6"/>
  <c r="AMS256" i="6"/>
  <c r="AMT256" i="6"/>
  <c r="AMU256" i="6"/>
  <c r="AMV256" i="6"/>
  <c r="AMW256" i="6"/>
  <c r="AMX256" i="6"/>
  <c r="AMY256" i="6"/>
  <c r="AMZ256" i="6"/>
  <c r="ANA256" i="6"/>
  <c r="ANB256" i="6"/>
  <c r="ANC256" i="6"/>
  <c r="AND256" i="6"/>
  <c r="ANE256" i="6"/>
  <c r="ANF256" i="6"/>
  <c r="ANG256" i="6"/>
  <c r="ANH256" i="6"/>
  <c r="ANI256" i="6"/>
  <c r="ANJ256" i="6"/>
  <c r="ANK256" i="6"/>
  <c r="ANL256" i="6"/>
  <c r="ANM256" i="6"/>
  <c r="ANN256" i="6"/>
  <c r="ANO256" i="6"/>
  <c r="ANP256" i="6"/>
  <c r="ANQ256" i="6"/>
  <c r="ANR256" i="6"/>
  <c r="ANS256" i="6"/>
  <c r="ANT256" i="6"/>
  <c r="ANU256" i="6"/>
  <c r="ANV256" i="6"/>
  <c r="ANW256" i="6"/>
  <c r="ANX256" i="6"/>
  <c r="ANY256" i="6"/>
  <c r="ANZ256" i="6"/>
  <c r="AOA256" i="6"/>
  <c r="AOB256" i="6"/>
  <c r="AOC256" i="6"/>
  <c r="AOD256" i="6"/>
  <c r="AOE256" i="6"/>
  <c r="AOF256" i="6"/>
  <c r="AOG256" i="6"/>
  <c r="AOH256" i="6"/>
  <c r="AOI256" i="6"/>
  <c r="AOJ256" i="6"/>
  <c r="AOK256" i="6"/>
  <c r="AOL256" i="6"/>
  <c r="AOM256" i="6"/>
  <c r="AON256" i="6"/>
  <c r="AOO256" i="6"/>
  <c r="AOP256" i="6"/>
  <c r="AOQ256" i="6"/>
  <c r="AOR256" i="6"/>
  <c r="AOS256" i="6"/>
  <c r="AOT256" i="6"/>
  <c r="AOU256" i="6"/>
  <c r="AOV256" i="6"/>
  <c r="AOW256" i="6"/>
  <c r="AOX256" i="6"/>
  <c r="AOY256" i="6"/>
  <c r="AOZ256" i="6"/>
  <c r="APA256" i="6"/>
  <c r="APB256" i="6"/>
  <c r="APC256" i="6"/>
  <c r="APD256" i="6"/>
  <c r="APE256" i="6"/>
  <c r="APF256" i="6"/>
  <c r="APG256" i="6"/>
  <c r="APH256" i="6"/>
  <c r="API256" i="6"/>
  <c r="APJ256" i="6"/>
  <c r="APK256" i="6"/>
  <c r="APL256" i="6"/>
  <c r="APM256" i="6"/>
  <c r="APN256" i="6"/>
  <c r="APO256" i="6"/>
  <c r="APP256" i="6"/>
  <c r="APQ256" i="6"/>
  <c r="APR256" i="6"/>
  <c r="APS256" i="6"/>
  <c r="APT256" i="6"/>
  <c r="APU256" i="6"/>
  <c r="APV256" i="6"/>
  <c r="APW256" i="6"/>
  <c r="AMJ263" i="6"/>
  <c r="AMK263" i="6"/>
  <c r="AML263" i="6"/>
  <c r="AMM263" i="6"/>
  <c r="AMN263" i="6"/>
  <c r="AMO263" i="6"/>
  <c r="AMP263" i="6"/>
  <c r="AMQ263" i="6"/>
  <c r="AMR263" i="6"/>
  <c r="AMS263" i="6"/>
  <c r="AMT263" i="6"/>
  <c r="AMU263" i="6"/>
  <c r="AMV263" i="6"/>
  <c r="AMW263" i="6"/>
  <c r="AMX263" i="6"/>
  <c r="AMY263" i="6"/>
  <c r="AMZ263" i="6"/>
  <c r="ANA263" i="6"/>
  <c r="ANB263" i="6"/>
  <c r="ANC263" i="6"/>
  <c r="AND263" i="6"/>
  <c r="ANE263" i="6"/>
  <c r="ANF263" i="6"/>
  <c r="ANG263" i="6"/>
  <c r="ANH263" i="6"/>
  <c r="ANI263" i="6"/>
  <c r="ANJ263" i="6"/>
  <c r="ANK263" i="6"/>
  <c r="ANL263" i="6"/>
  <c r="ANM263" i="6"/>
  <c r="ANN263" i="6"/>
  <c r="ANO263" i="6"/>
  <c r="ANP263" i="6"/>
  <c r="ANQ263" i="6"/>
  <c r="ANR263" i="6"/>
  <c r="ANS263" i="6"/>
  <c r="ANT263" i="6"/>
  <c r="ANU263" i="6"/>
  <c r="ANV263" i="6"/>
  <c r="ANW263" i="6"/>
  <c r="ANX263" i="6"/>
  <c r="ANY263" i="6"/>
  <c r="ANZ263" i="6"/>
  <c r="AOA263" i="6"/>
  <c r="AOB263" i="6"/>
  <c r="AOC263" i="6"/>
  <c r="AOD263" i="6"/>
  <c r="AOE263" i="6"/>
  <c r="AOF263" i="6"/>
  <c r="AOG263" i="6"/>
  <c r="AOH263" i="6"/>
  <c r="AOI263" i="6"/>
  <c r="AOJ263" i="6"/>
  <c r="AOK263" i="6"/>
  <c r="AOL263" i="6"/>
  <c r="AOM263" i="6"/>
  <c r="AON263" i="6"/>
  <c r="AOO263" i="6"/>
  <c r="AOP263" i="6"/>
  <c r="AOQ263" i="6"/>
  <c r="AOR263" i="6"/>
  <c r="AOS263" i="6"/>
  <c r="AOT263" i="6"/>
  <c r="AOU263" i="6"/>
  <c r="AOV263" i="6"/>
  <c r="AOW263" i="6"/>
  <c r="AOX263" i="6"/>
  <c r="AOY263" i="6"/>
  <c r="AOZ263" i="6"/>
  <c r="APA263" i="6"/>
  <c r="APB263" i="6"/>
  <c r="APC263" i="6"/>
  <c r="APD263" i="6"/>
  <c r="APE263" i="6"/>
  <c r="APF263" i="6"/>
  <c r="APG263" i="6"/>
  <c r="APH263" i="6"/>
  <c r="API263" i="6"/>
  <c r="APJ263" i="6"/>
  <c r="APK263" i="6"/>
  <c r="APL263" i="6"/>
  <c r="APM263" i="6"/>
  <c r="APN263" i="6"/>
  <c r="APO263" i="6"/>
  <c r="APP263" i="6"/>
  <c r="APQ263" i="6"/>
  <c r="APR263" i="6"/>
  <c r="APS263" i="6"/>
  <c r="APT263" i="6"/>
  <c r="APU263" i="6"/>
  <c r="APV263" i="6"/>
  <c r="APW263" i="6"/>
  <c r="AMJ264" i="6"/>
  <c r="AMK264" i="6"/>
  <c r="AML264" i="6"/>
  <c r="AMM264" i="6"/>
  <c r="AMN264" i="6"/>
  <c r="AMO264" i="6"/>
  <c r="AMP264" i="6"/>
  <c r="AMQ264" i="6"/>
  <c r="AMR264" i="6"/>
  <c r="AMS264" i="6"/>
  <c r="AMT264" i="6"/>
  <c r="AMU264" i="6"/>
  <c r="AMV264" i="6"/>
  <c r="AMW264" i="6"/>
  <c r="AMX264" i="6"/>
  <c r="AMY264" i="6"/>
  <c r="AMZ264" i="6"/>
  <c r="ANA264" i="6"/>
  <c r="ANB264" i="6"/>
  <c r="ANC264" i="6"/>
  <c r="AND264" i="6"/>
  <c r="ANE264" i="6"/>
  <c r="ANF264" i="6"/>
  <c r="ANG264" i="6"/>
  <c r="ANH264" i="6"/>
  <c r="ANI264" i="6"/>
  <c r="ANJ264" i="6"/>
  <c r="ANK264" i="6"/>
  <c r="ANL264" i="6"/>
  <c r="ANM264" i="6"/>
  <c r="ANN264" i="6"/>
  <c r="ANO264" i="6"/>
  <c r="ANP264" i="6"/>
  <c r="ANQ264" i="6"/>
  <c r="ANR264" i="6"/>
  <c r="ANS264" i="6"/>
  <c r="ANT264" i="6"/>
  <c r="ANU264" i="6"/>
  <c r="ANV264" i="6"/>
  <c r="ANW264" i="6"/>
  <c r="ANX264" i="6"/>
  <c r="ANY264" i="6"/>
  <c r="ANZ264" i="6"/>
  <c r="AOA264" i="6"/>
  <c r="AOB264" i="6"/>
  <c r="AOC264" i="6"/>
  <c r="AOD264" i="6"/>
  <c r="AOE264" i="6"/>
  <c r="AOF264" i="6"/>
  <c r="AOG264" i="6"/>
  <c r="AOH264" i="6"/>
  <c r="AOI264" i="6"/>
  <c r="AOJ264" i="6"/>
  <c r="AOK264" i="6"/>
  <c r="AOL264" i="6"/>
  <c r="AOM264" i="6"/>
  <c r="AON264" i="6"/>
  <c r="AOO264" i="6"/>
  <c r="AOP264" i="6"/>
  <c r="AOQ264" i="6"/>
  <c r="AOR264" i="6"/>
  <c r="AOS264" i="6"/>
  <c r="AOT264" i="6"/>
  <c r="AOU264" i="6"/>
  <c r="AOV264" i="6"/>
  <c r="AOW264" i="6"/>
  <c r="AOX264" i="6"/>
  <c r="AOY264" i="6"/>
  <c r="AOZ264" i="6"/>
  <c r="APA264" i="6"/>
  <c r="APB264" i="6"/>
  <c r="APC264" i="6"/>
  <c r="APD264" i="6"/>
  <c r="APE264" i="6"/>
  <c r="APF264" i="6"/>
  <c r="APG264" i="6"/>
  <c r="APH264" i="6"/>
  <c r="API264" i="6"/>
  <c r="APJ264" i="6"/>
  <c r="APK264" i="6"/>
  <c r="APL264" i="6"/>
  <c r="APM264" i="6"/>
  <c r="APN264" i="6"/>
  <c r="APO264" i="6"/>
  <c r="APP264" i="6"/>
  <c r="APQ264" i="6"/>
  <c r="APR264" i="6"/>
  <c r="APS264" i="6"/>
  <c r="APT264" i="6"/>
  <c r="APU264" i="6"/>
  <c r="APV264" i="6"/>
  <c r="APW264" i="6"/>
  <c r="AMJ265" i="6"/>
  <c r="AMK265" i="6"/>
  <c r="AML265" i="6"/>
  <c r="AMM265" i="6"/>
  <c r="AMN265" i="6"/>
  <c r="AMO265" i="6"/>
  <c r="AMP265" i="6"/>
  <c r="AMQ265" i="6"/>
  <c r="AMR265" i="6"/>
  <c r="AMS265" i="6"/>
  <c r="AMT265" i="6"/>
  <c r="AMU265" i="6"/>
  <c r="AMV265" i="6"/>
  <c r="AMW265" i="6"/>
  <c r="AMX265" i="6"/>
  <c r="AMY265" i="6"/>
  <c r="AMZ265" i="6"/>
  <c r="ANA265" i="6"/>
  <c r="ANB265" i="6"/>
  <c r="ANC265" i="6"/>
  <c r="AND265" i="6"/>
  <c r="ANE265" i="6"/>
  <c r="ANF265" i="6"/>
  <c r="ANG265" i="6"/>
  <c r="ANH265" i="6"/>
  <c r="ANI265" i="6"/>
  <c r="ANJ265" i="6"/>
  <c r="ANK265" i="6"/>
  <c r="ANL265" i="6"/>
  <c r="ANM265" i="6"/>
  <c r="ANN265" i="6"/>
  <c r="ANO265" i="6"/>
  <c r="ANP265" i="6"/>
  <c r="ANQ265" i="6"/>
  <c r="ANR265" i="6"/>
  <c r="ANS265" i="6"/>
  <c r="ANT265" i="6"/>
  <c r="ANU265" i="6"/>
  <c r="ANV265" i="6"/>
  <c r="ANW265" i="6"/>
  <c r="ANX265" i="6"/>
  <c r="ANY265" i="6"/>
  <c r="ANZ265" i="6"/>
  <c r="AOA265" i="6"/>
  <c r="AOB265" i="6"/>
  <c r="AOC265" i="6"/>
  <c r="AOD265" i="6"/>
  <c r="AOE265" i="6"/>
  <c r="AOF265" i="6"/>
  <c r="AOG265" i="6"/>
  <c r="AOH265" i="6"/>
  <c r="AOI265" i="6"/>
  <c r="AOJ265" i="6"/>
  <c r="AOK265" i="6"/>
  <c r="AOL265" i="6"/>
  <c r="AOM265" i="6"/>
  <c r="AON265" i="6"/>
  <c r="AOO265" i="6"/>
  <c r="AOP265" i="6"/>
  <c r="AOQ265" i="6"/>
  <c r="AOR265" i="6"/>
  <c r="AOS265" i="6"/>
  <c r="AOT265" i="6"/>
  <c r="AOU265" i="6"/>
  <c r="AOV265" i="6"/>
  <c r="AOW265" i="6"/>
  <c r="AOX265" i="6"/>
  <c r="AOY265" i="6"/>
  <c r="AOZ265" i="6"/>
  <c r="APA265" i="6"/>
  <c r="APB265" i="6"/>
  <c r="APC265" i="6"/>
  <c r="APD265" i="6"/>
  <c r="APE265" i="6"/>
  <c r="APF265" i="6"/>
  <c r="APG265" i="6"/>
  <c r="APH265" i="6"/>
  <c r="API265" i="6"/>
  <c r="APJ265" i="6"/>
  <c r="APK265" i="6"/>
  <c r="APL265" i="6"/>
  <c r="APM265" i="6"/>
  <c r="APN265" i="6"/>
  <c r="APO265" i="6"/>
  <c r="APP265" i="6"/>
  <c r="APQ265" i="6"/>
  <c r="APR265" i="6"/>
  <c r="APS265" i="6"/>
  <c r="APT265" i="6"/>
  <c r="APU265" i="6"/>
  <c r="APV265" i="6"/>
  <c r="APW265" i="6"/>
  <c r="AMJ266" i="6"/>
  <c r="AMK266" i="6"/>
  <c r="AML266" i="6"/>
  <c r="AMM266" i="6"/>
  <c r="AMN266" i="6"/>
  <c r="AMO266" i="6"/>
  <c r="AMP266" i="6"/>
  <c r="AMQ266" i="6"/>
  <c r="AMR266" i="6"/>
  <c r="AMS266" i="6"/>
  <c r="AMT266" i="6"/>
  <c r="AMU266" i="6"/>
  <c r="AMV266" i="6"/>
  <c r="AMW266" i="6"/>
  <c r="AMX266" i="6"/>
  <c r="AMY266" i="6"/>
  <c r="AMZ266" i="6"/>
  <c r="ANA266" i="6"/>
  <c r="ANB266" i="6"/>
  <c r="ANC266" i="6"/>
  <c r="AND266" i="6"/>
  <c r="ANE266" i="6"/>
  <c r="ANF266" i="6"/>
  <c r="ANG266" i="6"/>
  <c r="ANH266" i="6"/>
  <c r="ANI266" i="6"/>
  <c r="ANJ266" i="6"/>
  <c r="ANK266" i="6"/>
  <c r="ANL266" i="6"/>
  <c r="ANM266" i="6"/>
  <c r="ANN266" i="6"/>
  <c r="ANO266" i="6"/>
  <c r="ANP266" i="6"/>
  <c r="ANQ266" i="6"/>
  <c r="ANR266" i="6"/>
  <c r="ANS266" i="6"/>
  <c r="ANT266" i="6"/>
  <c r="ANU266" i="6"/>
  <c r="ANV266" i="6"/>
  <c r="ANW266" i="6"/>
  <c r="ANX266" i="6"/>
  <c r="ANY266" i="6"/>
  <c r="ANZ266" i="6"/>
  <c r="AOA266" i="6"/>
  <c r="AOB266" i="6"/>
  <c r="AOC266" i="6"/>
  <c r="AOD266" i="6"/>
  <c r="AOE266" i="6"/>
  <c r="AOF266" i="6"/>
  <c r="AOG266" i="6"/>
  <c r="AOH266" i="6"/>
  <c r="AOI266" i="6"/>
  <c r="AOJ266" i="6"/>
  <c r="AOK266" i="6"/>
  <c r="AOL266" i="6"/>
  <c r="AOM266" i="6"/>
  <c r="AON266" i="6"/>
  <c r="AOO266" i="6"/>
  <c r="AOP266" i="6"/>
  <c r="AOQ266" i="6"/>
  <c r="AOR266" i="6"/>
  <c r="AOS266" i="6"/>
  <c r="AOT266" i="6"/>
  <c r="AOU266" i="6"/>
  <c r="AOV266" i="6"/>
  <c r="AOW266" i="6"/>
  <c r="AOX266" i="6"/>
  <c r="AOY266" i="6"/>
  <c r="AOZ266" i="6"/>
  <c r="APA266" i="6"/>
  <c r="APB266" i="6"/>
  <c r="APC266" i="6"/>
  <c r="APD266" i="6"/>
  <c r="APE266" i="6"/>
  <c r="APF266" i="6"/>
  <c r="APG266" i="6"/>
  <c r="APH266" i="6"/>
  <c r="API266" i="6"/>
  <c r="APJ266" i="6"/>
  <c r="APK266" i="6"/>
  <c r="APL266" i="6"/>
  <c r="APM266" i="6"/>
  <c r="APN266" i="6"/>
  <c r="APO266" i="6"/>
  <c r="APP266" i="6"/>
  <c r="APQ266" i="6"/>
  <c r="APR266" i="6"/>
  <c r="APS266" i="6"/>
  <c r="APT266" i="6"/>
  <c r="APU266" i="6"/>
  <c r="APV266" i="6"/>
  <c r="APW266" i="6"/>
  <c r="AMJ267" i="6"/>
  <c r="AMK267" i="6"/>
  <c r="AML267" i="6"/>
  <c r="AMM267" i="6"/>
  <c r="AMN267" i="6"/>
  <c r="AMO267" i="6"/>
  <c r="AMP267" i="6"/>
  <c r="AMQ267" i="6"/>
  <c r="AMR267" i="6"/>
  <c r="AMS267" i="6"/>
  <c r="AMT267" i="6"/>
  <c r="AMU267" i="6"/>
  <c r="AMV267" i="6"/>
  <c r="AMW267" i="6"/>
  <c r="AMX267" i="6"/>
  <c r="AMY267" i="6"/>
  <c r="AMZ267" i="6"/>
  <c r="ANA267" i="6"/>
  <c r="ANB267" i="6"/>
  <c r="ANC267" i="6"/>
  <c r="AND267" i="6"/>
  <c r="ANE267" i="6"/>
  <c r="ANF267" i="6"/>
  <c r="ANG267" i="6"/>
  <c r="ANH267" i="6"/>
  <c r="ANI267" i="6"/>
  <c r="ANJ267" i="6"/>
  <c r="ANK267" i="6"/>
  <c r="ANL267" i="6"/>
  <c r="ANM267" i="6"/>
  <c r="ANN267" i="6"/>
  <c r="ANO267" i="6"/>
  <c r="ANP267" i="6"/>
  <c r="ANQ267" i="6"/>
  <c r="ANR267" i="6"/>
  <c r="ANS267" i="6"/>
  <c r="ANT267" i="6"/>
  <c r="ANU267" i="6"/>
  <c r="ANV267" i="6"/>
  <c r="ANW267" i="6"/>
  <c r="ANX267" i="6"/>
  <c r="ANY267" i="6"/>
  <c r="ANZ267" i="6"/>
  <c r="AOA267" i="6"/>
  <c r="AOB267" i="6"/>
  <c r="AOC267" i="6"/>
  <c r="AOD267" i="6"/>
  <c r="AOE267" i="6"/>
  <c r="AOF267" i="6"/>
  <c r="AOG267" i="6"/>
  <c r="AOH267" i="6"/>
  <c r="AOI267" i="6"/>
  <c r="AOJ267" i="6"/>
  <c r="AOK267" i="6"/>
  <c r="AOL267" i="6"/>
  <c r="AOM267" i="6"/>
  <c r="AON267" i="6"/>
  <c r="AOO267" i="6"/>
  <c r="AOP267" i="6"/>
  <c r="AOQ267" i="6"/>
  <c r="AOR267" i="6"/>
  <c r="AOS267" i="6"/>
  <c r="AOT267" i="6"/>
  <c r="AOU267" i="6"/>
  <c r="AOV267" i="6"/>
  <c r="AOW267" i="6"/>
  <c r="AOX267" i="6"/>
  <c r="AOY267" i="6"/>
  <c r="AOZ267" i="6"/>
  <c r="APA267" i="6"/>
  <c r="APB267" i="6"/>
  <c r="APC267" i="6"/>
  <c r="APD267" i="6"/>
  <c r="APE267" i="6"/>
  <c r="APF267" i="6"/>
  <c r="APG267" i="6"/>
  <c r="APH267" i="6"/>
  <c r="API267" i="6"/>
  <c r="APJ267" i="6"/>
  <c r="APK267" i="6"/>
  <c r="APL267" i="6"/>
  <c r="APM267" i="6"/>
  <c r="APN267" i="6"/>
  <c r="APO267" i="6"/>
  <c r="APP267" i="6"/>
  <c r="APQ267" i="6"/>
  <c r="APR267" i="6"/>
  <c r="APS267" i="6"/>
  <c r="APT267" i="6"/>
  <c r="APU267" i="6"/>
  <c r="APV267" i="6"/>
  <c r="APW267" i="6"/>
  <c r="AMJ268" i="6"/>
  <c r="AMK268" i="6"/>
  <c r="AML268" i="6"/>
  <c r="AMM268" i="6"/>
  <c r="AMN268" i="6"/>
  <c r="AMO268" i="6"/>
  <c r="AMP268" i="6"/>
  <c r="AMQ268" i="6"/>
  <c r="AMR268" i="6"/>
  <c r="AMS268" i="6"/>
  <c r="AMT268" i="6"/>
  <c r="AMU268" i="6"/>
  <c r="AMV268" i="6"/>
  <c r="AMW268" i="6"/>
  <c r="AMX268" i="6"/>
  <c r="AMY268" i="6"/>
  <c r="AMZ268" i="6"/>
  <c r="ANA268" i="6"/>
  <c r="ANB268" i="6"/>
  <c r="ANC268" i="6"/>
  <c r="AND268" i="6"/>
  <c r="ANE268" i="6"/>
  <c r="ANF268" i="6"/>
  <c r="ANG268" i="6"/>
  <c r="ANH268" i="6"/>
  <c r="ANI268" i="6"/>
  <c r="ANJ268" i="6"/>
  <c r="ANK268" i="6"/>
  <c r="ANL268" i="6"/>
  <c r="ANM268" i="6"/>
  <c r="ANN268" i="6"/>
  <c r="ANO268" i="6"/>
  <c r="ANP268" i="6"/>
  <c r="ANQ268" i="6"/>
  <c r="ANR268" i="6"/>
  <c r="ANS268" i="6"/>
  <c r="ANT268" i="6"/>
  <c r="ANU268" i="6"/>
  <c r="ANV268" i="6"/>
  <c r="ANW268" i="6"/>
  <c r="ANX268" i="6"/>
  <c r="ANY268" i="6"/>
  <c r="ANZ268" i="6"/>
  <c r="AOA268" i="6"/>
  <c r="AOB268" i="6"/>
  <c r="AOC268" i="6"/>
  <c r="AOD268" i="6"/>
  <c r="AOE268" i="6"/>
  <c r="AOF268" i="6"/>
  <c r="AOG268" i="6"/>
  <c r="AOH268" i="6"/>
  <c r="AOI268" i="6"/>
  <c r="AOJ268" i="6"/>
  <c r="AOK268" i="6"/>
  <c r="AOL268" i="6"/>
  <c r="AOM268" i="6"/>
  <c r="AON268" i="6"/>
  <c r="AOO268" i="6"/>
  <c r="AOP268" i="6"/>
  <c r="AOQ268" i="6"/>
  <c r="AOR268" i="6"/>
  <c r="AOS268" i="6"/>
  <c r="AOT268" i="6"/>
  <c r="AOU268" i="6"/>
  <c r="AOV268" i="6"/>
  <c r="AOW268" i="6"/>
  <c r="AOX268" i="6"/>
  <c r="AOY268" i="6"/>
  <c r="AOZ268" i="6"/>
  <c r="APA268" i="6"/>
  <c r="APB268" i="6"/>
  <c r="APC268" i="6"/>
  <c r="APD268" i="6"/>
  <c r="APE268" i="6"/>
  <c r="APF268" i="6"/>
  <c r="APG268" i="6"/>
  <c r="APH268" i="6"/>
  <c r="API268" i="6"/>
  <c r="APJ268" i="6"/>
  <c r="APK268" i="6"/>
  <c r="APL268" i="6"/>
  <c r="APM268" i="6"/>
  <c r="APN268" i="6"/>
  <c r="APO268" i="6"/>
  <c r="APP268" i="6"/>
  <c r="APQ268" i="6"/>
  <c r="APR268" i="6"/>
  <c r="APS268" i="6"/>
  <c r="APT268" i="6"/>
  <c r="APU268" i="6"/>
  <c r="APV268" i="6"/>
  <c r="APW268" i="6"/>
  <c r="AMJ269" i="6"/>
  <c r="AMK269" i="6"/>
  <c r="AML269" i="6"/>
  <c r="AMM269" i="6"/>
  <c r="AMN269" i="6"/>
  <c r="AMO269" i="6"/>
  <c r="AMP269" i="6"/>
  <c r="AMQ269" i="6"/>
  <c r="AMR269" i="6"/>
  <c r="AMS269" i="6"/>
  <c r="AMT269" i="6"/>
  <c r="AMU269" i="6"/>
  <c r="AMV269" i="6"/>
  <c r="AMW269" i="6"/>
  <c r="AMX269" i="6"/>
  <c r="AMY269" i="6"/>
  <c r="AMZ269" i="6"/>
  <c r="ANA269" i="6"/>
  <c r="ANB269" i="6"/>
  <c r="ANC269" i="6"/>
  <c r="AND269" i="6"/>
  <c r="ANE269" i="6"/>
  <c r="ANF269" i="6"/>
  <c r="ANG269" i="6"/>
  <c r="ANH269" i="6"/>
  <c r="ANI269" i="6"/>
  <c r="ANJ269" i="6"/>
  <c r="ANK269" i="6"/>
  <c r="ANL269" i="6"/>
  <c r="ANM269" i="6"/>
  <c r="ANN269" i="6"/>
  <c r="ANO269" i="6"/>
  <c r="ANP269" i="6"/>
  <c r="ANQ269" i="6"/>
  <c r="ANR269" i="6"/>
  <c r="ANS269" i="6"/>
  <c r="ANT269" i="6"/>
  <c r="ANU269" i="6"/>
  <c r="ANV269" i="6"/>
  <c r="ANW269" i="6"/>
  <c r="ANX269" i="6"/>
  <c r="ANY269" i="6"/>
  <c r="ANZ269" i="6"/>
  <c r="AOA269" i="6"/>
  <c r="AOB269" i="6"/>
  <c r="AOC269" i="6"/>
  <c r="AOD269" i="6"/>
  <c r="AOE269" i="6"/>
  <c r="AOF269" i="6"/>
  <c r="AOG269" i="6"/>
  <c r="AOH269" i="6"/>
  <c r="AOI269" i="6"/>
  <c r="AOJ269" i="6"/>
  <c r="AOK269" i="6"/>
  <c r="AOL269" i="6"/>
  <c r="AOM269" i="6"/>
  <c r="AON269" i="6"/>
  <c r="AOO269" i="6"/>
  <c r="AOP269" i="6"/>
  <c r="AOQ269" i="6"/>
  <c r="AOR269" i="6"/>
  <c r="AOS269" i="6"/>
  <c r="AOT269" i="6"/>
  <c r="AOU269" i="6"/>
  <c r="AOV269" i="6"/>
  <c r="AOW269" i="6"/>
  <c r="AOX269" i="6"/>
  <c r="AOY269" i="6"/>
  <c r="AOZ269" i="6"/>
  <c r="APA269" i="6"/>
  <c r="APB269" i="6"/>
  <c r="APC269" i="6"/>
  <c r="APD269" i="6"/>
  <c r="APE269" i="6"/>
  <c r="APF269" i="6"/>
  <c r="APG269" i="6"/>
  <c r="APH269" i="6"/>
  <c r="API269" i="6"/>
  <c r="APJ269" i="6"/>
  <c r="APK269" i="6"/>
  <c r="APL269" i="6"/>
  <c r="APM269" i="6"/>
  <c r="APN269" i="6"/>
  <c r="APO269" i="6"/>
  <c r="APP269" i="6"/>
  <c r="APQ269" i="6"/>
  <c r="APR269" i="6"/>
  <c r="APS269" i="6"/>
  <c r="APT269" i="6"/>
  <c r="APU269" i="6"/>
  <c r="APV269" i="6"/>
  <c r="APW269" i="6"/>
  <c r="AMJ270" i="6"/>
  <c r="AMK270" i="6"/>
  <c r="AML270" i="6"/>
  <c r="AMM270" i="6"/>
  <c r="AMN270" i="6"/>
  <c r="AMO270" i="6"/>
  <c r="AMP270" i="6"/>
  <c r="AMQ270" i="6"/>
  <c r="AMR270" i="6"/>
  <c r="AMS270" i="6"/>
  <c r="AMT270" i="6"/>
  <c r="AMU270" i="6"/>
  <c r="AMV270" i="6"/>
  <c r="AMW270" i="6"/>
  <c r="AMX270" i="6"/>
  <c r="AMY270" i="6"/>
  <c r="AMZ270" i="6"/>
  <c r="ANA270" i="6"/>
  <c r="ANB270" i="6"/>
  <c r="ANC270" i="6"/>
  <c r="AND270" i="6"/>
  <c r="ANE270" i="6"/>
  <c r="ANF270" i="6"/>
  <c r="ANG270" i="6"/>
  <c r="ANH270" i="6"/>
  <c r="ANI270" i="6"/>
  <c r="ANJ270" i="6"/>
  <c r="ANK270" i="6"/>
  <c r="ANL270" i="6"/>
  <c r="ANM270" i="6"/>
  <c r="ANN270" i="6"/>
  <c r="ANO270" i="6"/>
  <c r="ANP270" i="6"/>
  <c r="ANQ270" i="6"/>
  <c r="ANR270" i="6"/>
  <c r="ANS270" i="6"/>
  <c r="ANT270" i="6"/>
  <c r="ANU270" i="6"/>
  <c r="ANV270" i="6"/>
  <c r="ANW270" i="6"/>
  <c r="ANX270" i="6"/>
  <c r="ANY270" i="6"/>
  <c r="ANZ270" i="6"/>
  <c r="AOA270" i="6"/>
  <c r="AOB270" i="6"/>
  <c r="AOC270" i="6"/>
  <c r="AOD270" i="6"/>
  <c r="AOE270" i="6"/>
  <c r="AOF270" i="6"/>
  <c r="AOG270" i="6"/>
  <c r="AOH270" i="6"/>
  <c r="AOI270" i="6"/>
  <c r="AOJ270" i="6"/>
  <c r="AOK270" i="6"/>
  <c r="AOL270" i="6"/>
  <c r="AOM270" i="6"/>
  <c r="AON270" i="6"/>
  <c r="AOO270" i="6"/>
  <c r="AOP270" i="6"/>
  <c r="AOQ270" i="6"/>
  <c r="AOR270" i="6"/>
  <c r="AOS270" i="6"/>
  <c r="AOT270" i="6"/>
  <c r="AOU270" i="6"/>
  <c r="AOV270" i="6"/>
  <c r="AOW270" i="6"/>
  <c r="AOX270" i="6"/>
  <c r="AOY270" i="6"/>
  <c r="AOZ270" i="6"/>
  <c r="APA270" i="6"/>
  <c r="APB270" i="6"/>
  <c r="APC270" i="6"/>
  <c r="APD270" i="6"/>
  <c r="APE270" i="6"/>
  <c r="APF270" i="6"/>
  <c r="APG270" i="6"/>
  <c r="APH270" i="6"/>
  <c r="API270" i="6"/>
  <c r="APJ270" i="6"/>
  <c r="APK270" i="6"/>
  <c r="APL270" i="6"/>
  <c r="APM270" i="6"/>
  <c r="APN270" i="6"/>
  <c r="APO270" i="6"/>
  <c r="APP270" i="6"/>
  <c r="APQ270" i="6"/>
  <c r="APR270" i="6"/>
  <c r="APS270" i="6"/>
  <c r="APT270" i="6"/>
  <c r="APU270" i="6"/>
  <c r="APV270" i="6"/>
  <c r="APW270" i="6"/>
  <c r="AMJ271" i="6"/>
  <c r="AMK271" i="6"/>
  <c r="AML271" i="6"/>
  <c r="AMM271" i="6"/>
  <c r="AMN271" i="6"/>
  <c r="AMO271" i="6"/>
  <c r="AMP271" i="6"/>
  <c r="AMQ271" i="6"/>
  <c r="AMR271" i="6"/>
  <c r="AMS271" i="6"/>
  <c r="AMT271" i="6"/>
  <c r="AMU271" i="6"/>
  <c r="AMV271" i="6"/>
  <c r="AMW271" i="6"/>
  <c r="AMX271" i="6"/>
  <c r="AMY271" i="6"/>
  <c r="AMZ271" i="6"/>
  <c r="ANA271" i="6"/>
  <c r="ANB271" i="6"/>
  <c r="ANC271" i="6"/>
  <c r="AND271" i="6"/>
  <c r="ANE271" i="6"/>
  <c r="ANF271" i="6"/>
  <c r="ANG271" i="6"/>
  <c r="ANH271" i="6"/>
  <c r="ANI271" i="6"/>
  <c r="ANJ271" i="6"/>
  <c r="ANK271" i="6"/>
  <c r="ANL271" i="6"/>
  <c r="ANM271" i="6"/>
  <c r="ANN271" i="6"/>
  <c r="ANO271" i="6"/>
  <c r="ANP271" i="6"/>
  <c r="ANQ271" i="6"/>
  <c r="ANR271" i="6"/>
  <c r="ANS271" i="6"/>
  <c r="ANT271" i="6"/>
  <c r="ANU271" i="6"/>
  <c r="ANV271" i="6"/>
  <c r="ANW271" i="6"/>
  <c r="ANX271" i="6"/>
  <c r="ANY271" i="6"/>
  <c r="ANZ271" i="6"/>
  <c r="AOA271" i="6"/>
  <c r="AOB271" i="6"/>
  <c r="AOC271" i="6"/>
  <c r="AOD271" i="6"/>
  <c r="AOE271" i="6"/>
  <c r="AOF271" i="6"/>
  <c r="AOG271" i="6"/>
  <c r="AOH271" i="6"/>
  <c r="AOI271" i="6"/>
  <c r="AOJ271" i="6"/>
  <c r="AOK271" i="6"/>
  <c r="AOL271" i="6"/>
  <c r="AOM271" i="6"/>
  <c r="AON271" i="6"/>
  <c r="AOO271" i="6"/>
  <c r="AOP271" i="6"/>
  <c r="AOQ271" i="6"/>
  <c r="AOR271" i="6"/>
  <c r="AOS271" i="6"/>
  <c r="AOT271" i="6"/>
  <c r="AOU271" i="6"/>
  <c r="AOV271" i="6"/>
  <c r="AOW271" i="6"/>
  <c r="AOX271" i="6"/>
  <c r="AOY271" i="6"/>
  <c r="AOZ271" i="6"/>
  <c r="APA271" i="6"/>
  <c r="APB271" i="6"/>
  <c r="APC271" i="6"/>
  <c r="APD271" i="6"/>
  <c r="APE271" i="6"/>
  <c r="APF271" i="6"/>
  <c r="APG271" i="6"/>
  <c r="APH271" i="6"/>
  <c r="API271" i="6"/>
  <c r="APJ271" i="6"/>
  <c r="APK271" i="6"/>
  <c r="APL271" i="6"/>
  <c r="APM271" i="6"/>
  <c r="APN271" i="6"/>
  <c r="APO271" i="6"/>
  <c r="APP271" i="6"/>
  <c r="APQ271" i="6"/>
  <c r="APR271" i="6"/>
  <c r="APS271" i="6"/>
  <c r="APT271" i="6"/>
  <c r="APU271" i="6"/>
  <c r="APV271" i="6"/>
  <c r="APW271" i="6"/>
  <c r="AMJ273" i="6"/>
  <c r="AMK273" i="6"/>
  <c r="AML273" i="6"/>
  <c r="AMM273" i="6"/>
  <c r="AMN273" i="6"/>
  <c r="AMO273" i="6"/>
  <c r="AMP273" i="6"/>
  <c r="AMQ273" i="6"/>
  <c r="AMR273" i="6"/>
  <c r="AMS273" i="6"/>
  <c r="AMT273" i="6"/>
  <c r="AMU273" i="6"/>
  <c r="AMV273" i="6"/>
  <c r="AMW273" i="6"/>
  <c r="AMX273" i="6"/>
  <c r="AMY273" i="6"/>
  <c r="AMZ273" i="6"/>
  <c r="ANA273" i="6"/>
  <c r="ANB273" i="6"/>
  <c r="ANC273" i="6"/>
  <c r="AND273" i="6"/>
  <c r="ANE273" i="6"/>
  <c r="ANF273" i="6"/>
  <c r="ANG273" i="6"/>
  <c r="ANH273" i="6"/>
  <c r="ANI273" i="6"/>
  <c r="ANJ273" i="6"/>
  <c r="ANK273" i="6"/>
  <c r="ANL273" i="6"/>
  <c r="ANM273" i="6"/>
  <c r="ANN273" i="6"/>
  <c r="ANO273" i="6"/>
  <c r="ANP273" i="6"/>
  <c r="ANQ273" i="6"/>
  <c r="ANR273" i="6"/>
  <c r="ANS273" i="6"/>
  <c r="ANT273" i="6"/>
  <c r="ANU273" i="6"/>
  <c r="ANV273" i="6"/>
  <c r="ANW273" i="6"/>
  <c r="ANX273" i="6"/>
  <c r="ANY273" i="6"/>
  <c r="ANZ273" i="6"/>
  <c r="AOA273" i="6"/>
  <c r="AOB273" i="6"/>
  <c r="AOC273" i="6"/>
  <c r="AOD273" i="6"/>
  <c r="AOE273" i="6"/>
  <c r="AOF273" i="6"/>
  <c r="AOG273" i="6"/>
  <c r="AOH273" i="6"/>
  <c r="AOI273" i="6"/>
  <c r="AOJ273" i="6"/>
  <c r="AOK273" i="6"/>
  <c r="AOL273" i="6"/>
  <c r="AOM273" i="6"/>
  <c r="AON273" i="6"/>
  <c r="AOO273" i="6"/>
  <c r="AOP273" i="6"/>
  <c r="AOQ273" i="6"/>
  <c r="AOR273" i="6"/>
  <c r="AOS273" i="6"/>
  <c r="AOT273" i="6"/>
  <c r="AOU273" i="6"/>
  <c r="AOV273" i="6"/>
  <c r="AOW273" i="6"/>
  <c r="AOX273" i="6"/>
  <c r="AOY273" i="6"/>
  <c r="AOZ273" i="6"/>
  <c r="APA273" i="6"/>
  <c r="APB273" i="6"/>
  <c r="APC273" i="6"/>
  <c r="APD273" i="6"/>
  <c r="APE273" i="6"/>
  <c r="APF273" i="6"/>
  <c r="APG273" i="6"/>
  <c r="APH273" i="6"/>
  <c r="API273" i="6"/>
  <c r="APJ273" i="6"/>
  <c r="APK273" i="6"/>
  <c r="APL273" i="6"/>
  <c r="APM273" i="6"/>
  <c r="APN273" i="6"/>
  <c r="APO273" i="6"/>
  <c r="APP273" i="6"/>
  <c r="APQ273" i="6"/>
  <c r="APR273" i="6"/>
  <c r="APS273" i="6"/>
  <c r="APT273" i="6"/>
  <c r="APU273" i="6"/>
  <c r="APV273" i="6"/>
  <c r="APW273" i="6"/>
  <c r="AMJ250" i="6"/>
  <c r="AMJ251" i="6" s="1"/>
  <c r="AMK250" i="6"/>
  <c r="AMK251" i="6" s="1"/>
  <c r="AML250" i="6"/>
  <c r="AML251" i="6" s="1"/>
  <c r="AMM250" i="6"/>
  <c r="AMM251" i="6" s="1"/>
  <c r="AMN250" i="6"/>
  <c r="AMN251" i="6" s="1"/>
  <c r="AMO250" i="6"/>
  <c r="AMO251" i="6" s="1"/>
  <c r="AMP250" i="6"/>
  <c r="AMP251" i="6" s="1"/>
  <c r="AMQ250" i="6"/>
  <c r="AMQ251" i="6" s="1"/>
  <c r="AMR250" i="6"/>
  <c r="AMR251" i="6" s="1"/>
  <c r="AMS250" i="6"/>
  <c r="AMS251" i="6" s="1"/>
  <c r="AMT250" i="6"/>
  <c r="AMT251" i="6" s="1"/>
  <c r="AMU250" i="6"/>
  <c r="AMU251" i="6" s="1"/>
  <c r="AMV250" i="6"/>
  <c r="AMV251" i="6" s="1"/>
  <c r="AMW250" i="6"/>
  <c r="AMW251" i="6" s="1"/>
  <c r="AMX250" i="6"/>
  <c r="AMX251" i="6" s="1"/>
  <c r="AMY250" i="6"/>
  <c r="AMY251" i="6" s="1"/>
  <c r="AMZ250" i="6"/>
  <c r="AMZ251" i="6" s="1"/>
  <c r="ANA250" i="6"/>
  <c r="ANA251" i="6" s="1"/>
  <c r="ANB250" i="6"/>
  <c r="ANB251" i="6" s="1"/>
  <c r="ANC250" i="6"/>
  <c r="ANC251" i="6" s="1"/>
  <c r="AND250" i="6"/>
  <c r="AND251" i="6" s="1"/>
  <c r="ANE250" i="6"/>
  <c r="ANE251" i="6" s="1"/>
  <c r="ANF250" i="6"/>
  <c r="ANF251" i="6" s="1"/>
  <c r="ANG250" i="6"/>
  <c r="ANG251" i="6" s="1"/>
  <c r="ANH250" i="6"/>
  <c r="ANH251" i="6" s="1"/>
  <c r="ANI250" i="6"/>
  <c r="ANI251" i="6" s="1"/>
  <c r="ANJ250" i="6"/>
  <c r="ANJ251" i="6" s="1"/>
  <c r="ANK250" i="6"/>
  <c r="ANK251" i="6" s="1"/>
  <c r="ANL250" i="6"/>
  <c r="ANL251" i="6" s="1"/>
  <c r="ANM250" i="6"/>
  <c r="ANM251" i="6" s="1"/>
  <c r="ANN250" i="6"/>
  <c r="ANN251" i="6" s="1"/>
  <c r="ANO250" i="6"/>
  <c r="ANO251" i="6" s="1"/>
  <c r="ANP250" i="6"/>
  <c r="ANP251" i="6" s="1"/>
  <c r="ANQ250" i="6"/>
  <c r="ANQ251" i="6" s="1"/>
  <c r="ANR250" i="6"/>
  <c r="ANR251" i="6" s="1"/>
  <c r="ANS250" i="6"/>
  <c r="ANS251" i="6" s="1"/>
  <c r="ANT250" i="6"/>
  <c r="ANT251" i="6" s="1"/>
  <c r="ANU250" i="6"/>
  <c r="ANU251" i="6" s="1"/>
  <c r="ANV250" i="6"/>
  <c r="ANV251" i="6" s="1"/>
  <c r="ANW250" i="6"/>
  <c r="ANW251" i="6" s="1"/>
  <c r="ANX250" i="6"/>
  <c r="ANX251" i="6" s="1"/>
  <c r="ANY250" i="6"/>
  <c r="ANY251" i="6" s="1"/>
  <c r="ANZ250" i="6"/>
  <c r="ANZ251" i="6" s="1"/>
  <c r="AOA250" i="6"/>
  <c r="AOA251" i="6" s="1"/>
  <c r="AOB250" i="6"/>
  <c r="AOB251" i="6" s="1"/>
  <c r="AOC250" i="6"/>
  <c r="AOC251" i="6" s="1"/>
  <c r="AOD250" i="6"/>
  <c r="AOD251" i="6" s="1"/>
  <c r="AOE250" i="6"/>
  <c r="AOE251" i="6" s="1"/>
  <c r="AOF250" i="6"/>
  <c r="AOF251" i="6" s="1"/>
  <c r="AOG250" i="6"/>
  <c r="AOG251" i="6" s="1"/>
  <c r="AOH250" i="6"/>
  <c r="AOH251" i="6" s="1"/>
  <c r="AOI250" i="6"/>
  <c r="AOI251" i="6" s="1"/>
  <c r="AOJ250" i="6"/>
  <c r="AOJ251" i="6" s="1"/>
  <c r="AOK250" i="6"/>
  <c r="AOK251" i="6" s="1"/>
  <c r="AOL250" i="6"/>
  <c r="AOL251" i="6" s="1"/>
  <c r="AOM250" i="6"/>
  <c r="AOM251" i="6" s="1"/>
  <c r="AON250" i="6"/>
  <c r="AON251" i="6" s="1"/>
  <c r="AOO250" i="6"/>
  <c r="AOO251" i="6" s="1"/>
  <c r="AOP250" i="6"/>
  <c r="AOP251" i="6" s="1"/>
  <c r="AOQ250" i="6"/>
  <c r="AOQ251" i="6" s="1"/>
  <c r="AOR250" i="6"/>
  <c r="AOR251" i="6" s="1"/>
  <c r="AOS250" i="6"/>
  <c r="AOS251" i="6" s="1"/>
  <c r="AOT250" i="6"/>
  <c r="AOT251" i="6" s="1"/>
  <c r="AOU250" i="6"/>
  <c r="AOU251" i="6" s="1"/>
  <c r="AOV250" i="6"/>
  <c r="AOV251" i="6" s="1"/>
  <c r="AOW250" i="6"/>
  <c r="AOW251" i="6" s="1"/>
  <c r="AOX250" i="6"/>
  <c r="AOX251" i="6" s="1"/>
  <c r="AOY250" i="6"/>
  <c r="AOY251" i="6" s="1"/>
  <c r="AOZ250" i="6"/>
  <c r="AOZ251" i="6" s="1"/>
  <c r="APA250" i="6"/>
  <c r="APA251" i="6" s="1"/>
  <c r="APB250" i="6"/>
  <c r="APB251" i="6" s="1"/>
  <c r="APC250" i="6"/>
  <c r="APC251" i="6" s="1"/>
  <c r="APD250" i="6"/>
  <c r="APD251" i="6" s="1"/>
  <c r="APE250" i="6"/>
  <c r="APE251" i="6" s="1"/>
  <c r="APF250" i="6"/>
  <c r="APF251" i="6" s="1"/>
  <c r="APG250" i="6"/>
  <c r="APG251" i="6" s="1"/>
  <c r="APH250" i="6"/>
  <c r="APH251" i="6" s="1"/>
  <c r="API250" i="6"/>
  <c r="API251" i="6" s="1"/>
  <c r="APJ250" i="6"/>
  <c r="APJ251" i="6" s="1"/>
  <c r="APK250" i="6"/>
  <c r="APK251" i="6" s="1"/>
  <c r="APL250" i="6"/>
  <c r="APL251" i="6" s="1"/>
  <c r="APM250" i="6"/>
  <c r="APM251" i="6" s="1"/>
  <c r="APN250" i="6"/>
  <c r="APN251" i="6" s="1"/>
  <c r="APO250" i="6"/>
  <c r="APO251" i="6" s="1"/>
  <c r="APP250" i="6"/>
  <c r="APP251" i="6" s="1"/>
  <c r="APQ250" i="6"/>
  <c r="APQ251" i="6" s="1"/>
  <c r="APR250" i="6"/>
  <c r="APR251" i="6" s="1"/>
  <c r="APS250" i="6"/>
  <c r="APS251" i="6" s="1"/>
  <c r="APT250" i="6"/>
  <c r="APT251" i="6" s="1"/>
  <c r="APU250" i="6"/>
  <c r="APU251" i="6" s="1"/>
  <c r="APV250" i="6"/>
  <c r="APV251" i="6" s="1"/>
  <c r="APW250" i="6"/>
  <c r="APW251" i="6" s="1"/>
  <c r="AJJ46" i="4"/>
  <c r="AJK46" i="4"/>
  <c r="AJM46" i="4"/>
  <c r="AJN46" i="4"/>
  <c r="AJO46" i="4"/>
  <c r="AJL46" i="4"/>
  <c r="AIJ35" i="4"/>
  <c r="AIK35" i="4"/>
  <c r="AIL35" i="4"/>
  <c r="H27" i="4"/>
  <c r="H28" i="4"/>
  <c r="E29" i="4"/>
  <c r="H29" i="4"/>
  <c r="H30" i="4"/>
  <c r="H31" i="4"/>
  <c r="H32" i="4"/>
  <c r="AIF35" i="4"/>
  <c r="AIG35" i="4"/>
  <c r="AIH35" i="4"/>
  <c r="AII35" i="4"/>
  <c r="ALG15" i="4"/>
  <c r="ALH15" i="4"/>
  <c r="ALI15" i="4"/>
  <c r="ALJ15" i="4"/>
  <c r="ALK15" i="4"/>
  <c r="ALL15" i="4"/>
  <c r="ALM15" i="4"/>
  <c r="ALN15" i="4"/>
  <c r="ALO15" i="4"/>
  <c r="ALP15" i="4"/>
  <c r="AKR15" i="4"/>
  <c r="AKS15" i="4"/>
  <c r="AKT15" i="4"/>
  <c r="AKU15" i="4"/>
  <c r="AKV15" i="4"/>
  <c r="AKW15" i="4"/>
  <c r="AKX15" i="4"/>
  <c r="AKY15" i="4"/>
  <c r="AKZ15" i="4"/>
  <c r="ALA15" i="4"/>
  <c r="ALB15" i="4"/>
  <c r="ALC15" i="4"/>
  <c r="ALD15" i="4"/>
  <c r="ALE15" i="4"/>
  <c r="ALF15" i="4"/>
  <c r="AKQ15" i="4"/>
  <c r="AKE15" i="4"/>
  <c r="AKF15" i="4"/>
  <c r="AKG15" i="4"/>
  <c r="AKH15" i="4"/>
  <c r="AKI15" i="4"/>
  <c r="AKJ15" i="4"/>
  <c r="AKK15" i="4"/>
  <c r="AKL15" i="4"/>
  <c r="AKM15" i="4"/>
  <c r="AKN15" i="4"/>
  <c r="AKO15" i="4"/>
  <c r="AKP15" i="4"/>
  <c r="AKD15" i="4"/>
  <c r="AJB15" i="4"/>
  <c r="AJC15" i="4"/>
  <c r="AJD15" i="4"/>
  <c r="AJE15" i="4"/>
  <c r="AJF15" i="4"/>
  <c r="AJG15" i="4"/>
  <c r="AJH15" i="4"/>
  <c r="AJI15" i="4"/>
  <c r="AJJ15" i="4"/>
  <c r="AJK15" i="4"/>
  <c r="AJL15" i="4"/>
  <c r="AJM15" i="4"/>
  <c r="AJN15" i="4"/>
  <c r="AJO15" i="4"/>
  <c r="AJP15" i="4"/>
  <c r="AJQ15" i="4"/>
  <c r="AJR15" i="4"/>
  <c r="AJS15" i="4"/>
  <c r="AJT15" i="4"/>
  <c r="AJU15" i="4"/>
  <c r="AJV15" i="4"/>
  <c r="AJW15" i="4"/>
  <c r="AJX15" i="4"/>
  <c r="AJY15" i="4"/>
  <c r="AJZ15" i="4"/>
  <c r="AKA15" i="4"/>
  <c r="AKB15" i="4"/>
  <c r="AKC15" i="4"/>
  <c r="AHS15" i="4"/>
  <c r="AHT15" i="4"/>
  <c r="AHU15" i="4"/>
  <c r="AHV15" i="4"/>
  <c r="AHW15" i="4"/>
  <c r="AHX15" i="4"/>
  <c r="AHY15" i="4"/>
  <c r="AHZ15" i="4"/>
  <c r="AIA15" i="4"/>
  <c r="AIB15" i="4"/>
  <c r="AIC15" i="4"/>
  <c r="AID15" i="4"/>
  <c r="AIE15" i="4"/>
  <c r="AIF15" i="4"/>
  <c r="AIG15" i="4"/>
  <c r="AIH15" i="4"/>
  <c r="AII15" i="4"/>
  <c r="AIJ15" i="4"/>
  <c r="AHR15" i="4"/>
  <c r="AHM15" i="4"/>
  <c r="AHN15" i="4"/>
  <c r="AHO15" i="4"/>
  <c r="AHP15" i="4"/>
  <c r="AHQ15" i="4"/>
  <c r="AHL15" i="4"/>
  <c r="AHI15" i="4"/>
  <c r="AHJ15" i="4"/>
  <c r="AHK15" i="4"/>
  <c r="AHH15" i="4"/>
  <c r="AGX15" i="4"/>
  <c r="AGY15" i="4"/>
  <c r="AGZ15" i="4"/>
  <c r="AHA15" i="4"/>
  <c r="AHB15" i="4"/>
  <c r="AHC15" i="4"/>
  <c r="AHD15" i="4"/>
  <c r="AHE15" i="4"/>
  <c r="AHF15" i="4"/>
  <c r="AHG15" i="4"/>
  <c r="AGW15" i="4"/>
  <c r="AGU15" i="4"/>
  <c r="AGK15" i="4"/>
  <c r="AGL15" i="4"/>
  <c r="AGM15" i="4"/>
  <c r="AGN15" i="4"/>
  <c r="AGO15" i="4"/>
  <c r="AGP15" i="4"/>
  <c r="AGQ15" i="4"/>
  <c r="AGR15" i="4"/>
  <c r="AGS15" i="4"/>
  <c r="AGT15" i="4"/>
  <c r="AGV15" i="4"/>
  <c r="AGF15" i="4"/>
  <c r="AGG15" i="4"/>
  <c r="AGH15" i="4"/>
  <c r="AGI15" i="4"/>
  <c r="AGJ15" i="4"/>
  <c r="AFZ15" i="4"/>
  <c r="AGA15" i="4"/>
  <c r="AGB15" i="4"/>
  <c r="AGC15" i="4"/>
  <c r="AGD15" i="4"/>
  <c r="AGE15" i="4"/>
  <c r="AFY15" i="4"/>
  <c r="ASI204" i="3"/>
  <c r="ASH204" i="3"/>
  <c r="ASG204" i="3"/>
  <c r="ASF204" i="3"/>
  <c r="ASE204" i="3"/>
  <c r="ASD204" i="3"/>
  <c r="ASC204" i="3"/>
  <c r="ASB204" i="3"/>
  <c r="ASA204" i="3"/>
  <c r="ARZ204" i="3"/>
  <c r="ARY204" i="3"/>
  <c r="ARX204" i="3"/>
  <c r="ARW204" i="3"/>
  <c r="ARV204" i="3"/>
  <c r="ARU204" i="3"/>
  <c r="ART204" i="3"/>
  <c r="ARS204" i="3"/>
  <c r="ARR204" i="3"/>
  <c r="ARQ204" i="3"/>
  <c r="ARP204" i="3"/>
  <c r="ARO204" i="3"/>
  <c r="ARN204" i="3"/>
  <c r="ARM204" i="3"/>
  <c r="ARL204" i="3"/>
  <c r="ARK204" i="3"/>
  <c r="ARJ204" i="3"/>
  <c r="ARI204" i="3"/>
  <c r="ARH204" i="3"/>
  <c r="ARG204" i="3"/>
  <c r="ARF204" i="3"/>
  <c r="ARE204" i="3"/>
  <c r="ARD204" i="3"/>
  <c r="ARC204" i="3"/>
  <c r="ARB204" i="3"/>
  <c r="ARA204" i="3"/>
  <c r="AQZ204" i="3"/>
  <c r="AQY204" i="3"/>
  <c r="AQX204" i="3"/>
  <c r="AQW204" i="3"/>
  <c r="AQV204" i="3"/>
  <c r="AQU204" i="3"/>
  <c r="AQT204" i="3"/>
  <c r="AQS204" i="3"/>
  <c r="AQR204" i="3"/>
  <c r="AQQ204" i="3"/>
  <c r="AQP204" i="3"/>
  <c r="AQO204" i="3"/>
  <c r="AQN204" i="3"/>
  <c r="AQM204" i="3"/>
  <c r="AQL204" i="3"/>
  <c r="AQK204" i="3"/>
  <c r="AQJ204" i="3"/>
  <c r="AQI204" i="3"/>
  <c r="AQH204" i="3"/>
  <c r="AQG204" i="3"/>
  <c r="AQF204" i="3"/>
  <c r="AQE204" i="3"/>
  <c r="AQD204" i="3"/>
  <c r="AQC204" i="3"/>
  <c r="AQB204" i="3"/>
  <c r="G202" i="3"/>
  <c r="G201" i="3"/>
  <c r="D201" i="3"/>
  <c r="E201" i="3" s="1"/>
  <c r="G200" i="3"/>
  <c r="D200" i="3"/>
  <c r="E200" i="3" s="1"/>
  <c r="G199" i="3"/>
  <c r="D199" i="3"/>
  <c r="E199" i="3" s="1"/>
  <c r="G198" i="3"/>
  <c r="D198" i="3"/>
  <c r="E198" i="3" s="1"/>
  <c r="G197" i="3"/>
  <c r="D197" i="3"/>
  <c r="E197" i="3" s="1"/>
  <c r="G196" i="3"/>
  <c r="D196" i="3"/>
  <c r="B196" i="3"/>
  <c r="H72" i="5" l="1"/>
  <c r="B70" i="5"/>
  <c r="H33" i="4"/>
  <c r="B31" i="4"/>
  <c r="B33" i="4" s="1"/>
  <c r="E66" i="5"/>
  <c r="D112" i="3"/>
  <c r="B110" i="3" s="1"/>
  <c r="E106" i="3"/>
  <c r="D102" i="3"/>
  <c r="B100" i="3" s="1"/>
  <c r="E96" i="3"/>
  <c r="APW257" i="6"/>
  <c r="APW260" i="6" s="1"/>
  <c r="APW258" i="6"/>
  <c r="APW261" i="6" s="1"/>
  <c r="APW259" i="6"/>
  <c r="APW262" i="6" s="1"/>
  <c r="APV257" i="6"/>
  <c r="APV260" i="6" s="1"/>
  <c r="APV258" i="6"/>
  <c r="APV261" i="6" s="1"/>
  <c r="APV259" i="6"/>
  <c r="APV262" i="6" s="1"/>
  <c r="APU257" i="6"/>
  <c r="APU260" i="6" s="1"/>
  <c r="APU258" i="6"/>
  <c r="APU261" i="6" s="1"/>
  <c r="APU259" i="6"/>
  <c r="APU262" i="6" s="1"/>
  <c r="APT257" i="6"/>
  <c r="APT260" i="6" s="1"/>
  <c r="APT258" i="6"/>
  <c r="APT261" i="6" s="1"/>
  <c r="APT259" i="6"/>
  <c r="APT262" i="6" s="1"/>
  <c r="APS257" i="6"/>
  <c r="APS260" i="6" s="1"/>
  <c r="APS258" i="6"/>
  <c r="APS261" i="6" s="1"/>
  <c r="APS259" i="6"/>
  <c r="APS262" i="6" s="1"/>
  <c r="APR257" i="6"/>
  <c r="APR260" i="6" s="1"/>
  <c r="APR258" i="6"/>
  <c r="APR261" i="6" s="1"/>
  <c r="APR259" i="6"/>
  <c r="APR262" i="6" s="1"/>
  <c r="APQ257" i="6"/>
  <c r="APQ260" i="6" s="1"/>
  <c r="APQ258" i="6"/>
  <c r="APQ261" i="6" s="1"/>
  <c r="APQ259" i="6"/>
  <c r="APQ262" i="6" s="1"/>
  <c r="APP257" i="6"/>
  <c r="APP260" i="6" s="1"/>
  <c r="APP258" i="6"/>
  <c r="APP261" i="6" s="1"/>
  <c r="APP259" i="6"/>
  <c r="APP262" i="6" s="1"/>
  <c r="APO257" i="6"/>
  <c r="APO260" i="6" s="1"/>
  <c r="APO258" i="6"/>
  <c r="APO261" i="6" s="1"/>
  <c r="APO259" i="6"/>
  <c r="APO262" i="6" s="1"/>
  <c r="APN257" i="6"/>
  <c r="APN260" i="6" s="1"/>
  <c r="APN258" i="6"/>
  <c r="APN261" i="6" s="1"/>
  <c r="APN259" i="6"/>
  <c r="APN262" i="6" s="1"/>
  <c r="APM257" i="6"/>
  <c r="APM260" i="6" s="1"/>
  <c r="APM258" i="6"/>
  <c r="APM261" i="6" s="1"/>
  <c r="APM259" i="6"/>
  <c r="APM262" i="6" s="1"/>
  <c r="APL257" i="6"/>
  <c r="APL260" i="6" s="1"/>
  <c r="APL258" i="6"/>
  <c r="APL261" i="6" s="1"/>
  <c r="APL259" i="6"/>
  <c r="APL262" i="6" s="1"/>
  <c r="APK257" i="6"/>
  <c r="APK260" i="6" s="1"/>
  <c r="APK258" i="6"/>
  <c r="APK261" i="6" s="1"/>
  <c r="APK259" i="6"/>
  <c r="APK262" i="6" s="1"/>
  <c r="APJ257" i="6"/>
  <c r="APJ260" i="6" s="1"/>
  <c r="APJ258" i="6"/>
  <c r="APJ261" i="6" s="1"/>
  <c r="APJ259" i="6"/>
  <c r="APJ262" i="6" s="1"/>
  <c r="API257" i="6"/>
  <c r="API260" i="6" s="1"/>
  <c r="API258" i="6"/>
  <c r="API261" i="6" s="1"/>
  <c r="API259" i="6"/>
  <c r="API262" i="6" s="1"/>
  <c r="APH257" i="6"/>
  <c r="APH260" i="6" s="1"/>
  <c r="APH258" i="6"/>
  <c r="APH261" i="6" s="1"/>
  <c r="APH259" i="6"/>
  <c r="APH262" i="6" s="1"/>
  <c r="APG257" i="6"/>
  <c r="APG260" i="6" s="1"/>
  <c r="APG258" i="6"/>
  <c r="APG261" i="6" s="1"/>
  <c r="APG259" i="6"/>
  <c r="APG262" i="6" s="1"/>
  <c r="APF257" i="6"/>
  <c r="APF260" i="6" s="1"/>
  <c r="APF258" i="6"/>
  <c r="APF261" i="6" s="1"/>
  <c r="APF259" i="6"/>
  <c r="APF262" i="6" s="1"/>
  <c r="APE257" i="6"/>
  <c r="APE260" i="6" s="1"/>
  <c r="APE258" i="6"/>
  <c r="APE261" i="6" s="1"/>
  <c r="APE259" i="6"/>
  <c r="APE262" i="6" s="1"/>
  <c r="APD257" i="6"/>
  <c r="APD260" i="6" s="1"/>
  <c r="APD258" i="6"/>
  <c r="APD261" i="6" s="1"/>
  <c r="APD259" i="6"/>
  <c r="APD262" i="6" s="1"/>
  <c r="APC257" i="6"/>
  <c r="APC260" i="6" s="1"/>
  <c r="APC258" i="6"/>
  <c r="APC261" i="6" s="1"/>
  <c r="APC259" i="6"/>
  <c r="APC262" i="6" s="1"/>
  <c r="APB257" i="6"/>
  <c r="APB260" i="6" s="1"/>
  <c r="APB258" i="6"/>
  <c r="APB261" i="6" s="1"/>
  <c r="APB259" i="6"/>
  <c r="APB262" i="6" s="1"/>
  <c r="APA257" i="6"/>
  <c r="APA260" i="6" s="1"/>
  <c r="APA258" i="6"/>
  <c r="APA261" i="6" s="1"/>
  <c r="APA259" i="6"/>
  <c r="APA262" i="6" s="1"/>
  <c r="AOZ257" i="6"/>
  <c r="AOZ260" i="6" s="1"/>
  <c r="AOZ258" i="6"/>
  <c r="AOZ261" i="6" s="1"/>
  <c r="AOZ259" i="6"/>
  <c r="AOZ262" i="6" s="1"/>
  <c r="AOY257" i="6"/>
  <c r="AOY260" i="6" s="1"/>
  <c r="AOY258" i="6"/>
  <c r="AOY261" i="6" s="1"/>
  <c r="AOY259" i="6"/>
  <c r="AOY262" i="6" s="1"/>
  <c r="AOX257" i="6"/>
  <c r="AOX260" i="6" s="1"/>
  <c r="AOX258" i="6"/>
  <c r="AOX261" i="6" s="1"/>
  <c r="AOX259" i="6"/>
  <c r="AOX262" i="6" s="1"/>
  <c r="AOW257" i="6"/>
  <c r="AOW260" i="6" s="1"/>
  <c r="AOW258" i="6"/>
  <c r="AOW261" i="6" s="1"/>
  <c r="AOW259" i="6"/>
  <c r="AOW262" i="6" s="1"/>
  <c r="AOV257" i="6"/>
  <c r="AOV260" i="6" s="1"/>
  <c r="AOV258" i="6"/>
  <c r="AOV261" i="6" s="1"/>
  <c r="AOV259" i="6"/>
  <c r="AOV262" i="6" s="1"/>
  <c r="AOU257" i="6"/>
  <c r="AOU260" i="6" s="1"/>
  <c r="AOU258" i="6"/>
  <c r="AOU261" i="6" s="1"/>
  <c r="AOU259" i="6"/>
  <c r="AOU262" i="6" s="1"/>
  <c r="AOT257" i="6"/>
  <c r="AOT260" i="6" s="1"/>
  <c r="AOT258" i="6"/>
  <c r="AOT261" i="6" s="1"/>
  <c r="AOT259" i="6"/>
  <c r="AOT262" i="6" s="1"/>
  <c r="AOS257" i="6"/>
  <c r="AOS260" i="6" s="1"/>
  <c r="AOS258" i="6"/>
  <c r="AOS261" i="6" s="1"/>
  <c r="AOS259" i="6"/>
  <c r="AOS262" i="6" s="1"/>
  <c r="AOR257" i="6"/>
  <c r="AOR260" i="6" s="1"/>
  <c r="AOR258" i="6"/>
  <c r="AOR261" i="6" s="1"/>
  <c r="AOR259" i="6"/>
  <c r="AOR262" i="6" s="1"/>
  <c r="AOQ257" i="6"/>
  <c r="AOQ260" i="6" s="1"/>
  <c r="AOQ258" i="6"/>
  <c r="AOQ261" i="6" s="1"/>
  <c r="AOQ259" i="6"/>
  <c r="AOQ262" i="6" s="1"/>
  <c r="AOP257" i="6"/>
  <c r="AOP260" i="6" s="1"/>
  <c r="AOP258" i="6"/>
  <c r="AOP261" i="6" s="1"/>
  <c r="AOP259" i="6"/>
  <c r="AOP262" i="6" s="1"/>
  <c r="AOO257" i="6"/>
  <c r="AOO260" i="6" s="1"/>
  <c r="AOO258" i="6"/>
  <c r="AOO261" i="6" s="1"/>
  <c r="AOO259" i="6"/>
  <c r="AOO262" i="6" s="1"/>
  <c r="AON257" i="6"/>
  <c r="AON260" i="6" s="1"/>
  <c r="AON258" i="6"/>
  <c r="AON261" i="6" s="1"/>
  <c r="AON259" i="6"/>
  <c r="AON262" i="6" s="1"/>
  <c r="AOM257" i="6"/>
  <c r="AOM260" i="6" s="1"/>
  <c r="AOM258" i="6"/>
  <c r="AOM261" i="6" s="1"/>
  <c r="AOM259" i="6"/>
  <c r="AOM262" i="6" s="1"/>
  <c r="AOL257" i="6"/>
  <c r="AOL260" i="6" s="1"/>
  <c r="AOL258" i="6"/>
  <c r="AOL261" i="6" s="1"/>
  <c r="AOL259" i="6"/>
  <c r="AOL262" i="6" s="1"/>
  <c r="AOK257" i="6"/>
  <c r="AOK260" i="6" s="1"/>
  <c r="AOK258" i="6"/>
  <c r="AOK261" i="6" s="1"/>
  <c r="AOK259" i="6"/>
  <c r="AOK262" i="6" s="1"/>
  <c r="AOJ257" i="6"/>
  <c r="AOJ260" i="6" s="1"/>
  <c r="AOJ258" i="6"/>
  <c r="AOJ261" i="6" s="1"/>
  <c r="AOJ259" i="6"/>
  <c r="AOJ262" i="6" s="1"/>
  <c r="AOI257" i="6"/>
  <c r="AOI260" i="6" s="1"/>
  <c r="AOI258" i="6"/>
  <c r="AOI261" i="6" s="1"/>
  <c r="AOI259" i="6"/>
  <c r="AOI262" i="6" s="1"/>
  <c r="AOH257" i="6"/>
  <c r="AOH260" i="6" s="1"/>
  <c r="AOH258" i="6"/>
  <c r="AOH261" i="6" s="1"/>
  <c r="AOH259" i="6"/>
  <c r="AOH262" i="6" s="1"/>
  <c r="AOG257" i="6"/>
  <c r="AOG260" i="6" s="1"/>
  <c r="AOG258" i="6"/>
  <c r="AOG261" i="6" s="1"/>
  <c r="AOG259" i="6"/>
  <c r="AOG262" i="6" s="1"/>
  <c r="AOF257" i="6"/>
  <c r="AOF260" i="6" s="1"/>
  <c r="AOF258" i="6"/>
  <c r="AOF261" i="6" s="1"/>
  <c r="AOF259" i="6"/>
  <c r="AOF262" i="6" s="1"/>
  <c r="AOE257" i="6"/>
  <c r="AOE260" i="6" s="1"/>
  <c r="AOE258" i="6"/>
  <c r="AOE261" i="6" s="1"/>
  <c r="AOE259" i="6"/>
  <c r="AOE262" i="6" s="1"/>
  <c r="AOD257" i="6"/>
  <c r="AOD260" i="6" s="1"/>
  <c r="AOD258" i="6"/>
  <c r="AOD261" i="6" s="1"/>
  <c r="AOD259" i="6"/>
  <c r="AOD262" i="6" s="1"/>
  <c r="AOC257" i="6"/>
  <c r="AOC260" i="6" s="1"/>
  <c r="AOC258" i="6"/>
  <c r="AOC261" i="6" s="1"/>
  <c r="AOC259" i="6"/>
  <c r="AOC262" i="6" s="1"/>
  <c r="AOB257" i="6"/>
  <c r="AOB260" i="6" s="1"/>
  <c r="AOB258" i="6"/>
  <c r="AOB261" i="6" s="1"/>
  <c r="AOB259" i="6"/>
  <c r="AOB262" i="6" s="1"/>
  <c r="AOA257" i="6"/>
  <c r="AOA260" i="6" s="1"/>
  <c r="AOA258" i="6"/>
  <c r="AOA261" i="6" s="1"/>
  <c r="AOA259" i="6"/>
  <c r="AOA262" i="6" s="1"/>
  <c r="ANZ257" i="6"/>
  <c r="ANZ260" i="6" s="1"/>
  <c r="ANZ258" i="6"/>
  <c r="ANZ261" i="6" s="1"/>
  <c r="ANZ259" i="6"/>
  <c r="ANZ262" i="6" s="1"/>
  <c r="ANY257" i="6"/>
  <c r="ANY260" i="6" s="1"/>
  <c r="ANY258" i="6"/>
  <c r="ANY261" i="6" s="1"/>
  <c r="ANY259" i="6"/>
  <c r="ANY262" i="6" s="1"/>
  <c r="ANX257" i="6"/>
  <c r="ANX260" i="6" s="1"/>
  <c r="ANX258" i="6"/>
  <c r="ANX261" i="6" s="1"/>
  <c r="ANX259" i="6"/>
  <c r="ANX262" i="6" s="1"/>
  <c r="ANW257" i="6"/>
  <c r="ANW260" i="6" s="1"/>
  <c r="ANW258" i="6"/>
  <c r="ANW261" i="6" s="1"/>
  <c r="ANW259" i="6"/>
  <c r="ANW262" i="6" s="1"/>
  <c r="ANV257" i="6"/>
  <c r="ANV260" i="6" s="1"/>
  <c r="ANV258" i="6"/>
  <c r="ANV261" i="6" s="1"/>
  <c r="ANV259" i="6"/>
  <c r="ANV262" i="6" s="1"/>
  <c r="ANU257" i="6"/>
  <c r="ANU260" i="6" s="1"/>
  <c r="ANU258" i="6"/>
  <c r="ANU261" i="6" s="1"/>
  <c r="ANU259" i="6"/>
  <c r="ANU262" i="6" s="1"/>
  <c r="ANT257" i="6"/>
  <c r="ANT260" i="6" s="1"/>
  <c r="ANT258" i="6"/>
  <c r="ANT261" i="6" s="1"/>
  <c r="ANT259" i="6"/>
  <c r="ANT262" i="6" s="1"/>
  <c r="ANS257" i="6"/>
  <c r="ANS260" i="6" s="1"/>
  <c r="ANS258" i="6"/>
  <c r="ANS261" i="6" s="1"/>
  <c r="ANS259" i="6"/>
  <c r="ANS262" i="6" s="1"/>
  <c r="ANR257" i="6"/>
  <c r="ANR260" i="6" s="1"/>
  <c r="ANR258" i="6"/>
  <c r="ANR261" i="6" s="1"/>
  <c r="ANR259" i="6"/>
  <c r="ANR262" i="6" s="1"/>
  <c r="ANQ257" i="6"/>
  <c r="ANQ260" i="6" s="1"/>
  <c r="ANQ258" i="6"/>
  <c r="ANQ261" i="6" s="1"/>
  <c r="ANQ259" i="6"/>
  <c r="ANQ262" i="6" s="1"/>
  <c r="ANP257" i="6"/>
  <c r="ANP260" i="6" s="1"/>
  <c r="ANP258" i="6"/>
  <c r="ANP261" i="6" s="1"/>
  <c r="ANP259" i="6"/>
  <c r="ANP262" i="6" s="1"/>
  <c r="ANO257" i="6"/>
  <c r="ANO260" i="6" s="1"/>
  <c r="ANO258" i="6"/>
  <c r="ANO261" i="6" s="1"/>
  <c r="ANO259" i="6"/>
  <c r="ANO262" i="6" s="1"/>
  <c r="ANN257" i="6"/>
  <c r="ANN260" i="6" s="1"/>
  <c r="ANN258" i="6"/>
  <c r="ANN261" i="6" s="1"/>
  <c r="ANN259" i="6"/>
  <c r="ANN262" i="6" s="1"/>
  <c r="ANM257" i="6"/>
  <c r="ANM260" i="6" s="1"/>
  <c r="ANM258" i="6"/>
  <c r="ANM261" i="6" s="1"/>
  <c r="ANM259" i="6"/>
  <c r="ANM262" i="6" s="1"/>
  <c r="ANL257" i="6"/>
  <c r="ANL260" i="6" s="1"/>
  <c r="ANL258" i="6"/>
  <c r="ANL261" i="6" s="1"/>
  <c r="ANL259" i="6"/>
  <c r="ANL262" i="6" s="1"/>
  <c r="ANK257" i="6"/>
  <c r="ANK260" i="6" s="1"/>
  <c r="ANK258" i="6"/>
  <c r="ANK261" i="6" s="1"/>
  <c r="ANK259" i="6"/>
  <c r="ANK262" i="6" s="1"/>
  <c r="ANJ257" i="6"/>
  <c r="ANJ260" i="6" s="1"/>
  <c r="ANJ258" i="6"/>
  <c r="ANJ261" i="6" s="1"/>
  <c r="ANJ259" i="6"/>
  <c r="ANJ262" i="6" s="1"/>
  <c r="ANI257" i="6"/>
  <c r="ANI260" i="6" s="1"/>
  <c r="ANI258" i="6"/>
  <c r="ANI261" i="6" s="1"/>
  <c r="ANI259" i="6"/>
  <c r="ANI262" i="6" s="1"/>
  <c r="ANH257" i="6"/>
  <c r="ANH260" i="6" s="1"/>
  <c r="ANH258" i="6"/>
  <c r="ANH261" i="6" s="1"/>
  <c r="ANH259" i="6"/>
  <c r="ANH262" i="6" s="1"/>
  <c r="ANG257" i="6"/>
  <c r="ANG260" i="6" s="1"/>
  <c r="ANG258" i="6"/>
  <c r="ANG261" i="6" s="1"/>
  <c r="ANG259" i="6"/>
  <c r="ANG262" i="6" s="1"/>
  <c r="ANF257" i="6"/>
  <c r="ANF260" i="6" s="1"/>
  <c r="ANF258" i="6"/>
  <c r="ANF261" i="6" s="1"/>
  <c r="ANF259" i="6"/>
  <c r="ANF262" i="6" s="1"/>
  <c r="ANE257" i="6"/>
  <c r="ANE260" i="6" s="1"/>
  <c r="ANE258" i="6"/>
  <c r="ANE261" i="6" s="1"/>
  <c r="ANE259" i="6"/>
  <c r="ANE262" i="6" s="1"/>
  <c r="AND257" i="6"/>
  <c r="AND260" i="6" s="1"/>
  <c r="AND258" i="6"/>
  <c r="AND261" i="6" s="1"/>
  <c r="AND259" i="6"/>
  <c r="AND262" i="6" s="1"/>
  <c r="ANC257" i="6"/>
  <c r="ANC260" i="6" s="1"/>
  <c r="ANC258" i="6"/>
  <c r="ANC261" i="6" s="1"/>
  <c r="ANC259" i="6"/>
  <c r="ANC262" i="6" s="1"/>
  <c r="ANB257" i="6"/>
  <c r="ANB260" i="6" s="1"/>
  <c r="ANB258" i="6"/>
  <c r="ANB261" i="6" s="1"/>
  <c r="ANB259" i="6"/>
  <c r="ANB262" i="6" s="1"/>
  <c r="ANA257" i="6"/>
  <c r="ANA260" i="6" s="1"/>
  <c r="ANA258" i="6"/>
  <c r="ANA261" i="6" s="1"/>
  <c r="ANA259" i="6"/>
  <c r="ANA262" i="6" s="1"/>
  <c r="AMZ257" i="6"/>
  <c r="AMZ260" i="6" s="1"/>
  <c r="AMZ258" i="6"/>
  <c r="AMZ261" i="6" s="1"/>
  <c r="AMZ259" i="6"/>
  <c r="AMZ262" i="6" s="1"/>
  <c r="AMY257" i="6"/>
  <c r="AMY260" i="6" s="1"/>
  <c r="AMY258" i="6"/>
  <c r="AMY261" i="6" s="1"/>
  <c r="AMY259" i="6"/>
  <c r="AMY262" i="6" s="1"/>
  <c r="AMX257" i="6"/>
  <c r="AMX260" i="6" s="1"/>
  <c r="AMX258" i="6"/>
  <c r="AMX261" i="6" s="1"/>
  <c r="AMX259" i="6"/>
  <c r="AMX262" i="6" s="1"/>
  <c r="AMW257" i="6"/>
  <c r="AMW260" i="6" s="1"/>
  <c r="AMW258" i="6"/>
  <c r="AMW261" i="6" s="1"/>
  <c r="AMW259" i="6"/>
  <c r="AMW262" i="6" s="1"/>
  <c r="AMV257" i="6"/>
  <c r="AMV260" i="6" s="1"/>
  <c r="AMV258" i="6"/>
  <c r="AMV261" i="6" s="1"/>
  <c r="AMV259" i="6"/>
  <c r="AMV262" i="6" s="1"/>
  <c r="AMU257" i="6"/>
  <c r="AMU260" i="6" s="1"/>
  <c r="AMU258" i="6"/>
  <c r="AMU261" i="6" s="1"/>
  <c r="AMU259" i="6"/>
  <c r="AMU262" i="6" s="1"/>
  <c r="AMT257" i="6"/>
  <c r="AMT260" i="6" s="1"/>
  <c r="AMT258" i="6"/>
  <c r="AMT261" i="6" s="1"/>
  <c r="AMT259" i="6"/>
  <c r="AMT262" i="6" s="1"/>
  <c r="AMS257" i="6"/>
  <c r="AMS260" i="6" s="1"/>
  <c r="AMS258" i="6"/>
  <c r="AMS261" i="6" s="1"/>
  <c r="AMS259" i="6"/>
  <c r="AMS262" i="6" s="1"/>
  <c r="AMR257" i="6"/>
  <c r="AMR260" i="6" s="1"/>
  <c r="AMR258" i="6"/>
  <c r="AMR261" i="6" s="1"/>
  <c r="AMR259" i="6"/>
  <c r="AMR262" i="6" s="1"/>
  <c r="AMQ257" i="6"/>
  <c r="AMQ260" i="6" s="1"/>
  <c r="AMQ258" i="6"/>
  <c r="AMQ261" i="6" s="1"/>
  <c r="AMQ259" i="6"/>
  <c r="AMQ262" i="6" s="1"/>
  <c r="AMP257" i="6"/>
  <c r="AMP260" i="6" s="1"/>
  <c r="AMP258" i="6"/>
  <c r="AMP261" i="6" s="1"/>
  <c r="AMP259" i="6"/>
  <c r="AMP262" i="6" s="1"/>
  <c r="AMO257" i="6"/>
  <c r="AMO260" i="6" s="1"/>
  <c r="AMO258" i="6"/>
  <c r="AMO261" i="6" s="1"/>
  <c r="AMO259" i="6"/>
  <c r="AMO262" i="6" s="1"/>
  <c r="AMN257" i="6"/>
  <c r="AMN260" i="6" s="1"/>
  <c r="AMN258" i="6"/>
  <c r="AMN261" i="6" s="1"/>
  <c r="AMN259" i="6"/>
  <c r="AMN262" i="6" s="1"/>
  <c r="AMM257" i="6"/>
  <c r="AMM260" i="6" s="1"/>
  <c r="AMM258" i="6"/>
  <c r="AMM261" i="6" s="1"/>
  <c r="AMM259" i="6"/>
  <c r="AMM262" i="6" s="1"/>
  <c r="AML257" i="6"/>
  <c r="AML260" i="6" s="1"/>
  <c r="AML258" i="6"/>
  <c r="AML261" i="6" s="1"/>
  <c r="AML259" i="6"/>
  <c r="AML262" i="6" s="1"/>
  <c r="AMK257" i="6"/>
  <c r="AMK260" i="6" s="1"/>
  <c r="AMK258" i="6"/>
  <c r="AMK261" i="6" s="1"/>
  <c r="AMK259" i="6"/>
  <c r="AMK262" i="6" s="1"/>
  <c r="AMJ257" i="6"/>
  <c r="AMJ260" i="6" s="1"/>
  <c r="AMJ258" i="6"/>
  <c r="AMJ261" i="6" s="1"/>
  <c r="AMJ259" i="6"/>
  <c r="AMJ262" i="6" s="1"/>
  <c r="D202" i="3"/>
  <c r="B200" i="3" s="1"/>
  <c r="E196" i="3"/>
  <c r="B32" i="4" l="1"/>
  <c r="B34" i="4"/>
  <c r="C34" i="4"/>
  <c r="C73" i="5"/>
  <c r="B73" i="5"/>
  <c r="B72" i="5"/>
  <c r="B71" i="5"/>
  <c r="C113" i="3"/>
  <c r="B113" i="3"/>
  <c r="B112" i="3"/>
  <c r="B111" i="3"/>
  <c r="C103" i="3"/>
  <c r="B103" i="3"/>
  <c r="B102" i="3"/>
  <c r="B101" i="3"/>
  <c r="C203" i="3"/>
  <c r="B203" i="3"/>
  <c r="B202" i="3"/>
  <c r="B201" i="3"/>
  <c r="ALK56" i="4" l="1"/>
  <c r="AHA44" i="6"/>
  <c r="AIN44" i="5" l="1"/>
  <c r="AIX64" i="5"/>
  <c r="AIY64" i="5"/>
  <c r="AIZ64" i="5"/>
  <c r="AJA64" i="5"/>
  <c r="AJB64" i="5"/>
  <c r="AJC64" i="5"/>
  <c r="AJD64" i="5"/>
  <c r="AJE64" i="5"/>
  <c r="AJF64" i="5"/>
  <c r="AJG64" i="5"/>
  <c r="AJH64" i="5"/>
  <c r="AJI64" i="5"/>
  <c r="AIB54" i="5"/>
  <c r="AIC54" i="5"/>
  <c r="AID54" i="5"/>
  <c r="AIE54" i="5"/>
  <c r="AIF54" i="5"/>
  <c r="AIG54" i="5"/>
  <c r="AIH54" i="5"/>
  <c r="AII54" i="5"/>
  <c r="AIJ54" i="5"/>
  <c r="AIK54" i="5"/>
  <c r="AIL54" i="5"/>
  <c r="AIM54" i="5"/>
  <c r="AIN54" i="5"/>
  <c r="AIO54" i="5"/>
  <c r="AIP54" i="5"/>
  <c r="AIQ54" i="5"/>
  <c r="AIR54" i="5"/>
  <c r="AIS54" i="5"/>
  <c r="AIT54" i="5"/>
  <c r="AIU54" i="5"/>
  <c r="AIV54" i="5"/>
  <c r="AIW54" i="5"/>
  <c r="AIX54" i="5"/>
  <c r="AIY54" i="5"/>
  <c r="AIZ54" i="5"/>
  <c r="AJA54" i="5"/>
  <c r="AJB54" i="5"/>
  <c r="AJC54" i="5"/>
  <c r="AJD54" i="5"/>
  <c r="AJE54" i="5"/>
  <c r="AJF54" i="5"/>
  <c r="AJG54" i="5"/>
  <c r="AJH54" i="5"/>
  <c r="H41" i="5" l="1"/>
  <c r="H39" i="5"/>
  <c r="H40" i="5"/>
  <c r="AIB44" i="5"/>
  <c r="AIC44" i="5"/>
  <c r="AID44" i="5"/>
  <c r="AIE44" i="5"/>
  <c r="AIF44" i="5"/>
  <c r="AIG44" i="5"/>
  <c r="AIH44" i="5"/>
  <c r="AII44" i="5"/>
  <c r="AIJ44" i="5"/>
  <c r="AIK44" i="5"/>
  <c r="AIL44" i="5"/>
  <c r="AIM44" i="5"/>
  <c r="AFP44" i="5"/>
  <c r="AFQ44" i="5"/>
  <c r="AFR44" i="5"/>
  <c r="AFS44" i="5"/>
  <c r="AFT44" i="5"/>
  <c r="AFU44" i="5"/>
  <c r="AFV44" i="5"/>
  <c r="AFW44" i="5"/>
  <c r="AJR75" i="6"/>
  <c r="AJS75" i="6"/>
  <c r="AJT75" i="6"/>
  <c r="AJU75" i="6"/>
  <c r="AMB75" i="6"/>
  <c r="AMC75" i="6"/>
  <c r="AMD75" i="6"/>
  <c r="AME75" i="6"/>
  <c r="AMF75" i="6"/>
  <c r="AMG75" i="6"/>
  <c r="AMH75" i="6"/>
  <c r="AMI75" i="6"/>
  <c r="AMJ75" i="6"/>
  <c r="AMK75" i="6"/>
  <c r="AFY13" i="4"/>
  <c r="AFX13" i="4"/>
  <c r="AFM13" i="4"/>
  <c r="AFL13" i="4"/>
  <c r="AEZ13" i="4"/>
  <c r="AFT14" i="4"/>
  <c r="AFH14" i="4"/>
  <c r="AGB13" i="4"/>
  <c r="AGA13" i="4"/>
  <c r="AFZ13" i="4"/>
  <c r="AFW13" i="4"/>
  <c r="AFV13" i="4"/>
  <c r="AFU13" i="4"/>
  <c r="AFT13" i="4"/>
  <c r="AFS13" i="4"/>
  <c r="AFR13" i="4"/>
  <c r="AFQ13" i="4"/>
  <c r="AFP13" i="4"/>
  <c r="AFO13" i="4"/>
  <c r="AFN13" i="4"/>
  <c r="AFK13" i="4"/>
  <c r="AFJ13" i="4"/>
  <c r="AFI13" i="4"/>
  <c r="AFH13" i="4"/>
  <c r="AFG13" i="4"/>
  <c r="AFF13" i="4"/>
  <c r="AFE13" i="4"/>
  <c r="AFD13" i="4"/>
  <c r="AFC13" i="4"/>
  <c r="AFB13" i="4"/>
  <c r="AFA13" i="4"/>
  <c r="AEY13" i="4"/>
  <c r="AEX13" i="4"/>
  <c r="E48" i="4"/>
  <c r="AFT93" i="5"/>
  <c r="AFP93" i="5"/>
  <c r="AFL93" i="5"/>
  <c r="AFH93" i="5"/>
  <c r="AFD93" i="5"/>
  <c r="AEZ93" i="5"/>
  <c r="AGB92" i="5"/>
  <c r="AGA92" i="5"/>
  <c r="AFZ92" i="5"/>
  <c r="AFY92" i="5"/>
  <c r="AFX92" i="5"/>
  <c r="AFW92" i="5"/>
  <c r="AFV92" i="5"/>
  <c r="AFU92" i="5"/>
  <c r="AFT92" i="5"/>
  <c r="AFS92" i="5"/>
  <c r="AFR92" i="5"/>
  <c r="AFQ92" i="5"/>
  <c r="AFP92" i="5"/>
  <c r="AFO92" i="5"/>
  <c r="AFN92" i="5"/>
  <c r="AFM92" i="5"/>
  <c r="AFL92" i="5"/>
  <c r="AFK92" i="5"/>
  <c r="AFJ92" i="5"/>
  <c r="AFI92" i="5"/>
  <c r="AFH92" i="5"/>
  <c r="AFG92" i="5"/>
  <c r="AFF92" i="5"/>
  <c r="AFE92" i="5"/>
  <c r="AFD92" i="5"/>
  <c r="AFC92" i="5"/>
  <c r="AFB92" i="5"/>
  <c r="AFA92" i="5"/>
  <c r="AEZ92" i="5"/>
  <c r="AEY92" i="5"/>
  <c r="AEX92" i="5"/>
  <c r="AFT63" i="5"/>
  <c r="AFP63" i="5"/>
  <c r="AFL63" i="5"/>
  <c r="AFH63" i="5"/>
  <c r="AFD63" i="5"/>
  <c r="AEZ63" i="5"/>
  <c r="AGB62" i="5"/>
  <c r="AGA62" i="5"/>
  <c r="AFZ62" i="5"/>
  <c r="AFY62" i="5"/>
  <c r="AFX62" i="5"/>
  <c r="AFW62" i="5"/>
  <c r="AFV62" i="5"/>
  <c r="AFU62" i="5"/>
  <c r="AFT62" i="5"/>
  <c r="AFS62" i="5"/>
  <c r="AFR62" i="5"/>
  <c r="AFQ62" i="5"/>
  <c r="AFP62" i="5"/>
  <c r="AFO62" i="5"/>
  <c r="AFN62" i="5"/>
  <c r="AFM62" i="5"/>
  <c r="AFL62" i="5"/>
  <c r="AFK62" i="5"/>
  <c r="AFJ62" i="5"/>
  <c r="AFI62" i="5"/>
  <c r="AFH62" i="5"/>
  <c r="AFG62" i="5"/>
  <c r="AFF62" i="5"/>
  <c r="AFE62" i="5"/>
  <c r="AFD62" i="5"/>
  <c r="AFC62" i="5"/>
  <c r="AFB62" i="5"/>
  <c r="AFA62" i="5"/>
  <c r="AEZ62" i="5"/>
  <c r="AEY62" i="5"/>
  <c r="AEX62" i="5"/>
  <c r="AFT53" i="5"/>
  <c r="AFP53" i="5"/>
  <c r="AFL53" i="5"/>
  <c r="AFH53" i="5"/>
  <c r="AFD53" i="5"/>
  <c r="AEZ53" i="5"/>
  <c r="AGB52" i="5"/>
  <c r="AGA52" i="5"/>
  <c r="AFZ52" i="5"/>
  <c r="AFY52" i="5"/>
  <c r="AFX52" i="5"/>
  <c r="AFW52" i="5"/>
  <c r="AFV52" i="5"/>
  <c r="AFU52" i="5"/>
  <c r="AFT52" i="5"/>
  <c r="AFS52" i="5"/>
  <c r="AFR52" i="5"/>
  <c r="AFQ52" i="5"/>
  <c r="AFP52" i="5"/>
  <c r="AFO52" i="5"/>
  <c r="AFN52" i="5"/>
  <c r="AFM52" i="5"/>
  <c r="AFL52" i="5"/>
  <c r="AFK52" i="5"/>
  <c r="AFJ52" i="5"/>
  <c r="AFI52" i="5"/>
  <c r="AFH52" i="5"/>
  <c r="AFG52" i="5"/>
  <c r="AFF52" i="5"/>
  <c r="AFE52" i="5"/>
  <c r="AFD52" i="5"/>
  <c r="AFC52" i="5"/>
  <c r="AFB52" i="5"/>
  <c r="AFA52" i="5"/>
  <c r="AEZ52" i="5"/>
  <c r="AEY52" i="5"/>
  <c r="AEX52" i="5"/>
  <c r="AFT43" i="5"/>
  <c r="AFP43" i="5"/>
  <c r="AFL43" i="5"/>
  <c r="AFH43" i="5"/>
  <c r="AFD43" i="5"/>
  <c r="AEZ43" i="5"/>
  <c r="AGB42" i="5"/>
  <c r="AGA42" i="5"/>
  <c r="AFZ42" i="5"/>
  <c r="AFY42" i="5"/>
  <c r="AFX42" i="5"/>
  <c r="AFW42" i="5"/>
  <c r="AFV42" i="5"/>
  <c r="AFU42" i="5"/>
  <c r="AFT42" i="5"/>
  <c r="AFS42" i="5"/>
  <c r="AFR42" i="5"/>
  <c r="AFQ42" i="5"/>
  <c r="AFP42" i="5"/>
  <c r="AFO42" i="5"/>
  <c r="AFN42" i="5"/>
  <c r="AFM42" i="5"/>
  <c r="AFL42" i="5"/>
  <c r="AFK42" i="5"/>
  <c r="AFJ42" i="5"/>
  <c r="AFI42" i="5"/>
  <c r="AFH42" i="5"/>
  <c r="AFG42" i="5"/>
  <c r="AFF42" i="5"/>
  <c r="AFE42" i="5"/>
  <c r="AFD42" i="5"/>
  <c r="AFC42" i="5"/>
  <c r="AFB42" i="5"/>
  <c r="AFA42" i="5"/>
  <c r="AEZ42" i="5"/>
  <c r="AEY42" i="5"/>
  <c r="AEX42" i="5"/>
  <c r="AFT163" i="5"/>
  <c r="AFP163" i="5"/>
  <c r="AFL163" i="5"/>
  <c r="AFH163" i="5"/>
  <c r="AFD163" i="5"/>
  <c r="AEZ163" i="5"/>
  <c r="AGB162" i="5"/>
  <c r="AGA162" i="5"/>
  <c r="AFZ162" i="5"/>
  <c r="AFY162" i="5"/>
  <c r="AFX162" i="5"/>
  <c r="AFW162" i="5"/>
  <c r="AFV162" i="5"/>
  <c r="AFU162" i="5"/>
  <c r="AFT162" i="5"/>
  <c r="AFS162" i="5"/>
  <c r="AFR162" i="5"/>
  <c r="AFQ162" i="5"/>
  <c r="AFP162" i="5"/>
  <c r="AFO162" i="5"/>
  <c r="AFN162" i="5"/>
  <c r="AFM162" i="5"/>
  <c r="AFL162" i="5"/>
  <c r="AFK162" i="5"/>
  <c r="AFJ162" i="5"/>
  <c r="AFI162" i="5"/>
  <c r="AFH162" i="5"/>
  <c r="AFG162" i="5"/>
  <c r="AFF162" i="5"/>
  <c r="AFE162" i="5"/>
  <c r="AFD162" i="5"/>
  <c r="AFC162" i="5"/>
  <c r="AFB162" i="5"/>
  <c r="AFA162" i="5"/>
  <c r="AEZ162" i="5"/>
  <c r="AEY162" i="5"/>
  <c r="AEX162" i="5"/>
  <c r="AFT153" i="5"/>
  <c r="AFP153" i="5"/>
  <c r="AFL153" i="5"/>
  <c r="AFH153" i="5"/>
  <c r="AFD153" i="5"/>
  <c r="AEZ153" i="5"/>
  <c r="AGB152" i="5"/>
  <c r="AGA152" i="5"/>
  <c r="AFZ152" i="5"/>
  <c r="AFY152" i="5"/>
  <c r="AFX152" i="5"/>
  <c r="AFW152" i="5"/>
  <c r="AFV152" i="5"/>
  <c r="AFU152" i="5"/>
  <c r="AFT152" i="5"/>
  <c r="AFS152" i="5"/>
  <c r="AFR152" i="5"/>
  <c r="AFQ152" i="5"/>
  <c r="AFP152" i="5"/>
  <c r="AFO152" i="5"/>
  <c r="AFN152" i="5"/>
  <c r="AFM152" i="5"/>
  <c r="AFL152" i="5"/>
  <c r="AFK152" i="5"/>
  <c r="AFJ152" i="5"/>
  <c r="AFI152" i="5"/>
  <c r="AFH152" i="5"/>
  <c r="AFG152" i="5"/>
  <c r="AFF152" i="5"/>
  <c r="AFE152" i="5"/>
  <c r="AFD152" i="5"/>
  <c r="AFC152" i="5"/>
  <c r="AFB152" i="5"/>
  <c r="AFA152" i="5"/>
  <c r="AEZ152" i="5"/>
  <c r="AEY152" i="5"/>
  <c r="AEX152" i="5"/>
  <c r="AFT33" i="5"/>
  <c r="AFP33" i="5"/>
  <c r="AFL33" i="5"/>
  <c r="AFH33" i="5"/>
  <c r="AFD33" i="5"/>
  <c r="AEZ33" i="5"/>
  <c r="AGB32" i="5"/>
  <c r="AGA32" i="5"/>
  <c r="AFZ32" i="5"/>
  <c r="AFY32" i="5"/>
  <c r="AFX32" i="5"/>
  <c r="AFW32" i="5"/>
  <c r="AFV32" i="5"/>
  <c r="AFU32" i="5"/>
  <c r="AFT32" i="5"/>
  <c r="AFS32" i="5"/>
  <c r="AFR32" i="5"/>
  <c r="AFQ32" i="5"/>
  <c r="AFP32" i="5"/>
  <c r="AFO32" i="5"/>
  <c r="AFN32" i="5"/>
  <c r="AFM32" i="5"/>
  <c r="AFL32" i="5"/>
  <c r="AFK32" i="5"/>
  <c r="AFJ32" i="5"/>
  <c r="AFI32" i="5"/>
  <c r="AFH32" i="5"/>
  <c r="AFG32" i="5"/>
  <c r="AFF32" i="5"/>
  <c r="AFE32" i="5"/>
  <c r="AFD32" i="5"/>
  <c r="AFC32" i="5"/>
  <c r="AFB32" i="5"/>
  <c r="AFA32" i="5"/>
  <c r="AEZ32" i="5"/>
  <c r="AEY32" i="5"/>
  <c r="AEX32" i="5"/>
  <c r="AFX53" i="5" l="1"/>
  <c r="AFX33" i="5"/>
  <c r="AFX153" i="5"/>
  <c r="AFX163" i="5"/>
  <c r="AFX43" i="5"/>
  <c r="AFX63" i="5"/>
  <c r="AFX93" i="5"/>
  <c r="AFX14" i="4"/>
  <c r="AFP14" i="4"/>
  <c r="AFD14" i="4"/>
  <c r="AEZ14" i="4"/>
  <c r="AFL14" i="4"/>
  <c r="AFT23" i="6" l="1"/>
  <c r="AFP23" i="6"/>
  <c r="AFL23" i="6"/>
  <c r="AFH23" i="6"/>
  <c r="AFD23" i="6"/>
  <c r="AEZ23" i="6"/>
  <c r="AGB22" i="6"/>
  <c r="AGA22" i="6"/>
  <c r="AFZ22" i="6"/>
  <c r="AFY22" i="6"/>
  <c r="AFX22" i="6"/>
  <c r="AFW22" i="6"/>
  <c r="AFV22" i="6"/>
  <c r="AFU22" i="6"/>
  <c r="AFT22" i="6"/>
  <c r="AFS22" i="6"/>
  <c r="AFR22" i="6"/>
  <c r="AFQ22" i="6"/>
  <c r="AFP22" i="6"/>
  <c r="AFO22" i="6"/>
  <c r="AFN22" i="6"/>
  <c r="AFM22" i="6"/>
  <c r="AFL22" i="6"/>
  <c r="AFK22" i="6"/>
  <c r="AFJ22" i="6"/>
  <c r="AFI22" i="6"/>
  <c r="AFH22" i="6"/>
  <c r="AFG22" i="6"/>
  <c r="AFF22" i="6"/>
  <c r="AFE22" i="6"/>
  <c r="AFD22" i="6"/>
  <c r="AFC22" i="6"/>
  <c r="AFB22" i="6"/>
  <c r="AFA22" i="6"/>
  <c r="AEZ22" i="6"/>
  <c r="AEY22" i="6"/>
  <c r="AEX22" i="6"/>
  <c r="AFT124" i="6"/>
  <c r="AFP124" i="6"/>
  <c r="AFL124" i="6"/>
  <c r="AFH124" i="6"/>
  <c r="AFD124" i="6"/>
  <c r="AEZ124" i="6"/>
  <c r="AGB123" i="6"/>
  <c r="AGA123" i="6"/>
  <c r="AFZ123" i="6"/>
  <c r="AFY123" i="6"/>
  <c r="AFX123" i="6"/>
  <c r="AFW123" i="6"/>
  <c r="AFV123" i="6"/>
  <c r="AFU123" i="6"/>
  <c r="AFT123" i="6"/>
  <c r="AFS123" i="6"/>
  <c r="AFR123" i="6"/>
  <c r="AFQ123" i="6"/>
  <c r="AFP123" i="6"/>
  <c r="AFO123" i="6"/>
  <c r="AFN123" i="6"/>
  <c r="AFM123" i="6"/>
  <c r="AFL123" i="6"/>
  <c r="AFK123" i="6"/>
  <c r="AFJ123" i="6"/>
  <c r="AFI123" i="6"/>
  <c r="AFH123" i="6"/>
  <c r="AFG123" i="6"/>
  <c r="AFF123" i="6"/>
  <c r="AFE123" i="6"/>
  <c r="AFD123" i="6"/>
  <c r="AFC123" i="6"/>
  <c r="AFB123" i="6"/>
  <c r="AFA123" i="6"/>
  <c r="AEZ123" i="6"/>
  <c r="AEY123" i="6"/>
  <c r="AEX123" i="6"/>
  <c r="AFX23" i="6" l="1"/>
  <c r="AFX124" i="6"/>
  <c r="AHQ154" i="5" l="1"/>
  <c r="AHR154" i="5"/>
  <c r="AHS154" i="5"/>
  <c r="AFW154" i="5"/>
  <c r="AFX154" i="5"/>
  <c r="AFY154" i="5"/>
  <c r="AFZ154" i="5"/>
  <c r="AGA154" i="5"/>
  <c r="AGB154" i="5"/>
  <c r="AGC154" i="5"/>
  <c r="AGD154" i="5"/>
  <c r="AGG154" i="5"/>
  <c r="AGH154" i="5"/>
  <c r="AGI154" i="5"/>
  <c r="AGJ154" i="5"/>
  <c r="AGK154" i="5"/>
  <c r="AGL154" i="5"/>
  <c r="AGM154" i="5"/>
  <c r="AGN154" i="5"/>
  <c r="AGO154" i="5"/>
  <c r="AGW44" i="6" l="1"/>
  <c r="AGX44" i="6"/>
  <c r="AGY44" i="6"/>
  <c r="AGZ44" i="6"/>
  <c r="AHB44" i="6"/>
  <c r="AHC44" i="6"/>
  <c r="AHD44" i="6"/>
  <c r="AHE44" i="6"/>
  <c r="AHF44" i="6"/>
  <c r="AHG44" i="6"/>
  <c r="AHH44" i="6"/>
  <c r="AHI44" i="6"/>
  <c r="AHJ44" i="6"/>
  <c r="AHK44" i="6"/>
  <c r="AHL44" i="6"/>
  <c r="AHM44" i="6"/>
  <c r="AHN44" i="6"/>
  <c r="AHO44" i="6"/>
  <c r="AHP44" i="6"/>
  <c r="AHQ44" i="6"/>
  <c r="AGI44" i="6"/>
  <c r="AGJ44" i="6"/>
  <c r="AGK44" i="6"/>
  <c r="AGL44" i="6"/>
  <c r="AGM44" i="6"/>
  <c r="AGN44" i="6"/>
  <c r="AGO44" i="6"/>
  <c r="AGP44" i="6"/>
  <c r="AGQ44" i="6"/>
  <c r="AGR44" i="6"/>
  <c r="AGS44" i="6"/>
  <c r="AGT44" i="6"/>
  <c r="AGU44" i="6"/>
  <c r="AGV44" i="6"/>
  <c r="ARQ115" i="6" l="1"/>
  <c r="ARP115" i="6"/>
  <c r="ARO115" i="6"/>
  <c r="ARN115" i="6"/>
  <c r="ARM115" i="6"/>
  <c r="ARL115" i="6"/>
  <c r="ARK115" i="6"/>
  <c r="ARJ115" i="6"/>
  <c r="ARI115" i="6"/>
  <c r="ARH115" i="6"/>
  <c r="ARG115" i="6"/>
  <c r="ARF115" i="6"/>
  <c r="ARE115" i="6"/>
  <c r="ARD115" i="6"/>
  <c r="ARC115" i="6"/>
  <c r="ARB115" i="6"/>
  <c r="ARA115" i="6"/>
  <c r="AQZ115" i="6"/>
  <c r="AQY115" i="6"/>
  <c r="AQX115" i="6"/>
  <c r="AQW115" i="6"/>
  <c r="AQV115" i="6"/>
  <c r="AQU115" i="6"/>
  <c r="AQT115" i="6"/>
  <c r="AQS115" i="6"/>
  <c r="AQR115" i="6"/>
  <c r="AQQ115" i="6"/>
  <c r="AQP115" i="6"/>
  <c r="AQO115" i="6"/>
  <c r="AQN115" i="6"/>
  <c r="AQM115" i="6"/>
  <c r="AQL115" i="6"/>
  <c r="AQK115" i="6"/>
  <c r="AQJ115" i="6"/>
  <c r="AQI115" i="6"/>
  <c r="AQH115" i="6"/>
  <c r="AQG115" i="6"/>
  <c r="AQF115" i="6"/>
  <c r="AQE115" i="6"/>
  <c r="AQD115" i="6"/>
  <c r="AQC115" i="6"/>
  <c r="AQB115" i="6"/>
  <c r="AQA115" i="6"/>
  <c r="APZ115" i="6"/>
  <c r="APY115" i="6"/>
  <c r="APX115" i="6"/>
  <c r="APW115" i="6"/>
  <c r="APV115" i="6"/>
  <c r="APU115" i="6"/>
  <c r="APT115" i="6"/>
  <c r="APS115" i="6"/>
  <c r="APR115" i="6"/>
  <c r="APQ115" i="6"/>
  <c r="APP115" i="6"/>
  <c r="APO115" i="6"/>
  <c r="APN115" i="6"/>
  <c r="APM115" i="6"/>
  <c r="APL115" i="6"/>
  <c r="APK115" i="6"/>
  <c r="APJ115" i="6"/>
  <c r="API115" i="6"/>
  <c r="G113" i="6"/>
  <c r="G112" i="6" s="1"/>
  <c r="H112" i="6"/>
  <c r="H111" i="6"/>
  <c r="H110" i="6"/>
  <c r="H109" i="6"/>
  <c r="H108" i="6"/>
  <c r="H107" i="6"/>
  <c r="H83" i="4"/>
  <c r="E83" i="4"/>
  <c r="H82" i="4"/>
  <c r="E82" i="4"/>
  <c r="H81" i="4"/>
  <c r="E81" i="4"/>
  <c r="H80" i="4"/>
  <c r="E80" i="4"/>
  <c r="H79" i="4"/>
  <c r="E79" i="4"/>
  <c r="H78" i="4"/>
  <c r="ALW75" i="6"/>
  <c r="ALX75" i="6"/>
  <c r="ALY75" i="6"/>
  <c r="ALZ75" i="6"/>
  <c r="AMA75" i="6"/>
  <c r="AKK75" i="6"/>
  <c r="AKL75" i="6"/>
  <c r="AKM75" i="6"/>
  <c r="AKN75" i="6"/>
  <c r="AKO75" i="6"/>
  <c r="AKP75" i="6"/>
  <c r="AKQ75" i="6"/>
  <c r="AKR75" i="6"/>
  <c r="AKS75" i="6"/>
  <c r="AKT75" i="6"/>
  <c r="AKU75" i="6"/>
  <c r="ALG75" i="6"/>
  <c r="AJY75" i="6"/>
  <c r="AJZ75" i="6"/>
  <c r="AKA75" i="6"/>
  <c r="AKB75" i="6"/>
  <c r="AKC75" i="6"/>
  <c r="AKD75" i="6"/>
  <c r="AKE75" i="6"/>
  <c r="AKF75" i="6"/>
  <c r="AKG75" i="6"/>
  <c r="AKH75" i="6"/>
  <c r="AKI75" i="6"/>
  <c r="AKJ75" i="6"/>
  <c r="G107" i="6" l="1"/>
  <c r="E107" i="6" s="1"/>
  <c r="G108" i="6"/>
  <c r="E108" i="6" s="1"/>
  <c r="G109" i="6"/>
  <c r="E109" i="6" s="1"/>
  <c r="H84" i="4"/>
  <c r="G110" i="6"/>
  <c r="E110" i="6" s="1"/>
  <c r="B107" i="6"/>
  <c r="G111" i="6"/>
  <c r="E111" i="6" s="1"/>
  <c r="H113" i="6"/>
  <c r="E112" i="6"/>
  <c r="B111" i="6"/>
  <c r="B82" i="4"/>
  <c r="E78" i="4"/>
  <c r="C114" i="6" l="1"/>
  <c r="B114" i="6"/>
  <c r="B113" i="6"/>
  <c r="B112" i="6"/>
  <c r="C85" i="4"/>
  <c r="B85" i="4"/>
  <c r="B84" i="4"/>
  <c r="B83" i="4"/>
  <c r="AJW14" i="3"/>
  <c r="AHR44" i="6"/>
  <c r="AHS44" i="6"/>
  <c r="AHT44" i="6"/>
  <c r="AHU44" i="6"/>
  <c r="AHV44" i="6"/>
  <c r="AHW44" i="6"/>
  <c r="AHX44" i="6"/>
  <c r="AHY44" i="6"/>
  <c r="AHZ44" i="6"/>
  <c r="AIA44" i="6"/>
  <c r="AIB44" i="6"/>
  <c r="AIC44" i="6"/>
  <c r="AID44" i="6"/>
  <c r="AIE44" i="6"/>
  <c r="AIF44" i="6"/>
  <c r="AIG44" i="6"/>
  <c r="AIH44" i="6"/>
  <c r="AII44" i="6"/>
  <c r="AIJ44" i="6"/>
  <c r="AIK44" i="6"/>
  <c r="AIL44" i="6"/>
  <c r="AIM44" i="6"/>
  <c r="AIN44" i="6"/>
  <c r="AIO44" i="6"/>
  <c r="AIP44" i="6"/>
  <c r="AIQ44" i="6"/>
  <c r="AIR44" i="6"/>
  <c r="AIS44" i="6"/>
  <c r="AIT44" i="6"/>
  <c r="AIU44" i="6"/>
  <c r="H41" i="6"/>
  <c r="E41" i="6"/>
  <c r="H40" i="6"/>
  <c r="E40" i="6"/>
  <c r="H39" i="6"/>
  <c r="E39" i="6"/>
  <c r="H38" i="6"/>
  <c r="E38" i="6"/>
  <c r="H37" i="6"/>
  <c r="E37" i="6"/>
  <c r="AIN46" i="4"/>
  <c r="AIO46" i="4"/>
  <c r="AIP46" i="4"/>
  <c r="AIQ46" i="4"/>
  <c r="AIR46" i="4"/>
  <c r="H42" i="6" l="1"/>
  <c r="B40" i="6"/>
  <c r="E36" i="6"/>
  <c r="AKW66" i="4"/>
  <c r="AKX66" i="4"/>
  <c r="AKY66" i="4"/>
  <c r="AKZ66" i="4"/>
  <c r="ALA66" i="4"/>
  <c r="ALB66" i="4"/>
  <c r="ALC66" i="4"/>
  <c r="ALD66" i="4"/>
  <c r="ALE66" i="4"/>
  <c r="ALF66" i="4"/>
  <c r="ALG66" i="4"/>
  <c r="ALH66" i="4"/>
  <c r="ALI66" i="4"/>
  <c r="ALJ66" i="4"/>
  <c r="ALK66" i="4"/>
  <c r="ALL66" i="4"/>
  <c r="ALM66" i="4"/>
  <c r="ALN66" i="4"/>
  <c r="ALO66" i="4"/>
  <c r="ALP66" i="4"/>
  <c r="ALQ66" i="4"/>
  <c r="ALR66" i="4"/>
  <c r="ALS66" i="4"/>
  <c r="ALT66" i="4"/>
  <c r="ALU66" i="4"/>
  <c r="ALV66" i="4"/>
  <c r="ALW66" i="4"/>
  <c r="ALX66" i="4"/>
  <c r="ALY66" i="4"/>
  <c r="ALZ66" i="4"/>
  <c r="AMA66" i="4"/>
  <c r="AMB66" i="4"/>
  <c r="AMC66" i="4"/>
  <c r="AMD66" i="4"/>
  <c r="AME66" i="4"/>
  <c r="AMF66" i="4"/>
  <c r="AMG66" i="4"/>
  <c r="AMH66" i="4"/>
  <c r="AMI66" i="4"/>
  <c r="AMJ66" i="4"/>
  <c r="AMK66" i="4"/>
  <c r="AML66" i="4"/>
  <c r="AMM66" i="4"/>
  <c r="AIO66" i="4"/>
  <c r="AIP66" i="4"/>
  <c r="AIQ66" i="4"/>
  <c r="AIR66" i="4"/>
  <c r="AIS66" i="4"/>
  <c r="AIT66" i="4"/>
  <c r="AIU66" i="4"/>
  <c r="AIV66" i="4"/>
  <c r="AIW66" i="4"/>
  <c r="AIX66" i="4"/>
  <c r="AIY66" i="4"/>
  <c r="AIZ66" i="4"/>
  <c r="AHZ66" i="4"/>
  <c r="AIA66" i="4"/>
  <c r="AIB66" i="4"/>
  <c r="AIC66" i="4"/>
  <c r="AID66" i="4"/>
  <c r="AIE66" i="4"/>
  <c r="AIF66" i="4"/>
  <c r="AIG66" i="4"/>
  <c r="AIH66" i="4"/>
  <c r="AII66" i="4"/>
  <c r="AIJ66" i="4"/>
  <c r="AJK66" i="4"/>
  <c r="AJL66" i="4"/>
  <c r="AJM66" i="4"/>
  <c r="AJN66" i="4"/>
  <c r="AJO66" i="4"/>
  <c r="AJP66" i="4"/>
  <c r="AJQ66" i="4"/>
  <c r="AJR66" i="4"/>
  <c r="H67" i="6"/>
  <c r="H68" i="6"/>
  <c r="H69" i="6"/>
  <c r="H70" i="6"/>
  <c r="H71" i="6"/>
  <c r="H72" i="6"/>
  <c r="G73" i="6"/>
  <c r="AJV75" i="6"/>
  <c r="AJW75" i="6"/>
  <c r="AJX75" i="6"/>
  <c r="AIA44" i="5"/>
  <c r="AHZ44" i="5"/>
  <c r="AHY44" i="5"/>
  <c r="AHX44" i="5"/>
  <c r="AHW44" i="5"/>
  <c r="AHV44" i="5"/>
  <c r="AHU44" i="5"/>
  <c r="AHT44" i="5"/>
  <c r="AHS44" i="5"/>
  <c r="AHR44" i="5"/>
  <c r="AHQ44" i="5"/>
  <c r="AHP44" i="5"/>
  <c r="AHO44" i="5"/>
  <c r="AHN44" i="5"/>
  <c r="AHM44" i="5"/>
  <c r="AHL44" i="5"/>
  <c r="AHK44" i="5"/>
  <c r="AHJ44" i="5"/>
  <c r="AHI44" i="5"/>
  <c r="AHH44" i="5"/>
  <c r="AHG44" i="5"/>
  <c r="AHF44" i="5"/>
  <c r="AHE44" i="5"/>
  <c r="AHD44" i="5"/>
  <c r="AHC44" i="5"/>
  <c r="AHB44" i="5"/>
  <c r="AHA44" i="5"/>
  <c r="AGZ44" i="5"/>
  <c r="AGY44" i="5"/>
  <c r="AGX44" i="5"/>
  <c r="AGW44" i="5"/>
  <c r="AGV44" i="5"/>
  <c r="AGU44" i="5"/>
  <c r="AGT44" i="5"/>
  <c r="AGS44" i="5"/>
  <c r="AGR44" i="5"/>
  <c r="AGQ44" i="5"/>
  <c r="AGP44" i="5"/>
  <c r="AGO44" i="5"/>
  <c r="AGN44" i="5"/>
  <c r="AGM44" i="5"/>
  <c r="AGL44" i="5"/>
  <c r="AGK44" i="5"/>
  <c r="AGJ44" i="5"/>
  <c r="AGI44" i="5"/>
  <c r="AGH44" i="5"/>
  <c r="AGG44" i="5"/>
  <c r="AGF44" i="5"/>
  <c r="AGE44" i="5"/>
  <c r="AGD44" i="5"/>
  <c r="AGC44" i="5"/>
  <c r="AGB44" i="5"/>
  <c r="AGA44" i="5"/>
  <c r="AFZ44" i="5"/>
  <c r="AFY44" i="5"/>
  <c r="AFX44" i="5"/>
  <c r="E41" i="5"/>
  <c r="E40" i="5"/>
  <c r="E39" i="5"/>
  <c r="H38" i="5"/>
  <c r="E38" i="5"/>
  <c r="H37" i="5"/>
  <c r="E37" i="5"/>
  <c r="H36" i="5"/>
  <c r="AHE164" i="5"/>
  <c r="AHF164" i="5"/>
  <c r="AHG164" i="5"/>
  <c r="AHH164" i="5"/>
  <c r="AHI164" i="5"/>
  <c r="AHJ164" i="5"/>
  <c r="AHK164" i="5"/>
  <c r="AHL164" i="5"/>
  <c r="AHM164" i="5"/>
  <c r="AHN164" i="5"/>
  <c r="AHO164" i="5"/>
  <c r="AHP164" i="5"/>
  <c r="AHQ164" i="5"/>
  <c r="AHR164" i="5"/>
  <c r="AHS164" i="5"/>
  <c r="AGT164" i="5"/>
  <c r="AGU164" i="5"/>
  <c r="AGV164" i="5"/>
  <c r="AGW164" i="5"/>
  <c r="AGX164" i="5"/>
  <c r="AGY164" i="5"/>
  <c r="AGZ164" i="5"/>
  <c r="AHA164" i="5"/>
  <c r="AFR164" i="5"/>
  <c r="AFS164" i="5"/>
  <c r="AFT164" i="5"/>
  <c r="AFU164" i="5"/>
  <c r="AFV164" i="5"/>
  <c r="AFW164" i="5"/>
  <c r="AFX164" i="5"/>
  <c r="AFY164" i="5"/>
  <c r="B71" i="6" l="1"/>
  <c r="B74" i="6" s="1"/>
  <c r="C43" i="6"/>
  <c r="B43" i="6"/>
  <c r="B42" i="6"/>
  <c r="B41" i="6"/>
  <c r="H73" i="6"/>
  <c r="H42" i="5"/>
  <c r="B67" i="6"/>
  <c r="G67" i="6"/>
  <c r="E67" i="6" s="1"/>
  <c r="G68" i="6"/>
  <c r="E68" i="6" s="1"/>
  <c r="G69" i="6"/>
  <c r="E69" i="6" s="1"/>
  <c r="G70" i="6"/>
  <c r="E70" i="6" s="1"/>
  <c r="G71" i="6"/>
  <c r="E71" i="6" s="1"/>
  <c r="G72" i="6"/>
  <c r="E72" i="6" s="1"/>
  <c r="B40" i="5"/>
  <c r="E36" i="5"/>
  <c r="AHB125" i="6"/>
  <c r="AHC125" i="6"/>
  <c r="AHD125" i="6"/>
  <c r="AHE125" i="6"/>
  <c r="AHF125" i="6"/>
  <c r="AHG125" i="6"/>
  <c r="AHH125" i="6"/>
  <c r="AHI125" i="6"/>
  <c r="AHJ125" i="6"/>
  <c r="AHK125" i="6"/>
  <c r="AHL125" i="6"/>
  <c r="AHM125" i="6"/>
  <c r="AHN125" i="6"/>
  <c r="AHO125" i="6"/>
  <c r="AHP125" i="6"/>
  <c r="AHQ125" i="6"/>
  <c r="C74" i="6" l="1"/>
  <c r="B73" i="6"/>
  <c r="B72" i="6"/>
  <c r="C43" i="5"/>
  <c r="B43" i="5"/>
  <c r="B42" i="5"/>
  <c r="B41" i="5"/>
  <c r="Q6" i="17" l="1"/>
  <c r="M6" i="17" s="1"/>
  <c r="U6" i="17"/>
  <c r="T6" i="17"/>
  <c r="R6" i="17"/>
  <c r="O6" i="17"/>
  <c r="H6" i="17"/>
  <c r="D6" i="17"/>
  <c r="C6" i="17"/>
  <c r="S6" i="17"/>
  <c r="P6" i="17"/>
  <c r="H53" i="4"/>
  <c r="E53" i="4"/>
  <c r="H52" i="4"/>
  <c r="E52" i="4"/>
  <c r="H51" i="4"/>
  <c r="E51" i="4"/>
  <c r="H50" i="4"/>
  <c r="E50" i="4"/>
  <c r="H49" i="4"/>
  <c r="E49" i="4"/>
  <c r="H48" i="4"/>
  <c r="AER115" i="4"/>
  <c r="AEN115" i="4"/>
  <c r="AEJ115" i="4"/>
  <c r="AEF115" i="4"/>
  <c r="AEB115" i="4"/>
  <c r="ADX115" i="4"/>
  <c r="AEW114" i="4"/>
  <c r="AEV114" i="4"/>
  <c r="AEU114" i="4"/>
  <c r="AET114" i="4"/>
  <c r="AES114" i="4"/>
  <c r="AER114" i="4"/>
  <c r="AEQ114" i="4"/>
  <c r="AEP114" i="4"/>
  <c r="AEO114" i="4"/>
  <c r="AEN114" i="4"/>
  <c r="AEM114" i="4"/>
  <c r="AEL114" i="4"/>
  <c r="AEK114" i="4"/>
  <c r="AEJ114" i="4"/>
  <c r="AEI114" i="4"/>
  <c r="AEH114" i="4"/>
  <c r="AEG114" i="4"/>
  <c r="AEF114" i="4"/>
  <c r="AEE114" i="4"/>
  <c r="AED114" i="4"/>
  <c r="AEC114" i="4"/>
  <c r="AEB114" i="4"/>
  <c r="AEA114" i="4"/>
  <c r="ADZ114" i="4"/>
  <c r="ADY114" i="4"/>
  <c r="ADX114" i="4"/>
  <c r="ADW114" i="4"/>
  <c r="ADV114" i="4"/>
  <c r="AER33" i="5"/>
  <c r="AEN33" i="5"/>
  <c r="AEJ33" i="5"/>
  <c r="AEF33" i="5"/>
  <c r="AEB33" i="5"/>
  <c r="ADX33" i="5"/>
  <c r="AEW32" i="5"/>
  <c r="AEV32" i="5"/>
  <c r="AEU32" i="5"/>
  <c r="AET32" i="5"/>
  <c r="AES32" i="5"/>
  <c r="AER32" i="5"/>
  <c r="AEQ32" i="5"/>
  <c r="AEP32" i="5"/>
  <c r="AEO32" i="5"/>
  <c r="AEN32" i="5"/>
  <c r="AEM32" i="5"/>
  <c r="AEL32" i="5"/>
  <c r="AEK32" i="5"/>
  <c r="AEJ32" i="5"/>
  <c r="AEI32" i="5"/>
  <c r="AEH32" i="5"/>
  <c r="AEG32" i="5"/>
  <c r="AEF32" i="5"/>
  <c r="AEE32" i="5"/>
  <c r="AED32" i="5"/>
  <c r="AEC32" i="5"/>
  <c r="AEB32" i="5"/>
  <c r="AEA32" i="5"/>
  <c r="ADZ32" i="5"/>
  <c r="ADY32" i="5"/>
  <c r="ADX32" i="5"/>
  <c r="ADW32" i="5"/>
  <c r="ADV32" i="5"/>
  <c r="AER163" i="5"/>
  <c r="AEN163" i="5"/>
  <c r="AEJ163" i="5"/>
  <c r="AEF163" i="5"/>
  <c r="AEB163" i="5"/>
  <c r="ADX163" i="5"/>
  <c r="AEW162" i="5"/>
  <c r="AEV162" i="5"/>
  <c r="AEU162" i="5"/>
  <c r="AET162" i="5"/>
  <c r="AES162" i="5"/>
  <c r="AER162" i="5"/>
  <c r="AEQ162" i="5"/>
  <c r="AEP162" i="5"/>
  <c r="AEO162" i="5"/>
  <c r="AEN162" i="5"/>
  <c r="AEM162" i="5"/>
  <c r="AEL162" i="5"/>
  <c r="AEK162" i="5"/>
  <c r="AEJ162" i="5"/>
  <c r="AEI162" i="5"/>
  <c r="AEH162" i="5"/>
  <c r="AEG162" i="5"/>
  <c r="AEF162" i="5"/>
  <c r="AEE162" i="5"/>
  <c r="AED162" i="5"/>
  <c r="AEC162" i="5"/>
  <c r="AEB162" i="5"/>
  <c r="AEA162" i="5"/>
  <c r="ADZ162" i="5"/>
  <c r="ADY162" i="5"/>
  <c r="ADX162" i="5"/>
  <c r="ADW162" i="5"/>
  <c r="ADV162" i="5"/>
  <c r="AER23" i="6"/>
  <c r="AEN23" i="6"/>
  <c r="AEJ23" i="6"/>
  <c r="AEF23" i="6"/>
  <c r="AEB23" i="6"/>
  <c r="ADX23" i="6"/>
  <c r="AEW22" i="6"/>
  <c r="AEV22" i="6"/>
  <c r="AEU22" i="6"/>
  <c r="AET22" i="6"/>
  <c r="AES22" i="6"/>
  <c r="AER22" i="6"/>
  <c r="AEQ22" i="6"/>
  <c r="AEP22" i="6"/>
  <c r="AEO22" i="6"/>
  <c r="AEN22" i="6"/>
  <c r="AEM22" i="6"/>
  <c r="AEL22" i="6"/>
  <c r="AEK22" i="6"/>
  <c r="AEJ22" i="6"/>
  <c r="AEI22" i="6"/>
  <c r="AEH22" i="6"/>
  <c r="AEG22" i="6"/>
  <c r="AEF22" i="6"/>
  <c r="AEE22" i="6"/>
  <c r="AED22" i="6"/>
  <c r="AEC22" i="6"/>
  <c r="AEB22" i="6"/>
  <c r="AEA22" i="6"/>
  <c r="ADZ22" i="6"/>
  <c r="ADY22" i="6"/>
  <c r="ADX22" i="6"/>
  <c r="ADW22" i="6"/>
  <c r="ADV22" i="6"/>
  <c r="E6" i="17" l="1"/>
  <c r="F6" i="17" s="1"/>
  <c r="L6" i="17"/>
  <c r="N6" i="17" s="1"/>
  <c r="AEV163" i="5"/>
  <c r="H54" i="4"/>
  <c r="B52" i="4"/>
  <c r="AEV115" i="4"/>
  <c r="AEV33" i="5"/>
  <c r="AEV23" i="6"/>
  <c r="I6" i="17" l="1"/>
  <c r="J6" i="17"/>
  <c r="V6" i="17"/>
  <c r="W6" i="17" s="1"/>
  <c r="B160" i="5"/>
  <c r="B53" i="4"/>
  <c r="C55" i="4"/>
  <c r="B55" i="4"/>
  <c r="B54" i="4"/>
  <c r="K6" i="17" l="1"/>
  <c r="AHA54" i="5" l="1"/>
  <c r="AHB54" i="5"/>
  <c r="AHC54" i="5"/>
  <c r="AHD54" i="5"/>
  <c r="AHE54" i="5"/>
  <c r="AHF54" i="5"/>
  <c r="AHG54" i="5"/>
  <c r="AHH54" i="5"/>
  <c r="AHI54" i="5"/>
  <c r="AHJ54" i="5"/>
  <c r="AHK54" i="5"/>
  <c r="AHL54" i="5"/>
  <c r="AHM54" i="5"/>
  <c r="AHN54" i="5"/>
  <c r="AHO54" i="5"/>
  <c r="AHP54" i="5"/>
  <c r="AHQ54" i="5"/>
  <c r="AHR54" i="5"/>
  <c r="AHS54" i="5"/>
  <c r="AHT54" i="5"/>
  <c r="AHU54" i="5"/>
  <c r="AHV54" i="5"/>
  <c r="AHW54" i="5"/>
  <c r="AHX54" i="5"/>
  <c r="AHY54" i="5"/>
  <c r="AHZ54" i="5"/>
  <c r="AIA54" i="5"/>
  <c r="ALB76" i="4"/>
  <c r="ALC76" i="4"/>
  <c r="AEO116" i="4"/>
  <c r="AEP116" i="4"/>
  <c r="AEQ116" i="4"/>
  <c r="AER116" i="4"/>
  <c r="AES116" i="4"/>
  <c r="AET116" i="4"/>
  <c r="AEU116" i="4"/>
  <c r="AEV116" i="4"/>
  <c r="AEW116" i="4"/>
  <c r="AGL125" i="6"/>
  <c r="AGM125" i="6"/>
  <c r="AGN125" i="6"/>
  <c r="AGO125" i="6"/>
  <c r="AFG125" i="6"/>
  <c r="AFH125" i="6"/>
  <c r="AFI125" i="6"/>
  <c r="AFJ125" i="6"/>
  <c r="AFK125" i="6"/>
  <c r="AFL125" i="6"/>
  <c r="AFM125" i="6"/>
  <c r="AFN125" i="6"/>
  <c r="AFO125" i="6"/>
  <c r="AFP125" i="6"/>
  <c r="AFQ125" i="6"/>
  <c r="AFR125" i="6"/>
  <c r="H412" i="3" l="1"/>
  <c r="H411" i="3"/>
  <c r="H410" i="3"/>
  <c r="H409" i="3"/>
  <c r="H408" i="3"/>
  <c r="AQM134" i="3"/>
  <c r="AQL134" i="3"/>
  <c r="AQK134" i="3"/>
  <c r="AQJ134" i="3"/>
  <c r="AQI134" i="3"/>
  <c r="AQH134" i="3"/>
  <c r="AQG134" i="3"/>
  <c r="AQF134" i="3"/>
  <c r="AQE134" i="3"/>
  <c r="AQD134" i="3"/>
  <c r="AQC134" i="3"/>
  <c r="AQB134" i="3"/>
  <c r="AQA134" i="3"/>
  <c r="APZ134" i="3"/>
  <c r="APN134" i="3"/>
  <c r="APM134" i="3"/>
  <c r="AOK134" i="3"/>
  <c r="AOJ134" i="3"/>
  <c r="AOI134" i="3"/>
  <c r="AOH134" i="3"/>
  <c r="G132" i="3"/>
  <c r="G129" i="3" s="1"/>
  <c r="D131" i="3"/>
  <c r="D130" i="3"/>
  <c r="D129" i="3"/>
  <c r="G128" i="3"/>
  <c r="D128" i="3"/>
  <c r="D127" i="3"/>
  <c r="D126" i="3"/>
  <c r="API124" i="3"/>
  <c r="APH124" i="3"/>
  <c r="APG124" i="3"/>
  <c r="APF124" i="3"/>
  <c r="APE124" i="3"/>
  <c r="APD124" i="3"/>
  <c r="APC124" i="3"/>
  <c r="APB124" i="3"/>
  <c r="APA124" i="3"/>
  <c r="AOZ124" i="3"/>
  <c r="AOY124" i="3"/>
  <c r="AOX124" i="3"/>
  <c r="AOW124" i="3"/>
  <c r="AOV124" i="3"/>
  <c r="AOU124" i="3"/>
  <c r="AOT124" i="3"/>
  <c r="AOS124" i="3"/>
  <c r="AOR124" i="3"/>
  <c r="AOQ124" i="3"/>
  <c r="AOP124" i="3"/>
  <c r="AOO124" i="3"/>
  <c r="AON124" i="3"/>
  <c r="AOM124" i="3"/>
  <c r="AOL124" i="3"/>
  <c r="AOK124" i="3"/>
  <c r="AOJ124" i="3"/>
  <c r="AOI124" i="3"/>
  <c r="AOH124" i="3"/>
  <c r="AOG124" i="3"/>
  <c r="AOF124" i="3"/>
  <c r="AOE124" i="3"/>
  <c r="AOD124" i="3"/>
  <c r="AOC124" i="3"/>
  <c r="AOB124" i="3"/>
  <c r="AOA124" i="3"/>
  <c r="ANZ124" i="3"/>
  <c r="ANY124" i="3"/>
  <c r="ANX124" i="3"/>
  <c r="ANW124" i="3"/>
  <c r="ANV124" i="3"/>
  <c r="ANU124" i="3"/>
  <c r="ANT124" i="3"/>
  <c r="ANS124" i="3"/>
  <c r="ANR124" i="3"/>
  <c r="ANQ124" i="3"/>
  <c r="ANP124" i="3"/>
  <c r="ANO124" i="3"/>
  <c r="ANN124" i="3"/>
  <c r="ANM124" i="3"/>
  <c r="ANL124" i="3"/>
  <c r="ANK124" i="3"/>
  <c r="ANJ124" i="3"/>
  <c r="ANI124" i="3"/>
  <c r="ANH124" i="3"/>
  <c r="ANG124" i="3"/>
  <c r="ANF124" i="3"/>
  <c r="ANE124" i="3"/>
  <c r="AND124" i="3"/>
  <c r="ANC124" i="3"/>
  <c r="ANB124" i="3"/>
  <c r="G122" i="3"/>
  <c r="G120" i="3" s="1"/>
  <c r="G121" i="3"/>
  <c r="D121" i="3"/>
  <c r="D120" i="3"/>
  <c r="D119" i="3"/>
  <c r="G118" i="3"/>
  <c r="D118" i="3"/>
  <c r="D117" i="3"/>
  <c r="D116" i="3"/>
  <c r="B116" i="3"/>
  <c r="APQ94" i="3"/>
  <c r="APH94" i="3"/>
  <c r="APA94" i="3"/>
  <c r="AOZ94" i="3"/>
  <c r="AOY94" i="3"/>
  <c r="AOX94" i="3"/>
  <c r="AOW94" i="3"/>
  <c r="AOV94" i="3"/>
  <c r="AOU94" i="3"/>
  <c r="AOT94" i="3"/>
  <c r="G92" i="3"/>
  <c r="G91" i="3" s="1"/>
  <c r="D91" i="3"/>
  <c r="D90" i="3"/>
  <c r="D89" i="3"/>
  <c r="D88" i="3"/>
  <c r="D87" i="3"/>
  <c r="D86" i="3"/>
  <c r="ARG144" i="3"/>
  <c r="ARF144" i="3"/>
  <c r="ARE144" i="3"/>
  <c r="ARD144" i="3"/>
  <c r="ARC144" i="3"/>
  <c r="ARB144" i="3"/>
  <c r="ARA144" i="3"/>
  <c r="AQZ144" i="3"/>
  <c r="AQY144" i="3"/>
  <c r="AQX144" i="3"/>
  <c r="AQW144" i="3"/>
  <c r="AQV144" i="3"/>
  <c r="AQU144" i="3"/>
  <c r="AQT144" i="3"/>
  <c r="AQS144" i="3"/>
  <c r="AQR144" i="3"/>
  <c r="AQQ144" i="3"/>
  <c r="AQP144" i="3"/>
  <c r="AQO144" i="3"/>
  <c r="AQN144" i="3"/>
  <c r="AQM144" i="3"/>
  <c r="AQL144" i="3"/>
  <c r="AQK144" i="3"/>
  <c r="AQJ144" i="3"/>
  <c r="AQI144" i="3"/>
  <c r="AQH144" i="3"/>
  <c r="AQG144" i="3"/>
  <c r="AQF144" i="3"/>
  <c r="AQE144" i="3"/>
  <c r="AQD144" i="3"/>
  <c r="AQC144" i="3"/>
  <c r="AQB144" i="3"/>
  <c r="AQA144" i="3"/>
  <c r="APZ144" i="3"/>
  <c r="APY144" i="3"/>
  <c r="APX144" i="3"/>
  <c r="APW144" i="3"/>
  <c r="APV144" i="3"/>
  <c r="APU144" i="3"/>
  <c r="APT144" i="3"/>
  <c r="APS144" i="3"/>
  <c r="APR144" i="3"/>
  <c r="APQ144" i="3"/>
  <c r="APP144" i="3"/>
  <c r="APO144" i="3"/>
  <c r="APN144" i="3"/>
  <c r="APM144" i="3"/>
  <c r="APL144" i="3"/>
  <c r="APK144" i="3"/>
  <c r="APJ144" i="3"/>
  <c r="API144" i="3"/>
  <c r="APH144" i="3"/>
  <c r="APG144" i="3"/>
  <c r="APF144" i="3"/>
  <c r="APE144" i="3"/>
  <c r="APD144" i="3"/>
  <c r="APC144" i="3"/>
  <c r="APB144" i="3"/>
  <c r="APA144" i="3"/>
  <c r="AOZ144" i="3"/>
  <c r="AOY144" i="3"/>
  <c r="AOX144" i="3"/>
  <c r="AOW144" i="3"/>
  <c r="AOV144" i="3"/>
  <c r="AOU144" i="3"/>
  <c r="AOT144" i="3"/>
  <c r="AOS144" i="3"/>
  <c r="AOR144" i="3"/>
  <c r="AOQ144" i="3"/>
  <c r="AOP144" i="3"/>
  <c r="AOO144" i="3"/>
  <c r="AON144" i="3"/>
  <c r="AOM144" i="3"/>
  <c r="AOL144" i="3"/>
  <c r="AOK144" i="3"/>
  <c r="AOJ144" i="3"/>
  <c r="G142" i="3"/>
  <c r="G139" i="3" s="1"/>
  <c r="D141" i="3"/>
  <c r="G140" i="3"/>
  <c r="D140" i="3"/>
  <c r="E140" i="3" s="1"/>
  <c r="D139" i="3"/>
  <c r="D138" i="3"/>
  <c r="G137" i="3"/>
  <c r="D137" i="3"/>
  <c r="D136" i="3"/>
  <c r="APD64" i="3"/>
  <c r="APC64" i="3"/>
  <c r="APB64" i="3"/>
  <c r="APA64" i="3"/>
  <c r="AOZ64" i="3"/>
  <c r="AOY64" i="3"/>
  <c r="AOX64" i="3"/>
  <c r="AOW64" i="3"/>
  <c r="AOV64" i="3"/>
  <c r="AOU64" i="3"/>
  <c r="AOT64" i="3"/>
  <c r="AOS64" i="3"/>
  <c r="AOR64" i="3"/>
  <c r="AOQ64" i="3"/>
  <c r="AOP64" i="3"/>
  <c r="AOO64" i="3"/>
  <c r="AON64" i="3"/>
  <c r="AOM64" i="3"/>
  <c r="AOL64" i="3"/>
  <c r="AOK64" i="3"/>
  <c r="AOJ64" i="3"/>
  <c r="AOI64" i="3"/>
  <c r="AOH64" i="3"/>
  <c r="AOG64" i="3"/>
  <c r="AOF64" i="3"/>
  <c r="AOE64" i="3"/>
  <c r="AOD64" i="3"/>
  <c r="AOC64" i="3"/>
  <c r="AOB64" i="3"/>
  <c r="AOA64" i="3"/>
  <c r="ANZ64" i="3"/>
  <c r="ANY64" i="3"/>
  <c r="ANX64" i="3"/>
  <c r="ANW64" i="3"/>
  <c r="ANV64" i="3"/>
  <c r="ANU64" i="3"/>
  <c r="ANT64" i="3"/>
  <c r="ANS64" i="3"/>
  <c r="ANR64" i="3"/>
  <c r="ANQ64" i="3"/>
  <c r="ANP64" i="3"/>
  <c r="ANO64" i="3"/>
  <c r="ANN64" i="3"/>
  <c r="ANM64" i="3"/>
  <c r="ANL64" i="3"/>
  <c r="ANK64" i="3"/>
  <c r="ANJ64" i="3"/>
  <c r="ANI64" i="3"/>
  <c r="ANH64" i="3"/>
  <c r="ANG64" i="3"/>
  <c r="ANF64" i="3"/>
  <c r="ANE64" i="3"/>
  <c r="AND64" i="3"/>
  <c r="ANC64" i="3"/>
  <c r="ANB64" i="3"/>
  <c r="ANA64" i="3"/>
  <c r="AMZ64" i="3"/>
  <c r="AMY64" i="3"/>
  <c r="AMX64" i="3"/>
  <c r="AMW64" i="3"/>
  <c r="AMV64" i="3"/>
  <c r="AMU64" i="3"/>
  <c r="AMT64" i="3"/>
  <c r="AMS64" i="3"/>
  <c r="AMR64" i="3"/>
  <c r="AMQ64" i="3"/>
  <c r="AMP64" i="3"/>
  <c r="AMO64" i="3"/>
  <c r="AMN64" i="3"/>
  <c r="D61" i="3"/>
  <c r="E61" i="3" s="1"/>
  <c r="D60" i="3"/>
  <c r="E60" i="3" s="1"/>
  <c r="D59" i="3"/>
  <c r="E59" i="3" s="1"/>
  <c r="D58" i="3"/>
  <c r="E58" i="3" s="1"/>
  <c r="D57" i="3"/>
  <c r="E57" i="3" s="1"/>
  <c r="D56" i="3"/>
  <c r="AMH34" i="3"/>
  <c r="AMG34" i="3"/>
  <c r="AMF34" i="3"/>
  <c r="AME34" i="3"/>
  <c r="AMD34" i="3"/>
  <c r="AMC34" i="3"/>
  <c r="AMB34" i="3"/>
  <c r="AMA34" i="3"/>
  <c r="ALZ34" i="3"/>
  <c r="ALY34" i="3"/>
  <c r="ALX34" i="3"/>
  <c r="ALW34" i="3"/>
  <c r="ALV34" i="3"/>
  <c r="ALU34" i="3"/>
  <c r="ALT34" i="3"/>
  <c r="ALS34" i="3"/>
  <c r="ALR34" i="3"/>
  <c r="ALQ34" i="3"/>
  <c r="ALP34" i="3"/>
  <c r="ALO34" i="3"/>
  <c r="ALN34" i="3"/>
  <c r="ALM34" i="3"/>
  <c r="ALL34" i="3"/>
  <c r="ALK34" i="3"/>
  <c r="ALJ34" i="3"/>
  <c r="ALI34" i="3"/>
  <c r="ALH34" i="3"/>
  <c r="ALG34" i="3"/>
  <c r="ALF34" i="3"/>
  <c r="ALE34" i="3"/>
  <c r="ALD34" i="3"/>
  <c r="ALC34" i="3"/>
  <c r="ALB34" i="3"/>
  <c r="ALA34" i="3"/>
  <c r="AKZ34" i="3"/>
  <c r="AKY34" i="3"/>
  <c r="AKX34" i="3"/>
  <c r="AKW34" i="3"/>
  <c r="AKV34" i="3"/>
  <c r="ALZ24" i="3"/>
  <c r="AMA24" i="3"/>
  <c r="AMB24" i="3"/>
  <c r="AMC24" i="3"/>
  <c r="AMD24" i="3"/>
  <c r="AME24" i="3"/>
  <c r="AMF24" i="3"/>
  <c r="AMG24" i="3"/>
  <c r="D31" i="3"/>
  <c r="E31" i="3" s="1"/>
  <c r="D30" i="3"/>
  <c r="E30" i="3" s="1"/>
  <c r="D29" i="3"/>
  <c r="E29" i="3" s="1"/>
  <c r="D28" i="3"/>
  <c r="E28" i="3" s="1"/>
  <c r="D27" i="3"/>
  <c r="E27" i="3" s="1"/>
  <c r="D26" i="3"/>
  <c r="ALY24" i="3"/>
  <c r="ALX24" i="3"/>
  <c r="ALW24" i="3"/>
  <c r="ALV24" i="3"/>
  <c r="ALU24" i="3"/>
  <c r="ALT24" i="3"/>
  <c r="ALS24" i="3"/>
  <c r="ALR24" i="3"/>
  <c r="ALQ24" i="3"/>
  <c r="ALP24" i="3"/>
  <c r="ALO24" i="3"/>
  <c r="ALN24" i="3"/>
  <c r="ALM24" i="3"/>
  <c r="ALL24" i="3"/>
  <c r="ALK24" i="3"/>
  <c r="ALJ24" i="3"/>
  <c r="ALI24" i="3"/>
  <c r="ALH24" i="3"/>
  <c r="ALG24" i="3"/>
  <c r="ALF24" i="3"/>
  <c r="ALE24" i="3"/>
  <c r="ALD24" i="3"/>
  <c r="ALC24" i="3"/>
  <c r="ALB24" i="3"/>
  <c r="ALA24" i="3"/>
  <c r="AKZ24" i="3"/>
  <c r="AKY24" i="3"/>
  <c r="AKX24" i="3"/>
  <c r="AKW24" i="3"/>
  <c r="AKV24" i="3"/>
  <c r="D21" i="3"/>
  <c r="E21" i="3" s="1"/>
  <c r="D20" i="3"/>
  <c r="E20" i="3" s="1"/>
  <c r="D19" i="3"/>
  <c r="E19" i="3" s="1"/>
  <c r="D18" i="3"/>
  <c r="E18" i="3" s="1"/>
  <c r="D17" i="3"/>
  <c r="E17" i="3" s="1"/>
  <c r="D16" i="3"/>
  <c r="AQB244" i="3"/>
  <c r="AQC244" i="3"/>
  <c r="AQD244" i="3"/>
  <c r="AQE244" i="3"/>
  <c r="AMW74" i="3"/>
  <c r="AMX74" i="3"/>
  <c r="AMY74" i="3"/>
  <c r="AMZ74" i="3"/>
  <c r="ANA74" i="3"/>
  <c r="ANB74" i="3"/>
  <c r="ANC74" i="3"/>
  <c r="AMI74" i="3"/>
  <c r="AMJ74" i="3"/>
  <c r="AMK74" i="3"/>
  <c r="ANU74" i="3"/>
  <c r="ANV74" i="3"/>
  <c r="ANW74" i="3"/>
  <c r="ANX74" i="3"/>
  <c r="ANY74" i="3"/>
  <c r="AOH74" i="3"/>
  <c r="AOI74" i="3"/>
  <c r="AOJ74" i="3"/>
  <c r="AOV74" i="3"/>
  <c r="AOW74" i="3"/>
  <c r="AOX74" i="3"/>
  <c r="AOY74" i="3"/>
  <c r="AOZ74" i="3"/>
  <c r="APA74" i="3"/>
  <c r="APB74" i="3"/>
  <c r="AHD164" i="5"/>
  <c r="AGE34" i="5"/>
  <c r="AGF34" i="5"/>
  <c r="AGG34" i="5"/>
  <c r="AGH34" i="5"/>
  <c r="AGI34" i="5"/>
  <c r="AGJ34" i="5"/>
  <c r="AGK34" i="5"/>
  <c r="AGL34" i="5"/>
  <c r="AGM34" i="5"/>
  <c r="AGN34" i="5"/>
  <c r="AGO34" i="5"/>
  <c r="AGP34" i="5"/>
  <c r="AGQ34" i="5"/>
  <c r="AGR34" i="5"/>
  <c r="AGS34" i="5"/>
  <c r="AGT34" i="5"/>
  <c r="AGU34" i="5"/>
  <c r="AGV34" i="5"/>
  <c r="AGW34" i="5"/>
  <c r="AGX34" i="5"/>
  <c r="AGY34" i="5"/>
  <c r="AGZ34" i="5"/>
  <c r="AHA34" i="5"/>
  <c r="AHB34" i="5"/>
  <c r="AHC34" i="5"/>
  <c r="AHD34" i="5"/>
  <c r="AHE34" i="5"/>
  <c r="AHF34" i="5"/>
  <c r="AHG34" i="5"/>
  <c r="AHH34" i="5"/>
  <c r="AHI34" i="5"/>
  <c r="AHJ34" i="5"/>
  <c r="AHK34" i="5"/>
  <c r="AHL34" i="5"/>
  <c r="AHM34" i="5"/>
  <c r="AHN34" i="5"/>
  <c r="AHO34" i="5"/>
  <c r="AHP34" i="5"/>
  <c r="AHQ34" i="5"/>
  <c r="AHR34" i="5"/>
  <c r="AHS34" i="5"/>
  <c r="AHT34" i="5"/>
  <c r="AHU34" i="5"/>
  <c r="AHV34" i="5"/>
  <c r="AHW34" i="5"/>
  <c r="AHX34" i="5"/>
  <c r="AHY34" i="5"/>
  <c r="AHZ34" i="5"/>
  <c r="AIA34" i="5"/>
  <c r="AIB34" i="5"/>
  <c r="AIC34" i="5"/>
  <c r="AID34" i="5"/>
  <c r="AIE34" i="5"/>
  <c r="AIF34" i="5"/>
  <c r="AIG34" i="5"/>
  <c r="AIH34" i="5"/>
  <c r="AII34" i="5"/>
  <c r="AIJ34" i="5"/>
  <c r="AIK34" i="5"/>
  <c r="AIL34" i="5"/>
  <c r="AIM34" i="5"/>
  <c r="AIN34" i="5"/>
  <c r="AIO34" i="5"/>
  <c r="AIP34" i="5"/>
  <c r="AIQ34" i="5"/>
  <c r="AIR34" i="5"/>
  <c r="AIS34" i="5"/>
  <c r="AIT34" i="5"/>
  <c r="AIU34" i="5"/>
  <c r="AIV34" i="5"/>
  <c r="AIW34" i="5"/>
  <c r="AIX34" i="5"/>
  <c r="AIY34" i="5"/>
  <c r="AIZ34" i="5"/>
  <c r="AJA34" i="5"/>
  <c r="AJB34" i="5"/>
  <c r="AJC34" i="5"/>
  <c r="AJD34" i="5"/>
  <c r="AJE34" i="5"/>
  <c r="AJF34" i="5"/>
  <c r="AJG34" i="5"/>
  <c r="AJH34" i="5"/>
  <c r="AJI34" i="5"/>
  <c r="AJJ34" i="5"/>
  <c r="AJK34" i="5"/>
  <c r="AJL34" i="5"/>
  <c r="AJM34" i="5"/>
  <c r="AJN34" i="5"/>
  <c r="AJO34" i="5"/>
  <c r="AJP34" i="5"/>
  <c r="AJQ34" i="5"/>
  <c r="AJR34" i="5"/>
  <c r="AJS34" i="5"/>
  <c r="AJT34" i="5"/>
  <c r="AJU34" i="5"/>
  <c r="AJV34" i="5"/>
  <c r="AJW34" i="5"/>
  <c r="AJX34" i="5"/>
  <c r="AJY34" i="5"/>
  <c r="AJZ34" i="5"/>
  <c r="AKA34" i="5"/>
  <c r="AKB34" i="5"/>
  <c r="AKC34" i="5"/>
  <c r="AKD34" i="5"/>
  <c r="AKE34" i="5"/>
  <c r="AKF34" i="5"/>
  <c r="AKG34" i="5"/>
  <c r="AKH34" i="5"/>
  <c r="AKI34" i="5"/>
  <c r="AKJ34" i="5"/>
  <c r="AKK34" i="5"/>
  <c r="AKL34" i="5"/>
  <c r="AKM34" i="5"/>
  <c r="AKN34" i="5"/>
  <c r="AKO34" i="5"/>
  <c r="AKP34" i="5"/>
  <c r="AKQ34" i="5"/>
  <c r="AKR34" i="5"/>
  <c r="AKS34" i="5"/>
  <c r="AKT34" i="5"/>
  <c r="AKU34" i="5"/>
  <c r="AKV34" i="5"/>
  <c r="AKW34" i="5"/>
  <c r="AKX34" i="5"/>
  <c r="AKY34" i="5"/>
  <c r="AKZ34" i="5"/>
  <c r="AGB34" i="5"/>
  <c r="AGC34" i="5"/>
  <c r="AGD34" i="5"/>
  <c r="ART244" i="3"/>
  <c r="ARU244" i="3"/>
  <c r="ARV244" i="3"/>
  <c r="ARW244" i="3"/>
  <c r="ARX244" i="3"/>
  <c r="ARY244" i="3"/>
  <c r="ARZ244" i="3"/>
  <c r="ASA244" i="3"/>
  <c r="ASB244" i="3"/>
  <c r="ASC244" i="3"/>
  <c r="ASD244" i="3"/>
  <c r="ATG244" i="3"/>
  <c r="H38" i="4"/>
  <c r="H39" i="4"/>
  <c r="H40" i="4"/>
  <c r="H41" i="4"/>
  <c r="H42" i="4"/>
  <c r="H43" i="4"/>
  <c r="G44" i="4"/>
  <c r="G38" i="4" s="1"/>
  <c r="AHF46" i="4"/>
  <c r="AHG46" i="4"/>
  <c r="AHH46" i="4"/>
  <c r="AHI46" i="4"/>
  <c r="AHJ46" i="4"/>
  <c r="AHK46" i="4"/>
  <c r="AHL46" i="4"/>
  <c r="AHM46" i="4"/>
  <c r="AHN46" i="4"/>
  <c r="AHO46" i="4"/>
  <c r="AHP46" i="4"/>
  <c r="AHQ46" i="4"/>
  <c r="AHR46" i="4"/>
  <c r="AHS46" i="4"/>
  <c r="AHT46" i="4"/>
  <c r="AHU46" i="4"/>
  <c r="AHV46" i="4"/>
  <c r="AHW46" i="4"/>
  <c r="AHX46" i="4"/>
  <c r="AHY46" i="4"/>
  <c r="AHZ46" i="4"/>
  <c r="AIA46" i="4"/>
  <c r="AIB46" i="4"/>
  <c r="AIC46" i="4"/>
  <c r="AID46" i="4"/>
  <c r="AIE46" i="4"/>
  <c r="AIF46" i="4"/>
  <c r="AIG46" i="4"/>
  <c r="AIH46" i="4"/>
  <c r="AII46" i="4"/>
  <c r="AIJ46" i="4"/>
  <c r="AIK46" i="4"/>
  <c r="AIL46" i="4"/>
  <c r="AIM46" i="4"/>
  <c r="AIS46" i="4"/>
  <c r="AIT46" i="4"/>
  <c r="AIU46" i="4"/>
  <c r="AIV46" i="4"/>
  <c r="AIW46" i="4"/>
  <c r="AIX46" i="4"/>
  <c r="AIY46" i="4"/>
  <c r="AIZ46" i="4"/>
  <c r="AJA46" i="4"/>
  <c r="AJB46" i="4"/>
  <c r="AJC46" i="4"/>
  <c r="AJD46" i="4"/>
  <c r="AJE46" i="4"/>
  <c r="AJF46" i="4"/>
  <c r="AJG46" i="4"/>
  <c r="AJH46" i="4"/>
  <c r="AJI46" i="4"/>
  <c r="AKG46" i="4"/>
  <c r="AKH46" i="4"/>
  <c r="AKI46" i="4"/>
  <c r="AKJ46" i="4"/>
  <c r="AKK46" i="4"/>
  <c r="AKL46" i="4"/>
  <c r="AKM46" i="4"/>
  <c r="AKN46" i="4"/>
  <c r="AKO46" i="4"/>
  <c r="AKP46" i="4"/>
  <c r="AKQ46" i="4"/>
  <c r="G130" i="3" l="1"/>
  <c r="E130" i="3" s="1"/>
  <c r="G119" i="3"/>
  <c r="E119" i="3" s="1"/>
  <c r="E121" i="3"/>
  <c r="G127" i="3"/>
  <c r="G117" i="3"/>
  <c r="E117" i="3" s="1"/>
  <c r="G86" i="3"/>
  <c r="E86" i="3" s="1"/>
  <c r="B136" i="3"/>
  <c r="G141" i="3"/>
  <c r="E141" i="3" s="1"/>
  <c r="G87" i="3"/>
  <c r="E87" i="3" s="1"/>
  <c r="G116" i="3"/>
  <c r="E116" i="3" s="1"/>
  <c r="B126" i="3"/>
  <c r="G131" i="3"/>
  <c r="E131" i="3" s="1"/>
  <c r="G136" i="3"/>
  <c r="E136" i="3" s="1"/>
  <c r="G88" i="3"/>
  <c r="E88" i="3" s="1"/>
  <c r="G126" i="3"/>
  <c r="E126" i="3" s="1"/>
  <c r="E137" i="3"/>
  <c r="E118" i="3"/>
  <c r="E127" i="3"/>
  <c r="G89" i="3"/>
  <c r="E89" i="3" s="1"/>
  <c r="E128" i="3"/>
  <c r="G138" i="3"/>
  <c r="E138" i="3" s="1"/>
  <c r="G90" i="3"/>
  <c r="E90" i="3" s="1"/>
  <c r="E139" i="3"/>
  <c r="E91" i="3"/>
  <c r="E120" i="3"/>
  <c r="E129" i="3"/>
  <c r="H413" i="3"/>
  <c r="B86" i="3"/>
  <c r="D132" i="3"/>
  <c r="B130" i="3" s="1"/>
  <c r="D122" i="3"/>
  <c r="B120" i="3" s="1"/>
  <c r="D92" i="3"/>
  <c r="B90" i="3" s="1"/>
  <c r="D142" i="3"/>
  <c r="B140" i="3" s="1"/>
  <c r="D62" i="3"/>
  <c r="B60" i="3" s="1"/>
  <c r="E56" i="3"/>
  <c r="D22" i="3"/>
  <c r="B20" i="3" s="1"/>
  <c r="E16" i="3"/>
  <c r="D32" i="3"/>
  <c r="B30" i="3" s="1"/>
  <c r="E26" i="3"/>
  <c r="B42" i="4"/>
  <c r="B45" i="4" s="1"/>
  <c r="G42" i="4"/>
  <c r="E42" i="4" s="1"/>
  <c r="G40" i="4"/>
  <c r="E40" i="4" s="1"/>
  <c r="G43" i="4"/>
  <c r="E43" i="4" s="1"/>
  <c r="G39" i="4"/>
  <c r="E39" i="4" s="1"/>
  <c r="E38" i="4"/>
  <c r="B38" i="4"/>
  <c r="H44" i="4"/>
  <c r="G41" i="4"/>
  <c r="E41" i="4" s="1"/>
  <c r="C133" i="3" l="1"/>
  <c r="B133" i="3"/>
  <c r="B132" i="3"/>
  <c r="B131" i="3"/>
  <c r="C123" i="3"/>
  <c r="B123" i="3"/>
  <c r="B122" i="3"/>
  <c r="B121" i="3"/>
  <c r="C93" i="3"/>
  <c r="B93" i="3"/>
  <c r="B92" i="3"/>
  <c r="B91" i="3"/>
  <c r="C143" i="3"/>
  <c r="B143" i="3"/>
  <c r="B142" i="3"/>
  <c r="B141" i="3"/>
  <c r="C63" i="3"/>
  <c r="B63" i="3"/>
  <c r="B62" i="3"/>
  <c r="B61" i="3"/>
  <c r="C33" i="3"/>
  <c r="B33" i="3"/>
  <c r="B32" i="3"/>
  <c r="B31" i="3"/>
  <c r="C23" i="3"/>
  <c r="B23" i="3"/>
  <c r="B22" i="3"/>
  <c r="B21" i="3"/>
  <c r="B44" i="4"/>
  <c r="C45" i="4"/>
  <c r="B43" i="4"/>
  <c r="H97" i="6" l="1"/>
  <c r="H98" i="6"/>
  <c r="H99" i="6"/>
  <c r="H100" i="6"/>
  <c r="H101" i="6"/>
  <c r="H102" i="6"/>
  <c r="G103" i="6"/>
  <c r="ALG105" i="6"/>
  <c r="ALH105" i="6"/>
  <c r="ALI105" i="6"/>
  <c r="ALJ105" i="6"/>
  <c r="ALK105" i="6"/>
  <c r="ALL105" i="6"/>
  <c r="ALM105" i="6"/>
  <c r="ALN105" i="6"/>
  <c r="ALO105" i="6"/>
  <c r="ALP105" i="6"/>
  <c r="ALQ105" i="6"/>
  <c r="ALR105" i="6"/>
  <c r="ALS105" i="6"/>
  <c r="ALT105" i="6"/>
  <c r="ALU105" i="6"/>
  <c r="ALV105" i="6"/>
  <c r="ALW105" i="6"/>
  <c r="ALX105" i="6"/>
  <c r="ALY105" i="6"/>
  <c r="ALZ105" i="6"/>
  <c r="AMA105" i="6"/>
  <c r="AMB105" i="6"/>
  <c r="AMC105" i="6"/>
  <c r="AMD105" i="6"/>
  <c r="AME105" i="6"/>
  <c r="AMF105" i="6"/>
  <c r="AMG105" i="6"/>
  <c r="AMH105" i="6"/>
  <c r="AMI105" i="6"/>
  <c r="AMJ105" i="6"/>
  <c r="AMK105" i="6"/>
  <c r="AML105" i="6"/>
  <c r="AMM105" i="6"/>
  <c r="AMN105" i="6"/>
  <c r="AMO105" i="6"/>
  <c r="AMP105" i="6"/>
  <c r="AMQ105" i="6"/>
  <c r="AMR105" i="6"/>
  <c r="AMS105" i="6"/>
  <c r="AMT105" i="6"/>
  <c r="AMU105" i="6"/>
  <c r="AMV105" i="6"/>
  <c r="AMW105" i="6"/>
  <c r="AMX105" i="6"/>
  <c r="AMY105" i="6"/>
  <c r="AMZ105" i="6"/>
  <c r="ANA105" i="6"/>
  <c r="ANB105" i="6"/>
  <c r="ANC105" i="6"/>
  <c r="AND105" i="6"/>
  <c r="ANE105" i="6"/>
  <c r="ANF105" i="6"/>
  <c r="ANG105" i="6"/>
  <c r="ANH105" i="6"/>
  <c r="ANI105" i="6"/>
  <c r="ANJ105" i="6"/>
  <c r="ANK105" i="6"/>
  <c r="ANL105" i="6"/>
  <c r="ANM105" i="6"/>
  <c r="ANN105" i="6"/>
  <c r="ANO105" i="6"/>
  <c r="ANP105" i="6"/>
  <c r="ANQ105" i="6"/>
  <c r="ANR105" i="6"/>
  <c r="ANS105" i="6"/>
  <c r="ANT105" i="6"/>
  <c r="ANU105" i="6"/>
  <c r="ANV105" i="6"/>
  <c r="ANW105" i="6"/>
  <c r="ANX105" i="6"/>
  <c r="ANY105" i="6"/>
  <c r="ANZ105" i="6"/>
  <c r="AOA105" i="6"/>
  <c r="AOB105" i="6"/>
  <c r="AOC105" i="6"/>
  <c r="AOD105" i="6"/>
  <c r="AOE105" i="6"/>
  <c r="AOF105" i="6"/>
  <c r="AOG105" i="6"/>
  <c r="AOH105" i="6"/>
  <c r="AOI105" i="6"/>
  <c r="AOJ105" i="6"/>
  <c r="AOK105" i="6"/>
  <c r="AOL105" i="6"/>
  <c r="AOM105" i="6"/>
  <c r="AON105" i="6"/>
  <c r="AOO105" i="6"/>
  <c r="AOP105" i="6"/>
  <c r="AOQ105" i="6"/>
  <c r="AOR105" i="6"/>
  <c r="AOS105" i="6"/>
  <c r="AOT105" i="6"/>
  <c r="AOU105" i="6"/>
  <c r="AOV105" i="6"/>
  <c r="B101" i="6" l="1"/>
  <c r="B103" i="6" s="1"/>
  <c r="H103" i="6"/>
  <c r="B97" i="6"/>
  <c r="G97" i="6"/>
  <c r="E97" i="6" s="1"/>
  <c r="G98" i="6"/>
  <c r="E98" i="6" s="1"/>
  <c r="G99" i="6"/>
  <c r="E99" i="6" s="1"/>
  <c r="G100" i="6"/>
  <c r="E100" i="6" s="1"/>
  <c r="G101" i="6"/>
  <c r="E101" i="6" s="1"/>
  <c r="G102" i="6"/>
  <c r="E102" i="6" s="1"/>
  <c r="B102" i="6" l="1"/>
  <c r="B104" i="6"/>
  <c r="C104" i="6"/>
  <c r="AII54" i="6"/>
  <c r="AIJ54" i="6"/>
  <c r="AIK54" i="6"/>
  <c r="AIL54" i="6"/>
  <c r="AIM54" i="6"/>
  <c r="AIN54" i="6"/>
  <c r="AIO54" i="6"/>
  <c r="AIP54" i="6"/>
  <c r="AIQ54" i="6"/>
  <c r="AIR54" i="6"/>
  <c r="AIS54" i="6"/>
  <c r="AKX54" i="6"/>
  <c r="AKY54" i="6"/>
  <c r="AKZ54" i="6"/>
  <c r="ALA54" i="6"/>
  <c r="ALB54" i="6"/>
  <c r="ALC54" i="6"/>
  <c r="ALD54" i="6"/>
  <c r="ALE54" i="6"/>
  <c r="ALF54" i="6"/>
  <c r="ALG54" i="6"/>
  <c r="ALH54" i="6"/>
  <c r="ALI54" i="6"/>
  <c r="ALJ54" i="6"/>
  <c r="ALK54" i="6"/>
  <c r="ALL54" i="6"/>
  <c r="ALM54" i="6"/>
  <c r="AIV250" i="6"/>
  <c r="AIV251" i="6" s="1"/>
  <c r="AIW250" i="6"/>
  <c r="AIW251" i="6" s="1"/>
  <c r="AIX250" i="6"/>
  <c r="AIX251" i="6" s="1"/>
  <c r="AIY250" i="6"/>
  <c r="AIY251" i="6" s="1"/>
  <c r="AIZ250" i="6"/>
  <c r="AIZ251" i="6" s="1"/>
  <c r="AJA250" i="6"/>
  <c r="AJB250" i="6"/>
  <c r="AJB251" i="6" s="1"/>
  <c r="AJC250" i="6"/>
  <c r="AJC251" i="6" s="1"/>
  <c r="AJD250" i="6"/>
  <c r="AJD251" i="6" s="1"/>
  <c r="AJE250" i="6"/>
  <c r="AJE251" i="6" s="1"/>
  <c r="AJF250" i="6"/>
  <c r="AJF251" i="6" s="1"/>
  <c r="AJG250" i="6"/>
  <c r="AJG251" i="6" s="1"/>
  <c r="AJH250" i="6"/>
  <c r="AJI250" i="6"/>
  <c r="AJI251" i="6" s="1"/>
  <c r="AJJ250" i="6"/>
  <c r="AJJ251" i="6" s="1"/>
  <c r="AJK250" i="6"/>
  <c r="AJK251" i="6" s="1"/>
  <c r="AJL250" i="6"/>
  <c r="AJL251" i="6" s="1"/>
  <c r="AJM250" i="6"/>
  <c r="AJM251" i="6" s="1"/>
  <c r="AJN250" i="6"/>
  <c r="AJN251" i="6" s="1"/>
  <c r="AJO250" i="6"/>
  <c r="AJO251" i="6" s="1"/>
  <c r="AJP250" i="6"/>
  <c r="AJQ250" i="6"/>
  <c r="AJQ251" i="6" s="1"/>
  <c r="AJR250" i="6"/>
  <c r="AJR251" i="6" s="1"/>
  <c r="AJS250" i="6"/>
  <c r="AJS251" i="6" s="1"/>
  <c r="AJT250" i="6"/>
  <c r="AJT251" i="6" s="1"/>
  <c r="AJU250" i="6"/>
  <c r="AJU251" i="6" s="1"/>
  <c r="AJV250" i="6"/>
  <c r="AJW250" i="6"/>
  <c r="AJW251" i="6" s="1"/>
  <c r="AJX250" i="6"/>
  <c r="AJX251" i="6" s="1"/>
  <c r="AJY250" i="6"/>
  <c r="AJY251" i="6" s="1"/>
  <c r="AJZ250" i="6"/>
  <c r="AJZ251" i="6" s="1"/>
  <c r="AKA250" i="6"/>
  <c r="AKA251" i="6" s="1"/>
  <c r="AKB250" i="6"/>
  <c r="AKB251" i="6" s="1"/>
  <c r="AKC250" i="6"/>
  <c r="AKD250" i="6"/>
  <c r="AKD251" i="6" s="1"/>
  <c r="AKE250" i="6"/>
  <c r="AKE251" i="6" s="1"/>
  <c r="AKF250" i="6"/>
  <c r="AKF251" i="6" s="1"/>
  <c r="AKG250" i="6"/>
  <c r="AKG251" i="6" s="1"/>
  <c r="AKH250" i="6"/>
  <c r="AKH251" i="6" s="1"/>
  <c r="AKI250" i="6"/>
  <c r="AKI251" i="6" s="1"/>
  <c r="AKJ250" i="6"/>
  <c r="AKK250" i="6"/>
  <c r="AKK251" i="6" s="1"/>
  <c r="AKL250" i="6"/>
  <c r="AKL251" i="6" s="1"/>
  <c r="AKM250" i="6"/>
  <c r="AKM251" i="6" s="1"/>
  <c r="AKN250" i="6"/>
  <c r="AKN251" i="6" s="1"/>
  <c r="AKO250" i="6"/>
  <c r="AKO251" i="6" s="1"/>
  <c r="AKP250" i="6"/>
  <c r="AKP251" i="6" s="1"/>
  <c r="AKQ250" i="6"/>
  <c r="AKR250" i="6"/>
  <c r="AKR251" i="6" s="1"/>
  <c r="AKS250" i="6"/>
  <c r="AKS251" i="6" s="1"/>
  <c r="AKT250" i="6"/>
  <c r="AKT251" i="6" s="1"/>
  <c r="AKU250" i="6"/>
  <c r="AKU251" i="6" s="1"/>
  <c r="AKV250" i="6"/>
  <c r="AKV251" i="6" s="1"/>
  <c r="AKW250" i="6"/>
  <c r="AKW251" i="6" s="1"/>
  <c r="AKX250" i="6"/>
  <c r="AKY250" i="6"/>
  <c r="AKY251" i="6" s="1"/>
  <c r="AKZ250" i="6"/>
  <c r="AKZ251" i="6" s="1"/>
  <c r="ALA250" i="6"/>
  <c r="ALA251" i="6" s="1"/>
  <c r="ALB250" i="6"/>
  <c r="ALB251" i="6" s="1"/>
  <c r="ALC250" i="6"/>
  <c r="ALC251" i="6" s="1"/>
  <c r="ALD250" i="6"/>
  <c r="ALD251" i="6" s="1"/>
  <c r="ALE250" i="6"/>
  <c r="ALF250" i="6"/>
  <c r="ALF251" i="6" s="1"/>
  <c r="ALG250" i="6"/>
  <c r="ALG251" i="6" s="1"/>
  <c r="ALH250" i="6"/>
  <c r="ALH251" i="6" s="1"/>
  <c r="ALI250" i="6"/>
  <c r="ALI251" i="6" s="1"/>
  <c r="ALJ250" i="6"/>
  <c r="ALJ251" i="6" s="1"/>
  <c r="ALK250" i="6"/>
  <c r="ALK251" i="6" s="1"/>
  <c r="ALL250" i="6"/>
  <c r="ALM250" i="6"/>
  <c r="ALM251" i="6" s="1"/>
  <c r="ALN250" i="6"/>
  <c r="ALN251" i="6" s="1"/>
  <c r="ALO250" i="6"/>
  <c r="ALO251" i="6" s="1"/>
  <c r="ALP250" i="6"/>
  <c r="ALP251" i="6" s="1"/>
  <c r="ALQ250" i="6"/>
  <c r="ALQ251" i="6" s="1"/>
  <c r="ALR250" i="6"/>
  <c r="ALR251" i="6" s="1"/>
  <c r="ALS250" i="6"/>
  <c r="ALT250" i="6"/>
  <c r="ALT251" i="6" s="1"/>
  <c r="ALU250" i="6"/>
  <c r="ALU251" i="6" s="1"/>
  <c r="ALV250" i="6"/>
  <c r="ALV251" i="6" s="1"/>
  <c r="ALW250" i="6"/>
  <c r="ALW251" i="6" s="1"/>
  <c r="ALX250" i="6"/>
  <c r="ALX251" i="6" s="1"/>
  <c r="ALY250" i="6"/>
  <c r="ALY251" i="6" s="1"/>
  <c r="ALZ250" i="6"/>
  <c r="ALZ251" i="6" s="1"/>
  <c r="AMA250" i="6"/>
  <c r="AMA251" i="6" s="1"/>
  <c r="AMB250" i="6"/>
  <c r="AMB251" i="6" s="1"/>
  <c r="AMC250" i="6"/>
  <c r="AMD250" i="6"/>
  <c r="AMD251" i="6" s="1"/>
  <c r="AME250" i="6"/>
  <c r="AME251" i="6" s="1"/>
  <c r="AMF250" i="6"/>
  <c r="AMF251" i="6" s="1"/>
  <c r="AMG250" i="6"/>
  <c r="AMG251" i="6" s="1"/>
  <c r="AMH250" i="6"/>
  <c r="AMH251" i="6" s="1"/>
  <c r="AMI250" i="6"/>
  <c r="AMI251" i="6" s="1"/>
  <c r="AIV254" i="6"/>
  <c r="AIW254" i="6"/>
  <c r="AIX254" i="6"/>
  <c r="AIY254" i="6"/>
  <c r="AIZ254" i="6"/>
  <c r="AJA254" i="6"/>
  <c r="AJB254" i="6"/>
  <c r="AJC254" i="6"/>
  <c r="AJD254" i="6"/>
  <c r="AJE254" i="6"/>
  <c r="AJF254" i="6"/>
  <c r="AJG254" i="6"/>
  <c r="AJH254" i="6"/>
  <c r="AJI254" i="6"/>
  <c r="AJJ254" i="6"/>
  <c r="AJK254" i="6"/>
  <c r="AJL254" i="6"/>
  <c r="AJM254" i="6"/>
  <c r="AJN254" i="6"/>
  <c r="AJO254" i="6"/>
  <c r="AJP254" i="6"/>
  <c r="AJQ254" i="6"/>
  <c r="AJR254" i="6"/>
  <c r="AJS254" i="6"/>
  <c r="AJT254" i="6"/>
  <c r="AJU254" i="6"/>
  <c r="AJV254" i="6"/>
  <c r="AJW254" i="6"/>
  <c r="AJX254" i="6"/>
  <c r="AJY254" i="6"/>
  <c r="AJZ254" i="6"/>
  <c r="AKA254" i="6"/>
  <c r="AKB254" i="6"/>
  <c r="AKC254" i="6"/>
  <c r="AKD254" i="6"/>
  <c r="AKE254" i="6"/>
  <c r="AKF254" i="6"/>
  <c r="AKG254" i="6"/>
  <c r="AKH254" i="6"/>
  <c r="AKI254" i="6"/>
  <c r="AKJ254" i="6"/>
  <c r="AKK254" i="6"/>
  <c r="AKL254" i="6"/>
  <c r="AKM254" i="6"/>
  <c r="AKN254" i="6"/>
  <c r="AKO254" i="6"/>
  <c r="AKP254" i="6"/>
  <c r="AKQ254" i="6"/>
  <c r="AKR254" i="6"/>
  <c r="AKS254" i="6"/>
  <c r="AKT254" i="6"/>
  <c r="AKU254" i="6"/>
  <c r="AKV254" i="6"/>
  <c r="AKW254" i="6"/>
  <c r="AKX254" i="6"/>
  <c r="AKY254" i="6"/>
  <c r="AKZ254" i="6"/>
  <c r="ALA254" i="6"/>
  <c r="ALB254" i="6"/>
  <c r="ALC254" i="6"/>
  <c r="ALD254" i="6"/>
  <c r="ALE254" i="6"/>
  <c r="ALF254" i="6"/>
  <c r="ALG254" i="6"/>
  <c r="ALH254" i="6"/>
  <c r="ALI254" i="6"/>
  <c r="ALJ254" i="6"/>
  <c r="ALK254" i="6"/>
  <c r="ALL254" i="6"/>
  <c r="ALM254" i="6"/>
  <c r="ALN254" i="6"/>
  <c r="ALO254" i="6"/>
  <c r="ALP254" i="6"/>
  <c r="ALQ254" i="6"/>
  <c r="ALR254" i="6"/>
  <c r="ALS254" i="6"/>
  <c r="ALT254" i="6"/>
  <c r="ALU254" i="6"/>
  <c r="ALV254" i="6"/>
  <c r="ALW254" i="6"/>
  <c r="ALX254" i="6"/>
  <c r="ALY254" i="6"/>
  <c r="ALZ254" i="6"/>
  <c r="AMA254" i="6"/>
  <c r="AMB254" i="6"/>
  <c r="AMC254" i="6"/>
  <c r="AMD254" i="6"/>
  <c r="AME254" i="6"/>
  <c r="AMF254" i="6"/>
  <c r="AMG254" i="6"/>
  <c r="AMH254" i="6"/>
  <c r="AMI254" i="6"/>
  <c r="AIV255" i="6"/>
  <c r="AIW255" i="6"/>
  <c r="AIX255" i="6"/>
  <c r="AIY255" i="6"/>
  <c r="AIZ255" i="6"/>
  <c r="AJA255" i="6"/>
  <c r="AJB255" i="6"/>
  <c r="AJC255" i="6"/>
  <c r="AJD255" i="6"/>
  <c r="AJE255" i="6"/>
  <c r="AJF255" i="6"/>
  <c r="AJG255" i="6"/>
  <c r="AJH255" i="6"/>
  <c r="AJI255" i="6"/>
  <c r="AJJ255" i="6"/>
  <c r="AJK255" i="6"/>
  <c r="AJL255" i="6"/>
  <c r="AJM255" i="6"/>
  <c r="AJN255" i="6"/>
  <c r="AJO255" i="6"/>
  <c r="AJP255" i="6"/>
  <c r="AJQ255" i="6"/>
  <c r="AJR255" i="6"/>
  <c r="AJS255" i="6"/>
  <c r="AJT255" i="6"/>
  <c r="AJU255" i="6"/>
  <c r="AJV255" i="6"/>
  <c r="AJW255" i="6"/>
  <c r="AJX255" i="6"/>
  <c r="AJY255" i="6"/>
  <c r="AJZ255" i="6"/>
  <c r="AKA255" i="6"/>
  <c r="AKB255" i="6"/>
  <c r="AKC255" i="6"/>
  <c r="AKD255" i="6"/>
  <c r="AKE255" i="6"/>
  <c r="AKF255" i="6"/>
  <c r="AKG255" i="6"/>
  <c r="AKH255" i="6"/>
  <c r="AKI255" i="6"/>
  <c r="AKJ255" i="6"/>
  <c r="AKK255" i="6"/>
  <c r="AKL255" i="6"/>
  <c r="AKM255" i="6"/>
  <c r="AKN255" i="6"/>
  <c r="AKO255" i="6"/>
  <c r="AKP255" i="6"/>
  <c r="AKQ255" i="6"/>
  <c r="AKR255" i="6"/>
  <c r="AKS255" i="6"/>
  <c r="AKT255" i="6"/>
  <c r="AKU255" i="6"/>
  <c r="AKV255" i="6"/>
  <c r="AKW255" i="6"/>
  <c r="AKX255" i="6"/>
  <c r="AKY255" i="6"/>
  <c r="AKZ255" i="6"/>
  <c r="ALA255" i="6"/>
  <c r="ALB255" i="6"/>
  <c r="ALC255" i="6"/>
  <c r="ALD255" i="6"/>
  <c r="ALE255" i="6"/>
  <c r="ALF255" i="6"/>
  <c r="ALG255" i="6"/>
  <c r="ALH255" i="6"/>
  <c r="ALI255" i="6"/>
  <c r="ALJ255" i="6"/>
  <c r="ALK255" i="6"/>
  <c r="ALL255" i="6"/>
  <c r="ALM255" i="6"/>
  <c r="ALN255" i="6"/>
  <c r="ALO255" i="6"/>
  <c r="ALP255" i="6"/>
  <c r="ALQ255" i="6"/>
  <c r="ALR255" i="6"/>
  <c r="ALS255" i="6"/>
  <c r="ALT255" i="6"/>
  <c r="ALU255" i="6"/>
  <c r="ALV255" i="6"/>
  <c r="ALW255" i="6"/>
  <c r="ALX255" i="6"/>
  <c r="ALY255" i="6"/>
  <c r="ALZ255" i="6"/>
  <c r="AMA255" i="6"/>
  <c r="AMB255" i="6"/>
  <c r="AMC255" i="6"/>
  <c r="AMD255" i="6"/>
  <c r="AME255" i="6"/>
  <c r="AMF255" i="6"/>
  <c r="AMG255" i="6"/>
  <c r="AMH255" i="6"/>
  <c r="AMI255" i="6"/>
  <c r="AIV256" i="6"/>
  <c r="AIW256" i="6"/>
  <c r="AIX256" i="6"/>
  <c r="AIY256" i="6"/>
  <c r="AIZ256" i="6"/>
  <c r="AJA256" i="6"/>
  <c r="AJB256" i="6"/>
  <c r="AJC256" i="6"/>
  <c r="AJD256" i="6"/>
  <c r="AJE256" i="6"/>
  <c r="AJF256" i="6"/>
  <c r="AJG256" i="6"/>
  <c r="AJH256" i="6"/>
  <c r="AJI256" i="6"/>
  <c r="AJJ256" i="6"/>
  <c r="AJK256" i="6"/>
  <c r="AJL256" i="6"/>
  <c r="AJM256" i="6"/>
  <c r="AJN256" i="6"/>
  <c r="AJO256" i="6"/>
  <c r="AJP256" i="6"/>
  <c r="AJQ256" i="6"/>
  <c r="AJR256" i="6"/>
  <c r="AJS256" i="6"/>
  <c r="AJT256" i="6"/>
  <c r="AJU256" i="6"/>
  <c r="AJV256" i="6"/>
  <c r="AJW256" i="6"/>
  <c r="AJX256" i="6"/>
  <c r="AJY256" i="6"/>
  <c r="AJZ256" i="6"/>
  <c r="AKA256" i="6"/>
  <c r="AKB256" i="6"/>
  <c r="AKC256" i="6"/>
  <c r="AKD256" i="6"/>
  <c r="AKE256" i="6"/>
  <c r="AKF256" i="6"/>
  <c r="AKG256" i="6"/>
  <c r="AKH256" i="6"/>
  <c r="AKI256" i="6"/>
  <c r="AKJ256" i="6"/>
  <c r="AKK256" i="6"/>
  <c r="AKL256" i="6"/>
  <c r="AKM256" i="6"/>
  <c r="AKN256" i="6"/>
  <c r="AKO256" i="6"/>
  <c r="AKP256" i="6"/>
  <c r="AKQ256" i="6"/>
  <c r="AKR256" i="6"/>
  <c r="AKS256" i="6"/>
  <c r="AKT256" i="6"/>
  <c r="AKU256" i="6"/>
  <c r="AKV256" i="6"/>
  <c r="AKW256" i="6"/>
  <c r="AKX256" i="6"/>
  <c r="AKY256" i="6"/>
  <c r="AKZ256" i="6"/>
  <c r="ALA256" i="6"/>
  <c r="ALB256" i="6"/>
  <c r="ALC256" i="6"/>
  <c r="ALD256" i="6"/>
  <c r="ALE256" i="6"/>
  <c r="ALF256" i="6"/>
  <c r="ALG256" i="6"/>
  <c r="ALH256" i="6"/>
  <c r="ALI256" i="6"/>
  <c r="ALJ256" i="6"/>
  <c r="ALK256" i="6"/>
  <c r="ALL256" i="6"/>
  <c r="ALM256" i="6"/>
  <c r="ALN256" i="6"/>
  <c r="ALO256" i="6"/>
  <c r="ALP256" i="6"/>
  <c r="ALQ256" i="6"/>
  <c r="ALR256" i="6"/>
  <c r="ALS256" i="6"/>
  <c r="ALT256" i="6"/>
  <c r="ALU256" i="6"/>
  <c r="ALV256" i="6"/>
  <c r="ALW256" i="6"/>
  <c r="ALX256" i="6"/>
  <c r="ALY256" i="6"/>
  <c r="ALZ256" i="6"/>
  <c r="AMA256" i="6"/>
  <c r="AMB256" i="6"/>
  <c r="AMC256" i="6"/>
  <c r="AMD256" i="6"/>
  <c r="AME256" i="6"/>
  <c r="AMF256" i="6"/>
  <c r="AMG256" i="6"/>
  <c r="AMH256" i="6"/>
  <c r="AMI256" i="6"/>
  <c r="AIV263" i="6"/>
  <c r="AIW263" i="6"/>
  <c r="AIX263" i="6"/>
  <c r="AIY263" i="6"/>
  <c r="AIZ263" i="6"/>
  <c r="AJA263" i="6"/>
  <c r="AJB263" i="6"/>
  <c r="AJC263" i="6"/>
  <c r="AJD263" i="6"/>
  <c r="AJE263" i="6"/>
  <c r="AJF263" i="6"/>
  <c r="AJG263" i="6"/>
  <c r="AJH263" i="6"/>
  <c r="AJI263" i="6"/>
  <c r="AJJ263" i="6"/>
  <c r="AJK263" i="6"/>
  <c r="AJL263" i="6"/>
  <c r="AJM263" i="6"/>
  <c r="AJN263" i="6"/>
  <c r="AJO263" i="6"/>
  <c r="AJP263" i="6"/>
  <c r="AJQ263" i="6"/>
  <c r="AJR263" i="6"/>
  <c r="AJS263" i="6"/>
  <c r="AJT263" i="6"/>
  <c r="AJU263" i="6"/>
  <c r="AJV263" i="6"/>
  <c r="AJW263" i="6"/>
  <c r="AJX263" i="6"/>
  <c r="AJY263" i="6"/>
  <c r="AJZ263" i="6"/>
  <c r="AKA263" i="6"/>
  <c r="AKB263" i="6"/>
  <c r="AKC263" i="6"/>
  <c r="AKD263" i="6"/>
  <c r="AKE263" i="6"/>
  <c r="AKF263" i="6"/>
  <c r="AKG263" i="6"/>
  <c r="AKH263" i="6"/>
  <c r="AKI263" i="6"/>
  <c r="AKJ263" i="6"/>
  <c r="AKK263" i="6"/>
  <c r="AKL263" i="6"/>
  <c r="AKM263" i="6"/>
  <c r="AKN263" i="6"/>
  <c r="AKO263" i="6"/>
  <c r="AKP263" i="6"/>
  <c r="AKQ263" i="6"/>
  <c r="AKR263" i="6"/>
  <c r="AKS263" i="6"/>
  <c r="AKT263" i="6"/>
  <c r="AKU263" i="6"/>
  <c r="AKV263" i="6"/>
  <c r="AKW263" i="6"/>
  <c r="AKX263" i="6"/>
  <c r="AKY263" i="6"/>
  <c r="AKZ263" i="6"/>
  <c r="ALA263" i="6"/>
  <c r="ALB263" i="6"/>
  <c r="ALC263" i="6"/>
  <c r="ALD263" i="6"/>
  <c r="ALE263" i="6"/>
  <c r="ALF263" i="6"/>
  <c r="ALG263" i="6"/>
  <c r="ALH263" i="6"/>
  <c r="ALI263" i="6"/>
  <c r="ALJ263" i="6"/>
  <c r="ALK263" i="6"/>
  <c r="ALL263" i="6"/>
  <c r="ALM263" i="6"/>
  <c r="ALN263" i="6"/>
  <c r="ALO263" i="6"/>
  <c r="ALP263" i="6"/>
  <c r="ALQ263" i="6"/>
  <c r="ALR263" i="6"/>
  <c r="ALS263" i="6"/>
  <c r="ALT263" i="6"/>
  <c r="ALU263" i="6"/>
  <c r="ALV263" i="6"/>
  <c r="ALW263" i="6"/>
  <c r="ALX263" i="6"/>
  <c r="ALY263" i="6"/>
  <c r="ALZ263" i="6"/>
  <c r="AMA263" i="6"/>
  <c r="AMB263" i="6"/>
  <c r="AMC263" i="6"/>
  <c r="AMD263" i="6"/>
  <c r="AME263" i="6"/>
  <c r="AMF263" i="6"/>
  <c r="AMG263" i="6"/>
  <c r="AMH263" i="6"/>
  <c r="AMI263" i="6"/>
  <c r="AIV264" i="6"/>
  <c r="AIW264" i="6"/>
  <c r="AIX264" i="6"/>
  <c r="AIY264" i="6"/>
  <c r="AIZ264" i="6"/>
  <c r="AJA264" i="6"/>
  <c r="AJB264" i="6"/>
  <c r="AJC264" i="6"/>
  <c r="AJD264" i="6"/>
  <c r="AJE264" i="6"/>
  <c r="AJF264" i="6"/>
  <c r="AJG264" i="6"/>
  <c r="AJH264" i="6"/>
  <c r="AJI264" i="6"/>
  <c r="AJJ264" i="6"/>
  <c r="AJK264" i="6"/>
  <c r="AJL264" i="6"/>
  <c r="AJM264" i="6"/>
  <c r="AJN264" i="6"/>
  <c r="AJO264" i="6"/>
  <c r="AJP264" i="6"/>
  <c r="AJQ264" i="6"/>
  <c r="AJR264" i="6"/>
  <c r="AJS264" i="6"/>
  <c r="AJT264" i="6"/>
  <c r="AJU264" i="6"/>
  <c r="AJV264" i="6"/>
  <c r="AJW264" i="6"/>
  <c r="AJX264" i="6"/>
  <c r="AJY264" i="6"/>
  <c r="AJZ264" i="6"/>
  <c r="AKA264" i="6"/>
  <c r="AKB264" i="6"/>
  <c r="AKC264" i="6"/>
  <c r="AKD264" i="6"/>
  <c r="AKE264" i="6"/>
  <c r="AKF264" i="6"/>
  <c r="AKG264" i="6"/>
  <c r="AKH264" i="6"/>
  <c r="AKI264" i="6"/>
  <c r="AKJ264" i="6"/>
  <c r="AKK264" i="6"/>
  <c r="AKL264" i="6"/>
  <c r="AKM264" i="6"/>
  <c r="AKN264" i="6"/>
  <c r="AKO264" i="6"/>
  <c r="AKP264" i="6"/>
  <c r="AKQ264" i="6"/>
  <c r="AKR264" i="6"/>
  <c r="AKS264" i="6"/>
  <c r="AKT264" i="6"/>
  <c r="AKU264" i="6"/>
  <c r="AKV264" i="6"/>
  <c r="AKW264" i="6"/>
  <c r="AKX264" i="6"/>
  <c r="AKY264" i="6"/>
  <c r="AKZ264" i="6"/>
  <c r="ALA264" i="6"/>
  <c r="ALB264" i="6"/>
  <c r="ALC264" i="6"/>
  <c r="ALD264" i="6"/>
  <c r="ALE264" i="6"/>
  <c r="ALF264" i="6"/>
  <c r="ALG264" i="6"/>
  <c r="ALH264" i="6"/>
  <c r="ALI264" i="6"/>
  <c r="ALJ264" i="6"/>
  <c r="ALK264" i="6"/>
  <c r="ALL264" i="6"/>
  <c r="ALM264" i="6"/>
  <c r="ALN264" i="6"/>
  <c r="ALO264" i="6"/>
  <c r="ALP264" i="6"/>
  <c r="ALQ264" i="6"/>
  <c r="ALR264" i="6"/>
  <c r="ALS264" i="6"/>
  <c r="ALT264" i="6"/>
  <c r="ALU264" i="6"/>
  <c r="ALV264" i="6"/>
  <c r="ALW264" i="6"/>
  <c r="ALX264" i="6"/>
  <c r="ALY264" i="6"/>
  <c r="ALZ264" i="6"/>
  <c r="AMA264" i="6"/>
  <c r="AMB264" i="6"/>
  <c r="AMC264" i="6"/>
  <c r="AMD264" i="6"/>
  <c r="AME264" i="6"/>
  <c r="AMF264" i="6"/>
  <c r="AMG264" i="6"/>
  <c r="AMH264" i="6"/>
  <c r="AMI264" i="6"/>
  <c r="AIV265" i="6"/>
  <c r="AIW265" i="6"/>
  <c r="AIX265" i="6"/>
  <c r="AIY265" i="6"/>
  <c r="AIZ265" i="6"/>
  <c r="AJA265" i="6"/>
  <c r="AJB265" i="6"/>
  <c r="AJC265" i="6"/>
  <c r="AJD265" i="6"/>
  <c r="AJE265" i="6"/>
  <c r="AJF265" i="6"/>
  <c r="AJG265" i="6"/>
  <c r="AJH265" i="6"/>
  <c r="AJI265" i="6"/>
  <c r="AJJ265" i="6"/>
  <c r="AJK265" i="6"/>
  <c r="AJL265" i="6"/>
  <c r="AJM265" i="6"/>
  <c r="AJN265" i="6"/>
  <c r="AJO265" i="6"/>
  <c r="AJP265" i="6"/>
  <c r="AJQ265" i="6"/>
  <c r="AJR265" i="6"/>
  <c r="AJS265" i="6"/>
  <c r="AJT265" i="6"/>
  <c r="AJU265" i="6"/>
  <c r="AJV265" i="6"/>
  <c r="AJW265" i="6"/>
  <c r="AJX265" i="6"/>
  <c r="AJY265" i="6"/>
  <c r="AJZ265" i="6"/>
  <c r="AKA265" i="6"/>
  <c r="AKB265" i="6"/>
  <c r="AKC265" i="6"/>
  <c r="AKD265" i="6"/>
  <c r="AKE265" i="6"/>
  <c r="AKF265" i="6"/>
  <c r="AKG265" i="6"/>
  <c r="AKH265" i="6"/>
  <c r="AKI265" i="6"/>
  <c r="AKJ265" i="6"/>
  <c r="AKK265" i="6"/>
  <c r="AKL265" i="6"/>
  <c r="AKM265" i="6"/>
  <c r="AKN265" i="6"/>
  <c r="AKO265" i="6"/>
  <c r="AKP265" i="6"/>
  <c r="AKQ265" i="6"/>
  <c r="AKR265" i="6"/>
  <c r="AKS265" i="6"/>
  <c r="AKT265" i="6"/>
  <c r="AKU265" i="6"/>
  <c r="AKV265" i="6"/>
  <c r="AKW265" i="6"/>
  <c r="AKX265" i="6"/>
  <c r="AKY265" i="6"/>
  <c r="AKZ265" i="6"/>
  <c r="ALA265" i="6"/>
  <c r="ALB265" i="6"/>
  <c r="ALC265" i="6"/>
  <c r="ALD265" i="6"/>
  <c r="ALE265" i="6"/>
  <c r="ALF265" i="6"/>
  <c r="ALG265" i="6"/>
  <c r="ALH265" i="6"/>
  <c r="ALI265" i="6"/>
  <c r="ALJ265" i="6"/>
  <c r="ALK265" i="6"/>
  <c r="ALL265" i="6"/>
  <c r="ALM265" i="6"/>
  <c r="ALN265" i="6"/>
  <c r="ALO265" i="6"/>
  <c r="ALP265" i="6"/>
  <c r="ALQ265" i="6"/>
  <c r="ALR265" i="6"/>
  <c r="ALS265" i="6"/>
  <c r="ALT265" i="6"/>
  <c r="ALU265" i="6"/>
  <c r="ALV265" i="6"/>
  <c r="ALW265" i="6"/>
  <c r="ALX265" i="6"/>
  <c r="ALY265" i="6"/>
  <c r="ALZ265" i="6"/>
  <c r="AMA265" i="6"/>
  <c r="AMB265" i="6"/>
  <c r="AMC265" i="6"/>
  <c r="AMD265" i="6"/>
  <c r="AME265" i="6"/>
  <c r="AMF265" i="6"/>
  <c r="AMG265" i="6"/>
  <c r="AMH265" i="6"/>
  <c r="AMI265" i="6"/>
  <c r="AIV266" i="6"/>
  <c r="AIW266" i="6"/>
  <c r="AIX266" i="6"/>
  <c r="AIY266" i="6"/>
  <c r="AIZ266" i="6"/>
  <c r="AJA266" i="6"/>
  <c r="AJB266" i="6"/>
  <c r="AJC266" i="6"/>
  <c r="AJD266" i="6"/>
  <c r="AJE266" i="6"/>
  <c r="AJF266" i="6"/>
  <c r="AJG266" i="6"/>
  <c r="AJH266" i="6"/>
  <c r="AJI266" i="6"/>
  <c r="AJJ266" i="6"/>
  <c r="AJK266" i="6"/>
  <c r="AJL266" i="6"/>
  <c r="AJM266" i="6"/>
  <c r="AJN266" i="6"/>
  <c r="AJO266" i="6"/>
  <c r="AJP266" i="6"/>
  <c r="AJQ266" i="6"/>
  <c r="AJR266" i="6"/>
  <c r="AJS266" i="6"/>
  <c r="AJT266" i="6"/>
  <c r="AJU266" i="6"/>
  <c r="AJV266" i="6"/>
  <c r="AJW266" i="6"/>
  <c r="AJX266" i="6"/>
  <c r="AJY266" i="6"/>
  <c r="AJZ266" i="6"/>
  <c r="AKA266" i="6"/>
  <c r="AKB266" i="6"/>
  <c r="AKC266" i="6"/>
  <c r="AKD266" i="6"/>
  <c r="AKE266" i="6"/>
  <c r="AKF266" i="6"/>
  <c r="AKG266" i="6"/>
  <c r="AKH266" i="6"/>
  <c r="AKI266" i="6"/>
  <c r="AKJ266" i="6"/>
  <c r="AKK266" i="6"/>
  <c r="AKL266" i="6"/>
  <c r="AKM266" i="6"/>
  <c r="AKN266" i="6"/>
  <c r="AKO266" i="6"/>
  <c r="AKP266" i="6"/>
  <c r="AKQ266" i="6"/>
  <c r="AKR266" i="6"/>
  <c r="AKS266" i="6"/>
  <c r="AKT266" i="6"/>
  <c r="AKU266" i="6"/>
  <c r="AKV266" i="6"/>
  <c r="AKW266" i="6"/>
  <c r="AKX266" i="6"/>
  <c r="AKY266" i="6"/>
  <c r="AKZ266" i="6"/>
  <c r="ALA266" i="6"/>
  <c r="ALB266" i="6"/>
  <c r="ALC266" i="6"/>
  <c r="ALD266" i="6"/>
  <c r="ALE266" i="6"/>
  <c r="ALF266" i="6"/>
  <c r="ALG266" i="6"/>
  <c r="ALH266" i="6"/>
  <c r="ALI266" i="6"/>
  <c r="ALJ266" i="6"/>
  <c r="ALK266" i="6"/>
  <c r="ALL266" i="6"/>
  <c r="ALM266" i="6"/>
  <c r="ALN266" i="6"/>
  <c r="ALO266" i="6"/>
  <c r="ALP266" i="6"/>
  <c r="ALQ266" i="6"/>
  <c r="ALR266" i="6"/>
  <c r="ALS266" i="6"/>
  <c r="ALT266" i="6"/>
  <c r="ALU266" i="6"/>
  <c r="ALV266" i="6"/>
  <c r="ALW266" i="6"/>
  <c r="ALX266" i="6"/>
  <c r="ALY266" i="6"/>
  <c r="ALZ266" i="6"/>
  <c r="AMA266" i="6"/>
  <c r="AMB266" i="6"/>
  <c r="AMC266" i="6"/>
  <c r="AMD266" i="6"/>
  <c r="AME266" i="6"/>
  <c r="AMF266" i="6"/>
  <c r="AMG266" i="6"/>
  <c r="AMH266" i="6"/>
  <c r="AMI266" i="6"/>
  <c r="AIV267" i="6"/>
  <c r="AIW267" i="6"/>
  <c r="AIX267" i="6"/>
  <c r="AIY267" i="6"/>
  <c r="AIZ267" i="6"/>
  <c r="AJA267" i="6"/>
  <c r="AJB267" i="6"/>
  <c r="AJC267" i="6"/>
  <c r="AJD267" i="6"/>
  <c r="AJE267" i="6"/>
  <c r="AJF267" i="6"/>
  <c r="AJG267" i="6"/>
  <c r="AJH267" i="6"/>
  <c r="AJI267" i="6"/>
  <c r="AJJ267" i="6"/>
  <c r="AJK267" i="6"/>
  <c r="AJL267" i="6"/>
  <c r="AJM267" i="6"/>
  <c r="AJN267" i="6"/>
  <c r="AJO267" i="6"/>
  <c r="AJP267" i="6"/>
  <c r="AJQ267" i="6"/>
  <c r="AJR267" i="6"/>
  <c r="AJS267" i="6"/>
  <c r="AJT267" i="6"/>
  <c r="AJU267" i="6"/>
  <c r="AJV267" i="6"/>
  <c r="AJW267" i="6"/>
  <c r="AJX267" i="6"/>
  <c r="AJY267" i="6"/>
  <c r="AJZ267" i="6"/>
  <c r="AKA267" i="6"/>
  <c r="AKB267" i="6"/>
  <c r="AKC267" i="6"/>
  <c r="AKD267" i="6"/>
  <c r="AKE267" i="6"/>
  <c r="AKF267" i="6"/>
  <c r="AKG267" i="6"/>
  <c r="AKH267" i="6"/>
  <c r="AKI267" i="6"/>
  <c r="AKJ267" i="6"/>
  <c r="AKK267" i="6"/>
  <c r="AKL267" i="6"/>
  <c r="AKM267" i="6"/>
  <c r="AKN267" i="6"/>
  <c r="AKO267" i="6"/>
  <c r="AKP267" i="6"/>
  <c r="AKQ267" i="6"/>
  <c r="AKR267" i="6"/>
  <c r="AKS267" i="6"/>
  <c r="AKT267" i="6"/>
  <c r="AKU267" i="6"/>
  <c r="AKV267" i="6"/>
  <c r="AKW267" i="6"/>
  <c r="AKX267" i="6"/>
  <c r="AKY267" i="6"/>
  <c r="AKZ267" i="6"/>
  <c r="ALA267" i="6"/>
  <c r="ALB267" i="6"/>
  <c r="ALC267" i="6"/>
  <c r="ALD267" i="6"/>
  <c r="ALE267" i="6"/>
  <c r="ALF267" i="6"/>
  <c r="ALG267" i="6"/>
  <c r="ALH267" i="6"/>
  <c r="ALI267" i="6"/>
  <c r="ALJ267" i="6"/>
  <c r="ALK267" i="6"/>
  <c r="ALL267" i="6"/>
  <c r="ALM267" i="6"/>
  <c r="ALN267" i="6"/>
  <c r="ALO267" i="6"/>
  <c r="ALP267" i="6"/>
  <c r="ALQ267" i="6"/>
  <c r="ALR267" i="6"/>
  <c r="ALS267" i="6"/>
  <c r="ALT267" i="6"/>
  <c r="ALU267" i="6"/>
  <c r="ALV267" i="6"/>
  <c r="ALW267" i="6"/>
  <c r="ALX267" i="6"/>
  <c r="ALY267" i="6"/>
  <c r="ALZ267" i="6"/>
  <c r="AMA267" i="6"/>
  <c r="AMB267" i="6"/>
  <c r="AMC267" i="6"/>
  <c r="AMD267" i="6"/>
  <c r="AME267" i="6"/>
  <c r="AMF267" i="6"/>
  <c r="AMG267" i="6"/>
  <c r="AMH267" i="6"/>
  <c r="AMI267" i="6"/>
  <c r="AIV268" i="6"/>
  <c r="AIW268" i="6"/>
  <c r="AIX268" i="6"/>
  <c r="AIY268" i="6"/>
  <c r="AIZ268" i="6"/>
  <c r="AJA268" i="6"/>
  <c r="AJB268" i="6"/>
  <c r="AJC268" i="6"/>
  <c r="AJD268" i="6"/>
  <c r="AJE268" i="6"/>
  <c r="AJF268" i="6"/>
  <c r="AJG268" i="6"/>
  <c r="AJH268" i="6"/>
  <c r="AJI268" i="6"/>
  <c r="AJJ268" i="6"/>
  <c r="AJK268" i="6"/>
  <c r="AJL268" i="6"/>
  <c r="AJM268" i="6"/>
  <c r="AJN268" i="6"/>
  <c r="AJO268" i="6"/>
  <c r="AJP268" i="6"/>
  <c r="AJQ268" i="6"/>
  <c r="AJR268" i="6"/>
  <c r="AJS268" i="6"/>
  <c r="AJT268" i="6"/>
  <c r="AJU268" i="6"/>
  <c r="AJV268" i="6"/>
  <c r="AJW268" i="6"/>
  <c r="AJX268" i="6"/>
  <c r="AJY268" i="6"/>
  <c r="AJZ268" i="6"/>
  <c r="AKA268" i="6"/>
  <c r="AKB268" i="6"/>
  <c r="AKC268" i="6"/>
  <c r="AKD268" i="6"/>
  <c r="AKE268" i="6"/>
  <c r="AKF268" i="6"/>
  <c r="AKG268" i="6"/>
  <c r="AKH268" i="6"/>
  <c r="AKI268" i="6"/>
  <c r="AKJ268" i="6"/>
  <c r="AKK268" i="6"/>
  <c r="AKL268" i="6"/>
  <c r="AKM268" i="6"/>
  <c r="AKN268" i="6"/>
  <c r="AKO268" i="6"/>
  <c r="AKP268" i="6"/>
  <c r="AKQ268" i="6"/>
  <c r="AKR268" i="6"/>
  <c r="AKS268" i="6"/>
  <c r="AKT268" i="6"/>
  <c r="AKU268" i="6"/>
  <c r="AKV268" i="6"/>
  <c r="AKW268" i="6"/>
  <c r="AKX268" i="6"/>
  <c r="AKY268" i="6"/>
  <c r="AKZ268" i="6"/>
  <c r="ALA268" i="6"/>
  <c r="ALB268" i="6"/>
  <c r="ALC268" i="6"/>
  <c r="ALD268" i="6"/>
  <c r="ALE268" i="6"/>
  <c r="ALF268" i="6"/>
  <c r="ALG268" i="6"/>
  <c r="ALH268" i="6"/>
  <c r="ALI268" i="6"/>
  <c r="ALJ268" i="6"/>
  <c r="ALK268" i="6"/>
  <c r="ALL268" i="6"/>
  <c r="ALM268" i="6"/>
  <c r="ALN268" i="6"/>
  <c r="ALO268" i="6"/>
  <c r="ALP268" i="6"/>
  <c r="ALQ268" i="6"/>
  <c r="ALR268" i="6"/>
  <c r="ALS268" i="6"/>
  <c r="ALT268" i="6"/>
  <c r="ALU268" i="6"/>
  <c r="ALV268" i="6"/>
  <c r="ALW268" i="6"/>
  <c r="ALX268" i="6"/>
  <c r="ALY268" i="6"/>
  <c r="ALZ268" i="6"/>
  <c r="AMA268" i="6"/>
  <c r="AMB268" i="6"/>
  <c r="AMC268" i="6"/>
  <c r="AMD268" i="6"/>
  <c r="AME268" i="6"/>
  <c r="AMF268" i="6"/>
  <c r="AMG268" i="6"/>
  <c r="AMH268" i="6"/>
  <c r="AMI268" i="6"/>
  <c r="AIV269" i="6"/>
  <c r="AIW269" i="6"/>
  <c r="AIX269" i="6"/>
  <c r="AIY269" i="6"/>
  <c r="AIZ269" i="6"/>
  <c r="AJA269" i="6"/>
  <c r="AJB269" i="6"/>
  <c r="AJC269" i="6"/>
  <c r="AJD269" i="6"/>
  <c r="AJE269" i="6"/>
  <c r="AJF269" i="6"/>
  <c r="AJG269" i="6"/>
  <c r="AJH269" i="6"/>
  <c r="AJI269" i="6"/>
  <c r="AJJ269" i="6"/>
  <c r="AJK269" i="6"/>
  <c r="AJL269" i="6"/>
  <c r="AJM269" i="6"/>
  <c r="AJN269" i="6"/>
  <c r="AJO269" i="6"/>
  <c r="AJP269" i="6"/>
  <c r="AJQ269" i="6"/>
  <c r="AJR269" i="6"/>
  <c r="AJS269" i="6"/>
  <c r="AJT269" i="6"/>
  <c r="AJU269" i="6"/>
  <c r="AJV269" i="6"/>
  <c r="AJW269" i="6"/>
  <c r="AJX269" i="6"/>
  <c r="AJY269" i="6"/>
  <c r="AJZ269" i="6"/>
  <c r="AKA269" i="6"/>
  <c r="AKB269" i="6"/>
  <c r="AKC269" i="6"/>
  <c r="AKD269" i="6"/>
  <c r="AKE269" i="6"/>
  <c r="AKF269" i="6"/>
  <c r="AKG269" i="6"/>
  <c r="AKH269" i="6"/>
  <c r="AKI269" i="6"/>
  <c r="AKJ269" i="6"/>
  <c r="AKK269" i="6"/>
  <c r="AKL269" i="6"/>
  <c r="AKM269" i="6"/>
  <c r="AKN269" i="6"/>
  <c r="AKO269" i="6"/>
  <c r="AKP269" i="6"/>
  <c r="AKQ269" i="6"/>
  <c r="AKR269" i="6"/>
  <c r="AKS269" i="6"/>
  <c r="AKT269" i="6"/>
  <c r="AKU269" i="6"/>
  <c r="AKV269" i="6"/>
  <c r="AKW269" i="6"/>
  <c r="AKX269" i="6"/>
  <c r="AKY269" i="6"/>
  <c r="AKZ269" i="6"/>
  <c r="ALA269" i="6"/>
  <c r="ALB269" i="6"/>
  <c r="ALC269" i="6"/>
  <c r="ALD269" i="6"/>
  <c r="ALE269" i="6"/>
  <c r="ALF269" i="6"/>
  <c r="ALG269" i="6"/>
  <c r="ALH269" i="6"/>
  <c r="ALI269" i="6"/>
  <c r="ALJ269" i="6"/>
  <c r="ALK269" i="6"/>
  <c r="ALL269" i="6"/>
  <c r="ALM269" i="6"/>
  <c r="ALN269" i="6"/>
  <c r="ALO269" i="6"/>
  <c r="ALP269" i="6"/>
  <c r="ALQ269" i="6"/>
  <c r="ALR269" i="6"/>
  <c r="ALS269" i="6"/>
  <c r="ALT269" i="6"/>
  <c r="ALU269" i="6"/>
  <c r="ALV269" i="6"/>
  <c r="ALW269" i="6"/>
  <c r="ALX269" i="6"/>
  <c r="ALY269" i="6"/>
  <c r="ALZ269" i="6"/>
  <c r="AMA269" i="6"/>
  <c r="AMB269" i="6"/>
  <c r="AMC269" i="6"/>
  <c r="AMD269" i="6"/>
  <c r="AME269" i="6"/>
  <c r="AMF269" i="6"/>
  <c r="AMG269" i="6"/>
  <c r="AMH269" i="6"/>
  <c r="AMI269" i="6"/>
  <c r="AIV270" i="6"/>
  <c r="AIW270" i="6"/>
  <c r="AIX270" i="6"/>
  <c r="AIY270" i="6"/>
  <c r="AIZ270" i="6"/>
  <c r="AJA270" i="6"/>
  <c r="AJB270" i="6"/>
  <c r="AJC270" i="6"/>
  <c r="AJD270" i="6"/>
  <c r="AJE270" i="6"/>
  <c r="AJF270" i="6"/>
  <c r="AJG270" i="6"/>
  <c r="AJH270" i="6"/>
  <c r="AJI270" i="6"/>
  <c r="AJJ270" i="6"/>
  <c r="AJK270" i="6"/>
  <c r="AJL270" i="6"/>
  <c r="AJM270" i="6"/>
  <c r="AJN270" i="6"/>
  <c r="AJO270" i="6"/>
  <c r="AJP270" i="6"/>
  <c r="AJQ270" i="6"/>
  <c r="AJR270" i="6"/>
  <c r="AJS270" i="6"/>
  <c r="AJT270" i="6"/>
  <c r="AJU270" i="6"/>
  <c r="AJV270" i="6"/>
  <c r="AJW270" i="6"/>
  <c r="AJX270" i="6"/>
  <c r="AJY270" i="6"/>
  <c r="AJZ270" i="6"/>
  <c r="AKA270" i="6"/>
  <c r="AKB270" i="6"/>
  <c r="AKC270" i="6"/>
  <c r="AKD270" i="6"/>
  <c r="AKE270" i="6"/>
  <c r="AKF270" i="6"/>
  <c r="AKG270" i="6"/>
  <c r="AKH270" i="6"/>
  <c r="AKI270" i="6"/>
  <c r="AKJ270" i="6"/>
  <c r="AKK270" i="6"/>
  <c r="AKL270" i="6"/>
  <c r="AKM270" i="6"/>
  <c r="AKN270" i="6"/>
  <c r="AKO270" i="6"/>
  <c r="AKP270" i="6"/>
  <c r="AKQ270" i="6"/>
  <c r="AKR270" i="6"/>
  <c r="AKS270" i="6"/>
  <c r="AKT270" i="6"/>
  <c r="AKU270" i="6"/>
  <c r="AKV270" i="6"/>
  <c r="AKW270" i="6"/>
  <c r="AKX270" i="6"/>
  <c r="AKY270" i="6"/>
  <c r="AKZ270" i="6"/>
  <c r="ALA270" i="6"/>
  <c r="ALB270" i="6"/>
  <c r="ALC270" i="6"/>
  <c r="ALD270" i="6"/>
  <c r="ALE270" i="6"/>
  <c r="ALF270" i="6"/>
  <c r="ALG270" i="6"/>
  <c r="ALH270" i="6"/>
  <c r="ALI270" i="6"/>
  <c r="ALJ270" i="6"/>
  <c r="ALK270" i="6"/>
  <c r="ALL270" i="6"/>
  <c r="ALM270" i="6"/>
  <c r="ALN270" i="6"/>
  <c r="ALO270" i="6"/>
  <c r="ALP270" i="6"/>
  <c r="ALQ270" i="6"/>
  <c r="ALR270" i="6"/>
  <c r="ALS270" i="6"/>
  <c r="ALT270" i="6"/>
  <c r="ALU270" i="6"/>
  <c r="ALV270" i="6"/>
  <c r="ALW270" i="6"/>
  <c r="ALX270" i="6"/>
  <c r="ALY270" i="6"/>
  <c r="ALZ270" i="6"/>
  <c r="AMA270" i="6"/>
  <c r="AMB270" i="6"/>
  <c r="AMC270" i="6"/>
  <c r="AMD270" i="6"/>
  <c r="AME270" i="6"/>
  <c r="AMF270" i="6"/>
  <c r="AMG270" i="6"/>
  <c r="AMH270" i="6"/>
  <c r="AMI270" i="6"/>
  <c r="AIV271" i="6"/>
  <c r="AIW271" i="6"/>
  <c r="AIX271" i="6"/>
  <c r="AIY271" i="6"/>
  <c r="AIZ271" i="6"/>
  <c r="AJA271" i="6"/>
  <c r="AJB271" i="6"/>
  <c r="AJC271" i="6"/>
  <c r="AJD271" i="6"/>
  <c r="AJE271" i="6"/>
  <c r="AJF271" i="6"/>
  <c r="AJG271" i="6"/>
  <c r="AJH271" i="6"/>
  <c r="AJI271" i="6"/>
  <c r="AJJ271" i="6"/>
  <c r="AJK271" i="6"/>
  <c r="AJL271" i="6"/>
  <c r="AJM271" i="6"/>
  <c r="AJN271" i="6"/>
  <c r="AJO271" i="6"/>
  <c r="AJP271" i="6"/>
  <c r="AJQ271" i="6"/>
  <c r="AJR271" i="6"/>
  <c r="AJS271" i="6"/>
  <c r="AJT271" i="6"/>
  <c r="AJU271" i="6"/>
  <c r="AJV271" i="6"/>
  <c r="AJW271" i="6"/>
  <c r="AJX271" i="6"/>
  <c r="AJY271" i="6"/>
  <c r="AJZ271" i="6"/>
  <c r="AKA271" i="6"/>
  <c r="AKB271" i="6"/>
  <c r="AKC271" i="6"/>
  <c r="AKD271" i="6"/>
  <c r="AKE271" i="6"/>
  <c r="AKF271" i="6"/>
  <c r="AKG271" i="6"/>
  <c r="AKH271" i="6"/>
  <c r="AKI271" i="6"/>
  <c r="AKJ271" i="6"/>
  <c r="AKK271" i="6"/>
  <c r="AKL271" i="6"/>
  <c r="AKM271" i="6"/>
  <c r="AKN271" i="6"/>
  <c r="AKO271" i="6"/>
  <c r="AKP271" i="6"/>
  <c r="AKQ271" i="6"/>
  <c r="AKR271" i="6"/>
  <c r="AKS271" i="6"/>
  <c r="AKT271" i="6"/>
  <c r="AKU271" i="6"/>
  <c r="AKV271" i="6"/>
  <c r="AKW271" i="6"/>
  <c r="AKX271" i="6"/>
  <c r="AKY271" i="6"/>
  <c r="AKZ271" i="6"/>
  <c r="ALA271" i="6"/>
  <c r="ALB271" i="6"/>
  <c r="ALC271" i="6"/>
  <c r="ALD271" i="6"/>
  <c r="ALE271" i="6"/>
  <c r="ALF271" i="6"/>
  <c r="ALG271" i="6"/>
  <c r="ALH271" i="6"/>
  <c r="ALI271" i="6"/>
  <c r="ALJ271" i="6"/>
  <c r="ALK271" i="6"/>
  <c r="ALL271" i="6"/>
  <c r="ALM271" i="6"/>
  <c r="ALN271" i="6"/>
  <c r="ALO271" i="6"/>
  <c r="ALP271" i="6"/>
  <c r="ALQ271" i="6"/>
  <c r="ALR271" i="6"/>
  <c r="ALS271" i="6"/>
  <c r="ALT271" i="6"/>
  <c r="ALU271" i="6"/>
  <c r="ALV271" i="6"/>
  <c r="ALW271" i="6"/>
  <c r="ALX271" i="6"/>
  <c r="ALY271" i="6"/>
  <c r="ALZ271" i="6"/>
  <c r="AMA271" i="6"/>
  <c r="AMB271" i="6"/>
  <c r="AMC271" i="6"/>
  <c r="AMD271" i="6"/>
  <c r="AME271" i="6"/>
  <c r="AMF271" i="6"/>
  <c r="AMG271" i="6"/>
  <c r="AMH271" i="6"/>
  <c r="AMI271" i="6"/>
  <c r="AIV273" i="6"/>
  <c r="AIW273" i="6"/>
  <c r="AIX273" i="6"/>
  <c r="AIY273" i="6"/>
  <c r="AIZ273" i="6"/>
  <c r="AJA273" i="6"/>
  <c r="AJB273" i="6"/>
  <c r="AJC273" i="6"/>
  <c r="AJD273" i="6"/>
  <c r="AJE273" i="6"/>
  <c r="AJF273" i="6"/>
  <c r="AJG273" i="6"/>
  <c r="AJH273" i="6"/>
  <c r="AJI273" i="6"/>
  <c r="AJJ273" i="6"/>
  <c r="AJK273" i="6"/>
  <c r="AJL273" i="6"/>
  <c r="AJM273" i="6"/>
  <c r="AJN273" i="6"/>
  <c r="AJO273" i="6"/>
  <c r="AJP273" i="6"/>
  <c r="AJQ273" i="6"/>
  <c r="AJR273" i="6"/>
  <c r="AJS273" i="6"/>
  <c r="AJT273" i="6"/>
  <c r="AJU273" i="6"/>
  <c r="AJV273" i="6"/>
  <c r="AJW273" i="6"/>
  <c r="AJX273" i="6"/>
  <c r="AJY273" i="6"/>
  <c r="AJZ273" i="6"/>
  <c r="AKA273" i="6"/>
  <c r="AKB273" i="6"/>
  <c r="AKC273" i="6"/>
  <c r="AKD273" i="6"/>
  <c r="AKE273" i="6"/>
  <c r="AKF273" i="6"/>
  <c r="AKG273" i="6"/>
  <c r="AKH273" i="6"/>
  <c r="AKI273" i="6"/>
  <c r="AKJ273" i="6"/>
  <c r="AKK273" i="6"/>
  <c r="AKL273" i="6"/>
  <c r="AKM273" i="6"/>
  <c r="AKN273" i="6"/>
  <c r="AKO273" i="6"/>
  <c r="AKP273" i="6"/>
  <c r="AKQ273" i="6"/>
  <c r="AKR273" i="6"/>
  <c r="AKS273" i="6"/>
  <c r="AKT273" i="6"/>
  <c r="AKU273" i="6"/>
  <c r="AKV273" i="6"/>
  <c r="AKW273" i="6"/>
  <c r="AKX273" i="6"/>
  <c r="AKY273" i="6"/>
  <c r="AKZ273" i="6"/>
  <c r="ALA273" i="6"/>
  <c r="ALB273" i="6"/>
  <c r="ALC273" i="6"/>
  <c r="ALD273" i="6"/>
  <c r="ALE273" i="6"/>
  <c r="ALF273" i="6"/>
  <c r="ALG273" i="6"/>
  <c r="ALH273" i="6"/>
  <c r="ALI273" i="6"/>
  <c r="ALJ273" i="6"/>
  <c r="ALK273" i="6"/>
  <c r="ALL273" i="6"/>
  <c r="ALM273" i="6"/>
  <c r="ALN273" i="6"/>
  <c r="ALO273" i="6"/>
  <c r="ALP273" i="6"/>
  <c r="ALQ273" i="6"/>
  <c r="ALR273" i="6"/>
  <c r="ALS273" i="6"/>
  <c r="ALT273" i="6"/>
  <c r="ALU273" i="6"/>
  <c r="ALV273" i="6"/>
  <c r="ALW273" i="6"/>
  <c r="ALX273" i="6"/>
  <c r="ALY273" i="6"/>
  <c r="ALZ273" i="6"/>
  <c r="AMA273" i="6"/>
  <c r="AMB273" i="6"/>
  <c r="AMC273" i="6"/>
  <c r="AMD273" i="6"/>
  <c r="AME273" i="6"/>
  <c r="AMF273" i="6"/>
  <c r="AMG273" i="6"/>
  <c r="AMH273" i="6"/>
  <c r="AMI273" i="6"/>
  <c r="H46" i="6"/>
  <c r="H47" i="6"/>
  <c r="H48" i="6"/>
  <c r="H49" i="6"/>
  <c r="H50" i="6"/>
  <c r="H51" i="6"/>
  <c r="G52" i="6"/>
  <c r="AIT54" i="6"/>
  <c r="AIU54" i="6"/>
  <c r="AIV54" i="6"/>
  <c r="AIW54" i="6"/>
  <c r="AIX54" i="6"/>
  <c r="AIY54" i="6"/>
  <c r="AIZ54" i="6"/>
  <c r="AJA54" i="6"/>
  <c r="AJB54" i="6"/>
  <c r="AJC54" i="6"/>
  <c r="AJD54" i="6"/>
  <c r="AJE54" i="6"/>
  <c r="AJF54" i="6"/>
  <c r="AJG54" i="6"/>
  <c r="AJP54" i="6"/>
  <c r="AJQ54" i="6"/>
  <c r="AJR54" i="6"/>
  <c r="AJS54" i="6"/>
  <c r="AJT54" i="6"/>
  <c r="AJU54" i="6"/>
  <c r="AJV54" i="6"/>
  <c r="AJW54" i="6"/>
  <c r="AJX54" i="6"/>
  <c r="AJY54" i="6"/>
  <c r="AKE54" i="6"/>
  <c r="AKF54" i="6"/>
  <c r="AIW64" i="5"/>
  <c r="AIV64" i="5"/>
  <c r="AIU64" i="5"/>
  <c r="AIT64" i="5"/>
  <c r="AIS64" i="5"/>
  <c r="AIR64" i="5"/>
  <c r="AIQ64" i="5"/>
  <c r="AIP64" i="5"/>
  <c r="AIO64" i="5"/>
  <c r="AIN64" i="5"/>
  <c r="AIM64" i="5"/>
  <c r="AIL64" i="5"/>
  <c r="AIK64" i="5"/>
  <c r="AIJ64" i="5"/>
  <c r="AII64" i="5"/>
  <c r="AIH64" i="5"/>
  <c r="AIG64" i="5"/>
  <c r="AIF64" i="5"/>
  <c r="AIE64" i="5"/>
  <c r="AID64" i="5"/>
  <c r="AIC64" i="5"/>
  <c r="AIB64" i="5"/>
  <c r="AIA64" i="5"/>
  <c r="AHZ64" i="5"/>
  <c r="AHY64" i="5"/>
  <c r="AHX64" i="5"/>
  <c r="AHW64" i="5"/>
  <c r="AHV64" i="5"/>
  <c r="AHU64" i="5"/>
  <c r="AHT64" i="5"/>
  <c r="AHS64" i="5"/>
  <c r="AHR64" i="5"/>
  <c r="AHQ64" i="5"/>
  <c r="AHP64" i="5"/>
  <c r="AHO64" i="5"/>
  <c r="AHN64" i="5"/>
  <c r="AHM64" i="5"/>
  <c r="AHL64" i="5"/>
  <c r="AHK64" i="5"/>
  <c r="AHJ64" i="5"/>
  <c r="AHI64" i="5"/>
  <c r="AHH64" i="5"/>
  <c r="AHG64" i="5"/>
  <c r="AHF64" i="5"/>
  <c r="AHE64" i="5"/>
  <c r="AHD64" i="5"/>
  <c r="AHC64" i="5"/>
  <c r="AHB64" i="5"/>
  <c r="AHA64" i="5"/>
  <c r="AGZ64" i="5"/>
  <c r="AGY64" i="5"/>
  <c r="AGX64" i="5"/>
  <c r="AGW64" i="5"/>
  <c r="AGV64" i="5"/>
  <c r="AGU64" i="5"/>
  <c r="AGT64" i="5"/>
  <c r="AGS64" i="5"/>
  <c r="AGR64" i="5"/>
  <c r="AGQ64" i="5"/>
  <c r="AGP64" i="5"/>
  <c r="AGO64" i="5"/>
  <c r="AGN64" i="5"/>
  <c r="AGM64" i="5"/>
  <c r="AGL64" i="5"/>
  <c r="AGK64" i="5"/>
  <c r="AGJ64" i="5"/>
  <c r="AGI64" i="5"/>
  <c r="AGH64" i="5"/>
  <c r="AGG64" i="5"/>
  <c r="AGF64" i="5"/>
  <c r="AGE64" i="5"/>
  <c r="AGD64" i="5"/>
  <c r="H61" i="5"/>
  <c r="E61" i="5"/>
  <c r="H60" i="5"/>
  <c r="E60" i="5"/>
  <c r="H59" i="5"/>
  <c r="E59" i="5"/>
  <c r="H58" i="5"/>
  <c r="E58" i="5"/>
  <c r="H57" i="5"/>
  <c r="E57" i="5"/>
  <c r="H56" i="5"/>
  <c r="E47" i="5"/>
  <c r="E50" i="5"/>
  <c r="AFC54" i="5"/>
  <c r="AFD54" i="5"/>
  <c r="AFE54" i="5"/>
  <c r="AFF54" i="5"/>
  <c r="AFG54" i="5"/>
  <c r="AFH54" i="5"/>
  <c r="AFI54" i="5"/>
  <c r="AFJ54" i="5"/>
  <c r="AFK54" i="5"/>
  <c r="AFL54" i="5"/>
  <c r="AFM54" i="5"/>
  <c r="AFN54" i="5"/>
  <c r="AFO54" i="5"/>
  <c r="AFP54" i="5"/>
  <c r="AFQ54" i="5"/>
  <c r="AFR54" i="5"/>
  <c r="AFS54" i="5"/>
  <c r="AFT54" i="5"/>
  <c r="AFU54" i="5"/>
  <c r="AFV54" i="5"/>
  <c r="AFW54" i="5"/>
  <c r="AFX54" i="5"/>
  <c r="AFY54" i="5"/>
  <c r="AFZ54" i="5"/>
  <c r="AGA54" i="5"/>
  <c r="AGB54" i="5"/>
  <c r="AGC54" i="5"/>
  <c r="AGD54" i="5"/>
  <c r="AGE54" i="5"/>
  <c r="AGF54" i="5"/>
  <c r="AGG54" i="5"/>
  <c r="AGH54" i="5"/>
  <c r="AGI54" i="5"/>
  <c r="AGJ54" i="5"/>
  <c r="AGK54" i="5"/>
  <c r="AGL54" i="5"/>
  <c r="AGM54" i="5"/>
  <c r="AGN54" i="5"/>
  <c r="AGO54" i="5"/>
  <c r="AGP54" i="5"/>
  <c r="AGQ54" i="5"/>
  <c r="AGR54" i="5"/>
  <c r="AGS54" i="5"/>
  <c r="AGT54" i="5"/>
  <c r="AGU54" i="5"/>
  <c r="AGV54" i="5"/>
  <c r="AGW54" i="5"/>
  <c r="AGX54" i="5"/>
  <c r="AGY54" i="5"/>
  <c r="AGZ54" i="5"/>
  <c r="H51" i="5"/>
  <c r="H50" i="5"/>
  <c r="H49" i="5"/>
  <c r="H48" i="5"/>
  <c r="E48" i="5"/>
  <c r="H47" i="5"/>
  <c r="H46" i="5"/>
  <c r="H7" i="4"/>
  <c r="H8" i="4"/>
  <c r="H9" i="4"/>
  <c r="H10" i="4"/>
  <c r="H11" i="4"/>
  <c r="H12" i="4"/>
  <c r="G13" i="4"/>
  <c r="AED94" i="5"/>
  <c r="AEE94" i="5"/>
  <c r="AEF94" i="5"/>
  <c r="AEG94" i="5"/>
  <c r="AEH94" i="5"/>
  <c r="AEI94" i="5"/>
  <c r="AEJ94" i="5"/>
  <c r="AEK94" i="5"/>
  <c r="AEL94" i="5"/>
  <c r="AEM94" i="5"/>
  <c r="AEN94" i="5"/>
  <c r="AEO94" i="5"/>
  <c r="AEP94" i="5"/>
  <c r="AEQ94" i="5"/>
  <c r="AER94" i="5"/>
  <c r="AES94" i="5"/>
  <c r="AET94" i="5"/>
  <c r="AEU94" i="5"/>
  <c r="AEV94" i="5"/>
  <c r="AEW94" i="5"/>
  <c r="AEX94" i="5"/>
  <c r="AEY94" i="5"/>
  <c r="AEZ94" i="5"/>
  <c r="AFA94" i="5"/>
  <c r="AFB94" i="5"/>
  <c r="AFC94" i="5"/>
  <c r="AFD94" i="5"/>
  <c r="AFE94" i="5"/>
  <c r="AFF94" i="5"/>
  <c r="AFG94" i="5"/>
  <c r="AFH94" i="5"/>
  <c r="AFI94" i="5"/>
  <c r="AFJ94" i="5"/>
  <c r="AFK94" i="5"/>
  <c r="AFL94" i="5"/>
  <c r="AFM94" i="5"/>
  <c r="AFN94" i="5"/>
  <c r="AFO94" i="5"/>
  <c r="AFP94" i="5"/>
  <c r="AFQ94" i="5"/>
  <c r="AFR94" i="5"/>
  <c r="AFS94" i="5"/>
  <c r="AFT94" i="5"/>
  <c r="AFU94" i="5"/>
  <c r="AFV94" i="5"/>
  <c r="AFW94" i="5"/>
  <c r="AFX94" i="5"/>
  <c r="AFY94" i="5"/>
  <c r="AFZ94" i="5"/>
  <c r="AGA94" i="5"/>
  <c r="AGB94" i="5"/>
  <c r="AGC94" i="5"/>
  <c r="AGD94" i="5"/>
  <c r="AGE94" i="5"/>
  <c r="AGF94" i="5"/>
  <c r="AGG94" i="5"/>
  <c r="AGH94" i="5"/>
  <c r="AGI94" i="5"/>
  <c r="AGJ94" i="5"/>
  <c r="AGK94" i="5"/>
  <c r="AGL94" i="5"/>
  <c r="AGM94" i="5"/>
  <c r="AGN94" i="5"/>
  <c r="AGO94" i="5"/>
  <c r="AGP94" i="5"/>
  <c r="AGQ94" i="5"/>
  <c r="AGR94" i="5"/>
  <c r="AGS94" i="5"/>
  <c r="AGT94" i="5"/>
  <c r="AGU94" i="5"/>
  <c r="AGV94" i="5"/>
  <c r="AGW94" i="5"/>
  <c r="AGX94" i="5"/>
  <c r="AGY94" i="5"/>
  <c r="AGZ94" i="5"/>
  <c r="AHA94" i="5"/>
  <c r="AHB94" i="5"/>
  <c r="AHC94" i="5"/>
  <c r="AHD94" i="5"/>
  <c r="AHE94" i="5"/>
  <c r="AHF94" i="5"/>
  <c r="AHG94" i="5"/>
  <c r="AHH94" i="5"/>
  <c r="AHI94" i="5"/>
  <c r="AHJ94" i="5"/>
  <c r="AHK94" i="5"/>
  <c r="AHL94" i="5"/>
  <c r="AHM94" i="5"/>
  <c r="AHN94" i="5"/>
  <c r="AHO94" i="5"/>
  <c r="AHP94" i="5"/>
  <c r="AHQ94" i="5"/>
  <c r="AHR94" i="5"/>
  <c r="AHS94" i="5"/>
  <c r="AHT94" i="5"/>
  <c r="AHU94" i="5"/>
  <c r="AHV94" i="5"/>
  <c r="AHW94" i="5"/>
  <c r="AHX94" i="5"/>
  <c r="AHY94" i="5"/>
  <c r="AHZ94" i="5"/>
  <c r="AIA94" i="5"/>
  <c r="AIB94" i="5"/>
  <c r="AIC94" i="5"/>
  <c r="AID94" i="5"/>
  <c r="AIE94" i="5"/>
  <c r="AIF94" i="5"/>
  <c r="AIG94" i="5"/>
  <c r="AIH94" i="5"/>
  <c r="AII94" i="5"/>
  <c r="AIJ94" i="5"/>
  <c r="AIK94" i="5"/>
  <c r="AIL94" i="5"/>
  <c r="AIM94" i="5"/>
  <c r="AIN94" i="5"/>
  <c r="AIO94" i="5"/>
  <c r="AIP94" i="5"/>
  <c r="AIQ94" i="5"/>
  <c r="AIR94" i="5"/>
  <c r="AIS94" i="5"/>
  <c r="AIT94" i="5"/>
  <c r="AIU94" i="5"/>
  <c r="AIV94" i="5"/>
  <c r="AIW94" i="5"/>
  <c r="AIX94" i="5"/>
  <c r="AIY94" i="5"/>
  <c r="AIZ94" i="5"/>
  <c r="AJA94" i="5"/>
  <c r="AJB94" i="5"/>
  <c r="AJC94" i="5"/>
  <c r="AJD94" i="5"/>
  <c r="AJE94" i="5"/>
  <c r="AJF94" i="5"/>
  <c r="AJG94" i="5"/>
  <c r="AJH94" i="5"/>
  <c r="AJI94" i="5"/>
  <c r="AJJ94" i="5"/>
  <c r="AJK94" i="5"/>
  <c r="AJL94" i="5"/>
  <c r="AJM94" i="5"/>
  <c r="AJN94" i="5"/>
  <c r="AJO94" i="5"/>
  <c r="AJP94" i="5"/>
  <c r="AJQ94" i="5"/>
  <c r="AJR94" i="5"/>
  <c r="AJS94" i="5"/>
  <c r="AJT94" i="5"/>
  <c r="AJU94" i="5"/>
  <c r="AJV94" i="5"/>
  <c r="AJW94" i="5"/>
  <c r="AJX94" i="5"/>
  <c r="AKI94" i="5"/>
  <c r="AKJ94" i="5"/>
  <c r="AKK94" i="5"/>
  <c r="AKL94" i="5"/>
  <c r="AKM94" i="5"/>
  <c r="AKN94" i="5"/>
  <c r="AKO94" i="5"/>
  <c r="AKP94" i="5"/>
  <c r="AKQ94" i="5"/>
  <c r="AJM24" i="6"/>
  <c r="AJN24" i="6"/>
  <c r="AJO24" i="6"/>
  <c r="AJP24" i="6"/>
  <c r="AJQ24" i="6"/>
  <c r="AJR24" i="6"/>
  <c r="AJS24" i="6"/>
  <c r="AJT24" i="6"/>
  <c r="AJU24" i="6"/>
  <c r="AJV24" i="6"/>
  <c r="AJW24" i="6"/>
  <c r="AJX24" i="6"/>
  <c r="AJY24" i="6"/>
  <c r="AJZ24" i="6"/>
  <c r="AKA24" i="6"/>
  <c r="AKB24" i="6"/>
  <c r="AKC24" i="6"/>
  <c r="AKD24" i="6"/>
  <c r="AKE24" i="6"/>
  <c r="AKF24" i="6"/>
  <c r="AKG24" i="6"/>
  <c r="AKH24" i="6"/>
  <c r="AKI24" i="6"/>
  <c r="AKJ24" i="6"/>
  <c r="AKK24" i="6"/>
  <c r="AKL24" i="6"/>
  <c r="AKM24" i="6"/>
  <c r="AKN24" i="6"/>
  <c r="AKO24" i="6"/>
  <c r="AKP24" i="6"/>
  <c r="AKQ24" i="6"/>
  <c r="AKR24" i="6"/>
  <c r="AKS24" i="6"/>
  <c r="AKT24" i="6"/>
  <c r="AKU24" i="6"/>
  <c r="AKV24" i="6"/>
  <c r="AKW24" i="6"/>
  <c r="AKX24" i="6"/>
  <c r="AKY24" i="6"/>
  <c r="AGX24" i="6"/>
  <c r="AGY24" i="6"/>
  <c r="AGZ24" i="6"/>
  <c r="AHA24" i="6"/>
  <c r="AHB24" i="6"/>
  <c r="AHC24" i="6"/>
  <c r="AHD24" i="6"/>
  <c r="AHE24" i="6"/>
  <c r="AHF24" i="6"/>
  <c r="AHG24" i="6"/>
  <c r="AHH24" i="6"/>
  <c r="AHI24" i="6"/>
  <c r="AHJ24" i="6"/>
  <c r="AHK24" i="6"/>
  <c r="AHL24" i="6"/>
  <c r="AHM24" i="6"/>
  <c r="AHN24" i="6"/>
  <c r="AHO24" i="6"/>
  <c r="AHP24" i="6"/>
  <c r="AHQ24" i="6"/>
  <c r="AHR24" i="6"/>
  <c r="AHS24" i="6"/>
  <c r="AHT24" i="6"/>
  <c r="AHU24" i="6"/>
  <c r="AHV24" i="6"/>
  <c r="AHW24" i="6"/>
  <c r="AHX24" i="6"/>
  <c r="AHY24" i="6"/>
  <c r="AHZ24" i="6"/>
  <c r="AIA24" i="6"/>
  <c r="AIB24" i="6"/>
  <c r="AIC24" i="6"/>
  <c r="AID24" i="6"/>
  <c r="AIE24" i="6"/>
  <c r="AIF24" i="6"/>
  <c r="AIG24" i="6"/>
  <c r="AOD125" i="6"/>
  <c r="AOE125" i="6"/>
  <c r="AOF125" i="6"/>
  <c r="ALM76" i="4"/>
  <c r="ALN76" i="4"/>
  <c r="ALO76" i="4"/>
  <c r="ALP76" i="4"/>
  <c r="ALQ76" i="4"/>
  <c r="ALR76" i="4"/>
  <c r="ALS76" i="4"/>
  <c r="ALT76" i="4"/>
  <c r="ALU76" i="4"/>
  <c r="ALV76" i="4"/>
  <c r="ALW76" i="4"/>
  <c r="ALD76" i="4"/>
  <c r="ALE76" i="4"/>
  <c r="ALF76" i="4"/>
  <c r="ALG76" i="4"/>
  <c r="ALH76" i="4"/>
  <c r="ALI76" i="4"/>
  <c r="ALJ76" i="4"/>
  <c r="ALK76" i="4"/>
  <c r="H52" i="5" l="1"/>
  <c r="ALL251" i="6"/>
  <c r="AJP251" i="6"/>
  <c r="AKX251" i="6"/>
  <c r="AJA251" i="6"/>
  <c r="ALS251" i="6"/>
  <c r="AJV251" i="6"/>
  <c r="AKJ251" i="6"/>
  <c r="AMC251" i="6"/>
  <c r="ALE251" i="6"/>
  <c r="AJH251" i="6"/>
  <c r="AKQ251" i="6"/>
  <c r="AKC251" i="6"/>
  <c r="H52" i="6"/>
  <c r="B50" i="6"/>
  <c r="B53" i="6" s="1"/>
  <c r="B11" i="4"/>
  <c r="C14" i="4" s="1"/>
  <c r="H13" i="4"/>
  <c r="H62" i="5"/>
  <c r="AMI257" i="6"/>
  <c r="AMI260" i="6" s="1"/>
  <c r="AMI258" i="6"/>
  <c r="AMI261" i="6" s="1"/>
  <c r="AMI259" i="6"/>
  <c r="AMI262" i="6" s="1"/>
  <c r="AMH257" i="6"/>
  <c r="AMH260" i="6" s="1"/>
  <c r="AMH258" i="6"/>
  <c r="AMH261" i="6" s="1"/>
  <c r="AMH259" i="6"/>
  <c r="AMH262" i="6" s="1"/>
  <c r="AMG257" i="6"/>
  <c r="AMG260" i="6" s="1"/>
  <c r="AMG258" i="6"/>
  <c r="AMG261" i="6" s="1"/>
  <c r="AMG259" i="6"/>
  <c r="AMG262" i="6" s="1"/>
  <c r="AMF257" i="6"/>
  <c r="AMF260" i="6" s="1"/>
  <c r="AMF258" i="6"/>
  <c r="AMF261" i="6" s="1"/>
  <c r="AMF259" i="6"/>
  <c r="AMF262" i="6" s="1"/>
  <c r="AME257" i="6"/>
  <c r="AME260" i="6" s="1"/>
  <c r="AME258" i="6"/>
  <c r="AME261" i="6" s="1"/>
  <c r="AME259" i="6"/>
  <c r="AME262" i="6" s="1"/>
  <c r="AMD257" i="6"/>
  <c r="AMD260" i="6" s="1"/>
  <c r="AMD258" i="6"/>
  <c r="AMD261" i="6" s="1"/>
  <c r="AMD259" i="6"/>
  <c r="AMD262" i="6" s="1"/>
  <c r="AMC257" i="6"/>
  <c r="AMC260" i="6" s="1"/>
  <c r="AMC258" i="6"/>
  <c r="AMC261" i="6" s="1"/>
  <c r="AMC259" i="6"/>
  <c r="AMC262" i="6" s="1"/>
  <c r="AMB257" i="6"/>
  <c r="AMB260" i="6" s="1"/>
  <c r="AMB258" i="6"/>
  <c r="AMB261" i="6" s="1"/>
  <c r="AMB259" i="6"/>
  <c r="AMB262" i="6" s="1"/>
  <c r="AMA257" i="6"/>
  <c r="AMA260" i="6" s="1"/>
  <c r="AMA258" i="6"/>
  <c r="AMA261" i="6" s="1"/>
  <c r="AMA259" i="6"/>
  <c r="AMA262" i="6" s="1"/>
  <c r="ALZ257" i="6"/>
  <c r="ALZ260" i="6" s="1"/>
  <c r="ALZ258" i="6"/>
  <c r="ALZ261" i="6" s="1"/>
  <c r="ALZ259" i="6"/>
  <c r="ALZ262" i="6" s="1"/>
  <c r="ALY257" i="6"/>
  <c r="ALY260" i="6" s="1"/>
  <c r="ALY258" i="6"/>
  <c r="ALY261" i="6" s="1"/>
  <c r="ALY259" i="6"/>
  <c r="ALY262" i="6" s="1"/>
  <c r="ALX257" i="6"/>
  <c r="ALX260" i="6" s="1"/>
  <c r="ALX258" i="6"/>
  <c r="ALX261" i="6" s="1"/>
  <c r="ALX259" i="6"/>
  <c r="ALX262" i="6" s="1"/>
  <c r="ALW257" i="6"/>
  <c r="ALW260" i="6" s="1"/>
  <c r="ALW258" i="6"/>
  <c r="ALW261" i="6" s="1"/>
  <c r="ALW259" i="6"/>
  <c r="ALW262" i="6" s="1"/>
  <c r="ALV257" i="6"/>
  <c r="ALV260" i="6" s="1"/>
  <c r="ALV258" i="6"/>
  <c r="ALV261" i="6" s="1"/>
  <c r="ALV259" i="6"/>
  <c r="ALV262" i="6" s="1"/>
  <c r="ALU257" i="6"/>
  <c r="ALU260" i="6" s="1"/>
  <c r="ALU258" i="6"/>
  <c r="ALU261" i="6" s="1"/>
  <c r="ALU259" i="6"/>
  <c r="ALU262" i="6" s="1"/>
  <c r="ALT257" i="6"/>
  <c r="ALT260" i="6" s="1"/>
  <c r="ALT258" i="6"/>
  <c r="ALT261" i="6" s="1"/>
  <c r="ALT259" i="6"/>
  <c r="ALT262" i="6" s="1"/>
  <c r="ALS257" i="6"/>
  <c r="ALS260" i="6" s="1"/>
  <c r="ALS258" i="6"/>
  <c r="ALS261" i="6" s="1"/>
  <c r="ALS259" i="6"/>
  <c r="ALS262" i="6" s="1"/>
  <c r="ALR257" i="6"/>
  <c r="ALR260" i="6" s="1"/>
  <c r="ALR258" i="6"/>
  <c r="ALR261" i="6" s="1"/>
  <c r="ALR259" i="6"/>
  <c r="ALR262" i="6" s="1"/>
  <c r="ALQ257" i="6"/>
  <c r="ALQ260" i="6" s="1"/>
  <c r="ALQ258" i="6"/>
  <c r="ALQ261" i="6" s="1"/>
  <c r="ALQ259" i="6"/>
  <c r="ALQ262" i="6" s="1"/>
  <c r="ALP257" i="6"/>
  <c r="ALP260" i="6" s="1"/>
  <c r="ALP258" i="6"/>
  <c r="ALP261" i="6" s="1"/>
  <c r="ALP259" i="6"/>
  <c r="ALP262" i="6" s="1"/>
  <c r="ALO257" i="6"/>
  <c r="ALO260" i="6" s="1"/>
  <c r="ALO258" i="6"/>
  <c r="ALO261" i="6" s="1"/>
  <c r="ALO259" i="6"/>
  <c r="ALO262" i="6" s="1"/>
  <c r="ALN257" i="6"/>
  <c r="ALN260" i="6" s="1"/>
  <c r="ALN258" i="6"/>
  <c r="ALN261" i="6" s="1"/>
  <c r="ALN259" i="6"/>
  <c r="ALN262" i="6" s="1"/>
  <c r="ALM257" i="6"/>
  <c r="ALM260" i="6" s="1"/>
  <c r="ALM258" i="6"/>
  <c r="ALM261" i="6" s="1"/>
  <c r="ALM259" i="6"/>
  <c r="ALM262" i="6" s="1"/>
  <c r="ALL257" i="6"/>
  <c r="ALL260" i="6" s="1"/>
  <c r="ALL258" i="6"/>
  <c r="ALL261" i="6" s="1"/>
  <c r="ALL259" i="6"/>
  <c r="ALL262" i="6" s="1"/>
  <c r="ALK257" i="6"/>
  <c r="ALK260" i="6" s="1"/>
  <c r="ALK258" i="6"/>
  <c r="ALK261" i="6" s="1"/>
  <c r="ALK259" i="6"/>
  <c r="ALK262" i="6" s="1"/>
  <c r="ALJ257" i="6"/>
  <c r="ALJ260" i="6" s="1"/>
  <c r="ALJ258" i="6"/>
  <c r="ALJ261" i="6" s="1"/>
  <c r="ALJ259" i="6"/>
  <c r="ALJ262" i="6" s="1"/>
  <c r="ALI257" i="6"/>
  <c r="ALI260" i="6" s="1"/>
  <c r="ALI258" i="6"/>
  <c r="ALI261" i="6" s="1"/>
  <c r="ALI259" i="6"/>
  <c r="ALI262" i="6" s="1"/>
  <c r="ALH257" i="6"/>
  <c r="ALH260" i="6" s="1"/>
  <c r="ALH258" i="6"/>
  <c r="ALH261" i="6" s="1"/>
  <c r="ALH259" i="6"/>
  <c r="ALH262" i="6" s="1"/>
  <c r="ALG257" i="6"/>
  <c r="ALG260" i="6" s="1"/>
  <c r="ALG258" i="6"/>
  <c r="ALG261" i="6" s="1"/>
  <c r="ALG259" i="6"/>
  <c r="ALG262" i="6" s="1"/>
  <c r="ALF257" i="6"/>
  <c r="ALF260" i="6" s="1"/>
  <c r="ALF258" i="6"/>
  <c r="ALF261" i="6" s="1"/>
  <c r="ALF259" i="6"/>
  <c r="ALF262" i="6" s="1"/>
  <c r="ALE257" i="6"/>
  <c r="ALE260" i="6" s="1"/>
  <c r="ALE258" i="6"/>
  <c r="ALE261" i="6" s="1"/>
  <c r="ALE259" i="6"/>
  <c r="ALE262" i="6" s="1"/>
  <c r="ALD257" i="6"/>
  <c r="ALD260" i="6" s="1"/>
  <c r="ALD258" i="6"/>
  <c r="ALD261" i="6" s="1"/>
  <c r="ALD259" i="6"/>
  <c r="ALD262" i="6" s="1"/>
  <c r="ALC257" i="6"/>
  <c r="ALC260" i="6" s="1"/>
  <c r="ALC258" i="6"/>
  <c r="ALC261" i="6" s="1"/>
  <c r="ALC259" i="6"/>
  <c r="ALC262" i="6" s="1"/>
  <c r="ALB257" i="6"/>
  <c r="ALB260" i="6" s="1"/>
  <c r="ALB258" i="6"/>
  <c r="ALB261" i="6" s="1"/>
  <c r="ALB259" i="6"/>
  <c r="ALB262" i="6" s="1"/>
  <c r="ALA257" i="6"/>
  <c r="ALA260" i="6" s="1"/>
  <c r="ALA258" i="6"/>
  <c r="ALA261" i="6" s="1"/>
  <c r="ALA259" i="6"/>
  <c r="ALA262" i="6" s="1"/>
  <c r="AKZ257" i="6"/>
  <c r="AKZ260" i="6" s="1"/>
  <c r="AKZ258" i="6"/>
  <c r="AKZ261" i="6" s="1"/>
  <c r="AKZ259" i="6"/>
  <c r="AKZ262" i="6" s="1"/>
  <c r="AKY257" i="6"/>
  <c r="AKY260" i="6" s="1"/>
  <c r="AKY258" i="6"/>
  <c r="AKY261" i="6" s="1"/>
  <c r="AKY259" i="6"/>
  <c r="AKY262" i="6" s="1"/>
  <c r="AKX257" i="6"/>
  <c r="AKX260" i="6" s="1"/>
  <c r="AKX258" i="6"/>
  <c r="AKX261" i="6" s="1"/>
  <c r="AKX259" i="6"/>
  <c r="AKX262" i="6" s="1"/>
  <c r="AKW257" i="6"/>
  <c r="AKW260" i="6" s="1"/>
  <c r="AKW258" i="6"/>
  <c r="AKW261" i="6" s="1"/>
  <c r="AKW259" i="6"/>
  <c r="AKW262" i="6" s="1"/>
  <c r="AKV257" i="6"/>
  <c r="AKV260" i="6" s="1"/>
  <c r="AKV258" i="6"/>
  <c r="AKV261" i="6" s="1"/>
  <c r="AKV259" i="6"/>
  <c r="AKV262" i="6" s="1"/>
  <c r="AKU257" i="6"/>
  <c r="AKU260" i="6" s="1"/>
  <c r="AKU258" i="6"/>
  <c r="AKU261" i="6" s="1"/>
  <c r="AKU259" i="6"/>
  <c r="AKU262" i="6" s="1"/>
  <c r="AKT257" i="6"/>
  <c r="AKT260" i="6" s="1"/>
  <c r="AKT258" i="6"/>
  <c r="AKT261" i="6" s="1"/>
  <c r="AKT259" i="6"/>
  <c r="AKT262" i="6" s="1"/>
  <c r="AKS257" i="6"/>
  <c r="AKS260" i="6" s="1"/>
  <c r="AKS258" i="6"/>
  <c r="AKS261" i="6" s="1"/>
  <c r="AKS259" i="6"/>
  <c r="AKS262" i="6" s="1"/>
  <c r="AKR257" i="6"/>
  <c r="AKR260" i="6" s="1"/>
  <c r="AKR258" i="6"/>
  <c r="AKR261" i="6" s="1"/>
  <c r="AKR259" i="6"/>
  <c r="AKR262" i="6" s="1"/>
  <c r="AKQ257" i="6"/>
  <c r="AKQ260" i="6" s="1"/>
  <c r="AKQ258" i="6"/>
  <c r="AKQ261" i="6" s="1"/>
  <c r="AKQ259" i="6"/>
  <c r="AKQ262" i="6" s="1"/>
  <c r="AKP257" i="6"/>
  <c r="AKP260" i="6" s="1"/>
  <c r="AKP258" i="6"/>
  <c r="AKP261" i="6" s="1"/>
  <c r="AKP259" i="6"/>
  <c r="AKP262" i="6" s="1"/>
  <c r="AKO257" i="6"/>
  <c r="AKO260" i="6" s="1"/>
  <c r="AKO258" i="6"/>
  <c r="AKO261" i="6" s="1"/>
  <c r="AKO259" i="6"/>
  <c r="AKO262" i="6" s="1"/>
  <c r="AKN257" i="6"/>
  <c r="AKN260" i="6" s="1"/>
  <c r="AKN258" i="6"/>
  <c r="AKN261" i="6" s="1"/>
  <c r="AKN259" i="6"/>
  <c r="AKN262" i="6" s="1"/>
  <c r="AKM257" i="6"/>
  <c r="AKM260" i="6" s="1"/>
  <c r="AKM258" i="6"/>
  <c r="AKM261" i="6" s="1"/>
  <c r="AKM259" i="6"/>
  <c r="AKM262" i="6" s="1"/>
  <c r="AKL257" i="6"/>
  <c r="AKL260" i="6" s="1"/>
  <c r="AKL258" i="6"/>
  <c r="AKL261" i="6" s="1"/>
  <c r="AKL259" i="6"/>
  <c r="AKL262" i="6" s="1"/>
  <c r="AKK257" i="6"/>
  <c r="AKK260" i="6" s="1"/>
  <c r="AKK258" i="6"/>
  <c r="AKK261" i="6" s="1"/>
  <c r="AKK259" i="6"/>
  <c r="AKK262" i="6" s="1"/>
  <c r="AKJ257" i="6"/>
  <c r="AKJ260" i="6" s="1"/>
  <c r="AKJ258" i="6"/>
  <c r="AKJ261" i="6" s="1"/>
  <c r="AKJ259" i="6"/>
  <c r="AKJ262" i="6" s="1"/>
  <c r="AKI257" i="6"/>
  <c r="AKI260" i="6" s="1"/>
  <c r="AKI258" i="6"/>
  <c r="AKI261" i="6" s="1"/>
  <c r="AKI259" i="6"/>
  <c r="AKI262" i="6" s="1"/>
  <c r="AKH257" i="6"/>
  <c r="AKH260" i="6" s="1"/>
  <c r="AKH258" i="6"/>
  <c r="AKH261" i="6" s="1"/>
  <c r="AKH259" i="6"/>
  <c r="AKH262" i="6" s="1"/>
  <c r="AKG257" i="6"/>
  <c r="AKG260" i="6" s="1"/>
  <c r="AKG258" i="6"/>
  <c r="AKG261" i="6" s="1"/>
  <c r="AKG259" i="6"/>
  <c r="AKG262" i="6" s="1"/>
  <c r="AKF257" i="6"/>
  <c r="AKF260" i="6" s="1"/>
  <c r="AKF258" i="6"/>
  <c r="AKF261" i="6" s="1"/>
  <c r="AKF259" i="6"/>
  <c r="AKF262" i="6" s="1"/>
  <c r="AKE257" i="6"/>
  <c r="AKE260" i="6" s="1"/>
  <c r="AKE258" i="6"/>
  <c r="AKE261" i="6" s="1"/>
  <c r="AKE259" i="6"/>
  <c r="AKE262" i="6" s="1"/>
  <c r="AKD257" i="6"/>
  <c r="AKD260" i="6" s="1"/>
  <c r="AKD258" i="6"/>
  <c r="AKD261" i="6" s="1"/>
  <c r="AKD259" i="6"/>
  <c r="AKD262" i="6" s="1"/>
  <c r="AKC257" i="6"/>
  <c r="AKC260" i="6" s="1"/>
  <c r="AKC258" i="6"/>
  <c r="AKC261" i="6" s="1"/>
  <c r="AKC259" i="6"/>
  <c r="AKC262" i="6" s="1"/>
  <c r="AKB257" i="6"/>
  <c r="AKB260" i="6" s="1"/>
  <c r="AKB258" i="6"/>
  <c r="AKB261" i="6" s="1"/>
  <c r="AKB259" i="6"/>
  <c r="AKB262" i="6" s="1"/>
  <c r="AKA257" i="6"/>
  <c r="AKA260" i="6" s="1"/>
  <c r="AKA258" i="6"/>
  <c r="AKA261" i="6" s="1"/>
  <c r="AKA259" i="6"/>
  <c r="AKA262" i="6" s="1"/>
  <c r="AJZ257" i="6"/>
  <c r="AJZ260" i="6" s="1"/>
  <c r="AJZ258" i="6"/>
  <c r="AJZ261" i="6" s="1"/>
  <c r="AJZ259" i="6"/>
  <c r="AJZ262" i="6" s="1"/>
  <c r="AJY257" i="6"/>
  <c r="AJY260" i="6" s="1"/>
  <c r="AJY258" i="6"/>
  <c r="AJY261" i="6" s="1"/>
  <c r="AJY259" i="6"/>
  <c r="AJY262" i="6" s="1"/>
  <c r="AJX257" i="6"/>
  <c r="AJX260" i="6" s="1"/>
  <c r="AJX258" i="6"/>
  <c r="AJX261" i="6" s="1"/>
  <c r="AJX259" i="6"/>
  <c r="AJX262" i="6" s="1"/>
  <c r="AJW257" i="6"/>
  <c r="AJW260" i="6" s="1"/>
  <c r="AJW258" i="6"/>
  <c r="AJW261" i="6" s="1"/>
  <c r="AJW259" i="6"/>
  <c r="AJW262" i="6" s="1"/>
  <c r="AJV257" i="6"/>
  <c r="AJV260" i="6" s="1"/>
  <c r="AJV258" i="6"/>
  <c r="AJV261" i="6" s="1"/>
  <c r="AJV259" i="6"/>
  <c r="AJV262" i="6" s="1"/>
  <c r="AJU257" i="6"/>
  <c r="AJU260" i="6" s="1"/>
  <c r="AJU258" i="6"/>
  <c r="AJU261" i="6" s="1"/>
  <c r="AJU259" i="6"/>
  <c r="AJU262" i="6" s="1"/>
  <c r="AJT257" i="6"/>
  <c r="AJT260" i="6" s="1"/>
  <c r="AJT258" i="6"/>
  <c r="AJT261" i="6" s="1"/>
  <c r="AJT259" i="6"/>
  <c r="AJT262" i="6" s="1"/>
  <c r="AJS257" i="6"/>
  <c r="AJS260" i="6" s="1"/>
  <c r="AJS258" i="6"/>
  <c r="AJS261" i="6" s="1"/>
  <c r="AJS259" i="6"/>
  <c r="AJS262" i="6" s="1"/>
  <c r="AJR257" i="6"/>
  <c r="AJR260" i="6" s="1"/>
  <c r="AJR258" i="6"/>
  <c r="AJR261" i="6" s="1"/>
  <c r="AJR259" i="6"/>
  <c r="AJR262" i="6" s="1"/>
  <c r="AJQ257" i="6"/>
  <c r="AJQ260" i="6" s="1"/>
  <c r="AJQ258" i="6"/>
  <c r="AJQ261" i="6" s="1"/>
  <c r="AJQ259" i="6"/>
  <c r="AJQ262" i="6" s="1"/>
  <c r="AJP257" i="6"/>
  <c r="AJP260" i="6" s="1"/>
  <c r="AJP258" i="6"/>
  <c r="AJP261" i="6" s="1"/>
  <c r="AJP259" i="6"/>
  <c r="AJP262" i="6" s="1"/>
  <c r="AJO257" i="6"/>
  <c r="AJO260" i="6" s="1"/>
  <c r="AJO258" i="6"/>
  <c r="AJO261" i="6" s="1"/>
  <c r="AJO259" i="6"/>
  <c r="AJO262" i="6" s="1"/>
  <c r="AJN257" i="6"/>
  <c r="AJN260" i="6" s="1"/>
  <c r="AJN258" i="6"/>
  <c r="AJN261" i="6" s="1"/>
  <c r="AJN259" i="6"/>
  <c r="AJN262" i="6" s="1"/>
  <c r="AJM257" i="6"/>
  <c r="AJM260" i="6" s="1"/>
  <c r="AJM258" i="6"/>
  <c r="AJM261" i="6" s="1"/>
  <c r="AJM259" i="6"/>
  <c r="AJM262" i="6" s="1"/>
  <c r="AJL257" i="6"/>
  <c r="AJL260" i="6" s="1"/>
  <c r="AJL258" i="6"/>
  <c r="AJL261" i="6" s="1"/>
  <c r="AJL259" i="6"/>
  <c r="AJL262" i="6" s="1"/>
  <c r="AJK257" i="6"/>
  <c r="AJK260" i="6" s="1"/>
  <c r="AJK258" i="6"/>
  <c r="AJK261" i="6" s="1"/>
  <c r="AJK259" i="6"/>
  <c r="AJK262" i="6" s="1"/>
  <c r="AJJ257" i="6"/>
  <c r="AJJ260" i="6" s="1"/>
  <c r="AJJ258" i="6"/>
  <c r="AJJ261" i="6" s="1"/>
  <c r="AJJ259" i="6"/>
  <c r="AJJ262" i="6" s="1"/>
  <c r="AJI257" i="6"/>
  <c r="AJI260" i="6" s="1"/>
  <c r="AJI258" i="6"/>
  <c r="AJI261" i="6" s="1"/>
  <c r="AJI259" i="6"/>
  <c r="AJI262" i="6" s="1"/>
  <c r="AJH257" i="6"/>
  <c r="AJH260" i="6" s="1"/>
  <c r="AJH258" i="6"/>
  <c r="AJH261" i="6" s="1"/>
  <c r="AJH259" i="6"/>
  <c r="AJH262" i="6" s="1"/>
  <c r="AJG257" i="6"/>
  <c r="AJG260" i="6" s="1"/>
  <c r="AJG258" i="6"/>
  <c r="AJG261" i="6" s="1"/>
  <c r="AJG259" i="6"/>
  <c r="AJG262" i="6" s="1"/>
  <c r="AJF257" i="6"/>
  <c r="AJF260" i="6" s="1"/>
  <c r="AJF258" i="6"/>
  <c r="AJF261" i="6" s="1"/>
  <c r="AJF259" i="6"/>
  <c r="AJF262" i="6" s="1"/>
  <c r="AJE257" i="6"/>
  <c r="AJE260" i="6" s="1"/>
  <c r="AJE258" i="6"/>
  <c r="AJE261" i="6" s="1"/>
  <c r="AJE259" i="6"/>
  <c r="AJE262" i="6" s="1"/>
  <c r="AJD257" i="6"/>
  <c r="AJD260" i="6" s="1"/>
  <c r="AJD258" i="6"/>
  <c r="AJD261" i="6" s="1"/>
  <c r="AJD259" i="6"/>
  <c r="AJD262" i="6" s="1"/>
  <c r="AJC257" i="6"/>
  <c r="AJC260" i="6" s="1"/>
  <c r="AJC258" i="6"/>
  <c r="AJC261" i="6" s="1"/>
  <c r="AJC259" i="6"/>
  <c r="AJC262" i="6" s="1"/>
  <c r="AJB257" i="6"/>
  <c r="AJB260" i="6" s="1"/>
  <c r="AJB258" i="6"/>
  <c r="AJB261" i="6" s="1"/>
  <c r="AJB259" i="6"/>
  <c r="AJB262" i="6" s="1"/>
  <c r="AJA257" i="6"/>
  <c r="AJA260" i="6" s="1"/>
  <c r="AJA258" i="6"/>
  <c r="AJA261" i="6" s="1"/>
  <c r="AJA259" i="6"/>
  <c r="AJA262" i="6" s="1"/>
  <c r="AIZ257" i="6"/>
  <c r="AIZ260" i="6" s="1"/>
  <c r="AIZ258" i="6"/>
  <c r="AIZ261" i="6" s="1"/>
  <c r="AIZ259" i="6"/>
  <c r="AIZ262" i="6" s="1"/>
  <c r="AIY257" i="6"/>
  <c r="AIY260" i="6" s="1"/>
  <c r="AIY258" i="6"/>
  <c r="AIY261" i="6" s="1"/>
  <c r="AIY259" i="6"/>
  <c r="AIY262" i="6" s="1"/>
  <c r="AIX257" i="6"/>
  <c r="AIX260" i="6" s="1"/>
  <c r="AIX258" i="6"/>
  <c r="AIX261" i="6" s="1"/>
  <c r="AIX259" i="6"/>
  <c r="AIX262" i="6" s="1"/>
  <c r="AIW257" i="6"/>
  <c r="AIW260" i="6" s="1"/>
  <c r="AIW258" i="6"/>
  <c r="AIW261" i="6" s="1"/>
  <c r="AIW259" i="6"/>
  <c r="AIW262" i="6" s="1"/>
  <c r="AIV257" i="6"/>
  <c r="AIV260" i="6" s="1"/>
  <c r="AIV258" i="6"/>
  <c r="AIV261" i="6" s="1"/>
  <c r="AIV259" i="6"/>
  <c r="AIV262" i="6" s="1"/>
  <c r="B46" i="6"/>
  <c r="G46" i="6"/>
  <c r="E46" i="6" s="1"/>
  <c r="G47" i="6"/>
  <c r="E47" i="6" s="1"/>
  <c r="G48" i="6"/>
  <c r="E48" i="6" s="1"/>
  <c r="G49" i="6"/>
  <c r="E49" i="6" s="1"/>
  <c r="G50" i="6"/>
  <c r="E50" i="6" s="1"/>
  <c r="G51" i="6"/>
  <c r="E51" i="6" s="1"/>
  <c r="B60" i="5"/>
  <c r="E56" i="5"/>
  <c r="B50" i="5"/>
  <c r="E46" i="5"/>
  <c r="B7" i="4"/>
  <c r="G7" i="4"/>
  <c r="E7" i="4" s="1"/>
  <c r="G8" i="4"/>
  <c r="E8" i="4" s="1"/>
  <c r="G9" i="4"/>
  <c r="E9" i="4" s="1"/>
  <c r="G10" i="4"/>
  <c r="E10" i="4" s="1"/>
  <c r="G11" i="4"/>
  <c r="E11" i="4" s="1"/>
  <c r="G12" i="4"/>
  <c r="E12" i="4" s="1"/>
  <c r="ADM24" i="4"/>
  <c r="ADI24" i="4"/>
  <c r="ADE24" i="4"/>
  <c r="ADA24" i="4"/>
  <c r="ACW24" i="4"/>
  <c r="ACS24" i="4"/>
  <c r="ADU23" i="4"/>
  <c r="ADT23" i="4"/>
  <c r="ADS23" i="4"/>
  <c r="ADR23" i="4"/>
  <c r="ADQ23" i="4"/>
  <c r="ADP23" i="4"/>
  <c r="ADO23" i="4"/>
  <c r="ADN23" i="4"/>
  <c r="ADM23" i="4"/>
  <c r="ADL23" i="4"/>
  <c r="ADK23" i="4"/>
  <c r="ADJ23" i="4"/>
  <c r="ADI23" i="4"/>
  <c r="ADH23" i="4"/>
  <c r="ADG23" i="4"/>
  <c r="ADF23" i="4"/>
  <c r="ADE23" i="4"/>
  <c r="ADD23" i="4"/>
  <c r="ADC23" i="4"/>
  <c r="ADB23" i="4"/>
  <c r="ADA23" i="4"/>
  <c r="ACZ23" i="4"/>
  <c r="ACY23" i="4"/>
  <c r="ACX23" i="4"/>
  <c r="ACW23" i="4"/>
  <c r="ACV23" i="4"/>
  <c r="ACU23" i="4"/>
  <c r="ACT23" i="4"/>
  <c r="ACS23" i="4"/>
  <c r="ACR23" i="4"/>
  <c r="ACQ23" i="4"/>
  <c r="ADM133" i="5"/>
  <c r="ADI133" i="5"/>
  <c r="ADE133" i="5"/>
  <c r="ADA133" i="5"/>
  <c r="ACW133" i="5"/>
  <c r="ACS133" i="5"/>
  <c r="ADU132" i="5"/>
  <c r="ADT132" i="5"/>
  <c r="ADS132" i="5"/>
  <c r="ADR132" i="5"/>
  <c r="ADQ132" i="5"/>
  <c r="ADP132" i="5"/>
  <c r="ADO132" i="5"/>
  <c r="ADN132" i="5"/>
  <c r="ADM132" i="5"/>
  <c r="ADL132" i="5"/>
  <c r="ADK132" i="5"/>
  <c r="ADJ132" i="5"/>
  <c r="ADI132" i="5"/>
  <c r="ADH132" i="5"/>
  <c r="ADG132" i="5"/>
  <c r="ADF132" i="5"/>
  <c r="ADE132" i="5"/>
  <c r="ADD132" i="5"/>
  <c r="ADC132" i="5"/>
  <c r="ADB132" i="5"/>
  <c r="ADA132" i="5"/>
  <c r="ACZ132" i="5"/>
  <c r="ACY132" i="5"/>
  <c r="ACX132" i="5"/>
  <c r="ACW132" i="5"/>
  <c r="ACV132" i="5"/>
  <c r="ACU132" i="5"/>
  <c r="ACT132" i="5"/>
  <c r="ACS132" i="5"/>
  <c r="ACR132" i="5"/>
  <c r="ACQ132" i="5"/>
  <c r="ADM33" i="5"/>
  <c r="ADI33" i="5"/>
  <c r="ADE33" i="5"/>
  <c r="ADA33" i="5"/>
  <c r="ACW33" i="5"/>
  <c r="ACS33" i="5"/>
  <c r="ADU32" i="5"/>
  <c r="ADT32" i="5"/>
  <c r="ADS32" i="5"/>
  <c r="ADR32" i="5"/>
  <c r="ADQ32" i="5"/>
  <c r="ADP32" i="5"/>
  <c r="ADO32" i="5"/>
  <c r="ADN32" i="5"/>
  <c r="ADM32" i="5"/>
  <c r="ADL32" i="5"/>
  <c r="ADK32" i="5"/>
  <c r="ADJ32" i="5"/>
  <c r="ADI32" i="5"/>
  <c r="ADH32" i="5"/>
  <c r="ADG32" i="5"/>
  <c r="ADF32" i="5"/>
  <c r="ADE32" i="5"/>
  <c r="ADD32" i="5"/>
  <c r="ADC32" i="5"/>
  <c r="ADB32" i="5"/>
  <c r="ADA32" i="5"/>
  <c r="ACZ32" i="5"/>
  <c r="ACY32" i="5"/>
  <c r="ACX32" i="5"/>
  <c r="ACW32" i="5"/>
  <c r="ACV32" i="5"/>
  <c r="ACU32" i="5"/>
  <c r="ACT32" i="5"/>
  <c r="ACS32" i="5"/>
  <c r="ACR32" i="5"/>
  <c r="ACQ32" i="5"/>
  <c r="ADM23" i="5"/>
  <c r="ADI23" i="5"/>
  <c r="ADE23" i="5"/>
  <c r="ADA23" i="5"/>
  <c r="ACW23" i="5"/>
  <c r="ACS23" i="5"/>
  <c r="ADU22" i="5"/>
  <c r="ADT22" i="5"/>
  <c r="ADS22" i="5"/>
  <c r="ADR22" i="5"/>
  <c r="ADQ22" i="5"/>
  <c r="ADP22" i="5"/>
  <c r="ADO22" i="5"/>
  <c r="ADN22" i="5"/>
  <c r="ADM22" i="5"/>
  <c r="ADL22" i="5"/>
  <c r="ADK22" i="5"/>
  <c r="ADJ22" i="5"/>
  <c r="ADI22" i="5"/>
  <c r="ADH22" i="5"/>
  <c r="ADG22" i="5"/>
  <c r="ADF22" i="5"/>
  <c r="ADE22" i="5"/>
  <c r="ADD22" i="5"/>
  <c r="ADC22" i="5"/>
  <c r="ADB22" i="5"/>
  <c r="ADA22" i="5"/>
  <c r="ACZ22" i="5"/>
  <c r="ACY22" i="5"/>
  <c r="ACX22" i="5"/>
  <c r="ACW22" i="5"/>
  <c r="ACV22" i="5"/>
  <c r="ACU22" i="5"/>
  <c r="ACT22" i="5"/>
  <c r="ACS22" i="5"/>
  <c r="ACR22" i="5"/>
  <c r="ACQ22" i="5"/>
  <c r="B52" i="6" l="1"/>
  <c r="B51" i="6"/>
  <c r="C53" i="6"/>
  <c r="B12" i="4"/>
  <c r="B13" i="4"/>
  <c r="B14" i="4"/>
  <c r="C63" i="5"/>
  <c r="B63" i="5"/>
  <c r="B62" i="5"/>
  <c r="B61" i="5"/>
  <c r="C53" i="5"/>
  <c r="B53" i="5"/>
  <c r="B52" i="5"/>
  <c r="B51" i="5"/>
  <c r="ADQ133" i="5"/>
  <c r="ADQ33" i="5"/>
  <c r="ADQ23" i="5"/>
  <c r="ADQ24" i="4"/>
  <c r="ADM23" i="6" l="1"/>
  <c r="ADI23" i="6"/>
  <c r="ADE23" i="6"/>
  <c r="ADA23" i="6"/>
  <c r="ACW23" i="6"/>
  <c r="ACS23" i="6"/>
  <c r="ADU22" i="6"/>
  <c r="ADT22" i="6"/>
  <c r="ADS22" i="6"/>
  <c r="ADR22" i="6"/>
  <c r="ADQ22" i="6"/>
  <c r="ADP22" i="6"/>
  <c r="ADO22" i="6"/>
  <c r="ADN22" i="6"/>
  <c r="ADM22" i="6"/>
  <c r="ADL22" i="6"/>
  <c r="ADK22" i="6"/>
  <c r="ADJ22" i="6"/>
  <c r="ADI22" i="6"/>
  <c r="ADH22" i="6"/>
  <c r="ADG22" i="6"/>
  <c r="ADF22" i="6"/>
  <c r="ADE22" i="6"/>
  <c r="ADD22" i="6"/>
  <c r="ADC22" i="6"/>
  <c r="ADB22" i="6"/>
  <c r="ADA22" i="6"/>
  <c r="ACZ22" i="6"/>
  <c r="ACY22" i="6"/>
  <c r="ACX22" i="6"/>
  <c r="ACW22" i="6"/>
  <c r="ACV22" i="6"/>
  <c r="ACU22" i="6"/>
  <c r="ACT22" i="6"/>
  <c r="ACS22" i="6"/>
  <c r="ACR22" i="6"/>
  <c r="ACQ22" i="6"/>
  <c r="ADQ23" i="6" l="1"/>
  <c r="AKZ94" i="5" l="1"/>
  <c r="ALA94" i="5"/>
  <c r="ALB94" i="5"/>
  <c r="ALC94" i="5"/>
  <c r="ALD94" i="5"/>
  <c r="ALE94" i="5"/>
  <c r="ALF94" i="5"/>
  <c r="ALG94" i="5"/>
  <c r="ALH94" i="5"/>
  <c r="ALI94" i="5"/>
  <c r="AGP154" i="5"/>
  <c r="AGQ154" i="5"/>
  <c r="AGR154" i="5"/>
  <c r="AGS154" i="5"/>
  <c r="AGT154" i="5"/>
  <c r="AGU154" i="5"/>
  <c r="AGV154" i="5"/>
  <c r="AGW154" i="5"/>
  <c r="AGX154" i="5"/>
  <c r="AGY154" i="5"/>
  <c r="AGZ154" i="5"/>
  <c r="AHA154" i="5"/>
  <c r="AHB154" i="5"/>
  <c r="AHC154" i="5"/>
  <c r="AHD154" i="5"/>
  <c r="AHE154" i="5"/>
  <c r="AHF154" i="5"/>
  <c r="AHG154" i="5"/>
  <c r="AHH154" i="5"/>
  <c r="AHI154" i="5"/>
  <c r="AGE154" i="5"/>
  <c r="AGF154" i="5"/>
  <c r="ADQ24" i="5" l="1"/>
  <c r="ADR24" i="5"/>
  <c r="ADS24" i="5"/>
  <c r="ADT24" i="5"/>
  <c r="ADU24" i="5"/>
  <c r="ADV24" i="5"/>
  <c r="ADW24" i="5"/>
  <c r="ADX24" i="5"/>
  <c r="ADY24" i="5"/>
  <c r="AED25" i="4"/>
  <c r="AEE25" i="4"/>
  <c r="AEF25" i="4"/>
  <c r="AEG25" i="4"/>
  <c r="AEH25" i="4"/>
  <c r="ALL76" i="4"/>
  <c r="ADT34" i="5" l="1"/>
  <c r="ADU34" i="5"/>
  <c r="ADV34" i="5"/>
  <c r="ADW34" i="5"/>
  <c r="ADX34" i="5"/>
  <c r="ADY34" i="5"/>
  <c r="ADZ34" i="5"/>
  <c r="AEA34" i="5"/>
  <c r="ADR24" i="6" l="1"/>
  <c r="AEF24" i="6"/>
  <c r="AEG24" i="6"/>
  <c r="AEH24" i="6"/>
  <c r="AEI24" i="6"/>
  <c r="AEJ24" i="6"/>
  <c r="AEK24" i="6"/>
  <c r="AEL24" i="6"/>
  <c r="AEM24" i="6"/>
  <c r="ARD164" i="5"/>
  <c r="ARC164" i="5"/>
  <c r="ARB164" i="5"/>
  <c r="ARA164" i="5"/>
  <c r="AQZ164" i="5"/>
  <c r="AQO164" i="5"/>
  <c r="AQN164" i="5"/>
  <c r="AQM164" i="5"/>
  <c r="AQL164" i="5"/>
  <c r="AHC164" i="5"/>
  <c r="AHB164" i="5"/>
  <c r="AGS164" i="5"/>
  <c r="AGR164" i="5"/>
  <c r="AGQ164" i="5"/>
  <c r="AGP164" i="5"/>
  <c r="AGO164" i="5"/>
  <c r="AGN164" i="5"/>
  <c r="AGM164" i="5"/>
  <c r="AGL164" i="5"/>
  <c r="AGK164" i="5"/>
  <c r="AGJ164" i="5"/>
  <c r="AGI164" i="5"/>
  <c r="AGH164" i="5"/>
  <c r="AGG164" i="5"/>
  <c r="AGF164" i="5"/>
  <c r="AGE164" i="5"/>
  <c r="AGD164" i="5"/>
  <c r="AGC164" i="5"/>
  <c r="AGB164" i="5"/>
  <c r="AGA164" i="5"/>
  <c r="AFZ164" i="5"/>
  <c r="AFQ164" i="5"/>
  <c r="AFP164" i="5"/>
  <c r="AFO164" i="5"/>
  <c r="AFN164" i="5"/>
  <c r="AFM164" i="5"/>
  <c r="AFL164" i="5"/>
  <c r="AFK164" i="5"/>
  <c r="AFJ164" i="5"/>
  <c r="AFI164" i="5"/>
  <c r="AFH164" i="5"/>
  <c r="AFG164" i="5"/>
  <c r="AFF164" i="5"/>
  <c r="AFE164" i="5"/>
  <c r="AFD164" i="5"/>
  <c r="AFC164" i="5"/>
  <c r="AFB164" i="5"/>
  <c r="AFA164" i="5"/>
  <c r="AEZ164" i="5"/>
  <c r="AEY164" i="5"/>
  <c r="AEX164" i="5"/>
  <c r="AEW164" i="5"/>
  <c r="AEV164" i="5"/>
  <c r="G162" i="5"/>
  <c r="G158" i="5" s="1"/>
  <c r="H161" i="5"/>
  <c r="H160" i="5"/>
  <c r="H159" i="5"/>
  <c r="H158" i="5"/>
  <c r="H157" i="5"/>
  <c r="H156" i="5"/>
  <c r="AOX125" i="6"/>
  <c r="AOW125" i="6"/>
  <c r="AOV125" i="6"/>
  <c r="AOU125" i="6"/>
  <c r="AOT125" i="6"/>
  <c r="AOS125" i="6"/>
  <c r="AOR125" i="6"/>
  <c r="AOQ125" i="6"/>
  <c r="AHA125" i="6"/>
  <c r="AGZ125" i="6"/>
  <c r="AGY125" i="6"/>
  <c r="AGX125" i="6"/>
  <c r="AGW125" i="6"/>
  <c r="AGV125" i="6"/>
  <c r="AGU125" i="6"/>
  <c r="AGT125" i="6"/>
  <c r="AGS125" i="6"/>
  <c r="AGR125" i="6"/>
  <c r="AGQ125" i="6"/>
  <c r="AGP125" i="6"/>
  <c r="AGK125" i="6"/>
  <c r="AGJ125" i="6"/>
  <c r="AGI125" i="6"/>
  <c r="AGH125" i="6"/>
  <c r="AGG125" i="6"/>
  <c r="AGF125" i="6"/>
  <c r="AGE125" i="6"/>
  <c r="AGD125" i="6"/>
  <c r="AGC125" i="6"/>
  <c r="AGB125" i="6"/>
  <c r="AGA125" i="6"/>
  <c r="AFZ125" i="6"/>
  <c r="AFY125" i="6"/>
  <c r="AFX125" i="6"/>
  <c r="AFW125" i="6"/>
  <c r="AFV125" i="6"/>
  <c r="AFU125" i="6"/>
  <c r="AFT125" i="6"/>
  <c r="AFS125" i="6"/>
  <c r="G123" i="6"/>
  <c r="B117" i="6" s="1"/>
  <c r="H122" i="6"/>
  <c r="H121" i="6"/>
  <c r="H120" i="6"/>
  <c r="H119" i="6"/>
  <c r="H118" i="6"/>
  <c r="H117" i="6"/>
  <c r="ADK25" i="4"/>
  <c r="ADL25" i="4"/>
  <c r="ADM25" i="4"/>
  <c r="ADN25" i="4"/>
  <c r="ADO25" i="4"/>
  <c r="ADP25" i="4"/>
  <c r="ADQ25" i="4"/>
  <c r="ADR25" i="4"/>
  <c r="ADS25" i="4"/>
  <c r="ADT25" i="4"/>
  <c r="ADU25" i="4"/>
  <c r="ADV25" i="4"/>
  <c r="ADW25" i="4"/>
  <c r="ADX25" i="4"/>
  <c r="ADY25" i="4"/>
  <c r="ADZ25" i="4"/>
  <c r="AEA25" i="4"/>
  <c r="AEB25" i="4"/>
  <c r="AEC25" i="4"/>
  <c r="ACY25" i="4"/>
  <c r="ACZ25" i="4"/>
  <c r="ADA25" i="4"/>
  <c r="ADB25" i="4"/>
  <c r="ADC25" i="4"/>
  <c r="ADD25" i="4"/>
  <c r="ADE25" i="4"/>
  <c r="ADF25" i="4"/>
  <c r="ADG25" i="4"/>
  <c r="ADH25" i="4"/>
  <c r="ADI25" i="4"/>
  <c r="ADJ25" i="4"/>
  <c r="H123" i="6" l="1"/>
  <c r="G118" i="6"/>
  <c r="E118" i="6" s="1"/>
  <c r="G122" i="6"/>
  <c r="E122" i="6" s="1"/>
  <c r="G159" i="5"/>
  <c r="E159" i="5" s="1"/>
  <c r="B156" i="5"/>
  <c r="G157" i="5"/>
  <c r="E157" i="5" s="1"/>
  <c r="G160" i="5"/>
  <c r="E160" i="5" s="1"/>
  <c r="G156" i="5"/>
  <c r="E156" i="5" s="1"/>
  <c r="H162" i="5"/>
  <c r="G161" i="5"/>
  <c r="E161" i="5" s="1"/>
  <c r="E158" i="5"/>
  <c r="G117" i="6"/>
  <c r="E117" i="6" s="1"/>
  <c r="G121" i="6"/>
  <c r="E121" i="6" s="1"/>
  <c r="G119" i="6"/>
  <c r="E119" i="6" s="1"/>
  <c r="G120" i="6"/>
  <c r="E120" i="6" s="1"/>
  <c r="B121" i="6"/>
  <c r="AEN24" i="6"/>
  <c r="AEO24" i="6"/>
  <c r="AEP24" i="6"/>
  <c r="AEQ24" i="6"/>
  <c r="AER24" i="6"/>
  <c r="AES24" i="6"/>
  <c r="AET24" i="6"/>
  <c r="AEU24" i="6"/>
  <c r="AEV24" i="6"/>
  <c r="AEW24" i="6"/>
  <c r="AEX24" i="6"/>
  <c r="AEY24" i="6"/>
  <c r="AEZ24" i="6"/>
  <c r="AFA24" i="6"/>
  <c r="AFB24" i="6"/>
  <c r="AFC24" i="6"/>
  <c r="AFD24" i="6"/>
  <c r="AFE24" i="6"/>
  <c r="AFF24" i="6"/>
  <c r="AFG24" i="6"/>
  <c r="AFH24" i="6"/>
  <c r="AFI24" i="6"/>
  <c r="AFJ24" i="6"/>
  <c r="AFK24" i="6"/>
  <c r="AFL24" i="6"/>
  <c r="AFM24" i="6"/>
  <c r="AFN24" i="6"/>
  <c r="AFO24" i="6"/>
  <c r="AFP24" i="6"/>
  <c r="AFQ24" i="6"/>
  <c r="AFR24" i="6"/>
  <c r="AFS24" i="6"/>
  <c r="AFT24" i="6"/>
  <c r="AFU24" i="6"/>
  <c r="AFV24" i="6"/>
  <c r="AFW24" i="6"/>
  <c r="AFX24" i="6"/>
  <c r="AFY24" i="6"/>
  <c r="AFZ24" i="6"/>
  <c r="AGA24" i="6"/>
  <c r="AGB24" i="6"/>
  <c r="AGC24" i="6"/>
  <c r="AGD24" i="6"/>
  <c r="AGE24" i="6"/>
  <c r="AGF24" i="6"/>
  <c r="AGG24" i="6"/>
  <c r="AGH24" i="6"/>
  <c r="AGI24" i="6"/>
  <c r="AGJ24" i="6"/>
  <c r="AGK24" i="6"/>
  <c r="AGL24" i="6"/>
  <c r="AGM24" i="6"/>
  <c r="AGN24" i="6"/>
  <c r="AGO24" i="6"/>
  <c r="AGP24" i="6"/>
  <c r="AGQ24" i="6"/>
  <c r="AGR24" i="6"/>
  <c r="AGS24" i="6"/>
  <c r="AGT24" i="6"/>
  <c r="AGU24" i="6"/>
  <c r="AGV24" i="6"/>
  <c r="AGW24" i="6"/>
  <c r="C163" i="5" l="1"/>
  <c r="B163" i="5"/>
  <c r="B162" i="5"/>
  <c r="B161" i="5"/>
  <c r="C124" i="6"/>
  <c r="B124" i="6"/>
  <c r="B123" i="6"/>
  <c r="B122" i="6"/>
  <c r="AEB154" i="5" l="1"/>
  <c r="AEC154" i="5"/>
  <c r="AED154" i="5"/>
  <c r="AEE154" i="5"/>
  <c r="AEF154" i="5"/>
  <c r="AEG154" i="5"/>
  <c r="AEH154" i="5"/>
  <c r="AEI154" i="5"/>
  <c r="AEJ154" i="5"/>
  <c r="AEK154" i="5"/>
  <c r="AEL154" i="5"/>
  <c r="AEM154" i="5"/>
  <c r="AEN154" i="5"/>
  <c r="AEO154" i="5"/>
  <c r="AEP154" i="5"/>
  <c r="AEQ154" i="5"/>
  <c r="AER154" i="5"/>
  <c r="AES154" i="5"/>
  <c r="AET154" i="5"/>
  <c r="AEU154" i="5"/>
  <c r="AEV154" i="5"/>
  <c r="AEW154" i="5"/>
  <c r="AEX154" i="5"/>
  <c r="AEY154" i="5"/>
  <c r="AEZ154" i="5"/>
  <c r="AFA154" i="5"/>
  <c r="AFB154" i="5"/>
  <c r="AFC154" i="5"/>
  <c r="AFD154" i="5"/>
  <c r="AFE154" i="5"/>
  <c r="AFF154" i="5"/>
  <c r="AFG154" i="5"/>
  <c r="AFH154" i="5"/>
  <c r="AFI154" i="5"/>
  <c r="AFJ154" i="5"/>
  <c r="AFK154" i="5"/>
  <c r="AFL154" i="5"/>
  <c r="AFM154" i="5"/>
  <c r="AFN154" i="5"/>
  <c r="AFO154" i="5"/>
  <c r="AFP154" i="5"/>
  <c r="AFQ154" i="5"/>
  <c r="AFR154" i="5"/>
  <c r="AFS154" i="5"/>
  <c r="AFT154" i="5"/>
  <c r="AFU154" i="5"/>
  <c r="AFV154" i="5"/>
  <c r="ACH24" i="4"/>
  <c r="ACD24" i="4"/>
  <c r="ABZ24" i="4"/>
  <c r="ABV24" i="4"/>
  <c r="ABR24" i="4"/>
  <c r="ABN24" i="4"/>
  <c r="ACP23" i="4"/>
  <c r="ACO23" i="4"/>
  <c r="ACN23" i="4"/>
  <c r="ACM23" i="4"/>
  <c r="ACL23" i="4"/>
  <c r="ACK23" i="4"/>
  <c r="ACJ23" i="4"/>
  <c r="ACI23" i="4"/>
  <c r="ACH23" i="4"/>
  <c r="ACG23" i="4"/>
  <c r="ACF23" i="4"/>
  <c r="ACE23" i="4"/>
  <c r="ACD23" i="4"/>
  <c r="ACC23" i="4"/>
  <c r="ACB23" i="4"/>
  <c r="ACA23" i="4"/>
  <c r="ABZ23" i="4"/>
  <c r="ABY23" i="4"/>
  <c r="ABX23" i="4"/>
  <c r="ABW23" i="4"/>
  <c r="ABV23" i="4"/>
  <c r="ABU23" i="4"/>
  <c r="ABT23" i="4"/>
  <c r="ABS23" i="4"/>
  <c r="ABR23" i="4"/>
  <c r="ABQ23" i="4"/>
  <c r="ABP23" i="4"/>
  <c r="ABO23" i="4"/>
  <c r="ABN23" i="4"/>
  <c r="ABM23" i="4"/>
  <c r="ABL23" i="4"/>
  <c r="ACH93" i="5"/>
  <c r="ACD93" i="5"/>
  <c r="ABZ93" i="5"/>
  <c r="ABV93" i="5"/>
  <c r="ABR93" i="5"/>
  <c r="ABN93" i="5"/>
  <c r="ACP92" i="5"/>
  <c r="ACO92" i="5"/>
  <c r="ACN92" i="5"/>
  <c r="ACM92" i="5"/>
  <c r="ACL92" i="5"/>
  <c r="ACK92" i="5"/>
  <c r="ACJ92" i="5"/>
  <c r="ACI92" i="5"/>
  <c r="ACH92" i="5"/>
  <c r="ACG92" i="5"/>
  <c r="ACF92" i="5"/>
  <c r="ACE92" i="5"/>
  <c r="ACD92" i="5"/>
  <c r="ACC92" i="5"/>
  <c r="ACB92" i="5"/>
  <c r="ACA92" i="5"/>
  <c r="ABZ92" i="5"/>
  <c r="ABY92" i="5"/>
  <c r="ABX92" i="5"/>
  <c r="ABW92" i="5"/>
  <c r="ABV92" i="5"/>
  <c r="ABU92" i="5"/>
  <c r="ABT92" i="5"/>
  <c r="ABS92" i="5"/>
  <c r="ABR92" i="5"/>
  <c r="ABQ92" i="5"/>
  <c r="ABP92" i="5"/>
  <c r="ABO92" i="5"/>
  <c r="ABN92" i="5"/>
  <c r="ABM92" i="5"/>
  <c r="ABL92" i="5"/>
  <c r="ACH153" i="5"/>
  <c r="ACD153" i="5"/>
  <c r="ABZ153" i="5"/>
  <c r="ABV153" i="5"/>
  <c r="ABR153" i="5"/>
  <c r="ABN153" i="5"/>
  <c r="ACP152" i="5"/>
  <c r="ACO152" i="5"/>
  <c r="ACN152" i="5"/>
  <c r="ACM152" i="5"/>
  <c r="ACL152" i="5"/>
  <c r="ACK152" i="5"/>
  <c r="ACJ152" i="5"/>
  <c r="ACI152" i="5"/>
  <c r="ACH152" i="5"/>
  <c r="ACG152" i="5"/>
  <c r="ACF152" i="5"/>
  <c r="ACE152" i="5"/>
  <c r="ACD152" i="5"/>
  <c r="ACC152" i="5"/>
  <c r="ACB152" i="5"/>
  <c r="ACA152" i="5"/>
  <c r="ABZ152" i="5"/>
  <c r="ABY152" i="5"/>
  <c r="ABX152" i="5"/>
  <c r="ABW152" i="5"/>
  <c r="ABV152" i="5"/>
  <c r="ABU152" i="5"/>
  <c r="ABT152" i="5"/>
  <c r="ABS152" i="5"/>
  <c r="ABR152" i="5"/>
  <c r="ABQ152" i="5"/>
  <c r="ABP152" i="5"/>
  <c r="ABO152" i="5"/>
  <c r="ABN152" i="5"/>
  <c r="ABM152" i="5"/>
  <c r="ABL152" i="5"/>
  <c r="ACH23" i="5"/>
  <c r="ACD23" i="5"/>
  <c r="ABZ23" i="5"/>
  <c r="ABV23" i="5"/>
  <c r="ABR23" i="5"/>
  <c r="ABN23" i="5"/>
  <c r="ACP22" i="5"/>
  <c r="ACO22" i="5"/>
  <c r="ACN22" i="5"/>
  <c r="ACM22" i="5"/>
  <c r="ACL22" i="5"/>
  <c r="ACK22" i="5"/>
  <c r="ACJ22" i="5"/>
  <c r="ACI22" i="5"/>
  <c r="ACH22" i="5"/>
  <c r="ACG22" i="5"/>
  <c r="ACF22" i="5"/>
  <c r="ACE22" i="5"/>
  <c r="ACD22" i="5"/>
  <c r="ACC22" i="5"/>
  <c r="ACB22" i="5"/>
  <c r="ACA22" i="5"/>
  <c r="ABZ22" i="5"/>
  <c r="ABY22" i="5"/>
  <c r="ABX22" i="5"/>
  <c r="ABW22" i="5"/>
  <c r="ABV22" i="5"/>
  <c r="ABU22" i="5"/>
  <c r="ABT22" i="5"/>
  <c r="ABS22" i="5"/>
  <c r="ABR22" i="5"/>
  <c r="ABQ22" i="5"/>
  <c r="ABP22" i="5"/>
  <c r="ABO22" i="5"/>
  <c r="ABN22" i="5"/>
  <c r="ABM22" i="5"/>
  <c r="ABL22" i="5"/>
  <c r="ACH23" i="6"/>
  <c r="ACD23" i="6"/>
  <c r="ABZ23" i="6"/>
  <c r="ABV23" i="6"/>
  <c r="ABR23" i="6"/>
  <c r="ABN23" i="6"/>
  <c r="ACP22" i="6"/>
  <c r="ACO22" i="6"/>
  <c r="ACN22" i="6"/>
  <c r="ACM22" i="6"/>
  <c r="ACL22" i="6"/>
  <c r="ACK22" i="6"/>
  <c r="ACJ22" i="6"/>
  <c r="ACI22" i="6"/>
  <c r="ACH22" i="6"/>
  <c r="ACG22" i="6"/>
  <c r="ACF22" i="6"/>
  <c r="ACE22" i="6"/>
  <c r="ACD22" i="6"/>
  <c r="ACC22" i="6"/>
  <c r="ACB22" i="6"/>
  <c r="ACA22" i="6"/>
  <c r="ABZ22" i="6"/>
  <c r="ABY22" i="6"/>
  <c r="ABX22" i="6"/>
  <c r="ABW22" i="6"/>
  <c r="ABV22" i="6"/>
  <c r="ABU22" i="6"/>
  <c r="ABT22" i="6"/>
  <c r="ABS22" i="6"/>
  <c r="ABR22" i="6"/>
  <c r="ABQ22" i="6"/>
  <c r="ABP22" i="6"/>
  <c r="ABO22" i="6"/>
  <c r="ABN22" i="6"/>
  <c r="ABM22" i="6"/>
  <c r="ABL22" i="6"/>
  <c r="ACL23" i="6" l="1"/>
  <c r="ACL24" i="4"/>
  <c r="ACL93" i="5"/>
  <c r="ACL153" i="5"/>
  <c r="ACL23" i="5"/>
  <c r="ARR234" i="3" l="1"/>
  <c r="ARS234" i="3"/>
  <c r="ART234" i="3"/>
  <c r="ARU234" i="3"/>
  <c r="ARV234" i="3"/>
  <c r="ARW234" i="3"/>
  <c r="ARX234" i="3"/>
  <c r="ARY234" i="3"/>
  <c r="ARZ234" i="3"/>
  <c r="ASA234" i="3"/>
  <c r="ASB234" i="3"/>
  <c r="ASC234" i="3"/>
  <c r="ASD234" i="3"/>
  <c r="ASE234" i="3"/>
  <c r="ASF234" i="3"/>
  <c r="ASG234" i="3"/>
  <c r="ASH234" i="3"/>
  <c r="ASI234" i="3"/>
  <c r="ASJ234" i="3"/>
  <c r="ASK234" i="3"/>
  <c r="ASL234" i="3"/>
  <c r="ASM234" i="3"/>
  <c r="ASN234" i="3"/>
  <c r="ASO234" i="3"/>
  <c r="ASP234" i="3"/>
  <c r="ASQ234" i="3"/>
  <c r="ASR234" i="3"/>
  <c r="ASS234" i="3"/>
  <c r="AST234" i="3"/>
  <c r="ASU234" i="3"/>
  <c r="ASV234" i="3"/>
  <c r="ASW234" i="3"/>
  <c r="ASX234" i="3"/>
  <c r="ASY234" i="3"/>
  <c r="ASZ234" i="3"/>
  <c r="ATA234" i="3"/>
  <c r="ATB234" i="3"/>
  <c r="ATC234" i="3"/>
  <c r="ATD234" i="3"/>
  <c r="ATE234" i="3"/>
  <c r="ATF234" i="3"/>
  <c r="ATG234" i="3"/>
  <c r="ATH234" i="3"/>
  <c r="ATI234" i="3"/>
  <c r="ATJ234" i="3"/>
  <c r="ATK234" i="3"/>
  <c r="ATL234" i="3"/>
  <c r="ATM234" i="3"/>
  <c r="ATN234" i="3"/>
  <c r="ATO234" i="3"/>
  <c r="ATP234" i="3"/>
  <c r="ATQ234" i="3"/>
  <c r="ATR234" i="3"/>
  <c r="ATS234" i="3"/>
  <c r="ATT234" i="3"/>
  <c r="ATU234" i="3"/>
  <c r="ATV234" i="3"/>
  <c r="ATW234" i="3"/>
  <c r="ATX234" i="3"/>
  <c r="ATY234" i="3"/>
  <c r="AIQ76" i="4"/>
  <c r="AIR76" i="4"/>
  <c r="AIS76" i="4"/>
  <c r="AIT76" i="4"/>
  <c r="AIU76" i="4"/>
  <c r="ACY24" i="5"/>
  <c r="ACZ24" i="5"/>
  <c r="ADA24" i="5"/>
  <c r="ADB24" i="5"/>
  <c r="ADC24" i="5"/>
  <c r="ADD24" i="5"/>
  <c r="ADE24" i="5"/>
  <c r="ADF24" i="5"/>
  <c r="ADG24" i="5"/>
  <c r="ADH24" i="5"/>
  <c r="ADI24" i="5"/>
  <c r="ADJ24" i="5"/>
  <c r="ADK24" i="5"/>
  <c r="ADL24" i="5"/>
  <c r="ADM24" i="5"/>
  <c r="ADN24" i="5"/>
  <c r="ADO24" i="5"/>
  <c r="ADP24" i="5"/>
  <c r="AKN114" i="5" l="1"/>
  <c r="AKO114" i="5"/>
  <c r="ALQ114" i="5"/>
  <c r="ALR114" i="5"/>
  <c r="ALS114" i="5"/>
  <c r="ALT114" i="5"/>
  <c r="ALU114" i="5"/>
  <c r="ALV114" i="5"/>
  <c r="ALW114" i="5"/>
  <c r="AML114" i="5"/>
  <c r="AMM114" i="5"/>
  <c r="AMN114" i="5"/>
  <c r="AMO114" i="5"/>
  <c r="AME114" i="5"/>
  <c r="AMF114" i="5"/>
  <c r="AMG114" i="5"/>
  <c r="AMH114" i="5"/>
  <c r="AMI114" i="5"/>
  <c r="AMJ114" i="5"/>
  <c r="AMK114" i="5"/>
  <c r="ANX114" i="5"/>
  <c r="H106" i="5"/>
  <c r="H107" i="5"/>
  <c r="H108" i="5"/>
  <c r="H109" i="5"/>
  <c r="H110" i="5"/>
  <c r="H111" i="5"/>
  <c r="G112" i="5"/>
  <c r="AKC114" i="5"/>
  <c r="AKD114" i="5"/>
  <c r="AKE114" i="5"/>
  <c r="AKF114" i="5"/>
  <c r="AKG114" i="5"/>
  <c r="AKH114" i="5"/>
  <c r="AKI114" i="5"/>
  <c r="AKJ114" i="5"/>
  <c r="AKK114" i="5"/>
  <c r="AKL114" i="5"/>
  <c r="AKM114" i="5"/>
  <c r="ALI114" i="5"/>
  <c r="ALJ114" i="5"/>
  <c r="ALK114" i="5"/>
  <c r="ALL114" i="5"/>
  <c r="ALM114" i="5"/>
  <c r="ALN114" i="5"/>
  <c r="ALO114" i="5"/>
  <c r="ALP114" i="5"/>
  <c r="ALX114" i="5"/>
  <c r="ALY114" i="5"/>
  <c r="ALZ114" i="5"/>
  <c r="AMA114" i="5"/>
  <c r="AMB114" i="5"/>
  <c r="AMC114" i="5"/>
  <c r="AMD114" i="5"/>
  <c r="B110" i="5" l="1"/>
  <c r="B112" i="5" s="1"/>
  <c r="H112" i="5"/>
  <c r="B106" i="5"/>
  <c r="G106" i="5"/>
  <c r="E106" i="5" s="1"/>
  <c r="G107" i="5"/>
  <c r="E107" i="5" s="1"/>
  <c r="G108" i="5"/>
  <c r="E108" i="5" s="1"/>
  <c r="G109" i="5"/>
  <c r="E109" i="5" s="1"/>
  <c r="G110" i="5"/>
  <c r="E110" i="5" s="1"/>
  <c r="G111" i="5"/>
  <c r="E111" i="5" s="1"/>
  <c r="C113" i="5" l="1"/>
  <c r="B113" i="5"/>
  <c r="B111" i="5"/>
  <c r="AHO66" i="4" l="1"/>
  <c r="AHP66" i="4"/>
  <c r="AHQ66" i="4"/>
  <c r="AHR66" i="4"/>
  <c r="AKT66" i="4"/>
  <c r="AKU66" i="4"/>
  <c r="AKV66" i="4"/>
  <c r="G64" i="4"/>
  <c r="G63" i="4" s="1"/>
  <c r="AED34" i="5"/>
  <c r="AEE34" i="5"/>
  <c r="AEF34" i="5"/>
  <c r="AEG34" i="5"/>
  <c r="AEH34" i="5"/>
  <c r="AEI34" i="5"/>
  <c r="AEJ34" i="5"/>
  <c r="AEK34" i="5"/>
  <c r="AEL34" i="5"/>
  <c r="AEM34" i="5"/>
  <c r="AEN34" i="5"/>
  <c r="AEO34" i="5"/>
  <c r="AEP34" i="5"/>
  <c r="AEQ34" i="5"/>
  <c r="AER34" i="5"/>
  <c r="AES34" i="5"/>
  <c r="AET34" i="5"/>
  <c r="AEU34" i="5"/>
  <c r="AEV34" i="5"/>
  <c r="AEW34" i="5"/>
  <c r="AEX34" i="5"/>
  <c r="AEY34" i="5"/>
  <c r="AEZ34" i="5"/>
  <c r="AFA34" i="5"/>
  <c r="AFB34" i="5"/>
  <c r="AFC34" i="5"/>
  <c r="AFD34" i="5"/>
  <c r="AFE34" i="5"/>
  <c r="AFF34" i="5"/>
  <c r="AFG34" i="5"/>
  <c r="AFH34" i="5"/>
  <c r="AFI34" i="5"/>
  <c r="AFJ34" i="5"/>
  <c r="AFK34" i="5"/>
  <c r="AFL34" i="5"/>
  <c r="AFM34" i="5"/>
  <c r="AFN34" i="5"/>
  <c r="AFO34" i="5"/>
  <c r="AFP34" i="5"/>
  <c r="AFQ34" i="5"/>
  <c r="AFR34" i="5"/>
  <c r="AFS34" i="5"/>
  <c r="AFT34" i="5"/>
  <c r="AFU34" i="5"/>
  <c r="AFV34" i="5"/>
  <c r="AFW34" i="5"/>
  <c r="AFX34" i="5"/>
  <c r="AFY34" i="5"/>
  <c r="AFZ34" i="5"/>
  <c r="AGA34" i="5"/>
  <c r="AEC34" i="5"/>
  <c r="AEB34" i="5"/>
  <c r="ADS34" i="5"/>
  <c r="H63" i="4"/>
  <c r="H62" i="4"/>
  <c r="H61" i="4"/>
  <c r="H60" i="4"/>
  <c r="H59" i="4"/>
  <c r="H58" i="4"/>
  <c r="H73" i="4"/>
  <c r="H72" i="4"/>
  <c r="H71" i="4"/>
  <c r="H70" i="4"/>
  <c r="H69" i="4"/>
  <c r="H68" i="4"/>
  <c r="H22" i="4"/>
  <c r="H21" i="4"/>
  <c r="H20" i="4"/>
  <c r="H19" i="4"/>
  <c r="H18" i="4"/>
  <c r="H17" i="4"/>
  <c r="H171" i="5"/>
  <c r="H170" i="5"/>
  <c r="H169" i="5"/>
  <c r="H168" i="5"/>
  <c r="H167" i="5"/>
  <c r="H166" i="5"/>
  <c r="H141" i="5"/>
  <c r="H140" i="5"/>
  <c r="H139" i="5"/>
  <c r="H138" i="5"/>
  <c r="H137" i="5"/>
  <c r="H136" i="5"/>
  <c r="H131" i="5"/>
  <c r="H130" i="5"/>
  <c r="H129" i="5"/>
  <c r="H128" i="5"/>
  <c r="H127" i="5"/>
  <c r="H126" i="5"/>
  <c r="H31" i="5"/>
  <c r="H30" i="5"/>
  <c r="H29" i="5"/>
  <c r="H28" i="5"/>
  <c r="H27" i="5"/>
  <c r="H26" i="5"/>
  <c r="H132" i="6"/>
  <c r="H131" i="6"/>
  <c r="H130" i="6"/>
  <c r="H129" i="6"/>
  <c r="H128" i="6"/>
  <c r="H127" i="6"/>
  <c r="H82" i="6"/>
  <c r="H81" i="6"/>
  <c r="H80" i="6"/>
  <c r="H79" i="6"/>
  <c r="H78" i="6"/>
  <c r="H77" i="6"/>
  <c r="H11" i="6"/>
  <c r="H10" i="6"/>
  <c r="H9" i="6"/>
  <c r="H8" i="6"/>
  <c r="H7" i="6"/>
  <c r="H6" i="6"/>
  <c r="H19" i="5" l="1"/>
  <c r="H20" i="5"/>
  <c r="H21" i="5"/>
  <c r="G58" i="4"/>
  <c r="H132" i="5"/>
  <c r="G59" i="4"/>
  <c r="G60" i="4"/>
  <c r="G61" i="4"/>
  <c r="G62" i="4"/>
  <c r="H16" i="5"/>
  <c r="H17" i="5"/>
  <c r="H18" i="5"/>
  <c r="H23" i="4"/>
  <c r="H74" i="4"/>
  <c r="H64" i="4"/>
  <c r="H142" i="5"/>
  <c r="H32" i="5"/>
  <c r="H172" i="5"/>
  <c r="H12" i="6"/>
  <c r="H83" i="6"/>
  <c r="H133" i="6"/>
  <c r="H22" i="5" l="1"/>
  <c r="H16" i="6" l="1"/>
  <c r="H17" i="6"/>
  <c r="H18" i="6"/>
  <c r="H19" i="6"/>
  <c r="H20" i="6"/>
  <c r="H146" i="5"/>
  <c r="H147" i="5"/>
  <c r="H148" i="5"/>
  <c r="H149" i="5"/>
  <c r="H150" i="5"/>
  <c r="H151" i="5"/>
  <c r="AHS66" i="4"/>
  <c r="AHT66" i="4"/>
  <c r="AHU66" i="4"/>
  <c r="AHV66" i="4"/>
  <c r="AHW66" i="4"/>
  <c r="AHX66" i="4"/>
  <c r="AHY66" i="4"/>
  <c r="AIK66" i="4"/>
  <c r="AIL66" i="4"/>
  <c r="AIM66" i="4"/>
  <c r="AIN66" i="4"/>
  <c r="H87" i="5" l="1"/>
  <c r="H88" i="5"/>
  <c r="H89" i="5"/>
  <c r="H90" i="5"/>
  <c r="H91" i="5"/>
  <c r="H152" i="5"/>
  <c r="B62" i="4"/>
  <c r="B65" i="4" s="1"/>
  <c r="B58" i="4"/>
  <c r="E58" i="4"/>
  <c r="E59" i="4"/>
  <c r="E60" i="4"/>
  <c r="E61" i="4"/>
  <c r="E62" i="4"/>
  <c r="E63" i="4"/>
  <c r="B64" i="4" l="1"/>
  <c r="C65" i="4"/>
  <c r="B63" i="4"/>
  <c r="AAR92" i="5" l="1"/>
  <c r="AAS92" i="5"/>
  <c r="ABD92" i="5"/>
  <c r="ABE92" i="5"/>
  <c r="AAN93" i="5"/>
  <c r="AAM92" i="5"/>
  <c r="AAX92" i="5"/>
  <c r="AAY92" i="5"/>
  <c r="ABJ92" i="5"/>
  <c r="ABK92" i="5"/>
  <c r="AAR93" i="5"/>
  <c r="AAV93" i="5"/>
  <c r="AAZ93" i="5"/>
  <c r="AAV92" i="5"/>
  <c r="ABH92" i="5"/>
  <c r="ABD93" i="5"/>
  <c r="AAP92" i="5"/>
  <c r="ABB92" i="5"/>
  <c r="ABI92" i="5"/>
  <c r="ABG92" i="5"/>
  <c r="ABF92" i="5"/>
  <c r="ABC92" i="5"/>
  <c r="ABA92" i="5"/>
  <c r="AAZ92" i="5"/>
  <c r="AAW92" i="5"/>
  <c r="AAU92" i="5"/>
  <c r="AAT92" i="5"/>
  <c r="AAQ92" i="5"/>
  <c r="AAO92" i="5"/>
  <c r="AAN92" i="5"/>
  <c r="AAK92" i="5"/>
  <c r="AAJ92" i="5"/>
  <c r="AAI92" i="5"/>
  <c r="AAH92" i="5"/>
  <c r="ABD153" i="5"/>
  <c r="AAZ153" i="5"/>
  <c r="AAV153" i="5"/>
  <c r="AAR153" i="5"/>
  <c r="AAN153" i="5"/>
  <c r="AAJ153" i="5"/>
  <c r="ABK152" i="5"/>
  <c r="ABJ152" i="5"/>
  <c r="ABI152" i="5"/>
  <c r="ABH152" i="5"/>
  <c r="ABG152" i="5"/>
  <c r="ABF152" i="5"/>
  <c r="ABE152" i="5"/>
  <c r="ABD152" i="5"/>
  <c r="ABC152" i="5"/>
  <c r="ABB152" i="5"/>
  <c r="ABA152" i="5"/>
  <c r="AAZ152" i="5"/>
  <c r="AAY152" i="5"/>
  <c r="AAX152" i="5"/>
  <c r="AAW152" i="5"/>
  <c r="AAV152" i="5"/>
  <c r="AAU152" i="5"/>
  <c r="AAT152" i="5"/>
  <c r="AAS152" i="5"/>
  <c r="AAR152" i="5"/>
  <c r="AAQ152" i="5"/>
  <c r="AAP152" i="5"/>
  <c r="AAO152" i="5"/>
  <c r="AAN152" i="5"/>
  <c r="AAM152" i="5"/>
  <c r="AAL152" i="5"/>
  <c r="AAK152" i="5"/>
  <c r="AAJ152" i="5"/>
  <c r="AAI152" i="5"/>
  <c r="AAH152" i="5"/>
  <c r="H86" i="5" l="1"/>
  <c r="H92" i="5" s="1"/>
  <c r="ABH153" i="5"/>
  <c r="AAL92" i="5"/>
  <c r="ABH93" i="5" s="1"/>
  <c r="AAJ93" i="5"/>
  <c r="ABJ22" i="6" l="1"/>
  <c r="ABK22" i="6"/>
  <c r="AAI22" i="6"/>
  <c r="AAJ22" i="6"/>
  <c r="AAK22" i="6"/>
  <c r="AAL22" i="6"/>
  <c r="AAM22" i="6"/>
  <c r="AAN22" i="6"/>
  <c r="AAO22" i="6"/>
  <c r="AAP22" i="6"/>
  <c r="AAQ22" i="6"/>
  <c r="AAR22" i="6"/>
  <c r="AAS22" i="6"/>
  <c r="AAT22" i="6"/>
  <c r="AAU22" i="6"/>
  <c r="AAV22" i="6"/>
  <c r="AAW22" i="6"/>
  <c r="AAX22" i="6"/>
  <c r="AAY22" i="6"/>
  <c r="AAZ22" i="6"/>
  <c r="ABA22" i="6"/>
  <c r="ABB22" i="6"/>
  <c r="ABC22" i="6"/>
  <c r="ABD22" i="6"/>
  <c r="ABE22" i="6"/>
  <c r="ABF22" i="6"/>
  <c r="ABG22" i="6"/>
  <c r="ABH22" i="6"/>
  <c r="ABI22" i="6"/>
  <c r="ABD23" i="6"/>
  <c r="AAZ23" i="6"/>
  <c r="AAH22" i="6"/>
  <c r="ADI24" i="6"/>
  <c r="ADJ24" i="6"/>
  <c r="ADK24" i="6"/>
  <c r="ADL24" i="6"/>
  <c r="ADM24" i="6"/>
  <c r="ADN24" i="6"/>
  <c r="ADO24" i="6"/>
  <c r="ADP24" i="6"/>
  <c r="ADQ24" i="6"/>
  <c r="ADZ24" i="6"/>
  <c r="AEA24" i="6"/>
  <c r="AEB24" i="6"/>
  <c r="AEC24" i="6"/>
  <c r="AED24" i="6"/>
  <c r="AEE24" i="6"/>
  <c r="ABH23" i="6" l="1"/>
  <c r="AAJ23" i="6"/>
  <c r="AAN23" i="6"/>
  <c r="AAR23" i="6"/>
  <c r="AAV23" i="6"/>
  <c r="ATD214" i="3"/>
  <c r="ATE214" i="3"/>
  <c r="ATF214" i="3"/>
  <c r="ATG214" i="3"/>
  <c r="ATH214" i="3"/>
  <c r="ATI214" i="3"/>
  <c r="ATJ214" i="3"/>
  <c r="ATK214" i="3"/>
  <c r="ATL214" i="3"/>
  <c r="ATM214" i="3"/>
  <c r="ASX214" i="3"/>
  <c r="ASY214" i="3"/>
  <c r="ASZ214" i="3"/>
  <c r="ATA214" i="3"/>
  <c r="ATB214" i="3"/>
  <c r="ATC214" i="3"/>
  <c r="ASW214" i="3"/>
  <c r="ARF214" i="3"/>
  <c r="ARG214" i="3"/>
  <c r="ARH214" i="3"/>
  <c r="ARI214" i="3"/>
  <c r="ARJ214" i="3"/>
  <c r="ARK214" i="3"/>
  <c r="ARL214" i="3"/>
  <c r="ARM214" i="3"/>
  <c r="ARN214" i="3"/>
  <c r="ARO214" i="3"/>
  <c r="ARP214" i="3"/>
  <c r="ARQ214" i="3"/>
  <c r="ARR214" i="3"/>
  <c r="ARS214" i="3"/>
  <c r="ARE214" i="3"/>
  <c r="AQL214" i="3"/>
  <c r="AQM214" i="3"/>
  <c r="AQN214" i="3"/>
  <c r="AQO214" i="3"/>
  <c r="AQP214" i="3"/>
  <c r="AQQ214" i="3"/>
  <c r="AQR214" i="3"/>
  <c r="AQS214" i="3"/>
  <c r="AQT214" i="3"/>
  <c r="AQU214" i="3"/>
  <c r="AQV214" i="3"/>
  <c r="AQW214" i="3"/>
  <c r="AQX214" i="3"/>
  <c r="AQY214" i="3"/>
  <c r="AQZ214" i="3"/>
  <c r="ARA214" i="3"/>
  <c r="ARB214" i="3"/>
  <c r="ARC214" i="3"/>
  <c r="ARD214" i="3"/>
  <c r="AQB214" i="3"/>
  <c r="AQC214" i="3"/>
  <c r="AQD214" i="3"/>
  <c r="AQE214" i="3"/>
  <c r="AQF214" i="3"/>
  <c r="AQG214" i="3"/>
  <c r="AQH214" i="3"/>
  <c r="AQI214" i="3"/>
  <c r="AQJ214" i="3"/>
  <c r="AQK214" i="3"/>
  <c r="ATI244" i="3"/>
  <c r="ATJ244" i="3"/>
  <c r="ATK244" i="3"/>
  <c r="ATL244" i="3"/>
  <c r="ATM244" i="3"/>
  <c r="ATN244" i="3"/>
  <c r="ATO244" i="3"/>
  <c r="ATP244" i="3"/>
  <c r="ATQ244" i="3"/>
  <c r="ATH244" i="3"/>
  <c r="ARS244" i="3"/>
  <c r="ARR244" i="3"/>
  <c r="ARQ244" i="3"/>
  <c r="ARP244" i="3"/>
  <c r="ARO244" i="3"/>
  <c r="ARN244" i="3"/>
  <c r="ARM244" i="3"/>
  <c r="ARL244" i="3"/>
  <c r="ARK244" i="3"/>
  <c r="ARJ244" i="3"/>
  <c r="ARI244" i="3"/>
  <c r="ARH244" i="3"/>
  <c r="ARG244" i="3"/>
  <c r="ARF244" i="3"/>
  <c r="ARE244" i="3"/>
  <c r="ARD244" i="3"/>
  <c r="ARC244" i="3"/>
  <c r="ARB244" i="3"/>
  <c r="ARA244" i="3"/>
  <c r="AQZ244" i="3"/>
  <c r="AQY244" i="3"/>
  <c r="AQX244" i="3"/>
  <c r="AQW244" i="3"/>
  <c r="AQV244" i="3"/>
  <c r="AQU244" i="3"/>
  <c r="AQT244" i="3"/>
  <c r="AQS244" i="3"/>
  <c r="AQR244" i="3"/>
  <c r="AQQ244" i="3"/>
  <c r="AQP244" i="3"/>
  <c r="AQO244" i="3"/>
  <c r="AQN244" i="3"/>
  <c r="AQM244" i="3"/>
  <c r="AQL244" i="3"/>
  <c r="AQK244" i="3"/>
  <c r="AQJ244" i="3"/>
  <c r="AQI244" i="3"/>
  <c r="AQH244" i="3"/>
  <c r="AQG244" i="3"/>
  <c r="AQF244" i="3"/>
  <c r="ARQ234" i="3" l="1"/>
  <c r="ARP234" i="3"/>
  <c r="ARO234" i="3"/>
  <c r="ARN234" i="3"/>
  <c r="ARM234" i="3"/>
  <c r="ARL234" i="3"/>
  <c r="ARK234" i="3"/>
  <c r="ARJ234" i="3"/>
  <c r="ARI234" i="3"/>
  <c r="ARH234" i="3"/>
  <c r="ARG234" i="3"/>
  <c r="ARF234" i="3"/>
  <c r="ARE234" i="3"/>
  <c r="ARD234" i="3"/>
  <c r="ARC234" i="3"/>
  <c r="ARB234" i="3"/>
  <c r="ARA234" i="3"/>
  <c r="AQZ234" i="3"/>
  <c r="AQY234" i="3"/>
  <c r="AQX234" i="3"/>
  <c r="AQW234" i="3"/>
  <c r="AQV234" i="3"/>
  <c r="AQU234" i="3"/>
  <c r="AQT234" i="3"/>
  <c r="AQS234" i="3"/>
  <c r="AQR234" i="3"/>
  <c r="AQQ234" i="3"/>
  <c r="AQP234" i="3"/>
  <c r="AQO234" i="3"/>
  <c r="AQN234" i="3"/>
  <c r="AQM234" i="3"/>
  <c r="AQL234" i="3"/>
  <c r="AQK234" i="3"/>
  <c r="AQJ234" i="3"/>
  <c r="AQI234" i="3"/>
  <c r="AQH234" i="3"/>
  <c r="AQG234" i="3"/>
  <c r="AQF234" i="3"/>
  <c r="AQE234" i="3"/>
  <c r="AQD234" i="3"/>
  <c r="AQC234" i="3"/>
  <c r="AQB234" i="3"/>
  <c r="AKH76" i="4" l="1"/>
  <c r="AOU74" i="3"/>
  <c r="AOT74" i="3"/>
  <c r="AOS74" i="3"/>
  <c r="AOR74" i="3"/>
  <c r="AOQ74" i="3"/>
  <c r="AOP74" i="3"/>
  <c r="AOO74" i="3"/>
  <c r="AON74" i="3"/>
  <c r="AOM74" i="3"/>
  <c r="AOL74" i="3"/>
  <c r="AOK74" i="3"/>
  <c r="AOG74" i="3"/>
  <c r="AOF74" i="3"/>
  <c r="AOE74" i="3"/>
  <c r="AOD74" i="3"/>
  <c r="AOC74" i="3"/>
  <c r="AOB74" i="3"/>
  <c r="AOA74" i="3"/>
  <c r="ANZ74" i="3"/>
  <c r="ANT74" i="3"/>
  <c r="ANS74" i="3"/>
  <c r="ANR74" i="3"/>
  <c r="ANQ74" i="3"/>
  <c r="ANP74" i="3"/>
  <c r="ANO74" i="3"/>
  <c r="ANN74" i="3"/>
  <c r="ANM74" i="3"/>
  <c r="ANL74" i="3"/>
  <c r="ANK74" i="3"/>
  <c r="ANJ74" i="3"/>
  <c r="ANI74" i="3"/>
  <c r="ANH74" i="3"/>
  <c r="ANG74" i="3"/>
  <c r="ANF74" i="3"/>
  <c r="ANE74" i="3"/>
  <c r="AND74" i="3"/>
  <c r="AMV74" i="3"/>
  <c r="AMU74" i="3"/>
  <c r="AMT74" i="3"/>
  <c r="AMS74" i="3"/>
  <c r="AMR74" i="3"/>
  <c r="AMQ74" i="3"/>
  <c r="AMP74" i="3"/>
  <c r="AMO74" i="3"/>
  <c r="AMN74" i="3"/>
  <c r="AMM74" i="3"/>
  <c r="AML74" i="3"/>
  <c r="AMH74" i="3"/>
  <c r="AMG74" i="3"/>
  <c r="AMF74" i="3"/>
  <c r="AME74" i="3"/>
  <c r="AMD74" i="3"/>
  <c r="AMC74" i="3"/>
  <c r="AMB74" i="3"/>
  <c r="AMA74" i="3"/>
  <c r="ALZ74" i="3"/>
  <c r="ALY74" i="3"/>
  <c r="ALX74" i="3"/>
  <c r="ALW74" i="3"/>
  <c r="ALV74" i="3"/>
  <c r="ALU74" i="3"/>
  <c r="ALT74" i="3"/>
  <c r="ALS74" i="3"/>
  <c r="ALR74" i="3"/>
  <c r="ALQ74" i="3"/>
  <c r="ALP74" i="3"/>
  <c r="ALO74" i="3"/>
  <c r="ALN74" i="3"/>
  <c r="ALM74" i="3"/>
  <c r="ALL74" i="3"/>
  <c r="B72" i="4" l="1"/>
  <c r="G74" i="4"/>
  <c r="AIV76" i="4"/>
  <c r="AIW76" i="4"/>
  <c r="AIX76" i="4"/>
  <c r="AIY76" i="4"/>
  <c r="AIZ76" i="4"/>
  <c r="AJA76" i="4"/>
  <c r="AJM76" i="4"/>
  <c r="AJN76" i="4"/>
  <c r="AJO76" i="4"/>
  <c r="AKC76" i="4"/>
  <c r="AKD76" i="4"/>
  <c r="AKE76" i="4"/>
  <c r="AKF76" i="4"/>
  <c r="AKG76" i="4"/>
  <c r="B75" i="4" l="1"/>
  <c r="C75" i="4"/>
  <c r="B68" i="4"/>
  <c r="B73" i="4" s="1"/>
  <c r="G68" i="4"/>
  <c r="E68" i="4" s="1"/>
  <c r="G69" i="4"/>
  <c r="E69" i="4" s="1"/>
  <c r="G70" i="4"/>
  <c r="E70" i="4" s="1"/>
  <c r="G71" i="4"/>
  <c r="E71" i="4" s="1"/>
  <c r="G72" i="4"/>
  <c r="E72" i="4" s="1"/>
  <c r="G73" i="4"/>
  <c r="E73" i="4" s="1"/>
  <c r="B74" i="4"/>
  <c r="ABC154" i="5"/>
  <c r="ABD154" i="5"/>
  <c r="ABE154" i="5"/>
  <c r="ABF154" i="5"/>
  <c r="ABG154" i="5"/>
  <c r="ABH154" i="5"/>
  <c r="ABI154" i="5"/>
  <c r="ABJ154" i="5"/>
  <c r="ABK154" i="5"/>
  <c r="ABL154" i="5"/>
  <c r="ABM154" i="5"/>
  <c r="ABN154" i="5"/>
  <c r="ABO154" i="5"/>
  <c r="ABP154" i="5"/>
  <c r="ABQ154" i="5"/>
  <c r="ABR154" i="5"/>
  <c r="ABS154" i="5"/>
  <c r="ABT154" i="5"/>
  <c r="ABU154" i="5"/>
  <c r="ABV154" i="5"/>
  <c r="ABW154" i="5"/>
  <c r="ABX154" i="5"/>
  <c r="ABY154" i="5"/>
  <c r="ABZ154" i="5"/>
  <c r="ACA154" i="5"/>
  <c r="ACB154" i="5"/>
  <c r="ACC154" i="5"/>
  <c r="ACD154" i="5"/>
  <c r="ACE154" i="5"/>
  <c r="ACF154" i="5"/>
  <c r="ACG154" i="5"/>
  <c r="ACH154" i="5"/>
  <c r="ACI154" i="5"/>
  <c r="ACJ154" i="5"/>
  <c r="ACK154" i="5"/>
  <c r="ACL154" i="5"/>
  <c r="ACM154" i="5"/>
  <c r="ACN154" i="5"/>
  <c r="ACO154" i="5"/>
  <c r="ACP154" i="5"/>
  <c r="ACQ154" i="5"/>
  <c r="ACR154" i="5"/>
  <c r="ACS154" i="5"/>
  <c r="ACT154" i="5"/>
  <c r="ACU154" i="5"/>
  <c r="ACV154" i="5"/>
  <c r="ACW154" i="5"/>
  <c r="ACX154" i="5"/>
  <c r="ACY154" i="5"/>
  <c r="ACZ154" i="5"/>
  <c r="ADA154" i="5"/>
  <c r="ADB154" i="5"/>
  <c r="ADC154" i="5"/>
  <c r="ADD154" i="5"/>
  <c r="ADE154" i="5"/>
  <c r="ADF154" i="5"/>
  <c r="ADG154" i="5"/>
  <c r="ADH154" i="5"/>
  <c r="ADI154" i="5"/>
  <c r="ADJ154" i="5"/>
  <c r="ADK154" i="5"/>
  <c r="ADL154" i="5"/>
  <c r="ADM154" i="5"/>
  <c r="ADN154" i="5"/>
  <c r="ADO154" i="5"/>
  <c r="ADP154" i="5"/>
  <c r="ADQ154" i="5"/>
  <c r="ADR154" i="5"/>
  <c r="ADS154" i="5"/>
  <c r="ADT154" i="5"/>
  <c r="ADU154" i="5"/>
  <c r="ADV154" i="5"/>
  <c r="ADW154" i="5"/>
  <c r="ADX154" i="5"/>
  <c r="ADY154" i="5"/>
  <c r="ADZ154" i="5"/>
  <c r="AEA154" i="5"/>
  <c r="AHL154" i="5" l="1"/>
  <c r="AHM154" i="5"/>
  <c r="AHN154" i="5"/>
  <c r="AHO154" i="5"/>
  <c r="AHP154" i="5"/>
  <c r="G242" i="3"/>
  <c r="G237" i="3" s="1"/>
  <c r="D241" i="3"/>
  <c r="D240" i="3"/>
  <c r="D239" i="3"/>
  <c r="D238" i="3"/>
  <c r="D237" i="3"/>
  <c r="D236" i="3"/>
  <c r="D242" i="3" l="1"/>
  <c r="B240" i="3" s="1"/>
  <c r="B242" i="3" s="1"/>
  <c r="G238" i="3"/>
  <c r="E238" i="3" s="1"/>
  <c r="G239" i="3"/>
  <c r="E239" i="3" s="1"/>
  <c r="B236" i="3"/>
  <c r="G240" i="3"/>
  <c r="E240" i="3" s="1"/>
  <c r="G236" i="3"/>
  <c r="E236" i="3" s="1"/>
  <c r="G241" i="3"/>
  <c r="E241" i="3" s="1"/>
  <c r="E237" i="3"/>
  <c r="B241" i="3" l="1"/>
  <c r="C243" i="3"/>
  <c r="B243" i="3"/>
  <c r="G232" i="3" l="1"/>
  <c r="G227" i="3" s="1"/>
  <c r="D231" i="3"/>
  <c r="D230" i="3"/>
  <c r="D229" i="3"/>
  <c r="D228" i="3"/>
  <c r="D227" i="3"/>
  <c r="D226" i="3"/>
  <c r="AFI254" i="6"/>
  <c r="AFJ254" i="6"/>
  <c r="AFK254" i="6"/>
  <c r="AFL254" i="6"/>
  <c r="AFM254" i="6"/>
  <c r="AFN254" i="6"/>
  <c r="AFO254" i="6"/>
  <c r="AFP254" i="6"/>
  <c r="AFQ254" i="6"/>
  <c r="AFR254" i="6"/>
  <c r="AFS254" i="6"/>
  <c r="AFT254" i="6"/>
  <c r="AFU254" i="6"/>
  <c r="AFV254" i="6"/>
  <c r="AFW254" i="6"/>
  <c r="AFX254" i="6"/>
  <c r="AFY254" i="6"/>
  <c r="AFZ254" i="6"/>
  <c r="AGA254" i="6"/>
  <c r="AGB254" i="6"/>
  <c r="AGC254" i="6"/>
  <c r="AGD254" i="6"/>
  <c r="AGE254" i="6"/>
  <c r="AGF254" i="6"/>
  <c r="AGG254" i="6"/>
  <c r="AGH254" i="6"/>
  <c r="AGI254" i="6"/>
  <c r="AGJ254" i="6"/>
  <c r="AGK254" i="6"/>
  <c r="AGL254" i="6"/>
  <c r="AGM254" i="6"/>
  <c r="AGN254" i="6"/>
  <c r="AGO254" i="6"/>
  <c r="AGP254" i="6"/>
  <c r="AGQ254" i="6"/>
  <c r="AGR254" i="6"/>
  <c r="AGS254" i="6"/>
  <c r="AGT254" i="6"/>
  <c r="AGU254" i="6"/>
  <c r="AGV254" i="6"/>
  <c r="AGW254" i="6"/>
  <c r="AGX254" i="6"/>
  <c r="AGY254" i="6"/>
  <c r="AGZ254" i="6"/>
  <c r="AHA254" i="6"/>
  <c r="AHB254" i="6"/>
  <c r="AHC254" i="6"/>
  <c r="AHD254" i="6"/>
  <c r="AHE254" i="6"/>
  <c r="AHF254" i="6"/>
  <c r="AHG254" i="6"/>
  <c r="AHH254" i="6"/>
  <c r="AHI254" i="6"/>
  <c r="AHJ254" i="6"/>
  <c r="AHK254" i="6"/>
  <c r="AHL254" i="6"/>
  <c r="AHM254" i="6"/>
  <c r="AHN254" i="6"/>
  <c r="AHO254" i="6"/>
  <c r="AHP254" i="6"/>
  <c r="AHQ254" i="6"/>
  <c r="AHR254" i="6"/>
  <c r="AHS254" i="6"/>
  <c r="AHT254" i="6"/>
  <c r="AHU254" i="6"/>
  <c r="AHV254" i="6"/>
  <c r="AHW254" i="6"/>
  <c r="AHX254" i="6"/>
  <c r="AHY254" i="6"/>
  <c r="AHZ254" i="6"/>
  <c r="AIA254" i="6"/>
  <c r="AIB254" i="6"/>
  <c r="AIC254" i="6"/>
  <c r="AID254" i="6"/>
  <c r="AIE254" i="6"/>
  <c r="AIF254" i="6"/>
  <c r="AIG254" i="6"/>
  <c r="AIH254" i="6"/>
  <c r="AII254" i="6"/>
  <c r="AIJ254" i="6"/>
  <c r="AIK254" i="6"/>
  <c r="AIL254" i="6"/>
  <c r="AIM254" i="6"/>
  <c r="AIN254" i="6"/>
  <c r="AIO254" i="6"/>
  <c r="AIP254" i="6"/>
  <c r="AIQ254" i="6"/>
  <c r="AIR254" i="6"/>
  <c r="AIS254" i="6"/>
  <c r="AIT254" i="6"/>
  <c r="AIU254" i="6"/>
  <c r="AFI255" i="6"/>
  <c r="AFJ255" i="6"/>
  <c r="AFK255" i="6"/>
  <c r="AFL255" i="6"/>
  <c r="AFM255" i="6"/>
  <c r="AFN255" i="6"/>
  <c r="AFO255" i="6"/>
  <c r="AFP255" i="6"/>
  <c r="AFQ255" i="6"/>
  <c r="AFR255" i="6"/>
  <c r="AFS255" i="6"/>
  <c r="AFT255" i="6"/>
  <c r="AFU255" i="6"/>
  <c r="AFV255" i="6"/>
  <c r="AFW255" i="6"/>
  <c r="AFX255" i="6"/>
  <c r="AFY255" i="6"/>
  <c r="AFZ255" i="6"/>
  <c r="AGA255" i="6"/>
  <c r="AGB255" i="6"/>
  <c r="AGC255" i="6"/>
  <c r="AGD255" i="6"/>
  <c r="AGE255" i="6"/>
  <c r="AGF255" i="6"/>
  <c r="AGG255" i="6"/>
  <c r="AGH255" i="6"/>
  <c r="AGI255" i="6"/>
  <c r="AGJ255" i="6"/>
  <c r="AGK255" i="6"/>
  <c r="AGL255" i="6"/>
  <c r="AGM255" i="6"/>
  <c r="AGN255" i="6"/>
  <c r="AGO255" i="6"/>
  <c r="AGP255" i="6"/>
  <c r="AGQ255" i="6"/>
  <c r="AGR255" i="6"/>
  <c r="AGS255" i="6"/>
  <c r="AGT255" i="6"/>
  <c r="AGU255" i="6"/>
  <c r="AGV255" i="6"/>
  <c r="AGW255" i="6"/>
  <c r="AGX255" i="6"/>
  <c r="AGY255" i="6"/>
  <c r="AGZ255" i="6"/>
  <c r="AHA255" i="6"/>
  <c r="AHB255" i="6"/>
  <c r="AHC255" i="6"/>
  <c r="AHD255" i="6"/>
  <c r="AHE255" i="6"/>
  <c r="AHF255" i="6"/>
  <c r="AHG255" i="6"/>
  <c r="AHH255" i="6"/>
  <c r="AHI255" i="6"/>
  <c r="AHJ255" i="6"/>
  <c r="AHK255" i="6"/>
  <c r="AHL255" i="6"/>
  <c r="AHM255" i="6"/>
  <c r="AHN255" i="6"/>
  <c r="AHO255" i="6"/>
  <c r="AHP255" i="6"/>
  <c r="AHQ255" i="6"/>
  <c r="AHR255" i="6"/>
  <c r="AHS255" i="6"/>
  <c r="AHT255" i="6"/>
  <c r="AHU255" i="6"/>
  <c r="AHV255" i="6"/>
  <c r="AHW255" i="6"/>
  <c r="AHX255" i="6"/>
  <c r="AHY255" i="6"/>
  <c r="AHZ255" i="6"/>
  <c r="AIA255" i="6"/>
  <c r="AIB255" i="6"/>
  <c r="AIC255" i="6"/>
  <c r="AID255" i="6"/>
  <c r="AIE255" i="6"/>
  <c r="AIF255" i="6"/>
  <c r="AIG255" i="6"/>
  <c r="AIH255" i="6"/>
  <c r="AII255" i="6"/>
  <c r="AIJ255" i="6"/>
  <c r="AIK255" i="6"/>
  <c r="AIL255" i="6"/>
  <c r="AIM255" i="6"/>
  <c r="AIN255" i="6"/>
  <c r="AIO255" i="6"/>
  <c r="AIP255" i="6"/>
  <c r="AIQ255" i="6"/>
  <c r="AIR255" i="6"/>
  <c r="AIS255" i="6"/>
  <c r="AIT255" i="6"/>
  <c r="AIU255" i="6"/>
  <c r="AFI256" i="6"/>
  <c r="AFJ256" i="6"/>
  <c r="AFK256" i="6"/>
  <c r="AFL256" i="6"/>
  <c r="AFM256" i="6"/>
  <c r="AFN256" i="6"/>
  <c r="AFO256" i="6"/>
  <c r="AFP256" i="6"/>
  <c r="AFQ256" i="6"/>
  <c r="AFR256" i="6"/>
  <c r="AFS256" i="6"/>
  <c r="AFT256" i="6"/>
  <c r="AFU256" i="6"/>
  <c r="AFV256" i="6"/>
  <c r="AFW256" i="6"/>
  <c r="AFX256" i="6"/>
  <c r="AFY256" i="6"/>
  <c r="AFZ256" i="6"/>
  <c r="AGA256" i="6"/>
  <c r="AGB256" i="6"/>
  <c r="AGC256" i="6"/>
  <c r="AGD256" i="6"/>
  <c r="AGE256" i="6"/>
  <c r="AGF256" i="6"/>
  <c r="AGG256" i="6"/>
  <c r="AGH256" i="6"/>
  <c r="AGI256" i="6"/>
  <c r="AGJ256" i="6"/>
  <c r="AGK256" i="6"/>
  <c r="AGL256" i="6"/>
  <c r="AGM256" i="6"/>
  <c r="AGN256" i="6"/>
  <c r="AGO256" i="6"/>
  <c r="AGP256" i="6"/>
  <c r="AGQ256" i="6"/>
  <c r="AGR256" i="6"/>
  <c r="AGS256" i="6"/>
  <c r="AGT256" i="6"/>
  <c r="AGU256" i="6"/>
  <c r="AGV256" i="6"/>
  <c r="AGW256" i="6"/>
  <c r="AGX256" i="6"/>
  <c r="AGY256" i="6"/>
  <c r="AGZ256" i="6"/>
  <c r="AHA256" i="6"/>
  <c r="AHB256" i="6"/>
  <c r="AHC256" i="6"/>
  <c r="AHD256" i="6"/>
  <c r="AHE256" i="6"/>
  <c r="AHF256" i="6"/>
  <c r="AHG256" i="6"/>
  <c r="AHH256" i="6"/>
  <c r="AHI256" i="6"/>
  <c r="AHJ256" i="6"/>
  <c r="AHK256" i="6"/>
  <c r="AHL256" i="6"/>
  <c r="AHM256" i="6"/>
  <c r="AHN256" i="6"/>
  <c r="AHO256" i="6"/>
  <c r="AHP256" i="6"/>
  <c r="AHQ256" i="6"/>
  <c r="AHR256" i="6"/>
  <c r="AHS256" i="6"/>
  <c r="AHT256" i="6"/>
  <c r="AHU256" i="6"/>
  <c r="AHV256" i="6"/>
  <c r="AHW256" i="6"/>
  <c r="AHX256" i="6"/>
  <c r="AHY256" i="6"/>
  <c r="AHZ256" i="6"/>
  <c r="AIA256" i="6"/>
  <c r="AIB256" i="6"/>
  <c r="AIC256" i="6"/>
  <c r="AID256" i="6"/>
  <c r="AIE256" i="6"/>
  <c r="AIF256" i="6"/>
  <c r="AIG256" i="6"/>
  <c r="AIH256" i="6"/>
  <c r="AII256" i="6"/>
  <c r="AIJ256" i="6"/>
  <c r="AIK256" i="6"/>
  <c r="AIL256" i="6"/>
  <c r="AIM256" i="6"/>
  <c r="AIN256" i="6"/>
  <c r="AIO256" i="6"/>
  <c r="AIP256" i="6"/>
  <c r="AIQ256" i="6"/>
  <c r="AIR256" i="6"/>
  <c r="AIS256" i="6"/>
  <c r="AIT256" i="6"/>
  <c r="AIU256" i="6"/>
  <c r="AFI263" i="6"/>
  <c r="AFJ263" i="6"/>
  <c r="AFK263" i="6"/>
  <c r="AFL263" i="6"/>
  <c r="AFM263" i="6"/>
  <c r="AFN263" i="6"/>
  <c r="AFO263" i="6"/>
  <c r="AFP263" i="6"/>
  <c r="AFQ263" i="6"/>
  <c r="AFR263" i="6"/>
  <c r="AFS263" i="6"/>
  <c r="AFT263" i="6"/>
  <c r="AFU263" i="6"/>
  <c r="AFV263" i="6"/>
  <c r="AFW263" i="6"/>
  <c r="AFX263" i="6"/>
  <c r="AFY263" i="6"/>
  <c r="AFZ263" i="6"/>
  <c r="AGA263" i="6"/>
  <c r="AGB263" i="6"/>
  <c r="AGC263" i="6"/>
  <c r="AGD263" i="6"/>
  <c r="AGE263" i="6"/>
  <c r="AGF263" i="6"/>
  <c r="AGG263" i="6"/>
  <c r="AGH263" i="6"/>
  <c r="AGI263" i="6"/>
  <c r="AGJ263" i="6"/>
  <c r="AGK263" i="6"/>
  <c r="AGL263" i="6"/>
  <c r="AGM263" i="6"/>
  <c r="AGN263" i="6"/>
  <c r="AGO263" i="6"/>
  <c r="AGP263" i="6"/>
  <c r="AGQ263" i="6"/>
  <c r="AGR263" i="6"/>
  <c r="AGS263" i="6"/>
  <c r="AGT263" i="6"/>
  <c r="AGU263" i="6"/>
  <c r="AGV263" i="6"/>
  <c r="AGW263" i="6"/>
  <c r="AGX263" i="6"/>
  <c r="AGY263" i="6"/>
  <c r="AGZ263" i="6"/>
  <c r="AHA263" i="6"/>
  <c r="AHB263" i="6"/>
  <c r="AHC263" i="6"/>
  <c r="AHD263" i="6"/>
  <c r="AHE263" i="6"/>
  <c r="AHF263" i="6"/>
  <c r="AHG263" i="6"/>
  <c r="AHH263" i="6"/>
  <c r="AHI263" i="6"/>
  <c r="AHJ263" i="6"/>
  <c r="AHK263" i="6"/>
  <c r="AHL263" i="6"/>
  <c r="AHM263" i="6"/>
  <c r="AHN263" i="6"/>
  <c r="AHO263" i="6"/>
  <c r="AHP263" i="6"/>
  <c r="AHQ263" i="6"/>
  <c r="AHR263" i="6"/>
  <c r="AHS263" i="6"/>
  <c r="AHT263" i="6"/>
  <c r="AHU263" i="6"/>
  <c r="AHV263" i="6"/>
  <c r="AHW263" i="6"/>
  <c r="AHX263" i="6"/>
  <c r="AHY263" i="6"/>
  <c r="AHZ263" i="6"/>
  <c r="AIA263" i="6"/>
  <c r="AIB263" i="6"/>
  <c r="AIC263" i="6"/>
  <c r="AID263" i="6"/>
  <c r="AIE263" i="6"/>
  <c r="AIF263" i="6"/>
  <c r="AIG263" i="6"/>
  <c r="AIH263" i="6"/>
  <c r="AII263" i="6"/>
  <c r="AIJ263" i="6"/>
  <c r="AIK263" i="6"/>
  <c r="AIL263" i="6"/>
  <c r="AIM263" i="6"/>
  <c r="AIN263" i="6"/>
  <c r="AIO263" i="6"/>
  <c r="AIP263" i="6"/>
  <c r="AIQ263" i="6"/>
  <c r="AIR263" i="6"/>
  <c r="AIS263" i="6"/>
  <c r="AIT263" i="6"/>
  <c r="AIU263" i="6"/>
  <c r="AFI264" i="6"/>
  <c r="AFJ264" i="6"/>
  <c r="AFK264" i="6"/>
  <c r="AFL264" i="6"/>
  <c r="AFM264" i="6"/>
  <c r="AFN264" i="6"/>
  <c r="AFO264" i="6"/>
  <c r="AFP264" i="6"/>
  <c r="AFQ264" i="6"/>
  <c r="AFR264" i="6"/>
  <c r="AFS264" i="6"/>
  <c r="AFT264" i="6"/>
  <c r="AFU264" i="6"/>
  <c r="AFV264" i="6"/>
  <c r="AFW264" i="6"/>
  <c r="AFX264" i="6"/>
  <c r="AFY264" i="6"/>
  <c r="AFZ264" i="6"/>
  <c r="AGA264" i="6"/>
  <c r="AGB264" i="6"/>
  <c r="AGC264" i="6"/>
  <c r="AGD264" i="6"/>
  <c r="AGE264" i="6"/>
  <c r="AGF264" i="6"/>
  <c r="AGG264" i="6"/>
  <c r="AGH264" i="6"/>
  <c r="AGI264" i="6"/>
  <c r="AGJ264" i="6"/>
  <c r="AGK264" i="6"/>
  <c r="AGL264" i="6"/>
  <c r="AGM264" i="6"/>
  <c r="AGN264" i="6"/>
  <c r="AGO264" i="6"/>
  <c r="AGP264" i="6"/>
  <c r="AGQ264" i="6"/>
  <c r="AGR264" i="6"/>
  <c r="AGS264" i="6"/>
  <c r="AGT264" i="6"/>
  <c r="AGU264" i="6"/>
  <c r="AGV264" i="6"/>
  <c r="AGW264" i="6"/>
  <c r="AGX264" i="6"/>
  <c r="AGY264" i="6"/>
  <c r="AGZ264" i="6"/>
  <c r="AHA264" i="6"/>
  <c r="AHB264" i="6"/>
  <c r="AHC264" i="6"/>
  <c r="AHD264" i="6"/>
  <c r="AHE264" i="6"/>
  <c r="AHF264" i="6"/>
  <c r="AHG264" i="6"/>
  <c r="AHH264" i="6"/>
  <c r="AHI264" i="6"/>
  <c r="AHJ264" i="6"/>
  <c r="AHK264" i="6"/>
  <c r="AHL264" i="6"/>
  <c r="AHM264" i="6"/>
  <c r="AHN264" i="6"/>
  <c r="AHO264" i="6"/>
  <c r="AHP264" i="6"/>
  <c r="AHQ264" i="6"/>
  <c r="AHR264" i="6"/>
  <c r="AHS264" i="6"/>
  <c r="AHT264" i="6"/>
  <c r="AHU264" i="6"/>
  <c r="AHV264" i="6"/>
  <c r="AHW264" i="6"/>
  <c r="AHX264" i="6"/>
  <c r="AHY264" i="6"/>
  <c r="AHZ264" i="6"/>
  <c r="AIA264" i="6"/>
  <c r="AIB264" i="6"/>
  <c r="AIC264" i="6"/>
  <c r="AID264" i="6"/>
  <c r="AIE264" i="6"/>
  <c r="AIF264" i="6"/>
  <c r="AIG264" i="6"/>
  <c r="AIH264" i="6"/>
  <c r="AII264" i="6"/>
  <c r="AIJ264" i="6"/>
  <c r="AIK264" i="6"/>
  <c r="AIL264" i="6"/>
  <c r="AIM264" i="6"/>
  <c r="AIN264" i="6"/>
  <c r="AIO264" i="6"/>
  <c r="AIP264" i="6"/>
  <c r="AIQ264" i="6"/>
  <c r="AIR264" i="6"/>
  <c r="AIS264" i="6"/>
  <c r="AIT264" i="6"/>
  <c r="AIU264" i="6"/>
  <c r="AFI265" i="6"/>
  <c r="AFJ265" i="6"/>
  <c r="AFK265" i="6"/>
  <c r="AFL265" i="6"/>
  <c r="AFM265" i="6"/>
  <c r="AFN265" i="6"/>
  <c r="AFO265" i="6"/>
  <c r="AFP265" i="6"/>
  <c r="AFQ265" i="6"/>
  <c r="AFR265" i="6"/>
  <c r="AFS265" i="6"/>
  <c r="AFT265" i="6"/>
  <c r="AFU265" i="6"/>
  <c r="AFV265" i="6"/>
  <c r="AFW265" i="6"/>
  <c r="AFX265" i="6"/>
  <c r="AFY265" i="6"/>
  <c r="AFZ265" i="6"/>
  <c r="AGA265" i="6"/>
  <c r="AGB265" i="6"/>
  <c r="AGC265" i="6"/>
  <c r="AGD265" i="6"/>
  <c r="AGE265" i="6"/>
  <c r="AGF265" i="6"/>
  <c r="AGG265" i="6"/>
  <c r="AGH265" i="6"/>
  <c r="AGI265" i="6"/>
  <c r="AGJ265" i="6"/>
  <c r="AGK265" i="6"/>
  <c r="AGL265" i="6"/>
  <c r="AGM265" i="6"/>
  <c r="AGN265" i="6"/>
  <c r="AGO265" i="6"/>
  <c r="AGP265" i="6"/>
  <c r="AGQ265" i="6"/>
  <c r="AGR265" i="6"/>
  <c r="AGS265" i="6"/>
  <c r="AGT265" i="6"/>
  <c r="AGU265" i="6"/>
  <c r="AGV265" i="6"/>
  <c r="AGW265" i="6"/>
  <c r="AGX265" i="6"/>
  <c r="AGY265" i="6"/>
  <c r="AGZ265" i="6"/>
  <c r="AHA265" i="6"/>
  <c r="AHB265" i="6"/>
  <c r="AHC265" i="6"/>
  <c r="AHD265" i="6"/>
  <c r="AHE265" i="6"/>
  <c r="AHF265" i="6"/>
  <c r="AHG265" i="6"/>
  <c r="AHH265" i="6"/>
  <c r="AHI265" i="6"/>
  <c r="AHJ265" i="6"/>
  <c r="AHK265" i="6"/>
  <c r="AHL265" i="6"/>
  <c r="AHM265" i="6"/>
  <c r="AHN265" i="6"/>
  <c r="AHO265" i="6"/>
  <c r="AHP265" i="6"/>
  <c r="AHQ265" i="6"/>
  <c r="AHR265" i="6"/>
  <c r="AHS265" i="6"/>
  <c r="AHT265" i="6"/>
  <c r="AHU265" i="6"/>
  <c r="AHV265" i="6"/>
  <c r="AHW265" i="6"/>
  <c r="AHX265" i="6"/>
  <c r="AHY265" i="6"/>
  <c r="AHZ265" i="6"/>
  <c r="AIA265" i="6"/>
  <c r="AIB265" i="6"/>
  <c r="AIC265" i="6"/>
  <c r="AID265" i="6"/>
  <c r="AIE265" i="6"/>
  <c r="AIF265" i="6"/>
  <c r="AIG265" i="6"/>
  <c r="AIH265" i="6"/>
  <c r="AII265" i="6"/>
  <c r="AIJ265" i="6"/>
  <c r="AIK265" i="6"/>
  <c r="AIL265" i="6"/>
  <c r="AIM265" i="6"/>
  <c r="AIN265" i="6"/>
  <c r="AIO265" i="6"/>
  <c r="AIP265" i="6"/>
  <c r="AIQ265" i="6"/>
  <c r="AIR265" i="6"/>
  <c r="AIS265" i="6"/>
  <c r="AIT265" i="6"/>
  <c r="AIU265" i="6"/>
  <c r="AFI266" i="6"/>
  <c r="AFJ266" i="6"/>
  <c r="AFK266" i="6"/>
  <c r="AFL266" i="6"/>
  <c r="AFM266" i="6"/>
  <c r="AFN266" i="6"/>
  <c r="AFO266" i="6"/>
  <c r="AFP266" i="6"/>
  <c r="AFQ266" i="6"/>
  <c r="AFR266" i="6"/>
  <c r="AFS266" i="6"/>
  <c r="AFT266" i="6"/>
  <c r="AFU266" i="6"/>
  <c r="AFV266" i="6"/>
  <c r="AFW266" i="6"/>
  <c r="AFX266" i="6"/>
  <c r="AFY266" i="6"/>
  <c r="AFZ266" i="6"/>
  <c r="AGA266" i="6"/>
  <c r="AGB266" i="6"/>
  <c r="AGC266" i="6"/>
  <c r="AGD266" i="6"/>
  <c r="AGE266" i="6"/>
  <c r="AGF266" i="6"/>
  <c r="AGG266" i="6"/>
  <c r="AGH266" i="6"/>
  <c r="AGI266" i="6"/>
  <c r="AGJ266" i="6"/>
  <c r="AGK266" i="6"/>
  <c r="AGL266" i="6"/>
  <c r="AGM266" i="6"/>
  <c r="AGN266" i="6"/>
  <c r="AGO266" i="6"/>
  <c r="AGP266" i="6"/>
  <c r="AGQ266" i="6"/>
  <c r="AGR266" i="6"/>
  <c r="AGS266" i="6"/>
  <c r="AGT266" i="6"/>
  <c r="AGU266" i="6"/>
  <c r="AGV266" i="6"/>
  <c r="AGW266" i="6"/>
  <c r="AGX266" i="6"/>
  <c r="AGY266" i="6"/>
  <c r="AGZ266" i="6"/>
  <c r="AHA266" i="6"/>
  <c r="AHB266" i="6"/>
  <c r="AHC266" i="6"/>
  <c r="AHD266" i="6"/>
  <c r="AHE266" i="6"/>
  <c r="AHF266" i="6"/>
  <c r="AHG266" i="6"/>
  <c r="AHH266" i="6"/>
  <c r="AHI266" i="6"/>
  <c r="AHJ266" i="6"/>
  <c r="AHK266" i="6"/>
  <c r="AHL266" i="6"/>
  <c r="AHM266" i="6"/>
  <c r="AHN266" i="6"/>
  <c r="AHO266" i="6"/>
  <c r="AHP266" i="6"/>
  <c r="AHQ266" i="6"/>
  <c r="AHR266" i="6"/>
  <c r="AHS266" i="6"/>
  <c r="AHT266" i="6"/>
  <c r="AHU266" i="6"/>
  <c r="AHV266" i="6"/>
  <c r="AHW266" i="6"/>
  <c r="AHX266" i="6"/>
  <c r="AHY266" i="6"/>
  <c r="AHZ266" i="6"/>
  <c r="AIA266" i="6"/>
  <c r="AIB266" i="6"/>
  <c r="AIC266" i="6"/>
  <c r="AID266" i="6"/>
  <c r="AIE266" i="6"/>
  <c r="AIF266" i="6"/>
  <c r="AIG266" i="6"/>
  <c r="AIH266" i="6"/>
  <c r="AII266" i="6"/>
  <c r="AIJ266" i="6"/>
  <c r="AIK266" i="6"/>
  <c r="AIL266" i="6"/>
  <c r="AIM266" i="6"/>
  <c r="AIN266" i="6"/>
  <c r="AIO266" i="6"/>
  <c r="AIP266" i="6"/>
  <c r="AIQ266" i="6"/>
  <c r="AIR266" i="6"/>
  <c r="AIS266" i="6"/>
  <c r="AIT266" i="6"/>
  <c r="AIU266" i="6"/>
  <c r="AFI267" i="6"/>
  <c r="AFJ267" i="6"/>
  <c r="AFK267" i="6"/>
  <c r="AFL267" i="6"/>
  <c r="AFM267" i="6"/>
  <c r="AFN267" i="6"/>
  <c r="AFO267" i="6"/>
  <c r="AFP267" i="6"/>
  <c r="AFQ267" i="6"/>
  <c r="AFR267" i="6"/>
  <c r="AFS267" i="6"/>
  <c r="AFT267" i="6"/>
  <c r="AFU267" i="6"/>
  <c r="AFV267" i="6"/>
  <c r="AFW267" i="6"/>
  <c r="AFX267" i="6"/>
  <c r="AFY267" i="6"/>
  <c r="AFZ267" i="6"/>
  <c r="AGA267" i="6"/>
  <c r="AGB267" i="6"/>
  <c r="AGC267" i="6"/>
  <c r="AGD267" i="6"/>
  <c r="AGE267" i="6"/>
  <c r="AGF267" i="6"/>
  <c r="AGG267" i="6"/>
  <c r="AGH267" i="6"/>
  <c r="AGI267" i="6"/>
  <c r="AGJ267" i="6"/>
  <c r="AGK267" i="6"/>
  <c r="AGL267" i="6"/>
  <c r="AGM267" i="6"/>
  <c r="AGN267" i="6"/>
  <c r="AGO267" i="6"/>
  <c r="AGP267" i="6"/>
  <c r="AGQ267" i="6"/>
  <c r="AGR267" i="6"/>
  <c r="AGS267" i="6"/>
  <c r="AGT267" i="6"/>
  <c r="AGU267" i="6"/>
  <c r="AGV267" i="6"/>
  <c r="AGW267" i="6"/>
  <c r="AGX267" i="6"/>
  <c r="AGY267" i="6"/>
  <c r="AGZ267" i="6"/>
  <c r="AHA267" i="6"/>
  <c r="AHB267" i="6"/>
  <c r="AHC267" i="6"/>
  <c r="AHD267" i="6"/>
  <c r="AHE267" i="6"/>
  <c r="AHF267" i="6"/>
  <c r="AHG267" i="6"/>
  <c r="AHH267" i="6"/>
  <c r="AHI267" i="6"/>
  <c r="AHJ267" i="6"/>
  <c r="AHK267" i="6"/>
  <c r="AHL267" i="6"/>
  <c r="AHM267" i="6"/>
  <c r="AHN267" i="6"/>
  <c r="AHO267" i="6"/>
  <c r="AHP267" i="6"/>
  <c r="AHQ267" i="6"/>
  <c r="AHR267" i="6"/>
  <c r="AHS267" i="6"/>
  <c r="AHT267" i="6"/>
  <c r="AHU267" i="6"/>
  <c r="AHV267" i="6"/>
  <c r="AHW267" i="6"/>
  <c r="AHX267" i="6"/>
  <c r="AHY267" i="6"/>
  <c r="AHZ267" i="6"/>
  <c r="AIA267" i="6"/>
  <c r="AIB267" i="6"/>
  <c r="AIC267" i="6"/>
  <c r="AID267" i="6"/>
  <c r="AIE267" i="6"/>
  <c r="AIF267" i="6"/>
  <c r="AIG267" i="6"/>
  <c r="AIH267" i="6"/>
  <c r="AII267" i="6"/>
  <c r="AIJ267" i="6"/>
  <c r="AIK267" i="6"/>
  <c r="AIL267" i="6"/>
  <c r="AIM267" i="6"/>
  <c r="AIN267" i="6"/>
  <c r="AIO267" i="6"/>
  <c r="AIP267" i="6"/>
  <c r="AIQ267" i="6"/>
  <c r="AIR267" i="6"/>
  <c r="AIS267" i="6"/>
  <c r="AIT267" i="6"/>
  <c r="AIU267" i="6"/>
  <c r="AFI268" i="6"/>
  <c r="AFJ268" i="6"/>
  <c r="AFK268" i="6"/>
  <c r="AFL268" i="6"/>
  <c r="AFM268" i="6"/>
  <c r="AFN268" i="6"/>
  <c r="AFO268" i="6"/>
  <c r="AFP268" i="6"/>
  <c r="AFQ268" i="6"/>
  <c r="AFR268" i="6"/>
  <c r="AFS268" i="6"/>
  <c r="AFT268" i="6"/>
  <c r="AFU268" i="6"/>
  <c r="AFV268" i="6"/>
  <c r="AFW268" i="6"/>
  <c r="AFX268" i="6"/>
  <c r="AFY268" i="6"/>
  <c r="AFZ268" i="6"/>
  <c r="AGA268" i="6"/>
  <c r="AGB268" i="6"/>
  <c r="AGC268" i="6"/>
  <c r="AGD268" i="6"/>
  <c r="AGE268" i="6"/>
  <c r="AGF268" i="6"/>
  <c r="AGG268" i="6"/>
  <c r="AGH268" i="6"/>
  <c r="AGI268" i="6"/>
  <c r="AGJ268" i="6"/>
  <c r="AGK268" i="6"/>
  <c r="AGL268" i="6"/>
  <c r="AGM268" i="6"/>
  <c r="AGN268" i="6"/>
  <c r="AGO268" i="6"/>
  <c r="AGP268" i="6"/>
  <c r="AGQ268" i="6"/>
  <c r="AGR268" i="6"/>
  <c r="AGS268" i="6"/>
  <c r="AGT268" i="6"/>
  <c r="AGU268" i="6"/>
  <c r="AGV268" i="6"/>
  <c r="AGW268" i="6"/>
  <c r="AGX268" i="6"/>
  <c r="AGY268" i="6"/>
  <c r="AGZ268" i="6"/>
  <c r="AHA268" i="6"/>
  <c r="AHB268" i="6"/>
  <c r="AHC268" i="6"/>
  <c r="AHD268" i="6"/>
  <c r="AHE268" i="6"/>
  <c r="AHF268" i="6"/>
  <c r="AHG268" i="6"/>
  <c r="AHH268" i="6"/>
  <c r="AHI268" i="6"/>
  <c r="AHJ268" i="6"/>
  <c r="AHK268" i="6"/>
  <c r="AHL268" i="6"/>
  <c r="AHM268" i="6"/>
  <c r="AHN268" i="6"/>
  <c r="AHO268" i="6"/>
  <c r="AHP268" i="6"/>
  <c r="AHQ268" i="6"/>
  <c r="AHR268" i="6"/>
  <c r="AHS268" i="6"/>
  <c r="AHT268" i="6"/>
  <c r="AHU268" i="6"/>
  <c r="AHV268" i="6"/>
  <c r="AHW268" i="6"/>
  <c r="AHX268" i="6"/>
  <c r="AHY268" i="6"/>
  <c r="AHZ268" i="6"/>
  <c r="AIA268" i="6"/>
  <c r="AIB268" i="6"/>
  <c r="AIC268" i="6"/>
  <c r="AID268" i="6"/>
  <c r="AIE268" i="6"/>
  <c r="AIF268" i="6"/>
  <c r="AIG268" i="6"/>
  <c r="AIH268" i="6"/>
  <c r="AII268" i="6"/>
  <c r="AIJ268" i="6"/>
  <c r="AIK268" i="6"/>
  <c r="AIL268" i="6"/>
  <c r="AIM268" i="6"/>
  <c r="AIN268" i="6"/>
  <c r="AIO268" i="6"/>
  <c r="AIP268" i="6"/>
  <c r="AIQ268" i="6"/>
  <c r="AIR268" i="6"/>
  <c r="AIS268" i="6"/>
  <c r="AIT268" i="6"/>
  <c r="AIU268" i="6"/>
  <c r="AFI269" i="6"/>
  <c r="AFJ269" i="6"/>
  <c r="AFK269" i="6"/>
  <c r="AFL269" i="6"/>
  <c r="AFM269" i="6"/>
  <c r="AFN269" i="6"/>
  <c r="AFO269" i="6"/>
  <c r="AFP269" i="6"/>
  <c r="AFQ269" i="6"/>
  <c r="AFR269" i="6"/>
  <c r="AFS269" i="6"/>
  <c r="AFT269" i="6"/>
  <c r="AFU269" i="6"/>
  <c r="AFV269" i="6"/>
  <c r="AFW269" i="6"/>
  <c r="AFX269" i="6"/>
  <c r="AFY269" i="6"/>
  <c r="AFZ269" i="6"/>
  <c r="AGA269" i="6"/>
  <c r="AGB269" i="6"/>
  <c r="AGC269" i="6"/>
  <c r="AGD269" i="6"/>
  <c r="AGE269" i="6"/>
  <c r="AGF269" i="6"/>
  <c r="AGG269" i="6"/>
  <c r="AGH269" i="6"/>
  <c r="AGI269" i="6"/>
  <c r="AGJ269" i="6"/>
  <c r="AGK269" i="6"/>
  <c r="AGL269" i="6"/>
  <c r="AGM269" i="6"/>
  <c r="AGN269" i="6"/>
  <c r="AGO269" i="6"/>
  <c r="AGP269" i="6"/>
  <c r="AGQ269" i="6"/>
  <c r="AGR269" i="6"/>
  <c r="AGS269" i="6"/>
  <c r="AGT269" i="6"/>
  <c r="AGU269" i="6"/>
  <c r="AGV269" i="6"/>
  <c r="AGW269" i="6"/>
  <c r="AGX269" i="6"/>
  <c r="AGY269" i="6"/>
  <c r="AGZ269" i="6"/>
  <c r="AHA269" i="6"/>
  <c r="AHB269" i="6"/>
  <c r="AHC269" i="6"/>
  <c r="AHD269" i="6"/>
  <c r="AHE269" i="6"/>
  <c r="AHF269" i="6"/>
  <c r="AHG269" i="6"/>
  <c r="AHH269" i="6"/>
  <c r="AHI269" i="6"/>
  <c r="AHJ269" i="6"/>
  <c r="AHK269" i="6"/>
  <c r="AHL269" i="6"/>
  <c r="AHM269" i="6"/>
  <c r="AHN269" i="6"/>
  <c r="AHO269" i="6"/>
  <c r="AHP269" i="6"/>
  <c r="AHQ269" i="6"/>
  <c r="AHR269" i="6"/>
  <c r="AHS269" i="6"/>
  <c r="AHT269" i="6"/>
  <c r="AHU269" i="6"/>
  <c r="AHV269" i="6"/>
  <c r="AHW269" i="6"/>
  <c r="AHX269" i="6"/>
  <c r="AHY269" i="6"/>
  <c r="AHZ269" i="6"/>
  <c r="AIA269" i="6"/>
  <c r="AIB269" i="6"/>
  <c r="AIC269" i="6"/>
  <c r="AID269" i="6"/>
  <c r="AIE269" i="6"/>
  <c r="AIF269" i="6"/>
  <c r="AIG269" i="6"/>
  <c r="AIH269" i="6"/>
  <c r="AII269" i="6"/>
  <c r="AIJ269" i="6"/>
  <c r="AIK269" i="6"/>
  <c r="AIL269" i="6"/>
  <c r="AIM269" i="6"/>
  <c r="AIN269" i="6"/>
  <c r="AIO269" i="6"/>
  <c r="AIP269" i="6"/>
  <c r="AIQ269" i="6"/>
  <c r="AIR269" i="6"/>
  <c r="AIS269" i="6"/>
  <c r="AIT269" i="6"/>
  <c r="AIU269" i="6"/>
  <c r="AFI270" i="6"/>
  <c r="AFJ270" i="6"/>
  <c r="AFK270" i="6"/>
  <c r="AFL270" i="6"/>
  <c r="AFM270" i="6"/>
  <c r="AFN270" i="6"/>
  <c r="AFO270" i="6"/>
  <c r="AFP270" i="6"/>
  <c r="AFQ270" i="6"/>
  <c r="AFR270" i="6"/>
  <c r="AFS270" i="6"/>
  <c r="AFT270" i="6"/>
  <c r="AFU270" i="6"/>
  <c r="AFV270" i="6"/>
  <c r="AFW270" i="6"/>
  <c r="AFX270" i="6"/>
  <c r="AFY270" i="6"/>
  <c r="AFZ270" i="6"/>
  <c r="AGA270" i="6"/>
  <c r="AGB270" i="6"/>
  <c r="AGC270" i="6"/>
  <c r="AGD270" i="6"/>
  <c r="AGE270" i="6"/>
  <c r="AGF270" i="6"/>
  <c r="AGG270" i="6"/>
  <c r="AGH270" i="6"/>
  <c r="AGI270" i="6"/>
  <c r="AGJ270" i="6"/>
  <c r="AGK270" i="6"/>
  <c r="AGL270" i="6"/>
  <c r="AGM270" i="6"/>
  <c r="AGN270" i="6"/>
  <c r="AGO270" i="6"/>
  <c r="AGP270" i="6"/>
  <c r="AGQ270" i="6"/>
  <c r="AGR270" i="6"/>
  <c r="AGS270" i="6"/>
  <c r="AGT270" i="6"/>
  <c r="AGU270" i="6"/>
  <c r="AGV270" i="6"/>
  <c r="AGW270" i="6"/>
  <c r="AGX270" i="6"/>
  <c r="AGY270" i="6"/>
  <c r="AGZ270" i="6"/>
  <c r="AHA270" i="6"/>
  <c r="AHB270" i="6"/>
  <c r="AHC270" i="6"/>
  <c r="AHD270" i="6"/>
  <c r="AHE270" i="6"/>
  <c r="AHF270" i="6"/>
  <c r="AHG270" i="6"/>
  <c r="AHH270" i="6"/>
  <c r="AHI270" i="6"/>
  <c r="AHJ270" i="6"/>
  <c r="AHK270" i="6"/>
  <c r="AHL270" i="6"/>
  <c r="AHM270" i="6"/>
  <c r="AHN270" i="6"/>
  <c r="AHO270" i="6"/>
  <c r="AHP270" i="6"/>
  <c r="AHQ270" i="6"/>
  <c r="AHR270" i="6"/>
  <c r="AHS270" i="6"/>
  <c r="AHT270" i="6"/>
  <c r="AHU270" i="6"/>
  <c r="AHV270" i="6"/>
  <c r="AHW270" i="6"/>
  <c r="AHX270" i="6"/>
  <c r="AHY270" i="6"/>
  <c r="AHZ270" i="6"/>
  <c r="AIA270" i="6"/>
  <c r="AIB270" i="6"/>
  <c r="AIC270" i="6"/>
  <c r="AID270" i="6"/>
  <c r="AIE270" i="6"/>
  <c r="AIF270" i="6"/>
  <c r="AIG270" i="6"/>
  <c r="AIH270" i="6"/>
  <c r="AII270" i="6"/>
  <c r="AIJ270" i="6"/>
  <c r="AIK270" i="6"/>
  <c r="AIL270" i="6"/>
  <c r="AIM270" i="6"/>
  <c r="AIN270" i="6"/>
  <c r="AIO270" i="6"/>
  <c r="AIP270" i="6"/>
  <c r="AIQ270" i="6"/>
  <c r="AIR270" i="6"/>
  <c r="AIS270" i="6"/>
  <c r="AIT270" i="6"/>
  <c r="AIU270" i="6"/>
  <c r="AFI271" i="6"/>
  <c r="AFJ271" i="6"/>
  <c r="AFK271" i="6"/>
  <c r="AFL271" i="6"/>
  <c r="AFM271" i="6"/>
  <c r="AFN271" i="6"/>
  <c r="AFO271" i="6"/>
  <c r="AFP271" i="6"/>
  <c r="AFQ271" i="6"/>
  <c r="AFR271" i="6"/>
  <c r="AFS271" i="6"/>
  <c r="AFT271" i="6"/>
  <c r="AFU271" i="6"/>
  <c r="AFV271" i="6"/>
  <c r="AFW271" i="6"/>
  <c r="AFX271" i="6"/>
  <c r="AFY271" i="6"/>
  <c r="AFZ271" i="6"/>
  <c r="AGA271" i="6"/>
  <c r="AGB271" i="6"/>
  <c r="AGC271" i="6"/>
  <c r="AGD271" i="6"/>
  <c r="AGE271" i="6"/>
  <c r="AGF271" i="6"/>
  <c r="AGG271" i="6"/>
  <c r="AGH271" i="6"/>
  <c r="AGI271" i="6"/>
  <c r="AGJ271" i="6"/>
  <c r="AGK271" i="6"/>
  <c r="AGL271" i="6"/>
  <c r="AGM271" i="6"/>
  <c r="AGN271" i="6"/>
  <c r="AGO271" i="6"/>
  <c r="AGP271" i="6"/>
  <c r="AGQ271" i="6"/>
  <c r="AGR271" i="6"/>
  <c r="AGS271" i="6"/>
  <c r="AGT271" i="6"/>
  <c r="AGU271" i="6"/>
  <c r="AGV271" i="6"/>
  <c r="AGW271" i="6"/>
  <c r="AGX271" i="6"/>
  <c r="AGY271" i="6"/>
  <c r="AGZ271" i="6"/>
  <c r="AHA271" i="6"/>
  <c r="AHB271" i="6"/>
  <c r="AHC271" i="6"/>
  <c r="AHD271" i="6"/>
  <c r="AHE271" i="6"/>
  <c r="AHF271" i="6"/>
  <c r="AHG271" i="6"/>
  <c r="AHH271" i="6"/>
  <c r="AHI271" i="6"/>
  <c r="AHJ271" i="6"/>
  <c r="AHK271" i="6"/>
  <c r="AHL271" i="6"/>
  <c r="AHM271" i="6"/>
  <c r="AHN271" i="6"/>
  <c r="AHO271" i="6"/>
  <c r="AHP271" i="6"/>
  <c r="AHQ271" i="6"/>
  <c r="AHR271" i="6"/>
  <c r="AHS271" i="6"/>
  <c r="AHT271" i="6"/>
  <c r="AHU271" i="6"/>
  <c r="AHV271" i="6"/>
  <c r="AHW271" i="6"/>
  <c r="AHX271" i="6"/>
  <c r="AHY271" i="6"/>
  <c r="AHZ271" i="6"/>
  <c r="AIA271" i="6"/>
  <c r="AIB271" i="6"/>
  <c r="AIC271" i="6"/>
  <c r="AID271" i="6"/>
  <c r="AIE271" i="6"/>
  <c r="AIF271" i="6"/>
  <c r="AIG271" i="6"/>
  <c r="AIH271" i="6"/>
  <c r="AII271" i="6"/>
  <c r="AIJ271" i="6"/>
  <c r="AIK271" i="6"/>
  <c r="AIL271" i="6"/>
  <c r="AIM271" i="6"/>
  <c r="AIN271" i="6"/>
  <c r="AIO271" i="6"/>
  <c r="AIP271" i="6"/>
  <c r="AIQ271" i="6"/>
  <c r="AIR271" i="6"/>
  <c r="AIS271" i="6"/>
  <c r="AIT271" i="6"/>
  <c r="AIU271" i="6"/>
  <c r="AFI273" i="6"/>
  <c r="AFJ273" i="6"/>
  <c r="AFJ259" i="6" s="1"/>
  <c r="AFK273" i="6"/>
  <c r="AFK259" i="6" s="1"/>
  <c r="AFL273" i="6"/>
  <c r="AFL257" i="6" s="1"/>
  <c r="AFL260" i="6" s="1"/>
  <c r="AFM273" i="6"/>
  <c r="AFN273" i="6"/>
  <c r="AFO273" i="6"/>
  <c r="AFO257" i="6" s="1"/>
  <c r="AFO260" i="6" s="1"/>
  <c r="AFP273" i="6"/>
  <c r="AFP257" i="6" s="1"/>
  <c r="AFP260" i="6" s="1"/>
  <c r="AFQ273" i="6"/>
  <c r="AFQ258" i="6" s="1"/>
  <c r="AFR273" i="6"/>
  <c r="AFS273" i="6"/>
  <c r="AFT273" i="6"/>
  <c r="AFU273" i="6"/>
  <c r="AFV273" i="6"/>
  <c r="AFV259" i="6" s="1"/>
  <c r="AFW273" i="6"/>
  <c r="AFW259" i="6" s="1"/>
  <c r="AFX273" i="6"/>
  <c r="AFX257" i="6" s="1"/>
  <c r="AFX260" i="6" s="1"/>
  <c r="AFY273" i="6"/>
  <c r="AFZ273" i="6"/>
  <c r="AGA273" i="6"/>
  <c r="AGA257" i="6" s="1"/>
  <c r="AGA260" i="6" s="1"/>
  <c r="AGB273" i="6"/>
  <c r="AGB257" i="6" s="1"/>
  <c r="AGB260" i="6" s="1"/>
  <c r="AGC273" i="6"/>
  <c r="AGC258" i="6" s="1"/>
  <c r="AGD273" i="6"/>
  <c r="AGE273" i="6"/>
  <c r="AGF273" i="6"/>
  <c r="AGG273" i="6"/>
  <c r="AGH273" i="6"/>
  <c r="AGH259" i="6" s="1"/>
  <c r="AGI273" i="6"/>
  <c r="AGI259" i="6" s="1"/>
  <c r="AGJ273" i="6"/>
  <c r="AGJ257" i="6" s="1"/>
  <c r="AGJ260" i="6" s="1"/>
  <c r="AGK273" i="6"/>
  <c r="AGL273" i="6"/>
  <c r="AGM273" i="6"/>
  <c r="AGM257" i="6" s="1"/>
  <c r="AGM260" i="6" s="1"/>
  <c r="AGN273" i="6"/>
  <c r="AGN257" i="6" s="1"/>
  <c r="AGN260" i="6" s="1"/>
  <c r="AGO273" i="6"/>
  <c r="AGO258" i="6" s="1"/>
  <c r="AGP273" i="6"/>
  <c r="AGQ273" i="6"/>
  <c r="AGR273" i="6"/>
  <c r="AGS273" i="6"/>
  <c r="AGT273" i="6"/>
  <c r="AGT259" i="6" s="1"/>
  <c r="AGU273" i="6"/>
  <c r="AGU259" i="6" s="1"/>
  <c r="AGV273" i="6"/>
  <c r="AGV257" i="6" s="1"/>
  <c r="AGV260" i="6" s="1"/>
  <c r="AGW273" i="6"/>
  <c r="AGX273" i="6"/>
  <c r="AGY273" i="6"/>
  <c r="AGY257" i="6" s="1"/>
  <c r="AGY260" i="6" s="1"/>
  <c r="AGZ273" i="6"/>
  <c r="AGZ257" i="6" s="1"/>
  <c r="AGZ260" i="6" s="1"/>
  <c r="AHA273" i="6"/>
  <c r="AHA258" i="6" s="1"/>
  <c r="AHB273" i="6"/>
  <c r="AHC273" i="6"/>
  <c r="AHD273" i="6"/>
  <c r="AHE273" i="6"/>
  <c r="AHF273" i="6"/>
  <c r="AHF259" i="6" s="1"/>
  <c r="AHG273" i="6"/>
  <c r="AHG259" i="6" s="1"/>
  <c r="AHH273" i="6"/>
  <c r="AHH257" i="6" s="1"/>
  <c r="AHH260" i="6" s="1"/>
  <c r="AHI273" i="6"/>
  <c r="AHJ273" i="6"/>
  <c r="AHK273" i="6"/>
  <c r="AHK257" i="6" s="1"/>
  <c r="AHK260" i="6" s="1"/>
  <c r="AHL273" i="6"/>
  <c r="AHL257" i="6" s="1"/>
  <c r="AHL260" i="6" s="1"/>
  <c r="AHM273" i="6"/>
  <c r="AHM258" i="6" s="1"/>
  <c r="AHN273" i="6"/>
  <c r="AHO273" i="6"/>
  <c r="AHP273" i="6"/>
  <c r="AHQ273" i="6"/>
  <c r="AHR273" i="6"/>
  <c r="AHR259" i="6" s="1"/>
  <c r="AHS273" i="6"/>
  <c r="AHS259" i="6" s="1"/>
  <c r="AHT273" i="6"/>
  <c r="AHT257" i="6" s="1"/>
  <c r="AHT260" i="6" s="1"/>
  <c r="AHU273" i="6"/>
  <c r="AHV273" i="6"/>
  <c r="AHW273" i="6"/>
  <c r="AHW257" i="6" s="1"/>
  <c r="AHW260" i="6" s="1"/>
  <c r="AHX273" i="6"/>
  <c r="AHX257" i="6" s="1"/>
  <c r="AHX260" i="6" s="1"/>
  <c r="AHY273" i="6"/>
  <c r="AHY258" i="6" s="1"/>
  <c r="AHZ273" i="6"/>
  <c r="AIA273" i="6"/>
  <c r="AIB273" i="6"/>
  <c r="AIC273" i="6"/>
  <c r="AID273" i="6"/>
  <c r="AID259" i="6" s="1"/>
  <c r="AIE273" i="6"/>
  <c r="AIE259" i="6" s="1"/>
  <c r="AIF273" i="6"/>
  <c r="AIF257" i="6" s="1"/>
  <c r="AIF260" i="6" s="1"/>
  <c r="AIG273" i="6"/>
  <c r="AIH273" i="6"/>
  <c r="AII273" i="6"/>
  <c r="AII257" i="6" s="1"/>
  <c r="AII260" i="6" s="1"/>
  <c r="AIJ273" i="6"/>
  <c r="AIJ257" i="6" s="1"/>
  <c r="AIJ260" i="6" s="1"/>
  <c r="AIK273" i="6"/>
  <c r="AIK258" i="6" s="1"/>
  <c r="AIL273" i="6"/>
  <c r="AIM273" i="6"/>
  <c r="AIN273" i="6"/>
  <c r="AIO273" i="6"/>
  <c r="AIP273" i="6"/>
  <c r="AIP259" i="6" s="1"/>
  <c r="AIQ273" i="6"/>
  <c r="AIQ259" i="6" s="1"/>
  <c r="AIR273" i="6"/>
  <c r="AIR257" i="6" s="1"/>
  <c r="AIR260" i="6" s="1"/>
  <c r="AIS273" i="6"/>
  <c r="AIT273" i="6"/>
  <c r="AIU273" i="6"/>
  <c r="AIU257" i="6" s="1"/>
  <c r="AIU260" i="6" s="1"/>
  <c r="AFI250" i="6"/>
  <c r="AFI251" i="6" s="1"/>
  <c r="AFJ250" i="6"/>
  <c r="AFJ251" i="6" s="1"/>
  <c r="AFK250" i="6"/>
  <c r="AFK251" i="6" s="1"/>
  <c r="AFL250" i="6"/>
  <c r="AFL251" i="6" s="1"/>
  <c r="AFM250" i="6"/>
  <c r="AFM251" i="6" s="1"/>
  <c r="AFN250" i="6"/>
  <c r="AFN251" i="6" s="1"/>
  <c r="AFO250" i="6"/>
  <c r="AFO251" i="6" s="1"/>
  <c r="AFP250" i="6"/>
  <c r="AFP251" i="6" s="1"/>
  <c r="AFQ250" i="6"/>
  <c r="AFQ251" i="6" s="1"/>
  <c r="AFR250" i="6"/>
  <c r="AFR251" i="6" s="1"/>
  <c r="AFS250" i="6"/>
  <c r="AFS251" i="6" s="1"/>
  <c r="AFT250" i="6"/>
  <c r="AFT251" i="6" s="1"/>
  <c r="AFU250" i="6"/>
  <c r="AFU251" i="6" s="1"/>
  <c r="AFV250" i="6"/>
  <c r="AFV251" i="6" s="1"/>
  <c r="AFW250" i="6"/>
  <c r="AFW251" i="6" s="1"/>
  <c r="AFX250" i="6"/>
  <c r="AFX251" i="6" s="1"/>
  <c r="AFY250" i="6"/>
  <c r="AFY251" i="6" s="1"/>
  <c r="AFZ250" i="6"/>
  <c r="AFZ251" i="6" s="1"/>
  <c r="AGA250" i="6"/>
  <c r="AGA251" i="6" s="1"/>
  <c r="AGB250" i="6"/>
  <c r="AGB251" i="6" s="1"/>
  <c r="AGC250" i="6"/>
  <c r="AGC251" i="6" s="1"/>
  <c r="AGD250" i="6"/>
  <c r="AGD251" i="6" s="1"/>
  <c r="AGE250" i="6"/>
  <c r="AGE251" i="6" s="1"/>
  <c r="AGF250" i="6"/>
  <c r="AGF251" i="6" s="1"/>
  <c r="AGG250" i="6"/>
  <c r="AGG251" i="6" s="1"/>
  <c r="AGH250" i="6"/>
  <c r="AGH251" i="6" s="1"/>
  <c r="AGI250" i="6"/>
  <c r="AGI251" i="6" s="1"/>
  <c r="AGJ250" i="6"/>
  <c r="AGJ251" i="6" s="1"/>
  <c r="AGK250" i="6"/>
  <c r="AGK251" i="6" s="1"/>
  <c r="AGL250" i="6"/>
  <c r="AGL251" i="6" s="1"/>
  <c r="AGM250" i="6"/>
  <c r="AGM251" i="6" s="1"/>
  <c r="AGN250" i="6"/>
  <c r="AGN251" i="6" s="1"/>
  <c r="AGO250" i="6"/>
  <c r="AGO251" i="6" s="1"/>
  <c r="AGP250" i="6"/>
  <c r="AGP251" i="6" s="1"/>
  <c r="AGQ250" i="6"/>
  <c r="AGQ251" i="6" s="1"/>
  <c r="AGR250" i="6"/>
  <c r="AGR251" i="6" s="1"/>
  <c r="AGS250" i="6"/>
  <c r="AGS251" i="6" s="1"/>
  <c r="AGT250" i="6"/>
  <c r="AGT251" i="6" s="1"/>
  <c r="AGU250" i="6"/>
  <c r="AGU251" i="6" s="1"/>
  <c r="AGV250" i="6"/>
  <c r="AGV251" i="6" s="1"/>
  <c r="AGW250" i="6"/>
  <c r="AGW251" i="6" s="1"/>
  <c r="AGX250" i="6"/>
  <c r="AGX251" i="6" s="1"/>
  <c r="AGY250" i="6"/>
  <c r="AGY251" i="6" s="1"/>
  <c r="AGZ250" i="6"/>
  <c r="AGZ251" i="6" s="1"/>
  <c r="AHA250" i="6"/>
  <c r="AHA251" i="6" s="1"/>
  <c r="AHB250" i="6"/>
  <c r="AHB251" i="6" s="1"/>
  <c r="AHC250" i="6"/>
  <c r="AHC251" i="6" s="1"/>
  <c r="AHD250" i="6"/>
  <c r="AHD251" i="6" s="1"/>
  <c r="AHE250" i="6"/>
  <c r="AHE251" i="6" s="1"/>
  <c r="AHF250" i="6"/>
  <c r="AHF251" i="6" s="1"/>
  <c r="AHG250" i="6"/>
  <c r="AHG251" i="6" s="1"/>
  <c r="AHH250" i="6"/>
  <c r="AHH251" i="6" s="1"/>
  <c r="AHI250" i="6"/>
  <c r="AHI251" i="6" s="1"/>
  <c r="AHJ250" i="6"/>
  <c r="AHJ251" i="6" s="1"/>
  <c r="AHK250" i="6"/>
  <c r="AHK251" i="6" s="1"/>
  <c r="AHL250" i="6"/>
  <c r="AHL251" i="6" s="1"/>
  <c r="AHM250" i="6"/>
  <c r="AHM251" i="6" s="1"/>
  <c r="AHN250" i="6"/>
  <c r="AHN251" i="6" s="1"/>
  <c r="AHO250" i="6"/>
  <c r="AHO251" i="6" s="1"/>
  <c r="AHP250" i="6"/>
  <c r="AHP251" i="6" s="1"/>
  <c r="AHQ250" i="6"/>
  <c r="AHQ251" i="6" s="1"/>
  <c r="AHR250" i="6"/>
  <c r="AHR251" i="6" s="1"/>
  <c r="AHS250" i="6"/>
  <c r="AHS251" i="6" s="1"/>
  <c r="AHT250" i="6"/>
  <c r="AHT251" i="6" s="1"/>
  <c r="AHU250" i="6"/>
  <c r="AHU251" i="6" s="1"/>
  <c r="AHV250" i="6"/>
  <c r="AHV251" i="6" s="1"/>
  <c r="AHW250" i="6"/>
  <c r="AHW251" i="6" s="1"/>
  <c r="AHX250" i="6"/>
  <c r="AHX251" i="6" s="1"/>
  <c r="AHY250" i="6"/>
  <c r="AHY251" i="6" s="1"/>
  <c r="AHZ250" i="6"/>
  <c r="AHZ251" i="6" s="1"/>
  <c r="AIA250" i="6"/>
  <c r="AIA251" i="6" s="1"/>
  <c r="AIB250" i="6"/>
  <c r="AIB251" i="6" s="1"/>
  <c r="AIC250" i="6"/>
  <c r="AIC251" i="6" s="1"/>
  <c r="AID250" i="6"/>
  <c r="AID251" i="6" s="1"/>
  <c r="AIE250" i="6"/>
  <c r="AIE251" i="6" s="1"/>
  <c r="AIF250" i="6"/>
  <c r="AIF251" i="6" s="1"/>
  <c r="AIG250" i="6"/>
  <c r="AIG251" i="6" s="1"/>
  <c r="AIH250" i="6"/>
  <c r="AIH251" i="6" s="1"/>
  <c r="AII250" i="6"/>
  <c r="AII251" i="6" s="1"/>
  <c r="AIJ250" i="6"/>
  <c r="AIJ251" i="6" s="1"/>
  <c r="AIK250" i="6"/>
  <c r="AIK251" i="6" s="1"/>
  <c r="AIL250" i="6"/>
  <c r="AIL251" i="6" s="1"/>
  <c r="AIM250" i="6"/>
  <c r="AIM251" i="6" s="1"/>
  <c r="AIN250" i="6"/>
  <c r="AIN251" i="6" s="1"/>
  <c r="AIO250" i="6"/>
  <c r="AIO251" i="6" s="1"/>
  <c r="AIP250" i="6"/>
  <c r="AIP251" i="6" s="1"/>
  <c r="AIQ250" i="6"/>
  <c r="AIQ251" i="6" s="1"/>
  <c r="AIR250" i="6"/>
  <c r="AIR251" i="6" s="1"/>
  <c r="AIS250" i="6"/>
  <c r="AIS251" i="6" s="1"/>
  <c r="AIT250" i="6"/>
  <c r="AIU250" i="6"/>
  <c r="AIU251" i="6" s="1"/>
  <c r="ABJ24" i="6"/>
  <c r="ABK24" i="6"/>
  <c r="ABL24" i="6"/>
  <c r="ABM24" i="6"/>
  <c r="ABN24" i="6"/>
  <c r="ABO24" i="6"/>
  <c r="AIE262" i="6" l="1"/>
  <c r="AHS262" i="6"/>
  <c r="AHG262" i="6"/>
  <c r="AIQ262" i="6"/>
  <c r="AIT251" i="6"/>
  <c r="AGU262" i="6"/>
  <c r="AGI262" i="6"/>
  <c r="AFW262" i="6"/>
  <c r="AFK262" i="6"/>
  <c r="AIP262" i="6"/>
  <c r="AID262" i="6"/>
  <c r="AHR262" i="6"/>
  <c r="AHF262" i="6"/>
  <c r="AGT262" i="6"/>
  <c r="AGH262" i="6"/>
  <c r="AFV262" i="6"/>
  <c r="AFJ262" i="6"/>
  <c r="AIK261" i="6"/>
  <c r="AHY261" i="6"/>
  <c r="AHM261" i="6"/>
  <c r="AHA261" i="6"/>
  <c r="AGO261" i="6"/>
  <c r="AGC261" i="6"/>
  <c r="AFQ261" i="6"/>
  <c r="AIT257" i="6"/>
  <c r="AIT260" i="6" s="1"/>
  <c r="AIT258" i="6"/>
  <c r="AIT261" i="6" s="1"/>
  <c r="AIS257" i="6"/>
  <c r="AIS260" i="6" s="1"/>
  <c r="AIS258" i="6"/>
  <c r="AIS261" i="6" s="1"/>
  <c r="AIO258" i="6"/>
  <c r="AIO261" i="6" s="1"/>
  <c r="AIO257" i="6"/>
  <c r="AIO260" i="6" s="1"/>
  <c r="AIN258" i="6"/>
  <c r="AIN261" i="6" s="1"/>
  <c r="AIN257" i="6"/>
  <c r="AIN260" i="6" s="1"/>
  <c r="AIM258" i="6"/>
  <c r="AIM261" i="6" s="1"/>
  <c r="AIM259" i="6"/>
  <c r="AIM262" i="6" s="1"/>
  <c r="AIL258" i="6"/>
  <c r="AIL261" i="6" s="1"/>
  <c r="AIL259" i="6"/>
  <c r="AIL262" i="6" s="1"/>
  <c r="AIH257" i="6"/>
  <c r="AIH260" i="6" s="1"/>
  <c r="AIH258" i="6"/>
  <c r="AIH261" i="6" s="1"/>
  <c r="AIG257" i="6"/>
  <c r="AIG260" i="6" s="1"/>
  <c r="AIG258" i="6"/>
  <c r="AIG261" i="6" s="1"/>
  <c r="AIC258" i="6"/>
  <c r="AIC261" i="6" s="1"/>
  <c r="AIC257" i="6"/>
  <c r="AIC260" i="6" s="1"/>
  <c r="AIB258" i="6"/>
  <c r="AIB261" i="6" s="1"/>
  <c r="AIB257" i="6"/>
  <c r="AIB260" i="6" s="1"/>
  <c r="AIA258" i="6"/>
  <c r="AIA261" i="6" s="1"/>
  <c r="AIA259" i="6"/>
  <c r="AIA262" i="6" s="1"/>
  <c r="AHZ258" i="6"/>
  <c r="AHZ261" i="6" s="1"/>
  <c r="AHZ259" i="6"/>
  <c r="AHZ262" i="6" s="1"/>
  <c r="AHV257" i="6"/>
  <c r="AHV260" i="6" s="1"/>
  <c r="AHV258" i="6"/>
  <c r="AHV261" i="6" s="1"/>
  <c r="AHU257" i="6"/>
  <c r="AHU260" i="6" s="1"/>
  <c r="AHU258" i="6"/>
  <c r="AHU261" i="6" s="1"/>
  <c r="AHQ258" i="6"/>
  <c r="AHQ261" i="6" s="1"/>
  <c r="AHQ257" i="6"/>
  <c r="AHQ260" i="6" s="1"/>
  <c r="AHP258" i="6"/>
  <c r="AHP261" i="6" s="1"/>
  <c r="AHP257" i="6"/>
  <c r="AHP260" i="6" s="1"/>
  <c r="AHO258" i="6"/>
  <c r="AHO261" i="6" s="1"/>
  <c r="AHO259" i="6"/>
  <c r="AHO262" i="6" s="1"/>
  <c r="AHN258" i="6"/>
  <c r="AHN261" i="6" s="1"/>
  <c r="AHN259" i="6"/>
  <c r="AHN262" i="6" s="1"/>
  <c r="AHJ257" i="6"/>
  <c r="AHJ260" i="6" s="1"/>
  <c r="AHJ258" i="6"/>
  <c r="AHJ261" i="6" s="1"/>
  <c r="AHI257" i="6"/>
  <c r="AHI260" i="6" s="1"/>
  <c r="AHI258" i="6"/>
  <c r="AHI261" i="6" s="1"/>
  <c r="AHE258" i="6"/>
  <c r="AHE261" i="6" s="1"/>
  <c r="AHE257" i="6"/>
  <c r="AHE260" i="6" s="1"/>
  <c r="AHD258" i="6"/>
  <c r="AHD261" i="6" s="1"/>
  <c r="AHD257" i="6"/>
  <c r="AHD260" i="6" s="1"/>
  <c r="AHC258" i="6"/>
  <c r="AHC261" i="6" s="1"/>
  <c r="AHC259" i="6"/>
  <c r="AHC262" i="6" s="1"/>
  <c r="AHB258" i="6"/>
  <c r="AHB261" i="6" s="1"/>
  <c r="AHB259" i="6"/>
  <c r="AHB262" i="6" s="1"/>
  <c r="AGX257" i="6"/>
  <c r="AGX260" i="6" s="1"/>
  <c r="AGX258" i="6"/>
  <c r="AGX261" i="6" s="1"/>
  <c r="AGW257" i="6"/>
  <c r="AGW260" i="6" s="1"/>
  <c r="AGW258" i="6"/>
  <c r="AGW261" i="6" s="1"/>
  <c r="AGS258" i="6"/>
  <c r="AGS261" i="6" s="1"/>
  <c r="AGS257" i="6"/>
  <c r="AGS260" i="6" s="1"/>
  <c r="AGR258" i="6"/>
  <c r="AGR261" i="6" s="1"/>
  <c r="AGR257" i="6"/>
  <c r="AGR260" i="6" s="1"/>
  <c r="AGQ258" i="6"/>
  <c r="AGQ261" i="6" s="1"/>
  <c r="AGQ259" i="6"/>
  <c r="AGQ262" i="6" s="1"/>
  <c r="AGP258" i="6"/>
  <c r="AGP261" i="6" s="1"/>
  <c r="AGP259" i="6"/>
  <c r="AGP262" i="6" s="1"/>
  <c r="AGL257" i="6"/>
  <c r="AGL260" i="6" s="1"/>
  <c r="AGL258" i="6"/>
  <c r="AGL261" i="6" s="1"/>
  <c r="AGK257" i="6"/>
  <c r="AGK260" i="6" s="1"/>
  <c r="AGK258" i="6"/>
  <c r="AGK261" i="6" s="1"/>
  <c r="AGG258" i="6"/>
  <c r="AGG261" i="6" s="1"/>
  <c r="AGG257" i="6"/>
  <c r="AGG260" i="6" s="1"/>
  <c r="AGF258" i="6"/>
  <c r="AGF261" i="6" s="1"/>
  <c r="AGF257" i="6"/>
  <c r="AGF260" i="6" s="1"/>
  <c r="AGE258" i="6"/>
  <c r="AGE261" i="6" s="1"/>
  <c r="AGE259" i="6"/>
  <c r="AGE262" i="6" s="1"/>
  <c r="AGD258" i="6"/>
  <c r="AGD261" i="6" s="1"/>
  <c r="AGD259" i="6"/>
  <c r="AGD262" i="6" s="1"/>
  <c r="AFZ257" i="6"/>
  <c r="AFZ260" i="6" s="1"/>
  <c r="AFZ258" i="6"/>
  <c r="AFZ261" i="6" s="1"/>
  <c r="AFY257" i="6"/>
  <c r="AFY260" i="6" s="1"/>
  <c r="AFY258" i="6"/>
  <c r="AFY261" i="6" s="1"/>
  <c r="AFU258" i="6"/>
  <c r="AFU261" i="6" s="1"/>
  <c r="AFU257" i="6"/>
  <c r="AFU260" i="6" s="1"/>
  <c r="AFT258" i="6"/>
  <c r="AFT261" i="6" s="1"/>
  <c r="AFT257" i="6"/>
  <c r="AFT260" i="6" s="1"/>
  <c r="AFS258" i="6"/>
  <c r="AFS261" i="6" s="1"/>
  <c r="AFS259" i="6"/>
  <c r="AFS262" i="6" s="1"/>
  <c r="AFR258" i="6"/>
  <c r="AFR261" i="6" s="1"/>
  <c r="AFR259" i="6"/>
  <c r="AFR262" i="6" s="1"/>
  <c r="AFN257" i="6"/>
  <c r="AFN260" i="6" s="1"/>
  <c r="AFN258" i="6"/>
  <c r="AFN261" i="6" s="1"/>
  <c r="AFM257" i="6"/>
  <c r="AFM260" i="6" s="1"/>
  <c r="AFM258" i="6"/>
  <c r="AFM261" i="6" s="1"/>
  <c r="AFI258" i="6"/>
  <c r="AFI261" i="6" s="1"/>
  <c r="AFI257" i="6"/>
  <c r="AFI260" i="6" s="1"/>
  <c r="D232" i="3"/>
  <c r="B230" i="3" s="1"/>
  <c r="B232" i="3" s="1"/>
  <c r="E227" i="3"/>
  <c r="G230" i="3"/>
  <c r="E230" i="3" s="1"/>
  <c r="G228" i="3"/>
  <c r="E228" i="3" s="1"/>
  <c r="B226" i="3"/>
  <c r="G231" i="3"/>
  <c r="E231" i="3" s="1"/>
  <c r="G226" i="3"/>
  <c r="E226" i="3" s="1"/>
  <c r="G229" i="3"/>
  <c r="E229" i="3" s="1"/>
  <c r="AIO259" i="6"/>
  <c r="AIO262" i="6" s="1"/>
  <c r="AIC259" i="6"/>
  <c r="AIC262" i="6" s="1"/>
  <c r="AHQ259" i="6"/>
  <c r="AHQ262" i="6" s="1"/>
  <c r="AHE259" i="6"/>
  <c r="AHE262" i="6" s="1"/>
  <c r="AGS259" i="6"/>
  <c r="AGS262" i="6" s="1"/>
  <c r="AGG259" i="6"/>
  <c r="AGG262" i="6" s="1"/>
  <c r="AFU259" i="6"/>
  <c r="AFU262" i="6" s="1"/>
  <c r="AFI259" i="6"/>
  <c r="AFI262" i="6" s="1"/>
  <c r="AIJ258" i="6"/>
  <c r="AIJ261" i="6" s="1"/>
  <c r="AHX258" i="6"/>
  <c r="AHX261" i="6" s="1"/>
  <c r="AHL258" i="6"/>
  <c r="AHL261" i="6" s="1"/>
  <c r="AGZ258" i="6"/>
  <c r="AGZ261" i="6" s="1"/>
  <c r="AGN258" i="6"/>
  <c r="AGN261" i="6" s="1"/>
  <c r="AGB258" i="6"/>
  <c r="AGB261" i="6" s="1"/>
  <c r="AFP258" i="6"/>
  <c r="AFP261" i="6" s="1"/>
  <c r="AIQ257" i="6"/>
  <c r="AIQ260" i="6" s="1"/>
  <c r="AIE257" i="6"/>
  <c r="AIE260" i="6" s="1"/>
  <c r="AHS257" i="6"/>
  <c r="AHS260" i="6" s="1"/>
  <c r="AHG257" i="6"/>
  <c r="AHG260" i="6" s="1"/>
  <c r="AGU257" i="6"/>
  <c r="AGU260" i="6" s="1"/>
  <c r="AGI257" i="6"/>
  <c r="AGI260" i="6" s="1"/>
  <c r="AFW257" i="6"/>
  <c r="AFW260" i="6" s="1"/>
  <c r="AFK257" i="6"/>
  <c r="AFK260" i="6" s="1"/>
  <c r="AIN259" i="6"/>
  <c r="AIN262" i="6" s="1"/>
  <c r="AIB259" i="6"/>
  <c r="AIB262" i="6" s="1"/>
  <c r="AHP259" i="6"/>
  <c r="AHP262" i="6" s="1"/>
  <c r="AHD259" i="6"/>
  <c r="AHD262" i="6" s="1"/>
  <c r="AGR259" i="6"/>
  <c r="AGR262" i="6" s="1"/>
  <c r="AGF259" i="6"/>
  <c r="AGF262" i="6" s="1"/>
  <c r="AFT259" i="6"/>
  <c r="AFT262" i="6" s="1"/>
  <c r="AIU258" i="6"/>
  <c r="AIU261" i="6" s="1"/>
  <c r="AII258" i="6"/>
  <c r="AII261" i="6" s="1"/>
  <c r="AHW258" i="6"/>
  <c r="AHW261" i="6" s="1"/>
  <c r="AHK258" i="6"/>
  <c r="AHK261" i="6" s="1"/>
  <c r="AGY258" i="6"/>
  <c r="AGY261" i="6" s="1"/>
  <c r="AGM258" i="6"/>
  <c r="AGM261" i="6" s="1"/>
  <c r="AGA258" i="6"/>
  <c r="AGA261" i="6" s="1"/>
  <c r="AFO258" i="6"/>
  <c r="AFO261" i="6" s="1"/>
  <c r="AIP257" i="6"/>
  <c r="AIP260" i="6" s="1"/>
  <c r="AID257" i="6"/>
  <c r="AID260" i="6" s="1"/>
  <c r="AHR257" i="6"/>
  <c r="AHR260" i="6" s="1"/>
  <c r="AHF257" i="6"/>
  <c r="AHF260" i="6" s="1"/>
  <c r="AGT257" i="6"/>
  <c r="AGT260" i="6" s="1"/>
  <c r="AGH257" i="6"/>
  <c r="AGH260" i="6" s="1"/>
  <c r="AFV257" i="6"/>
  <c r="AFV260" i="6" s="1"/>
  <c r="AFJ257" i="6"/>
  <c r="AFJ260" i="6" s="1"/>
  <c r="AIK259" i="6"/>
  <c r="AIK262" i="6" s="1"/>
  <c r="AHY259" i="6"/>
  <c r="AHY262" i="6" s="1"/>
  <c r="AHM259" i="6"/>
  <c r="AHM262" i="6" s="1"/>
  <c r="AHA259" i="6"/>
  <c r="AHA262" i="6" s="1"/>
  <c r="AGO259" i="6"/>
  <c r="AGO262" i="6" s="1"/>
  <c r="AGC259" i="6"/>
  <c r="AGC262" i="6" s="1"/>
  <c r="AFQ259" i="6"/>
  <c r="AFQ262" i="6" s="1"/>
  <c r="AIR258" i="6"/>
  <c r="AIR261" i="6" s="1"/>
  <c r="AIF258" i="6"/>
  <c r="AIF261" i="6" s="1"/>
  <c r="AHT258" i="6"/>
  <c r="AHT261" i="6" s="1"/>
  <c r="AHH258" i="6"/>
  <c r="AHH261" i="6" s="1"/>
  <c r="AGV258" i="6"/>
  <c r="AGV261" i="6" s="1"/>
  <c r="AGJ258" i="6"/>
  <c r="AGJ261" i="6" s="1"/>
  <c r="AFX258" i="6"/>
  <c r="AFX261" i="6" s="1"/>
  <c r="AFL258" i="6"/>
  <c r="AFL261" i="6" s="1"/>
  <c r="AIM257" i="6"/>
  <c r="AIM260" i="6" s="1"/>
  <c r="AIA257" i="6"/>
  <c r="AIA260" i="6" s="1"/>
  <c r="AHO257" i="6"/>
  <c r="AHO260" i="6" s="1"/>
  <c r="AHC257" i="6"/>
  <c r="AHC260" i="6" s="1"/>
  <c r="AGQ257" i="6"/>
  <c r="AGQ260" i="6" s="1"/>
  <c r="AGE257" i="6"/>
  <c r="AGE260" i="6" s="1"/>
  <c r="AFS257" i="6"/>
  <c r="AFS260" i="6" s="1"/>
  <c r="AIJ259" i="6"/>
  <c r="AIJ262" i="6" s="1"/>
  <c r="AHX259" i="6"/>
  <c r="AHX262" i="6" s="1"/>
  <c r="AHL259" i="6"/>
  <c r="AHL262" i="6" s="1"/>
  <c r="AGZ259" i="6"/>
  <c r="AGZ262" i="6" s="1"/>
  <c r="AGN259" i="6"/>
  <c r="AGN262" i="6" s="1"/>
  <c r="AGB259" i="6"/>
  <c r="AGB262" i="6" s="1"/>
  <c r="AFP259" i="6"/>
  <c r="AFP262" i="6" s="1"/>
  <c r="AIQ258" i="6"/>
  <c r="AIQ261" i="6" s="1"/>
  <c r="AIE258" i="6"/>
  <c r="AIE261" i="6" s="1"/>
  <c r="AHS258" i="6"/>
  <c r="AHS261" i="6" s="1"/>
  <c r="AHG258" i="6"/>
  <c r="AHG261" i="6" s="1"/>
  <c r="AGU258" i="6"/>
  <c r="AGU261" i="6" s="1"/>
  <c r="AGI258" i="6"/>
  <c r="AGI261" i="6" s="1"/>
  <c r="AFW258" i="6"/>
  <c r="AFW261" i="6" s="1"/>
  <c r="AFK258" i="6"/>
  <c r="AFK261" i="6" s="1"/>
  <c r="AIL257" i="6"/>
  <c r="AIL260" i="6" s="1"/>
  <c r="AHZ257" i="6"/>
  <c r="AHZ260" i="6" s="1"/>
  <c r="AHN257" i="6"/>
  <c r="AHN260" i="6" s="1"/>
  <c r="AHB257" i="6"/>
  <c r="AHB260" i="6" s="1"/>
  <c r="AGP257" i="6"/>
  <c r="AGP260" i="6" s="1"/>
  <c r="AGD257" i="6"/>
  <c r="AGD260" i="6" s="1"/>
  <c r="AFR257" i="6"/>
  <c r="AFR260" i="6" s="1"/>
  <c r="AIU259" i="6"/>
  <c r="AIU262" i="6" s="1"/>
  <c r="AII259" i="6"/>
  <c r="AII262" i="6" s="1"/>
  <c r="AHW259" i="6"/>
  <c r="AHW262" i="6" s="1"/>
  <c r="AHK259" i="6"/>
  <c r="AHK262" i="6" s="1"/>
  <c r="AGY259" i="6"/>
  <c r="AGY262" i="6" s="1"/>
  <c r="AGM259" i="6"/>
  <c r="AGM262" i="6" s="1"/>
  <c r="AGA259" i="6"/>
  <c r="AGA262" i="6" s="1"/>
  <c r="AFO259" i="6"/>
  <c r="AFO262" i="6" s="1"/>
  <c r="AIP258" i="6"/>
  <c r="AIP261" i="6" s="1"/>
  <c r="AID258" i="6"/>
  <c r="AID261" i="6" s="1"/>
  <c r="AHR258" i="6"/>
  <c r="AHR261" i="6" s="1"/>
  <c r="AHF258" i="6"/>
  <c r="AHF261" i="6" s="1"/>
  <c r="AGT258" i="6"/>
  <c r="AGT261" i="6" s="1"/>
  <c r="AGH258" i="6"/>
  <c r="AGH261" i="6" s="1"/>
  <c r="AFV258" i="6"/>
  <c r="AFV261" i="6" s="1"/>
  <c r="AFJ258" i="6"/>
  <c r="AFJ261" i="6" s="1"/>
  <c r="AIK257" i="6"/>
  <c r="AIK260" i="6" s="1"/>
  <c r="AHY257" i="6"/>
  <c r="AHY260" i="6" s="1"/>
  <c r="AHM257" i="6"/>
  <c r="AHM260" i="6" s="1"/>
  <c r="AHA257" i="6"/>
  <c r="AHA260" i="6" s="1"/>
  <c r="AGO257" i="6"/>
  <c r="AGO260" i="6" s="1"/>
  <c r="AGC257" i="6"/>
  <c r="AGC260" i="6" s="1"/>
  <c r="AFQ257" i="6"/>
  <c r="AFQ260" i="6" s="1"/>
  <c r="AIT259" i="6"/>
  <c r="AIT262" i="6" s="1"/>
  <c r="AIH259" i="6"/>
  <c r="AIH262" i="6" s="1"/>
  <c r="AHV259" i="6"/>
  <c r="AHV262" i="6" s="1"/>
  <c r="AHJ259" i="6"/>
  <c r="AHJ262" i="6" s="1"/>
  <c r="AGX259" i="6"/>
  <c r="AGX262" i="6" s="1"/>
  <c r="AGL259" i="6"/>
  <c r="AGL262" i="6" s="1"/>
  <c r="AFZ259" i="6"/>
  <c r="AFZ262" i="6" s="1"/>
  <c r="AFN259" i="6"/>
  <c r="AFN262" i="6" s="1"/>
  <c r="AIS259" i="6"/>
  <c r="AIS262" i="6" s="1"/>
  <c r="AIG259" i="6"/>
  <c r="AIG262" i="6" s="1"/>
  <c r="AHU259" i="6"/>
  <c r="AHU262" i="6" s="1"/>
  <c r="AHI259" i="6"/>
  <c r="AHI262" i="6" s="1"/>
  <c r="AGW259" i="6"/>
  <c r="AGW262" i="6" s="1"/>
  <c r="AGK259" i="6"/>
  <c r="AGK262" i="6" s="1"/>
  <c r="AFY259" i="6"/>
  <c r="AFY262" i="6" s="1"/>
  <c r="AFM259" i="6"/>
  <c r="AFM262" i="6" s="1"/>
  <c r="AIR259" i="6"/>
  <c r="AIR262" i="6" s="1"/>
  <c r="AIF259" i="6"/>
  <c r="AIF262" i="6" s="1"/>
  <c r="AHT259" i="6"/>
  <c r="AHT262" i="6" s="1"/>
  <c r="AHH259" i="6"/>
  <c r="AHH262" i="6" s="1"/>
  <c r="AGV259" i="6"/>
  <c r="AGV262" i="6" s="1"/>
  <c r="AGJ259" i="6"/>
  <c r="AGJ262" i="6" s="1"/>
  <c r="AFX259" i="6"/>
  <c r="AFX262" i="6" s="1"/>
  <c r="AFL259" i="6"/>
  <c r="AFL262" i="6" s="1"/>
  <c r="B233" i="3" l="1"/>
  <c r="B231" i="3"/>
  <c r="C233" i="3"/>
  <c r="ACX24" i="5"/>
  <c r="ACW24" i="5"/>
  <c r="ACV24" i="5"/>
  <c r="ACU24" i="5"/>
  <c r="ACT24" i="5"/>
  <c r="ACS24" i="5"/>
  <c r="ACR24" i="5"/>
  <c r="ACQ24" i="5"/>
  <c r="ACP24" i="5"/>
  <c r="ACO24" i="5"/>
  <c r="ACN24" i="5"/>
  <c r="ACM24" i="5"/>
  <c r="ACL24" i="5"/>
  <c r="ACK24" i="5"/>
  <c r="ACJ24" i="5"/>
  <c r="ACI24" i="5"/>
  <c r="ACH24" i="5"/>
  <c r="ACG24" i="5"/>
  <c r="ACF24" i="5"/>
  <c r="ACE24" i="5"/>
  <c r="ACD24" i="5"/>
  <c r="ACB25" i="4"/>
  <c r="ACC25" i="4"/>
  <c r="ACD25" i="4"/>
  <c r="ACE25" i="4"/>
  <c r="ACF25" i="4"/>
  <c r="ACG25" i="4"/>
  <c r="ACH25" i="4"/>
  <c r="ACI25" i="4"/>
  <c r="ACJ25" i="4"/>
  <c r="ACK25" i="4"/>
  <c r="ACL25" i="4"/>
  <c r="ACM25" i="4"/>
  <c r="ACN25" i="4"/>
  <c r="ACO25" i="4"/>
  <c r="ACP25" i="4"/>
  <c r="ACQ25" i="4"/>
  <c r="ACR25" i="4"/>
  <c r="ACS25" i="4"/>
  <c r="ACT25" i="4"/>
  <c r="ACU25" i="4"/>
  <c r="ACV25" i="4"/>
  <c r="ACW25" i="4"/>
  <c r="ACX25" i="4"/>
  <c r="AAG191" i="5"/>
  <c r="AAG92" i="5" l="1"/>
  <c r="AAG152" i="5"/>
  <c r="ACP24" i="6" l="1"/>
  <c r="ACQ24" i="6"/>
  <c r="ADB24" i="6"/>
  <c r="ADC24" i="6"/>
  <c r="ADD24" i="6"/>
  <c r="ADE24" i="6"/>
  <c r="ADF24" i="6"/>
  <c r="ADG24" i="6"/>
  <c r="ADH24" i="6"/>
  <c r="ADS24" i="6"/>
  <c r="ADT24" i="6"/>
  <c r="ADU24" i="6"/>
  <c r="ADV24" i="6"/>
  <c r="ADW24" i="6"/>
  <c r="ADX24" i="6"/>
  <c r="ADY24" i="6"/>
  <c r="ACE24" i="6"/>
  <c r="ACF24" i="6"/>
  <c r="ACG24" i="6"/>
  <c r="ACH24" i="6"/>
  <c r="ACI24" i="6"/>
  <c r="ACJ24" i="6"/>
  <c r="ACK24" i="6"/>
  <c r="ACL24" i="6"/>
  <c r="ACM24" i="6"/>
  <c r="ACN24" i="6"/>
  <c r="ACO24" i="6"/>
  <c r="ZW154" i="5"/>
  <c r="ZX154" i="5"/>
  <c r="ZY154" i="5"/>
  <c r="ZZ154" i="5"/>
  <c r="AAA154" i="5"/>
  <c r="AAB154" i="5"/>
  <c r="AAC154" i="5"/>
  <c r="AAD154" i="5"/>
  <c r="AAE154" i="5"/>
  <c r="AAF154" i="5"/>
  <c r="AAG154" i="5"/>
  <c r="AAH154" i="5"/>
  <c r="AAI154" i="5"/>
  <c r="AAJ154" i="5"/>
  <c r="AAK154" i="5"/>
  <c r="AAL154" i="5"/>
  <c r="AAM154" i="5"/>
  <c r="AAN154" i="5"/>
  <c r="AAO154" i="5"/>
  <c r="AAP154" i="5"/>
  <c r="AAQ154" i="5"/>
  <c r="AAR154" i="5"/>
  <c r="AAS154" i="5"/>
  <c r="AAT154" i="5"/>
  <c r="AAU154" i="5"/>
  <c r="AAV154" i="5"/>
  <c r="AAW154" i="5"/>
  <c r="AAX154" i="5"/>
  <c r="AAY154" i="5"/>
  <c r="AAZ154" i="5"/>
  <c r="ABA154" i="5"/>
  <c r="ABB154" i="5"/>
  <c r="AHJ154" i="5"/>
  <c r="AHK154" i="5"/>
  <c r="AAA191" i="5" l="1"/>
  <c r="AAB191" i="5"/>
  <c r="AAC191" i="5"/>
  <c r="AAD191" i="5"/>
  <c r="AAE191" i="5"/>
  <c r="AAF191" i="5"/>
  <c r="AAF92" i="5" l="1"/>
  <c r="AAE92" i="5"/>
  <c r="AAD92" i="5"/>
  <c r="AAC92" i="5"/>
  <c r="AAB92" i="5"/>
  <c r="AAA92" i="5"/>
  <c r="ZZ92" i="5"/>
  <c r="ZY92" i="5"/>
  <c r="AAF152" i="5"/>
  <c r="AAE152" i="5"/>
  <c r="AAD152" i="5"/>
  <c r="AAC152" i="5"/>
  <c r="AAB152" i="5"/>
  <c r="AAA152" i="5"/>
  <c r="ZZ152" i="5"/>
  <c r="ZY152" i="5"/>
  <c r="ZX92" i="5" l="1"/>
  <c r="ZW92" i="5"/>
  <c r="ZX191" i="5" l="1"/>
  <c r="ZY191" i="5"/>
  <c r="ZZ191" i="5"/>
  <c r="ZX152" i="5" l="1"/>
  <c r="ZW152" i="5"/>
  <c r="ZU191" i="5" l="1"/>
  <c r="ZV191" i="5"/>
  <c r="ZW191" i="5"/>
  <c r="ZS191" i="5"/>
  <c r="ZT191" i="5"/>
  <c r="ZV92" i="5" l="1"/>
  <c r="ZU92" i="5"/>
  <c r="ZT92" i="5"/>
  <c r="ZS92" i="5"/>
  <c r="ZR92" i="5"/>
  <c r="ZQ92" i="5"/>
  <c r="ZP92" i="5"/>
  <c r="ZV152" i="5"/>
  <c r="ZU152" i="5"/>
  <c r="ZT152" i="5"/>
  <c r="ZS152" i="5"/>
  <c r="ZR152" i="5"/>
  <c r="ZQ152" i="5"/>
  <c r="G32" i="5"/>
  <c r="E30" i="5"/>
  <c r="E29" i="5"/>
  <c r="E27" i="5"/>
  <c r="E31" i="5" l="1"/>
  <c r="E28" i="5"/>
  <c r="E26" i="5" l="1"/>
  <c r="B30" i="5"/>
  <c r="C33" i="5" l="1"/>
  <c r="B33" i="5"/>
  <c r="B31" i="5"/>
  <c r="B32" i="5"/>
  <c r="ZN191" i="5" l="1"/>
  <c r="ZO191" i="5"/>
  <c r="ZP191" i="5"/>
  <c r="ZQ191" i="5"/>
  <c r="ZR191" i="5"/>
  <c r="ZL94" i="5"/>
  <c r="ZM94" i="5"/>
  <c r="ZN94" i="5"/>
  <c r="ZO94" i="5"/>
  <c r="ZP94" i="5"/>
  <c r="ZQ94" i="5"/>
  <c r="ZR94" i="5"/>
  <c r="ZS94" i="5"/>
  <c r="ZT94" i="5"/>
  <c r="ZU94" i="5"/>
  <c r="ZV94" i="5"/>
  <c r="ZW94" i="5"/>
  <c r="ZX94" i="5"/>
  <c r="ZY94" i="5"/>
  <c r="ZZ94" i="5"/>
  <c r="AJZ94" i="5"/>
  <c r="AKA94" i="5"/>
  <c r="AKB94" i="5"/>
  <c r="AKC94" i="5"/>
  <c r="AKD94" i="5"/>
  <c r="AKE94" i="5"/>
  <c r="AKF94" i="5"/>
  <c r="AKG94" i="5"/>
  <c r="AKH94" i="5"/>
  <c r="AAM94" i="5"/>
  <c r="AAN94" i="5"/>
  <c r="AAO94" i="5"/>
  <c r="AAP94" i="5"/>
  <c r="AAQ94" i="5"/>
  <c r="AAR94" i="5"/>
  <c r="AAS94" i="5"/>
  <c r="AAT94" i="5"/>
  <c r="AAU94" i="5"/>
  <c r="AAV94" i="5"/>
  <c r="AAW94" i="5"/>
  <c r="AAX94" i="5"/>
  <c r="AAY94" i="5"/>
  <c r="AAZ94" i="5"/>
  <c r="ABA94" i="5"/>
  <c r="ABB94" i="5"/>
  <c r="ABC94" i="5"/>
  <c r="ABD94" i="5"/>
  <c r="ABE94" i="5"/>
  <c r="ABF94" i="5"/>
  <c r="ABG94" i="5"/>
  <c r="ABH94" i="5"/>
  <c r="ABI94" i="5"/>
  <c r="ABJ94" i="5"/>
  <c r="ABK94" i="5"/>
  <c r="ABL94" i="5"/>
  <c r="ABM94" i="5"/>
  <c r="ABN94" i="5"/>
  <c r="ABO94" i="5"/>
  <c r="ABP94" i="5"/>
  <c r="ABQ94" i="5"/>
  <c r="ABR94" i="5"/>
  <c r="ABS94" i="5"/>
  <c r="ABT94" i="5"/>
  <c r="ABU94" i="5"/>
  <c r="ABV94" i="5"/>
  <c r="ABW94" i="5"/>
  <c r="ABX94" i="5"/>
  <c r="ABY94" i="5"/>
  <c r="ABZ94" i="5"/>
  <c r="ACA94" i="5"/>
  <c r="ACB94" i="5"/>
  <c r="ACC94" i="5"/>
  <c r="ACD94" i="5"/>
  <c r="ACE94" i="5"/>
  <c r="ACF94" i="5"/>
  <c r="ACG94" i="5"/>
  <c r="ACH94" i="5"/>
  <c r="ACI94" i="5"/>
  <c r="ACJ94" i="5"/>
  <c r="ACK94" i="5"/>
  <c r="ACL94" i="5"/>
  <c r="ACM94" i="5"/>
  <c r="ACN94" i="5"/>
  <c r="ACO94" i="5"/>
  <c r="ACP94" i="5"/>
  <c r="ACQ94" i="5"/>
  <c r="ACR94" i="5"/>
  <c r="ACS94" i="5"/>
  <c r="ACT94" i="5"/>
  <c r="ACU94" i="5"/>
  <c r="ACV94" i="5"/>
  <c r="ACW94" i="5"/>
  <c r="ACX94" i="5"/>
  <c r="ACY94" i="5"/>
  <c r="ACZ94" i="5"/>
  <c r="ADA94" i="5"/>
  <c r="ADB94" i="5"/>
  <c r="ADC94" i="5"/>
  <c r="ADD94" i="5"/>
  <c r="ADE94" i="5"/>
  <c r="ADF94" i="5"/>
  <c r="ADG94" i="5"/>
  <c r="ADH94" i="5"/>
  <c r="ADI94" i="5"/>
  <c r="ADJ94" i="5"/>
  <c r="ADK94" i="5"/>
  <c r="ADL94" i="5"/>
  <c r="ADM94" i="5"/>
  <c r="ADN94" i="5"/>
  <c r="ADO94" i="5"/>
  <c r="ADP94" i="5"/>
  <c r="ADQ94" i="5"/>
  <c r="ADR94" i="5"/>
  <c r="ADS94" i="5"/>
  <c r="ADT94" i="5"/>
  <c r="ADU94" i="5"/>
  <c r="ADV94" i="5"/>
  <c r="ADW94" i="5"/>
  <c r="ADX94" i="5"/>
  <c r="ADY94" i="5"/>
  <c r="ADZ94" i="5"/>
  <c r="AEA94" i="5"/>
  <c r="AEB94" i="5"/>
  <c r="AEC94" i="5"/>
  <c r="AKR94" i="5"/>
  <c r="AKS94" i="5"/>
  <c r="AKT94" i="5"/>
  <c r="AKU94" i="5"/>
  <c r="AKV94" i="5"/>
  <c r="AKW94" i="5"/>
  <c r="AKX94" i="5"/>
  <c r="AKY94" i="5"/>
  <c r="ZO92" i="5" l="1"/>
  <c r="ZN92" i="5"/>
  <c r="ZP152" i="5"/>
  <c r="ZO152" i="5"/>
  <c r="ZN152" i="5"/>
  <c r="ZM92" i="5" l="1"/>
  <c r="ZL92" i="5"/>
  <c r="ZK92" i="5"/>
  <c r="ZJ92" i="5"/>
  <c r="ZI92" i="5"/>
  <c r="ZH92" i="5"/>
  <c r="ZM152" i="5"/>
  <c r="ZL152" i="5"/>
  <c r="ZK152" i="5"/>
  <c r="ZJ152" i="5"/>
  <c r="ZI152" i="5"/>
  <c r="ZH152" i="5"/>
  <c r="ZM191" i="5"/>
  <c r="ZG152" i="5" l="1"/>
  <c r="ZF152" i="5"/>
  <c r="ZG92" i="5" l="1"/>
  <c r="ZF92" i="5"/>
  <c r="ZF191" i="5"/>
  <c r="ZG191" i="5"/>
  <c r="ZH191" i="5"/>
  <c r="ZI191" i="5"/>
  <c r="ZJ191" i="5"/>
  <c r="ZK191" i="5"/>
  <c r="ZL191" i="5"/>
  <c r="ZE152" i="5"/>
  <c r="ZD152" i="5"/>
  <c r="ZE92" i="5"/>
  <c r="ZD92" i="5"/>
  <c r="ZE93" i="5" l="1"/>
  <c r="ZC92" i="5"/>
  <c r="AAC93" i="5" s="1"/>
  <c r="ZI93" i="5"/>
  <c r="ZM93" i="5"/>
  <c r="ZQ93" i="5"/>
  <c r="ZU93" i="5"/>
  <c r="ZY93" i="5"/>
  <c r="ZE153" i="5"/>
  <c r="ZC152" i="5"/>
  <c r="AAC153" i="5" s="1"/>
  <c r="ZI153" i="5"/>
  <c r="ZM153" i="5"/>
  <c r="ZQ153" i="5"/>
  <c r="ZU153" i="5"/>
  <c r="ZY153" i="5"/>
  <c r="ZD191" i="5"/>
  <c r="ZE191" i="5"/>
  <c r="ZC191" i="5"/>
  <c r="YU153" i="5" l="1"/>
  <c r="YQ153" i="5"/>
  <c r="YM153" i="5"/>
  <c r="YI153" i="5"/>
  <c r="YE153" i="5"/>
  <c r="YA153" i="5"/>
  <c r="ZB152" i="5"/>
  <c r="ZA152" i="5"/>
  <c r="YZ152" i="5"/>
  <c r="YY152" i="5"/>
  <c r="YX152" i="5"/>
  <c r="YW152" i="5"/>
  <c r="YV152" i="5"/>
  <c r="YU152" i="5"/>
  <c r="YT152" i="5"/>
  <c r="YS152" i="5"/>
  <c r="YR152" i="5"/>
  <c r="YQ152" i="5"/>
  <c r="YP152" i="5"/>
  <c r="YO152" i="5"/>
  <c r="YN152" i="5"/>
  <c r="YM152" i="5"/>
  <c r="YL152" i="5"/>
  <c r="YK152" i="5"/>
  <c r="YJ152" i="5"/>
  <c r="YI152" i="5"/>
  <c r="YH152" i="5"/>
  <c r="YG152" i="5"/>
  <c r="YF152" i="5"/>
  <c r="YE152" i="5"/>
  <c r="YD152" i="5"/>
  <c r="YC152" i="5"/>
  <c r="YB152" i="5"/>
  <c r="YA152" i="5"/>
  <c r="XZ152" i="5"/>
  <c r="XY152" i="5"/>
  <c r="YU93" i="5"/>
  <c r="YQ93" i="5"/>
  <c r="YM93" i="5"/>
  <c r="YI93" i="5"/>
  <c r="YE93" i="5"/>
  <c r="YA93" i="5"/>
  <c r="ZB92" i="5"/>
  <c r="ZA92" i="5"/>
  <c r="YZ92" i="5"/>
  <c r="YY92" i="5"/>
  <c r="YX92" i="5"/>
  <c r="YW92" i="5"/>
  <c r="YV92" i="5"/>
  <c r="YU92" i="5"/>
  <c r="YT92" i="5"/>
  <c r="YS92" i="5"/>
  <c r="YR92" i="5"/>
  <c r="YQ92" i="5"/>
  <c r="YP92" i="5"/>
  <c r="YO92" i="5"/>
  <c r="YN92" i="5"/>
  <c r="YM92" i="5"/>
  <c r="YL92" i="5"/>
  <c r="YK92" i="5"/>
  <c r="YJ92" i="5"/>
  <c r="YI92" i="5"/>
  <c r="YH92" i="5"/>
  <c r="YG92" i="5"/>
  <c r="YF92" i="5"/>
  <c r="YE92" i="5"/>
  <c r="YD92" i="5"/>
  <c r="YC92" i="5"/>
  <c r="YB92" i="5"/>
  <c r="YA92" i="5"/>
  <c r="XZ92" i="5"/>
  <c r="XY92" i="5"/>
  <c r="YU133" i="5"/>
  <c r="YQ133" i="5"/>
  <c r="YM133" i="5"/>
  <c r="YI133" i="5"/>
  <c r="YE133" i="5"/>
  <c r="YA133" i="5"/>
  <c r="ZB132" i="5"/>
  <c r="ZA132" i="5"/>
  <c r="YZ132" i="5"/>
  <c r="YY132" i="5"/>
  <c r="YX132" i="5"/>
  <c r="YW132" i="5"/>
  <c r="YV132" i="5"/>
  <c r="YU132" i="5"/>
  <c r="YT132" i="5"/>
  <c r="YS132" i="5"/>
  <c r="YR132" i="5"/>
  <c r="YQ132" i="5"/>
  <c r="YP132" i="5"/>
  <c r="YO132" i="5"/>
  <c r="YN132" i="5"/>
  <c r="YM132" i="5"/>
  <c r="YL132" i="5"/>
  <c r="YK132" i="5"/>
  <c r="YJ132" i="5"/>
  <c r="YI132" i="5"/>
  <c r="YH132" i="5"/>
  <c r="YG132" i="5"/>
  <c r="YF132" i="5"/>
  <c r="YE132" i="5"/>
  <c r="YD132" i="5"/>
  <c r="YC132" i="5"/>
  <c r="YB132" i="5"/>
  <c r="YA132" i="5"/>
  <c r="XZ132" i="5"/>
  <c r="XY132" i="5"/>
  <c r="YY153" i="5" l="1"/>
  <c r="YY93" i="5"/>
  <c r="YY133" i="5"/>
  <c r="YE134" i="5" l="1"/>
  <c r="YF134" i="5"/>
  <c r="YG134" i="5"/>
  <c r="YH134" i="5"/>
  <c r="YI134" i="5"/>
  <c r="YJ134" i="5"/>
  <c r="YK134" i="5"/>
  <c r="YL134" i="5"/>
  <c r="YM134" i="5"/>
  <c r="YN134" i="5"/>
  <c r="YO134" i="5"/>
  <c r="YP134" i="5"/>
  <c r="YQ134" i="5"/>
  <c r="YR134" i="5"/>
  <c r="YS134" i="5"/>
  <c r="YT134" i="5"/>
  <c r="YU134" i="5"/>
  <c r="YV134" i="5"/>
  <c r="YW134" i="5"/>
  <c r="YX134" i="5"/>
  <c r="YY134" i="5"/>
  <c r="YZ134" i="5"/>
  <c r="ZA134" i="5"/>
  <c r="ZB134" i="5"/>
  <c r="ZC134" i="5"/>
  <c r="ZD134" i="5"/>
  <c r="AQI184" i="3" l="1"/>
  <c r="AQJ184" i="3"/>
  <c r="AQK184" i="3"/>
  <c r="AQL184" i="3"/>
  <c r="AQM184" i="3"/>
  <c r="AQN184" i="3"/>
  <c r="AQO184" i="3"/>
  <c r="AQP184" i="3"/>
  <c r="AQQ184" i="3"/>
  <c r="AQR184" i="3"/>
  <c r="AQT184" i="3"/>
  <c r="AQU184" i="3"/>
  <c r="AQV184" i="3"/>
  <c r="AQW184" i="3"/>
  <c r="AQX184" i="3"/>
  <c r="AQY184" i="3"/>
  <c r="AQZ184" i="3"/>
  <c r="ARA184" i="3"/>
  <c r="ARB184" i="3"/>
  <c r="ARC184" i="3"/>
  <c r="ARD184" i="3"/>
  <c r="ARS184" i="3"/>
  <c r="ART184" i="3"/>
  <c r="ARU184" i="3"/>
  <c r="ARX184" i="3"/>
  <c r="ARY184" i="3"/>
  <c r="ARZ184" i="3"/>
  <c r="ASC184" i="3"/>
  <c r="ASD184" i="3"/>
  <c r="ASE184" i="3"/>
  <c r="ASF184" i="3"/>
  <c r="ASG184" i="3"/>
  <c r="ASH184" i="3"/>
  <c r="ASI184" i="3"/>
  <c r="ASB184" i="3"/>
  <c r="ASA184" i="3"/>
  <c r="ARW184" i="3"/>
  <c r="ARV184" i="3"/>
  <c r="ARR184" i="3"/>
  <c r="ARQ184" i="3"/>
  <c r="ARP184" i="3"/>
  <c r="ARO184" i="3"/>
  <c r="ARN184" i="3"/>
  <c r="ARM184" i="3"/>
  <c r="ARL184" i="3"/>
  <c r="ARK184" i="3"/>
  <c r="ARJ184" i="3"/>
  <c r="ARI184" i="3"/>
  <c r="ARH184" i="3"/>
  <c r="ARG184" i="3"/>
  <c r="ARF184" i="3"/>
  <c r="ARE184" i="3"/>
  <c r="AQS184" i="3"/>
  <c r="AQH184" i="3"/>
  <c r="AQG184" i="3"/>
  <c r="AQF184" i="3"/>
  <c r="AQE184" i="3"/>
  <c r="AQD184" i="3"/>
  <c r="AQC184" i="3"/>
  <c r="AQB184" i="3"/>
  <c r="ASA415" i="3"/>
  <c r="ARZ415" i="3"/>
  <c r="ARY415" i="3"/>
  <c r="ARX415" i="3"/>
  <c r="ARW415" i="3"/>
  <c r="ARV415" i="3"/>
  <c r="ARU415" i="3"/>
  <c r="ART415" i="3"/>
  <c r="ARS415" i="3"/>
  <c r="ARR415" i="3"/>
  <c r="ARQ415" i="3"/>
  <c r="ARP415" i="3"/>
  <c r="ARO415" i="3"/>
  <c r="ARN415" i="3"/>
  <c r="ARM415" i="3"/>
  <c r="ARL415" i="3"/>
  <c r="ARK415" i="3"/>
  <c r="ARJ415" i="3"/>
  <c r="ARI415" i="3"/>
  <c r="ARH415" i="3"/>
  <c r="ARG415" i="3"/>
  <c r="ARF415" i="3"/>
  <c r="ARE415" i="3"/>
  <c r="ARD415" i="3"/>
  <c r="ARC415" i="3"/>
  <c r="ARB415" i="3"/>
  <c r="ARA415" i="3"/>
  <c r="AQZ415" i="3"/>
  <c r="AQY415" i="3"/>
  <c r="AQX415" i="3"/>
  <c r="AQW415" i="3"/>
  <c r="AQV415" i="3"/>
  <c r="AQU415" i="3"/>
  <c r="AQT415" i="3"/>
  <c r="AQS415" i="3"/>
  <c r="AQR415" i="3"/>
  <c r="AQQ415" i="3"/>
  <c r="AQP415" i="3"/>
  <c r="AQO415" i="3"/>
  <c r="AQN415" i="3"/>
  <c r="AQM415" i="3"/>
  <c r="AQL415" i="3"/>
  <c r="AQK415" i="3"/>
  <c r="AQJ415" i="3"/>
  <c r="AQI415" i="3"/>
  <c r="ASA405" i="3"/>
  <c r="ARZ405" i="3"/>
  <c r="ARY405" i="3"/>
  <c r="ARX405" i="3"/>
  <c r="ARW405" i="3"/>
  <c r="ARV405" i="3"/>
  <c r="ARU405" i="3"/>
  <c r="ART405" i="3"/>
  <c r="ARS405" i="3"/>
  <c r="ARR405" i="3"/>
  <c r="ARQ405" i="3"/>
  <c r="ARP405" i="3"/>
  <c r="ARO405" i="3"/>
  <c r="ARN405" i="3"/>
  <c r="ARM405" i="3"/>
  <c r="ARL405" i="3"/>
  <c r="ARK405" i="3"/>
  <c r="ARJ405" i="3"/>
  <c r="ARI405" i="3"/>
  <c r="ARH405" i="3"/>
  <c r="ARG405" i="3"/>
  <c r="ARF405" i="3"/>
  <c r="ARE405" i="3"/>
  <c r="ARD405" i="3"/>
  <c r="ARC405" i="3"/>
  <c r="ARB405" i="3"/>
  <c r="ARA405" i="3"/>
  <c r="AQZ405" i="3"/>
  <c r="AQY405" i="3"/>
  <c r="AQX405" i="3"/>
  <c r="AQW405" i="3"/>
  <c r="AQV405" i="3"/>
  <c r="AQU405" i="3"/>
  <c r="AQT405" i="3"/>
  <c r="AQS405" i="3"/>
  <c r="AQR405" i="3"/>
  <c r="AQQ405" i="3"/>
  <c r="AQP405" i="3"/>
  <c r="AQO405" i="3"/>
  <c r="AQN405" i="3"/>
  <c r="AQM405" i="3"/>
  <c r="AQL405" i="3"/>
  <c r="AQK405" i="3"/>
  <c r="AQJ405" i="3"/>
  <c r="AQI405" i="3"/>
  <c r="ASA395" i="3"/>
  <c r="ARZ395" i="3"/>
  <c r="ARY395" i="3"/>
  <c r="ARX395" i="3"/>
  <c r="ARW395" i="3"/>
  <c r="ARV395" i="3"/>
  <c r="ARU395" i="3"/>
  <c r="ART395" i="3"/>
  <c r="ARS395" i="3"/>
  <c r="ARR395" i="3"/>
  <c r="ARQ395" i="3"/>
  <c r="ARP395" i="3"/>
  <c r="ARO395" i="3"/>
  <c r="ARN395" i="3"/>
  <c r="ARM395" i="3"/>
  <c r="ARL395" i="3"/>
  <c r="ARK395" i="3"/>
  <c r="ARJ395" i="3"/>
  <c r="ARI395" i="3"/>
  <c r="ARH395" i="3"/>
  <c r="ARG395" i="3"/>
  <c r="ARF395" i="3"/>
  <c r="ARE395" i="3"/>
  <c r="ARD395" i="3"/>
  <c r="ARC395" i="3"/>
  <c r="ARB395" i="3"/>
  <c r="ARA395" i="3"/>
  <c r="AQZ395" i="3"/>
  <c r="AQY395" i="3"/>
  <c r="AQX395" i="3"/>
  <c r="AQW395" i="3"/>
  <c r="AQV395" i="3"/>
  <c r="AQU395" i="3"/>
  <c r="AQT395" i="3"/>
  <c r="AQS395" i="3"/>
  <c r="AQR395" i="3"/>
  <c r="AQQ395" i="3"/>
  <c r="AQP395" i="3"/>
  <c r="AQO395" i="3"/>
  <c r="AQN395" i="3"/>
  <c r="AQM395" i="3"/>
  <c r="AQL395" i="3"/>
  <c r="AQK395" i="3"/>
  <c r="AQJ395" i="3"/>
  <c r="AQI395" i="3"/>
  <c r="ASA385" i="3"/>
  <c r="ARZ385" i="3"/>
  <c r="ARY385" i="3"/>
  <c r="ARX385" i="3"/>
  <c r="ARW385" i="3"/>
  <c r="ARV385" i="3"/>
  <c r="ARU385" i="3"/>
  <c r="ART385" i="3"/>
  <c r="ARS385" i="3"/>
  <c r="ARR385" i="3"/>
  <c r="ARQ385" i="3"/>
  <c r="ARP385" i="3"/>
  <c r="ARO385" i="3"/>
  <c r="ARN385" i="3"/>
  <c r="ARM385" i="3"/>
  <c r="ARL385" i="3"/>
  <c r="ARK385" i="3"/>
  <c r="ARJ385" i="3"/>
  <c r="ARI385" i="3"/>
  <c r="ARH385" i="3"/>
  <c r="ARG385" i="3"/>
  <c r="ARF385" i="3"/>
  <c r="ARE385" i="3"/>
  <c r="ARD385" i="3"/>
  <c r="ARC385" i="3"/>
  <c r="ARB385" i="3"/>
  <c r="ARA385" i="3"/>
  <c r="AQZ385" i="3"/>
  <c r="AQY385" i="3"/>
  <c r="AQX385" i="3"/>
  <c r="AQW385" i="3"/>
  <c r="AQV385" i="3"/>
  <c r="AQU385" i="3"/>
  <c r="AQT385" i="3"/>
  <c r="AQS385" i="3"/>
  <c r="AQR385" i="3"/>
  <c r="AQQ385" i="3"/>
  <c r="AQP385" i="3"/>
  <c r="AQO385" i="3"/>
  <c r="AQN385" i="3"/>
  <c r="AQM385" i="3"/>
  <c r="AQL385" i="3"/>
  <c r="AQK385" i="3"/>
  <c r="AQJ385" i="3"/>
  <c r="AQI385" i="3"/>
  <c r="ASA375" i="3"/>
  <c r="ARZ375" i="3"/>
  <c r="ARY375" i="3"/>
  <c r="ARX375" i="3"/>
  <c r="ARW375" i="3"/>
  <c r="ARV375" i="3"/>
  <c r="ARU375" i="3"/>
  <c r="ART375" i="3"/>
  <c r="ARS375" i="3"/>
  <c r="ARR375" i="3"/>
  <c r="ARQ375" i="3"/>
  <c r="ARP375" i="3"/>
  <c r="ARO375" i="3"/>
  <c r="ARN375" i="3"/>
  <c r="ARM375" i="3"/>
  <c r="ARL375" i="3"/>
  <c r="ARK375" i="3"/>
  <c r="ARJ375" i="3"/>
  <c r="ARI375" i="3"/>
  <c r="ARH375" i="3"/>
  <c r="ARG375" i="3"/>
  <c r="ARF375" i="3"/>
  <c r="ARE375" i="3"/>
  <c r="ARD375" i="3"/>
  <c r="ARC375" i="3"/>
  <c r="ARB375" i="3"/>
  <c r="ARA375" i="3"/>
  <c r="AQZ375" i="3"/>
  <c r="AQY375" i="3"/>
  <c r="AQX375" i="3"/>
  <c r="AQW375" i="3"/>
  <c r="AQV375" i="3"/>
  <c r="AQU375" i="3"/>
  <c r="AQT375" i="3"/>
  <c r="AQS375" i="3"/>
  <c r="AQR375" i="3"/>
  <c r="AQQ375" i="3"/>
  <c r="AQP375" i="3"/>
  <c r="AQO375" i="3"/>
  <c r="AQN375" i="3"/>
  <c r="AQM375" i="3"/>
  <c r="AQL375" i="3"/>
  <c r="AQK375" i="3"/>
  <c r="AQJ375" i="3"/>
  <c r="AQI375" i="3"/>
  <c r="ASA365" i="3"/>
  <c r="ARZ365" i="3"/>
  <c r="ARY365" i="3"/>
  <c r="ARX365" i="3"/>
  <c r="ARW365" i="3"/>
  <c r="ARV365" i="3"/>
  <c r="ARU365" i="3"/>
  <c r="ART365" i="3"/>
  <c r="ARS365" i="3"/>
  <c r="ARR365" i="3"/>
  <c r="ARQ365" i="3"/>
  <c r="ARP365" i="3"/>
  <c r="ARO365" i="3"/>
  <c r="ARN365" i="3"/>
  <c r="ARM365" i="3"/>
  <c r="ARL365" i="3"/>
  <c r="ARK365" i="3"/>
  <c r="ARJ365" i="3"/>
  <c r="ARI365" i="3"/>
  <c r="ARH365" i="3"/>
  <c r="ARG365" i="3"/>
  <c r="ARF365" i="3"/>
  <c r="ARE365" i="3"/>
  <c r="ARD365" i="3"/>
  <c r="ARC365" i="3"/>
  <c r="ARB365" i="3"/>
  <c r="ARA365" i="3"/>
  <c r="AQZ365" i="3"/>
  <c r="AQY365" i="3"/>
  <c r="AQX365" i="3"/>
  <c r="AQW365" i="3"/>
  <c r="AQV365" i="3"/>
  <c r="AQU365" i="3"/>
  <c r="AQT365" i="3"/>
  <c r="AQS365" i="3"/>
  <c r="AQR365" i="3"/>
  <c r="AQQ365" i="3"/>
  <c r="AQP365" i="3"/>
  <c r="AQO365" i="3"/>
  <c r="AQN365" i="3"/>
  <c r="AQM365" i="3"/>
  <c r="AQL365" i="3"/>
  <c r="AQK365" i="3"/>
  <c r="AQJ365" i="3"/>
  <c r="AQI365" i="3"/>
  <c r="AQC355" i="3"/>
  <c r="AQD355" i="3"/>
  <c r="AQE355" i="3"/>
  <c r="AQF355" i="3"/>
  <c r="AQG355" i="3"/>
  <c r="AQH355" i="3"/>
  <c r="AQI355" i="3"/>
  <c r="AQB355" i="3"/>
  <c r="AKQ44" i="3"/>
  <c r="AKR44" i="3"/>
  <c r="AKS44" i="3"/>
  <c r="AKT44" i="3"/>
  <c r="AKU44" i="3"/>
  <c r="AKV44" i="3"/>
  <c r="AKW44" i="3"/>
  <c r="AKX44" i="3"/>
  <c r="AKY44" i="3"/>
  <c r="AKZ44" i="3"/>
  <c r="ALA44" i="3"/>
  <c r="ALB44" i="3"/>
  <c r="ALC44" i="3"/>
  <c r="ALD44" i="3"/>
  <c r="ALE44" i="3"/>
  <c r="ALF44" i="3"/>
  <c r="ALG44" i="3"/>
  <c r="ALH44" i="3"/>
  <c r="ALI44" i="3"/>
  <c r="ALJ44" i="3"/>
  <c r="ALK44" i="3"/>
  <c r="ALL44" i="3"/>
  <c r="ALM44" i="3"/>
  <c r="ALN44" i="3"/>
  <c r="ALO44" i="3"/>
  <c r="ALP44" i="3"/>
  <c r="ALQ44" i="3"/>
  <c r="ALR44" i="3"/>
  <c r="ALS44" i="3"/>
  <c r="ALT44" i="3"/>
  <c r="ALU44" i="3"/>
  <c r="ALV44" i="3"/>
  <c r="ALW44" i="3"/>
  <c r="ALX44" i="3"/>
  <c r="ALY44" i="3"/>
  <c r="ALZ44" i="3"/>
  <c r="AMA44" i="3"/>
  <c r="AMB44" i="3"/>
  <c r="AMC44" i="3"/>
  <c r="AMD44" i="3"/>
  <c r="AME44" i="3"/>
  <c r="AMF44" i="3"/>
  <c r="AMG44" i="3"/>
  <c r="AMH44" i="3"/>
  <c r="AMI44" i="3"/>
  <c r="ARM355" i="3"/>
  <c r="ARN355" i="3"/>
  <c r="ARO355" i="3"/>
  <c r="ARP355" i="3"/>
  <c r="ARQ355" i="3"/>
  <c r="ARR355" i="3"/>
  <c r="ARS355" i="3"/>
  <c r="ART355" i="3"/>
  <c r="ARL355" i="3"/>
  <c r="ARK355" i="3"/>
  <c r="ARJ355" i="3"/>
  <c r="ARI355" i="3"/>
  <c r="ARH355" i="3"/>
  <c r="ARG355" i="3"/>
  <c r="ARF355" i="3"/>
  <c r="ARE355" i="3"/>
  <c r="ARD355" i="3"/>
  <c r="ARC355" i="3"/>
  <c r="ARB355" i="3"/>
  <c r="ARA355" i="3"/>
  <c r="AQZ355" i="3"/>
  <c r="AQY355" i="3"/>
  <c r="AQX355" i="3"/>
  <c r="AQW355" i="3"/>
  <c r="AQV355" i="3"/>
  <c r="AQU355" i="3"/>
  <c r="AQT355" i="3"/>
  <c r="AQS355" i="3"/>
  <c r="AQR355" i="3"/>
  <c r="AQQ355" i="3"/>
  <c r="AQP355" i="3"/>
  <c r="AQO355" i="3"/>
  <c r="AQN355" i="3"/>
  <c r="AQM355" i="3"/>
  <c r="AQL355" i="3"/>
  <c r="AQK355" i="3"/>
  <c r="AQJ355" i="3"/>
  <c r="D41" i="3" l="1"/>
  <c r="E41" i="3" s="1"/>
  <c r="D40" i="3"/>
  <c r="E40" i="3" s="1"/>
  <c r="D39" i="3"/>
  <c r="E39" i="3" s="1"/>
  <c r="D38" i="3"/>
  <c r="E38" i="3" s="1"/>
  <c r="D37" i="3"/>
  <c r="E37" i="3" s="1"/>
  <c r="D36" i="3"/>
  <c r="D11" i="3"/>
  <c r="E11" i="3" s="1"/>
  <c r="D10" i="3"/>
  <c r="E10" i="3" s="1"/>
  <c r="D9" i="3"/>
  <c r="E9" i="3" s="1"/>
  <c r="D8" i="3"/>
  <c r="E8" i="3" s="1"/>
  <c r="D7" i="3"/>
  <c r="E7" i="3" s="1"/>
  <c r="D6" i="3"/>
  <c r="AON54" i="3"/>
  <c r="AOM54" i="3"/>
  <c r="AOL54" i="3"/>
  <c r="AOK54" i="3"/>
  <c r="AOJ54" i="3"/>
  <c r="AOI54" i="3"/>
  <c r="AOH54" i="3"/>
  <c r="AOG54" i="3"/>
  <c r="AOF54" i="3"/>
  <c r="AOE54" i="3"/>
  <c r="AOD54" i="3"/>
  <c r="AOC54" i="3"/>
  <c r="AOB54" i="3"/>
  <c r="AOA54" i="3"/>
  <c r="ANZ54" i="3"/>
  <c r="ANY54" i="3"/>
  <c r="ANX54" i="3"/>
  <c r="ANW54" i="3"/>
  <c r="ANV54" i="3"/>
  <c r="ANU54" i="3"/>
  <c r="ANT54" i="3"/>
  <c r="ANS54" i="3"/>
  <c r="ANR54" i="3"/>
  <c r="ANQ54" i="3"/>
  <c r="ANP54" i="3"/>
  <c r="ANO54" i="3"/>
  <c r="ANN54" i="3"/>
  <c r="ANM54" i="3"/>
  <c r="ANL54" i="3"/>
  <c r="ANK54" i="3"/>
  <c r="ANJ54" i="3"/>
  <c r="ANI54" i="3"/>
  <c r="ANH54" i="3"/>
  <c r="ANG54" i="3"/>
  <c r="ANF54" i="3"/>
  <c r="ANE54" i="3"/>
  <c r="AND54" i="3"/>
  <c r="ANC54" i="3"/>
  <c r="ANB54" i="3"/>
  <c r="ANA54" i="3"/>
  <c r="AMZ54" i="3"/>
  <c r="AMY54" i="3"/>
  <c r="AMX54" i="3"/>
  <c r="AMW54" i="3"/>
  <c r="AMV54" i="3"/>
  <c r="AMU54" i="3"/>
  <c r="AMT54" i="3"/>
  <c r="AMS54" i="3"/>
  <c r="AMR54" i="3"/>
  <c r="AMQ54" i="3"/>
  <c r="AMP54" i="3"/>
  <c r="AMO54" i="3"/>
  <c r="AMN54" i="3"/>
  <c r="D51" i="3"/>
  <c r="E51" i="3" s="1"/>
  <c r="D50" i="3"/>
  <c r="E50" i="3" s="1"/>
  <c r="D49" i="3"/>
  <c r="E49" i="3" s="1"/>
  <c r="D48" i="3"/>
  <c r="E48" i="3" s="1"/>
  <c r="D47" i="3"/>
  <c r="E47" i="3" s="1"/>
  <c r="D46" i="3"/>
  <c r="G252" i="3"/>
  <c r="G251" i="3" s="1"/>
  <c r="D251" i="3"/>
  <c r="D250" i="3"/>
  <c r="D249" i="3"/>
  <c r="D248" i="3"/>
  <c r="D247" i="3"/>
  <c r="D246" i="3"/>
  <c r="G212" i="3"/>
  <c r="G211" i="3" s="1"/>
  <c r="D211" i="3"/>
  <c r="D210" i="3"/>
  <c r="D209" i="3"/>
  <c r="D208" i="3"/>
  <c r="D207" i="3"/>
  <c r="D206" i="3"/>
  <c r="G246" i="3" l="1"/>
  <c r="E246" i="3" s="1"/>
  <c r="G250" i="3"/>
  <c r="E250" i="3" s="1"/>
  <c r="G209" i="3"/>
  <c r="E209" i="3" s="1"/>
  <c r="G247" i="3"/>
  <c r="G206" i="3"/>
  <c r="E206" i="3" s="1"/>
  <c r="G210" i="3"/>
  <c r="E210" i="3" s="1"/>
  <c r="B206" i="3"/>
  <c r="G208" i="3"/>
  <c r="E208" i="3" s="1"/>
  <c r="E247" i="3"/>
  <c r="G207" i="3"/>
  <c r="E207" i="3" s="1"/>
  <c r="E211" i="3"/>
  <c r="G248" i="3"/>
  <c r="E248" i="3" s="1"/>
  <c r="G249" i="3"/>
  <c r="E249" i="3" s="1"/>
  <c r="B246" i="3"/>
  <c r="E251" i="3"/>
  <c r="D42" i="3"/>
  <c r="B40" i="3" s="1"/>
  <c r="E36" i="3"/>
  <c r="D12" i="3"/>
  <c r="B10" i="3" s="1"/>
  <c r="E6" i="3"/>
  <c r="D52" i="3"/>
  <c r="B50" i="3" s="1"/>
  <c r="E46" i="3"/>
  <c r="D252" i="3"/>
  <c r="B250" i="3" s="1"/>
  <c r="D212" i="3"/>
  <c r="B210" i="3" s="1"/>
  <c r="C43" i="3" l="1"/>
  <c r="B43" i="3"/>
  <c r="B42" i="3"/>
  <c r="B41" i="3"/>
  <c r="C13" i="3"/>
  <c r="B13" i="3"/>
  <c r="B12" i="3"/>
  <c r="B11" i="3"/>
  <c r="C53" i="3"/>
  <c r="B53" i="3"/>
  <c r="B52" i="3"/>
  <c r="B51" i="3"/>
  <c r="C253" i="3"/>
  <c r="B253" i="3"/>
  <c r="B252" i="3"/>
  <c r="B251" i="3"/>
  <c r="C213" i="3"/>
  <c r="B213" i="3"/>
  <c r="B212" i="3"/>
  <c r="B211" i="3"/>
  <c r="YF154" i="5" l="1"/>
  <c r="YG154" i="5"/>
  <c r="YH154" i="5"/>
  <c r="YI154" i="5"/>
  <c r="YJ154" i="5"/>
  <c r="YK154" i="5"/>
  <c r="YL154" i="5"/>
  <c r="YM154" i="5"/>
  <c r="XX132" i="5" l="1"/>
  <c r="XW132" i="5"/>
  <c r="XX92" i="5"/>
  <c r="XW92" i="5"/>
  <c r="XX142" i="5"/>
  <c r="XW142" i="5"/>
  <c r="XV142" i="5"/>
  <c r="XU142" i="5"/>
  <c r="XT142" i="5"/>
  <c r="XS142" i="5"/>
  <c r="XR142" i="5"/>
  <c r="XQ142" i="5"/>
  <c r="XP142" i="5"/>
  <c r="XO142" i="5"/>
  <c r="XV92" i="5" l="1"/>
  <c r="XU92" i="5"/>
  <c r="XT92" i="5"/>
  <c r="XS92" i="5"/>
  <c r="XR92" i="5"/>
  <c r="XQ92" i="5"/>
  <c r="XP92" i="5"/>
  <c r="XO92" i="5"/>
  <c r="XV132" i="5" l="1"/>
  <c r="XU132" i="5"/>
  <c r="XT132" i="5"/>
  <c r="XS132" i="5"/>
  <c r="XR132" i="5"/>
  <c r="XQ132" i="5"/>
  <c r="XP132" i="5"/>
  <c r="XO132" i="5"/>
  <c r="XN132" i="5"/>
  <c r="XL134" i="5"/>
  <c r="XM134" i="5"/>
  <c r="XN134" i="5"/>
  <c r="XO134" i="5"/>
  <c r="XP134" i="5"/>
  <c r="XQ134" i="5"/>
  <c r="XR134" i="5"/>
  <c r="XS134" i="5"/>
  <c r="XT134" i="5"/>
  <c r="XU134" i="5"/>
  <c r="XV134" i="5"/>
  <c r="XW134" i="5"/>
  <c r="XX134" i="5"/>
  <c r="XY134" i="5"/>
  <c r="XZ134" i="5"/>
  <c r="YA134" i="5"/>
  <c r="YB134" i="5"/>
  <c r="YC134" i="5"/>
  <c r="YD134" i="5"/>
  <c r="WV143" i="5" l="1"/>
  <c r="WT142" i="5"/>
  <c r="WZ143" i="5"/>
  <c r="XD143" i="5"/>
  <c r="XH143" i="5"/>
  <c r="XL143" i="5"/>
  <c r="XP143" i="5"/>
  <c r="XN142" i="5"/>
  <c r="XM142" i="5"/>
  <c r="XL142" i="5"/>
  <c r="XK142" i="5"/>
  <c r="XJ142" i="5"/>
  <c r="XI142" i="5"/>
  <c r="XH142" i="5"/>
  <c r="XG142" i="5"/>
  <c r="XF142" i="5"/>
  <c r="XE142" i="5"/>
  <c r="XD142" i="5"/>
  <c r="XC142" i="5"/>
  <c r="XB142" i="5"/>
  <c r="XA142" i="5"/>
  <c r="WZ142" i="5"/>
  <c r="WY142" i="5"/>
  <c r="WX142" i="5"/>
  <c r="WW142" i="5"/>
  <c r="WV142" i="5"/>
  <c r="WU142" i="5"/>
  <c r="XM132" i="5"/>
  <c r="XL132" i="5"/>
  <c r="XK132" i="5"/>
  <c r="XJ132" i="5"/>
  <c r="XI132" i="5"/>
  <c r="XH132" i="5"/>
  <c r="XN92" i="5"/>
  <c r="XM92" i="5"/>
  <c r="XL92" i="5"/>
  <c r="XK92" i="5"/>
  <c r="XJ92" i="5"/>
  <c r="XI92" i="5"/>
  <c r="XH92" i="5"/>
  <c r="XT143" i="5" l="1"/>
  <c r="XG132" i="5" l="1"/>
  <c r="XG92" i="5"/>
  <c r="XF92" i="5"/>
  <c r="XE92" i="5"/>
  <c r="XU154" i="5"/>
  <c r="XV154" i="5"/>
  <c r="XW154" i="5"/>
  <c r="XX154" i="5"/>
  <c r="XY154" i="5"/>
  <c r="XZ154" i="5"/>
  <c r="YA154" i="5"/>
  <c r="YB154" i="5"/>
  <c r="YC154" i="5"/>
  <c r="YD154" i="5"/>
  <c r="YE154" i="5"/>
  <c r="XD92" i="5" l="1"/>
  <c r="XC92" i="5"/>
  <c r="WX144" i="5" l="1"/>
  <c r="XF132" i="5" l="1"/>
  <c r="XE132" i="5"/>
  <c r="XD132" i="5"/>
  <c r="XC132" i="5"/>
  <c r="XB132" i="5"/>
  <c r="XA132" i="5" l="1"/>
  <c r="WZ132" i="5"/>
  <c r="WY132" i="5"/>
  <c r="WX132" i="5"/>
  <c r="XB92" i="5"/>
  <c r="XA92" i="5"/>
  <c r="WZ92" i="5"/>
  <c r="WY92" i="5"/>
  <c r="WX92" i="5"/>
  <c r="WW132" i="5" l="1"/>
  <c r="WV132" i="5"/>
  <c r="WU132" i="5"/>
  <c r="WW92" i="5"/>
  <c r="WV92" i="5"/>
  <c r="WU92" i="5"/>
  <c r="XB94" i="5" l="1"/>
  <c r="XC94" i="5"/>
  <c r="XD94" i="5"/>
  <c r="YG94" i="5" l="1"/>
  <c r="YH94" i="5"/>
  <c r="YI94" i="5"/>
  <c r="YJ94" i="5"/>
  <c r="YK94" i="5"/>
  <c r="YL94" i="5"/>
  <c r="YM94" i="5"/>
  <c r="YN94" i="5"/>
  <c r="YO94" i="5"/>
  <c r="YP94" i="5"/>
  <c r="AAE94" i="5"/>
  <c r="AAF94" i="5"/>
  <c r="AAG94" i="5"/>
  <c r="AAH94" i="5"/>
  <c r="AAI94" i="5"/>
  <c r="AAJ94" i="5"/>
  <c r="AAK94" i="5"/>
  <c r="AAL94" i="5"/>
  <c r="WV133" i="5" l="1"/>
  <c r="WT132" i="5"/>
  <c r="XT133" i="5" s="1"/>
  <c r="WZ133" i="5"/>
  <c r="XD133" i="5"/>
  <c r="XH133" i="5"/>
  <c r="XL133" i="5"/>
  <c r="XP133" i="5"/>
  <c r="WV93" i="5"/>
  <c r="WT92" i="5"/>
  <c r="XT93" i="5" s="1"/>
  <c r="WZ93" i="5"/>
  <c r="XD93" i="5"/>
  <c r="XH93" i="5"/>
  <c r="XL93" i="5"/>
  <c r="XP93" i="5"/>
  <c r="XE134" i="5" l="1"/>
  <c r="XF134" i="5"/>
  <c r="XG134" i="5"/>
  <c r="XH134" i="5"/>
  <c r="XI134" i="5"/>
  <c r="XJ134" i="5"/>
  <c r="XK134" i="5"/>
  <c r="WK133" i="5" l="1"/>
  <c r="WG133" i="5"/>
  <c r="WC133" i="5"/>
  <c r="VY133" i="5"/>
  <c r="VU133" i="5"/>
  <c r="VQ133" i="5"/>
  <c r="WS132" i="5"/>
  <c r="WR132" i="5"/>
  <c r="WQ132" i="5"/>
  <c r="WP132" i="5"/>
  <c r="WO132" i="5"/>
  <c r="WN132" i="5"/>
  <c r="WM132" i="5"/>
  <c r="WL132" i="5"/>
  <c r="WK132" i="5"/>
  <c r="WJ132" i="5"/>
  <c r="WI132" i="5"/>
  <c r="WH132" i="5"/>
  <c r="WG132" i="5"/>
  <c r="WF132" i="5"/>
  <c r="WE132" i="5"/>
  <c r="WD132" i="5"/>
  <c r="WC132" i="5"/>
  <c r="WB132" i="5"/>
  <c r="WA132" i="5"/>
  <c r="VZ132" i="5"/>
  <c r="VY132" i="5"/>
  <c r="VX132" i="5"/>
  <c r="VW132" i="5"/>
  <c r="VV132" i="5"/>
  <c r="VU132" i="5"/>
  <c r="VT132" i="5"/>
  <c r="VS132" i="5"/>
  <c r="VR132" i="5"/>
  <c r="VQ132" i="5"/>
  <c r="VP132" i="5"/>
  <c r="VO132" i="5"/>
  <c r="WO133" i="5" l="1"/>
  <c r="ATD415" i="3" l="1"/>
  <c r="ATC415" i="3"/>
  <c r="ATB415" i="3"/>
  <c r="ATA415" i="3"/>
  <c r="ASZ415" i="3"/>
  <c r="ASY415" i="3"/>
  <c r="ASX415" i="3"/>
  <c r="ASW415" i="3"/>
  <c r="ASV415" i="3"/>
  <c r="ASU415" i="3"/>
  <c r="AST415" i="3"/>
  <c r="ASS415" i="3"/>
  <c r="ASR415" i="3"/>
  <c r="ASQ415" i="3"/>
  <c r="ASP415" i="3"/>
  <c r="ATL405" i="3"/>
  <c r="ATK405" i="3"/>
  <c r="ATJ405" i="3"/>
  <c r="ATI405" i="3"/>
  <c r="ATH405" i="3"/>
  <c r="ATG405" i="3"/>
  <c r="ATF405" i="3"/>
  <c r="ATE405" i="3"/>
  <c r="ATD405" i="3"/>
  <c r="ATC405" i="3"/>
  <c r="ATB405" i="3"/>
  <c r="ATA405" i="3"/>
  <c r="ASZ405" i="3"/>
  <c r="ASY405" i="3"/>
  <c r="ASX405" i="3"/>
  <c r="ATL395" i="3"/>
  <c r="ATK395" i="3"/>
  <c r="ATJ395" i="3"/>
  <c r="ATI395" i="3"/>
  <c r="ATH395" i="3"/>
  <c r="ATG395" i="3"/>
  <c r="ATF395" i="3"/>
  <c r="ATE395" i="3"/>
  <c r="ATD395" i="3"/>
  <c r="ATC395" i="3"/>
  <c r="ATB395" i="3"/>
  <c r="ATA395" i="3"/>
  <c r="ASZ395" i="3"/>
  <c r="ASY395" i="3"/>
  <c r="ASX395" i="3"/>
  <c r="ATS385" i="3"/>
  <c r="ATR385" i="3"/>
  <c r="ATQ385" i="3"/>
  <c r="ATP385" i="3"/>
  <c r="ATO385" i="3"/>
  <c r="ATN385" i="3"/>
  <c r="ATM385" i="3"/>
  <c r="ATL385" i="3"/>
  <c r="ATK385" i="3"/>
  <c r="ATJ385" i="3"/>
  <c r="ATI385" i="3"/>
  <c r="ATH385" i="3"/>
  <c r="ATG385" i="3"/>
  <c r="ATF385" i="3"/>
  <c r="ATE385" i="3"/>
  <c r="ATS375" i="3"/>
  <c r="ATR375" i="3"/>
  <c r="ATQ375" i="3"/>
  <c r="ATP375" i="3"/>
  <c r="ATO375" i="3"/>
  <c r="ATN375" i="3"/>
  <c r="ATM375" i="3"/>
  <c r="ATL375" i="3"/>
  <c r="ATK375" i="3"/>
  <c r="ATJ375" i="3"/>
  <c r="ATI375" i="3"/>
  <c r="ATH375" i="3"/>
  <c r="ATG375" i="3"/>
  <c r="ATF375" i="3"/>
  <c r="ATE375" i="3"/>
  <c r="ATZ365" i="3"/>
  <c r="ATY365" i="3"/>
  <c r="ATX365" i="3"/>
  <c r="ATW365" i="3"/>
  <c r="ATV365" i="3"/>
  <c r="ATU365" i="3"/>
  <c r="ATT365" i="3"/>
  <c r="ATS365" i="3"/>
  <c r="ATR365" i="3"/>
  <c r="ATQ365" i="3"/>
  <c r="ATP365" i="3"/>
  <c r="ATO365" i="3"/>
  <c r="ATN365" i="3"/>
  <c r="ATM365" i="3"/>
  <c r="ATL365" i="3"/>
  <c r="ATJ355" i="3"/>
  <c r="ATK355" i="3"/>
  <c r="ATN355" i="3"/>
  <c r="ATO355" i="3"/>
  <c r="ATP355" i="3"/>
  <c r="ATQ355" i="3"/>
  <c r="ATR355" i="3"/>
  <c r="ATS355" i="3"/>
  <c r="ATM355" i="3"/>
  <c r="ATL355" i="3"/>
  <c r="ATE355" i="3"/>
  <c r="ATF355" i="3"/>
  <c r="ATG355" i="3"/>
  <c r="ATH355" i="3"/>
  <c r="ATI355" i="3"/>
  <c r="G413" i="3"/>
  <c r="G412" i="3" s="1"/>
  <c r="G403" i="3"/>
  <c r="G400" i="3" s="1"/>
  <c r="G393" i="3"/>
  <c r="G390" i="3" s="1"/>
  <c r="G383" i="3"/>
  <c r="G382" i="3" s="1"/>
  <c r="G373" i="3"/>
  <c r="G367" i="3" s="1"/>
  <c r="G363" i="3"/>
  <c r="G362" i="3" s="1"/>
  <c r="G353" i="3"/>
  <c r="G349" i="3" s="1"/>
  <c r="G357" i="3" l="1"/>
  <c r="G407" i="3"/>
  <c r="G350" i="3"/>
  <c r="G371" i="3"/>
  <c r="G372" i="3"/>
  <c r="G391" i="3"/>
  <c r="G392" i="3"/>
  <c r="G358" i="3"/>
  <c r="G408" i="3"/>
  <c r="G370" i="3"/>
  <c r="G401" i="3"/>
  <c r="G402" i="3"/>
  <c r="G359" i="3"/>
  <c r="G387" i="3"/>
  <c r="G409" i="3"/>
  <c r="G351" i="3"/>
  <c r="G360" i="3"/>
  <c r="G388" i="3"/>
  <c r="G410" i="3"/>
  <c r="G361" i="3"/>
  <c r="G389" i="3"/>
  <c r="G411" i="3"/>
  <c r="G368" i="3"/>
  <c r="G369" i="3"/>
  <c r="G352" i="3"/>
  <c r="G397" i="3"/>
  <c r="G347" i="3"/>
  <c r="G380" i="3"/>
  <c r="G398" i="3"/>
  <c r="G378" i="3"/>
  <c r="G379" i="3"/>
  <c r="G348" i="3"/>
  <c r="G381" i="3"/>
  <c r="G399" i="3"/>
  <c r="G377" i="3"/>
  <c r="WT144" i="5"/>
  <c r="WU144" i="5"/>
  <c r="WV144" i="5"/>
  <c r="WW144" i="5"/>
  <c r="WY144" i="5"/>
  <c r="WZ144" i="5"/>
  <c r="XA144" i="5"/>
  <c r="XB144" i="5"/>
  <c r="XC144" i="5"/>
  <c r="XD144" i="5"/>
  <c r="XE144" i="5"/>
  <c r="XF144" i="5"/>
  <c r="XG144" i="5"/>
  <c r="XH144" i="5"/>
  <c r="XI144" i="5"/>
  <c r="XJ144" i="5"/>
  <c r="XK144" i="5"/>
  <c r="XL144" i="5"/>
  <c r="XM144" i="5"/>
  <c r="ABW250" i="6" l="1"/>
  <c r="ABW251" i="6" s="1"/>
  <c r="ABX250" i="6"/>
  <c r="ABX251" i="6" s="1"/>
  <c r="ABY250" i="6"/>
  <c r="ABY251" i="6" s="1"/>
  <c r="ABZ250" i="6"/>
  <c r="ABZ251" i="6" s="1"/>
  <c r="ACA250" i="6"/>
  <c r="ACA251" i="6" s="1"/>
  <c r="ACB250" i="6"/>
  <c r="ACB251" i="6" s="1"/>
  <c r="ACC250" i="6"/>
  <c r="ACC251" i="6" s="1"/>
  <c r="ACD250" i="6"/>
  <c r="ACD251" i="6" s="1"/>
  <c r="ACE250" i="6"/>
  <c r="ACE251" i="6" s="1"/>
  <c r="ACF250" i="6"/>
  <c r="ACF251" i="6" s="1"/>
  <c r="ACG250" i="6"/>
  <c r="ACG251" i="6" s="1"/>
  <c r="ACH250" i="6"/>
  <c r="ACH251" i="6" s="1"/>
  <c r="ACI250" i="6"/>
  <c r="ACI251" i="6" s="1"/>
  <c r="ACJ250" i="6"/>
  <c r="ACJ251" i="6" s="1"/>
  <c r="ACK250" i="6"/>
  <c r="ACK251" i="6" s="1"/>
  <c r="ACL250" i="6"/>
  <c r="ACL251" i="6" s="1"/>
  <c r="ACM250" i="6"/>
  <c r="ACM251" i="6" s="1"/>
  <c r="ACN250" i="6"/>
  <c r="ACN251" i="6" s="1"/>
  <c r="ACO250" i="6"/>
  <c r="ACO251" i="6" s="1"/>
  <c r="ACP250" i="6"/>
  <c r="ACP251" i="6" s="1"/>
  <c r="ACQ250" i="6"/>
  <c r="ACQ251" i="6" s="1"/>
  <c r="ACR250" i="6"/>
  <c r="ACR251" i="6" s="1"/>
  <c r="ACS250" i="6"/>
  <c r="ACS251" i="6" s="1"/>
  <c r="ACT250" i="6"/>
  <c r="ACT251" i="6" s="1"/>
  <c r="ACU250" i="6"/>
  <c r="ACU251" i="6" s="1"/>
  <c r="ACV250" i="6"/>
  <c r="ACV251" i="6" s="1"/>
  <c r="ACW250" i="6"/>
  <c r="ACW251" i="6" s="1"/>
  <c r="ACX250" i="6"/>
  <c r="ACX251" i="6" s="1"/>
  <c r="ACY250" i="6"/>
  <c r="ACY251" i="6" s="1"/>
  <c r="ACZ250" i="6"/>
  <c r="ACZ251" i="6" s="1"/>
  <c r="ADA250" i="6"/>
  <c r="ADA251" i="6" s="1"/>
  <c r="ADB250" i="6"/>
  <c r="ADB251" i="6" s="1"/>
  <c r="ADC250" i="6"/>
  <c r="ADC251" i="6" s="1"/>
  <c r="ADD250" i="6"/>
  <c r="ADD251" i="6" s="1"/>
  <c r="ADE250" i="6"/>
  <c r="ADE251" i="6" s="1"/>
  <c r="ADF250" i="6"/>
  <c r="ADF251" i="6" s="1"/>
  <c r="ADG250" i="6"/>
  <c r="ADG251" i="6" s="1"/>
  <c r="ADH250" i="6"/>
  <c r="ADH251" i="6" s="1"/>
  <c r="ADI250" i="6"/>
  <c r="ADI251" i="6" s="1"/>
  <c r="ADJ250" i="6"/>
  <c r="ADK250" i="6"/>
  <c r="ADK251" i="6" s="1"/>
  <c r="ADL250" i="6"/>
  <c r="ADL251" i="6" s="1"/>
  <c r="ADM250" i="6"/>
  <c r="ADM251" i="6" s="1"/>
  <c r="ADN250" i="6"/>
  <c r="ADN251" i="6" s="1"/>
  <c r="ADO250" i="6"/>
  <c r="ADO251" i="6" s="1"/>
  <c r="ADP250" i="6"/>
  <c r="ADP251" i="6" s="1"/>
  <c r="ADQ250" i="6"/>
  <c r="ADQ251" i="6" s="1"/>
  <c r="ADR250" i="6"/>
  <c r="ADR251" i="6" s="1"/>
  <c r="ADS250" i="6"/>
  <c r="ADS251" i="6" s="1"/>
  <c r="ADT250" i="6"/>
  <c r="ADT251" i="6" s="1"/>
  <c r="ADU250" i="6"/>
  <c r="ADU251" i="6" s="1"/>
  <c r="ADV250" i="6"/>
  <c r="ADV251" i="6" s="1"/>
  <c r="ADW250" i="6"/>
  <c r="ADW251" i="6" s="1"/>
  <c r="ADX250" i="6"/>
  <c r="ADX251" i="6" s="1"/>
  <c r="ADY250" i="6"/>
  <c r="ADY251" i="6" s="1"/>
  <c r="ADZ250" i="6"/>
  <c r="ADZ251" i="6" s="1"/>
  <c r="AEA250" i="6"/>
  <c r="AEA251" i="6" s="1"/>
  <c r="AEB250" i="6"/>
  <c r="AEB251" i="6" s="1"/>
  <c r="AEC250" i="6"/>
  <c r="AEC251" i="6" s="1"/>
  <c r="AED250" i="6"/>
  <c r="AED251" i="6" s="1"/>
  <c r="AEE250" i="6"/>
  <c r="AEE251" i="6" s="1"/>
  <c r="AEF250" i="6"/>
  <c r="AEF251" i="6" s="1"/>
  <c r="AEG250" i="6"/>
  <c r="AEG251" i="6" s="1"/>
  <c r="AEH250" i="6"/>
  <c r="AEH251" i="6" s="1"/>
  <c r="AEI250" i="6"/>
  <c r="AEI251" i="6" s="1"/>
  <c r="AEJ250" i="6"/>
  <c r="AEJ251" i="6" s="1"/>
  <c r="AEK250" i="6"/>
  <c r="AEK251" i="6" s="1"/>
  <c r="AEL250" i="6"/>
  <c r="AEL251" i="6" s="1"/>
  <c r="AEM250" i="6"/>
  <c r="AEM251" i="6" s="1"/>
  <c r="AEN250" i="6"/>
  <c r="AEN251" i="6" s="1"/>
  <c r="AEO250" i="6"/>
  <c r="AEO251" i="6" s="1"/>
  <c r="AEP250" i="6"/>
  <c r="AEP251" i="6" s="1"/>
  <c r="AEQ250" i="6"/>
  <c r="AEQ251" i="6" s="1"/>
  <c r="AER250" i="6"/>
  <c r="AER251" i="6" s="1"/>
  <c r="AES250" i="6"/>
  <c r="AES251" i="6" s="1"/>
  <c r="AET250" i="6"/>
  <c r="AET251" i="6" s="1"/>
  <c r="AEU250" i="6"/>
  <c r="AEU251" i="6" s="1"/>
  <c r="AEV250" i="6"/>
  <c r="AEV251" i="6" s="1"/>
  <c r="AEW250" i="6"/>
  <c r="AEW251" i="6" s="1"/>
  <c r="ABW254" i="6"/>
  <c r="ABX254" i="6"/>
  <c r="ABY254" i="6"/>
  <c r="ABZ254" i="6"/>
  <c r="ACA254" i="6"/>
  <c r="ACB254" i="6"/>
  <c r="ACC254" i="6"/>
  <c r="ACD254" i="6"/>
  <c r="ACE254" i="6"/>
  <c r="ACF254" i="6"/>
  <c r="ACG254" i="6"/>
  <c r="ACH254" i="6"/>
  <c r="ACI254" i="6"/>
  <c r="ACJ254" i="6"/>
  <c r="ACK254" i="6"/>
  <c r="ACL254" i="6"/>
  <c r="ACM254" i="6"/>
  <c r="ACN254" i="6"/>
  <c r="ACO254" i="6"/>
  <c r="ACP254" i="6"/>
  <c r="ACQ254" i="6"/>
  <c r="ACR254" i="6"/>
  <c r="ACS254" i="6"/>
  <c r="ACT254" i="6"/>
  <c r="ACU254" i="6"/>
  <c r="ACV254" i="6"/>
  <c r="ACW254" i="6"/>
  <c r="ACX254" i="6"/>
  <c r="ACY254" i="6"/>
  <c r="ACZ254" i="6"/>
  <c r="ADA254" i="6"/>
  <c r="ADB254" i="6"/>
  <c r="ADC254" i="6"/>
  <c r="ADD254" i="6"/>
  <c r="ADE254" i="6"/>
  <c r="ADF254" i="6"/>
  <c r="ADG254" i="6"/>
  <c r="ADH254" i="6"/>
  <c r="ADI254" i="6"/>
  <c r="ADJ254" i="6"/>
  <c r="ADK254" i="6"/>
  <c r="ADL254" i="6"/>
  <c r="ADM254" i="6"/>
  <c r="ADN254" i="6"/>
  <c r="ADO254" i="6"/>
  <c r="ADP254" i="6"/>
  <c r="ADQ254" i="6"/>
  <c r="ADR254" i="6"/>
  <c r="ADS254" i="6"/>
  <c r="ADT254" i="6"/>
  <c r="ADU254" i="6"/>
  <c r="ADV254" i="6"/>
  <c r="ADW254" i="6"/>
  <c r="ADX254" i="6"/>
  <c r="ADY254" i="6"/>
  <c r="ADZ254" i="6"/>
  <c r="AEA254" i="6"/>
  <c r="AEB254" i="6"/>
  <c r="AEC254" i="6"/>
  <c r="AED254" i="6"/>
  <c r="AEE254" i="6"/>
  <c r="AEF254" i="6"/>
  <c r="AEG254" i="6"/>
  <c r="AEH254" i="6"/>
  <c r="AEI254" i="6"/>
  <c r="AEJ254" i="6"/>
  <c r="AEK254" i="6"/>
  <c r="AEL254" i="6"/>
  <c r="AEM254" i="6"/>
  <c r="AEN254" i="6"/>
  <c r="AEO254" i="6"/>
  <c r="AEP254" i="6"/>
  <c r="AEQ254" i="6"/>
  <c r="AER254" i="6"/>
  <c r="AES254" i="6"/>
  <c r="AET254" i="6"/>
  <c r="AEU254" i="6"/>
  <c r="AEV254" i="6"/>
  <c r="AEW254" i="6"/>
  <c r="AEX254" i="6"/>
  <c r="AEY254" i="6"/>
  <c r="AEZ254" i="6"/>
  <c r="AFA254" i="6"/>
  <c r="AFB254" i="6"/>
  <c r="AFC254" i="6"/>
  <c r="AFD254" i="6"/>
  <c r="AFE254" i="6"/>
  <c r="AFF254" i="6"/>
  <c r="AFG254" i="6"/>
  <c r="AFH254" i="6"/>
  <c r="ABW255" i="6"/>
  <c r="ABX255" i="6"/>
  <c r="ABY255" i="6"/>
  <c r="ABZ255" i="6"/>
  <c r="ACA255" i="6"/>
  <c r="ACB255" i="6"/>
  <c r="ACC255" i="6"/>
  <c r="ACD255" i="6"/>
  <c r="ACE255" i="6"/>
  <c r="ACF255" i="6"/>
  <c r="ACG255" i="6"/>
  <c r="ACH255" i="6"/>
  <c r="ACI255" i="6"/>
  <c r="ACJ255" i="6"/>
  <c r="ACK255" i="6"/>
  <c r="ACL255" i="6"/>
  <c r="ACM255" i="6"/>
  <c r="ACN255" i="6"/>
  <c r="ACO255" i="6"/>
  <c r="ACP255" i="6"/>
  <c r="ACQ255" i="6"/>
  <c r="ACR255" i="6"/>
  <c r="ACS255" i="6"/>
  <c r="ACT255" i="6"/>
  <c r="ACU255" i="6"/>
  <c r="ACV255" i="6"/>
  <c r="ACW255" i="6"/>
  <c r="ACX255" i="6"/>
  <c r="ACY255" i="6"/>
  <c r="ACZ255" i="6"/>
  <c r="ADA255" i="6"/>
  <c r="ADB255" i="6"/>
  <c r="ADC255" i="6"/>
  <c r="ADD255" i="6"/>
  <c r="ADE255" i="6"/>
  <c r="ADF255" i="6"/>
  <c r="ADG255" i="6"/>
  <c r="ADH255" i="6"/>
  <c r="ADI255" i="6"/>
  <c r="ADJ255" i="6"/>
  <c r="ADK255" i="6"/>
  <c r="ADL255" i="6"/>
  <c r="ADM255" i="6"/>
  <c r="ADN255" i="6"/>
  <c r="ADO255" i="6"/>
  <c r="ADP255" i="6"/>
  <c r="ADQ255" i="6"/>
  <c r="ADR255" i="6"/>
  <c r="ADS255" i="6"/>
  <c r="ADT255" i="6"/>
  <c r="ADU255" i="6"/>
  <c r="ADV255" i="6"/>
  <c r="ADW255" i="6"/>
  <c r="ADX255" i="6"/>
  <c r="ADY255" i="6"/>
  <c r="ADZ255" i="6"/>
  <c r="AEA255" i="6"/>
  <c r="AEB255" i="6"/>
  <c r="AEC255" i="6"/>
  <c r="AED255" i="6"/>
  <c r="AEE255" i="6"/>
  <c r="AEF255" i="6"/>
  <c r="AEG255" i="6"/>
  <c r="AEH255" i="6"/>
  <c r="AEI255" i="6"/>
  <c r="AEJ255" i="6"/>
  <c r="AEK255" i="6"/>
  <c r="AEL255" i="6"/>
  <c r="AEM255" i="6"/>
  <c r="AEN255" i="6"/>
  <c r="AEO255" i="6"/>
  <c r="AEP255" i="6"/>
  <c r="AEQ255" i="6"/>
  <c r="AER255" i="6"/>
  <c r="AES255" i="6"/>
  <c r="AET255" i="6"/>
  <c r="AEU255" i="6"/>
  <c r="AEV255" i="6"/>
  <c r="AEW255" i="6"/>
  <c r="AEX255" i="6"/>
  <c r="AEY255" i="6"/>
  <c r="AEZ255" i="6"/>
  <c r="AFA255" i="6"/>
  <c r="AFB255" i="6"/>
  <c r="AFC255" i="6"/>
  <c r="AFD255" i="6"/>
  <c r="AFE255" i="6"/>
  <c r="AFF255" i="6"/>
  <c r="AFG255" i="6"/>
  <c r="AFH255" i="6"/>
  <c r="ABW256" i="6"/>
  <c r="ABX256" i="6"/>
  <c r="ABY256" i="6"/>
  <c r="ABZ256" i="6"/>
  <c r="ACA256" i="6"/>
  <c r="ACB256" i="6"/>
  <c r="ACC256" i="6"/>
  <c r="ACD256" i="6"/>
  <c r="ACE256" i="6"/>
  <c r="ACF256" i="6"/>
  <c r="ACG256" i="6"/>
  <c r="ACH256" i="6"/>
  <c r="ACI256" i="6"/>
  <c r="ACJ256" i="6"/>
  <c r="ACK256" i="6"/>
  <c r="ACL256" i="6"/>
  <c r="ACM256" i="6"/>
  <c r="ACN256" i="6"/>
  <c r="ACO256" i="6"/>
  <c r="ACP256" i="6"/>
  <c r="ACQ256" i="6"/>
  <c r="ACR256" i="6"/>
  <c r="ACS256" i="6"/>
  <c r="ACT256" i="6"/>
  <c r="ACU256" i="6"/>
  <c r="ACV256" i="6"/>
  <c r="ACW256" i="6"/>
  <c r="ACX256" i="6"/>
  <c r="ACY256" i="6"/>
  <c r="ACZ256" i="6"/>
  <c r="ADA256" i="6"/>
  <c r="ADB256" i="6"/>
  <c r="ADC256" i="6"/>
  <c r="ADD256" i="6"/>
  <c r="ADE256" i="6"/>
  <c r="ADF256" i="6"/>
  <c r="ADG256" i="6"/>
  <c r="ADH256" i="6"/>
  <c r="ADI256" i="6"/>
  <c r="ADJ256" i="6"/>
  <c r="ADK256" i="6"/>
  <c r="ADL256" i="6"/>
  <c r="ADM256" i="6"/>
  <c r="ADN256" i="6"/>
  <c r="ADO256" i="6"/>
  <c r="ADP256" i="6"/>
  <c r="ADQ256" i="6"/>
  <c r="ADR256" i="6"/>
  <c r="ADS256" i="6"/>
  <c r="ADT256" i="6"/>
  <c r="ADU256" i="6"/>
  <c r="ADV256" i="6"/>
  <c r="ADW256" i="6"/>
  <c r="ADX256" i="6"/>
  <c r="ADY256" i="6"/>
  <c r="ADZ256" i="6"/>
  <c r="AEA256" i="6"/>
  <c r="AEB256" i="6"/>
  <c r="AEC256" i="6"/>
  <c r="AED256" i="6"/>
  <c r="AEE256" i="6"/>
  <c r="AEF256" i="6"/>
  <c r="AEG256" i="6"/>
  <c r="AEH256" i="6"/>
  <c r="AEI256" i="6"/>
  <c r="AEJ256" i="6"/>
  <c r="AEK256" i="6"/>
  <c r="AEL256" i="6"/>
  <c r="AEM256" i="6"/>
  <c r="AEN256" i="6"/>
  <c r="AEO256" i="6"/>
  <c r="AEP256" i="6"/>
  <c r="AEQ256" i="6"/>
  <c r="AER256" i="6"/>
  <c r="AES256" i="6"/>
  <c r="AET256" i="6"/>
  <c r="AEU256" i="6"/>
  <c r="AEV256" i="6"/>
  <c r="AEW256" i="6"/>
  <c r="AEX256" i="6"/>
  <c r="AEY256" i="6"/>
  <c r="AEZ256" i="6"/>
  <c r="AFA256" i="6"/>
  <c r="AFB256" i="6"/>
  <c r="AFC256" i="6"/>
  <c r="AFD256" i="6"/>
  <c r="AFE256" i="6"/>
  <c r="AFF256" i="6"/>
  <c r="AFG256" i="6"/>
  <c r="AFH256" i="6"/>
  <c r="ABW263" i="6"/>
  <c r="ABX263" i="6"/>
  <c r="ABY263" i="6"/>
  <c r="ABZ263" i="6"/>
  <c r="ACA263" i="6"/>
  <c r="ACB263" i="6"/>
  <c r="ACC263" i="6"/>
  <c r="ACD263" i="6"/>
  <c r="ACE263" i="6"/>
  <c r="ACF263" i="6"/>
  <c r="ACG263" i="6"/>
  <c r="ACH263" i="6"/>
  <c r="ACI263" i="6"/>
  <c r="ACJ263" i="6"/>
  <c r="ACK263" i="6"/>
  <c r="ACL263" i="6"/>
  <c r="ACM263" i="6"/>
  <c r="ACN263" i="6"/>
  <c r="ACO263" i="6"/>
  <c r="ACP263" i="6"/>
  <c r="ACQ263" i="6"/>
  <c r="ACR263" i="6"/>
  <c r="ACS263" i="6"/>
  <c r="ACT263" i="6"/>
  <c r="ACU263" i="6"/>
  <c r="ACV263" i="6"/>
  <c r="ACW263" i="6"/>
  <c r="ACX263" i="6"/>
  <c r="ACY263" i="6"/>
  <c r="ACZ263" i="6"/>
  <c r="ADA263" i="6"/>
  <c r="ADB263" i="6"/>
  <c r="ADC263" i="6"/>
  <c r="ADD263" i="6"/>
  <c r="ADE263" i="6"/>
  <c r="ADF263" i="6"/>
  <c r="ADG263" i="6"/>
  <c r="ADH263" i="6"/>
  <c r="ADI263" i="6"/>
  <c r="ADJ263" i="6"/>
  <c r="ADK263" i="6"/>
  <c r="ADL263" i="6"/>
  <c r="ADM263" i="6"/>
  <c r="ADN263" i="6"/>
  <c r="ADO263" i="6"/>
  <c r="ADP263" i="6"/>
  <c r="ADQ263" i="6"/>
  <c r="ADR263" i="6"/>
  <c r="ADS263" i="6"/>
  <c r="ADT263" i="6"/>
  <c r="ADU263" i="6"/>
  <c r="ADV263" i="6"/>
  <c r="ADW263" i="6"/>
  <c r="ADX263" i="6"/>
  <c r="ADY263" i="6"/>
  <c r="ADZ263" i="6"/>
  <c r="AEA263" i="6"/>
  <c r="AEB263" i="6"/>
  <c r="AEC263" i="6"/>
  <c r="AED263" i="6"/>
  <c r="AEE263" i="6"/>
  <c r="AEF263" i="6"/>
  <c r="AEG263" i="6"/>
  <c r="AEH263" i="6"/>
  <c r="AEI263" i="6"/>
  <c r="AEJ263" i="6"/>
  <c r="AEK263" i="6"/>
  <c r="AEL263" i="6"/>
  <c r="AEM263" i="6"/>
  <c r="AEN263" i="6"/>
  <c r="AEO263" i="6"/>
  <c r="AEP263" i="6"/>
  <c r="AEQ263" i="6"/>
  <c r="AER263" i="6"/>
  <c r="AES263" i="6"/>
  <c r="AET263" i="6"/>
  <c r="AEU263" i="6"/>
  <c r="AEV263" i="6"/>
  <c r="AEW263" i="6"/>
  <c r="AEX263" i="6"/>
  <c r="AEY263" i="6"/>
  <c r="AEZ263" i="6"/>
  <c r="AFA263" i="6"/>
  <c r="AFB263" i="6"/>
  <c r="AFC263" i="6"/>
  <c r="AFD263" i="6"/>
  <c r="AFE263" i="6"/>
  <c r="AFF263" i="6"/>
  <c r="AFG263" i="6"/>
  <c r="AFH263" i="6"/>
  <c r="ABW264" i="6"/>
  <c r="ABX264" i="6"/>
  <c r="ABY264" i="6"/>
  <c r="ABZ264" i="6"/>
  <c r="ACA264" i="6"/>
  <c r="ACB264" i="6"/>
  <c r="ACC264" i="6"/>
  <c r="ACD264" i="6"/>
  <c r="ACE264" i="6"/>
  <c r="ACF264" i="6"/>
  <c r="ACG264" i="6"/>
  <c r="ACH264" i="6"/>
  <c r="ACI264" i="6"/>
  <c r="ACJ264" i="6"/>
  <c r="ACK264" i="6"/>
  <c r="ACL264" i="6"/>
  <c r="ACM264" i="6"/>
  <c r="ACN264" i="6"/>
  <c r="ACO264" i="6"/>
  <c r="ACP264" i="6"/>
  <c r="ACQ264" i="6"/>
  <c r="ACR264" i="6"/>
  <c r="ACS264" i="6"/>
  <c r="ACT264" i="6"/>
  <c r="ACU264" i="6"/>
  <c r="ACV264" i="6"/>
  <c r="ACW264" i="6"/>
  <c r="ACX264" i="6"/>
  <c r="ACY264" i="6"/>
  <c r="ACZ264" i="6"/>
  <c r="ADA264" i="6"/>
  <c r="ADB264" i="6"/>
  <c r="ADC264" i="6"/>
  <c r="ADD264" i="6"/>
  <c r="ADE264" i="6"/>
  <c r="ADF264" i="6"/>
  <c r="ADG264" i="6"/>
  <c r="ADH264" i="6"/>
  <c r="ADI264" i="6"/>
  <c r="ADJ264" i="6"/>
  <c r="ADK264" i="6"/>
  <c r="ADL264" i="6"/>
  <c r="ADM264" i="6"/>
  <c r="ADN264" i="6"/>
  <c r="ADO264" i="6"/>
  <c r="ADP264" i="6"/>
  <c r="ADQ264" i="6"/>
  <c r="ADR264" i="6"/>
  <c r="ADS264" i="6"/>
  <c r="ADT264" i="6"/>
  <c r="ADU264" i="6"/>
  <c r="ADV264" i="6"/>
  <c r="ADW264" i="6"/>
  <c r="ADX264" i="6"/>
  <c r="ADY264" i="6"/>
  <c r="ADZ264" i="6"/>
  <c r="AEA264" i="6"/>
  <c r="AEB264" i="6"/>
  <c r="AEC264" i="6"/>
  <c r="AED264" i="6"/>
  <c r="AEE264" i="6"/>
  <c r="AEF264" i="6"/>
  <c r="AEG264" i="6"/>
  <c r="AEH264" i="6"/>
  <c r="AEI264" i="6"/>
  <c r="AEJ264" i="6"/>
  <c r="AEK264" i="6"/>
  <c r="AEL264" i="6"/>
  <c r="AEM264" i="6"/>
  <c r="AEN264" i="6"/>
  <c r="AEO264" i="6"/>
  <c r="AEP264" i="6"/>
  <c r="AEQ264" i="6"/>
  <c r="AER264" i="6"/>
  <c r="AES264" i="6"/>
  <c r="AET264" i="6"/>
  <c r="AEU264" i="6"/>
  <c r="AEV264" i="6"/>
  <c r="AEW264" i="6"/>
  <c r="AEX264" i="6"/>
  <c r="AEY264" i="6"/>
  <c r="AEZ264" i="6"/>
  <c r="AFA264" i="6"/>
  <c r="AFB264" i="6"/>
  <c r="AFC264" i="6"/>
  <c r="AFD264" i="6"/>
  <c r="AFE264" i="6"/>
  <c r="AFF264" i="6"/>
  <c r="AFG264" i="6"/>
  <c r="AFH264" i="6"/>
  <c r="ABW265" i="6"/>
  <c r="ABX265" i="6"/>
  <c r="ABY265" i="6"/>
  <c r="ABZ265" i="6"/>
  <c r="ACA265" i="6"/>
  <c r="ACB265" i="6"/>
  <c r="ACC265" i="6"/>
  <c r="ACD265" i="6"/>
  <c r="ACE265" i="6"/>
  <c r="ACF265" i="6"/>
  <c r="ACG265" i="6"/>
  <c r="ACH265" i="6"/>
  <c r="ACI265" i="6"/>
  <c r="ACJ265" i="6"/>
  <c r="ACK265" i="6"/>
  <c r="ACL265" i="6"/>
  <c r="ACM265" i="6"/>
  <c r="ACN265" i="6"/>
  <c r="ACO265" i="6"/>
  <c r="ACP265" i="6"/>
  <c r="ACQ265" i="6"/>
  <c r="ACR265" i="6"/>
  <c r="ACS265" i="6"/>
  <c r="ACT265" i="6"/>
  <c r="ACU265" i="6"/>
  <c r="ACV265" i="6"/>
  <c r="ACW265" i="6"/>
  <c r="ACX265" i="6"/>
  <c r="ACY265" i="6"/>
  <c r="ACZ265" i="6"/>
  <c r="ADA265" i="6"/>
  <c r="ADB265" i="6"/>
  <c r="ADC265" i="6"/>
  <c r="ADD265" i="6"/>
  <c r="ADE265" i="6"/>
  <c r="ADF265" i="6"/>
  <c r="ADG265" i="6"/>
  <c r="ADH265" i="6"/>
  <c r="ADI265" i="6"/>
  <c r="ADJ265" i="6"/>
  <c r="ADK265" i="6"/>
  <c r="ADL265" i="6"/>
  <c r="ADM265" i="6"/>
  <c r="ADN265" i="6"/>
  <c r="ADO265" i="6"/>
  <c r="ADP265" i="6"/>
  <c r="ADQ265" i="6"/>
  <c r="ADR265" i="6"/>
  <c r="ADS265" i="6"/>
  <c r="ADT265" i="6"/>
  <c r="ADU265" i="6"/>
  <c r="ADV265" i="6"/>
  <c r="ADW265" i="6"/>
  <c r="ADX265" i="6"/>
  <c r="ADY265" i="6"/>
  <c r="ADZ265" i="6"/>
  <c r="AEA265" i="6"/>
  <c r="AEB265" i="6"/>
  <c r="AEC265" i="6"/>
  <c r="AED265" i="6"/>
  <c r="AEE265" i="6"/>
  <c r="AEF265" i="6"/>
  <c r="AEG265" i="6"/>
  <c r="AEH265" i="6"/>
  <c r="AEI265" i="6"/>
  <c r="AEJ265" i="6"/>
  <c r="AEK265" i="6"/>
  <c r="AEL265" i="6"/>
  <c r="AEM265" i="6"/>
  <c r="AEN265" i="6"/>
  <c r="AEO265" i="6"/>
  <c r="AEP265" i="6"/>
  <c r="AEQ265" i="6"/>
  <c r="AER265" i="6"/>
  <c r="AES265" i="6"/>
  <c r="AET265" i="6"/>
  <c r="AEU265" i="6"/>
  <c r="AEV265" i="6"/>
  <c r="AEW265" i="6"/>
  <c r="AEX265" i="6"/>
  <c r="AEY265" i="6"/>
  <c r="AEZ265" i="6"/>
  <c r="AFA265" i="6"/>
  <c r="AFB265" i="6"/>
  <c r="AFC265" i="6"/>
  <c r="AFD265" i="6"/>
  <c r="AFE265" i="6"/>
  <c r="AFF265" i="6"/>
  <c r="AFG265" i="6"/>
  <c r="AFH265" i="6"/>
  <c r="ABW266" i="6"/>
  <c r="ABX266" i="6"/>
  <c r="ABY266" i="6"/>
  <c r="ABZ266" i="6"/>
  <c r="ACA266" i="6"/>
  <c r="ACB266" i="6"/>
  <c r="ACC266" i="6"/>
  <c r="ACD266" i="6"/>
  <c r="ACE266" i="6"/>
  <c r="ACF266" i="6"/>
  <c r="ACG266" i="6"/>
  <c r="ACH266" i="6"/>
  <c r="ACI266" i="6"/>
  <c r="ACJ266" i="6"/>
  <c r="ACK266" i="6"/>
  <c r="ACL266" i="6"/>
  <c r="ACM266" i="6"/>
  <c r="ACN266" i="6"/>
  <c r="ACO266" i="6"/>
  <c r="ACP266" i="6"/>
  <c r="ACQ266" i="6"/>
  <c r="ACR266" i="6"/>
  <c r="ACS266" i="6"/>
  <c r="ACT266" i="6"/>
  <c r="ACU266" i="6"/>
  <c r="ACV266" i="6"/>
  <c r="ACW266" i="6"/>
  <c r="ACX266" i="6"/>
  <c r="ACY266" i="6"/>
  <c r="ACZ266" i="6"/>
  <c r="ADA266" i="6"/>
  <c r="ADB266" i="6"/>
  <c r="ADC266" i="6"/>
  <c r="ADD266" i="6"/>
  <c r="ADE266" i="6"/>
  <c r="ADF266" i="6"/>
  <c r="ADG266" i="6"/>
  <c r="ADH266" i="6"/>
  <c r="ADI266" i="6"/>
  <c r="ADJ266" i="6"/>
  <c r="ADK266" i="6"/>
  <c r="ADL266" i="6"/>
  <c r="ADM266" i="6"/>
  <c r="ADN266" i="6"/>
  <c r="ADO266" i="6"/>
  <c r="ADP266" i="6"/>
  <c r="ADQ266" i="6"/>
  <c r="ADR266" i="6"/>
  <c r="ADS266" i="6"/>
  <c r="ADT266" i="6"/>
  <c r="ADU266" i="6"/>
  <c r="ADV266" i="6"/>
  <c r="ADW266" i="6"/>
  <c r="ADX266" i="6"/>
  <c r="ADY266" i="6"/>
  <c r="ADZ266" i="6"/>
  <c r="AEA266" i="6"/>
  <c r="AEB266" i="6"/>
  <c r="AEC266" i="6"/>
  <c r="AED266" i="6"/>
  <c r="AEE266" i="6"/>
  <c r="AEF266" i="6"/>
  <c r="AEG266" i="6"/>
  <c r="AEH266" i="6"/>
  <c r="AEI266" i="6"/>
  <c r="AEJ266" i="6"/>
  <c r="AEK266" i="6"/>
  <c r="AEL266" i="6"/>
  <c r="AEM266" i="6"/>
  <c r="AEN266" i="6"/>
  <c r="AEO266" i="6"/>
  <c r="AEP266" i="6"/>
  <c r="AEQ266" i="6"/>
  <c r="AER266" i="6"/>
  <c r="AES266" i="6"/>
  <c r="AET266" i="6"/>
  <c r="AEU266" i="6"/>
  <c r="AEV266" i="6"/>
  <c r="AEW266" i="6"/>
  <c r="AEX266" i="6"/>
  <c r="AEY266" i="6"/>
  <c r="AEZ266" i="6"/>
  <c r="AFA266" i="6"/>
  <c r="AFB266" i="6"/>
  <c r="AFC266" i="6"/>
  <c r="AFD266" i="6"/>
  <c r="AFE266" i="6"/>
  <c r="AFF266" i="6"/>
  <c r="AFG266" i="6"/>
  <c r="AFH266" i="6"/>
  <c r="ABW267" i="6"/>
  <c r="ABX267" i="6"/>
  <c r="ABY267" i="6"/>
  <c r="ABZ267" i="6"/>
  <c r="ACA267" i="6"/>
  <c r="ACB267" i="6"/>
  <c r="ACC267" i="6"/>
  <c r="ACD267" i="6"/>
  <c r="ACE267" i="6"/>
  <c r="ACF267" i="6"/>
  <c r="ACG267" i="6"/>
  <c r="ACH267" i="6"/>
  <c r="ACI267" i="6"/>
  <c r="ACJ267" i="6"/>
  <c r="ACK267" i="6"/>
  <c r="ACL267" i="6"/>
  <c r="ACM267" i="6"/>
  <c r="ACN267" i="6"/>
  <c r="ACO267" i="6"/>
  <c r="ACP267" i="6"/>
  <c r="ACQ267" i="6"/>
  <c r="ACR267" i="6"/>
  <c r="ACS267" i="6"/>
  <c r="ACT267" i="6"/>
  <c r="ACU267" i="6"/>
  <c r="ACV267" i="6"/>
  <c r="ACW267" i="6"/>
  <c r="ACX267" i="6"/>
  <c r="ACY267" i="6"/>
  <c r="ACZ267" i="6"/>
  <c r="ADA267" i="6"/>
  <c r="ADB267" i="6"/>
  <c r="ADC267" i="6"/>
  <c r="ADD267" i="6"/>
  <c r="ADE267" i="6"/>
  <c r="ADF267" i="6"/>
  <c r="ADG267" i="6"/>
  <c r="ADH267" i="6"/>
  <c r="ADI267" i="6"/>
  <c r="ADJ267" i="6"/>
  <c r="ADK267" i="6"/>
  <c r="ADL267" i="6"/>
  <c r="ADM267" i="6"/>
  <c r="ADN267" i="6"/>
  <c r="ADO267" i="6"/>
  <c r="ADP267" i="6"/>
  <c r="ADQ267" i="6"/>
  <c r="ADR267" i="6"/>
  <c r="ADS267" i="6"/>
  <c r="ADT267" i="6"/>
  <c r="ADU267" i="6"/>
  <c r="ADV267" i="6"/>
  <c r="ADW267" i="6"/>
  <c r="ADX267" i="6"/>
  <c r="ADY267" i="6"/>
  <c r="ADZ267" i="6"/>
  <c r="AEA267" i="6"/>
  <c r="AEB267" i="6"/>
  <c r="AEC267" i="6"/>
  <c r="AED267" i="6"/>
  <c r="AEE267" i="6"/>
  <c r="AEF267" i="6"/>
  <c r="AEG267" i="6"/>
  <c r="AEH267" i="6"/>
  <c r="AEI267" i="6"/>
  <c r="AEJ267" i="6"/>
  <c r="AEK267" i="6"/>
  <c r="AEL267" i="6"/>
  <c r="AEM267" i="6"/>
  <c r="AEN267" i="6"/>
  <c r="AEO267" i="6"/>
  <c r="AEP267" i="6"/>
  <c r="AEQ267" i="6"/>
  <c r="AER267" i="6"/>
  <c r="AES267" i="6"/>
  <c r="AET267" i="6"/>
  <c r="AEU267" i="6"/>
  <c r="AEV267" i="6"/>
  <c r="AEW267" i="6"/>
  <c r="AEX267" i="6"/>
  <c r="AEY267" i="6"/>
  <c r="AEZ267" i="6"/>
  <c r="AFA267" i="6"/>
  <c r="AFB267" i="6"/>
  <c r="AFC267" i="6"/>
  <c r="AFD267" i="6"/>
  <c r="AFE267" i="6"/>
  <c r="AFF267" i="6"/>
  <c r="AFG267" i="6"/>
  <c r="AFH267" i="6"/>
  <c r="ABW268" i="6"/>
  <c r="ABX268" i="6"/>
  <c r="ABY268" i="6"/>
  <c r="ABZ268" i="6"/>
  <c r="ACA268" i="6"/>
  <c r="ACB268" i="6"/>
  <c r="ACC268" i="6"/>
  <c r="ACD268" i="6"/>
  <c r="ACE268" i="6"/>
  <c r="ACF268" i="6"/>
  <c r="ACG268" i="6"/>
  <c r="ACH268" i="6"/>
  <c r="ACI268" i="6"/>
  <c r="ACJ268" i="6"/>
  <c r="ACK268" i="6"/>
  <c r="ACL268" i="6"/>
  <c r="ACM268" i="6"/>
  <c r="ACN268" i="6"/>
  <c r="ACO268" i="6"/>
  <c r="ACP268" i="6"/>
  <c r="ACQ268" i="6"/>
  <c r="ACR268" i="6"/>
  <c r="ACS268" i="6"/>
  <c r="ACT268" i="6"/>
  <c r="ACU268" i="6"/>
  <c r="ACV268" i="6"/>
  <c r="ACW268" i="6"/>
  <c r="ACX268" i="6"/>
  <c r="ACY268" i="6"/>
  <c r="ACZ268" i="6"/>
  <c r="ADA268" i="6"/>
  <c r="ADB268" i="6"/>
  <c r="ADC268" i="6"/>
  <c r="ADD268" i="6"/>
  <c r="ADE268" i="6"/>
  <c r="ADF268" i="6"/>
  <c r="ADG268" i="6"/>
  <c r="ADH268" i="6"/>
  <c r="ADI268" i="6"/>
  <c r="ADJ268" i="6"/>
  <c r="ADK268" i="6"/>
  <c r="ADL268" i="6"/>
  <c r="ADM268" i="6"/>
  <c r="ADN268" i="6"/>
  <c r="ADO268" i="6"/>
  <c r="ADP268" i="6"/>
  <c r="ADQ268" i="6"/>
  <c r="ADR268" i="6"/>
  <c r="ADS268" i="6"/>
  <c r="ADT268" i="6"/>
  <c r="ADU268" i="6"/>
  <c r="ADV268" i="6"/>
  <c r="ADW268" i="6"/>
  <c r="ADX268" i="6"/>
  <c r="ADY268" i="6"/>
  <c r="ADZ268" i="6"/>
  <c r="AEA268" i="6"/>
  <c r="AEB268" i="6"/>
  <c r="AEC268" i="6"/>
  <c r="AED268" i="6"/>
  <c r="AEE268" i="6"/>
  <c r="AEF268" i="6"/>
  <c r="AEG268" i="6"/>
  <c r="AEH268" i="6"/>
  <c r="AEI268" i="6"/>
  <c r="AEJ268" i="6"/>
  <c r="AEK268" i="6"/>
  <c r="AEL268" i="6"/>
  <c r="AEM268" i="6"/>
  <c r="AEN268" i="6"/>
  <c r="AEO268" i="6"/>
  <c r="AEP268" i="6"/>
  <c r="AEQ268" i="6"/>
  <c r="AER268" i="6"/>
  <c r="AES268" i="6"/>
  <c r="AET268" i="6"/>
  <c r="AEU268" i="6"/>
  <c r="AEV268" i="6"/>
  <c r="AEW268" i="6"/>
  <c r="AEX268" i="6"/>
  <c r="AEY268" i="6"/>
  <c r="AEZ268" i="6"/>
  <c r="AFA268" i="6"/>
  <c r="AFB268" i="6"/>
  <c r="AFC268" i="6"/>
  <c r="AFD268" i="6"/>
  <c r="AFE268" i="6"/>
  <c r="AFF268" i="6"/>
  <c r="AFG268" i="6"/>
  <c r="AFH268" i="6"/>
  <c r="ABW269" i="6"/>
  <c r="ABX269" i="6"/>
  <c r="ABY269" i="6"/>
  <c r="ABZ269" i="6"/>
  <c r="ACA269" i="6"/>
  <c r="ACB269" i="6"/>
  <c r="ACC269" i="6"/>
  <c r="ACD269" i="6"/>
  <c r="ACE269" i="6"/>
  <c r="ACF269" i="6"/>
  <c r="ACG269" i="6"/>
  <c r="ACH269" i="6"/>
  <c r="ACI269" i="6"/>
  <c r="ACJ269" i="6"/>
  <c r="ACK269" i="6"/>
  <c r="ACL269" i="6"/>
  <c r="ACM269" i="6"/>
  <c r="ACN269" i="6"/>
  <c r="ACO269" i="6"/>
  <c r="ACP269" i="6"/>
  <c r="ACQ269" i="6"/>
  <c r="ACR269" i="6"/>
  <c r="ACS269" i="6"/>
  <c r="ACT269" i="6"/>
  <c r="ACU269" i="6"/>
  <c r="ACV269" i="6"/>
  <c r="ACW269" i="6"/>
  <c r="ACX269" i="6"/>
  <c r="ACY269" i="6"/>
  <c r="ACZ269" i="6"/>
  <c r="ADA269" i="6"/>
  <c r="ADB269" i="6"/>
  <c r="ADC269" i="6"/>
  <c r="ADD269" i="6"/>
  <c r="ADE269" i="6"/>
  <c r="ADF269" i="6"/>
  <c r="ADG269" i="6"/>
  <c r="ADH269" i="6"/>
  <c r="ADI269" i="6"/>
  <c r="ADJ269" i="6"/>
  <c r="ADK269" i="6"/>
  <c r="ADL269" i="6"/>
  <c r="ADM269" i="6"/>
  <c r="ADN269" i="6"/>
  <c r="ADO269" i="6"/>
  <c r="ADP269" i="6"/>
  <c r="ADQ269" i="6"/>
  <c r="ADR269" i="6"/>
  <c r="ADS269" i="6"/>
  <c r="ADT269" i="6"/>
  <c r="ADU269" i="6"/>
  <c r="ADV269" i="6"/>
  <c r="ADW269" i="6"/>
  <c r="ADX269" i="6"/>
  <c r="ADY269" i="6"/>
  <c r="ADZ269" i="6"/>
  <c r="AEA269" i="6"/>
  <c r="AEB269" i="6"/>
  <c r="AEC269" i="6"/>
  <c r="AED269" i="6"/>
  <c r="AEE269" i="6"/>
  <c r="AEF269" i="6"/>
  <c r="AEG269" i="6"/>
  <c r="AEH269" i="6"/>
  <c r="AEI269" i="6"/>
  <c r="AEJ269" i="6"/>
  <c r="AEK269" i="6"/>
  <c r="AEL269" i="6"/>
  <c r="AEM269" i="6"/>
  <c r="AEN269" i="6"/>
  <c r="AEO269" i="6"/>
  <c r="AEP269" i="6"/>
  <c r="AEQ269" i="6"/>
  <c r="AER269" i="6"/>
  <c r="AES269" i="6"/>
  <c r="AET269" i="6"/>
  <c r="AEU269" i="6"/>
  <c r="AEV269" i="6"/>
  <c r="AEW269" i="6"/>
  <c r="AEX269" i="6"/>
  <c r="AEY269" i="6"/>
  <c r="AEZ269" i="6"/>
  <c r="AFA269" i="6"/>
  <c r="AFB269" i="6"/>
  <c r="AFC269" i="6"/>
  <c r="AFD269" i="6"/>
  <c r="AFE269" i="6"/>
  <c r="AFF269" i="6"/>
  <c r="AFG269" i="6"/>
  <c r="AFH269" i="6"/>
  <c r="ABW270" i="6"/>
  <c r="ABX270" i="6"/>
  <c r="ABY270" i="6"/>
  <c r="ABZ270" i="6"/>
  <c r="ACA270" i="6"/>
  <c r="ACB270" i="6"/>
  <c r="ACC270" i="6"/>
  <c r="ACD270" i="6"/>
  <c r="ACE270" i="6"/>
  <c r="ACF270" i="6"/>
  <c r="ACG270" i="6"/>
  <c r="ACH270" i="6"/>
  <c r="ACI270" i="6"/>
  <c r="ACJ270" i="6"/>
  <c r="ACK270" i="6"/>
  <c r="ACL270" i="6"/>
  <c r="ACM270" i="6"/>
  <c r="ACN270" i="6"/>
  <c r="ACO270" i="6"/>
  <c r="ACP270" i="6"/>
  <c r="ACQ270" i="6"/>
  <c r="ACR270" i="6"/>
  <c r="ACS270" i="6"/>
  <c r="ACT270" i="6"/>
  <c r="ACU270" i="6"/>
  <c r="ACV270" i="6"/>
  <c r="ACW270" i="6"/>
  <c r="ACX270" i="6"/>
  <c r="ACY270" i="6"/>
  <c r="ACZ270" i="6"/>
  <c r="ADA270" i="6"/>
  <c r="ADB270" i="6"/>
  <c r="ADC270" i="6"/>
  <c r="ADD270" i="6"/>
  <c r="ADE270" i="6"/>
  <c r="ADF270" i="6"/>
  <c r="ADG270" i="6"/>
  <c r="ADH270" i="6"/>
  <c r="ADI270" i="6"/>
  <c r="ADJ270" i="6"/>
  <c r="ADK270" i="6"/>
  <c r="ADL270" i="6"/>
  <c r="ADM270" i="6"/>
  <c r="ADN270" i="6"/>
  <c r="ADO270" i="6"/>
  <c r="ADP270" i="6"/>
  <c r="ADQ270" i="6"/>
  <c r="ADR270" i="6"/>
  <c r="ADS270" i="6"/>
  <c r="ADT270" i="6"/>
  <c r="ADU270" i="6"/>
  <c r="ADV270" i="6"/>
  <c r="ADW270" i="6"/>
  <c r="ADX270" i="6"/>
  <c r="ADY270" i="6"/>
  <c r="ADZ270" i="6"/>
  <c r="AEA270" i="6"/>
  <c r="AEB270" i="6"/>
  <c r="AEC270" i="6"/>
  <c r="AED270" i="6"/>
  <c r="AEE270" i="6"/>
  <c r="AEF270" i="6"/>
  <c r="AEG270" i="6"/>
  <c r="AEH270" i="6"/>
  <c r="AEI270" i="6"/>
  <c r="AEJ270" i="6"/>
  <c r="AEK270" i="6"/>
  <c r="AEL270" i="6"/>
  <c r="AEM270" i="6"/>
  <c r="AEN270" i="6"/>
  <c r="AEO270" i="6"/>
  <c r="AEP270" i="6"/>
  <c r="AEQ270" i="6"/>
  <c r="AER270" i="6"/>
  <c r="AES270" i="6"/>
  <c r="AET270" i="6"/>
  <c r="AEU270" i="6"/>
  <c r="AEV270" i="6"/>
  <c r="AEW270" i="6"/>
  <c r="AEX270" i="6"/>
  <c r="AEY270" i="6"/>
  <c r="AEZ270" i="6"/>
  <c r="AFA270" i="6"/>
  <c r="AFB270" i="6"/>
  <c r="AFC270" i="6"/>
  <c r="AFD270" i="6"/>
  <c r="AFE270" i="6"/>
  <c r="AFF270" i="6"/>
  <c r="AFG270" i="6"/>
  <c r="AFH270" i="6"/>
  <c r="ABW271" i="6"/>
  <c r="ABX271" i="6"/>
  <c r="ABY271" i="6"/>
  <c r="ABZ271" i="6"/>
  <c r="ACA271" i="6"/>
  <c r="ACB271" i="6"/>
  <c r="ACC271" i="6"/>
  <c r="ACD271" i="6"/>
  <c r="ACE271" i="6"/>
  <c r="ACF271" i="6"/>
  <c r="ACG271" i="6"/>
  <c r="ACH271" i="6"/>
  <c r="ACI271" i="6"/>
  <c r="ACJ271" i="6"/>
  <c r="ACK271" i="6"/>
  <c r="ACL271" i="6"/>
  <c r="ACM271" i="6"/>
  <c r="ACN271" i="6"/>
  <c r="ACO271" i="6"/>
  <c r="ACP271" i="6"/>
  <c r="ACQ271" i="6"/>
  <c r="ACR271" i="6"/>
  <c r="ACS271" i="6"/>
  <c r="ACT271" i="6"/>
  <c r="ACU271" i="6"/>
  <c r="ACV271" i="6"/>
  <c r="ACW271" i="6"/>
  <c r="ACX271" i="6"/>
  <c r="ACY271" i="6"/>
  <c r="ACZ271" i="6"/>
  <c r="ADA271" i="6"/>
  <c r="ADB271" i="6"/>
  <c r="ADC271" i="6"/>
  <c r="ADD271" i="6"/>
  <c r="ADE271" i="6"/>
  <c r="ADF271" i="6"/>
  <c r="ADG271" i="6"/>
  <c r="ADH271" i="6"/>
  <c r="ADI271" i="6"/>
  <c r="ADJ271" i="6"/>
  <c r="ADK271" i="6"/>
  <c r="ADL271" i="6"/>
  <c r="ADM271" i="6"/>
  <c r="ADN271" i="6"/>
  <c r="ADO271" i="6"/>
  <c r="ADP271" i="6"/>
  <c r="ADQ271" i="6"/>
  <c r="ADR271" i="6"/>
  <c r="ADS271" i="6"/>
  <c r="ADT271" i="6"/>
  <c r="ADU271" i="6"/>
  <c r="ADV271" i="6"/>
  <c r="ADW271" i="6"/>
  <c r="ADX271" i="6"/>
  <c r="ADY271" i="6"/>
  <c r="ADZ271" i="6"/>
  <c r="AEA271" i="6"/>
  <c r="AEB271" i="6"/>
  <c r="AEC271" i="6"/>
  <c r="AED271" i="6"/>
  <c r="AEE271" i="6"/>
  <c r="AEF271" i="6"/>
  <c r="AEG271" i="6"/>
  <c r="AEH271" i="6"/>
  <c r="AEI271" i="6"/>
  <c r="AEJ271" i="6"/>
  <c r="AEK271" i="6"/>
  <c r="AEL271" i="6"/>
  <c r="AEM271" i="6"/>
  <c r="AEN271" i="6"/>
  <c r="AEO271" i="6"/>
  <c r="AEP271" i="6"/>
  <c r="AEQ271" i="6"/>
  <c r="AER271" i="6"/>
  <c r="AES271" i="6"/>
  <c r="AET271" i="6"/>
  <c r="AEU271" i="6"/>
  <c r="AEV271" i="6"/>
  <c r="AEW271" i="6"/>
  <c r="AEX271" i="6"/>
  <c r="AEY271" i="6"/>
  <c r="AEZ271" i="6"/>
  <c r="AFA271" i="6"/>
  <c r="AFB271" i="6"/>
  <c r="AFC271" i="6"/>
  <c r="AFD271" i="6"/>
  <c r="AFE271" i="6"/>
  <c r="AFF271" i="6"/>
  <c r="AFG271" i="6"/>
  <c r="AFH271" i="6"/>
  <c r="ABW273" i="6"/>
  <c r="ABW257" i="6" s="1"/>
  <c r="ABX273" i="6"/>
  <c r="ABX257" i="6" s="1"/>
  <c r="ABX260" i="6" s="1"/>
  <c r="ABY273" i="6"/>
  <c r="ABY258" i="6" s="1"/>
  <c r="ABZ273" i="6"/>
  <c r="ABZ258" i="6" s="1"/>
  <c r="ACA273" i="6"/>
  <c r="ACA257" i="6" s="1"/>
  <c r="ACB273" i="6"/>
  <c r="ACB258" i="6" s="1"/>
  <c r="ACC273" i="6"/>
  <c r="ACC258" i="6" s="1"/>
  <c r="ACD273" i="6"/>
  <c r="ACD257" i="6" s="1"/>
  <c r="ACD260" i="6" s="1"/>
  <c r="ACE273" i="6"/>
  <c r="ACE257" i="6" s="1"/>
  <c r="ACE260" i="6" s="1"/>
  <c r="ACF273" i="6"/>
  <c r="ACF258" i="6" s="1"/>
  <c r="ACG273" i="6"/>
  <c r="ACG258" i="6" s="1"/>
  <c r="ACH273" i="6"/>
  <c r="ACH258" i="6" s="1"/>
  <c r="ACI273" i="6"/>
  <c r="ACI257" i="6" s="1"/>
  <c r="ACJ273" i="6"/>
  <c r="ACJ258" i="6" s="1"/>
  <c r="ACJ261" i="6" s="1"/>
  <c r="ACK273" i="6"/>
  <c r="ACK258" i="6" s="1"/>
  <c r="ACL273" i="6"/>
  <c r="ACL258" i="6" s="1"/>
  <c r="ACM273" i="6"/>
  <c r="ACM257" i="6" s="1"/>
  <c r="ACN273" i="6"/>
  <c r="ACO273" i="6"/>
  <c r="ACO258" i="6" s="1"/>
  <c r="ACP273" i="6"/>
  <c r="ACP259" i="6" s="1"/>
  <c r="ACP262" i="6" s="1"/>
  <c r="ACQ273" i="6"/>
  <c r="ACR273" i="6"/>
  <c r="ACR258" i="6" s="1"/>
  <c r="ACS273" i="6"/>
  <c r="ACS259" i="6" s="1"/>
  <c r="ACS262" i="6" s="1"/>
  <c r="ACT273" i="6"/>
  <c r="ACT258" i="6" s="1"/>
  <c r="ACU273" i="6"/>
  <c r="ACU257" i="6" s="1"/>
  <c r="ACV273" i="6"/>
  <c r="ACV257" i="6" s="1"/>
  <c r="ACV260" i="6" s="1"/>
  <c r="ACW273" i="6"/>
  <c r="ACX273" i="6"/>
  <c r="ACX258" i="6" s="1"/>
  <c r="ACY273" i="6"/>
  <c r="ACY258" i="6" s="1"/>
  <c r="ACZ273" i="6"/>
  <c r="ADA273" i="6"/>
  <c r="ADA258" i="6" s="1"/>
  <c r="ADB273" i="6"/>
  <c r="ADB258" i="6" s="1"/>
  <c r="ADC273" i="6"/>
  <c r="ADD273" i="6"/>
  <c r="ADD258" i="6" s="1"/>
  <c r="ADE273" i="6"/>
  <c r="ADE257" i="6" s="1"/>
  <c r="ADE260" i="6" s="1"/>
  <c r="ADF273" i="6"/>
  <c r="ADF258" i="6" s="1"/>
  <c r="ADG273" i="6"/>
  <c r="ADG257" i="6" s="1"/>
  <c r="ADH273" i="6"/>
  <c r="ADH259" i="6" s="1"/>
  <c r="ADH262" i="6" s="1"/>
  <c r="ADI273" i="6"/>
  <c r="ADI258" i="6" s="1"/>
  <c r="ADJ273" i="6"/>
  <c r="ADJ258" i="6" s="1"/>
  <c r="ADK273" i="6"/>
  <c r="ADK257" i="6" s="1"/>
  <c r="ADL273" i="6"/>
  <c r="ADL258" i="6" s="1"/>
  <c r="ADM273" i="6"/>
  <c r="ADM258" i="6" s="1"/>
  <c r="ADN273" i="6"/>
  <c r="ADN259" i="6" s="1"/>
  <c r="ADO273" i="6"/>
  <c r="ADO257" i="6" s="1"/>
  <c r="ADO260" i="6" s="1"/>
  <c r="ADP273" i="6"/>
  <c r="ADP258" i="6" s="1"/>
  <c r="ADQ273" i="6"/>
  <c r="ADQ258" i="6" s="1"/>
  <c r="ADR273" i="6"/>
  <c r="ADR258" i="6" s="1"/>
  <c r="ADS273" i="6"/>
  <c r="ADS257" i="6" s="1"/>
  <c r="ADT273" i="6"/>
  <c r="ADT259" i="6" s="1"/>
  <c r="ADT262" i="6" s="1"/>
  <c r="ADU273" i="6"/>
  <c r="ADV273" i="6"/>
  <c r="ADW273" i="6"/>
  <c r="ADW258" i="6" s="1"/>
  <c r="ADX273" i="6"/>
  <c r="ADY273" i="6"/>
  <c r="ADY258" i="6" s="1"/>
  <c r="ADZ273" i="6"/>
  <c r="ADZ257" i="6" s="1"/>
  <c r="ADZ260" i="6" s="1"/>
  <c r="AEA273" i="6"/>
  <c r="AEB273" i="6"/>
  <c r="AEB258" i="6" s="1"/>
  <c r="AEC273" i="6"/>
  <c r="AEC259" i="6" s="1"/>
  <c r="AEC262" i="6" s="1"/>
  <c r="AED273" i="6"/>
  <c r="AED258" i="6" s="1"/>
  <c r="AEE273" i="6"/>
  <c r="AEE257" i="6" s="1"/>
  <c r="AEF273" i="6"/>
  <c r="AEF257" i="6" s="1"/>
  <c r="AEF260" i="6" s="1"/>
  <c r="AEG273" i="6"/>
  <c r="AEG258" i="6" s="1"/>
  <c r="AEH273" i="6"/>
  <c r="AEH258" i="6" s="1"/>
  <c r="AEI273" i="6"/>
  <c r="AEI259" i="6" s="1"/>
  <c r="AEJ273" i="6"/>
  <c r="AEK273" i="6"/>
  <c r="AEK258" i="6" s="1"/>
  <c r="AEL273" i="6"/>
  <c r="AEL259" i="6" s="1"/>
  <c r="AEL262" i="6" s="1"/>
  <c r="AEM273" i="6"/>
  <c r="AEN273" i="6"/>
  <c r="AEN258" i="6" s="1"/>
  <c r="AEO273" i="6"/>
  <c r="AEO258" i="6" s="1"/>
  <c r="AEP273" i="6"/>
  <c r="AEP258" i="6" s="1"/>
  <c r="AEQ273" i="6"/>
  <c r="AEQ257" i="6" s="1"/>
  <c r="AER273" i="6"/>
  <c r="AER257" i="6" s="1"/>
  <c r="AER260" i="6" s="1"/>
  <c r="AES273" i="6"/>
  <c r="AET273" i="6"/>
  <c r="AEU273" i="6"/>
  <c r="AEU258" i="6" s="1"/>
  <c r="AEV273" i="6"/>
  <c r="AEW273" i="6"/>
  <c r="AEW258" i="6" s="1"/>
  <c r="AEX273" i="6"/>
  <c r="AEX258" i="6" s="1"/>
  <c r="AEY273" i="6"/>
  <c r="AEZ273" i="6"/>
  <c r="AEZ258" i="6" s="1"/>
  <c r="AFA273" i="6"/>
  <c r="AFA259" i="6" s="1"/>
  <c r="AFA262" i="6" s="1"/>
  <c r="AFB273" i="6"/>
  <c r="AFB258" i="6" s="1"/>
  <c r="AFC273" i="6"/>
  <c r="AFC257" i="6" s="1"/>
  <c r="AFD273" i="6"/>
  <c r="AFD259" i="6" s="1"/>
  <c r="AFD262" i="6" s="1"/>
  <c r="AFE273" i="6"/>
  <c r="AFE258" i="6" s="1"/>
  <c r="AFF273" i="6"/>
  <c r="AFG273" i="6"/>
  <c r="AFH273" i="6"/>
  <c r="AOX84" i="3"/>
  <c r="AOY84" i="3"/>
  <c r="AOZ84" i="3"/>
  <c r="APA84" i="3"/>
  <c r="APB84" i="3"/>
  <c r="APC84" i="3"/>
  <c r="APD84" i="3"/>
  <c r="APE84" i="3"/>
  <c r="APF84" i="3"/>
  <c r="APG84" i="3"/>
  <c r="APH84" i="3"/>
  <c r="API84" i="3"/>
  <c r="APJ84" i="3"/>
  <c r="APK84" i="3"/>
  <c r="APL84" i="3"/>
  <c r="APM84" i="3"/>
  <c r="APN84" i="3"/>
  <c r="AOR84" i="3"/>
  <c r="AOS84" i="3"/>
  <c r="AOT84" i="3"/>
  <c r="AOU84" i="3"/>
  <c r="AOV84" i="3"/>
  <c r="AOW84" i="3"/>
  <c r="G82" i="3"/>
  <c r="G78" i="3" s="1"/>
  <c r="APV84" i="3"/>
  <c r="APU84" i="3"/>
  <c r="APT84" i="3"/>
  <c r="APS84" i="3"/>
  <c r="APR84" i="3"/>
  <c r="APQ84" i="3"/>
  <c r="APP84" i="3"/>
  <c r="APO84" i="3"/>
  <c r="AOQ84" i="3"/>
  <c r="AOP84" i="3"/>
  <c r="AOO84" i="3"/>
  <c r="AON84" i="3"/>
  <c r="AOM84" i="3"/>
  <c r="AOL84" i="3"/>
  <c r="AOK84" i="3"/>
  <c r="AOJ84" i="3"/>
  <c r="AOI84" i="3"/>
  <c r="AOH84" i="3"/>
  <c r="AOG84" i="3"/>
  <c r="AOF84" i="3"/>
  <c r="AOE84" i="3"/>
  <c r="AOD84" i="3"/>
  <c r="AOC84" i="3"/>
  <c r="AOB84" i="3"/>
  <c r="AOA84" i="3"/>
  <c r="ANZ84" i="3"/>
  <c r="ANY84" i="3"/>
  <c r="ANX84" i="3"/>
  <c r="ANW84" i="3"/>
  <c r="ANV84" i="3"/>
  <c r="ANU84" i="3"/>
  <c r="ANT84" i="3"/>
  <c r="ANS84" i="3"/>
  <c r="ANR84" i="3"/>
  <c r="ANQ84" i="3"/>
  <c r="ANP84" i="3"/>
  <c r="ANO84" i="3"/>
  <c r="ANN84" i="3"/>
  <c r="ANM84" i="3"/>
  <c r="ANL84" i="3"/>
  <c r="ANK84" i="3"/>
  <c r="ANJ84" i="3"/>
  <c r="ANI84" i="3"/>
  <c r="ANH84" i="3"/>
  <c r="ANG84" i="3"/>
  <c r="ANF84" i="3"/>
  <c r="ANE84" i="3"/>
  <c r="AND84" i="3"/>
  <c r="ANC84" i="3"/>
  <c r="ANB84" i="3"/>
  <c r="ANA84" i="3"/>
  <c r="AMZ84" i="3"/>
  <c r="AMY84" i="3"/>
  <c r="AMX84" i="3"/>
  <c r="AMW84" i="3"/>
  <c r="AMV84" i="3"/>
  <c r="AMU84" i="3"/>
  <c r="AMT84" i="3"/>
  <c r="AMS84" i="3"/>
  <c r="AMR84" i="3"/>
  <c r="AMQ84" i="3"/>
  <c r="AMP84" i="3"/>
  <c r="AMO84" i="3"/>
  <c r="AMN84" i="3"/>
  <c r="D81" i="3"/>
  <c r="D80" i="3"/>
  <c r="D79" i="3"/>
  <c r="D78" i="3"/>
  <c r="D77" i="3"/>
  <c r="D76" i="3"/>
  <c r="ADJ251" i="6" l="1"/>
  <c r="AEX261" i="6"/>
  <c r="ADB261" i="6"/>
  <c r="ADN262" i="6"/>
  <c r="G79" i="3"/>
  <c r="E79" i="3" s="1"/>
  <c r="ADL261" i="6"/>
  <c r="ACB261" i="6"/>
  <c r="AEH261" i="6"/>
  <c r="ADJ261" i="6"/>
  <c r="ACX261" i="6"/>
  <c r="ACL261" i="6"/>
  <c r="ABZ261" i="6"/>
  <c r="AEG261" i="6"/>
  <c r="ABY261" i="6"/>
  <c r="AFE261" i="6"/>
  <c r="ADI261" i="6"/>
  <c r="ACK261" i="6"/>
  <c r="ACH261" i="6"/>
  <c r="AEP261" i="6"/>
  <c r="ADR261" i="6"/>
  <c r="ADF261" i="6"/>
  <c r="ACT261" i="6"/>
  <c r="ADQ261" i="6"/>
  <c r="ACG261" i="6"/>
  <c r="B76" i="3"/>
  <c r="G80" i="3"/>
  <c r="E80" i="3" s="1"/>
  <c r="G81" i="3"/>
  <c r="E81" i="3" s="1"/>
  <c r="E78" i="3"/>
  <c r="G76" i="3"/>
  <c r="E76" i="3" s="1"/>
  <c r="G77" i="3"/>
  <c r="E77" i="3" s="1"/>
  <c r="AFG259" i="6"/>
  <c r="AFG262" i="6" s="1"/>
  <c r="AFG258" i="6"/>
  <c r="AFG261" i="6" s="1"/>
  <c r="AEN261" i="6"/>
  <c r="AEB261" i="6"/>
  <c r="ADP261" i="6"/>
  <c r="ACR261" i="6"/>
  <c r="ADD259" i="6"/>
  <c r="ADD262" i="6" s="1"/>
  <c r="ACM260" i="6"/>
  <c r="ACA260" i="6"/>
  <c r="ACT259" i="6"/>
  <c r="ACT262" i="6" s="1"/>
  <c r="ADD261" i="6"/>
  <c r="AEF258" i="6"/>
  <c r="AEF261" i="6" s="1"/>
  <c r="ADT258" i="6"/>
  <c r="ADT261" i="6" s="1"/>
  <c r="AEX257" i="6"/>
  <c r="AEX260" i="6" s="1"/>
  <c r="AEP257" i="6"/>
  <c r="AEP260" i="6" s="1"/>
  <c r="AEB257" i="6"/>
  <c r="AEB260" i="6" s="1"/>
  <c r="AEN259" i="6"/>
  <c r="AEN262" i="6" s="1"/>
  <c r="ADF257" i="6"/>
  <c r="ADF260" i="6" s="1"/>
  <c r="AEB259" i="6"/>
  <c r="AEB262" i="6" s="1"/>
  <c r="ADR259" i="6"/>
  <c r="ADR262" i="6" s="1"/>
  <c r="AEM258" i="6"/>
  <c r="AEM261" i="6" s="1"/>
  <c r="AEM259" i="6"/>
  <c r="AEM262" i="6" s="1"/>
  <c r="AEM257" i="6"/>
  <c r="AEM260" i="6" s="1"/>
  <c r="AEA258" i="6"/>
  <c r="AEA261" i="6" s="1"/>
  <c r="AEA257" i="6"/>
  <c r="AEA260" i="6" s="1"/>
  <c r="AEA259" i="6"/>
  <c r="AEA262" i="6" s="1"/>
  <c r="ADO258" i="6"/>
  <c r="ADO261" i="6" s="1"/>
  <c r="ADO259" i="6"/>
  <c r="ADO262" i="6" s="1"/>
  <c r="ADC258" i="6"/>
  <c r="ADC261" i="6" s="1"/>
  <c r="ADC259" i="6"/>
  <c r="ADC262" i="6" s="1"/>
  <c r="ADC257" i="6"/>
  <c r="ADC260" i="6" s="1"/>
  <c r="ACQ258" i="6"/>
  <c r="ACQ261" i="6" s="1"/>
  <c r="ACQ257" i="6"/>
  <c r="ACQ260" i="6" s="1"/>
  <c r="ACE258" i="6"/>
  <c r="ACE261" i="6" s="1"/>
  <c r="ACE259" i="6"/>
  <c r="ACE262" i="6" s="1"/>
  <c r="AEY258" i="6"/>
  <c r="AEY261" i="6" s="1"/>
  <c r="AEY259" i="6"/>
  <c r="AEY262" i="6" s="1"/>
  <c r="AEY257" i="6"/>
  <c r="AEY260" i="6" s="1"/>
  <c r="ACQ259" i="6"/>
  <c r="ACQ262" i="6" s="1"/>
  <c r="AFC260" i="6"/>
  <c r="AEQ260" i="6"/>
  <c r="AEE260" i="6"/>
  <c r="ADS260" i="6"/>
  <c r="ADG260" i="6"/>
  <c r="ACU260" i="6"/>
  <c r="ACI260" i="6"/>
  <c r="ABW260" i="6"/>
  <c r="AEF259" i="6"/>
  <c r="AEF262" i="6" s="1"/>
  <c r="ADB259" i="6"/>
  <c r="ADB262" i="6" s="1"/>
  <c r="AER258" i="6"/>
  <c r="AER261" i="6" s="1"/>
  <c r="AEZ257" i="6"/>
  <c r="AEZ260" i="6" s="1"/>
  <c r="ADR257" i="6"/>
  <c r="ADR260" i="6" s="1"/>
  <c r="ACH257" i="6"/>
  <c r="ACH260" i="6" s="1"/>
  <c r="AED259" i="6"/>
  <c r="AED262" i="6" s="1"/>
  <c r="ACV259" i="6"/>
  <c r="ACV262" i="6" s="1"/>
  <c r="AEL258" i="6"/>
  <c r="AEL261" i="6" s="1"/>
  <c r="ADP257" i="6"/>
  <c r="ADP260" i="6" s="1"/>
  <c r="ACF257" i="6"/>
  <c r="ACF260" i="6" s="1"/>
  <c r="ACR259" i="6"/>
  <c r="ACR262" i="6" s="1"/>
  <c r="ADZ258" i="6"/>
  <c r="ADZ261" i="6" s="1"/>
  <c r="AEU257" i="6"/>
  <c r="AEU260" i="6" s="1"/>
  <c r="ADN257" i="6"/>
  <c r="ADN260" i="6" s="1"/>
  <c r="AFB261" i="6"/>
  <c r="AED261" i="6"/>
  <c r="AFB259" i="6"/>
  <c r="AFB262" i="6" s="1"/>
  <c r="ADP259" i="6"/>
  <c r="ADP262" i="6" s="1"/>
  <c r="ACH259" i="6"/>
  <c r="ACH262" i="6" s="1"/>
  <c r="ADN258" i="6"/>
  <c r="ADN261" i="6" s="1"/>
  <c r="AEN257" i="6"/>
  <c r="AEN260" i="6" s="1"/>
  <c r="ADD257" i="6"/>
  <c r="ADD260" i="6" s="1"/>
  <c r="AEZ261" i="6"/>
  <c r="ACF261" i="6"/>
  <c r="AEW261" i="6"/>
  <c r="AEK261" i="6"/>
  <c r="ADY261" i="6"/>
  <c r="ADM261" i="6"/>
  <c r="ADA261" i="6"/>
  <c r="ACO261" i="6"/>
  <c r="ACC261" i="6"/>
  <c r="AEZ259" i="6"/>
  <c r="AEZ262" i="6" s="1"/>
  <c r="ACF259" i="6"/>
  <c r="ACF262" i="6" s="1"/>
  <c r="ADH258" i="6"/>
  <c r="ADH261" i="6" s="1"/>
  <c r="AEL257" i="6"/>
  <c r="AEL260" i="6" s="1"/>
  <c r="ADB257" i="6"/>
  <c r="ADB260" i="6" s="1"/>
  <c r="AEU261" i="6"/>
  <c r="AEI262" i="6"/>
  <c r="ADW261" i="6"/>
  <c r="ADK260" i="6"/>
  <c r="ACY261" i="6"/>
  <c r="AEX259" i="6"/>
  <c r="AEX262" i="6" s="1"/>
  <c r="ADK259" i="6"/>
  <c r="ADK262" i="6" s="1"/>
  <c r="ACD259" i="6"/>
  <c r="ACD262" i="6" s="1"/>
  <c r="ACV258" i="6"/>
  <c r="ACV261" i="6" s="1"/>
  <c r="ACT257" i="6"/>
  <c r="ACT260" i="6" s="1"/>
  <c r="AEP259" i="6"/>
  <c r="AEP262" i="6" s="1"/>
  <c r="ADF259" i="6"/>
  <c r="ADF262" i="6" s="1"/>
  <c r="ABX259" i="6"/>
  <c r="ABX262" i="6" s="1"/>
  <c r="ACD258" i="6"/>
  <c r="ACD261" i="6" s="1"/>
  <c r="AED257" i="6"/>
  <c r="AED260" i="6" s="1"/>
  <c r="ACR257" i="6"/>
  <c r="ACR260" i="6" s="1"/>
  <c r="AFB257" i="6"/>
  <c r="AFB260" i="6" s="1"/>
  <c r="ACJ257" i="6"/>
  <c r="ACJ260" i="6" s="1"/>
  <c r="AEO261" i="6"/>
  <c r="ACM259" i="6"/>
  <c r="ACM262" i="6" s="1"/>
  <c r="AEU259" i="6"/>
  <c r="AEU262" i="6" s="1"/>
  <c r="ADE259" i="6"/>
  <c r="ADE262" i="6" s="1"/>
  <c r="ACJ259" i="6"/>
  <c r="ACJ262" i="6" s="1"/>
  <c r="AFD258" i="6"/>
  <c r="AFD261" i="6" s="1"/>
  <c r="ACS258" i="6"/>
  <c r="ACS261" i="6" s="1"/>
  <c r="AEO257" i="6"/>
  <c r="AEO260" i="6" s="1"/>
  <c r="ADT257" i="6"/>
  <c r="ADT260" i="6" s="1"/>
  <c r="ACY257" i="6"/>
  <c r="ACY260" i="6" s="1"/>
  <c r="AEI258" i="6"/>
  <c r="AEI261" i="6" s="1"/>
  <c r="ADW257" i="6"/>
  <c r="ADW260" i="6" s="1"/>
  <c r="AER259" i="6"/>
  <c r="AER262" i="6" s="1"/>
  <c r="ADZ259" i="6"/>
  <c r="ADZ262" i="6" s="1"/>
  <c r="AFA258" i="6"/>
  <c r="AFA261" i="6" s="1"/>
  <c r="ADK258" i="6"/>
  <c r="ADK261" i="6" s="1"/>
  <c r="ACP258" i="6"/>
  <c r="ACP261" i="6" s="1"/>
  <c r="ABX258" i="6"/>
  <c r="ABX261" i="6" s="1"/>
  <c r="AFH257" i="6"/>
  <c r="AFH260" i="6" s="1"/>
  <c r="AFH259" i="6"/>
  <c r="AFH262" i="6" s="1"/>
  <c r="AEV257" i="6"/>
  <c r="AEV260" i="6" s="1"/>
  <c r="AEV259" i="6"/>
  <c r="AEV262" i="6" s="1"/>
  <c r="ADX257" i="6"/>
  <c r="ADX260" i="6" s="1"/>
  <c r="ADX259" i="6"/>
  <c r="ADX262" i="6" s="1"/>
  <c r="ACN257" i="6"/>
  <c r="ACN260" i="6" s="1"/>
  <c r="ACN259" i="6"/>
  <c r="ACN262" i="6" s="1"/>
  <c r="ADW259" i="6"/>
  <c r="ADW262" i="6" s="1"/>
  <c r="ACG259" i="6"/>
  <c r="ACG262" i="6" s="1"/>
  <c r="ACN258" i="6"/>
  <c r="ACN261" i="6" s="1"/>
  <c r="AFG257" i="6"/>
  <c r="AFG260" i="6" s="1"/>
  <c r="ADQ257" i="6"/>
  <c r="ADQ260" i="6" s="1"/>
  <c r="AEJ257" i="6"/>
  <c r="AEJ260" i="6" s="1"/>
  <c r="AEJ259" i="6"/>
  <c r="AEJ262" i="6" s="1"/>
  <c r="ADL257" i="6"/>
  <c r="ADL260" i="6" s="1"/>
  <c r="ADL259" i="6"/>
  <c r="ADL262" i="6" s="1"/>
  <c r="ACZ257" i="6"/>
  <c r="ACZ260" i="6" s="1"/>
  <c r="ACZ259" i="6"/>
  <c r="ACZ262" i="6" s="1"/>
  <c r="ACB257" i="6"/>
  <c r="ACB260" i="6" s="1"/>
  <c r="ACB259" i="6"/>
  <c r="ACB262" i="6" s="1"/>
  <c r="AEO259" i="6"/>
  <c r="AEO262" i="6" s="1"/>
  <c r="AEV258" i="6"/>
  <c r="AEV261" i="6" s="1"/>
  <c r="AEC258" i="6"/>
  <c r="AEC261" i="6" s="1"/>
  <c r="ACM258" i="6"/>
  <c r="ACM261" i="6" s="1"/>
  <c r="AFD257" i="6"/>
  <c r="AFD260" i="6" s="1"/>
  <c r="ACS257" i="6"/>
  <c r="ACS260" i="6" s="1"/>
  <c r="AFF257" i="6"/>
  <c r="AFF260" i="6" s="1"/>
  <c r="AFF259" i="6"/>
  <c r="AFF262" i="6" s="1"/>
  <c r="AET257" i="6"/>
  <c r="AET260" i="6" s="1"/>
  <c r="AET259" i="6"/>
  <c r="AET262" i="6" s="1"/>
  <c r="ADV257" i="6"/>
  <c r="ADV260" i="6" s="1"/>
  <c r="ADV259" i="6"/>
  <c r="ADV262" i="6" s="1"/>
  <c r="ABZ257" i="6"/>
  <c r="ABZ260" i="6" s="1"/>
  <c r="ABZ259" i="6"/>
  <c r="ABZ262" i="6" s="1"/>
  <c r="ACY259" i="6"/>
  <c r="ACY262" i="6" s="1"/>
  <c r="AEI257" i="6"/>
  <c r="AEI260" i="6" s="1"/>
  <c r="AEH257" i="6"/>
  <c r="AEH260" i="6" s="1"/>
  <c r="AEH259" i="6"/>
  <c r="AEH262" i="6" s="1"/>
  <c r="ADI257" i="6"/>
  <c r="ADI260" i="6" s="1"/>
  <c r="ADI259" i="6"/>
  <c r="ADI262" i="6" s="1"/>
  <c r="ADQ259" i="6"/>
  <c r="ADQ262" i="6" s="1"/>
  <c r="ADX258" i="6"/>
  <c r="ADX261" i="6" s="1"/>
  <c r="ACG257" i="6"/>
  <c r="ACG260" i="6" s="1"/>
  <c r="ACX257" i="6"/>
  <c r="ACX260" i="6" s="1"/>
  <c r="ACX259" i="6"/>
  <c r="ACX262" i="6" s="1"/>
  <c r="AES257" i="6"/>
  <c r="AES260" i="6" s="1"/>
  <c r="AES259" i="6"/>
  <c r="AES262" i="6" s="1"/>
  <c r="ACW257" i="6"/>
  <c r="ACW260" i="6" s="1"/>
  <c r="ACW259" i="6"/>
  <c r="ACW262" i="6" s="1"/>
  <c r="AET258" i="6"/>
  <c r="AET261" i="6" s="1"/>
  <c r="ADE258" i="6"/>
  <c r="ADE261" i="6" s="1"/>
  <c r="AFA257" i="6"/>
  <c r="AFA260" i="6" s="1"/>
  <c r="ACA259" i="6"/>
  <c r="ACA262" i="6" s="1"/>
  <c r="AES258" i="6"/>
  <c r="AES261" i="6" s="1"/>
  <c r="ADH257" i="6"/>
  <c r="ADH260" i="6" s="1"/>
  <c r="ACP257" i="6"/>
  <c r="ACP260" i="6" s="1"/>
  <c r="ADJ257" i="6"/>
  <c r="ADJ260" i="6" s="1"/>
  <c r="ADJ259" i="6"/>
  <c r="ADJ262" i="6" s="1"/>
  <c r="AFE257" i="6"/>
  <c r="AFE260" i="6" s="1"/>
  <c r="AFE259" i="6"/>
  <c r="AFE262" i="6" s="1"/>
  <c r="ADU257" i="6"/>
  <c r="ADU260" i="6" s="1"/>
  <c r="ADU259" i="6"/>
  <c r="ADU262" i="6" s="1"/>
  <c r="ABY257" i="6"/>
  <c r="ABY260" i="6" s="1"/>
  <c r="ABY259" i="6"/>
  <c r="ABY262" i="6" s="1"/>
  <c r="ADV258" i="6"/>
  <c r="ADV261" i="6" s="1"/>
  <c r="ACZ258" i="6"/>
  <c r="ACZ261" i="6" s="1"/>
  <c r="AEC257" i="6"/>
  <c r="AEC260" i="6" s="1"/>
  <c r="ACL257" i="6"/>
  <c r="ACL260" i="6" s="1"/>
  <c r="ACL259" i="6"/>
  <c r="ACL262" i="6" s="1"/>
  <c r="AEG257" i="6"/>
  <c r="AEG260" i="6" s="1"/>
  <c r="AEG259" i="6"/>
  <c r="AEG262" i="6" s="1"/>
  <c r="ACK257" i="6"/>
  <c r="ACK260" i="6" s="1"/>
  <c r="ACK259" i="6"/>
  <c r="ACK262" i="6" s="1"/>
  <c r="AFH258" i="6"/>
  <c r="AFH261" i="6" s="1"/>
  <c r="ADU258" i="6"/>
  <c r="ADU261" i="6" s="1"/>
  <c r="AFF258" i="6"/>
  <c r="AFF261" i="6" s="1"/>
  <c r="AEJ258" i="6"/>
  <c r="AEJ261" i="6" s="1"/>
  <c r="ACW258" i="6"/>
  <c r="ACW261" i="6" s="1"/>
  <c r="ACA258" i="6"/>
  <c r="ACA261" i="6" s="1"/>
  <c r="AEW259" i="6"/>
  <c r="AEW262" i="6" s="1"/>
  <c r="AEK259" i="6"/>
  <c r="AEK262" i="6" s="1"/>
  <c r="ADY259" i="6"/>
  <c r="ADY262" i="6" s="1"/>
  <c r="ADM259" i="6"/>
  <c r="ADM262" i="6" s="1"/>
  <c r="ADA259" i="6"/>
  <c r="ADA262" i="6" s="1"/>
  <c r="ACO259" i="6"/>
  <c r="ACO262" i="6" s="1"/>
  <c r="ACC259" i="6"/>
  <c r="ACC262" i="6" s="1"/>
  <c r="AFC258" i="6"/>
  <c r="AFC261" i="6" s="1"/>
  <c r="AEQ258" i="6"/>
  <c r="AEQ261" i="6" s="1"/>
  <c r="AEE258" i="6"/>
  <c r="AEE261" i="6" s="1"/>
  <c r="ADS258" i="6"/>
  <c r="ADS261" i="6" s="1"/>
  <c r="ADG258" i="6"/>
  <c r="ADG261" i="6" s="1"/>
  <c r="ACU258" i="6"/>
  <c r="ACU261" i="6" s="1"/>
  <c r="ACI258" i="6"/>
  <c r="ACI261" i="6" s="1"/>
  <c r="ABW258" i="6"/>
  <c r="ABW261" i="6" s="1"/>
  <c r="AEW257" i="6"/>
  <c r="AEW260" i="6" s="1"/>
  <c r="AEK257" i="6"/>
  <c r="AEK260" i="6" s="1"/>
  <c r="ADY257" i="6"/>
  <c r="ADY260" i="6" s="1"/>
  <c r="ADM257" i="6"/>
  <c r="ADM260" i="6" s="1"/>
  <c r="ADA257" i="6"/>
  <c r="ADA260" i="6" s="1"/>
  <c r="ACO257" i="6"/>
  <c r="ACO260" i="6" s="1"/>
  <c r="ACC257" i="6"/>
  <c r="ACC260" i="6" s="1"/>
  <c r="AFC259" i="6"/>
  <c r="AFC262" i="6" s="1"/>
  <c r="AEQ259" i="6"/>
  <c r="AEQ262" i="6" s="1"/>
  <c r="AEE259" i="6"/>
  <c r="AEE262" i="6" s="1"/>
  <c r="ADS259" i="6"/>
  <c r="ADS262" i="6" s="1"/>
  <c r="ADG259" i="6"/>
  <c r="ADG262" i="6" s="1"/>
  <c r="ACU259" i="6"/>
  <c r="ACU262" i="6" s="1"/>
  <c r="ACI259" i="6"/>
  <c r="ACI262" i="6" s="1"/>
  <c r="ABW259" i="6"/>
  <c r="ABW262" i="6" s="1"/>
  <c r="D82" i="3"/>
  <c r="B80" i="3" s="1"/>
  <c r="G182" i="3"/>
  <c r="G178" i="3" s="1"/>
  <c r="D181" i="3"/>
  <c r="D180" i="3"/>
  <c r="D179" i="3"/>
  <c r="D178" i="3"/>
  <c r="D177" i="3"/>
  <c r="D176" i="3"/>
  <c r="C83" i="3" l="1"/>
  <c r="B83" i="3"/>
  <c r="B82" i="3"/>
  <c r="B81" i="3"/>
  <c r="D182" i="3"/>
  <c r="B180" i="3" s="1"/>
  <c r="B182" i="3" s="1"/>
  <c r="G179" i="3"/>
  <c r="E179" i="3" s="1"/>
  <c r="B176" i="3"/>
  <c r="G176" i="3"/>
  <c r="E176" i="3" s="1"/>
  <c r="G181" i="3"/>
  <c r="E181" i="3" s="1"/>
  <c r="E178" i="3"/>
  <c r="G177" i="3"/>
  <c r="E177" i="3" s="1"/>
  <c r="G180" i="3"/>
  <c r="E180" i="3" s="1"/>
  <c r="B183" i="3" l="1"/>
  <c r="C183" i="3"/>
  <c r="B181" i="3"/>
  <c r="VG133" i="5" l="1"/>
  <c r="VC133" i="5"/>
  <c r="UY133" i="5"/>
  <c r="UU133" i="5"/>
  <c r="UQ133" i="5"/>
  <c r="UM133" i="5"/>
  <c r="VN132" i="5"/>
  <c r="VM132" i="5"/>
  <c r="VL132" i="5"/>
  <c r="VK132" i="5"/>
  <c r="VJ132" i="5"/>
  <c r="VI132" i="5"/>
  <c r="VH132" i="5"/>
  <c r="VG132" i="5"/>
  <c r="VF132" i="5"/>
  <c r="VE132" i="5"/>
  <c r="VD132" i="5"/>
  <c r="VC132" i="5"/>
  <c r="VB132" i="5"/>
  <c r="VA132" i="5"/>
  <c r="UZ132" i="5"/>
  <c r="UY132" i="5"/>
  <c r="UX132" i="5"/>
  <c r="UW132" i="5"/>
  <c r="UV132" i="5"/>
  <c r="UU132" i="5"/>
  <c r="UT132" i="5"/>
  <c r="US132" i="5"/>
  <c r="UR132" i="5"/>
  <c r="UQ132" i="5"/>
  <c r="UP132" i="5"/>
  <c r="UO132" i="5"/>
  <c r="UN132" i="5"/>
  <c r="UM132" i="5"/>
  <c r="UL132" i="5"/>
  <c r="UK132" i="5"/>
  <c r="VK133" i="5" l="1"/>
  <c r="VG13" i="6" l="1"/>
  <c r="VC13" i="6"/>
  <c r="UY13" i="6"/>
  <c r="UU13" i="6"/>
  <c r="UQ13" i="6"/>
  <c r="UM13" i="6"/>
  <c r="VN12" i="6"/>
  <c r="VM12" i="6"/>
  <c r="VL12" i="6"/>
  <c r="VK12" i="6"/>
  <c r="VJ12" i="6"/>
  <c r="VI12" i="6"/>
  <c r="VH12" i="6"/>
  <c r="VG12" i="6"/>
  <c r="VF12" i="6"/>
  <c r="VE12" i="6"/>
  <c r="VD12" i="6"/>
  <c r="VC12" i="6"/>
  <c r="VB12" i="6"/>
  <c r="VA12" i="6"/>
  <c r="UZ12" i="6"/>
  <c r="UY12" i="6"/>
  <c r="UX12" i="6"/>
  <c r="UW12" i="6"/>
  <c r="UV12" i="6"/>
  <c r="UU12" i="6"/>
  <c r="UT12" i="6"/>
  <c r="US12" i="6"/>
  <c r="UR12" i="6"/>
  <c r="UQ12" i="6"/>
  <c r="UP12" i="6"/>
  <c r="UO12" i="6"/>
  <c r="UN12" i="6"/>
  <c r="UM12" i="6"/>
  <c r="UL12" i="6"/>
  <c r="UK12" i="6"/>
  <c r="VK13" i="6" l="1"/>
  <c r="VL191" i="5" l="1"/>
  <c r="VM191" i="5"/>
  <c r="VN191" i="5"/>
  <c r="VL246" i="6"/>
  <c r="VM246" i="6"/>
  <c r="VN246" i="6"/>
  <c r="ALS85" i="6"/>
  <c r="ALT85" i="6"/>
  <c r="ALU85" i="6"/>
  <c r="ALV85" i="6"/>
  <c r="ALW85" i="6"/>
  <c r="ALX85" i="6"/>
  <c r="ALY85" i="6"/>
  <c r="ALZ85" i="6"/>
  <c r="AMA85" i="6"/>
  <c r="AMB85" i="6"/>
  <c r="AMC85" i="6"/>
  <c r="AOS85" i="6"/>
  <c r="AOT85" i="6"/>
  <c r="AOU85" i="6"/>
  <c r="AOV85" i="6"/>
  <c r="AOW85" i="6"/>
  <c r="AOX85" i="6"/>
  <c r="AOY85" i="6"/>
  <c r="AOZ85" i="6"/>
  <c r="APA85" i="6"/>
  <c r="AJV85" i="6"/>
  <c r="AJW85" i="6"/>
  <c r="AJX85" i="6"/>
  <c r="AJY85" i="6"/>
  <c r="AJZ85" i="6"/>
  <c r="AKA85" i="6"/>
  <c r="AKB85" i="6"/>
  <c r="AKC85" i="6"/>
  <c r="VK191" i="5" l="1"/>
  <c r="VI246" i="6"/>
  <c r="VJ246" i="6"/>
  <c r="VK246" i="6"/>
  <c r="VE191" i="5" l="1"/>
  <c r="VF191" i="5"/>
  <c r="VG191" i="5"/>
  <c r="VH191" i="5"/>
  <c r="VI191" i="5"/>
  <c r="VJ191" i="5"/>
  <c r="VE246" i="6"/>
  <c r="VF246" i="6"/>
  <c r="VG246" i="6"/>
  <c r="VH246" i="6"/>
  <c r="XE94" i="5"/>
  <c r="VD246" i="6"/>
  <c r="VD191" i="5" l="1"/>
  <c r="UX191" i="5"/>
  <c r="UY191" i="5"/>
  <c r="UZ191" i="5"/>
  <c r="VA191" i="5"/>
  <c r="VB191" i="5"/>
  <c r="VC191" i="5"/>
  <c r="UU246" i="6" l="1"/>
  <c r="UV246" i="6"/>
  <c r="UW246" i="6"/>
  <c r="UX246" i="6"/>
  <c r="UY246" i="6"/>
  <c r="UZ246" i="6"/>
  <c r="VA246" i="6"/>
  <c r="VB246" i="6"/>
  <c r="VC246" i="6"/>
  <c r="UW191" i="5"/>
  <c r="UU191" i="5"/>
  <c r="UV191" i="5"/>
  <c r="UQ191" i="5" l="1"/>
  <c r="UR191" i="5"/>
  <c r="US191" i="5"/>
  <c r="UT191" i="5"/>
  <c r="UQ246" i="6"/>
  <c r="UR246" i="6"/>
  <c r="US246" i="6"/>
  <c r="UT246" i="6"/>
  <c r="UP191" i="5"/>
  <c r="UP246" i="6"/>
  <c r="UG144" i="5" l="1"/>
  <c r="UH144" i="5"/>
  <c r="UI144" i="5"/>
  <c r="UJ144" i="5"/>
  <c r="UK144" i="5"/>
  <c r="UL144" i="5"/>
  <c r="UM144" i="5"/>
  <c r="UN144" i="5"/>
  <c r="UO144" i="5"/>
  <c r="UP144" i="5"/>
  <c r="UQ144" i="5"/>
  <c r="UR144" i="5"/>
  <c r="US144" i="5"/>
  <c r="UT144" i="5"/>
  <c r="UU144" i="5"/>
  <c r="UV144" i="5"/>
  <c r="UW144" i="5"/>
  <c r="UX144" i="5"/>
  <c r="UY144" i="5"/>
  <c r="UZ144" i="5"/>
  <c r="VA144" i="5"/>
  <c r="VB144" i="5"/>
  <c r="VC144" i="5"/>
  <c r="VD144" i="5"/>
  <c r="VE144" i="5"/>
  <c r="VF144" i="5"/>
  <c r="VG144" i="5"/>
  <c r="VH144" i="5"/>
  <c r="VI144" i="5"/>
  <c r="VJ144" i="5"/>
  <c r="VK144" i="5"/>
  <c r="VL144" i="5"/>
  <c r="VM144" i="5"/>
  <c r="VN144" i="5"/>
  <c r="VO144" i="5"/>
  <c r="VP144" i="5"/>
  <c r="VQ144" i="5"/>
  <c r="VR144" i="5"/>
  <c r="VS144" i="5"/>
  <c r="VT144" i="5"/>
  <c r="VU144" i="5"/>
  <c r="VV144" i="5"/>
  <c r="VW144" i="5"/>
  <c r="VX144" i="5"/>
  <c r="VY144" i="5"/>
  <c r="VZ144" i="5"/>
  <c r="WA144" i="5"/>
  <c r="WB144" i="5"/>
  <c r="WC144" i="5"/>
  <c r="WD144" i="5"/>
  <c r="WE144" i="5"/>
  <c r="WF144" i="5"/>
  <c r="WG144" i="5"/>
  <c r="WH144" i="5"/>
  <c r="WI144" i="5"/>
  <c r="WJ144" i="5"/>
  <c r="WK144" i="5"/>
  <c r="WL144" i="5"/>
  <c r="WM144" i="5"/>
  <c r="WN144" i="5"/>
  <c r="WO144" i="5"/>
  <c r="WP144" i="5"/>
  <c r="WQ144" i="5"/>
  <c r="WR144" i="5"/>
  <c r="WS144" i="5"/>
  <c r="UL191" i="5" l="1"/>
  <c r="UM191" i="5"/>
  <c r="UN191" i="5"/>
  <c r="UO191" i="5"/>
  <c r="UL246" i="6"/>
  <c r="UM246" i="6"/>
  <c r="UN246" i="6"/>
  <c r="UO246" i="6"/>
  <c r="UK246" i="6"/>
  <c r="UK191" i="5"/>
  <c r="UB143" i="5" l="1"/>
  <c r="TX143" i="5"/>
  <c r="TT143" i="5"/>
  <c r="TP143" i="5"/>
  <c r="TL143" i="5"/>
  <c r="TH143" i="5"/>
  <c r="UJ142" i="5"/>
  <c r="UI142" i="5"/>
  <c r="UH142" i="5"/>
  <c r="UG142" i="5"/>
  <c r="UF142" i="5"/>
  <c r="UE142" i="5"/>
  <c r="UD142" i="5"/>
  <c r="UC142" i="5"/>
  <c r="UB142" i="5"/>
  <c r="UA142" i="5"/>
  <c r="TZ142" i="5"/>
  <c r="TY142" i="5"/>
  <c r="TX142" i="5"/>
  <c r="TW142" i="5"/>
  <c r="TV142" i="5"/>
  <c r="TU142" i="5"/>
  <c r="TT142" i="5"/>
  <c r="TS142" i="5"/>
  <c r="TR142" i="5"/>
  <c r="TQ142" i="5"/>
  <c r="TP142" i="5"/>
  <c r="TO142" i="5"/>
  <c r="TN142" i="5"/>
  <c r="TM142" i="5"/>
  <c r="TL142" i="5"/>
  <c r="TK142" i="5"/>
  <c r="TJ142" i="5"/>
  <c r="TI142" i="5"/>
  <c r="TH142" i="5"/>
  <c r="TG142" i="5"/>
  <c r="TF142" i="5"/>
  <c r="UB13" i="6"/>
  <c r="TX13" i="6"/>
  <c r="TT13" i="6"/>
  <c r="TP13" i="6"/>
  <c r="TL13" i="6"/>
  <c r="TH13" i="6"/>
  <c r="UJ12" i="6"/>
  <c r="UI12" i="6"/>
  <c r="UH12" i="6"/>
  <c r="UG12" i="6"/>
  <c r="UF12" i="6"/>
  <c r="UE12" i="6"/>
  <c r="UD12" i="6"/>
  <c r="UC12" i="6"/>
  <c r="UB12" i="6"/>
  <c r="UA12" i="6"/>
  <c r="TZ12" i="6"/>
  <c r="TY12" i="6"/>
  <c r="TX12" i="6"/>
  <c r="TW12" i="6"/>
  <c r="TV12" i="6"/>
  <c r="TU12" i="6"/>
  <c r="TT12" i="6"/>
  <c r="TS12" i="6"/>
  <c r="TR12" i="6"/>
  <c r="TQ12" i="6"/>
  <c r="TP12" i="6"/>
  <c r="TO12" i="6"/>
  <c r="TN12" i="6"/>
  <c r="TM12" i="6"/>
  <c r="TL12" i="6"/>
  <c r="TK12" i="6"/>
  <c r="TJ12" i="6"/>
  <c r="TI12" i="6"/>
  <c r="TH12" i="6"/>
  <c r="TG12" i="6"/>
  <c r="TF12" i="6"/>
  <c r="UF143" i="5" l="1"/>
  <c r="UF13" i="6"/>
  <c r="ZC154" i="5" l="1"/>
  <c r="ZD154" i="5"/>
  <c r="ZE154" i="5"/>
  <c r="ZF154" i="5"/>
  <c r="G83" i="6" l="1"/>
  <c r="B77" i="6" s="1"/>
  <c r="AKD85" i="6"/>
  <c r="AKE85" i="6"/>
  <c r="AKF85" i="6"/>
  <c r="AKG85" i="6"/>
  <c r="AKH85" i="6"/>
  <c r="AKI85" i="6"/>
  <c r="AKJ85" i="6"/>
  <c r="AKK85" i="6"/>
  <c r="AKL85" i="6"/>
  <c r="AKM85" i="6"/>
  <c r="AKN85" i="6"/>
  <c r="AKO85" i="6"/>
  <c r="AKP85" i="6"/>
  <c r="AKQ85" i="6"/>
  <c r="AKR85" i="6"/>
  <c r="AKS85" i="6"/>
  <c r="AKT85" i="6"/>
  <c r="AKU85" i="6"/>
  <c r="AKV85" i="6"/>
  <c r="AKW85" i="6"/>
  <c r="AKX85" i="6"/>
  <c r="AKY85" i="6"/>
  <c r="AKZ85" i="6"/>
  <c r="ALA85" i="6"/>
  <c r="ALB85" i="6"/>
  <c r="ALC85" i="6"/>
  <c r="ALD85" i="6"/>
  <c r="ALE85" i="6"/>
  <c r="ALF85" i="6"/>
  <c r="ALG85" i="6"/>
  <c r="ALH85" i="6"/>
  <c r="ALI85" i="6"/>
  <c r="ALJ85" i="6"/>
  <c r="ALK85" i="6"/>
  <c r="ALL85" i="6"/>
  <c r="ALM85" i="6"/>
  <c r="ALN85" i="6"/>
  <c r="ALO85" i="6"/>
  <c r="ALP85" i="6"/>
  <c r="ALQ85" i="6"/>
  <c r="ALR85" i="6"/>
  <c r="AMD85" i="6"/>
  <c r="AME85" i="6"/>
  <c r="AMF85" i="6"/>
  <c r="AMG85" i="6"/>
  <c r="AMH85" i="6"/>
  <c r="AMI85" i="6"/>
  <c r="G79" i="6" l="1"/>
  <c r="E79" i="6" s="1"/>
  <c r="G81" i="6"/>
  <c r="E81" i="6" s="1"/>
  <c r="G78" i="6"/>
  <c r="E78" i="6" s="1"/>
  <c r="B81" i="6"/>
  <c r="G80" i="6"/>
  <c r="E80" i="6" s="1"/>
  <c r="G77" i="6"/>
  <c r="E77" i="6" s="1"/>
  <c r="G82" i="6"/>
  <c r="E82" i="6" s="1"/>
  <c r="B83" i="6" l="1"/>
  <c r="B84" i="6"/>
  <c r="C84" i="6"/>
  <c r="B82" i="6"/>
  <c r="UR14" i="6"/>
  <c r="US14" i="6"/>
  <c r="UT14" i="6"/>
  <c r="UU14" i="6"/>
  <c r="UV14" i="6"/>
  <c r="UW14" i="6"/>
  <c r="UX14" i="6"/>
  <c r="UY14" i="6"/>
  <c r="UZ14" i="6"/>
  <c r="VA14" i="6"/>
  <c r="XV94" i="5" l="1"/>
  <c r="XW94" i="5"/>
  <c r="XX94" i="5"/>
  <c r="XY94" i="5"/>
  <c r="XZ94" i="5"/>
  <c r="YA94" i="5"/>
  <c r="ZG154" i="5"/>
  <c r="ZH154" i="5"/>
  <c r="XT154" i="5"/>
  <c r="ZS154" i="5" l="1"/>
  <c r="ZT154" i="5"/>
  <c r="ZU154" i="5"/>
  <c r="ZV154" i="5"/>
  <c r="TW144" i="5" l="1"/>
  <c r="TX144" i="5"/>
  <c r="TY144" i="5"/>
  <c r="TZ144" i="5"/>
  <c r="UA144" i="5"/>
  <c r="UB144" i="5"/>
  <c r="UC144" i="5"/>
  <c r="UD144" i="5"/>
  <c r="UE144" i="5"/>
  <c r="UF144" i="5"/>
  <c r="SX143" i="5" l="1"/>
  <c r="ST143" i="5"/>
  <c r="SP143" i="5"/>
  <c r="SL143" i="5"/>
  <c r="SH143" i="5"/>
  <c r="SD143" i="5"/>
  <c r="TE142" i="5"/>
  <c r="TD142" i="5"/>
  <c r="TC142" i="5"/>
  <c r="TB142" i="5"/>
  <c r="TA142" i="5"/>
  <c r="SZ142" i="5"/>
  <c r="SY142" i="5"/>
  <c r="SX142" i="5"/>
  <c r="SW142" i="5"/>
  <c r="SV142" i="5"/>
  <c r="SU142" i="5"/>
  <c r="ST142" i="5"/>
  <c r="SS142" i="5"/>
  <c r="SR142" i="5"/>
  <c r="SQ142" i="5"/>
  <c r="SP142" i="5"/>
  <c r="SO142" i="5"/>
  <c r="SN142" i="5"/>
  <c r="SM142" i="5"/>
  <c r="SL142" i="5"/>
  <c r="SK142" i="5"/>
  <c r="SJ142" i="5"/>
  <c r="SI142" i="5"/>
  <c r="SH142" i="5"/>
  <c r="SG142" i="5"/>
  <c r="SF142" i="5"/>
  <c r="SE142" i="5"/>
  <c r="SD142" i="5"/>
  <c r="SC142" i="5"/>
  <c r="SB142" i="5"/>
  <c r="TB143" i="5" l="1"/>
  <c r="SU12" i="6" l="1"/>
  <c r="ST12" i="6"/>
  <c r="SV12" i="6"/>
  <c r="SW12" i="6"/>
  <c r="SX12" i="6"/>
  <c r="SY12" i="6"/>
  <c r="SZ12" i="6"/>
  <c r="TA12" i="6"/>
  <c r="TB12" i="6"/>
  <c r="TC12" i="6"/>
  <c r="TD12" i="6"/>
  <c r="TE12" i="6"/>
  <c r="VR134" i="5" l="1"/>
  <c r="VS134" i="5"/>
  <c r="VT134" i="5"/>
  <c r="VU134" i="5"/>
  <c r="VV134" i="5"/>
  <c r="VW134" i="5"/>
  <c r="WH134" i="5"/>
  <c r="WI134" i="5"/>
  <c r="WJ134" i="5"/>
  <c r="WK134" i="5"/>
  <c r="WL134" i="5"/>
  <c r="WX134" i="5"/>
  <c r="WY134" i="5"/>
  <c r="WZ134" i="5"/>
  <c r="XA134" i="5"/>
  <c r="XB134" i="5"/>
  <c r="XC134" i="5"/>
  <c r="XD134" i="5"/>
  <c r="SM12" i="6" l="1"/>
  <c r="SL12" i="6"/>
  <c r="SS12" i="6"/>
  <c r="SR12" i="6"/>
  <c r="SQ12" i="6"/>
  <c r="SP12" i="6"/>
  <c r="SO12" i="6"/>
  <c r="SN12" i="6"/>
  <c r="ACZ24" i="6" l="1"/>
  <c r="ADA24" i="6"/>
  <c r="TC144" i="5"/>
  <c r="TD144" i="5"/>
  <c r="TE144" i="5"/>
  <c r="TF144" i="5"/>
  <c r="TG144" i="5"/>
  <c r="TO144" i="5"/>
  <c r="TP144" i="5"/>
  <c r="TQ144" i="5"/>
  <c r="TR144" i="5"/>
  <c r="TS144" i="5"/>
  <c r="TT144" i="5"/>
  <c r="TU144" i="5"/>
  <c r="TV144" i="5"/>
  <c r="UJ14" i="6" l="1"/>
  <c r="UK14" i="6"/>
  <c r="UL14" i="6"/>
  <c r="UM14" i="6"/>
  <c r="UN14" i="6"/>
  <c r="UO14" i="6"/>
  <c r="UP14" i="6"/>
  <c r="UQ14" i="6"/>
  <c r="TC14" i="6" l="1"/>
  <c r="TD14" i="6"/>
  <c r="TE14" i="6"/>
  <c r="TF14" i="6"/>
  <c r="TG14" i="6"/>
  <c r="TH14" i="6"/>
  <c r="TI14" i="6"/>
  <c r="TJ14" i="6"/>
  <c r="TK14" i="6"/>
  <c r="TL14" i="6"/>
  <c r="TM14" i="6"/>
  <c r="TN14" i="6"/>
  <c r="TO14" i="6"/>
  <c r="TP14" i="6"/>
  <c r="TQ14" i="6"/>
  <c r="TR14" i="6"/>
  <c r="TS14" i="6"/>
  <c r="TT14" i="6"/>
  <c r="TU14" i="6"/>
  <c r="TV14" i="6"/>
  <c r="TW14" i="6"/>
  <c r="TX14" i="6"/>
  <c r="TY14" i="6"/>
  <c r="TZ14" i="6"/>
  <c r="UA14" i="6"/>
  <c r="UB14" i="6"/>
  <c r="UC14" i="6"/>
  <c r="UD14" i="6"/>
  <c r="UE14" i="6"/>
  <c r="UF14" i="6"/>
  <c r="SK12" i="6" l="1"/>
  <c r="SJ12" i="6"/>
  <c r="SI12" i="6"/>
  <c r="SH12" i="6"/>
  <c r="SG12" i="6"/>
  <c r="SF12" i="6"/>
  <c r="VC134" i="5" l="1"/>
  <c r="VD134" i="5"/>
  <c r="VE134" i="5"/>
  <c r="VF134" i="5"/>
  <c r="VG134" i="5"/>
  <c r="VH134" i="5"/>
  <c r="VI134" i="5"/>
  <c r="VJ134" i="5"/>
  <c r="VK134" i="5"/>
  <c r="VL134" i="5"/>
  <c r="VM134" i="5"/>
  <c r="VN134" i="5"/>
  <c r="VO134" i="5"/>
  <c r="VP134" i="5"/>
  <c r="VQ134" i="5"/>
  <c r="VX134" i="5"/>
  <c r="VY134" i="5"/>
  <c r="VZ134" i="5"/>
  <c r="WA134" i="5"/>
  <c r="WB134" i="5"/>
  <c r="WC134" i="5"/>
  <c r="WD134" i="5"/>
  <c r="WE134" i="5"/>
  <c r="WF134" i="5"/>
  <c r="WG134" i="5"/>
  <c r="WM134" i="5"/>
  <c r="WN134" i="5"/>
  <c r="WO134" i="5"/>
  <c r="WP134" i="5"/>
  <c r="WQ134" i="5"/>
  <c r="WR134" i="5"/>
  <c r="WS134" i="5"/>
  <c r="WT134" i="5"/>
  <c r="WU134" i="5"/>
  <c r="WV134" i="5"/>
  <c r="WW134" i="5"/>
  <c r="SE12" i="6" l="1"/>
  <c r="SD12" i="6"/>
  <c r="SC12" i="6"/>
  <c r="XE254" i="6" l="1"/>
  <c r="XF254" i="6"/>
  <c r="XG254" i="6"/>
  <c r="XH254" i="6"/>
  <c r="XI254" i="6"/>
  <c r="XJ254" i="6"/>
  <c r="XK254" i="6"/>
  <c r="XL254" i="6"/>
  <c r="XM254" i="6"/>
  <c r="XN254" i="6"/>
  <c r="XO254" i="6"/>
  <c r="XP254" i="6"/>
  <c r="XQ254" i="6"/>
  <c r="XR254" i="6"/>
  <c r="XS254" i="6"/>
  <c r="XT254" i="6"/>
  <c r="XU254" i="6"/>
  <c r="XV254" i="6"/>
  <c r="XW254" i="6"/>
  <c r="XX254" i="6"/>
  <c r="XY254" i="6"/>
  <c r="XZ254" i="6"/>
  <c r="YA254" i="6"/>
  <c r="YB254" i="6"/>
  <c r="YC254" i="6"/>
  <c r="YD254" i="6"/>
  <c r="YE254" i="6"/>
  <c r="YF254" i="6"/>
  <c r="YG254" i="6"/>
  <c r="YH254" i="6"/>
  <c r="YI254" i="6"/>
  <c r="YJ254" i="6"/>
  <c r="YK254" i="6"/>
  <c r="YL254" i="6"/>
  <c r="YM254" i="6"/>
  <c r="YN254" i="6"/>
  <c r="YO254" i="6"/>
  <c r="YP254" i="6"/>
  <c r="YQ254" i="6"/>
  <c r="YR254" i="6"/>
  <c r="YS254" i="6"/>
  <c r="YT254" i="6"/>
  <c r="YU254" i="6"/>
  <c r="YV254" i="6"/>
  <c r="YW254" i="6"/>
  <c r="YX254" i="6"/>
  <c r="YY254" i="6"/>
  <c r="YZ254" i="6"/>
  <c r="ZA254" i="6"/>
  <c r="ZB254" i="6"/>
  <c r="ZC254" i="6"/>
  <c r="ZD254" i="6"/>
  <c r="ZE254" i="6"/>
  <c r="ZF254" i="6"/>
  <c r="ZG254" i="6"/>
  <c r="ZH254" i="6"/>
  <c r="ZI254" i="6"/>
  <c r="ZJ254" i="6"/>
  <c r="ZK254" i="6"/>
  <c r="ZL254" i="6"/>
  <c r="ZM254" i="6"/>
  <c r="ZN254" i="6"/>
  <c r="ZO254" i="6"/>
  <c r="ZP254" i="6"/>
  <c r="ZQ254" i="6"/>
  <c r="ZR254" i="6"/>
  <c r="ZS254" i="6"/>
  <c r="ZT254" i="6"/>
  <c r="ZU254" i="6"/>
  <c r="ZV254" i="6"/>
  <c r="ZW254" i="6"/>
  <c r="ZX254" i="6"/>
  <c r="ZY254" i="6"/>
  <c r="ZZ254" i="6"/>
  <c r="AAA254" i="6"/>
  <c r="AAB254" i="6"/>
  <c r="AAC254" i="6"/>
  <c r="AAD254" i="6"/>
  <c r="AAE254" i="6"/>
  <c r="AAF254" i="6"/>
  <c r="AAG254" i="6"/>
  <c r="AAH254" i="6"/>
  <c r="AAI254" i="6"/>
  <c r="AAJ254" i="6"/>
  <c r="AAK254" i="6"/>
  <c r="AAL254" i="6"/>
  <c r="AAM254" i="6"/>
  <c r="AAN254" i="6"/>
  <c r="AAO254" i="6"/>
  <c r="AAP254" i="6"/>
  <c r="AAQ254" i="6"/>
  <c r="AAR254" i="6"/>
  <c r="AAS254" i="6"/>
  <c r="AAT254" i="6"/>
  <c r="AAU254" i="6"/>
  <c r="AAV254" i="6"/>
  <c r="AAW254" i="6"/>
  <c r="AAX254" i="6"/>
  <c r="AAY254" i="6"/>
  <c r="AAZ254" i="6"/>
  <c r="ABA254" i="6"/>
  <c r="ABB254" i="6"/>
  <c r="ABC254" i="6"/>
  <c r="ABD254" i="6"/>
  <c r="ABE254" i="6"/>
  <c r="ABF254" i="6"/>
  <c r="ABG254" i="6"/>
  <c r="ABH254" i="6"/>
  <c r="ABI254" i="6"/>
  <c r="ABJ254" i="6"/>
  <c r="ABK254" i="6"/>
  <c r="ABL254" i="6"/>
  <c r="ABM254" i="6"/>
  <c r="ABN254" i="6"/>
  <c r="ABO254" i="6"/>
  <c r="ABP254" i="6"/>
  <c r="ABQ254" i="6"/>
  <c r="ABR254" i="6"/>
  <c r="ABS254" i="6"/>
  <c r="ABT254" i="6"/>
  <c r="ABU254" i="6"/>
  <c r="ABV254" i="6"/>
  <c r="XE255" i="6"/>
  <c r="XF255" i="6"/>
  <c r="XG255" i="6"/>
  <c r="XH255" i="6"/>
  <c r="XI255" i="6"/>
  <c r="XJ255" i="6"/>
  <c r="XK255" i="6"/>
  <c r="XL255" i="6"/>
  <c r="XM255" i="6"/>
  <c r="XN255" i="6"/>
  <c r="XO255" i="6"/>
  <c r="XP255" i="6"/>
  <c r="XQ255" i="6"/>
  <c r="XR255" i="6"/>
  <c r="XS255" i="6"/>
  <c r="XT255" i="6"/>
  <c r="XU255" i="6"/>
  <c r="XV255" i="6"/>
  <c r="XW255" i="6"/>
  <c r="XX255" i="6"/>
  <c r="XY255" i="6"/>
  <c r="XZ255" i="6"/>
  <c r="YA255" i="6"/>
  <c r="YB255" i="6"/>
  <c r="YC255" i="6"/>
  <c r="YD255" i="6"/>
  <c r="YE255" i="6"/>
  <c r="YF255" i="6"/>
  <c r="YG255" i="6"/>
  <c r="YH255" i="6"/>
  <c r="YI255" i="6"/>
  <c r="YJ255" i="6"/>
  <c r="YK255" i="6"/>
  <c r="YL255" i="6"/>
  <c r="YM255" i="6"/>
  <c r="YN255" i="6"/>
  <c r="YO255" i="6"/>
  <c r="YP255" i="6"/>
  <c r="YQ255" i="6"/>
  <c r="YR255" i="6"/>
  <c r="YS255" i="6"/>
  <c r="YT255" i="6"/>
  <c r="YU255" i="6"/>
  <c r="YV255" i="6"/>
  <c r="YW255" i="6"/>
  <c r="YX255" i="6"/>
  <c r="YY255" i="6"/>
  <c r="YZ255" i="6"/>
  <c r="ZA255" i="6"/>
  <c r="ZB255" i="6"/>
  <c r="ZC255" i="6"/>
  <c r="ZD255" i="6"/>
  <c r="ZE255" i="6"/>
  <c r="ZF255" i="6"/>
  <c r="ZG255" i="6"/>
  <c r="ZH255" i="6"/>
  <c r="ZI255" i="6"/>
  <c r="ZJ255" i="6"/>
  <c r="ZK255" i="6"/>
  <c r="ZL255" i="6"/>
  <c r="ZM255" i="6"/>
  <c r="ZN255" i="6"/>
  <c r="ZO255" i="6"/>
  <c r="ZP255" i="6"/>
  <c r="ZQ255" i="6"/>
  <c r="ZR255" i="6"/>
  <c r="ZS255" i="6"/>
  <c r="ZT255" i="6"/>
  <c r="ZU255" i="6"/>
  <c r="ZV255" i="6"/>
  <c r="ZW255" i="6"/>
  <c r="ZX255" i="6"/>
  <c r="ZY255" i="6"/>
  <c r="ZZ255" i="6"/>
  <c r="AAA255" i="6"/>
  <c r="AAB255" i="6"/>
  <c r="AAC255" i="6"/>
  <c r="AAD255" i="6"/>
  <c r="AAE255" i="6"/>
  <c r="AAF255" i="6"/>
  <c r="AAG255" i="6"/>
  <c r="AAH255" i="6"/>
  <c r="AAI255" i="6"/>
  <c r="AAJ255" i="6"/>
  <c r="AAK255" i="6"/>
  <c r="AAL255" i="6"/>
  <c r="AAM255" i="6"/>
  <c r="AAN255" i="6"/>
  <c r="AAO255" i="6"/>
  <c r="AAP255" i="6"/>
  <c r="AAQ255" i="6"/>
  <c r="AAR255" i="6"/>
  <c r="AAS255" i="6"/>
  <c r="AAT255" i="6"/>
  <c r="AAU255" i="6"/>
  <c r="AAV255" i="6"/>
  <c r="AAW255" i="6"/>
  <c r="AAX255" i="6"/>
  <c r="AAY255" i="6"/>
  <c r="AAZ255" i="6"/>
  <c r="ABA255" i="6"/>
  <c r="ABB255" i="6"/>
  <c r="ABC255" i="6"/>
  <c r="ABD255" i="6"/>
  <c r="ABE255" i="6"/>
  <c r="ABF255" i="6"/>
  <c r="ABG255" i="6"/>
  <c r="ABH255" i="6"/>
  <c r="ABI255" i="6"/>
  <c r="ABJ255" i="6"/>
  <c r="ABK255" i="6"/>
  <c r="ABL255" i="6"/>
  <c r="ABM255" i="6"/>
  <c r="ABN255" i="6"/>
  <c r="ABO255" i="6"/>
  <c r="ABP255" i="6"/>
  <c r="ABQ255" i="6"/>
  <c r="ABR255" i="6"/>
  <c r="ABS255" i="6"/>
  <c r="ABT255" i="6"/>
  <c r="ABU255" i="6"/>
  <c r="ABV255" i="6"/>
  <c r="XE256" i="6"/>
  <c r="XF256" i="6"/>
  <c r="XG256" i="6"/>
  <c r="XH256" i="6"/>
  <c r="XI256" i="6"/>
  <c r="XJ256" i="6"/>
  <c r="XK256" i="6"/>
  <c r="XL256" i="6"/>
  <c r="XM256" i="6"/>
  <c r="XN256" i="6"/>
  <c r="XO256" i="6"/>
  <c r="XP256" i="6"/>
  <c r="XQ256" i="6"/>
  <c r="XR256" i="6"/>
  <c r="XS256" i="6"/>
  <c r="XT256" i="6"/>
  <c r="XU256" i="6"/>
  <c r="XV256" i="6"/>
  <c r="XW256" i="6"/>
  <c r="XX256" i="6"/>
  <c r="XY256" i="6"/>
  <c r="XZ256" i="6"/>
  <c r="YA256" i="6"/>
  <c r="YB256" i="6"/>
  <c r="YC256" i="6"/>
  <c r="YD256" i="6"/>
  <c r="YE256" i="6"/>
  <c r="YF256" i="6"/>
  <c r="YG256" i="6"/>
  <c r="YH256" i="6"/>
  <c r="YI256" i="6"/>
  <c r="YJ256" i="6"/>
  <c r="YK256" i="6"/>
  <c r="YL256" i="6"/>
  <c r="YM256" i="6"/>
  <c r="YN256" i="6"/>
  <c r="YO256" i="6"/>
  <c r="YP256" i="6"/>
  <c r="YQ256" i="6"/>
  <c r="YR256" i="6"/>
  <c r="YS256" i="6"/>
  <c r="YT256" i="6"/>
  <c r="YU256" i="6"/>
  <c r="YV256" i="6"/>
  <c r="YW256" i="6"/>
  <c r="YX256" i="6"/>
  <c r="YY256" i="6"/>
  <c r="YZ256" i="6"/>
  <c r="ZA256" i="6"/>
  <c r="ZB256" i="6"/>
  <c r="ZC256" i="6"/>
  <c r="ZD256" i="6"/>
  <c r="ZE256" i="6"/>
  <c r="ZF256" i="6"/>
  <c r="ZG256" i="6"/>
  <c r="ZH256" i="6"/>
  <c r="ZI256" i="6"/>
  <c r="ZJ256" i="6"/>
  <c r="ZK256" i="6"/>
  <c r="ZL256" i="6"/>
  <c r="ZM256" i="6"/>
  <c r="ZN256" i="6"/>
  <c r="ZO256" i="6"/>
  <c r="ZP256" i="6"/>
  <c r="ZQ256" i="6"/>
  <c r="ZR256" i="6"/>
  <c r="ZS256" i="6"/>
  <c r="ZT256" i="6"/>
  <c r="ZU256" i="6"/>
  <c r="ZV256" i="6"/>
  <c r="ZW256" i="6"/>
  <c r="ZX256" i="6"/>
  <c r="ZY256" i="6"/>
  <c r="ZZ256" i="6"/>
  <c r="AAA256" i="6"/>
  <c r="AAB256" i="6"/>
  <c r="AAC256" i="6"/>
  <c r="AAD256" i="6"/>
  <c r="AAE256" i="6"/>
  <c r="AAF256" i="6"/>
  <c r="AAG256" i="6"/>
  <c r="AAH256" i="6"/>
  <c r="AAI256" i="6"/>
  <c r="AAJ256" i="6"/>
  <c r="AAK256" i="6"/>
  <c r="AAL256" i="6"/>
  <c r="AAM256" i="6"/>
  <c r="AAN256" i="6"/>
  <c r="AAO256" i="6"/>
  <c r="AAP256" i="6"/>
  <c r="AAQ256" i="6"/>
  <c r="AAR256" i="6"/>
  <c r="AAS256" i="6"/>
  <c r="AAT256" i="6"/>
  <c r="AAU256" i="6"/>
  <c r="AAV256" i="6"/>
  <c r="AAW256" i="6"/>
  <c r="AAX256" i="6"/>
  <c r="AAY256" i="6"/>
  <c r="AAZ256" i="6"/>
  <c r="ABA256" i="6"/>
  <c r="ABB256" i="6"/>
  <c r="ABC256" i="6"/>
  <c r="ABD256" i="6"/>
  <c r="ABE256" i="6"/>
  <c r="ABF256" i="6"/>
  <c r="ABG256" i="6"/>
  <c r="ABH256" i="6"/>
  <c r="ABI256" i="6"/>
  <c r="ABJ256" i="6"/>
  <c r="ABK256" i="6"/>
  <c r="ABL256" i="6"/>
  <c r="ABM256" i="6"/>
  <c r="ABN256" i="6"/>
  <c r="ABO256" i="6"/>
  <c r="ABP256" i="6"/>
  <c r="ABQ256" i="6"/>
  <c r="ABR256" i="6"/>
  <c r="ABS256" i="6"/>
  <c r="ABT256" i="6"/>
  <c r="ABU256" i="6"/>
  <c r="ABV256" i="6"/>
  <c r="XE263" i="6"/>
  <c r="XF263" i="6"/>
  <c r="XG263" i="6"/>
  <c r="XH263" i="6"/>
  <c r="XI263" i="6"/>
  <c r="XJ263" i="6"/>
  <c r="XK263" i="6"/>
  <c r="XL263" i="6"/>
  <c r="XM263" i="6"/>
  <c r="XN263" i="6"/>
  <c r="XO263" i="6"/>
  <c r="XP263" i="6"/>
  <c r="XQ263" i="6"/>
  <c r="XR263" i="6"/>
  <c r="XS263" i="6"/>
  <c r="XT263" i="6"/>
  <c r="XU263" i="6"/>
  <c r="XV263" i="6"/>
  <c r="XW263" i="6"/>
  <c r="XX263" i="6"/>
  <c r="XY263" i="6"/>
  <c r="XZ263" i="6"/>
  <c r="YA263" i="6"/>
  <c r="YB263" i="6"/>
  <c r="YC263" i="6"/>
  <c r="YD263" i="6"/>
  <c r="YE263" i="6"/>
  <c r="YF263" i="6"/>
  <c r="YG263" i="6"/>
  <c r="YH263" i="6"/>
  <c r="YI263" i="6"/>
  <c r="YJ263" i="6"/>
  <c r="YK263" i="6"/>
  <c r="YL263" i="6"/>
  <c r="YM263" i="6"/>
  <c r="YN263" i="6"/>
  <c r="YO263" i="6"/>
  <c r="YP263" i="6"/>
  <c r="YQ263" i="6"/>
  <c r="YR263" i="6"/>
  <c r="YS263" i="6"/>
  <c r="YT263" i="6"/>
  <c r="YU263" i="6"/>
  <c r="YV263" i="6"/>
  <c r="YW263" i="6"/>
  <c r="YX263" i="6"/>
  <c r="YY263" i="6"/>
  <c r="YZ263" i="6"/>
  <c r="ZA263" i="6"/>
  <c r="ZB263" i="6"/>
  <c r="ZC263" i="6"/>
  <c r="ZD263" i="6"/>
  <c r="ZE263" i="6"/>
  <c r="ZF263" i="6"/>
  <c r="ZG263" i="6"/>
  <c r="ZH263" i="6"/>
  <c r="ZI263" i="6"/>
  <c r="ZJ263" i="6"/>
  <c r="ZK263" i="6"/>
  <c r="ZL263" i="6"/>
  <c r="ZM263" i="6"/>
  <c r="ZN263" i="6"/>
  <c r="ZO263" i="6"/>
  <c r="ZP263" i="6"/>
  <c r="ZQ263" i="6"/>
  <c r="ZR263" i="6"/>
  <c r="ZS263" i="6"/>
  <c r="ZT263" i="6"/>
  <c r="ZU263" i="6"/>
  <c r="ZV263" i="6"/>
  <c r="ZW263" i="6"/>
  <c r="ZX263" i="6"/>
  <c r="ZY263" i="6"/>
  <c r="ZZ263" i="6"/>
  <c r="AAA263" i="6"/>
  <c r="AAB263" i="6"/>
  <c r="AAC263" i="6"/>
  <c r="AAD263" i="6"/>
  <c r="AAE263" i="6"/>
  <c r="AAF263" i="6"/>
  <c r="AAG263" i="6"/>
  <c r="AAH263" i="6"/>
  <c r="AAI263" i="6"/>
  <c r="AAJ263" i="6"/>
  <c r="AAK263" i="6"/>
  <c r="AAL263" i="6"/>
  <c r="AAM263" i="6"/>
  <c r="AAN263" i="6"/>
  <c r="AAO263" i="6"/>
  <c r="AAP263" i="6"/>
  <c r="AAQ263" i="6"/>
  <c r="AAR263" i="6"/>
  <c r="AAS263" i="6"/>
  <c r="AAT263" i="6"/>
  <c r="AAU263" i="6"/>
  <c r="AAV263" i="6"/>
  <c r="AAW263" i="6"/>
  <c r="AAX263" i="6"/>
  <c r="AAY263" i="6"/>
  <c r="AAZ263" i="6"/>
  <c r="ABA263" i="6"/>
  <c r="ABB263" i="6"/>
  <c r="ABC263" i="6"/>
  <c r="ABD263" i="6"/>
  <c r="ABE263" i="6"/>
  <c r="ABF263" i="6"/>
  <c r="ABG263" i="6"/>
  <c r="ABH263" i="6"/>
  <c r="ABI263" i="6"/>
  <c r="ABJ263" i="6"/>
  <c r="ABK263" i="6"/>
  <c r="ABL263" i="6"/>
  <c r="ABM263" i="6"/>
  <c r="ABN263" i="6"/>
  <c r="ABO263" i="6"/>
  <c r="ABP263" i="6"/>
  <c r="ABQ263" i="6"/>
  <c r="ABR263" i="6"/>
  <c r="ABS263" i="6"/>
  <c r="ABT263" i="6"/>
  <c r="ABU263" i="6"/>
  <c r="ABV263" i="6"/>
  <c r="XE264" i="6"/>
  <c r="XF264" i="6"/>
  <c r="XG264" i="6"/>
  <c r="XH264" i="6"/>
  <c r="XI264" i="6"/>
  <c r="XJ264" i="6"/>
  <c r="XK264" i="6"/>
  <c r="XL264" i="6"/>
  <c r="XM264" i="6"/>
  <c r="XN264" i="6"/>
  <c r="XO264" i="6"/>
  <c r="XP264" i="6"/>
  <c r="XQ264" i="6"/>
  <c r="XR264" i="6"/>
  <c r="XS264" i="6"/>
  <c r="XT264" i="6"/>
  <c r="XU264" i="6"/>
  <c r="XV264" i="6"/>
  <c r="XW264" i="6"/>
  <c r="XX264" i="6"/>
  <c r="XY264" i="6"/>
  <c r="XZ264" i="6"/>
  <c r="YA264" i="6"/>
  <c r="YB264" i="6"/>
  <c r="YC264" i="6"/>
  <c r="YD264" i="6"/>
  <c r="YE264" i="6"/>
  <c r="YF264" i="6"/>
  <c r="YG264" i="6"/>
  <c r="YH264" i="6"/>
  <c r="YI264" i="6"/>
  <c r="YJ264" i="6"/>
  <c r="YK264" i="6"/>
  <c r="YL264" i="6"/>
  <c r="YM264" i="6"/>
  <c r="YN264" i="6"/>
  <c r="YO264" i="6"/>
  <c r="YP264" i="6"/>
  <c r="YQ264" i="6"/>
  <c r="YR264" i="6"/>
  <c r="YS264" i="6"/>
  <c r="YT264" i="6"/>
  <c r="YU264" i="6"/>
  <c r="YV264" i="6"/>
  <c r="YW264" i="6"/>
  <c r="YX264" i="6"/>
  <c r="YY264" i="6"/>
  <c r="YZ264" i="6"/>
  <c r="ZA264" i="6"/>
  <c r="ZB264" i="6"/>
  <c r="ZC264" i="6"/>
  <c r="ZD264" i="6"/>
  <c r="ZE264" i="6"/>
  <c r="ZF264" i="6"/>
  <c r="ZG264" i="6"/>
  <c r="ZH264" i="6"/>
  <c r="ZI264" i="6"/>
  <c r="ZJ264" i="6"/>
  <c r="ZK264" i="6"/>
  <c r="ZL264" i="6"/>
  <c r="ZM264" i="6"/>
  <c r="ZN264" i="6"/>
  <c r="ZO264" i="6"/>
  <c r="ZP264" i="6"/>
  <c r="ZQ264" i="6"/>
  <c r="ZR264" i="6"/>
  <c r="ZS264" i="6"/>
  <c r="ZT264" i="6"/>
  <c r="ZU264" i="6"/>
  <c r="ZV264" i="6"/>
  <c r="ZW264" i="6"/>
  <c r="ZX264" i="6"/>
  <c r="ZY264" i="6"/>
  <c r="ZZ264" i="6"/>
  <c r="AAA264" i="6"/>
  <c r="AAB264" i="6"/>
  <c r="AAC264" i="6"/>
  <c r="AAD264" i="6"/>
  <c r="AAE264" i="6"/>
  <c r="AAF264" i="6"/>
  <c r="AAG264" i="6"/>
  <c r="AAH264" i="6"/>
  <c r="AAI264" i="6"/>
  <c r="AAJ264" i="6"/>
  <c r="AAK264" i="6"/>
  <c r="AAL264" i="6"/>
  <c r="AAM264" i="6"/>
  <c r="AAN264" i="6"/>
  <c r="AAO264" i="6"/>
  <c r="AAP264" i="6"/>
  <c r="AAQ264" i="6"/>
  <c r="AAR264" i="6"/>
  <c r="AAS264" i="6"/>
  <c r="AAT264" i="6"/>
  <c r="AAU264" i="6"/>
  <c r="AAV264" i="6"/>
  <c r="AAW264" i="6"/>
  <c r="AAX264" i="6"/>
  <c r="AAY264" i="6"/>
  <c r="AAZ264" i="6"/>
  <c r="ABA264" i="6"/>
  <c r="ABB264" i="6"/>
  <c r="ABC264" i="6"/>
  <c r="ABD264" i="6"/>
  <c r="ABE264" i="6"/>
  <c r="ABF264" i="6"/>
  <c r="ABG264" i="6"/>
  <c r="ABH264" i="6"/>
  <c r="ABI264" i="6"/>
  <c r="ABJ264" i="6"/>
  <c r="ABK264" i="6"/>
  <c r="ABL264" i="6"/>
  <c r="ABM264" i="6"/>
  <c r="ABN264" i="6"/>
  <c r="ABO264" i="6"/>
  <c r="ABP264" i="6"/>
  <c r="ABQ264" i="6"/>
  <c r="ABR264" i="6"/>
  <c r="ABS264" i="6"/>
  <c r="ABT264" i="6"/>
  <c r="ABU264" i="6"/>
  <c r="ABV264" i="6"/>
  <c r="XE265" i="6"/>
  <c r="XF265" i="6"/>
  <c r="XG265" i="6"/>
  <c r="XH265" i="6"/>
  <c r="XI265" i="6"/>
  <c r="XJ265" i="6"/>
  <c r="XK265" i="6"/>
  <c r="XL265" i="6"/>
  <c r="XM265" i="6"/>
  <c r="XN265" i="6"/>
  <c r="XO265" i="6"/>
  <c r="XP265" i="6"/>
  <c r="XQ265" i="6"/>
  <c r="XR265" i="6"/>
  <c r="XS265" i="6"/>
  <c r="XT265" i="6"/>
  <c r="XU265" i="6"/>
  <c r="XV265" i="6"/>
  <c r="XW265" i="6"/>
  <c r="XX265" i="6"/>
  <c r="XY265" i="6"/>
  <c r="XZ265" i="6"/>
  <c r="YA265" i="6"/>
  <c r="YB265" i="6"/>
  <c r="YC265" i="6"/>
  <c r="YD265" i="6"/>
  <c r="YE265" i="6"/>
  <c r="YF265" i="6"/>
  <c r="YG265" i="6"/>
  <c r="YH265" i="6"/>
  <c r="YI265" i="6"/>
  <c r="YJ265" i="6"/>
  <c r="YK265" i="6"/>
  <c r="YL265" i="6"/>
  <c r="YM265" i="6"/>
  <c r="YN265" i="6"/>
  <c r="YO265" i="6"/>
  <c r="YP265" i="6"/>
  <c r="YQ265" i="6"/>
  <c r="YR265" i="6"/>
  <c r="YS265" i="6"/>
  <c r="YT265" i="6"/>
  <c r="YU265" i="6"/>
  <c r="YV265" i="6"/>
  <c r="YW265" i="6"/>
  <c r="YX265" i="6"/>
  <c r="YY265" i="6"/>
  <c r="YZ265" i="6"/>
  <c r="ZA265" i="6"/>
  <c r="ZB265" i="6"/>
  <c r="ZC265" i="6"/>
  <c r="ZD265" i="6"/>
  <c r="ZE265" i="6"/>
  <c r="ZF265" i="6"/>
  <c r="ZG265" i="6"/>
  <c r="ZH265" i="6"/>
  <c r="ZI265" i="6"/>
  <c r="ZJ265" i="6"/>
  <c r="ZK265" i="6"/>
  <c r="ZL265" i="6"/>
  <c r="ZM265" i="6"/>
  <c r="ZN265" i="6"/>
  <c r="ZO265" i="6"/>
  <c r="ZP265" i="6"/>
  <c r="ZQ265" i="6"/>
  <c r="ZR265" i="6"/>
  <c r="ZS265" i="6"/>
  <c r="ZT265" i="6"/>
  <c r="ZU265" i="6"/>
  <c r="ZV265" i="6"/>
  <c r="ZW265" i="6"/>
  <c r="ZX265" i="6"/>
  <c r="ZY265" i="6"/>
  <c r="ZZ265" i="6"/>
  <c r="AAA265" i="6"/>
  <c r="AAB265" i="6"/>
  <c r="AAC265" i="6"/>
  <c r="AAD265" i="6"/>
  <c r="AAE265" i="6"/>
  <c r="AAF265" i="6"/>
  <c r="AAG265" i="6"/>
  <c r="AAH265" i="6"/>
  <c r="AAI265" i="6"/>
  <c r="AAJ265" i="6"/>
  <c r="AAK265" i="6"/>
  <c r="AAL265" i="6"/>
  <c r="AAM265" i="6"/>
  <c r="AAN265" i="6"/>
  <c r="AAO265" i="6"/>
  <c r="AAP265" i="6"/>
  <c r="AAQ265" i="6"/>
  <c r="AAR265" i="6"/>
  <c r="AAS265" i="6"/>
  <c r="AAT265" i="6"/>
  <c r="AAU265" i="6"/>
  <c r="AAV265" i="6"/>
  <c r="AAW265" i="6"/>
  <c r="AAX265" i="6"/>
  <c r="AAY265" i="6"/>
  <c r="AAZ265" i="6"/>
  <c r="ABA265" i="6"/>
  <c r="ABB265" i="6"/>
  <c r="ABC265" i="6"/>
  <c r="ABD265" i="6"/>
  <c r="ABE265" i="6"/>
  <c r="ABF265" i="6"/>
  <c r="ABG265" i="6"/>
  <c r="ABH265" i="6"/>
  <c r="ABI265" i="6"/>
  <c r="ABJ265" i="6"/>
  <c r="ABK265" i="6"/>
  <c r="ABL265" i="6"/>
  <c r="ABM265" i="6"/>
  <c r="ABN265" i="6"/>
  <c r="ABO265" i="6"/>
  <c r="ABP265" i="6"/>
  <c r="ABQ265" i="6"/>
  <c r="ABR265" i="6"/>
  <c r="ABS265" i="6"/>
  <c r="ABT265" i="6"/>
  <c r="ABU265" i="6"/>
  <c r="ABV265" i="6"/>
  <c r="XE266" i="6"/>
  <c r="XF266" i="6"/>
  <c r="XG266" i="6"/>
  <c r="XH266" i="6"/>
  <c r="XI266" i="6"/>
  <c r="XJ266" i="6"/>
  <c r="XK266" i="6"/>
  <c r="XL266" i="6"/>
  <c r="XM266" i="6"/>
  <c r="XN266" i="6"/>
  <c r="XO266" i="6"/>
  <c r="XP266" i="6"/>
  <c r="XQ266" i="6"/>
  <c r="XR266" i="6"/>
  <c r="XS266" i="6"/>
  <c r="XT266" i="6"/>
  <c r="XU266" i="6"/>
  <c r="XV266" i="6"/>
  <c r="XW266" i="6"/>
  <c r="XX266" i="6"/>
  <c r="XY266" i="6"/>
  <c r="XZ266" i="6"/>
  <c r="YA266" i="6"/>
  <c r="YB266" i="6"/>
  <c r="YC266" i="6"/>
  <c r="YD266" i="6"/>
  <c r="YE266" i="6"/>
  <c r="YF266" i="6"/>
  <c r="YG266" i="6"/>
  <c r="YH266" i="6"/>
  <c r="YI266" i="6"/>
  <c r="YJ266" i="6"/>
  <c r="YK266" i="6"/>
  <c r="YL266" i="6"/>
  <c r="YM266" i="6"/>
  <c r="YN266" i="6"/>
  <c r="YO266" i="6"/>
  <c r="YP266" i="6"/>
  <c r="YQ266" i="6"/>
  <c r="YR266" i="6"/>
  <c r="YS266" i="6"/>
  <c r="YT266" i="6"/>
  <c r="YU266" i="6"/>
  <c r="YV266" i="6"/>
  <c r="YW266" i="6"/>
  <c r="YX266" i="6"/>
  <c r="YY266" i="6"/>
  <c r="YZ266" i="6"/>
  <c r="ZA266" i="6"/>
  <c r="ZB266" i="6"/>
  <c r="ZC266" i="6"/>
  <c r="ZD266" i="6"/>
  <c r="ZE266" i="6"/>
  <c r="ZF266" i="6"/>
  <c r="ZG266" i="6"/>
  <c r="ZH266" i="6"/>
  <c r="ZI266" i="6"/>
  <c r="ZJ266" i="6"/>
  <c r="ZK266" i="6"/>
  <c r="ZL266" i="6"/>
  <c r="ZM266" i="6"/>
  <c r="ZN266" i="6"/>
  <c r="ZO266" i="6"/>
  <c r="ZP266" i="6"/>
  <c r="ZQ266" i="6"/>
  <c r="ZR266" i="6"/>
  <c r="ZS266" i="6"/>
  <c r="ZT266" i="6"/>
  <c r="ZU266" i="6"/>
  <c r="ZV266" i="6"/>
  <c r="ZW266" i="6"/>
  <c r="ZX266" i="6"/>
  <c r="ZY266" i="6"/>
  <c r="ZZ266" i="6"/>
  <c r="AAA266" i="6"/>
  <c r="AAB266" i="6"/>
  <c r="AAC266" i="6"/>
  <c r="AAD266" i="6"/>
  <c r="AAE266" i="6"/>
  <c r="AAF266" i="6"/>
  <c r="AAG266" i="6"/>
  <c r="AAH266" i="6"/>
  <c r="AAI266" i="6"/>
  <c r="AAJ266" i="6"/>
  <c r="AAK266" i="6"/>
  <c r="AAL266" i="6"/>
  <c r="AAM266" i="6"/>
  <c r="AAN266" i="6"/>
  <c r="AAO266" i="6"/>
  <c r="AAP266" i="6"/>
  <c r="AAQ266" i="6"/>
  <c r="AAR266" i="6"/>
  <c r="AAS266" i="6"/>
  <c r="AAT266" i="6"/>
  <c r="AAU266" i="6"/>
  <c r="AAV266" i="6"/>
  <c r="AAW266" i="6"/>
  <c r="AAX266" i="6"/>
  <c r="AAY266" i="6"/>
  <c r="AAZ266" i="6"/>
  <c r="ABA266" i="6"/>
  <c r="ABB266" i="6"/>
  <c r="ABC266" i="6"/>
  <c r="ABD266" i="6"/>
  <c r="ABE266" i="6"/>
  <c r="ABF266" i="6"/>
  <c r="ABG266" i="6"/>
  <c r="ABH266" i="6"/>
  <c r="ABI266" i="6"/>
  <c r="ABJ266" i="6"/>
  <c r="ABK266" i="6"/>
  <c r="ABL266" i="6"/>
  <c r="ABM266" i="6"/>
  <c r="ABN266" i="6"/>
  <c r="ABO266" i="6"/>
  <c r="ABP266" i="6"/>
  <c r="ABQ266" i="6"/>
  <c r="ABR266" i="6"/>
  <c r="ABS266" i="6"/>
  <c r="ABT266" i="6"/>
  <c r="ABU266" i="6"/>
  <c r="ABV266" i="6"/>
  <c r="XE267" i="6"/>
  <c r="XF267" i="6"/>
  <c r="XG267" i="6"/>
  <c r="XH267" i="6"/>
  <c r="XI267" i="6"/>
  <c r="XJ267" i="6"/>
  <c r="XK267" i="6"/>
  <c r="XL267" i="6"/>
  <c r="XM267" i="6"/>
  <c r="XN267" i="6"/>
  <c r="XO267" i="6"/>
  <c r="XP267" i="6"/>
  <c r="XQ267" i="6"/>
  <c r="XR267" i="6"/>
  <c r="XS267" i="6"/>
  <c r="XT267" i="6"/>
  <c r="XU267" i="6"/>
  <c r="XV267" i="6"/>
  <c r="XW267" i="6"/>
  <c r="XX267" i="6"/>
  <c r="XY267" i="6"/>
  <c r="XZ267" i="6"/>
  <c r="YA267" i="6"/>
  <c r="YB267" i="6"/>
  <c r="YC267" i="6"/>
  <c r="YD267" i="6"/>
  <c r="YE267" i="6"/>
  <c r="YF267" i="6"/>
  <c r="YG267" i="6"/>
  <c r="YH267" i="6"/>
  <c r="YI267" i="6"/>
  <c r="YJ267" i="6"/>
  <c r="YK267" i="6"/>
  <c r="YL267" i="6"/>
  <c r="YM267" i="6"/>
  <c r="YN267" i="6"/>
  <c r="YO267" i="6"/>
  <c r="YP267" i="6"/>
  <c r="YQ267" i="6"/>
  <c r="YR267" i="6"/>
  <c r="YS267" i="6"/>
  <c r="YT267" i="6"/>
  <c r="YU267" i="6"/>
  <c r="YV267" i="6"/>
  <c r="YW267" i="6"/>
  <c r="YX267" i="6"/>
  <c r="YY267" i="6"/>
  <c r="YZ267" i="6"/>
  <c r="ZA267" i="6"/>
  <c r="ZB267" i="6"/>
  <c r="ZC267" i="6"/>
  <c r="ZD267" i="6"/>
  <c r="ZE267" i="6"/>
  <c r="ZF267" i="6"/>
  <c r="ZG267" i="6"/>
  <c r="ZH267" i="6"/>
  <c r="ZI267" i="6"/>
  <c r="ZJ267" i="6"/>
  <c r="ZK267" i="6"/>
  <c r="ZL267" i="6"/>
  <c r="ZM267" i="6"/>
  <c r="ZN267" i="6"/>
  <c r="ZO267" i="6"/>
  <c r="ZP267" i="6"/>
  <c r="ZQ267" i="6"/>
  <c r="ZR267" i="6"/>
  <c r="ZS267" i="6"/>
  <c r="ZT267" i="6"/>
  <c r="ZU267" i="6"/>
  <c r="ZV267" i="6"/>
  <c r="ZW267" i="6"/>
  <c r="ZX267" i="6"/>
  <c r="ZY267" i="6"/>
  <c r="ZZ267" i="6"/>
  <c r="AAA267" i="6"/>
  <c r="AAB267" i="6"/>
  <c r="AAC267" i="6"/>
  <c r="AAD267" i="6"/>
  <c r="AAE267" i="6"/>
  <c r="AAF267" i="6"/>
  <c r="AAG267" i="6"/>
  <c r="AAH267" i="6"/>
  <c r="AAI267" i="6"/>
  <c r="AAJ267" i="6"/>
  <c r="AAK267" i="6"/>
  <c r="AAL267" i="6"/>
  <c r="AAM267" i="6"/>
  <c r="AAN267" i="6"/>
  <c r="AAO267" i="6"/>
  <c r="AAP267" i="6"/>
  <c r="AAQ267" i="6"/>
  <c r="AAR267" i="6"/>
  <c r="AAS267" i="6"/>
  <c r="AAT267" i="6"/>
  <c r="AAU267" i="6"/>
  <c r="AAV267" i="6"/>
  <c r="AAW267" i="6"/>
  <c r="AAX267" i="6"/>
  <c r="AAY267" i="6"/>
  <c r="AAZ267" i="6"/>
  <c r="ABA267" i="6"/>
  <c r="ABB267" i="6"/>
  <c r="ABC267" i="6"/>
  <c r="ABD267" i="6"/>
  <c r="ABE267" i="6"/>
  <c r="ABF267" i="6"/>
  <c r="ABG267" i="6"/>
  <c r="ABH267" i="6"/>
  <c r="ABI267" i="6"/>
  <c r="ABJ267" i="6"/>
  <c r="ABK267" i="6"/>
  <c r="ABL267" i="6"/>
  <c r="ABM267" i="6"/>
  <c r="ABN267" i="6"/>
  <c r="ABO267" i="6"/>
  <c r="ABP267" i="6"/>
  <c r="ABQ267" i="6"/>
  <c r="ABR267" i="6"/>
  <c r="ABS267" i="6"/>
  <c r="ABT267" i="6"/>
  <c r="ABU267" i="6"/>
  <c r="ABV267" i="6"/>
  <c r="XE268" i="6"/>
  <c r="XF268" i="6"/>
  <c r="XG268" i="6"/>
  <c r="XH268" i="6"/>
  <c r="XI268" i="6"/>
  <c r="XJ268" i="6"/>
  <c r="XK268" i="6"/>
  <c r="XL268" i="6"/>
  <c r="XM268" i="6"/>
  <c r="XN268" i="6"/>
  <c r="XO268" i="6"/>
  <c r="XP268" i="6"/>
  <c r="XQ268" i="6"/>
  <c r="XR268" i="6"/>
  <c r="XS268" i="6"/>
  <c r="XT268" i="6"/>
  <c r="XU268" i="6"/>
  <c r="XV268" i="6"/>
  <c r="XW268" i="6"/>
  <c r="XX268" i="6"/>
  <c r="XY268" i="6"/>
  <c r="XZ268" i="6"/>
  <c r="YA268" i="6"/>
  <c r="YB268" i="6"/>
  <c r="YC268" i="6"/>
  <c r="YD268" i="6"/>
  <c r="YE268" i="6"/>
  <c r="YF268" i="6"/>
  <c r="YG268" i="6"/>
  <c r="YH268" i="6"/>
  <c r="YI268" i="6"/>
  <c r="YJ268" i="6"/>
  <c r="YK268" i="6"/>
  <c r="YL268" i="6"/>
  <c r="YM268" i="6"/>
  <c r="YN268" i="6"/>
  <c r="YO268" i="6"/>
  <c r="YP268" i="6"/>
  <c r="YQ268" i="6"/>
  <c r="YR268" i="6"/>
  <c r="YS268" i="6"/>
  <c r="YT268" i="6"/>
  <c r="YU268" i="6"/>
  <c r="YV268" i="6"/>
  <c r="YW268" i="6"/>
  <c r="YX268" i="6"/>
  <c r="YY268" i="6"/>
  <c r="YZ268" i="6"/>
  <c r="ZA268" i="6"/>
  <c r="ZB268" i="6"/>
  <c r="ZC268" i="6"/>
  <c r="ZD268" i="6"/>
  <c r="ZE268" i="6"/>
  <c r="ZF268" i="6"/>
  <c r="ZG268" i="6"/>
  <c r="ZH268" i="6"/>
  <c r="ZI268" i="6"/>
  <c r="ZJ268" i="6"/>
  <c r="ZK268" i="6"/>
  <c r="ZL268" i="6"/>
  <c r="ZM268" i="6"/>
  <c r="ZN268" i="6"/>
  <c r="ZO268" i="6"/>
  <c r="ZP268" i="6"/>
  <c r="ZQ268" i="6"/>
  <c r="ZR268" i="6"/>
  <c r="ZS268" i="6"/>
  <c r="ZT268" i="6"/>
  <c r="ZU268" i="6"/>
  <c r="ZV268" i="6"/>
  <c r="ZW268" i="6"/>
  <c r="ZX268" i="6"/>
  <c r="ZY268" i="6"/>
  <c r="ZZ268" i="6"/>
  <c r="AAA268" i="6"/>
  <c r="AAB268" i="6"/>
  <c r="AAC268" i="6"/>
  <c r="AAD268" i="6"/>
  <c r="AAE268" i="6"/>
  <c r="AAF268" i="6"/>
  <c r="AAG268" i="6"/>
  <c r="AAH268" i="6"/>
  <c r="AAI268" i="6"/>
  <c r="AAJ268" i="6"/>
  <c r="AAK268" i="6"/>
  <c r="AAL268" i="6"/>
  <c r="AAM268" i="6"/>
  <c r="AAN268" i="6"/>
  <c r="AAO268" i="6"/>
  <c r="AAP268" i="6"/>
  <c r="AAQ268" i="6"/>
  <c r="AAR268" i="6"/>
  <c r="AAS268" i="6"/>
  <c r="AAT268" i="6"/>
  <c r="AAU268" i="6"/>
  <c r="AAV268" i="6"/>
  <c r="AAW268" i="6"/>
  <c r="AAX268" i="6"/>
  <c r="AAY268" i="6"/>
  <c r="AAZ268" i="6"/>
  <c r="ABA268" i="6"/>
  <c r="ABB268" i="6"/>
  <c r="ABC268" i="6"/>
  <c r="ABD268" i="6"/>
  <c r="ABE268" i="6"/>
  <c r="ABF268" i="6"/>
  <c r="ABG268" i="6"/>
  <c r="ABH268" i="6"/>
  <c r="ABI268" i="6"/>
  <c r="ABJ268" i="6"/>
  <c r="ABK268" i="6"/>
  <c r="ABL268" i="6"/>
  <c r="ABM268" i="6"/>
  <c r="ABN268" i="6"/>
  <c r="ABO268" i="6"/>
  <c r="ABP268" i="6"/>
  <c r="ABQ268" i="6"/>
  <c r="ABR268" i="6"/>
  <c r="ABS268" i="6"/>
  <c r="ABT268" i="6"/>
  <c r="ABU268" i="6"/>
  <c r="ABV268" i="6"/>
  <c r="XE269" i="6"/>
  <c r="XF269" i="6"/>
  <c r="XG269" i="6"/>
  <c r="XH269" i="6"/>
  <c r="XI269" i="6"/>
  <c r="XJ269" i="6"/>
  <c r="XK269" i="6"/>
  <c r="XL269" i="6"/>
  <c r="XM269" i="6"/>
  <c r="XN269" i="6"/>
  <c r="XO269" i="6"/>
  <c r="XP269" i="6"/>
  <c r="XQ269" i="6"/>
  <c r="XR269" i="6"/>
  <c r="XS269" i="6"/>
  <c r="XT269" i="6"/>
  <c r="XU269" i="6"/>
  <c r="XV269" i="6"/>
  <c r="XW269" i="6"/>
  <c r="XX269" i="6"/>
  <c r="XY269" i="6"/>
  <c r="XZ269" i="6"/>
  <c r="YA269" i="6"/>
  <c r="YB269" i="6"/>
  <c r="YC269" i="6"/>
  <c r="YD269" i="6"/>
  <c r="YE269" i="6"/>
  <c r="YF269" i="6"/>
  <c r="YG269" i="6"/>
  <c r="YH269" i="6"/>
  <c r="YI269" i="6"/>
  <c r="YJ269" i="6"/>
  <c r="YK269" i="6"/>
  <c r="YL269" i="6"/>
  <c r="YM269" i="6"/>
  <c r="YN269" i="6"/>
  <c r="YO269" i="6"/>
  <c r="YP269" i="6"/>
  <c r="YQ269" i="6"/>
  <c r="YR269" i="6"/>
  <c r="YS269" i="6"/>
  <c r="YT269" i="6"/>
  <c r="YU269" i="6"/>
  <c r="YV269" i="6"/>
  <c r="YW269" i="6"/>
  <c r="YX269" i="6"/>
  <c r="YY269" i="6"/>
  <c r="YZ269" i="6"/>
  <c r="ZA269" i="6"/>
  <c r="ZB269" i="6"/>
  <c r="ZC269" i="6"/>
  <c r="ZD269" i="6"/>
  <c r="ZE269" i="6"/>
  <c r="ZF269" i="6"/>
  <c r="ZG269" i="6"/>
  <c r="ZH269" i="6"/>
  <c r="ZI269" i="6"/>
  <c r="ZJ269" i="6"/>
  <c r="ZK269" i="6"/>
  <c r="ZL269" i="6"/>
  <c r="ZM269" i="6"/>
  <c r="ZN269" i="6"/>
  <c r="ZO269" i="6"/>
  <c r="ZP269" i="6"/>
  <c r="ZQ269" i="6"/>
  <c r="ZR269" i="6"/>
  <c r="ZS269" i="6"/>
  <c r="ZT269" i="6"/>
  <c r="ZU269" i="6"/>
  <c r="ZV269" i="6"/>
  <c r="ZW269" i="6"/>
  <c r="ZX269" i="6"/>
  <c r="ZY269" i="6"/>
  <c r="ZZ269" i="6"/>
  <c r="AAA269" i="6"/>
  <c r="AAB269" i="6"/>
  <c r="AAC269" i="6"/>
  <c r="AAD269" i="6"/>
  <c r="AAE269" i="6"/>
  <c r="AAF269" i="6"/>
  <c r="AAG269" i="6"/>
  <c r="AAH269" i="6"/>
  <c r="AAI269" i="6"/>
  <c r="AAJ269" i="6"/>
  <c r="AAK269" i="6"/>
  <c r="AAL269" i="6"/>
  <c r="AAM269" i="6"/>
  <c r="AAN269" i="6"/>
  <c r="AAO269" i="6"/>
  <c r="AAP269" i="6"/>
  <c r="AAQ269" i="6"/>
  <c r="AAR269" i="6"/>
  <c r="AAS269" i="6"/>
  <c r="AAT269" i="6"/>
  <c r="AAU269" i="6"/>
  <c r="AAV269" i="6"/>
  <c r="AAW269" i="6"/>
  <c r="AAX269" i="6"/>
  <c r="AAY269" i="6"/>
  <c r="AAZ269" i="6"/>
  <c r="ABA269" i="6"/>
  <c r="ABB269" i="6"/>
  <c r="ABC269" i="6"/>
  <c r="ABD269" i="6"/>
  <c r="ABE269" i="6"/>
  <c r="ABF269" i="6"/>
  <c r="ABG269" i="6"/>
  <c r="ABH269" i="6"/>
  <c r="ABI269" i="6"/>
  <c r="ABJ269" i="6"/>
  <c r="ABK269" i="6"/>
  <c r="ABL269" i="6"/>
  <c r="ABM269" i="6"/>
  <c r="ABN269" i="6"/>
  <c r="ABO269" i="6"/>
  <c r="ABP269" i="6"/>
  <c r="ABQ269" i="6"/>
  <c r="ABR269" i="6"/>
  <c r="ABS269" i="6"/>
  <c r="ABT269" i="6"/>
  <c r="ABU269" i="6"/>
  <c r="ABV269" i="6"/>
  <c r="XE270" i="6"/>
  <c r="XF270" i="6"/>
  <c r="XG270" i="6"/>
  <c r="XH270" i="6"/>
  <c r="XI270" i="6"/>
  <c r="XJ270" i="6"/>
  <c r="XK270" i="6"/>
  <c r="XL270" i="6"/>
  <c r="XM270" i="6"/>
  <c r="XN270" i="6"/>
  <c r="XO270" i="6"/>
  <c r="XP270" i="6"/>
  <c r="XQ270" i="6"/>
  <c r="XR270" i="6"/>
  <c r="XS270" i="6"/>
  <c r="XT270" i="6"/>
  <c r="XU270" i="6"/>
  <c r="XV270" i="6"/>
  <c r="XW270" i="6"/>
  <c r="XX270" i="6"/>
  <c r="XY270" i="6"/>
  <c r="XZ270" i="6"/>
  <c r="YA270" i="6"/>
  <c r="YB270" i="6"/>
  <c r="YC270" i="6"/>
  <c r="YD270" i="6"/>
  <c r="YE270" i="6"/>
  <c r="YF270" i="6"/>
  <c r="YG270" i="6"/>
  <c r="YH270" i="6"/>
  <c r="YI270" i="6"/>
  <c r="YJ270" i="6"/>
  <c r="YK270" i="6"/>
  <c r="YL270" i="6"/>
  <c r="YM270" i="6"/>
  <c r="YN270" i="6"/>
  <c r="YO270" i="6"/>
  <c r="YP270" i="6"/>
  <c r="YQ270" i="6"/>
  <c r="YR270" i="6"/>
  <c r="YS270" i="6"/>
  <c r="YT270" i="6"/>
  <c r="YU270" i="6"/>
  <c r="YV270" i="6"/>
  <c r="YW270" i="6"/>
  <c r="YX270" i="6"/>
  <c r="YY270" i="6"/>
  <c r="YZ270" i="6"/>
  <c r="ZA270" i="6"/>
  <c r="ZB270" i="6"/>
  <c r="ZC270" i="6"/>
  <c r="ZD270" i="6"/>
  <c r="ZE270" i="6"/>
  <c r="ZF270" i="6"/>
  <c r="ZG270" i="6"/>
  <c r="ZH270" i="6"/>
  <c r="ZI270" i="6"/>
  <c r="ZJ270" i="6"/>
  <c r="ZK270" i="6"/>
  <c r="ZL270" i="6"/>
  <c r="ZM270" i="6"/>
  <c r="ZN270" i="6"/>
  <c r="ZO270" i="6"/>
  <c r="ZP270" i="6"/>
  <c r="ZQ270" i="6"/>
  <c r="ZR270" i="6"/>
  <c r="ZS270" i="6"/>
  <c r="ZT270" i="6"/>
  <c r="ZU270" i="6"/>
  <c r="ZV270" i="6"/>
  <c r="ZW270" i="6"/>
  <c r="ZX270" i="6"/>
  <c r="ZY270" i="6"/>
  <c r="ZZ270" i="6"/>
  <c r="AAA270" i="6"/>
  <c r="AAB270" i="6"/>
  <c r="AAC270" i="6"/>
  <c r="AAD270" i="6"/>
  <c r="AAE270" i="6"/>
  <c r="AAF270" i="6"/>
  <c r="AAG270" i="6"/>
  <c r="AAH270" i="6"/>
  <c r="AAI270" i="6"/>
  <c r="AAJ270" i="6"/>
  <c r="AAK270" i="6"/>
  <c r="AAL270" i="6"/>
  <c r="AAM270" i="6"/>
  <c r="AAN270" i="6"/>
  <c r="AAO270" i="6"/>
  <c r="AAP270" i="6"/>
  <c r="AAQ270" i="6"/>
  <c r="AAR270" i="6"/>
  <c r="AAS270" i="6"/>
  <c r="AAT270" i="6"/>
  <c r="AAU270" i="6"/>
  <c r="AAV270" i="6"/>
  <c r="AAW270" i="6"/>
  <c r="AAX270" i="6"/>
  <c r="AAY270" i="6"/>
  <c r="AAZ270" i="6"/>
  <c r="ABA270" i="6"/>
  <c r="ABB270" i="6"/>
  <c r="ABC270" i="6"/>
  <c r="ABD270" i="6"/>
  <c r="ABE270" i="6"/>
  <c r="ABF270" i="6"/>
  <c r="ABG270" i="6"/>
  <c r="ABH270" i="6"/>
  <c r="ABI270" i="6"/>
  <c r="ABJ270" i="6"/>
  <c r="ABK270" i="6"/>
  <c r="ABL270" i="6"/>
  <c r="ABM270" i="6"/>
  <c r="ABN270" i="6"/>
  <c r="ABO270" i="6"/>
  <c r="ABP270" i="6"/>
  <c r="ABQ270" i="6"/>
  <c r="ABR270" i="6"/>
  <c r="ABS270" i="6"/>
  <c r="ABT270" i="6"/>
  <c r="ABU270" i="6"/>
  <c r="ABV270" i="6"/>
  <c r="XE271" i="6"/>
  <c r="XF271" i="6"/>
  <c r="XG271" i="6"/>
  <c r="XH271" i="6"/>
  <c r="XI271" i="6"/>
  <c r="XJ271" i="6"/>
  <c r="XK271" i="6"/>
  <c r="XL271" i="6"/>
  <c r="XM271" i="6"/>
  <c r="XN271" i="6"/>
  <c r="XO271" i="6"/>
  <c r="XP271" i="6"/>
  <c r="XQ271" i="6"/>
  <c r="XR271" i="6"/>
  <c r="XS271" i="6"/>
  <c r="XT271" i="6"/>
  <c r="XU271" i="6"/>
  <c r="XV271" i="6"/>
  <c r="XW271" i="6"/>
  <c r="XX271" i="6"/>
  <c r="XY271" i="6"/>
  <c r="XZ271" i="6"/>
  <c r="YA271" i="6"/>
  <c r="YB271" i="6"/>
  <c r="YC271" i="6"/>
  <c r="YD271" i="6"/>
  <c r="YE271" i="6"/>
  <c r="YF271" i="6"/>
  <c r="YG271" i="6"/>
  <c r="YH271" i="6"/>
  <c r="YI271" i="6"/>
  <c r="YJ271" i="6"/>
  <c r="YK271" i="6"/>
  <c r="YL271" i="6"/>
  <c r="YM271" i="6"/>
  <c r="YN271" i="6"/>
  <c r="YO271" i="6"/>
  <c r="YP271" i="6"/>
  <c r="YQ271" i="6"/>
  <c r="YR271" i="6"/>
  <c r="YS271" i="6"/>
  <c r="YT271" i="6"/>
  <c r="YU271" i="6"/>
  <c r="YV271" i="6"/>
  <c r="YW271" i="6"/>
  <c r="YX271" i="6"/>
  <c r="YY271" i="6"/>
  <c r="YZ271" i="6"/>
  <c r="ZA271" i="6"/>
  <c r="ZB271" i="6"/>
  <c r="ZC271" i="6"/>
  <c r="ZD271" i="6"/>
  <c r="ZE271" i="6"/>
  <c r="ZF271" i="6"/>
  <c r="ZG271" i="6"/>
  <c r="ZH271" i="6"/>
  <c r="ZI271" i="6"/>
  <c r="ZJ271" i="6"/>
  <c r="ZK271" i="6"/>
  <c r="ZL271" i="6"/>
  <c r="ZM271" i="6"/>
  <c r="ZN271" i="6"/>
  <c r="ZO271" i="6"/>
  <c r="ZP271" i="6"/>
  <c r="ZQ271" i="6"/>
  <c r="ZR271" i="6"/>
  <c r="ZS271" i="6"/>
  <c r="ZT271" i="6"/>
  <c r="ZU271" i="6"/>
  <c r="ZV271" i="6"/>
  <c r="ZW271" i="6"/>
  <c r="ZX271" i="6"/>
  <c r="ZY271" i="6"/>
  <c r="ZZ271" i="6"/>
  <c r="AAA271" i="6"/>
  <c r="AAB271" i="6"/>
  <c r="AAC271" i="6"/>
  <c r="AAD271" i="6"/>
  <c r="AAE271" i="6"/>
  <c r="AAF271" i="6"/>
  <c r="AAG271" i="6"/>
  <c r="AAH271" i="6"/>
  <c r="AAI271" i="6"/>
  <c r="AAJ271" i="6"/>
  <c r="AAK271" i="6"/>
  <c r="AAL271" i="6"/>
  <c r="AAM271" i="6"/>
  <c r="AAN271" i="6"/>
  <c r="AAO271" i="6"/>
  <c r="AAP271" i="6"/>
  <c r="AAQ271" i="6"/>
  <c r="AAR271" i="6"/>
  <c r="AAS271" i="6"/>
  <c r="AAT271" i="6"/>
  <c r="AAU271" i="6"/>
  <c r="AAV271" i="6"/>
  <c r="AAW271" i="6"/>
  <c r="AAX271" i="6"/>
  <c r="AAY271" i="6"/>
  <c r="AAZ271" i="6"/>
  <c r="ABA271" i="6"/>
  <c r="ABB271" i="6"/>
  <c r="ABC271" i="6"/>
  <c r="ABD271" i="6"/>
  <c r="ABE271" i="6"/>
  <c r="ABF271" i="6"/>
  <c r="ABG271" i="6"/>
  <c r="ABH271" i="6"/>
  <c r="ABI271" i="6"/>
  <c r="ABJ271" i="6"/>
  <c r="ABK271" i="6"/>
  <c r="ABL271" i="6"/>
  <c r="ABM271" i="6"/>
  <c r="ABN271" i="6"/>
  <c r="ABO271" i="6"/>
  <c r="ABP271" i="6"/>
  <c r="ABQ271" i="6"/>
  <c r="ABR271" i="6"/>
  <c r="ABS271" i="6"/>
  <c r="ABT271" i="6"/>
  <c r="ABU271" i="6"/>
  <c r="ABV271" i="6"/>
  <c r="XE273" i="6"/>
  <c r="XE257" i="6" s="1"/>
  <c r="XE260" i="6" s="1"/>
  <c r="XF273" i="6"/>
  <c r="XF257" i="6" s="1"/>
  <c r="XG273" i="6"/>
  <c r="XG259" i="6" s="1"/>
  <c r="XH273" i="6"/>
  <c r="XH259" i="6" s="1"/>
  <c r="XI273" i="6"/>
  <c r="XI258" i="6" s="1"/>
  <c r="XJ273" i="6"/>
  <c r="XJ258" i="6" s="1"/>
  <c r="XK273" i="6"/>
  <c r="XK257" i="6" s="1"/>
  <c r="XK260" i="6" s="1"/>
  <c r="XL273" i="6"/>
  <c r="XL257" i="6" s="1"/>
  <c r="XL260" i="6" s="1"/>
  <c r="XM273" i="6"/>
  <c r="XM257" i="6" s="1"/>
  <c r="XM260" i="6" s="1"/>
  <c r="XN273" i="6"/>
  <c r="XN257" i="6" s="1"/>
  <c r="XO273" i="6"/>
  <c r="XO257" i="6" s="1"/>
  <c r="XP273" i="6"/>
  <c r="XP257" i="6" s="1"/>
  <c r="XP260" i="6" s="1"/>
  <c r="XQ273" i="6"/>
  <c r="XQ257" i="6" s="1"/>
  <c r="XQ260" i="6" s="1"/>
  <c r="XR273" i="6"/>
  <c r="XR257" i="6" s="1"/>
  <c r="XS273" i="6"/>
  <c r="XS259" i="6" s="1"/>
  <c r="XT273" i="6"/>
  <c r="XT259" i="6" s="1"/>
  <c r="XU273" i="6"/>
  <c r="XU258" i="6" s="1"/>
  <c r="XV273" i="6"/>
  <c r="XV258" i="6" s="1"/>
  <c r="XW273" i="6"/>
  <c r="XW257" i="6" s="1"/>
  <c r="XW260" i="6" s="1"/>
  <c r="XX273" i="6"/>
  <c r="XX257" i="6" s="1"/>
  <c r="XX260" i="6" s="1"/>
  <c r="XY273" i="6"/>
  <c r="XY257" i="6" s="1"/>
  <c r="XY260" i="6" s="1"/>
  <c r="XZ273" i="6"/>
  <c r="XZ257" i="6" s="1"/>
  <c r="YA273" i="6"/>
  <c r="YA257" i="6" s="1"/>
  <c r="YB273" i="6"/>
  <c r="YB257" i="6" s="1"/>
  <c r="YB260" i="6" s="1"/>
  <c r="YC273" i="6"/>
  <c r="YC257" i="6" s="1"/>
  <c r="YC260" i="6" s="1"/>
  <c r="YD273" i="6"/>
  <c r="YD257" i="6" s="1"/>
  <c r="YD260" i="6" s="1"/>
  <c r="YE273" i="6"/>
  <c r="YE259" i="6" s="1"/>
  <c r="YF273" i="6"/>
  <c r="YF259" i="6" s="1"/>
  <c r="YG273" i="6"/>
  <c r="YG258" i="6" s="1"/>
  <c r="YH273" i="6"/>
  <c r="YH258" i="6" s="1"/>
  <c r="YI273" i="6"/>
  <c r="YI257" i="6" s="1"/>
  <c r="YI260" i="6" s="1"/>
  <c r="YJ273" i="6"/>
  <c r="YJ257" i="6" s="1"/>
  <c r="YJ260" i="6" s="1"/>
  <c r="YK273" i="6"/>
  <c r="YK257" i="6" s="1"/>
  <c r="YL273" i="6"/>
  <c r="YL257" i="6" s="1"/>
  <c r="YM273" i="6"/>
  <c r="YM257" i="6" s="1"/>
  <c r="YN273" i="6"/>
  <c r="YN257" i="6" s="1"/>
  <c r="YN260" i="6" s="1"/>
  <c r="YO273" i="6"/>
  <c r="YO257" i="6" s="1"/>
  <c r="YO260" i="6" s="1"/>
  <c r="YP273" i="6"/>
  <c r="YP257" i="6" s="1"/>
  <c r="YP260" i="6" s="1"/>
  <c r="YQ273" i="6"/>
  <c r="YQ259" i="6" s="1"/>
  <c r="YR273" i="6"/>
  <c r="YR259" i="6" s="1"/>
  <c r="YS273" i="6"/>
  <c r="YS258" i="6" s="1"/>
  <c r="YT273" i="6"/>
  <c r="YT258" i="6" s="1"/>
  <c r="YU273" i="6"/>
  <c r="YU257" i="6" s="1"/>
  <c r="YU260" i="6" s="1"/>
  <c r="YV273" i="6"/>
  <c r="YV257" i="6" s="1"/>
  <c r="YV260" i="6" s="1"/>
  <c r="YW273" i="6"/>
  <c r="YW257" i="6" s="1"/>
  <c r="YW260" i="6" s="1"/>
  <c r="YX273" i="6"/>
  <c r="YX257" i="6" s="1"/>
  <c r="YY273" i="6"/>
  <c r="YY257" i="6" s="1"/>
  <c r="YZ273" i="6"/>
  <c r="YZ257" i="6" s="1"/>
  <c r="YZ260" i="6" s="1"/>
  <c r="ZA273" i="6"/>
  <c r="ZA257" i="6" s="1"/>
  <c r="ZA260" i="6" s="1"/>
  <c r="ZB273" i="6"/>
  <c r="ZB257" i="6" s="1"/>
  <c r="ZB260" i="6" s="1"/>
  <c r="ZC273" i="6"/>
  <c r="ZC259" i="6" s="1"/>
  <c r="ZD273" i="6"/>
  <c r="ZD259" i="6" s="1"/>
  <c r="ZE273" i="6"/>
  <c r="ZE258" i="6" s="1"/>
  <c r="ZF273" i="6"/>
  <c r="ZF258" i="6" s="1"/>
  <c r="ZG273" i="6"/>
  <c r="ZG257" i="6" s="1"/>
  <c r="ZG260" i="6" s="1"/>
  <c r="ZH273" i="6"/>
  <c r="ZH257" i="6" s="1"/>
  <c r="ZH260" i="6" s="1"/>
  <c r="ZI273" i="6"/>
  <c r="ZI257" i="6" s="1"/>
  <c r="ZI260" i="6" s="1"/>
  <c r="ZJ273" i="6"/>
  <c r="ZJ257" i="6" s="1"/>
  <c r="ZK273" i="6"/>
  <c r="ZK257" i="6" s="1"/>
  <c r="ZL273" i="6"/>
  <c r="ZL257" i="6" s="1"/>
  <c r="ZL260" i="6" s="1"/>
  <c r="ZM273" i="6"/>
  <c r="ZM257" i="6" s="1"/>
  <c r="ZM260" i="6" s="1"/>
  <c r="ZN273" i="6"/>
  <c r="ZN257" i="6" s="1"/>
  <c r="ZN260" i="6" s="1"/>
  <c r="ZO273" i="6"/>
  <c r="ZO259" i="6" s="1"/>
  <c r="ZP273" i="6"/>
  <c r="ZP259" i="6" s="1"/>
  <c r="ZQ273" i="6"/>
  <c r="ZQ258" i="6" s="1"/>
  <c r="ZR273" i="6"/>
  <c r="ZR258" i="6" s="1"/>
  <c r="ZS273" i="6"/>
  <c r="ZS257" i="6" s="1"/>
  <c r="ZS260" i="6" s="1"/>
  <c r="ZT273" i="6"/>
  <c r="ZT257" i="6" s="1"/>
  <c r="ZT260" i="6" s="1"/>
  <c r="ZU273" i="6"/>
  <c r="ZU257" i="6" s="1"/>
  <c r="ZU260" i="6" s="1"/>
  <c r="ZV273" i="6"/>
  <c r="ZV257" i="6" s="1"/>
  <c r="ZW273" i="6"/>
  <c r="ZW257" i="6" s="1"/>
  <c r="ZX273" i="6"/>
  <c r="ZX257" i="6" s="1"/>
  <c r="ZX260" i="6" s="1"/>
  <c r="ZY273" i="6"/>
  <c r="ZY257" i="6" s="1"/>
  <c r="ZY260" i="6" s="1"/>
  <c r="ZZ273" i="6"/>
  <c r="ZZ257" i="6" s="1"/>
  <c r="ZZ260" i="6" s="1"/>
  <c r="AAA273" i="6"/>
  <c r="AAA259" i="6" s="1"/>
  <c r="AAB273" i="6"/>
  <c r="AAB259" i="6" s="1"/>
  <c r="AAC273" i="6"/>
  <c r="AAC258" i="6" s="1"/>
  <c r="AAD273" i="6"/>
  <c r="AAD258" i="6" s="1"/>
  <c r="AAE273" i="6"/>
  <c r="AAE257" i="6" s="1"/>
  <c r="AAE260" i="6" s="1"/>
  <c r="AAF273" i="6"/>
  <c r="AAF257" i="6" s="1"/>
  <c r="AAF260" i="6" s="1"/>
  <c r="AAG273" i="6"/>
  <c r="AAG257" i="6" s="1"/>
  <c r="AAH273" i="6"/>
  <c r="AAH257" i="6" s="1"/>
  <c r="AAI273" i="6"/>
  <c r="AAI257" i="6" s="1"/>
  <c r="AAJ273" i="6"/>
  <c r="AAJ257" i="6" s="1"/>
  <c r="AAJ260" i="6" s="1"/>
  <c r="AAK273" i="6"/>
  <c r="AAK257" i="6" s="1"/>
  <c r="AAK260" i="6" s="1"/>
  <c r="AAL273" i="6"/>
  <c r="AAL257" i="6" s="1"/>
  <c r="AAL260" i="6" s="1"/>
  <c r="AAM273" i="6"/>
  <c r="AAM259" i="6" s="1"/>
  <c r="AAN273" i="6"/>
  <c r="AAN259" i="6" s="1"/>
  <c r="AAO273" i="6"/>
  <c r="AAO258" i="6" s="1"/>
  <c r="AAP273" i="6"/>
  <c r="AAP258" i="6" s="1"/>
  <c r="AAQ273" i="6"/>
  <c r="AAQ257" i="6" s="1"/>
  <c r="AAQ260" i="6" s="1"/>
  <c r="AAR273" i="6"/>
  <c r="AAR257" i="6" s="1"/>
  <c r="AAR260" i="6" s="1"/>
  <c r="AAS273" i="6"/>
  <c r="AAS257" i="6" s="1"/>
  <c r="AAS260" i="6" s="1"/>
  <c r="AAT273" i="6"/>
  <c r="AAT257" i="6" s="1"/>
  <c r="AAU273" i="6"/>
  <c r="AAU257" i="6" s="1"/>
  <c r="AAV273" i="6"/>
  <c r="AAV257" i="6" s="1"/>
  <c r="AAV260" i="6" s="1"/>
  <c r="AAW273" i="6"/>
  <c r="AAW257" i="6" s="1"/>
  <c r="AAW260" i="6" s="1"/>
  <c r="AAX273" i="6"/>
  <c r="AAX257" i="6" s="1"/>
  <c r="AAX260" i="6" s="1"/>
  <c r="AAY273" i="6"/>
  <c r="AAY259" i="6" s="1"/>
  <c r="AAZ273" i="6"/>
  <c r="AAZ259" i="6" s="1"/>
  <c r="ABA273" i="6"/>
  <c r="ABA258" i="6" s="1"/>
  <c r="ABB273" i="6"/>
  <c r="ABB258" i="6" s="1"/>
  <c r="ABC273" i="6"/>
  <c r="ABC257" i="6" s="1"/>
  <c r="ABC260" i="6" s="1"/>
  <c r="ABD273" i="6"/>
  <c r="ABD257" i="6" s="1"/>
  <c r="ABD260" i="6" s="1"/>
  <c r="ABE273" i="6"/>
  <c r="ABE257" i="6" s="1"/>
  <c r="ABE260" i="6" s="1"/>
  <c r="ABF273" i="6"/>
  <c r="ABF257" i="6" s="1"/>
  <c r="ABG273" i="6"/>
  <c r="ABG257" i="6" s="1"/>
  <c r="ABH273" i="6"/>
  <c r="ABH257" i="6" s="1"/>
  <c r="ABH260" i="6" s="1"/>
  <c r="ABI273" i="6"/>
  <c r="ABI257" i="6" s="1"/>
  <c r="ABI260" i="6" s="1"/>
  <c r="ABJ273" i="6"/>
  <c r="ABJ257" i="6" s="1"/>
  <c r="ABJ260" i="6" s="1"/>
  <c r="ABK273" i="6"/>
  <c r="ABK259" i="6" s="1"/>
  <c r="ABL273" i="6"/>
  <c r="ABL259" i="6" s="1"/>
  <c r="ABM273" i="6"/>
  <c r="ABM258" i="6" s="1"/>
  <c r="ABN273" i="6"/>
  <c r="ABN258" i="6" s="1"/>
  <c r="ABO273" i="6"/>
  <c r="ABO257" i="6" s="1"/>
  <c r="ABO260" i="6" s="1"/>
  <c r="ABP273" i="6"/>
  <c r="ABP257" i="6" s="1"/>
  <c r="ABP260" i="6" s="1"/>
  <c r="ABQ273" i="6"/>
  <c r="ABQ257" i="6" s="1"/>
  <c r="ABQ260" i="6" s="1"/>
  <c r="ABR273" i="6"/>
  <c r="ABR257" i="6" s="1"/>
  <c r="ABS273" i="6"/>
  <c r="ABS257" i="6" s="1"/>
  <c r="ABT273" i="6"/>
  <c r="ABT257" i="6" s="1"/>
  <c r="ABT260" i="6" s="1"/>
  <c r="ABU273" i="6"/>
  <c r="ABU257" i="6" s="1"/>
  <c r="ABU260" i="6" s="1"/>
  <c r="ABV273" i="6"/>
  <c r="ABV257" i="6" s="1"/>
  <c r="ABV260" i="6" s="1"/>
  <c r="XE250" i="6"/>
  <c r="XE251" i="6" s="1"/>
  <c r="XF250" i="6"/>
  <c r="XF251" i="6" s="1"/>
  <c r="XG250" i="6"/>
  <c r="XG251" i="6" s="1"/>
  <c r="XH250" i="6"/>
  <c r="XH251" i="6" s="1"/>
  <c r="XI250" i="6"/>
  <c r="XI251" i="6" s="1"/>
  <c r="XJ250" i="6"/>
  <c r="XJ251" i="6" s="1"/>
  <c r="XK250" i="6"/>
  <c r="XK251" i="6" s="1"/>
  <c r="XL250" i="6"/>
  <c r="XL251" i="6" s="1"/>
  <c r="XM250" i="6"/>
  <c r="XM251" i="6" s="1"/>
  <c r="XN250" i="6"/>
  <c r="XN251" i="6" s="1"/>
  <c r="XO250" i="6"/>
  <c r="XO251" i="6" s="1"/>
  <c r="XP250" i="6"/>
  <c r="XP251" i="6" s="1"/>
  <c r="XQ250" i="6"/>
  <c r="XQ251" i="6" s="1"/>
  <c r="XR250" i="6"/>
  <c r="XR251" i="6" s="1"/>
  <c r="XS250" i="6"/>
  <c r="XS251" i="6" s="1"/>
  <c r="XT250" i="6"/>
  <c r="XT251" i="6" s="1"/>
  <c r="XU250" i="6"/>
  <c r="XU251" i="6" s="1"/>
  <c r="XV250" i="6"/>
  <c r="XV251" i="6" s="1"/>
  <c r="XW250" i="6"/>
  <c r="XW251" i="6" s="1"/>
  <c r="XX250" i="6"/>
  <c r="XX251" i="6" s="1"/>
  <c r="XY250" i="6"/>
  <c r="XY251" i="6" s="1"/>
  <c r="XZ250" i="6"/>
  <c r="XZ251" i="6" s="1"/>
  <c r="YA250" i="6"/>
  <c r="YA251" i="6" s="1"/>
  <c r="YB250" i="6"/>
  <c r="YB251" i="6" s="1"/>
  <c r="YC250" i="6"/>
  <c r="YC251" i="6" s="1"/>
  <c r="YD250" i="6"/>
  <c r="YD251" i="6" s="1"/>
  <c r="YE250" i="6"/>
  <c r="YE251" i="6" s="1"/>
  <c r="YF250" i="6"/>
  <c r="YF251" i="6" s="1"/>
  <c r="YG250" i="6"/>
  <c r="YG251" i="6" s="1"/>
  <c r="YH250" i="6"/>
  <c r="YH251" i="6" s="1"/>
  <c r="YI250" i="6"/>
  <c r="YI251" i="6" s="1"/>
  <c r="YJ250" i="6"/>
  <c r="YJ251" i="6" s="1"/>
  <c r="YK250" i="6"/>
  <c r="YK251" i="6" s="1"/>
  <c r="YL250" i="6"/>
  <c r="YL251" i="6" s="1"/>
  <c r="YM250" i="6"/>
  <c r="YM251" i="6" s="1"/>
  <c r="YN250" i="6"/>
  <c r="YN251" i="6" s="1"/>
  <c r="YO250" i="6"/>
  <c r="YO251" i="6" s="1"/>
  <c r="YP250" i="6"/>
  <c r="YP251" i="6" s="1"/>
  <c r="YQ250" i="6"/>
  <c r="YQ251" i="6" s="1"/>
  <c r="YR250" i="6"/>
  <c r="YR251" i="6" s="1"/>
  <c r="YS250" i="6"/>
  <c r="YS251" i="6" s="1"/>
  <c r="YT250" i="6"/>
  <c r="YT251" i="6" s="1"/>
  <c r="YU250" i="6"/>
  <c r="YU251" i="6" s="1"/>
  <c r="YV250" i="6"/>
  <c r="YV251" i="6" s="1"/>
  <c r="YW250" i="6"/>
  <c r="YW251" i="6" s="1"/>
  <c r="YX250" i="6"/>
  <c r="YX251" i="6" s="1"/>
  <c r="YY250" i="6"/>
  <c r="YY251" i="6" s="1"/>
  <c r="YZ250" i="6"/>
  <c r="YZ251" i="6" s="1"/>
  <c r="ZA250" i="6"/>
  <c r="ZA251" i="6" s="1"/>
  <c r="ZB250" i="6"/>
  <c r="ZB251" i="6" s="1"/>
  <c r="ZC250" i="6"/>
  <c r="ZC251" i="6" s="1"/>
  <c r="ZD250" i="6"/>
  <c r="ZD251" i="6" s="1"/>
  <c r="ZE250" i="6"/>
  <c r="ZE251" i="6" s="1"/>
  <c r="ZF250" i="6"/>
  <c r="ZF251" i="6" s="1"/>
  <c r="ZG250" i="6"/>
  <c r="ZG251" i="6" s="1"/>
  <c r="ZH250" i="6"/>
  <c r="ZH251" i="6" s="1"/>
  <c r="ZI250" i="6"/>
  <c r="ZI251" i="6" s="1"/>
  <c r="ZJ250" i="6"/>
  <c r="ZJ251" i="6" s="1"/>
  <c r="ZK250" i="6"/>
  <c r="ZK251" i="6" s="1"/>
  <c r="ZL250" i="6"/>
  <c r="ZL251" i="6" s="1"/>
  <c r="ZM250" i="6"/>
  <c r="ZM251" i="6" s="1"/>
  <c r="ZN250" i="6"/>
  <c r="ZN251" i="6" s="1"/>
  <c r="ZO250" i="6"/>
  <c r="ZO251" i="6" s="1"/>
  <c r="ZP250" i="6"/>
  <c r="ZP251" i="6" s="1"/>
  <c r="ZQ250" i="6"/>
  <c r="ZQ251" i="6" s="1"/>
  <c r="ZR250" i="6"/>
  <c r="ZR251" i="6" s="1"/>
  <c r="ZS250" i="6"/>
  <c r="ZS251" i="6" s="1"/>
  <c r="ZT250" i="6"/>
  <c r="ZT251" i="6" s="1"/>
  <c r="ZU250" i="6"/>
  <c r="ZU251" i="6" s="1"/>
  <c r="ZV250" i="6"/>
  <c r="ZV251" i="6" s="1"/>
  <c r="ZW250" i="6"/>
  <c r="ZW251" i="6" s="1"/>
  <c r="ZX250" i="6"/>
  <c r="ZX251" i="6" s="1"/>
  <c r="ZY250" i="6"/>
  <c r="ZY251" i="6" s="1"/>
  <c r="ZZ250" i="6"/>
  <c r="ZZ251" i="6" s="1"/>
  <c r="AAA250" i="6"/>
  <c r="AAA251" i="6" s="1"/>
  <c r="AAB250" i="6"/>
  <c r="AAB251" i="6" s="1"/>
  <c r="AAC250" i="6"/>
  <c r="AAC251" i="6" s="1"/>
  <c r="AAD250" i="6"/>
  <c r="AAD251" i="6" s="1"/>
  <c r="AAE250" i="6"/>
  <c r="AAE251" i="6" s="1"/>
  <c r="AAF250" i="6"/>
  <c r="AAF251" i="6" s="1"/>
  <c r="AAG250" i="6"/>
  <c r="AAG251" i="6" s="1"/>
  <c r="AAH250" i="6"/>
  <c r="AAH251" i="6" s="1"/>
  <c r="AAI250" i="6"/>
  <c r="AAI251" i="6" s="1"/>
  <c r="AAJ250" i="6"/>
  <c r="AAJ251" i="6" s="1"/>
  <c r="AAK250" i="6"/>
  <c r="AAK251" i="6" s="1"/>
  <c r="AAL250" i="6"/>
  <c r="AAL251" i="6" s="1"/>
  <c r="AAM250" i="6"/>
  <c r="AAM251" i="6" s="1"/>
  <c r="AAN250" i="6"/>
  <c r="AAN251" i="6" s="1"/>
  <c r="AAO250" i="6"/>
  <c r="AAO251" i="6" s="1"/>
  <c r="AAP250" i="6"/>
  <c r="AAP251" i="6" s="1"/>
  <c r="AAQ250" i="6"/>
  <c r="AAQ251" i="6" s="1"/>
  <c r="AAR250" i="6"/>
  <c r="AAR251" i="6" s="1"/>
  <c r="AAS250" i="6"/>
  <c r="AAS251" i="6" s="1"/>
  <c r="AAT250" i="6"/>
  <c r="AAT251" i="6" s="1"/>
  <c r="AAU250" i="6"/>
  <c r="AAU251" i="6" s="1"/>
  <c r="AAV250" i="6"/>
  <c r="AAV251" i="6" s="1"/>
  <c r="AAW250" i="6"/>
  <c r="AAW251" i="6" s="1"/>
  <c r="AAX250" i="6"/>
  <c r="AAX251" i="6" s="1"/>
  <c r="AAY250" i="6"/>
  <c r="AAY251" i="6" s="1"/>
  <c r="AAZ250" i="6"/>
  <c r="AAZ251" i="6" s="1"/>
  <c r="ABA250" i="6"/>
  <c r="ABA251" i="6" s="1"/>
  <c r="ABB250" i="6"/>
  <c r="ABB251" i="6" s="1"/>
  <c r="ABC250" i="6"/>
  <c r="ABC251" i="6" s="1"/>
  <c r="ABD250" i="6"/>
  <c r="ABD251" i="6" s="1"/>
  <c r="ABE250" i="6"/>
  <c r="ABE251" i="6" s="1"/>
  <c r="ABF250" i="6"/>
  <c r="ABF251" i="6" s="1"/>
  <c r="ABG250" i="6"/>
  <c r="ABG251" i="6" s="1"/>
  <c r="ABH250" i="6"/>
  <c r="ABH251" i="6" s="1"/>
  <c r="ABI250" i="6"/>
  <c r="ABI251" i="6" s="1"/>
  <c r="ABJ250" i="6"/>
  <c r="ABJ251" i="6" s="1"/>
  <c r="ABK250" i="6"/>
  <c r="ABK251" i="6" s="1"/>
  <c r="ABL250" i="6"/>
  <c r="ABL251" i="6" s="1"/>
  <c r="ABM250" i="6"/>
  <c r="ABN250" i="6"/>
  <c r="ABN251" i="6" s="1"/>
  <c r="ABO250" i="6"/>
  <c r="ABO251" i="6" s="1"/>
  <c r="ABP250" i="6"/>
  <c r="ABP251" i="6" s="1"/>
  <c r="ABQ250" i="6"/>
  <c r="ABQ251" i="6" s="1"/>
  <c r="ABR250" i="6"/>
  <c r="ABR251" i="6" s="1"/>
  <c r="ABS250" i="6"/>
  <c r="ABS251" i="6" s="1"/>
  <c r="ABT250" i="6"/>
  <c r="ABT251" i="6" s="1"/>
  <c r="ABU250" i="6"/>
  <c r="ABU251" i="6" s="1"/>
  <c r="ABV250" i="6"/>
  <c r="ABV251" i="6" s="1"/>
  <c r="ABM261" i="6" l="1"/>
  <c r="ABA261" i="6"/>
  <c r="AAO261" i="6"/>
  <c r="AAC261" i="6"/>
  <c r="ZQ261" i="6"/>
  <c r="ZE261" i="6"/>
  <c r="YS261" i="6"/>
  <c r="YG261" i="6"/>
  <c r="XU261" i="6"/>
  <c r="XI261" i="6"/>
  <c r="YK260" i="6"/>
  <c r="ABL262" i="6"/>
  <c r="AAZ262" i="6"/>
  <c r="AAN262" i="6"/>
  <c r="AAB262" i="6"/>
  <c r="ZP262" i="6"/>
  <c r="ZD262" i="6"/>
  <c r="YR262" i="6"/>
  <c r="YF262" i="6"/>
  <c r="XT262" i="6"/>
  <c r="AAG260" i="6"/>
  <c r="ABM251" i="6"/>
  <c r="ABN261" i="6"/>
  <c r="ABB261" i="6"/>
  <c r="AAP261" i="6"/>
  <c r="AAD261" i="6"/>
  <c r="ZR261" i="6"/>
  <c r="ZF261" i="6"/>
  <c r="YT261" i="6"/>
  <c r="YH261" i="6"/>
  <c r="XV261" i="6"/>
  <c r="XJ261" i="6"/>
  <c r="ABK262" i="6"/>
  <c r="AAY262" i="6"/>
  <c r="AAM262" i="6"/>
  <c r="AAA262" i="6"/>
  <c r="ZO262" i="6"/>
  <c r="ZC262" i="6"/>
  <c r="YQ262" i="6"/>
  <c r="YE262" i="6"/>
  <c r="XS262" i="6"/>
  <c r="XG262" i="6"/>
  <c r="XH262" i="6"/>
  <c r="AAN258" i="6"/>
  <c r="AAN261" i="6" s="1"/>
  <c r="AAB258" i="6"/>
  <c r="AAB261" i="6" s="1"/>
  <c r="XT258" i="6"/>
  <c r="XT261" i="6" s="1"/>
  <c r="XH258" i="6"/>
  <c r="XH261" i="6" s="1"/>
  <c r="XR260" i="6"/>
  <c r="XF260" i="6"/>
  <c r="ZR257" i="6"/>
  <c r="ZR260" i="6" s="1"/>
  <c r="ZF257" i="6"/>
  <c r="ZF260" i="6" s="1"/>
  <c r="AAL259" i="6"/>
  <c r="AAL262" i="6" s="1"/>
  <c r="AAX258" i="6"/>
  <c r="AAX261" i="6" s="1"/>
  <c r="YD258" i="6"/>
  <c r="YD261" i="6" s="1"/>
  <c r="AAB257" i="6"/>
  <c r="AAB260" i="6" s="1"/>
  <c r="ZZ259" i="6"/>
  <c r="ZZ262" i="6" s="1"/>
  <c r="ZN259" i="6"/>
  <c r="ZN262" i="6" s="1"/>
  <c r="AAL258" i="6"/>
  <c r="AAL261" i="6" s="1"/>
  <c r="XR258" i="6"/>
  <c r="XR261" i="6" s="1"/>
  <c r="ZP257" i="6"/>
  <c r="ZP260" i="6" s="1"/>
  <c r="YP259" i="6"/>
  <c r="YP262" i="6" s="1"/>
  <c r="ZZ258" i="6"/>
  <c r="ZZ261" i="6" s="1"/>
  <c r="XF258" i="6"/>
  <c r="XF261" i="6" s="1"/>
  <c r="ZD257" i="6"/>
  <c r="ZD260" i="6" s="1"/>
  <c r="ZB259" i="6"/>
  <c r="ZB262" i="6" s="1"/>
  <c r="YD259" i="6"/>
  <c r="YD262" i="6" s="1"/>
  <c r="ZP258" i="6"/>
  <c r="ZP261" i="6" s="1"/>
  <c r="ABN257" i="6"/>
  <c r="ABN260" i="6" s="1"/>
  <c r="YT257" i="6"/>
  <c r="YT260" i="6" s="1"/>
  <c r="XR259" i="6"/>
  <c r="XR262" i="6" s="1"/>
  <c r="ZN258" i="6"/>
  <c r="ZN261" i="6" s="1"/>
  <c r="ABL257" i="6"/>
  <c r="ABL260" i="6" s="1"/>
  <c r="YR257" i="6"/>
  <c r="YR260" i="6" s="1"/>
  <c r="XF259" i="6"/>
  <c r="XF262" i="6" s="1"/>
  <c r="ZD258" i="6"/>
  <c r="ZD261" i="6" s="1"/>
  <c r="ABB257" i="6"/>
  <c r="ABB260" i="6" s="1"/>
  <c r="YH257" i="6"/>
  <c r="YH260" i="6" s="1"/>
  <c r="ABV258" i="6"/>
  <c r="ABV261" i="6" s="1"/>
  <c r="ZB258" i="6"/>
  <c r="ZB261" i="6" s="1"/>
  <c r="AAZ257" i="6"/>
  <c r="AAZ260" i="6" s="1"/>
  <c r="YF257" i="6"/>
  <c r="YF260" i="6" s="1"/>
  <c r="ABV259" i="6"/>
  <c r="ABV262" i="6" s="1"/>
  <c r="ABL258" i="6"/>
  <c r="ABL261" i="6" s="1"/>
  <c r="YR258" i="6"/>
  <c r="YR261" i="6" s="1"/>
  <c r="AAP257" i="6"/>
  <c r="AAP260" i="6" s="1"/>
  <c r="XV257" i="6"/>
  <c r="XV260" i="6" s="1"/>
  <c r="ABJ259" i="6"/>
  <c r="ABJ262" i="6" s="1"/>
  <c r="ABJ258" i="6"/>
  <c r="ABJ261" i="6" s="1"/>
  <c r="YP258" i="6"/>
  <c r="YP261" i="6" s="1"/>
  <c r="AAN257" i="6"/>
  <c r="AAN260" i="6" s="1"/>
  <c r="XT257" i="6"/>
  <c r="XT260" i="6" s="1"/>
  <c r="AAX259" i="6"/>
  <c r="AAX262" i="6" s="1"/>
  <c r="AAZ258" i="6"/>
  <c r="AAZ261" i="6" s="1"/>
  <c r="YF258" i="6"/>
  <c r="YF261" i="6" s="1"/>
  <c r="AAD257" i="6"/>
  <c r="AAD260" i="6" s="1"/>
  <c r="XJ257" i="6"/>
  <c r="XJ260" i="6" s="1"/>
  <c r="ABS260" i="6"/>
  <c r="AAI260" i="6"/>
  <c r="YA260" i="6"/>
  <c r="AAU260" i="6"/>
  <c r="ZW260" i="6"/>
  <c r="ZK260" i="6"/>
  <c r="YY260" i="6"/>
  <c r="XO260" i="6"/>
  <c r="ABG260" i="6"/>
  <c r="YM260" i="6"/>
  <c r="ABR260" i="6"/>
  <c r="ABF260" i="6"/>
  <c r="AAT260" i="6"/>
  <c r="AAH260" i="6"/>
  <c r="ZV260" i="6"/>
  <c r="ZJ260" i="6"/>
  <c r="YX260" i="6"/>
  <c r="YL260" i="6"/>
  <c r="XZ260" i="6"/>
  <c r="XN260" i="6"/>
  <c r="ABU259" i="6"/>
  <c r="ABU262" i="6" s="1"/>
  <c r="ABI259" i="6"/>
  <c r="ABI262" i="6" s="1"/>
  <c r="AAW259" i="6"/>
  <c r="AAW262" i="6" s="1"/>
  <c r="AAK259" i="6"/>
  <c r="AAK262" i="6" s="1"/>
  <c r="ZY259" i="6"/>
  <c r="ZY262" i="6" s="1"/>
  <c r="ZM259" i="6"/>
  <c r="ZM262" i="6" s="1"/>
  <c r="ZA259" i="6"/>
  <c r="ZA262" i="6" s="1"/>
  <c r="YO259" i="6"/>
  <c r="YO262" i="6" s="1"/>
  <c r="YC259" i="6"/>
  <c r="YC262" i="6" s="1"/>
  <c r="XQ259" i="6"/>
  <c r="XQ262" i="6" s="1"/>
  <c r="XE259" i="6"/>
  <c r="XE262" i="6" s="1"/>
  <c r="ABK258" i="6"/>
  <c r="ABK261" i="6" s="1"/>
  <c r="AAY258" i="6"/>
  <c r="AAY261" i="6" s="1"/>
  <c r="AAM258" i="6"/>
  <c r="AAM261" i="6" s="1"/>
  <c r="AAA258" i="6"/>
  <c r="AAA261" i="6" s="1"/>
  <c r="ZO258" i="6"/>
  <c r="ZO261" i="6" s="1"/>
  <c r="ZC258" i="6"/>
  <c r="ZC261" i="6" s="1"/>
  <c r="YQ258" i="6"/>
  <c r="YQ261" i="6" s="1"/>
  <c r="YE258" i="6"/>
  <c r="YE261" i="6" s="1"/>
  <c r="XS258" i="6"/>
  <c r="XS261" i="6" s="1"/>
  <c r="XG258" i="6"/>
  <c r="XG261" i="6" s="1"/>
  <c r="ABM257" i="6"/>
  <c r="ABM260" i="6" s="1"/>
  <c r="ABA257" i="6"/>
  <c r="ABA260" i="6" s="1"/>
  <c r="AAO257" i="6"/>
  <c r="AAO260" i="6" s="1"/>
  <c r="AAC257" i="6"/>
  <c r="AAC260" i="6" s="1"/>
  <c r="ZQ257" i="6"/>
  <c r="ZQ260" i="6" s="1"/>
  <c r="ZE257" i="6"/>
  <c r="ZE260" i="6" s="1"/>
  <c r="YS257" i="6"/>
  <c r="YS260" i="6" s="1"/>
  <c r="YG257" i="6"/>
  <c r="YG260" i="6" s="1"/>
  <c r="XU257" i="6"/>
  <c r="XU260" i="6" s="1"/>
  <c r="XI257" i="6"/>
  <c r="XI260" i="6" s="1"/>
  <c r="XH257" i="6"/>
  <c r="XH260" i="6" s="1"/>
  <c r="ABT259" i="6"/>
  <c r="ABT262" i="6" s="1"/>
  <c r="AAV259" i="6"/>
  <c r="AAV262" i="6" s="1"/>
  <c r="ZX259" i="6"/>
  <c r="ZX262" i="6" s="1"/>
  <c r="YZ259" i="6"/>
  <c r="YZ262" i="6" s="1"/>
  <c r="YB259" i="6"/>
  <c r="YB262" i="6" s="1"/>
  <c r="ABS259" i="6"/>
  <c r="ABS262" i="6" s="1"/>
  <c r="ABG259" i="6"/>
  <c r="ABG262" i="6" s="1"/>
  <c r="AAU259" i="6"/>
  <c r="AAU262" i="6" s="1"/>
  <c r="AAI259" i="6"/>
  <c r="AAI262" i="6" s="1"/>
  <c r="ZW259" i="6"/>
  <c r="ZW262" i="6" s="1"/>
  <c r="ZK259" i="6"/>
  <c r="ZK262" i="6" s="1"/>
  <c r="YY259" i="6"/>
  <c r="YY262" i="6" s="1"/>
  <c r="YM259" i="6"/>
  <c r="YM262" i="6" s="1"/>
  <c r="YA259" i="6"/>
  <c r="YA262" i="6" s="1"/>
  <c r="XO259" i="6"/>
  <c r="XO262" i="6" s="1"/>
  <c r="ABU258" i="6"/>
  <c r="ABU261" i="6" s="1"/>
  <c r="ABI258" i="6"/>
  <c r="ABI261" i="6" s="1"/>
  <c r="AAW258" i="6"/>
  <c r="AAW261" i="6" s="1"/>
  <c r="AAK258" i="6"/>
  <c r="AAK261" i="6" s="1"/>
  <c r="ZY258" i="6"/>
  <c r="ZY261" i="6" s="1"/>
  <c r="ZM258" i="6"/>
  <c r="ZM261" i="6" s="1"/>
  <c r="ZA258" i="6"/>
  <c r="ZA261" i="6" s="1"/>
  <c r="YO258" i="6"/>
  <c r="YO261" i="6" s="1"/>
  <c r="YC258" i="6"/>
  <c r="YC261" i="6" s="1"/>
  <c r="XQ258" i="6"/>
  <c r="XQ261" i="6" s="1"/>
  <c r="XE258" i="6"/>
  <c r="XE261" i="6" s="1"/>
  <c r="ABK257" i="6"/>
  <c r="ABK260" i="6" s="1"/>
  <c r="AAY257" i="6"/>
  <c r="AAY260" i="6" s="1"/>
  <c r="AAM257" i="6"/>
  <c r="AAM260" i="6" s="1"/>
  <c r="AAA257" i="6"/>
  <c r="AAA260" i="6" s="1"/>
  <c r="ZO257" i="6"/>
  <c r="ZO260" i="6" s="1"/>
  <c r="ZC257" i="6"/>
  <c r="ZC260" i="6" s="1"/>
  <c r="YQ257" i="6"/>
  <c r="YQ260" i="6" s="1"/>
  <c r="YE257" i="6"/>
  <c r="YE260" i="6" s="1"/>
  <c r="XS257" i="6"/>
  <c r="XS260" i="6" s="1"/>
  <c r="XG257" i="6"/>
  <c r="XG260" i="6" s="1"/>
  <c r="ABH259" i="6"/>
  <c r="ABH262" i="6" s="1"/>
  <c r="AAJ259" i="6"/>
  <c r="AAJ262" i="6" s="1"/>
  <c r="ZL259" i="6"/>
  <c r="ZL262" i="6" s="1"/>
  <c r="YN259" i="6"/>
  <c r="YN262" i="6" s="1"/>
  <c r="XP259" i="6"/>
  <c r="XP262" i="6" s="1"/>
  <c r="ABR259" i="6"/>
  <c r="ABR262" i="6" s="1"/>
  <c r="ABF259" i="6"/>
  <c r="ABF262" i="6" s="1"/>
  <c r="AAT259" i="6"/>
  <c r="AAT262" i="6" s="1"/>
  <c r="AAH259" i="6"/>
  <c r="AAH262" i="6" s="1"/>
  <c r="ZV259" i="6"/>
  <c r="ZV262" i="6" s="1"/>
  <c r="ZJ259" i="6"/>
  <c r="ZJ262" i="6" s="1"/>
  <c r="YX259" i="6"/>
  <c r="YX262" i="6" s="1"/>
  <c r="YL259" i="6"/>
  <c r="YL262" i="6" s="1"/>
  <c r="XZ259" i="6"/>
  <c r="XZ262" i="6" s="1"/>
  <c r="XN259" i="6"/>
  <c r="XN262" i="6" s="1"/>
  <c r="ABT258" i="6"/>
  <c r="ABT261" i="6" s="1"/>
  <c r="ABH258" i="6"/>
  <c r="ABH261" i="6" s="1"/>
  <c r="AAV258" i="6"/>
  <c r="AAV261" i="6" s="1"/>
  <c r="AAJ258" i="6"/>
  <c r="AAJ261" i="6" s="1"/>
  <c r="ZX258" i="6"/>
  <c r="ZX261" i="6" s="1"/>
  <c r="ZL258" i="6"/>
  <c r="ZL261" i="6" s="1"/>
  <c r="YZ258" i="6"/>
  <c r="YZ261" i="6" s="1"/>
  <c r="YN258" i="6"/>
  <c r="YN261" i="6" s="1"/>
  <c r="YB258" i="6"/>
  <c r="YB261" i="6" s="1"/>
  <c r="XP258" i="6"/>
  <c r="XP261" i="6" s="1"/>
  <c r="ABQ259" i="6"/>
  <c r="ABQ262" i="6" s="1"/>
  <c r="ABE259" i="6"/>
  <c r="ABE262" i="6" s="1"/>
  <c r="AAS259" i="6"/>
  <c r="AAS262" i="6" s="1"/>
  <c r="AAG259" i="6"/>
  <c r="AAG262" i="6" s="1"/>
  <c r="ZU259" i="6"/>
  <c r="ZU262" i="6" s="1"/>
  <c r="ZI259" i="6"/>
  <c r="ZI262" i="6" s="1"/>
  <c r="YW259" i="6"/>
  <c r="YW262" i="6" s="1"/>
  <c r="YK259" i="6"/>
  <c r="YK262" i="6" s="1"/>
  <c r="XY259" i="6"/>
  <c r="XY262" i="6" s="1"/>
  <c r="XM259" i="6"/>
  <c r="XM262" i="6" s="1"/>
  <c r="ABS258" i="6"/>
  <c r="ABS261" i="6" s="1"/>
  <c r="ABG258" i="6"/>
  <c r="ABG261" i="6" s="1"/>
  <c r="AAU258" i="6"/>
  <c r="AAU261" i="6" s="1"/>
  <c r="AAI258" i="6"/>
  <c r="AAI261" i="6" s="1"/>
  <c r="ZW258" i="6"/>
  <c r="ZW261" i="6" s="1"/>
  <c r="ZK258" i="6"/>
  <c r="ZK261" i="6" s="1"/>
  <c r="YY258" i="6"/>
  <c r="YY261" i="6" s="1"/>
  <c r="YM258" i="6"/>
  <c r="YM261" i="6" s="1"/>
  <c r="YA258" i="6"/>
  <c r="YA261" i="6" s="1"/>
  <c r="XO258" i="6"/>
  <c r="XO261" i="6" s="1"/>
  <c r="ABP259" i="6"/>
  <c r="ABP262" i="6" s="1"/>
  <c r="ABD259" i="6"/>
  <c r="ABD262" i="6" s="1"/>
  <c r="AAR259" i="6"/>
  <c r="AAR262" i="6" s="1"/>
  <c r="AAF259" i="6"/>
  <c r="AAF262" i="6" s="1"/>
  <c r="ZT259" i="6"/>
  <c r="ZT262" i="6" s="1"/>
  <c r="ZH259" i="6"/>
  <c r="ZH262" i="6" s="1"/>
  <c r="YV259" i="6"/>
  <c r="YV262" i="6" s="1"/>
  <c r="YJ259" i="6"/>
  <c r="YJ262" i="6" s="1"/>
  <c r="XX259" i="6"/>
  <c r="XX262" i="6" s="1"/>
  <c r="XL259" i="6"/>
  <c r="XL262" i="6" s="1"/>
  <c r="ABR258" i="6"/>
  <c r="ABR261" i="6" s="1"/>
  <c r="ABF258" i="6"/>
  <c r="ABF261" i="6" s="1"/>
  <c r="AAT258" i="6"/>
  <c r="AAT261" i="6" s="1"/>
  <c r="AAH258" i="6"/>
  <c r="AAH261" i="6" s="1"/>
  <c r="ZV258" i="6"/>
  <c r="ZV261" i="6" s="1"/>
  <c r="ZJ258" i="6"/>
  <c r="ZJ261" i="6" s="1"/>
  <c r="YX258" i="6"/>
  <c r="YX261" i="6" s="1"/>
  <c r="YL258" i="6"/>
  <c r="YL261" i="6" s="1"/>
  <c r="XZ258" i="6"/>
  <c r="XZ261" i="6" s="1"/>
  <c r="XN258" i="6"/>
  <c r="XN261" i="6" s="1"/>
  <c r="ABO259" i="6"/>
  <c r="ABO262" i="6" s="1"/>
  <c r="ABC259" i="6"/>
  <c r="ABC262" i="6" s="1"/>
  <c r="AAQ259" i="6"/>
  <c r="AAQ262" i="6" s="1"/>
  <c r="AAE259" i="6"/>
  <c r="AAE262" i="6" s="1"/>
  <c r="ZS259" i="6"/>
  <c r="ZS262" i="6" s="1"/>
  <c r="ZG259" i="6"/>
  <c r="ZG262" i="6" s="1"/>
  <c r="YU259" i="6"/>
  <c r="YU262" i="6" s="1"/>
  <c r="YI259" i="6"/>
  <c r="YI262" i="6" s="1"/>
  <c r="XW259" i="6"/>
  <c r="XW262" i="6" s="1"/>
  <c r="XK259" i="6"/>
  <c r="XK262" i="6" s="1"/>
  <c r="ABQ258" i="6"/>
  <c r="ABQ261" i="6" s="1"/>
  <c r="ABE258" i="6"/>
  <c r="ABE261" i="6" s="1"/>
  <c r="AAS258" i="6"/>
  <c r="AAS261" i="6" s="1"/>
  <c r="AAG258" i="6"/>
  <c r="AAG261" i="6" s="1"/>
  <c r="ZU258" i="6"/>
  <c r="ZU261" i="6" s="1"/>
  <c r="ZI258" i="6"/>
  <c r="ZI261" i="6" s="1"/>
  <c r="YW258" i="6"/>
  <c r="YW261" i="6" s="1"/>
  <c r="YK258" i="6"/>
  <c r="YK261" i="6" s="1"/>
  <c r="XY258" i="6"/>
  <c r="XY261" i="6" s="1"/>
  <c r="XM258" i="6"/>
  <c r="XM261" i="6" s="1"/>
  <c r="ABN259" i="6"/>
  <c r="ABN262" i="6" s="1"/>
  <c r="ABB259" i="6"/>
  <c r="ABB262" i="6" s="1"/>
  <c r="AAP259" i="6"/>
  <c r="AAP262" i="6" s="1"/>
  <c r="AAD259" i="6"/>
  <c r="AAD262" i="6" s="1"/>
  <c r="ZR259" i="6"/>
  <c r="ZR262" i="6" s="1"/>
  <c r="ZF259" i="6"/>
  <c r="ZF262" i="6" s="1"/>
  <c r="YT259" i="6"/>
  <c r="YT262" i="6" s="1"/>
  <c r="YH259" i="6"/>
  <c r="YH262" i="6" s="1"/>
  <c r="XV259" i="6"/>
  <c r="XV262" i="6" s="1"/>
  <c r="XJ259" i="6"/>
  <c r="XJ262" i="6" s="1"/>
  <c r="ABP258" i="6"/>
  <c r="ABP261" i="6" s="1"/>
  <c r="ABD258" i="6"/>
  <c r="ABD261" i="6" s="1"/>
  <c r="AAR258" i="6"/>
  <c r="AAR261" i="6" s="1"/>
  <c r="AAF258" i="6"/>
  <c r="AAF261" i="6" s="1"/>
  <c r="ZT258" i="6"/>
  <c r="ZT261" i="6" s="1"/>
  <c r="ZH258" i="6"/>
  <c r="ZH261" i="6" s="1"/>
  <c r="YV258" i="6"/>
  <c r="YV261" i="6" s="1"/>
  <c r="YJ258" i="6"/>
  <c r="YJ261" i="6" s="1"/>
  <c r="XX258" i="6"/>
  <c r="XX261" i="6" s="1"/>
  <c r="XL258" i="6"/>
  <c r="XL261" i="6" s="1"/>
  <c r="ABM259" i="6"/>
  <c r="ABM262" i="6" s="1"/>
  <c r="ABA259" i="6"/>
  <c r="ABA262" i="6" s="1"/>
  <c r="AAO259" i="6"/>
  <c r="AAO262" i="6" s="1"/>
  <c r="AAC259" i="6"/>
  <c r="AAC262" i="6" s="1"/>
  <c r="ZQ259" i="6"/>
  <c r="ZQ262" i="6" s="1"/>
  <c r="ZE259" i="6"/>
  <c r="ZE262" i="6" s="1"/>
  <c r="YS259" i="6"/>
  <c r="YS262" i="6" s="1"/>
  <c r="YG259" i="6"/>
  <c r="YG262" i="6" s="1"/>
  <c r="XU259" i="6"/>
  <c r="XU262" i="6" s="1"/>
  <c r="XI259" i="6"/>
  <c r="XI262" i="6" s="1"/>
  <c r="ABO258" i="6"/>
  <c r="ABO261" i="6" s="1"/>
  <c r="ABC258" i="6"/>
  <c r="ABC261" i="6" s="1"/>
  <c r="AAQ258" i="6"/>
  <c r="AAQ261" i="6" s="1"/>
  <c r="AAE258" i="6"/>
  <c r="AAE261" i="6" s="1"/>
  <c r="ZS258" i="6"/>
  <c r="ZS261" i="6" s="1"/>
  <c r="ZG258" i="6"/>
  <c r="ZG261" i="6" s="1"/>
  <c r="YU258" i="6"/>
  <c r="YU261" i="6" s="1"/>
  <c r="YI258" i="6"/>
  <c r="YI261" i="6" s="1"/>
  <c r="XW258" i="6"/>
  <c r="XW261" i="6" s="1"/>
  <c r="XK258" i="6"/>
  <c r="XK261" i="6" s="1"/>
  <c r="SX13" i="6" l="1"/>
  <c r="ST13" i="6"/>
  <c r="SB12" i="6"/>
  <c r="TB13" i="6" s="1"/>
  <c r="SD13" i="6"/>
  <c r="SH13" i="6"/>
  <c r="SL13" i="6"/>
  <c r="SP13" i="6"/>
  <c r="RS173" i="5"/>
  <c r="RO173" i="5"/>
  <c r="RK173" i="5"/>
  <c r="RG173" i="5"/>
  <c r="RC173" i="5"/>
  <c r="QY173" i="5"/>
  <c r="SA172" i="5"/>
  <c r="RZ172" i="5"/>
  <c r="RY172" i="5"/>
  <c r="RX172" i="5"/>
  <c r="RW172" i="5"/>
  <c r="RV172" i="5"/>
  <c r="RU172" i="5"/>
  <c r="RT172" i="5"/>
  <c r="RS172" i="5"/>
  <c r="RR172" i="5"/>
  <c r="RQ172" i="5"/>
  <c r="RP172" i="5"/>
  <c r="RO172" i="5"/>
  <c r="RN172" i="5"/>
  <c r="RM172" i="5"/>
  <c r="RL172" i="5"/>
  <c r="RK172" i="5"/>
  <c r="RJ172" i="5"/>
  <c r="RI172" i="5"/>
  <c r="RH172" i="5"/>
  <c r="RG172" i="5"/>
  <c r="RF172" i="5"/>
  <c r="RE172" i="5"/>
  <c r="RD172" i="5"/>
  <c r="RC172" i="5"/>
  <c r="RB172" i="5"/>
  <c r="RA172" i="5"/>
  <c r="QZ172" i="5"/>
  <c r="QY172" i="5"/>
  <c r="QX172" i="5"/>
  <c r="QW172" i="5"/>
  <c r="RS143" i="5"/>
  <c r="RO143" i="5"/>
  <c r="RK143" i="5"/>
  <c r="RG143" i="5"/>
  <c r="RC143" i="5"/>
  <c r="QY143" i="5"/>
  <c r="SA142" i="5"/>
  <c r="RZ142" i="5"/>
  <c r="RY142" i="5"/>
  <c r="RX142" i="5"/>
  <c r="RW142" i="5"/>
  <c r="RV142" i="5"/>
  <c r="RU142" i="5"/>
  <c r="RT142" i="5"/>
  <c r="RS142" i="5"/>
  <c r="RR142" i="5"/>
  <c r="RQ142" i="5"/>
  <c r="RP142" i="5"/>
  <c r="RO142" i="5"/>
  <c r="RN142" i="5"/>
  <c r="RM142" i="5"/>
  <c r="RL142" i="5"/>
  <c r="RK142" i="5"/>
  <c r="RJ142" i="5"/>
  <c r="RI142" i="5"/>
  <c r="RH142" i="5"/>
  <c r="RG142" i="5"/>
  <c r="RF142" i="5"/>
  <c r="RE142" i="5"/>
  <c r="RD142" i="5"/>
  <c r="RC142" i="5"/>
  <c r="RB142" i="5"/>
  <c r="RA142" i="5"/>
  <c r="QZ142" i="5"/>
  <c r="QY142" i="5"/>
  <c r="QX142" i="5"/>
  <c r="QW142" i="5"/>
  <c r="RW143" i="5" l="1"/>
  <c r="RW173" i="5"/>
  <c r="SA143" i="6" l="1"/>
  <c r="RY143" i="6"/>
  <c r="RW143" i="6"/>
  <c r="RU143" i="6"/>
  <c r="RS143" i="6"/>
  <c r="RY12" i="6"/>
  <c r="RZ143" i="6" l="1"/>
  <c r="RX143" i="6"/>
  <c r="RV143" i="6"/>
  <c r="RT143" i="6"/>
  <c r="RR143" i="6"/>
  <c r="SA12" i="6"/>
  <c r="RX12" i="6"/>
  <c r="RZ12" i="6"/>
  <c r="ABP24" i="6" l="1"/>
  <c r="ABQ24" i="6"/>
  <c r="ABR24" i="6"/>
  <c r="ABS24" i="6"/>
  <c r="ABT24" i="6"/>
  <c r="ABU24" i="6"/>
  <c r="ABV24" i="6"/>
  <c r="ABW24" i="6"/>
  <c r="ABX24" i="6"/>
  <c r="ABY24" i="6"/>
  <c r="ABZ24" i="6"/>
  <c r="ACA24" i="6"/>
  <c r="ACB24" i="6"/>
  <c r="ACC24" i="6"/>
  <c r="ACD24" i="6"/>
  <c r="ACR24" i="6"/>
  <c r="ACS24" i="6"/>
  <c r="ACT24" i="6"/>
  <c r="ACU24" i="6"/>
  <c r="ACV24" i="6"/>
  <c r="ACW24" i="6"/>
  <c r="ACX24" i="6"/>
  <c r="ACY24" i="6"/>
  <c r="SC14" i="6"/>
  <c r="SD14" i="6"/>
  <c r="SE14" i="6"/>
  <c r="SF14" i="6"/>
  <c r="SG14" i="6"/>
  <c r="SH14" i="6"/>
  <c r="SI14" i="6"/>
  <c r="SJ14" i="6"/>
  <c r="SK14" i="6"/>
  <c r="SL14" i="6"/>
  <c r="SM14" i="6"/>
  <c r="SN14" i="6"/>
  <c r="SO14" i="6"/>
  <c r="SP14" i="6"/>
  <c r="SQ14" i="6"/>
  <c r="SR14" i="6"/>
  <c r="SS14" i="6"/>
  <c r="ST14" i="6"/>
  <c r="SU14" i="6"/>
  <c r="SV14" i="6"/>
  <c r="SW14" i="6"/>
  <c r="SX14" i="6"/>
  <c r="SY14" i="6"/>
  <c r="SZ14" i="6"/>
  <c r="TA14" i="6"/>
  <c r="TB14" i="6"/>
  <c r="UG14" i="6"/>
  <c r="UH14" i="6"/>
  <c r="UI14" i="6"/>
  <c r="YU154" i="5" l="1"/>
  <c r="YV154" i="5"/>
  <c r="YW154" i="5"/>
  <c r="YX154" i="5"/>
  <c r="YY154" i="5"/>
  <c r="YZ154" i="5"/>
  <c r="ZA154" i="5"/>
  <c r="ZB154" i="5"/>
  <c r="ZP154" i="5"/>
  <c r="ZQ154" i="5"/>
  <c r="ZR154" i="5"/>
  <c r="RR12" i="6" l="1"/>
  <c r="RQ12" i="6"/>
  <c r="RP12" i="6"/>
  <c r="RO12" i="6"/>
  <c r="RN12" i="6"/>
  <c r="RM12" i="6"/>
  <c r="RW12" i="6"/>
  <c r="RV12" i="6"/>
  <c r="RU12" i="6"/>
  <c r="RT12" i="6"/>
  <c r="RS12" i="6"/>
  <c r="ZI154" i="5" l="1"/>
  <c r="ZJ154" i="5"/>
  <c r="ZK154" i="5"/>
  <c r="ZL154" i="5"/>
  <c r="ZM154" i="5"/>
  <c r="ZN154" i="5"/>
  <c r="ZO154" i="5"/>
  <c r="YS154" i="5"/>
  <c r="YT154" i="5"/>
  <c r="SV144" i="5"/>
  <c r="SW144" i="5"/>
  <c r="RQ143" i="6" l="1"/>
  <c r="RP143" i="6"/>
  <c r="RO143" i="6"/>
  <c r="RN143" i="6"/>
  <c r="RM143" i="6"/>
  <c r="RL143" i="6"/>
  <c r="RK143" i="6"/>
  <c r="RJ143" i="6"/>
  <c r="RI143" i="6"/>
  <c r="RH143" i="6"/>
  <c r="RL12" i="6" l="1"/>
  <c r="RJ12" i="6" l="1"/>
  <c r="RK12" i="6"/>
  <c r="EB315" i="6" l="1"/>
  <c r="EA315" i="6"/>
  <c r="DZ315" i="6"/>
  <c r="DY315" i="6"/>
  <c r="DX315" i="6"/>
  <c r="DW315" i="6"/>
  <c r="DV315" i="6"/>
  <c r="DU315" i="6"/>
  <c r="DT315" i="6"/>
  <c r="DS315" i="6"/>
  <c r="DR315" i="6"/>
  <c r="DQ315" i="6"/>
  <c r="DP315" i="6"/>
  <c r="DO315" i="6"/>
  <c r="DN315" i="6"/>
  <c r="DM315" i="6"/>
  <c r="DL315" i="6"/>
  <c r="DK315" i="6"/>
  <c r="DJ315" i="6"/>
  <c r="DI315" i="6"/>
  <c r="DH315" i="6"/>
  <c r="DG315" i="6"/>
  <c r="EB312" i="6"/>
  <c r="EA312" i="6"/>
  <c r="DZ312" i="6"/>
  <c r="DY312" i="6"/>
  <c r="DX312" i="6"/>
  <c r="DW312" i="6"/>
  <c r="DV312" i="6"/>
  <c r="DU312" i="6"/>
  <c r="DT312" i="6"/>
  <c r="DS312" i="6"/>
  <c r="DR312" i="6"/>
  <c r="DQ312" i="6"/>
  <c r="DP312" i="6"/>
  <c r="DO312" i="6"/>
  <c r="DN312" i="6"/>
  <c r="DM312" i="6"/>
  <c r="DL312" i="6"/>
  <c r="DK312" i="6"/>
  <c r="DJ312" i="6"/>
  <c r="DI312" i="6"/>
  <c r="DH312" i="6"/>
  <c r="DG312" i="6"/>
  <c r="XD273" i="6"/>
  <c r="XD257" i="6" s="1"/>
  <c r="XC273" i="6"/>
  <c r="XC257" i="6" s="1"/>
  <c r="XB273" i="6"/>
  <c r="XB259" i="6" s="1"/>
  <c r="XA273" i="6"/>
  <c r="XA258" i="6" s="1"/>
  <c r="WZ273" i="6"/>
  <c r="WY273" i="6"/>
  <c r="WY259" i="6" s="1"/>
  <c r="WX273" i="6"/>
  <c r="WW273" i="6"/>
  <c r="WV273" i="6"/>
  <c r="WV259" i="6" s="1"/>
  <c r="WU273" i="6"/>
  <c r="WT273" i="6"/>
  <c r="WS273" i="6"/>
  <c r="WS259" i="6" s="1"/>
  <c r="WR273" i="6"/>
  <c r="WR258" i="6" s="1"/>
  <c r="WQ273" i="6"/>
  <c r="WQ259" i="6" s="1"/>
  <c r="WP273" i="6"/>
  <c r="WP259" i="6" s="1"/>
  <c r="WO273" i="6"/>
  <c r="WO258" i="6" s="1"/>
  <c r="WN273" i="6"/>
  <c r="WM273" i="6"/>
  <c r="WM259" i="6" s="1"/>
  <c r="WL273" i="6"/>
  <c r="WL258" i="6" s="1"/>
  <c r="WK273" i="6"/>
  <c r="WJ273" i="6"/>
  <c r="WJ259" i="6" s="1"/>
  <c r="WI273" i="6"/>
  <c r="WH273" i="6"/>
  <c r="WG273" i="6"/>
  <c r="WG258" i="6" s="1"/>
  <c r="WF273" i="6"/>
  <c r="WF258" i="6" s="1"/>
  <c r="WE273" i="6"/>
  <c r="WE257" i="6" s="1"/>
  <c r="WD273" i="6"/>
  <c r="WD257" i="6" s="1"/>
  <c r="WC273" i="6"/>
  <c r="WC259" i="6" s="1"/>
  <c r="WB273" i="6"/>
  <c r="WA273" i="6"/>
  <c r="VZ273" i="6"/>
  <c r="VY273" i="6"/>
  <c r="VY259" i="6" s="1"/>
  <c r="VX273" i="6"/>
  <c r="VX259" i="6" s="1"/>
  <c r="VW273" i="6"/>
  <c r="VV273" i="6"/>
  <c r="VU273" i="6"/>
  <c r="VU259" i="6" s="1"/>
  <c r="VT273" i="6"/>
  <c r="VT258" i="6" s="1"/>
  <c r="VS273" i="6"/>
  <c r="VS257" i="6" s="1"/>
  <c r="VR273" i="6"/>
  <c r="VR257" i="6" s="1"/>
  <c r="VQ273" i="6"/>
  <c r="VQ258" i="6" s="1"/>
  <c r="VP273" i="6"/>
  <c r="VO273" i="6"/>
  <c r="VN273" i="6"/>
  <c r="VN259" i="6" s="1"/>
  <c r="VM273" i="6"/>
  <c r="VL273" i="6"/>
  <c r="VL257" i="6" s="1"/>
  <c r="VK273" i="6"/>
  <c r="VJ273" i="6"/>
  <c r="VI273" i="6"/>
  <c r="VI258" i="6" s="1"/>
  <c r="VH273" i="6"/>
  <c r="VH258" i="6" s="1"/>
  <c r="VG273" i="6"/>
  <c r="VG258" i="6" s="1"/>
  <c r="VF273" i="6"/>
  <c r="VF259" i="6" s="1"/>
  <c r="VE273" i="6"/>
  <c r="VE258" i="6" s="1"/>
  <c r="VD273" i="6"/>
  <c r="VC273" i="6"/>
  <c r="VC259" i="6" s="1"/>
  <c r="VB273" i="6"/>
  <c r="VA273" i="6"/>
  <c r="UZ273" i="6"/>
  <c r="UZ259" i="6" s="1"/>
  <c r="UY273" i="6"/>
  <c r="UX273" i="6"/>
  <c r="UW273" i="6"/>
  <c r="UW259" i="6" s="1"/>
  <c r="UV273" i="6"/>
  <c r="UV259" i="6" s="1"/>
  <c r="UU273" i="6"/>
  <c r="UU257" i="6" s="1"/>
  <c r="UT273" i="6"/>
  <c r="UT258" i="6" s="1"/>
  <c r="US273" i="6"/>
  <c r="US258" i="6" s="1"/>
  <c r="UR273" i="6"/>
  <c r="UQ273" i="6"/>
  <c r="UQ258" i="6" s="1"/>
  <c r="UP273" i="6"/>
  <c r="UO273" i="6"/>
  <c r="UO259" i="6" s="1"/>
  <c r="UN273" i="6"/>
  <c r="UN259" i="6" s="1"/>
  <c r="UM273" i="6"/>
  <c r="UM257" i="6" s="1"/>
  <c r="UL273" i="6"/>
  <c r="UK273" i="6"/>
  <c r="UK258" i="6" s="1"/>
  <c r="UJ273" i="6"/>
  <c r="UJ257" i="6" s="1"/>
  <c r="UI273" i="6"/>
  <c r="UI257" i="6" s="1"/>
  <c r="UH273" i="6"/>
  <c r="UH257" i="6" s="1"/>
  <c r="UG273" i="6"/>
  <c r="UG258" i="6" s="1"/>
  <c r="UF273" i="6"/>
  <c r="UE273" i="6"/>
  <c r="UE259" i="6" s="1"/>
  <c r="UD273" i="6"/>
  <c r="UD259" i="6" s="1"/>
  <c r="UC273" i="6"/>
  <c r="UC259" i="6" s="1"/>
  <c r="UB273" i="6"/>
  <c r="UB259" i="6" s="1"/>
  <c r="UA273" i="6"/>
  <c r="UA259" i="6" s="1"/>
  <c r="TZ273" i="6"/>
  <c r="TY273" i="6"/>
  <c r="TY259" i="6" s="1"/>
  <c r="TX273" i="6"/>
  <c r="TX259" i="6" s="1"/>
  <c r="TW273" i="6"/>
  <c r="TW258" i="6" s="1"/>
  <c r="TV273" i="6"/>
  <c r="TV259" i="6" s="1"/>
  <c r="TU273" i="6"/>
  <c r="TU258" i="6" s="1"/>
  <c r="TT273" i="6"/>
  <c r="TS273" i="6"/>
  <c r="TS259" i="6" s="1"/>
  <c r="TR273" i="6"/>
  <c r="TQ273" i="6"/>
  <c r="TP273" i="6"/>
  <c r="TP259" i="6" s="1"/>
  <c r="TO273" i="6"/>
  <c r="TO259" i="6" s="1"/>
  <c r="TN273" i="6"/>
  <c r="TM273" i="6"/>
  <c r="TM259" i="6" s="1"/>
  <c r="TL273" i="6"/>
  <c r="TL257" i="6" s="1"/>
  <c r="TK273" i="6"/>
  <c r="TK259" i="6" s="1"/>
  <c r="TJ273" i="6"/>
  <c r="TJ258" i="6" s="1"/>
  <c r="TI273" i="6"/>
  <c r="TI258" i="6" s="1"/>
  <c r="TH273" i="6"/>
  <c r="TG273" i="6"/>
  <c r="TG259" i="6" s="1"/>
  <c r="TF273" i="6"/>
  <c r="TE273" i="6"/>
  <c r="TE259" i="6" s="1"/>
  <c r="TD273" i="6"/>
  <c r="TD259" i="6" s="1"/>
  <c r="TC273" i="6"/>
  <c r="TC257" i="6" s="1"/>
  <c r="TB273" i="6"/>
  <c r="TA273" i="6"/>
  <c r="TA259" i="6" s="1"/>
  <c r="SZ273" i="6"/>
  <c r="SZ258" i="6" s="1"/>
  <c r="SY273" i="6"/>
  <c r="SY257" i="6" s="1"/>
  <c r="SX273" i="6"/>
  <c r="SX258" i="6" s="1"/>
  <c r="SW273" i="6"/>
  <c r="SW259" i="6" s="1"/>
  <c r="SV273" i="6"/>
  <c r="SU273" i="6"/>
  <c r="SU258" i="6" s="1"/>
  <c r="ST273" i="6"/>
  <c r="ST259" i="6" s="1"/>
  <c r="SS273" i="6"/>
  <c r="SS259" i="6" s="1"/>
  <c r="SR273" i="6"/>
  <c r="SR259" i="6" s="1"/>
  <c r="SQ273" i="6"/>
  <c r="SQ259" i="6" s="1"/>
  <c r="SP273" i="6"/>
  <c r="SO273" i="6"/>
  <c r="SO259" i="6" s="1"/>
  <c r="SN273" i="6"/>
  <c r="SN257" i="6" s="1"/>
  <c r="SM273" i="6"/>
  <c r="SM259" i="6" s="1"/>
  <c r="SL273" i="6"/>
  <c r="SL257" i="6" s="1"/>
  <c r="SK273" i="6"/>
  <c r="SK258" i="6" s="1"/>
  <c r="SJ273" i="6"/>
  <c r="SI273" i="6"/>
  <c r="SI257" i="6" s="1"/>
  <c r="SH273" i="6"/>
  <c r="SG273" i="6"/>
  <c r="SG259" i="6" s="1"/>
  <c r="SF273" i="6"/>
  <c r="SF258" i="6" s="1"/>
  <c r="SE273" i="6"/>
  <c r="SD273" i="6"/>
  <c r="SC273" i="6"/>
  <c r="SC259" i="6" s="1"/>
  <c r="SB273" i="6"/>
  <c r="SB257" i="6" s="1"/>
  <c r="SA273" i="6"/>
  <c r="SA258" i="6" s="1"/>
  <c r="RZ273" i="6"/>
  <c r="RZ258" i="6" s="1"/>
  <c r="RY273" i="6"/>
  <c r="RY257" i="6" s="1"/>
  <c r="RX273" i="6"/>
  <c r="RW273" i="6"/>
  <c r="RW258" i="6" s="1"/>
  <c r="RV273" i="6"/>
  <c r="RU273" i="6"/>
  <c r="RU259" i="6" s="1"/>
  <c r="RT273" i="6"/>
  <c r="RT257" i="6" s="1"/>
  <c r="RS273" i="6"/>
  <c r="RR273" i="6"/>
  <c r="RQ273" i="6"/>
  <c r="RQ259" i="6" s="1"/>
  <c r="RP273" i="6"/>
  <c r="RP258" i="6" s="1"/>
  <c r="RO273" i="6"/>
  <c r="RO258" i="6" s="1"/>
  <c r="RN273" i="6"/>
  <c r="RN259" i="6" s="1"/>
  <c r="RM273" i="6"/>
  <c r="RM258" i="6" s="1"/>
  <c r="RL273" i="6"/>
  <c r="RK273" i="6"/>
  <c r="RK258" i="6" s="1"/>
  <c r="RJ273" i="6"/>
  <c r="RJ259" i="6" s="1"/>
  <c r="RI273" i="6"/>
  <c r="RH273" i="6"/>
  <c r="RH259" i="6" s="1"/>
  <c r="RG273" i="6"/>
  <c r="RF273" i="6"/>
  <c r="RE273" i="6"/>
  <c r="RE259" i="6" s="1"/>
  <c r="RD273" i="6"/>
  <c r="RD259" i="6" s="1"/>
  <c r="RC273" i="6"/>
  <c r="RC259" i="6" s="1"/>
  <c r="RB273" i="6"/>
  <c r="RB257" i="6" s="1"/>
  <c r="RA273" i="6"/>
  <c r="RA259" i="6" s="1"/>
  <c r="QZ273" i="6"/>
  <c r="QY273" i="6"/>
  <c r="QY259" i="6" s="1"/>
  <c r="QX273" i="6"/>
  <c r="QX258" i="6" s="1"/>
  <c r="QW273" i="6"/>
  <c r="QV273" i="6"/>
  <c r="QV259" i="6" s="1"/>
  <c r="QU273" i="6"/>
  <c r="QT273" i="6"/>
  <c r="QS273" i="6"/>
  <c r="QS259" i="6" s="1"/>
  <c r="QR273" i="6"/>
  <c r="QR258" i="6" s="1"/>
  <c r="QQ273" i="6"/>
  <c r="QQ258" i="6" s="1"/>
  <c r="QP273" i="6"/>
  <c r="QP257" i="6" s="1"/>
  <c r="QO273" i="6"/>
  <c r="QO258" i="6" s="1"/>
  <c r="QN273" i="6"/>
  <c r="QM273" i="6"/>
  <c r="QM259" i="6" s="1"/>
  <c r="QL273" i="6"/>
  <c r="QL258" i="6" s="1"/>
  <c r="QK273" i="6"/>
  <c r="QK259" i="6" s="1"/>
  <c r="QJ273" i="6"/>
  <c r="QJ259" i="6" s="1"/>
  <c r="QI273" i="6"/>
  <c r="QH273" i="6"/>
  <c r="QG273" i="6"/>
  <c r="QG258" i="6" s="1"/>
  <c r="QF273" i="6"/>
  <c r="QF257" i="6" s="1"/>
  <c r="QE273" i="6"/>
  <c r="QE259" i="6" s="1"/>
  <c r="QD273" i="6"/>
  <c r="QD259" i="6" s="1"/>
  <c r="QC273" i="6"/>
  <c r="QC259" i="6" s="1"/>
  <c r="QB273" i="6"/>
  <c r="QA273" i="6"/>
  <c r="QA258" i="6" s="1"/>
  <c r="PZ273" i="6"/>
  <c r="PY273" i="6"/>
  <c r="PY259" i="6" s="1"/>
  <c r="PX273" i="6"/>
  <c r="PX259" i="6" s="1"/>
  <c r="PW273" i="6"/>
  <c r="PV273" i="6"/>
  <c r="PU273" i="6"/>
  <c r="PU259" i="6" s="1"/>
  <c r="PT273" i="6"/>
  <c r="PT259" i="6" s="1"/>
  <c r="PS273" i="6"/>
  <c r="PS258" i="6" s="1"/>
  <c r="PR273" i="6"/>
  <c r="PR258" i="6" s="1"/>
  <c r="PQ273" i="6"/>
  <c r="PQ257" i="6" s="1"/>
  <c r="PP273" i="6"/>
  <c r="PO273" i="6"/>
  <c r="PO258" i="6" s="1"/>
  <c r="PN273" i="6"/>
  <c r="PN259" i="6" s="1"/>
  <c r="PM273" i="6"/>
  <c r="PM258" i="6" s="1"/>
  <c r="PL273" i="6"/>
  <c r="PL258" i="6" s="1"/>
  <c r="PK273" i="6"/>
  <c r="PJ273" i="6"/>
  <c r="PI273" i="6"/>
  <c r="PI257" i="6" s="1"/>
  <c r="PH273" i="6"/>
  <c r="PH257" i="6" s="1"/>
  <c r="PG273" i="6"/>
  <c r="PG257" i="6" s="1"/>
  <c r="PF273" i="6"/>
  <c r="PF258" i="6" s="1"/>
  <c r="PE273" i="6"/>
  <c r="PE257" i="6" s="1"/>
  <c r="PD273" i="6"/>
  <c r="PC273" i="6"/>
  <c r="PC259" i="6" s="1"/>
  <c r="PB273" i="6"/>
  <c r="PB259" i="6" s="1"/>
  <c r="PA273" i="6"/>
  <c r="PA259" i="6" s="1"/>
  <c r="OZ273" i="6"/>
  <c r="OZ257" i="6" s="1"/>
  <c r="OY273" i="6"/>
  <c r="OY257" i="6" s="1"/>
  <c r="OX273" i="6"/>
  <c r="OW273" i="6"/>
  <c r="OW259" i="6" s="1"/>
  <c r="OV273" i="6"/>
  <c r="OV259" i="6" s="1"/>
  <c r="OU273" i="6"/>
  <c r="OU258" i="6" s="1"/>
  <c r="OT273" i="6"/>
  <c r="OT258" i="6" s="1"/>
  <c r="OS273" i="6"/>
  <c r="OS258" i="6" s="1"/>
  <c r="OR273" i="6"/>
  <c r="OQ273" i="6"/>
  <c r="OQ257" i="6" s="1"/>
  <c r="OP273" i="6"/>
  <c r="OP259" i="6" s="1"/>
  <c r="OO273" i="6"/>
  <c r="OO259" i="6" s="1"/>
  <c r="ON273" i="6"/>
  <c r="ON259" i="6" s="1"/>
  <c r="OM273" i="6"/>
  <c r="OM259" i="6" s="1"/>
  <c r="OL273" i="6"/>
  <c r="OK273" i="6"/>
  <c r="OK258" i="6" s="1"/>
  <c r="OJ273" i="6"/>
  <c r="OJ259" i="6" s="1"/>
  <c r="OI273" i="6"/>
  <c r="OI259" i="6" s="1"/>
  <c r="OH273" i="6"/>
  <c r="OH259" i="6" s="1"/>
  <c r="OG273" i="6"/>
  <c r="OG259" i="6" s="1"/>
  <c r="OF273" i="6"/>
  <c r="OE273" i="6"/>
  <c r="OE258" i="6" s="1"/>
  <c r="OD273" i="6"/>
  <c r="OC273" i="6"/>
  <c r="OC259" i="6" s="1"/>
  <c r="OB273" i="6"/>
  <c r="OB259" i="6" s="1"/>
  <c r="OA273" i="6"/>
  <c r="OA257" i="6" s="1"/>
  <c r="NZ273" i="6"/>
  <c r="NY273" i="6"/>
  <c r="NY259" i="6" s="1"/>
  <c r="NX273" i="6"/>
  <c r="NX258" i="6" s="1"/>
  <c r="NW273" i="6"/>
  <c r="NW258" i="6" s="1"/>
  <c r="NV273" i="6"/>
  <c r="NV259" i="6" s="1"/>
  <c r="NU273" i="6"/>
  <c r="NU259" i="6" s="1"/>
  <c r="NT273" i="6"/>
  <c r="NS273" i="6"/>
  <c r="NS258" i="6" s="1"/>
  <c r="NR273" i="6"/>
  <c r="NQ273" i="6"/>
  <c r="NQ258" i="6" s="1"/>
  <c r="NP273" i="6"/>
  <c r="NP259" i="6" s="1"/>
  <c r="NO273" i="6"/>
  <c r="NO257" i="6" s="1"/>
  <c r="NN273" i="6"/>
  <c r="NM273" i="6"/>
  <c r="NM259" i="6" s="1"/>
  <c r="NL273" i="6"/>
  <c r="NL259" i="6" s="1"/>
  <c r="NK273" i="6"/>
  <c r="NK257" i="6" s="1"/>
  <c r="NJ273" i="6"/>
  <c r="NJ257" i="6" s="1"/>
  <c r="NI273" i="6"/>
  <c r="NI259" i="6" s="1"/>
  <c r="NH273" i="6"/>
  <c r="NG273" i="6"/>
  <c r="NG259" i="6" s="1"/>
  <c r="NF273" i="6"/>
  <c r="NE273" i="6"/>
  <c r="NE259" i="6" s="1"/>
  <c r="ND273" i="6"/>
  <c r="ND259" i="6" s="1"/>
  <c r="NC273" i="6"/>
  <c r="NC259" i="6" s="1"/>
  <c r="NB273" i="6"/>
  <c r="NA273" i="6"/>
  <c r="NA259" i="6" s="1"/>
  <c r="MZ273" i="6"/>
  <c r="MZ258" i="6" s="1"/>
  <c r="MY273" i="6"/>
  <c r="MY258" i="6" s="1"/>
  <c r="MX273" i="6"/>
  <c r="MX259" i="6" s="1"/>
  <c r="MW273" i="6"/>
  <c r="MW258" i="6" s="1"/>
  <c r="MV273" i="6"/>
  <c r="MU273" i="6"/>
  <c r="MU257" i="6" s="1"/>
  <c r="MT273" i="6"/>
  <c r="MT259" i="6" s="1"/>
  <c r="MS273" i="6"/>
  <c r="MS259" i="6" s="1"/>
  <c r="MR273" i="6"/>
  <c r="MR259" i="6" s="1"/>
  <c r="MQ273" i="6"/>
  <c r="MP273" i="6"/>
  <c r="MO273" i="6"/>
  <c r="MO259" i="6" s="1"/>
  <c r="MN273" i="6"/>
  <c r="MN259" i="6" s="1"/>
  <c r="MM273" i="6"/>
  <c r="MM257" i="6" s="1"/>
  <c r="ML273" i="6"/>
  <c r="ML258" i="6" s="1"/>
  <c r="MK273" i="6"/>
  <c r="MK258" i="6" s="1"/>
  <c r="MJ273" i="6"/>
  <c r="MI273" i="6"/>
  <c r="MI257" i="6" s="1"/>
  <c r="MH273" i="6"/>
  <c r="MH259" i="6" s="1"/>
  <c r="MG273" i="6"/>
  <c r="MG259" i="6" s="1"/>
  <c r="MF273" i="6"/>
  <c r="MF259" i="6" s="1"/>
  <c r="ME273" i="6"/>
  <c r="MD273" i="6"/>
  <c r="MC273" i="6"/>
  <c r="MC259" i="6" s="1"/>
  <c r="MB273" i="6"/>
  <c r="MB257" i="6" s="1"/>
  <c r="MA273" i="6"/>
  <c r="MA259" i="6" s="1"/>
  <c r="LZ273" i="6"/>
  <c r="LZ257" i="6" s="1"/>
  <c r="LY273" i="6"/>
  <c r="LY259" i="6" s="1"/>
  <c r="LX273" i="6"/>
  <c r="LW273" i="6"/>
  <c r="LW259" i="6" s="1"/>
  <c r="LV273" i="6"/>
  <c r="LV258" i="6" s="1"/>
  <c r="LU273" i="6"/>
  <c r="LU259" i="6" s="1"/>
  <c r="LT273" i="6"/>
  <c r="LT257" i="6" s="1"/>
  <c r="LS273" i="6"/>
  <c r="LR273" i="6"/>
  <c r="LQ273" i="6"/>
  <c r="LQ258" i="6" s="1"/>
  <c r="LP273" i="6"/>
  <c r="LP259" i="6" s="1"/>
  <c r="LO273" i="6"/>
  <c r="LO258" i="6" s="1"/>
  <c r="LN273" i="6"/>
  <c r="LN259" i="6" s="1"/>
  <c r="LM273" i="6"/>
  <c r="LM259" i="6" s="1"/>
  <c r="LL273" i="6"/>
  <c r="LK273" i="6"/>
  <c r="LK257" i="6" s="1"/>
  <c r="LJ273" i="6"/>
  <c r="LI273" i="6"/>
  <c r="LI259" i="6" s="1"/>
  <c r="LH273" i="6"/>
  <c r="LH258" i="6" s="1"/>
  <c r="LG273" i="6"/>
  <c r="LF273" i="6"/>
  <c r="LE273" i="6"/>
  <c r="LE259" i="6" s="1"/>
  <c r="LD273" i="6"/>
  <c r="LD257" i="6" s="1"/>
  <c r="LC273" i="6"/>
  <c r="LC259" i="6" s="1"/>
  <c r="LB273" i="6"/>
  <c r="LB258" i="6" s="1"/>
  <c r="LA273" i="6"/>
  <c r="LA259" i="6" s="1"/>
  <c r="KZ273" i="6"/>
  <c r="KY273" i="6"/>
  <c r="KY257" i="6" s="1"/>
  <c r="KX273" i="6"/>
  <c r="KX259" i="6" s="1"/>
  <c r="KW273" i="6"/>
  <c r="KW259" i="6" s="1"/>
  <c r="KV273" i="6"/>
  <c r="KV259" i="6" s="1"/>
  <c r="KU273" i="6"/>
  <c r="KT273" i="6"/>
  <c r="KS273" i="6"/>
  <c r="KS258" i="6" s="1"/>
  <c r="KR273" i="6"/>
  <c r="KR258" i="6" s="1"/>
  <c r="KQ273" i="6"/>
  <c r="KQ258" i="6" s="1"/>
  <c r="KP273" i="6"/>
  <c r="KP258" i="6" s="1"/>
  <c r="KO273" i="6"/>
  <c r="KO258" i="6" s="1"/>
  <c r="KN273" i="6"/>
  <c r="KM273" i="6"/>
  <c r="KM258" i="6" s="1"/>
  <c r="KL273" i="6"/>
  <c r="KK273" i="6"/>
  <c r="KK259" i="6" s="1"/>
  <c r="KJ273" i="6"/>
  <c r="KJ259" i="6" s="1"/>
  <c r="KI273" i="6"/>
  <c r="KH273" i="6"/>
  <c r="KG273" i="6"/>
  <c r="KG259" i="6" s="1"/>
  <c r="KF273" i="6"/>
  <c r="KF259" i="6" s="1"/>
  <c r="KE273" i="6"/>
  <c r="KE259" i="6" s="1"/>
  <c r="KD273" i="6"/>
  <c r="KD259" i="6" s="1"/>
  <c r="KC273" i="6"/>
  <c r="KC259" i="6" s="1"/>
  <c r="KB273" i="6"/>
  <c r="KA273" i="6"/>
  <c r="KA259" i="6" s="1"/>
  <c r="JZ273" i="6"/>
  <c r="JZ259" i="6" s="1"/>
  <c r="JY273" i="6"/>
  <c r="JX273" i="6"/>
  <c r="JX259" i="6" s="1"/>
  <c r="JW273" i="6"/>
  <c r="JV273" i="6"/>
  <c r="JU273" i="6"/>
  <c r="JU258" i="6" s="1"/>
  <c r="JT273" i="6"/>
  <c r="JT258" i="6" s="1"/>
  <c r="JS273" i="6"/>
  <c r="JS257" i="6" s="1"/>
  <c r="JR273" i="6"/>
  <c r="JR258" i="6" s="1"/>
  <c r="JQ273" i="6"/>
  <c r="JQ257" i="6" s="1"/>
  <c r="JP273" i="6"/>
  <c r="JO273" i="6"/>
  <c r="JO258" i="6" s="1"/>
  <c r="JN273" i="6"/>
  <c r="JM273" i="6"/>
  <c r="JM259" i="6" s="1"/>
  <c r="JL273" i="6"/>
  <c r="JL259" i="6" s="1"/>
  <c r="JK273" i="6"/>
  <c r="JK257" i="6" s="1"/>
  <c r="JJ273" i="6"/>
  <c r="JI273" i="6"/>
  <c r="JI259" i="6" s="1"/>
  <c r="JH273" i="6"/>
  <c r="JH258" i="6" s="1"/>
  <c r="JG273" i="6"/>
  <c r="JG258" i="6" s="1"/>
  <c r="JF273" i="6"/>
  <c r="JF258" i="6" s="1"/>
  <c r="JE273" i="6"/>
  <c r="JE258" i="6" s="1"/>
  <c r="JD273" i="6"/>
  <c r="JC273" i="6"/>
  <c r="JC258" i="6" s="1"/>
  <c r="JB273" i="6"/>
  <c r="JB258" i="6" s="1"/>
  <c r="JA273" i="6"/>
  <c r="JA259" i="6" s="1"/>
  <c r="IZ273" i="6"/>
  <c r="IZ257" i="6" s="1"/>
  <c r="IY273" i="6"/>
  <c r="IY259" i="6" s="1"/>
  <c r="IX273" i="6"/>
  <c r="IW273" i="6"/>
  <c r="IW258" i="6" s="1"/>
  <c r="IV273" i="6"/>
  <c r="IV259" i="6" s="1"/>
  <c r="IU273" i="6"/>
  <c r="IU257" i="6" s="1"/>
  <c r="IT273" i="6"/>
  <c r="IT257" i="6" s="1"/>
  <c r="IS273" i="6"/>
  <c r="IS258" i="6" s="1"/>
  <c r="IR273" i="6"/>
  <c r="IQ273" i="6"/>
  <c r="IQ259" i="6" s="1"/>
  <c r="IP273" i="6"/>
  <c r="IP259" i="6" s="1"/>
  <c r="IO273" i="6"/>
  <c r="IO259" i="6" s="1"/>
  <c r="IN273" i="6"/>
  <c r="IN257" i="6" s="1"/>
  <c r="IM273" i="6"/>
  <c r="IM259" i="6" s="1"/>
  <c r="IL273" i="6"/>
  <c r="IK273" i="6"/>
  <c r="IK259" i="6" s="1"/>
  <c r="IJ273" i="6"/>
  <c r="IJ258" i="6" s="1"/>
  <c r="II273" i="6"/>
  <c r="II257" i="6" s="1"/>
  <c r="IH273" i="6"/>
  <c r="IH259" i="6" s="1"/>
  <c r="IG273" i="6"/>
  <c r="IG259" i="6" s="1"/>
  <c r="IF273" i="6"/>
  <c r="IE273" i="6"/>
  <c r="IE258" i="6" s="1"/>
  <c r="ID273" i="6"/>
  <c r="ID259" i="6" s="1"/>
  <c r="IC273" i="6"/>
  <c r="IC259" i="6" s="1"/>
  <c r="IB273" i="6"/>
  <c r="IB257" i="6" s="1"/>
  <c r="IA273" i="6"/>
  <c r="IA257" i="6" s="1"/>
  <c r="HZ273" i="6"/>
  <c r="HY273" i="6"/>
  <c r="HY258" i="6" s="1"/>
  <c r="HX273" i="6"/>
  <c r="HX257" i="6" s="1"/>
  <c r="HW273" i="6"/>
  <c r="HW259" i="6" s="1"/>
  <c r="HV273" i="6"/>
  <c r="HV259" i="6" s="1"/>
  <c r="HU273" i="6"/>
  <c r="HU259" i="6" s="1"/>
  <c r="HT273" i="6"/>
  <c r="HS273" i="6"/>
  <c r="HS259" i="6" s="1"/>
  <c r="HR273" i="6"/>
  <c r="HR259" i="6" s="1"/>
  <c r="HQ273" i="6"/>
  <c r="HP273" i="6"/>
  <c r="HP259" i="6" s="1"/>
  <c r="HO273" i="6"/>
  <c r="HO259" i="6" s="1"/>
  <c r="HN273" i="6"/>
  <c r="HM273" i="6"/>
  <c r="HM257" i="6" s="1"/>
  <c r="HL273" i="6"/>
  <c r="HL258" i="6" s="1"/>
  <c r="HK273" i="6"/>
  <c r="HK259" i="6" s="1"/>
  <c r="HJ273" i="6"/>
  <c r="HJ257" i="6" s="1"/>
  <c r="HI273" i="6"/>
  <c r="HI258" i="6" s="1"/>
  <c r="HH273" i="6"/>
  <c r="HG273" i="6"/>
  <c r="HG259" i="6" s="1"/>
  <c r="HF273" i="6"/>
  <c r="HF259" i="6" s="1"/>
  <c r="HE273" i="6"/>
  <c r="HE259" i="6" s="1"/>
  <c r="HD273" i="6"/>
  <c r="HD259" i="6" s="1"/>
  <c r="HC273" i="6"/>
  <c r="HB273" i="6"/>
  <c r="HA273" i="6"/>
  <c r="HA259" i="6" s="1"/>
  <c r="GZ273" i="6"/>
  <c r="GZ259" i="6" s="1"/>
  <c r="GY273" i="6"/>
  <c r="GY257" i="6" s="1"/>
  <c r="GX273" i="6"/>
  <c r="GX259" i="6" s="1"/>
  <c r="GW273" i="6"/>
  <c r="GW257" i="6" s="1"/>
  <c r="GV273" i="6"/>
  <c r="GU273" i="6"/>
  <c r="GU259" i="6" s="1"/>
  <c r="GT273" i="6"/>
  <c r="GT259" i="6" s="1"/>
  <c r="GS273" i="6"/>
  <c r="GS259" i="6" s="1"/>
  <c r="GR273" i="6"/>
  <c r="GR259" i="6" s="1"/>
  <c r="GQ273" i="6"/>
  <c r="GP273" i="6"/>
  <c r="GO273" i="6"/>
  <c r="GO257" i="6" s="1"/>
  <c r="GN273" i="6"/>
  <c r="GN259" i="6" s="1"/>
  <c r="GM273" i="6"/>
  <c r="GM259" i="6" s="1"/>
  <c r="GL273" i="6"/>
  <c r="GL258" i="6" s="1"/>
  <c r="GK273" i="6"/>
  <c r="GK258" i="6" s="1"/>
  <c r="GJ273" i="6"/>
  <c r="GI273" i="6"/>
  <c r="GI258" i="6" s="1"/>
  <c r="GH273" i="6"/>
  <c r="GH259" i="6" s="1"/>
  <c r="GG273" i="6"/>
  <c r="GG259" i="6" s="1"/>
  <c r="GF273" i="6"/>
  <c r="GF259" i="6" s="1"/>
  <c r="GE273" i="6"/>
  <c r="GD273" i="6"/>
  <c r="GC273" i="6"/>
  <c r="GC259" i="6" s="1"/>
  <c r="GB273" i="6"/>
  <c r="GB258" i="6" s="1"/>
  <c r="GA273" i="6"/>
  <c r="GA259" i="6" s="1"/>
  <c r="FZ273" i="6"/>
  <c r="FZ259" i="6" s="1"/>
  <c r="FY273" i="6"/>
  <c r="FY259" i="6" s="1"/>
  <c r="FX273" i="6"/>
  <c r="FW273" i="6"/>
  <c r="FW259" i="6" s="1"/>
  <c r="FV273" i="6"/>
  <c r="FV259" i="6" s="1"/>
  <c r="FU273" i="6"/>
  <c r="FU259" i="6" s="1"/>
  <c r="FT273" i="6"/>
  <c r="FT258" i="6" s="1"/>
  <c r="FS273" i="6"/>
  <c r="FR273" i="6"/>
  <c r="FQ273" i="6"/>
  <c r="FQ259" i="6" s="1"/>
  <c r="FP273" i="6"/>
  <c r="FP259" i="6" s="1"/>
  <c r="FO273" i="6"/>
  <c r="FO258" i="6" s="1"/>
  <c r="FN273" i="6"/>
  <c r="FN259" i="6" s="1"/>
  <c r="FM273" i="6"/>
  <c r="FM259" i="6" s="1"/>
  <c r="FL273" i="6"/>
  <c r="FK273" i="6"/>
  <c r="FK259" i="6" s="1"/>
  <c r="FJ273" i="6"/>
  <c r="FJ259" i="6" s="1"/>
  <c r="FI273" i="6"/>
  <c r="FI259" i="6" s="1"/>
  <c r="FH273" i="6"/>
  <c r="FH257" i="6" s="1"/>
  <c r="FG273" i="6"/>
  <c r="FF273" i="6"/>
  <c r="FE273" i="6"/>
  <c r="FE259" i="6" s="1"/>
  <c r="FD273" i="6"/>
  <c r="FD257" i="6" s="1"/>
  <c r="FC273" i="6"/>
  <c r="FC259" i="6" s="1"/>
  <c r="FB273" i="6"/>
  <c r="FB258" i="6" s="1"/>
  <c r="FA273" i="6"/>
  <c r="FA259" i="6" s="1"/>
  <c r="EZ273" i="6"/>
  <c r="EY273" i="6"/>
  <c r="EY258" i="6" s="1"/>
  <c r="EX273" i="6"/>
  <c r="EX259" i="6" s="1"/>
  <c r="EW273" i="6"/>
  <c r="EW258" i="6" s="1"/>
  <c r="EV273" i="6"/>
  <c r="EV259" i="6" s="1"/>
  <c r="EU273" i="6"/>
  <c r="ET273" i="6"/>
  <c r="ES273" i="6"/>
  <c r="ES259" i="6" s="1"/>
  <c r="ER273" i="6"/>
  <c r="ER258" i="6" s="1"/>
  <c r="EQ273" i="6"/>
  <c r="EQ258" i="6" s="1"/>
  <c r="EP273" i="6"/>
  <c r="EP259" i="6" s="1"/>
  <c r="EO273" i="6"/>
  <c r="EO259" i="6" s="1"/>
  <c r="EN273" i="6"/>
  <c r="EM273" i="6"/>
  <c r="EM259" i="6" s="1"/>
  <c r="EL273" i="6"/>
  <c r="EL259" i="6" s="1"/>
  <c r="EK273" i="6"/>
  <c r="EK259" i="6" s="1"/>
  <c r="EJ273" i="6"/>
  <c r="EJ259" i="6" s="1"/>
  <c r="EI273" i="6"/>
  <c r="EH273" i="6"/>
  <c r="EG273" i="6"/>
  <c r="EG258" i="6" s="1"/>
  <c r="EF273" i="6"/>
  <c r="EF257" i="6" s="1"/>
  <c r="EE273" i="6"/>
  <c r="EE259" i="6" s="1"/>
  <c r="ED273" i="6"/>
  <c r="ED258" i="6" s="1"/>
  <c r="EC273" i="6"/>
  <c r="EC258" i="6" s="1"/>
  <c r="EB273" i="6"/>
  <c r="EA273" i="6"/>
  <c r="EA259" i="6" s="1"/>
  <c r="DZ273" i="6"/>
  <c r="DZ258" i="6" s="1"/>
  <c r="DY273" i="6"/>
  <c r="DY259" i="6" s="1"/>
  <c r="DX273" i="6"/>
  <c r="DX259" i="6" s="1"/>
  <c r="DW273" i="6"/>
  <c r="DW257" i="6" s="1"/>
  <c r="DV273" i="6"/>
  <c r="DU273" i="6"/>
  <c r="DU258" i="6" s="1"/>
  <c r="DT273" i="6"/>
  <c r="DT257" i="6" s="1"/>
  <c r="DS273" i="6"/>
  <c r="DS259" i="6" s="1"/>
  <c r="DR273" i="6"/>
  <c r="DR258" i="6" s="1"/>
  <c r="DQ273" i="6"/>
  <c r="DQ257" i="6" s="1"/>
  <c r="DP273" i="6"/>
  <c r="DO273" i="6"/>
  <c r="DO257" i="6" s="1"/>
  <c r="DN273" i="6"/>
  <c r="DN258" i="6" s="1"/>
  <c r="DM273" i="6"/>
  <c r="DM259" i="6" s="1"/>
  <c r="DL273" i="6"/>
  <c r="DL259" i="6" s="1"/>
  <c r="DK273" i="6"/>
  <c r="DK259" i="6" s="1"/>
  <c r="DJ273" i="6"/>
  <c r="DI273" i="6"/>
  <c r="DI258" i="6" s="1"/>
  <c r="DH273" i="6"/>
  <c r="DH259" i="6" s="1"/>
  <c r="DG273" i="6"/>
  <c r="DG259" i="6" s="1"/>
  <c r="DF273" i="6"/>
  <c r="DF257" i="6" s="1"/>
  <c r="DE273" i="6"/>
  <c r="DE258" i="6" s="1"/>
  <c r="DD273" i="6"/>
  <c r="DC273" i="6"/>
  <c r="DC258" i="6" s="1"/>
  <c r="DB273" i="6"/>
  <c r="DB259" i="6" s="1"/>
  <c r="DA273" i="6"/>
  <c r="DA258" i="6" s="1"/>
  <c r="CZ273" i="6"/>
  <c r="CZ258" i="6" s="1"/>
  <c r="CY273" i="6"/>
  <c r="CY259" i="6" s="1"/>
  <c r="CX273" i="6"/>
  <c r="CW273" i="6"/>
  <c r="CW259" i="6" s="1"/>
  <c r="CV273" i="6"/>
  <c r="CV257" i="6" s="1"/>
  <c r="CU273" i="6"/>
  <c r="CU258" i="6" s="1"/>
  <c r="CT273" i="6"/>
  <c r="CT259" i="6" s="1"/>
  <c r="CS273" i="6"/>
  <c r="CS258" i="6" s="1"/>
  <c r="CR273" i="6"/>
  <c r="CQ273" i="6"/>
  <c r="CQ258" i="6" s="1"/>
  <c r="CP273" i="6"/>
  <c r="CP259" i="6" s="1"/>
  <c r="CO273" i="6"/>
  <c r="CO259" i="6" s="1"/>
  <c r="CN273" i="6"/>
  <c r="CN258" i="6" s="1"/>
  <c r="CM273" i="6"/>
  <c r="CM257" i="6" s="1"/>
  <c r="CL273" i="6"/>
  <c r="CK273" i="6"/>
  <c r="CK258" i="6" s="1"/>
  <c r="CJ273" i="6"/>
  <c r="CJ259" i="6" s="1"/>
  <c r="CI273" i="6"/>
  <c r="CI257" i="6" s="1"/>
  <c r="CH273" i="6"/>
  <c r="CH259" i="6" s="1"/>
  <c r="CG273" i="6"/>
  <c r="CG258" i="6" s="1"/>
  <c r="CF273" i="6"/>
  <c r="CE273" i="6"/>
  <c r="CE259" i="6" s="1"/>
  <c r="CD273" i="6"/>
  <c r="CD258" i="6" s="1"/>
  <c r="CC273" i="6"/>
  <c r="CC259" i="6" s="1"/>
  <c r="CB273" i="6"/>
  <c r="CB257" i="6" s="1"/>
  <c r="XD271" i="6"/>
  <c r="XC271" i="6"/>
  <c r="XB271" i="6"/>
  <c r="XA271" i="6"/>
  <c r="WZ271" i="6"/>
  <c r="WY271" i="6"/>
  <c r="WX271" i="6"/>
  <c r="WW271" i="6"/>
  <c r="WV271" i="6"/>
  <c r="WU271" i="6"/>
  <c r="WT271" i="6"/>
  <c r="WS271" i="6"/>
  <c r="WR271" i="6"/>
  <c r="WQ271" i="6"/>
  <c r="WP271" i="6"/>
  <c r="WO271" i="6"/>
  <c r="WN271" i="6"/>
  <c r="WM271" i="6"/>
  <c r="WL271" i="6"/>
  <c r="WK271" i="6"/>
  <c r="WJ271" i="6"/>
  <c r="WI271" i="6"/>
  <c r="WH271" i="6"/>
  <c r="WG271" i="6"/>
  <c r="WF271" i="6"/>
  <c r="WE271" i="6"/>
  <c r="WD271" i="6"/>
  <c r="WC271" i="6"/>
  <c r="WB271" i="6"/>
  <c r="WA271" i="6"/>
  <c r="VZ271" i="6"/>
  <c r="VY271" i="6"/>
  <c r="VX271" i="6"/>
  <c r="VW271" i="6"/>
  <c r="VV271" i="6"/>
  <c r="VU271" i="6"/>
  <c r="VT271" i="6"/>
  <c r="VS271" i="6"/>
  <c r="VR271" i="6"/>
  <c r="VQ271" i="6"/>
  <c r="VP271" i="6"/>
  <c r="VO271" i="6"/>
  <c r="VN271" i="6"/>
  <c r="VM271" i="6"/>
  <c r="VL271" i="6"/>
  <c r="VK271" i="6"/>
  <c r="VJ271" i="6"/>
  <c r="VI271" i="6"/>
  <c r="VH271" i="6"/>
  <c r="VG271" i="6"/>
  <c r="VF271" i="6"/>
  <c r="VE271" i="6"/>
  <c r="VD271" i="6"/>
  <c r="VC271" i="6"/>
  <c r="VB271" i="6"/>
  <c r="VA271" i="6"/>
  <c r="UZ271" i="6"/>
  <c r="UY271" i="6"/>
  <c r="UX271" i="6"/>
  <c r="UW271" i="6"/>
  <c r="UV271" i="6"/>
  <c r="UU271" i="6"/>
  <c r="UT271" i="6"/>
  <c r="US271" i="6"/>
  <c r="UR271" i="6"/>
  <c r="UQ271" i="6"/>
  <c r="UP271" i="6"/>
  <c r="UO271" i="6"/>
  <c r="UN271" i="6"/>
  <c r="UM271" i="6"/>
  <c r="UL271" i="6"/>
  <c r="UK271" i="6"/>
  <c r="UJ271" i="6"/>
  <c r="UI271" i="6"/>
  <c r="UH271" i="6"/>
  <c r="UG271" i="6"/>
  <c r="UF271" i="6"/>
  <c r="UE271" i="6"/>
  <c r="UD271" i="6"/>
  <c r="UC271" i="6"/>
  <c r="UB271" i="6"/>
  <c r="UA271" i="6"/>
  <c r="TZ271" i="6"/>
  <c r="TY271" i="6"/>
  <c r="TX271" i="6"/>
  <c r="TW271" i="6"/>
  <c r="TV271" i="6"/>
  <c r="TU271" i="6"/>
  <c r="TT271" i="6"/>
  <c r="TS271" i="6"/>
  <c r="TR271" i="6"/>
  <c r="TQ271" i="6"/>
  <c r="TP271" i="6"/>
  <c r="TO271" i="6"/>
  <c r="TN271" i="6"/>
  <c r="TM271" i="6"/>
  <c r="TL271" i="6"/>
  <c r="TK271" i="6"/>
  <c r="TJ271" i="6"/>
  <c r="TI271" i="6"/>
  <c r="TH271" i="6"/>
  <c r="TG271" i="6"/>
  <c r="TF271" i="6"/>
  <c r="TE271" i="6"/>
  <c r="TD271" i="6"/>
  <c r="TC271" i="6"/>
  <c r="TB271" i="6"/>
  <c r="TA271" i="6"/>
  <c r="SZ271" i="6"/>
  <c r="SY271" i="6"/>
  <c r="SX271" i="6"/>
  <c r="SW271" i="6"/>
  <c r="SV271" i="6"/>
  <c r="SU271" i="6"/>
  <c r="ST271" i="6"/>
  <c r="SS271" i="6"/>
  <c r="SR271" i="6"/>
  <c r="SQ271" i="6"/>
  <c r="SP271" i="6"/>
  <c r="SO271" i="6"/>
  <c r="SN271" i="6"/>
  <c r="SM271" i="6"/>
  <c r="SL271" i="6"/>
  <c r="SK271" i="6"/>
  <c r="SJ271" i="6"/>
  <c r="SI271" i="6"/>
  <c r="SH271" i="6"/>
  <c r="SG271" i="6"/>
  <c r="SF271" i="6"/>
  <c r="SE271" i="6"/>
  <c r="SD271" i="6"/>
  <c r="SC271" i="6"/>
  <c r="SB271" i="6"/>
  <c r="SA271" i="6"/>
  <c r="RZ271" i="6"/>
  <c r="RY271" i="6"/>
  <c r="RX271" i="6"/>
  <c r="RW271" i="6"/>
  <c r="RV271" i="6"/>
  <c r="RU271" i="6"/>
  <c r="RT271" i="6"/>
  <c r="RS271" i="6"/>
  <c r="RR271" i="6"/>
  <c r="RQ271" i="6"/>
  <c r="RP271" i="6"/>
  <c r="RO271" i="6"/>
  <c r="RN271" i="6"/>
  <c r="RM271" i="6"/>
  <c r="RL271" i="6"/>
  <c r="RK271" i="6"/>
  <c r="RJ271" i="6"/>
  <c r="RI271" i="6"/>
  <c r="RH271" i="6"/>
  <c r="RG271" i="6"/>
  <c r="RF271" i="6"/>
  <c r="RE271" i="6"/>
  <c r="RD271" i="6"/>
  <c r="RC271" i="6"/>
  <c r="RB271" i="6"/>
  <c r="RA271" i="6"/>
  <c r="QZ271" i="6"/>
  <c r="QY271" i="6"/>
  <c r="QX271" i="6"/>
  <c r="QW271" i="6"/>
  <c r="QV271" i="6"/>
  <c r="QU271" i="6"/>
  <c r="QT271" i="6"/>
  <c r="QS271" i="6"/>
  <c r="QR271" i="6"/>
  <c r="QQ271" i="6"/>
  <c r="QP271" i="6"/>
  <c r="QO271" i="6"/>
  <c r="QN271" i="6"/>
  <c r="QM271" i="6"/>
  <c r="QL271" i="6"/>
  <c r="QK271" i="6"/>
  <c r="QJ271" i="6"/>
  <c r="QI271" i="6"/>
  <c r="QH271" i="6"/>
  <c r="QG271" i="6"/>
  <c r="QF271" i="6"/>
  <c r="QE271" i="6"/>
  <c r="QD271" i="6"/>
  <c r="QC271" i="6"/>
  <c r="QB271" i="6"/>
  <c r="QA271" i="6"/>
  <c r="PZ271" i="6"/>
  <c r="PY271" i="6"/>
  <c r="PX271" i="6"/>
  <c r="PW271" i="6"/>
  <c r="PV271" i="6"/>
  <c r="PU271" i="6"/>
  <c r="PT271" i="6"/>
  <c r="PS271" i="6"/>
  <c r="PR271" i="6"/>
  <c r="PQ271" i="6"/>
  <c r="PP271" i="6"/>
  <c r="PO271" i="6"/>
  <c r="PN271" i="6"/>
  <c r="PM271" i="6"/>
  <c r="PL271" i="6"/>
  <c r="PK271" i="6"/>
  <c r="PJ271" i="6"/>
  <c r="PI271" i="6"/>
  <c r="PH271" i="6"/>
  <c r="PG271" i="6"/>
  <c r="PF271" i="6"/>
  <c r="PE271" i="6"/>
  <c r="PD271" i="6"/>
  <c r="PC271" i="6"/>
  <c r="PB271" i="6"/>
  <c r="PA271" i="6"/>
  <c r="OZ271" i="6"/>
  <c r="OY271" i="6"/>
  <c r="OX271" i="6"/>
  <c r="OW271" i="6"/>
  <c r="OV271" i="6"/>
  <c r="OU271" i="6"/>
  <c r="OT271" i="6"/>
  <c r="OS271" i="6"/>
  <c r="OR271" i="6"/>
  <c r="OQ271" i="6"/>
  <c r="OP271" i="6"/>
  <c r="OO271" i="6"/>
  <c r="ON271" i="6"/>
  <c r="OM271" i="6"/>
  <c r="OL271" i="6"/>
  <c r="OK271" i="6"/>
  <c r="OJ271" i="6"/>
  <c r="OI271" i="6"/>
  <c r="OH271" i="6"/>
  <c r="OG271" i="6"/>
  <c r="OF271" i="6"/>
  <c r="OE271" i="6"/>
  <c r="OD271" i="6"/>
  <c r="OC271" i="6"/>
  <c r="OB271" i="6"/>
  <c r="OA271" i="6"/>
  <c r="NZ271" i="6"/>
  <c r="NY271" i="6"/>
  <c r="NX271" i="6"/>
  <c r="NW271" i="6"/>
  <c r="NV271" i="6"/>
  <c r="NU271" i="6"/>
  <c r="NT271" i="6"/>
  <c r="NS271" i="6"/>
  <c r="NR271" i="6"/>
  <c r="NQ271" i="6"/>
  <c r="NP271" i="6"/>
  <c r="NO271" i="6"/>
  <c r="NN271" i="6"/>
  <c r="NM271" i="6"/>
  <c r="NL271" i="6"/>
  <c r="NK271" i="6"/>
  <c r="NJ271" i="6"/>
  <c r="NI271" i="6"/>
  <c r="NH271" i="6"/>
  <c r="NG271" i="6"/>
  <c r="NF271" i="6"/>
  <c r="NE271" i="6"/>
  <c r="ND271" i="6"/>
  <c r="NC271" i="6"/>
  <c r="NB271" i="6"/>
  <c r="NA271" i="6"/>
  <c r="MZ271" i="6"/>
  <c r="MY271" i="6"/>
  <c r="MX271" i="6"/>
  <c r="MW271" i="6"/>
  <c r="MV271" i="6"/>
  <c r="MU271" i="6"/>
  <c r="MT271" i="6"/>
  <c r="MS271" i="6"/>
  <c r="MR271" i="6"/>
  <c r="MQ271" i="6"/>
  <c r="MP271" i="6"/>
  <c r="MO271" i="6"/>
  <c r="MN271" i="6"/>
  <c r="MM271" i="6"/>
  <c r="ML271" i="6"/>
  <c r="MK271" i="6"/>
  <c r="MJ271" i="6"/>
  <c r="MI271" i="6"/>
  <c r="MH271" i="6"/>
  <c r="MG271" i="6"/>
  <c r="MF271" i="6"/>
  <c r="ME271" i="6"/>
  <c r="MD271" i="6"/>
  <c r="MC271" i="6"/>
  <c r="MB271" i="6"/>
  <c r="MA271" i="6"/>
  <c r="LZ271" i="6"/>
  <c r="LY271" i="6"/>
  <c r="LX271" i="6"/>
  <c r="LW271" i="6"/>
  <c r="LV271" i="6"/>
  <c r="LU271" i="6"/>
  <c r="LT271" i="6"/>
  <c r="LS271" i="6"/>
  <c r="LR271" i="6"/>
  <c r="LQ271" i="6"/>
  <c r="LP271" i="6"/>
  <c r="LO271" i="6"/>
  <c r="LN271" i="6"/>
  <c r="LM271" i="6"/>
  <c r="LL271" i="6"/>
  <c r="LK271" i="6"/>
  <c r="LJ271" i="6"/>
  <c r="LI271" i="6"/>
  <c r="LH271" i="6"/>
  <c r="LG271" i="6"/>
  <c r="LF271" i="6"/>
  <c r="LE271" i="6"/>
  <c r="LD271" i="6"/>
  <c r="LC271" i="6"/>
  <c r="LB271" i="6"/>
  <c r="LA271" i="6"/>
  <c r="KZ271" i="6"/>
  <c r="KY271" i="6"/>
  <c r="KX271" i="6"/>
  <c r="KW271" i="6"/>
  <c r="KV271" i="6"/>
  <c r="KU271" i="6"/>
  <c r="KT271" i="6"/>
  <c r="KS271" i="6"/>
  <c r="KR271" i="6"/>
  <c r="KQ271" i="6"/>
  <c r="KP271" i="6"/>
  <c r="KO271" i="6"/>
  <c r="KN271" i="6"/>
  <c r="KM271" i="6"/>
  <c r="KL271" i="6"/>
  <c r="KK271" i="6"/>
  <c r="KJ271" i="6"/>
  <c r="KI271" i="6"/>
  <c r="KH271" i="6"/>
  <c r="KG271" i="6"/>
  <c r="KF271" i="6"/>
  <c r="KE271" i="6"/>
  <c r="KD271" i="6"/>
  <c r="KC271" i="6"/>
  <c r="KB271" i="6"/>
  <c r="KA271" i="6"/>
  <c r="JZ271" i="6"/>
  <c r="JY271" i="6"/>
  <c r="JX271" i="6"/>
  <c r="JW271" i="6"/>
  <c r="JV271" i="6"/>
  <c r="JU271" i="6"/>
  <c r="JT271" i="6"/>
  <c r="JS271" i="6"/>
  <c r="JR271" i="6"/>
  <c r="JQ271" i="6"/>
  <c r="JP271" i="6"/>
  <c r="JO271" i="6"/>
  <c r="JN271" i="6"/>
  <c r="JM271" i="6"/>
  <c r="JL271" i="6"/>
  <c r="JK271" i="6"/>
  <c r="JJ271" i="6"/>
  <c r="JI271" i="6"/>
  <c r="JH271" i="6"/>
  <c r="JG271" i="6"/>
  <c r="JF271" i="6"/>
  <c r="JE271" i="6"/>
  <c r="JD271" i="6"/>
  <c r="JC271" i="6"/>
  <c r="JB271" i="6"/>
  <c r="JA271" i="6"/>
  <c r="IZ271" i="6"/>
  <c r="IY271" i="6"/>
  <c r="IX271" i="6"/>
  <c r="IW271" i="6"/>
  <c r="IV271" i="6"/>
  <c r="IU271" i="6"/>
  <c r="IT271" i="6"/>
  <c r="IS271" i="6"/>
  <c r="IR271" i="6"/>
  <c r="IQ271" i="6"/>
  <c r="IP271" i="6"/>
  <c r="IO271" i="6"/>
  <c r="IN271" i="6"/>
  <c r="IM271" i="6"/>
  <c r="IL271" i="6"/>
  <c r="IK271" i="6"/>
  <c r="IJ271" i="6"/>
  <c r="II271" i="6"/>
  <c r="IH271" i="6"/>
  <c r="IG271" i="6"/>
  <c r="IF271" i="6"/>
  <c r="IE271" i="6"/>
  <c r="ID271" i="6"/>
  <c r="IC271" i="6"/>
  <c r="IB271" i="6"/>
  <c r="IA271" i="6"/>
  <c r="HZ271" i="6"/>
  <c r="HY271" i="6"/>
  <c r="HX271" i="6"/>
  <c r="HW271" i="6"/>
  <c r="HV271" i="6"/>
  <c r="HU271" i="6"/>
  <c r="HT271" i="6"/>
  <c r="HS271" i="6"/>
  <c r="HR271" i="6"/>
  <c r="HQ271" i="6"/>
  <c r="HP271" i="6"/>
  <c r="HO271" i="6"/>
  <c r="HN271" i="6"/>
  <c r="HM271" i="6"/>
  <c r="HL271" i="6"/>
  <c r="HK271" i="6"/>
  <c r="HJ271" i="6"/>
  <c r="HI271" i="6"/>
  <c r="HH271" i="6"/>
  <c r="HG271" i="6"/>
  <c r="HF271" i="6"/>
  <c r="HE271" i="6"/>
  <c r="HD271" i="6"/>
  <c r="HC271" i="6"/>
  <c r="HB271" i="6"/>
  <c r="HA271" i="6"/>
  <c r="GZ271" i="6"/>
  <c r="GY271" i="6"/>
  <c r="GX271" i="6"/>
  <c r="GW271" i="6"/>
  <c r="GV271" i="6"/>
  <c r="GU271" i="6"/>
  <c r="GT271" i="6"/>
  <c r="GS271" i="6"/>
  <c r="GR271" i="6"/>
  <c r="GQ271" i="6"/>
  <c r="GP271" i="6"/>
  <c r="GO271" i="6"/>
  <c r="GN271" i="6"/>
  <c r="GM271" i="6"/>
  <c r="GL271" i="6"/>
  <c r="GK271" i="6"/>
  <c r="GJ271" i="6"/>
  <c r="GI271" i="6"/>
  <c r="GH271" i="6"/>
  <c r="GG271" i="6"/>
  <c r="GF271" i="6"/>
  <c r="GE271" i="6"/>
  <c r="GD271" i="6"/>
  <c r="GC271" i="6"/>
  <c r="GB271" i="6"/>
  <c r="GA271" i="6"/>
  <c r="FZ271" i="6"/>
  <c r="FY271" i="6"/>
  <c r="FX271" i="6"/>
  <c r="FW271" i="6"/>
  <c r="FV271" i="6"/>
  <c r="FU271" i="6"/>
  <c r="FT271" i="6"/>
  <c r="FS271" i="6"/>
  <c r="FR271" i="6"/>
  <c r="FQ271" i="6"/>
  <c r="FP271" i="6"/>
  <c r="FO271" i="6"/>
  <c r="FN271" i="6"/>
  <c r="FM271" i="6"/>
  <c r="FL271" i="6"/>
  <c r="FK271" i="6"/>
  <c r="FJ271" i="6"/>
  <c r="FI271" i="6"/>
  <c r="FH271" i="6"/>
  <c r="FG271" i="6"/>
  <c r="FF271" i="6"/>
  <c r="FE271" i="6"/>
  <c r="FD271" i="6"/>
  <c r="FC271" i="6"/>
  <c r="FB271" i="6"/>
  <c r="FA271" i="6"/>
  <c r="EZ271" i="6"/>
  <c r="EY271" i="6"/>
  <c r="EX271" i="6"/>
  <c r="EW271" i="6"/>
  <c r="EV271" i="6"/>
  <c r="EU271" i="6"/>
  <c r="ET271" i="6"/>
  <c r="ES271" i="6"/>
  <c r="ER271" i="6"/>
  <c r="EQ271" i="6"/>
  <c r="EP271" i="6"/>
  <c r="EO271" i="6"/>
  <c r="EN271" i="6"/>
  <c r="EM271" i="6"/>
  <c r="EL271" i="6"/>
  <c r="EK271" i="6"/>
  <c r="EJ271" i="6"/>
  <c r="EI271" i="6"/>
  <c r="EH271" i="6"/>
  <c r="EG271" i="6"/>
  <c r="EF271" i="6"/>
  <c r="EE271" i="6"/>
  <c r="ED271" i="6"/>
  <c r="EC271" i="6"/>
  <c r="EB271" i="6"/>
  <c r="EA271" i="6"/>
  <c r="DZ271" i="6"/>
  <c r="DY271" i="6"/>
  <c r="DX271" i="6"/>
  <c r="DW271" i="6"/>
  <c r="DV271" i="6"/>
  <c r="DU271" i="6"/>
  <c r="DT271" i="6"/>
  <c r="DS271" i="6"/>
  <c r="DR271" i="6"/>
  <c r="DQ271" i="6"/>
  <c r="DP271" i="6"/>
  <c r="DO271" i="6"/>
  <c r="DN271" i="6"/>
  <c r="DM271" i="6"/>
  <c r="DL271" i="6"/>
  <c r="DK271" i="6"/>
  <c r="DJ271" i="6"/>
  <c r="DI271" i="6"/>
  <c r="DH271" i="6"/>
  <c r="DG271" i="6"/>
  <c r="DF271" i="6"/>
  <c r="DE271" i="6"/>
  <c r="DD271" i="6"/>
  <c r="DC271" i="6"/>
  <c r="DB271" i="6"/>
  <c r="DA271" i="6"/>
  <c r="CZ271" i="6"/>
  <c r="CY271" i="6"/>
  <c r="CX271" i="6"/>
  <c r="CW271" i="6"/>
  <c r="CV271" i="6"/>
  <c r="CU271" i="6"/>
  <c r="CT271" i="6"/>
  <c r="CS271" i="6"/>
  <c r="CR271" i="6"/>
  <c r="CQ271" i="6"/>
  <c r="CP271" i="6"/>
  <c r="CO271" i="6"/>
  <c r="CN271" i="6"/>
  <c r="CM271" i="6"/>
  <c r="CL271" i="6"/>
  <c r="CK271" i="6"/>
  <c r="CJ271" i="6"/>
  <c r="CI271" i="6"/>
  <c r="CH271" i="6"/>
  <c r="CG271" i="6"/>
  <c r="CF271" i="6"/>
  <c r="CE271" i="6"/>
  <c r="CD271" i="6"/>
  <c r="CC271" i="6"/>
  <c r="CB271" i="6"/>
  <c r="CA271" i="6"/>
  <c r="BZ271" i="6"/>
  <c r="BY271" i="6"/>
  <c r="BX271" i="6"/>
  <c r="BW271" i="6"/>
  <c r="BV271" i="6"/>
  <c r="BU271" i="6"/>
  <c r="BT271" i="6"/>
  <c r="BS271" i="6"/>
  <c r="BR271" i="6"/>
  <c r="BQ271" i="6"/>
  <c r="BP271" i="6"/>
  <c r="BO271" i="6"/>
  <c r="BN271" i="6"/>
  <c r="BM271" i="6"/>
  <c r="BL271" i="6"/>
  <c r="BK271" i="6"/>
  <c r="BJ271" i="6"/>
  <c r="BI271" i="6"/>
  <c r="BH271" i="6"/>
  <c r="BG271" i="6"/>
  <c r="BF271" i="6"/>
  <c r="BE271" i="6"/>
  <c r="BD271" i="6"/>
  <c r="BC271" i="6"/>
  <c r="BB271" i="6"/>
  <c r="BA271" i="6"/>
  <c r="AZ271" i="6"/>
  <c r="AY271" i="6"/>
  <c r="AX271" i="6"/>
  <c r="AW271" i="6"/>
  <c r="AV271" i="6"/>
  <c r="AU271" i="6"/>
  <c r="AT271" i="6"/>
  <c r="AS271" i="6"/>
  <c r="AR271" i="6"/>
  <c r="AQ271" i="6"/>
  <c r="AP271" i="6"/>
  <c r="AO271" i="6"/>
  <c r="AN271" i="6"/>
  <c r="AM271" i="6"/>
  <c r="AL271" i="6"/>
  <c r="AK271" i="6"/>
  <c r="AJ271" i="6"/>
  <c r="AI271" i="6"/>
  <c r="AH271" i="6"/>
  <c r="AG271" i="6"/>
  <c r="AF271" i="6"/>
  <c r="AE271" i="6"/>
  <c r="AD271" i="6"/>
  <c r="AC271" i="6"/>
  <c r="AB271" i="6"/>
  <c r="AA271" i="6"/>
  <c r="Z271" i="6"/>
  <c r="Y271" i="6"/>
  <c r="X271" i="6"/>
  <c r="W271" i="6"/>
  <c r="V271" i="6"/>
  <c r="U271" i="6"/>
  <c r="T271" i="6"/>
  <c r="S271" i="6"/>
  <c r="R271" i="6"/>
  <c r="Q271" i="6"/>
  <c r="P271" i="6"/>
  <c r="O271" i="6"/>
  <c r="N271" i="6"/>
  <c r="M271" i="6"/>
  <c r="L271" i="6"/>
  <c r="K271" i="6"/>
  <c r="J271" i="6"/>
  <c r="I271" i="6"/>
  <c r="XD270" i="6"/>
  <c r="XC270" i="6"/>
  <c r="XB270" i="6"/>
  <c r="XA270" i="6"/>
  <c r="WZ270" i="6"/>
  <c r="WY270" i="6"/>
  <c r="WX270" i="6"/>
  <c r="WW270" i="6"/>
  <c r="WV270" i="6"/>
  <c r="WU270" i="6"/>
  <c r="WT270" i="6"/>
  <c r="WS270" i="6"/>
  <c r="WR270" i="6"/>
  <c r="WQ270" i="6"/>
  <c r="WP270" i="6"/>
  <c r="WO270" i="6"/>
  <c r="WN270" i="6"/>
  <c r="WM270" i="6"/>
  <c r="WL270" i="6"/>
  <c r="WK270" i="6"/>
  <c r="WJ270" i="6"/>
  <c r="WI270" i="6"/>
  <c r="WH270" i="6"/>
  <c r="WG270" i="6"/>
  <c r="WF270" i="6"/>
  <c r="WE270" i="6"/>
  <c r="WD270" i="6"/>
  <c r="WC270" i="6"/>
  <c r="WB270" i="6"/>
  <c r="WA270" i="6"/>
  <c r="VZ270" i="6"/>
  <c r="VY270" i="6"/>
  <c r="VX270" i="6"/>
  <c r="VW270" i="6"/>
  <c r="VV270" i="6"/>
  <c r="VU270" i="6"/>
  <c r="VT270" i="6"/>
  <c r="VS270" i="6"/>
  <c r="VR270" i="6"/>
  <c r="VQ270" i="6"/>
  <c r="VP270" i="6"/>
  <c r="VO270" i="6"/>
  <c r="VN270" i="6"/>
  <c r="VM270" i="6"/>
  <c r="VL270" i="6"/>
  <c r="VK270" i="6"/>
  <c r="VJ270" i="6"/>
  <c r="VI270" i="6"/>
  <c r="VH270" i="6"/>
  <c r="VG270" i="6"/>
  <c r="VF270" i="6"/>
  <c r="VE270" i="6"/>
  <c r="VD270" i="6"/>
  <c r="VC270" i="6"/>
  <c r="VB270" i="6"/>
  <c r="VA270" i="6"/>
  <c r="UZ270" i="6"/>
  <c r="UY270" i="6"/>
  <c r="UX270" i="6"/>
  <c r="UW270" i="6"/>
  <c r="UV270" i="6"/>
  <c r="UU270" i="6"/>
  <c r="UT270" i="6"/>
  <c r="US270" i="6"/>
  <c r="UR270" i="6"/>
  <c r="UQ270" i="6"/>
  <c r="UP270" i="6"/>
  <c r="UO270" i="6"/>
  <c r="UN270" i="6"/>
  <c r="UM270" i="6"/>
  <c r="UL270" i="6"/>
  <c r="UK270" i="6"/>
  <c r="UJ270" i="6"/>
  <c r="UI270" i="6"/>
  <c r="UH270" i="6"/>
  <c r="UG270" i="6"/>
  <c r="UF270" i="6"/>
  <c r="UE270" i="6"/>
  <c r="UD270" i="6"/>
  <c r="UC270" i="6"/>
  <c r="UB270" i="6"/>
  <c r="UA270" i="6"/>
  <c r="TZ270" i="6"/>
  <c r="TY270" i="6"/>
  <c r="TX270" i="6"/>
  <c r="TW270" i="6"/>
  <c r="TV270" i="6"/>
  <c r="TU270" i="6"/>
  <c r="TT270" i="6"/>
  <c r="TS270" i="6"/>
  <c r="TR270" i="6"/>
  <c r="TQ270" i="6"/>
  <c r="TP270" i="6"/>
  <c r="TO270" i="6"/>
  <c r="TN270" i="6"/>
  <c r="TM270" i="6"/>
  <c r="TL270" i="6"/>
  <c r="TK270" i="6"/>
  <c r="TJ270" i="6"/>
  <c r="TI270" i="6"/>
  <c r="TH270" i="6"/>
  <c r="TG270" i="6"/>
  <c r="TF270" i="6"/>
  <c r="TE270" i="6"/>
  <c r="TD270" i="6"/>
  <c r="TC270" i="6"/>
  <c r="TB270" i="6"/>
  <c r="TA270" i="6"/>
  <c r="SZ270" i="6"/>
  <c r="SY270" i="6"/>
  <c r="SX270" i="6"/>
  <c r="SW270" i="6"/>
  <c r="SV270" i="6"/>
  <c r="SU270" i="6"/>
  <c r="ST270" i="6"/>
  <c r="SS270" i="6"/>
  <c r="SR270" i="6"/>
  <c r="SQ270" i="6"/>
  <c r="SP270" i="6"/>
  <c r="SO270" i="6"/>
  <c r="SN270" i="6"/>
  <c r="SM270" i="6"/>
  <c r="SL270" i="6"/>
  <c r="SK270" i="6"/>
  <c r="SJ270" i="6"/>
  <c r="SI270" i="6"/>
  <c r="SH270" i="6"/>
  <c r="SG270" i="6"/>
  <c r="SF270" i="6"/>
  <c r="SE270" i="6"/>
  <c r="SD270" i="6"/>
  <c r="SC270" i="6"/>
  <c r="SB270" i="6"/>
  <c r="SA270" i="6"/>
  <c r="RZ270" i="6"/>
  <c r="RY270" i="6"/>
  <c r="RX270" i="6"/>
  <c r="RW270" i="6"/>
  <c r="RV270" i="6"/>
  <c r="RU270" i="6"/>
  <c r="RT270" i="6"/>
  <c r="RS270" i="6"/>
  <c r="RR270" i="6"/>
  <c r="RQ270" i="6"/>
  <c r="RP270" i="6"/>
  <c r="RO270" i="6"/>
  <c r="RN270" i="6"/>
  <c r="RM270" i="6"/>
  <c r="RL270" i="6"/>
  <c r="RK270" i="6"/>
  <c r="RJ270" i="6"/>
  <c r="RI270" i="6"/>
  <c r="RH270" i="6"/>
  <c r="RG270" i="6"/>
  <c r="RF270" i="6"/>
  <c r="RE270" i="6"/>
  <c r="RD270" i="6"/>
  <c r="RC270" i="6"/>
  <c r="RB270" i="6"/>
  <c r="RA270" i="6"/>
  <c r="QZ270" i="6"/>
  <c r="QY270" i="6"/>
  <c r="QX270" i="6"/>
  <c r="QW270" i="6"/>
  <c r="QV270" i="6"/>
  <c r="QU270" i="6"/>
  <c r="QT270" i="6"/>
  <c r="QS270" i="6"/>
  <c r="QR270" i="6"/>
  <c r="QQ270" i="6"/>
  <c r="QP270" i="6"/>
  <c r="QO270" i="6"/>
  <c r="QN270" i="6"/>
  <c r="QM270" i="6"/>
  <c r="QL270" i="6"/>
  <c r="QK270" i="6"/>
  <c r="QJ270" i="6"/>
  <c r="QI270" i="6"/>
  <c r="QH270" i="6"/>
  <c r="QG270" i="6"/>
  <c r="QF270" i="6"/>
  <c r="QE270" i="6"/>
  <c r="QD270" i="6"/>
  <c r="QC270" i="6"/>
  <c r="QB270" i="6"/>
  <c r="QA270" i="6"/>
  <c r="PZ270" i="6"/>
  <c r="PY270" i="6"/>
  <c r="PX270" i="6"/>
  <c r="PW270" i="6"/>
  <c r="PV270" i="6"/>
  <c r="PU270" i="6"/>
  <c r="PT270" i="6"/>
  <c r="PS270" i="6"/>
  <c r="PR270" i="6"/>
  <c r="PQ270" i="6"/>
  <c r="PP270" i="6"/>
  <c r="PO270" i="6"/>
  <c r="PN270" i="6"/>
  <c r="PM270" i="6"/>
  <c r="PL270" i="6"/>
  <c r="PK270" i="6"/>
  <c r="PJ270" i="6"/>
  <c r="PI270" i="6"/>
  <c r="PH270" i="6"/>
  <c r="PG270" i="6"/>
  <c r="PF270" i="6"/>
  <c r="PE270" i="6"/>
  <c r="PD270" i="6"/>
  <c r="PC270" i="6"/>
  <c r="PB270" i="6"/>
  <c r="PA270" i="6"/>
  <c r="OZ270" i="6"/>
  <c r="OY270" i="6"/>
  <c r="OX270" i="6"/>
  <c r="OW270" i="6"/>
  <c r="OV270" i="6"/>
  <c r="OU270" i="6"/>
  <c r="OT270" i="6"/>
  <c r="OS270" i="6"/>
  <c r="OR270" i="6"/>
  <c r="OQ270" i="6"/>
  <c r="OP270" i="6"/>
  <c r="OO270" i="6"/>
  <c r="ON270" i="6"/>
  <c r="OM270" i="6"/>
  <c r="OL270" i="6"/>
  <c r="OK270" i="6"/>
  <c r="OJ270" i="6"/>
  <c r="OI270" i="6"/>
  <c r="OH270" i="6"/>
  <c r="OG270" i="6"/>
  <c r="OF270" i="6"/>
  <c r="OE270" i="6"/>
  <c r="OD270" i="6"/>
  <c r="OC270" i="6"/>
  <c r="OB270" i="6"/>
  <c r="OA270" i="6"/>
  <c r="NZ270" i="6"/>
  <c r="NY270" i="6"/>
  <c r="NX270" i="6"/>
  <c r="NW270" i="6"/>
  <c r="NV270" i="6"/>
  <c r="NU270" i="6"/>
  <c r="NT270" i="6"/>
  <c r="NS270" i="6"/>
  <c r="NR270" i="6"/>
  <c r="NQ270" i="6"/>
  <c r="NP270" i="6"/>
  <c r="NO270" i="6"/>
  <c r="NN270" i="6"/>
  <c r="NM270" i="6"/>
  <c r="NL270" i="6"/>
  <c r="NK270" i="6"/>
  <c r="NJ270" i="6"/>
  <c r="NI270" i="6"/>
  <c r="NH270" i="6"/>
  <c r="NG270" i="6"/>
  <c r="NF270" i="6"/>
  <c r="NE270" i="6"/>
  <c r="ND270" i="6"/>
  <c r="NC270" i="6"/>
  <c r="NB270" i="6"/>
  <c r="NA270" i="6"/>
  <c r="MZ270" i="6"/>
  <c r="MY270" i="6"/>
  <c r="MX270" i="6"/>
  <c r="MW270" i="6"/>
  <c r="MV270" i="6"/>
  <c r="MU270" i="6"/>
  <c r="MT270" i="6"/>
  <c r="MS270" i="6"/>
  <c r="MR270" i="6"/>
  <c r="MQ270" i="6"/>
  <c r="MP270" i="6"/>
  <c r="MO270" i="6"/>
  <c r="MN270" i="6"/>
  <c r="MM270" i="6"/>
  <c r="ML270" i="6"/>
  <c r="MK270" i="6"/>
  <c r="MJ270" i="6"/>
  <c r="MI270" i="6"/>
  <c r="MH270" i="6"/>
  <c r="MG270" i="6"/>
  <c r="MF270" i="6"/>
  <c r="ME270" i="6"/>
  <c r="MD270" i="6"/>
  <c r="MC270" i="6"/>
  <c r="MB270" i="6"/>
  <c r="MA270" i="6"/>
  <c r="LZ270" i="6"/>
  <c r="LY270" i="6"/>
  <c r="LX270" i="6"/>
  <c r="LW270" i="6"/>
  <c r="LV270" i="6"/>
  <c r="LU270" i="6"/>
  <c r="LT270" i="6"/>
  <c r="LS270" i="6"/>
  <c r="LR270" i="6"/>
  <c r="LQ270" i="6"/>
  <c r="LP270" i="6"/>
  <c r="LO270" i="6"/>
  <c r="LN270" i="6"/>
  <c r="LM270" i="6"/>
  <c r="LL270" i="6"/>
  <c r="LK270" i="6"/>
  <c r="LJ270" i="6"/>
  <c r="LI270" i="6"/>
  <c r="LH270" i="6"/>
  <c r="LG270" i="6"/>
  <c r="LF270" i="6"/>
  <c r="LE270" i="6"/>
  <c r="LD270" i="6"/>
  <c r="LC270" i="6"/>
  <c r="LB270" i="6"/>
  <c r="LA270" i="6"/>
  <c r="KZ270" i="6"/>
  <c r="KY270" i="6"/>
  <c r="KX270" i="6"/>
  <c r="KW270" i="6"/>
  <c r="KV270" i="6"/>
  <c r="KU270" i="6"/>
  <c r="KT270" i="6"/>
  <c r="KS270" i="6"/>
  <c r="KR270" i="6"/>
  <c r="KQ270" i="6"/>
  <c r="KP270" i="6"/>
  <c r="KO270" i="6"/>
  <c r="KN270" i="6"/>
  <c r="KM270" i="6"/>
  <c r="KL270" i="6"/>
  <c r="KK270" i="6"/>
  <c r="KJ270" i="6"/>
  <c r="KI270" i="6"/>
  <c r="KH270" i="6"/>
  <c r="KG270" i="6"/>
  <c r="KF270" i="6"/>
  <c r="KE270" i="6"/>
  <c r="KD270" i="6"/>
  <c r="KC270" i="6"/>
  <c r="KB270" i="6"/>
  <c r="KA270" i="6"/>
  <c r="JZ270" i="6"/>
  <c r="JY270" i="6"/>
  <c r="JX270" i="6"/>
  <c r="JW270" i="6"/>
  <c r="JV270" i="6"/>
  <c r="JU270" i="6"/>
  <c r="JT270" i="6"/>
  <c r="JS270" i="6"/>
  <c r="JR270" i="6"/>
  <c r="JQ270" i="6"/>
  <c r="JP270" i="6"/>
  <c r="JO270" i="6"/>
  <c r="JN270" i="6"/>
  <c r="JM270" i="6"/>
  <c r="JL270" i="6"/>
  <c r="JK270" i="6"/>
  <c r="JJ270" i="6"/>
  <c r="JI270" i="6"/>
  <c r="JH270" i="6"/>
  <c r="JG270" i="6"/>
  <c r="JF270" i="6"/>
  <c r="JE270" i="6"/>
  <c r="JD270" i="6"/>
  <c r="JC270" i="6"/>
  <c r="JB270" i="6"/>
  <c r="JA270" i="6"/>
  <c r="IZ270" i="6"/>
  <c r="IY270" i="6"/>
  <c r="IX270" i="6"/>
  <c r="IW270" i="6"/>
  <c r="IV270" i="6"/>
  <c r="IU270" i="6"/>
  <c r="IT270" i="6"/>
  <c r="IS270" i="6"/>
  <c r="IR270" i="6"/>
  <c r="IQ270" i="6"/>
  <c r="IP270" i="6"/>
  <c r="IO270" i="6"/>
  <c r="IN270" i="6"/>
  <c r="IM270" i="6"/>
  <c r="IL270" i="6"/>
  <c r="IK270" i="6"/>
  <c r="IJ270" i="6"/>
  <c r="II270" i="6"/>
  <c r="IH270" i="6"/>
  <c r="IG270" i="6"/>
  <c r="IF270" i="6"/>
  <c r="IE270" i="6"/>
  <c r="ID270" i="6"/>
  <c r="IC270" i="6"/>
  <c r="IB270" i="6"/>
  <c r="IA270" i="6"/>
  <c r="HZ270" i="6"/>
  <c r="HY270" i="6"/>
  <c r="HX270" i="6"/>
  <c r="HW270" i="6"/>
  <c r="HV270" i="6"/>
  <c r="HU270" i="6"/>
  <c r="HT270" i="6"/>
  <c r="HS270" i="6"/>
  <c r="HR270" i="6"/>
  <c r="HQ270" i="6"/>
  <c r="HP270" i="6"/>
  <c r="HO270" i="6"/>
  <c r="HN270" i="6"/>
  <c r="HM270" i="6"/>
  <c r="HL270" i="6"/>
  <c r="HK270" i="6"/>
  <c r="HJ270" i="6"/>
  <c r="HI270" i="6"/>
  <c r="HH270" i="6"/>
  <c r="HG270" i="6"/>
  <c r="HF270" i="6"/>
  <c r="HE270" i="6"/>
  <c r="HD270" i="6"/>
  <c r="HC270" i="6"/>
  <c r="HB270" i="6"/>
  <c r="HA270" i="6"/>
  <c r="GZ270" i="6"/>
  <c r="GY270" i="6"/>
  <c r="GX270" i="6"/>
  <c r="GW270" i="6"/>
  <c r="GV270" i="6"/>
  <c r="GU270" i="6"/>
  <c r="GT270" i="6"/>
  <c r="GS270" i="6"/>
  <c r="GR270" i="6"/>
  <c r="GQ270" i="6"/>
  <c r="GP270" i="6"/>
  <c r="GO270" i="6"/>
  <c r="GN270" i="6"/>
  <c r="GM270" i="6"/>
  <c r="GL270" i="6"/>
  <c r="GK270" i="6"/>
  <c r="GJ270" i="6"/>
  <c r="GI270" i="6"/>
  <c r="GH270" i="6"/>
  <c r="GG270" i="6"/>
  <c r="GF270" i="6"/>
  <c r="GE270" i="6"/>
  <c r="GD270" i="6"/>
  <c r="GC270" i="6"/>
  <c r="GB270" i="6"/>
  <c r="GA270" i="6"/>
  <c r="FZ270" i="6"/>
  <c r="FY270" i="6"/>
  <c r="FX270" i="6"/>
  <c r="FW270" i="6"/>
  <c r="FV270" i="6"/>
  <c r="FU270" i="6"/>
  <c r="FT270" i="6"/>
  <c r="FS270" i="6"/>
  <c r="FR270" i="6"/>
  <c r="FQ270" i="6"/>
  <c r="FP270" i="6"/>
  <c r="FO270" i="6"/>
  <c r="FN270" i="6"/>
  <c r="FM270" i="6"/>
  <c r="FL270" i="6"/>
  <c r="FK270" i="6"/>
  <c r="FJ270" i="6"/>
  <c r="FI270" i="6"/>
  <c r="FH270" i="6"/>
  <c r="FG270" i="6"/>
  <c r="FF270" i="6"/>
  <c r="FE270" i="6"/>
  <c r="FD270" i="6"/>
  <c r="FC270" i="6"/>
  <c r="FB270" i="6"/>
  <c r="FA270" i="6"/>
  <c r="EZ270" i="6"/>
  <c r="EY270" i="6"/>
  <c r="EX270" i="6"/>
  <c r="EW270" i="6"/>
  <c r="EV270" i="6"/>
  <c r="EU270" i="6"/>
  <c r="ET270" i="6"/>
  <c r="ES270" i="6"/>
  <c r="ER270" i="6"/>
  <c r="EQ270" i="6"/>
  <c r="EP270" i="6"/>
  <c r="EO270" i="6"/>
  <c r="EN270" i="6"/>
  <c r="EM270" i="6"/>
  <c r="EL270" i="6"/>
  <c r="EK270" i="6"/>
  <c r="EJ270" i="6"/>
  <c r="EI270" i="6"/>
  <c r="EH270" i="6"/>
  <c r="EG270" i="6"/>
  <c r="EF270" i="6"/>
  <c r="EE270" i="6"/>
  <c r="ED270" i="6"/>
  <c r="EC270" i="6"/>
  <c r="EB270" i="6"/>
  <c r="EA270" i="6"/>
  <c r="DZ270" i="6"/>
  <c r="DY270" i="6"/>
  <c r="DX270" i="6"/>
  <c r="DW270" i="6"/>
  <c r="DV270" i="6"/>
  <c r="DU270" i="6"/>
  <c r="DT270" i="6"/>
  <c r="DS270" i="6"/>
  <c r="DR270" i="6"/>
  <c r="DQ270" i="6"/>
  <c r="DP270" i="6"/>
  <c r="DO270" i="6"/>
  <c r="DN270" i="6"/>
  <c r="DM270" i="6"/>
  <c r="DL270" i="6"/>
  <c r="DK270" i="6"/>
  <c r="DJ270" i="6"/>
  <c r="DI270" i="6"/>
  <c r="DH270" i="6"/>
  <c r="DG270" i="6"/>
  <c r="DF270" i="6"/>
  <c r="DE270" i="6"/>
  <c r="DD270" i="6"/>
  <c r="DC270" i="6"/>
  <c r="DB270" i="6"/>
  <c r="DA270" i="6"/>
  <c r="CZ270" i="6"/>
  <c r="CY270" i="6"/>
  <c r="CX270" i="6"/>
  <c r="CW270" i="6"/>
  <c r="CV270" i="6"/>
  <c r="CU270" i="6"/>
  <c r="CT270" i="6"/>
  <c r="CS270" i="6"/>
  <c r="CR270" i="6"/>
  <c r="CQ270" i="6"/>
  <c r="CP270" i="6"/>
  <c r="CO270" i="6"/>
  <c r="CN270" i="6"/>
  <c r="CM270" i="6"/>
  <c r="CL270" i="6"/>
  <c r="CK270" i="6"/>
  <c r="CJ270" i="6"/>
  <c r="CI270" i="6"/>
  <c r="CH270" i="6"/>
  <c r="CG270" i="6"/>
  <c r="CF270" i="6"/>
  <c r="CE270" i="6"/>
  <c r="CD270" i="6"/>
  <c r="CC270" i="6"/>
  <c r="CB270" i="6"/>
  <c r="CA270" i="6"/>
  <c r="BZ270" i="6"/>
  <c r="BY270" i="6"/>
  <c r="BX270" i="6"/>
  <c r="BW270" i="6"/>
  <c r="BV270" i="6"/>
  <c r="BU270" i="6"/>
  <c r="BT270" i="6"/>
  <c r="BS270" i="6"/>
  <c r="BR270" i="6"/>
  <c r="BQ270" i="6"/>
  <c r="BP270" i="6"/>
  <c r="BO270" i="6"/>
  <c r="BN270" i="6"/>
  <c r="BM270" i="6"/>
  <c r="BL270" i="6"/>
  <c r="BK270" i="6"/>
  <c r="BJ270" i="6"/>
  <c r="BI270" i="6"/>
  <c r="BH270" i="6"/>
  <c r="BG270" i="6"/>
  <c r="BF270" i="6"/>
  <c r="BE270" i="6"/>
  <c r="BD270" i="6"/>
  <c r="BC270" i="6"/>
  <c r="BB270" i="6"/>
  <c r="BA270" i="6"/>
  <c r="AZ270" i="6"/>
  <c r="AY270" i="6"/>
  <c r="AX270" i="6"/>
  <c r="AW270" i="6"/>
  <c r="AV270" i="6"/>
  <c r="AU270" i="6"/>
  <c r="AT270" i="6"/>
  <c r="AS270" i="6"/>
  <c r="AR270" i="6"/>
  <c r="AQ270" i="6"/>
  <c r="AP270" i="6"/>
  <c r="AO270" i="6"/>
  <c r="AN270" i="6"/>
  <c r="AM270" i="6"/>
  <c r="AL270" i="6"/>
  <c r="AK270" i="6"/>
  <c r="AJ270" i="6"/>
  <c r="AI270" i="6"/>
  <c r="AH270" i="6"/>
  <c r="AG270" i="6"/>
  <c r="AF270" i="6"/>
  <c r="AE270" i="6"/>
  <c r="AD270" i="6"/>
  <c r="AC270" i="6"/>
  <c r="AB270" i="6"/>
  <c r="AA270" i="6"/>
  <c r="Z270" i="6"/>
  <c r="Y270" i="6"/>
  <c r="X270" i="6"/>
  <c r="W270" i="6"/>
  <c r="V270" i="6"/>
  <c r="U270" i="6"/>
  <c r="T270" i="6"/>
  <c r="S270" i="6"/>
  <c r="R270" i="6"/>
  <c r="Q270" i="6"/>
  <c r="P270" i="6"/>
  <c r="O270" i="6"/>
  <c r="N270" i="6"/>
  <c r="M270" i="6"/>
  <c r="L270" i="6"/>
  <c r="K270" i="6"/>
  <c r="J270" i="6"/>
  <c r="I270" i="6"/>
  <c r="XD269" i="6"/>
  <c r="XC269" i="6"/>
  <c r="XB269" i="6"/>
  <c r="XA269" i="6"/>
  <c r="WZ269" i="6"/>
  <c r="WY269" i="6"/>
  <c r="WX269" i="6"/>
  <c r="WW269" i="6"/>
  <c r="WV269" i="6"/>
  <c r="WU269" i="6"/>
  <c r="WT269" i="6"/>
  <c r="WS269" i="6"/>
  <c r="WR269" i="6"/>
  <c r="WQ269" i="6"/>
  <c r="WP269" i="6"/>
  <c r="WO269" i="6"/>
  <c r="WN269" i="6"/>
  <c r="WM269" i="6"/>
  <c r="WL269" i="6"/>
  <c r="WK269" i="6"/>
  <c r="WJ269" i="6"/>
  <c r="WI269" i="6"/>
  <c r="WH269" i="6"/>
  <c r="WG269" i="6"/>
  <c r="WF269" i="6"/>
  <c r="WE269" i="6"/>
  <c r="WD269" i="6"/>
  <c r="WC269" i="6"/>
  <c r="WB269" i="6"/>
  <c r="WA269" i="6"/>
  <c r="VZ269" i="6"/>
  <c r="VY269" i="6"/>
  <c r="VX269" i="6"/>
  <c r="VW269" i="6"/>
  <c r="VV269" i="6"/>
  <c r="VU269" i="6"/>
  <c r="VT269" i="6"/>
  <c r="VS269" i="6"/>
  <c r="VR269" i="6"/>
  <c r="VQ269" i="6"/>
  <c r="VP269" i="6"/>
  <c r="VO269" i="6"/>
  <c r="VN269" i="6"/>
  <c r="VM269" i="6"/>
  <c r="VL269" i="6"/>
  <c r="VK269" i="6"/>
  <c r="VJ269" i="6"/>
  <c r="VI269" i="6"/>
  <c r="VH269" i="6"/>
  <c r="VG269" i="6"/>
  <c r="VF269" i="6"/>
  <c r="VE269" i="6"/>
  <c r="VD269" i="6"/>
  <c r="VC269" i="6"/>
  <c r="VB269" i="6"/>
  <c r="VA269" i="6"/>
  <c r="UZ269" i="6"/>
  <c r="UY269" i="6"/>
  <c r="UX269" i="6"/>
  <c r="UW269" i="6"/>
  <c r="UV269" i="6"/>
  <c r="UU269" i="6"/>
  <c r="UT269" i="6"/>
  <c r="US269" i="6"/>
  <c r="UR269" i="6"/>
  <c r="UQ269" i="6"/>
  <c r="UP269" i="6"/>
  <c r="UO269" i="6"/>
  <c r="UN269" i="6"/>
  <c r="UM269" i="6"/>
  <c r="UL269" i="6"/>
  <c r="UK269" i="6"/>
  <c r="UJ269" i="6"/>
  <c r="UI269" i="6"/>
  <c r="UH269" i="6"/>
  <c r="UG269" i="6"/>
  <c r="UF269" i="6"/>
  <c r="UE269" i="6"/>
  <c r="UD269" i="6"/>
  <c r="UC269" i="6"/>
  <c r="UB269" i="6"/>
  <c r="UA269" i="6"/>
  <c r="TZ269" i="6"/>
  <c r="TY269" i="6"/>
  <c r="TX269" i="6"/>
  <c r="TW269" i="6"/>
  <c r="TV269" i="6"/>
  <c r="TU269" i="6"/>
  <c r="TT269" i="6"/>
  <c r="TS269" i="6"/>
  <c r="TR269" i="6"/>
  <c r="TQ269" i="6"/>
  <c r="TP269" i="6"/>
  <c r="TO269" i="6"/>
  <c r="TN269" i="6"/>
  <c r="TM269" i="6"/>
  <c r="TL269" i="6"/>
  <c r="TK269" i="6"/>
  <c r="TJ269" i="6"/>
  <c r="TI269" i="6"/>
  <c r="TH269" i="6"/>
  <c r="TG269" i="6"/>
  <c r="TF269" i="6"/>
  <c r="TE269" i="6"/>
  <c r="TD269" i="6"/>
  <c r="TC269" i="6"/>
  <c r="TB269" i="6"/>
  <c r="TA269" i="6"/>
  <c r="SZ269" i="6"/>
  <c r="SY269" i="6"/>
  <c r="SX269" i="6"/>
  <c r="SW269" i="6"/>
  <c r="SV269" i="6"/>
  <c r="SU269" i="6"/>
  <c r="ST269" i="6"/>
  <c r="SS269" i="6"/>
  <c r="SR269" i="6"/>
  <c r="SQ269" i="6"/>
  <c r="SP269" i="6"/>
  <c r="SO269" i="6"/>
  <c r="SN269" i="6"/>
  <c r="SM269" i="6"/>
  <c r="SL269" i="6"/>
  <c r="SK269" i="6"/>
  <c r="SJ269" i="6"/>
  <c r="SI269" i="6"/>
  <c r="SH269" i="6"/>
  <c r="SG269" i="6"/>
  <c r="SF269" i="6"/>
  <c r="SE269" i="6"/>
  <c r="SD269" i="6"/>
  <c r="SC269" i="6"/>
  <c r="SB269" i="6"/>
  <c r="SA269" i="6"/>
  <c r="RZ269" i="6"/>
  <c r="RY269" i="6"/>
  <c r="RX269" i="6"/>
  <c r="RW269" i="6"/>
  <c r="RV269" i="6"/>
  <c r="RU269" i="6"/>
  <c r="RT269" i="6"/>
  <c r="RS269" i="6"/>
  <c r="RR269" i="6"/>
  <c r="RQ269" i="6"/>
  <c r="RP269" i="6"/>
  <c r="RO269" i="6"/>
  <c r="RN269" i="6"/>
  <c r="RM269" i="6"/>
  <c r="RL269" i="6"/>
  <c r="RK269" i="6"/>
  <c r="RJ269" i="6"/>
  <c r="RI269" i="6"/>
  <c r="RH269" i="6"/>
  <c r="RG269" i="6"/>
  <c r="RF269" i="6"/>
  <c r="RE269" i="6"/>
  <c r="RD269" i="6"/>
  <c r="RC269" i="6"/>
  <c r="RB269" i="6"/>
  <c r="RA269" i="6"/>
  <c r="QZ269" i="6"/>
  <c r="QY269" i="6"/>
  <c r="QX269" i="6"/>
  <c r="QW269" i="6"/>
  <c r="QV269" i="6"/>
  <c r="QU269" i="6"/>
  <c r="QT269" i="6"/>
  <c r="QS269" i="6"/>
  <c r="QR269" i="6"/>
  <c r="QQ269" i="6"/>
  <c r="QP269" i="6"/>
  <c r="QO269" i="6"/>
  <c r="QN269" i="6"/>
  <c r="QM269" i="6"/>
  <c r="QL269" i="6"/>
  <c r="QK269" i="6"/>
  <c r="QJ269" i="6"/>
  <c r="QI269" i="6"/>
  <c r="QH269" i="6"/>
  <c r="QG269" i="6"/>
  <c r="QF269" i="6"/>
  <c r="QE269" i="6"/>
  <c r="QD269" i="6"/>
  <c r="QC269" i="6"/>
  <c r="QB269" i="6"/>
  <c r="QA269" i="6"/>
  <c r="PZ269" i="6"/>
  <c r="PY269" i="6"/>
  <c r="PX269" i="6"/>
  <c r="PW269" i="6"/>
  <c r="PV269" i="6"/>
  <c r="PU269" i="6"/>
  <c r="PT269" i="6"/>
  <c r="PS269" i="6"/>
  <c r="PR269" i="6"/>
  <c r="PQ269" i="6"/>
  <c r="PP269" i="6"/>
  <c r="PO269" i="6"/>
  <c r="PN269" i="6"/>
  <c r="PM269" i="6"/>
  <c r="PL269" i="6"/>
  <c r="PK269" i="6"/>
  <c r="PJ269" i="6"/>
  <c r="PI269" i="6"/>
  <c r="PH269" i="6"/>
  <c r="PG269" i="6"/>
  <c r="PF269" i="6"/>
  <c r="PE269" i="6"/>
  <c r="PD269" i="6"/>
  <c r="PC269" i="6"/>
  <c r="PB269" i="6"/>
  <c r="PA269" i="6"/>
  <c r="OZ269" i="6"/>
  <c r="OY269" i="6"/>
  <c r="OX269" i="6"/>
  <c r="OW269" i="6"/>
  <c r="OV269" i="6"/>
  <c r="OU269" i="6"/>
  <c r="OT269" i="6"/>
  <c r="OS269" i="6"/>
  <c r="OR269" i="6"/>
  <c r="OQ269" i="6"/>
  <c r="OP269" i="6"/>
  <c r="OO269" i="6"/>
  <c r="ON269" i="6"/>
  <c r="OM269" i="6"/>
  <c r="OL269" i="6"/>
  <c r="OK269" i="6"/>
  <c r="OJ269" i="6"/>
  <c r="OI269" i="6"/>
  <c r="OH269" i="6"/>
  <c r="OG269" i="6"/>
  <c r="OF269" i="6"/>
  <c r="OE269" i="6"/>
  <c r="OD269" i="6"/>
  <c r="OC269" i="6"/>
  <c r="OB269" i="6"/>
  <c r="OA269" i="6"/>
  <c r="NZ269" i="6"/>
  <c r="NY269" i="6"/>
  <c r="NX269" i="6"/>
  <c r="NW269" i="6"/>
  <c r="NV269" i="6"/>
  <c r="NU269" i="6"/>
  <c r="NT269" i="6"/>
  <c r="NS269" i="6"/>
  <c r="NR269" i="6"/>
  <c r="NQ269" i="6"/>
  <c r="NP269" i="6"/>
  <c r="NO269" i="6"/>
  <c r="NN269" i="6"/>
  <c r="NM269" i="6"/>
  <c r="NL269" i="6"/>
  <c r="NK269" i="6"/>
  <c r="NJ269" i="6"/>
  <c r="NI269" i="6"/>
  <c r="NH269" i="6"/>
  <c r="NG269" i="6"/>
  <c r="NF269" i="6"/>
  <c r="NE269" i="6"/>
  <c r="ND269" i="6"/>
  <c r="NC269" i="6"/>
  <c r="NB269" i="6"/>
  <c r="NA269" i="6"/>
  <c r="MZ269" i="6"/>
  <c r="MY269" i="6"/>
  <c r="MX269" i="6"/>
  <c r="MW269" i="6"/>
  <c r="MV269" i="6"/>
  <c r="MU269" i="6"/>
  <c r="MT269" i="6"/>
  <c r="MS269" i="6"/>
  <c r="MR269" i="6"/>
  <c r="MQ269" i="6"/>
  <c r="MP269" i="6"/>
  <c r="MO269" i="6"/>
  <c r="MN269" i="6"/>
  <c r="MM269" i="6"/>
  <c r="ML269" i="6"/>
  <c r="MK269" i="6"/>
  <c r="MJ269" i="6"/>
  <c r="MI269" i="6"/>
  <c r="MH269" i="6"/>
  <c r="MG269" i="6"/>
  <c r="MF269" i="6"/>
  <c r="ME269" i="6"/>
  <c r="MD269" i="6"/>
  <c r="MC269" i="6"/>
  <c r="MB269" i="6"/>
  <c r="MA269" i="6"/>
  <c r="LZ269" i="6"/>
  <c r="LY269" i="6"/>
  <c r="LX269" i="6"/>
  <c r="LW269" i="6"/>
  <c r="LV269" i="6"/>
  <c r="LU269" i="6"/>
  <c r="LT269" i="6"/>
  <c r="LS269" i="6"/>
  <c r="LR269" i="6"/>
  <c r="LQ269" i="6"/>
  <c r="LP269" i="6"/>
  <c r="LO269" i="6"/>
  <c r="LN269" i="6"/>
  <c r="LM269" i="6"/>
  <c r="LL269" i="6"/>
  <c r="LK269" i="6"/>
  <c r="LJ269" i="6"/>
  <c r="LI269" i="6"/>
  <c r="LH269" i="6"/>
  <c r="LG269" i="6"/>
  <c r="LF269" i="6"/>
  <c r="LE269" i="6"/>
  <c r="LD269" i="6"/>
  <c r="LC269" i="6"/>
  <c r="LB269" i="6"/>
  <c r="LA269" i="6"/>
  <c r="KZ269" i="6"/>
  <c r="KY269" i="6"/>
  <c r="KX269" i="6"/>
  <c r="KW269" i="6"/>
  <c r="KV269" i="6"/>
  <c r="KU269" i="6"/>
  <c r="KT269" i="6"/>
  <c r="KS269" i="6"/>
  <c r="KR269" i="6"/>
  <c r="KQ269" i="6"/>
  <c r="KP269" i="6"/>
  <c r="KO269" i="6"/>
  <c r="KN269" i="6"/>
  <c r="KM269" i="6"/>
  <c r="KL269" i="6"/>
  <c r="KK269" i="6"/>
  <c r="KJ269" i="6"/>
  <c r="KI269" i="6"/>
  <c r="KH269" i="6"/>
  <c r="KG269" i="6"/>
  <c r="KF269" i="6"/>
  <c r="KE269" i="6"/>
  <c r="KD269" i="6"/>
  <c r="KC269" i="6"/>
  <c r="KB269" i="6"/>
  <c r="KA269" i="6"/>
  <c r="JZ269" i="6"/>
  <c r="JY269" i="6"/>
  <c r="JX269" i="6"/>
  <c r="JW269" i="6"/>
  <c r="JV269" i="6"/>
  <c r="JU269" i="6"/>
  <c r="JT269" i="6"/>
  <c r="JS269" i="6"/>
  <c r="JR269" i="6"/>
  <c r="JQ269" i="6"/>
  <c r="JP269" i="6"/>
  <c r="JO269" i="6"/>
  <c r="JN269" i="6"/>
  <c r="JM269" i="6"/>
  <c r="JL269" i="6"/>
  <c r="JK269" i="6"/>
  <c r="JJ269" i="6"/>
  <c r="JI269" i="6"/>
  <c r="JH269" i="6"/>
  <c r="JG269" i="6"/>
  <c r="JF269" i="6"/>
  <c r="JE269" i="6"/>
  <c r="JD269" i="6"/>
  <c r="JC269" i="6"/>
  <c r="JB269" i="6"/>
  <c r="JA269" i="6"/>
  <c r="IZ269" i="6"/>
  <c r="IY269" i="6"/>
  <c r="IX269" i="6"/>
  <c r="IW269" i="6"/>
  <c r="IV269" i="6"/>
  <c r="IU269" i="6"/>
  <c r="IT269" i="6"/>
  <c r="IS269" i="6"/>
  <c r="IR269" i="6"/>
  <c r="IQ269" i="6"/>
  <c r="IP269" i="6"/>
  <c r="IO269" i="6"/>
  <c r="IN269" i="6"/>
  <c r="IM269" i="6"/>
  <c r="IL269" i="6"/>
  <c r="IK269" i="6"/>
  <c r="IJ269" i="6"/>
  <c r="II269" i="6"/>
  <c r="IH269" i="6"/>
  <c r="IG269" i="6"/>
  <c r="IF269" i="6"/>
  <c r="IE269" i="6"/>
  <c r="ID269" i="6"/>
  <c r="IC269" i="6"/>
  <c r="IB269" i="6"/>
  <c r="IA269" i="6"/>
  <c r="HZ269" i="6"/>
  <c r="HY269" i="6"/>
  <c r="HX269" i="6"/>
  <c r="HW269" i="6"/>
  <c r="HV269" i="6"/>
  <c r="HU269" i="6"/>
  <c r="HT269" i="6"/>
  <c r="HS269" i="6"/>
  <c r="HR269" i="6"/>
  <c r="HQ269" i="6"/>
  <c r="HP269" i="6"/>
  <c r="HO269" i="6"/>
  <c r="HN269" i="6"/>
  <c r="HM269" i="6"/>
  <c r="HL269" i="6"/>
  <c r="HK269" i="6"/>
  <c r="HJ269" i="6"/>
  <c r="HI269" i="6"/>
  <c r="HH269" i="6"/>
  <c r="HG269" i="6"/>
  <c r="HF269" i="6"/>
  <c r="HE269" i="6"/>
  <c r="HD269" i="6"/>
  <c r="HC269" i="6"/>
  <c r="HB269" i="6"/>
  <c r="HA269" i="6"/>
  <c r="GZ269" i="6"/>
  <c r="GY269" i="6"/>
  <c r="GX269" i="6"/>
  <c r="GW269" i="6"/>
  <c r="GV269" i="6"/>
  <c r="GU269" i="6"/>
  <c r="GT269" i="6"/>
  <c r="GS269" i="6"/>
  <c r="GR269" i="6"/>
  <c r="GQ269" i="6"/>
  <c r="GP269" i="6"/>
  <c r="GO269" i="6"/>
  <c r="GN269" i="6"/>
  <c r="GM269" i="6"/>
  <c r="GL269" i="6"/>
  <c r="GK269" i="6"/>
  <c r="GJ269" i="6"/>
  <c r="GI269" i="6"/>
  <c r="GH269" i="6"/>
  <c r="GG269" i="6"/>
  <c r="GF269" i="6"/>
  <c r="GE269" i="6"/>
  <c r="GD269" i="6"/>
  <c r="GC269" i="6"/>
  <c r="GB269" i="6"/>
  <c r="GA269" i="6"/>
  <c r="FZ269" i="6"/>
  <c r="FY269" i="6"/>
  <c r="FX269" i="6"/>
  <c r="FW269" i="6"/>
  <c r="FV269" i="6"/>
  <c r="FU269" i="6"/>
  <c r="FT269" i="6"/>
  <c r="FS269" i="6"/>
  <c r="FR269" i="6"/>
  <c r="FQ269" i="6"/>
  <c r="FP269" i="6"/>
  <c r="FO269" i="6"/>
  <c r="FN269" i="6"/>
  <c r="FM269" i="6"/>
  <c r="FL269" i="6"/>
  <c r="FK269" i="6"/>
  <c r="FJ269" i="6"/>
  <c r="FI269" i="6"/>
  <c r="FH269" i="6"/>
  <c r="FG269" i="6"/>
  <c r="FF269" i="6"/>
  <c r="FE269" i="6"/>
  <c r="FD269" i="6"/>
  <c r="FC269" i="6"/>
  <c r="FB269" i="6"/>
  <c r="FA269" i="6"/>
  <c r="EZ269" i="6"/>
  <c r="EY269" i="6"/>
  <c r="EX269" i="6"/>
  <c r="EW269" i="6"/>
  <c r="EV269" i="6"/>
  <c r="EU269" i="6"/>
  <c r="ET269" i="6"/>
  <c r="ES269" i="6"/>
  <c r="ER269" i="6"/>
  <c r="EQ269" i="6"/>
  <c r="EP269" i="6"/>
  <c r="EO269" i="6"/>
  <c r="EN269" i="6"/>
  <c r="EM269" i="6"/>
  <c r="EL269" i="6"/>
  <c r="EK269" i="6"/>
  <c r="EJ269" i="6"/>
  <c r="EI269" i="6"/>
  <c r="EH269" i="6"/>
  <c r="EG269" i="6"/>
  <c r="EF269" i="6"/>
  <c r="EE269" i="6"/>
  <c r="ED269" i="6"/>
  <c r="EC269" i="6"/>
  <c r="EB269" i="6"/>
  <c r="EA269" i="6"/>
  <c r="DZ269" i="6"/>
  <c r="DY269" i="6"/>
  <c r="DX269" i="6"/>
  <c r="DW269" i="6"/>
  <c r="DV269" i="6"/>
  <c r="DU269" i="6"/>
  <c r="DT269" i="6"/>
  <c r="DS269" i="6"/>
  <c r="DR269" i="6"/>
  <c r="DQ269" i="6"/>
  <c r="DP269" i="6"/>
  <c r="DO269" i="6"/>
  <c r="DN269" i="6"/>
  <c r="DM269" i="6"/>
  <c r="DL269" i="6"/>
  <c r="DK269" i="6"/>
  <c r="DJ269" i="6"/>
  <c r="DI269" i="6"/>
  <c r="DH269" i="6"/>
  <c r="DG269" i="6"/>
  <c r="DF269" i="6"/>
  <c r="DE269" i="6"/>
  <c r="DD269" i="6"/>
  <c r="DC269" i="6"/>
  <c r="DB269" i="6"/>
  <c r="DA269" i="6"/>
  <c r="CZ269" i="6"/>
  <c r="CY269" i="6"/>
  <c r="CX269" i="6"/>
  <c r="CW269" i="6"/>
  <c r="CV269" i="6"/>
  <c r="CU269" i="6"/>
  <c r="CT269" i="6"/>
  <c r="CS269" i="6"/>
  <c r="CR269" i="6"/>
  <c r="CQ269" i="6"/>
  <c r="CP269" i="6"/>
  <c r="CO269" i="6"/>
  <c r="CN269" i="6"/>
  <c r="CM269" i="6"/>
  <c r="CL269" i="6"/>
  <c r="CK269" i="6"/>
  <c r="CJ269" i="6"/>
  <c r="CI269" i="6"/>
  <c r="CH269" i="6"/>
  <c r="CG269" i="6"/>
  <c r="CF269" i="6"/>
  <c r="CE269" i="6"/>
  <c r="CD269" i="6"/>
  <c r="CC269" i="6"/>
  <c r="CB269" i="6"/>
  <c r="CA269" i="6"/>
  <c r="BZ269" i="6"/>
  <c r="BY269" i="6"/>
  <c r="BX269" i="6"/>
  <c r="BW269" i="6"/>
  <c r="BV269" i="6"/>
  <c r="BU269" i="6"/>
  <c r="BT269" i="6"/>
  <c r="BS269" i="6"/>
  <c r="BR269" i="6"/>
  <c r="BQ269" i="6"/>
  <c r="BP269" i="6"/>
  <c r="BO269" i="6"/>
  <c r="BN269" i="6"/>
  <c r="BM269" i="6"/>
  <c r="BL269" i="6"/>
  <c r="BK269" i="6"/>
  <c r="BJ269" i="6"/>
  <c r="BI269" i="6"/>
  <c r="BH269" i="6"/>
  <c r="BG269" i="6"/>
  <c r="BF269" i="6"/>
  <c r="BE269" i="6"/>
  <c r="BD269" i="6"/>
  <c r="BC269" i="6"/>
  <c r="BB269" i="6"/>
  <c r="BA269" i="6"/>
  <c r="AZ269" i="6"/>
  <c r="AY269" i="6"/>
  <c r="AX269" i="6"/>
  <c r="AW269" i="6"/>
  <c r="AV269" i="6"/>
  <c r="AU269" i="6"/>
  <c r="AT269" i="6"/>
  <c r="AS269" i="6"/>
  <c r="AR269" i="6"/>
  <c r="AQ269" i="6"/>
  <c r="AP269" i="6"/>
  <c r="AO269" i="6"/>
  <c r="AN269" i="6"/>
  <c r="AM269" i="6"/>
  <c r="AL269" i="6"/>
  <c r="AK269" i="6"/>
  <c r="AJ269" i="6"/>
  <c r="AI269" i="6"/>
  <c r="AH269" i="6"/>
  <c r="AG269" i="6"/>
  <c r="AF269" i="6"/>
  <c r="AE269" i="6"/>
  <c r="AD269" i="6"/>
  <c r="AC269" i="6"/>
  <c r="AB269" i="6"/>
  <c r="AA269" i="6"/>
  <c r="Z269" i="6"/>
  <c r="Y269" i="6"/>
  <c r="X269" i="6"/>
  <c r="W269" i="6"/>
  <c r="V269" i="6"/>
  <c r="U269" i="6"/>
  <c r="T269" i="6"/>
  <c r="S269" i="6"/>
  <c r="R269" i="6"/>
  <c r="Q269" i="6"/>
  <c r="P269" i="6"/>
  <c r="O269" i="6"/>
  <c r="N269" i="6"/>
  <c r="M269" i="6"/>
  <c r="L269" i="6"/>
  <c r="K269" i="6"/>
  <c r="J269" i="6"/>
  <c r="I269" i="6"/>
  <c r="XD268" i="6"/>
  <c r="XC268" i="6"/>
  <c r="XB268" i="6"/>
  <c r="XA268" i="6"/>
  <c r="WZ268" i="6"/>
  <c r="WY268" i="6"/>
  <c r="WX268" i="6"/>
  <c r="WW268" i="6"/>
  <c r="WV268" i="6"/>
  <c r="WU268" i="6"/>
  <c r="WT268" i="6"/>
  <c r="WS268" i="6"/>
  <c r="WR268" i="6"/>
  <c r="WQ268" i="6"/>
  <c r="WP268" i="6"/>
  <c r="WO268" i="6"/>
  <c r="WN268" i="6"/>
  <c r="WM268" i="6"/>
  <c r="WL268" i="6"/>
  <c r="WK268" i="6"/>
  <c r="WJ268" i="6"/>
  <c r="WI268" i="6"/>
  <c r="WH268" i="6"/>
  <c r="WG268" i="6"/>
  <c r="WF268" i="6"/>
  <c r="WE268" i="6"/>
  <c r="WD268" i="6"/>
  <c r="WC268" i="6"/>
  <c r="WB268" i="6"/>
  <c r="WA268" i="6"/>
  <c r="VZ268" i="6"/>
  <c r="VY268" i="6"/>
  <c r="VX268" i="6"/>
  <c r="VW268" i="6"/>
  <c r="VV268" i="6"/>
  <c r="VU268" i="6"/>
  <c r="VT268" i="6"/>
  <c r="VS268" i="6"/>
  <c r="VR268" i="6"/>
  <c r="VQ268" i="6"/>
  <c r="VP268" i="6"/>
  <c r="VO268" i="6"/>
  <c r="VN268" i="6"/>
  <c r="VM268" i="6"/>
  <c r="VL268" i="6"/>
  <c r="VK268" i="6"/>
  <c r="VJ268" i="6"/>
  <c r="VI268" i="6"/>
  <c r="VH268" i="6"/>
  <c r="VG268" i="6"/>
  <c r="VF268" i="6"/>
  <c r="VE268" i="6"/>
  <c r="VD268" i="6"/>
  <c r="VC268" i="6"/>
  <c r="VB268" i="6"/>
  <c r="VA268" i="6"/>
  <c r="UZ268" i="6"/>
  <c r="UY268" i="6"/>
  <c r="UX268" i="6"/>
  <c r="UW268" i="6"/>
  <c r="UV268" i="6"/>
  <c r="UU268" i="6"/>
  <c r="UT268" i="6"/>
  <c r="US268" i="6"/>
  <c r="UR268" i="6"/>
  <c r="UQ268" i="6"/>
  <c r="UP268" i="6"/>
  <c r="UO268" i="6"/>
  <c r="UN268" i="6"/>
  <c r="UM268" i="6"/>
  <c r="UL268" i="6"/>
  <c r="UK268" i="6"/>
  <c r="UJ268" i="6"/>
  <c r="UI268" i="6"/>
  <c r="UH268" i="6"/>
  <c r="UG268" i="6"/>
  <c r="UF268" i="6"/>
  <c r="UE268" i="6"/>
  <c r="UD268" i="6"/>
  <c r="UC268" i="6"/>
  <c r="UB268" i="6"/>
  <c r="UA268" i="6"/>
  <c r="TZ268" i="6"/>
  <c r="TY268" i="6"/>
  <c r="TX268" i="6"/>
  <c r="TW268" i="6"/>
  <c r="TV268" i="6"/>
  <c r="TU268" i="6"/>
  <c r="TT268" i="6"/>
  <c r="TS268" i="6"/>
  <c r="TR268" i="6"/>
  <c r="TQ268" i="6"/>
  <c r="TP268" i="6"/>
  <c r="TO268" i="6"/>
  <c r="TN268" i="6"/>
  <c r="TM268" i="6"/>
  <c r="TL268" i="6"/>
  <c r="TK268" i="6"/>
  <c r="TJ268" i="6"/>
  <c r="TI268" i="6"/>
  <c r="TH268" i="6"/>
  <c r="TG268" i="6"/>
  <c r="TF268" i="6"/>
  <c r="TE268" i="6"/>
  <c r="TD268" i="6"/>
  <c r="TC268" i="6"/>
  <c r="TB268" i="6"/>
  <c r="TA268" i="6"/>
  <c r="SZ268" i="6"/>
  <c r="SY268" i="6"/>
  <c r="SX268" i="6"/>
  <c r="SW268" i="6"/>
  <c r="SV268" i="6"/>
  <c r="SU268" i="6"/>
  <c r="ST268" i="6"/>
  <c r="SS268" i="6"/>
  <c r="SR268" i="6"/>
  <c r="SQ268" i="6"/>
  <c r="SP268" i="6"/>
  <c r="SO268" i="6"/>
  <c r="SN268" i="6"/>
  <c r="SM268" i="6"/>
  <c r="SL268" i="6"/>
  <c r="SK268" i="6"/>
  <c r="SJ268" i="6"/>
  <c r="SI268" i="6"/>
  <c r="SH268" i="6"/>
  <c r="SG268" i="6"/>
  <c r="SF268" i="6"/>
  <c r="SE268" i="6"/>
  <c r="SD268" i="6"/>
  <c r="SC268" i="6"/>
  <c r="SB268" i="6"/>
  <c r="SA268" i="6"/>
  <c r="RZ268" i="6"/>
  <c r="RY268" i="6"/>
  <c r="RX268" i="6"/>
  <c r="RW268" i="6"/>
  <c r="RV268" i="6"/>
  <c r="RU268" i="6"/>
  <c r="RT268" i="6"/>
  <c r="RS268" i="6"/>
  <c r="RR268" i="6"/>
  <c r="RQ268" i="6"/>
  <c r="RP268" i="6"/>
  <c r="RO268" i="6"/>
  <c r="RN268" i="6"/>
  <c r="RM268" i="6"/>
  <c r="RL268" i="6"/>
  <c r="RK268" i="6"/>
  <c r="RJ268" i="6"/>
  <c r="RI268" i="6"/>
  <c r="RH268" i="6"/>
  <c r="RG268" i="6"/>
  <c r="RF268" i="6"/>
  <c r="RE268" i="6"/>
  <c r="RD268" i="6"/>
  <c r="RC268" i="6"/>
  <c r="RB268" i="6"/>
  <c r="RA268" i="6"/>
  <c r="QZ268" i="6"/>
  <c r="QY268" i="6"/>
  <c r="QX268" i="6"/>
  <c r="QW268" i="6"/>
  <c r="QV268" i="6"/>
  <c r="QU268" i="6"/>
  <c r="QT268" i="6"/>
  <c r="QS268" i="6"/>
  <c r="QR268" i="6"/>
  <c r="QQ268" i="6"/>
  <c r="QP268" i="6"/>
  <c r="QO268" i="6"/>
  <c r="QN268" i="6"/>
  <c r="QM268" i="6"/>
  <c r="QL268" i="6"/>
  <c r="QK268" i="6"/>
  <c r="QJ268" i="6"/>
  <c r="QI268" i="6"/>
  <c r="QH268" i="6"/>
  <c r="QG268" i="6"/>
  <c r="QF268" i="6"/>
  <c r="QE268" i="6"/>
  <c r="QD268" i="6"/>
  <c r="QC268" i="6"/>
  <c r="QB268" i="6"/>
  <c r="QA268" i="6"/>
  <c r="PZ268" i="6"/>
  <c r="PY268" i="6"/>
  <c r="PX268" i="6"/>
  <c r="PW268" i="6"/>
  <c r="PV268" i="6"/>
  <c r="PU268" i="6"/>
  <c r="PT268" i="6"/>
  <c r="PS268" i="6"/>
  <c r="PR268" i="6"/>
  <c r="PQ268" i="6"/>
  <c r="PP268" i="6"/>
  <c r="PO268" i="6"/>
  <c r="PN268" i="6"/>
  <c r="PM268" i="6"/>
  <c r="PL268" i="6"/>
  <c r="PK268" i="6"/>
  <c r="PJ268" i="6"/>
  <c r="PI268" i="6"/>
  <c r="PH268" i="6"/>
  <c r="PG268" i="6"/>
  <c r="PF268" i="6"/>
  <c r="PE268" i="6"/>
  <c r="PD268" i="6"/>
  <c r="PC268" i="6"/>
  <c r="PB268" i="6"/>
  <c r="PA268" i="6"/>
  <c r="OZ268" i="6"/>
  <c r="OY268" i="6"/>
  <c r="OX268" i="6"/>
  <c r="OW268" i="6"/>
  <c r="OV268" i="6"/>
  <c r="OU268" i="6"/>
  <c r="OT268" i="6"/>
  <c r="OS268" i="6"/>
  <c r="OR268" i="6"/>
  <c r="OQ268" i="6"/>
  <c r="OP268" i="6"/>
  <c r="OO268" i="6"/>
  <c r="ON268" i="6"/>
  <c r="OM268" i="6"/>
  <c r="OL268" i="6"/>
  <c r="OK268" i="6"/>
  <c r="OJ268" i="6"/>
  <c r="OI268" i="6"/>
  <c r="OH268" i="6"/>
  <c r="OG268" i="6"/>
  <c r="OF268" i="6"/>
  <c r="OE268" i="6"/>
  <c r="OD268" i="6"/>
  <c r="OC268" i="6"/>
  <c r="OB268" i="6"/>
  <c r="OA268" i="6"/>
  <c r="NZ268" i="6"/>
  <c r="NY268" i="6"/>
  <c r="NX268" i="6"/>
  <c r="NW268" i="6"/>
  <c r="NV268" i="6"/>
  <c r="NU268" i="6"/>
  <c r="NT268" i="6"/>
  <c r="NS268" i="6"/>
  <c r="NR268" i="6"/>
  <c r="NQ268" i="6"/>
  <c r="NP268" i="6"/>
  <c r="NO268" i="6"/>
  <c r="NN268" i="6"/>
  <c r="NM268" i="6"/>
  <c r="NL268" i="6"/>
  <c r="NK268" i="6"/>
  <c r="NJ268" i="6"/>
  <c r="NI268" i="6"/>
  <c r="NH268" i="6"/>
  <c r="NG268" i="6"/>
  <c r="NF268" i="6"/>
  <c r="NE268" i="6"/>
  <c r="ND268" i="6"/>
  <c r="NC268" i="6"/>
  <c r="NB268" i="6"/>
  <c r="NA268" i="6"/>
  <c r="MZ268" i="6"/>
  <c r="MY268" i="6"/>
  <c r="MX268" i="6"/>
  <c r="MW268" i="6"/>
  <c r="MV268" i="6"/>
  <c r="MU268" i="6"/>
  <c r="MT268" i="6"/>
  <c r="MS268" i="6"/>
  <c r="MR268" i="6"/>
  <c r="MQ268" i="6"/>
  <c r="MP268" i="6"/>
  <c r="MO268" i="6"/>
  <c r="MN268" i="6"/>
  <c r="MM268" i="6"/>
  <c r="ML268" i="6"/>
  <c r="MK268" i="6"/>
  <c r="MJ268" i="6"/>
  <c r="MI268" i="6"/>
  <c r="MH268" i="6"/>
  <c r="MG268" i="6"/>
  <c r="MF268" i="6"/>
  <c r="ME268" i="6"/>
  <c r="MD268" i="6"/>
  <c r="MC268" i="6"/>
  <c r="MB268" i="6"/>
  <c r="MA268" i="6"/>
  <c r="LZ268" i="6"/>
  <c r="LY268" i="6"/>
  <c r="LX268" i="6"/>
  <c r="LW268" i="6"/>
  <c r="LV268" i="6"/>
  <c r="LU268" i="6"/>
  <c r="LT268" i="6"/>
  <c r="LS268" i="6"/>
  <c r="LR268" i="6"/>
  <c r="LQ268" i="6"/>
  <c r="LP268" i="6"/>
  <c r="LO268" i="6"/>
  <c r="LN268" i="6"/>
  <c r="LM268" i="6"/>
  <c r="LL268" i="6"/>
  <c r="LK268" i="6"/>
  <c r="LJ268" i="6"/>
  <c r="LI268" i="6"/>
  <c r="LH268" i="6"/>
  <c r="LG268" i="6"/>
  <c r="LF268" i="6"/>
  <c r="LE268" i="6"/>
  <c r="LD268" i="6"/>
  <c r="LC268" i="6"/>
  <c r="LB268" i="6"/>
  <c r="LA268" i="6"/>
  <c r="KZ268" i="6"/>
  <c r="KY268" i="6"/>
  <c r="KX268" i="6"/>
  <c r="KW268" i="6"/>
  <c r="KV268" i="6"/>
  <c r="KU268" i="6"/>
  <c r="KT268" i="6"/>
  <c r="KS268" i="6"/>
  <c r="KR268" i="6"/>
  <c r="KQ268" i="6"/>
  <c r="KP268" i="6"/>
  <c r="KO268" i="6"/>
  <c r="KN268" i="6"/>
  <c r="KM268" i="6"/>
  <c r="KL268" i="6"/>
  <c r="KK268" i="6"/>
  <c r="KJ268" i="6"/>
  <c r="KI268" i="6"/>
  <c r="KH268" i="6"/>
  <c r="KG268" i="6"/>
  <c r="KF268" i="6"/>
  <c r="KE268" i="6"/>
  <c r="KD268" i="6"/>
  <c r="KC268" i="6"/>
  <c r="KB268" i="6"/>
  <c r="KA268" i="6"/>
  <c r="JZ268" i="6"/>
  <c r="JY268" i="6"/>
  <c r="JX268" i="6"/>
  <c r="JW268" i="6"/>
  <c r="JV268" i="6"/>
  <c r="JU268" i="6"/>
  <c r="JT268" i="6"/>
  <c r="JS268" i="6"/>
  <c r="JR268" i="6"/>
  <c r="JQ268" i="6"/>
  <c r="JP268" i="6"/>
  <c r="JO268" i="6"/>
  <c r="JN268" i="6"/>
  <c r="JM268" i="6"/>
  <c r="JL268" i="6"/>
  <c r="JK268" i="6"/>
  <c r="JJ268" i="6"/>
  <c r="JI268" i="6"/>
  <c r="JH268" i="6"/>
  <c r="JG268" i="6"/>
  <c r="JF268" i="6"/>
  <c r="JE268" i="6"/>
  <c r="JD268" i="6"/>
  <c r="JC268" i="6"/>
  <c r="JB268" i="6"/>
  <c r="JA268" i="6"/>
  <c r="IZ268" i="6"/>
  <c r="IY268" i="6"/>
  <c r="IX268" i="6"/>
  <c r="IW268" i="6"/>
  <c r="IV268" i="6"/>
  <c r="IU268" i="6"/>
  <c r="IT268" i="6"/>
  <c r="IS268" i="6"/>
  <c r="IR268" i="6"/>
  <c r="IQ268" i="6"/>
  <c r="IP268" i="6"/>
  <c r="IO268" i="6"/>
  <c r="IN268" i="6"/>
  <c r="IM268" i="6"/>
  <c r="IL268" i="6"/>
  <c r="IK268" i="6"/>
  <c r="IJ268" i="6"/>
  <c r="II268" i="6"/>
  <c r="IH268" i="6"/>
  <c r="IG268" i="6"/>
  <c r="IF268" i="6"/>
  <c r="IE268" i="6"/>
  <c r="ID268" i="6"/>
  <c r="IC268" i="6"/>
  <c r="IB268" i="6"/>
  <c r="IA268" i="6"/>
  <c r="HZ268" i="6"/>
  <c r="HY268" i="6"/>
  <c r="HX268" i="6"/>
  <c r="HW268" i="6"/>
  <c r="HV268" i="6"/>
  <c r="HU268" i="6"/>
  <c r="HT268" i="6"/>
  <c r="HS268" i="6"/>
  <c r="HR268" i="6"/>
  <c r="HQ268" i="6"/>
  <c r="HP268" i="6"/>
  <c r="HO268" i="6"/>
  <c r="HN268" i="6"/>
  <c r="HM268" i="6"/>
  <c r="HL268" i="6"/>
  <c r="HK268" i="6"/>
  <c r="HJ268" i="6"/>
  <c r="HI268" i="6"/>
  <c r="HH268" i="6"/>
  <c r="HG268" i="6"/>
  <c r="HF268" i="6"/>
  <c r="HE268" i="6"/>
  <c r="HD268" i="6"/>
  <c r="HC268" i="6"/>
  <c r="HB268" i="6"/>
  <c r="HA268" i="6"/>
  <c r="GZ268" i="6"/>
  <c r="GY268" i="6"/>
  <c r="GX268" i="6"/>
  <c r="GW268" i="6"/>
  <c r="GV268" i="6"/>
  <c r="GU268" i="6"/>
  <c r="GT268" i="6"/>
  <c r="GS268" i="6"/>
  <c r="GR268" i="6"/>
  <c r="GQ268" i="6"/>
  <c r="GP268" i="6"/>
  <c r="GO268" i="6"/>
  <c r="GN268" i="6"/>
  <c r="GM268" i="6"/>
  <c r="GL268" i="6"/>
  <c r="GK268" i="6"/>
  <c r="GJ268" i="6"/>
  <c r="GI268" i="6"/>
  <c r="GH268" i="6"/>
  <c r="GG268" i="6"/>
  <c r="GF268" i="6"/>
  <c r="GE268" i="6"/>
  <c r="GD268" i="6"/>
  <c r="GC268" i="6"/>
  <c r="GB268" i="6"/>
  <c r="GA268" i="6"/>
  <c r="FZ268" i="6"/>
  <c r="FY268" i="6"/>
  <c r="FX268" i="6"/>
  <c r="FW268" i="6"/>
  <c r="FV268" i="6"/>
  <c r="FU268" i="6"/>
  <c r="FT268" i="6"/>
  <c r="FS268" i="6"/>
  <c r="FR268" i="6"/>
  <c r="FQ268" i="6"/>
  <c r="FP268" i="6"/>
  <c r="FO268" i="6"/>
  <c r="FN268" i="6"/>
  <c r="FM268" i="6"/>
  <c r="FL268" i="6"/>
  <c r="FK268" i="6"/>
  <c r="FJ268" i="6"/>
  <c r="FI268" i="6"/>
  <c r="FH268" i="6"/>
  <c r="FG268" i="6"/>
  <c r="FF268" i="6"/>
  <c r="FE268" i="6"/>
  <c r="FD268" i="6"/>
  <c r="FC268" i="6"/>
  <c r="FB268" i="6"/>
  <c r="FA268" i="6"/>
  <c r="EZ268" i="6"/>
  <c r="EY268" i="6"/>
  <c r="EX268" i="6"/>
  <c r="EW268" i="6"/>
  <c r="EV268" i="6"/>
  <c r="EU268" i="6"/>
  <c r="ET268" i="6"/>
  <c r="ES268" i="6"/>
  <c r="ER268" i="6"/>
  <c r="EQ268" i="6"/>
  <c r="EP268" i="6"/>
  <c r="EO268" i="6"/>
  <c r="EN268" i="6"/>
  <c r="EM268" i="6"/>
  <c r="EL268" i="6"/>
  <c r="EK268" i="6"/>
  <c r="EJ268" i="6"/>
  <c r="EI268" i="6"/>
  <c r="EH268" i="6"/>
  <c r="EG268" i="6"/>
  <c r="EF268" i="6"/>
  <c r="EE268" i="6"/>
  <c r="ED268" i="6"/>
  <c r="EC268" i="6"/>
  <c r="EB268" i="6"/>
  <c r="EA268" i="6"/>
  <c r="DZ268" i="6"/>
  <c r="DY268" i="6"/>
  <c r="DX268" i="6"/>
  <c r="DW268" i="6"/>
  <c r="DV268" i="6"/>
  <c r="DU268" i="6"/>
  <c r="DT268" i="6"/>
  <c r="DS268" i="6"/>
  <c r="DR268" i="6"/>
  <c r="DQ268" i="6"/>
  <c r="DP268" i="6"/>
  <c r="DO268" i="6"/>
  <c r="DN268" i="6"/>
  <c r="DM268" i="6"/>
  <c r="DL268" i="6"/>
  <c r="DK268" i="6"/>
  <c r="DJ268" i="6"/>
  <c r="DI268" i="6"/>
  <c r="DH268" i="6"/>
  <c r="DG268" i="6"/>
  <c r="DF268" i="6"/>
  <c r="DE268" i="6"/>
  <c r="DD268" i="6"/>
  <c r="DC268" i="6"/>
  <c r="DB268" i="6"/>
  <c r="DA268" i="6"/>
  <c r="CZ268" i="6"/>
  <c r="CY268" i="6"/>
  <c r="CX268" i="6"/>
  <c r="CW268" i="6"/>
  <c r="CV268" i="6"/>
  <c r="CU268" i="6"/>
  <c r="CT268" i="6"/>
  <c r="CS268" i="6"/>
  <c r="CR268" i="6"/>
  <c r="CQ268" i="6"/>
  <c r="CP268" i="6"/>
  <c r="CO268" i="6"/>
  <c r="CN268" i="6"/>
  <c r="CM268" i="6"/>
  <c r="CL268" i="6"/>
  <c r="CK268" i="6"/>
  <c r="CJ268" i="6"/>
  <c r="CI268" i="6"/>
  <c r="CH268" i="6"/>
  <c r="CG268" i="6"/>
  <c r="CF268" i="6"/>
  <c r="CE268" i="6"/>
  <c r="CD268" i="6"/>
  <c r="CC268" i="6"/>
  <c r="CB268" i="6"/>
  <c r="CA268" i="6"/>
  <c r="BZ268" i="6"/>
  <c r="BY268" i="6"/>
  <c r="BX268" i="6"/>
  <c r="BW268" i="6"/>
  <c r="BV268" i="6"/>
  <c r="BU268" i="6"/>
  <c r="BT268" i="6"/>
  <c r="BS268" i="6"/>
  <c r="BR268" i="6"/>
  <c r="BQ268" i="6"/>
  <c r="BP268" i="6"/>
  <c r="BO268" i="6"/>
  <c r="BN268" i="6"/>
  <c r="BM268" i="6"/>
  <c r="BL268" i="6"/>
  <c r="BK268" i="6"/>
  <c r="BJ268" i="6"/>
  <c r="BI268" i="6"/>
  <c r="BH268" i="6"/>
  <c r="BG268" i="6"/>
  <c r="BF268" i="6"/>
  <c r="BE268" i="6"/>
  <c r="BD268" i="6"/>
  <c r="BC268" i="6"/>
  <c r="BB268" i="6"/>
  <c r="BA268" i="6"/>
  <c r="AZ268" i="6"/>
  <c r="AY268" i="6"/>
  <c r="AX268" i="6"/>
  <c r="AW268" i="6"/>
  <c r="AV268" i="6"/>
  <c r="AU268" i="6"/>
  <c r="AT268" i="6"/>
  <c r="AS268" i="6"/>
  <c r="AR268" i="6"/>
  <c r="AQ268" i="6"/>
  <c r="AP268" i="6"/>
  <c r="AO268" i="6"/>
  <c r="AN268" i="6"/>
  <c r="AM268" i="6"/>
  <c r="AL268" i="6"/>
  <c r="AK268" i="6"/>
  <c r="AJ268" i="6"/>
  <c r="AI268" i="6"/>
  <c r="AH268" i="6"/>
  <c r="AG268" i="6"/>
  <c r="AF268" i="6"/>
  <c r="AE268" i="6"/>
  <c r="AD268" i="6"/>
  <c r="AC268" i="6"/>
  <c r="AB268" i="6"/>
  <c r="AA268" i="6"/>
  <c r="Z268" i="6"/>
  <c r="Y268" i="6"/>
  <c r="X268" i="6"/>
  <c r="W268" i="6"/>
  <c r="V268" i="6"/>
  <c r="U268" i="6"/>
  <c r="T268" i="6"/>
  <c r="S268" i="6"/>
  <c r="R268" i="6"/>
  <c r="Q268" i="6"/>
  <c r="P268" i="6"/>
  <c r="O268" i="6"/>
  <c r="N268" i="6"/>
  <c r="M268" i="6"/>
  <c r="L268" i="6"/>
  <c r="K268" i="6"/>
  <c r="J268" i="6"/>
  <c r="I268" i="6"/>
  <c r="XD267" i="6"/>
  <c r="XC267" i="6"/>
  <c r="XB267" i="6"/>
  <c r="XA267" i="6"/>
  <c r="WZ267" i="6"/>
  <c r="WY267" i="6"/>
  <c r="WX267" i="6"/>
  <c r="WW267" i="6"/>
  <c r="WV267" i="6"/>
  <c r="WU267" i="6"/>
  <c r="WT267" i="6"/>
  <c r="WS267" i="6"/>
  <c r="WR267" i="6"/>
  <c r="WQ267" i="6"/>
  <c r="WP267" i="6"/>
  <c r="WO267" i="6"/>
  <c r="WN267" i="6"/>
  <c r="WM267" i="6"/>
  <c r="WL267" i="6"/>
  <c r="WK267" i="6"/>
  <c r="WJ267" i="6"/>
  <c r="WI267" i="6"/>
  <c r="WH267" i="6"/>
  <c r="WG267" i="6"/>
  <c r="WF267" i="6"/>
  <c r="WE267" i="6"/>
  <c r="WD267" i="6"/>
  <c r="WC267" i="6"/>
  <c r="WB267" i="6"/>
  <c r="WA267" i="6"/>
  <c r="VZ267" i="6"/>
  <c r="VY267" i="6"/>
  <c r="VX267" i="6"/>
  <c r="VW267" i="6"/>
  <c r="VV267" i="6"/>
  <c r="VU267" i="6"/>
  <c r="VT267" i="6"/>
  <c r="VS267" i="6"/>
  <c r="VR267" i="6"/>
  <c r="VQ267" i="6"/>
  <c r="VP267" i="6"/>
  <c r="VO267" i="6"/>
  <c r="VN267" i="6"/>
  <c r="VM267" i="6"/>
  <c r="VL267" i="6"/>
  <c r="VK267" i="6"/>
  <c r="VJ267" i="6"/>
  <c r="VI267" i="6"/>
  <c r="VH267" i="6"/>
  <c r="VG267" i="6"/>
  <c r="VF267" i="6"/>
  <c r="VE267" i="6"/>
  <c r="VD267" i="6"/>
  <c r="VC267" i="6"/>
  <c r="VB267" i="6"/>
  <c r="VA267" i="6"/>
  <c r="UZ267" i="6"/>
  <c r="UY267" i="6"/>
  <c r="UX267" i="6"/>
  <c r="UW267" i="6"/>
  <c r="UV267" i="6"/>
  <c r="UU267" i="6"/>
  <c r="UT267" i="6"/>
  <c r="US267" i="6"/>
  <c r="UR267" i="6"/>
  <c r="UQ267" i="6"/>
  <c r="UP267" i="6"/>
  <c r="UO267" i="6"/>
  <c r="UN267" i="6"/>
  <c r="UM267" i="6"/>
  <c r="UL267" i="6"/>
  <c r="UK267" i="6"/>
  <c r="UJ267" i="6"/>
  <c r="UI267" i="6"/>
  <c r="UH267" i="6"/>
  <c r="UG267" i="6"/>
  <c r="UF267" i="6"/>
  <c r="UE267" i="6"/>
  <c r="UD267" i="6"/>
  <c r="UC267" i="6"/>
  <c r="UB267" i="6"/>
  <c r="UA267" i="6"/>
  <c r="TZ267" i="6"/>
  <c r="TY267" i="6"/>
  <c r="TX267" i="6"/>
  <c r="TW267" i="6"/>
  <c r="TV267" i="6"/>
  <c r="TU267" i="6"/>
  <c r="TT267" i="6"/>
  <c r="TS267" i="6"/>
  <c r="TR267" i="6"/>
  <c r="TQ267" i="6"/>
  <c r="TP267" i="6"/>
  <c r="TO267" i="6"/>
  <c r="TN267" i="6"/>
  <c r="TM267" i="6"/>
  <c r="TL267" i="6"/>
  <c r="TK267" i="6"/>
  <c r="TJ267" i="6"/>
  <c r="TI267" i="6"/>
  <c r="TH267" i="6"/>
  <c r="TG267" i="6"/>
  <c r="TF267" i="6"/>
  <c r="TE267" i="6"/>
  <c r="TD267" i="6"/>
  <c r="TC267" i="6"/>
  <c r="TB267" i="6"/>
  <c r="TA267" i="6"/>
  <c r="SZ267" i="6"/>
  <c r="SY267" i="6"/>
  <c r="SX267" i="6"/>
  <c r="SW267" i="6"/>
  <c r="SV267" i="6"/>
  <c r="SU267" i="6"/>
  <c r="ST267" i="6"/>
  <c r="SS267" i="6"/>
  <c r="SR267" i="6"/>
  <c r="SQ267" i="6"/>
  <c r="SP267" i="6"/>
  <c r="SO267" i="6"/>
  <c r="SN267" i="6"/>
  <c r="SM267" i="6"/>
  <c r="SL267" i="6"/>
  <c r="SK267" i="6"/>
  <c r="SJ267" i="6"/>
  <c r="SI267" i="6"/>
  <c r="SH267" i="6"/>
  <c r="SG267" i="6"/>
  <c r="SF267" i="6"/>
  <c r="SE267" i="6"/>
  <c r="SD267" i="6"/>
  <c r="SC267" i="6"/>
  <c r="SB267" i="6"/>
  <c r="SA267" i="6"/>
  <c r="RZ267" i="6"/>
  <c r="RY267" i="6"/>
  <c r="RX267" i="6"/>
  <c r="RW267" i="6"/>
  <c r="RV267" i="6"/>
  <c r="RU267" i="6"/>
  <c r="RT267" i="6"/>
  <c r="RS267" i="6"/>
  <c r="RR267" i="6"/>
  <c r="RQ267" i="6"/>
  <c r="RP267" i="6"/>
  <c r="RO267" i="6"/>
  <c r="RN267" i="6"/>
  <c r="RM267" i="6"/>
  <c r="RL267" i="6"/>
  <c r="RK267" i="6"/>
  <c r="RJ267" i="6"/>
  <c r="RI267" i="6"/>
  <c r="RH267" i="6"/>
  <c r="RG267" i="6"/>
  <c r="RF267" i="6"/>
  <c r="RE267" i="6"/>
  <c r="RD267" i="6"/>
  <c r="RC267" i="6"/>
  <c r="RB267" i="6"/>
  <c r="RA267" i="6"/>
  <c r="QZ267" i="6"/>
  <c r="QY267" i="6"/>
  <c r="QX267" i="6"/>
  <c r="QW267" i="6"/>
  <c r="QV267" i="6"/>
  <c r="QU267" i="6"/>
  <c r="QT267" i="6"/>
  <c r="QS267" i="6"/>
  <c r="QR267" i="6"/>
  <c r="QQ267" i="6"/>
  <c r="QP267" i="6"/>
  <c r="QO267" i="6"/>
  <c r="QN267" i="6"/>
  <c r="QM267" i="6"/>
  <c r="QL267" i="6"/>
  <c r="QK267" i="6"/>
  <c r="QJ267" i="6"/>
  <c r="QI267" i="6"/>
  <c r="QH267" i="6"/>
  <c r="QG267" i="6"/>
  <c r="QF267" i="6"/>
  <c r="QE267" i="6"/>
  <c r="QD267" i="6"/>
  <c r="QC267" i="6"/>
  <c r="QB267" i="6"/>
  <c r="QA267" i="6"/>
  <c r="PZ267" i="6"/>
  <c r="PY267" i="6"/>
  <c r="PX267" i="6"/>
  <c r="PW267" i="6"/>
  <c r="PV267" i="6"/>
  <c r="PU267" i="6"/>
  <c r="PT267" i="6"/>
  <c r="PS267" i="6"/>
  <c r="PR267" i="6"/>
  <c r="PQ267" i="6"/>
  <c r="PP267" i="6"/>
  <c r="PO267" i="6"/>
  <c r="PN267" i="6"/>
  <c r="PM267" i="6"/>
  <c r="PL267" i="6"/>
  <c r="PK267" i="6"/>
  <c r="PJ267" i="6"/>
  <c r="PI267" i="6"/>
  <c r="PH267" i="6"/>
  <c r="PG267" i="6"/>
  <c r="PF267" i="6"/>
  <c r="PE267" i="6"/>
  <c r="PD267" i="6"/>
  <c r="PC267" i="6"/>
  <c r="PB267" i="6"/>
  <c r="PA267" i="6"/>
  <c r="OZ267" i="6"/>
  <c r="OY267" i="6"/>
  <c r="OX267" i="6"/>
  <c r="OW267" i="6"/>
  <c r="OV267" i="6"/>
  <c r="OU267" i="6"/>
  <c r="OT267" i="6"/>
  <c r="OS267" i="6"/>
  <c r="OR267" i="6"/>
  <c r="OQ267" i="6"/>
  <c r="OP267" i="6"/>
  <c r="OO267" i="6"/>
  <c r="ON267" i="6"/>
  <c r="OM267" i="6"/>
  <c r="OL267" i="6"/>
  <c r="OK267" i="6"/>
  <c r="OJ267" i="6"/>
  <c r="OI267" i="6"/>
  <c r="OH267" i="6"/>
  <c r="OG267" i="6"/>
  <c r="OF267" i="6"/>
  <c r="OE267" i="6"/>
  <c r="OD267" i="6"/>
  <c r="OC267" i="6"/>
  <c r="OB267" i="6"/>
  <c r="OA267" i="6"/>
  <c r="NZ267" i="6"/>
  <c r="NY267" i="6"/>
  <c r="NX267" i="6"/>
  <c r="NW267" i="6"/>
  <c r="NV267" i="6"/>
  <c r="NU267" i="6"/>
  <c r="NT267" i="6"/>
  <c r="NS267" i="6"/>
  <c r="NR267" i="6"/>
  <c r="NQ267" i="6"/>
  <c r="NP267" i="6"/>
  <c r="NO267" i="6"/>
  <c r="NN267" i="6"/>
  <c r="NM267" i="6"/>
  <c r="NL267" i="6"/>
  <c r="NK267" i="6"/>
  <c r="NJ267" i="6"/>
  <c r="NI267" i="6"/>
  <c r="NH267" i="6"/>
  <c r="NG267" i="6"/>
  <c r="NF267" i="6"/>
  <c r="NE267" i="6"/>
  <c r="ND267" i="6"/>
  <c r="NC267" i="6"/>
  <c r="NB267" i="6"/>
  <c r="NA267" i="6"/>
  <c r="MZ267" i="6"/>
  <c r="MY267" i="6"/>
  <c r="MX267" i="6"/>
  <c r="MW267" i="6"/>
  <c r="MV267" i="6"/>
  <c r="MU267" i="6"/>
  <c r="MT267" i="6"/>
  <c r="MS267" i="6"/>
  <c r="MR267" i="6"/>
  <c r="MQ267" i="6"/>
  <c r="MP267" i="6"/>
  <c r="MO267" i="6"/>
  <c r="MN267" i="6"/>
  <c r="MM267" i="6"/>
  <c r="ML267" i="6"/>
  <c r="MK267" i="6"/>
  <c r="MJ267" i="6"/>
  <c r="MI267" i="6"/>
  <c r="MH267" i="6"/>
  <c r="MG267" i="6"/>
  <c r="MF267" i="6"/>
  <c r="ME267" i="6"/>
  <c r="MD267" i="6"/>
  <c r="MC267" i="6"/>
  <c r="MB267" i="6"/>
  <c r="MA267" i="6"/>
  <c r="LZ267" i="6"/>
  <c r="LY267" i="6"/>
  <c r="LX267" i="6"/>
  <c r="LW267" i="6"/>
  <c r="LV267" i="6"/>
  <c r="LU267" i="6"/>
  <c r="LT267" i="6"/>
  <c r="LS267" i="6"/>
  <c r="LR267" i="6"/>
  <c r="LQ267" i="6"/>
  <c r="LP267" i="6"/>
  <c r="LO267" i="6"/>
  <c r="LN267" i="6"/>
  <c r="LM267" i="6"/>
  <c r="LL267" i="6"/>
  <c r="LK267" i="6"/>
  <c r="LJ267" i="6"/>
  <c r="LI267" i="6"/>
  <c r="LH267" i="6"/>
  <c r="LG267" i="6"/>
  <c r="LF267" i="6"/>
  <c r="LE267" i="6"/>
  <c r="LD267" i="6"/>
  <c r="LC267" i="6"/>
  <c r="LB267" i="6"/>
  <c r="LA267" i="6"/>
  <c r="KZ267" i="6"/>
  <c r="KY267" i="6"/>
  <c r="KX267" i="6"/>
  <c r="KW267" i="6"/>
  <c r="KV267" i="6"/>
  <c r="KU267" i="6"/>
  <c r="KT267" i="6"/>
  <c r="KS267" i="6"/>
  <c r="KR267" i="6"/>
  <c r="KQ267" i="6"/>
  <c r="KP267" i="6"/>
  <c r="KO267" i="6"/>
  <c r="KN267" i="6"/>
  <c r="KM267" i="6"/>
  <c r="KL267" i="6"/>
  <c r="KK267" i="6"/>
  <c r="KJ267" i="6"/>
  <c r="KI267" i="6"/>
  <c r="KH267" i="6"/>
  <c r="KG267" i="6"/>
  <c r="KF267" i="6"/>
  <c r="KE267" i="6"/>
  <c r="KD267" i="6"/>
  <c r="KC267" i="6"/>
  <c r="KB267" i="6"/>
  <c r="KA267" i="6"/>
  <c r="JZ267" i="6"/>
  <c r="JY267" i="6"/>
  <c r="JX267" i="6"/>
  <c r="JW267" i="6"/>
  <c r="JV267" i="6"/>
  <c r="JU267" i="6"/>
  <c r="JT267" i="6"/>
  <c r="JS267" i="6"/>
  <c r="JR267" i="6"/>
  <c r="JQ267" i="6"/>
  <c r="JP267" i="6"/>
  <c r="JO267" i="6"/>
  <c r="JN267" i="6"/>
  <c r="JM267" i="6"/>
  <c r="JL267" i="6"/>
  <c r="JK267" i="6"/>
  <c r="JJ267" i="6"/>
  <c r="JI267" i="6"/>
  <c r="JH267" i="6"/>
  <c r="JG267" i="6"/>
  <c r="JF267" i="6"/>
  <c r="JE267" i="6"/>
  <c r="JD267" i="6"/>
  <c r="JC267" i="6"/>
  <c r="JB267" i="6"/>
  <c r="JA267" i="6"/>
  <c r="IZ267" i="6"/>
  <c r="IY267" i="6"/>
  <c r="IX267" i="6"/>
  <c r="IW267" i="6"/>
  <c r="IV267" i="6"/>
  <c r="IU267" i="6"/>
  <c r="IT267" i="6"/>
  <c r="IS267" i="6"/>
  <c r="IR267" i="6"/>
  <c r="IQ267" i="6"/>
  <c r="IP267" i="6"/>
  <c r="IO267" i="6"/>
  <c r="IN267" i="6"/>
  <c r="IM267" i="6"/>
  <c r="IL267" i="6"/>
  <c r="IK267" i="6"/>
  <c r="IJ267" i="6"/>
  <c r="II267" i="6"/>
  <c r="IH267" i="6"/>
  <c r="IG267" i="6"/>
  <c r="IF267" i="6"/>
  <c r="IE267" i="6"/>
  <c r="ID267" i="6"/>
  <c r="IC267" i="6"/>
  <c r="IB267" i="6"/>
  <c r="IA267" i="6"/>
  <c r="HZ267" i="6"/>
  <c r="HY267" i="6"/>
  <c r="HX267" i="6"/>
  <c r="HW267" i="6"/>
  <c r="HV267" i="6"/>
  <c r="HU267" i="6"/>
  <c r="HT267" i="6"/>
  <c r="HS267" i="6"/>
  <c r="HR267" i="6"/>
  <c r="HQ267" i="6"/>
  <c r="HP267" i="6"/>
  <c r="HO267" i="6"/>
  <c r="HN267" i="6"/>
  <c r="HM267" i="6"/>
  <c r="HL267" i="6"/>
  <c r="HK267" i="6"/>
  <c r="HJ267" i="6"/>
  <c r="HI267" i="6"/>
  <c r="HH267" i="6"/>
  <c r="HG267" i="6"/>
  <c r="HF267" i="6"/>
  <c r="HE267" i="6"/>
  <c r="HD267" i="6"/>
  <c r="HC267" i="6"/>
  <c r="HB267" i="6"/>
  <c r="HA267" i="6"/>
  <c r="GZ267" i="6"/>
  <c r="GY267" i="6"/>
  <c r="GX267" i="6"/>
  <c r="GW267" i="6"/>
  <c r="GV267" i="6"/>
  <c r="GU267" i="6"/>
  <c r="GT267" i="6"/>
  <c r="GS267" i="6"/>
  <c r="GR267" i="6"/>
  <c r="GQ267" i="6"/>
  <c r="GP267" i="6"/>
  <c r="GO267" i="6"/>
  <c r="GN267" i="6"/>
  <c r="GM267" i="6"/>
  <c r="GL267" i="6"/>
  <c r="GK267" i="6"/>
  <c r="GJ267" i="6"/>
  <c r="GI267" i="6"/>
  <c r="GH267" i="6"/>
  <c r="GG267" i="6"/>
  <c r="GF267" i="6"/>
  <c r="GE267" i="6"/>
  <c r="GD267" i="6"/>
  <c r="GC267" i="6"/>
  <c r="GB267" i="6"/>
  <c r="GA267" i="6"/>
  <c r="FZ267" i="6"/>
  <c r="FY267" i="6"/>
  <c r="FX267" i="6"/>
  <c r="FW267" i="6"/>
  <c r="FV267" i="6"/>
  <c r="FU267" i="6"/>
  <c r="FT267" i="6"/>
  <c r="FS267" i="6"/>
  <c r="FR267" i="6"/>
  <c r="FQ267" i="6"/>
  <c r="FP267" i="6"/>
  <c r="FO267" i="6"/>
  <c r="FN267" i="6"/>
  <c r="FM267" i="6"/>
  <c r="FL267" i="6"/>
  <c r="FK267" i="6"/>
  <c r="FJ267" i="6"/>
  <c r="FI267" i="6"/>
  <c r="FH267" i="6"/>
  <c r="FG267" i="6"/>
  <c r="FF267" i="6"/>
  <c r="FE267" i="6"/>
  <c r="FD267" i="6"/>
  <c r="FC267" i="6"/>
  <c r="FB267" i="6"/>
  <c r="FA267" i="6"/>
  <c r="EZ267" i="6"/>
  <c r="EY267" i="6"/>
  <c r="EX267" i="6"/>
  <c r="EW267" i="6"/>
  <c r="EV267" i="6"/>
  <c r="EU267" i="6"/>
  <c r="ET267" i="6"/>
  <c r="ES267" i="6"/>
  <c r="ER267" i="6"/>
  <c r="EQ267" i="6"/>
  <c r="EP267" i="6"/>
  <c r="EO267" i="6"/>
  <c r="EN267" i="6"/>
  <c r="EM267" i="6"/>
  <c r="EL267" i="6"/>
  <c r="EK267" i="6"/>
  <c r="EJ267" i="6"/>
  <c r="EI267" i="6"/>
  <c r="EH267" i="6"/>
  <c r="EG267" i="6"/>
  <c r="EF267" i="6"/>
  <c r="EE267" i="6"/>
  <c r="ED267" i="6"/>
  <c r="EC267" i="6"/>
  <c r="EB267" i="6"/>
  <c r="EA267" i="6"/>
  <c r="DZ267" i="6"/>
  <c r="DY267" i="6"/>
  <c r="DX267" i="6"/>
  <c r="DW267" i="6"/>
  <c r="DV267" i="6"/>
  <c r="DU267" i="6"/>
  <c r="DT267" i="6"/>
  <c r="DS267" i="6"/>
  <c r="DR267" i="6"/>
  <c r="DQ267" i="6"/>
  <c r="DP267" i="6"/>
  <c r="DO267" i="6"/>
  <c r="DN267" i="6"/>
  <c r="DM267" i="6"/>
  <c r="DL267" i="6"/>
  <c r="DK267" i="6"/>
  <c r="DJ267" i="6"/>
  <c r="DI267" i="6"/>
  <c r="DH267" i="6"/>
  <c r="DG267" i="6"/>
  <c r="DF267" i="6"/>
  <c r="DE267" i="6"/>
  <c r="DD267" i="6"/>
  <c r="DC267" i="6"/>
  <c r="DB267" i="6"/>
  <c r="DA267" i="6"/>
  <c r="CZ267" i="6"/>
  <c r="CY267" i="6"/>
  <c r="CX267" i="6"/>
  <c r="CW267" i="6"/>
  <c r="CV267" i="6"/>
  <c r="CU267" i="6"/>
  <c r="CT267" i="6"/>
  <c r="CS267" i="6"/>
  <c r="CR267" i="6"/>
  <c r="CQ267" i="6"/>
  <c r="CP267" i="6"/>
  <c r="CO267" i="6"/>
  <c r="CN267" i="6"/>
  <c r="CM267" i="6"/>
  <c r="CL267" i="6"/>
  <c r="CK267" i="6"/>
  <c r="CJ267" i="6"/>
  <c r="CI267" i="6"/>
  <c r="CH267" i="6"/>
  <c r="CG267" i="6"/>
  <c r="CF267" i="6"/>
  <c r="CE267" i="6"/>
  <c r="CD267" i="6"/>
  <c r="CC267" i="6"/>
  <c r="CB267" i="6"/>
  <c r="CA267" i="6"/>
  <c r="BZ267" i="6"/>
  <c r="BY267" i="6"/>
  <c r="BX267" i="6"/>
  <c r="BW267" i="6"/>
  <c r="BV267" i="6"/>
  <c r="BU267" i="6"/>
  <c r="BT267" i="6"/>
  <c r="BS267" i="6"/>
  <c r="BR267" i="6"/>
  <c r="BQ267" i="6"/>
  <c r="BP267" i="6"/>
  <c r="BO267" i="6"/>
  <c r="BN267" i="6"/>
  <c r="BM267" i="6"/>
  <c r="BL267" i="6"/>
  <c r="BK267" i="6"/>
  <c r="BJ267" i="6"/>
  <c r="BI267" i="6"/>
  <c r="BH267" i="6"/>
  <c r="BG267" i="6"/>
  <c r="BF267" i="6"/>
  <c r="BE267" i="6"/>
  <c r="BD267" i="6"/>
  <c r="BC267" i="6"/>
  <c r="BB267" i="6"/>
  <c r="BA267" i="6"/>
  <c r="AZ267" i="6"/>
  <c r="AY267" i="6"/>
  <c r="AX267" i="6"/>
  <c r="AW267" i="6"/>
  <c r="AV267" i="6"/>
  <c r="AU267" i="6"/>
  <c r="AT267" i="6"/>
  <c r="AS267" i="6"/>
  <c r="AR267" i="6"/>
  <c r="AQ267" i="6"/>
  <c r="AP267" i="6"/>
  <c r="AO267" i="6"/>
  <c r="AN267" i="6"/>
  <c r="AM267" i="6"/>
  <c r="AL267" i="6"/>
  <c r="AK267" i="6"/>
  <c r="AJ267" i="6"/>
  <c r="AI267" i="6"/>
  <c r="AH267" i="6"/>
  <c r="AG267" i="6"/>
  <c r="AF267" i="6"/>
  <c r="AE267" i="6"/>
  <c r="AD267" i="6"/>
  <c r="AC267" i="6"/>
  <c r="AB267" i="6"/>
  <c r="AA267" i="6"/>
  <c r="Z267" i="6"/>
  <c r="Y267" i="6"/>
  <c r="X267" i="6"/>
  <c r="W267" i="6"/>
  <c r="V267" i="6"/>
  <c r="U267" i="6"/>
  <c r="T267" i="6"/>
  <c r="S267" i="6"/>
  <c r="R267" i="6"/>
  <c r="Q267" i="6"/>
  <c r="P267" i="6"/>
  <c r="O267" i="6"/>
  <c r="N267" i="6"/>
  <c r="M267" i="6"/>
  <c r="L267" i="6"/>
  <c r="K267" i="6"/>
  <c r="J267" i="6"/>
  <c r="I267" i="6"/>
  <c r="XD266" i="6"/>
  <c r="XC266" i="6"/>
  <c r="XB266" i="6"/>
  <c r="XA266" i="6"/>
  <c r="WZ266" i="6"/>
  <c r="WY266" i="6"/>
  <c r="WX266" i="6"/>
  <c r="WW266" i="6"/>
  <c r="WV266" i="6"/>
  <c r="WU266" i="6"/>
  <c r="WT266" i="6"/>
  <c r="WS266" i="6"/>
  <c r="WR266" i="6"/>
  <c r="WQ266" i="6"/>
  <c r="WP266" i="6"/>
  <c r="WO266" i="6"/>
  <c r="WN266" i="6"/>
  <c r="WM266" i="6"/>
  <c r="WL266" i="6"/>
  <c r="WK266" i="6"/>
  <c r="WJ266" i="6"/>
  <c r="WI266" i="6"/>
  <c r="WH266" i="6"/>
  <c r="WG266" i="6"/>
  <c r="WF266" i="6"/>
  <c r="WE266" i="6"/>
  <c r="WD266" i="6"/>
  <c r="WC266" i="6"/>
  <c r="WB266" i="6"/>
  <c r="WA266" i="6"/>
  <c r="VZ266" i="6"/>
  <c r="VY266" i="6"/>
  <c r="VX266" i="6"/>
  <c r="VW266" i="6"/>
  <c r="VV266" i="6"/>
  <c r="VU266" i="6"/>
  <c r="VT266" i="6"/>
  <c r="VS266" i="6"/>
  <c r="VR266" i="6"/>
  <c r="VQ266" i="6"/>
  <c r="VP266" i="6"/>
  <c r="VO266" i="6"/>
  <c r="VN266" i="6"/>
  <c r="VM266" i="6"/>
  <c r="VL266" i="6"/>
  <c r="VK266" i="6"/>
  <c r="VJ266" i="6"/>
  <c r="VI266" i="6"/>
  <c r="VH266" i="6"/>
  <c r="VG266" i="6"/>
  <c r="VF266" i="6"/>
  <c r="VE266" i="6"/>
  <c r="VD266" i="6"/>
  <c r="VC266" i="6"/>
  <c r="VB266" i="6"/>
  <c r="VA266" i="6"/>
  <c r="UZ266" i="6"/>
  <c r="UY266" i="6"/>
  <c r="UX266" i="6"/>
  <c r="UW266" i="6"/>
  <c r="UV266" i="6"/>
  <c r="UU266" i="6"/>
  <c r="UT266" i="6"/>
  <c r="US266" i="6"/>
  <c r="UR266" i="6"/>
  <c r="UQ266" i="6"/>
  <c r="UP266" i="6"/>
  <c r="UO266" i="6"/>
  <c r="UN266" i="6"/>
  <c r="UM266" i="6"/>
  <c r="UL266" i="6"/>
  <c r="UK266" i="6"/>
  <c r="UJ266" i="6"/>
  <c r="UI266" i="6"/>
  <c r="UH266" i="6"/>
  <c r="UG266" i="6"/>
  <c r="UF266" i="6"/>
  <c r="UE266" i="6"/>
  <c r="UD266" i="6"/>
  <c r="UC266" i="6"/>
  <c r="UB266" i="6"/>
  <c r="UA266" i="6"/>
  <c r="TZ266" i="6"/>
  <c r="TY266" i="6"/>
  <c r="TX266" i="6"/>
  <c r="TW266" i="6"/>
  <c r="TV266" i="6"/>
  <c r="TU266" i="6"/>
  <c r="TT266" i="6"/>
  <c r="TS266" i="6"/>
  <c r="TR266" i="6"/>
  <c r="TQ266" i="6"/>
  <c r="TP266" i="6"/>
  <c r="TO266" i="6"/>
  <c r="TN266" i="6"/>
  <c r="TM266" i="6"/>
  <c r="TL266" i="6"/>
  <c r="TK266" i="6"/>
  <c r="TJ266" i="6"/>
  <c r="TI266" i="6"/>
  <c r="TH266" i="6"/>
  <c r="TG266" i="6"/>
  <c r="TF266" i="6"/>
  <c r="TE266" i="6"/>
  <c r="TD266" i="6"/>
  <c r="TC266" i="6"/>
  <c r="TB266" i="6"/>
  <c r="TA266" i="6"/>
  <c r="SZ266" i="6"/>
  <c r="SY266" i="6"/>
  <c r="SX266" i="6"/>
  <c r="SW266" i="6"/>
  <c r="SV266" i="6"/>
  <c r="SU266" i="6"/>
  <c r="ST266" i="6"/>
  <c r="SS266" i="6"/>
  <c r="SR266" i="6"/>
  <c r="SQ266" i="6"/>
  <c r="SP266" i="6"/>
  <c r="SO266" i="6"/>
  <c r="SN266" i="6"/>
  <c r="SM266" i="6"/>
  <c r="SL266" i="6"/>
  <c r="SK266" i="6"/>
  <c r="SJ266" i="6"/>
  <c r="SI266" i="6"/>
  <c r="SH266" i="6"/>
  <c r="SG266" i="6"/>
  <c r="SF266" i="6"/>
  <c r="SE266" i="6"/>
  <c r="SD266" i="6"/>
  <c r="SC266" i="6"/>
  <c r="SB266" i="6"/>
  <c r="SA266" i="6"/>
  <c r="RZ266" i="6"/>
  <c r="RY266" i="6"/>
  <c r="RX266" i="6"/>
  <c r="RW266" i="6"/>
  <c r="RV266" i="6"/>
  <c r="RU266" i="6"/>
  <c r="RT266" i="6"/>
  <c r="RS266" i="6"/>
  <c r="RR266" i="6"/>
  <c r="RQ266" i="6"/>
  <c r="RP266" i="6"/>
  <c r="RO266" i="6"/>
  <c r="RN266" i="6"/>
  <c r="RM266" i="6"/>
  <c r="RL266" i="6"/>
  <c r="RK266" i="6"/>
  <c r="RJ266" i="6"/>
  <c r="RI266" i="6"/>
  <c r="RH266" i="6"/>
  <c r="RG266" i="6"/>
  <c r="RF266" i="6"/>
  <c r="RE266" i="6"/>
  <c r="RD266" i="6"/>
  <c r="RC266" i="6"/>
  <c r="RB266" i="6"/>
  <c r="RA266" i="6"/>
  <c r="QZ266" i="6"/>
  <c r="QY266" i="6"/>
  <c r="QX266" i="6"/>
  <c r="QW266" i="6"/>
  <c r="QV266" i="6"/>
  <c r="QU266" i="6"/>
  <c r="QT266" i="6"/>
  <c r="QS266" i="6"/>
  <c r="QR266" i="6"/>
  <c r="QQ266" i="6"/>
  <c r="QP266" i="6"/>
  <c r="QO266" i="6"/>
  <c r="QN266" i="6"/>
  <c r="QM266" i="6"/>
  <c r="QL266" i="6"/>
  <c r="QK266" i="6"/>
  <c r="QJ266" i="6"/>
  <c r="QI266" i="6"/>
  <c r="QH266" i="6"/>
  <c r="QG266" i="6"/>
  <c r="QF266" i="6"/>
  <c r="QE266" i="6"/>
  <c r="QD266" i="6"/>
  <c r="QC266" i="6"/>
  <c r="QB266" i="6"/>
  <c r="QA266" i="6"/>
  <c r="PZ266" i="6"/>
  <c r="PY266" i="6"/>
  <c r="PX266" i="6"/>
  <c r="PW266" i="6"/>
  <c r="PV266" i="6"/>
  <c r="PU266" i="6"/>
  <c r="PT266" i="6"/>
  <c r="PS266" i="6"/>
  <c r="PR266" i="6"/>
  <c r="PQ266" i="6"/>
  <c r="PP266" i="6"/>
  <c r="PO266" i="6"/>
  <c r="PN266" i="6"/>
  <c r="PM266" i="6"/>
  <c r="PL266" i="6"/>
  <c r="PK266" i="6"/>
  <c r="PJ266" i="6"/>
  <c r="PI266" i="6"/>
  <c r="PH266" i="6"/>
  <c r="PG266" i="6"/>
  <c r="PF266" i="6"/>
  <c r="PE266" i="6"/>
  <c r="PD266" i="6"/>
  <c r="PC266" i="6"/>
  <c r="PB266" i="6"/>
  <c r="PA266" i="6"/>
  <c r="OZ266" i="6"/>
  <c r="OY266" i="6"/>
  <c r="OX266" i="6"/>
  <c r="OW266" i="6"/>
  <c r="OV266" i="6"/>
  <c r="OU266" i="6"/>
  <c r="OT266" i="6"/>
  <c r="OS266" i="6"/>
  <c r="OR266" i="6"/>
  <c r="OQ266" i="6"/>
  <c r="OP266" i="6"/>
  <c r="OO266" i="6"/>
  <c r="ON266" i="6"/>
  <c r="OM266" i="6"/>
  <c r="OL266" i="6"/>
  <c r="OK266" i="6"/>
  <c r="OJ266" i="6"/>
  <c r="OI266" i="6"/>
  <c r="OH266" i="6"/>
  <c r="OG266" i="6"/>
  <c r="OF266" i="6"/>
  <c r="OE266" i="6"/>
  <c r="OD266" i="6"/>
  <c r="OC266" i="6"/>
  <c r="OB266" i="6"/>
  <c r="OA266" i="6"/>
  <c r="NZ266" i="6"/>
  <c r="NY266" i="6"/>
  <c r="NX266" i="6"/>
  <c r="NW266" i="6"/>
  <c r="NV266" i="6"/>
  <c r="NU266" i="6"/>
  <c r="NT266" i="6"/>
  <c r="NS266" i="6"/>
  <c r="NR266" i="6"/>
  <c r="NQ266" i="6"/>
  <c r="NP266" i="6"/>
  <c r="NO266" i="6"/>
  <c r="NN266" i="6"/>
  <c r="NM266" i="6"/>
  <c r="NL266" i="6"/>
  <c r="NK266" i="6"/>
  <c r="NJ266" i="6"/>
  <c r="NI266" i="6"/>
  <c r="NH266" i="6"/>
  <c r="NG266" i="6"/>
  <c r="NF266" i="6"/>
  <c r="NE266" i="6"/>
  <c r="ND266" i="6"/>
  <c r="NC266" i="6"/>
  <c r="NB266" i="6"/>
  <c r="NA266" i="6"/>
  <c r="MZ266" i="6"/>
  <c r="MY266" i="6"/>
  <c r="MX266" i="6"/>
  <c r="MW266" i="6"/>
  <c r="MV266" i="6"/>
  <c r="MU266" i="6"/>
  <c r="MT266" i="6"/>
  <c r="MS266" i="6"/>
  <c r="MR266" i="6"/>
  <c r="MQ266" i="6"/>
  <c r="MP266" i="6"/>
  <c r="MO266" i="6"/>
  <c r="MN266" i="6"/>
  <c r="MM266" i="6"/>
  <c r="ML266" i="6"/>
  <c r="MK266" i="6"/>
  <c r="MJ266" i="6"/>
  <c r="MI266" i="6"/>
  <c r="MH266" i="6"/>
  <c r="MG266" i="6"/>
  <c r="MF266" i="6"/>
  <c r="ME266" i="6"/>
  <c r="MD266" i="6"/>
  <c r="MC266" i="6"/>
  <c r="MB266" i="6"/>
  <c r="MA266" i="6"/>
  <c r="LZ266" i="6"/>
  <c r="LY266" i="6"/>
  <c r="LX266" i="6"/>
  <c r="LW266" i="6"/>
  <c r="LV266" i="6"/>
  <c r="LU266" i="6"/>
  <c r="LT266" i="6"/>
  <c r="LS266" i="6"/>
  <c r="LR266" i="6"/>
  <c r="LQ266" i="6"/>
  <c r="LP266" i="6"/>
  <c r="LO266" i="6"/>
  <c r="LN266" i="6"/>
  <c r="LM266" i="6"/>
  <c r="LL266" i="6"/>
  <c r="LK266" i="6"/>
  <c r="LJ266" i="6"/>
  <c r="LI266" i="6"/>
  <c r="LH266" i="6"/>
  <c r="LG266" i="6"/>
  <c r="LF266" i="6"/>
  <c r="LE266" i="6"/>
  <c r="LD266" i="6"/>
  <c r="LC266" i="6"/>
  <c r="LB266" i="6"/>
  <c r="LA266" i="6"/>
  <c r="KZ266" i="6"/>
  <c r="KY266" i="6"/>
  <c r="KX266" i="6"/>
  <c r="KW266" i="6"/>
  <c r="KV266" i="6"/>
  <c r="KU266" i="6"/>
  <c r="KT266" i="6"/>
  <c r="KS266" i="6"/>
  <c r="KR266" i="6"/>
  <c r="KQ266" i="6"/>
  <c r="KP266" i="6"/>
  <c r="KO266" i="6"/>
  <c r="KN266" i="6"/>
  <c r="KM266" i="6"/>
  <c r="KL266" i="6"/>
  <c r="KK266" i="6"/>
  <c r="KJ266" i="6"/>
  <c r="KI266" i="6"/>
  <c r="KH266" i="6"/>
  <c r="KG266" i="6"/>
  <c r="KF266" i="6"/>
  <c r="KE266" i="6"/>
  <c r="KD266" i="6"/>
  <c r="KC266" i="6"/>
  <c r="KB266" i="6"/>
  <c r="KA266" i="6"/>
  <c r="JZ266" i="6"/>
  <c r="JY266" i="6"/>
  <c r="JX266" i="6"/>
  <c r="JW266" i="6"/>
  <c r="JV266" i="6"/>
  <c r="JU266" i="6"/>
  <c r="JT266" i="6"/>
  <c r="JS266" i="6"/>
  <c r="JR266" i="6"/>
  <c r="JQ266" i="6"/>
  <c r="JP266" i="6"/>
  <c r="JO266" i="6"/>
  <c r="JN266" i="6"/>
  <c r="JM266" i="6"/>
  <c r="JL266" i="6"/>
  <c r="JK266" i="6"/>
  <c r="JJ266" i="6"/>
  <c r="JI266" i="6"/>
  <c r="JH266" i="6"/>
  <c r="JG266" i="6"/>
  <c r="JF266" i="6"/>
  <c r="JE266" i="6"/>
  <c r="JD266" i="6"/>
  <c r="JC266" i="6"/>
  <c r="JB266" i="6"/>
  <c r="JA266" i="6"/>
  <c r="IZ266" i="6"/>
  <c r="IY266" i="6"/>
  <c r="IX266" i="6"/>
  <c r="IW266" i="6"/>
  <c r="IV266" i="6"/>
  <c r="IU266" i="6"/>
  <c r="IT266" i="6"/>
  <c r="IS266" i="6"/>
  <c r="IR266" i="6"/>
  <c r="IQ266" i="6"/>
  <c r="IP266" i="6"/>
  <c r="IO266" i="6"/>
  <c r="IN266" i="6"/>
  <c r="IM266" i="6"/>
  <c r="IL266" i="6"/>
  <c r="IK266" i="6"/>
  <c r="IJ266" i="6"/>
  <c r="II266" i="6"/>
  <c r="IH266" i="6"/>
  <c r="IG266" i="6"/>
  <c r="IF266" i="6"/>
  <c r="IE266" i="6"/>
  <c r="ID266" i="6"/>
  <c r="IC266" i="6"/>
  <c r="IB266" i="6"/>
  <c r="IA266" i="6"/>
  <c r="HZ266" i="6"/>
  <c r="HY266" i="6"/>
  <c r="HX266" i="6"/>
  <c r="HW266" i="6"/>
  <c r="HV266" i="6"/>
  <c r="HU266" i="6"/>
  <c r="HT266" i="6"/>
  <c r="HS266" i="6"/>
  <c r="HR266" i="6"/>
  <c r="HQ266" i="6"/>
  <c r="HP266" i="6"/>
  <c r="HO266" i="6"/>
  <c r="HN266" i="6"/>
  <c r="HM266" i="6"/>
  <c r="HL266" i="6"/>
  <c r="HK266" i="6"/>
  <c r="HJ266" i="6"/>
  <c r="HI266" i="6"/>
  <c r="HH266" i="6"/>
  <c r="HG266" i="6"/>
  <c r="HF266" i="6"/>
  <c r="HE266" i="6"/>
  <c r="HD266" i="6"/>
  <c r="HC266" i="6"/>
  <c r="HB266" i="6"/>
  <c r="HA266" i="6"/>
  <c r="GZ266" i="6"/>
  <c r="GY266" i="6"/>
  <c r="GX266" i="6"/>
  <c r="GW266" i="6"/>
  <c r="GV266" i="6"/>
  <c r="GU266" i="6"/>
  <c r="GT266" i="6"/>
  <c r="GS266" i="6"/>
  <c r="GR266" i="6"/>
  <c r="GQ266" i="6"/>
  <c r="GP266" i="6"/>
  <c r="GO266" i="6"/>
  <c r="GN266" i="6"/>
  <c r="GM266" i="6"/>
  <c r="GL266" i="6"/>
  <c r="GK266" i="6"/>
  <c r="GJ266" i="6"/>
  <c r="GI266" i="6"/>
  <c r="GH266" i="6"/>
  <c r="GG266" i="6"/>
  <c r="GF266" i="6"/>
  <c r="GE266" i="6"/>
  <c r="GD266" i="6"/>
  <c r="GC266" i="6"/>
  <c r="GB266" i="6"/>
  <c r="GA266" i="6"/>
  <c r="FZ266" i="6"/>
  <c r="FY266" i="6"/>
  <c r="FX266" i="6"/>
  <c r="FW266" i="6"/>
  <c r="FV266" i="6"/>
  <c r="FU266" i="6"/>
  <c r="FT266" i="6"/>
  <c r="FS266" i="6"/>
  <c r="FR266" i="6"/>
  <c r="FQ266" i="6"/>
  <c r="FP266" i="6"/>
  <c r="FO266" i="6"/>
  <c r="FN266" i="6"/>
  <c r="FM266" i="6"/>
  <c r="FL266" i="6"/>
  <c r="FK266" i="6"/>
  <c r="FJ266" i="6"/>
  <c r="FI266" i="6"/>
  <c r="FH266" i="6"/>
  <c r="FG266" i="6"/>
  <c r="FF266" i="6"/>
  <c r="FE266" i="6"/>
  <c r="FD266" i="6"/>
  <c r="FC266" i="6"/>
  <c r="FB266" i="6"/>
  <c r="FA266" i="6"/>
  <c r="EZ266" i="6"/>
  <c r="EY266" i="6"/>
  <c r="EX266" i="6"/>
  <c r="EW266" i="6"/>
  <c r="EV266" i="6"/>
  <c r="EU266" i="6"/>
  <c r="ET266" i="6"/>
  <c r="ES266" i="6"/>
  <c r="ER266" i="6"/>
  <c r="EQ266" i="6"/>
  <c r="EP266" i="6"/>
  <c r="EO266" i="6"/>
  <c r="EN266" i="6"/>
  <c r="EM266" i="6"/>
  <c r="EL266" i="6"/>
  <c r="EK266" i="6"/>
  <c r="EJ266" i="6"/>
  <c r="EI266" i="6"/>
  <c r="EH266" i="6"/>
  <c r="EG266" i="6"/>
  <c r="EF266" i="6"/>
  <c r="EE266" i="6"/>
  <c r="ED266" i="6"/>
  <c r="EC266" i="6"/>
  <c r="EB266" i="6"/>
  <c r="EA266" i="6"/>
  <c r="DZ266" i="6"/>
  <c r="DY266" i="6"/>
  <c r="DX266" i="6"/>
  <c r="DW266" i="6"/>
  <c r="DV266" i="6"/>
  <c r="DU266" i="6"/>
  <c r="DT266" i="6"/>
  <c r="DS266" i="6"/>
  <c r="DR266" i="6"/>
  <c r="DQ266" i="6"/>
  <c r="DP266" i="6"/>
  <c r="DO266" i="6"/>
  <c r="DN266" i="6"/>
  <c r="DM266" i="6"/>
  <c r="DL266" i="6"/>
  <c r="DK266" i="6"/>
  <c r="DJ266" i="6"/>
  <c r="DI266" i="6"/>
  <c r="DH266" i="6"/>
  <c r="DG266" i="6"/>
  <c r="DF266" i="6"/>
  <c r="DE266" i="6"/>
  <c r="DD266" i="6"/>
  <c r="DC266" i="6"/>
  <c r="DB266" i="6"/>
  <c r="DA266" i="6"/>
  <c r="CZ266" i="6"/>
  <c r="CY266" i="6"/>
  <c r="CX266" i="6"/>
  <c r="CW266" i="6"/>
  <c r="CV266" i="6"/>
  <c r="CU266" i="6"/>
  <c r="CT266" i="6"/>
  <c r="CS266" i="6"/>
  <c r="CR266" i="6"/>
  <c r="CQ266" i="6"/>
  <c r="CP266" i="6"/>
  <c r="CO266" i="6"/>
  <c r="CN266" i="6"/>
  <c r="CM266" i="6"/>
  <c r="CL266" i="6"/>
  <c r="CK266" i="6"/>
  <c r="CJ266" i="6"/>
  <c r="CI266" i="6"/>
  <c r="CH266" i="6"/>
  <c r="CG266" i="6"/>
  <c r="CF266" i="6"/>
  <c r="CE266" i="6"/>
  <c r="CD266" i="6"/>
  <c r="CC266" i="6"/>
  <c r="CB266" i="6"/>
  <c r="CA266" i="6"/>
  <c r="BZ266" i="6"/>
  <c r="BY266" i="6"/>
  <c r="BX266" i="6"/>
  <c r="BW266" i="6"/>
  <c r="BV266" i="6"/>
  <c r="BU266" i="6"/>
  <c r="BT266" i="6"/>
  <c r="BS266" i="6"/>
  <c r="BR266" i="6"/>
  <c r="BQ266" i="6"/>
  <c r="BP266" i="6"/>
  <c r="BO266" i="6"/>
  <c r="BN266" i="6"/>
  <c r="BM266" i="6"/>
  <c r="BL266" i="6"/>
  <c r="BK266" i="6"/>
  <c r="BJ266" i="6"/>
  <c r="BI266" i="6"/>
  <c r="BH266" i="6"/>
  <c r="BG266" i="6"/>
  <c r="BF266" i="6"/>
  <c r="BE266" i="6"/>
  <c r="BD266" i="6"/>
  <c r="BC266" i="6"/>
  <c r="BB266" i="6"/>
  <c r="BA266" i="6"/>
  <c r="AZ266" i="6"/>
  <c r="AY266" i="6"/>
  <c r="AX266" i="6"/>
  <c r="AW266" i="6"/>
  <c r="AV266" i="6"/>
  <c r="AU266" i="6"/>
  <c r="AT266" i="6"/>
  <c r="AS266" i="6"/>
  <c r="AR266" i="6"/>
  <c r="AQ266" i="6"/>
  <c r="AP266" i="6"/>
  <c r="AO266" i="6"/>
  <c r="AN266" i="6"/>
  <c r="AM266" i="6"/>
  <c r="AL266" i="6"/>
  <c r="AK266" i="6"/>
  <c r="AJ266" i="6"/>
  <c r="AI266" i="6"/>
  <c r="AH266" i="6"/>
  <c r="AG266" i="6"/>
  <c r="AF266" i="6"/>
  <c r="AE266" i="6"/>
  <c r="AD266" i="6"/>
  <c r="AC266" i="6"/>
  <c r="AB266" i="6"/>
  <c r="AA266" i="6"/>
  <c r="Z266" i="6"/>
  <c r="Y266" i="6"/>
  <c r="X266" i="6"/>
  <c r="W266" i="6"/>
  <c r="V266" i="6"/>
  <c r="U266" i="6"/>
  <c r="T266" i="6"/>
  <c r="S266" i="6"/>
  <c r="R266" i="6"/>
  <c r="Q266" i="6"/>
  <c r="P266" i="6"/>
  <c r="O266" i="6"/>
  <c r="N266" i="6"/>
  <c r="M266" i="6"/>
  <c r="L266" i="6"/>
  <c r="K266" i="6"/>
  <c r="J266" i="6"/>
  <c r="I266" i="6"/>
  <c r="XD265" i="6"/>
  <c r="XC265" i="6"/>
  <c r="XB265" i="6"/>
  <c r="XA265" i="6"/>
  <c r="WZ265" i="6"/>
  <c r="WY265" i="6"/>
  <c r="WX265" i="6"/>
  <c r="WW265" i="6"/>
  <c r="WV265" i="6"/>
  <c r="WU265" i="6"/>
  <c r="WT265" i="6"/>
  <c r="WS265" i="6"/>
  <c r="WR265" i="6"/>
  <c r="WQ265" i="6"/>
  <c r="WP265" i="6"/>
  <c r="WO265" i="6"/>
  <c r="WN265" i="6"/>
  <c r="WM265" i="6"/>
  <c r="WL265" i="6"/>
  <c r="WK265" i="6"/>
  <c r="WJ265" i="6"/>
  <c r="WI265" i="6"/>
  <c r="WH265" i="6"/>
  <c r="WG265" i="6"/>
  <c r="WF265" i="6"/>
  <c r="WE265" i="6"/>
  <c r="WD265" i="6"/>
  <c r="WC265" i="6"/>
  <c r="WB265" i="6"/>
  <c r="WA265" i="6"/>
  <c r="VZ265" i="6"/>
  <c r="VY265" i="6"/>
  <c r="VX265" i="6"/>
  <c r="VW265" i="6"/>
  <c r="VV265" i="6"/>
  <c r="VU265" i="6"/>
  <c r="VT265" i="6"/>
  <c r="VS265" i="6"/>
  <c r="VR265" i="6"/>
  <c r="VQ265" i="6"/>
  <c r="VP265" i="6"/>
  <c r="VO265" i="6"/>
  <c r="VN265" i="6"/>
  <c r="VM265" i="6"/>
  <c r="VL265" i="6"/>
  <c r="VK265" i="6"/>
  <c r="VJ265" i="6"/>
  <c r="VI265" i="6"/>
  <c r="VH265" i="6"/>
  <c r="VG265" i="6"/>
  <c r="VF265" i="6"/>
  <c r="VE265" i="6"/>
  <c r="VD265" i="6"/>
  <c r="VC265" i="6"/>
  <c r="VB265" i="6"/>
  <c r="VA265" i="6"/>
  <c r="UZ265" i="6"/>
  <c r="UY265" i="6"/>
  <c r="UX265" i="6"/>
  <c r="UW265" i="6"/>
  <c r="UV265" i="6"/>
  <c r="UU265" i="6"/>
  <c r="UT265" i="6"/>
  <c r="US265" i="6"/>
  <c r="UR265" i="6"/>
  <c r="UQ265" i="6"/>
  <c r="UP265" i="6"/>
  <c r="UO265" i="6"/>
  <c r="UN265" i="6"/>
  <c r="UM265" i="6"/>
  <c r="UL265" i="6"/>
  <c r="UK265" i="6"/>
  <c r="UJ265" i="6"/>
  <c r="UI265" i="6"/>
  <c r="UH265" i="6"/>
  <c r="UG265" i="6"/>
  <c r="UF265" i="6"/>
  <c r="UE265" i="6"/>
  <c r="UD265" i="6"/>
  <c r="UC265" i="6"/>
  <c r="UB265" i="6"/>
  <c r="UA265" i="6"/>
  <c r="TZ265" i="6"/>
  <c r="TY265" i="6"/>
  <c r="TX265" i="6"/>
  <c r="TW265" i="6"/>
  <c r="TV265" i="6"/>
  <c r="TU265" i="6"/>
  <c r="TT265" i="6"/>
  <c r="TS265" i="6"/>
  <c r="TR265" i="6"/>
  <c r="TQ265" i="6"/>
  <c r="TP265" i="6"/>
  <c r="TO265" i="6"/>
  <c r="TN265" i="6"/>
  <c r="TM265" i="6"/>
  <c r="TL265" i="6"/>
  <c r="TK265" i="6"/>
  <c r="TJ265" i="6"/>
  <c r="TI265" i="6"/>
  <c r="TH265" i="6"/>
  <c r="TG265" i="6"/>
  <c r="TF265" i="6"/>
  <c r="TE265" i="6"/>
  <c r="TD265" i="6"/>
  <c r="TC265" i="6"/>
  <c r="TB265" i="6"/>
  <c r="TA265" i="6"/>
  <c r="SZ265" i="6"/>
  <c r="SY265" i="6"/>
  <c r="SX265" i="6"/>
  <c r="SW265" i="6"/>
  <c r="SV265" i="6"/>
  <c r="SU265" i="6"/>
  <c r="ST265" i="6"/>
  <c r="SS265" i="6"/>
  <c r="SR265" i="6"/>
  <c r="SQ265" i="6"/>
  <c r="SP265" i="6"/>
  <c r="SO265" i="6"/>
  <c r="SN265" i="6"/>
  <c r="SM265" i="6"/>
  <c r="SL265" i="6"/>
  <c r="SK265" i="6"/>
  <c r="SJ265" i="6"/>
  <c r="SI265" i="6"/>
  <c r="SH265" i="6"/>
  <c r="SG265" i="6"/>
  <c r="SF265" i="6"/>
  <c r="SE265" i="6"/>
  <c r="SD265" i="6"/>
  <c r="SC265" i="6"/>
  <c r="SB265" i="6"/>
  <c r="SA265" i="6"/>
  <c r="RZ265" i="6"/>
  <c r="RY265" i="6"/>
  <c r="RX265" i="6"/>
  <c r="RW265" i="6"/>
  <c r="RV265" i="6"/>
  <c r="RU265" i="6"/>
  <c r="RT265" i="6"/>
  <c r="RS265" i="6"/>
  <c r="RR265" i="6"/>
  <c r="RQ265" i="6"/>
  <c r="RP265" i="6"/>
  <c r="RO265" i="6"/>
  <c r="RN265" i="6"/>
  <c r="RM265" i="6"/>
  <c r="RL265" i="6"/>
  <c r="RK265" i="6"/>
  <c r="RJ265" i="6"/>
  <c r="RI265" i="6"/>
  <c r="RH265" i="6"/>
  <c r="RG265" i="6"/>
  <c r="RF265" i="6"/>
  <c r="RE265" i="6"/>
  <c r="RD265" i="6"/>
  <c r="RC265" i="6"/>
  <c r="RB265" i="6"/>
  <c r="RA265" i="6"/>
  <c r="QZ265" i="6"/>
  <c r="QY265" i="6"/>
  <c r="QX265" i="6"/>
  <c r="QW265" i="6"/>
  <c r="QV265" i="6"/>
  <c r="QU265" i="6"/>
  <c r="QT265" i="6"/>
  <c r="QS265" i="6"/>
  <c r="QR265" i="6"/>
  <c r="QQ265" i="6"/>
  <c r="QP265" i="6"/>
  <c r="QO265" i="6"/>
  <c r="QN265" i="6"/>
  <c r="QM265" i="6"/>
  <c r="QL265" i="6"/>
  <c r="QK265" i="6"/>
  <c r="QJ265" i="6"/>
  <c r="QI265" i="6"/>
  <c r="QH265" i="6"/>
  <c r="QG265" i="6"/>
  <c r="QF265" i="6"/>
  <c r="QE265" i="6"/>
  <c r="QD265" i="6"/>
  <c r="QC265" i="6"/>
  <c r="QB265" i="6"/>
  <c r="QA265" i="6"/>
  <c r="PZ265" i="6"/>
  <c r="PY265" i="6"/>
  <c r="PX265" i="6"/>
  <c r="PW265" i="6"/>
  <c r="PV265" i="6"/>
  <c r="PU265" i="6"/>
  <c r="PT265" i="6"/>
  <c r="PS265" i="6"/>
  <c r="PR265" i="6"/>
  <c r="PQ265" i="6"/>
  <c r="PP265" i="6"/>
  <c r="PO265" i="6"/>
  <c r="PN265" i="6"/>
  <c r="PM265" i="6"/>
  <c r="PL265" i="6"/>
  <c r="PK265" i="6"/>
  <c r="PJ265" i="6"/>
  <c r="PI265" i="6"/>
  <c r="PH265" i="6"/>
  <c r="PG265" i="6"/>
  <c r="PF265" i="6"/>
  <c r="PE265" i="6"/>
  <c r="PD265" i="6"/>
  <c r="PC265" i="6"/>
  <c r="PB265" i="6"/>
  <c r="PA265" i="6"/>
  <c r="OZ265" i="6"/>
  <c r="OY265" i="6"/>
  <c r="OX265" i="6"/>
  <c r="OW265" i="6"/>
  <c r="OV265" i="6"/>
  <c r="OU265" i="6"/>
  <c r="OT265" i="6"/>
  <c r="OS265" i="6"/>
  <c r="OR265" i="6"/>
  <c r="OQ265" i="6"/>
  <c r="OP265" i="6"/>
  <c r="OO265" i="6"/>
  <c r="ON265" i="6"/>
  <c r="OM265" i="6"/>
  <c r="OL265" i="6"/>
  <c r="OK265" i="6"/>
  <c r="OJ265" i="6"/>
  <c r="OI265" i="6"/>
  <c r="OH265" i="6"/>
  <c r="OG265" i="6"/>
  <c r="OF265" i="6"/>
  <c r="OE265" i="6"/>
  <c r="OD265" i="6"/>
  <c r="OC265" i="6"/>
  <c r="OB265" i="6"/>
  <c r="OA265" i="6"/>
  <c r="NZ265" i="6"/>
  <c r="NY265" i="6"/>
  <c r="NX265" i="6"/>
  <c r="NW265" i="6"/>
  <c r="NV265" i="6"/>
  <c r="NU265" i="6"/>
  <c r="NT265" i="6"/>
  <c r="NS265" i="6"/>
  <c r="NR265" i="6"/>
  <c r="NQ265" i="6"/>
  <c r="NP265" i="6"/>
  <c r="NO265" i="6"/>
  <c r="NN265" i="6"/>
  <c r="NM265" i="6"/>
  <c r="NL265" i="6"/>
  <c r="NK265" i="6"/>
  <c r="NJ265" i="6"/>
  <c r="NI265" i="6"/>
  <c r="NH265" i="6"/>
  <c r="NG265" i="6"/>
  <c r="NF265" i="6"/>
  <c r="NE265" i="6"/>
  <c r="ND265" i="6"/>
  <c r="NC265" i="6"/>
  <c r="NB265" i="6"/>
  <c r="NA265" i="6"/>
  <c r="MZ265" i="6"/>
  <c r="MY265" i="6"/>
  <c r="MX265" i="6"/>
  <c r="MW265" i="6"/>
  <c r="MV265" i="6"/>
  <c r="MU265" i="6"/>
  <c r="MT265" i="6"/>
  <c r="MS265" i="6"/>
  <c r="MR265" i="6"/>
  <c r="MQ265" i="6"/>
  <c r="MP265" i="6"/>
  <c r="MO265" i="6"/>
  <c r="MN265" i="6"/>
  <c r="MM265" i="6"/>
  <c r="ML265" i="6"/>
  <c r="MK265" i="6"/>
  <c r="MJ265" i="6"/>
  <c r="MI265" i="6"/>
  <c r="MH265" i="6"/>
  <c r="MG265" i="6"/>
  <c r="MF265" i="6"/>
  <c r="ME265" i="6"/>
  <c r="MD265" i="6"/>
  <c r="MC265" i="6"/>
  <c r="MB265" i="6"/>
  <c r="MA265" i="6"/>
  <c r="LZ265" i="6"/>
  <c r="LY265" i="6"/>
  <c r="LX265" i="6"/>
  <c r="LW265" i="6"/>
  <c r="LV265" i="6"/>
  <c r="LU265" i="6"/>
  <c r="LT265" i="6"/>
  <c r="LS265" i="6"/>
  <c r="LR265" i="6"/>
  <c r="LQ265" i="6"/>
  <c r="LP265" i="6"/>
  <c r="LO265" i="6"/>
  <c r="LN265" i="6"/>
  <c r="LM265" i="6"/>
  <c r="LL265" i="6"/>
  <c r="LK265" i="6"/>
  <c r="LJ265" i="6"/>
  <c r="LI265" i="6"/>
  <c r="LH265" i="6"/>
  <c r="LG265" i="6"/>
  <c r="LF265" i="6"/>
  <c r="LE265" i="6"/>
  <c r="LD265" i="6"/>
  <c r="LC265" i="6"/>
  <c r="LB265" i="6"/>
  <c r="LA265" i="6"/>
  <c r="KZ265" i="6"/>
  <c r="KY265" i="6"/>
  <c r="KX265" i="6"/>
  <c r="KW265" i="6"/>
  <c r="KV265" i="6"/>
  <c r="KU265" i="6"/>
  <c r="KT265" i="6"/>
  <c r="KS265" i="6"/>
  <c r="KR265" i="6"/>
  <c r="KQ265" i="6"/>
  <c r="KP265" i="6"/>
  <c r="KO265" i="6"/>
  <c r="KN265" i="6"/>
  <c r="KM265" i="6"/>
  <c r="KL265" i="6"/>
  <c r="KK265" i="6"/>
  <c r="KJ265" i="6"/>
  <c r="KI265" i="6"/>
  <c r="KH265" i="6"/>
  <c r="KG265" i="6"/>
  <c r="KF265" i="6"/>
  <c r="KE265" i="6"/>
  <c r="KD265" i="6"/>
  <c r="KC265" i="6"/>
  <c r="KB265" i="6"/>
  <c r="KA265" i="6"/>
  <c r="JZ265" i="6"/>
  <c r="JY265" i="6"/>
  <c r="JX265" i="6"/>
  <c r="JW265" i="6"/>
  <c r="JV265" i="6"/>
  <c r="JU265" i="6"/>
  <c r="JT265" i="6"/>
  <c r="JS265" i="6"/>
  <c r="JR265" i="6"/>
  <c r="JQ265" i="6"/>
  <c r="JP265" i="6"/>
  <c r="JO265" i="6"/>
  <c r="JN265" i="6"/>
  <c r="JM265" i="6"/>
  <c r="JL265" i="6"/>
  <c r="JK265" i="6"/>
  <c r="JJ265" i="6"/>
  <c r="JI265" i="6"/>
  <c r="JH265" i="6"/>
  <c r="JG265" i="6"/>
  <c r="JF265" i="6"/>
  <c r="JE265" i="6"/>
  <c r="JD265" i="6"/>
  <c r="JC265" i="6"/>
  <c r="JB265" i="6"/>
  <c r="JA265" i="6"/>
  <c r="IZ265" i="6"/>
  <c r="IY265" i="6"/>
  <c r="IX265" i="6"/>
  <c r="IW265" i="6"/>
  <c r="IV265" i="6"/>
  <c r="IU265" i="6"/>
  <c r="IT265" i="6"/>
  <c r="IS265" i="6"/>
  <c r="IR265" i="6"/>
  <c r="IQ265" i="6"/>
  <c r="IP265" i="6"/>
  <c r="IO265" i="6"/>
  <c r="IN265" i="6"/>
  <c r="IM265" i="6"/>
  <c r="IL265" i="6"/>
  <c r="IK265" i="6"/>
  <c r="IJ265" i="6"/>
  <c r="II265" i="6"/>
  <c r="IH265" i="6"/>
  <c r="IG265" i="6"/>
  <c r="IF265" i="6"/>
  <c r="IE265" i="6"/>
  <c r="ID265" i="6"/>
  <c r="IC265" i="6"/>
  <c r="IB265" i="6"/>
  <c r="IA265" i="6"/>
  <c r="HZ265" i="6"/>
  <c r="HY265" i="6"/>
  <c r="HX265" i="6"/>
  <c r="HW265" i="6"/>
  <c r="HV265" i="6"/>
  <c r="HU265" i="6"/>
  <c r="HT265" i="6"/>
  <c r="HS265" i="6"/>
  <c r="HR265" i="6"/>
  <c r="HQ265" i="6"/>
  <c r="HP265" i="6"/>
  <c r="HO265" i="6"/>
  <c r="HN265" i="6"/>
  <c r="HM265" i="6"/>
  <c r="HL265" i="6"/>
  <c r="HK265" i="6"/>
  <c r="HJ265" i="6"/>
  <c r="HI265" i="6"/>
  <c r="HH265" i="6"/>
  <c r="HG265" i="6"/>
  <c r="HF265" i="6"/>
  <c r="HE265" i="6"/>
  <c r="HD265" i="6"/>
  <c r="HC265" i="6"/>
  <c r="HB265" i="6"/>
  <c r="HA265" i="6"/>
  <c r="GZ265" i="6"/>
  <c r="GY265" i="6"/>
  <c r="GX265" i="6"/>
  <c r="GW265" i="6"/>
  <c r="GV265" i="6"/>
  <c r="GU265" i="6"/>
  <c r="GT265" i="6"/>
  <c r="GS265" i="6"/>
  <c r="GR265" i="6"/>
  <c r="GQ265" i="6"/>
  <c r="GP265" i="6"/>
  <c r="GO265" i="6"/>
  <c r="GN265" i="6"/>
  <c r="GM265" i="6"/>
  <c r="GL265" i="6"/>
  <c r="GK265" i="6"/>
  <c r="GJ265" i="6"/>
  <c r="GI265" i="6"/>
  <c r="GH265" i="6"/>
  <c r="GG265" i="6"/>
  <c r="GF265" i="6"/>
  <c r="GE265" i="6"/>
  <c r="GD265" i="6"/>
  <c r="GC265" i="6"/>
  <c r="GB265" i="6"/>
  <c r="GA265" i="6"/>
  <c r="FZ265" i="6"/>
  <c r="FY265" i="6"/>
  <c r="FX265" i="6"/>
  <c r="FW265" i="6"/>
  <c r="FV265" i="6"/>
  <c r="FU265" i="6"/>
  <c r="FT265" i="6"/>
  <c r="FS265" i="6"/>
  <c r="FR265" i="6"/>
  <c r="FQ265" i="6"/>
  <c r="FP265" i="6"/>
  <c r="FO265" i="6"/>
  <c r="FN265" i="6"/>
  <c r="FM265" i="6"/>
  <c r="FL265" i="6"/>
  <c r="FK265" i="6"/>
  <c r="FJ265" i="6"/>
  <c r="FI265" i="6"/>
  <c r="FH265" i="6"/>
  <c r="FG265" i="6"/>
  <c r="FF265" i="6"/>
  <c r="FE265" i="6"/>
  <c r="FD265" i="6"/>
  <c r="FC265" i="6"/>
  <c r="FB265" i="6"/>
  <c r="FA265" i="6"/>
  <c r="EZ265" i="6"/>
  <c r="EY265" i="6"/>
  <c r="EX265" i="6"/>
  <c r="EW265" i="6"/>
  <c r="EV265" i="6"/>
  <c r="EU265" i="6"/>
  <c r="ET265" i="6"/>
  <c r="ES265" i="6"/>
  <c r="ER265" i="6"/>
  <c r="EQ265" i="6"/>
  <c r="EP265" i="6"/>
  <c r="EO265" i="6"/>
  <c r="EN265" i="6"/>
  <c r="EM265" i="6"/>
  <c r="EL265" i="6"/>
  <c r="EK265" i="6"/>
  <c r="EJ265" i="6"/>
  <c r="EI265" i="6"/>
  <c r="EH265" i="6"/>
  <c r="EG265" i="6"/>
  <c r="EF265" i="6"/>
  <c r="EE265" i="6"/>
  <c r="ED265" i="6"/>
  <c r="EC265" i="6"/>
  <c r="EB265" i="6"/>
  <c r="EA265" i="6"/>
  <c r="DZ265" i="6"/>
  <c r="DY265" i="6"/>
  <c r="DX265" i="6"/>
  <c r="DW265" i="6"/>
  <c r="DV265" i="6"/>
  <c r="DU265" i="6"/>
  <c r="DT265" i="6"/>
  <c r="DS265" i="6"/>
  <c r="DR265" i="6"/>
  <c r="DQ265" i="6"/>
  <c r="DP265" i="6"/>
  <c r="DO265" i="6"/>
  <c r="DN265" i="6"/>
  <c r="DM265" i="6"/>
  <c r="DL265" i="6"/>
  <c r="DK265" i="6"/>
  <c r="DJ265" i="6"/>
  <c r="DI265" i="6"/>
  <c r="DH265" i="6"/>
  <c r="DG265" i="6"/>
  <c r="DF265" i="6"/>
  <c r="DE265" i="6"/>
  <c r="DD265" i="6"/>
  <c r="DC265" i="6"/>
  <c r="DB265" i="6"/>
  <c r="DA265" i="6"/>
  <c r="CZ265" i="6"/>
  <c r="CY265" i="6"/>
  <c r="CX265" i="6"/>
  <c r="CW265" i="6"/>
  <c r="CV265" i="6"/>
  <c r="CU265" i="6"/>
  <c r="CT265" i="6"/>
  <c r="CS265" i="6"/>
  <c r="CR265" i="6"/>
  <c r="CQ265" i="6"/>
  <c r="CP265" i="6"/>
  <c r="CO265" i="6"/>
  <c r="CN265" i="6"/>
  <c r="CM265" i="6"/>
  <c r="CL265" i="6"/>
  <c r="CK265" i="6"/>
  <c r="CJ265" i="6"/>
  <c r="CI265" i="6"/>
  <c r="CH265" i="6"/>
  <c r="CG265" i="6"/>
  <c r="CF265" i="6"/>
  <c r="CE265" i="6"/>
  <c r="CD265" i="6"/>
  <c r="CC265" i="6"/>
  <c r="CB265" i="6"/>
  <c r="CA265" i="6"/>
  <c r="BZ265" i="6"/>
  <c r="BY265" i="6"/>
  <c r="BX265" i="6"/>
  <c r="BW265" i="6"/>
  <c r="BV265" i="6"/>
  <c r="BU265" i="6"/>
  <c r="BT265" i="6"/>
  <c r="BS265" i="6"/>
  <c r="BR265" i="6"/>
  <c r="BQ265" i="6"/>
  <c r="BP265" i="6"/>
  <c r="BO265" i="6"/>
  <c r="BN265" i="6"/>
  <c r="BM265" i="6"/>
  <c r="BL265" i="6"/>
  <c r="BK265" i="6"/>
  <c r="BJ265" i="6"/>
  <c r="BI265" i="6"/>
  <c r="BH265" i="6"/>
  <c r="BG265" i="6"/>
  <c r="BF265" i="6"/>
  <c r="BE265" i="6"/>
  <c r="BD265" i="6"/>
  <c r="BC265" i="6"/>
  <c r="BB265" i="6"/>
  <c r="BA265" i="6"/>
  <c r="AZ265" i="6"/>
  <c r="AY265" i="6"/>
  <c r="AX265" i="6"/>
  <c r="AW265" i="6"/>
  <c r="AV265" i="6"/>
  <c r="AU265" i="6"/>
  <c r="AT265" i="6"/>
  <c r="AS265" i="6"/>
  <c r="AR265" i="6"/>
  <c r="AQ265" i="6"/>
  <c r="AP265" i="6"/>
  <c r="AO265" i="6"/>
  <c r="AN265" i="6"/>
  <c r="AM265" i="6"/>
  <c r="AL265" i="6"/>
  <c r="AK265" i="6"/>
  <c r="AJ265" i="6"/>
  <c r="AI265" i="6"/>
  <c r="AH265" i="6"/>
  <c r="AG265" i="6"/>
  <c r="AF265" i="6"/>
  <c r="AE265" i="6"/>
  <c r="AD265" i="6"/>
  <c r="AC265" i="6"/>
  <c r="AB265" i="6"/>
  <c r="AA265" i="6"/>
  <c r="Z265" i="6"/>
  <c r="Y265" i="6"/>
  <c r="X265" i="6"/>
  <c r="W265" i="6"/>
  <c r="V265" i="6"/>
  <c r="U265" i="6"/>
  <c r="T265" i="6"/>
  <c r="S265" i="6"/>
  <c r="R265" i="6"/>
  <c r="Q265" i="6"/>
  <c r="P265" i="6"/>
  <c r="O265" i="6"/>
  <c r="N265" i="6"/>
  <c r="M265" i="6"/>
  <c r="L265" i="6"/>
  <c r="K265" i="6"/>
  <c r="J265" i="6"/>
  <c r="I265" i="6"/>
  <c r="XD264" i="6"/>
  <c r="XC264" i="6"/>
  <c r="XB264" i="6"/>
  <c r="XA264" i="6"/>
  <c r="WZ264" i="6"/>
  <c r="WY264" i="6"/>
  <c r="WX264" i="6"/>
  <c r="WW264" i="6"/>
  <c r="WV264" i="6"/>
  <c r="WU264" i="6"/>
  <c r="WT264" i="6"/>
  <c r="WS264" i="6"/>
  <c r="WR264" i="6"/>
  <c r="WQ264" i="6"/>
  <c r="WP264" i="6"/>
  <c r="WO264" i="6"/>
  <c r="WN264" i="6"/>
  <c r="WM264" i="6"/>
  <c r="WL264" i="6"/>
  <c r="WK264" i="6"/>
  <c r="WJ264" i="6"/>
  <c r="WI264" i="6"/>
  <c r="WH264" i="6"/>
  <c r="WG264" i="6"/>
  <c r="WF264" i="6"/>
  <c r="WE264" i="6"/>
  <c r="WD264" i="6"/>
  <c r="WC264" i="6"/>
  <c r="WB264" i="6"/>
  <c r="WA264" i="6"/>
  <c r="VZ264" i="6"/>
  <c r="VY264" i="6"/>
  <c r="VX264" i="6"/>
  <c r="VW264" i="6"/>
  <c r="VV264" i="6"/>
  <c r="VU264" i="6"/>
  <c r="VT264" i="6"/>
  <c r="VS264" i="6"/>
  <c r="VR264" i="6"/>
  <c r="VQ264" i="6"/>
  <c r="VP264" i="6"/>
  <c r="VO264" i="6"/>
  <c r="VN264" i="6"/>
  <c r="VM264" i="6"/>
  <c r="VL264" i="6"/>
  <c r="VK264" i="6"/>
  <c r="VJ264" i="6"/>
  <c r="VI264" i="6"/>
  <c r="VH264" i="6"/>
  <c r="VG264" i="6"/>
  <c r="VF264" i="6"/>
  <c r="VE264" i="6"/>
  <c r="VD264" i="6"/>
  <c r="VC264" i="6"/>
  <c r="VB264" i="6"/>
  <c r="VA264" i="6"/>
  <c r="UZ264" i="6"/>
  <c r="UY264" i="6"/>
  <c r="UX264" i="6"/>
  <c r="UW264" i="6"/>
  <c r="UV264" i="6"/>
  <c r="UU264" i="6"/>
  <c r="UT264" i="6"/>
  <c r="US264" i="6"/>
  <c r="UR264" i="6"/>
  <c r="UQ264" i="6"/>
  <c r="UP264" i="6"/>
  <c r="UO264" i="6"/>
  <c r="UN264" i="6"/>
  <c r="UM264" i="6"/>
  <c r="UL264" i="6"/>
  <c r="UK264" i="6"/>
  <c r="UJ264" i="6"/>
  <c r="UI264" i="6"/>
  <c r="UH264" i="6"/>
  <c r="UG264" i="6"/>
  <c r="UF264" i="6"/>
  <c r="UE264" i="6"/>
  <c r="UD264" i="6"/>
  <c r="UC264" i="6"/>
  <c r="UB264" i="6"/>
  <c r="UA264" i="6"/>
  <c r="TZ264" i="6"/>
  <c r="TY264" i="6"/>
  <c r="TX264" i="6"/>
  <c r="TW264" i="6"/>
  <c r="TV264" i="6"/>
  <c r="TU264" i="6"/>
  <c r="TT264" i="6"/>
  <c r="TS264" i="6"/>
  <c r="TR264" i="6"/>
  <c r="TQ264" i="6"/>
  <c r="TP264" i="6"/>
  <c r="TO264" i="6"/>
  <c r="TN264" i="6"/>
  <c r="TM264" i="6"/>
  <c r="TL264" i="6"/>
  <c r="TK264" i="6"/>
  <c r="TJ264" i="6"/>
  <c r="TI264" i="6"/>
  <c r="TH264" i="6"/>
  <c r="TG264" i="6"/>
  <c r="TF264" i="6"/>
  <c r="TE264" i="6"/>
  <c r="TD264" i="6"/>
  <c r="TC264" i="6"/>
  <c r="TB264" i="6"/>
  <c r="TA264" i="6"/>
  <c r="SZ264" i="6"/>
  <c r="SY264" i="6"/>
  <c r="SX264" i="6"/>
  <c r="SW264" i="6"/>
  <c r="SV264" i="6"/>
  <c r="SU264" i="6"/>
  <c r="ST264" i="6"/>
  <c r="SS264" i="6"/>
  <c r="SR264" i="6"/>
  <c r="SQ264" i="6"/>
  <c r="SP264" i="6"/>
  <c r="SO264" i="6"/>
  <c r="SN264" i="6"/>
  <c r="SM264" i="6"/>
  <c r="SL264" i="6"/>
  <c r="SK264" i="6"/>
  <c r="SJ264" i="6"/>
  <c r="SI264" i="6"/>
  <c r="SH264" i="6"/>
  <c r="SG264" i="6"/>
  <c r="SF264" i="6"/>
  <c r="SE264" i="6"/>
  <c r="SD264" i="6"/>
  <c r="SC264" i="6"/>
  <c r="SB264" i="6"/>
  <c r="SA264" i="6"/>
  <c r="RZ264" i="6"/>
  <c r="RY264" i="6"/>
  <c r="RX264" i="6"/>
  <c r="RW264" i="6"/>
  <c r="RV264" i="6"/>
  <c r="RU264" i="6"/>
  <c r="RT264" i="6"/>
  <c r="RS264" i="6"/>
  <c r="RR264" i="6"/>
  <c r="RQ264" i="6"/>
  <c r="RP264" i="6"/>
  <c r="RO264" i="6"/>
  <c r="RN264" i="6"/>
  <c r="RM264" i="6"/>
  <c r="RL264" i="6"/>
  <c r="RK264" i="6"/>
  <c r="RJ264" i="6"/>
  <c r="RI264" i="6"/>
  <c r="RH264" i="6"/>
  <c r="RG264" i="6"/>
  <c r="RF264" i="6"/>
  <c r="RE264" i="6"/>
  <c r="RD264" i="6"/>
  <c r="RC264" i="6"/>
  <c r="RB264" i="6"/>
  <c r="RA264" i="6"/>
  <c r="QZ264" i="6"/>
  <c r="QY264" i="6"/>
  <c r="QX264" i="6"/>
  <c r="QW264" i="6"/>
  <c r="QV264" i="6"/>
  <c r="QU264" i="6"/>
  <c r="QT264" i="6"/>
  <c r="QS264" i="6"/>
  <c r="QR264" i="6"/>
  <c r="QQ264" i="6"/>
  <c r="QP264" i="6"/>
  <c r="QO264" i="6"/>
  <c r="QN264" i="6"/>
  <c r="QM264" i="6"/>
  <c r="QL264" i="6"/>
  <c r="QK264" i="6"/>
  <c r="QJ264" i="6"/>
  <c r="QI264" i="6"/>
  <c r="QH264" i="6"/>
  <c r="QG264" i="6"/>
  <c r="QF264" i="6"/>
  <c r="QE264" i="6"/>
  <c r="QD264" i="6"/>
  <c r="QC264" i="6"/>
  <c r="QB264" i="6"/>
  <c r="QA264" i="6"/>
  <c r="PZ264" i="6"/>
  <c r="PY264" i="6"/>
  <c r="PX264" i="6"/>
  <c r="PW264" i="6"/>
  <c r="PV264" i="6"/>
  <c r="PU264" i="6"/>
  <c r="PT264" i="6"/>
  <c r="PS264" i="6"/>
  <c r="PR264" i="6"/>
  <c r="PQ264" i="6"/>
  <c r="PP264" i="6"/>
  <c r="PO264" i="6"/>
  <c r="PN264" i="6"/>
  <c r="PM264" i="6"/>
  <c r="PL264" i="6"/>
  <c r="PK264" i="6"/>
  <c r="PJ264" i="6"/>
  <c r="PI264" i="6"/>
  <c r="PH264" i="6"/>
  <c r="PG264" i="6"/>
  <c r="PF264" i="6"/>
  <c r="PE264" i="6"/>
  <c r="PD264" i="6"/>
  <c r="PC264" i="6"/>
  <c r="PB264" i="6"/>
  <c r="PA264" i="6"/>
  <c r="OZ264" i="6"/>
  <c r="OY264" i="6"/>
  <c r="OX264" i="6"/>
  <c r="OW264" i="6"/>
  <c r="OV264" i="6"/>
  <c r="OU264" i="6"/>
  <c r="OT264" i="6"/>
  <c r="OS264" i="6"/>
  <c r="OR264" i="6"/>
  <c r="OQ264" i="6"/>
  <c r="OP264" i="6"/>
  <c r="OO264" i="6"/>
  <c r="ON264" i="6"/>
  <c r="OM264" i="6"/>
  <c r="OL264" i="6"/>
  <c r="OK264" i="6"/>
  <c r="OJ264" i="6"/>
  <c r="OI264" i="6"/>
  <c r="OH264" i="6"/>
  <c r="OG264" i="6"/>
  <c r="OF264" i="6"/>
  <c r="OE264" i="6"/>
  <c r="OD264" i="6"/>
  <c r="OC264" i="6"/>
  <c r="OB264" i="6"/>
  <c r="OA264" i="6"/>
  <c r="NZ264" i="6"/>
  <c r="NY264" i="6"/>
  <c r="NX264" i="6"/>
  <c r="NW264" i="6"/>
  <c r="NV264" i="6"/>
  <c r="NU264" i="6"/>
  <c r="NT264" i="6"/>
  <c r="NS264" i="6"/>
  <c r="NR264" i="6"/>
  <c r="NQ264" i="6"/>
  <c r="NP264" i="6"/>
  <c r="NO264" i="6"/>
  <c r="NN264" i="6"/>
  <c r="NM264" i="6"/>
  <c r="NL264" i="6"/>
  <c r="NK264" i="6"/>
  <c r="NJ264" i="6"/>
  <c r="NI264" i="6"/>
  <c r="NH264" i="6"/>
  <c r="NG264" i="6"/>
  <c r="NF264" i="6"/>
  <c r="NE264" i="6"/>
  <c r="ND264" i="6"/>
  <c r="NC264" i="6"/>
  <c r="NB264" i="6"/>
  <c r="NA264" i="6"/>
  <c r="MZ264" i="6"/>
  <c r="MY264" i="6"/>
  <c r="MX264" i="6"/>
  <c r="MW264" i="6"/>
  <c r="MV264" i="6"/>
  <c r="MU264" i="6"/>
  <c r="MT264" i="6"/>
  <c r="MS264" i="6"/>
  <c r="MR264" i="6"/>
  <c r="MQ264" i="6"/>
  <c r="MP264" i="6"/>
  <c r="MO264" i="6"/>
  <c r="MN264" i="6"/>
  <c r="MM264" i="6"/>
  <c r="ML264" i="6"/>
  <c r="MK264" i="6"/>
  <c r="MJ264" i="6"/>
  <c r="MI264" i="6"/>
  <c r="MH264" i="6"/>
  <c r="MG264" i="6"/>
  <c r="MF264" i="6"/>
  <c r="ME264" i="6"/>
  <c r="MD264" i="6"/>
  <c r="MC264" i="6"/>
  <c r="MB264" i="6"/>
  <c r="MA264" i="6"/>
  <c r="LZ264" i="6"/>
  <c r="LY264" i="6"/>
  <c r="LX264" i="6"/>
  <c r="LW264" i="6"/>
  <c r="LV264" i="6"/>
  <c r="LU264" i="6"/>
  <c r="LT264" i="6"/>
  <c r="LS264" i="6"/>
  <c r="LR264" i="6"/>
  <c r="LQ264" i="6"/>
  <c r="LP264" i="6"/>
  <c r="LO264" i="6"/>
  <c r="LN264" i="6"/>
  <c r="LM264" i="6"/>
  <c r="LL264" i="6"/>
  <c r="LK264" i="6"/>
  <c r="LJ264" i="6"/>
  <c r="LI264" i="6"/>
  <c r="LH264" i="6"/>
  <c r="LG264" i="6"/>
  <c r="LF264" i="6"/>
  <c r="LE264" i="6"/>
  <c r="LD264" i="6"/>
  <c r="LC264" i="6"/>
  <c r="LB264" i="6"/>
  <c r="LA264" i="6"/>
  <c r="KZ264" i="6"/>
  <c r="KY264" i="6"/>
  <c r="KX264" i="6"/>
  <c r="KW264" i="6"/>
  <c r="KV264" i="6"/>
  <c r="KU264" i="6"/>
  <c r="KT264" i="6"/>
  <c r="KS264" i="6"/>
  <c r="KR264" i="6"/>
  <c r="KQ264" i="6"/>
  <c r="KP264" i="6"/>
  <c r="KO264" i="6"/>
  <c r="KN264" i="6"/>
  <c r="KM264" i="6"/>
  <c r="KL264" i="6"/>
  <c r="KK264" i="6"/>
  <c r="KJ264" i="6"/>
  <c r="KI264" i="6"/>
  <c r="KH264" i="6"/>
  <c r="KG264" i="6"/>
  <c r="KF264" i="6"/>
  <c r="KE264" i="6"/>
  <c r="KD264" i="6"/>
  <c r="KC264" i="6"/>
  <c r="KB264" i="6"/>
  <c r="KA264" i="6"/>
  <c r="JZ264" i="6"/>
  <c r="JY264" i="6"/>
  <c r="JX264" i="6"/>
  <c r="JW264" i="6"/>
  <c r="JV264" i="6"/>
  <c r="JU264" i="6"/>
  <c r="JT264" i="6"/>
  <c r="JS264" i="6"/>
  <c r="JR264" i="6"/>
  <c r="JQ264" i="6"/>
  <c r="JP264" i="6"/>
  <c r="JO264" i="6"/>
  <c r="JN264" i="6"/>
  <c r="JM264" i="6"/>
  <c r="JL264" i="6"/>
  <c r="JK264" i="6"/>
  <c r="JJ264" i="6"/>
  <c r="JI264" i="6"/>
  <c r="JH264" i="6"/>
  <c r="JG264" i="6"/>
  <c r="JF264" i="6"/>
  <c r="JE264" i="6"/>
  <c r="JD264" i="6"/>
  <c r="JC264" i="6"/>
  <c r="JB264" i="6"/>
  <c r="JA264" i="6"/>
  <c r="IZ264" i="6"/>
  <c r="IY264" i="6"/>
  <c r="IX264" i="6"/>
  <c r="IW264" i="6"/>
  <c r="IV264" i="6"/>
  <c r="IU264" i="6"/>
  <c r="IT264" i="6"/>
  <c r="IS264" i="6"/>
  <c r="IR264" i="6"/>
  <c r="IQ264" i="6"/>
  <c r="IP264" i="6"/>
  <c r="IO264" i="6"/>
  <c r="IN264" i="6"/>
  <c r="IM264" i="6"/>
  <c r="IL264" i="6"/>
  <c r="IK264" i="6"/>
  <c r="IJ264" i="6"/>
  <c r="II264" i="6"/>
  <c r="IH264" i="6"/>
  <c r="IG264" i="6"/>
  <c r="IF264" i="6"/>
  <c r="IE264" i="6"/>
  <c r="ID264" i="6"/>
  <c r="IC264" i="6"/>
  <c r="IB264" i="6"/>
  <c r="IA264" i="6"/>
  <c r="HZ264" i="6"/>
  <c r="HY264" i="6"/>
  <c r="HX264" i="6"/>
  <c r="HW264" i="6"/>
  <c r="HV264" i="6"/>
  <c r="HU264" i="6"/>
  <c r="HT264" i="6"/>
  <c r="HS264" i="6"/>
  <c r="HR264" i="6"/>
  <c r="HQ264" i="6"/>
  <c r="HP264" i="6"/>
  <c r="HO264" i="6"/>
  <c r="HN264" i="6"/>
  <c r="HM264" i="6"/>
  <c r="HL264" i="6"/>
  <c r="HK264" i="6"/>
  <c r="HJ264" i="6"/>
  <c r="HI264" i="6"/>
  <c r="HH264" i="6"/>
  <c r="HG264" i="6"/>
  <c r="HF264" i="6"/>
  <c r="HE264" i="6"/>
  <c r="HD264" i="6"/>
  <c r="HC264" i="6"/>
  <c r="HB264" i="6"/>
  <c r="HA264" i="6"/>
  <c r="GZ264" i="6"/>
  <c r="GY264" i="6"/>
  <c r="GX264" i="6"/>
  <c r="GW264" i="6"/>
  <c r="GV264" i="6"/>
  <c r="GU264" i="6"/>
  <c r="GT264" i="6"/>
  <c r="GS264" i="6"/>
  <c r="GR264" i="6"/>
  <c r="GQ264" i="6"/>
  <c r="GP264" i="6"/>
  <c r="GO264" i="6"/>
  <c r="GN264" i="6"/>
  <c r="GM264" i="6"/>
  <c r="GL264" i="6"/>
  <c r="GK264" i="6"/>
  <c r="GJ264" i="6"/>
  <c r="GI264" i="6"/>
  <c r="GH264" i="6"/>
  <c r="GG264" i="6"/>
  <c r="GF264" i="6"/>
  <c r="GE264" i="6"/>
  <c r="GD264" i="6"/>
  <c r="GC264" i="6"/>
  <c r="GB264" i="6"/>
  <c r="GA264" i="6"/>
  <c r="FZ264" i="6"/>
  <c r="FY264" i="6"/>
  <c r="FX264" i="6"/>
  <c r="FW264" i="6"/>
  <c r="FV264" i="6"/>
  <c r="FU264" i="6"/>
  <c r="FT264" i="6"/>
  <c r="FS264" i="6"/>
  <c r="FR264" i="6"/>
  <c r="FQ264" i="6"/>
  <c r="FP264" i="6"/>
  <c r="FO264" i="6"/>
  <c r="FN264" i="6"/>
  <c r="FM264" i="6"/>
  <c r="FL264" i="6"/>
  <c r="FK264" i="6"/>
  <c r="FJ264" i="6"/>
  <c r="FI264" i="6"/>
  <c r="FH264" i="6"/>
  <c r="FG264" i="6"/>
  <c r="FF264" i="6"/>
  <c r="FE264" i="6"/>
  <c r="FD264" i="6"/>
  <c r="FC264" i="6"/>
  <c r="FB264" i="6"/>
  <c r="FA264" i="6"/>
  <c r="EZ264" i="6"/>
  <c r="EY264" i="6"/>
  <c r="EX264" i="6"/>
  <c r="EW264" i="6"/>
  <c r="EV264" i="6"/>
  <c r="EU264" i="6"/>
  <c r="ET264" i="6"/>
  <c r="ES264" i="6"/>
  <c r="ER264" i="6"/>
  <c r="EQ264" i="6"/>
  <c r="EP264" i="6"/>
  <c r="EO264" i="6"/>
  <c r="EN264" i="6"/>
  <c r="EM264" i="6"/>
  <c r="EL264" i="6"/>
  <c r="EK264" i="6"/>
  <c r="EJ264" i="6"/>
  <c r="EI264" i="6"/>
  <c r="EH264" i="6"/>
  <c r="EG264" i="6"/>
  <c r="EF264" i="6"/>
  <c r="EE264" i="6"/>
  <c r="ED264" i="6"/>
  <c r="EC264" i="6"/>
  <c r="EB264" i="6"/>
  <c r="EA264" i="6"/>
  <c r="DZ264" i="6"/>
  <c r="DY264" i="6"/>
  <c r="DX264" i="6"/>
  <c r="DW264" i="6"/>
  <c r="DV264" i="6"/>
  <c r="DU264" i="6"/>
  <c r="DT264" i="6"/>
  <c r="DS264" i="6"/>
  <c r="DR264" i="6"/>
  <c r="DQ264" i="6"/>
  <c r="DP264" i="6"/>
  <c r="DO264" i="6"/>
  <c r="DN264" i="6"/>
  <c r="DM264" i="6"/>
  <c r="DL264" i="6"/>
  <c r="DK264" i="6"/>
  <c r="DJ264" i="6"/>
  <c r="DI264" i="6"/>
  <c r="DH264" i="6"/>
  <c r="DG264" i="6"/>
  <c r="DF264" i="6"/>
  <c r="DE264" i="6"/>
  <c r="DD264" i="6"/>
  <c r="DC264" i="6"/>
  <c r="DB264" i="6"/>
  <c r="DA264" i="6"/>
  <c r="CZ264" i="6"/>
  <c r="CY264" i="6"/>
  <c r="CX264" i="6"/>
  <c r="CW264" i="6"/>
  <c r="CV264" i="6"/>
  <c r="CU264" i="6"/>
  <c r="CT264" i="6"/>
  <c r="CS264" i="6"/>
  <c r="CR264" i="6"/>
  <c r="CQ264" i="6"/>
  <c r="CP264" i="6"/>
  <c r="CO264" i="6"/>
  <c r="CN264" i="6"/>
  <c r="CM264" i="6"/>
  <c r="CL264" i="6"/>
  <c r="CK264" i="6"/>
  <c r="CJ264" i="6"/>
  <c r="CI264" i="6"/>
  <c r="CH264" i="6"/>
  <c r="CG264" i="6"/>
  <c r="CF264" i="6"/>
  <c r="CE264" i="6"/>
  <c r="CD264" i="6"/>
  <c r="CC264" i="6"/>
  <c r="CB264" i="6"/>
  <c r="CA264" i="6"/>
  <c r="BZ264" i="6"/>
  <c r="BY264" i="6"/>
  <c r="BX264" i="6"/>
  <c r="BW264" i="6"/>
  <c r="BV264" i="6"/>
  <c r="BU264" i="6"/>
  <c r="BT264" i="6"/>
  <c r="BS264" i="6"/>
  <c r="BR264" i="6"/>
  <c r="BQ264" i="6"/>
  <c r="BP264" i="6"/>
  <c r="BO264" i="6"/>
  <c r="BN264" i="6"/>
  <c r="BM264" i="6"/>
  <c r="BL264" i="6"/>
  <c r="BK264" i="6"/>
  <c r="BJ264" i="6"/>
  <c r="BI264" i="6"/>
  <c r="BH264" i="6"/>
  <c r="BG264" i="6"/>
  <c r="BF264" i="6"/>
  <c r="BE264" i="6"/>
  <c r="BD264" i="6"/>
  <c r="BC264" i="6"/>
  <c r="BB264" i="6"/>
  <c r="BA264" i="6"/>
  <c r="AZ264" i="6"/>
  <c r="AY264" i="6"/>
  <c r="AX264" i="6"/>
  <c r="AW264" i="6"/>
  <c r="AV264" i="6"/>
  <c r="AU264" i="6"/>
  <c r="AT264" i="6"/>
  <c r="AS264" i="6"/>
  <c r="AR264" i="6"/>
  <c r="AQ264" i="6"/>
  <c r="AP264" i="6"/>
  <c r="AO264" i="6"/>
  <c r="AN264" i="6"/>
  <c r="AM264" i="6"/>
  <c r="AL264" i="6"/>
  <c r="AK264" i="6"/>
  <c r="AJ264" i="6"/>
  <c r="AI264" i="6"/>
  <c r="AH264" i="6"/>
  <c r="AG264" i="6"/>
  <c r="AF264" i="6"/>
  <c r="AE264" i="6"/>
  <c r="AD264" i="6"/>
  <c r="AC264" i="6"/>
  <c r="AB264" i="6"/>
  <c r="AA264" i="6"/>
  <c r="Z264" i="6"/>
  <c r="Y264" i="6"/>
  <c r="X264" i="6"/>
  <c r="W264" i="6"/>
  <c r="V264" i="6"/>
  <c r="U264" i="6"/>
  <c r="T264" i="6"/>
  <c r="S264" i="6"/>
  <c r="R264" i="6"/>
  <c r="Q264" i="6"/>
  <c r="P264" i="6"/>
  <c r="O264" i="6"/>
  <c r="N264" i="6"/>
  <c r="M264" i="6"/>
  <c r="L264" i="6"/>
  <c r="K264" i="6"/>
  <c r="J264" i="6"/>
  <c r="I264" i="6"/>
  <c r="XD263" i="6"/>
  <c r="XC263" i="6"/>
  <c r="XB263" i="6"/>
  <c r="XA263" i="6"/>
  <c r="WZ263" i="6"/>
  <c r="WY263" i="6"/>
  <c r="WX263" i="6"/>
  <c r="WW263" i="6"/>
  <c r="WV263" i="6"/>
  <c r="WU263" i="6"/>
  <c r="WT263" i="6"/>
  <c r="WS263" i="6"/>
  <c r="WR263" i="6"/>
  <c r="WQ263" i="6"/>
  <c r="WP263" i="6"/>
  <c r="WO263" i="6"/>
  <c r="WN263" i="6"/>
  <c r="WM263" i="6"/>
  <c r="WL263" i="6"/>
  <c r="WK263" i="6"/>
  <c r="WJ263" i="6"/>
  <c r="WI263" i="6"/>
  <c r="WH263" i="6"/>
  <c r="WG263" i="6"/>
  <c r="WF263" i="6"/>
  <c r="WE263" i="6"/>
  <c r="WD263" i="6"/>
  <c r="WC263" i="6"/>
  <c r="WB263" i="6"/>
  <c r="WA263" i="6"/>
  <c r="VZ263" i="6"/>
  <c r="VY263" i="6"/>
  <c r="VX263" i="6"/>
  <c r="VW263" i="6"/>
  <c r="VV263" i="6"/>
  <c r="VU263" i="6"/>
  <c r="VT263" i="6"/>
  <c r="VS263" i="6"/>
  <c r="VR263" i="6"/>
  <c r="VQ263" i="6"/>
  <c r="VP263" i="6"/>
  <c r="VO263" i="6"/>
  <c r="VN263" i="6"/>
  <c r="VM263" i="6"/>
  <c r="VL263" i="6"/>
  <c r="VK263" i="6"/>
  <c r="VJ263" i="6"/>
  <c r="VI263" i="6"/>
  <c r="VH263" i="6"/>
  <c r="VG263" i="6"/>
  <c r="VF263" i="6"/>
  <c r="VE263" i="6"/>
  <c r="VD263" i="6"/>
  <c r="VC263" i="6"/>
  <c r="VB263" i="6"/>
  <c r="VA263" i="6"/>
  <c r="UZ263" i="6"/>
  <c r="UY263" i="6"/>
  <c r="UX263" i="6"/>
  <c r="UW263" i="6"/>
  <c r="UV263" i="6"/>
  <c r="UU263" i="6"/>
  <c r="UT263" i="6"/>
  <c r="US263" i="6"/>
  <c r="UR263" i="6"/>
  <c r="UQ263" i="6"/>
  <c r="UP263" i="6"/>
  <c r="UO263" i="6"/>
  <c r="UN263" i="6"/>
  <c r="UM263" i="6"/>
  <c r="UL263" i="6"/>
  <c r="UK263" i="6"/>
  <c r="UJ263" i="6"/>
  <c r="UI263" i="6"/>
  <c r="UH263" i="6"/>
  <c r="UG263" i="6"/>
  <c r="UF263" i="6"/>
  <c r="UE263" i="6"/>
  <c r="UD263" i="6"/>
  <c r="UC263" i="6"/>
  <c r="UB263" i="6"/>
  <c r="UA263" i="6"/>
  <c r="TZ263" i="6"/>
  <c r="TY263" i="6"/>
  <c r="TX263" i="6"/>
  <c r="TW263" i="6"/>
  <c r="TV263" i="6"/>
  <c r="TU263" i="6"/>
  <c r="TT263" i="6"/>
  <c r="TS263" i="6"/>
  <c r="TR263" i="6"/>
  <c r="TQ263" i="6"/>
  <c r="TP263" i="6"/>
  <c r="TO263" i="6"/>
  <c r="TN263" i="6"/>
  <c r="TM263" i="6"/>
  <c r="TL263" i="6"/>
  <c r="TK263" i="6"/>
  <c r="TJ263" i="6"/>
  <c r="TI263" i="6"/>
  <c r="TH263" i="6"/>
  <c r="TG263" i="6"/>
  <c r="TF263" i="6"/>
  <c r="TE263" i="6"/>
  <c r="TD263" i="6"/>
  <c r="TC263" i="6"/>
  <c r="TB263" i="6"/>
  <c r="TA263" i="6"/>
  <c r="SZ263" i="6"/>
  <c r="SY263" i="6"/>
  <c r="SX263" i="6"/>
  <c r="SW263" i="6"/>
  <c r="SV263" i="6"/>
  <c r="SU263" i="6"/>
  <c r="ST263" i="6"/>
  <c r="SS263" i="6"/>
  <c r="SR263" i="6"/>
  <c r="SQ263" i="6"/>
  <c r="SP263" i="6"/>
  <c r="SO263" i="6"/>
  <c r="SN263" i="6"/>
  <c r="SM263" i="6"/>
  <c r="SL263" i="6"/>
  <c r="SK263" i="6"/>
  <c r="SJ263" i="6"/>
  <c r="SI263" i="6"/>
  <c r="SH263" i="6"/>
  <c r="SG263" i="6"/>
  <c r="SF263" i="6"/>
  <c r="SE263" i="6"/>
  <c r="SD263" i="6"/>
  <c r="SC263" i="6"/>
  <c r="SB263" i="6"/>
  <c r="SA263" i="6"/>
  <c r="RZ263" i="6"/>
  <c r="RY263" i="6"/>
  <c r="RX263" i="6"/>
  <c r="RW263" i="6"/>
  <c r="RV263" i="6"/>
  <c r="RU263" i="6"/>
  <c r="RT263" i="6"/>
  <c r="RS263" i="6"/>
  <c r="RR263" i="6"/>
  <c r="RQ263" i="6"/>
  <c r="RP263" i="6"/>
  <c r="RO263" i="6"/>
  <c r="RN263" i="6"/>
  <c r="RM263" i="6"/>
  <c r="RL263" i="6"/>
  <c r="RK263" i="6"/>
  <c r="RJ263" i="6"/>
  <c r="RI263" i="6"/>
  <c r="RH263" i="6"/>
  <c r="RG263" i="6"/>
  <c r="RF263" i="6"/>
  <c r="RE263" i="6"/>
  <c r="RD263" i="6"/>
  <c r="RC263" i="6"/>
  <c r="RB263" i="6"/>
  <c r="RA263" i="6"/>
  <c r="QZ263" i="6"/>
  <c r="QY263" i="6"/>
  <c r="QX263" i="6"/>
  <c r="QW263" i="6"/>
  <c r="QV263" i="6"/>
  <c r="QU263" i="6"/>
  <c r="QT263" i="6"/>
  <c r="QS263" i="6"/>
  <c r="QR263" i="6"/>
  <c r="QQ263" i="6"/>
  <c r="QP263" i="6"/>
  <c r="QO263" i="6"/>
  <c r="QN263" i="6"/>
  <c r="QM263" i="6"/>
  <c r="QL263" i="6"/>
  <c r="QK263" i="6"/>
  <c r="QJ263" i="6"/>
  <c r="QI263" i="6"/>
  <c r="QH263" i="6"/>
  <c r="QG263" i="6"/>
  <c r="QF263" i="6"/>
  <c r="QE263" i="6"/>
  <c r="QD263" i="6"/>
  <c r="QC263" i="6"/>
  <c r="QB263" i="6"/>
  <c r="QA263" i="6"/>
  <c r="PZ263" i="6"/>
  <c r="PY263" i="6"/>
  <c r="PX263" i="6"/>
  <c r="PW263" i="6"/>
  <c r="PV263" i="6"/>
  <c r="PU263" i="6"/>
  <c r="PT263" i="6"/>
  <c r="PS263" i="6"/>
  <c r="PR263" i="6"/>
  <c r="PQ263" i="6"/>
  <c r="PP263" i="6"/>
  <c r="PO263" i="6"/>
  <c r="PN263" i="6"/>
  <c r="PM263" i="6"/>
  <c r="PL263" i="6"/>
  <c r="PK263" i="6"/>
  <c r="PJ263" i="6"/>
  <c r="PI263" i="6"/>
  <c r="PH263" i="6"/>
  <c r="PG263" i="6"/>
  <c r="PF263" i="6"/>
  <c r="PE263" i="6"/>
  <c r="PD263" i="6"/>
  <c r="PC263" i="6"/>
  <c r="PB263" i="6"/>
  <c r="PA263" i="6"/>
  <c r="OZ263" i="6"/>
  <c r="OY263" i="6"/>
  <c r="OX263" i="6"/>
  <c r="OW263" i="6"/>
  <c r="OV263" i="6"/>
  <c r="OU263" i="6"/>
  <c r="OT263" i="6"/>
  <c r="OS263" i="6"/>
  <c r="OR263" i="6"/>
  <c r="OQ263" i="6"/>
  <c r="OP263" i="6"/>
  <c r="OO263" i="6"/>
  <c r="ON263" i="6"/>
  <c r="OM263" i="6"/>
  <c r="OL263" i="6"/>
  <c r="OK263" i="6"/>
  <c r="OJ263" i="6"/>
  <c r="OI263" i="6"/>
  <c r="OH263" i="6"/>
  <c r="OG263" i="6"/>
  <c r="OF263" i="6"/>
  <c r="OE263" i="6"/>
  <c r="OD263" i="6"/>
  <c r="OC263" i="6"/>
  <c r="OB263" i="6"/>
  <c r="OA263" i="6"/>
  <c r="NZ263" i="6"/>
  <c r="NY263" i="6"/>
  <c r="NX263" i="6"/>
  <c r="NW263" i="6"/>
  <c r="NV263" i="6"/>
  <c r="NU263" i="6"/>
  <c r="NT263" i="6"/>
  <c r="NS263" i="6"/>
  <c r="NR263" i="6"/>
  <c r="NQ263" i="6"/>
  <c r="NP263" i="6"/>
  <c r="NO263" i="6"/>
  <c r="NN263" i="6"/>
  <c r="NM263" i="6"/>
  <c r="NL263" i="6"/>
  <c r="NK263" i="6"/>
  <c r="NJ263" i="6"/>
  <c r="NI263" i="6"/>
  <c r="NH263" i="6"/>
  <c r="NG263" i="6"/>
  <c r="NF263" i="6"/>
  <c r="NE263" i="6"/>
  <c r="ND263" i="6"/>
  <c r="NC263" i="6"/>
  <c r="NB263" i="6"/>
  <c r="NA263" i="6"/>
  <c r="MZ263" i="6"/>
  <c r="MY263" i="6"/>
  <c r="MX263" i="6"/>
  <c r="MW263" i="6"/>
  <c r="MV263" i="6"/>
  <c r="MU263" i="6"/>
  <c r="MT263" i="6"/>
  <c r="MS263" i="6"/>
  <c r="MR263" i="6"/>
  <c r="MQ263" i="6"/>
  <c r="MP263" i="6"/>
  <c r="MO263" i="6"/>
  <c r="MN263" i="6"/>
  <c r="MM263" i="6"/>
  <c r="ML263" i="6"/>
  <c r="MK263" i="6"/>
  <c r="MJ263" i="6"/>
  <c r="MI263" i="6"/>
  <c r="MH263" i="6"/>
  <c r="MG263" i="6"/>
  <c r="MF263" i="6"/>
  <c r="ME263" i="6"/>
  <c r="MD263" i="6"/>
  <c r="MC263" i="6"/>
  <c r="MB263" i="6"/>
  <c r="MA263" i="6"/>
  <c r="LZ263" i="6"/>
  <c r="LY263" i="6"/>
  <c r="LX263" i="6"/>
  <c r="LW263" i="6"/>
  <c r="LV263" i="6"/>
  <c r="LU263" i="6"/>
  <c r="LT263" i="6"/>
  <c r="LS263" i="6"/>
  <c r="LR263" i="6"/>
  <c r="LQ263" i="6"/>
  <c r="LP263" i="6"/>
  <c r="LO263" i="6"/>
  <c r="LN263" i="6"/>
  <c r="LM263" i="6"/>
  <c r="LL263" i="6"/>
  <c r="LK263" i="6"/>
  <c r="LJ263" i="6"/>
  <c r="LI263" i="6"/>
  <c r="LH263" i="6"/>
  <c r="LG263" i="6"/>
  <c r="LF263" i="6"/>
  <c r="LE263" i="6"/>
  <c r="LD263" i="6"/>
  <c r="LC263" i="6"/>
  <c r="LB263" i="6"/>
  <c r="LA263" i="6"/>
  <c r="KZ263" i="6"/>
  <c r="KY263" i="6"/>
  <c r="KX263" i="6"/>
  <c r="KW263" i="6"/>
  <c r="KV263" i="6"/>
  <c r="KU263" i="6"/>
  <c r="KT263" i="6"/>
  <c r="KS263" i="6"/>
  <c r="KR263" i="6"/>
  <c r="KQ263" i="6"/>
  <c r="KP263" i="6"/>
  <c r="KO263" i="6"/>
  <c r="KN263" i="6"/>
  <c r="KM263" i="6"/>
  <c r="KL263" i="6"/>
  <c r="KK263" i="6"/>
  <c r="KJ263" i="6"/>
  <c r="KI263" i="6"/>
  <c r="KH263" i="6"/>
  <c r="KG263" i="6"/>
  <c r="KF263" i="6"/>
  <c r="KE263" i="6"/>
  <c r="KD263" i="6"/>
  <c r="KC263" i="6"/>
  <c r="KB263" i="6"/>
  <c r="KA263" i="6"/>
  <c r="JZ263" i="6"/>
  <c r="JY263" i="6"/>
  <c r="JX263" i="6"/>
  <c r="JW263" i="6"/>
  <c r="JV263" i="6"/>
  <c r="JU263" i="6"/>
  <c r="JT263" i="6"/>
  <c r="JS263" i="6"/>
  <c r="JR263" i="6"/>
  <c r="JQ263" i="6"/>
  <c r="JP263" i="6"/>
  <c r="JO263" i="6"/>
  <c r="JN263" i="6"/>
  <c r="JM263" i="6"/>
  <c r="JL263" i="6"/>
  <c r="JK263" i="6"/>
  <c r="JJ263" i="6"/>
  <c r="JI263" i="6"/>
  <c r="JH263" i="6"/>
  <c r="JG263" i="6"/>
  <c r="JF263" i="6"/>
  <c r="JE263" i="6"/>
  <c r="JD263" i="6"/>
  <c r="JC263" i="6"/>
  <c r="JB263" i="6"/>
  <c r="JA263" i="6"/>
  <c r="IZ263" i="6"/>
  <c r="IY263" i="6"/>
  <c r="IX263" i="6"/>
  <c r="IW263" i="6"/>
  <c r="IV263" i="6"/>
  <c r="IU263" i="6"/>
  <c r="IT263" i="6"/>
  <c r="IS263" i="6"/>
  <c r="IR263" i="6"/>
  <c r="IQ263" i="6"/>
  <c r="IP263" i="6"/>
  <c r="IO263" i="6"/>
  <c r="IN263" i="6"/>
  <c r="IM263" i="6"/>
  <c r="IL263" i="6"/>
  <c r="IK263" i="6"/>
  <c r="IJ263" i="6"/>
  <c r="II263" i="6"/>
  <c r="IH263" i="6"/>
  <c r="IG263" i="6"/>
  <c r="IF263" i="6"/>
  <c r="IE263" i="6"/>
  <c r="ID263" i="6"/>
  <c r="IC263" i="6"/>
  <c r="IB263" i="6"/>
  <c r="IA263" i="6"/>
  <c r="HZ263" i="6"/>
  <c r="HY263" i="6"/>
  <c r="HX263" i="6"/>
  <c r="HW263" i="6"/>
  <c r="HV263" i="6"/>
  <c r="HU263" i="6"/>
  <c r="HT263" i="6"/>
  <c r="HS263" i="6"/>
  <c r="HR263" i="6"/>
  <c r="HQ263" i="6"/>
  <c r="HP263" i="6"/>
  <c r="HO263" i="6"/>
  <c r="HN263" i="6"/>
  <c r="HM263" i="6"/>
  <c r="HL263" i="6"/>
  <c r="HK263" i="6"/>
  <c r="HJ263" i="6"/>
  <c r="HI263" i="6"/>
  <c r="HH263" i="6"/>
  <c r="HG263" i="6"/>
  <c r="HF263" i="6"/>
  <c r="HE263" i="6"/>
  <c r="HD263" i="6"/>
  <c r="HC263" i="6"/>
  <c r="HB263" i="6"/>
  <c r="HA263" i="6"/>
  <c r="GZ263" i="6"/>
  <c r="GY263" i="6"/>
  <c r="GX263" i="6"/>
  <c r="GW263" i="6"/>
  <c r="GV263" i="6"/>
  <c r="GU263" i="6"/>
  <c r="GT263" i="6"/>
  <c r="GS263" i="6"/>
  <c r="GR263" i="6"/>
  <c r="GQ263" i="6"/>
  <c r="GP263" i="6"/>
  <c r="GO263" i="6"/>
  <c r="GN263" i="6"/>
  <c r="GM263" i="6"/>
  <c r="GL263" i="6"/>
  <c r="GK263" i="6"/>
  <c r="GJ263" i="6"/>
  <c r="GI263" i="6"/>
  <c r="GH263" i="6"/>
  <c r="GG263" i="6"/>
  <c r="GF263" i="6"/>
  <c r="GE263" i="6"/>
  <c r="GD263" i="6"/>
  <c r="GC263" i="6"/>
  <c r="GB263" i="6"/>
  <c r="GA263" i="6"/>
  <c r="FZ263" i="6"/>
  <c r="FY263" i="6"/>
  <c r="FX263" i="6"/>
  <c r="FW263" i="6"/>
  <c r="FV263" i="6"/>
  <c r="FU263" i="6"/>
  <c r="FT263" i="6"/>
  <c r="FS263" i="6"/>
  <c r="FR263" i="6"/>
  <c r="FQ263" i="6"/>
  <c r="FP263" i="6"/>
  <c r="FO263" i="6"/>
  <c r="FN263" i="6"/>
  <c r="FM263" i="6"/>
  <c r="FL263" i="6"/>
  <c r="FK263" i="6"/>
  <c r="FJ263" i="6"/>
  <c r="FI263" i="6"/>
  <c r="FH263" i="6"/>
  <c r="FG263" i="6"/>
  <c r="FF263" i="6"/>
  <c r="FE263" i="6"/>
  <c r="FD263" i="6"/>
  <c r="FC263" i="6"/>
  <c r="FB263" i="6"/>
  <c r="FA263" i="6"/>
  <c r="EZ263" i="6"/>
  <c r="EY263" i="6"/>
  <c r="EX263" i="6"/>
  <c r="EW263" i="6"/>
  <c r="EV263" i="6"/>
  <c r="EU263" i="6"/>
  <c r="ET263" i="6"/>
  <c r="ES263" i="6"/>
  <c r="ER263" i="6"/>
  <c r="EQ263" i="6"/>
  <c r="EP263" i="6"/>
  <c r="EO263" i="6"/>
  <c r="EN263" i="6"/>
  <c r="EM263" i="6"/>
  <c r="EL263" i="6"/>
  <c r="EK263" i="6"/>
  <c r="EJ263" i="6"/>
  <c r="EI263" i="6"/>
  <c r="EH263" i="6"/>
  <c r="EG263" i="6"/>
  <c r="EF263" i="6"/>
  <c r="EE263" i="6"/>
  <c r="ED263" i="6"/>
  <c r="EC263" i="6"/>
  <c r="EB263" i="6"/>
  <c r="EA263" i="6"/>
  <c r="DZ263" i="6"/>
  <c r="DY263" i="6"/>
  <c r="DX263" i="6"/>
  <c r="DW263" i="6"/>
  <c r="DV263" i="6"/>
  <c r="DU263" i="6"/>
  <c r="DT263" i="6"/>
  <c r="DS263" i="6"/>
  <c r="DR263" i="6"/>
  <c r="DQ263" i="6"/>
  <c r="DP263" i="6"/>
  <c r="DO263" i="6"/>
  <c r="DN263" i="6"/>
  <c r="DM263" i="6"/>
  <c r="DL263" i="6"/>
  <c r="DK263" i="6"/>
  <c r="DJ263" i="6"/>
  <c r="DI263" i="6"/>
  <c r="DH263" i="6"/>
  <c r="DG263" i="6"/>
  <c r="DF263" i="6"/>
  <c r="DE263" i="6"/>
  <c r="DD263" i="6"/>
  <c r="DC263" i="6"/>
  <c r="DB263" i="6"/>
  <c r="DA263" i="6"/>
  <c r="CZ263" i="6"/>
  <c r="CY263" i="6"/>
  <c r="CX263" i="6"/>
  <c r="CW263" i="6"/>
  <c r="CV263" i="6"/>
  <c r="CU263" i="6"/>
  <c r="CT263" i="6"/>
  <c r="CS263" i="6"/>
  <c r="CR263" i="6"/>
  <c r="CQ263" i="6"/>
  <c r="CP263" i="6"/>
  <c r="CO263" i="6"/>
  <c r="CN263" i="6"/>
  <c r="CM263" i="6"/>
  <c r="CL263" i="6"/>
  <c r="CK263" i="6"/>
  <c r="CJ263" i="6"/>
  <c r="CI263" i="6"/>
  <c r="CH263" i="6"/>
  <c r="CG263" i="6"/>
  <c r="CF263" i="6"/>
  <c r="CE263" i="6"/>
  <c r="CD263" i="6"/>
  <c r="CC263" i="6"/>
  <c r="CB263" i="6"/>
  <c r="CA263" i="6"/>
  <c r="BZ263" i="6"/>
  <c r="BY263" i="6"/>
  <c r="BX263" i="6"/>
  <c r="BW263" i="6"/>
  <c r="BV263" i="6"/>
  <c r="BU263" i="6"/>
  <c r="BT263" i="6"/>
  <c r="BS263" i="6"/>
  <c r="BR263" i="6"/>
  <c r="BQ263" i="6"/>
  <c r="BP263" i="6"/>
  <c r="BO263" i="6"/>
  <c r="BN263" i="6"/>
  <c r="BM263" i="6"/>
  <c r="BL263" i="6"/>
  <c r="BK263" i="6"/>
  <c r="BJ263" i="6"/>
  <c r="BI263" i="6"/>
  <c r="BH263" i="6"/>
  <c r="BG263" i="6"/>
  <c r="BF263" i="6"/>
  <c r="BE263" i="6"/>
  <c r="BD263" i="6"/>
  <c r="BC263" i="6"/>
  <c r="BB263" i="6"/>
  <c r="BA263" i="6"/>
  <c r="AZ263" i="6"/>
  <c r="AY263" i="6"/>
  <c r="AX263" i="6"/>
  <c r="AW263" i="6"/>
  <c r="AV263" i="6"/>
  <c r="AU263" i="6"/>
  <c r="AT263" i="6"/>
  <c r="AS263" i="6"/>
  <c r="AR263" i="6"/>
  <c r="AQ263" i="6"/>
  <c r="AP263" i="6"/>
  <c r="AO263" i="6"/>
  <c r="AN263" i="6"/>
  <c r="AM263" i="6"/>
  <c r="AL263" i="6"/>
  <c r="AK263" i="6"/>
  <c r="AJ263" i="6"/>
  <c r="AI263" i="6"/>
  <c r="AH263" i="6"/>
  <c r="AG263" i="6"/>
  <c r="AF263" i="6"/>
  <c r="AE263" i="6"/>
  <c r="AD263" i="6"/>
  <c r="AC263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O263" i="6"/>
  <c r="N263" i="6"/>
  <c r="M263" i="6"/>
  <c r="L263" i="6"/>
  <c r="K263" i="6"/>
  <c r="J263" i="6"/>
  <c r="I263" i="6"/>
  <c r="WZ259" i="6"/>
  <c r="WX259" i="6"/>
  <c r="WW259" i="6"/>
  <c r="WR259" i="6"/>
  <c r="WN259" i="6"/>
  <c r="WL259" i="6"/>
  <c r="WK259" i="6"/>
  <c r="WB259" i="6"/>
  <c r="WA259" i="6"/>
  <c r="VZ259" i="6"/>
  <c r="VP259" i="6"/>
  <c r="VO259" i="6"/>
  <c r="VM259" i="6"/>
  <c r="VD259" i="6"/>
  <c r="VB259" i="6"/>
  <c r="VA259" i="6"/>
  <c r="UR259" i="6"/>
  <c r="UQ259" i="6"/>
  <c r="UP259" i="6"/>
  <c r="UF259" i="6"/>
  <c r="TT259" i="6"/>
  <c r="TR259" i="6"/>
  <c r="TQ259" i="6"/>
  <c r="TH259" i="6"/>
  <c r="TF259" i="6"/>
  <c r="SV259" i="6"/>
  <c r="SJ259" i="6"/>
  <c r="SH259" i="6"/>
  <c r="RX259" i="6"/>
  <c r="RW259" i="6"/>
  <c r="RV259" i="6"/>
  <c r="RL259" i="6"/>
  <c r="RI259" i="6"/>
  <c r="QZ259" i="6"/>
  <c r="QX259" i="6"/>
  <c r="QW259" i="6"/>
  <c r="QN259" i="6"/>
  <c r="QL259" i="6"/>
  <c r="QB259" i="6"/>
  <c r="QA259" i="6"/>
  <c r="PZ259" i="6"/>
  <c r="PP259" i="6"/>
  <c r="PO259" i="6"/>
  <c r="PM259" i="6"/>
  <c r="PD259" i="6"/>
  <c r="OR259" i="6"/>
  <c r="OQ259" i="6"/>
  <c r="OF259" i="6"/>
  <c r="OD259" i="6"/>
  <c r="NT259" i="6"/>
  <c r="NR259" i="6"/>
  <c r="NH259" i="6"/>
  <c r="NF259" i="6"/>
  <c r="MV259" i="6"/>
  <c r="MJ259" i="6"/>
  <c r="LX259" i="6"/>
  <c r="LV259" i="6"/>
  <c r="LL259" i="6"/>
  <c r="LJ259" i="6"/>
  <c r="KZ259" i="6"/>
  <c r="KY259" i="6"/>
  <c r="KN259" i="6"/>
  <c r="KL259" i="6"/>
  <c r="KB259" i="6"/>
  <c r="JY259" i="6"/>
  <c r="JP259" i="6"/>
  <c r="JO259" i="6"/>
  <c r="JN259" i="6"/>
  <c r="JD259" i="6"/>
  <c r="JB259" i="6"/>
  <c r="IR259" i="6"/>
  <c r="IF259" i="6"/>
  <c r="HT259" i="6"/>
  <c r="HQ259" i="6"/>
  <c r="HH259" i="6"/>
  <c r="GV259" i="6"/>
  <c r="GJ259" i="6"/>
  <c r="FX259" i="6"/>
  <c r="FL259" i="6"/>
  <c r="EZ259" i="6"/>
  <c r="EW259" i="6"/>
  <c r="EN259" i="6"/>
  <c r="EB259" i="6"/>
  <c r="DP259" i="6"/>
  <c r="DO259" i="6"/>
  <c r="DN259" i="6"/>
  <c r="DD259" i="6"/>
  <c r="DA259" i="6"/>
  <c r="CR259" i="6"/>
  <c r="CF259" i="6"/>
  <c r="CD259" i="6"/>
  <c r="CA259" i="6"/>
  <c r="BZ259" i="6"/>
  <c r="BY259" i="6"/>
  <c r="BX259" i="6"/>
  <c r="BW259" i="6"/>
  <c r="BV259" i="6"/>
  <c r="BU259" i="6"/>
  <c r="BT259" i="6"/>
  <c r="BS259" i="6"/>
  <c r="BR259" i="6"/>
  <c r="BQ259" i="6"/>
  <c r="BP259" i="6"/>
  <c r="BO259" i="6"/>
  <c r="BN259" i="6"/>
  <c r="BM259" i="6"/>
  <c r="BL259" i="6"/>
  <c r="BK259" i="6"/>
  <c r="BJ259" i="6"/>
  <c r="BI259" i="6"/>
  <c r="BH259" i="6"/>
  <c r="BG259" i="6"/>
  <c r="BF259" i="6"/>
  <c r="BE259" i="6"/>
  <c r="BD259" i="6"/>
  <c r="BC259" i="6"/>
  <c r="BB259" i="6"/>
  <c r="BA259" i="6"/>
  <c r="AZ259" i="6"/>
  <c r="AY259" i="6"/>
  <c r="AX259" i="6"/>
  <c r="AW259" i="6"/>
  <c r="AV259" i="6"/>
  <c r="AU259" i="6"/>
  <c r="AT259" i="6"/>
  <c r="AS259" i="6"/>
  <c r="AR259" i="6"/>
  <c r="AQ259" i="6"/>
  <c r="AP259" i="6"/>
  <c r="AO259" i="6"/>
  <c r="AN259" i="6"/>
  <c r="AM259" i="6"/>
  <c r="AL259" i="6"/>
  <c r="AK259" i="6"/>
  <c r="AJ259" i="6"/>
  <c r="AI259" i="6"/>
  <c r="AH259" i="6"/>
  <c r="AG259" i="6"/>
  <c r="AF259" i="6"/>
  <c r="AE259" i="6"/>
  <c r="AD259" i="6"/>
  <c r="AC259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O259" i="6"/>
  <c r="N259" i="6"/>
  <c r="M259" i="6"/>
  <c r="L259" i="6"/>
  <c r="K259" i="6"/>
  <c r="J259" i="6"/>
  <c r="I259" i="6"/>
  <c r="WZ258" i="6"/>
  <c r="WY258" i="6"/>
  <c r="WX258" i="6"/>
  <c r="WW258" i="6"/>
  <c r="WN258" i="6"/>
  <c r="WK258" i="6"/>
  <c r="WB258" i="6"/>
  <c r="WA258" i="6"/>
  <c r="VZ258" i="6"/>
  <c r="VY258" i="6"/>
  <c r="VP258" i="6"/>
  <c r="VO258" i="6"/>
  <c r="VN258" i="6"/>
  <c r="VM258" i="6"/>
  <c r="VD258" i="6"/>
  <c r="VC258" i="6"/>
  <c r="VB258" i="6"/>
  <c r="VA258" i="6"/>
  <c r="UR258" i="6"/>
  <c r="UP258" i="6"/>
  <c r="UO258" i="6"/>
  <c r="UF258" i="6"/>
  <c r="UE258" i="6"/>
  <c r="UD258" i="6"/>
  <c r="UC258" i="6"/>
  <c r="TT258" i="6"/>
  <c r="TS258" i="6"/>
  <c r="TR258" i="6"/>
  <c r="TQ258" i="6"/>
  <c r="TH258" i="6"/>
  <c r="TG258" i="6"/>
  <c r="TF258" i="6"/>
  <c r="SV258" i="6"/>
  <c r="SJ258" i="6"/>
  <c r="SH258" i="6"/>
  <c r="SG258" i="6"/>
  <c r="RX258" i="6"/>
  <c r="RV258" i="6"/>
  <c r="RU258" i="6"/>
  <c r="RL258" i="6"/>
  <c r="RJ258" i="6"/>
  <c r="RI258" i="6"/>
  <c r="QZ258" i="6"/>
  <c r="QY258" i="6"/>
  <c r="QW258" i="6"/>
  <c r="QN258" i="6"/>
  <c r="QM258" i="6"/>
  <c r="QB258" i="6"/>
  <c r="PZ258" i="6"/>
  <c r="PY258" i="6"/>
  <c r="PP258" i="6"/>
  <c r="PD258" i="6"/>
  <c r="PC258" i="6"/>
  <c r="PB258" i="6"/>
  <c r="PA258" i="6"/>
  <c r="OR258" i="6"/>
  <c r="OQ258" i="6"/>
  <c r="OP258" i="6"/>
  <c r="OO258" i="6"/>
  <c r="OF258" i="6"/>
  <c r="OD258" i="6"/>
  <c r="OC258" i="6"/>
  <c r="NT258" i="6"/>
  <c r="NR258" i="6"/>
  <c r="NH258" i="6"/>
  <c r="NG258" i="6"/>
  <c r="NF258" i="6"/>
  <c r="NE258" i="6"/>
  <c r="MV258" i="6"/>
  <c r="MU258" i="6"/>
  <c r="MT258" i="6"/>
  <c r="MS258" i="6"/>
  <c r="MJ258" i="6"/>
  <c r="MH258" i="6"/>
  <c r="MG258" i="6"/>
  <c r="LX258" i="6"/>
  <c r="LW258" i="6"/>
  <c r="LL258" i="6"/>
  <c r="LK258" i="6"/>
  <c r="LJ258" i="6"/>
  <c r="LI258" i="6"/>
  <c r="KZ258" i="6"/>
  <c r="KY258" i="6"/>
  <c r="KX258" i="6"/>
  <c r="KW258" i="6"/>
  <c r="KN258" i="6"/>
  <c r="KL258" i="6"/>
  <c r="KK258" i="6"/>
  <c r="KB258" i="6"/>
  <c r="KA258" i="6"/>
  <c r="JZ258" i="6"/>
  <c r="JY258" i="6"/>
  <c r="JP258" i="6"/>
  <c r="JN258" i="6"/>
  <c r="JM258" i="6"/>
  <c r="JD258" i="6"/>
  <c r="IR258" i="6"/>
  <c r="IP258" i="6"/>
  <c r="IF258" i="6"/>
  <c r="ID258" i="6"/>
  <c r="IC258" i="6"/>
  <c r="HT258" i="6"/>
  <c r="HS258" i="6"/>
  <c r="HR258" i="6"/>
  <c r="HQ258" i="6"/>
  <c r="HH258" i="6"/>
  <c r="HE258" i="6"/>
  <c r="GV258" i="6"/>
  <c r="GT258" i="6"/>
  <c r="GS258" i="6"/>
  <c r="GJ258" i="6"/>
  <c r="GH258" i="6"/>
  <c r="GG258" i="6"/>
  <c r="FX258" i="6"/>
  <c r="FW258" i="6"/>
  <c r="FL258" i="6"/>
  <c r="FK258" i="6"/>
  <c r="FJ258" i="6"/>
  <c r="EZ258" i="6"/>
  <c r="EX258" i="6"/>
  <c r="EN258" i="6"/>
  <c r="EM258" i="6"/>
  <c r="EL258" i="6"/>
  <c r="EK258" i="6"/>
  <c r="EB258" i="6"/>
  <c r="EA258" i="6"/>
  <c r="DP258" i="6"/>
  <c r="DO258" i="6"/>
  <c r="DM258" i="6"/>
  <c r="DD258" i="6"/>
  <c r="DB258" i="6"/>
  <c r="CR258" i="6"/>
  <c r="CO258" i="6"/>
  <c r="CF258" i="6"/>
  <c r="CE258" i="6"/>
  <c r="CC258" i="6"/>
  <c r="CA258" i="6"/>
  <c r="BZ258" i="6"/>
  <c r="BY258" i="6"/>
  <c r="BX258" i="6"/>
  <c r="BW258" i="6"/>
  <c r="BV258" i="6"/>
  <c r="BU258" i="6"/>
  <c r="BT258" i="6"/>
  <c r="BS258" i="6"/>
  <c r="BR258" i="6"/>
  <c r="BQ258" i="6"/>
  <c r="BP258" i="6"/>
  <c r="BO258" i="6"/>
  <c r="BN258" i="6"/>
  <c r="BM258" i="6"/>
  <c r="BL258" i="6"/>
  <c r="BK258" i="6"/>
  <c r="BJ258" i="6"/>
  <c r="BI258" i="6"/>
  <c r="BH258" i="6"/>
  <c r="BG258" i="6"/>
  <c r="BF258" i="6"/>
  <c r="BE258" i="6"/>
  <c r="BD258" i="6"/>
  <c r="BC258" i="6"/>
  <c r="BB258" i="6"/>
  <c r="BA258" i="6"/>
  <c r="AZ258" i="6"/>
  <c r="AY258" i="6"/>
  <c r="AX258" i="6"/>
  <c r="AW258" i="6"/>
  <c r="AV258" i="6"/>
  <c r="AU258" i="6"/>
  <c r="AT258" i="6"/>
  <c r="AS258" i="6"/>
  <c r="AR258" i="6"/>
  <c r="AQ258" i="6"/>
  <c r="AP258" i="6"/>
  <c r="AO258" i="6"/>
  <c r="AN258" i="6"/>
  <c r="AM258" i="6"/>
  <c r="AL258" i="6"/>
  <c r="AK258" i="6"/>
  <c r="AJ258" i="6"/>
  <c r="AI258" i="6"/>
  <c r="AH258" i="6"/>
  <c r="AG258" i="6"/>
  <c r="AF258" i="6"/>
  <c r="AE258" i="6"/>
  <c r="AD258" i="6"/>
  <c r="AC258" i="6"/>
  <c r="AB258" i="6"/>
  <c r="AA258" i="6"/>
  <c r="Z258" i="6"/>
  <c r="Y258" i="6"/>
  <c r="X258" i="6"/>
  <c r="W258" i="6"/>
  <c r="V258" i="6"/>
  <c r="U258" i="6"/>
  <c r="T258" i="6"/>
  <c r="S258" i="6"/>
  <c r="R258" i="6"/>
  <c r="Q258" i="6"/>
  <c r="P258" i="6"/>
  <c r="O258" i="6"/>
  <c r="N258" i="6"/>
  <c r="M258" i="6"/>
  <c r="L258" i="6"/>
  <c r="K258" i="6"/>
  <c r="J258" i="6"/>
  <c r="I258" i="6"/>
  <c r="WZ257" i="6"/>
  <c r="WY257" i="6"/>
  <c r="WX257" i="6"/>
  <c r="WW257" i="6"/>
  <c r="WN257" i="6"/>
  <c r="WL257" i="6"/>
  <c r="WK257" i="6"/>
  <c r="WB257" i="6"/>
  <c r="WA257" i="6"/>
  <c r="VZ257" i="6"/>
  <c r="VY257" i="6"/>
  <c r="VP257" i="6"/>
  <c r="VO257" i="6"/>
  <c r="VN257" i="6"/>
  <c r="VM257" i="6"/>
  <c r="VD257" i="6"/>
  <c r="VC257" i="6"/>
  <c r="VB257" i="6"/>
  <c r="VA257" i="6"/>
  <c r="UR257" i="6"/>
  <c r="UP257" i="6"/>
  <c r="UO257" i="6"/>
  <c r="UF257" i="6"/>
  <c r="UE257" i="6"/>
  <c r="UD257" i="6"/>
  <c r="UC257" i="6"/>
  <c r="TT257" i="6"/>
  <c r="TS257" i="6"/>
  <c r="TR257" i="6"/>
  <c r="TQ257" i="6"/>
  <c r="TH257" i="6"/>
  <c r="TG257" i="6"/>
  <c r="TF257" i="6"/>
  <c r="SV257" i="6"/>
  <c r="ST257" i="6"/>
  <c r="SS257" i="6"/>
  <c r="SJ257" i="6"/>
  <c r="SH257" i="6"/>
  <c r="SG257" i="6"/>
  <c r="RX257" i="6"/>
  <c r="RW257" i="6"/>
  <c r="RV257" i="6"/>
  <c r="RU257" i="6"/>
  <c r="RL257" i="6"/>
  <c r="RJ257" i="6"/>
  <c r="RI257" i="6"/>
  <c r="QZ257" i="6"/>
  <c r="QX257" i="6"/>
  <c r="QW257" i="6"/>
  <c r="QN257" i="6"/>
  <c r="QL257" i="6"/>
  <c r="QK257" i="6"/>
  <c r="QB257" i="6"/>
  <c r="QA257" i="6"/>
  <c r="PZ257" i="6"/>
  <c r="PY257" i="6"/>
  <c r="PP257" i="6"/>
  <c r="PN257" i="6"/>
  <c r="PM257" i="6"/>
  <c r="PD257" i="6"/>
  <c r="PB257" i="6"/>
  <c r="PA257" i="6"/>
  <c r="OR257" i="6"/>
  <c r="OP257" i="6"/>
  <c r="OO257" i="6"/>
  <c r="OF257" i="6"/>
  <c r="OE257" i="6"/>
  <c r="OD257" i="6"/>
  <c r="OC257" i="6"/>
  <c r="NT257" i="6"/>
  <c r="NS257" i="6"/>
  <c r="NR257" i="6"/>
  <c r="NQ257" i="6"/>
  <c r="NH257" i="6"/>
  <c r="NF257" i="6"/>
  <c r="NE257" i="6"/>
  <c r="MV257" i="6"/>
  <c r="MT257" i="6"/>
  <c r="MS257" i="6"/>
  <c r="MJ257" i="6"/>
  <c r="MH257" i="6"/>
  <c r="MG257" i="6"/>
  <c r="LX257" i="6"/>
  <c r="LW257" i="6"/>
  <c r="LV257" i="6"/>
  <c r="LU257" i="6"/>
  <c r="LL257" i="6"/>
  <c r="LJ257" i="6"/>
  <c r="LI257" i="6"/>
  <c r="KZ257" i="6"/>
  <c r="KX257" i="6"/>
  <c r="KW257" i="6"/>
  <c r="KN257" i="6"/>
  <c r="KL257" i="6"/>
  <c r="KK257" i="6"/>
  <c r="KB257" i="6"/>
  <c r="KA257" i="6"/>
  <c r="JZ257" i="6"/>
  <c r="JY257" i="6"/>
  <c r="JP257" i="6"/>
  <c r="JN257" i="6"/>
  <c r="JM257" i="6"/>
  <c r="JD257" i="6"/>
  <c r="JC257" i="6"/>
  <c r="JB257" i="6"/>
  <c r="IR257" i="6"/>
  <c r="IP257" i="6"/>
  <c r="IO257" i="6"/>
  <c r="IF257" i="6"/>
  <c r="IE257" i="6"/>
  <c r="ID257" i="6"/>
  <c r="IC257" i="6"/>
  <c r="HT257" i="6"/>
  <c r="HS257" i="6"/>
  <c r="HR257" i="6"/>
  <c r="HQ257" i="6"/>
  <c r="HH257" i="6"/>
  <c r="HG257" i="6"/>
  <c r="HF257" i="6"/>
  <c r="HE257" i="6"/>
  <c r="GV257" i="6"/>
  <c r="GT257" i="6"/>
  <c r="GS257" i="6"/>
  <c r="GJ257" i="6"/>
  <c r="GI257" i="6"/>
  <c r="GH257" i="6"/>
  <c r="GG257" i="6"/>
  <c r="FX257" i="6"/>
  <c r="FW257" i="6"/>
  <c r="FV257" i="6"/>
  <c r="FU257" i="6"/>
  <c r="FL257" i="6"/>
  <c r="FK257" i="6"/>
  <c r="FJ257" i="6"/>
  <c r="FI257" i="6"/>
  <c r="EZ257" i="6"/>
  <c r="EX257" i="6"/>
  <c r="EW257" i="6"/>
  <c r="EN257" i="6"/>
  <c r="EM257" i="6"/>
  <c r="EL257" i="6"/>
  <c r="EK257" i="6"/>
  <c r="EB257" i="6"/>
  <c r="EA257" i="6"/>
  <c r="DZ257" i="6"/>
  <c r="DY257" i="6"/>
  <c r="DP257" i="6"/>
  <c r="DN257" i="6"/>
  <c r="DM257" i="6"/>
  <c r="DD257" i="6"/>
  <c r="DC257" i="6"/>
  <c r="DB257" i="6"/>
  <c r="DA257" i="6"/>
  <c r="CR257" i="6"/>
  <c r="CP257" i="6"/>
  <c r="CF257" i="6"/>
  <c r="CE257" i="6"/>
  <c r="CD257" i="6"/>
  <c r="CC257" i="6"/>
  <c r="CA257" i="6"/>
  <c r="BZ257" i="6"/>
  <c r="BY257" i="6"/>
  <c r="BX257" i="6"/>
  <c r="BW257" i="6"/>
  <c r="BV257" i="6"/>
  <c r="BU257" i="6"/>
  <c r="BT257" i="6"/>
  <c r="BS257" i="6"/>
  <c r="BR257" i="6"/>
  <c r="BQ257" i="6"/>
  <c r="BP257" i="6"/>
  <c r="BO257" i="6"/>
  <c r="BN257" i="6"/>
  <c r="BM257" i="6"/>
  <c r="BL257" i="6"/>
  <c r="BK257" i="6"/>
  <c r="BJ257" i="6"/>
  <c r="BI257" i="6"/>
  <c r="BH257" i="6"/>
  <c r="BG257" i="6"/>
  <c r="BF257" i="6"/>
  <c r="BE257" i="6"/>
  <c r="BD257" i="6"/>
  <c r="BC257" i="6"/>
  <c r="BB257" i="6"/>
  <c r="BA257" i="6"/>
  <c r="AZ257" i="6"/>
  <c r="AY257" i="6"/>
  <c r="AX257" i="6"/>
  <c r="AW257" i="6"/>
  <c r="AV257" i="6"/>
  <c r="AU257" i="6"/>
  <c r="AT257" i="6"/>
  <c r="AS257" i="6"/>
  <c r="AR257" i="6"/>
  <c r="AQ257" i="6"/>
  <c r="AP257" i="6"/>
  <c r="AO257" i="6"/>
  <c r="AN257" i="6"/>
  <c r="AM257" i="6"/>
  <c r="AL257" i="6"/>
  <c r="AK257" i="6"/>
  <c r="AJ257" i="6"/>
  <c r="AI257" i="6"/>
  <c r="AH257" i="6"/>
  <c r="AG257" i="6"/>
  <c r="AF257" i="6"/>
  <c r="AE257" i="6"/>
  <c r="AD257" i="6"/>
  <c r="AC257" i="6"/>
  <c r="AB257" i="6"/>
  <c r="AA257" i="6"/>
  <c r="Z257" i="6"/>
  <c r="Y257" i="6"/>
  <c r="X257" i="6"/>
  <c r="W257" i="6"/>
  <c r="V257" i="6"/>
  <c r="U257" i="6"/>
  <c r="T257" i="6"/>
  <c r="S257" i="6"/>
  <c r="R257" i="6"/>
  <c r="Q257" i="6"/>
  <c r="P257" i="6"/>
  <c r="O257" i="6"/>
  <c r="N257" i="6"/>
  <c r="M257" i="6"/>
  <c r="L257" i="6"/>
  <c r="K257" i="6"/>
  <c r="J257" i="6"/>
  <c r="I257" i="6"/>
  <c r="XD256" i="6"/>
  <c r="XC256" i="6"/>
  <c r="XB256" i="6"/>
  <c r="XA256" i="6"/>
  <c r="WZ256" i="6"/>
  <c r="WY256" i="6"/>
  <c r="WX256" i="6"/>
  <c r="WW256" i="6"/>
  <c r="WV256" i="6"/>
  <c r="WU256" i="6"/>
  <c r="WT256" i="6"/>
  <c r="WS256" i="6"/>
  <c r="WR256" i="6"/>
  <c r="WQ256" i="6"/>
  <c r="WP256" i="6"/>
  <c r="WO256" i="6"/>
  <c r="WN256" i="6"/>
  <c r="WM256" i="6"/>
  <c r="WL256" i="6"/>
  <c r="WK256" i="6"/>
  <c r="WJ256" i="6"/>
  <c r="WI256" i="6"/>
  <c r="WH256" i="6"/>
  <c r="WG256" i="6"/>
  <c r="WF256" i="6"/>
  <c r="WE256" i="6"/>
  <c r="WD256" i="6"/>
  <c r="WC256" i="6"/>
  <c r="WB256" i="6"/>
  <c r="WA256" i="6"/>
  <c r="VZ256" i="6"/>
  <c r="VY256" i="6"/>
  <c r="VX256" i="6"/>
  <c r="VW256" i="6"/>
  <c r="VV256" i="6"/>
  <c r="VU256" i="6"/>
  <c r="VT256" i="6"/>
  <c r="VS256" i="6"/>
  <c r="VR256" i="6"/>
  <c r="VQ256" i="6"/>
  <c r="VP256" i="6"/>
  <c r="VO256" i="6"/>
  <c r="VN256" i="6"/>
  <c r="VM256" i="6"/>
  <c r="VL256" i="6"/>
  <c r="VK256" i="6"/>
  <c r="VJ256" i="6"/>
  <c r="VI256" i="6"/>
  <c r="VH256" i="6"/>
  <c r="VG256" i="6"/>
  <c r="VF256" i="6"/>
  <c r="VE256" i="6"/>
  <c r="VD256" i="6"/>
  <c r="VC256" i="6"/>
  <c r="VB256" i="6"/>
  <c r="VA256" i="6"/>
  <c r="UZ256" i="6"/>
  <c r="UY256" i="6"/>
  <c r="UX256" i="6"/>
  <c r="UW256" i="6"/>
  <c r="UV256" i="6"/>
  <c r="UU256" i="6"/>
  <c r="UT256" i="6"/>
  <c r="US256" i="6"/>
  <c r="UR256" i="6"/>
  <c r="UQ256" i="6"/>
  <c r="UP256" i="6"/>
  <c r="UO256" i="6"/>
  <c r="UN256" i="6"/>
  <c r="UM256" i="6"/>
  <c r="UL256" i="6"/>
  <c r="UK256" i="6"/>
  <c r="UJ256" i="6"/>
  <c r="UI256" i="6"/>
  <c r="UH256" i="6"/>
  <c r="UG256" i="6"/>
  <c r="UF256" i="6"/>
  <c r="UE256" i="6"/>
  <c r="UD256" i="6"/>
  <c r="UC256" i="6"/>
  <c r="UB256" i="6"/>
  <c r="UA256" i="6"/>
  <c r="TZ256" i="6"/>
  <c r="TY256" i="6"/>
  <c r="TX256" i="6"/>
  <c r="TW256" i="6"/>
  <c r="TV256" i="6"/>
  <c r="TU256" i="6"/>
  <c r="TT256" i="6"/>
  <c r="TS256" i="6"/>
  <c r="TR256" i="6"/>
  <c r="TQ256" i="6"/>
  <c r="TP256" i="6"/>
  <c r="TO256" i="6"/>
  <c r="TN256" i="6"/>
  <c r="TM256" i="6"/>
  <c r="TL256" i="6"/>
  <c r="TK256" i="6"/>
  <c r="TJ256" i="6"/>
  <c r="TI256" i="6"/>
  <c r="TH256" i="6"/>
  <c r="TG256" i="6"/>
  <c r="TF256" i="6"/>
  <c r="TE256" i="6"/>
  <c r="TD256" i="6"/>
  <c r="TC256" i="6"/>
  <c r="TB256" i="6"/>
  <c r="TA256" i="6"/>
  <c r="SZ256" i="6"/>
  <c r="SY256" i="6"/>
  <c r="SX256" i="6"/>
  <c r="SW256" i="6"/>
  <c r="SV256" i="6"/>
  <c r="SU256" i="6"/>
  <c r="ST256" i="6"/>
  <c r="SS256" i="6"/>
  <c r="SR256" i="6"/>
  <c r="SQ256" i="6"/>
  <c r="SP256" i="6"/>
  <c r="SO256" i="6"/>
  <c r="SN256" i="6"/>
  <c r="SM256" i="6"/>
  <c r="SL256" i="6"/>
  <c r="SK256" i="6"/>
  <c r="SJ256" i="6"/>
  <c r="SI256" i="6"/>
  <c r="SH256" i="6"/>
  <c r="SG256" i="6"/>
  <c r="SF256" i="6"/>
  <c r="SE256" i="6"/>
  <c r="SD256" i="6"/>
  <c r="SC256" i="6"/>
  <c r="SB256" i="6"/>
  <c r="SA256" i="6"/>
  <c r="RZ256" i="6"/>
  <c r="RY256" i="6"/>
  <c r="RX256" i="6"/>
  <c r="RW256" i="6"/>
  <c r="RV256" i="6"/>
  <c r="RU256" i="6"/>
  <c r="RT256" i="6"/>
  <c r="RS256" i="6"/>
  <c r="RR256" i="6"/>
  <c r="RQ256" i="6"/>
  <c r="RP256" i="6"/>
  <c r="RO256" i="6"/>
  <c r="RN256" i="6"/>
  <c r="RM256" i="6"/>
  <c r="RL256" i="6"/>
  <c r="RK256" i="6"/>
  <c r="RJ256" i="6"/>
  <c r="RI256" i="6"/>
  <c r="RH256" i="6"/>
  <c r="RG256" i="6"/>
  <c r="RF256" i="6"/>
  <c r="RE256" i="6"/>
  <c r="RD256" i="6"/>
  <c r="RC256" i="6"/>
  <c r="RB256" i="6"/>
  <c r="RA256" i="6"/>
  <c r="QZ256" i="6"/>
  <c r="QY256" i="6"/>
  <c r="QX256" i="6"/>
  <c r="QW256" i="6"/>
  <c r="QV256" i="6"/>
  <c r="QU256" i="6"/>
  <c r="QT256" i="6"/>
  <c r="QS256" i="6"/>
  <c r="QR256" i="6"/>
  <c r="QQ256" i="6"/>
  <c r="QP256" i="6"/>
  <c r="QO256" i="6"/>
  <c r="QN256" i="6"/>
  <c r="QM256" i="6"/>
  <c r="QL256" i="6"/>
  <c r="QK256" i="6"/>
  <c r="QJ256" i="6"/>
  <c r="QI256" i="6"/>
  <c r="QH256" i="6"/>
  <c r="QG256" i="6"/>
  <c r="QF256" i="6"/>
  <c r="QE256" i="6"/>
  <c r="QD256" i="6"/>
  <c r="QC256" i="6"/>
  <c r="QB256" i="6"/>
  <c r="QA256" i="6"/>
  <c r="PZ256" i="6"/>
  <c r="PY256" i="6"/>
  <c r="PX256" i="6"/>
  <c r="PW256" i="6"/>
  <c r="PV256" i="6"/>
  <c r="PU256" i="6"/>
  <c r="PT256" i="6"/>
  <c r="PS256" i="6"/>
  <c r="PR256" i="6"/>
  <c r="PQ256" i="6"/>
  <c r="PP256" i="6"/>
  <c r="PO256" i="6"/>
  <c r="PN256" i="6"/>
  <c r="PM256" i="6"/>
  <c r="PL256" i="6"/>
  <c r="PK256" i="6"/>
  <c r="PJ256" i="6"/>
  <c r="PI256" i="6"/>
  <c r="PH256" i="6"/>
  <c r="PG256" i="6"/>
  <c r="PF256" i="6"/>
  <c r="PE256" i="6"/>
  <c r="PD256" i="6"/>
  <c r="PC256" i="6"/>
  <c r="PB256" i="6"/>
  <c r="PA256" i="6"/>
  <c r="OZ256" i="6"/>
  <c r="OY256" i="6"/>
  <c r="OX256" i="6"/>
  <c r="OW256" i="6"/>
  <c r="OV256" i="6"/>
  <c r="OU256" i="6"/>
  <c r="OT256" i="6"/>
  <c r="OS256" i="6"/>
  <c r="OR256" i="6"/>
  <c r="OQ256" i="6"/>
  <c r="OP256" i="6"/>
  <c r="OO256" i="6"/>
  <c r="ON256" i="6"/>
  <c r="OM256" i="6"/>
  <c r="OL256" i="6"/>
  <c r="OK256" i="6"/>
  <c r="OJ256" i="6"/>
  <c r="OI256" i="6"/>
  <c r="OH256" i="6"/>
  <c r="OG256" i="6"/>
  <c r="OF256" i="6"/>
  <c r="OE256" i="6"/>
  <c r="OD256" i="6"/>
  <c r="OC256" i="6"/>
  <c r="OB256" i="6"/>
  <c r="OA256" i="6"/>
  <c r="NZ256" i="6"/>
  <c r="NY256" i="6"/>
  <c r="NX256" i="6"/>
  <c r="NW256" i="6"/>
  <c r="NV256" i="6"/>
  <c r="NU256" i="6"/>
  <c r="NT256" i="6"/>
  <c r="NS256" i="6"/>
  <c r="NR256" i="6"/>
  <c r="NQ256" i="6"/>
  <c r="NP256" i="6"/>
  <c r="NO256" i="6"/>
  <c r="NN256" i="6"/>
  <c r="NM256" i="6"/>
  <c r="NL256" i="6"/>
  <c r="NK256" i="6"/>
  <c r="NJ256" i="6"/>
  <c r="NI256" i="6"/>
  <c r="NH256" i="6"/>
  <c r="NG256" i="6"/>
  <c r="NF256" i="6"/>
  <c r="NE256" i="6"/>
  <c r="ND256" i="6"/>
  <c r="NC256" i="6"/>
  <c r="NB256" i="6"/>
  <c r="NA256" i="6"/>
  <c r="MZ256" i="6"/>
  <c r="MY256" i="6"/>
  <c r="MX256" i="6"/>
  <c r="MW256" i="6"/>
  <c r="MV256" i="6"/>
  <c r="MU256" i="6"/>
  <c r="MT256" i="6"/>
  <c r="MS256" i="6"/>
  <c r="MR256" i="6"/>
  <c r="MQ256" i="6"/>
  <c r="MP256" i="6"/>
  <c r="MO256" i="6"/>
  <c r="MN256" i="6"/>
  <c r="MM256" i="6"/>
  <c r="ML256" i="6"/>
  <c r="MK256" i="6"/>
  <c r="MJ256" i="6"/>
  <c r="MI256" i="6"/>
  <c r="MH256" i="6"/>
  <c r="MG256" i="6"/>
  <c r="MF256" i="6"/>
  <c r="ME256" i="6"/>
  <c r="MD256" i="6"/>
  <c r="MC256" i="6"/>
  <c r="MB256" i="6"/>
  <c r="MA256" i="6"/>
  <c r="LZ256" i="6"/>
  <c r="LY256" i="6"/>
  <c r="LX256" i="6"/>
  <c r="LW256" i="6"/>
  <c r="LV256" i="6"/>
  <c r="LU256" i="6"/>
  <c r="LT256" i="6"/>
  <c r="LS256" i="6"/>
  <c r="LR256" i="6"/>
  <c r="LQ256" i="6"/>
  <c r="LP256" i="6"/>
  <c r="LO256" i="6"/>
  <c r="LN256" i="6"/>
  <c r="LM256" i="6"/>
  <c r="LL256" i="6"/>
  <c r="LK256" i="6"/>
  <c r="LJ256" i="6"/>
  <c r="LI256" i="6"/>
  <c r="LH256" i="6"/>
  <c r="LG256" i="6"/>
  <c r="LF256" i="6"/>
  <c r="LE256" i="6"/>
  <c r="LD256" i="6"/>
  <c r="LC256" i="6"/>
  <c r="LB256" i="6"/>
  <c r="LA256" i="6"/>
  <c r="KZ256" i="6"/>
  <c r="KY256" i="6"/>
  <c r="KX256" i="6"/>
  <c r="KW256" i="6"/>
  <c r="KV256" i="6"/>
  <c r="KU256" i="6"/>
  <c r="KT256" i="6"/>
  <c r="KS256" i="6"/>
  <c r="KR256" i="6"/>
  <c r="KQ256" i="6"/>
  <c r="KP256" i="6"/>
  <c r="KO256" i="6"/>
  <c r="KN256" i="6"/>
  <c r="KM256" i="6"/>
  <c r="KL256" i="6"/>
  <c r="KK256" i="6"/>
  <c r="KJ256" i="6"/>
  <c r="KI256" i="6"/>
  <c r="KH256" i="6"/>
  <c r="KG256" i="6"/>
  <c r="KF256" i="6"/>
  <c r="KE256" i="6"/>
  <c r="KD256" i="6"/>
  <c r="KC256" i="6"/>
  <c r="KB256" i="6"/>
  <c r="KA256" i="6"/>
  <c r="JZ256" i="6"/>
  <c r="JY256" i="6"/>
  <c r="JX256" i="6"/>
  <c r="JW256" i="6"/>
  <c r="JV256" i="6"/>
  <c r="JU256" i="6"/>
  <c r="JT256" i="6"/>
  <c r="JS256" i="6"/>
  <c r="JR256" i="6"/>
  <c r="JQ256" i="6"/>
  <c r="JP256" i="6"/>
  <c r="JO256" i="6"/>
  <c r="JN256" i="6"/>
  <c r="JM256" i="6"/>
  <c r="JL256" i="6"/>
  <c r="JK256" i="6"/>
  <c r="JJ256" i="6"/>
  <c r="JI256" i="6"/>
  <c r="JH256" i="6"/>
  <c r="JG256" i="6"/>
  <c r="JF256" i="6"/>
  <c r="JE256" i="6"/>
  <c r="JD256" i="6"/>
  <c r="JC256" i="6"/>
  <c r="JB256" i="6"/>
  <c r="JA256" i="6"/>
  <c r="IZ256" i="6"/>
  <c r="IY256" i="6"/>
  <c r="IX256" i="6"/>
  <c r="IW256" i="6"/>
  <c r="IV256" i="6"/>
  <c r="IU256" i="6"/>
  <c r="IT256" i="6"/>
  <c r="IS256" i="6"/>
  <c r="IR256" i="6"/>
  <c r="IQ256" i="6"/>
  <c r="IP256" i="6"/>
  <c r="IO256" i="6"/>
  <c r="IN256" i="6"/>
  <c r="IM256" i="6"/>
  <c r="IL256" i="6"/>
  <c r="IK256" i="6"/>
  <c r="IJ256" i="6"/>
  <c r="II256" i="6"/>
  <c r="IH256" i="6"/>
  <c r="IG256" i="6"/>
  <c r="IF256" i="6"/>
  <c r="IE256" i="6"/>
  <c r="ID256" i="6"/>
  <c r="IC256" i="6"/>
  <c r="IB256" i="6"/>
  <c r="IA256" i="6"/>
  <c r="HZ256" i="6"/>
  <c r="HY256" i="6"/>
  <c r="HX256" i="6"/>
  <c r="HW256" i="6"/>
  <c r="HV256" i="6"/>
  <c r="HU256" i="6"/>
  <c r="HT256" i="6"/>
  <c r="HS256" i="6"/>
  <c r="HR256" i="6"/>
  <c r="HQ256" i="6"/>
  <c r="HP256" i="6"/>
  <c r="HO256" i="6"/>
  <c r="HN256" i="6"/>
  <c r="HM256" i="6"/>
  <c r="HL256" i="6"/>
  <c r="HK256" i="6"/>
  <c r="HJ256" i="6"/>
  <c r="HI256" i="6"/>
  <c r="HH256" i="6"/>
  <c r="HG256" i="6"/>
  <c r="HF256" i="6"/>
  <c r="HE256" i="6"/>
  <c r="HD256" i="6"/>
  <c r="HC256" i="6"/>
  <c r="HB256" i="6"/>
  <c r="HA256" i="6"/>
  <c r="GZ256" i="6"/>
  <c r="GY256" i="6"/>
  <c r="GX256" i="6"/>
  <c r="GW256" i="6"/>
  <c r="GV256" i="6"/>
  <c r="GU256" i="6"/>
  <c r="GT256" i="6"/>
  <c r="GS256" i="6"/>
  <c r="GR256" i="6"/>
  <c r="GQ256" i="6"/>
  <c r="GP256" i="6"/>
  <c r="GO256" i="6"/>
  <c r="GN256" i="6"/>
  <c r="GM256" i="6"/>
  <c r="GL256" i="6"/>
  <c r="GK256" i="6"/>
  <c r="GJ256" i="6"/>
  <c r="GI256" i="6"/>
  <c r="GH256" i="6"/>
  <c r="GG256" i="6"/>
  <c r="GF256" i="6"/>
  <c r="GE256" i="6"/>
  <c r="GD256" i="6"/>
  <c r="GC256" i="6"/>
  <c r="GB256" i="6"/>
  <c r="GA256" i="6"/>
  <c r="FZ256" i="6"/>
  <c r="FY256" i="6"/>
  <c r="FX256" i="6"/>
  <c r="FW256" i="6"/>
  <c r="FV256" i="6"/>
  <c r="FU256" i="6"/>
  <c r="FT256" i="6"/>
  <c r="FS256" i="6"/>
  <c r="FR256" i="6"/>
  <c r="FQ256" i="6"/>
  <c r="FP256" i="6"/>
  <c r="FO256" i="6"/>
  <c r="FN256" i="6"/>
  <c r="FM256" i="6"/>
  <c r="FL256" i="6"/>
  <c r="FK256" i="6"/>
  <c r="FJ256" i="6"/>
  <c r="FI256" i="6"/>
  <c r="FH256" i="6"/>
  <c r="FG256" i="6"/>
  <c r="FF256" i="6"/>
  <c r="FE256" i="6"/>
  <c r="FD256" i="6"/>
  <c r="FC256" i="6"/>
  <c r="FB256" i="6"/>
  <c r="FA256" i="6"/>
  <c r="EZ256" i="6"/>
  <c r="EY256" i="6"/>
  <c r="EX256" i="6"/>
  <c r="EW256" i="6"/>
  <c r="EV256" i="6"/>
  <c r="EU256" i="6"/>
  <c r="ET256" i="6"/>
  <c r="ES256" i="6"/>
  <c r="ER256" i="6"/>
  <c r="EQ256" i="6"/>
  <c r="EP256" i="6"/>
  <c r="EO256" i="6"/>
  <c r="EN256" i="6"/>
  <c r="EM256" i="6"/>
  <c r="EL256" i="6"/>
  <c r="EK256" i="6"/>
  <c r="EJ256" i="6"/>
  <c r="EI256" i="6"/>
  <c r="EH256" i="6"/>
  <c r="EG256" i="6"/>
  <c r="EF256" i="6"/>
  <c r="EE256" i="6"/>
  <c r="ED256" i="6"/>
  <c r="EC256" i="6"/>
  <c r="EB256" i="6"/>
  <c r="EA256" i="6"/>
  <c r="DZ256" i="6"/>
  <c r="DY256" i="6"/>
  <c r="DX256" i="6"/>
  <c r="DW256" i="6"/>
  <c r="DV256" i="6"/>
  <c r="DU256" i="6"/>
  <c r="DT256" i="6"/>
  <c r="DS256" i="6"/>
  <c r="DR256" i="6"/>
  <c r="DQ256" i="6"/>
  <c r="DP256" i="6"/>
  <c r="DO256" i="6"/>
  <c r="DN256" i="6"/>
  <c r="DM256" i="6"/>
  <c r="DL256" i="6"/>
  <c r="DK256" i="6"/>
  <c r="DJ256" i="6"/>
  <c r="DI256" i="6"/>
  <c r="DH256" i="6"/>
  <c r="DG256" i="6"/>
  <c r="DF256" i="6"/>
  <c r="DE256" i="6"/>
  <c r="DD256" i="6"/>
  <c r="DC256" i="6"/>
  <c r="DB256" i="6"/>
  <c r="DA256" i="6"/>
  <c r="CZ256" i="6"/>
  <c r="CY256" i="6"/>
  <c r="CX256" i="6"/>
  <c r="CW256" i="6"/>
  <c r="CV256" i="6"/>
  <c r="CU256" i="6"/>
  <c r="CT256" i="6"/>
  <c r="CS256" i="6"/>
  <c r="CR256" i="6"/>
  <c r="CQ256" i="6"/>
  <c r="CP256" i="6"/>
  <c r="CO256" i="6"/>
  <c r="CN256" i="6"/>
  <c r="CM256" i="6"/>
  <c r="CL256" i="6"/>
  <c r="CK256" i="6"/>
  <c r="CJ256" i="6"/>
  <c r="CI256" i="6"/>
  <c r="CH256" i="6"/>
  <c r="CG256" i="6"/>
  <c r="CF256" i="6"/>
  <c r="CE256" i="6"/>
  <c r="CD256" i="6"/>
  <c r="CC256" i="6"/>
  <c r="CB256" i="6"/>
  <c r="CA256" i="6"/>
  <c r="BZ256" i="6"/>
  <c r="BY256" i="6"/>
  <c r="BX256" i="6"/>
  <c r="BW256" i="6"/>
  <c r="BV256" i="6"/>
  <c r="BU256" i="6"/>
  <c r="BT256" i="6"/>
  <c r="BS256" i="6"/>
  <c r="BR256" i="6"/>
  <c r="BQ256" i="6"/>
  <c r="BP256" i="6"/>
  <c r="BO256" i="6"/>
  <c r="BN256" i="6"/>
  <c r="BM256" i="6"/>
  <c r="BL256" i="6"/>
  <c r="BK256" i="6"/>
  <c r="BJ256" i="6"/>
  <c r="BI256" i="6"/>
  <c r="BH256" i="6"/>
  <c r="BG256" i="6"/>
  <c r="BF256" i="6"/>
  <c r="BE256" i="6"/>
  <c r="BD256" i="6"/>
  <c r="BC256" i="6"/>
  <c r="BB256" i="6"/>
  <c r="BA256" i="6"/>
  <c r="AZ256" i="6"/>
  <c r="AY256" i="6"/>
  <c r="AX256" i="6"/>
  <c r="AW256" i="6"/>
  <c r="AV256" i="6"/>
  <c r="AU256" i="6"/>
  <c r="AT256" i="6"/>
  <c r="AS256" i="6"/>
  <c r="AR256" i="6"/>
  <c r="AQ256" i="6"/>
  <c r="AP256" i="6"/>
  <c r="AO256" i="6"/>
  <c r="AN256" i="6"/>
  <c r="AM256" i="6"/>
  <c r="AL256" i="6"/>
  <c r="AK256" i="6"/>
  <c r="AJ256" i="6"/>
  <c r="AI256" i="6"/>
  <c r="AH256" i="6"/>
  <c r="AG256" i="6"/>
  <c r="AF256" i="6"/>
  <c r="AE256" i="6"/>
  <c r="AD256" i="6"/>
  <c r="AC256" i="6"/>
  <c r="AB256" i="6"/>
  <c r="AA256" i="6"/>
  <c r="Z256" i="6"/>
  <c r="Y256" i="6"/>
  <c r="X256" i="6"/>
  <c r="W256" i="6"/>
  <c r="V256" i="6"/>
  <c r="U256" i="6"/>
  <c r="T256" i="6"/>
  <c r="S256" i="6"/>
  <c r="R256" i="6"/>
  <c r="Q256" i="6"/>
  <c r="P256" i="6"/>
  <c r="O256" i="6"/>
  <c r="N256" i="6"/>
  <c r="M256" i="6"/>
  <c r="L256" i="6"/>
  <c r="K256" i="6"/>
  <c r="J256" i="6"/>
  <c r="I256" i="6"/>
  <c r="XD255" i="6"/>
  <c r="XC255" i="6"/>
  <c r="XB255" i="6"/>
  <c r="XA255" i="6"/>
  <c r="WZ255" i="6"/>
  <c r="WY255" i="6"/>
  <c r="WX255" i="6"/>
  <c r="WW255" i="6"/>
  <c r="WV255" i="6"/>
  <c r="WU255" i="6"/>
  <c r="WT255" i="6"/>
  <c r="WS255" i="6"/>
  <c r="WR255" i="6"/>
  <c r="WQ255" i="6"/>
  <c r="WP255" i="6"/>
  <c r="WO255" i="6"/>
  <c r="WN255" i="6"/>
  <c r="WM255" i="6"/>
  <c r="WL255" i="6"/>
  <c r="WK255" i="6"/>
  <c r="WJ255" i="6"/>
  <c r="WI255" i="6"/>
  <c r="WH255" i="6"/>
  <c r="WG255" i="6"/>
  <c r="WF255" i="6"/>
  <c r="WE255" i="6"/>
  <c r="WD255" i="6"/>
  <c r="WC255" i="6"/>
  <c r="WB255" i="6"/>
  <c r="WA255" i="6"/>
  <c r="VZ255" i="6"/>
  <c r="VY255" i="6"/>
  <c r="VX255" i="6"/>
  <c r="VW255" i="6"/>
  <c r="VV255" i="6"/>
  <c r="VU255" i="6"/>
  <c r="VT255" i="6"/>
  <c r="VS255" i="6"/>
  <c r="VR255" i="6"/>
  <c r="VQ255" i="6"/>
  <c r="VP255" i="6"/>
  <c r="VO255" i="6"/>
  <c r="VN255" i="6"/>
  <c r="VM255" i="6"/>
  <c r="VL255" i="6"/>
  <c r="VK255" i="6"/>
  <c r="VJ255" i="6"/>
  <c r="VI255" i="6"/>
  <c r="VH255" i="6"/>
  <c r="VG255" i="6"/>
  <c r="VF255" i="6"/>
  <c r="VE255" i="6"/>
  <c r="VD255" i="6"/>
  <c r="VC255" i="6"/>
  <c r="VB255" i="6"/>
  <c r="VA255" i="6"/>
  <c r="UZ255" i="6"/>
  <c r="UY255" i="6"/>
  <c r="UX255" i="6"/>
  <c r="UW255" i="6"/>
  <c r="UV255" i="6"/>
  <c r="UU255" i="6"/>
  <c r="UT255" i="6"/>
  <c r="US255" i="6"/>
  <c r="UR255" i="6"/>
  <c r="UQ255" i="6"/>
  <c r="UP255" i="6"/>
  <c r="UO255" i="6"/>
  <c r="UN255" i="6"/>
  <c r="UM255" i="6"/>
  <c r="UL255" i="6"/>
  <c r="UK255" i="6"/>
  <c r="UJ255" i="6"/>
  <c r="UI255" i="6"/>
  <c r="UH255" i="6"/>
  <c r="UG255" i="6"/>
  <c r="UF255" i="6"/>
  <c r="UE255" i="6"/>
  <c r="UD255" i="6"/>
  <c r="UC255" i="6"/>
  <c r="UB255" i="6"/>
  <c r="UA255" i="6"/>
  <c r="TZ255" i="6"/>
  <c r="TY255" i="6"/>
  <c r="TX255" i="6"/>
  <c r="TW255" i="6"/>
  <c r="TV255" i="6"/>
  <c r="TU255" i="6"/>
  <c r="TT255" i="6"/>
  <c r="TS255" i="6"/>
  <c r="TR255" i="6"/>
  <c r="TQ255" i="6"/>
  <c r="TP255" i="6"/>
  <c r="TO255" i="6"/>
  <c r="TN255" i="6"/>
  <c r="TM255" i="6"/>
  <c r="TL255" i="6"/>
  <c r="TK255" i="6"/>
  <c r="TJ255" i="6"/>
  <c r="TI255" i="6"/>
  <c r="TH255" i="6"/>
  <c r="TG255" i="6"/>
  <c r="TF255" i="6"/>
  <c r="TE255" i="6"/>
  <c r="TD255" i="6"/>
  <c r="TC255" i="6"/>
  <c r="TB255" i="6"/>
  <c r="TA255" i="6"/>
  <c r="SZ255" i="6"/>
  <c r="SY255" i="6"/>
  <c r="SX255" i="6"/>
  <c r="SW255" i="6"/>
  <c r="SV255" i="6"/>
  <c r="SU255" i="6"/>
  <c r="ST255" i="6"/>
  <c r="SS255" i="6"/>
  <c r="SR255" i="6"/>
  <c r="SQ255" i="6"/>
  <c r="SP255" i="6"/>
  <c r="SO255" i="6"/>
  <c r="SN255" i="6"/>
  <c r="SM255" i="6"/>
  <c r="SL255" i="6"/>
  <c r="SK255" i="6"/>
  <c r="SJ255" i="6"/>
  <c r="SI255" i="6"/>
  <c r="SH255" i="6"/>
  <c r="SG255" i="6"/>
  <c r="SF255" i="6"/>
  <c r="SE255" i="6"/>
  <c r="SD255" i="6"/>
  <c r="SC255" i="6"/>
  <c r="SB255" i="6"/>
  <c r="SA255" i="6"/>
  <c r="RZ255" i="6"/>
  <c r="RY255" i="6"/>
  <c r="RX255" i="6"/>
  <c r="RW255" i="6"/>
  <c r="RV255" i="6"/>
  <c r="RU255" i="6"/>
  <c r="RT255" i="6"/>
  <c r="RS255" i="6"/>
  <c r="RR255" i="6"/>
  <c r="RQ255" i="6"/>
  <c r="RP255" i="6"/>
  <c r="RO255" i="6"/>
  <c r="RN255" i="6"/>
  <c r="RM255" i="6"/>
  <c r="RL255" i="6"/>
  <c r="RK255" i="6"/>
  <c r="RJ255" i="6"/>
  <c r="RI255" i="6"/>
  <c r="RH255" i="6"/>
  <c r="RG255" i="6"/>
  <c r="RF255" i="6"/>
  <c r="RE255" i="6"/>
  <c r="RD255" i="6"/>
  <c r="RC255" i="6"/>
  <c r="RB255" i="6"/>
  <c r="RA255" i="6"/>
  <c r="QZ255" i="6"/>
  <c r="QY255" i="6"/>
  <c r="QX255" i="6"/>
  <c r="QW255" i="6"/>
  <c r="QV255" i="6"/>
  <c r="QU255" i="6"/>
  <c r="QT255" i="6"/>
  <c r="QS255" i="6"/>
  <c r="QR255" i="6"/>
  <c r="QQ255" i="6"/>
  <c r="QP255" i="6"/>
  <c r="QO255" i="6"/>
  <c r="QN255" i="6"/>
  <c r="QM255" i="6"/>
  <c r="QL255" i="6"/>
  <c r="QK255" i="6"/>
  <c r="QJ255" i="6"/>
  <c r="QI255" i="6"/>
  <c r="QH255" i="6"/>
  <c r="QG255" i="6"/>
  <c r="QF255" i="6"/>
  <c r="QE255" i="6"/>
  <c r="QD255" i="6"/>
  <c r="QC255" i="6"/>
  <c r="QB255" i="6"/>
  <c r="QA255" i="6"/>
  <c r="PZ255" i="6"/>
  <c r="PY255" i="6"/>
  <c r="PX255" i="6"/>
  <c r="PW255" i="6"/>
  <c r="PV255" i="6"/>
  <c r="PU255" i="6"/>
  <c r="PT255" i="6"/>
  <c r="PS255" i="6"/>
  <c r="PR255" i="6"/>
  <c r="PQ255" i="6"/>
  <c r="PP255" i="6"/>
  <c r="PO255" i="6"/>
  <c r="PN255" i="6"/>
  <c r="PM255" i="6"/>
  <c r="PL255" i="6"/>
  <c r="PK255" i="6"/>
  <c r="PJ255" i="6"/>
  <c r="PI255" i="6"/>
  <c r="PH255" i="6"/>
  <c r="PG255" i="6"/>
  <c r="PF255" i="6"/>
  <c r="PE255" i="6"/>
  <c r="PD255" i="6"/>
  <c r="PC255" i="6"/>
  <c r="PB255" i="6"/>
  <c r="PA255" i="6"/>
  <c r="OZ255" i="6"/>
  <c r="OY255" i="6"/>
  <c r="OX255" i="6"/>
  <c r="OW255" i="6"/>
  <c r="OV255" i="6"/>
  <c r="OU255" i="6"/>
  <c r="OT255" i="6"/>
  <c r="OS255" i="6"/>
  <c r="OR255" i="6"/>
  <c r="OQ255" i="6"/>
  <c r="OP255" i="6"/>
  <c r="OO255" i="6"/>
  <c r="ON255" i="6"/>
  <c r="OM255" i="6"/>
  <c r="OL255" i="6"/>
  <c r="OK255" i="6"/>
  <c r="OJ255" i="6"/>
  <c r="OI255" i="6"/>
  <c r="OH255" i="6"/>
  <c r="OG255" i="6"/>
  <c r="OF255" i="6"/>
  <c r="OE255" i="6"/>
  <c r="OD255" i="6"/>
  <c r="OC255" i="6"/>
  <c r="OB255" i="6"/>
  <c r="OA255" i="6"/>
  <c r="NZ255" i="6"/>
  <c r="NY255" i="6"/>
  <c r="NX255" i="6"/>
  <c r="NW255" i="6"/>
  <c r="NV255" i="6"/>
  <c r="NU255" i="6"/>
  <c r="NT255" i="6"/>
  <c r="NS255" i="6"/>
  <c r="NR255" i="6"/>
  <c r="NQ255" i="6"/>
  <c r="NP255" i="6"/>
  <c r="NO255" i="6"/>
  <c r="NN255" i="6"/>
  <c r="NM255" i="6"/>
  <c r="NL255" i="6"/>
  <c r="NK255" i="6"/>
  <c r="NJ255" i="6"/>
  <c r="NI255" i="6"/>
  <c r="NH255" i="6"/>
  <c r="NG255" i="6"/>
  <c r="NF255" i="6"/>
  <c r="NE255" i="6"/>
  <c r="ND255" i="6"/>
  <c r="NC255" i="6"/>
  <c r="NB255" i="6"/>
  <c r="NA255" i="6"/>
  <c r="MZ255" i="6"/>
  <c r="MY255" i="6"/>
  <c r="MX255" i="6"/>
  <c r="MW255" i="6"/>
  <c r="MV255" i="6"/>
  <c r="MU255" i="6"/>
  <c r="MT255" i="6"/>
  <c r="MS255" i="6"/>
  <c r="MR255" i="6"/>
  <c r="MQ255" i="6"/>
  <c r="MP255" i="6"/>
  <c r="MO255" i="6"/>
  <c r="MN255" i="6"/>
  <c r="MM255" i="6"/>
  <c r="ML255" i="6"/>
  <c r="MK255" i="6"/>
  <c r="MJ255" i="6"/>
  <c r="MI255" i="6"/>
  <c r="MH255" i="6"/>
  <c r="MG255" i="6"/>
  <c r="MF255" i="6"/>
  <c r="ME255" i="6"/>
  <c r="MD255" i="6"/>
  <c r="MC255" i="6"/>
  <c r="MB255" i="6"/>
  <c r="MA255" i="6"/>
  <c r="LZ255" i="6"/>
  <c r="LY255" i="6"/>
  <c r="LX255" i="6"/>
  <c r="LW255" i="6"/>
  <c r="LV255" i="6"/>
  <c r="LU255" i="6"/>
  <c r="LT255" i="6"/>
  <c r="LS255" i="6"/>
  <c r="LR255" i="6"/>
  <c r="LQ255" i="6"/>
  <c r="LP255" i="6"/>
  <c r="LO255" i="6"/>
  <c r="LN255" i="6"/>
  <c r="LM255" i="6"/>
  <c r="LL255" i="6"/>
  <c r="LK255" i="6"/>
  <c r="LJ255" i="6"/>
  <c r="LI255" i="6"/>
  <c r="LH255" i="6"/>
  <c r="LG255" i="6"/>
  <c r="LF255" i="6"/>
  <c r="LE255" i="6"/>
  <c r="LD255" i="6"/>
  <c r="LC255" i="6"/>
  <c r="LB255" i="6"/>
  <c r="LA255" i="6"/>
  <c r="KZ255" i="6"/>
  <c r="KY255" i="6"/>
  <c r="KX255" i="6"/>
  <c r="KW255" i="6"/>
  <c r="KV255" i="6"/>
  <c r="KU255" i="6"/>
  <c r="KT255" i="6"/>
  <c r="KS255" i="6"/>
  <c r="KR255" i="6"/>
  <c r="KQ255" i="6"/>
  <c r="KP255" i="6"/>
  <c r="KO255" i="6"/>
  <c r="KN255" i="6"/>
  <c r="KM255" i="6"/>
  <c r="KL255" i="6"/>
  <c r="KK255" i="6"/>
  <c r="KJ255" i="6"/>
  <c r="KI255" i="6"/>
  <c r="KH255" i="6"/>
  <c r="KG255" i="6"/>
  <c r="KF255" i="6"/>
  <c r="KE255" i="6"/>
  <c r="KD255" i="6"/>
  <c r="KC255" i="6"/>
  <c r="KB255" i="6"/>
  <c r="KA255" i="6"/>
  <c r="JZ255" i="6"/>
  <c r="JY255" i="6"/>
  <c r="JX255" i="6"/>
  <c r="JW255" i="6"/>
  <c r="JV255" i="6"/>
  <c r="JU255" i="6"/>
  <c r="JT255" i="6"/>
  <c r="JS255" i="6"/>
  <c r="JR255" i="6"/>
  <c r="JQ255" i="6"/>
  <c r="JP255" i="6"/>
  <c r="JO255" i="6"/>
  <c r="JN255" i="6"/>
  <c r="JM255" i="6"/>
  <c r="JL255" i="6"/>
  <c r="JK255" i="6"/>
  <c r="JJ255" i="6"/>
  <c r="JI255" i="6"/>
  <c r="JH255" i="6"/>
  <c r="JG255" i="6"/>
  <c r="JF255" i="6"/>
  <c r="JE255" i="6"/>
  <c r="JD255" i="6"/>
  <c r="JC255" i="6"/>
  <c r="JB255" i="6"/>
  <c r="JA255" i="6"/>
  <c r="IZ255" i="6"/>
  <c r="IY255" i="6"/>
  <c r="IX255" i="6"/>
  <c r="IW255" i="6"/>
  <c r="IV255" i="6"/>
  <c r="IU255" i="6"/>
  <c r="IT255" i="6"/>
  <c r="IS255" i="6"/>
  <c r="IR255" i="6"/>
  <c r="IQ255" i="6"/>
  <c r="IP255" i="6"/>
  <c r="IO255" i="6"/>
  <c r="IN255" i="6"/>
  <c r="IM255" i="6"/>
  <c r="IL255" i="6"/>
  <c r="IK255" i="6"/>
  <c r="IJ255" i="6"/>
  <c r="II255" i="6"/>
  <c r="IH255" i="6"/>
  <c r="IG255" i="6"/>
  <c r="IF255" i="6"/>
  <c r="IE255" i="6"/>
  <c r="ID255" i="6"/>
  <c r="IC255" i="6"/>
  <c r="IB255" i="6"/>
  <c r="IA255" i="6"/>
  <c r="HZ255" i="6"/>
  <c r="HY255" i="6"/>
  <c r="HX255" i="6"/>
  <c r="HW255" i="6"/>
  <c r="HV255" i="6"/>
  <c r="HU255" i="6"/>
  <c r="HT255" i="6"/>
  <c r="HS255" i="6"/>
  <c r="HR255" i="6"/>
  <c r="HQ255" i="6"/>
  <c r="HP255" i="6"/>
  <c r="HO255" i="6"/>
  <c r="HN255" i="6"/>
  <c r="HM255" i="6"/>
  <c r="HL255" i="6"/>
  <c r="HK255" i="6"/>
  <c r="HJ255" i="6"/>
  <c r="HI255" i="6"/>
  <c r="HH255" i="6"/>
  <c r="HG255" i="6"/>
  <c r="HF255" i="6"/>
  <c r="HE255" i="6"/>
  <c r="HD255" i="6"/>
  <c r="HC255" i="6"/>
  <c r="HB255" i="6"/>
  <c r="HA255" i="6"/>
  <c r="GZ255" i="6"/>
  <c r="GY255" i="6"/>
  <c r="GX255" i="6"/>
  <c r="GW255" i="6"/>
  <c r="GV255" i="6"/>
  <c r="GU255" i="6"/>
  <c r="GT255" i="6"/>
  <c r="GS255" i="6"/>
  <c r="GR255" i="6"/>
  <c r="GQ255" i="6"/>
  <c r="GP255" i="6"/>
  <c r="GO255" i="6"/>
  <c r="GN255" i="6"/>
  <c r="GM255" i="6"/>
  <c r="GL255" i="6"/>
  <c r="GK255" i="6"/>
  <c r="GJ255" i="6"/>
  <c r="GI255" i="6"/>
  <c r="GH255" i="6"/>
  <c r="GG255" i="6"/>
  <c r="GF255" i="6"/>
  <c r="GE255" i="6"/>
  <c r="GD255" i="6"/>
  <c r="GC255" i="6"/>
  <c r="GB255" i="6"/>
  <c r="GA255" i="6"/>
  <c r="FZ255" i="6"/>
  <c r="FY255" i="6"/>
  <c r="FX255" i="6"/>
  <c r="FW255" i="6"/>
  <c r="FV255" i="6"/>
  <c r="FU255" i="6"/>
  <c r="FT255" i="6"/>
  <c r="FS255" i="6"/>
  <c r="FR255" i="6"/>
  <c r="FQ255" i="6"/>
  <c r="FP255" i="6"/>
  <c r="FO255" i="6"/>
  <c r="FN255" i="6"/>
  <c r="FM255" i="6"/>
  <c r="FL255" i="6"/>
  <c r="FK255" i="6"/>
  <c r="FJ255" i="6"/>
  <c r="FI255" i="6"/>
  <c r="FH255" i="6"/>
  <c r="FG255" i="6"/>
  <c r="FF255" i="6"/>
  <c r="FE255" i="6"/>
  <c r="FD255" i="6"/>
  <c r="FC255" i="6"/>
  <c r="FB255" i="6"/>
  <c r="FA255" i="6"/>
  <c r="EZ255" i="6"/>
  <c r="EY255" i="6"/>
  <c r="EX255" i="6"/>
  <c r="EW255" i="6"/>
  <c r="EV255" i="6"/>
  <c r="EU255" i="6"/>
  <c r="ET255" i="6"/>
  <c r="ES255" i="6"/>
  <c r="ER255" i="6"/>
  <c r="EQ255" i="6"/>
  <c r="EP255" i="6"/>
  <c r="EO255" i="6"/>
  <c r="EN255" i="6"/>
  <c r="EM255" i="6"/>
  <c r="EL255" i="6"/>
  <c r="EK255" i="6"/>
  <c r="EJ255" i="6"/>
  <c r="EI255" i="6"/>
  <c r="EH255" i="6"/>
  <c r="EG255" i="6"/>
  <c r="EF255" i="6"/>
  <c r="EE255" i="6"/>
  <c r="ED255" i="6"/>
  <c r="EC255" i="6"/>
  <c r="EB255" i="6"/>
  <c r="EA255" i="6"/>
  <c r="DZ255" i="6"/>
  <c r="DY255" i="6"/>
  <c r="DX255" i="6"/>
  <c r="DW255" i="6"/>
  <c r="DV255" i="6"/>
  <c r="DU255" i="6"/>
  <c r="DT255" i="6"/>
  <c r="DS255" i="6"/>
  <c r="DR255" i="6"/>
  <c r="DQ255" i="6"/>
  <c r="DP255" i="6"/>
  <c r="DO255" i="6"/>
  <c r="DN255" i="6"/>
  <c r="DM255" i="6"/>
  <c r="DL255" i="6"/>
  <c r="DK255" i="6"/>
  <c r="DJ255" i="6"/>
  <c r="DI255" i="6"/>
  <c r="DH255" i="6"/>
  <c r="DG255" i="6"/>
  <c r="DF255" i="6"/>
  <c r="DE255" i="6"/>
  <c r="DD255" i="6"/>
  <c r="DC255" i="6"/>
  <c r="DB255" i="6"/>
  <c r="DA255" i="6"/>
  <c r="CZ255" i="6"/>
  <c r="CY255" i="6"/>
  <c r="CX255" i="6"/>
  <c r="CW255" i="6"/>
  <c r="CV255" i="6"/>
  <c r="CU255" i="6"/>
  <c r="CT255" i="6"/>
  <c r="CS255" i="6"/>
  <c r="CR255" i="6"/>
  <c r="CQ255" i="6"/>
  <c r="CP255" i="6"/>
  <c r="CO255" i="6"/>
  <c r="CN255" i="6"/>
  <c r="CM255" i="6"/>
  <c r="CL255" i="6"/>
  <c r="CK255" i="6"/>
  <c r="CJ255" i="6"/>
  <c r="CI255" i="6"/>
  <c r="CH255" i="6"/>
  <c r="CG255" i="6"/>
  <c r="CF255" i="6"/>
  <c r="CE255" i="6"/>
  <c r="CD255" i="6"/>
  <c r="CC255" i="6"/>
  <c r="CB255" i="6"/>
  <c r="CA255" i="6"/>
  <c r="BZ255" i="6"/>
  <c r="BY255" i="6"/>
  <c r="BX255" i="6"/>
  <c r="BW255" i="6"/>
  <c r="BV255" i="6"/>
  <c r="BU255" i="6"/>
  <c r="BT255" i="6"/>
  <c r="BS255" i="6"/>
  <c r="BR255" i="6"/>
  <c r="BQ255" i="6"/>
  <c r="BP255" i="6"/>
  <c r="BO255" i="6"/>
  <c r="BN255" i="6"/>
  <c r="BM255" i="6"/>
  <c r="BL255" i="6"/>
  <c r="BK255" i="6"/>
  <c r="BJ255" i="6"/>
  <c r="BI255" i="6"/>
  <c r="BH255" i="6"/>
  <c r="BG255" i="6"/>
  <c r="BF255" i="6"/>
  <c r="BE255" i="6"/>
  <c r="BD255" i="6"/>
  <c r="BC255" i="6"/>
  <c r="BB255" i="6"/>
  <c r="BA255" i="6"/>
  <c r="AZ255" i="6"/>
  <c r="AY255" i="6"/>
  <c r="AX255" i="6"/>
  <c r="AW255" i="6"/>
  <c r="AV255" i="6"/>
  <c r="AU255" i="6"/>
  <c r="AT255" i="6"/>
  <c r="AS255" i="6"/>
  <c r="AR255" i="6"/>
  <c r="AQ255" i="6"/>
  <c r="AP255" i="6"/>
  <c r="AO255" i="6"/>
  <c r="AN255" i="6"/>
  <c r="AM255" i="6"/>
  <c r="AL255" i="6"/>
  <c r="AK255" i="6"/>
  <c r="AJ255" i="6"/>
  <c r="AI255" i="6"/>
  <c r="AH255" i="6"/>
  <c r="AG255" i="6"/>
  <c r="AF255" i="6"/>
  <c r="AE255" i="6"/>
  <c r="AD255" i="6"/>
  <c r="AC255" i="6"/>
  <c r="AB255" i="6"/>
  <c r="AA255" i="6"/>
  <c r="Z255" i="6"/>
  <c r="Y255" i="6"/>
  <c r="X255" i="6"/>
  <c r="W255" i="6"/>
  <c r="V255" i="6"/>
  <c r="U255" i="6"/>
  <c r="T255" i="6"/>
  <c r="S255" i="6"/>
  <c r="R255" i="6"/>
  <c r="Q255" i="6"/>
  <c r="P255" i="6"/>
  <c r="O255" i="6"/>
  <c r="N255" i="6"/>
  <c r="M255" i="6"/>
  <c r="L255" i="6"/>
  <c r="K255" i="6"/>
  <c r="J255" i="6"/>
  <c r="I255" i="6"/>
  <c r="XD254" i="6"/>
  <c r="XC254" i="6"/>
  <c r="XB254" i="6"/>
  <c r="XA254" i="6"/>
  <c r="WZ254" i="6"/>
  <c r="WY254" i="6"/>
  <c r="WX254" i="6"/>
  <c r="WW254" i="6"/>
  <c r="WV254" i="6"/>
  <c r="WU254" i="6"/>
  <c r="WT254" i="6"/>
  <c r="WS254" i="6"/>
  <c r="WR254" i="6"/>
  <c r="WQ254" i="6"/>
  <c r="WP254" i="6"/>
  <c r="WO254" i="6"/>
  <c r="WN254" i="6"/>
  <c r="WM254" i="6"/>
  <c r="WL254" i="6"/>
  <c r="WK254" i="6"/>
  <c r="WJ254" i="6"/>
  <c r="WI254" i="6"/>
  <c r="WH254" i="6"/>
  <c r="WG254" i="6"/>
  <c r="WF254" i="6"/>
  <c r="WE254" i="6"/>
  <c r="WD254" i="6"/>
  <c r="WC254" i="6"/>
  <c r="WB254" i="6"/>
  <c r="WA254" i="6"/>
  <c r="VZ254" i="6"/>
  <c r="VY254" i="6"/>
  <c r="VX254" i="6"/>
  <c r="VW254" i="6"/>
  <c r="VV254" i="6"/>
  <c r="VU254" i="6"/>
  <c r="VT254" i="6"/>
  <c r="VS254" i="6"/>
  <c r="VR254" i="6"/>
  <c r="VQ254" i="6"/>
  <c r="VP254" i="6"/>
  <c r="VO254" i="6"/>
  <c r="VN254" i="6"/>
  <c r="VM254" i="6"/>
  <c r="VL254" i="6"/>
  <c r="VK254" i="6"/>
  <c r="VJ254" i="6"/>
  <c r="VI254" i="6"/>
  <c r="VH254" i="6"/>
  <c r="VG254" i="6"/>
  <c r="VF254" i="6"/>
  <c r="VE254" i="6"/>
  <c r="VD254" i="6"/>
  <c r="VC254" i="6"/>
  <c r="VB254" i="6"/>
  <c r="VA254" i="6"/>
  <c r="UZ254" i="6"/>
  <c r="UY254" i="6"/>
  <c r="UX254" i="6"/>
  <c r="UW254" i="6"/>
  <c r="UV254" i="6"/>
  <c r="UU254" i="6"/>
  <c r="UT254" i="6"/>
  <c r="US254" i="6"/>
  <c r="UR254" i="6"/>
  <c r="UQ254" i="6"/>
  <c r="UP254" i="6"/>
  <c r="UO254" i="6"/>
  <c r="UN254" i="6"/>
  <c r="UM254" i="6"/>
  <c r="UL254" i="6"/>
  <c r="UK254" i="6"/>
  <c r="UJ254" i="6"/>
  <c r="UI254" i="6"/>
  <c r="UH254" i="6"/>
  <c r="UG254" i="6"/>
  <c r="UF254" i="6"/>
  <c r="UE254" i="6"/>
  <c r="UD254" i="6"/>
  <c r="UC254" i="6"/>
  <c r="UB254" i="6"/>
  <c r="UA254" i="6"/>
  <c r="TZ254" i="6"/>
  <c r="TY254" i="6"/>
  <c r="TX254" i="6"/>
  <c r="TW254" i="6"/>
  <c r="TV254" i="6"/>
  <c r="TU254" i="6"/>
  <c r="TT254" i="6"/>
  <c r="TS254" i="6"/>
  <c r="TR254" i="6"/>
  <c r="TQ254" i="6"/>
  <c r="TP254" i="6"/>
  <c r="TO254" i="6"/>
  <c r="TN254" i="6"/>
  <c r="TM254" i="6"/>
  <c r="TL254" i="6"/>
  <c r="TK254" i="6"/>
  <c r="TJ254" i="6"/>
  <c r="TI254" i="6"/>
  <c r="TH254" i="6"/>
  <c r="TG254" i="6"/>
  <c r="TF254" i="6"/>
  <c r="TE254" i="6"/>
  <c r="TD254" i="6"/>
  <c r="TC254" i="6"/>
  <c r="TB254" i="6"/>
  <c r="TA254" i="6"/>
  <c r="SZ254" i="6"/>
  <c r="SY254" i="6"/>
  <c r="SX254" i="6"/>
  <c r="SW254" i="6"/>
  <c r="SV254" i="6"/>
  <c r="SU254" i="6"/>
  <c r="ST254" i="6"/>
  <c r="SS254" i="6"/>
  <c r="SR254" i="6"/>
  <c r="SQ254" i="6"/>
  <c r="SP254" i="6"/>
  <c r="SO254" i="6"/>
  <c r="SN254" i="6"/>
  <c r="SM254" i="6"/>
  <c r="SL254" i="6"/>
  <c r="SK254" i="6"/>
  <c r="SJ254" i="6"/>
  <c r="SI254" i="6"/>
  <c r="SH254" i="6"/>
  <c r="SG254" i="6"/>
  <c r="SF254" i="6"/>
  <c r="SE254" i="6"/>
  <c r="SD254" i="6"/>
  <c r="SC254" i="6"/>
  <c r="SB254" i="6"/>
  <c r="SA254" i="6"/>
  <c r="RZ254" i="6"/>
  <c r="RY254" i="6"/>
  <c r="RX254" i="6"/>
  <c r="RW254" i="6"/>
  <c r="RV254" i="6"/>
  <c r="RU254" i="6"/>
  <c r="RT254" i="6"/>
  <c r="RS254" i="6"/>
  <c r="RR254" i="6"/>
  <c r="RQ254" i="6"/>
  <c r="RP254" i="6"/>
  <c r="RO254" i="6"/>
  <c r="RN254" i="6"/>
  <c r="RM254" i="6"/>
  <c r="RL254" i="6"/>
  <c r="RK254" i="6"/>
  <c r="RJ254" i="6"/>
  <c r="RI254" i="6"/>
  <c r="RH254" i="6"/>
  <c r="RG254" i="6"/>
  <c r="RF254" i="6"/>
  <c r="RE254" i="6"/>
  <c r="RD254" i="6"/>
  <c r="RC254" i="6"/>
  <c r="RB254" i="6"/>
  <c r="RA254" i="6"/>
  <c r="QZ254" i="6"/>
  <c r="QY254" i="6"/>
  <c r="QX254" i="6"/>
  <c r="QW254" i="6"/>
  <c r="QV254" i="6"/>
  <c r="QU254" i="6"/>
  <c r="QT254" i="6"/>
  <c r="QS254" i="6"/>
  <c r="QR254" i="6"/>
  <c r="QQ254" i="6"/>
  <c r="QP254" i="6"/>
  <c r="QO254" i="6"/>
  <c r="QN254" i="6"/>
  <c r="QM254" i="6"/>
  <c r="QL254" i="6"/>
  <c r="QK254" i="6"/>
  <c r="QJ254" i="6"/>
  <c r="QI254" i="6"/>
  <c r="QH254" i="6"/>
  <c r="QG254" i="6"/>
  <c r="QF254" i="6"/>
  <c r="QE254" i="6"/>
  <c r="QD254" i="6"/>
  <c r="QC254" i="6"/>
  <c r="QB254" i="6"/>
  <c r="QA254" i="6"/>
  <c r="PZ254" i="6"/>
  <c r="PY254" i="6"/>
  <c r="PX254" i="6"/>
  <c r="PW254" i="6"/>
  <c r="PV254" i="6"/>
  <c r="PU254" i="6"/>
  <c r="PT254" i="6"/>
  <c r="PS254" i="6"/>
  <c r="PR254" i="6"/>
  <c r="PQ254" i="6"/>
  <c r="PP254" i="6"/>
  <c r="PO254" i="6"/>
  <c r="PN254" i="6"/>
  <c r="PM254" i="6"/>
  <c r="PL254" i="6"/>
  <c r="PK254" i="6"/>
  <c r="PJ254" i="6"/>
  <c r="PI254" i="6"/>
  <c r="PH254" i="6"/>
  <c r="PG254" i="6"/>
  <c r="PF254" i="6"/>
  <c r="PE254" i="6"/>
  <c r="PD254" i="6"/>
  <c r="PC254" i="6"/>
  <c r="PB254" i="6"/>
  <c r="PA254" i="6"/>
  <c r="OZ254" i="6"/>
  <c r="OY254" i="6"/>
  <c r="OX254" i="6"/>
  <c r="OW254" i="6"/>
  <c r="OV254" i="6"/>
  <c r="OU254" i="6"/>
  <c r="OT254" i="6"/>
  <c r="OS254" i="6"/>
  <c r="OR254" i="6"/>
  <c r="OQ254" i="6"/>
  <c r="OP254" i="6"/>
  <c r="OO254" i="6"/>
  <c r="ON254" i="6"/>
  <c r="OM254" i="6"/>
  <c r="OL254" i="6"/>
  <c r="OK254" i="6"/>
  <c r="OJ254" i="6"/>
  <c r="OI254" i="6"/>
  <c r="OH254" i="6"/>
  <c r="OG254" i="6"/>
  <c r="OF254" i="6"/>
  <c r="OE254" i="6"/>
  <c r="OD254" i="6"/>
  <c r="OC254" i="6"/>
  <c r="OB254" i="6"/>
  <c r="OA254" i="6"/>
  <c r="NZ254" i="6"/>
  <c r="NY254" i="6"/>
  <c r="NX254" i="6"/>
  <c r="NW254" i="6"/>
  <c r="NV254" i="6"/>
  <c r="NU254" i="6"/>
  <c r="NT254" i="6"/>
  <c r="NS254" i="6"/>
  <c r="NR254" i="6"/>
  <c r="NQ254" i="6"/>
  <c r="NP254" i="6"/>
  <c r="NO254" i="6"/>
  <c r="NN254" i="6"/>
  <c r="NM254" i="6"/>
  <c r="NL254" i="6"/>
  <c r="NK254" i="6"/>
  <c r="NJ254" i="6"/>
  <c r="NI254" i="6"/>
  <c r="NH254" i="6"/>
  <c r="NG254" i="6"/>
  <c r="NF254" i="6"/>
  <c r="NE254" i="6"/>
  <c r="ND254" i="6"/>
  <c r="NC254" i="6"/>
  <c r="NB254" i="6"/>
  <c r="NA254" i="6"/>
  <c r="MZ254" i="6"/>
  <c r="MY254" i="6"/>
  <c r="MX254" i="6"/>
  <c r="MW254" i="6"/>
  <c r="MV254" i="6"/>
  <c r="MU254" i="6"/>
  <c r="MT254" i="6"/>
  <c r="MS254" i="6"/>
  <c r="MR254" i="6"/>
  <c r="MQ254" i="6"/>
  <c r="MP254" i="6"/>
  <c r="MO254" i="6"/>
  <c r="MN254" i="6"/>
  <c r="MM254" i="6"/>
  <c r="ML254" i="6"/>
  <c r="MK254" i="6"/>
  <c r="MJ254" i="6"/>
  <c r="MI254" i="6"/>
  <c r="MH254" i="6"/>
  <c r="MG254" i="6"/>
  <c r="MF254" i="6"/>
  <c r="ME254" i="6"/>
  <c r="MD254" i="6"/>
  <c r="MC254" i="6"/>
  <c r="MB254" i="6"/>
  <c r="MA254" i="6"/>
  <c r="LZ254" i="6"/>
  <c r="LY254" i="6"/>
  <c r="LX254" i="6"/>
  <c r="LW254" i="6"/>
  <c r="LV254" i="6"/>
  <c r="LU254" i="6"/>
  <c r="LT254" i="6"/>
  <c r="LS254" i="6"/>
  <c r="LR254" i="6"/>
  <c r="LQ254" i="6"/>
  <c r="LP254" i="6"/>
  <c r="LO254" i="6"/>
  <c r="LN254" i="6"/>
  <c r="LM254" i="6"/>
  <c r="LL254" i="6"/>
  <c r="LK254" i="6"/>
  <c r="LJ254" i="6"/>
  <c r="LI254" i="6"/>
  <c r="LH254" i="6"/>
  <c r="LG254" i="6"/>
  <c r="LF254" i="6"/>
  <c r="LE254" i="6"/>
  <c r="LD254" i="6"/>
  <c r="LC254" i="6"/>
  <c r="LB254" i="6"/>
  <c r="LA254" i="6"/>
  <c r="KZ254" i="6"/>
  <c r="KY254" i="6"/>
  <c r="KX254" i="6"/>
  <c r="KW254" i="6"/>
  <c r="KV254" i="6"/>
  <c r="KU254" i="6"/>
  <c r="KT254" i="6"/>
  <c r="KS254" i="6"/>
  <c r="KR254" i="6"/>
  <c r="KQ254" i="6"/>
  <c r="KP254" i="6"/>
  <c r="KO254" i="6"/>
  <c r="KN254" i="6"/>
  <c r="KM254" i="6"/>
  <c r="KL254" i="6"/>
  <c r="KK254" i="6"/>
  <c r="KJ254" i="6"/>
  <c r="KI254" i="6"/>
  <c r="KH254" i="6"/>
  <c r="KG254" i="6"/>
  <c r="KF254" i="6"/>
  <c r="KE254" i="6"/>
  <c r="KD254" i="6"/>
  <c r="KC254" i="6"/>
  <c r="KB254" i="6"/>
  <c r="KA254" i="6"/>
  <c r="JZ254" i="6"/>
  <c r="JY254" i="6"/>
  <c r="JX254" i="6"/>
  <c r="JW254" i="6"/>
  <c r="JV254" i="6"/>
  <c r="JU254" i="6"/>
  <c r="JT254" i="6"/>
  <c r="JS254" i="6"/>
  <c r="JR254" i="6"/>
  <c r="JQ254" i="6"/>
  <c r="JP254" i="6"/>
  <c r="JO254" i="6"/>
  <c r="JN254" i="6"/>
  <c r="JM254" i="6"/>
  <c r="JL254" i="6"/>
  <c r="JK254" i="6"/>
  <c r="JJ254" i="6"/>
  <c r="JI254" i="6"/>
  <c r="JH254" i="6"/>
  <c r="JG254" i="6"/>
  <c r="JF254" i="6"/>
  <c r="JE254" i="6"/>
  <c r="JD254" i="6"/>
  <c r="JC254" i="6"/>
  <c r="JB254" i="6"/>
  <c r="JA254" i="6"/>
  <c r="IZ254" i="6"/>
  <c r="IY254" i="6"/>
  <c r="IX254" i="6"/>
  <c r="IW254" i="6"/>
  <c r="IV254" i="6"/>
  <c r="IU254" i="6"/>
  <c r="IT254" i="6"/>
  <c r="IS254" i="6"/>
  <c r="IR254" i="6"/>
  <c r="IQ254" i="6"/>
  <c r="IP254" i="6"/>
  <c r="IO254" i="6"/>
  <c r="IN254" i="6"/>
  <c r="IM254" i="6"/>
  <c r="IL254" i="6"/>
  <c r="IK254" i="6"/>
  <c r="IJ254" i="6"/>
  <c r="II254" i="6"/>
  <c r="IH254" i="6"/>
  <c r="IG254" i="6"/>
  <c r="IF254" i="6"/>
  <c r="IE254" i="6"/>
  <c r="ID254" i="6"/>
  <c r="IC254" i="6"/>
  <c r="IB254" i="6"/>
  <c r="IA254" i="6"/>
  <c r="HZ254" i="6"/>
  <c r="HY254" i="6"/>
  <c r="HX254" i="6"/>
  <c r="HW254" i="6"/>
  <c r="HV254" i="6"/>
  <c r="HU254" i="6"/>
  <c r="HT254" i="6"/>
  <c r="HS254" i="6"/>
  <c r="HR254" i="6"/>
  <c r="HQ254" i="6"/>
  <c r="HP254" i="6"/>
  <c r="HO254" i="6"/>
  <c r="HN254" i="6"/>
  <c r="HM254" i="6"/>
  <c r="HL254" i="6"/>
  <c r="HK254" i="6"/>
  <c r="HJ254" i="6"/>
  <c r="HI254" i="6"/>
  <c r="HH254" i="6"/>
  <c r="HG254" i="6"/>
  <c r="HF254" i="6"/>
  <c r="HE254" i="6"/>
  <c r="HD254" i="6"/>
  <c r="HC254" i="6"/>
  <c r="HB254" i="6"/>
  <c r="HA254" i="6"/>
  <c r="GZ254" i="6"/>
  <c r="GY254" i="6"/>
  <c r="GX254" i="6"/>
  <c r="GW254" i="6"/>
  <c r="GV254" i="6"/>
  <c r="GU254" i="6"/>
  <c r="GT254" i="6"/>
  <c r="GS254" i="6"/>
  <c r="GR254" i="6"/>
  <c r="GQ254" i="6"/>
  <c r="GP254" i="6"/>
  <c r="GO254" i="6"/>
  <c r="GN254" i="6"/>
  <c r="GM254" i="6"/>
  <c r="GL254" i="6"/>
  <c r="GK254" i="6"/>
  <c r="GJ254" i="6"/>
  <c r="GI254" i="6"/>
  <c r="GH254" i="6"/>
  <c r="GG254" i="6"/>
  <c r="GF254" i="6"/>
  <c r="GE254" i="6"/>
  <c r="GD254" i="6"/>
  <c r="GC254" i="6"/>
  <c r="GB254" i="6"/>
  <c r="GA254" i="6"/>
  <c r="FZ254" i="6"/>
  <c r="FY254" i="6"/>
  <c r="FX254" i="6"/>
  <c r="FW254" i="6"/>
  <c r="FV254" i="6"/>
  <c r="FU254" i="6"/>
  <c r="FT254" i="6"/>
  <c r="FS254" i="6"/>
  <c r="FR254" i="6"/>
  <c r="FQ254" i="6"/>
  <c r="FP254" i="6"/>
  <c r="FO254" i="6"/>
  <c r="FN254" i="6"/>
  <c r="FM254" i="6"/>
  <c r="FL254" i="6"/>
  <c r="FK254" i="6"/>
  <c r="FJ254" i="6"/>
  <c r="FI254" i="6"/>
  <c r="FH254" i="6"/>
  <c r="FG254" i="6"/>
  <c r="FF254" i="6"/>
  <c r="FE254" i="6"/>
  <c r="FD254" i="6"/>
  <c r="FC254" i="6"/>
  <c r="FB254" i="6"/>
  <c r="FA254" i="6"/>
  <c r="EZ254" i="6"/>
  <c r="EY254" i="6"/>
  <c r="EX254" i="6"/>
  <c r="EW254" i="6"/>
  <c r="EV254" i="6"/>
  <c r="EU254" i="6"/>
  <c r="ET254" i="6"/>
  <c r="ES254" i="6"/>
  <c r="ER254" i="6"/>
  <c r="EQ254" i="6"/>
  <c r="EP254" i="6"/>
  <c r="EO254" i="6"/>
  <c r="EN254" i="6"/>
  <c r="EM254" i="6"/>
  <c r="EL254" i="6"/>
  <c r="EK254" i="6"/>
  <c r="EJ254" i="6"/>
  <c r="EI254" i="6"/>
  <c r="EH254" i="6"/>
  <c r="EG254" i="6"/>
  <c r="EF254" i="6"/>
  <c r="EE254" i="6"/>
  <c r="ED254" i="6"/>
  <c r="EC254" i="6"/>
  <c r="EB254" i="6"/>
  <c r="EA254" i="6"/>
  <c r="DZ254" i="6"/>
  <c r="DY254" i="6"/>
  <c r="DX254" i="6"/>
  <c r="DW254" i="6"/>
  <c r="DV254" i="6"/>
  <c r="DU254" i="6"/>
  <c r="DT254" i="6"/>
  <c r="DS254" i="6"/>
  <c r="DR254" i="6"/>
  <c r="DQ254" i="6"/>
  <c r="DP254" i="6"/>
  <c r="DO254" i="6"/>
  <c r="DN254" i="6"/>
  <c r="DM254" i="6"/>
  <c r="DL254" i="6"/>
  <c r="DK254" i="6"/>
  <c r="DJ254" i="6"/>
  <c r="DI254" i="6"/>
  <c r="DH254" i="6"/>
  <c r="DG254" i="6"/>
  <c r="DF254" i="6"/>
  <c r="DE254" i="6"/>
  <c r="DD254" i="6"/>
  <c r="DC254" i="6"/>
  <c r="DB254" i="6"/>
  <c r="DA254" i="6"/>
  <c r="CZ254" i="6"/>
  <c r="CY254" i="6"/>
  <c r="CX254" i="6"/>
  <c r="CW254" i="6"/>
  <c r="CV254" i="6"/>
  <c r="CU254" i="6"/>
  <c r="CT254" i="6"/>
  <c r="CS254" i="6"/>
  <c r="CR254" i="6"/>
  <c r="CQ254" i="6"/>
  <c r="CP254" i="6"/>
  <c r="CO254" i="6"/>
  <c r="CN254" i="6"/>
  <c r="CM254" i="6"/>
  <c r="CL254" i="6"/>
  <c r="CK254" i="6"/>
  <c r="CJ254" i="6"/>
  <c r="CI254" i="6"/>
  <c r="CH254" i="6"/>
  <c r="CG254" i="6"/>
  <c r="CF254" i="6"/>
  <c r="CE254" i="6"/>
  <c r="CD254" i="6"/>
  <c r="CC254" i="6"/>
  <c r="CB254" i="6"/>
  <c r="CA254" i="6"/>
  <c r="CA260" i="6" s="1"/>
  <c r="BZ254" i="6"/>
  <c r="BZ260" i="6" s="1"/>
  <c r="BY254" i="6"/>
  <c r="BY260" i="6" s="1"/>
  <c r="BX254" i="6"/>
  <c r="BX260" i="6" s="1"/>
  <c r="BW254" i="6"/>
  <c r="BW260" i="6" s="1"/>
  <c r="BV254" i="6"/>
  <c r="BV260" i="6" s="1"/>
  <c r="BU254" i="6"/>
  <c r="BU260" i="6" s="1"/>
  <c r="BT254" i="6"/>
  <c r="BT260" i="6" s="1"/>
  <c r="BS254" i="6"/>
  <c r="BS260" i="6" s="1"/>
  <c r="BR254" i="6"/>
  <c r="BR260" i="6" s="1"/>
  <c r="BQ254" i="6"/>
  <c r="BQ260" i="6" s="1"/>
  <c r="BP254" i="6"/>
  <c r="BP260" i="6" s="1"/>
  <c r="BO254" i="6"/>
  <c r="BO260" i="6" s="1"/>
  <c r="BN254" i="6"/>
  <c r="BN260" i="6" s="1"/>
  <c r="BM254" i="6"/>
  <c r="BM260" i="6" s="1"/>
  <c r="BL254" i="6"/>
  <c r="BL260" i="6" s="1"/>
  <c r="BK254" i="6"/>
  <c r="BK260" i="6" s="1"/>
  <c r="BJ254" i="6"/>
  <c r="BJ260" i="6" s="1"/>
  <c r="BI254" i="6"/>
  <c r="BI260" i="6" s="1"/>
  <c r="BH254" i="6"/>
  <c r="BH260" i="6" s="1"/>
  <c r="BG254" i="6"/>
  <c r="BG260" i="6" s="1"/>
  <c r="BF254" i="6"/>
  <c r="BF260" i="6" s="1"/>
  <c r="BE254" i="6"/>
  <c r="BE260" i="6" s="1"/>
  <c r="BD254" i="6"/>
  <c r="BD260" i="6" s="1"/>
  <c r="BC254" i="6"/>
  <c r="BC260" i="6" s="1"/>
  <c r="BB254" i="6"/>
  <c r="BB260" i="6" s="1"/>
  <c r="BA254" i="6"/>
  <c r="BA260" i="6" s="1"/>
  <c r="AZ254" i="6"/>
  <c r="AZ260" i="6" s="1"/>
  <c r="AY254" i="6"/>
  <c r="AY260" i="6" s="1"/>
  <c r="AX254" i="6"/>
  <c r="AX260" i="6" s="1"/>
  <c r="AW254" i="6"/>
  <c r="AW260" i="6" s="1"/>
  <c r="AV254" i="6"/>
  <c r="AV260" i="6" s="1"/>
  <c r="AU254" i="6"/>
  <c r="AU260" i="6" s="1"/>
  <c r="AT254" i="6"/>
  <c r="AS254" i="6"/>
  <c r="AS260" i="6" s="1"/>
  <c r="AR254" i="6"/>
  <c r="AR260" i="6" s="1"/>
  <c r="AQ254" i="6"/>
  <c r="AQ260" i="6" s="1"/>
  <c r="AP254" i="6"/>
  <c r="AP260" i="6" s="1"/>
  <c r="AO254" i="6"/>
  <c r="AO260" i="6" s="1"/>
  <c r="AN254" i="6"/>
  <c r="AN260" i="6" s="1"/>
  <c r="AM254" i="6"/>
  <c r="AM260" i="6" s="1"/>
  <c r="AL254" i="6"/>
  <c r="AL260" i="6" s="1"/>
  <c r="AK254" i="6"/>
  <c r="AK260" i="6" s="1"/>
  <c r="AJ254" i="6"/>
  <c r="AJ260" i="6" s="1"/>
  <c r="AI254" i="6"/>
  <c r="AI260" i="6" s="1"/>
  <c r="AH254" i="6"/>
  <c r="AG254" i="6"/>
  <c r="AG260" i="6" s="1"/>
  <c r="AF254" i="6"/>
  <c r="AF260" i="6" s="1"/>
  <c r="AE254" i="6"/>
  <c r="AE260" i="6" s="1"/>
  <c r="AD254" i="6"/>
  <c r="AD260" i="6" s="1"/>
  <c r="AC254" i="6"/>
  <c r="AC260" i="6" s="1"/>
  <c r="AB254" i="6"/>
  <c r="AB260" i="6" s="1"/>
  <c r="AA254" i="6"/>
  <c r="AA260" i="6" s="1"/>
  <c r="Z254" i="6"/>
  <c r="Z260" i="6" s="1"/>
  <c r="Y254" i="6"/>
  <c r="Y260" i="6" s="1"/>
  <c r="X254" i="6"/>
  <c r="X260" i="6" s="1"/>
  <c r="W254" i="6"/>
  <c r="W260" i="6" s="1"/>
  <c r="V254" i="6"/>
  <c r="V260" i="6" s="1"/>
  <c r="U254" i="6"/>
  <c r="U260" i="6" s="1"/>
  <c r="T254" i="6"/>
  <c r="T260" i="6" s="1"/>
  <c r="S254" i="6"/>
  <c r="S260" i="6" s="1"/>
  <c r="R254" i="6"/>
  <c r="R260" i="6" s="1"/>
  <c r="Q254" i="6"/>
  <c r="Q260" i="6" s="1"/>
  <c r="P254" i="6"/>
  <c r="P260" i="6" s="1"/>
  <c r="O254" i="6"/>
  <c r="O260" i="6" s="1"/>
  <c r="N254" i="6"/>
  <c r="N260" i="6" s="1"/>
  <c r="M254" i="6"/>
  <c r="M260" i="6" s="1"/>
  <c r="L254" i="6"/>
  <c r="L260" i="6" s="1"/>
  <c r="K254" i="6"/>
  <c r="K260" i="6" s="1"/>
  <c r="J254" i="6"/>
  <c r="J260" i="6" s="1"/>
  <c r="I254" i="6"/>
  <c r="I260" i="6" s="1"/>
  <c r="XD250" i="6"/>
  <c r="XD251" i="6" s="1"/>
  <c r="XC250" i="6"/>
  <c r="XC251" i="6" s="1"/>
  <c r="XB250" i="6"/>
  <c r="XB251" i="6" s="1"/>
  <c r="XA250" i="6"/>
  <c r="XA251" i="6" s="1"/>
  <c r="WZ250" i="6"/>
  <c r="WZ251" i="6" s="1"/>
  <c r="WY250" i="6"/>
  <c r="WY251" i="6" s="1"/>
  <c r="WX250" i="6"/>
  <c r="WX251" i="6" s="1"/>
  <c r="WW250" i="6"/>
  <c r="WW251" i="6" s="1"/>
  <c r="WV250" i="6"/>
  <c r="WV251" i="6" s="1"/>
  <c r="WU250" i="6"/>
  <c r="WU251" i="6" s="1"/>
  <c r="WT250" i="6"/>
  <c r="WT251" i="6" s="1"/>
  <c r="WS250" i="6"/>
  <c r="WS251" i="6" s="1"/>
  <c r="WR250" i="6"/>
  <c r="WR251" i="6" s="1"/>
  <c r="WQ250" i="6"/>
  <c r="WQ251" i="6" s="1"/>
  <c r="WP250" i="6"/>
  <c r="WP251" i="6" s="1"/>
  <c r="WO250" i="6"/>
  <c r="WO251" i="6" s="1"/>
  <c r="WN250" i="6"/>
  <c r="WN251" i="6" s="1"/>
  <c r="WM250" i="6"/>
  <c r="WM251" i="6" s="1"/>
  <c r="WL250" i="6"/>
  <c r="WL251" i="6" s="1"/>
  <c r="WK250" i="6"/>
  <c r="WK251" i="6" s="1"/>
  <c r="WJ250" i="6"/>
  <c r="WJ251" i="6" s="1"/>
  <c r="WI250" i="6"/>
  <c r="WI251" i="6" s="1"/>
  <c r="WH250" i="6"/>
  <c r="WH251" i="6" s="1"/>
  <c r="WG250" i="6"/>
  <c r="WG251" i="6" s="1"/>
  <c r="WF250" i="6"/>
  <c r="WF251" i="6" s="1"/>
  <c r="WE250" i="6"/>
  <c r="WE251" i="6" s="1"/>
  <c r="WD250" i="6"/>
  <c r="WD251" i="6" s="1"/>
  <c r="WC250" i="6"/>
  <c r="WC251" i="6" s="1"/>
  <c r="WB250" i="6"/>
  <c r="WB251" i="6" s="1"/>
  <c r="WA250" i="6"/>
  <c r="WA251" i="6" s="1"/>
  <c r="VZ250" i="6"/>
  <c r="VZ251" i="6" s="1"/>
  <c r="VY250" i="6"/>
  <c r="VY251" i="6" s="1"/>
  <c r="VX250" i="6"/>
  <c r="VX251" i="6" s="1"/>
  <c r="VW250" i="6"/>
  <c r="VW251" i="6" s="1"/>
  <c r="VV250" i="6"/>
  <c r="VV251" i="6" s="1"/>
  <c r="VU250" i="6"/>
  <c r="VU251" i="6" s="1"/>
  <c r="VT250" i="6"/>
  <c r="VT251" i="6" s="1"/>
  <c r="VS250" i="6"/>
  <c r="VS251" i="6" s="1"/>
  <c r="VR250" i="6"/>
  <c r="VR251" i="6" s="1"/>
  <c r="VQ250" i="6"/>
  <c r="VQ251" i="6" s="1"/>
  <c r="VP250" i="6"/>
  <c r="VO250" i="6"/>
  <c r="VO251" i="6" s="1"/>
  <c r="VN250" i="6"/>
  <c r="VN251" i="6" s="1"/>
  <c r="VM250" i="6"/>
  <c r="VM251" i="6" s="1"/>
  <c r="VL250" i="6"/>
  <c r="VL251" i="6" s="1"/>
  <c r="VK250" i="6"/>
  <c r="VK251" i="6" s="1"/>
  <c r="VJ250" i="6"/>
  <c r="VJ251" i="6" s="1"/>
  <c r="VI250" i="6"/>
  <c r="VI251" i="6" s="1"/>
  <c r="VH250" i="6"/>
  <c r="VH251" i="6" s="1"/>
  <c r="VG250" i="6"/>
  <c r="VG251" i="6" s="1"/>
  <c r="VF250" i="6"/>
  <c r="VF251" i="6" s="1"/>
  <c r="VE250" i="6"/>
  <c r="VE251" i="6" s="1"/>
  <c r="VD250" i="6"/>
  <c r="VD251" i="6" s="1"/>
  <c r="VC250" i="6"/>
  <c r="VC251" i="6" s="1"/>
  <c r="VB250" i="6"/>
  <c r="VB251" i="6" s="1"/>
  <c r="VA250" i="6"/>
  <c r="VA251" i="6" s="1"/>
  <c r="UZ250" i="6"/>
  <c r="UZ251" i="6" s="1"/>
  <c r="UY250" i="6"/>
  <c r="UY251" i="6" s="1"/>
  <c r="UX250" i="6"/>
  <c r="UX251" i="6" s="1"/>
  <c r="UW250" i="6"/>
  <c r="UW251" i="6" s="1"/>
  <c r="UV250" i="6"/>
  <c r="UV251" i="6" s="1"/>
  <c r="UU250" i="6"/>
  <c r="UU251" i="6" s="1"/>
  <c r="UT250" i="6"/>
  <c r="UT251" i="6" s="1"/>
  <c r="US250" i="6"/>
  <c r="US251" i="6" s="1"/>
  <c r="UR250" i="6"/>
  <c r="UR251" i="6" s="1"/>
  <c r="UQ250" i="6"/>
  <c r="UQ251" i="6" s="1"/>
  <c r="UP250" i="6"/>
  <c r="UP251" i="6" s="1"/>
  <c r="UO250" i="6"/>
  <c r="UO251" i="6" s="1"/>
  <c r="UN250" i="6"/>
  <c r="UN251" i="6" s="1"/>
  <c r="UM250" i="6"/>
  <c r="UM251" i="6" s="1"/>
  <c r="UL250" i="6"/>
  <c r="UL251" i="6" s="1"/>
  <c r="UK250" i="6"/>
  <c r="UK251" i="6" s="1"/>
  <c r="UJ250" i="6"/>
  <c r="UJ251" i="6" s="1"/>
  <c r="UI250" i="6"/>
  <c r="UI251" i="6" s="1"/>
  <c r="UH250" i="6"/>
  <c r="UH251" i="6" s="1"/>
  <c r="UG250" i="6"/>
  <c r="UG251" i="6" s="1"/>
  <c r="UF250" i="6"/>
  <c r="UF251" i="6" s="1"/>
  <c r="UE250" i="6"/>
  <c r="UE251" i="6" s="1"/>
  <c r="UD250" i="6"/>
  <c r="UD251" i="6" s="1"/>
  <c r="UC250" i="6"/>
  <c r="UC251" i="6" s="1"/>
  <c r="UB250" i="6"/>
  <c r="UB251" i="6" s="1"/>
  <c r="UA250" i="6"/>
  <c r="UA251" i="6" s="1"/>
  <c r="TZ250" i="6"/>
  <c r="TZ251" i="6" s="1"/>
  <c r="TY250" i="6"/>
  <c r="TY251" i="6" s="1"/>
  <c r="TX250" i="6"/>
  <c r="TX251" i="6" s="1"/>
  <c r="TW250" i="6"/>
  <c r="TW251" i="6" s="1"/>
  <c r="TV250" i="6"/>
  <c r="TV251" i="6" s="1"/>
  <c r="TU250" i="6"/>
  <c r="TU251" i="6" s="1"/>
  <c r="TT250" i="6"/>
  <c r="TT251" i="6" s="1"/>
  <c r="TS250" i="6"/>
  <c r="TS251" i="6" s="1"/>
  <c r="TR250" i="6"/>
  <c r="TR251" i="6" s="1"/>
  <c r="TQ250" i="6"/>
  <c r="TQ251" i="6" s="1"/>
  <c r="TP250" i="6"/>
  <c r="TP251" i="6" s="1"/>
  <c r="TO250" i="6"/>
  <c r="TO251" i="6" s="1"/>
  <c r="TN250" i="6"/>
  <c r="TN251" i="6" s="1"/>
  <c r="TM250" i="6"/>
  <c r="TM251" i="6" s="1"/>
  <c r="TL250" i="6"/>
  <c r="TL251" i="6" s="1"/>
  <c r="TK250" i="6"/>
  <c r="TK251" i="6" s="1"/>
  <c r="TJ250" i="6"/>
  <c r="TJ251" i="6" s="1"/>
  <c r="TI250" i="6"/>
  <c r="TI251" i="6" s="1"/>
  <c r="TH250" i="6"/>
  <c r="TH251" i="6" s="1"/>
  <c r="TG250" i="6"/>
  <c r="TG251" i="6" s="1"/>
  <c r="TF250" i="6"/>
  <c r="TF251" i="6" s="1"/>
  <c r="TE250" i="6"/>
  <c r="TE251" i="6" s="1"/>
  <c r="TD250" i="6"/>
  <c r="TD251" i="6" s="1"/>
  <c r="TC250" i="6"/>
  <c r="TC251" i="6" s="1"/>
  <c r="TB250" i="6"/>
  <c r="TB251" i="6" s="1"/>
  <c r="TA250" i="6"/>
  <c r="TA251" i="6" s="1"/>
  <c r="SZ250" i="6"/>
  <c r="SZ251" i="6" s="1"/>
  <c r="SY250" i="6"/>
  <c r="SY251" i="6" s="1"/>
  <c r="SX250" i="6"/>
  <c r="SX251" i="6" s="1"/>
  <c r="SW250" i="6"/>
  <c r="SW251" i="6" s="1"/>
  <c r="SV250" i="6"/>
  <c r="SV251" i="6" s="1"/>
  <c r="SU250" i="6"/>
  <c r="SU251" i="6" s="1"/>
  <c r="ST250" i="6"/>
  <c r="ST251" i="6" s="1"/>
  <c r="SS250" i="6"/>
  <c r="SS251" i="6" s="1"/>
  <c r="SR250" i="6"/>
  <c r="SQ250" i="6"/>
  <c r="SQ251" i="6" s="1"/>
  <c r="SP250" i="6"/>
  <c r="SP251" i="6" s="1"/>
  <c r="SO250" i="6"/>
  <c r="SO251" i="6" s="1"/>
  <c r="SN250" i="6"/>
  <c r="SN251" i="6" s="1"/>
  <c r="SM250" i="6"/>
  <c r="SM251" i="6" s="1"/>
  <c r="SL250" i="6"/>
  <c r="SL251" i="6" s="1"/>
  <c r="SK250" i="6"/>
  <c r="SK251" i="6" s="1"/>
  <c r="SJ250" i="6"/>
  <c r="SJ251" i="6" s="1"/>
  <c r="SI250" i="6"/>
  <c r="SH250" i="6"/>
  <c r="SH251" i="6" s="1"/>
  <c r="SG250" i="6"/>
  <c r="SG251" i="6" s="1"/>
  <c r="SF250" i="6"/>
  <c r="SF251" i="6" s="1"/>
  <c r="SE250" i="6"/>
  <c r="SE251" i="6" s="1"/>
  <c r="SD250" i="6"/>
  <c r="SD251" i="6" s="1"/>
  <c r="SC250" i="6"/>
  <c r="SC251" i="6" s="1"/>
  <c r="SB250" i="6"/>
  <c r="SB251" i="6" s="1"/>
  <c r="SA250" i="6"/>
  <c r="SA251" i="6" s="1"/>
  <c r="RZ250" i="6"/>
  <c r="RZ251" i="6" s="1"/>
  <c r="RY250" i="6"/>
  <c r="RY251" i="6" s="1"/>
  <c r="RX250" i="6"/>
  <c r="RX251" i="6" s="1"/>
  <c r="RW250" i="6"/>
  <c r="RW251" i="6" s="1"/>
  <c r="RV250" i="6"/>
  <c r="RV251" i="6" s="1"/>
  <c r="RU250" i="6"/>
  <c r="RU251" i="6" s="1"/>
  <c r="RT250" i="6"/>
  <c r="RT251" i="6" s="1"/>
  <c r="RS250" i="6"/>
  <c r="RS251" i="6" s="1"/>
  <c r="RR250" i="6"/>
  <c r="RR251" i="6" s="1"/>
  <c r="RQ250" i="6"/>
  <c r="RQ251" i="6" s="1"/>
  <c r="RP250" i="6"/>
  <c r="RP251" i="6" s="1"/>
  <c r="RO250" i="6"/>
  <c r="RO251" i="6" s="1"/>
  <c r="RN250" i="6"/>
  <c r="RN251" i="6" s="1"/>
  <c r="RL250" i="6"/>
  <c r="PT250" i="6"/>
  <c r="PT251" i="6" s="1"/>
  <c r="PS250" i="6"/>
  <c r="PS251" i="6" s="1"/>
  <c r="PR250" i="6"/>
  <c r="PR251" i="6" s="1"/>
  <c r="PQ250" i="6"/>
  <c r="PQ251" i="6" s="1"/>
  <c r="PP250" i="6"/>
  <c r="PP251" i="6" s="1"/>
  <c r="PO250" i="6"/>
  <c r="PO251" i="6" s="1"/>
  <c r="PN250" i="6"/>
  <c r="PN251" i="6" s="1"/>
  <c r="PM250" i="6"/>
  <c r="PM251" i="6" s="1"/>
  <c r="PL250" i="6"/>
  <c r="PL251" i="6" s="1"/>
  <c r="PK250" i="6"/>
  <c r="PK251" i="6" s="1"/>
  <c r="PJ250" i="6"/>
  <c r="PI250" i="6"/>
  <c r="PI251" i="6" s="1"/>
  <c r="PH250" i="6"/>
  <c r="PH251" i="6" s="1"/>
  <c r="PG250" i="6"/>
  <c r="PG251" i="6" s="1"/>
  <c r="PF250" i="6"/>
  <c r="PF251" i="6" s="1"/>
  <c r="PE250" i="6"/>
  <c r="PE251" i="6" s="1"/>
  <c r="PD250" i="6"/>
  <c r="PD251" i="6" s="1"/>
  <c r="PC250" i="6"/>
  <c r="PC251" i="6" s="1"/>
  <c r="PB250" i="6"/>
  <c r="PB251" i="6" s="1"/>
  <c r="PA250" i="6"/>
  <c r="PA251" i="6" s="1"/>
  <c r="OZ250" i="6"/>
  <c r="OZ251" i="6" s="1"/>
  <c r="OY250" i="6"/>
  <c r="OY251" i="6" s="1"/>
  <c r="OX250" i="6"/>
  <c r="OX251" i="6" s="1"/>
  <c r="OW250" i="6"/>
  <c r="OW251" i="6" s="1"/>
  <c r="OV250" i="6"/>
  <c r="OV251" i="6" s="1"/>
  <c r="OU250" i="6"/>
  <c r="OU251" i="6" s="1"/>
  <c r="OT250" i="6"/>
  <c r="OT251" i="6" s="1"/>
  <c r="OS250" i="6"/>
  <c r="OS251" i="6" s="1"/>
  <c r="OR250" i="6"/>
  <c r="OR251" i="6" s="1"/>
  <c r="OQ250" i="6"/>
  <c r="OQ251" i="6" s="1"/>
  <c r="OP250" i="6"/>
  <c r="OP251" i="6" s="1"/>
  <c r="OO250" i="6"/>
  <c r="ON250" i="6"/>
  <c r="OM250" i="6"/>
  <c r="OL250" i="6"/>
  <c r="OK250" i="6"/>
  <c r="OJ250" i="6"/>
  <c r="OI250" i="6"/>
  <c r="OH250" i="6"/>
  <c r="OG250" i="6"/>
  <c r="OF250" i="6"/>
  <c r="OE250" i="6"/>
  <c r="OD250" i="6"/>
  <c r="OC250" i="6"/>
  <c r="OB250" i="6"/>
  <c r="OA250" i="6"/>
  <c r="NZ250" i="6"/>
  <c r="NY250" i="6"/>
  <c r="NX250" i="6"/>
  <c r="NW250" i="6"/>
  <c r="NV250" i="6"/>
  <c r="NU250" i="6"/>
  <c r="NT250" i="6"/>
  <c r="NS250" i="6"/>
  <c r="NR250" i="6"/>
  <c r="NQ250" i="6"/>
  <c r="NP250" i="6"/>
  <c r="NO250" i="6"/>
  <c r="NN250" i="6"/>
  <c r="NM250" i="6"/>
  <c r="NL250" i="6"/>
  <c r="NK250" i="6"/>
  <c r="NJ250" i="6"/>
  <c r="NJ251" i="6" s="1"/>
  <c r="NI250" i="6"/>
  <c r="NI251" i="6" s="1"/>
  <c r="NH250" i="6"/>
  <c r="NH251" i="6" s="1"/>
  <c r="NG250" i="6"/>
  <c r="NG251" i="6" s="1"/>
  <c r="NF250" i="6"/>
  <c r="NF251" i="6" s="1"/>
  <c r="NE250" i="6"/>
  <c r="NE251" i="6" s="1"/>
  <c r="ND250" i="6"/>
  <c r="ND251" i="6" s="1"/>
  <c r="NC250" i="6"/>
  <c r="NC251" i="6" s="1"/>
  <c r="NB250" i="6"/>
  <c r="NA250" i="6"/>
  <c r="NA251" i="6" s="1"/>
  <c r="MZ250" i="6"/>
  <c r="MZ251" i="6" s="1"/>
  <c r="MY250" i="6"/>
  <c r="MY251" i="6" s="1"/>
  <c r="MX250" i="6"/>
  <c r="MX251" i="6" s="1"/>
  <c r="MW250" i="6"/>
  <c r="MW251" i="6" s="1"/>
  <c r="MV250" i="6"/>
  <c r="MV251" i="6" s="1"/>
  <c r="MU250" i="6"/>
  <c r="MU251" i="6" s="1"/>
  <c r="MT250" i="6"/>
  <c r="MT251" i="6" s="1"/>
  <c r="MS250" i="6"/>
  <c r="MS251" i="6" s="1"/>
  <c r="MR250" i="6"/>
  <c r="MR251" i="6" s="1"/>
  <c r="MQ250" i="6"/>
  <c r="MQ251" i="6" s="1"/>
  <c r="MP250" i="6"/>
  <c r="MP251" i="6" s="1"/>
  <c r="MO250" i="6"/>
  <c r="MO251" i="6" s="1"/>
  <c r="MN250" i="6"/>
  <c r="MN251" i="6" s="1"/>
  <c r="MM250" i="6"/>
  <c r="MM251" i="6" s="1"/>
  <c r="ML250" i="6"/>
  <c r="ML251" i="6" s="1"/>
  <c r="MK250" i="6"/>
  <c r="MK251" i="6" s="1"/>
  <c r="MJ250" i="6"/>
  <c r="MJ251" i="6" s="1"/>
  <c r="MI250" i="6"/>
  <c r="MI251" i="6" s="1"/>
  <c r="MH250" i="6"/>
  <c r="MH251" i="6" s="1"/>
  <c r="MG250" i="6"/>
  <c r="MG251" i="6" s="1"/>
  <c r="MF250" i="6"/>
  <c r="MF251" i="6" s="1"/>
  <c r="ME250" i="6"/>
  <c r="ME251" i="6" s="1"/>
  <c r="MD250" i="6"/>
  <c r="MC250" i="6"/>
  <c r="MC251" i="6" s="1"/>
  <c r="MB250" i="6"/>
  <c r="MB251" i="6" s="1"/>
  <c r="MA250" i="6"/>
  <c r="MA251" i="6" s="1"/>
  <c r="LZ250" i="6"/>
  <c r="LZ251" i="6" s="1"/>
  <c r="LY250" i="6"/>
  <c r="LY251" i="6" s="1"/>
  <c r="LX250" i="6"/>
  <c r="LX251" i="6" s="1"/>
  <c r="LW250" i="6"/>
  <c r="LW251" i="6" s="1"/>
  <c r="LV250" i="6"/>
  <c r="LV251" i="6" s="1"/>
  <c r="LU250" i="6"/>
  <c r="LU251" i="6" s="1"/>
  <c r="LT250" i="6"/>
  <c r="LT251" i="6" s="1"/>
  <c r="LS250" i="6"/>
  <c r="LS251" i="6" s="1"/>
  <c r="LR250" i="6"/>
  <c r="LQ250" i="6"/>
  <c r="LQ251" i="6" s="1"/>
  <c r="LP250" i="6"/>
  <c r="LP251" i="6" s="1"/>
  <c r="LO250" i="6"/>
  <c r="LO251" i="6" s="1"/>
  <c r="LN250" i="6"/>
  <c r="LN251" i="6" s="1"/>
  <c r="LM250" i="6"/>
  <c r="LM251" i="6" s="1"/>
  <c r="LL250" i="6"/>
  <c r="LL251" i="6" s="1"/>
  <c r="LK250" i="6"/>
  <c r="LK251" i="6" s="1"/>
  <c r="LJ250" i="6"/>
  <c r="LJ251" i="6" s="1"/>
  <c r="LI250" i="6"/>
  <c r="LI251" i="6" s="1"/>
  <c r="LH250" i="6"/>
  <c r="LH251" i="6" s="1"/>
  <c r="LG250" i="6"/>
  <c r="LG251" i="6" s="1"/>
  <c r="LF250" i="6"/>
  <c r="LE250" i="6"/>
  <c r="LE251" i="6" s="1"/>
  <c r="LD250" i="6"/>
  <c r="LD251" i="6" s="1"/>
  <c r="LC250" i="6"/>
  <c r="LC251" i="6" s="1"/>
  <c r="LB250" i="6"/>
  <c r="LB251" i="6" s="1"/>
  <c r="LA250" i="6"/>
  <c r="LA251" i="6" s="1"/>
  <c r="KZ250" i="6"/>
  <c r="KZ251" i="6" s="1"/>
  <c r="KY250" i="6"/>
  <c r="KY251" i="6" s="1"/>
  <c r="KX250" i="6"/>
  <c r="KX251" i="6" s="1"/>
  <c r="KW250" i="6"/>
  <c r="KW251" i="6" s="1"/>
  <c r="KV250" i="6"/>
  <c r="KV251" i="6" s="1"/>
  <c r="KU250" i="6"/>
  <c r="KU251" i="6" s="1"/>
  <c r="KT250" i="6"/>
  <c r="KT251" i="6" s="1"/>
  <c r="KS250" i="6"/>
  <c r="KS251" i="6" s="1"/>
  <c r="KR250" i="6"/>
  <c r="KR251" i="6" s="1"/>
  <c r="KQ250" i="6"/>
  <c r="KQ251" i="6" s="1"/>
  <c r="KP250" i="6"/>
  <c r="KP251" i="6" s="1"/>
  <c r="KO250" i="6"/>
  <c r="KO251" i="6" s="1"/>
  <c r="KN250" i="6"/>
  <c r="KN251" i="6" s="1"/>
  <c r="KM250" i="6"/>
  <c r="KM251" i="6" s="1"/>
  <c r="KL250" i="6"/>
  <c r="KL251" i="6" s="1"/>
  <c r="KK250" i="6"/>
  <c r="KK251" i="6" s="1"/>
  <c r="KJ250" i="6"/>
  <c r="KJ251" i="6" s="1"/>
  <c r="KI250" i="6"/>
  <c r="KI251" i="6" s="1"/>
  <c r="KH250" i="6"/>
  <c r="KH251" i="6" s="1"/>
  <c r="KG250" i="6"/>
  <c r="KG251" i="6" s="1"/>
  <c r="KF250" i="6"/>
  <c r="KF251" i="6" s="1"/>
  <c r="KE250" i="6"/>
  <c r="KE251" i="6" s="1"/>
  <c r="KD250" i="6"/>
  <c r="KD251" i="6" s="1"/>
  <c r="KC250" i="6"/>
  <c r="KC251" i="6" s="1"/>
  <c r="KB250" i="6"/>
  <c r="KB251" i="6" s="1"/>
  <c r="KA250" i="6"/>
  <c r="KA251" i="6" s="1"/>
  <c r="JZ250" i="6"/>
  <c r="JZ251" i="6" s="1"/>
  <c r="JY250" i="6"/>
  <c r="JY251" i="6" s="1"/>
  <c r="JX250" i="6"/>
  <c r="JX251" i="6" s="1"/>
  <c r="JW250" i="6"/>
  <c r="JW251" i="6" s="1"/>
  <c r="JV250" i="6"/>
  <c r="JU250" i="6"/>
  <c r="JU251" i="6" s="1"/>
  <c r="JT250" i="6"/>
  <c r="JT251" i="6" s="1"/>
  <c r="JS250" i="6"/>
  <c r="JS251" i="6" s="1"/>
  <c r="JR250" i="6"/>
  <c r="JR251" i="6" s="1"/>
  <c r="JQ250" i="6"/>
  <c r="JQ251" i="6" s="1"/>
  <c r="JP250" i="6"/>
  <c r="JP251" i="6" s="1"/>
  <c r="JO250" i="6"/>
  <c r="JO251" i="6" s="1"/>
  <c r="JN250" i="6"/>
  <c r="JN251" i="6" s="1"/>
  <c r="JM250" i="6"/>
  <c r="JL250" i="6"/>
  <c r="JL251" i="6" s="1"/>
  <c r="JK250" i="6"/>
  <c r="JK251" i="6" s="1"/>
  <c r="JJ250" i="6"/>
  <c r="JJ251" i="6" s="1"/>
  <c r="JI250" i="6"/>
  <c r="JI251" i="6" s="1"/>
  <c r="JH250" i="6"/>
  <c r="JH251" i="6" s="1"/>
  <c r="JG250" i="6"/>
  <c r="JG251" i="6" s="1"/>
  <c r="JF250" i="6"/>
  <c r="JF251" i="6" s="1"/>
  <c r="JE250" i="6"/>
  <c r="JE251" i="6" s="1"/>
  <c r="JD250" i="6"/>
  <c r="JD251" i="6" s="1"/>
  <c r="JC250" i="6"/>
  <c r="JC251" i="6" s="1"/>
  <c r="JB250" i="6"/>
  <c r="JB251" i="6" s="1"/>
  <c r="JA250" i="6"/>
  <c r="JA251" i="6" s="1"/>
  <c r="IZ250" i="6"/>
  <c r="IZ251" i="6" s="1"/>
  <c r="IY250" i="6"/>
  <c r="IY251" i="6" s="1"/>
  <c r="IX250" i="6"/>
  <c r="IW250" i="6"/>
  <c r="IW251" i="6" s="1"/>
  <c r="IV250" i="6"/>
  <c r="IV251" i="6" s="1"/>
  <c r="IU250" i="6"/>
  <c r="IU251" i="6" s="1"/>
  <c r="IT250" i="6"/>
  <c r="IT251" i="6" s="1"/>
  <c r="IS250" i="6"/>
  <c r="IS251" i="6" s="1"/>
  <c r="OO246" i="6"/>
  <c r="ON246" i="6"/>
  <c r="OM246" i="6"/>
  <c r="OL246" i="6"/>
  <c r="OK246" i="6"/>
  <c r="OJ246" i="6"/>
  <c r="OI246" i="6"/>
  <c r="OH246" i="6"/>
  <c r="OG246" i="6"/>
  <c r="OF246" i="6"/>
  <c r="OE246" i="6"/>
  <c r="OD246" i="6"/>
  <c r="OC246" i="6"/>
  <c r="OB246" i="6"/>
  <c r="OA246" i="6"/>
  <c r="NZ246" i="6"/>
  <c r="NY246" i="6"/>
  <c r="NX246" i="6"/>
  <c r="NW246" i="6"/>
  <c r="NV246" i="6"/>
  <c r="NU246" i="6"/>
  <c r="NT246" i="6"/>
  <c r="NS246" i="6"/>
  <c r="NR246" i="6"/>
  <c r="NQ246" i="6"/>
  <c r="NP246" i="6"/>
  <c r="NO246" i="6"/>
  <c r="NN246" i="6"/>
  <c r="NM246" i="6"/>
  <c r="NL246" i="6"/>
  <c r="NK246" i="6"/>
  <c r="QV242" i="6"/>
  <c r="QV243" i="6" s="1"/>
  <c r="QU242" i="6"/>
  <c r="QU243" i="6" s="1"/>
  <c r="QT242" i="6"/>
  <c r="QT243" i="6" s="1"/>
  <c r="QS242" i="6"/>
  <c r="QS243" i="6" s="1"/>
  <c r="QR242" i="6"/>
  <c r="QR243" i="6" s="1"/>
  <c r="QQ242" i="6"/>
  <c r="QQ243" i="6" s="1"/>
  <c r="QP242" i="6"/>
  <c r="QP243" i="6" s="1"/>
  <c r="QO242" i="6"/>
  <c r="QO243" i="6" s="1"/>
  <c r="QN242" i="6"/>
  <c r="QN243" i="6" s="1"/>
  <c r="QM242" i="6"/>
  <c r="QM243" i="6" s="1"/>
  <c r="QL242" i="6"/>
  <c r="QL243" i="6" s="1"/>
  <c r="QK242" i="6"/>
  <c r="QK243" i="6" s="1"/>
  <c r="QJ242" i="6"/>
  <c r="QJ243" i="6" s="1"/>
  <c r="QI242" i="6"/>
  <c r="QI243" i="6" s="1"/>
  <c r="QH242" i="6"/>
  <c r="QH243" i="6" s="1"/>
  <c r="QG242" i="6"/>
  <c r="QG243" i="6" s="1"/>
  <c r="QF242" i="6"/>
  <c r="QF243" i="6" s="1"/>
  <c r="QE242" i="6"/>
  <c r="QE243" i="6" s="1"/>
  <c r="QD242" i="6"/>
  <c r="QD243" i="6" s="1"/>
  <c r="QC242" i="6"/>
  <c r="QC243" i="6" s="1"/>
  <c r="QB242" i="6"/>
  <c r="QB243" i="6" s="1"/>
  <c r="QA242" i="6"/>
  <c r="QA243" i="6" s="1"/>
  <c r="PZ242" i="6"/>
  <c r="PZ243" i="6" s="1"/>
  <c r="PY242" i="6"/>
  <c r="PY243" i="6" s="1"/>
  <c r="PX242" i="6"/>
  <c r="PX243" i="6" s="1"/>
  <c r="PW242" i="6"/>
  <c r="PW243" i="6" s="1"/>
  <c r="PV242" i="6"/>
  <c r="PV243" i="6" s="1"/>
  <c r="PU242" i="6"/>
  <c r="PU243" i="6" s="1"/>
  <c r="PT242" i="6"/>
  <c r="PT243" i="6" s="1"/>
  <c r="PS242" i="6"/>
  <c r="PS243" i="6" s="1"/>
  <c r="PR242" i="6"/>
  <c r="PR243" i="6" s="1"/>
  <c r="PQ242" i="6"/>
  <c r="PQ243" i="6" s="1"/>
  <c r="PP242" i="6"/>
  <c r="PP243" i="6" s="1"/>
  <c r="PO242" i="6"/>
  <c r="PO243" i="6" s="1"/>
  <c r="PN242" i="6"/>
  <c r="PN243" i="6" s="1"/>
  <c r="PM242" i="6"/>
  <c r="PM243" i="6" s="1"/>
  <c r="PL242" i="6"/>
  <c r="PL243" i="6" s="1"/>
  <c r="PK242" i="6"/>
  <c r="PK243" i="6" s="1"/>
  <c r="PJ242" i="6"/>
  <c r="PJ243" i="6" s="1"/>
  <c r="PI242" i="6"/>
  <c r="PI243" i="6" s="1"/>
  <c r="PH242" i="6"/>
  <c r="PH243" i="6" s="1"/>
  <c r="PG242" i="6"/>
  <c r="PG243" i="6" s="1"/>
  <c r="PF242" i="6"/>
  <c r="PF243" i="6" s="1"/>
  <c r="PE242" i="6"/>
  <c r="PE243" i="6" s="1"/>
  <c r="PD242" i="6"/>
  <c r="PD243" i="6" s="1"/>
  <c r="PC242" i="6"/>
  <c r="PC243" i="6" s="1"/>
  <c r="PB242" i="6"/>
  <c r="PB243" i="6" s="1"/>
  <c r="PA242" i="6"/>
  <c r="PA243" i="6" s="1"/>
  <c r="OZ242" i="6"/>
  <c r="OZ243" i="6" s="1"/>
  <c r="OY242" i="6"/>
  <c r="OY243" i="6" s="1"/>
  <c r="OX242" i="6"/>
  <c r="OX243" i="6" s="1"/>
  <c r="OW242" i="6"/>
  <c r="OW243" i="6" s="1"/>
  <c r="OV242" i="6"/>
  <c r="OV243" i="6" s="1"/>
  <c r="OU242" i="6"/>
  <c r="OU243" i="6" s="1"/>
  <c r="OT242" i="6"/>
  <c r="OT243" i="6" s="1"/>
  <c r="OS242" i="6"/>
  <c r="OS243" i="6" s="1"/>
  <c r="OR242" i="6"/>
  <c r="OR243" i="6" s="1"/>
  <c r="OQ242" i="6"/>
  <c r="OQ243" i="6" s="1"/>
  <c r="OP242" i="6"/>
  <c r="OP243" i="6" s="1"/>
  <c r="OO242" i="6"/>
  <c r="OO243" i="6" s="1"/>
  <c r="ON242" i="6"/>
  <c r="ON243" i="6" s="1"/>
  <c r="OM242" i="6"/>
  <c r="OM243" i="6" s="1"/>
  <c r="OL242" i="6"/>
  <c r="OL243" i="6" s="1"/>
  <c r="OK242" i="6"/>
  <c r="OK243" i="6" s="1"/>
  <c r="OJ242" i="6"/>
  <c r="OJ243" i="6" s="1"/>
  <c r="OI242" i="6"/>
  <c r="OI243" i="6" s="1"/>
  <c r="OH242" i="6"/>
  <c r="OH243" i="6" s="1"/>
  <c r="OG242" i="6"/>
  <c r="OG243" i="6" s="1"/>
  <c r="OF242" i="6"/>
  <c r="OF243" i="6" s="1"/>
  <c r="OE242" i="6"/>
  <c r="OE243" i="6" s="1"/>
  <c r="OD242" i="6"/>
  <c r="OD243" i="6" s="1"/>
  <c r="OC242" i="6"/>
  <c r="OC243" i="6" s="1"/>
  <c r="OB242" i="6"/>
  <c r="OB243" i="6" s="1"/>
  <c r="OA242" i="6"/>
  <c r="OA243" i="6" s="1"/>
  <c r="NZ242" i="6"/>
  <c r="NZ243" i="6" s="1"/>
  <c r="NY242" i="6"/>
  <c r="NY243" i="6" s="1"/>
  <c r="NX242" i="6"/>
  <c r="NX243" i="6" s="1"/>
  <c r="NW242" i="6"/>
  <c r="NW243" i="6" s="1"/>
  <c r="NV242" i="6"/>
  <c r="NV243" i="6" s="1"/>
  <c r="NU242" i="6"/>
  <c r="NU243" i="6" s="1"/>
  <c r="NT242" i="6"/>
  <c r="NT243" i="6" s="1"/>
  <c r="NS242" i="6"/>
  <c r="NS243" i="6" s="1"/>
  <c r="NR242" i="6"/>
  <c r="NR243" i="6" s="1"/>
  <c r="NQ242" i="6"/>
  <c r="NQ243" i="6" s="1"/>
  <c r="NP242" i="6"/>
  <c r="NP243" i="6" s="1"/>
  <c r="NO242" i="6"/>
  <c r="NO243" i="6" s="1"/>
  <c r="NN242" i="6"/>
  <c r="NN243" i="6" s="1"/>
  <c r="NM242" i="6"/>
  <c r="NM243" i="6" s="1"/>
  <c r="NL242" i="6"/>
  <c r="NL243" i="6" s="1"/>
  <c r="NK242" i="6"/>
  <c r="NK243" i="6" s="1"/>
  <c r="NJ242" i="6"/>
  <c r="NJ243" i="6" s="1"/>
  <c r="NI242" i="6"/>
  <c r="NI243" i="6" s="1"/>
  <c r="NH242" i="6"/>
  <c r="NH243" i="6" s="1"/>
  <c r="NG242" i="6"/>
  <c r="NG243" i="6" s="1"/>
  <c r="NF242" i="6"/>
  <c r="NF243" i="6" s="1"/>
  <c r="NE242" i="6"/>
  <c r="NE243" i="6" s="1"/>
  <c r="ND242" i="6"/>
  <c r="ND243" i="6" s="1"/>
  <c r="NC242" i="6"/>
  <c r="NC243" i="6" s="1"/>
  <c r="NB242" i="6"/>
  <c r="NB243" i="6" s="1"/>
  <c r="NA242" i="6"/>
  <c r="NA243" i="6" s="1"/>
  <c r="MZ242" i="6"/>
  <c r="MZ243" i="6" s="1"/>
  <c r="MY242" i="6"/>
  <c r="MY243" i="6" s="1"/>
  <c r="MX242" i="6"/>
  <c r="MX243" i="6" s="1"/>
  <c r="MW242" i="6"/>
  <c r="MW243" i="6" s="1"/>
  <c r="MV242" i="6"/>
  <c r="MV243" i="6" s="1"/>
  <c r="MU242" i="6"/>
  <c r="MU243" i="6" s="1"/>
  <c r="MT242" i="6"/>
  <c r="MT243" i="6" s="1"/>
  <c r="MS242" i="6"/>
  <c r="MS243" i="6" s="1"/>
  <c r="MR242" i="6"/>
  <c r="MR243" i="6" s="1"/>
  <c r="MQ242" i="6"/>
  <c r="MQ243" i="6" s="1"/>
  <c r="MP242" i="6"/>
  <c r="MP243" i="6" s="1"/>
  <c r="MO242" i="6"/>
  <c r="MO243" i="6" s="1"/>
  <c r="MN242" i="6"/>
  <c r="MN243" i="6" s="1"/>
  <c r="MM242" i="6"/>
  <c r="MM243" i="6" s="1"/>
  <c r="ML242" i="6"/>
  <c r="ML243" i="6" s="1"/>
  <c r="MK242" i="6"/>
  <c r="MK243" i="6" s="1"/>
  <c r="MJ242" i="6"/>
  <c r="MJ243" i="6" s="1"/>
  <c r="MI242" i="6"/>
  <c r="MI243" i="6" s="1"/>
  <c r="MH242" i="6"/>
  <c r="MH243" i="6" s="1"/>
  <c r="MG242" i="6"/>
  <c r="MG243" i="6" s="1"/>
  <c r="MF242" i="6"/>
  <c r="MF243" i="6" s="1"/>
  <c r="ME242" i="6"/>
  <c r="ME243" i="6" s="1"/>
  <c r="MD242" i="6"/>
  <c r="MD243" i="6" s="1"/>
  <c r="MC242" i="6"/>
  <c r="MC243" i="6" s="1"/>
  <c r="MB242" i="6"/>
  <c r="MB243" i="6" s="1"/>
  <c r="MA242" i="6"/>
  <c r="MA243" i="6" s="1"/>
  <c r="LZ242" i="6"/>
  <c r="LZ243" i="6" s="1"/>
  <c r="LY242" i="6"/>
  <c r="LY243" i="6" s="1"/>
  <c r="LX242" i="6"/>
  <c r="LX243" i="6" s="1"/>
  <c r="LW242" i="6"/>
  <c r="LW243" i="6" s="1"/>
  <c r="LV242" i="6"/>
  <c r="LV243" i="6" s="1"/>
  <c r="LU242" i="6"/>
  <c r="LU243" i="6" s="1"/>
  <c r="LT242" i="6"/>
  <c r="LT243" i="6" s="1"/>
  <c r="LS242" i="6"/>
  <c r="LS243" i="6" s="1"/>
  <c r="LR242" i="6"/>
  <c r="LR243" i="6" s="1"/>
  <c r="LQ242" i="6"/>
  <c r="LQ243" i="6" s="1"/>
  <c r="LP242" i="6"/>
  <c r="LP243" i="6" s="1"/>
  <c r="LO242" i="6"/>
  <c r="LO243" i="6" s="1"/>
  <c r="LN242" i="6"/>
  <c r="LN243" i="6" s="1"/>
  <c r="LM242" i="6"/>
  <c r="LM243" i="6" s="1"/>
  <c r="LL242" i="6"/>
  <c r="LL243" i="6" s="1"/>
  <c r="LK242" i="6"/>
  <c r="LK243" i="6" s="1"/>
  <c r="LJ242" i="6"/>
  <c r="LJ243" i="6" s="1"/>
  <c r="LI242" i="6"/>
  <c r="LI243" i="6" s="1"/>
  <c r="LH242" i="6"/>
  <c r="LH243" i="6" s="1"/>
  <c r="LG242" i="6"/>
  <c r="LG243" i="6" s="1"/>
  <c r="LF242" i="6"/>
  <c r="LF243" i="6" s="1"/>
  <c r="LE242" i="6"/>
  <c r="LE243" i="6" s="1"/>
  <c r="LD242" i="6"/>
  <c r="LD243" i="6" s="1"/>
  <c r="LC242" i="6"/>
  <c r="LC243" i="6" s="1"/>
  <c r="LB242" i="6"/>
  <c r="LB243" i="6" s="1"/>
  <c r="LA242" i="6"/>
  <c r="LA243" i="6" s="1"/>
  <c r="KZ242" i="6"/>
  <c r="KZ243" i="6" s="1"/>
  <c r="KY242" i="6"/>
  <c r="KY243" i="6" s="1"/>
  <c r="KX242" i="6"/>
  <c r="KX243" i="6" s="1"/>
  <c r="KW242" i="6"/>
  <c r="KW243" i="6" s="1"/>
  <c r="KV242" i="6"/>
  <c r="KV243" i="6" s="1"/>
  <c r="KU242" i="6"/>
  <c r="KU243" i="6" s="1"/>
  <c r="KT242" i="6"/>
  <c r="KT243" i="6" s="1"/>
  <c r="KS242" i="6"/>
  <c r="KS243" i="6" s="1"/>
  <c r="KR242" i="6"/>
  <c r="KR243" i="6" s="1"/>
  <c r="KQ242" i="6"/>
  <c r="KQ243" i="6" s="1"/>
  <c r="KP242" i="6"/>
  <c r="KP243" i="6" s="1"/>
  <c r="KO242" i="6"/>
  <c r="KO243" i="6" s="1"/>
  <c r="KN242" i="6"/>
  <c r="KN243" i="6" s="1"/>
  <c r="KM242" i="6"/>
  <c r="KM243" i="6" s="1"/>
  <c r="KL242" i="6"/>
  <c r="KL243" i="6" s="1"/>
  <c r="KK242" i="6"/>
  <c r="KK243" i="6" s="1"/>
  <c r="KJ242" i="6"/>
  <c r="KJ243" i="6" s="1"/>
  <c r="KI242" i="6"/>
  <c r="KI243" i="6" s="1"/>
  <c r="KH242" i="6"/>
  <c r="KH243" i="6" s="1"/>
  <c r="KG242" i="6"/>
  <c r="KG243" i="6" s="1"/>
  <c r="KF242" i="6"/>
  <c r="KF243" i="6" s="1"/>
  <c r="KE242" i="6"/>
  <c r="KE243" i="6" s="1"/>
  <c r="KD242" i="6"/>
  <c r="KD243" i="6" s="1"/>
  <c r="KC242" i="6"/>
  <c r="KC243" i="6" s="1"/>
  <c r="KB242" i="6"/>
  <c r="KB243" i="6" s="1"/>
  <c r="KA242" i="6"/>
  <c r="KA243" i="6" s="1"/>
  <c r="JZ242" i="6"/>
  <c r="JZ243" i="6" s="1"/>
  <c r="JY242" i="6"/>
  <c r="JY243" i="6" s="1"/>
  <c r="JX242" i="6"/>
  <c r="JX243" i="6" s="1"/>
  <c r="JW242" i="6"/>
  <c r="JW243" i="6" s="1"/>
  <c r="JV242" i="6"/>
  <c r="JV243" i="6" s="1"/>
  <c r="JU242" i="6"/>
  <c r="JU243" i="6" s="1"/>
  <c r="JT242" i="6"/>
  <c r="JT243" i="6" s="1"/>
  <c r="JS242" i="6"/>
  <c r="JS243" i="6" s="1"/>
  <c r="JR242" i="6"/>
  <c r="JR243" i="6" s="1"/>
  <c r="JQ242" i="6"/>
  <c r="JQ243" i="6" s="1"/>
  <c r="JP242" i="6"/>
  <c r="JP243" i="6" s="1"/>
  <c r="JO242" i="6"/>
  <c r="JO243" i="6" s="1"/>
  <c r="JN242" i="6"/>
  <c r="JN243" i="6" s="1"/>
  <c r="JM242" i="6"/>
  <c r="JM243" i="6" s="1"/>
  <c r="JL242" i="6"/>
  <c r="JL243" i="6" s="1"/>
  <c r="JK242" i="6"/>
  <c r="JK243" i="6" s="1"/>
  <c r="JJ242" i="6"/>
  <c r="JJ243" i="6" s="1"/>
  <c r="JI242" i="6"/>
  <c r="JI243" i="6" s="1"/>
  <c r="JH242" i="6"/>
  <c r="JH243" i="6" s="1"/>
  <c r="JG242" i="6"/>
  <c r="JG243" i="6" s="1"/>
  <c r="JF242" i="6"/>
  <c r="JF243" i="6" s="1"/>
  <c r="JE242" i="6"/>
  <c r="JE243" i="6" s="1"/>
  <c r="JD242" i="6"/>
  <c r="JD243" i="6" s="1"/>
  <c r="JC242" i="6"/>
  <c r="JC243" i="6" s="1"/>
  <c r="JB242" i="6"/>
  <c r="JB243" i="6" s="1"/>
  <c r="JA242" i="6"/>
  <c r="JA243" i="6" s="1"/>
  <c r="IZ242" i="6"/>
  <c r="IZ243" i="6" s="1"/>
  <c r="IY242" i="6"/>
  <c r="IY243" i="6" s="1"/>
  <c r="IX242" i="6"/>
  <c r="IX243" i="6" s="1"/>
  <c r="IW242" i="6"/>
  <c r="IW243" i="6" s="1"/>
  <c r="IV242" i="6"/>
  <c r="IV243" i="6" s="1"/>
  <c r="IU242" i="6"/>
  <c r="IU243" i="6" s="1"/>
  <c r="IT242" i="6"/>
  <c r="IT243" i="6" s="1"/>
  <c r="IS242" i="6"/>
  <c r="IS243" i="6" s="1"/>
  <c r="IR242" i="6"/>
  <c r="IR243" i="6" s="1"/>
  <c r="IQ242" i="6"/>
  <c r="IQ243" i="6" s="1"/>
  <c r="IP242" i="6"/>
  <c r="IP243" i="6" s="1"/>
  <c r="IO242" i="6"/>
  <c r="IO243" i="6" s="1"/>
  <c r="IN242" i="6"/>
  <c r="IN243" i="6" s="1"/>
  <c r="IM242" i="6"/>
  <c r="IM243" i="6" s="1"/>
  <c r="IL242" i="6"/>
  <c r="IL243" i="6" s="1"/>
  <c r="IK242" i="6"/>
  <c r="IK243" i="6" s="1"/>
  <c r="IJ242" i="6"/>
  <c r="IJ243" i="6" s="1"/>
  <c r="II242" i="6"/>
  <c r="II243" i="6" s="1"/>
  <c r="IH242" i="6"/>
  <c r="IH243" i="6" s="1"/>
  <c r="IG242" i="6"/>
  <c r="IG243" i="6" s="1"/>
  <c r="IF242" i="6"/>
  <c r="IF243" i="6" s="1"/>
  <c r="IE242" i="6"/>
  <c r="IE243" i="6" s="1"/>
  <c r="ID242" i="6"/>
  <c r="ID243" i="6" s="1"/>
  <c r="IC242" i="6"/>
  <c r="IC243" i="6" s="1"/>
  <c r="IB242" i="6"/>
  <c r="IB243" i="6" s="1"/>
  <c r="IA242" i="6"/>
  <c r="IA243" i="6" s="1"/>
  <c r="HZ242" i="6"/>
  <c r="HZ243" i="6" s="1"/>
  <c r="HY242" i="6"/>
  <c r="HY243" i="6" s="1"/>
  <c r="HX242" i="6"/>
  <c r="HX243" i="6" s="1"/>
  <c r="HW242" i="6"/>
  <c r="HW243" i="6" s="1"/>
  <c r="HV242" i="6"/>
  <c r="HV243" i="6" s="1"/>
  <c r="HU242" i="6"/>
  <c r="HU243" i="6" s="1"/>
  <c r="HT242" i="6"/>
  <c r="HT243" i="6" s="1"/>
  <c r="HS242" i="6"/>
  <c r="HS243" i="6" s="1"/>
  <c r="HR242" i="6"/>
  <c r="HR243" i="6" s="1"/>
  <c r="HQ242" i="6"/>
  <c r="HQ243" i="6" s="1"/>
  <c r="HP242" i="6"/>
  <c r="HP243" i="6" s="1"/>
  <c r="HO242" i="6"/>
  <c r="HO243" i="6" s="1"/>
  <c r="HN242" i="6"/>
  <c r="HN243" i="6" s="1"/>
  <c r="HM242" i="6"/>
  <c r="HM243" i="6" s="1"/>
  <c r="HL242" i="6"/>
  <c r="HL243" i="6" s="1"/>
  <c r="HK242" i="6"/>
  <c r="HK243" i="6" s="1"/>
  <c r="HJ242" i="6"/>
  <c r="HJ243" i="6" s="1"/>
  <c r="HI242" i="6"/>
  <c r="HI243" i="6" s="1"/>
  <c r="HH242" i="6"/>
  <c r="HH243" i="6" s="1"/>
  <c r="HG242" i="6"/>
  <c r="HG243" i="6" s="1"/>
  <c r="HF242" i="6"/>
  <c r="HF243" i="6" s="1"/>
  <c r="HE242" i="6"/>
  <c r="HE243" i="6" s="1"/>
  <c r="HD242" i="6"/>
  <c r="HD243" i="6" s="1"/>
  <c r="HC242" i="6"/>
  <c r="HC243" i="6" s="1"/>
  <c r="HB242" i="6"/>
  <c r="HB243" i="6" s="1"/>
  <c r="HA242" i="6"/>
  <c r="HA243" i="6" s="1"/>
  <c r="GZ242" i="6"/>
  <c r="GZ243" i="6" s="1"/>
  <c r="GY242" i="6"/>
  <c r="GY243" i="6" s="1"/>
  <c r="GX242" i="6"/>
  <c r="GX243" i="6" s="1"/>
  <c r="GW242" i="6"/>
  <c r="GW243" i="6" s="1"/>
  <c r="GV242" i="6"/>
  <c r="GV243" i="6" s="1"/>
  <c r="GU242" i="6"/>
  <c r="GU243" i="6" s="1"/>
  <c r="GT242" i="6"/>
  <c r="GT243" i="6" s="1"/>
  <c r="GS242" i="6"/>
  <c r="GS243" i="6" s="1"/>
  <c r="GR242" i="6"/>
  <c r="GR243" i="6" s="1"/>
  <c r="GQ242" i="6"/>
  <c r="GQ243" i="6" s="1"/>
  <c r="GP242" i="6"/>
  <c r="GP243" i="6" s="1"/>
  <c r="GO242" i="6"/>
  <c r="GO243" i="6" s="1"/>
  <c r="GN242" i="6"/>
  <c r="GN243" i="6" s="1"/>
  <c r="GM242" i="6"/>
  <c r="GM243" i="6" s="1"/>
  <c r="GL242" i="6"/>
  <c r="GL243" i="6" s="1"/>
  <c r="GK242" i="6"/>
  <c r="GK243" i="6" s="1"/>
  <c r="GJ242" i="6"/>
  <c r="GJ243" i="6" s="1"/>
  <c r="GI242" i="6"/>
  <c r="GI243" i="6" s="1"/>
  <c r="GH242" i="6"/>
  <c r="GH243" i="6" s="1"/>
  <c r="GG242" i="6"/>
  <c r="GG243" i="6" s="1"/>
  <c r="GF242" i="6"/>
  <c r="GF243" i="6" s="1"/>
  <c r="GE242" i="6"/>
  <c r="GE243" i="6" s="1"/>
  <c r="GD242" i="6"/>
  <c r="GD243" i="6" s="1"/>
  <c r="GC242" i="6"/>
  <c r="GC243" i="6" s="1"/>
  <c r="GB242" i="6"/>
  <c r="GB243" i="6" s="1"/>
  <c r="GA242" i="6"/>
  <c r="GA243" i="6" s="1"/>
  <c r="FZ242" i="6"/>
  <c r="FZ243" i="6" s="1"/>
  <c r="FY242" i="6"/>
  <c r="FY243" i="6" s="1"/>
  <c r="FX242" i="6"/>
  <c r="FX243" i="6" s="1"/>
  <c r="FW242" i="6"/>
  <c r="FW243" i="6" s="1"/>
  <c r="FV242" i="6"/>
  <c r="FV243" i="6" s="1"/>
  <c r="FU242" i="6"/>
  <c r="FU243" i="6" s="1"/>
  <c r="FT242" i="6"/>
  <c r="FT243" i="6" s="1"/>
  <c r="FS242" i="6"/>
  <c r="FS243" i="6" s="1"/>
  <c r="FR242" i="6"/>
  <c r="FR243" i="6" s="1"/>
  <c r="FQ242" i="6"/>
  <c r="FQ243" i="6" s="1"/>
  <c r="FP242" i="6"/>
  <c r="FP243" i="6" s="1"/>
  <c r="FO242" i="6"/>
  <c r="FO243" i="6" s="1"/>
  <c r="FN242" i="6"/>
  <c r="FN243" i="6" s="1"/>
  <c r="FM242" i="6"/>
  <c r="FM243" i="6" s="1"/>
  <c r="FL242" i="6"/>
  <c r="FL243" i="6" s="1"/>
  <c r="FK242" i="6"/>
  <c r="FK243" i="6" s="1"/>
  <c r="FJ242" i="6"/>
  <c r="FJ243" i="6" s="1"/>
  <c r="FI242" i="6"/>
  <c r="FI243" i="6" s="1"/>
  <c r="FH242" i="6"/>
  <c r="FH243" i="6" s="1"/>
  <c r="FG242" i="6"/>
  <c r="FG243" i="6" s="1"/>
  <c r="FF242" i="6"/>
  <c r="FF243" i="6" s="1"/>
  <c r="FE242" i="6"/>
  <c r="FE243" i="6" s="1"/>
  <c r="FD242" i="6"/>
  <c r="FD243" i="6" s="1"/>
  <c r="FC242" i="6"/>
  <c r="FC243" i="6" s="1"/>
  <c r="FB242" i="6"/>
  <c r="FB243" i="6" s="1"/>
  <c r="FA242" i="6"/>
  <c r="FA243" i="6" s="1"/>
  <c r="EZ242" i="6"/>
  <c r="EZ243" i="6" s="1"/>
  <c r="EY242" i="6"/>
  <c r="EY243" i="6" s="1"/>
  <c r="EX242" i="6"/>
  <c r="EX243" i="6" s="1"/>
  <c r="EW242" i="6"/>
  <c r="EW243" i="6" s="1"/>
  <c r="EV242" i="6"/>
  <c r="EV243" i="6" s="1"/>
  <c r="EU242" i="6"/>
  <c r="EU243" i="6" s="1"/>
  <c r="ET242" i="6"/>
  <c r="ET243" i="6" s="1"/>
  <c r="ES242" i="6"/>
  <c r="ES243" i="6" s="1"/>
  <c r="ER242" i="6"/>
  <c r="ER243" i="6" s="1"/>
  <c r="EQ242" i="6"/>
  <c r="EQ243" i="6" s="1"/>
  <c r="EP242" i="6"/>
  <c r="EP243" i="6" s="1"/>
  <c r="EO242" i="6"/>
  <c r="EO243" i="6" s="1"/>
  <c r="EN242" i="6"/>
  <c r="EN243" i="6" s="1"/>
  <c r="EM242" i="6"/>
  <c r="EM243" i="6" s="1"/>
  <c r="EL242" i="6"/>
  <c r="EL243" i="6" s="1"/>
  <c r="EK242" i="6"/>
  <c r="EK243" i="6" s="1"/>
  <c r="EJ242" i="6"/>
  <c r="EJ243" i="6" s="1"/>
  <c r="EI242" i="6"/>
  <c r="EI243" i="6" s="1"/>
  <c r="EH242" i="6"/>
  <c r="EH243" i="6" s="1"/>
  <c r="EG242" i="6"/>
  <c r="EG243" i="6" s="1"/>
  <c r="EF242" i="6"/>
  <c r="EF243" i="6" s="1"/>
  <c r="EE242" i="6"/>
  <c r="EE243" i="6" s="1"/>
  <c r="ED242" i="6"/>
  <c r="ED243" i="6" s="1"/>
  <c r="EC242" i="6"/>
  <c r="EC243" i="6" s="1"/>
  <c r="EB242" i="6"/>
  <c r="EB243" i="6" s="1"/>
  <c r="EA242" i="6"/>
  <c r="EA243" i="6" s="1"/>
  <c r="DZ242" i="6"/>
  <c r="DZ243" i="6" s="1"/>
  <c r="DY242" i="6"/>
  <c r="DY243" i="6" s="1"/>
  <c r="DX242" i="6"/>
  <c r="DX243" i="6" s="1"/>
  <c r="DW242" i="6"/>
  <c r="DW243" i="6" s="1"/>
  <c r="DV242" i="6"/>
  <c r="DV243" i="6" s="1"/>
  <c r="DU242" i="6"/>
  <c r="DU243" i="6" s="1"/>
  <c r="DT242" i="6"/>
  <c r="DT243" i="6" s="1"/>
  <c r="DS242" i="6"/>
  <c r="DS243" i="6" s="1"/>
  <c r="DR242" i="6"/>
  <c r="DR243" i="6" s="1"/>
  <c r="DQ242" i="6"/>
  <c r="DQ243" i="6" s="1"/>
  <c r="DP242" i="6"/>
  <c r="DP243" i="6" s="1"/>
  <c r="DO242" i="6"/>
  <c r="DO243" i="6" s="1"/>
  <c r="DN242" i="6"/>
  <c r="DN243" i="6" s="1"/>
  <c r="DM242" i="6"/>
  <c r="DM243" i="6" s="1"/>
  <c r="DL242" i="6"/>
  <c r="DL243" i="6" s="1"/>
  <c r="DK242" i="6"/>
  <c r="DK243" i="6" s="1"/>
  <c r="DJ242" i="6"/>
  <c r="DJ243" i="6" s="1"/>
  <c r="DI242" i="6"/>
  <c r="DI243" i="6" s="1"/>
  <c r="DH242" i="6"/>
  <c r="DH243" i="6" s="1"/>
  <c r="DG242" i="6"/>
  <c r="DG243" i="6" s="1"/>
  <c r="DF242" i="6"/>
  <c r="DF243" i="6" s="1"/>
  <c r="DE242" i="6"/>
  <c r="DE243" i="6" s="1"/>
  <c r="DD242" i="6"/>
  <c r="DD243" i="6" s="1"/>
  <c r="DC242" i="6"/>
  <c r="DC243" i="6" s="1"/>
  <c r="DB242" i="6"/>
  <c r="DB243" i="6" s="1"/>
  <c r="DA242" i="6"/>
  <c r="DA243" i="6" s="1"/>
  <c r="CZ242" i="6"/>
  <c r="CZ243" i="6" s="1"/>
  <c r="CY242" i="6"/>
  <c r="CY243" i="6" s="1"/>
  <c r="CX242" i="6"/>
  <c r="CX243" i="6" s="1"/>
  <c r="CW242" i="6"/>
  <c r="CW243" i="6" s="1"/>
  <c r="CV242" i="6"/>
  <c r="CV243" i="6" s="1"/>
  <c r="CU242" i="6"/>
  <c r="CU243" i="6" s="1"/>
  <c r="CT242" i="6"/>
  <c r="CT243" i="6" s="1"/>
  <c r="CS242" i="6"/>
  <c r="CS243" i="6" s="1"/>
  <c r="CR242" i="6"/>
  <c r="CR243" i="6" s="1"/>
  <c r="CQ242" i="6"/>
  <c r="CQ243" i="6" s="1"/>
  <c r="CP242" i="6"/>
  <c r="CP243" i="6" s="1"/>
  <c r="CO242" i="6"/>
  <c r="CO243" i="6" s="1"/>
  <c r="CN242" i="6"/>
  <c r="CN243" i="6" s="1"/>
  <c r="CM242" i="6"/>
  <c r="CM243" i="6" s="1"/>
  <c r="CL242" i="6"/>
  <c r="CL243" i="6" s="1"/>
  <c r="CK242" i="6"/>
  <c r="CK243" i="6" s="1"/>
  <c r="CJ242" i="6"/>
  <c r="CJ243" i="6" s="1"/>
  <c r="CI242" i="6"/>
  <c r="CI243" i="6" s="1"/>
  <c r="CH242" i="6"/>
  <c r="CH243" i="6" s="1"/>
  <c r="CG242" i="6"/>
  <c r="CG243" i="6" s="1"/>
  <c r="CF242" i="6"/>
  <c r="CF243" i="6" s="1"/>
  <c r="CE242" i="6"/>
  <c r="CE243" i="6" s="1"/>
  <c r="CD242" i="6"/>
  <c r="CD243" i="6" s="1"/>
  <c r="CC242" i="6"/>
  <c r="CC243" i="6" s="1"/>
  <c r="CB242" i="6"/>
  <c r="CB243" i="6" s="1"/>
  <c r="CA242" i="6"/>
  <c r="CA243" i="6" s="1"/>
  <c r="BZ242" i="6"/>
  <c r="BZ243" i="6" s="1"/>
  <c r="BY242" i="6"/>
  <c r="BY243" i="6" s="1"/>
  <c r="BX242" i="6"/>
  <c r="BX243" i="6" s="1"/>
  <c r="BW242" i="6"/>
  <c r="BW243" i="6" s="1"/>
  <c r="BV242" i="6"/>
  <c r="BV243" i="6" s="1"/>
  <c r="BU242" i="6"/>
  <c r="BU243" i="6" s="1"/>
  <c r="BT242" i="6"/>
  <c r="BT243" i="6" s="1"/>
  <c r="BS242" i="6"/>
  <c r="BS243" i="6" s="1"/>
  <c r="BR242" i="6"/>
  <c r="BR243" i="6" s="1"/>
  <c r="BQ242" i="6"/>
  <c r="BQ243" i="6" s="1"/>
  <c r="BP242" i="6"/>
  <c r="BP243" i="6" s="1"/>
  <c r="BO242" i="6"/>
  <c r="BO243" i="6" s="1"/>
  <c r="BN242" i="6"/>
  <c r="BN243" i="6" s="1"/>
  <c r="BM242" i="6"/>
  <c r="BM243" i="6" s="1"/>
  <c r="BL242" i="6"/>
  <c r="BL243" i="6" s="1"/>
  <c r="BK242" i="6"/>
  <c r="BK243" i="6" s="1"/>
  <c r="BJ242" i="6"/>
  <c r="BJ243" i="6" s="1"/>
  <c r="BI242" i="6"/>
  <c r="BI243" i="6" s="1"/>
  <c r="BH242" i="6"/>
  <c r="BH243" i="6" s="1"/>
  <c r="BG242" i="6"/>
  <c r="BG243" i="6" s="1"/>
  <c r="BF242" i="6"/>
  <c r="BF243" i="6" s="1"/>
  <c r="BE242" i="6"/>
  <c r="BE243" i="6" s="1"/>
  <c r="BD242" i="6"/>
  <c r="BD243" i="6" s="1"/>
  <c r="BC242" i="6"/>
  <c r="BC243" i="6" s="1"/>
  <c r="BB242" i="6"/>
  <c r="BB243" i="6" s="1"/>
  <c r="BA242" i="6"/>
  <c r="BA243" i="6" s="1"/>
  <c r="AZ242" i="6"/>
  <c r="AZ243" i="6" s="1"/>
  <c r="AY242" i="6"/>
  <c r="AY243" i="6" s="1"/>
  <c r="AX242" i="6"/>
  <c r="AX243" i="6" s="1"/>
  <c r="AW242" i="6"/>
  <c r="AW243" i="6" s="1"/>
  <c r="AV242" i="6"/>
  <c r="AV243" i="6" s="1"/>
  <c r="AU242" i="6"/>
  <c r="AU243" i="6" s="1"/>
  <c r="AT242" i="6"/>
  <c r="AT243" i="6" s="1"/>
  <c r="AS242" i="6"/>
  <c r="AS243" i="6" s="1"/>
  <c r="AR242" i="6"/>
  <c r="AR243" i="6" s="1"/>
  <c r="AQ242" i="6"/>
  <c r="AQ243" i="6" s="1"/>
  <c r="AP242" i="6"/>
  <c r="AP243" i="6" s="1"/>
  <c r="AO242" i="6"/>
  <c r="AO243" i="6" s="1"/>
  <c r="AN242" i="6"/>
  <c r="AN243" i="6" s="1"/>
  <c r="AM242" i="6"/>
  <c r="AM243" i="6" s="1"/>
  <c r="AL242" i="6"/>
  <c r="AL243" i="6" s="1"/>
  <c r="AK242" i="6"/>
  <c r="AK243" i="6" s="1"/>
  <c r="AJ242" i="6"/>
  <c r="AJ243" i="6" s="1"/>
  <c r="AI242" i="6"/>
  <c r="AI243" i="6" s="1"/>
  <c r="AH242" i="6"/>
  <c r="AH243" i="6" s="1"/>
  <c r="AG242" i="6"/>
  <c r="AG243" i="6" s="1"/>
  <c r="AF242" i="6"/>
  <c r="AF243" i="6" s="1"/>
  <c r="AE242" i="6"/>
  <c r="AE243" i="6" s="1"/>
  <c r="AD242" i="6"/>
  <c r="AD243" i="6" s="1"/>
  <c r="AC242" i="6"/>
  <c r="AC243" i="6" s="1"/>
  <c r="AB242" i="6"/>
  <c r="AB243" i="6" s="1"/>
  <c r="AA242" i="6"/>
  <c r="AA243" i="6" s="1"/>
  <c r="Z242" i="6"/>
  <c r="Z243" i="6" s="1"/>
  <c r="Y242" i="6"/>
  <c r="Y243" i="6" s="1"/>
  <c r="X242" i="6"/>
  <c r="X243" i="6" s="1"/>
  <c r="V244" i="6" s="1"/>
  <c r="W242" i="6"/>
  <c r="W243" i="6" s="1"/>
  <c r="V242" i="6"/>
  <c r="V243" i="6" s="1"/>
  <c r="U242" i="6"/>
  <c r="U243" i="6" s="1"/>
  <c r="T242" i="6"/>
  <c r="T243" i="6" s="1"/>
  <c r="S242" i="6"/>
  <c r="S243" i="6" s="1"/>
  <c r="R242" i="6"/>
  <c r="R243" i="6" s="1"/>
  <c r="Q242" i="6"/>
  <c r="Q243" i="6" s="1"/>
  <c r="P242" i="6"/>
  <c r="P243" i="6" s="1"/>
  <c r="O242" i="6"/>
  <c r="O243" i="6" s="1"/>
  <c r="N242" i="6"/>
  <c r="N243" i="6" s="1"/>
  <c r="M242" i="6"/>
  <c r="M243" i="6" s="1"/>
  <c r="L242" i="6"/>
  <c r="L243" i="6" s="1"/>
  <c r="K242" i="6"/>
  <c r="K243" i="6" s="1"/>
  <c r="J242" i="6"/>
  <c r="J243" i="6" s="1"/>
  <c r="I242" i="6"/>
  <c r="I243" i="6" s="1"/>
  <c r="APV145" i="6"/>
  <c r="APU145" i="6"/>
  <c r="APT145" i="6"/>
  <c r="APS145" i="6"/>
  <c r="APR145" i="6"/>
  <c r="APQ145" i="6"/>
  <c r="APP145" i="6"/>
  <c r="APO145" i="6"/>
  <c r="APN145" i="6"/>
  <c r="RB145" i="6"/>
  <c r="RA145" i="6"/>
  <c r="QZ145" i="6"/>
  <c r="QY145" i="6"/>
  <c r="QX145" i="6"/>
  <c r="QW145" i="6"/>
  <c r="QV145" i="6"/>
  <c r="QU145" i="6"/>
  <c r="QT145" i="6"/>
  <c r="QS145" i="6"/>
  <c r="QR145" i="6"/>
  <c r="QQ145" i="6"/>
  <c r="QP145" i="6"/>
  <c r="QO145" i="6"/>
  <c r="QN145" i="6"/>
  <c r="QM145" i="6"/>
  <c r="QL145" i="6"/>
  <c r="QK145" i="6"/>
  <c r="QJ145" i="6"/>
  <c r="QI145" i="6"/>
  <c r="QH145" i="6"/>
  <c r="QG145" i="6"/>
  <c r="QF145" i="6"/>
  <c r="QE145" i="6"/>
  <c r="QD145" i="6"/>
  <c r="QC145" i="6"/>
  <c r="QB145" i="6"/>
  <c r="QA145" i="6"/>
  <c r="PZ145" i="6"/>
  <c r="PY145" i="6"/>
  <c r="PX145" i="6"/>
  <c r="PW145" i="6"/>
  <c r="PV145" i="6"/>
  <c r="PU145" i="6"/>
  <c r="PT145" i="6"/>
  <c r="PS145" i="6"/>
  <c r="PR145" i="6"/>
  <c r="PQ145" i="6"/>
  <c r="PP145" i="6"/>
  <c r="PO145" i="6"/>
  <c r="PN145" i="6"/>
  <c r="PM145" i="6"/>
  <c r="PL145" i="6"/>
  <c r="PK145" i="6"/>
  <c r="PJ145" i="6"/>
  <c r="PI145" i="6"/>
  <c r="PH145" i="6"/>
  <c r="PG145" i="6"/>
  <c r="PF145" i="6"/>
  <c r="PE145" i="6"/>
  <c r="PD145" i="6"/>
  <c r="PC145" i="6"/>
  <c r="PB145" i="6"/>
  <c r="PA145" i="6"/>
  <c r="OZ145" i="6"/>
  <c r="OY145" i="6"/>
  <c r="OX145" i="6"/>
  <c r="OW145" i="6"/>
  <c r="OV145" i="6"/>
  <c r="OU145" i="6"/>
  <c r="OT145" i="6"/>
  <c r="OS145" i="6"/>
  <c r="OR145" i="6"/>
  <c r="OQ145" i="6"/>
  <c r="OP145" i="6"/>
  <c r="OO145" i="6"/>
  <c r="ON145" i="6"/>
  <c r="OM145" i="6"/>
  <c r="OL145" i="6"/>
  <c r="OC145" i="6"/>
  <c r="OB145" i="6"/>
  <c r="OA145" i="6"/>
  <c r="NZ145" i="6"/>
  <c r="NY145" i="6"/>
  <c r="NX145" i="6"/>
  <c r="NW145" i="6"/>
  <c r="NV145" i="6"/>
  <c r="NU145" i="6"/>
  <c r="NT145" i="6"/>
  <c r="NS145" i="6"/>
  <c r="NR145" i="6"/>
  <c r="NQ145" i="6"/>
  <c r="NP145" i="6"/>
  <c r="NO145" i="6"/>
  <c r="NN145" i="6"/>
  <c r="NM145" i="6"/>
  <c r="NL145" i="6"/>
  <c r="NK145" i="6"/>
  <c r="NJ145" i="6"/>
  <c r="NI145" i="6"/>
  <c r="NH145" i="6"/>
  <c r="NG145" i="6"/>
  <c r="NF145" i="6"/>
  <c r="NE145" i="6"/>
  <c r="ND145" i="6"/>
  <c r="NC145" i="6"/>
  <c r="NB145" i="6"/>
  <c r="NA145" i="6"/>
  <c r="MZ145" i="6"/>
  <c r="MY145" i="6"/>
  <c r="MX145" i="6"/>
  <c r="MW145" i="6"/>
  <c r="MV145" i="6"/>
  <c r="MU145" i="6"/>
  <c r="MT145" i="6"/>
  <c r="MS145" i="6"/>
  <c r="MR145" i="6"/>
  <c r="MQ145" i="6"/>
  <c r="MP145" i="6"/>
  <c r="MO145" i="6"/>
  <c r="MN145" i="6"/>
  <c r="MM145" i="6"/>
  <c r="ML145" i="6"/>
  <c r="MK145" i="6"/>
  <c r="MJ145" i="6"/>
  <c r="MI145" i="6"/>
  <c r="MH145" i="6"/>
  <c r="MG145" i="6"/>
  <c r="MF145" i="6"/>
  <c r="ME145" i="6"/>
  <c r="MD145" i="6"/>
  <c r="MC145" i="6"/>
  <c r="MB145" i="6"/>
  <c r="MA145" i="6"/>
  <c r="LZ145" i="6"/>
  <c r="LY145" i="6"/>
  <c r="LX145" i="6"/>
  <c r="LW145" i="6"/>
  <c r="LV145" i="6"/>
  <c r="LU145" i="6"/>
  <c r="LT145" i="6"/>
  <c r="LS145" i="6"/>
  <c r="LR145" i="6"/>
  <c r="LQ145" i="6"/>
  <c r="LP145" i="6"/>
  <c r="LO145" i="6"/>
  <c r="LN145" i="6"/>
  <c r="LM145" i="6"/>
  <c r="LL145" i="6"/>
  <c r="LK145" i="6"/>
  <c r="LJ145" i="6"/>
  <c r="LI145" i="6"/>
  <c r="LH145" i="6"/>
  <c r="LG145" i="6"/>
  <c r="LF145" i="6"/>
  <c r="PL144" i="6"/>
  <c r="PH144" i="6"/>
  <c r="PD144" i="6"/>
  <c r="OZ144" i="6"/>
  <c r="OV144" i="6"/>
  <c r="OR144" i="6"/>
  <c r="OG144" i="6"/>
  <c r="OC144" i="6"/>
  <c r="NY144" i="6"/>
  <c r="NU144" i="6"/>
  <c r="NQ144" i="6"/>
  <c r="NM144" i="6"/>
  <c r="NC144" i="6"/>
  <c r="MY144" i="6"/>
  <c r="MU144" i="6"/>
  <c r="MQ144" i="6"/>
  <c r="MM144" i="6"/>
  <c r="MI144" i="6"/>
  <c r="LX144" i="6"/>
  <c r="LT144" i="6"/>
  <c r="LP144" i="6"/>
  <c r="LL144" i="6"/>
  <c r="LH144" i="6"/>
  <c r="LD144" i="6"/>
  <c r="PT143" i="6"/>
  <c r="PS143" i="6"/>
  <c r="PR143" i="6"/>
  <c r="PQ143" i="6"/>
  <c r="PP143" i="6"/>
  <c r="PO143" i="6"/>
  <c r="PN143" i="6"/>
  <c r="PM143" i="6"/>
  <c r="PL143" i="6"/>
  <c r="PK143" i="6"/>
  <c r="PJ143" i="6"/>
  <c r="PI143" i="6"/>
  <c r="PH143" i="6"/>
  <c r="PG143" i="6"/>
  <c r="PF143" i="6"/>
  <c r="PE143" i="6"/>
  <c r="PD143" i="6"/>
  <c r="PC143" i="6"/>
  <c r="PB143" i="6"/>
  <c r="PA143" i="6"/>
  <c r="OZ143" i="6"/>
  <c r="OY143" i="6"/>
  <c r="OX143" i="6"/>
  <c r="OW143" i="6"/>
  <c r="OV143" i="6"/>
  <c r="OU143" i="6"/>
  <c r="OT143" i="6"/>
  <c r="OS143" i="6"/>
  <c r="OR143" i="6"/>
  <c r="OQ143" i="6"/>
  <c r="OP143" i="6"/>
  <c r="OO143" i="6"/>
  <c r="ON143" i="6"/>
  <c r="OM143" i="6"/>
  <c r="OL143" i="6"/>
  <c r="OK143" i="6"/>
  <c r="OJ143" i="6"/>
  <c r="OI143" i="6"/>
  <c r="OH143" i="6"/>
  <c r="OG143" i="6"/>
  <c r="OF143" i="6"/>
  <c r="OE143" i="6"/>
  <c r="OD143" i="6"/>
  <c r="OC143" i="6"/>
  <c r="OB143" i="6"/>
  <c r="OA143" i="6"/>
  <c r="NZ143" i="6"/>
  <c r="NY143" i="6"/>
  <c r="NX143" i="6"/>
  <c r="NW143" i="6"/>
  <c r="NV143" i="6"/>
  <c r="NU143" i="6"/>
  <c r="NT143" i="6"/>
  <c r="NS143" i="6"/>
  <c r="NR143" i="6"/>
  <c r="NQ143" i="6"/>
  <c r="NP143" i="6"/>
  <c r="NO143" i="6"/>
  <c r="NN143" i="6"/>
  <c r="NM143" i="6"/>
  <c r="NL143" i="6"/>
  <c r="NK143" i="6"/>
  <c r="NJ143" i="6"/>
  <c r="NI143" i="6"/>
  <c r="NH143" i="6"/>
  <c r="NG143" i="6"/>
  <c r="NF143" i="6"/>
  <c r="NE143" i="6"/>
  <c r="ND143" i="6"/>
  <c r="NC143" i="6"/>
  <c r="NB143" i="6"/>
  <c r="NA143" i="6"/>
  <c r="MZ143" i="6"/>
  <c r="MY143" i="6"/>
  <c r="MX143" i="6"/>
  <c r="MW143" i="6"/>
  <c r="MV143" i="6"/>
  <c r="MU143" i="6"/>
  <c r="MT143" i="6"/>
  <c r="MS143" i="6"/>
  <c r="MR143" i="6"/>
  <c r="MQ143" i="6"/>
  <c r="MP143" i="6"/>
  <c r="MO143" i="6"/>
  <c r="MN143" i="6"/>
  <c r="MM143" i="6"/>
  <c r="ML143" i="6"/>
  <c r="MK143" i="6"/>
  <c r="MJ143" i="6"/>
  <c r="MI143" i="6"/>
  <c r="MH143" i="6"/>
  <c r="MG143" i="6"/>
  <c r="MF143" i="6"/>
  <c r="ME143" i="6"/>
  <c r="MD143" i="6"/>
  <c r="MC143" i="6"/>
  <c r="MB143" i="6"/>
  <c r="MA143" i="6"/>
  <c r="LZ143" i="6"/>
  <c r="LY143" i="6"/>
  <c r="LX143" i="6"/>
  <c r="LW143" i="6"/>
  <c r="LV143" i="6"/>
  <c r="LU143" i="6"/>
  <c r="LT143" i="6"/>
  <c r="LS143" i="6"/>
  <c r="LR143" i="6"/>
  <c r="LQ143" i="6"/>
  <c r="LP143" i="6"/>
  <c r="LO143" i="6"/>
  <c r="LN143" i="6"/>
  <c r="LM143" i="6"/>
  <c r="LL143" i="6"/>
  <c r="LK143" i="6"/>
  <c r="LJ143" i="6"/>
  <c r="LI143" i="6"/>
  <c r="LH143" i="6"/>
  <c r="LG143" i="6"/>
  <c r="LF143" i="6"/>
  <c r="LE143" i="6"/>
  <c r="LD143" i="6"/>
  <c r="LC143" i="6"/>
  <c r="LB143" i="6"/>
  <c r="G143" i="6"/>
  <c r="G141" i="6" s="1"/>
  <c r="RG143" i="6"/>
  <c r="RD143" i="6"/>
  <c r="RC143" i="6"/>
  <c r="RA143" i="6"/>
  <c r="QX143" i="6"/>
  <c r="PN135" i="6"/>
  <c r="PM135" i="6"/>
  <c r="PL135" i="6"/>
  <c r="PK135" i="6"/>
  <c r="PJ135" i="6"/>
  <c r="PI135" i="6"/>
  <c r="PH135" i="6"/>
  <c r="PG135" i="6"/>
  <c r="PF135" i="6"/>
  <c r="PE135" i="6"/>
  <c r="PD135" i="6"/>
  <c r="PC135" i="6"/>
  <c r="PB135" i="6"/>
  <c r="PA135" i="6"/>
  <c r="OZ135" i="6"/>
  <c r="OY135" i="6"/>
  <c r="OX135" i="6"/>
  <c r="OW135" i="6"/>
  <c r="OV135" i="6"/>
  <c r="OU135" i="6"/>
  <c r="OT135" i="6"/>
  <c r="OS135" i="6"/>
  <c r="OR135" i="6"/>
  <c r="OQ135" i="6"/>
  <c r="OP135" i="6"/>
  <c r="OO135" i="6"/>
  <c r="ON135" i="6"/>
  <c r="OM135" i="6"/>
  <c r="OL135" i="6"/>
  <c r="OK135" i="6"/>
  <c r="OJ135" i="6"/>
  <c r="OI135" i="6"/>
  <c r="OH135" i="6"/>
  <c r="OG135" i="6"/>
  <c r="OF135" i="6"/>
  <c r="OE135" i="6"/>
  <c r="OD135" i="6"/>
  <c r="OC135" i="6"/>
  <c r="NO135" i="6"/>
  <c r="NN135" i="6"/>
  <c r="NM135" i="6"/>
  <c r="NL135" i="6"/>
  <c r="NK135" i="6"/>
  <c r="NJ135" i="6"/>
  <c r="NI135" i="6"/>
  <c r="NH135" i="6"/>
  <c r="NG135" i="6"/>
  <c r="NF135" i="6"/>
  <c r="NE135" i="6"/>
  <c r="ND135" i="6"/>
  <c r="NC135" i="6"/>
  <c r="NB135" i="6"/>
  <c r="NA135" i="6"/>
  <c r="MZ135" i="6"/>
  <c r="MY135" i="6"/>
  <c r="MX135" i="6"/>
  <c r="MW135" i="6"/>
  <c r="MV135" i="6"/>
  <c r="MU135" i="6"/>
  <c r="MT135" i="6"/>
  <c r="MS135" i="6"/>
  <c r="MR135" i="6"/>
  <c r="MQ135" i="6"/>
  <c r="MP135" i="6"/>
  <c r="MO135" i="6"/>
  <c r="MN135" i="6"/>
  <c r="MM135" i="6"/>
  <c r="ML135" i="6"/>
  <c r="MK135" i="6"/>
  <c r="MJ135" i="6"/>
  <c r="MI135" i="6"/>
  <c r="MH135" i="6"/>
  <c r="MG135" i="6"/>
  <c r="MF135" i="6"/>
  <c r="ME135" i="6"/>
  <c r="MD135" i="6"/>
  <c r="MC135" i="6"/>
  <c r="MB135" i="6"/>
  <c r="MA135" i="6"/>
  <c r="LZ135" i="6"/>
  <c r="LY135" i="6"/>
  <c r="LX135" i="6"/>
  <c r="LW135" i="6"/>
  <c r="LV135" i="6"/>
  <c r="LU135" i="6"/>
  <c r="LT135" i="6"/>
  <c r="LS135" i="6"/>
  <c r="LR135" i="6"/>
  <c r="LQ135" i="6"/>
  <c r="LP135" i="6"/>
  <c r="LO135" i="6"/>
  <c r="LN135" i="6"/>
  <c r="LM135" i="6"/>
  <c r="LL135" i="6"/>
  <c r="LK135" i="6"/>
  <c r="LJ135" i="6"/>
  <c r="LI135" i="6"/>
  <c r="LH135" i="6"/>
  <c r="LG135" i="6"/>
  <c r="LF135" i="6"/>
  <c r="LE135" i="6"/>
  <c r="LD135" i="6"/>
  <c r="LC135" i="6"/>
  <c r="PL134" i="6"/>
  <c r="PH134" i="6"/>
  <c r="PD134" i="6"/>
  <c r="OZ134" i="6"/>
  <c r="OV134" i="6"/>
  <c r="OR134" i="6"/>
  <c r="OG134" i="6"/>
  <c r="OC134" i="6"/>
  <c r="NY134" i="6"/>
  <c r="NU134" i="6"/>
  <c r="NQ134" i="6"/>
  <c r="NM134" i="6"/>
  <c r="NC134" i="6"/>
  <c r="MY134" i="6"/>
  <c r="MU134" i="6"/>
  <c r="MQ134" i="6"/>
  <c r="MM134" i="6"/>
  <c r="MI134" i="6"/>
  <c r="LX134" i="6"/>
  <c r="LT134" i="6"/>
  <c r="LP134" i="6"/>
  <c r="LL134" i="6"/>
  <c r="LH134" i="6"/>
  <c r="LD134" i="6"/>
  <c r="PT133" i="6"/>
  <c r="PS133" i="6"/>
  <c r="PR133" i="6"/>
  <c r="PQ133" i="6"/>
  <c r="PP133" i="6"/>
  <c r="PO133" i="6"/>
  <c r="PN133" i="6"/>
  <c r="PM133" i="6"/>
  <c r="PL133" i="6"/>
  <c r="PK133" i="6"/>
  <c r="PJ133" i="6"/>
  <c r="PI133" i="6"/>
  <c r="PH133" i="6"/>
  <c r="PG133" i="6"/>
  <c r="PF133" i="6"/>
  <c r="PE133" i="6"/>
  <c r="PD133" i="6"/>
  <c r="PC133" i="6"/>
  <c r="PB133" i="6"/>
  <c r="PA133" i="6"/>
  <c r="OZ133" i="6"/>
  <c r="OY133" i="6"/>
  <c r="OX133" i="6"/>
  <c r="OW133" i="6"/>
  <c r="OV133" i="6"/>
  <c r="OU133" i="6"/>
  <c r="OT133" i="6"/>
  <c r="OS133" i="6"/>
  <c r="OR133" i="6"/>
  <c r="OQ133" i="6"/>
  <c r="OP133" i="6"/>
  <c r="OO133" i="6"/>
  <c r="ON133" i="6"/>
  <c r="OM133" i="6"/>
  <c r="OL133" i="6"/>
  <c r="OK133" i="6"/>
  <c r="OJ133" i="6"/>
  <c r="OI133" i="6"/>
  <c r="OH133" i="6"/>
  <c r="OG133" i="6"/>
  <c r="OF133" i="6"/>
  <c r="OE133" i="6"/>
  <c r="OD133" i="6"/>
  <c r="OC133" i="6"/>
  <c r="OB133" i="6"/>
  <c r="OA133" i="6"/>
  <c r="NZ133" i="6"/>
  <c r="NY133" i="6"/>
  <c r="NX133" i="6"/>
  <c r="NW133" i="6"/>
  <c r="NV133" i="6"/>
  <c r="NU133" i="6"/>
  <c r="NT133" i="6"/>
  <c r="NS133" i="6"/>
  <c r="NR133" i="6"/>
  <c r="NQ133" i="6"/>
  <c r="NP133" i="6"/>
  <c r="NO133" i="6"/>
  <c r="NN133" i="6"/>
  <c r="NM133" i="6"/>
  <c r="NL133" i="6"/>
  <c r="NK133" i="6"/>
  <c r="NJ133" i="6"/>
  <c r="NI133" i="6"/>
  <c r="NH133" i="6"/>
  <c r="NG133" i="6"/>
  <c r="NF133" i="6"/>
  <c r="NE133" i="6"/>
  <c r="ND133" i="6"/>
  <c r="NC133" i="6"/>
  <c r="NB133" i="6"/>
  <c r="NA133" i="6"/>
  <c r="MZ133" i="6"/>
  <c r="MY133" i="6"/>
  <c r="MX133" i="6"/>
  <c r="MW133" i="6"/>
  <c r="MV133" i="6"/>
  <c r="MU133" i="6"/>
  <c r="MT133" i="6"/>
  <c r="MS133" i="6"/>
  <c r="MR133" i="6"/>
  <c r="MQ133" i="6"/>
  <c r="MP133" i="6"/>
  <c r="MO133" i="6"/>
  <c r="MN133" i="6"/>
  <c r="MM133" i="6"/>
  <c r="ML133" i="6"/>
  <c r="MK133" i="6"/>
  <c r="MJ133" i="6"/>
  <c r="MI133" i="6"/>
  <c r="MH133" i="6"/>
  <c r="MG133" i="6"/>
  <c r="MF133" i="6"/>
  <c r="ME133" i="6"/>
  <c r="MD133" i="6"/>
  <c r="MC133" i="6"/>
  <c r="MB133" i="6"/>
  <c r="MA133" i="6"/>
  <c r="LZ133" i="6"/>
  <c r="LY133" i="6"/>
  <c r="LX133" i="6"/>
  <c r="LW133" i="6"/>
  <c r="LV133" i="6"/>
  <c r="LU133" i="6"/>
  <c r="LT133" i="6"/>
  <c r="LS133" i="6"/>
  <c r="LR133" i="6"/>
  <c r="LQ133" i="6"/>
  <c r="LP133" i="6"/>
  <c r="LO133" i="6"/>
  <c r="LN133" i="6"/>
  <c r="LM133" i="6"/>
  <c r="LL133" i="6"/>
  <c r="LK133" i="6"/>
  <c r="LJ133" i="6"/>
  <c r="LI133" i="6"/>
  <c r="LH133" i="6"/>
  <c r="LG133" i="6"/>
  <c r="LF133" i="6"/>
  <c r="LE133" i="6"/>
  <c r="LD133" i="6"/>
  <c r="LC133" i="6"/>
  <c r="LB133" i="6"/>
  <c r="G133" i="6"/>
  <c r="G128" i="6" s="1"/>
  <c r="E128" i="6" s="1"/>
  <c r="G22" i="6"/>
  <c r="G18" i="6" s="1"/>
  <c r="SB14" i="6"/>
  <c r="SA14" i="6"/>
  <c r="RZ14" i="6"/>
  <c r="RY14" i="6"/>
  <c r="RX14" i="6"/>
  <c r="RW14" i="6"/>
  <c r="RV14" i="6"/>
  <c r="RU14" i="6"/>
  <c r="RT14" i="6"/>
  <c r="RS14" i="6"/>
  <c r="RR14" i="6"/>
  <c r="RQ14" i="6"/>
  <c r="RP14" i="6"/>
  <c r="RO14" i="6"/>
  <c r="RN14" i="6"/>
  <c r="RM14" i="6"/>
  <c r="RL14" i="6"/>
  <c r="RK14" i="6"/>
  <c r="RJ14" i="6"/>
  <c r="RI14" i="6"/>
  <c r="RH14" i="6"/>
  <c r="RG14" i="6"/>
  <c r="RF14" i="6"/>
  <c r="RE14" i="6"/>
  <c r="RD14" i="6"/>
  <c r="RC14" i="6"/>
  <c r="RB14" i="6"/>
  <c r="RA14" i="6"/>
  <c r="QZ14" i="6"/>
  <c r="QY14" i="6"/>
  <c r="QX14" i="6"/>
  <c r="QW14" i="6"/>
  <c r="QV14" i="6"/>
  <c r="QU14" i="6"/>
  <c r="QT14" i="6"/>
  <c r="QS14" i="6"/>
  <c r="QR14" i="6"/>
  <c r="QQ14" i="6"/>
  <c r="QP14" i="6"/>
  <c r="QO14" i="6"/>
  <c r="QN14" i="6"/>
  <c r="QM14" i="6"/>
  <c r="QL14" i="6"/>
  <c r="QK14" i="6"/>
  <c r="QJ14" i="6"/>
  <c r="QI14" i="6"/>
  <c r="QQ13" i="6"/>
  <c r="QM13" i="6"/>
  <c r="QI13" i="6"/>
  <c r="QE13" i="6"/>
  <c r="QA13" i="6"/>
  <c r="PW13" i="6"/>
  <c r="QV12" i="6"/>
  <c r="QU12" i="6"/>
  <c r="QT12" i="6"/>
  <c r="QS12" i="6"/>
  <c r="QR12" i="6"/>
  <c r="QQ12" i="6"/>
  <c r="QP12" i="6"/>
  <c r="QO12" i="6"/>
  <c r="QN12" i="6"/>
  <c r="QM12" i="6"/>
  <c r="QL12" i="6"/>
  <c r="QK12" i="6"/>
  <c r="QJ12" i="6"/>
  <c r="QI12" i="6"/>
  <c r="QH12" i="6"/>
  <c r="QG12" i="6"/>
  <c r="QF12" i="6"/>
  <c r="QE12" i="6"/>
  <c r="QD12" i="6"/>
  <c r="QC12" i="6"/>
  <c r="QB12" i="6"/>
  <c r="QA12" i="6"/>
  <c r="PZ12" i="6"/>
  <c r="PY12" i="6"/>
  <c r="PX12" i="6"/>
  <c r="PW12" i="6"/>
  <c r="PV12" i="6"/>
  <c r="PU12" i="6"/>
  <c r="G12" i="6"/>
  <c r="G6" i="6" s="1"/>
  <c r="RD12" i="6"/>
  <c r="RC12" i="6"/>
  <c r="RB12" i="6"/>
  <c r="RA12" i="6"/>
  <c r="QZ12" i="6"/>
  <c r="QY12" i="6"/>
  <c r="QX12" i="6"/>
  <c r="QV192" i="5"/>
  <c r="QV193" i="5" s="1"/>
  <c r="QU192" i="5"/>
  <c r="QU193" i="5" s="1"/>
  <c r="QT192" i="5"/>
  <c r="QT193" i="5" s="1"/>
  <c r="QS192" i="5"/>
  <c r="QS193" i="5" s="1"/>
  <c r="QR192" i="5"/>
  <c r="QR193" i="5" s="1"/>
  <c r="QQ192" i="5"/>
  <c r="QQ193" i="5" s="1"/>
  <c r="QP192" i="5"/>
  <c r="QP193" i="5" s="1"/>
  <c r="QO192" i="5"/>
  <c r="QO193" i="5" s="1"/>
  <c r="QN192" i="5"/>
  <c r="QN193" i="5" s="1"/>
  <c r="QM192" i="5"/>
  <c r="QM193" i="5" s="1"/>
  <c r="QL192" i="5"/>
  <c r="QL193" i="5" s="1"/>
  <c r="QK192" i="5"/>
  <c r="QK193" i="5" s="1"/>
  <c r="QJ192" i="5"/>
  <c r="QJ193" i="5" s="1"/>
  <c r="QI192" i="5"/>
  <c r="QI193" i="5" s="1"/>
  <c r="QH192" i="5"/>
  <c r="QH193" i="5" s="1"/>
  <c r="QG192" i="5"/>
  <c r="QG193" i="5" s="1"/>
  <c r="QF192" i="5"/>
  <c r="QF193" i="5" s="1"/>
  <c r="QE192" i="5"/>
  <c r="QE193" i="5" s="1"/>
  <c r="QD192" i="5"/>
  <c r="QD193" i="5" s="1"/>
  <c r="QC192" i="5"/>
  <c r="QC193" i="5" s="1"/>
  <c r="QB192" i="5"/>
  <c r="QB193" i="5" s="1"/>
  <c r="QA192" i="5"/>
  <c r="QA193" i="5" s="1"/>
  <c r="PZ192" i="5"/>
  <c r="PZ193" i="5" s="1"/>
  <c r="PY192" i="5"/>
  <c r="PY193" i="5" s="1"/>
  <c r="PX192" i="5"/>
  <c r="PX193" i="5" s="1"/>
  <c r="PW192" i="5"/>
  <c r="PW193" i="5" s="1"/>
  <c r="PV192" i="5"/>
  <c r="PV193" i="5" s="1"/>
  <c r="PU192" i="5"/>
  <c r="PU193" i="5" s="1"/>
  <c r="PT192" i="5"/>
  <c r="PT193" i="5" s="1"/>
  <c r="PS192" i="5"/>
  <c r="PS193" i="5" s="1"/>
  <c r="PR192" i="5"/>
  <c r="PR193" i="5" s="1"/>
  <c r="PQ192" i="5"/>
  <c r="PQ193" i="5" s="1"/>
  <c r="PP192" i="5"/>
  <c r="PP193" i="5" s="1"/>
  <c r="PO192" i="5"/>
  <c r="PO193" i="5" s="1"/>
  <c r="PN192" i="5"/>
  <c r="PN193" i="5" s="1"/>
  <c r="PM192" i="5"/>
  <c r="PM193" i="5" s="1"/>
  <c r="PL192" i="5"/>
  <c r="PL193" i="5" s="1"/>
  <c r="PK192" i="5"/>
  <c r="PK193" i="5" s="1"/>
  <c r="PJ192" i="5"/>
  <c r="PJ193" i="5" s="1"/>
  <c r="PI192" i="5"/>
  <c r="PI193" i="5" s="1"/>
  <c r="PH192" i="5"/>
  <c r="PH193" i="5" s="1"/>
  <c r="PG192" i="5"/>
  <c r="PG193" i="5" s="1"/>
  <c r="PF192" i="5"/>
  <c r="PF193" i="5" s="1"/>
  <c r="PE192" i="5"/>
  <c r="PE193" i="5" s="1"/>
  <c r="PD192" i="5"/>
  <c r="PD193" i="5" s="1"/>
  <c r="PC192" i="5"/>
  <c r="PC193" i="5" s="1"/>
  <c r="PB192" i="5"/>
  <c r="PB193" i="5" s="1"/>
  <c r="PA192" i="5"/>
  <c r="PA193" i="5" s="1"/>
  <c r="OZ192" i="5"/>
  <c r="OZ193" i="5" s="1"/>
  <c r="OY192" i="5"/>
  <c r="OY193" i="5" s="1"/>
  <c r="OX192" i="5"/>
  <c r="OX193" i="5" s="1"/>
  <c r="OW192" i="5"/>
  <c r="OW193" i="5" s="1"/>
  <c r="OV192" i="5"/>
  <c r="OV193" i="5" s="1"/>
  <c r="OU192" i="5"/>
  <c r="OU193" i="5" s="1"/>
  <c r="OT192" i="5"/>
  <c r="OT193" i="5" s="1"/>
  <c r="OS192" i="5"/>
  <c r="OS193" i="5" s="1"/>
  <c r="OR192" i="5"/>
  <c r="OR193" i="5" s="1"/>
  <c r="OQ192" i="5"/>
  <c r="OQ193" i="5" s="1"/>
  <c r="OP192" i="5"/>
  <c r="OP193" i="5" s="1"/>
  <c r="OO192" i="5"/>
  <c r="OO193" i="5" s="1"/>
  <c r="ON192" i="5"/>
  <c r="ON193" i="5" s="1"/>
  <c r="OM192" i="5"/>
  <c r="OM193" i="5" s="1"/>
  <c r="OL192" i="5"/>
  <c r="OL193" i="5" s="1"/>
  <c r="OK192" i="5"/>
  <c r="OK193" i="5" s="1"/>
  <c r="OJ192" i="5"/>
  <c r="OJ193" i="5" s="1"/>
  <c r="OI192" i="5"/>
  <c r="OI193" i="5" s="1"/>
  <c r="OH192" i="5"/>
  <c r="OH193" i="5" s="1"/>
  <c r="OG192" i="5"/>
  <c r="OG193" i="5" s="1"/>
  <c r="OF192" i="5"/>
  <c r="OF193" i="5" s="1"/>
  <c r="OE192" i="5"/>
  <c r="OE193" i="5" s="1"/>
  <c r="OD192" i="5"/>
  <c r="OD193" i="5" s="1"/>
  <c r="OC192" i="5"/>
  <c r="OC193" i="5" s="1"/>
  <c r="OB192" i="5"/>
  <c r="OB193" i="5" s="1"/>
  <c r="OA192" i="5"/>
  <c r="OA193" i="5" s="1"/>
  <c r="NZ192" i="5"/>
  <c r="NZ193" i="5" s="1"/>
  <c r="NY192" i="5"/>
  <c r="NY193" i="5" s="1"/>
  <c r="NX192" i="5"/>
  <c r="NX193" i="5" s="1"/>
  <c r="NW192" i="5"/>
  <c r="NW193" i="5" s="1"/>
  <c r="NV192" i="5"/>
  <c r="NV193" i="5" s="1"/>
  <c r="NU192" i="5"/>
  <c r="NU193" i="5" s="1"/>
  <c r="NT192" i="5"/>
  <c r="NT193" i="5" s="1"/>
  <c r="NS192" i="5"/>
  <c r="NS193" i="5" s="1"/>
  <c r="NR192" i="5"/>
  <c r="NR193" i="5" s="1"/>
  <c r="NQ192" i="5"/>
  <c r="NQ193" i="5" s="1"/>
  <c r="NP192" i="5"/>
  <c r="NP193" i="5" s="1"/>
  <c r="NO192" i="5"/>
  <c r="NO193" i="5" s="1"/>
  <c r="NN192" i="5"/>
  <c r="NN193" i="5" s="1"/>
  <c r="NM192" i="5"/>
  <c r="NM193" i="5" s="1"/>
  <c r="NL192" i="5"/>
  <c r="NL193" i="5" s="1"/>
  <c r="NK192" i="5"/>
  <c r="NK193" i="5" s="1"/>
  <c r="NJ192" i="5"/>
  <c r="NJ193" i="5" s="1"/>
  <c r="NI192" i="5"/>
  <c r="NI193" i="5" s="1"/>
  <c r="NH192" i="5"/>
  <c r="NH193" i="5" s="1"/>
  <c r="NG192" i="5"/>
  <c r="NG193" i="5" s="1"/>
  <c r="NF192" i="5"/>
  <c r="NF193" i="5" s="1"/>
  <c r="NE192" i="5"/>
  <c r="NE193" i="5" s="1"/>
  <c r="ND192" i="5"/>
  <c r="ND193" i="5" s="1"/>
  <c r="NC192" i="5"/>
  <c r="NC193" i="5" s="1"/>
  <c r="NB192" i="5"/>
  <c r="NB193" i="5" s="1"/>
  <c r="NA192" i="5"/>
  <c r="NA193" i="5" s="1"/>
  <c r="MZ192" i="5"/>
  <c r="MZ193" i="5" s="1"/>
  <c r="MY192" i="5"/>
  <c r="MY193" i="5" s="1"/>
  <c r="MX192" i="5"/>
  <c r="MX193" i="5" s="1"/>
  <c r="MW192" i="5"/>
  <c r="MW193" i="5" s="1"/>
  <c r="MV192" i="5"/>
  <c r="MV193" i="5" s="1"/>
  <c r="MU192" i="5"/>
  <c r="MU193" i="5" s="1"/>
  <c r="MT192" i="5"/>
  <c r="MT193" i="5" s="1"/>
  <c r="MS192" i="5"/>
  <c r="MS193" i="5" s="1"/>
  <c r="MR192" i="5"/>
  <c r="MR193" i="5" s="1"/>
  <c r="MQ192" i="5"/>
  <c r="MQ193" i="5" s="1"/>
  <c r="MP192" i="5"/>
  <c r="MP193" i="5" s="1"/>
  <c r="MO192" i="5"/>
  <c r="MO193" i="5" s="1"/>
  <c r="MN192" i="5"/>
  <c r="MN193" i="5" s="1"/>
  <c r="MM192" i="5"/>
  <c r="MM193" i="5" s="1"/>
  <c r="ML192" i="5"/>
  <c r="ML193" i="5" s="1"/>
  <c r="MK192" i="5"/>
  <c r="MK193" i="5" s="1"/>
  <c r="MJ192" i="5"/>
  <c r="MJ193" i="5" s="1"/>
  <c r="MI192" i="5"/>
  <c r="MI193" i="5" s="1"/>
  <c r="MH192" i="5"/>
  <c r="MH193" i="5" s="1"/>
  <c r="MG192" i="5"/>
  <c r="MG193" i="5" s="1"/>
  <c r="MF192" i="5"/>
  <c r="MF193" i="5" s="1"/>
  <c r="ME192" i="5"/>
  <c r="ME193" i="5" s="1"/>
  <c r="MD192" i="5"/>
  <c r="MD193" i="5" s="1"/>
  <c r="MC192" i="5"/>
  <c r="MC193" i="5" s="1"/>
  <c r="MB192" i="5"/>
  <c r="MB193" i="5" s="1"/>
  <c r="MA192" i="5"/>
  <c r="MA193" i="5" s="1"/>
  <c r="LZ192" i="5"/>
  <c r="LZ193" i="5" s="1"/>
  <c r="LY192" i="5"/>
  <c r="LY193" i="5" s="1"/>
  <c r="LX192" i="5"/>
  <c r="LX193" i="5" s="1"/>
  <c r="LW192" i="5"/>
  <c r="LW193" i="5" s="1"/>
  <c r="LV192" i="5"/>
  <c r="LV193" i="5" s="1"/>
  <c r="LU192" i="5"/>
  <c r="LU193" i="5" s="1"/>
  <c r="LT192" i="5"/>
  <c r="LT193" i="5" s="1"/>
  <c r="LS192" i="5"/>
  <c r="LS193" i="5" s="1"/>
  <c r="LR192" i="5"/>
  <c r="LR193" i="5" s="1"/>
  <c r="LQ192" i="5"/>
  <c r="LQ193" i="5" s="1"/>
  <c r="LP192" i="5"/>
  <c r="LP193" i="5" s="1"/>
  <c r="LO192" i="5"/>
  <c r="LO193" i="5" s="1"/>
  <c r="LN192" i="5"/>
  <c r="LN193" i="5" s="1"/>
  <c r="LM192" i="5"/>
  <c r="LM193" i="5" s="1"/>
  <c r="LL192" i="5"/>
  <c r="LL193" i="5" s="1"/>
  <c r="LK192" i="5"/>
  <c r="LK193" i="5" s="1"/>
  <c r="LJ192" i="5"/>
  <c r="LJ193" i="5" s="1"/>
  <c r="LI192" i="5"/>
  <c r="LI193" i="5" s="1"/>
  <c r="LH192" i="5"/>
  <c r="LH193" i="5" s="1"/>
  <c r="LG192" i="5"/>
  <c r="LG193" i="5" s="1"/>
  <c r="LF192" i="5"/>
  <c r="LF193" i="5" s="1"/>
  <c r="LE192" i="5"/>
  <c r="LE193" i="5" s="1"/>
  <c r="LD192" i="5"/>
  <c r="LD193" i="5" s="1"/>
  <c r="LC192" i="5"/>
  <c r="LC193" i="5" s="1"/>
  <c r="LB192" i="5"/>
  <c r="LB193" i="5" s="1"/>
  <c r="LA192" i="5"/>
  <c r="LA193" i="5" s="1"/>
  <c r="KZ192" i="5"/>
  <c r="KZ193" i="5" s="1"/>
  <c r="KY192" i="5"/>
  <c r="KY193" i="5" s="1"/>
  <c r="KX192" i="5"/>
  <c r="KX193" i="5" s="1"/>
  <c r="KW192" i="5"/>
  <c r="KW193" i="5" s="1"/>
  <c r="KV192" i="5"/>
  <c r="KV193" i="5" s="1"/>
  <c r="KU192" i="5"/>
  <c r="KU193" i="5" s="1"/>
  <c r="KT192" i="5"/>
  <c r="KT193" i="5" s="1"/>
  <c r="KS192" i="5"/>
  <c r="KS193" i="5" s="1"/>
  <c r="KR192" i="5"/>
  <c r="KR193" i="5" s="1"/>
  <c r="KQ192" i="5"/>
  <c r="KQ193" i="5" s="1"/>
  <c r="KP192" i="5"/>
  <c r="KP193" i="5" s="1"/>
  <c r="KO192" i="5"/>
  <c r="KO193" i="5" s="1"/>
  <c r="KN192" i="5"/>
  <c r="KN193" i="5" s="1"/>
  <c r="KM192" i="5"/>
  <c r="KM193" i="5" s="1"/>
  <c r="KL192" i="5"/>
  <c r="KL193" i="5" s="1"/>
  <c r="KK192" i="5"/>
  <c r="KK193" i="5" s="1"/>
  <c r="KJ192" i="5"/>
  <c r="KJ193" i="5" s="1"/>
  <c r="KI192" i="5"/>
  <c r="KI193" i="5" s="1"/>
  <c r="KH192" i="5"/>
  <c r="KH193" i="5" s="1"/>
  <c r="KG192" i="5"/>
  <c r="KG193" i="5" s="1"/>
  <c r="KF192" i="5"/>
  <c r="KF193" i="5" s="1"/>
  <c r="KE192" i="5"/>
  <c r="KE193" i="5" s="1"/>
  <c r="KD192" i="5"/>
  <c r="KD193" i="5" s="1"/>
  <c r="KC192" i="5"/>
  <c r="KC193" i="5" s="1"/>
  <c r="KB192" i="5"/>
  <c r="KB193" i="5" s="1"/>
  <c r="KA192" i="5"/>
  <c r="KA193" i="5" s="1"/>
  <c r="JZ192" i="5"/>
  <c r="JZ193" i="5" s="1"/>
  <c r="JY192" i="5"/>
  <c r="JY193" i="5" s="1"/>
  <c r="JX192" i="5"/>
  <c r="JX193" i="5" s="1"/>
  <c r="JW192" i="5"/>
  <c r="JW193" i="5" s="1"/>
  <c r="JV192" i="5"/>
  <c r="JV193" i="5" s="1"/>
  <c r="JU192" i="5"/>
  <c r="JU193" i="5" s="1"/>
  <c r="JT192" i="5"/>
  <c r="JT193" i="5" s="1"/>
  <c r="JS192" i="5"/>
  <c r="JS193" i="5" s="1"/>
  <c r="JR192" i="5"/>
  <c r="JR193" i="5" s="1"/>
  <c r="JQ192" i="5"/>
  <c r="JQ193" i="5" s="1"/>
  <c r="JP192" i="5"/>
  <c r="JP193" i="5" s="1"/>
  <c r="JO192" i="5"/>
  <c r="JO193" i="5" s="1"/>
  <c r="JN192" i="5"/>
  <c r="JN193" i="5" s="1"/>
  <c r="JM192" i="5"/>
  <c r="JM193" i="5" s="1"/>
  <c r="JL192" i="5"/>
  <c r="JL193" i="5" s="1"/>
  <c r="JK192" i="5"/>
  <c r="JK193" i="5" s="1"/>
  <c r="JJ192" i="5"/>
  <c r="JJ193" i="5" s="1"/>
  <c r="JI192" i="5"/>
  <c r="JI193" i="5" s="1"/>
  <c r="JH192" i="5"/>
  <c r="JH193" i="5" s="1"/>
  <c r="JG192" i="5"/>
  <c r="JG193" i="5" s="1"/>
  <c r="JF192" i="5"/>
  <c r="JF193" i="5" s="1"/>
  <c r="JE192" i="5"/>
  <c r="JE193" i="5" s="1"/>
  <c r="JD192" i="5"/>
  <c r="JD193" i="5" s="1"/>
  <c r="JC192" i="5"/>
  <c r="JC193" i="5" s="1"/>
  <c r="JB192" i="5"/>
  <c r="JB193" i="5" s="1"/>
  <c r="JA192" i="5"/>
  <c r="JA193" i="5" s="1"/>
  <c r="IZ192" i="5"/>
  <c r="IZ193" i="5" s="1"/>
  <c r="IY192" i="5"/>
  <c r="IY193" i="5" s="1"/>
  <c r="IX192" i="5"/>
  <c r="IX193" i="5" s="1"/>
  <c r="IW192" i="5"/>
  <c r="IW193" i="5" s="1"/>
  <c r="IV192" i="5"/>
  <c r="IV193" i="5" s="1"/>
  <c r="IU192" i="5"/>
  <c r="IU193" i="5" s="1"/>
  <c r="IT192" i="5"/>
  <c r="IT193" i="5" s="1"/>
  <c r="IS192" i="5"/>
  <c r="IS193" i="5" s="1"/>
  <c r="IR192" i="5"/>
  <c r="IR193" i="5" s="1"/>
  <c r="IQ192" i="5"/>
  <c r="IQ193" i="5" s="1"/>
  <c r="IP192" i="5"/>
  <c r="IP193" i="5" s="1"/>
  <c r="IO192" i="5"/>
  <c r="IO193" i="5" s="1"/>
  <c r="IN192" i="5"/>
  <c r="IN193" i="5" s="1"/>
  <c r="IM192" i="5"/>
  <c r="IM193" i="5" s="1"/>
  <c r="IL192" i="5"/>
  <c r="IL193" i="5" s="1"/>
  <c r="IK192" i="5"/>
  <c r="IK193" i="5" s="1"/>
  <c r="IJ192" i="5"/>
  <c r="IJ193" i="5" s="1"/>
  <c r="II192" i="5"/>
  <c r="II193" i="5" s="1"/>
  <c r="IH192" i="5"/>
  <c r="IH193" i="5" s="1"/>
  <c r="IG192" i="5"/>
  <c r="IG193" i="5" s="1"/>
  <c r="IF192" i="5"/>
  <c r="IF193" i="5" s="1"/>
  <c r="IE192" i="5"/>
  <c r="IE193" i="5" s="1"/>
  <c r="ID192" i="5"/>
  <c r="ID193" i="5" s="1"/>
  <c r="IC192" i="5"/>
  <c r="IC193" i="5" s="1"/>
  <c r="IB192" i="5"/>
  <c r="IB193" i="5" s="1"/>
  <c r="IA192" i="5"/>
  <c r="IA193" i="5" s="1"/>
  <c r="HZ192" i="5"/>
  <c r="HZ193" i="5" s="1"/>
  <c r="HY192" i="5"/>
  <c r="HY193" i="5" s="1"/>
  <c r="HX192" i="5"/>
  <c r="HX193" i="5" s="1"/>
  <c r="HW192" i="5"/>
  <c r="HW193" i="5" s="1"/>
  <c r="HV192" i="5"/>
  <c r="HV193" i="5" s="1"/>
  <c r="HU192" i="5"/>
  <c r="HU193" i="5" s="1"/>
  <c r="HT192" i="5"/>
  <c r="HT193" i="5" s="1"/>
  <c r="HS192" i="5"/>
  <c r="HS193" i="5" s="1"/>
  <c r="HR192" i="5"/>
  <c r="HR193" i="5" s="1"/>
  <c r="HQ192" i="5"/>
  <c r="HQ193" i="5" s="1"/>
  <c r="HP192" i="5"/>
  <c r="HP193" i="5" s="1"/>
  <c r="HO192" i="5"/>
  <c r="HO193" i="5" s="1"/>
  <c r="HN192" i="5"/>
  <c r="HN193" i="5" s="1"/>
  <c r="HM192" i="5"/>
  <c r="HM193" i="5" s="1"/>
  <c r="HL192" i="5"/>
  <c r="HL193" i="5" s="1"/>
  <c r="HK192" i="5"/>
  <c r="HK193" i="5" s="1"/>
  <c r="HJ192" i="5"/>
  <c r="HJ193" i="5" s="1"/>
  <c r="HI192" i="5"/>
  <c r="HI193" i="5" s="1"/>
  <c r="HH192" i="5"/>
  <c r="HH193" i="5" s="1"/>
  <c r="HG192" i="5"/>
  <c r="HG193" i="5" s="1"/>
  <c r="HF192" i="5"/>
  <c r="HF193" i="5" s="1"/>
  <c r="HE192" i="5"/>
  <c r="HE193" i="5" s="1"/>
  <c r="HD192" i="5"/>
  <c r="HD193" i="5" s="1"/>
  <c r="HC192" i="5"/>
  <c r="HC193" i="5" s="1"/>
  <c r="HB192" i="5"/>
  <c r="HB193" i="5" s="1"/>
  <c r="HA192" i="5"/>
  <c r="HA193" i="5" s="1"/>
  <c r="GZ192" i="5"/>
  <c r="GZ193" i="5" s="1"/>
  <c r="GY192" i="5"/>
  <c r="GY193" i="5" s="1"/>
  <c r="GX192" i="5"/>
  <c r="GX193" i="5" s="1"/>
  <c r="GW192" i="5"/>
  <c r="GW193" i="5" s="1"/>
  <c r="GV192" i="5"/>
  <c r="GV193" i="5" s="1"/>
  <c r="GU192" i="5"/>
  <c r="GU193" i="5" s="1"/>
  <c r="GT192" i="5"/>
  <c r="GT193" i="5" s="1"/>
  <c r="GS192" i="5"/>
  <c r="GS193" i="5" s="1"/>
  <c r="GR192" i="5"/>
  <c r="GR193" i="5" s="1"/>
  <c r="GQ192" i="5"/>
  <c r="GQ193" i="5" s="1"/>
  <c r="GP192" i="5"/>
  <c r="GP193" i="5" s="1"/>
  <c r="GO192" i="5"/>
  <c r="GO193" i="5" s="1"/>
  <c r="GN192" i="5"/>
  <c r="GN193" i="5" s="1"/>
  <c r="GM192" i="5"/>
  <c r="GM193" i="5" s="1"/>
  <c r="GL192" i="5"/>
  <c r="GL193" i="5" s="1"/>
  <c r="GK192" i="5"/>
  <c r="GK193" i="5" s="1"/>
  <c r="GJ192" i="5"/>
  <c r="GJ193" i="5" s="1"/>
  <c r="GI192" i="5"/>
  <c r="GI193" i="5" s="1"/>
  <c r="GH192" i="5"/>
  <c r="GH193" i="5" s="1"/>
  <c r="GG192" i="5"/>
  <c r="GG193" i="5" s="1"/>
  <c r="GF192" i="5"/>
  <c r="GF193" i="5" s="1"/>
  <c r="GE192" i="5"/>
  <c r="GE193" i="5" s="1"/>
  <c r="GD192" i="5"/>
  <c r="GD193" i="5" s="1"/>
  <c r="GC192" i="5"/>
  <c r="GC193" i="5" s="1"/>
  <c r="GB192" i="5"/>
  <c r="GB193" i="5" s="1"/>
  <c r="GA192" i="5"/>
  <c r="GA193" i="5" s="1"/>
  <c r="FZ192" i="5"/>
  <c r="FZ193" i="5" s="1"/>
  <c r="FY192" i="5"/>
  <c r="FY193" i="5" s="1"/>
  <c r="FX192" i="5"/>
  <c r="FX193" i="5" s="1"/>
  <c r="FW192" i="5"/>
  <c r="FW193" i="5" s="1"/>
  <c r="FV192" i="5"/>
  <c r="FV193" i="5" s="1"/>
  <c r="FU192" i="5"/>
  <c r="FU193" i="5" s="1"/>
  <c r="FT192" i="5"/>
  <c r="FT193" i="5" s="1"/>
  <c r="FS192" i="5"/>
  <c r="FS193" i="5" s="1"/>
  <c r="FR192" i="5"/>
  <c r="FR193" i="5" s="1"/>
  <c r="FQ192" i="5"/>
  <c r="FQ193" i="5" s="1"/>
  <c r="FP192" i="5"/>
  <c r="FP193" i="5" s="1"/>
  <c r="FO192" i="5"/>
  <c r="FO193" i="5" s="1"/>
  <c r="FN192" i="5"/>
  <c r="FN193" i="5" s="1"/>
  <c r="FM192" i="5"/>
  <c r="FM193" i="5" s="1"/>
  <c r="FL192" i="5"/>
  <c r="FL193" i="5" s="1"/>
  <c r="FK192" i="5"/>
  <c r="FK193" i="5" s="1"/>
  <c r="FJ192" i="5"/>
  <c r="FJ193" i="5" s="1"/>
  <c r="FI192" i="5"/>
  <c r="FI193" i="5" s="1"/>
  <c r="FH192" i="5"/>
  <c r="FH193" i="5" s="1"/>
  <c r="FG192" i="5"/>
  <c r="FG193" i="5" s="1"/>
  <c r="FF192" i="5"/>
  <c r="FF193" i="5" s="1"/>
  <c r="FE192" i="5"/>
  <c r="FE193" i="5" s="1"/>
  <c r="FD192" i="5"/>
  <c r="FD193" i="5" s="1"/>
  <c r="FC192" i="5"/>
  <c r="FC193" i="5" s="1"/>
  <c r="FB192" i="5"/>
  <c r="FB193" i="5" s="1"/>
  <c r="FA192" i="5"/>
  <c r="FA193" i="5" s="1"/>
  <c r="EZ192" i="5"/>
  <c r="EZ193" i="5" s="1"/>
  <c r="EY192" i="5"/>
  <c r="EY193" i="5" s="1"/>
  <c r="EX192" i="5"/>
  <c r="EX193" i="5" s="1"/>
  <c r="EW192" i="5"/>
  <c r="EW193" i="5" s="1"/>
  <c r="EV192" i="5"/>
  <c r="EV193" i="5" s="1"/>
  <c r="EU192" i="5"/>
  <c r="EU193" i="5" s="1"/>
  <c r="ET192" i="5"/>
  <c r="ET193" i="5" s="1"/>
  <c r="ES192" i="5"/>
  <c r="ES193" i="5" s="1"/>
  <c r="ER192" i="5"/>
  <c r="ER193" i="5" s="1"/>
  <c r="EQ192" i="5"/>
  <c r="EQ193" i="5" s="1"/>
  <c r="EP192" i="5"/>
  <c r="EP193" i="5" s="1"/>
  <c r="EO192" i="5"/>
  <c r="EO193" i="5" s="1"/>
  <c r="EN192" i="5"/>
  <c r="EN193" i="5" s="1"/>
  <c r="EM192" i="5"/>
  <c r="EM193" i="5" s="1"/>
  <c r="EL192" i="5"/>
  <c r="EL193" i="5" s="1"/>
  <c r="EK192" i="5"/>
  <c r="EK193" i="5" s="1"/>
  <c r="EJ192" i="5"/>
  <c r="EJ193" i="5" s="1"/>
  <c r="EI192" i="5"/>
  <c r="EI193" i="5" s="1"/>
  <c r="EH192" i="5"/>
  <c r="EH193" i="5" s="1"/>
  <c r="EG192" i="5"/>
  <c r="EG193" i="5" s="1"/>
  <c r="EF192" i="5"/>
  <c r="EF193" i="5" s="1"/>
  <c r="EE192" i="5"/>
  <c r="EE193" i="5" s="1"/>
  <c r="ED192" i="5"/>
  <c r="ED193" i="5" s="1"/>
  <c r="EC192" i="5"/>
  <c r="EC193" i="5" s="1"/>
  <c r="EB192" i="5"/>
  <c r="EB193" i="5" s="1"/>
  <c r="EA192" i="5"/>
  <c r="EA193" i="5" s="1"/>
  <c r="DZ192" i="5"/>
  <c r="DZ193" i="5" s="1"/>
  <c r="DY192" i="5"/>
  <c r="DY193" i="5" s="1"/>
  <c r="DX192" i="5"/>
  <c r="DX193" i="5" s="1"/>
  <c r="DW192" i="5"/>
  <c r="DW193" i="5" s="1"/>
  <c r="DV192" i="5"/>
  <c r="DV193" i="5" s="1"/>
  <c r="DU192" i="5"/>
  <c r="DU193" i="5" s="1"/>
  <c r="DT192" i="5"/>
  <c r="DT193" i="5" s="1"/>
  <c r="DS192" i="5"/>
  <c r="DS193" i="5" s="1"/>
  <c r="DR192" i="5"/>
  <c r="DR193" i="5" s="1"/>
  <c r="DQ192" i="5"/>
  <c r="DQ193" i="5" s="1"/>
  <c r="DP192" i="5"/>
  <c r="DP193" i="5" s="1"/>
  <c r="DO192" i="5"/>
  <c r="DO193" i="5" s="1"/>
  <c r="DN192" i="5"/>
  <c r="DN193" i="5" s="1"/>
  <c r="DM192" i="5"/>
  <c r="DM193" i="5" s="1"/>
  <c r="DL192" i="5"/>
  <c r="DL193" i="5" s="1"/>
  <c r="DK192" i="5"/>
  <c r="DK193" i="5" s="1"/>
  <c r="DJ192" i="5"/>
  <c r="DJ193" i="5" s="1"/>
  <c r="DI192" i="5"/>
  <c r="DI193" i="5" s="1"/>
  <c r="DH192" i="5"/>
  <c r="DH193" i="5" s="1"/>
  <c r="DG192" i="5"/>
  <c r="DG193" i="5" s="1"/>
  <c r="DF192" i="5"/>
  <c r="DF193" i="5" s="1"/>
  <c r="DE192" i="5"/>
  <c r="DE193" i="5" s="1"/>
  <c r="DD192" i="5"/>
  <c r="DD193" i="5" s="1"/>
  <c r="DC192" i="5"/>
  <c r="DC193" i="5" s="1"/>
  <c r="DB192" i="5"/>
  <c r="DB193" i="5" s="1"/>
  <c r="DA192" i="5"/>
  <c r="DA193" i="5" s="1"/>
  <c r="CZ192" i="5"/>
  <c r="CZ193" i="5" s="1"/>
  <c r="CY192" i="5"/>
  <c r="CY193" i="5" s="1"/>
  <c r="CX192" i="5"/>
  <c r="CX193" i="5" s="1"/>
  <c r="CW192" i="5"/>
  <c r="CW193" i="5" s="1"/>
  <c r="CV192" i="5"/>
  <c r="CV193" i="5" s="1"/>
  <c r="CU192" i="5"/>
  <c r="CU193" i="5" s="1"/>
  <c r="CT192" i="5"/>
  <c r="CT193" i="5" s="1"/>
  <c r="CS192" i="5"/>
  <c r="CS193" i="5" s="1"/>
  <c r="CR192" i="5"/>
  <c r="CR193" i="5" s="1"/>
  <c r="CQ192" i="5"/>
  <c r="CQ193" i="5" s="1"/>
  <c r="CP192" i="5"/>
  <c r="CP193" i="5" s="1"/>
  <c r="CO192" i="5"/>
  <c r="CO193" i="5" s="1"/>
  <c r="CN192" i="5"/>
  <c r="CN193" i="5" s="1"/>
  <c r="CM192" i="5"/>
  <c r="CM193" i="5" s="1"/>
  <c r="CL192" i="5"/>
  <c r="CL193" i="5" s="1"/>
  <c r="CK192" i="5"/>
  <c r="CK193" i="5" s="1"/>
  <c r="CJ192" i="5"/>
  <c r="CJ193" i="5" s="1"/>
  <c r="CI192" i="5"/>
  <c r="CI193" i="5" s="1"/>
  <c r="CH192" i="5"/>
  <c r="CH193" i="5" s="1"/>
  <c r="CG192" i="5"/>
  <c r="CG193" i="5" s="1"/>
  <c r="CF192" i="5"/>
  <c r="CF193" i="5" s="1"/>
  <c r="CE192" i="5"/>
  <c r="CE193" i="5" s="1"/>
  <c r="CD192" i="5"/>
  <c r="CD193" i="5" s="1"/>
  <c r="CC192" i="5"/>
  <c r="CC193" i="5" s="1"/>
  <c r="CB192" i="5"/>
  <c r="CB193" i="5" s="1"/>
  <c r="CA192" i="5"/>
  <c r="CA193" i="5" s="1"/>
  <c r="BZ192" i="5"/>
  <c r="BZ193" i="5" s="1"/>
  <c r="BY192" i="5"/>
  <c r="BY193" i="5" s="1"/>
  <c r="BX192" i="5"/>
  <c r="BX193" i="5" s="1"/>
  <c r="BW192" i="5"/>
  <c r="BW193" i="5" s="1"/>
  <c r="BV192" i="5"/>
  <c r="BV193" i="5" s="1"/>
  <c r="BU192" i="5"/>
  <c r="BU193" i="5" s="1"/>
  <c r="BT192" i="5"/>
  <c r="BT193" i="5" s="1"/>
  <c r="BS192" i="5"/>
  <c r="BS193" i="5" s="1"/>
  <c r="BR192" i="5"/>
  <c r="BR193" i="5" s="1"/>
  <c r="BQ192" i="5"/>
  <c r="BQ193" i="5" s="1"/>
  <c r="BP192" i="5"/>
  <c r="BP193" i="5" s="1"/>
  <c r="BO192" i="5"/>
  <c r="BO193" i="5" s="1"/>
  <c r="BN192" i="5"/>
  <c r="BN193" i="5" s="1"/>
  <c r="BM192" i="5"/>
  <c r="BM193" i="5" s="1"/>
  <c r="BL192" i="5"/>
  <c r="BL193" i="5" s="1"/>
  <c r="BK192" i="5"/>
  <c r="BK193" i="5" s="1"/>
  <c r="BJ192" i="5"/>
  <c r="BJ193" i="5" s="1"/>
  <c r="BI192" i="5"/>
  <c r="BI193" i="5" s="1"/>
  <c r="BH192" i="5"/>
  <c r="BH193" i="5" s="1"/>
  <c r="BG192" i="5"/>
  <c r="BG193" i="5" s="1"/>
  <c r="BF192" i="5"/>
  <c r="BF193" i="5" s="1"/>
  <c r="BE192" i="5"/>
  <c r="BE193" i="5" s="1"/>
  <c r="BD192" i="5"/>
  <c r="BD193" i="5" s="1"/>
  <c r="BC192" i="5"/>
  <c r="BC193" i="5" s="1"/>
  <c r="BB192" i="5"/>
  <c r="BB193" i="5" s="1"/>
  <c r="BA192" i="5"/>
  <c r="BA193" i="5" s="1"/>
  <c r="AZ192" i="5"/>
  <c r="AZ193" i="5" s="1"/>
  <c r="AY192" i="5"/>
  <c r="AY193" i="5" s="1"/>
  <c r="AX192" i="5"/>
  <c r="AX193" i="5" s="1"/>
  <c r="AW192" i="5"/>
  <c r="AW193" i="5" s="1"/>
  <c r="AV192" i="5"/>
  <c r="AV193" i="5" s="1"/>
  <c r="AU192" i="5"/>
  <c r="AU193" i="5" s="1"/>
  <c r="AT192" i="5"/>
  <c r="AT193" i="5" s="1"/>
  <c r="AS192" i="5"/>
  <c r="AS193" i="5" s="1"/>
  <c r="AR192" i="5"/>
  <c r="AR193" i="5" s="1"/>
  <c r="AQ192" i="5"/>
  <c r="AQ193" i="5" s="1"/>
  <c r="AP192" i="5"/>
  <c r="AP193" i="5" s="1"/>
  <c r="AO192" i="5"/>
  <c r="AO193" i="5" s="1"/>
  <c r="AN192" i="5"/>
  <c r="AN193" i="5" s="1"/>
  <c r="AM192" i="5"/>
  <c r="AM193" i="5" s="1"/>
  <c r="AL192" i="5"/>
  <c r="AL193" i="5" s="1"/>
  <c r="AK192" i="5"/>
  <c r="AK193" i="5" s="1"/>
  <c r="AJ192" i="5"/>
  <c r="AJ193" i="5" s="1"/>
  <c r="AI192" i="5"/>
  <c r="AI193" i="5" s="1"/>
  <c r="AH192" i="5"/>
  <c r="AH193" i="5" s="1"/>
  <c r="AG192" i="5"/>
  <c r="AG193" i="5" s="1"/>
  <c r="AF192" i="5"/>
  <c r="AF193" i="5" s="1"/>
  <c r="AE192" i="5"/>
  <c r="AE193" i="5" s="1"/>
  <c r="AD192" i="5"/>
  <c r="AD193" i="5" s="1"/>
  <c r="AC192" i="5"/>
  <c r="AC193" i="5" s="1"/>
  <c r="AB192" i="5"/>
  <c r="AB193" i="5" s="1"/>
  <c r="AA192" i="5"/>
  <c r="AA193" i="5" s="1"/>
  <c r="Z192" i="5"/>
  <c r="Z193" i="5" s="1"/>
  <c r="Y192" i="5"/>
  <c r="Y193" i="5" s="1"/>
  <c r="X192" i="5"/>
  <c r="X193" i="5" s="1"/>
  <c r="V194" i="5" s="1"/>
  <c r="W192" i="5"/>
  <c r="W193" i="5" s="1"/>
  <c r="V192" i="5"/>
  <c r="V193" i="5" s="1"/>
  <c r="U192" i="5"/>
  <c r="U193" i="5" s="1"/>
  <c r="T192" i="5"/>
  <c r="T193" i="5" s="1"/>
  <c r="S192" i="5"/>
  <c r="S193" i="5" s="1"/>
  <c r="R192" i="5"/>
  <c r="R193" i="5" s="1"/>
  <c r="Q192" i="5"/>
  <c r="Q193" i="5" s="1"/>
  <c r="P192" i="5"/>
  <c r="P193" i="5" s="1"/>
  <c r="O192" i="5"/>
  <c r="O193" i="5" s="1"/>
  <c r="N192" i="5"/>
  <c r="N193" i="5" s="1"/>
  <c r="M192" i="5"/>
  <c r="M193" i="5" s="1"/>
  <c r="L192" i="5"/>
  <c r="L193" i="5" s="1"/>
  <c r="K192" i="5"/>
  <c r="K193" i="5" s="1"/>
  <c r="J192" i="5"/>
  <c r="J193" i="5" s="1"/>
  <c r="I192" i="5"/>
  <c r="I193" i="5" s="1"/>
  <c r="QV191" i="5"/>
  <c r="QV250" i="6" s="1"/>
  <c r="QV251" i="6" s="1"/>
  <c r="QU191" i="5"/>
  <c r="QU250" i="6" s="1"/>
  <c r="QU251" i="6" s="1"/>
  <c r="QT191" i="5"/>
  <c r="QT250" i="6" s="1"/>
  <c r="QT251" i="6" s="1"/>
  <c r="QS191" i="5"/>
  <c r="QS250" i="6" s="1"/>
  <c r="QR191" i="5"/>
  <c r="QR250" i="6" s="1"/>
  <c r="QR251" i="6" s="1"/>
  <c r="QQ191" i="5"/>
  <c r="QQ250" i="6" s="1"/>
  <c r="QQ251" i="6" s="1"/>
  <c r="QP191" i="5"/>
  <c r="QP250" i="6" s="1"/>
  <c r="QP251" i="6" s="1"/>
  <c r="QO191" i="5"/>
  <c r="QO250" i="6" s="1"/>
  <c r="QO251" i="6" s="1"/>
  <c r="QN191" i="5"/>
  <c r="QN250" i="6" s="1"/>
  <c r="QN251" i="6" s="1"/>
  <c r="QM191" i="5"/>
  <c r="QM250" i="6" s="1"/>
  <c r="QM251" i="6" s="1"/>
  <c r="QL191" i="5"/>
  <c r="QK191" i="5"/>
  <c r="QK250" i="6" s="1"/>
  <c r="QK251" i="6" s="1"/>
  <c r="QJ191" i="5"/>
  <c r="QJ250" i="6" s="1"/>
  <c r="QJ251" i="6" s="1"/>
  <c r="QI191" i="5"/>
  <c r="QI250" i="6" s="1"/>
  <c r="QI251" i="6" s="1"/>
  <c r="QH191" i="5"/>
  <c r="QH250" i="6" s="1"/>
  <c r="QH251" i="6" s="1"/>
  <c r="QG191" i="5"/>
  <c r="QG250" i="6" s="1"/>
  <c r="QG251" i="6" s="1"/>
  <c r="QF191" i="5"/>
  <c r="QF250" i="6" s="1"/>
  <c r="QF251" i="6" s="1"/>
  <c r="QE191" i="5"/>
  <c r="QE250" i="6" s="1"/>
  <c r="QD191" i="5"/>
  <c r="QD250" i="6" s="1"/>
  <c r="QD251" i="6" s="1"/>
  <c r="QC191" i="5"/>
  <c r="QC250" i="6" s="1"/>
  <c r="QC251" i="6" s="1"/>
  <c r="QB191" i="5"/>
  <c r="QB250" i="6" s="1"/>
  <c r="QB251" i="6" s="1"/>
  <c r="QA191" i="5"/>
  <c r="QA250" i="6" s="1"/>
  <c r="QA251" i="6" s="1"/>
  <c r="PZ191" i="5"/>
  <c r="PZ250" i="6" s="1"/>
  <c r="PZ251" i="6" s="1"/>
  <c r="PY191" i="5"/>
  <c r="PY250" i="6" s="1"/>
  <c r="PY251" i="6" s="1"/>
  <c r="PX191" i="5"/>
  <c r="PX250" i="6" s="1"/>
  <c r="PW191" i="5"/>
  <c r="PW250" i="6" s="1"/>
  <c r="PW251" i="6" s="1"/>
  <c r="PV191" i="5"/>
  <c r="PV250" i="6" s="1"/>
  <c r="PV251" i="6" s="1"/>
  <c r="PU191" i="5"/>
  <c r="PU250" i="6" s="1"/>
  <c r="PJ24" i="5"/>
  <c r="PI24" i="5"/>
  <c r="PH24" i="5"/>
  <c r="PG24" i="5"/>
  <c r="PF24" i="5"/>
  <c r="PE24" i="5"/>
  <c r="PD24" i="5"/>
  <c r="PC24" i="5"/>
  <c r="PB24" i="5"/>
  <c r="PA24" i="5"/>
  <c r="OZ24" i="5"/>
  <c r="OY24" i="5"/>
  <c r="OX24" i="5"/>
  <c r="OW24" i="5"/>
  <c r="OV24" i="5"/>
  <c r="OU24" i="5"/>
  <c r="OT24" i="5"/>
  <c r="OS24" i="5"/>
  <c r="OR24" i="5"/>
  <c r="OQ24" i="5"/>
  <c r="OP24" i="5"/>
  <c r="OO24" i="5"/>
  <c r="ON24" i="5"/>
  <c r="OM24" i="5"/>
  <c r="OL24" i="5"/>
  <c r="OK24" i="5"/>
  <c r="OJ24" i="5"/>
  <c r="OI24" i="5"/>
  <c r="OH24" i="5"/>
  <c r="OG24" i="5"/>
  <c r="OF24" i="5"/>
  <c r="OE24" i="5"/>
  <c r="OD24" i="5"/>
  <c r="OC24" i="5"/>
  <c r="OB24" i="5"/>
  <c r="OA24" i="5"/>
  <c r="NZ24" i="5"/>
  <c r="NY24" i="5"/>
  <c r="NX24" i="5"/>
  <c r="NW24" i="5"/>
  <c r="NV24" i="5"/>
  <c r="NU24" i="5"/>
  <c r="NT24" i="5"/>
  <c r="NS24" i="5"/>
  <c r="NR24" i="5"/>
  <c r="NQ24" i="5"/>
  <c r="NP24" i="5"/>
  <c r="NO24" i="5"/>
  <c r="NN24" i="5"/>
  <c r="NM24" i="5"/>
  <c r="NL24" i="5"/>
  <c r="NK24" i="5"/>
  <c r="NJ24" i="5"/>
  <c r="NI24" i="5"/>
  <c r="NH24" i="5"/>
  <c r="NG24" i="5"/>
  <c r="NF24" i="5"/>
  <c r="NE24" i="5"/>
  <c r="ND24" i="5"/>
  <c r="NC24" i="5"/>
  <c r="NB24" i="5"/>
  <c r="NA24" i="5"/>
  <c r="MZ24" i="5"/>
  <c r="MY24" i="5"/>
  <c r="MX24" i="5"/>
  <c r="MW24" i="5"/>
  <c r="MV24" i="5"/>
  <c r="MU24" i="5"/>
  <c r="MT24" i="5"/>
  <c r="MS24" i="5"/>
  <c r="MR24" i="5"/>
  <c r="MQ24" i="5"/>
  <c r="MP24" i="5"/>
  <c r="MO24" i="5"/>
  <c r="MN24" i="5"/>
  <c r="MM24" i="5"/>
  <c r="ML24" i="5"/>
  <c r="MK24" i="5"/>
  <c r="MJ24" i="5"/>
  <c r="MI24" i="5"/>
  <c r="MH24" i="5"/>
  <c r="MG24" i="5"/>
  <c r="MF24" i="5"/>
  <c r="ME24" i="5"/>
  <c r="MD24" i="5"/>
  <c r="IT24" i="5"/>
  <c r="IS24" i="5"/>
  <c r="IR24" i="5"/>
  <c r="IQ24" i="5"/>
  <c r="IP24" i="5"/>
  <c r="IO24" i="5"/>
  <c r="IN24" i="5"/>
  <c r="IM24" i="5"/>
  <c r="IL24" i="5"/>
  <c r="IK24" i="5"/>
  <c r="IJ24" i="5"/>
  <c r="II24" i="5"/>
  <c r="IH24" i="5"/>
  <c r="IG24" i="5"/>
  <c r="IF24" i="5"/>
  <c r="IE24" i="5"/>
  <c r="ID24" i="5"/>
  <c r="IC24" i="5"/>
  <c r="IB24" i="5"/>
  <c r="IA24" i="5"/>
  <c r="HZ24" i="5"/>
  <c r="HY24" i="5"/>
  <c r="HX24" i="5"/>
  <c r="HW24" i="5"/>
  <c r="HV24" i="5"/>
  <c r="HU24" i="5"/>
  <c r="HT24" i="5"/>
  <c r="HS24" i="5"/>
  <c r="HR24" i="5"/>
  <c r="HQ24" i="5"/>
  <c r="HP24" i="5"/>
  <c r="HO24" i="5"/>
  <c r="HN24" i="5"/>
  <c r="HM24" i="5"/>
  <c r="HL24" i="5"/>
  <c r="HK24" i="5"/>
  <c r="HJ24" i="5"/>
  <c r="HI24" i="5"/>
  <c r="HH24" i="5"/>
  <c r="HG24" i="5"/>
  <c r="HF24" i="5"/>
  <c r="HE24" i="5"/>
  <c r="HD24" i="5"/>
  <c r="HC24" i="5"/>
  <c r="HB24" i="5"/>
  <c r="PL23" i="5"/>
  <c r="PH23" i="5"/>
  <c r="PD23" i="5"/>
  <c r="OZ23" i="5"/>
  <c r="OV23" i="5"/>
  <c r="OR23" i="5"/>
  <c r="OG23" i="5"/>
  <c r="OC23" i="5"/>
  <c r="NY23" i="5"/>
  <c r="NU23" i="5"/>
  <c r="NQ23" i="5"/>
  <c r="NM23" i="5"/>
  <c r="NC23" i="5"/>
  <c r="MY23" i="5"/>
  <c r="MU23" i="5"/>
  <c r="MQ23" i="5"/>
  <c r="MM23" i="5"/>
  <c r="MI23" i="5"/>
  <c r="LX23" i="5"/>
  <c r="LT23" i="5"/>
  <c r="LP23" i="5"/>
  <c r="LL23" i="5"/>
  <c r="LH23" i="5"/>
  <c r="LD23" i="5"/>
  <c r="JO23" i="5"/>
  <c r="JK23" i="5"/>
  <c r="JG23" i="5"/>
  <c r="JC23" i="5"/>
  <c r="IY23" i="5"/>
  <c r="IU23" i="5"/>
  <c r="IJ23" i="5"/>
  <c r="IF23" i="5"/>
  <c r="IB23" i="5"/>
  <c r="HX23" i="5"/>
  <c r="HT23" i="5"/>
  <c r="HP23" i="5"/>
  <c r="HF23" i="5"/>
  <c r="HB23" i="5"/>
  <c r="GX23" i="5"/>
  <c r="GT23" i="5"/>
  <c r="GP23" i="5"/>
  <c r="GL23" i="5"/>
  <c r="EW23" i="5"/>
  <c r="ES23" i="5"/>
  <c r="EO23" i="5"/>
  <c r="EK23" i="5"/>
  <c r="EG23" i="5"/>
  <c r="EC23" i="5"/>
  <c r="PT22" i="5"/>
  <c r="PS22" i="5"/>
  <c r="PR22" i="5"/>
  <c r="PQ22" i="5"/>
  <c r="PP22" i="5"/>
  <c r="PO22" i="5"/>
  <c r="PN22" i="5"/>
  <c r="PM22" i="5"/>
  <c r="PL22" i="5"/>
  <c r="PK22" i="5"/>
  <c r="PJ22" i="5"/>
  <c r="PI22" i="5"/>
  <c r="PH22" i="5"/>
  <c r="PG22" i="5"/>
  <c r="PF22" i="5"/>
  <c r="PE22" i="5"/>
  <c r="PD22" i="5"/>
  <c r="PC22" i="5"/>
  <c r="PB22" i="5"/>
  <c r="PA22" i="5"/>
  <c r="OZ22" i="5"/>
  <c r="OY22" i="5"/>
  <c r="OX22" i="5"/>
  <c r="OW22" i="5"/>
  <c r="OV22" i="5"/>
  <c r="OU22" i="5"/>
  <c r="OT22" i="5"/>
  <c r="OS22" i="5"/>
  <c r="OR22" i="5"/>
  <c r="OQ22" i="5"/>
  <c r="OP22" i="5"/>
  <c r="OO22" i="5"/>
  <c r="ON22" i="5"/>
  <c r="OM22" i="5"/>
  <c r="OL22" i="5"/>
  <c r="OK22" i="5"/>
  <c r="OJ22" i="5"/>
  <c r="OI22" i="5"/>
  <c r="OH22" i="5"/>
  <c r="OG22" i="5"/>
  <c r="OF22" i="5"/>
  <c r="OE22" i="5"/>
  <c r="OD22" i="5"/>
  <c r="OC22" i="5"/>
  <c r="OB22" i="5"/>
  <c r="OA22" i="5"/>
  <c r="NZ22" i="5"/>
  <c r="NY22" i="5"/>
  <c r="NX22" i="5"/>
  <c r="NW22" i="5"/>
  <c r="NV22" i="5"/>
  <c r="NU22" i="5"/>
  <c r="NT22" i="5"/>
  <c r="NS22" i="5"/>
  <c r="NR22" i="5"/>
  <c r="NQ22" i="5"/>
  <c r="NP22" i="5"/>
  <c r="NO22" i="5"/>
  <c r="NN22" i="5"/>
  <c r="NM22" i="5"/>
  <c r="NL22" i="5"/>
  <c r="NK22" i="5"/>
  <c r="NJ22" i="5"/>
  <c r="NI22" i="5"/>
  <c r="NH22" i="5"/>
  <c r="NG22" i="5"/>
  <c r="NF22" i="5"/>
  <c r="NE22" i="5"/>
  <c r="ND22" i="5"/>
  <c r="NC22" i="5"/>
  <c r="NB22" i="5"/>
  <c r="NA22" i="5"/>
  <c r="MZ22" i="5"/>
  <c r="MY22" i="5"/>
  <c r="MX22" i="5"/>
  <c r="MW22" i="5"/>
  <c r="MV22" i="5"/>
  <c r="MU22" i="5"/>
  <c r="MT22" i="5"/>
  <c r="MS22" i="5"/>
  <c r="MR22" i="5"/>
  <c r="MQ22" i="5"/>
  <c r="MP22" i="5"/>
  <c r="MO22" i="5"/>
  <c r="MN22" i="5"/>
  <c r="MM22" i="5"/>
  <c r="ML22" i="5"/>
  <c r="MK22" i="5"/>
  <c r="MJ22" i="5"/>
  <c r="MI22" i="5"/>
  <c r="MH22" i="5"/>
  <c r="MG22" i="5"/>
  <c r="MF22" i="5"/>
  <c r="ME22" i="5"/>
  <c r="MD22" i="5"/>
  <c r="MC22" i="5"/>
  <c r="MB22" i="5"/>
  <c r="MA22" i="5"/>
  <c r="LZ22" i="5"/>
  <c r="LY22" i="5"/>
  <c r="LX22" i="5"/>
  <c r="LW22" i="5"/>
  <c r="LV22" i="5"/>
  <c r="LU22" i="5"/>
  <c r="LT22" i="5"/>
  <c r="LS22" i="5"/>
  <c r="LR22" i="5"/>
  <c r="LQ22" i="5"/>
  <c r="LP22" i="5"/>
  <c r="LO22" i="5"/>
  <c r="LN22" i="5"/>
  <c r="LM22" i="5"/>
  <c r="LL22" i="5"/>
  <c r="LK22" i="5"/>
  <c r="LJ22" i="5"/>
  <c r="LI22" i="5"/>
  <c r="LH22" i="5"/>
  <c r="LG22" i="5"/>
  <c r="LF22" i="5"/>
  <c r="LE22" i="5"/>
  <c r="LD22" i="5"/>
  <c r="LC22" i="5"/>
  <c r="LB22" i="5"/>
  <c r="JW22" i="5"/>
  <c r="JV22" i="5"/>
  <c r="JU22" i="5"/>
  <c r="JT22" i="5"/>
  <c r="JS22" i="5"/>
  <c r="JR22" i="5"/>
  <c r="JQ22" i="5"/>
  <c r="JP22" i="5"/>
  <c r="JO22" i="5"/>
  <c r="JN22" i="5"/>
  <c r="JM22" i="5"/>
  <c r="JL22" i="5"/>
  <c r="JK22" i="5"/>
  <c r="JJ22" i="5"/>
  <c r="JI22" i="5"/>
  <c r="JH22" i="5"/>
  <c r="JG22" i="5"/>
  <c r="JF22" i="5"/>
  <c r="JE22" i="5"/>
  <c r="JD22" i="5"/>
  <c r="JC22" i="5"/>
  <c r="JB22" i="5"/>
  <c r="JA22" i="5"/>
  <c r="IZ22" i="5"/>
  <c r="IY22" i="5"/>
  <c r="IX22" i="5"/>
  <c r="IW22" i="5"/>
  <c r="IV22" i="5"/>
  <c r="IU22" i="5"/>
  <c r="IT22" i="5"/>
  <c r="IS22" i="5"/>
  <c r="IR22" i="5"/>
  <c r="IQ22" i="5"/>
  <c r="IP22" i="5"/>
  <c r="IO22" i="5"/>
  <c r="IN22" i="5"/>
  <c r="IM22" i="5"/>
  <c r="IL22" i="5"/>
  <c r="IK22" i="5"/>
  <c r="IJ22" i="5"/>
  <c r="II22" i="5"/>
  <c r="IH22" i="5"/>
  <c r="IG22" i="5"/>
  <c r="IF22" i="5"/>
  <c r="IE22" i="5"/>
  <c r="ID22" i="5"/>
  <c r="IC22" i="5"/>
  <c r="IB22" i="5"/>
  <c r="IA22" i="5"/>
  <c r="HZ22" i="5"/>
  <c r="HY22" i="5"/>
  <c r="HX22" i="5"/>
  <c r="HW22" i="5"/>
  <c r="HV22" i="5"/>
  <c r="HU22" i="5"/>
  <c r="HT22" i="5"/>
  <c r="HS22" i="5"/>
  <c r="HR22" i="5"/>
  <c r="HQ22" i="5"/>
  <c r="HP22" i="5"/>
  <c r="HO22" i="5"/>
  <c r="HN22" i="5"/>
  <c r="HM22" i="5"/>
  <c r="HL22" i="5"/>
  <c r="HK22" i="5"/>
  <c r="HJ22" i="5"/>
  <c r="HI22" i="5"/>
  <c r="HH22" i="5"/>
  <c r="HG22" i="5"/>
  <c r="HF22" i="5"/>
  <c r="HE22" i="5"/>
  <c r="HD22" i="5"/>
  <c r="HC22" i="5"/>
  <c r="HB22" i="5"/>
  <c r="HA22" i="5"/>
  <c r="GZ22" i="5"/>
  <c r="GY22" i="5"/>
  <c r="GX22" i="5"/>
  <c r="GW22" i="5"/>
  <c r="GV22" i="5"/>
  <c r="GU22" i="5"/>
  <c r="GT22" i="5"/>
  <c r="GS22" i="5"/>
  <c r="GR22" i="5"/>
  <c r="GQ22" i="5"/>
  <c r="GP22" i="5"/>
  <c r="GO22" i="5"/>
  <c r="GN22" i="5"/>
  <c r="GM22" i="5"/>
  <c r="GL22" i="5"/>
  <c r="GK22" i="5"/>
  <c r="GJ22" i="5"/>
  <c r="FD22" i="5"/>
  <c r="FC22" i="5"/>
  <c r="FB22" i="5"/>
  <c r="FA22" i="5"/>
  <c r="EZ22" i="5"/>
  <c r="EY22" i="5"/>
  <c r="EX22" i="5"/>
  <c r="EW22" i="5"/>
  <c r="EV22" i="5"/>
  <c r="EU22" i="5"/>
  <c r="ET22" i="5"/>
  <c r="ES22" i="5"/>
  <c r="ER22" i="5"/>
  <c r="EQ22" i="5"/>
  <c r="EP22" i="5"/>
  <c r="EO22" i="5"/>
  <c r="EN22" i="5"/>
  <c r="EM22" i="5"/>
  <c r="EL22" i="5"/>
  <c r="EK22" i="5"/>
  <c r="EJ22" i="5"/>
  <c r="EI22" i="5"/>
  <c r="EH22" i="5"/>
  <c r="EG22" i="5"/>
  <c r="EF22" i="5"/>
  <c r="EE22" i="5"/>
  <c r="ED22" i="5"/>
  <c r="EC22" i="5"/>
  <c r="EB22" i="5"/>
  <c r="EA22" i="5"/>
  <c r="G22" i="5"/>
  <c r="G21" i="5" s="1"/>
  <c r="AAD94" i="5"/>
  <c r="AAC94" i="5"/>
  <c r="AAB94" i="5"/>
  <c r="AAA94" i="5"/>
  <c r="AJY94" i="5"/>
  <c r="ZK94" i="5"/>
  <c r="ZJ94" i="5"/>
  <c r="ZI94" i="5"/>
  <c r="ZH94" i="5"/>
  <c r="ZG94" i="5"/>
  <c r="ZF94" i="5"/>
  <c r="ZE94" i="5"/>
  <c r="ZD94" i="5"/>
  <c r="ZC94" i="5"/>
  <c r="ZB94" i="5"/>
  <c r="ZA94" i="5"/>
  <c r="YZ94" i="5"/>
  <c r="YY94" i="5"/>
  <c r="YX94" i="5"/>
  <c r="YW94" i="5"/>
  <c r="YV94" i="5"/>
  <c r="YU94" i="5"/>
  <c r="YT94" i="5"/>
  <c r="YS94" i="5"/>
  <c r="YR94" i="5"/>
  <c r="YQ94" i="5"/>
  <c r="YF94" i="5"/>
  <c r="YE94" i="5"/>
  <c r="YD94" i="5"/>
  <c r="YC94" i="5"/>
  <c r="YB94" i="5"/>
  <c r="XU94" i="5"/>
  <c r="XT94" i="5"/>
  <c r="XS94" i="5"/>
  <c r="XR94" i="5"/>
  <c r="XQ94" i="5"/>
  <c r="XP94" i="5"/>
  <c r="XO94" i="5"/>
  <c r="XN94" i="5"/>
  <c r="XM94" i="5"/>
  <c r="XL94" i="5"/>
  <c r="XK94" i="5"/>
  <c r="XJ94" i="5"/>
  <c r="XI94" i="5"/>
  <c r="XH94" i="5"/>
  <c r="XG94" i="5"/>
  <c r="XF94" i="5"/>
  <c r="G92" i="5"/>
  <c r="G86" i="5" s="1"/>
  <c r="G132" i="5"/>
  <c r="B126" i="5" s="1"/>
  <c r="YR154" i="5"/>
  <c r="YQ154" i="5"/>
  <c r="YP154" i="5"/>
  <c r="YO154" i="5"/>
  <c r="YN154" i="5"/>
  <c r="G152" i="5"/>
  <c r="G151" i="5" s="1"/>
  <c r="TN144" i="5"/>
  <c r="TM144" i="5"/>
  <c r="TL144" i="5"/>
  <c r="TK144" i="5"/>
  <c r="TJ144" i="5"/>
  <c r="TI144" i="5"/>
  <c r="TH144" i="5"/>
  <c r="TB144" i="5"/>
  <c r="TA144" i="5"/>
  <c r="SZ144" i="5"/>
  <c r="SY144" i="5"/>
  <c r="SX144" i="5"/>
  <c r="SU144" i="5"/>
  <c r="ST144" i="5"/>
  <c r="SS144" i="5"/>
  <c r="SR144" i="5"/>
  <c r="SQ144" i="5"/>
  <c r="SP144" i="5"/>
  <c r="SO144" i="5"/>
  <c r="SN144" i="5"/>
  <c r="SM144" i="5"/>
  <c r="SL144" i="5"/>
  <c r="SK144" i="5"/>
  <c r="SJ144" i="5"/>
  <c r="SI144" i="5"/>
  <c r="SH144" i="5"/>
  <c r="SG144" i="5"/>
  <c r="SF144" i="5"/>
  <c r="SE144" i="5"/>
  <c r="SD144" i="5"/>
  <c r="SC144" i="5"/>
  <c r="SB144" i="5"/>
  <c r="SA144" i="5"/>
  <c r="RZ144" i="5"/>
  <c r="RY144" i="5"/>
  <c r="RX144" i="5"/>
  <c r="RW144" i="5"/>
  <c r="RV144" i="5"/>
  <c r="RU144" i="5"/>
  <c r="RT144" i="5"/>
  <c r="RS144" i="5"/>
  <c r="RR144" i="5"/>
  <c r="RQ144" i="5"/>
  <c r="RP144" i="5"/>
  <c r="RO144" i="5"/>
  <c r="RN144" i="5"/>
  <c r="RM144" i="5"/>
  <c r="RL144" i="5"/>
  <c r="RK144" i="5"/>
  <c r="RJ144" i="5"/>
  <c r="RI144" i="5"/>
  <c r="RH144" i="5"/>
  <c r="RG144" i="5"/>
  <c r="RF144" i="5"/>
  <c r="RE144" i="5"/>
  <c r="RD144" i="5"/>
  <c r="RC144" i="5"/>
  <c r="RB144" i="5"/>
  <c r="RA144" i="5"/>
  <c r="QZ144" i="5"/>
  <c r="QY144" i="5"/>
  <c r="QX144" i="5"/>
  <c r="QW144" i="5"/>
  <c r="G142" i="5"/>
  <c r="APU174" i="5"/>
  <c r="APT174" i="5"/>
  <c r="APS174" i="5"/>
  <c r="APR174" i="5"/>
  <c r="APQ174" i="5"/>
  <c r="APP174" i="5"/>
  <c r="APO174" i="5"/>
  <c r="APN174" i="5"/>
  <c r="APM174" i="5"/>
  <c r="APL174" i="5"/>
  <c r="APK174" i="5"/>
  <c r="APJ174" i="5"/>
  <c r="RK174" i="5"/>
  <c r="RJ174" i="5"/>
  <c r="RI174" i="5"/>
  <c r="RH174" i="5"/>
  <c r="RG174" i="5"/>
  <c r="RF174" i="5"/>
  <c r="RE174" i="5"/>
  <c r="RD174" i="5"/>
  <c r="RC174" i="5"/>
  <c r="RB174" i="5"/>
  <c r="RA174" i="5"/>
  <c r="QZ174" i="5"/>
  <c r="QY174" i="5"/>
  <c r="QX174" i="5"/>
  <c r="QW174" i="5"/>
  <c r="QV174" i="5"/>
  <c r="QU174" i="5"/>
  <c r="QT174" i="5"/>
  <c r="QS174" i="5"/>
  <c r="QR174" i="5"/>
  <c r="QQ174" i="5"/>
  <c r="QP174" i="5"/>
  <c r="QO174" i="5"/>
  <c r="QN174" i="5"/>
  <c r="QM174" i="5"/>
  <c r="QL174" i="5"/>
  <c r="QK174" i="5"/>
  <c r="QJ174" i="5"/>
  <c r="QI174" i="5"/>
  <c r="QH174" i="5"/>
  <c r="QG174" i="5"/>
  <c r="QF174" i="5"/>
  <c r="QE174" i="5"/>
  <c r="QD174" i="5"/>
  <c r="QC174" i="5"/>
  <c r="QB174" i="5"/>
  <c r="QA174" i="5"/>
  <c r="PZ174" i="5"/>
  <c r="PY174" i="5"/>
  <c r="PX174" i="5"/>
  <c r="PW174" i="5"/>
  <c r="PV174" i="5"/>
  <c r="PU174" i="5"/>
  <c r="PT174" i="5"/>
  <c r="PS174" i="5"/>
  <c r="PR174" i="5"/>
  <c r="PQ174" i="5"/>
  <c r="PP174" i="5"/>
  <c r="PO174" i="5"/>
  <c r="PN174" i="5"/>
  <c r="PM174" i="5"/>
  <c r="PL174" i="5"/>
  <c r="PK174" i="5"/>
  <c r="PJ174" i="5"/>
  <c r="PI174" i="5"/>
  <c r="PH174" i="5"/>
  <c r="PG174" i="5"/>
  <c r="PF174" i="5"/>
  <c r="PE174" i="5"/>
  <c r="PD174" i="5"/>
  <c r="PC174" i="5"/>
  <c r="PB174" i="5"/>
  <c r="PA174" i="5"/>
  <c r="OZ174" i="5"/>
  <c r="OY174" i="5"/>
  <c r="OX174" i="5"/>
  <c r="OW174" i="5"/>
  <c r="OV174" i="5"/>
  <c r="OU174" i="5"/>
  <c r="OT174" i="5"/>
  <c r="OS174" i="5"/>
  <c r="OR174" i="5"/>
  <c r="OQ174" i="5"/>
  <c r="OP174" i="5"/>
  <c r="OO174" i="5"/>
  <c r="ON174" i="5"/>
  <c r="OM174" i="5"/>
  <c r="OL174" i="5"/>
  <c r="OK174" i="5"/>
  <c r="OJ174" i="5"/>
  <c r="OI174" i="5"/>
  <c r="OH174" i="5"/>
  <c r="OG174" i="5"/>
  <c r="OF174" i="5"/>
  <c r="OE174" i="5"/>
  <c r="OD174" i="5"/>
  <c r="OC174" i="5"/>
  <c r="OB174" i="5"/>
  <c r="OA174" i="5"/>
  <c r="NZ174" i="5"/>
  <c r="NY174" i="5"/>
  <c r="NX174" i="5"/>
  <c r="NW174" i="5"/>
  <c r="NV174" i="5"/>
  <c r="NU174" i="5"/>
  <c r="NT174" i="5"/>
  <c r="NS174" i="5"/>
  <c r="NR174" i="5"/>
  <c r="NQ174" i="5"/>
  <c r="NP174" i="5"/>
  <c r="NO174" i="5"/>
  <c r="NN174" i="5"/>
  <c r="NM174" i="5"/>
  <c r="NL174" i="5"/>
  <c r="NK174" i="5"/>
  <c r="NJ174" i="5"/>
  <c r="NI174" i="5"/>
  <c r="NH174" i="5"/>
  <c r="NG174" i="5"/>
  <c r="NF174" i="5"/>
  <c r="NE174" i="5"/>
  <c r="ND174" i="5"/>
  <c r="NC174" i="5"/>
  <c r="NB174" i="5"/>
  <c r="NA174" i="5"/>
  <c r="MZ174" i="5"/>
  <c r="MY174" i="5"/>
  <c r="MX174" i="5"/>
  <c r="MW174" i="5"/>
  <c r="MV174" i="5"/>
  <c r="MU174" i="5"/>
  <c r="MT174" i="5"/>
  <c r="MS174" i="5"/>
  <c r="MR174" i="5"/>
  <c r="MQ174" i="5"/>
  <c r="MP174" i="5"/>
  <c r="MO174" i="5"/>
  <c r="MN174" i="5"/>
  <c r="MM174" i="5"/>
  <c r="ML174" i="5"/>
  <c r="MK174" i="5"/>
  <c r="MJ174" i="5"/>
  <c r="MI174" i="5"/>
  <c r="MH174" i="5"/>
  <c r="MG174" i="5"/>
  <c r="MF174" i="5"/>
  <c r="ME174" i="5"/>
  <c r="MD174" i="5"/>
  <c r="QQ173" i="5"/>
  <c r="QM173" i="5"/>
  <c r="QI173" i="5"/>
  <c r="QE173" i="5"/>
  <c r="QA173" i="5"/>
  <c r="PW173" i="5"/>
  <c r="PL173" i="5"/>
  <c r="PH173" i="5"/>
  <c r="PD173" i="5"/>
  <c r="OZ173" i="5"/>
  <c r="OV173" i="5"/>
  <c r="OR173" i="5"/>
  <c r="OG173" i="5"/>
  <c r="OC173" i="5"/>
  <c r="NY173" i="5"/>
  <c r="NU173" i="5"/>
  <c r="NQ173" i="5"/>
  <c r="NM173" i="5"/>
  <c r="NC173" i="5"/>
  <c r="MY173" i="5"/>
  <c r="MU173" i="5"/>
  <c r="MQ173" i="5"/>
  <c r="MM173" i="5"/>
  <c r="MI173" i="5"/>
  <c r="QV172" i="5"/>
  <c r="QU172" i="5"/>
  <c r="QT172" i="5"/>
  <c r="QS172" i="5"/>
  <c r="QR172" i="5"/>
  <c r="QQ172" i="5"/>
  <c r="QP172" i="5"/>
  <c r="QO172" i="5"/>
  <c r="QN172" i="5"/>
  <c r="QM172" i="5"/>
  <c r="QL172" i="5"/>
  <c r="QK172" i="5"/>
  <c r="QJ172" i="5"/>
  <c r="QI172" i="5"/>
  <c r="QH172" i="5"/>
  <c r="QG172" i="5"/>
  <c r="QF172" i="5"/>
  <c r="QE172" i="5"/>
  <c r="QD172" i="5"/>
  <c r="QC172" i="5"/>
  <c r="QB172" i="5"/>
  <c r="QA172" i="5"/>
  <c r="PZ172" i="5"/>
  <c r="PY172" i="5"/>
  <c r="PX172" i="5"/>
  <c r="PW172" i="5"/>
  <c r="PV172" i="5"/>
  <c r="PU172" i="5"/>
  <c r="PT172" i="5"/>
  <c r="PS172" i="5"/>
  <c r="PR172" i="5"/>
  <c r="PQ172" i="5"/>
  <c r="PP172" i="5"/>
  <c r="PO172" i="5"/>
  <c r="PN172" i="5"/>
  <c r="PM172" i="5"/>
  <c r="PL172" i="5"/>
  <c r="PK172" i="5"/>
  <c r="PJ172" i="5"/>
  <c r="PI172" i="5"/>
  <c r="PH172" i="5"/>
  <c r="PG172" i="5"/>
  <c r="PF172" i="5"/>
  <c r="PE172" i="5"/>
  <c r="PD172" i="5"/>
  <c r="PC172" i="5"/>
  <c r="PB172" i="5"/>
  <c r="PA172" i="5"/>
  <c r="OZ172" i="5"/>
  <c r="OY172" i="5"/>
  <c r="OX172" i="5"/>
  <c r="OW172" i="5"/>
  <c r="OV172" i="5"/>
  <c r="OU172" i="5"/>
  <c r="OT172" i="5"/>
  <c r="OS172" i="5"/>
  <c r="OR172" i="5"/>
  <c r="OQ172" i="5"/>
  <c r="OP172" i="5"/>
  <c r="OO172" i="5"/>
  <c r="ON172" i="5"/>
  <c r="OM172" i="5"/>
  <c r="OL172" i="5"/>
  <c r="OK172" i="5"/>
  <c r="OJ172" i="5"/>
  <c r="OI172" i="5"/>
  <c r="OH172" i="5"/>
  <c r="OG172" i="5"/>
  <c r="OF172" i="5"/>
  <c r="OE172" i="5"/>
  <c r="OD172" i="5"/>
  <c r="OC172" i="5"/>
  <c r="OB172" i="5"/>
  <c r="OA172" i="5"/>
  <c r="NZ172" i="5"/>
  <c r="NY172" i="5"/>
  <c r="NX172" i="5"/>
  <c r="NW172" i="5"/>
  <c r="NV172" i="5"/>
  <c r="NU172" i="5"/>
  <c r="NT172" i="5"/>
  <c r="NS172" i="5"/>
  <c r="NR172" i="5"/>
  <c r="NQ172" i="5"/>
  <c r="NP172" i="5"/>
  <c r="NO172" i="5"/>
  <c r="NN172" i="5"/>
  <c r="NM172" i="5"/>
  <c r="NL172" i="5"/>
  <c r="NK172" i="5"/>
  <c r="NJ172" i="5"/>
  <c r="NI172" i="5"/>
  <c r="NH172" i="5"/>
  <c r="NG172" i="5"/>
  <c r="NF172" i="5"/>
  <c r="NE172" i="5"/>
  <c r="ND172" i="5"/>
  <c r="NC172" i="5"/>
  <c r="NB172" i="5"/>
  <c r="NA172" i="5"/>
  <c r="MZ172" i="5"/>
  <c r="MY172" i="5"/>
  <c r="MX172" i="5"/>
  <c r="MW172" i="5"/>
  <c r="MV172" i="5"/>
  <c r="MU172" i="5"/>
  <c r="MT172" i="5"/>
  <c r="MS172" i="5"/>
  <c r="MR172" i="5"/>
  <c r="MQ172" i="5"/>
  <c r="MP172" i="5"/>
  <c r="MO172" i="5"/>
  <c r="MN172" i="5"/>
  <c r="MM172" i="5"/>
  <c r="ML172" i="5"/>
  <c r="MK172" i="5"/>
  <c r="MJ172" i="5"/>
  <c r="MI172" i="5"/>
  <c r="MH172" i="5"/>
  <c r="MG172" i="5"/>
  <c r="G172" i="5"/>
  <c r="G166" i="5" s="1"/>
  <c r="QV130" i="4"/>
  <c r="QV131" i="4" s="1"/>
  <c r="QU130" i="4"/>
  <c r="QU131" i="4" s="1"/>
  <c r="QT130" i="4"/>
  <c r="QT131" i="4" s="1"/>
  <c r="QS130" i="4"/>
  <c r="QS131" i="4" s="1"/>
  <c r="QR130" i="4"/>
  <c r="QR131" i="4" s="1"/>
  <c r="QQ130" i="4"/>
  <c r="QQ131" i="4" s="1"/>
  <c r="QP130" i="4"/>
  <c r="QP131" i="4" s="1"/>
  <c r="QO130" i="4"/>
  <c r="QO131" i="4" s="1"/>
  <c r="QN130" i="4"/>
  <c r="QN131" i="4" s="1"/>
  <c r="QM130" i="4"/>
  <c r="QM131" i="4" s="1"/>
  <c r="QL130" i="4"/>
  <c r="QL131" i="4" s="1"/>
  <c r="QK130" i="4"/>
  <c r="QK131" i="4" s="1"/>
  <c r="QJ130" i="4"/>
  <c r="QJ131" i="4" s="1"/>
  <c r="QI130" i="4"/>
  <c r="QI131" i="4" s="1"/>
  <c r="QH130" i="4"/>
  <c r="QH131" i="4" s="1"/>
  <c r="QG130" i="4"/>
  <c r="QG131" i="4" s="1"/>
  <c r="QF130" i="4"/>
  <c r="QF131" i="4" s="1"/>
  <c r="QE130" i="4"/>
  <c r="QE131" i="4" s="1"/>
  <c r="QD130" i="4"/>
  <c r="QD131" i="4" s="1"/>
  <c r="QC130" i="4"/>
  <c r="QC131" i="4" s="1"/>
  <c r="QB130" i="4"/>
  <c r="QB131" i="4" s="1"/>
  <c r="QA130" i="4"/>
  <c r="QA131" i="4" s="1"/>
  <c r="PZ130" i="4"/>
  <c r="PZ131" i="4" s="1"/>
  <c r="PY130" i="4"/>
  <c r="PY131" i="4" s="1"/>
  <c r="PX130" i="4"/>
  <c r="PX131" i="4" s="1"/>
  <c r="PW130" i="4"/>
  <c r="PW131" i="4" s="1"/>
  <c r="PV130" i="4"/>
  <c r="PV131" i="4" s="1"/>
  <c r="PU130" i="4"/>
  <c r="PU131" i="4" s="1"/>
  <c r="PT130" i="4"/>
  <c r="PT131" i="4" s="1"/>
  <c r="PS130" i="4"/>
  <c r="PS131" i="4" s="1"/>
  <c r="PR130" i="4"/>
  <c r="PR131" i="4" s="1"/>
  <c r="PQ130" i="4"/>
  <c r="PQ131" i="4" s="1"/>
  <c r="PP130" i="4"/>
  <c r="PP131" i="4" s="1"/>
  <c r="PO130" i="4"/>
  <c r="PO131" i="4" s="1"/>
  <c r="PN130" i="4"/>
  <c r="PN131" i="4" s="1"/>
  <c r="PM130" i="4"/>
  <c r="PM131" i="4" s="1"/>
  <c r="PL130" i="4"/>
  <c r="PL131" i="4" s="1"/>
  <c r="PK130" i="4"/>
  <c r="PK131" i="4" s="1"/>
  <c r="PJ130" i="4"/>
  <c r="PJ131" i="4" s="1"/>
  <c r="PI130" i="4"/>
  <c r="PI131" i="4" s="1"/>
  <c r="PH130" i="4"/>
  <c r="PH131" i="4" s="1"/>
  <c r="PG130" i="4"/>
  <c r="PG131" i="4" s="1"/>
  <c r="PF130" i="4"/>
  <c r="PF131" i="4" s="1"/>
  <c r="PE130" i="4"/>
  <c r="PE131" i="4" s="1"/>
  <c r="PD130" i="4"/>
  <c r="PD131" i="4" s="1"/>
  <c r="PC130" i="4"/>
  <c r="PC131" i="4" s="1"/>
  <c r="PB130" i="4"/>
  <c r="PB131" i="4" s="1"/>
  <c r="PA130" i="4"/>
  <c r="PA131" i="4" s="1"/>
  <c r="OZ130" i="4"/>
  <c r="OZ131" i="4" s="1"/>
  <c r="OY130" i="4"/>
  <c r="OY131" i="4" s="1"/>
  <c r="OX130" i="4"/>
  <c r="OX131" i="4" s="1"/>
  <c r="OW130" i="4"/>
  <c r="OW131" i="4" s="1"/>
  <c r="OV130" i="4"/>
  <c r="OV131" i="4" s="1"/>
  <c r="OU130" i="4"/>
  <c r="OU131" i="4" s="1"/>
  <c r="OT130" i="4"/>
  <c r="OT131" i="4" s="1"/>
  <c r="OS130" i="4"/>
  <c r="OS131" i="4" s="1"/>
  <c r="OR130" i="4"/>
  <c r="OR131" i="4" s="1"/>
  <c r="OQ130" i="4"/>
  <c r="OQ131" i="4" s="1"/>
  <c r="OP130" i="4"/>
  <c r="OP131" i="4" s="1"/>
  <c r="OO130" i="4"/>
  <c r="OO131" i="4" s="1"/>
  <c r="ON130" i="4"/>
  <c r="ON131" i="4" s="1"/>
  <c r="OM130" i="4"/>
  <c r="OM131" i="4" s="1"/>
  <c r="OL130" i="4"/>
  <c r="OL131" i="4" s="1"/>
  <c r="OK130" i="4"/>
  <c r="OK131" i="4" s="1"/>
  <c r="OJ130" i="4"/>
  <c r="OJ131" i="4" s="1"/>
  <c r="OI130" i="4"/>
  <c r="OI131" i="4" s="1"/>
  <c r="OH130" i="4"/>
  <c r="OH131" i="4" s="1"/>
  <c r="OG130" i="4"/>
  <c r="OG131" i="4" s="1"/>
  <c r="OF130" i="4"/>
  <c r="OF131" i="4" s="1"/>
  <c r="OE130" i="4"/>
  <c r="OE131" i="4" s="1"/>
  <c r="OD130" i="4"/>
  <c r="OD131" i="4" s="1"/>
  <c r="OC130" i="4"/>
  <c r="OC131" i="4" s="1"/>
  <c r="OB130" i="4"/>
  <c r="OB131" i="4" s="1"/>
  <c r="OA130" i="4"/>
  <c r="OA131" i="4" s="1"/>
  <c r="NZ130" i="4"/>
  <c r="NZ131" i="4" s="1"/>
  <c r="NY130" i="4"/>
  <c r="NY131" i="4" s="1"/>
  <c r="NX130" i="4"/>
  <c r="NX131" i="4" s="1"/>
  <c r="NW130" i="4"/>
  <c r="NW131" i="4" s="1"/>
  <c r="NV130" i="4"/>
  <c r="NV131" i="4" s="1"/>
  <c r="NU130" i="4"/>
  <c r="NU131" i="4" s="1"/>
  <c r="NT130" i="4"/>
  <c r="NT131" i="4" s="1"/>
  <c r="NS130" i="4"/>
  <c r="NS131" i="4" s="1"/>
  <c r="NR130" i="4"/>
  <c r="NR131" i="4" s="1"/>
  <c r="NQ130" i="4"/>
  <c r="NQ131" i="4" s="1"/>
  <c r="NP130" i="4"/>
  <c r="NP131" i="4" s="1"/>
  <c r="NO130" i="4"/>
  <c r="NO131" i="4" s="1"/>
  <c r="NN130" i="4"/>
  <c r="NN131" i="4" s="1"/>
  <c r="NM130" i="4"/>
  <c r="NM131" i="4" s="1"/>
  <c r="NL130" i="4"/>
  <c r="NL131" i="4" s="1"/>
  <c r="NK130" i="4"/>
  <c r="NK131" i="4" s="1"/>
  <c r="NJ130" i="4"/>
  <c r="NJ131" i="4" s="1"/>
  <c r="NI130" i="4"/>
  <c r="NI131" i="4" s="1"/>
  <c r="NH130" i="4"/>
  <c r="NH131" i="4" s="1"/>
  <c r="NG130" i="4"/>
  <c r="NG131" i="4" s="1"/>
  <c r="NF130" i="4"/>
  <c r="NF131" i="4" s="1"/>
  <c r="NE130" i="4"/>
  <c r="NE131" i="4" s="1"/>
  <c r="ND130" i="4"/>
  <c r="ND131" i="4" s="1"/>
  <c r="NC130" i="4"/>
  <c r="NC131" i="4" s="1"/>
  <c r="NB130" i="4"/>
  <c r="NB131" i="4" s="1"/>
  <c r="NA130" i="4"/>
  <c r="NA131" i="4" s="1"/>
  <c r="MZ130" i="4"/>
  <c r="MZ131" i="4" s="1"/>
  <c r="MY130" i="4"/>
  <c r="MY131" i="4" s="1"/>
  <c r="MX130" i="4"/>
  <c r="MX131" i="4" s="1"/>
  <c r="MW130" i="4"/>
  <c r="MW131" i="4" s="1"/>
  <c r="MV130" i="4"/>
  <c r="MV131" i="4" s="1"/>
  <c r="MU130" i="4"/>
  <c r="MU131" i="4" s="1"/>
  <c r="MT130" i="4"/>
  <c r="MT131" i="4" s="1"/>
  <c r="MS130" i="4"/>
  <c r="MS131" i="4" s="1"/>
  <c r="MR130" i="4"/>
  <c r="MR131" i="4" s="1"/>
  <c r="MQ130" i="4"/>
  <c r="MQ131" i="4" s="1"/>
  <c r="MP130" i="4"/>
  <c r="MP131" i="4" s="1"/>
  <c r="MO130" i="4"/>
  <c r="MO131" i="4" s="1"/>
  <c r="MN130" i="4"/>
  <c r="MN131" i="4" s="1"/>
  <c r="MM130" i="4"/>
  <c r="MM131" i="4" s="1"/>
  <c r="ML130" i="4"/>
  <c r="ML131" i="4" s="1"/>
  <c r="MK130" i="4"/>
  <c r="MK131" i="4" s="1"/>
  <c r="MJ130" i="4"/>
  <c r="MJ131" i="4" s="1"/>
  <c r="MI130" i="4"/>
  <c r="MI131" i="4" s="1"/>
  <c r="MH130" i="4"/>
  <c r="MH131" i="4" s="1"/>
  <c r="MG130" i="4"/>
  <c r="MG131" i="4" s="1"/>
  <c r="MF130" i="4"/>
  <c r="MF131" i="4" s="1"/>
  <c r="ME130" i="4"/>
  <c r="ME131" i="4" s="1"/>
  <c r="MD130" i="4"/>
  <c r="MD131" i="4" s="1"/>
  <c r="MC130" i="4"/>
  <c r="MC131" i="4" s="1"/>
  <c r="MB130" i="4"/>
  <c r="MB131" i="4" s="1"/>
  <c r="MA130" i="4"/>
  <c r="MA131" i="4" s="1"/>
  <c r="LZ130" i="4"/>
  <c r="LZ131" i="4" s="1"/>
  <c r="LY130" i="4"/>
  <c r="LY131" i="4" s="1"/>
  <c r="LX130" i="4"/>
  <c r="LX131" i="4" s="1"/>
  <c r="LW130" i="4"/>
  <c r="LW131" i="4" s="1"/>
  <c r="LV130" i="4"/>
  <c r="LV131" i="4" s="1"/>
  <c r="LU130" i="4"/>
  <c r="LU131" i="4" s="1"/>
  <c r="LT130" i="4"/>
  <c r="LT131" i="4" s="1"/>
  <c r="LS130" i="4"/>
  <c r="LS131" i="4" s="1"/>
  <c r="LR130" i="4"/>
  <c r="LR131" i="4" s="1"/>
  <c r="LQ130" i="4"/>
  <c r="LQ131" i="4" s="1"/>
  <c r="LP130" i="4"/>
  <c r="LP131" i="4" s="1"/>
  <c r="LO130" i="4"/>
  <c r="LO131" i="4" s="1"/>
  <c r="LN130" i="4"/>
  <c r="LN131" i="4" s="1"/>
  <c r="LM130" i="4"/>
  <c r="LM131" i="4" s="1"/>
  <c r="LL130" i="4"/>
  <c r="LL131" i="4" s="1"/>
  <c r="LK130" i="4"/>
  <c r="LK131" i="4" s="1"/>
  <c r="LJ130" i="4"/>
  <c r="LJ131" i="4" s="1"/>
  <c r="LI130" i="4"/>
  <c r="LI131" i="4" s="1"/>
  <c r="LH130" i="4"/>
  <c r="LH131" i="4" s="1"/>
  <c r="LG130" i="4"/>
  <c r="LG131" i="4" s="1"/>
  <c r="LF130" i="4"/>
  <c r="LF131" i="4" s="1"/>
  <c r="LE130" i="4"/>
  <c r="LE131" i="4" s="1"/>
  <c r="LD130" i="4"/>
  <c r="LD131" i="4" s="1"/>
  <c r="LC130" i="4"/>
  <c r="LC131" i="4" s="1"/>
  <c r="LB130" i="4"/>
  <c r="LB131" i="4" s="1"/>
  <c r="LA130" i="4"/>
  <c r="LA131" i="4" s="1"/>
  <c r="KZ130" i="4"/>
  <c r="KZ131" i="4" s="1"/>
  <c r="KY130" i="4"/>
  <c r="KY131" i="4" s="1"/>
  <c r="KX130" i="4"/>
  <c r="KX131" i="4" s="1"/>
  <c r="KW130" i="4"/>
  <c r="KW131" i="4" s="1"/>
  <c r="KV130" i="4"/>
  <c r="KV131" i="4" s="1"/>
  <c r="KU130" i="4"/>
  <c r="KU131" i="4" s="1"/>
  <c r="KT130" i="4"/>
  <c r="KT131" i="4" s="1"/>
  <c r="KS130" i="4"/>
  <c r="KS131" i="4" s="1"/>
  <c r="KR130" i="4"/>
  <c r="KR131" i="4" s="1"/>
  <c r="KQ130" i="4"/>
  <c r="KQ131" i="4" s="1"/>
  <c r="KP130" i="4"/>
  <c r="KP131" i="4" s="1"/>
  <c r="KO130" i="4"/>
  <c r="KO131" i="4" s="1"/>
  <c r="KN130" i="4"/>
  <c r="KN131" i="4" s="1"/>
  <c r="KM130" i="4"/>
  <c r="KM131" i="4" s="1"/>
  <c r="KL130" i="4"/>
  <c r="KL131" i="4" s="1"/>
  <c r="KK130" i="4"/>
  <c r="KK131" i="4" s="1"/>
  <c r="KJ130" i="4"/>
  <c r="KJ131" i="4" s="1"/>
  <c r="KI130" i="4"/>
  <c r="KI131" i="4" s="1"/>
  <c r="KH130" i="4"/>
  <c r="KH131" i="4" s="1"/>
  <c r="KG130" i="4"/>
  <c r="KG131" i="4" s="1"/>
  <c r="KF130" i="4"/>
  <c r="KF131" i="4" s="1"/>
  <c r="KE130" i="4"/>
  <c r="KE131" i="4" s="1"/>
  <c r="KD130" i="4"/>
  <c r="KD131" i="4" s="1"/>
  <c r="KC130" i="4"/>
  <c r="KC131" i="4" s="1"/>
  <c r="KB130" i="4"/>
  <c r="KB131" i="4" s="1"/>
  <c r="KA130" i="4"/>
  <c r="KA131" i="4" s="1"/>
  <c r="JZ130" i="4"/>
  <c r="JZ131" i="4" s="1"/>
  <c r="JY130" i="4"/>
  <c r="JY131" i="4" s="1"/>
  <c r="JX130" i="4"/>
  <c r="JX131" i="4" s="1"/>
  <c r="JW130" i="4"/>
  <c r="JW131" i="4" s="1"/>
  <c r="JV130" i="4"/>
  <c r="JV131" i="4" s="1"/>
  <c r="JU130" i="4"/>
  <c r="JU131" i="4" s="1"/>
  <c r="JT130" i="4"/>
  <c r="JT131" i="4" s="1"/>
  <c r="JS130" i="4"/>
  <c r="JS131" i="4" s="1"/>
  <c r="JR130" i="4"/>
  <c r="JR131" i="4" s="1"/>
  <c r="JQ130" i="4"/>
  <c r="JQ131" i="4" s="1"/>
  <c r="JP130" i="4"/>
  <c r="JP131" i="4" s="1"/>
  <c r="JO130" i="4"/>
  <c r="JO131" i="4" s="1"/>
  <c r="JN130" i="4"/>
  <c r="JN131" i="4" s="1"/>
  <c r="JM130" i="4"/>
  <c r="JM131" i="4" s="1"/>
  <c r="JL130" i="4"/>
  <c r="JL131" i="4" s="1"/>
  <c r="JK130" i="4"/>
  <c r="JK131" i="4" s="1"/>
  <c r="JJ130" i="4"/>
  <c r="JJ131" i="4" s="1"/>
  <c r="JI130" i="4"/>
  <c r="JI131" i="4" s="1"/>
  <c r="JH130" i="4"/>
  <c r="JH131" i="4" s="1"/>
  <c r="JG130" i="4"/>
  <c r="JG131" i="4" s="1"/>
  <c r="JF130" i="4"/>
  <c r="JF131" i="4" s="1"/>
  <c r="JE130" i="4"/>
  <c r="JE131" i="4" s="1"/>
  <c r="JD130" i="4"/>
  <c r="JD131" i="4" s="1"/>
  <c r="JC130" i="4"/>
  <c r="JC131" i="4" s="1"/>
  <c r="JB130" i="4"/>
  <c r="JB131" i="4" s="1"/>
  <c r="JA130" i="4"/>
  <c r="JA131" i="4" s="1"/>
  <c r="IZ130" i="4"/>
  <c r="IZ131" i="4" s="1"/>
  <c r="IY130" i="4"/>
  <c r="IY131" i="4" s="1"/>
  <c r="IX130" i="4"/>
  <c r="IX131" i="4" s="1"/>
  <c r="IW130" i="4"/>
  <c r="IW131" i="4" s="1"/>
  <c r="IV130" i="4"/>
  <c r="IV131" i="4" s="1"/>
  <c r="IU130" i="4"/>
  <c r="IU131" i="4" s="1"/>
  <c r="IT130" i="4"/>
  <c r="IT131" i="4" s="1"/>
  <c r="IS130" i="4"/>
  <c r="IS131" i="4" s="1"/>
  <c r="IR130" i="4"/>
  <c r="IR131" i="4" s="1"/>
  <c r="IQ130" i="4"/>
  <c r="IQ131" i="4" s="1"/>
  <c r="IP130" i="4"/>
  <c r="IP131" i="4" s="1"/>
  <c r="IO130" i="4"/>
  <c r="IO131" i="4" s="1"/>
  <c r="IN130" i="4"/>
  <c r="IN131" i="4" s="1"/>
  <c r="IM130" i="4"/>
  <c r="IM131" i="4" s="1"/>
  <c r="IL130" i="4"/>
  <c r="IL131" i="4" s="1"/>
  <c r="IK130" i="4"/>
  <c r="IK131" i="4" s="1"/>
  <c r="IJ130" i="4"/>
  <c r="IJ131" i="4" s="1"/>
  <c r="II130" i="4"/>
  <c r="II131" i="4" s="1"/>
  <c r="IH130" i="4"/>
  <c r="IH131" i="4" s="1"/>
  <c r="IG130" i="4"/>
  <c r="IG131" i="4" s="1"/>
  <c r="IF130" i="4"/>
  <c r="IF131" i="4" s="1"/>
  <c r="IE130" i="4"/>
  <c r="IE131" i="4" s="1"/>
  <c r="ID130" i="4"/>
  <c r="ID131" i="4" s="1"/>
  <c r="IC130" i="4"/>
  <c r="IC131" i="4" s="1"/>
  <c r="IB130" i="4"/>
  <c r="IB131" i="4" s="1"/>
  <c r="IA130" i="4"/>
  <c r="IA131" i="4" s="1"/>
  <c r="HZ130" i="4"/>
  <c r="HZ131" i="4" s="1"/>
  <c r="HY130" i="4"/>
  <c r="HY131" i="4" s="1"/>
  <c r="HX130" i="4"/>
  <c r="HX131" i="4" s="1"/>
  <c r="HW130" i="4"/>
  <c r="HW131" i="4" s="1"/>
  <c r="HV130" i="4"/>
  <c r="HV131" i="4" s="1"/>
  <c r="HU130" i="4"/>
  <c r="HU131" i="4" s="1"/>
  <c r="HT130" i="4"/>
  <c r="HT131" i="4" s="1"/>
  <c r="HS130" i="4"/>
  <c r="HS131" i="4" s="1"/>
  <c r="HR130" i="4"/>
  <c r="HR131" i="4" s="1"/>
  <c r="HQ130" i="4"/>
  <c r="HQ131" i="4" s="1"/>
  <c r="HP130" i="4"/>
  <c r="HP131" i="4" s="1"/>
  <c r="HO130" i="4"/>
  <c r="HO131" i="4" s="1"/>
  <c r="HN130" i="4"/>
  <c r="HN131" i="4" s="1"/>
  <c r="HM130" i="4"/>
  <c r="HM131" i="4" s="1"/>
  <c r="HL130" i="4"/>
  <c r="HL131" i="4" s="1"/>
  <c r="HK130" i="4"/>
  <c r="HK131" i="4" s="1"/>
  <c r="HJ130" i="4"/>
  <c r="HJ131" i="4" s="1"/>
  <c r="HI130" i="4"/>
  <c r="HI131" i="4" s="1"/>
  <c r="HH130" i="4"/>
  <c r="HH131" i="4" s="1"/>
  <c r="HG130" i="4"/>
  <c r="HG131" i="4" s="1"/>
  <c r="HF130" i="4"/>
  <c r="HF131" i="4" s="1"/>
  <c r="HE130" i="4"/>
  <c r="HE131" i="4" s="1"/>
  <c r="HD130" i="4"/>
  <c r="HD131" i="4" s="1"/>
  <c r="HC130" i="4"/>
  <c r="HC131" i="4" s="1"/>
  <c r="HB130" i="4"/>
  <c r="HB131" i="4" s="1"/>
  <c r="HA130" i="4"/>
  <c r="HA131" i="4" s="1"/>
  <c r="GZ130" i="4"/>
  <c r="GZ131" i="4" s="1"/>
  <c r="GY130" i="4"/>
  <c r="GY131" i="4" s="1"/>
  <c r="GX130" i="4"/>
  <c r="GX131" i="4" s="1"/>
  <c r="GW130" i="4"/>
  <c r="GW131" i="4" s="1"/>
  <c r="GV130" i="4"/>
  <c r="GV131" i="4" s="1"/>
  <c r="GU130" i="4"/>
  <c r="GU131" i="4" s="1"/>
  <c r="GT130" i="4"/>
  <c r="GT131" i="4" s="1"/>
  <c r="GS130" i="4"/>
  <c r="GS131" i="4" s="1"/>
  <c r="GR130" i="4"/>
  <c r="GR131" i="4" s="1"/>
  <c r="GQ130" i="4"/>
  <c r="GQ131" i="4" s="1"/>
  <c r="GP130" i="4"/>
  <c r="GP131" i="4" s="1"/>
  <c r="GO130" i="4"/>
  <c r="GO131" i="4" s="1"/>
  <c r="GN130" i="4"/>
  <c r="GN131" i="4" s="1"/>
  <c r="GM130" i="4"/>
  <c r="GM131" i="4" s="1"/>
  <c r="GL130" i="4"/>
  <c r="GL131" i="4" s="1"/>
  <c r="GK130" i="4"/>
  <c r="GK131" i="4" s="1"/>
  <c r="GJ130" i="4"/>
  <c r="GJ131" i="4" s="1"/>
  <c r="GI130" i="4"/>
  <c r="GI131" i="4" s="1"/>
  <c r="GH130" i="4"/>
  <c r="GH131" i="4" s="1"/>
  <c r="GG130" i="4"/>
  <c r="GG131" i="4" s="1"/>
  <c r="GF130" i="4"/>
  <c r="GF131" i="4" s="1"/>
  <c r="GE130" i="4"/>
  <c r="GE131" i="4" s="1"/>
  <c r="GD130" i="4"/>
  <c r="GD131" i="4" s="1"/>
  <c r="GC130" i="4"/>
  <c r="GC131" i="4" s="1"/>
  <c r="GB130" i="4"/>
  <c r="GB131" i="4" s="1"/>
  <c r="GA130" i="4"/>
  <c r="GA131" i="4" s="1"/>
  <c r="FZ130" i="4"/>
  <c r="FZ131" i="4" s="1"/>
  <c r="FY130" i="4"/>
  <c r="FY131" i="4" s="1"/>
  <c r="FX130" i="4"/>
  <c r="FX131" i="4" s="1"/>
  <c r="FW130" i="4"/>
  <c r="FW131" i="4" s="1"/>
  <c r="FV130" i="4"/>
  <c r="FV131" i="4" s="1"/>
  <c r="FU130" i="4"/>
  <c r="FU131" i="4" s="1"/>
  <c r="FT130" i="4"/>
  <c r="FT131" i="4" s="1"/>
  <c r="FS130" i="4"/>
  <c r="FS131" i="4" s="1"/>
  <c r="FR130" i="4"/>
  <c r="FR131" i="4" s="1"/>
  <c r="FQ130" i="4"/>
  <c r="FQ131" i="4" s="1"/>
  <c r="FP130" i="4"/>
  <c r="FP131" i="4" s="1"/>
  <c r="FO130" i="4"/>
  <c r="FO131" i="4" s="1"/>
  <c r="FN130" i="4"/>
  <c r="FN131" i="4" s="1"/>
  <c r="FM130" i="4"/>
  <c r="FM131" i="4" s="1"/>
  <c r="FL130" i="4"/>
  <c r="FL131" i="4" s="1"/>
  <c r="FK130" i="4"/>
  <c r="FK131" i="4" s="1"/>
  <c r="FJ130" i="4"/>
  <c r="FJ131" i="4" s="1"/>
  <c r="FI130" i="4"/>
  <c r="FI131" i="4" s="1"/>
  <c r="FH130" i="4"/>
  <c r="FH131" i="4" s="1"/>
  <c r="FG130" i="4"/>
  <c r="FG131" i="4" s="1"/>
  <c r="FF130" i="4"/>
  <c r="FF131" i="4" s="1"/>
  <c r="FE130" i="4"/>
  <c r="FE131" i="4" s="1"/>
  <c r="FD130" i="4"/>
  <c r="FD131" i="4" s="1"/>
  <c r="FC130" i="4"/>
  <c r="FC131" i="4" s="1"/>
  <c r="FB130" i="4"/>
  <c r="FB131" i="4" s="1"/>
  <c r="FA130" i="4"/>
  <c r="FA131" i="4" s="1"/>
  <c r="EZ130" i="4"/>
  <c r="EZ131" i="4" s="1"/>
  <c r="EY130" i="4"/>
  <c r="EY131" i="4" s="1"/>
  <c r="EX130" i="4"/>
  <c r="EX131" i="4" s="1"/>
  <c r="EW130" i="4"/>
  <c r="EW131" i="4" s="1"/>
  <c r="EV130" i="4"/>
  <c r="EV131" i="4" s="1"/>
  <c r="EU130" i="4"/>
  <c r="EU131" i="4" s="1"/>
  <c r="ET130" i="4"/>
  <c r="ET131" i="4" s="1"/>
  <c r="ES130" i="4"/>
  <c r="ES131" i="4" s="1"/>
  <c r="ER130" i="4"/>
  <c r="ER131" i="4" s="1"/>
  <c r="EQ130" i="4"/>
  <c r="EQ131" i="4" s="1"/>
  <c r="EP130" i="4"/>
  <c r="EP131" i="4" s="1"/>
  <c r="EO130" i="4"/>
  <c r="EO131" i="4" s="1"/>
  <c r="EN130" i="4"/>
  <c r="EN131" i="4" s="1"/>
  <c r="EM130" i="4"/>
  <c r="EM131" i="4" s="1"/>
  <c r="EL130" i="4"/>
  <c r="EL131" i="4" s="1"/>
  <c r="EK130" i="4"/>
  <c r="EK131" i="4" s="1"/>
  <c r="EJ130" i="4"/>
  <c r="EJ131" i="4" s="1"/>
  <c r="EI130" i="4"/>
  <c r="EI131" i="4" s="1"/>
  <c r="EH130" i="4"/>
  <c r="EH131" i="4" s="1"/>
  <c r="EG130" i="4"/>
  <c r="EG131" i="4" s="1"/>
  <c r="EF130" i="4"/>
  <c r="EF131" i="4" s="1"/>
  <c r="EE130" i="4"/>
  <c r="EE131" i="4" s="1"/>
  <c r="ED130" i="4"/>
  <c r="ED131" i="4" s="1"/>
  <c r="EC130" i="4"/>
  <c r="EC131" i="4" s="1"/>
  <c r="EB130" i="4"/>
  <c r="EB131" i="4" s="1"/>
  <c r="EA130" i="4"/>
  <c r="EA131" i="4" s="1"/>
  <c r="DZ130" i="4"/>
  <c r="DZ131" i="4" s="1"/>
  <c r="DY130" i="4"/>
  <c r="DY131" i="4" s="1"/>
  <c r="DX130" i="4"/>
  <c r="DX131" i="4" s="1"/>
  <c r="DW130" i="4"/>
  <c r="DW131" i="4" s="1"/>
  <c r="DV130" i="4"/>
  <c r="DV131" i="4" s="1"/>
  <c r="DU130" i="4"/>
  <c r="DU131" i="4" s="1"/>
  <c r="DT130" i="4"/>
  <c r="DT131" i="4" s="1"/>
  <c r="DS130" i="4"/>
  <c r="DS131" i="4" s="1"/>
  <c r="DR130" i="4"/>
  <c r="DR131" i="4" s="1"/>
  <c r="DQ130" i="4"/>
  <c r="DQ131" i="4" s="1"/>
  <c r="DP130" i="4"/>
  <c r="DP131" i="4" s="1"/>
  <c r="DO130" i="4"/>
  <c r="DO131" i="4" s="1"/>
  <c r="DN130" i="4"/>
  <c r="DN131" i="4" s="1"/>
  <c r="DM130" i="4"/>
  <c r="DM131" i="4" s="1"/>
  <c r="DL130" i="4"/>
  <c r="DL131" i="4" s="1"/>
  <c r="DK130" i="4"/>
  <c r="DK131" i="4" s="1"/>
  <c r="DJ130" i="4"/>
  <c r="DJ131" i="4" s="1"/>
  <c r="DI130" i="4"/>
  <c r="DI131" i="4" s="1"/>
  <c r="DH130" i="4"/>
  <c r="DH131" i="4" s="1"/>
  <c r="DG130" i="4"/>
  <c r="DG131" i="4" s="1"/>
  <c r="DF130" i="4"/>
  <c r="DF131" i="4" s="1"/>
  <c r="DE130" i="4"/>
  <c r="DE131" i="4" s="1"/>
  <c r="DD130" i="4"/>
  <c r="DD131" i="4" s="1"/>
  <c r="DC130" i="4"/>
  <c r="DC131" i="4" s="1"/>
  <c r="DB130" i="4"/>
  <c r="DB131" i="4" s="1"/>
  <c r="DA130" i="4"/>
  <c r="DA131" i="4" s="1"/>
  <c r="CZ130" i="4"/>
  <c r="CZ131" i="4" s="1"/>
  <c r="CY130" i="4"/>
  <c r="CY131" i="4" s="1"/>
  <c r="CX130" i="4"/>
  <c r="CX131" i="4" s="1"/>
  <c r="CW130" i="4"/>
  <c r="CW131" i="4" s="1"/>
  <c r="CV130" i="4"/>
  <c r="CV131" i="4" s="1"/>
  <c r="CU130" i="4"/>
  <c r="CU131" i="4" s="1"/>
  <c r="CT130" i="4"/>
  <c r="CT131" i="4" s="1"/>
  <c r="CS130" i="4"/>
  <c r="CS131" i="4" s="1"/>
  <c r="CR130" i="4"/>
  <c r="CR131" i="4" s="1"/>
  <c r="CQ130" i="4"/>
  <c r="CQ131" i="4" s="1"/>
  <c r="CP130" i="4"/>
  <c r="CP131" i="4" s="1"/>
  <c r="CO130" i="4"/>
  <c r="CO131" i="4" s="1"/>
  <c r="CN130" i="4"/>
  <c r="CN131" i="4" s="1"/>
  <c r="CM130" i="4"/>
  <c r="CM131" i="4" s="1"/>
  <c r="CL130" i="4"/>
  <c r="CL131" i="4" s="1"/>
  <c r="CK130" i="4"/>
  <c r="CK131" i="4" s="1"/>
  <c r="CJ130" i="4"/>
  <c r="CJ131" i="4" s="1"/>
  <c r="CI130" i="4"/>
  <c r="CI131" i="4" s="1"/>
  <c r="CH130" i="4"/>
  <c r="CH131" i="4" s="1"/>
  <c r="CG130" i="4"/>
  <c r="CG131" i="4" s="1"/>
  <c r="CF130" i="4"/>
  <c r="CF131" i="4" s="1"/>
  <c r="CE130" i="4"/>
  <c r="CE131" i="4" s="1"/>
  <c r="CD130" i="4"/>
  <c r="CD131" i="4" s="1"/>
  <c r="CC130" i="4"/>
  <c r="CC131" i="4" s="1"/>
  <c r="CB130" i="4"/>
  <c r="CB131" i="4" s="1"/>
  <c r="CA130" i="4"/>
  <c r="CA131" i="4" s="1"/>
  <c r="BZ130" i="4"/>
  <c r="BZ131" i="4" s="1"/>
  <c r="BY130" i="4"/>
  <c r="BY131" i="4" s="1"/>
  <c r="BX130" i="4"/>
  <c r="BX131" i="4" s="1"/>
  <c r="BW130" i="4"/>
  <c r="BW131" i="4" s="1"/>
  <c r="BV130" i="4"/>
  <c r="BV131" i="4" s="1"/>
  <c r="BU130" i="4"/>
  <c r="BU131" i="4" s="1"/>
  <c r="BT130" i="4"/>
  <c r="BT131" i="4" s="1"/>
  <c r="BS130" i="4"/>
  <c r="BS131" i="4" s="1"/>
  <c r="BR130" i="4"/>
  <c r="BR131" i="4" s="1"/>
  <c r="BQ130" i="4"/>
  <c r="BQ131" i="4" s="1"/>
  <c r="BP130" i="4"/>
  <c r="BP131" i="4" s="1"/>
  <c r="BO130" i="4"/>
  <c r="BO131" i="4" s="1"/>
  <c r="BN130" i="4"/>
  <c r="BN131" i="4" s="1"/>
  <c r="BM130" i="4"/>
  <c r="BM131" i="4" s="1"/>
  <c r="BL130" i="4"/>
  <c r="BL131" i="4" s="1"/>
  <c r="BK130" i="4"/>
  <c r="BK131" i="4" s="1"/>
  <c r="BJ130" i="4"/>
  <c r="BJ131" i="4" s="1"/>
  <c r="BI130" i="4"/>
  <c r="BI131" i="4" s="1"/>
  <c r="BH130" i="4"/>
  <c r="BH131" i="4" s="1"/>
  <c r="BG130" i="4"/>
  <c r="BG131" i="4" s="1"/>
  <c r="BF130" i="4"/>
  <c r="BF131" i="4" s="1"/>
  <c r="BE130" i="4"/>
  <c r="BE131" i="4" s="1"/>
  <c r="BD130" i="4"/>
  <c r="BD131" i="4" s="1"/>
  <c r="BC130" i="4"/>
  <c r="BC131" i="4" s="1"/>
  <c r="BB130" i="4"/>
  <c r="BB131" i="4" s="1"/>
  <c r="BA130" i="4"/>
  <c r="BA131" i="4" s="1"/>
  <c r="AZ130" i="4"/>
  <c r="AZ131" i="4" s="1"/>
  <c r="AY130" i="4"/>
  <c r="AY131" i="4" s="1"/>
  <c r="AX130" i="4"/>
  <c r="AX131" i="4" s="1"/>
  <c r="AW130" i="4"/>
  <c r="AW131" i="4" s="1"/>
  <c r="AV130" i="4"/>
  <c r="AV131" i="4" s="1"/>
  <c r="AU130" i="4"/>
  <c r="AU131" i="4" s="1"/>
  <c r="AT130" i="4"/>
  <c r="AT131" i="4" s="1"/>
  <c r="AS130" i="4"/>
  <c r="AS131" i="4" s="1"/>
  <c r="AR130" i="4"/>
  <c r="AR131" i="4" s="1"/>
  <c r="AQ130" i="4"/>
  <c r="AQ131" i="4" s="1"/>
  <c r="AP130" i="4"/>
  <c r="AP131" i="4" s="1"/>
  <c r="AO130" i="4"/>
  <c r="AO131" i="4" s="1"/>
  <c r="AN130" i="4"/>
  <c r="AN131" i="4" s="1"/>
  <c r="AM130" i="4"/>
  <c r="AM131" i="4" s="1"/>
  <c r="AL130" i="4"/>
  <c r="AL131" i="4" s="1"/>
  <c r="AK130" i="4"/>
  <c r="AK131" i="4" s="1"/>
  <c r="AJ130" i="4"/>
  <c r="AJ131" i="4" s="1"/>
  <c r="AI130" i="4"/>
  <c r="AI131" i="4" s="1"/>
  <c r="AH130" i="4"/>
  <c r="AH131" i="4" s="1"/>
  <c r="AG130" i="4"/>
  <c r="AG131" i="4" s="1"/>
  <c r="AF130" i="4"/>
  <c r="AF131" i="4" s="1"/>
  <c r="AE130" i="4"/>
  <c r="AE131" i="4" s="1"/>
  <c r="AD130" i="4"/>
  <c r="AD131" i="4" s="1"/>
  <c r="AC130" i="4"/>
  <c r="AC131" i="4" s="1"/>
  <c r="AB130" i="4"/>
  <c r="AB131" i="4" s="1"/>
  <c r="AA130" i="4"/>
  <c r="AA131" i="4" s="1"/>
  <c r="Z130" i="4"/>
  <c r="Z131" i="4" s="1"/>
  <c r="Y130" i="4"/>
  <c r="Y131" i="4" s="1"/>
  <c r="X130" i="4"/>
  <c r="X131" i="4" s="1"/>
  <c r="W130" i="4"/>
  <c r="W131" i="4" s="1"/>
  <c r="V130" i="4"/>
  <c r="V131" i="4" s="1"/>
  <c r="U130" i="4"/>
  <c r="U131" i="4" s="1"/>
  <c r="T130" i="4"/>
  <c r="T131" i="4" s="1"/>
  <c r="S130" i="4"/>
  <c r="S131" i="4" s="1"/>
  <c r="R130" i="4"/>
  <c r="R131" i="4" s="1"/>
  <c r="Q130" i="4"/>
  <c r="Q131" i="4" s="1"/>
  <c r="P130" i="4"/>
  <c r="P131" i="4" s="1"/>
  <c r="O130" i="4"/>
  <c r="O131" i="4" s="1"/>
  <c r="N130" i="4"/>
  <c r="N131" i="4" s="1"/>
  <c r="M130" i="4"/>
  <c r="M131" i="4" s="1"/>
  <c r="L130" i="4"/>
  <c r="L131" i="4" s="1"/>
  <c r="K130" i="4"/>
  <c r="K131" i="4" s="1"/>
  <c r="J130" i="4"/>
  <c r="J131" i="4" s="1"/>
  <c r="I130" i="4"/>
  <c r="I131" i="4" s="1"/>
  <c r="OI25" i="4"/>
  <c r="OH25" i="4"/>
  <c r="OG25" i="4"/>
  <c r="OF25" i="4"/>
  <c r="OE25" i="4"/>
  <c r="OD25" i="4"/>
  <c r="OC25" i="4"/>
  <c r="OB25" i="4"/>
  <c r="OA25" i="4"/>
  <c r="NZ25" i="4"/>
  <c r="NY25" i="4"/>
  <c r="NX25" i="4"/>
  <c r="NW25" i="4"/>
  <c r="NV25" i="4"/>
  <c r="NU25" i="4"/>
  <c r="NT25" i="4"/>
  <c r="NS25" i="4"/>
  <c r="NR25" i="4"/>
  <c r="NQ25" i="4"/>
  <c r="NP25" i="4"/>
  <c r="NO25" i="4"/>
  <c r="NN25" i="4"/>
  <c r="NM25" i="4"/>
  <c r="NL25" i="4"/>
  <c r="NK25" i="4"/>
  <c r="NJ25" i="4"/>
  <c r="NI25" i="4"/>
  <c r="NH25" i="4"/>
  <c r="NG25" i="4"/>
  <c r="NF25" i="4"/>
  <c r="NE25" i="4"/>
  <c r="ND25" i="4"/>
  <c r="NC25" i="4"/>
  <c r="NB25" i="4"/>
  <c r="NA25" i="4"/>
  <c r="MZ25" i="4"/>
  <c r="MY25" i="4"/>
  <c r="MX25" i="4"/>
  <c r="MW25" i="4"/>
  <c r="MV25" i="4"/>
  <c r="MU25" i="4"/>
  <c r="MT25" i="4"/>
  <c r="MS25" i="4"/>
  <c r="MR25" i="4"/>
  <c r="MQ25" i="4"/>
  <c r="MP25" i="4"/>
  <c r="MO25" i="4"/>
  <c r="MN25" i="4"/>
  <c r="MM25" i="4"/>
  <c r="ML25" i="4"/>
  <c r="MK25" i="4"/>
  <c r="MJ25" i="4"/>
  <c r="MI25" i="4"/>
  <c r="MH25" i="4"/>
  <c r="MG25" i="4"/>
  <c r="MF25" i="4"/>
  <c r="ME25" i="4"/>
  <c r="ID25" i="4"/>
  <c r="IC25" i="4"/>
  <c r="IB25" i="4"/>
  <c r="IA25" i="4"/>
  <c r="HZ25" i="4"/>
  <c r="HY25" i="4"/>
  <c r="HX25" i="4"/>
  <c r="HW25" i="4"/>
  <c r="HV25" i="4"/>
  <c r="HU25" i="4"/>
  <c r="HT25" i="4"/>
  <c r="HS25" i="4"/>
  <c r="HR25" i="4"/>
  <c r="HQ25" i="4"/>
  <c r="HP25" i="4"/>
  <c r="HO25" i="4"/>
  <c r="HN25" i="4"/>
  <c r="HM25" i="4"/>
  <c r="HL25" i="4"/>
  <c r="HK25" i="4"/>
  <c r="HJ25" i="4"/>
  <c r="HI25" i="4"/>
  <c r="HH25" i="4"/>
  <c r="HG25" i="4"/>
  <c r="HF25" i="4"/>
  <c r="HE25" i="4"/>
  <c r="OG24" i="4"/>
  <c r="OC24" i="4"/>
  <c r="NY24" i="4"/>
  <c r="NU24" i="4"/>
  <c r="NQ24" i="4"/>
  <c r="NM24" i="4"/>
  <c r="NC24" i="4"/>
  <c r="MY24" i="4"/>
  <c r="MU24" i="4"/>
  <c r="MQ24" i="4"/>
  <c r="MM24" i="4"/>
  <c r="MI24" i="4"/>
  <c r="LX24" i="4"/>
  <c r="LT24" i="4"/>
  <c r="LP24" i="4"/>
  <c r="LL24" i="4"/>
  <c r="LH24" i="4"/>
  <c r="LD24" i="4"/>
  <c r="IJ24" i="4"/>
  <c r="IF24" i="4"/>
  <c r="IB24" i="4"/>
  <c r="HX24" i="4"/>
  <c r="HT24" i="4"/>
  <c r="HP24" i="4"/>
  <c r="HF24" i="4"/>
  <c r="HB24" i="4"/>
  <c r="GX24" i="4"/>
  <c r="GT24" i="4"/>
  <c r="GP24" i="4"/>
  <c r="GL24" i="4"/>
  <c r="OO23" i="4"/>
  <c r="ON23" i="4"/>
  <c r="OM23" i="4"/>
  <c r="OL23" i="4"/>
  <c r="OK23" i="4"/>
  <c r="OJ23" i="4"/>
  <c r="OI23" i="4"/>
  <c r="OH23" i="4"/>
  <c r="OG23" i="4"/>
  <c r="OF23" i="4"/>
  <c r="OE23" i="4"/>
  <c r="OD23" i="4"/>
  <c r="OC23" i="4"/>
  <c r="OB23" i="4"/>
  <c r="OA23" i="4"/>
  <c r="NZ23" i="4"/>
  <c r="NY23" i="4"/>
  <c r="NX23" i="4"/>
  <c r="NW23" i="4"/>
  <c r="NV23" i="4"/>
  <c r="NU23" i="4"/>
  <c r="NT23" i="4"/>
  <c r="NS23" i="4"/>
  <c r="NR23" i="4"/>
  <c r="NQ23" i="4"/>
  <c r="NP23" i="4"/>
  <c r="NO23" i="4"/>
  <c r="NN23" i="4"/>
  <c r="NM23" i="4"/>
  <c r="NL23" i="4"/>
  <c r="NK23" i="4"/>
  <c r="NJ23" i="4"/>
  <c r="NI23" i="4"/>
  <c r="NH23" i="4"/>
  <c r="NG23" i="4"/>
  <c r="NF23" i="4"/>
  <c r="NE23" i="4"/>
  <c r="ND23" i="4"/>
  <c r="NC23" i="4"/>
  <c r="NB23" i="4"/>
  <c r="NA23" i="4"/>
  <c r="MZ23" i="4"/>
  <c r="MY23" i="4"/>
  <c r="MX23" i="4"/>
  <c r="MW23" i="4"/>
  <c r="MV23" i="4"/>
  <c r="MU23" i="4"/>
  <c r="MT23" i="4"/>
  <c r="MS23" i="4"/>
  <c r="MR23" i="4"/>
  <c r="MQ23" i="4"/>
  <c r="MP23" i="4"/>
  <c r="MO23" i="4"/>
  <c r="MN23" i="4"/>
  <c r="MM23" i="4"/>
  <c r="ML23" i="4"/>
  <c r="MK23" i="4"/>
  <c r="MJ23" i="4"/>
  <c r="MI23" i="4"/>
  <c r="MH23" i="4"/>
  <c r="MG23" i="4"/>
  <c r="MF23" i="4"/>
  <c r="ME23" i="4"/>
  <c r="MD23" i="4"/>
  <c r="MC23" i="4"/>
  <c r="MB23" i="4"/>
  <c r="MA23" i="4"/>
  <c r="LZ23" i="4"/>
  <c r="LY23" i="4"/>
  <c r="LX23" i="4"/>
  <c r="LW23" i="4"/>
  <c r="LV23" i="4"/>
  <c r="LU23" i="4"/>
  <c r="LT23" i="4"/>
  <c r="LS23" i="4"/>
  <c r="LR23" i="4"/>
  <c r="LQ23" i="4"/>
  <c r="LP23" i="4"/>
  <c r="LO23" i="4"/>
  <c r="LN23" i="4"/>
  <c r="LM23" i="4"/>
  <c r="LL23" i="4"/>
  <c r="LK23" i="4"/>
  <c r="LJ23" i="4"/>
  <c r="LI23" i="4"/>
  <c r="LH23" i="4"/>
  <c r="LG23" i="4"/>
  <c r="LF23" i="4"/>
  <c r="LE23" i="4"/>
  <c r="LD23" i="4"/>
  <c r="LC23" i="4"/>
  <c r="LB23" i="4"/>
  <c r="IR23" i="4"/>
  <c r="IQ23" i="4"/>
  <c r="IP23" i="4"/>
  <c r="IO23" i="4"/>
  <c r="IN23" i="4"/>
  <c r="IM23" i="4"/>
  <c r="IL23" i="4"/>
  <c r="IK23" i="4"/>
  <c r="IJ23" i="4"/>
  <c r="II23" i="4"/>
  <c r="IH23" i="4"/>
  <c r="IG23" i="4"/>
  <c r="IF23" i="4"/>
  <c r="IE23" i="4"/>
  <c r="ID23" i="4"/>
  <c r="IC23" i="4"/>
  <c r="IB23" i="4"/>
  <c r="IA23" i="4"/>
  <c r="HZ23" i="4"/>
  <c r="HY23" i="4"/>
  <c r="HX23" i="4"/>
  <c r="HW23" i="4"/>
  <c r="HV23" i="4"/>
  <c r="HU23" i="4"/>
  <c r="HT23" i="4"/>
  <c r="HS23" i="4"/>
  <c r="HR23" i="4"/>
  <c r="HQ23" i="4"/>
  <c r="HP23" i="4"/>
  <c r="HO23" i="4"/>
  <c r="HN23" i="4"/>
  <c r="HM23" i="4"/>
  <c r="HL23" i="4"/>
  <c r="HK23" i="4"/>
  <c r="HJ23" i="4"/>
  <c r="HI23" i="4"/>
  <c r="HH23" i="4"/>
  <c r="HG23" i="4"/>
  <c r="HF23" i="4"/>
  <c r="HE23" i="4"/>
  <c r="HD23" i="4"/>
  <c r="HC23" i="4"/>
  <c r="HB23" i="4"/>
  <c r="HA23" i="4"/>
  <c r="GZ23" i="4"/>
  <c r="GY23" i="4"/>
  <c r="GX23" i="4"/>
  <c r="GW23" i="4"/>
  <c r="GV23" i="4"/>
  <c r="GU23" i="4"/>
  <c r="GT23" i="4"/>
  <c r="GS23" i="4"/>
  <c r="GR23" i="4"/>
  <c r="GQ23" i="4"/>
  <c r="GP23" i="4"/>
  <c r="GO23" i="4"/>
  <c r="GN23" i="4"/>
  <c r="GM23" i="4"/>
  <c r="GL23" i="4"/>
  <c r="GK23" i="4"/>
  <c r="GJ23" i="4"/>
  <c r="G23" i="4"/>
  <c r="G18" i="4" s="1"/>
  <c r="G292" i="3"/>
  <c r="G287" i="3" s="1"/>
  <c r="D291" i="3"/>
  <c r="D290" i="3"/>
  <c r="D289" i="3"/>
  <c r="D288" i="3"/>
  <c r="D287" i="3"/>
  <c r="D286" i="3"/>
  <c r="G282" i="3"/>
  <c r="B276" i="3" s="1"/>
  <c r="D281" i="3"/>
  <c r="D280" i="3"/>
  <c r="D279" i="3"/>
  <c r="D278" i="3"/>
  <c r="D277" i="3"/>
  <c r="D276" i="3"/>
  <c r="G172" i="3"/>
  <c r="G170" i="3" s="1"/>
  <c r="D171" i="3"/>
  <c r="D170" i="3"/>
  <c r="D169" i="3"/>
  <c r="D168" i="3"/>
  <c r="D167" i="3"/>
  <c r="D166" i="3"/>
  <c r="B387" i="3"/>
  <c r="B347" i="3"/>
  <c r="D352" i="3"/>
  <c r="D351" i="3"/>
  <c r="D350" i="3"/>
  <c r="D349" i="3"/>
  <c r="D348" i="3"/>
  <c r="D347" i="3"/>
  <c r="G302" i="3"/>
  <c r="G297" i="3" s="1"/>
  <c r="D301" i="3"/>
  <c r="D300" i="3"/>
  <c r="D299" i="3"/>
  <c r="D298" i="3"/>
  <c r="D297" i="3"/>
  <c r="D296" i="3"/>
  <c r="G272" i="3"/>
  <c r="G271" i="3" s="1"/>
  <c r="D271" i="3"/>
  <c r="D270" i="3"/>
  <c r="D269" i="3"/>
  <c r="D268" i="3"/>
  <c r="D267" i="3"/>
  <c r="D266" i="3"/>
  <c r="G262" i="3"/>
  <c r="G257" i="3" s="1"/>
  <c r="D261" i="3"/>
  <c r="D260" i="3"/>
  <c r="D259" i="3"/>
  <c r="D258" i="3"/>
  <c r="D257" i="3"/>
  <c r="D256" i="3"/>
  <c r="G152" i="3"/>
  <c r="G151" i="3" s="1"/>
  <c r="D151" i="3"/>
  <c r="D150" i="3"/>
  <c r="D149" i="3"/>
  <c r="D148" i="3"/>
  <c r="D147" i="3"/>
  <c r="D146" i="3"/>
  <c r="G222" i="3"/>
  <c r="G216" i="3" s="1"/>
  <c r="D221" i="3"/>
  <c r="D220" i="3"/>
  <c r="D219" i="3"/>
  <c r="D218" i="3"/>
  <c r="D217" i="3"/>
  <c r="D216" i="3"/>
  <c r="G332" i="3"/>
  <c r="G327" i="3" s="1"/>
  <c r="D331" i="3"/>
  <c r="D330" i="3"/>
  <c r="D329" i="3"/>
  <c r="D328" i="3"/>
  <c r="D327" i="3"/>
  <c r="D326" i="3"/>
  <c r="G322" i="3"/>
  <c r="B316" i="3" s="1"/>
  <c r="D321" i="3"/>
  <c r="D320" i="3"/>
  <c r="D319" i="3"/>
  <c r="D318" i="3"/>
  <c r="D317" i="3"/>
  <c r="D316" i="3"/>
  <c r="ASM164" i="3"/>
  <c r="ASL164" i="3"/>
  <c r="ASK164" i="3"/>
  <c r="ASJ164" i="3"/>
  <c r="ASI164" i="3"/>
  <c r="ASH164" i="3"/>
  <c r="ASG164" i="3"/>
  <c r="ASF164" i="3"/>
  <c r="ASE164" i="3"/>
  <c r="ASD164" i="3"/>
  <c r="ASC164" i="3"/>
  <c r="ASB164" i="3"/>
  <c r="ASA164" i="3"/>
  <c r="ARZ164" i="3"/>
  <c r="ARY164" i="3"/>
  <c r="ARX164" i="3"/>
  <c r="ARW164" i="3"/>
  <c r="ARV164" i="3"/>
  <c r="ARU164" i="3"/>
  <c r="ART164" i="3"/>
  <c r="ARS164" i="3"/>
  <c r="ARR164" i="3"/>
  <c r="ARQ164" i="3"/>
  <c r="ARP164" i="3"/>
  <c r="ARO164" i="3"/>
  <c r="ARN164" i="3"/>
  <c r="ARM164" i="3"/>
  <c r="ARL164" i="3"/>
  <c r="ARK164" i="3"/>
  <c r="ARJ164" i="3"/>
  <c r="ARI164" i="3"/>
  <c r="ARH164" i="3"/>
  <c r="ARG164" i="3"/>
  <c r="ARF164" i="3"/>
  <c r="ARE164" i="3"/>
  <c r="ARD164" i="3"/>
  <c r="ARC164" i="3"/>
  <c r="ARB164" i="3"/>
  <c r="ARA164" i="3"/>
  <c r="AQZ164" i="3"/>
  <c r="AQY164" i="3"/>
  <c r="AQX164" i="3"/>
  <c r="AQW164" i="3"/>
  <c r="AQV164" i="3"/>
  <c r="AQU164" i="3"/>
  <c r="AQT164" i="3"/>
  <c r="AQS164" i="3"/>
  <c r="AQR164" i="3"/>
  <c r="AQQ164" i="3"/>
  <c r="AQP164" i="3"/>
  <c r="AQO164" i="3"/>
  <c r="AQN164" i="3"/>
  <c r="AQM164" i="3"/>
  <c r="AQL164" i="3"/>
  <c r="AQK164" i="3"/>
  <c r="AQJ164" i="3"/>
  <c r="AQI164" i="3"/>
  <c r="AQH164" i="3"/>
  <c r="AQG164" i="3"/>
  <c r="AQF164" i="3"/>
  <c r="AQE164" i="3"/>
  <c r="AQD164" i="3"/>
  <c r="AQC164" i="3"/>
  <c r="AQB164" i="3"/>
  <c r="G162" i="3"/>
  <c r="G159" i="3" s="1"/>
  <c r="D161" i="3"/>
  <c r="D160" i="3"/>
  <c r="D159" i="3"/>
  <c r="D158" i="3"/>
  <c r="D157" i="3"/>
  <c r="D156" i="3"/>
  <c r="G312" i="3"/>
  <c r="G310" i="3" s="1"/>
  <c r="D311" i="3"/>
  <c r="D310" i="3"/>
  <c r="D309" i="3"/>
  <c r="D308" i="3"/>
  <c r="D307" i="3"/>
  <c r="D306" i="3"/>
  <c r="G342" i="3"/>
  <c r="B336" i="3" s="1"/>
  <c r="D341" i="3"/>
  <c r="D340" i="3"/>
  <c r="D339" i="3"/>
  <c r="D338" i="3"/>
  <c r="D337" i="3"/>
  <c r="D336" i="3"/>
  <c r="G72" i="3"/>
  <c r="G69" i="3" s="1"/>
  <c r="D71" i="3"/>
  <c r="D70" i="3"/>
  <c r="D69" i="3"/>
  <c r="D68" i="3"/>
  <c r="D67" i="3"/>
  <c r="D66" i="3"/>
  <c r="G114" i="1"/>
  <c r="D114" i="1"/>
  <c r="G113" i="1"/>
  <c r="D113" i="1"/>
  <c r="E113" i="1" s="1"/>
  <c r="G112" i="1"/>
  <c r="D112" i="1"/>
  <c r="E112" i="1" s="1"/>
  <c r="B112" i="1"/>
  <c r="G111" i="1"/>
  <c r="D111" i="1"/>
  <c r="E111" i="1" s="1"/>
  <c r="G110" i="1"/>
  <c r="D110" i="1"/>
  <c r="E110" i="1" s="1"/>
  <c r="G109" i="1"/>
  <c r="D109" i="1"/>
  <c r="E109" i="1" s="1"/>
  <c r="G108" i="1"/>
  <c r="D108" i="1"/>
  <c r="E108" i="1" s="1"/>
  <c r="B108" i="1"/>
  <c r="G80" i="1"/>
  <c r="D80" i="1"/>
  <c r="G79" i="1"/>
  <c r="D79" i="1"/>
  <c r="E79" i="1" s="1"/>
  <c r="G78" i="1"/>
  <c r="D78" i="1"/>
  <c r="E78" i="1" s="1"/>
  <c r="B78" i="1"/>
  <c r="G77" i="1"/>
  <c r="D77" i="1"/>
  <c r="E77" i="1" s="1"/>
  <c r="G76" i="1"/>
  <c r="D76" i="1"/>
  <c r="E76" i="1" s="1"/>
  <c r="G75" i="1"/>
  <c r="D75" i="1"/>
  <c r="E75" i="1" s="1"/>
  <c r="G74" i="1"/>
  <c r="D74" i="1"/>
  <c r="E74" i="1" s="1"/>
  <c r="B74" i="1"/>
  <c r="G40" i="1"/>
  <c r="D40" i="1"/>
  <c r="G39" i="1"/>
  <c r="D39" i="1"/>
  <c r="E39" i="1" s="1"/>
  <c r="G38" i="1"/>
  <c r="D38" i="1"/>
  <c r="E38" i="1" s="1"/>
  <c r="B38" i="1"/>
  <c r="G37" i="1"/>
  <c r="D37" i="1"/>
  <c r="E37" i="1" s="1"/>
  <c r="G36" i="1"/>
  <c r="D36" i="1"/>
  <c r="E36" i="1" s="1"/>
  <c r="G35" i="1"/>
  <c r="D35" i="1"/>
  <c r="E35" i="1" s="1"/>
  <c r="G34" i="1"/>
  <c r="D34" i="1"/>
  <c r="E34" i="1" s="1"/>
  <c r="B34" i="1"/>
  <c r="AX40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I25" i="1"/>
  <c r="I24" i="1"/>
  <c r="I23" i="1"/>
  <c r="I22" i="1"/>
  <c r="I21" i="1"/>
  <c r="I20" i="1"/>
  <c r="BT18" i="1"/>
  <c r="BP18" i="1"/>
  <c r="BL18" i="1"/>
  <c r="BH18" i="1"/>
  <c r="BD18" i="1"/>
  <c r="AZ18" i="1"/>
  <c r="AN18" i="1"/>
  <c r="AJ18" i="1"/>
  <c r="AF18" i="1"/>
  <c r="AB18" i="1"/>
  <c r="X18" i="1"/>
  <c r="T18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BX18" i="1" s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AR18" i="1" s="1"/>
  <c r="BV9" i="1"/>
  <c r="BR9" i="1"/>
  <c r="BN9" i="1"/>
  <c r="BJ9" i="1"/>
  <c r="BF9" i="1"/>
  <c r="BB9" i="1"/>
  <c r="AN9" i="1"/>
  <c r="AJ9" i="1"/>
  <c r="AF9" i="1"/>
  <c r="AB9" i="1"/>
  <c r="X9" i="1"/>
  <c r="T9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BZ9" i="1" s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AR9" i="1" s="1"/>
  <c r="B22" i="17"/>
  <c r="B15" i="17"/>
  <c r="CP258" i="6" l="1"/>
  <c r="B20" i="6"/>
  <c r="AIC23" i="6"/>
  <c r="H21" i="6"/>
  <c r="H22" i="6" s="1"/>
  <c r="AT260" i="6"/>
  <c r="AH260" i="6"/>
  <c r="E141" i="6"/>
  <c r="H137" i="6"/>
  <c r="H138" i="6"/>
  <c r="H139" i="6"/>
  <c r="H140" i="6"/>
  <c r="H141" i="6"/>
  <c r="H142" i="6"/>
  <c r="QF259" i="6"/>
  <c r="DT259" i="6"/>
  <c r="DT262" i="6" s="1"/>
  <c r="OJ258" i="6"/>
  <c r="OJ261" i="6" s="1"/>
  <c r="WR257" i="6"/>
  <c r="SZ259" i="6"/>
  <c r="KF257" i="6"/>
  <c r="DT258" i="6"/>
  <c r="UJ258" i="6"/>
  <c r="DH257" i="6"/>
  <c r="DH260" i="6" s="1"/>
  <c r="JH257" i="6"/>
  <c r="JH260" i="6" s="1"/>
  <c r="RP257" i="6"/>
  <c r="RP260" i="6" s="1"/>
  <c r="TL258" i="6"/>
  <c r="OJ257" i="6"/>
  <c r="OJ260" i="6" s="1"/>
  <c r="PH258" i="6"/>
  <c r="PH261" i="6" s="1"/>
  <c r="MB258" i="6"/>
  <c r="MB261" i="6" s="1"/>
  <c r="RP259" i="6"/>
  <c r="NL257" i="6"/>
  <c r="UJ259" i="6"/>
  <c r="UJ262" i="6" s="1"/>
  <c r="FD258" i="6"/>
  <c r="FD261" i="6" s="1"/>
  <c r="HL259" i="6"/>
  <c r="HL262" i="6" s="1"/>
  <c r="HU258" i="6"/>
  <c r="HU261" i="6" s="1"/>
  <c r="CS257" i="6"/>
  <c r="CS260" i="6" s="1"/>
  <c r="NI258" i="6"/>
  <c r="NI261" i="6" s="1"/>
  <c r="KK261" i="6"/>
  <c r="HI257" i="6"/>
  <c r="HI260" i="6" s="1"/>
  <c r="GK259" i="6"/>
  <c r="GK262" i="6" s="1"/>
  <c r="MK259" i="6"/>
  <c r="MK262" i="6" s="1"/>
  <c r="XA257" i="6"/>
  <c r="XA260" i="6" s="1"/>
  <c r="FA257" i="6"/>
  <c r="FA260" i="6" s="1"/>
  <c r="DQ259" i="6"/>
  <c r="DQ262" i="6" s="1"/>
  <c r="QC258" i="6"/>
  <c r="QC261" i="6" s="1"/>
  <c r="LA257" i="6"/>
  <c r="LA260" i="6" s="1"/>
  <c r="SK257" i="6"/>
  <c r="SK260" i="6" s="1"/>
  <c r="FA258" i="6"/>
  <c r="FA261" i="6" s="1"/>
  <c r="JQ258" i="6"/>
  <c r="JQ261" i="6" s="1"/>
  <c r="CG259" i="6"/>
  <c r="CG262" i="6" s="1"/>
  <c r="IS259" i="6"/>
  <c r="IS262" i="6" s="1"/>
  <c r="OS259" i="6"/>
  <c r="OS262" i="6" s="1"/>
  <c r="WO259" i="6"/>
  <c r="WO262" i="6" s="1"/>
  <c r="IS257" i="6"/>
  <c r="MK257" i="6"/>
  <c r="MK260" i="6" s="1"/>
  <c r="OS257" i="6"/>
  <c r="OS260" i="6" s="1"/>
  <c r="TU257" i="6"/>
  <c r="TU260" i="6" s="1"/>
  <c r="WC257" i="6"/>
  <c r="WC260" i="6" s="1"/>
  <c r="DQ258" i="6"/>
  <c r="DQ261" i="6" s="1"/>
  <c r="LA258" i="6"/>
  <c r="LA261" i="6" s="1"/>
  <c r="RY258" i="6"/>
  <c r="RY261" i="6" s="1"/>
  <c r="KO259" i="6"/>
  <c r="KO262" i="6" s="1"/>
  <c r="MW259" i="6"/>
  <c r="MW262" i="6" s="1"/>
  <c r="RY259" i="6"/>
  <c r="RY262" i="6" s="1"/>
  <c r="VE259" i="6"/>
  <c r="VE262" i="6" s="1"/>
  <c r="EC257" i="6"/>
  <c r="GK257" i="6"/>
  <c r="GK260" i="6" s="1"/>
  <c r="QC257" i="6"/>
  <c r="QC260" i="6" s="1"/>
  <c r="RM257" i="6"/>
  <c r="RM260" i="6" s="1"/>
  <c r="NU258" i="6"/>
  <c r="NU261" i="6" s="1"/>
  <c r="EC259" i="6"/>
  <c r="EC262" i="6" s="1"/>
  <c r="GW259" i="6"/>
  <c r="GW262" i="6" s="1"/>
  <c r="PE259" i="6"/>
  <c r="PE262" i="6" s="1"/>
  <c r="QO259" i="6"/>
  <c r="QO262" i="6" s="1"/>
  <c r="TU259" i="6"/>
  <c r="TU262" i="6" s="1"/>
  <c r="KC257" i="6"/>
  <c r="KC260" i="6" s="1"/>
  <c r="NU257" i="6"/>
  <c r="NU260" i="6" s="1"/>
  <c r="VE257" i="6"/>
  <c r="GW258" i="6"/>
  <c r="GW261" i="6" s="1"/>
  <c r="IG258" i="6"/>
  <c r="IG261" i="6" s="1"/>
  <c r="WC258" i="6"/>
  <c r="WC261" i="6" s="1"/>
  <c r="CS259" i="6"/>
  <c r="CS262" i="6" s="1"/>
  <c r="JE259" i="6"/>
  <c r="JE262" i="6" s="1"/>
  <c r="DE257" i="6"/>
  <c r="DE260" i="6" s="1"/>
  <c r="FM257" i="6"/>
  <c r="FM260" i="6" s="1"/>
  <c r="HU257" i="6"/>
  <c r="HU260" i="6" s="1"/>
  <c r="LM257" i="6"/>
  <c r="LM260" i="6" s="1"/>
  <c r="SW257" i="6"/>
  <c r="SW260" i="6" s="1"/>
  <c r="PE258" i="6"/>
  <c r="PE261" i="6" s="1"/>
  <c r="HI259" i="6"/>
  <c r="HI262" i="6" s="1"/>
  <c r="SK259" i="6"/>
  <c r="SK262" i="6" s="1"/>
  <c r="UG259" i="6"/>
  <c r="UG262" i="6" s="1"/>
  <c r="JE257" i="6"/>
  <c r="JE260" i="6" s="1"/>
  <c r="MW257" i="6"/>
  <c r="MW260" i="6" s="1"/>
  <c r="WO257" i="6"/>
  <c r="WO260" i="6" s="1"/>
  <c r="FM258" i="6"/>
  <c r="FM261" i="6" s="1"/>
  <c r="KC258" i="6"/>
  <c r="KC261" i="6" s="1"/>
  <c r="RA258" i="6"/>
  <c r="RA261" i="6" s="1"/>
  <c r="VQ259" i="6"/>
  <c r="VQ262" i="6" s="1"/>
  <c r="XA259" i="6"/>
  <c r="XA262" i="6" s="1"/>
  <c r="QO257" i="6"/>
  <c r="QO260" i="6" s="1"/>
  <c r="UG257" i="6"/>
  <c r="UG260" i="6" s="1"/>
  <c r="LM258" i="6"/>
  <c r="LM261" i="6" s="1"/>
  <c r="OG258" i="6"/>
  <c r="OG261" i="6" s="1"/>
  <c r="SW258" i="6"/>
  <c r="SW261" i="6" s="1"/>
  <c r="PQ259" i="6"/>
  <c r="PQ262" i="6" s="1"/>
  <c r="EO257" i="6"/>
  <c r="EO260" i="6" s="1"/>
  <c r="PQ258" i="6"/>
  <c r="PQ261" i="6" s="1"/>
  <c r="DE259" i="6"/>
  <c r="DE262" i="6" s="1"/>
  <c r="JQ259" i="6"/>
  <c r="JQ262" i="6" s="1"/>
  <c r="CG257" i="6"/>
  <c r="CG260" i="6" s="1"/>
  <c r="KO257" i="6"/>
  <c r="KO260" i="6" s="1"/>
  <c r="OG257" i="6"/>
  <c r="OG260" i="6" s="1"/>
  <c r="TI257" i="6"/>
  <c r="VQ257" i="6"/>
  <c r="VQ260" i="6" s="1"/>
  <c r="FY258" i="6"/>
  <c r="FY261" i="6" s="1"/>
  <c r="RM259" i="6"/>
  <c r="RM262" i="6" s="1"/>
  <c r="FY257" i="6"/>
  <c r="FY260" i="6" s="1"/>
  <c r="IG257" i="6"/>
  <c r="IG260" i="6" s="1"/>
  <c r="LY257" i="6"/>
  <c r="LY260" i="6" s="1"/>
  <c r="NI257" i="6"/>
  <c r="NI260" i="6" s="1"/>
  <c r="LY258" i="6"/>
  <c r="LY261" i="6" s="1"/>
  <c r="US259" i="6"/>
  <c r="US262" i="6" s="1"/>
  <c r="RA257" i="6"/>
  <c r="RA260" i="6" s="1"/>
  <c r="US257" i="6"/>
  <c r="US260" i="6" s="1"/>
  <c r="TI259" i="6"/>
  <c r="CJ257" i="6"/>
  <c r="CJ260" i="6" s="1"/>
  <c r="MN257" i="6"/>
  <c r="MN260" i="6" s="1"/>
  <c r="QR257" i="6"/>
  <c r="QR260" i="6" s="1"/>
  <c r="UV257" i="6"/>
  <c r="UV260" i="6" s="1"/>
  <c r="VT257" i="6"/>
  <c r="VT260" i="6" s="1"/>
  <c r="CV258" i="6"/>
  <c r="CV261" i="6" s="1"/>
  <c r="GN258" i="6"/>
  <c r="GN261" i="6" s="1"/>
  <c r="IV258" i="6"/>
  <c r="IV261" i="6" s="1"/>
  <c r="LD258" i="6"/>
  <c r="LD261" i="6" s="1"/>
  <c r="SB258" i="6"/>
  <c r="SB261" i="6" s="1"/>
  <c r="CV259" i="6"/>
  <c r="CV262" i="6" s="1"/>
  <c r="GB259" i="6"/>
  <c r="GB262" i="6" s="1"/>
  <c r="JH259" i="6"/>
  <c r="JH262" i="6" s="1"/>
  <c r="MB259" i="6"/>
  <c r="MB262" i="6" s="1"/>
  <c r="PH259" i="6"/>
  <c r="PH262" i="6" s="1"/>
  <c r="HL257" i="6"/>
  <c r="HL260" i="6" s="1"/>
  <c r="IJ257" i="6"/>
  <c r="IJ260" i="6" s="1"/>
  <c r="LP257" i="6"/>
  <c r="LP260" i="6" s="1"/>
  <c r="PT257" i="6"/>
  <c r="PT260" i="6" s="1"/>
  <c r="TX257" i="6"/>
  <c r="TX260" i="6" s="1"/>
  <c r="PT258" i="6"/>
  <c r="PT261" i="6" s="1"/>
  <c r="EF259" i="6"/>
  <c r="EF262" i="6" s="1"/>
  <c r="KR259" i="6"/>
  <c r="KR262" i="6" s="1"/>
  <c r="NX259" i="6"/>
  <c r="VT259" i="6"/>
  <c r="VT262" i="6" s="1"/>
  <c r="FP257" i="6"/>
  <c r="FP260" i="6" s="1"/>
  <c r="GN257" i="6"/>
  <c r="GN260" i="6" s="1"/>
  <c r="SZ257" i="6"/>
  <c r="SZ260" i="6" s="1"/>
  <c r="EF258" i="6"/>
  <c r="EF261" i="6" s="1"/>
  <c r="KF258" i="6"/>
  <c r="KF261" i="6" s="1"/>
  <c r="MN258" i="6"/>
  <c r="MN261" i="6" s="1"/>
  <c r="NL258" i="6"/>
  <c r="NL261" i="6" s="1"/>
  <c r="RD258" i="6"/>
  <c r="RD261" i="6" s="1"/>
  <c r="HX259" i="6"/>
  <c r="HX262" i="6" s="1"/>
  <c r="QR259" i="6"/>
  <c r="QR262" i="6" s="1"/>
  <c r="TL259" i="6"/>
  <c r="ER257" i="6"/>
  <c r="ER260" i="6" s="1"/>
  <c r="KR257" i="6"/>
  <c r="KR260" i="6" s="1"/>
  <c r="OV257" i="6"/>
  <c r="OV260" i="6" s="1"/>
  <c r="HX258" i="6"/>
  <c r="HX261" i="6" s="1"/>
  <c r="UV258" i="6"/>
  <c r="UV261" i="6" s="1"/>
  <c r="ER259" i="6"/>
  <c r="ER262" i="6" s="1"/>
  <c r="SB259" i="6"/>
  <c r="SB262" i="6" s="1"/>
  <c r="JT257" i="6"/>
  <c r="JT260" i="6" s="1"/>
  <c r="NX257" i="6"/>
  <c r="NX260" i="6" s="1"/>
  <c r="DH258" i="6"/>
  <c r="DH261" i="6" s="1"/>
  <c r="FP258" i="6"/>
  <c r="FP261" i="6" s="1"/>
  <c r="OV258" i="6"/>
  <c r="SN258" i="6"/>
  <c r="MZ257" i="6"/>
  <c r="MZ260" i="6" s="1"/>
  <c r="RD257" i="6"/>
  <c r="RD260" i="6" s="1"/>
  <c r="GZ258" i="6"/>
  <c r="GZ261" i="6" s="1"/>
  <c r="TX258" i="6"/>
  <c r="TX261" i="6" s="1"/>
  <c r="IJ259" i="6"/>
  <c r="IJ262" i="6" s="1"/>
  <c r="JT259" i="6"/>
  <c r="JT262" i="6" s="1"/>
  <c r="LD259" i="6"/>
  <c r="LD262" i="6" s="1"/>
  <c r="WF259" i="6"/>
  <c r="WF262" i="6" s="1"/>
  <c r="IV257" i="6"/>
  <c r="IV260" i="6" s="1"/>
  <c r="VH257" i="6"/>
  <c r="VH260" i="6" s="1"/>
  <c r="WF257" i="6"/>
  <c r="LP258" i="6"/>
  <c r="LP261" i="6" s="1"/>
  <c r="QF258" i="6"/>
  <c r="QF261" i="6" s="1"/>
  <c r="FD259" i="6"/>
  <c r="FD262" i="6" s="1"/>
  <c r="MZ259" i="6"/>
  <c r="MZ262" i="6" s="1"/>
  <c r="GZ257" i="6"/>
  <c r="GZ260" i="6" s="1"/>
  <c r="CJ258" i="6"/>
  <c r="CJ261" i="6" s="1"/>
  <c r="SN259" i="6"/>
  <c r="SN262" i="6" s="1"/>
  <c r="GB257" i="6"/>
  <c r="GB260" i="6" s="1"/>
  <c r="VH259" i="6"/>
  <c r="VH262" i="6" s="1"/>
  <c r="RC257" i="6"/>
  <c r="RC260" i="6" s="1"/>
  <c r="DZ260" i="6"/>
  <c r="SA259" i="6"/>
  <c r="GY259" i="6"/>
  <c r="GY262" i="6" s="1"/>
  <c r="MY259" i="6"/>
  <c r="MY262" i="6" s="1"/>
  <c r="WQ257" i="6"/>
  <c r="WQ260" i="6" s="1"/>
  <c r="DS257" i="6"/>
  <c r="DS260" i="6" s="1"/>
  <c r="KQ257" i="6"/>
  <c r="KQ260" i="6" s="1"/>
  <c r="CU259" i="6"/>
  <c r="CU262" i="6" s="1"/>
  <c r="XD258" i="6"/>
  <c r="XD261" i="6" s="1"/>
  <c r="XD259" i="6"/>
  <c r="XD262" i="6" s="1"/>
  <c r="CK259" i="6"/>
  <c r="CK262" i="6" s="1"/>
  <c r="CO261" i="6"/>
  <c r="QG257" i="6"/>
  <c r="QG260" i="6" s="1"/>
  <c r="WG257" i="6"/>
  <c r="JI257" i="6"/>
  <c r="JI260" i="6" s="1"/>
  <c r="SO258" i="6"/>
  <c r="SO261" i="6" s="1"/>
  <c r="IK257" i="6"/>
  <c r="IK260" i="6" s="1"/>
  <c r="FE257" i="6"/>
  <c r="FE260" i="6" s="1"/>
  <c r="QG259" i="6"/>
  <c r="QG262" i="6" s="1"/>
  <c r="PI259" i="6"/>
  <c r="PI262" i="6" s="1"/>
  <c r="DI259" i="6"/>
  <c r="DI262" i="6" s="1"/>
  <c r="LQ259" i="6"/>
  <c r="LQ262" i="6" s="1"/>
  <c r="CW257" i="6"/>
  <c r="CW260" i="6" s="1"/>
  <c r="GC257" i="6"/>
  <c r="GC260" i="6" s="1"/>
  <c r="LE257" i="6"/>
  <c r="LE260" i="6" s="1"/>
  <c r="SC257" i="6"/>
  <c r="SC260" i="6" s="1"/>
  <c r="TA257" i="6"/>
  <c r="TA260" i="6" s="1"/>
  <c r="GC258" i="6"/>
  <c r="GC261" i="6" s="1"/>
  <c r="WS258" i="6"/>
  <c r="WS261" i="6" s="1"/>
  <c r="KS259" i="6"/>
  <c r="KS262" i="6" s="1"/>
  <c r="RE257" i="6"/>
  <c r="RE260" i="6" s="1"/>
  <c r="HA257" i="6"/>
  <c r="HA260" i="6" s="1"/>
  <c r="MC257" i="6"/>
  <c r="MC260" i="6" s="1"/>
  <c r="NA257" i="6"/>
  <c r="NA260" i="6" s="1"/>
  <c r="TY257" i="6"/>
  <c r="TY260" i="6" s="1"/>
  <c r="JI258" i="6"/>
  <c r="JI261" i="6" s="1"/>
  <c r="OW258" i="6"/>
  <c r="OW261" i="6" s="1"/>
  <c r="PU258" i="6"/>
  <c r="PU261" i="6" s="1"/>
  <c r="UW258" i="6"/>
  <c r="UW261" i="6" s="1"/>
  <c r="EY259" i="6"/>
  <c r="EY262" i="6" s="1"/>
  <c r="GI259" i="6"/>
  <c r="GI262" i="6" s="1"/>
  <c r="DU257" i="6"/>
  <c r="DU260" i="6" s="1"/>
  <c r="NY257" i="6"/>
  <c r="NY260" i="6" s="1"/>
  <c r="UW257" i="6"/>
  <c r="UW260" i="6" s="1"/>
  <c r="KG258" i="6"/>
  <c r="KG261" i="6" s="1"/>
  <c r="LE258" i="6"/>
  <c r="LE261" i="6" s="1"/>
  <c r="MC258" i="6"/>
  <c r="MC261" i="6" s="1"/>
  <c r="NA258" i="6"/>
  <c r="NA261" i="6" s="1"/>
  <c r="NY258" i="6"/>
  <c r="NY261" i="6" s="1"/>
  <c r="TA258" i="6"/>
  <c r="TA261" i="6" s="1"/>
  <c r="TY258" i="6"/>
  <c r="TY261" i="6" s="1"/>
  <c r="HM259" i="6"/>
  <c r="HM262" i="6" s="1"/>
  <c r="JU259" i="6"/>
  <c r="JU262" i="6" s="1"/>
  <c r="WG259" i="6"/>
  <c r="WG262" i="6" s="1"/>
  <c r="QS258" i="6"/>
  <c r="QS261" i="6" s="1"/>
  <c r="HY257" i="6"/>
  <c r="HY260" i="6" s="1"/>
  <c r="OW257" i="6"/>
  <c r="OW260" i="6" s="1"/>
  <c r="PU257" i="6"/>
  <c r="PU260" i="6" s="1"/>
  <c r="HM258" i="6"/>
  <c r="HM261" i="6" s="1"/>
  <c r="IK258" i="6"/>
  <c r="IK261" i="6" s="1"/>
  <c r="IW259" i="6"/>
  <c r="IW262" i="6" s="1"/>
  <c r="VI259" i="6"/>
  <c r="VI262" i="6" s="1"/>
  <c r="KG257" i="6"/>
  <c r="KG260" i="6" s="1"/>
  <c r="ES257" i="6"/>
  <c r="ES260" i="6" s="1"/>
  <c r="IW257" i="6"/>
  <c r="IW260" i="6" s="1"/>
  <c r="JU257" i="6"/>
  <c r="JU260" i="6" s="1"/>
  <c r="QS257" i="6"/>
  <c r="QS260" i="6" s="1"/>
  <c r="DU259" i="6"/>
  <c r="DU262" i="6" s="1"/>
  <c r="UK259" i="6"/>
  <c r="UK262" i="6" s="1"/>
  <c r="FQ257" i="6"/>
  <c r="FQ260" i="6" s="1"/>
  <c r="RQ257" i="6"/>
  <c r="RQ260" i="6" s="1"/>
  <c r="WS257" i="6"/>
  <c r="WS260" i="6" s="1"/>
  <c r="GO258" i="6"/>
  <c r="GO261" i="6" s="1"/>
  <c r="RE258" i="6"/>
  <c r="RE261" i="6" s="1"/>
  <c r="SC258" i="6"/>
  <c r="SC261" i="6" s="1"/>
  <c r="GO259" i="6"/>
  <c r="GO262" i="6" s="1"/>
  <c r="JC259" i="6"/>
  <c r="JC262" i="6" s="1"/>
  <c r="RQ258" i="6"/>
  <c r="RQ261" i="6" s="1"/>
  <c r="CK257" i="6"/>
  <c r="CK260" i="6" s="1"/>
  <c r="KS257" i="6"/>
  <c r="KS260" i="6" s="1"/>
  <c r="LQ257" i="6"/>
  <c r="LQ260" i="6" s="1"/>
  <c r="SO257" i="6"/>
  <c r="SO260" i="6" s="1"/>
  <c r="TM257" i="6"/>
  <c r="TM260" i="6" s="1"/>
  <c r="FQ258" i="6"/>
  <c r="FQ261" i="6" s="1"/>
  <c r="DC259" i="6"/>
  <c r="DC262" i="6" s="1"/>
  <c r="CO257" i="6"/>
  <c r="CO260" i="6" s="1"/>
  <c r="DI257" i="6"/>
  <c r="DI260" i="6" s="1"/>
  <c r="MO257" i="6"/>
  <c r="MO260" i="6" s="1"/>
  <c r="NM257" i="6"/>
  <c r="NM260" i="6" s="1"/>
  <c r="ES258" i="6"/>
  <c r="ES261" i="6" s="1"/>
  <c r="FU258" i="6"/>
  <c r="FU261" i="6" s="1"/>
  <c r="MO258" i="6"/>
  <c r="MO261" i="6" s="1"/>
  <c r="QK258" i="6"/>
  <c r="QK261" i="6" s="1"/>
  <c r="TM258" i="6"/>
  <c r="TM261" i="6" s="1"/>
  <c r="IE259" i="6"/>
  <c r="IE262" i="6" s="1"/>
  <c r="UK257" i="6"/>
  <c r="UK260" i="6" s="1"/>
  <c r="CW258" i="6"/>
  <c r="CW261" i="6" s="1"/>
  <c r="PI258" i="6"/>
  <c r="PI261" i="6" s="1"/>
  <c r="EG259" i="6"/>
  <c r="EG262" i="6" s="1"/>
  <c r="KM259" i="6"/>
  <c r="KM262" i="6" s="1"/>
  <c r="LK259" i="6"/>
  <c r="LK262" i="6" s="1"/>
  <c r="EG257" i="6"/>
  <c r="EG260" i="6" s="1"/>
  <c r="OK257" i="6"/>
  <c r="OK260" i="6" s="1"/>
  <c r="VI257" i="6"/>
  <c r="VI260" i="6" s="1"/>
  <c r="DY258" i="6"/>
  <c r="DY261" i="6" s="1"/>
  <c r="JA258" i="6"/>
  <c r="JA261" i="6" s="1"/>
  <c r="LU258" i="6"/>
  <c r="LU261" i="6" s="1"/>
  <c r="NM258" i="6"/>
  <c r="NM261" i="6" s="1"/>
  <c r="MU259" i="6"/>
  <c r="MU262" i="6" s="1"/>
  <c r="RK259" i="6"/>
  <c r="RK262" i="6" s="1"/>
  <c r="VP251" i="6"/>
  <c r="VU258" i="6"/>
  <c r="VU261" i="6" s="1"/>
  <c r="VU257" i="6"/>
  <c r="VU260" i="6" s="1"/>
  <c r="TQ260" i="6"/>
  <c r="HY259" i="6"/>
  <c r="HY262" i="6" s="1"/>
  <c r="LV260" i="6"/>
  <c r="TR260" i="6"/>
  <c r="OK259" i="6"/>
  <c r="OK262" i="6" s="1"/>
  <c r="HA258" i="6"/>
  <c r="HA261" i="6" s="1"/>
  <c r="FE258" i="6"/>
  <c r="FE261" i="6" s="1"/>
  <c r="C41" i="1"/>
  <c r="B41" i="1"/>
  <c r="B40" i="1"/>
  <c r="B39" i="1"/>
  <c r="C81" i="1"/>
  <c r="B81" i="1"/>
  <c r="B80" i="1"/>
  <c r="B79" i="1"/>
  <c r="C115" i="1"/>
  <c r="B115" i="1"/>
  <c r="B114" i="1"/>
  <c r="B113" i="1"/>
  <c r="J262" i="6"/>
  <c r="G336" i="3"/>
  <c r="E336" i="3" s="1"/>
  <c r="CY257" i="6"/>
  <c r="CY260" i="6" s="1"/>
  <c r="IA259" i="6"/>
  <c r="IA262" i="6" s="1"/>
  <c r="JT261" i="6"/>
  <c r="MG261" i="6"/>
  <c r="VD261" i="6"/>
  <c r="UA257" i="6"/>
  <c r="UA260" i="6" s="1"/>
  <c r="CY258" i="6"/>
  <c r="CY261" i="6" s="1"/>
  <c r="OM258" i="6"/>
  <c r="OM261" i="6" s="1"/>
  <c r="OA259" i="6"/>
  <c r="OA262" i="6" s="1"/>
  <c r="IM258" i="6"/>
  <c r="IM261" i="6" s="1"/>
  <c r="TO257" i="6"/>
  <c r="TO260" i="6" s="1"/>
  <c r="OM257" i="6"/>
  <c r="OM260" i="6" s="1"/>
  <c r="CM258" i="6"/>
  <c r="CM261" i="6" s="1"/>
  <c r="OA258" i="6"/>
  <c r="OA261" i="6" s="1"/>
  <c r="IM257" i="6"/>
  <c r="IM260" i="6" s="1"/>
  <c r="NO259" i="6"/>
  <c r="NO262" i="6" s="1"/>
  <c r="DK258" i="6"/>
  <c r="DK261" i="6" s="1"/>
  <c r="IA258" i="6"/>
  <c r="IA261" i="6" s="1"/>
  <c r="DK257" i="6"/>
  <c r="DK260" i="6" s="1"/>
  <c r="IY257" i="6"/>
  <c r="IY260" i="6" s="1"/>
  <c r="IY258" i="6"/>
  <c r="IY261" i="6" s="1"/>
  <c r="TC258" i="6"/>
  <c r="TC261" i="6" s="1"/>
  <c r="UA258" i="6"/>
  <c r="UA261" i="6" s="1"/>
  <c r="CM259" i="6"/>
  <c r="CM262" i="6" s="1"/>
  <c r="TC259" i="6"/>
  <c r="TC262" i="6" s="1"/>
  <c r="FM262" i="6"/>
  <c r="EA260" i="6"/>
  <c r="JE261" i="6"/>
  <c r="QG261" i="6"/>
  <c r="FC257" i="6"/>
  <c r="FC260" i="6" s="1"/>
  <c r="QE257" i="6"/>
  <c r="QE260" i="6" s="1"/>
  <c r="NW259" i="6"/>
  <c r="NW262" i="6" s="1"/>
  <c r="SY259" i="6"/>
  <c r="SY262" i="6" s="1"/>
  <c r="OU257" i="6"/>
  <c r="OU260" i="6" s="1"/>
  <c r="KE258" i="6"/>
  <c r="KE261" i="6" s="1"/>
  <c r="EE258" i="6"/>
  <c r="EE261" i="6" s="1"/>
  <c r="LC258" i="6"/>
  <c r="LC261" i="6" s="1"/>
  <c r="PG258" i="6"/>
  <c r="PG261" i="6" s="1"/>
  <c r="QE258" i="6"/>
  <c r="QE261" i="6" s="1"/>
  <c r="WE258" i="6"/>
  <c r="WE261" i="6" s="1"/>
  <c r="JG257" i="6"/>
  <c r="JG260" i="6" s="1"/>
  <c r="VG259" i="6"/>
  <c r="VG262" i="6" s="1"/>
  <c r="TW257" i="6"/>
  <c r="TW260" i="6" s="1"/>
  <c r="UU258" i="6"/>
  <c r="UU261" i="6" s="1"/>
  <c r="HW257" i="6"/>
  <c r="HW260" i="6" s="1"/>
  <c r="IU258" i="6"/>
  <c r="IU261" i="6" s="1"/>
  <c r="PD262" i="6"/>
  <c r="SM257" i="6"/>
  <c r="SM260" i="6" s="1"/>
  <c r="SM258" i="6"/>
  <c r="SM261" i="6" s="1"/>
  <c r="TK258" i="6"/>
  <c r="TK261" i="6" s="1"/>
  <c r="IU259" i="6"/>
  <c r="IU262" i="6" s="1"/>
  <c r="GM257" i="6"/>
  <c r="GM260" i="6" s="1"/>
  <c r="MA257" i="6"/>
  <c r="MA260" i="6" s="1"/>
  <c r="GM258" i="6"/>
  <c r="GM261" i="6" s="1"/>
  <c r="HK258" i="6"/>
  <c r="HK261" i="6" s="1"/>
  <c r="JS259" i="6"/>
  <c r="JS262" i="6" s="1"/>
  <c r="MM258" i="6"/>
  <c r="MM261" i="6" s="1"/>
  <c r="WK261" i="6"/>
  <c r="KL261" i="6"/>
  <c r="LW260" i="6"/>
  <c r="NS260" i="6"/>
  <c r="QD258" i="6"/>
  <c r="QD261" i="6" s="1"/>
  <c r="WD258" i="6"/>
  <c r="WD261" i="6" s="1"/>
  <c r="IT258" i="6"/>
  <c r="IT261" i="6" s="1"/>
  <c r="GL257" i="6"/>
  <c r="GL260" i="6" s="1"/>
  <c r="HJ258" i="6"/>
  <c r="HJ261" i="6" s="1"/>
  <c r="DD261" i="6"/>
  <c r="LU260" i="6"/>
  <c r="VE261" i="6"/>
  <c r="OT257" i="6"/>
  <c r="OT260" i="6" s="1"/>
  <c r="VF257" i="6"/>
  <c r="VF260" i="6" s="1"/>
  <c r="OT259" i="6"/>
  <c r="OT262" i="6" s="1"/>
  <c r="WD259" i="6"/>
  <c r="WD262" i="6" s="1"/>
  <c r="MX257" i="6"/>
  <c r="MX260" i="6" s="1"/>
  <c r="TJ257" i="6"/>
  <c r="TJ260" i="6" s="1"/>
  <c r="VG257" i="6"/>
  <c r="VG260" i="6" s="1"/>
  <c r="CI258" i="6"/>
  <c r="CI261" i="6" s="1"/>
  <c r="FC258" i="6"/>
  <c r="FC261" i="6" s="1"/>
  <c r="RC258" i="6"/>
  <c r="RC261" i="6" s="1"/>
  <c r="XC258" i="6"/>
  <c r="XC261" i="6" s="1"/>
  <c r="KQ259" i="6"/>
  <c r="KQ262" i="6" s="1"/>
  <c r="OU259" i="6"/>
  <c r="OU262" i="6" s="1"/>
  <c r="PS259" i="6"/>
  <c r="PS262" i="6" s="1"/>
  <c r="WE259" i="6"/>
  <c r="WE262" i="6" s="1"/>
  <c r="EX261" i="6"/>
  <c r="DG257" i="6"/>
  <c r="DG260" i="6" s="1"/>
  <c r="LN257" i="6"/>
  <c r="LN260" i="6" s="1"/>
  <c r="MY257" i="6"/>
  <c r="MY260" i="6" s="1"/>
  <c r="OI257" i="6"/>
  <c r="OI260" i="6" s="1"/>
  <c r="PS257" i="6"/>
  <c r="PS260" i="6" s="1"/>
  <c r="TK257" i="6"/>
  <c r="TK260" i="6" s="1"/>
  <c r="JS258" i="6"/>
  <c r="JS261" i="6" s="1"/>
  <c r="NJ258" i="6"/>
  <c r="NJ261" i="6" s="1"/>
  <c r="EQ259" i="6"/>
  <c r="EQ262" i="6" s="1"/>
  <c r="FO259" i="6"/>
  <c r="FO262" i="6" s="1"/>
  <c r="ML259" i="6"/>
  <c r="ML262" i="6" s="1"/>
  <c r="QQ259" i="6"/>
  <c r="QQ262" i="6" s="1"/>
  <c r="TW259" i="6"/>
  <c r="TW262" i="6" s="1"/>
  <c r="UT259" i="6"/>
  <c r="UT262" i="6" s="1"/>
  <c r="HW262" i="6"/>
  <c r="EP257" i="6"/>
  <c r="EP260" i="6" s="1"/>
  <c r="GA257" i="6"/>
  <c r="GA260" i="6" s="1"/>
  <c r="HK257" i="6"/>
  <c r="HK260" i="6" s="1"/>
  <c r="LO257" i="6"/>
  <c r="LO260" i="6" s="1"/>
  <c r="RZ257" i="6"/>
  <c r="RZ260" i="6" s="1"/>
  <c r="DS258" i="6"/>
  <c r="DS261" i="6" s="1"/>
  <c r="FZ258" i="6"/>
  <c r="FZ261" i="6" s="1"/>
  <c r="LZ258" i="6"/>
  <c r="LZ261" i="6" s="1"/>
  <c r="NK258" i="6"/>
  <c r="NK261" i="6" s="1"/>
  <c r="SY258" i="6"/>
  <c r="SY261" i="6" s="1"/>
  <c r="VS258" i="6"/>
  <c r="VS261" i="6" s="1"/>
  <c r="GL259" i="6"/>
  <c r="GL262" i="6" s="1"/>
  <c r="LO259" i="6"/>
  <c r="LO262" i="6" s="1"/>
  <c r="MM259" i="6"/>
  <c r="MM262" i="6" s="1"/>
  <c r="NJ259" i="6"/>
  <c r="NJ262" i="6" s="1"/>
  <c r="UU259" i="6"/>
  <c r="UU262" i="6" s="1"/>
  <c r="XC259" i="6"/>
  <c r="XC262" i="6" s="1"/>
  <c r="CT257" i="6"/>
  <c r="CT260" i="6" s="1"/>
  <c r="EQ257" i="6"/>
  <c r="EQ260" i="6" s="1"/>
  <c r="KD257" i="6"/>
  <c r="KD260" i="6" s="1"/>
  <c r="SA257" i="6"/>
  <c r="SA260" i="6" s="1"/>
  <c r="GA258" i="6"/>
  <c r="GA261" i="6" s="1"/>
  <c r="II258" i="6"/>
  <c r="II261" i="6" s="1"/>
  <c r="MA258" i="6"/>
  <c r="MA261" i="6" s="1"/>
  <c r="UH258" i="6"/>
  <c r="UH261" i="6" s="1"/>
  <c r="II259" i="6"/>
  <c r="II262" i="6" s="1"/>
  <c r="NK259" i="6"/>
  <c r="NK262" i="6" s="1"/>
  <c r="RO259" i="6"/>
  <c r="RO262" i="6" s="1"/>
  <c r="CU257" i="6"/>
  <c r="CU260" i="6" s="1"/>
  <c r="KE257" i="6"/>
  <c r="KE260" i="6" s="1"/>
  <c r="NW257" i="6"/>
  <c r="NW260" i="6" s="1"/>
  <c r="QQ257" i="6"/>
  <c r="QQ260" i="6" s="1"/>
  <c r="DF258" i="6"/>
  <c r="DF261" i="6" s="1"/>
  <c r="EP258" i="6"/>
  <c r="EP261" i="6" s="1"/>
  <c r="GY258" i="6"/>
  <c r="GY261" i="6" s="1"/>
  <c r="OI258" i="6"/>
  <c r="OI261" i="6" s="1"/>
  <c r="UI258" i="6"/>
  <c r="UI261" i="6" s="1"/>
  <c r="WQ258" i="6"/>
  <c r="WQ261" i="6" s="1"/>
  <c r="CI259" i="6"/>
  <c r="CI262" i="6" s="1"/>
  <c r="JG259" i="6"/>
  <c r="JG262" i="6" s="1"/>
  <c r="SL259" i="6"/>
  <c r="SL262" i="6" s="1"/>
  <c r="VS259" i="6"/>
  <c r="VS262" i="6" s="1"/>
  <c r="FV260" i="6"/>
  <c r="JZ260" i="6"/>
  <c r="DG258" i="6"/>
  <c r="DG261" i="6" s="1"/>
  <c r="PG259" i="6"/>
  <c r="PG262" i="6" s="1"/>
  <c r="TJ259" i="6"/>
  <c r="TJ262" i="6" s="1"/>
  <c r="TW261" i="6"/>
  <c r="EE257" i="6"/>
  <c r="EE260" i="6" s="1"/>
  <c r="FO257" i="6"/>
  <c r="FO260" i="6" s="1"/>
  <c r="IH257" i="6"/>
  <c r="IH260" i="6" s="1"/>
  <c r="LC257" i="6"/>
  <c r="LC260" i="6" s="1"/>
  <c r="RO257" i="6"/>
  <c r="RO260" i="6" s="1"/>
  <c r="UI259" i="6"/>
  <c r="UI262" i="6" s="1"/>
  <c r="XB257" i="6"/>
  <c r="XB260" i="6" s="1"/>
  <c r="HW258" i="6"/>
  <c r="HW261" i="6" s="1"/>
  <c r="RN258" i="6"/>
  <c r="RN261" i="6" s="1"/>
  <c r="DF259" i="6"/>
  <c r="DF262" i="6" s="1"/>
  <c r="RB259" i="6"/>
  <c r="RB262" i="6" s="1"/>
  <c r="UK261" i="6"/>
  <c r="IT259" i="6"/>
  <c r="IT262" i="6" s="1"/>
  <c r="EN260" i="6"/>
  <c r="HV257" i="6"/>
  <c r="HV260" i="6" s="1"/>
  <c r="JR257" i="6"/>
  <c r="JR260" i="6" s="1"/>
  <c r="QD257" i="6"/>
  <c r="QD260" i="6" s="1"/>
  <c r="RN257" i="6"/>
  <c r="RN260" i="6" s="1"/>
  <c r="CT258" i="6"/>
  <c r="CT261" i="6" s="1"/>
  <c r="KD258" i="6"/>
  <c r="KD261" i="6" s="1"/>
  <c r="VR258" i="6"/>
  <c r="VR261" i="6" s="1"/>
  <c r="XB258" i="6"/>
  <c r="XB261" i="6" s="1"/>
  <c r="ED259" i="6"/>
  <c r="ED262" i="6" s="1"/>
  <c r="HJ259" i="6"/>
  <c r="HJ262" i="6" s="1"/>
  <c r="LB259" i="6"/>
  <c r="LB262" i="6" s="1"/>
  <c r="PR259" i="6"/>
  <c r="PR262" i="6" s="1"/>
  <c r="TJ261" i="6"/>
  <c r="CH257" i="6"/>
  <c r="CH260" i="6" s="1"/>
  <c r="FZ257" i="6"/>
  <c r="FZ260" i="6" s="1"/>
  <c r="LB257" i="6"/>
  <c r="LB260" i="6" s="1"/>
  <c r="OH257" i="6"/>
  <c r="OH260" i="6" s="1"/>
  <c r="SX257" i="6"/>
  <c r="SX260" i="6" s="1"/>
  <c r="WP257" i="6"/>
  <c r="WP260" i="6" s="1"/>
  <c r="LN258" i="6"/>
  <c r="LN261" i="6" s="1"/>
  <c r="MX258" i="6"/>
  <c r="MX261" i="6" s="1"/>
  <c r="SL258" i="6"/>
  <c r="SL261" i="6" s="1"/>
  <c r="TV258" i="6"/>
  <c r="TV261" i="6" s="1"/>
  <c r="JR259" i="6"/>
  <c r="JR262" i="6" s="1"/>
  <c r="UH259" i="6"/>
  <c r="UH262" i="6" s="1"/>
  <c r="VR259" i="6"/>
  <c r="VR262" i="6" s="1"/>
  <c r="ED257" i="6"/>
  <c r="ED260" i="6" s="1"/>
  <c r="ML257" i="6"/>
  <c r="ML260" i="6" s="1"/>
  <c r="UT257" i="6"/>
  <c r="UT260" i="6" s="1"/>
  <c r="GX258" i="6"/>
  <c r="GX261" i="6" s="1"/>
  <c r="OH258" i="6"/>
  <c r="OH261" i="6" s="1"/>
  <c r="RB258" i="6"/>
  <c r="RB261" i="6" s="1"/>
  <c r="FB259" i="6"/>
  <c r="FB262" i="6" s="1"/>
  <c r="RZ259" i="6"/>
  <c r="RZ262" i="6" s="1"/>
  <c r="JF257" i="6"/>
  <c r="JF260" i="6" s="1"/>
  <c r="NV257" i="6"/>
  <c r="NV260" i="6" s="1"/>
  <c r="PR257" i="6"/>
  <c r="PR260" i="6" s="1"/>
  <c r="CH258" i="6"/>
  <c r="CH261" i="6" s="1"/>
  <c r="FN258" i="6"/>
  <c r="FN261" i="6" s="1"/>
  <c r="IH258" i="6"/>
  <c r="IH261" i="6" s="1"/>
  <c r="VF258" i="6"/>
  <c r="VF261" i="6" s="1"/>
  <c r="WP258" i="6"/>
  <c r="WP261" i="6" s="1"/>
  <c r="LZ259" i="6"/>
  <c r="LZ262" i="6" s="1"/>
  <c r="QP259" i="6"/>
  <c r="QP262" i="6" s="1"/>
  <c r="SX259" i="6"/>
  <c r="SX262" i="6" s="1"/>
  <c r="PH260" i="6"/>
  <c r="DR257" i="6"/>
  <c r="DR260" i="6" s="1"/>
  <c r="FN257" i="6"/>
  <c r="FN260" i="6" s="1"/>
  <c r="KP259" i="6"/>
  <c r="KP262" i="6" s="1"/>
  <c r="PF259" i="6"/>
  <c r="PF262" i="6" s="1"/>
  <c r="KP257" i="6"/>
  <c r="KP260" i="6" s="1"/>
  <c r="NV258" i="6"/>
  <c r="NV261" i="6" s="1"/>
  <c r="JF259" i="6"/>
  <c r="JF262" i="6" s="1"/>
  <c r="OH262" i="6"/>
  <c r="GX257" i="6"/>
  <c r="GX260" i="6" s="1"/>
  <c r="HV258" i="6"/>
  <c r="HV261" i="6" s="1"/>
  <c r="QP258" i="6"/>
  <c r="QP261" i="6" s="1"/>
  <c r="DR259" i="6"/>
  <c r="DR262" i="6" s="1"/>
  <c r="FB257" i="6"/>
  <c r="FB260" i="6" s="1"/>
  <c r="PF257" i="6"/>
  <c r="PF260" i="6" s="1"/>
  <c r="TV257" i="6"/>
  <c r="TV260" i="6" s="1"/>
  <c r="CF260" i="6"/>
  <c r="OF260" i="6"/>
  <c r="PI260" i="6"/>
  <c r="SG261" i="6"/>
  <c r="DG262" i="6"/>
  <c r="SR251" i="6"/>
  <c r="SI251" i="6"/>
  <c r="FL262" i="6"/>
  <c r="VY260" i="6"/>
  <c r="UD260" i="6"/>
  <c r="VZ260" i="6"/>
  <c r="NW261" i="6"/>
  <c r="E327" i="3"/>
  <c r="QL261" i="6"/>
  <c r="TV262" i="6"/>
  <c r="OC260" i="6"/>
  <c r="RU260" i="6"/>
  <c r="QS262" i="6"/>
  <c r="PN258" i="6"/>
  <c r="PN261" i="6" s="1"/>
  <c r="NQ259" i="6"/>
  <c r="NQ262" i="6" s="1"/>
  <c r="DZ259" i="6"/>
  <c r="DZ262" i="6" s="1"/>
  <c r="KA260" i="6"/>
  <c r="RW260" i="6"/>
  <c r="FV258" i="6"/>
  <c r="FV261" i="6" s="1"/>
  <c r="HF258" i="6"/>
  <c r="HF261" i="6" s="1"/>
  <c r="GJ260" i="6"/>
  <c r="EG261" i="6"/>
  <c r="JY262" i="6"/>
  <c r="FI258" i="6"/>
  <c r="FI261" i="6" s="1"/>
  <c r="IO258" i="6"/>
  <c r="IO261" i="6" s="1"/>
  <c r="IT260" i="6"/>
  <c r="QP260" i="6"/>
  <c r="V262" i="6"/>
  <c r="AH262" i="6"/>
  <c r="AT262" i="6"/>
  <c r="BF262" i="6"/>
  <c r="BR262" i="6"/>
  <c r="GH262" i="6"/>
  <c r="HF262" i="6"/>
  <c r="ID262" i="6"/>
  <c r="IP262" i="6"/>
  <c r="LJ262" i="6"/>
  <c r="VZ262" i="6"/>
  <c r="HM260" i="6"/>
  <c r="GG261" i="6"/>
  <c r="TQ261" i="6"/>
  <c r="LY262" i="6"/>
  <c r="OG262" i="6"/>
  <c r="GU262" i="6"/>
  <c r="KY262" i="6"/>
  <c r="VC262" i="6"/>
  <c r="JO257" i="6"/>
  <c r="JO260" i="6" s="1"/>
  <c r="NG257" i="6"/>
  <c r="NG260" i="6" s="1"/>
  <c r="PO257" i="6"/>
  <c r="PO260" i="6" s="1"/>
  <c r="RK257" i="6"/>
  <c r="RK260" i="6" s="1"/>
  <c r="HG258" i="6"/>
  <c r="HG261" i="6" s="1"/>
  <c r="SI258" i="6"/>
  <c r="SI261" i="6" s="1"/>
  <c r="MI259" i="6"/>
  <c r="MI262" i="6" s="1"/>
  <c r="OE259" i="6"/>
  <c r="OE262" i="6" s="1"/>
  <c r="GT261" i="6"/>
  <c r="JB261" i="6"/>
  <c r="OP261" i="6"/>
  <c r="FN262" i="6"/>
  <c r="VF262" i="6"/>
  <c r="PC257" i="6"/>
  <c r="PC260" i="6" s="1"/>
  <c r="QY257" i="6"/>
  <c r="QY260" i="6" s="1"/>
  <c r="SU257" i="6"/>
  <c r="SU260" i="6" s="1"/>
  <c r="GU258" i="6"/>
  <c r="GU261" i="6" s="1"/>
  <c r="NS259" i="6"/>
  <c r="NS262" i="6" s="1"/>
  <c r="QY261" i="6"/>
  <c r="TS261" i="6"/>
  <c r="WY261" i="6"/>
  <c r="O262" i="6"/>
  <c r="AA262" i="6"/>
  <c r="AM262" i="6"/>
  <c r="AY262" i="6"/>
  <c r="BK262" i="6"/>
  <c r="BW262" i="6"/>
  <c r="DS262" i="6"/>
  <c r="QE262" i="6"/>
  <c r="CQ257" i="6"/>
  <c r="CQ260" i="6" s="1"/>
  <c r="EY257" i="6"/>
  <c r="EY260" i="6" s="1"/>
  <c r="GU257" i="6"/>
  <c r="GU260" i="6" s="1"/>
  <c r="CQ259" i="6"/>
  <c r="CQ262" i="6" s="1"/>
  <c r="SI259" i="6"/>
  <c r="SI262" i="6" s="1"/>
  <c r="HH261" i="6"/>
  <c r="JP261" i="6"/>
  <c r="NH261" i="6"/>
  <c r="FP262" i="6"/>
  <c r="UV262" i="6"/>
  <c r="IQ257" i="6"/>
  <c r="IQ260" i="6" s="1"/>
  <c r="UQ257" i="6"/>
  <c r="UQ260" i="6" s="1"/>
  <c r="WM257" i="6"/>
  <c r="WM260" i="6" s="1"/>
  <c r="IQ258" i="6"/>
  <c r="IQ261" i="6" s="1"/>
  <c r="MI258" i="6"/>
  <c r="MI261" i="6" s="1"/>
  <c r="WM258" i="6"/>
  <c r="WM261" i="6" s="1"/>
  <c r="DM260" i="6"/>
  <c r="DY260" i="6"/>
  <c r="FU260" i="6"/>
  <c r="HQ260" i="6"/>
  <c r="GC262" i="6"/>
  <c r="TY262" i="6"/>
  <c r="KM257" i="6"/>
  <c r="KM260" i="6" s="1"/>
  <c r="QM257" i="6"/>
  <c r="QM260" i="6" s="1"/>
  <c r="PR261" i="6"/>
  <c r="MV261" i="6"/>
  <c r="PD261" i="6"/>
  <c r="TT261" i="6"/>
  <c r="WZ261" i="6"/>
  <c r="P262" i="6"/>
  <c r="AB262" i="6"/>
  <c r="AN262" i="6"/>
  <c r="AZ262" i="6"/>
  <c r="BL262" i="6"/>
  <c r="BX262" i="6"/>
  <c r="KF262" i="6"/>
  <c r="PT262" i="6"/>
  <c r="NO258" i="6"/>
  <c r="NO261" i="6" s="1"/>
  <c r="CE260" i="6"/>
  <c r="EM260" i="6"/>
  <c r="GI260" i="6"/>
  <c r="IE260" i="6"/>
  <c r="MI260" i="6"/>
  <c r="SI260" i="6"/>
  <c r="UE260" i="6"/>
  <c r="LO261" i="6"/>
  <c r="PS261" i="6"/>
  <c r="KN260" i="6"/>
  <c r="MJ260" i="6"/>
  <c r="QN260" i="6"/>
  <c r="UR260" i="6"/>
  <c r="RP261" i="6"/>
  <c r="VT261" i="6"/>
  <c r="WG261" i="6"/>
  <c r="LI262" i="6"/>
  <c r="QW262" i="6"/>
  <c r="TO258" i="6"/>
  <c r="TO261" i="6" s="1"/>
  <c r="FJ262" i="6"/>
  <c r="RJ262" i="6"/>
  <c r="XD260" i="6"/>
  <c r="T261" i="6"/>
  <c r="EK261" i="6"/>
  <c r="UO261" i="6"/>
  <c r="GH261" i="6"/>
  <c r="MH261" i="6"/>
  <c r="WL261" i="6"/>
  <c r="CQ261" i="6"/>
  <c r="SM262" i="6"/>
  <c r="SU259" i="6"/>
  <c r="SU262" i="6" s="1"/>
  <c r="SU261" i="6"/>
  <c r="TE258" i="6"/>
  <c r="TE261" i="6" s="1"/>
  <c r="SS258" i="6"/>
  <c r="SS261" i="6" s="1"/>
  <c r="ST258" i="6"/>
  <c r="ST261" i="6" s="1"/>
  <c r="TE257" i="6"/>
  <c r="TE260" i="6" s="1"/>
  <c r="NL260" i="6"/>
  <c r="SN260" i="6"/>
  <c r="WR260" i="6"/>
  <c r="AF261" i="6"/>
  <c r="AR261" i="6"/>
  <c r="BD261" i="6"/>
  <c r="BP261" i="6"/>
  <c r="NH262" i="6"/>
  <c r="RX262" i="6"/>
  <c r="TT262" i="6"/>
  <c r="VD262" i="6"/>
  <c r="JA257" i="6"/>
  <c r="JA260" i="6" s="1"/>
  <c r="EO258" i="6"/>
  <c r="EO261" i="6" s="1"/>
  <c r="GS261" i="6"/>
  <c r="KW261" i="6"/>
  <c r="MS261" i="6"/>
  <c r="QW261" i="6"/>
  <c r="WW261" i="6"/>
  <c r="M262" i="6"/>
  <c r="Y262" i="6"/>
  <c r="AK262" i="6"/>
  <c r="AW262" i="6"/>
  <c r="BI262" i="6"/>
  <c r="BU262" i="6"/>
  <c r="LA262" i="6"/>
  <c r="LM262" i="6"/>
  <c r="DB261" i="6"/>
  <c r="LP262" i="6"/>
  <c r="CD260" i="6"/>
  <c r="EL260" i="6"/>
  <c r="GH260" i="6"/>
  <c r="KL260" i="6"/>
  <c r="MH260" i="6"/>
  <c r="QL260" i="6"/>
  <c r="SH260" i="6"/>
  <c r="WL260" i="6"/>
  <c r="IR260" i="6"/>
  <c r="PE260" i="6"/>
  <c r="VE260" i="6"/>
  <c r="EW262" i="6"/>
  <c r="LU262" i="6"/>
  <c r="PY262" i="6"/>
  <c r="RI262" i="6"/>
  <c r="CI260" i="6"/>
  <c r="GY260" i="6"/>
  <c r="II260" i="6"/>
  <c r="IU260" i="6"/>
  <c r="PG260" i="6"/>
  <c r="UU260" i="6"/>
  <c r="XC260" i="6"/>
  <c r="S261" i="6"/>
  <c r="AE261" i="6"/>
  <c r="AQ261" i="6"/>
  <c r="BC261" i="6"/>
  <c r="BO261" i="6"/>
  <c r="CA261" i="6"/>
  <c r="CE262" i="6"/>
  <c r="FK262" i="6"/>
  <c r="NG262" i="6"/>
  <c r="TS262" i="6"/>
  <c r="UQ262" i="6"/>
  <c r="WM262" i="6"/>
  <c r="KF260" i="6"/>
  <c r="MB260" i="6"/>
  <c r="SB260" i="6"/>
  <c r="GV262" i="6"/>
  <c r="JD262" i="6"/>
  <c r="QN262" i="6"/>
  <c r="DM261" i="6"/>
  <c r="HE261" i="6"/>
  <c r="JM261" i="6"/>
  <c r="NE261" i="6"/>
  <c r="OC261" i="6"/>
  <c r="PM261" i="6"/>
  <c r="FY262" i="6"/>
  <c r="HU262" i="6"/>
  <c r="J261" i="6"/>
  <c r="V261" i="6"/>
  <c r="AH261" i="6"/>
  <c r="AT261" i="6"/>
  <c r="BF261" i="6"/>
  <c r="BR261" i="6"/>
  <c r="GI261" i="6"/>
  <c r="NS261" i="6"/>
  <c r="OQ261" i="6"/>
  <c r="UQ261" i="6"/>
  <c r="EB261" i="6"/>
  <c r="HT261" i="6"/>
  <c r="IR261" i="6"/>
  <c r="KB261" i="6"/>
  <c r="RX261" i="6"/>
  <c r="UF261" i="6"/>
  <c r="CJ262" i="6"/>
  <c r="DH262" i="6"/>
  <c r="FI260" i="6"/>
  <c r="IO260" i="6"/>
  <c r="NE260" i="6"/>
  <c r="CP260" i="6"/>
  <c r="DN260" i="6"/>
  <c r="GT260" i="6"/>
  <c r="MT260" i="6"/>
  <c r="QX260" i="6"/>
  <c r="ST260" i="6"/>
  <c r="WX260" i="6"/>
  <c r="N261" i="6"/>
  <c r="Z261" i="6"/>
  <c r="AL261" i="6"/>
  <c r="AX261" i="6"/>
  <c r="BJ261" i="6"/>
  <c r="BV261" i="6"/>
  <c r="FB261" i="6"/>
  <c r="JF261" i="6"/>
  <c r="LB261" i="6"/>
  <c r="PF261" i="6"/>
  <c r="R262" i="6"/>
  <c r="AD262" i="6"/>
  <c r="AP262" i="6"/>
  <c r="BB262" i="6"/>
  <c r="BN262" i="6"/>
  <c r="JC260" i="6"/>
  <c r="EQ261" i="6"/>
  <c r="KQ261" i="6"/>
  <c r="OU261" i="6"/>
  <c r="QQ261" i="6"/>
  <c r="DD260" i="6"/>
  <c r="EB260" i="6"/>
  <c r="HT260" i="6"/>
  <c r="KB260" i="6"/>
  <c r="LX260" i="6"/>
  <c r="NT260" i="6"/>
  <c r="QB260" i="6"/>
  <c r="PQ260" i="6"/>
  <c r="TI260" i="6"/>
  <c r="DU261" i="6"/>
  <c r="JU261" i="6"/>
  <c r="LQ261" i="6"/>
  <c r="UI260" i="6"/>
  <c r="PC262" i="6"/>
  <c r="NQ261" i="6"/>
  <c r="PY261" i="6"/>
  <c r="RU261" i="6"/>
  <c r="UC261" i="6"/>
  <c r="VY261" i="6"/>
  <c r="IG262" i="6"/>
  <c r="KC262" i="6"/>
  <c r="NU262" i="6"/>
  <c r="HR261" i="6"/>
  <c r="JZ261" i="6"/>
  <c r="LV261" i="6"/>
  <c r="OD261" i="6"/>
  <c r="UD261" i="6"/>
  <c r="VZ261" i="6"/>
  <c r="HV262" i="6"/>
  <c r="G138" i="6"/>
  <c r="IE261" i="6"/>
  <c r="OE261" i="6"/>
  <c r="FC262" i="6"/>
  <c r="B137" i="6"/>
  <c r="EN261" i="6"/>
  <c r="IF261" i="6"/>
  <c r="MJ261" i="6"/>
  <c r="NT261" i="6"/>
  <c r="OR261" i="6"/>
  <c r="UR261" i="6"/>
  <c r="OJ262" i="6"/>
  <c r="QF262" i="6"/>
  <c r="SZ262" i="6"/>
  <c r="TL262" i="6"/>
  <c r="G137" i="6"/>
  <c r="DA260" i="6"/>
  <c r="CG261" i="6"/>
  <c r="IS261" i="6"/>
  <c r="KO261" i="6"/>
  <c r="OS261" i="6"/>
  <c r="US261" i="6"/>
  <c r="KG262" i="6"/>
  <c r="DB260" i="6"/>
  <c r="TF260" i="6"/>
  <c r="VN260" i="6"/>
  <c r="DO260" i="6"/>
  <c r="HG260" i="6"/>
  <c r="TG260" i="6"/>
  <c r="CU261" i="6"/>
  <c r="JG261" i="6"/>
  <c r="VG261" i="6"/>
  <c r="DP260" i="6"/>
  <c r="TT260" i="6"/>
  <c r="JH261" i="6"/>
  <c r="VH261" i="6"/>
  <c r="T262" i="6"/>
  <c r="AF262" i="6"/>
  <c r="AR262" i="6"/>
  <c r="BD262" i="6"/>
  <c r="BP262" i="6"/>
  <c r="EC260" i="6"/>
  <c r="DI261" i="6"/>
  <c r="CC262" i="6"/>
  <c r="GS262" i="6"/>
  <c r="KW262" i="6"/>
  <c r="MS262" i="6"/>
  <c r="RU262" i="6"/>
  <c r="VA262" i="6"/>
  <c r="LZ260" i="6"/>
  <c r="EX262" i="6"/>
  <c r="MT262" i="6"/>
  <c r="TF262" i="6"/>
  <c r="DO261" i="6"/>
  <c r="LK261" i="6"/>
  <c r="NG261" i="6"/>
  <c r="RK261" i="6"/>
  <c r="CC260" i="6"/>
  <c r="GG260" i="6"/>
  <c r="IC260" i="6"/>
  <c r="MG260" i="6"/>
  <c r="QK260" i="6"/>
  <c r="SG260" i="6"/>
  <c r="WK260" i="6"/>
  <c r="EC261" i="6"/>
  <c r="UG261" i="6"/>
  <c r="IP260" i="6"/>
  <c r="OP260" i="6"/>
  <c r="RZ261" i="6"/>
  <c r="MU260" i="6"/>
  <c r="WY260" i="6"/>
  <c r="O261" i="6"/>
  <c r="AA261" i="6"/>
  <c r="AM261" i="6"/>
  <c r="AY261" i="6"/>
  <c r="BK261" i="6"/>
  <c r="BW261" i="6"/>
  <c r="CR260" i="6"/>
  <c r="EZ260" i="6"/>
  <c r="GV260" i="6"/>
  <c r="KZ260" i="6"/>
  <c r="MV260" i="6"/>
  <c r="QZ260" i="6"/>
  <c r="SV260" i="6"/>
  <c r="IJ261" i="6"/>
  <c r="KR261" i="6"/>
  <c r="OV261" i="6"/>
  <c r="IW261" i="6"/>
  <c r="KS261" i="6"/>
  <c r="HQ262" i="6"/>
  <c r="SS262" i="6"/>
  <c r="VR260" i="6"/>
  <c r="NK260" i="6"/>
  <c r="VS260" i="6"/>
  <c r="K262" i="6"/>
  <c r="W262" i="6"/>
  <c r="AI262" i="6"/>
  <c r="AU262" i="6"/>
  <c r="BG262" i="6"/>
  <c r="BS262" i="6"/>
  <c r="RW262" i="6"/>
  <c r="DT260" i="6"/>
  <c r="L262" i="6"/>
  <c r="X262" i="6"/>
  <c r="AJ262" i="6"/>
  <c r="AV262" i="6"/>
  <c r="BH262" i="6"/>
  <c r="BT262" i="6"/>
  <c r="CF262" i="6"/>
  <c r="WG260" i="6"/>
  <c r="DA261" i="6"/>
  <c r="EO262" i="6"/>
  <c r="DN261" i="6"/>
  <c r="JN261" i="6"/>
  <c r="NF261" i="6"/>
  <c r="RJ261" i="6"/>
  <c r="TF261" i="6"/>
  <c r="CT262" i="6"/>
  <c r="EP262" i="6"/>
  <c r="QW143" i="6"/>
  <c r="QY144" i="6"/>
  <c r="RE12" i="6"/>
  <c r="RO144" i="6"/>
  <c r="RF12" i="6"/>
  <c r="QY143" i="6"/>
  <c r="RG12" i="6"/>
  <c r="QZ143" i="6"/>
  <c r="RH12" i="6"/>
  <c r="RC144" i="6"/>
  <c r="RS144" i="6"/>
  <c r="QW12" i="6"/>
  <c r="QY13" i="6"/>
  <c r="E6" i="6"/>
  <c r="RI12" i="6"/>
  <c r="RB143" i="6"/>
  <c r="RC13" i="6"/>
  <c r="RG13" i="6"/>
  <c r="RG144" i="6"/>
  <c r="RK13" i="6"/>
  <c r="RE143" i="6"/>
  <c r="RO13" i="6"/>
  <c r="RF143" i="6"/>
  <c r="RS13" i="6"/>
  <c r="RK144" i="6"/>
  <c r="E348" i="3"/>
  <c r="E388" i="3"/>
  <c r="E347" i="3"/>
  <c r="UJ260" i="6"/>
  <c r="CR262" i="6"/>
  <c r="WN262" i="6"/>
  <c r="KX261" i="6"/>
  <c r="MT261" i="6"/>
  <c r="NR261" i="6"/>
  <c r="WX261" i="6"/>
  <c r="N262" i="6"/>
  <c r="Z262" i="6"/>
  <c r="AL262" i="6"/>
  <c r="AX262" i="6"/>
  <c r="BJ262" i="6"/>
  <c r="BV262" i="6"/>
  <c r="GX262" i="6"/>
  <c r="IH262" i="6"/>
  <c r="EA261" i="6"/>
  <c r="FW261" i="6"/>
  <c r="HS261" i="6"/>
  <c r="UE261" i="6"/>
  <c r="TK262" i="6"/>
  <c r="OF261" i="6"/>
  <c r="TH261" i="6"/>
  <c r="IV262" i="6"/>
  <c r="OV262" i="6"/>
  <c r="GS260" i="6"/>
  <c r="MS260" i="6"/>
  <c r="SS260" i="6"/>
  <c r="WW260" i="6"/>
  <c r="M261" i="6"/>
  <c r="Y261" i="6"/>
  <c r="AK261" i="6"/>
  <c r="AW261" i="6"/>
  <c r="BI261" i="6"/>
  <c r="BU261" i="6"/>
  <c r="HI261" i="6"/>
  <c r="VQ261" i="6"/>
  <c r="CW262" i="6"/>
  <c r="FQ262" i="6"/>
  <c r="WS262" i="6"/>
  <c r="JB260" i="6"/>
  <c r="KP261" i="6"/>
  <c r="OT261" i="6"/>
  <c r="UT261" i="6"/>
  <c r="HH260" i="6"/>
  <c r="JP260" i="6"/>
  <c r="NH260" i="6"/>
  <c r="TH260" i="6"/>
  <c r="VP260" i="6"/>
  <c r="GB261" i="6"/>
  <c r="UJ261" i="6"/>
  <c r="WF261" i="6"/>
  <c r="IS260" i="6"/>
  <c r="VI261" i="6"/>
  <c r="I262" i="6"/>
  <c r="U262" i="6"/>
  <c r="AG262" i="6"/>
  <c r="AS262" i="6"/>
  <c r="BE262" i="6"/>
  <c r="BQ262" i="6"/>
  <c r="CO262" i="6"/>
  <c r="EK262" i="6"/>
  <c r="GG262" i="6"/>
  <c r="KK262" i="6"/>
  <c r="MG262" i="6"/>
  <c r="NE262" i="6"/>
  <c r="QK262" i="6"/>
  <c r="WW262" i="6"/>
  <c r="CD262" i="6"/>
  <c r="IQ262" i="6"/>
  <c r="OQ262" i="6"/>
  <c r="QM262" i="6"/>
  <c r="G328" i="3"/>
  <c r="E328" i="3" s="1"/>
  <c r="E159" i="3"/>
  <c r="B326" i="3"/>
  <c r="G330" i="3"/>
  <c r="E330" i="3" s="1"/>
  <c r="E389" i="3"/>
  <c r="G326" i="3"/>
  <c r="E326" i="3" s="1"/>
  <c r="OD262" i="6"/>
  <c r="PZ262" i="6"/>
  <c r="RV262" i="6"/>
  <c r="HS262" i="6"/>
  <c r="KA262" i="6"/>
  <c r="HD257" i="6"/>
  <c r="HD260" i="6" s="1"/>
  <c r="EB262" i="6"/>
  <c r="CD261" i="6"/>
  <c r="EL261" i="6"/>
  <c r="QX261" i="6"/>
  <c r="CH262" i="6"/>
  <c r="ON258" i="6"/>
  <c r="ON261" i="6" s="1"/>
  <c r="LH259" i="6"/>
  <c r="LH262" i="6" s="1"/>
  <c r="MU261" i="6"/>
  <c r="TG261" i="6"/>
  <c r="QV257" i="6"/>
  <c r="QV260" i="6" s="1"/>
  <c r="GV261" i="6"/>
  <c r="RL261" i="6"/>
  <c r="RD262" i="6"/>
  <c r="EJ257" i="6"/>
  <c r="EJ260" i="6" s="1"/>
  <c r="HP258" i="6"/>
  <c r="HP261" i="6" s="1"/>
  <c r="RI260" i="6"/>
  <c r="TU261" i="6"/>
  <c r="JI262" i="6"/>
  <c r="LE262" i="6"/>
  <c r="TM262" i="6"/>
  <c r="HF260" i="6"/>
  <c r="JN260" i="6"/>
  <c r="LJ260" i="6"/>
  <c r="NF260" i="6"/>
  <c r="PN260" i="6"/>
  <c r="DC260" i="6"/>
  <c r="TS260" i="6"/>
  <c r="FO261" i="6"/>
  <c r="IN259" i="6"/>
  <c r="IN262" i="6" s="1"/>
  <c r="UF260" i="6"/>
  <c r="DT261" i="6"/>
  <c r="DQ260" i="6"/>
  <c r="FI262" i="6"/>
  <c r="HE262" i="6"/>
  <c r="UB257" i="6"/>
  <c r="UB260" i="6" s="1"/>
  <c r="EV258" i="6"/>
  <c r="EV261" i="6" s="1"/>
  <c r="RH258" i="6"/>
  <c r="RH261" i="6" s="1"/>
  <c r="EX260" i="6"/>
  <c r="HR260" i="6"/>
  <c r="KX260" i="6"/>
  <c r="NR260" i="6"/>
  <c r="OD260" i="6"/>
  <c r="RJ260" i="6"/>
  <c r="UP260" i="6"/>
  <c r="DR261" i="6"/>
  <c r="JR261" i="6"/>
  <c r="ML261" i="6"/>
  <c r="SX261" i="6"/>
  <c r="LH257" i="6"/>
  <c r="LH260" i="6" s="1"/>
  <c r="ON257" i="6"/>
  <c r="ON260" i="6" s="1"/>
  <c r="UZ257" i="6"/>
  <c r="UZ260" i="6" s="1"/>
  <c r="CB258" i="6"/>
  <c r="CB261" i="6" s="1"/>
  <c r="IZ258" i="6"/>
  <c r="IZ261" i="6" s="1"/>
  <c r="LT258" i="6"/>
  <c r="LT261" i="6" s="1"/>
  <c r="VL258" i="6"/>
  <c r="VL261" i="6" s="1"/>
  <c r="CZ259" i="6"/>
  <c r="CZ262" i="6" s="1"/>
  <c r="FT259" i="6"/>
  <c r="FT262" i="6" s="1"/>
  <c r="PL259" i="6"/>
  <c r="PL262" i="6" s="1"/>
  <c r="SF259" i="6"/>
  <c r="SF262" i="6" s="1"/>
  <c r="VL259" i="6"/>
  <c r="VL262" i="6" s="1"/>
  <c r="HS260" i="6"/>
  <c r="OE260" i="6"/>
  <c r="OQ260" i="6"/>
  <c r="VC260" i="6"/>
  <c r="EV257" i="6"/>
  <c r="EV260" i="6" s="1"/>
  <c r="HP257" i="6"/>
  <c r="HP260" i="6" s="1"/>
  <c r="OB257" i="6"/>
  <c r="OB260" i="6" s="1"/>
  <c r="RH257" i="6"/>
  <c r="RH260" i="6" s="1"/>
  <c r="FH258" i="6"/>
  <c r="FH261" i="6" s="1"/>
  <c r="IN258" i="6"/>
  <c r="IN261" i="6" s="1"/>
  <c r="OZ258" i="6"/>
  <c r="OZ261" i="6" s="1"/>
  <c r="RT258" i="6"/>
  <c r="RT261" i="6" s="1"/>
  <c r="CN259" i="6"/>
  <c r="CN262" i="6" s="1"/>
  <c r="IZ259" i="6"/>
  <c r="IZ262" i="6" s="1"/>
  <c r="LT259" i="6"/>
  <c r="LT262" i="6" s="1"/>
  <c r="FL260" i="6"/>
  <c r="IF260" i="6"/>
  <c r="LL260" i="6"/>
  <c r="OR260" i="6"/>
  <c r="PD260" i="6"/>
  <c r="RX260" i="6"/>
  <c r="VD260" i="6"/>
  <c r="QR261" i="6"/>
  <c r="TL261" i="6"/>
  <c r="WR261" i="6"/>
  <c r="DX262" i="6"/>
  <c r="EJ262" i="6"/>
  <c r="EV262" i="6"/>
  <c r="GF262" i="6"/>
  <c r="GR262" i="6"/>
  <c r="HD262" i="6"/>
  <c r="HP262" i="6"/>
  <c r="JL262" i="6"/>
  <c r="JX262" i="6"/>
  <c r="KJ262" i="6"/>
  <c r="KV262" i="6"/>
  <c r="MF262" i="6"/>
  <c r="MR262" i="6"/>
  <c r="PX262" i="6"/>
  <c r="QJ262" i="6"/>
  <c r="QV262" i="6"/>
  <c r="RH262" i="6"/>
  <c r="UN262" i="6"/>
  <c r="UZ262" i="6"/>
  <c r="VX262" i="6"/>
  <c r="WJ262" i="6"/>
  <c r="WV262" i="6"/>
  <c r="KV257" i="6"/>
  <c r="KV260" i="6" s="1"/>
  <c r="NP257" i="6"/>
  <c r="NP260" i="6" s="1"/>
  <c r="UN257" i="6"/>
  <c r="UN260" i="6" s="1"/>
  <c r="IB258" i="6"/>
  <c r="IB261" i="6" s="1"/>
  <c r="UZ258" i="6"/>
  <c r="UZ261" i="6" s="1"/>
  <c r="CB259" i="6"/>
  <c r="CB262" i="6" s="1"/>
  <c r="FH259" i="6"/>
  <c r="FH262" i="6" s="1"/>
  <c r="OZ259" i="6"/>
  <c r="OZ262" i="6" s="1"/>
  <c r="RT259" i="6"/>
  <c r="RT262" i="6" s="1"/>
  <c r="SL260" i="6"/>
  <c r="CP262" i="6"/>
  <c r="KJ257" i="6"/>
  <c r="KJ260" i="6" s="1"/>
  <c r="ND257" i="6"/>
  <c r="ND260" i="6" s="1"/>
  <c r="TP257" i="6"/>
  <c r="TP260" i="6" s="1"/>
  <c r="WV257" i="6"/>
  <c r="WV260" i="6" s="1"/>
  <c r="KV258" i="6"/>
  <c r="KV261" i="6" s="1"/>
  <c r="OB258" i="6"/>
  <c r="OB261" i="6" s="1"/>
  <c r="UN258" i="6"/>
  <c r="UN261" i="6" s="1"/>
  <c r="IB259" i="6"/>
  <c r="IB262" i="6" s="1"/>
  <c r="JS260" i="6"/>
  <c r="MM260" i="6"/>
  <c r="WE260" i="6"/>
  <c r="FW262" i="6"/>
  <c r="LW262" i="6"/>
  <c r="VO262" i="6"/>
  <c r="DX257" i="6"/>
  <c r="DX260" i="6" s="1"/>
  <c r="GR257" i="6"/>
  <c r="GR260" i="6" s="1"/>
  <c r="QJ257" i="6"/>
  <c r="QJ260" i="6" s="1"/>
  <c r="TD257" i="6"/>
  <c r="TD260" i="6" s="1"/>
  <c r="EJ258" i="6"/>
  <c r="EJ261" i="6" s="1"/>
  <c r="HD258" i="6"/>
  <c r="HD261" i="6" s="1"/>
  <c r="NP258" i="6"/>
  <c r="NP261" i="6" s="1"/>
  <c r="QV258" i="6"/>
  <c r="QV261" i="6" s="1"/>
  <c r="CV260" i="6"/>
  <c r="QF260" i="6"/>
  <c r="WF260" i="6"/>
  <c r="CN261" i="6"/>
  <c r="FT261" i="6"/>
  <c r="LH261" i="6"/>
  <c r="PL261" i="6"/>
  <c r="SF261" i="6"/>
  <c r="DD262" i="6"/>
  <c r="FX262" i="6"/>
  <c r="PP262" i="6"/>
  <c r="SJ262" i="6"/>
  <c r="VP262" i="6"/>
  <c r="DL257" i="6"/>
  <c r="DL260" i="6" s="1"/>
  <c r="JX257" i="6"/>
  <c r="JX260" i="6" s="1"/>
  <c r="MR257" i="6"/>
  <c r="MR260" i="6" s="1"/>
  <c r="WJ257" i="6"/>
  <c r="WJ260" i="6" s="1"/>
  <c r="KJ258" i="6"/>
  <c r="KJ261" i="6" s="1"/>
  <c r="ND258" i="6"/>
  <c r="ND261" i="6" s="1"/>
  <c r="UB258" i="6"/>
  <c r="UB261" i="6" s="1"/>
  <c r="WV258" i="6"/>
  <c r="WV261" i="6" s="1"/>
  <c r="GO260" i="6"/>
  <c r="EW261" i="6"/>
  <c r="HQ261" i="6"/>
  <c r="IC261" i="6"/>
  <c r="LI261" i="6"/>
  <c r="OO261" i="6"/>
  <c r="RI261" i="6"/>
  <c r="VA261" i="6"/>
  <c r="SW262" i="6"/>
  <c r="TI262" i="6"/>
  <c r="CZ257" i="6"/>
  <c r="CZ260" i="6" s="1"/>
  <c r="GF257" i="6"/>
  <c r="GF260" i="6" s="1"/>
  <c r="PX257" i="6"/>
  <c r="PX260" i="6" s="1"/>
  <c r="SR257" i="6"/>
  <c r="SR260" i="6" s="1"/>
  <c r="DX258" i="6"/>
  <c r="DX261" i="6" s="1"/>
  <c r="GR258" i="6"/>
  <c r="GR261" i="6" s="1"/>
  <c r="QJ258" i="6"/>
  <c r="QJ261" i="6" s="1"/>
  <c r="TP258" i="6"/>
  <c r="TP261" i="6" s="1"/>
  <c r="FJ261" i="6"/>
  <c r="ID261" i="6"/>
  <c r="IP261" i="6"/>
  <c r="LJ261" i="6"/>
  <c r="RV261" i="6"/>
  <c r="KD262" i="6"/>
  <c r="MX262" i="6"/>
  <c r="QD262" i="6"/>
  <c r="CN257" i="6"/>
  <c r="CN260" i="6" s="1"/>
  <c r="JL257" i="6"/>
  <c r="JL260" i="6" s="1"/>
  <c r="MF257" i="6"/>
  <c r="MF260" i="6" s="1"/>
  <c r="VX257" i="6"/>
  <c r="VX260" i="6" s="1"/>
  <c r="JX258" i="6"/>
  <c r="JX261" i="6" s="1"/>
  <c r="MR258" i="6"/>
  <c r="MR261" i="6" s="1"/>
  <c r="TD258" i="6"/>
  <c r="TD261" i="6" s="1"/>
  <c r="WJ258" i="6"/>
  <c r="WJ261" i="6" s="1"/>
  <c r="K261" i="6"/>
  <c r="W261" i="6"/>
  <c r="AI261" i="6"/>
  <c r="AU261" i="6"/>
  <c r="BG261" i="6"/>
  <c r="BS261" i="6"/>
  <c r="CE261" i="6"/>
  <c r="JC261" i="6"/>
  <c r="LW261" i="6"/>
  <c r="PC261" i="6"/>
  <c r="RW261" i="6"/>
  <c r="EE262" i="6"/>
  <c r="KE262" i="6"/>
  <c r="FT257" i="6"/>
  <c r="FT260" i="6" s="1"/>
  <c r="PL257" i="6"/>
  <c r="PL260" i="6" s="1"/>
  <c r="SF257" i="6"/>
  <c r="SF260" i="6" s="1"/>
  <c r="DL258" i="6"/>
  <c r="DL261" i="6" s="1"/>
  <c r="GF258" i="6"/>
  <c r="GF261" i="6" s="1"/>
  <c r="PX258" i="6"/>
  <c r="PX261" i="6" s="1"/>
  <c r="SR258" i="6"/>
  <c r="SR261" i="6" s="1"/>
  <c r="CB260" i="6"/>
  <c r="FH260" i="6"/>
  <c r="IB260" i="6"/>
  <c r="IN260" i="6"/>
  <c r="IZ260" i="6"/>
  <c r="LT260" i="6"/>
  <c r="RT260" i="6"/>
  <c r="VL260" i="6"/>
  <c r="L261" i="6"/>
  <c r="X261" i="6"/>
  <c r="AJ261" i="6"/>
  <c r="AV261" i="6"/>
  <c r="BH261" i="6"/>
  <c r="BT261" i="6"/>
  <c r="CF261" i="6"/>
  <c r="CR261" i="6"/>
  <c r="JD261" i="6"/>
  <c r="LX261" i="6"/>
  <c r="PP261" i="6"/>
  <c r="SJ261" i="6"/>
  <c r="NL262" i="6"/>
  <c r="NX262" i="6"/>
  <c r="TX262" i="6"/>
  <c r="WR262" i="6"/>
  <c r="JL258" i="6"/>
  <c r="JL261" i="6" s="1"/>
  <c r="MF258" i="6"/>
  <c r="MF261" i="6" s="1"/>
  <c r="VX258" i="6"/>
  <c r="VX261" i="6" s="1"/>
  <c r="EK260" i="6"/>
  <c r="HE260" i="6"/>
  <c r="KW260" i="6"/>
  <c r="NQ260" i="6"/>
  <c r="QW260" i="6"/>
  <c r="UC260" i="6"/>
  <c r="CS261" i="6"/>
  <c r="DE261" i="6"/>
  <c r="MK261" i="6"/>
  <c r="SK261" i="6"/>
  <c r="ES262" i="6"/>
  <c r="NY262" i="6"/>
  <c r="RE262" i="6"/>
  <c r="G157" i="3"/>
  <c r="E157" i="3" s="1"/>
  <c r="B156" i="3"/>
  <c r="G161" i="3"/>
  <c r="E161" i="3" s="1"/>
  <c r="G286" i="3"/>
  <c r="E286" i="3" s="1"/>
  <c r="G158" i="3"/>
  <c r="E158" i="3" s="1"/>
  <c r="E351" i="3"/>
  <c r="WK262" i="6"/>
  <c r="NJ260" i="6"/>
  <c r="RB260" i="6"/>
  <c r="UH260" i="6"/>
  <c r="WD260" i="6"/>
  <c r="DB262" i="6"/>
  <c r="FV262" i="6"/>
  <c r="GT262" i="6"/>
  <c r="HR262" i="6"/>
  <c r="KL262" i="6"/>
  <c r="KX262" i="6"/>
  <c r="LV262" i="6"/>
  <c r="NF262" i="6"/>
  <c r="NR262" i="6"/>
  <c r="QL262" i="6"/>
  <c r="QX262" i="6"/>
  <c r="SH262" i="6"/>
  <c r="TR262" i="6"/>
  <c r="VN262" i="6"/>
  <c r="WL262" i="6"/>
  <c r="WX262" i="6"/>
  <c r="HG262" i="6"/>
  <c r="QY262" i="6"/>
  <c r="UE262" i="6"/>
  <c r="WY262" i="6"/>
  <c r="FD260" i="6"/>
  <c r="HX260" i="6"/>
  <c r="LD260" i="6"/>
  <c r="CZ261" i="6"/>
  <c r="DP262" i="6"/>
  <c r="EN262" i="6"/>
  <c r="EZ262" i="6"/>
  <c r="GJ262" i="6"/>
  <c r="HH262" i="6"/>
  <c r="HT262" i="6"/>
  <c r="IF262" i="6"/>
  <c r="IR262" i="6"/>
  <c r="JP262" i="6"/>
  <c r="KN262" i="6"/>
  <c r="KZ262" i="6"/>
  <c r="LL262" i="6"/>
  <c r="LX262" i="6"/>
  <c r="MJ262" i="6"/>
  <c r="NT262" i="6"/>
  <c r="OF262" i="6"/>
  <c r="OR262" i="6"/>
  <c r="QZ262" i="6"/>
  <c r="RL262" i="6"/>
  <c r="SV262" i="6"/>
  <c r="TH262" i="6"/>
  <c r="UF262" i="6"/>
  <c r="UR262" i="6"/>
  <c r="WB262" i="6"/>
  <c r="WZ262" i="6"/>
  <c r="TR261" i="6"/>
  <c r="PU262" i="6"/>
  <c r="VU262" i="6"/>
  <c r="ID260" i="6"/>
  <c r="PB260" i="6"/>
  <c r="RV260" i="6"/>
  <c r="ED261" i="6"/>
  <c r="JD260" i="6"/>
  <c r="PP260" i="6"/>
  <c r="SJ260" i="6"/>
  <c r="ER261" i="6"/>
  <c r="NX261" i="6"/>
  <c r="JQ260" i="6"/>
  <c r="OK261" i="6"/>
  <c r="FU262" i="6"/>
  <c r="PM262" i="6"/>
  <c r="SG262" i="6"/>
  <c r="VM262" i="6"/>
  <c r="VY262" i="6"/>
  <c r="DF260" i="6"/>
  <c r="MH262" i="6"/>
  <c r="ST262" i="6"/>
  <c r="DO262" i="6"/>
  <c r="TG262" i="6"/>
  <c r="WA262" i="6"/>
  <c r="EF260" i="6"/>
  <c r="MV262" i="6"/>
  <c r="I261" i="6"/>
  <c r="U261" i="6"/>
  <c r="AG261" i="6"/>
  <c r="AS261" i="6"/>
  <c r="BE261" i="6"/>
  <c r="BQ261" i="6"/>
  <c r="CC261" i="6"/>
  <c r="VM261" i="6"/>
  <c r="NI262" i="6"/>
  <c r="CP261" i="6"/>
  <c r="SH261" i="6"/>
  <c r="NV262" i="6"/>
  <c r="DC261" i="6"/>
  <c r="JO261" i="6"/>
  <c r="HK262" i="6"/>
  <c r="OI262" i="6"/>
  <c r="DP261" i="6"/>
  <c r="GJ261" i="6"/>
  <c r="SV261" i="6"/>
  <c r="LI260" i="6"/>
  <c r="OO260" i="6"/>
  <c r="MW261" i="6"/>
  <c r="TI261" i="6"/>
  <c r="FE262" i="6"/>
  <c r="IK262" i="6"/>
  <c r="OW262" i="6"/>
  <c r="UW262" i="6"/>
  <c r="KB194" i="5"/>
  <c r="LY194" i="5"/>
  <c r="PE194" i="5"/>
  <c r="FJ260" i="6"/>
  <c r="PZ260" i="6"/>
  <c r="VB260" i="6"/>
  <c r="GL261" i="6"/>
  <c r="FX260" i="6"/>
  <c r="DW258" i="6"/>
  <c r="DW261" i="6" s="1"/>
  <c r="DW259" i="6"/>
  <c r="DW262" i="6" s="1"/>
  <c r="EI257" i="6"/>
  <c r="EI260" i="6" s="1"/>
  <c r="EI258" i="6"/>
  <c r="EI261" i="6" s="1"/>
  <c r="EI259" i="6"/>
  <c r="EI262" i="6" s="1"/>
  <c r="EU257" i="6"/>
  <c r="EU260" i="6" s="1"/>
  <c r="EU258" i="6"/>
  <c r="EU261" i="6" s="1"/>
  <c r="EU259" i="6"/>
  <c r="EU262" i="6" s="1"/>
  <c r="FG257" i="6"/>
  <c r="FG260" i="6" s="1"/>
  <c r="FG258" i="6"/>
  <c r="FG261" i="6" s="1"/>
  <c r="FG259" i="6"/>
  <c r="FG262" i="6" s="1"/>
  <c r="FS257" i="6"/>
  <c r="FS260" i="6" s="1"/>
  <c r="FS258" i="6"/>
  <c r="FS261" i="6" s="1"/>
  <c r="FS259" i="6"/>
  <c r="FS262" i="6" s="1"/>
  <c r="GE257" i="6"/>
  <c r="GE260" i="6" s="1"/>
  <c r="GE258" i="6"/>
  <c r="GE261" i="6" s="1"/>
  <c r="GE259" i="6"/>
  <c r="GE262" i="6" s="1"/>
  <c r="GQ257" i="6"/>
  <c r="GQ260" i="6" s="1"/>
  <c r="GQ258" i="6"/>
  <c r="GQ261" i="6" s="1"/>
  <c r="GQ259" i="6"/>
  <c r="GQ262" i="6" s="1"/>
  <c r="HC257" i="6"/>
  <c r="HC260" i="6" s="1"/>
  <c r="HC258" i="6"/>
  <c r="HC261" i="6" s="1"/>
  <c r="HC259" i="6"/>
  <c r="HC262" i="6" s="1"/>
  <c r="HO257" i="6"/>
  <c r="HO260" i="6" s="1"/>
  <c r="HO258" i="6"/>
  <c r="HO261" i="6" s="1"/>
  <c r="JK258" i="6"/>
  <c r="JK261" i="6" s="1"/>
  <c r="JK259" i="6"/>
  <c r="JK262" i="6" s="1"/>
  <c r="JW257" i="6"/>
  <c r="JW260" i="6" s="1"/>
  <c r="JW258" i="6"/>
  <c r="JW261" i="6" s="1"/>
  <c r="JW259" i="6"/>
  <c r="JW262" i="6" s="1"/>
  <c r="KI257" i="6"/>
  <c r="KI260" i="6" s="1"/>
  <c r="KI258" i="6"/>
  <c r="KI261" i="6" s="1"/>
  <c r="KI259" i="6"/>
  <c r="KI262" i="6" s="1"/>
  <c r="KU257" i="6"/>
  <c r="KU260" i="6" s="1"/>
  <c r="KU258" i="6"/>
  <c r="KU261" i="6" s="1"/>
  <c r="KU259" i="6"/>
  <c r="KU262" i="6" s="1"/>
  <c r="LG257" i="6"/>
  <c r="LG260" i="6" s="1"/>
  <c r="LG258" i="6"/>
  <c r="LG261" i="6" s="1"/>
  <c r="LG259" i="6"/>
  <c r="LG262" i="6" s="1"/>
  <c r="LS257" i="6"/>
  <c r="LS260" i="6" s="1"/>
  <c r="LS258" i="6"/>
  <c r="LS261" i="6" s="1"/>
  <c r="LS259" i="6"/>
  <c r="LS262" i="6" s="1"/>
  <c r="ME257" i="6"/>
  <c r="ME260" i="6" s="1"/>
  <c r="ME258" i="6"/>
  <c r="ME261" i="6" s="1"/>
  <c r="ME259" i="6"/>
  <c r="ME262" i="6" s="1"/>
  <c r="MQ257" i="6"/>
  <c r="MQ260" i="6" s="1"/>
  <c r="MQ258" i="6"/>
  <c r="MQ261" i="6" s="1"/>
  <c r="MQ259" i="6"/>
  <c r="MQ262" i="6" s="1"/>
  <c r="NC257" i="6"/>
  <c r="NC260" i="6" s="1"/>
  <c r="NC258" i="6"/>
  <c r="NC261" i="6" s="1"/>
  <c r="OY258" i="6"/>
  <c r="OY261" i="6" s="1"/>
  <c r="OY259" i="6"/>
  <c r="OY262" i="6" s="1"/>
  <c r="PK257" i="6"/>
  <c r="PK260" i="6" s="1"/>
  <c r="PK258" i="6"/>
  <c r="PK261" i="6" s="1"/>
  <c r="PK259" i="6"/>
  <c r="PK262" i="6" s="1"/>
  <c r="PW257" i="6"/>
  <c r="PW260" i="6" s="1"/>
  <c r="PW258" i="6"/>
  <c r="PW261" i="6" s="1"/>
  <c r="PW259" i="6"/>
  <c r="PW262" i="6" s="1"/>
  <c r="QI257" i="6"/>
  <c r="QI260" i="6" s="1"/>
  <c r="QI258" i="6"/>
  <c r="QI261" i="6" s="1"/>
  <c r="QI259" i="6"/>
  <c r="QI262" i="6" s="1"/>
  <c r="QU257" i="6"/>
  <c r="QU260" i="6" s="1"/>
  <c r="QU258" i="6"/>
  <c r="QU261" i="6" s="1"/>
  <c r="QU259" i="6"/>
  <c r="QU262" i="6" s="1"/>
  <c r="RG257" i="6"/>
  <c r="RG260" i="6" s="1"/>
  <c r="RG258" i="6"/>
  <c r="RG261" i="6" s="1"/>
  <c r="RG259" i="6"/>
  <c r="RG262" i="6" s="1"/>
  <c r="RS257" i="6"/>
  <c r="RS260" i="6" s="1"/>
  <c r="RS258" i="6"/>
  <c r="RS261" i="6" s="1"/>
  <c r="RS259" i="6"/>
  <c r="RS262" i="6" s="1"/>
  <c r="SE257" i="6"/>
  <c r="SE260" i="6" s="1"/>
  <c r="SE258" i="6"/>
  <c r="SE261" i="6" s="1"/>
  <c r="SE259" i="6"/>
  <c r="SE262" i="6" s="1"/>
  <c r="SQ257" i="6"/>
  <c r="SQ260" i="6" s="1"/>
  <c r="SQ258" i="6"/>
  <c r="SQ261" i="6" s="1"/>
  <c r="UM258" i="6"/>
  <c r="UM261" i="6" s="1"/>
  <c r="UM259" i="6"/>
  <c r="UM262" i="6" s="1"/>
  <c r="UY257" i="6"/>
  <c r="UY260" i="6" s="1"/>
  <c r="UY258" i="6"/>
  <c r="UY261" i="6" s="1"/>
  <c r="UY259" i="6"/>
  <c r="UY262" i="6" s="1"/>
  <c r="VK257" i="6"/>
  <c r="VK260" i="6" s="1"/>
  <c r="VK258" i="6"/>
  <c r="VK261" i="6" s="1"/>
  <c r="VK259" i="6"/>
  <c r="VK262" i="6" s="1"/>
  <c r="VW257" i="6"/>
  <c r="VW260" i="6" s="1"/>
  <c r="VW258" i="6"/>
  <c r="VW261" i="6" s="1"/>
  <c r="VW259" i="6"/>
  <c r="VW262" i="6" s="1"/>
  <c r="WI257" i="6"/>
  <c r="WI260" i="6" s="1"/>
  <c r="WI258" i="6"/>
  <c r="WI261" i="6" s="1"/>
  <c r="WI259" i="6"/>
  <c r="WI262" i="6" s="1"/>
  <c r="WU257" i="6"/>
  <c r="WU260" i="6" s="1"/>
  <c r="WU258" i="6"/>
  <c r="WU261" i="6" s="1"/>
  <c r="WU259" i="6"/>
  <c r="WU262" i="6" s="1"/>
  <c r="HJ260" i="6"/>
  <c r="SY260" i="6"/>
  <c r="EA262" i="6"/>
  <c r="EM262" i="6"/>
  <c r="JO262" i="6"/>
  <c r="PO262" i="6"/>
  <c r="QA262" i="6"/>
  <c r="TL260" i="6"/>
  <c r="KB262" i="6"/>
  <c r="QB262" i="6"/>
  <c r="JY261" i="6"/>
  <c r="PA261" i="6"/>
  <c r="FA262" i="6"/>
  <c r="QC262" i="6"/>
  <c r="RA262" i="6"/>
  <c r="WC262" i="6"/>
  <c r="DZ261" i="6"/>
  <c r="PB261" i="6"/>
  <c r="PZ261" i="6"/>
  <c r="UP261" i="6"/>
  <c r="VB261" i="6"/>
  <c r="VN261" i="6"/>
  <c r="FZ262" i="6"/>
  <c r="OZ260" i="6"/>
  <c r="EW260" i="6"/>
  <c r="LN262" i="6"/>
  <c r="RN262" i="6"/>
  <c r="WP262" i="6"/>
  <c r="XB262" i="6"/>
  <c r="CM260" i="6"/>
  <c r="DW260" i="6"/>
  <c r="IA260" i="6"/>
  <c r="JK260" i="6"/>
  <c r="NO260" i="6"/>
  <c r="OA260" i="6"/>
  <c r="OY260" i="6"/>
  <c r="TC260" i="6"/>
  <c r="UM260" i="6"/>
  <c r="EM261" i="6"/>
  <c r="EY261" i="6"/>
  <c r="FK261" i="6"/>
  <c r="KA261" i="6"/>
  <c r="KM261" i="6"/>
  <c r="KY261" i="6"/>
  <c r="PO261" i="6"/>
  <c r="QA261" i="6"/>
  <c r="QM261" i="6"/>
  <c r="VC261" i="6"/>
  <c r="VO261" i="6"/>
  <c r="WA261" i="6"/>
  <c r="GA262" i="6"/>
  <c r="GM262" i="6"/>
  <c r="LC262" i="6"/>
  <c r="MA262" i="6"/>
  <c r="RC262" i="6"/>
  <c r="SA262" i="6"/>
  <c r="WQ262" i="6"/>
  <c r="EZ261" i="6"/>
  <c r="FL261" i="6"/>
  <c r="FX261" i="6"/>
  <c r="KN261" i="6"/>
  <c r="KZ261" i="6"/>
  <c r="LL261" i="6"/>
  <c r="QB261" i="6"/>
  <c r="QN261" i="6"/>
  <c r="QZ261" i="6"/>
  <c r="VP261" i="6"/>
  <c r="WB261" i="6"/>
  <c r="WN261" i="6"/>
  <c r="GN262" i="6"/>
  <c r="GZ262" i="6"/>
  <c r="MN262" i="6"/>
  <c r="RP262" i="6"/>
  <c r="JM260" i="6"/>
  <c r="JY260" i="6"/>
  <c r="KK260" i="6"/>
  <c r="PA260" i="6"/>
  <c r="PM260" i="6"/>
  <c r="PY260" i="6"/>
  <c r="UO260" i="6"/>
  <c r="VA260" i="6"/>
  <c r="VM260" i="6"/>
  <c r="GK261" i="6"/>
  <c r="QO261" i="6"/>
  <c r="RM261" i="6"/>
  <c r="WO261" i="6"/>
  <c r="XA261" i="6"/>
  <c r="Q262" i="6"/>
  <c r="AC262" i="6"/>
  <c r="AO262" i="6"/>
  <c r="BA262" i="6"/>
  <c r="BM262" i="6"/>
  <c r="BY262" i="6"/>
  <c r="HA262" i="6"/>
  <c r="MC262" i="6"/>
  <c r="MO262" i="6"/>
  <c r="NA262" i="6"/>
  <c r="NM262" i="6"/>
  <c r="RQ262" i="6"/>
  <c r="SC262" i="6"/>
  <c r="SO262" i="6"/>
  <c r="TA262" i="6"/>
  <c r="BZ262" i="6"/>
  <c r="FK260" i="6"/>
  <c r="FW260" i="6"/>
  <c r="KY260" i="6"/>
  <c r="LK260" i="6"/>
  <c r="QA260" i="6"/>
  <c r="VO260" i="6"/>
  <c r="WA260" i="6"/>
  <c r="MY261" i="6"/>
  <c r="RO261" i="6"/>
  <c r="SA261" i="6"/>
  <c r="S262" i="6"/>
  <c r="AE262" i="6"/>
  <c r="AQ262" i="6"/>
  <c r="BC262" i="6"/>
  <c r="BO262" i="6"/>
  <c r="CA262" i="6"/>
  <c r="CY262" i="6"/>
  <c r="DK262" i="6"/>
  <c r="HO262" i="6"/>
  <c r="IM262" i="6"/>
  <c r="IY262" i="6"/>
  <c r="NC262" i="6"/>
  <c r="OM262" i="6"/>
  <c r="SQ262" i="6"/>
  <c r="TO262" i="6"/>
  <c r="UA262" i="6"/>
  <c r="RL260" i="6"/>
  <c r="WB260" i="6"/>
  <c r="WN260" i="6"/>
  <c r="WZ260" i="6"/>
  <c r="P261" i="6"/>
  <c r="AB261" i="6"/>
  <c r="AN261" i="6"/>
  <c r="AZ261" i="6"/>
  <c r="BL261" i="6"/>
  <c r="BX261" i="6"/>
  <c r="HL261" i="6"/>
  <c r="MZ261" i="6"/>
  <c r="SN261" i="6"/>
  <c r="SZ261" i="6"/>
  <c r="DL262" i="6"/>
  <c r="ND262" i="6"/>
  <c r="NP262" i="6"/>
  <c r="OB262" i="6"/>
  <c r="ON262" i="6"/>
  <c r="SR262" i="6"/>
  <c r="TD262" i="6"/>
  <c r="TP262" i="6"/>
  <c r="UB262" i="6"/>
  <c r="GW260" i="6"/>
  <c r="RY260" i="6"/>
  <c r="Q261" i="6"/>
  <c r="AC261" i="6"/>
  <c r="AO261" i="6"/>
  <c r="BA261" i="6"/>
  <c r="BM261" i="6"/>
  <c r="BY261" i="6"/>
  <c r="CK261" i="6"/>
  <c r="HY261" i="6"/>
  <c r="DA262" i="6"/>
  <c r="DM262" i="6"/>
  <c r="DY262" i="6"/>
  <c r="IC262" i="6"/>
  <c r="IO262" i="6"/>
  <c r="JA262" i="6"/>
  <c r="JM262" i="6"/>
  <c r="OC262" i="6"/>
  <c r="OO262" i="6"/>
  <c r="PA262" i="6"/>
  <c r="TE262" i="6"/>
  <c r="TQ262" i="6"/>
  <c r="UC262" i="6"/>
  <c r="UO262" i="6"/>
  <c r="R261" i="6"/>
  <c r="AD261" i="6"/>
  <c r="AP261" i="6"/>
  <c r="BB261" i="6"/>
  <c r="BN261" i="6"/>
  <c r="BZ261" i="6"/>
  <c r="DN262" i="6"/>
  <c r="EL262" i="6"/>
  <c r="JB262" i="6"/>
  <c r="JN262" i="6"/>
  <c r="JZ262" i="6"/>
  <c r="OP262" i="6"/>
  <c r="PB262" i="6"/>
  <c r="PN262" i="6"/>
  <c r="UD262" i="6"/>
  <c r="UP262" i="6"/>
  <c r="VB262" i="6"/>
  <c r="CL258" i="6"/>
  <c r="CL261" i="6" s="1"/>
  <c r="CL257" i="6"/>
  <c r="CL260" i="6" s="1"/>
  <c r="CL259" i="6"/>
  <c r="CL262" i="6" s="1"/>
  <c r="CX258" i="6"/>
  <c r="CX261" i="6" s="1"/>
  <c r="CX257" i="6"/>
  <c r="CX260" i="6" s="1"/>
  <c r="CX259" i="6"/>
  <c r="CX262" i="6" s="1"/>
  <c r="DJ258" i="6"/>
  <c r="DJ261" i="6" s="1"/>
  <c r="DJ257" i="6"/>
  <c r="DJ260" i="6" s="1"/>
  <c r="DJ259" i="6"/>
  <c r="DJ262" i="6" s="1"/>
  <c r="DV258" i="6"/>
  <c r="DV261" i="6" s="1"/>
  <c r="DV257" i="6"/>
  <c r="DV260" i="6" s="1"/>
  <c r="DV259" i="6"/>
  <c r="DV262" i="6" s="1"/>
  <c r="EH258" i="6"/>
  <c r="EH261" i="6" s="1"/>
  <c r="EH257" i="6"/>
  <c r="EH260" i="6" s="1"/>
  <c r="EH259" i="6"/>
  <c r="EH262" i="6" s="1"/>
  <c r="ET258" i="6"/>
  <c r="ET261" i="6" s="1"/>
  <c r="ET257" i="6"/>
  <c r="ET260" i="6" s="1"/>
  <c r="ET259" i="6"/>
  <c r="ET262" i="6" s="1"/>
  <c r="FF258" i="6"/>
  <c r="FF261" i="6" s="1"/>
  <c r="FF257" i="6"/>
  <c r="FF260" i="6" s="1"/>
  <c r="FF259" i="6"/>
  <c r="FF262" i="6" s="1"/>
  <c r="FR258" i="6"/>
  <c r="FR261" i="6" s="1"/>
  <c r="FR257" i="6"/>
  <c r="FR260" i="6" s="1"/>
  <c r="FR259" i="6"/>
  <c r="FR262" i="6" s="1"/>
  <c r="GD258" i="6"/>
  <c r="GD261" i="6" s="1"/>
  <c r="GD257" i="6"/>
  <c r="GD260" i="6" s="1"/>
  <c r="GD259" i="6"/>
  <c r="GD262" i="6" s="1"/>
  <c r="GP258" i="6"/>
  <c r="GP261" i="6" s="1"/>
  <c r="GP257" i="6"/>
  <c r="GP260" i="6" s="1"/>
  <c r="GP259" i="6"/>
  <c r="GP262" i="6" s="1"/>
  <c r="HB258" i="6"/>
  <c r="HB261" i="6" s="1"/>
  <c r="HB257" i="6"/>
  <c r="HB260" i="6" s="1"/>
  <c r="HB259" i="6"/>
  <c r="HB262" i="6" s="1"/>
  <c r="HN258" i="6"/>
  <c r="HN261" i="6" s="1"/>
  <c r="HN257" i="6"/>
  <c r="HN260" i="6" s="1"/>
  <c r="HN259" i="6"/>
  <c r="HN262" i="6" s="1"/>
  <c r="HZ258" i="6"/>
  <c r="HZ261" i="6" s="1"/>
  <c r="HZ257" i="6"/>
  <c r="HZ260" i="6" s="1"/>
  <c r="HZ259" i="6"/>
  <c r="HZ262" i="6" s="1"/>
  <c r="IL258" i="6"/>
  <c r="IL261" i="6" s="1"/>
  <c r="IL257" i="6"/>
  <c r="IL260" i="6" s="1"/>
  <c r="IL259" i="6"/>
  <c r="IL262" i="6" s="1"/>
  <c r="IX258" i="6"/>
  <c r="IX261" i="6" s="1"/>
  <c r="IX257" i="6"/>
  <c r="IX260" i="6" s="1"/>
  <c r="IX259" i="6"/>
  <c r="IX262" i="6" s="1"/>
  <c r="JJ258" i="6"/>
  <c r="JJ261" i="6" s="1"/>
  <c r="JJ257" i="6"/>
  <c r="JJ260" i="6" s="1"/>
  <c r="JJ259" i="6"/>
  <c r="JJ262" i="6" s="1"/>
  <c r="JV258" i="6"/>
  <c r="JV261" i="6" s="1"/>
  <c r="JV257" i="6"/>
  <c r="JV260" i="6" s="1"/>
  <c r="JV259" i="6"/>
  <c r="JV262" i="6" s="1"/>
  <c r="KH258" i="6"/>
  <c r="KH261" i="6" s="1"/>
  <c r="KH257" i="6"/>
  <c r="KH260" i="6" s="1"/>
  <c r="KH259" i="6"/>
  <c r="KH262" i="6" s="1"/>
  <c r="KT258" i="6"/>
  <c r="KT261" i="6" s="1"/>
  <c r="KT257" i="6"/>
  <c r="KT260" i="6" s="1"/>
  <c r="KT259" i="6"/>
  <c r="KT262" i="6" s="1"/>
  <c r="LF258" i="6"/>
  <c r="LF261" i="6" s="1"/>
  <c r="LF257" i="6"/>
  <c r="LF260" i="6" s="1"/>
  <c r="LF259" i="6"/>
  <c r="LF262" i="6" s="1"/>
  <c r="LR258" i="6"/>
  <c r="LR261" i="6" s="1"/>
  <c r="LR257" i="6"/>
  <c r="LR260" i="6" s="1"/>
  <c r="LR259" i="6"/>
  <c r="LR262" i="6" s="1"/>
  <c r="MD258" i="6"/>
  <c r="MD261" i="6" s="1"/>
  <c r="MD257" i="6"/>
  <c r="MD260" i="6" s="1"/>
  <c r="MD259" i="6"/>
  <c r="MD262" i="6" s="1"/>
  <c r="MP258" i="6"/>
  <c r="MP261" i="6" s="1"/>
  <c r="MP257" i="6"/>
  <c r="MP260" i="6" s="1"/>
  <c r="MP259" i="6"/>
  <c r="MP262" i="6" s="1"/>
  <c r="NB258" i="6"/>
  <c r="NB261" i="6" s="1"/>
  <c r="NB257" i="6"/>
  <c r="NB260" i="6" s="1"/>
  <c r="NB259" i="6"/>
  <c r="NB262" i="6" s="1"/>
  <c r="NN258" i="6"/>
  <c r="NN261" i="6" s="1"/>
  <c r="NN257" i="6"/>
  <c r="NN260" i="6" s="1"/>
  <c r="NN259" i="6"/>
  <c r="NN262" i="6" s="1"/>
  <c r="NZ258" i="6"/>
  <c r="NZ261" i="6" s="1"/>
  <c r="NZ257" i="6"/>
  <c r="NZ260" i="6" s="1"/>
  <c r="NZ259" i="6"/>
  <c r="NZ262" i="6" s="1"/>
  <c r="OL258" i="6"/>
  <c r="OL261" i="6" s="1"/>
  <c r="OL257" i="6"/>
  <c r="OL260" i="6" s="1"/>
  <c r="OL259" i="6"/>
  <c r="OL262" i="6" s="1"/>
  <c r="OX258" i="6"/>
  <c r="OX261" i="6" s="1"/>
  <c r="OX257" i="6"/>
  <c r="OX260" i="6" s="1"/>
  <c r="OX259" i="6"/>
  <c r="OX262" i="6" s="1"/>
  <c r="PJ258" i="6"/>
  <c r="PJ261" i="6" s="1"/>
  <c r="PJ257" i="6"/>
  <c r="PJ260" i="6" s="1"/>
  <c r="PJ259" i="6"/>
  <c r="PJ262" i="6" s="1"/>
  <c r="PV258" i="6"/>
  <c r="PV261" i="6" s="1"/>
  <c r="PV257" i="6"/>
  <c r="PV260" i="6" s="1"/>
  <c r="PV259" i="6"/>
  <c r="PV262" i="6" s="1"/>
  <c r="QH258" i="6"/>
  <c r="QH261" i="6" s="1"/>
  <c r="QH257" i="6"/>
  <c r="QH260" i="6" s="1"/>
  <c r="QH259" i="6"/>
  <c r="QH262" i="6" s="1"/>
  <c r="QT258" i="6"/>
  <c r="QT261" i="6" s="1"/>
  <c r="QT257" i="6"/>
  <c r="QT260" i="6" s="1"/>
  <c r="QT259" i="6"/>
  <c r="QT262" i="6" s="1"/>
  <c r="RF258" i="6"/>
  <c r="RF261" i="6" s="1"/>
  <c r="RF257" i="6"/>
  <c r="RF260" i="6" s="1"/>
  <c r="RF259" i="6"/>
  <c r="RF262" i="6" s="1"/>
  <c r="RR258" i="6"/>
  <c r="RR261" i="6" s="1"/>
  <c r="RR257" i="6"/>
  <c r="RR260" i="6" s="1"/>
  <c r="RR259" i="6"/>
  <c r="RR262" i="6" s="1"/>
  <c r="SD258" i="6"/>
  <c r="SD261" i="6" s="1"/>
  <c r="SD257" i="6"/>
  <c r="SD260" i="6" s="1"/>
  <c r="SD259" i="6"/>
  <c r="SD262" i="6" s="1"/>
  <c r="SP258" i="6"/>
  <c r="SP261" i="6" s="1"/>
  <c r="SP257" i="6"/>
  <c r="SP260" i="6" s="1"/>
  <c r="SP259" i="6"/>
  <c r="SP262" i="6" s="1"/>
  <c r="TB258" i="6"/>
  <c r="TB261" i="6" s="1"/>
  <c r="TB257" i="6"/>
  <c r="TB260" i="6" s="1"/>
  <c r="TB259" i="6"/>
  <c r="TB262" i="6" s="1"/>
  <c r="TN258" i="6"/>
  <c r="TN261" i="6" s="1"/>
  <c r="TN257" i="6"/>
  <c r="TN260" i="6" s="1"/>
  <c r="TN259" i="6"/>
  <c r="TN262" i="6" s="1"/>
  <c r="TZ258" i="6"/>
  <c r="TZ261" i="6" s="1"/>
  <c r="TZ257" i="6"/>
  <c r="TZ260" i="6" s="1"/>
  <c r="TZ259" i="6"/>
  <c r="TZ262" i="6" s="1"/>
  <c r="UL258" i="6"/>
  <c r="UL261" i="6" s="1"/>
  <c r="UL257" i="6"/>
  <c r="UL260" i="6" s="1"/>
  <c r="UL259" i="6"/>
  <c r="UL262" i="6" s="1"/>
  <c r="UX258" i="6"/>
  <c r="UX261" i="6" s="1"/>
  <c r="UX257" i="6"/>
  <c r="UX260" i="6" s="1"/>
  <c r="UX259" i="6"/>
  <c r="UX262" i="6" s="1"/>
  <c r="VJ258" i="6"/>
  <c r="VJ261" i="6" s="1"/>
  <c r="VJ257" i="6"/>
  <c r="VJ260" i="6" s="1"/>
  <c r="VJ259" i="6"/>
  <c r="VJ262" i="6" s="1"/>
  <c r="VV258" i="6"/>
  <c r="VV261" i="6" s="1"/>
  <c r="VV257" i="6"/>
  <c r="VV260" i="6" s="1"/>
  <c r="VV259" i="6"/>
  <c r="VV262" i="6" s="1"/>
  <c r="WH258" i="6"/>
  <c r="WH261" i="6" s="1"/>
  <c r="WH257" i="6"/>
  <c r="WH260" i="6" s="1"/>
  <c r="WH259" i="6"/>
  <c r="WH262" i="6" s="1"/>
  <c r="WT258" i="6"/>
  <c r="WT261" i="6" s="1"/>
  <c r="WT257" i="6"/>
  <c r="WT260" i="6" s="1"/>
  <c r="WT259" i="6"/>
  <c r="WT262" i="6" s="1"/>
  <c r="G132" i="6"/>
  <c r="E132" i="6" s="1"/>
  <c r="QD143" i="6"/>
  <c r="QP143" i="6"/>
  <c r="BL244" i="6"/>
  <c r="HX244" i="6"/>
  <c r="LD244" i="6"/>
  <c r="QG143" i="6"/>
  <c r="QS143" i="6"/>
  <c r="PZ244" i="6"/>
  <c r="PU143" i="6"/>
  <c r="QA143" i="6"/>
  <c r="QM143" i="6"/>
  <c r="AC194" i="5"/>
  <c r="G17" i="5"/>
  <c r="E17" i="5" s="1"/>
  <c r="RM250" i="6"/>
  <c r="RM251" i="6" s="1"/>
  <c r="QZ192" i="5"/>
  <c r="QZ193" i="5" s="1"/>
  <c r="O194" i="5"/>
  <c r="CU194" i="5"/>
  <c r="E166" i="5"/>
  <c r="BL194" i="5"/>
  <c r="HX194" i="5"/>
  <c r="LD194" i="5"/>
  <c r="P28" i="1"/>
  <c r="N28" i="1"/>
  <c r="AS29" i="1"/>
  <c r="BE30" i="1"/>
  <c r="BD31" i="1"/>
  <c r="BO32" i="1"/>
  <c r="Q36" i="1"/>
  <c r="V37" i="1"/>
  <c r="N38" i="1"/>
  <c r="Z38" i="1"/>
  <c r="S28" i="1"/>
  <c r="BJ30" i="1"/>
  <c r="AB38" i="1"/>
  <c r="Z28" i="1"/>
  <c r="U30" i="1"/>
  <c r="BQ30" i="1"/>
  <c r="BR31" i="1"/>
  <c r="T33" i="1"/>
  <c r="AH36" i="1"/>
  <c r="AL37" i="1"/>
  <c r="AE38" i="1"/>
  <c r="Q39" i="1"/>
  <c r="T40" i="1"/>
  <c r="BF31" i="1"/>
  <c r="N30" i="1"/>
  <c r="R33" i="1"/>
  <c r="AE36" i="1"/>
  <c r="AJ37" i="1"/>
  <c r="O39" i="1"/>
  <c r="W30" i="1"/>
  <c r="BS30" i="1"/>
  <c r="S32" i="1"/>
  <c r="AD33" i="1"/>
  <c r="AS36" i="1"/>
  <c r="AX37" i="1"/>
  <c r="AN38" i="1"/>
  <c r="AC39" i="1"/>
  <c r="V40" i="1"/>
  <c r="N29" i="1"/>
  <c r="Z30" i="1"/>
  <c r="M31" i="1"/>
  <c r="U32" i="1"/>
  <c r="AF33" i="1"/>
  <c r="AV36" i="1"/>
  <c r="AZ37" i="1"/>
  <c r="AP38" i="1"/>
  <c r="AE39" i="1"/>
  <c r="AH40" i="1"/>
  <c r="AG30" i="1"/>
  <c r="BL37" i="1"/>
  <c r="AJ40" i="1"/>
  <c r="W29" i="1"/>
  <c r="AI30" i="1"/>
  <c r="V31" i="1"/>
  <c r="AG32" i="1"/>
  <c r="AR33" i="1"/>
  <c r="X35" i="1"/>
  <c r="BJ36" i="1"/>
  <c r="BN37" i="1"/>
  <c r="BD38" i="1"/>
  <c r="AS39" i="1"/>
  <c r="AV40" i="1"/>
  <c r="T36" i="1"/>
  <c r="U29" i="1"/>
  <c r="AE32" i="1"/>
  <c r="BB38" i="1"/>
  <c r="Z29" i="1"/>
  <c r="AL30" i="1"/>
  <c r="AF31" i="1"/>
  <c r="AQ32" i="1"/>
  <c r="BB33" i="1"/>
  <c r="AA35" i="1"/>
  <c r="BU36" i="1"/>
  <c r="BP38" i="1"/>
  <c r="BE39" i="1"/>
  <c r="BI40" i="1"/>
  <c r="AU40" i="1"/>
  <c r="AG40" i="1"/>
  <c r="S40" i="1"/>
  <c r="BR39" i="1"/>
  <c r="BD39" i="1"/>
  <c r="AP39" i="1"/>
  <c r="AB39" i="1"/>
  <c r="N39" i="1"/>
  <c r="BN38" i="1"/>
  <c r="AZ38" i="1"/>
  <c r="AL38" i="1"/>
  <c r="X38" i="1"/>
  <c r="BK37" i="1"/>
  <c r="AW37" i="1"/>
  <c r="AI37" i="1"/>
  <c r="U37" i="1"/>
  <c r="BT36" i="1"/>
  <c r="BF36" i="1"/>
  <c r="AR36" i="1"/>
  <c r="AD36" i="1"/>
  <c r="P36" i="1"/>
  <c r="W35" i="1"/>
  <c r="BM33" i="1"/>
  <c r="BA33" i="1"/>
  <c r="AO33" i="1"/>
  <c r="AC33" i="1"/>
  <c r="Q33" i="1"/>
  <c r="BN32" i="1"/>
  <c r="BB32" i="1"/>
  <c r="AP32" i="1"/>
  <c r="AD32" i="1"/>
  <c r="R32" i="1"/>
  <c r="BO31" i="1"/>
  <c r="BC31" i="1"/>
  <c r="AQ31" i="1"/>
  <c r="AE31" i="1"/>
  <c r="S31" i="1"/>
  <c r="BP30" i="1"/>
  <c r="BD30" i="1"/>
  <c r="AR30" i="1"/>
  <c r="AF30" i="1"/>
  <c r="T30" i="1"/>
  <c r="AR29" i="1"/>
  <c r="AF29" i="1"/>
  <c r="T29" i="1"/>
  <c r="Y28" i="1"/>
  <c r="M28" i="1"/>
  <c r="L32" i="1"/>
  <c r="BU40" i="1"/>
  <c r="BG40" i="1"/>
  <c r="AS40" i="1"/>
  <c r="AE40" i="1"/>
  <c r="Q40" i="1"/>
  <c r="BQ39" i="1"/>
  <c r="BC39" i="1"/>
  <c r="AO39" i="1"/>
  <c r="AA39" i="1"/>
  <c r="BM38" i="1"/>
  <c r="AY38" i="1"/>
  <c r="AK38" i="1"/>
  <c r="W38" i="1"/>
  <c r="BJ37" i="1"/>
  <c r="AV37" i="1"/>
  <c r="AH37" i="1"/>
  <c r="T37" i="1"/>
  <c r="BS36" i="1"/>
  <c r="BE36" i="1"/>
  <c r="AQ36" i="1"/>
  <c r="AC36" i="1"/>
  <c r="O36" i="1"/>
  <c r="V35" i="1"/>
  <c r="BL33" i="1"/>
  <c r="AZ33" i="1"/>
  <c r="AN33" i="1"/>
  <c r="AB33" i="1"/>
  <c r="P33" i="1"/>
  <c r="BM32" i="1"/>
  <c r="BA32" i="1"/>
  <c r="AO32" i="1"/>
  <c r="AC32" i="1"/>
  <c r="Q32" i="1"/>
  <c r="BN31" i="1"/>
  <c r="BB31" i="1"/>
  <c r="AP31" i="1"/>
  <c r="AD31" i="1"/>
  <c r="R31" i="1"/>
  <c r="BO30" i="1"/>
  <c r="BC30" i="1"/>
  <c r="AQ30" i="1"/>
  <c r="AE30" i="1"/>
  <c r="S30" i="1"/>
  <c r="AQ29" i="1"/>
  <c r="AE29" i="1"/>
  <c r="S29" i="1"/>
  <c r="X28" i="1"/>
  <c r="L28" i="1"/>
  <c r="BD40" i="1"/>
  <c r="N40" i="1"/>
  <c r="AY39" i="1"/>
  <c r="AV38" i="1"/>
  <c r="T38" i="1"/>
  <c r="AR37" i="1"/>
  <c r="AD37" i="1"/>
  <c r="BB36" i="1"/>
  <c r="AW33" i="1"/>
  <c r="M33" i="1"/>
  <c r="Z32" i="1"/>
  <c r="AY31" i="1"/>
  <c r="O31" i="1"/>
  <c r="AN30" i="1"/>
  <c r="AN29" i="1"/>
  <c r="P29" i="1"/>
  <c r="BT40" i="1"/>
  <c r="BF40" i="1"/>
  <c r="AR40" i="1"/>
  <c r="AD40" i="1"/>
  <c r="P40" i="1"/>
  <c r="BP39" i="1"/>
  <c r="BB39" i="1"/>
  <c r="AN39" i="1"/>
  <c r="Z39" i="1"/>
  <c r="BL38" i="1"/>
  <c r="AX38" i="1"/>
  <c r="AJ38" i="1"/>
  <c r="V38" i="1"/>
  <c r="BI37" i="1"/>
  <c r="AU37" i="1"/>
  <c r="AG37" i="1"/>
  <c r="S37" i="1"/>
  <c r="BR36" i="1"/>
  <c r="BD36" i="1"/>
  <c r="AP36" i="1"/>
  <c r="AB36" i="1"/>
  <c r="N36" i="1"/>
  <c r="U35" i="1"/>
  <c r="BK33" i="1"/>
  <c r="AY33" i="1"/>
  <c r="AM33" i="1"/>
  <c r="AA33" i="1"/>
  <c r="O33" i="1"/>
  <c r="BL32" i="1"/>
  <c r="AZ32" i="1"/>
  <c r="AN32" i="1"/>
  <c r="AB32" i="1"/>
  <c r="P32" i="1"/>
  <c r="BM31" i="1"/>
  <c r="BA31" i="1"/>
  <c r="AO31" i="1"/>
  <c r="AC31" i="1"/>
  <c r="Q31" i="1"/>
  <c r="BN30" i="1"/>
  <c r="BB30" i="1"/>
  <c r="AP30" i="1"/>
  <c r="AD30" i="1"/>
  <c r="R30" i="1"/>
  <c r="AP29" i="1"/>
  <c r="AD29" i="1"/>
  <c r="R29" i="1"/>
  <c r="W28" i="1"/>
  <c r="BR40" i="1"/>
  <c r="AB40" i="1"/>
  <c r="BM39" i="1"/>
  <c r="W39" i="1"/>
  <c r="AH38" i="1"/>
  <c r="BF37" i="1"/>
  <c r="P37" i="1"/>
  <c r="AN36" i="1"/>
  <c r="S35" i="1"/>
  <c r="AK33" i="1"/>
  <c r="BJ32" i="1"/>
  <c r="AL32" i="1"/>
  <c r="N32" i="1"/>
  <c r="AM31" i="1"/>
  <c r="BL30" i="1"/>
  <c r="AB30" i="1"/>
  <c r="P30" i="1"/>
  <c r="U28" i="1"/>
  <c r="BS40" i="1"/>
  <c r="BE40" i="1"/>
  <c r="AQ40" i="1"/>
  <c r="AC40" i="1"/>
  <c r="O40" i="1"/>
  <c r="BN39" i="1"/>
  <c r="AZ39" i="1"/>
  <c r="AL39" i="1"/>
  <c r="X39" i="1"/>
  <c r="BK38" i="1"/>
  <c r="AW38" i="1"/>
  <c r="AI38" i="1"/>
  <c r="U38" i="1"/>
  <c r="BU37" i="1"/>
  <c r="BG37" i="1"/>
  <c r="AS37" i="1"/>
  <c r="AE37" i="1"/>
  <c r="Q37" i="1"/>
  <c r="BQ36" i="1"/>
  <c r="BC36" i="1"/>
  <c r="AO36" i="1"/>
  <c r="AA36" i="1"/>
  <c r="T35" i="1"/>
  <c r="BJ33" i="1"/>
  <c r="AX33" i="1"/>
  <c r="AL33" i="1"/>
  <c r="Z33" i="1"/>
  <c r="N33" i="1"/>
  <c r="BK32" i="1"/>
  <c r="AY32" i="1"/>
  <c r="AM32" i="1"/>
  <c r="AA32" i="1"/>
  <c r="O32" i="1"/>
  <c r="BL31" i="1"/>
  <c r="AZ31" i="1"/>
  <c r="AN31" i="1"/>
  <c r="AB31" i="1"/>
  <c r="P31" i="1"/>
  <c r="BM30" i="1"/>
  <c r="BA30" i="1"/>
  <c r="AO30" i="1"/>
  <c r="AC30" i="1"/>
  <c r="Q30" i="1"/>
  <c r="AO29" i="1"/>
  <c r="AC29" i="1"/>
  <c r="Q29" i="1"/>
  <c r="V28" i="1"/>
  <c r="AP40" i="1"/>
  <c r="AK39" i="1"/>
  <c r="BJ38" i="1"/>
  <c r="BT37" i="1"/>
  <c r="BP36" i="1"/>
  <c r="Z36" i="1"/>
  <c r="BI33" i="1"/>
  <c r="Y33" i="1"/>
  <c r="AX32" i="1"/>
  <c r="BK31" i="1"/>
  <c r="AA31" i="1"/>
  <c r="AZ30" i="1"/>
  <c r="AB29" i="1"/>
  <c r="BQ40" i="1"/>
  <c r="BC40" i="1"/>
  <c r="AO40" i="1"/>
  <c r="AA40" i="1"/>
  <c r="BL39" i="1"/>
  <c r="AX39" i="1"/>
  <c r="AJ39" i="1"/>
  <c r="V39" i="1"/>
  <c r="BI38" i="1"/>
  <c r="AU38" i="1"/>
  <c r="AG38" i="1"/>
  <c r="S38" i="1"/>
  <c r="BS37" i="1"/>
  <c r="BE37" i="1"/>
  <c r="AQ37" i="1"/>
  <c r="AC37" i="1"/>
  <c r="O37" i="1"/>
  <c r="BN36" i="1"/>
  <c r="AZ36" i="1"/>
  <c r="AL36" i="1"/>
  <c r="X36" i="1"/>
  <c r="Q35" i="1"/>
  <c r="BH33" i="1"/>
  <c r="AV33" i="1"/>
  <c r="AJ33" i="1"/>
  <c r="X33" i="1"/>
  <c r="L33" i="1"/>
  <c r="BI32" i="1"/>
  <c r="AW32" i="1"/>
  <c r="AK32" i="1"/>
  <c r="Y32" i="1"/>
  <c r="M32" i="1"/>
  <c r="BJ31" i="1"/>
  <c r="AX31" i="1"/>
  <c r="AL31" i="1"/>
  <c r="Z31" i="1"/>
  <c r="N31" i="1"/>
  <c r="BK30" i="1"/>
  <c r="AY30" i="1"/>
  <c r="AM30" i="1"/>
  <c r="AA30" i="1"/>
  <c r="O30" i="1"/>
  <c r="AM29" i="1"/>
  <c r="AA29" i="1"/>
  <c r="O29" i="1"/>
  <c r="T28" i="1"/>
  <c r="BP40" i="1"/>
  <c r="BB40" i="1"/>
  <c r="AN40" i="1"/>
  <c r="Z40" i="1"/>
  <c r="BK39" i="1"/>
  <c r="AW39" i="1"/>
  <c r="AI39" i="1"/>
  <c r="U39" i="1"/>
  <c r="BU38" i="1"/>
  <c r="BG38" i="1"/>
  <c r="AS38" i="1"/>
  <c r="Q38" i="1"/>
  <c r="BR37" i="1"/>
  <c r="BD37" i="1"/>
  <c r="AP37" i="1"/>
  <c r="AB37" i="1"/>
  <c r="N37" i="1"/>
  <c r="BM36" i="1"/>
  <c r="AY36" i="1"/>
  <c r="AK36" i="1"/>
  <c r="W36" i="1"/>
  <c r="P35" i="1"/>
  <c r="BS33" i="1"/>
  <c r="BG33" i="1"/>
  <c r="AU33" i="1"/>
  <c r="AI33" i="1"/>
  <c r="W33" i="1"/>
  <c r="BH32" i="1"/>
  <c r="AV32" i="1"/>
  <c r="AJ32" i="1"/>
  <c r="X32" i="1"/>
  <c r="BI31" i="1"/>
  <c r="AW31" i="1"/>
  <c r="AK31" i="1"/>
  <c r="Y31" i="1"/>
  <c r="BN40" i="1"/>
  <c r="AZ40" i="1"/>
  <c r="AL40" i="1"/>
  <c r="X40" i="1"/>
  <c r="BJ39" i="1"/>
  <c r="AV39" i="1"/>
  <c r="AH39" i="1"/>
  <c r="T39" i="1"/>
  <c r="BT38" i="1"/>
  <c r="BF38" i="1"/>
  <c r="AR38" i="1"/>
  <c r="AD38" i="1"/>
  <c r="P38" i="1"/>
  <c r="BQ37" i="1"/>
  <c r="BC37" i="1"/>
  <c r="AO37" i="1"/>
  <c r="AA37" i="1"/>
  <c r="BL36" i="1"/>
  <c r="AX36" i="1"/>
  <c r="AJ36" i="1"/>
  <c r="V36" i="1"/>
  <c r="AC35" i="1"/>
  <c r="O35" i="1"/>
  <c r="BR33" i="1"/>
  <c r="BF33" i="1"/>
  <c r="AT33" i="1"/>
  <c r="AH33" i="1"/>
  <c r="V33" i="1"/>
  <c r="BS32" i="1"/>
  <c r="BG32" i="1"/>
  <c r="AU32" i="1"/>
  <c r="AI32" i="1"/>
  <c r="W32" i="1"/>
  <c r="BH31" i="1"/>
  <c r="AV31" i="1"/>
  <c r="AJ31" i="1"/>
  <c r="X31" i="1"/>
  <c r="L31" i="1"/>
  <c r="BI30" i="1"/>
  <c r="AW30" i="1"/>
  <c r="AK30" i="1"/>
  <c r="Y30" i="1"/>
  <c r="M30" i="1"/>
  <c r="AK29" i="1"/>
  <c r="Y29" i="1"/>
  <c r="M29" i="1"/>
  <c r="R28" i="1"/>
  <c r="BM40" i="1"/>
  <c r="AY40" i="1"/>
  <c r="AK40" i="1"/>
  <c r="W40" i="1"/>
  <c r="BI39" i="1"/>
  <c r="AU39" i="1"/>
  <c r="AG39" i="1"/>
  <c r="S39" i="1"/>
  <c r="BS38" i="1"/>
  <c r="BE38" i="1"/>
  <c r="AQ38" i="1"/>
  <c r="AC38" i="1"/>
  <c r="O38" i="1"/>
  <c r="BP37" i="1"/>
  <c r="BB37" i="1"/>
  <c r="AN37" i="1"/>
  <c r="Z37" i="1"/>
  <c r="BK36" i="1"/>
  <c r="AW36" i="1"/>
  <c r="AI36" i="1"/>
  <c r="U36" i="1"/>
  <c r="AB35" i="1"/>
  <c r="N35" i="1"/>
  <c r="BQ33" i="1"/>
  <c r="BE33" i="1"/>
  <c r="AS33" i="1"/>
  <c r="AG33" i="1"/>
  <c r="U33" i="1"/>
  <c r="BR32" i="1"/>
  <c r="BF32" i="1"/>
  <c r="AT32" i="1"/>
  <c r="AH32" i="1"/>
  <c r="V32" i="1"/>
  <c r="BS31" i="1"/>
  <c r="BG31" i="1"/>
  <c r="AU31" i="1"/>
  <c r="AI31" i="1"/>
  <c r="W31" i="1"/>
  <c r="BH30" i="1"/>
  <c r="AV30" i="1"/>
  <c r="AJ30" i="1"/>
  <c r="X30" i="1"/>
  <c r="L30" i="1"/>
  <c r="AJ29" i="1"/>
  <c r="X29" i="1"/>
  <c r="L29" i="1"/>
  <c r="Q28" i="1"/>
  <c r="BK40" i="1"/>
  <c r="AW40" i="1"/>
  <c r="AI40" i="1"/>
  <c r="U40" i="1"/>
  <c r="BT39" i="1"/>
  <c r="BF39" i="1"/>
  <c r="AR39" i="1"/>
  <c r="AD39" i="1"/>
  <c r="P39" i="1"/>
  <c r="BQ38" i="1"/>
  <c r="BC38" i="1"/>
  <c r="AO38" i="1"/>
  <c r="AA38" i="1"/>
  <c r="BM37" i="1"/>
  <c r="AY37" i="1"/>
  <c r="AK37" i="1"/>
  <c r="W37" i="1"/>
  <c r="BI36" i="1"/>
  <c r="AU36" i="1"/>
  <c r="AG36" i="1"/>
  <c r="S36" i="1"/>
  <c r="Z35" i="1"/>
  <c r="BO33" i="1"/>
  <c r="BC33" i="1"/>
  <c r="AQ33" i="1"/>
  <c r="AE33" i="1"/>
  <c r="S33" i="1"/>
  <c r="BP32" i="1"/>
  <c r="BD32" i="1"/>
  <c r="AR32" i="1"/>
  <c r="AF32" i="1"/>
  <c r="T32" i="1"/>
  <c r="BQ31" i="1"/>
  <c r="BE31" i="1"/>
  <c r="AS31" i="1"/>
  <c r="AG31" i="1"/>
  <c r="U31" i="1"/>
  <c r="BR30" i="1"/>
  <c r="BF30" i="1"/>
  <c r="AT30" i="1"/>
  <c r="AH30" i="1"/>
  <c r="V30" i="1"/>
  <c r="AH29" i="1"/>
  <c r="V29" i="1"/>
  <c r="AA28" i="1"/>
  <c r="O28" i="1"/>
  <c r="X37" i="1"/>
  <c r="BP31" i="1"/>
  <c r="T31" i="1"/>
  <c r="BG36" i="1"/>
  <c r="AQ39" i="1"/>
  <c r="AG29" i="1"/>
  <c r="AS30" i="1"/>
  <c r="AH31" i="1"/>
  <c r="AS32" i="1"/>
  <c r="BD33" i="1"/>
  <c r="BR38" i="1"/>
  <c r="BG39" i="1"/>
  <c r="BJ40" i="1"/>
  <c r="BG30" i="1"/>
  <c r="BQ32" i="1"/>
  <c r="AP33" i="1"/>
  <c r="AI29" i="1"/>
  <c r="AU30" i="1"/>
  <c r="AR31" i="1"/>
  <c r="BC32" i="1"/>
  <c r="BN33" i="1"/>
  <c r="BS39" i="1"/>
  <c r="BL40" i="1"/>
  <c r="AL29" i="1"/>
  <c r="AX30" i="1"/>
  <c r="AT31" i="1"/>
  <c r="BE32" i="1"/>
  <c r="BP33" i="1"/>
  <c r="BU39" i="1"/>
  <c r="G17" i="4"/>
  <c r="E17" i="4" s="1"/>
  <c r="G21" i="6"/>
  <c r="E21" i="6" s="1"/>
  <c r="G20" i="5"/>
  <c r="E20" i="5" s="1"/>
  <c r="PP23" i="5"/>
  <c r="IN23" i="5"/>
  <c r="NG23" i="5"/>
  <c r="B90" i="5"/>
  <c r="B92" i="5" s="1"/>
  <c r="G18" i="5"/>
  <c r="E18" i="5" s="1"/>
  <c r="PP134" i="6"/>
  <c r="QC143" i="6"/>
  <c r="QO143" i="6"/>
  <c r="B131" i="6"/>
  <c r="B133" i="6" s="1"/>
  <c r="NG134" i="6"/>
  <c r="OK134" i="6"/>
  <c r="MB134" i="6"/>
  <c r="C23" i="6"/>
  <c r="B23" i="6"/>
  <c r="B22" i="6"/>
  <c r="O244" i="6"/>
  <c r="CU244" i="6"/>
  <c r="GA244" i="6"/>
  <c r="HJ244" i="6"/>
  <c r="JG244" i="6"/>
  <c r="MM244" i="6"/>
  <c r="PS244" i="6"/>
  <c r="DI244" i="6"/>
  <c r="ER244" i="6"/>
  <c r="GO244" i="6"/>
  <c r="NA244" i="6"/>
  <c r="OJ244" i="6"/>
  <c r="AC244" i="6"/>
  <c r="BZ244" i="6"/>
  <c r="FF244" i="6"/>
  <c r="JU244" i="6"/>
  <c r="OX244" i="6"/>
  <c r="AQ244" i="6"/>
  <c r="DW244" i="6"/>
  <c r="HC244" i="6"/>
  <c r="KI244" i="6"/>
  <c r="LR244" i="6"/>
  <c r="NO244" i="6"/>
  <c r="E18" i="6"/>
  <c r="CN244" i="6"/>
  <c r="FT244" i="6"/>
  <c r="IZ244" i="6"/>
  <c r="MF244" i="6"/>
  <c r="PL244" i="6"/>
  <c r="BE244" i="6"/>
  <c r="HQ244" i="6"/>
  <c r="OC244" i="6"/>
  <c r="DB244" i="6"/>
  <c r="EL244" i="6"/>
  <c r="GH244" i="6"/>
  <c r="JN244" i="6"/>
  <c r="KW244" i="6"/>
  <c r="MT244" i="6"/>
  <c r="BS244" i="6"/>
  <c r="EY244" i="6"/>
  <c r="IE244" i="6"/>
  <c r="LK244" i="6"/>
  <c r="AJ244" i="6"/>
  <c r="DP244" i="6"/>
  <c r="GV244" i="6"/>
  <c r="NH244" i="6"/>
  <c r="CG244" i="6"/>
  <c r="FM244" i="6"/>
  <c r="IS244" i="6"/>
  <c r="KB244" i="6"/>
  <c r="LY244" i="6"/>
  <c r="AX244" i="6"/>
  <c r="ED244" i="6"/>
  <c r="KP244" i="6"/>
  <c r="B16" i="6"/>
  <c r="G131" i="6"/>
  <c r="E131" i="6" s="1"/>
  <c r="G16" i="6"/>
  <c r="E16" i="6" s="1"/>
  <c r="G19" i="6"/>
  <c r="E19" i="6" s="1"/>
  <c r="G129" i="6"/>
  <c r="E129" i="6" s="1"/>
  <c r="QE143" i="6"/>
  <c r="QQ143" i="6"/>
  <c r="B127" i="6"/>
  <c r="QG244" i="6"/>
  <c r="PV143" i="6"/>
  <c r="QH143" i="6"/>
  <c r="QT143" i="6"/>
  <c r="OQ244" i="6"/>
  <c r="G17" i="6"/>
  <c r="E17" i="6" s="1"/>
  <c r="G127" i="6"/>
  <c r="E127" i="6" s="1"/>
  <c r="G130" i="6"/>
  <c r="E130" i="6" s="1"/>
  <c r="QI143" i="6"/>
  <c r="QU143" i="6"/>
  <c r="G20" i="6"/>
  <c r="E20" i="6" s="1"/>
  <c r="PY143" i="6"/>
  <c r="QK143" i="6"/>
  <c r="RA242" i="6"/>
  <c r="RA243" i="6" s="1"/>
  <c r="PZ143" i="6"/>
  <c r="QL143" i="6"/>
  <c r="QN244" i="6"/>
  <c r="PE244" i="6"/>
  <c r="RK250" i="6"/>
  <c r="RK251" i="6" s="1"/>
  <c r="E358" i="3"/>
  <c r="E350" i="3"/>
  <c r="G259" i="3"/>
  <c r="E259" i="3" s="1"/>
  <c r="B166" i="3"/>
  <c r="G307" i="3"/>
  <c r="E307" i="3" s="1"/>
  <c r="B256" i="3"/>
  <c r="E69" i="3"/>
  <c r="G329" i="3"/>
  <c r="E329" i="3" s="1"/>
  <c r="E349" i="3"/>
  <c r="B286" i="3"/>
  <c r="G311" i="3"/>
  <c r="E311" i="3" s="1"/>
  <c r="G256" i="3"/>
  <c r="E256" i="3" s="1"/>
  <c r="G277" i="3"/>
  <c r="E277" i="3" s="1"/>
  <c r="D162" i="3"/>
  <c r="B160" i="3" s="1"/>
  <c r="C163" i="3" s="1"/>
  <c r="D72" i="3"/>
  <c r="B70" i="3" s="1"/>
  <c r="B73" i="3" s="1"/>
  <c r="E381" i="3"/>
  <c r="D413" i="3"/>
  <c r="B411" i="3" s="1"/>
  <c r="B413" i="3" s="1"/>
  <c r="G288" i="3"/>
  <c r="E288" i="3" s="1"/>
  <c r="E359" i="3"/>
  <c r="E390" i="3"/>
  <c r="D332" i="3"/>
  <c r="B330" i="3" s="1"/>
  <c r="B332" i="3" s="1"/>
  <c r="G289" i="3"/>
  <c r="E289" i="3" s="1"/>
  <c r="G318" i="3"/>
  <c r="E318" i="3" s="1"/>
  <c r="G260" i="3"/>
  <c r="E260" i="3" s="1"/>
  <c r="E360" i="3"/>
  <c r="E391" i="3"/>
  <c r="D342" i="3"/>
  <c r="B340" i="3" s="1"/>
  <c r="B343" i="3" s="1"/>
  <c r="B357" i="3"/>
  <c r="G317" i="3"/>
  <c r="E317" i="3" s="1"/>
  <c r="G319" i="3"/>
  <c r="E319" i="3" s="1"/>
  <c r="G261" i="3"/>
  <c r="E261" i="3" s="1"/>
  <c r="E361" i="3"/>
  <c r="E357" i="3"/>
  <c r="G156" i="3"/>
  <c r="E156" i="3" s="1"/>
  <c r="G160" i="3"/>
  <c r="E160" i="3" s="1"/>
  <c r="G316" i="3"/>
  <c r="E316" i="3" s="1"/>
  <c r="G221" i="3"/>
  <c r="E221" i="3" s="1"/>
  <c r="G258" i="3"/>
  <c r="E258" i="3" s="1"/>
  <c r="D272" i="3"/>
  <c r="B270" i="3" s="1"/>
  <c r="B273" i="3" s="1"/>
  <c r="E398" i="3"/>
  <c r="G68" i="3"/>
  <c r="E68" i="3" s="1"/>
  <c r="E399" i="3"/>
  <c r="E407" i="3"/>
  <c r="E170" i="3"/>
  <c r="G278" i="3"/>
  <c r="E278" i="3" s="1"/>
  <c r="G148" i="3"/>
  <c r="E148" i="3" s="1"/>
  <c r="G149" i="3"/>
  <c r="E149" i="3" s="1"/>
  <c r="D302" i="3"/>
  <c r="B300" i="3" s="1"/>
  <c r="B303" i="3" s="1"/>
  <c r="D353" i="3"/>
  <c r="B351" i="3" s="1"/>
  <c r="B352" i="3" s="1"/>
  <c r="E362" i="3"/>
  <c r="B397" i="3"/>
  <c r="E400" i="3"/>
  <c r="G290" i="3"/>
  <c r="E290" i="3" s="1"/>
  <c r="B146" i="3"/>
  <c r="B401" i="3"/>
  <c r="B404" i="3" s="1"/>
  <c r="D152" i="3"/>
  <c r="B150" i="3" s="1"/>
  <c r="B152" i="3" s="1"/>
  <c r="G279" i="3"/>
  <c r="E279" i="3" s="1"/>
  <c r="B66" i="3"/>
  <c r="G320" i="3"/>
  <c r="E320" i="3" s="1"/>
  <c r="G331" i="3"/>
  <c r="E331" i="3" s="1"/>
  <c r="G219" i="3"/>
  <c r="E219" i="3" s="1"/>
  <c r="G146" i="3"/>
  <c r="E146" i="3" s="1"/>
  <c r="G269" i="3"/>
  <c r="E269" i="3" s="1"/>
  <c r="B371" i="3"/>
  <c r="B374" i="3" s="1"/>
  <c r="E370" i="3"/>
  <c r="E397" i="3"/>
  <c r="E401" i="3"/>
  <c r="G291" i="3"/>
  <c r="E291" i="3" s="1"/>
  <c r="G70" i="3"/>
  <c r="E70" i="3" s="1"/>
  <c r="E310" i="3"/>
  <c r="G150" i="3"/>
  <c r="E150" i="3" s="1"/>
  <c r="D282" i="3"/>
  <c r="B280" i="3" s="1"/>
  <c r="B281" i="3" s="1"/>
  <c r="E378" i="3"/>
  <c r="D172" i="3"/>
  <c r="B170" i="3" s="1"/>
  <c r="B172" i="3" s="1"/>
  <c r="G276" i="3"/>
  <c r="E276" i="3" s="1"/>
  <c r="G280" i="3"/>
  <c r="E280" i="3" s="1"/>
  <c r="E287" i="3"/>
  <c r="E216" i="3"/>
  <c r="G147" i="3"/>
  <c r="E147" i="3" s="1"/>
  <c r="B381" i="3"/>
  <c r="B384" i="3" s="1"/>
  <c r="B391" i="3"/>
  <c r="B394" i="3" s="1"/>
  <c r="E402" i="3"/>
  <c r="G67" i="3"/>
  <c r="E67" i="3" s="1"/>
  <c r="E257" i="3"/>
  <c r="G300" i="3"/>
  <c r="E300" i="3" s="1"/>
  <c r="B361" i="3"/>
  <c r="B363" i="3" s="1"/>
  <c r="E410" i="3"/>
  <c r="G9" i="6"/>
  <c r="G11" i="6"/>
  <c r="G150" i="5"/>
  <c r="E150" i="5" s="1"/>
  <c r="B16" i="5"/>
  <c r="G19" i="5"/>
  <c r="E19" i="5" s="1"/>
  <c r="OK23" i="5"/>
  <c r="G147" i="5"/>
  <c r="E147" i="5" s="1"/>
  <c r="G16" i="5"/>
  <c r="E16" i="5" s="1"/>
  <c r="BS194" i="5"/>
  <c r="EY194" i="5"/>
  <c r="IE194" i="5"/>
  <c r="LK194" i="5"/>
  <c r="HJ23" i="5"/>
  <c r="NH194" i="5"/>
  <c r="JS23" i="5"/>
  <c r="RJ250" i="6"/>
  <c r="RJ251" i="6" s="1"/>
  <c r="G148" i="5"/>
  <c r="E148" i="5" s="1"/>
  <c r="AX194" i="5"/>
  <c r="ED194" i="5"/>
  <c r="KP194" i="5"/>
  <c r="GA194" i="5"/>
  <c r="DI194" i="5"/>
  <c r="ER194" i="5"/>
  <c r="GO194" i="5"/>
  <c r="B146" i="5"/>
  <c r="G149" i="5"/>
  <c r="E149" i="5" s="1"/>
  <c r="G146" i="5"/>
  <c r="E146" i="5" s="1"/>
  <c r="B17" i="4"/>
  <c r="RL251" i="6"/>
  <c r="G140" i="6"/>
  <c r="OK144" i="6"/>
  <c r="NG144" i="6"/>
  <c r="PP144" i="6"/>
  <c r="MB144" i="6"/>
  <c r="G139" i="6"/>
  <c r="G142" i="6"/>
  <c r="QU13" i="6"/>
  <c r="G266" i="3"/>
  <c r="E266" i="3" s="1"/>
  <c r="E151" i="3"/>
  <c r="G337" i="3"/>
  <c r="E337" i="3" s="1"/>
  <c r="G341" i="3"/>
  <c r="E341" i="3" s="1"/>
  <c r="G338" i="3"/>
  <c r="E338" i="3" s="1"/>
  <c r="G340" i="3"/>
  <c r="E340" i="3" s="1"/>
  <c r="G339" i="3"/>
  <c r="E339" i="3" s="1"/>
  <c r="D312" i="3"/>
  <c r="B310" i="3" s="1"/>
  <c r="D222" i="3"/>
  <c r="B220" i="3" s="1"/>
  <c r="B266" i="3"/>
  <c r="G268" i="3"/>
  <c r="E268" i="3" s="1"/>
  <c r="G270" i="3"/>
  <c r="E270" i="3" s="1"/>
  <c r="G267" i="3"/>
  <c r="E267" i="3" s="1"/>
  <c r="E271" i="3"/>
  <c r="B216" i="3"/>
  <c r="G218" i="3"/>
  <c r="E218" i="3" s="1"/>
  <c r="G220" i="3"/>
  <c r="E220" i="3" s="1"/>
  <c r="G217" i="3"/>
  <c r="E217" i="3" s="1"/>
  <c r="D322" i="3"/>
  <c r="B320" i="3" s="1"/>
  <c r="D262" i="3"/>
  <c r="B260" i="3" s="1"/>
  <c r="E297" i="3"/>
  <c r="G309" i="3"/>
  <c r="E309" i="3" s="1"/>
  <c r="G306" i="3"/>
  <c r="E306" i="3" s="1"/>
  <c r="B306" i="3"/>
  <c r="G308" i="3"/>
  <c r="E308" i="3" s="1"/>
  <c r="E412" i="3"/>
  <c r="G321" i="3"/>
  <c r="E321" i="3" s="1"/>
  <c r="E352" i="3"/>
  <c r="E368" i="3"/>
  <c r="E392" i="3"/>
  <c r="E408" i="3"/>
  <c r="G281" i="3"/>
  <c r="E281" i="3" s="1"/>
  <c r="D292" i="3"/>
  <c r="B290" i="3" s="1"/>
  <c r="G71" i="3"/>
  <c r="E71" i="3" s="1"/>
  <c r="G298" i="3"/>
  <c r="E298" i="3" s="1"/>
  <c r="E371" i="3"/>
  <c r="E379" i="3"/>
  <c r="E387" i="3"/>
  <c r="E411" i="3"/>
  <c r="G168" i="3"/>
  <c r="E168" i="3" s="1"/>
  <c r="B296" i="3"/>
  <c r="B377" i="3"/>
  <c r="G66" i="3"/>
  <c r="E66" i="3" s="1"/>
  <c r="G301" i="3"/>
  <c r="E301" i="3" s="1"/>
  <c r="E382" i="3"/>
  <c r="G171" i="3"/>
  <c r="E171" i="3" s="1"/>
  <c r="E369" i="3"/>
  <c r="E409" i="3"/>
  <c r="G296" i="3"/>
  <c r="E296" i="3" s="1"/>
  <c r="G299" i="3"/>
  <c r="E299" i="3" s="1"/>
  <c r="B367" i="3"/>
  <c r="E377" i="3"/>
  <c r="E380" i="3"/>
  <c r="B407" i="3"/>
  <c r="G166" i="3"/>
  <c r="E166" i="3" s="1"/>
  <c r="G169" i="3"/>
  <c r="E169" i="3" s="1"/>
  <c r="E372" i="3"/>
  <c r="E367" i="3"/>
  <c r="G167" i="3"/>
  <c r="E167" i="3" s="1"/>
  <c r="JN194" i="5"/>
  <c r="MT194" i="5"/>
  <c r="OQ194" i="5"/>
  <c r="NG173" i="5"/>
  <c r="AJ194" i="5"/>
  <c r="DP194" i="5"/>
  <c r="GV194" i="5"/>
  <c r="CG194" i="5"/>
  <c r="FM194" i="5"/>
  <c r="E21" i="5"/>
  <c r="HJ194" i="5"/>
  <c r="JG194" i="5"/>
  <c r="MM194" i="5"/>
  <c r="G141" i="5"/>
  <c r="G139" i="5"/>
  <c r="G138" i="5"/>
  <c r="G137" i="5"/>
  <c r="G136" i="5"/>
  <c r="B150" i="5"/>
  <c r="C153" i="5" s="1"/>
  <c r="IS194" i="5"/>
  <c r="NA194" i="5"/>
  <c r="OJ194" i="5"/>
  <c r="FA23" i="5"/>
  <c r="BZ194" i="5"/>
  <c r="FF194" i="5"/>
  <c r="JU194" i="5"/>
  <c r="OX194" i="5"/>
  <c r="AQ194" i="5"/>
  <c r="DW194" i="5"/>
  <c r="HC194" i="5"/>
  <c r="KI194" i="5"/>
  <c r="LR194" i="5"/>
  <c r="NO194" i="5"/>
  <c r="B20" i="5"/>
  <c r="MB23" i="5"/>
  <c r="CN194" i="5"/>
  <c r="FT194" i="5"/>
  <c r="IZ194" i="5"/>
  <c r="MF194" i="5"/>
  <c r="PL194" i="5"/>
  <c r="B136" i="5"/>
  <c r="G131" i="5"/>
  <c r="E131" i="5" s="1"/>
  <c r="G127" i="5"/>
  <c r="E127" i="5" s="1"/>
  <c r="G130" i="5"/>
  <c r="E130" i="5" s="1"/>
  <c r="G126" i="5"/>
  <c r="E126" i="5" s="1"/>
  <c r="G129" i="5"/>
  <c r="E129" i="5" s="1"/>
  <c r="G128" i="5"/>
  <c r="E128" i="5" s="1"/>
  <c r="BE194" i="5"/>
  <c r="HQ194" i="5"/>
  <c r="OC194" i="5"/>
  <c r="G91" i="5"/>
  <c r="E91" i="5" s="1"/>
  <c r="B86" i="5"/>
  <c r="G89" i="5"/>
  <c r="E89" i="5" s="1"/>
  <c r="G88" i="5"/>
  <c r="E88" i="5" s="1"/>
  <c r="DB194" i="5"/>
  <c r="EL194" i="5"/>
  <c r="GH194" i="5"/>
  <c r="KW194" i="5"/>
  <c r="G170" i="5"/>
  <c r="G169" i="5"/>
  <c r="G168" i="5"/>
  <c r="B166" i="5"/>
  <c r="QU173" i="5"/>
  <c r="E86" i="5"/>
  <c r="PP173" i="5"/>
  <c r="QY192" i="5"/>
  <c r="QY193" i="5" s="1"/>
  <c r="B130" i="5"/>
  <c r="E151" i="5"/>
  <c r="RD192" i="5"/>
  <c r="RD193" i="5" s="1"/>
  <c r="OK173" i="5"/>
  <c r="RE192" i="5"/>
  <c r="RE193" i="5" s="1"/>
  <c r="NV251" i="6"/>
  <c r="OH251" i="6"/>
  <c r="NR251" i="6"/>
  <c r="OD251" i="6"/>
  <c r="G19" i="4"/>
  <c r="E19" i="4" s="1"/>
  <c r="NP251" i="6"/>
  <c r="OB251" i="6"/>
  <c r="ON251" i="6"/>
  <c r="NS251" i="6"/>
  <c r="OE251" i="6"/>
  <c r="NG24" i="4"/>
  <c r="G22" i="4"/>
  <c r="E22" i="4" s="1"/>
  <c r="G20" i="4"/>
  <c r="E20" i="4" s="1"/>
  <c r="E18" i="4"/>
  <c r="MB24" i="4"/>
  <c r="B21" i="4"/>
  <c r="C24" i="4" s="1"/>
  <c r="OK24" i="4"/>
  <c r="HJ24" i="4"/>
  <c r="G21" i="4"/>
  <c r="E21" i="4" s="1"/>
  <c r="IN24" i="4"/>
  <c r="LK132" i="4"/>
  <c r="DB132" i="4"/>
  <c r="EL132" i="4"/>
  <c r="GH132" i="4"/>
  <c r="JN132" i="4"/>
  <c r="KW132" i="4"/>
  <c r="MT132" i="4"/>
  <c r="AJ132" i="4"/>
  <c r="DP132" i="4"/>
  <c r="GV132" i="4"/>
  <c r="NH132" i="4"/>
  <c r="CG132" i="4"/>
  <c r="FM132" i="4"/>
  <c r="IS132" i="4"/>
  <c r="KB132" i="4"/>
  <c r="LY132" i="4"/>
  <c r="BS132" i="4"/>
  <c r="V132" i="4"/>
  <c r="AX132" i="4"/>
  <c r="ED132" i="4"/>
  <c r="KP132" i="4"/>
  <c r="O132" i="4"/>
  <c r="CU132" i="4"/>
  <c r="GA132" i="4"/>
  <c r="HJ132" i="4"/>
  <c r="JG132" i="4"/>
  <c r="MM132" i="4"/>
  <c r="BL132" i="4"/>
  <c r="HX132" i="4"/>
  <c r="LD132" i="4"/>
  <c r="DI132" i="4"/>
  <c r="ER132" i="4"/>
  <c r="GO132" i="4"/>
  <c r="NA132" i="4"/>
  <c r="AC132" i="4"/>
  <c r="BZ132" i="4"/>
  <c r="FF132" i="4"/>
  <c r="JU132" i="4"/>
  <c r="EY132" i="4"/>
  <c r="AQ132" i="4"/>
  <c r="DW132" i="4"/>
  <c r="HC132" i="4"/>
  <c r="KI132" i="4"/>
  <c r="LR132" i="4"/>
  <c r="IE132" i="4"/>
  <c r="CN132" i="4"/>
  <c r="FT132" i="4"/>
  <c r="IZ132" i="4"/>
  <c r="MF132" i="4"/>
  <c r="BE132" i="4"/>
  <c r="HQ132" i="4"/>
  <c r="OC132" i="4"/>
  <c r="PZ132" i="4"/>
  <c r="QN132" i="4"/>
  <c r="OQ132" i="4"/>
  <c r="PE132" i="4"/>
  <c r="PS132" i="4"/>
  <c r="QW130" i="4"/>
  <c r="QW131" i="4" s="1"/>
  <c r="QU132" i="4" s="1"/>
  <c r="QX130" i="4"/>
  <c r="QX131" i="4" s="1"/>
  <c r="RI130" i="4"/>
  <c r="RI131" i="4" s="1"/>
  <c r="OJ132" i="4"/>
  <c r="QG132" i="4"/>
  <c r="OX132" i="4"/>
  <c r="NO132" i="4"/>
  <c r="PL132" i="4"/>
  <c r="NU251" i="6"/>
  <c r="OG251" i="6"/>
  <c r="NT251" i="6"/>
  <c r="OF251" i="6"/>
  <c r="NO251" i="6"/>
  <c r="OA251" i="6"/>
  <c r="OM251" i="6"/>
  <c r="RH130" i="4"/>
  <c r="RH131" i="4" s="1"/>
  <c r="QX192" i="5"/>
  <c r="QX193" i="5" s="1"/>
  <c r="QW192" i="5"/>
  <c r="QW193" i="5" s="1"/>
  <c r="QU194" i="5" s="1"/>
  <c r="RI192" i="5"/>
  <c r="RI193" i="5" s="1"/>
  <c r="QG194" i="5"/>
  <c r="QW242" i="6"/>
  <c r="QW243" i="6" s="1"/>
  <c r="QU244" i="6" s="1"/>
  <c r="RG130" i="4"/>
  <c r="RG131" i="4" s="1"/>
  <c r="RF130" i="4"/>
  <c r="RF131" i="4" s="1"/>
  <c r="RA250" i="6"/>
  <c r="RA251" i="6" s="1"/>
  <c r="QB143" i="6"/>
  <c r="QN143" i="6"/>
  <c r="RD250" i="6"/>
  <c r="RD251" i="6" s="1"/>
  <c r="QY242" i="6"/>
  <c r="QY243" i="6" s="1"/>
  <c r="QX242" i="6"/>
  <c r="QX243" i="6" s="1"/>
  <c r="RE250" i="6"/>
  <c r="RE251" i="6" s="1"/>
  <c r="QY130" i="4"/>
  <c r="QY131" i="4" s="1"/>
  <c r="RA192" i="5"/>
  <c r="RA193" i="5" s="1"/>
  <c r="RC250" i="6"/>
  <c r="RC251" i="6" s="1"/>
  <c r="QQ144" i="6"/>
  <c r="QZ242" i="6"/>
  <c r="QZ243" i="6" s="1"/>
  <c r="RF250" i="6"/>
  <c r="RF251" i="6" s="1"/>
  <c r="QZ130" i="4"/>
  <c r="QZ131" i="4" s="1"/>
  <c r="RB192" i="5"/>
  <c r="RB193" i="5" s="1"/>
  <c r="RG250" i="6"/>
  <c r="RG251" i="6" s="1"/>
  <c r="RA130" i="4"/>
  <c r="RA131" i="4" s="1"/>
  <c r="RC192" i="5"/>
  <c r="RC193" i="5" s="1"/>
  <c r="QF143" i="6"/>
  <c r="QR143" i="6"/>
  <c r="RH250" i="6"/>
  <c r="RH251" i="6" s="1"/>
  <c r="QW250" i="6"/>
  <c r="QW251" i="6" s="1"/>
  <c r="RI250" i="6"/>
  <c r="RI251" i="6" s="1"/>
  <c r="RD130" i="4"/>
  <c r="RD131" i="4" s="1"/>
  <c r="RC130" i="4"/>
  <c r="RC131" i="4" s="1"/>
  <c r="RB130" i="4"/>
  <c r="RB131" i="4" s="1"/>
  <c r="RB242" i="6"/>
  <c r="RB243" i="6" s="1"/>
  <c r="QY250" i="6"/>
  <c r="QY251" i="6" s="1"/>
  <c r="RE130" i="4"/>
  <c r="RE131" i="4" s="1"/>
  <c r="RG192" i="5"/>
  <c r="RG193" i="5" s="1"/>
  <c r="RF192" i="5"/>
  <c r="RF193" i="5" s="1"/>
  <c r="PX143" i="6"/>
  <c r="QJ143" i="6"/>
  <c r="QV143" i="6"/>
  <c r="QZ250" i="6"/>
  <c r="QZ251" i="6" s="1"/>
  <c r="NW251" i="6"/>
  <c r="RH192" i="5"/>
  <c r="RH193" i="5" s="1"/>
  <c r="QN194" i="5"/>
  <c r="QX250" i="6"/>
  <c r="QX251" i="6" s="1"/>
  <c r="RG242" i="6"/>
  <c r="RG243" i="6" s="1"/>
  <c r="RH242" i="6"/>
  <c r="RH243" i="6" s="1"/>
  <c r="RB250" i="6"/>
  <c r="RB251" i="6" s="1"/>
  <c r="NK251" i="6"/>
  <c r="OI251" i="6"/>
  <c r="NM251" i="6"/>
  <c r="NY251" i="6"/>
  <c r="OK251" i="6"/>
  <c r="NN251" i="6"/>
  <c r="NZ251" i="6"/>
  <c r="OL251" i="6"/>
  <c r="NQ251" i="6"/>
  <c r="OC251" i="6"/>
  <c r="OO251" i="6"/>
  <c r="NL251" i="6"/>
  <c r="NX251" i="6"/>
  <c r="OJ251" i="6"/>
  <c r="IX251" i="6"/>
  <c r="JV251" i="6"/>
  <c r="LF251" i="6"/>
  <c r="LR251" i="6"/>
  <c r="MD251" i="6"/>
  <c r="NB251" i="6"/>
  <c r="JM251" i="6"/>
  <c r="PJ251" i="6"/>
  <c r="QE251" i="6"/>
  <c r="PU251" i="6"/>
  <c r="QS251" i="6"/>
  <c r="PX251" i="6"/>
  <c r="PW144" i="6"/>
  <c r="QA144" i="6"/>
  <c r="QE144" i="6"/>
  <c r="QI144" i="6"/>
  <c r="PS194" i="5"/>
  <c r="PW143" i="6"/>
  <c r="QM144" i="6"/>
  <c r="QL250" i="6"/>
  <c r="PZ194" i="5"/>
  <c r="RI242" i="6"/>
  <c r="RI243" i="6" s="1"/>
  <c r="G140" i="5"/>
  <c r="G171" i="5"/>
  <c r="G167" i="5"/>
  <c r="G87" i="5"/>
  <c r="E87" i="5" s="1"/>
  <c r="G90" i="5"/>
  <c r="E90" i="5" s="1"/>
  <c r="G7" i="6"/>
  <c r="B6" i="6"/>
  <c r="G10" i="6"/>
  <c r="G8" i="6"/>
  <c r="B141" i="6" l="1"/>
  <c r="B21" i="6"/>
  <c r="AIG23" i="6" s="1"/>
  <c r="H143" i="6"/>
  <c r="B132" i="5"/>
  <c r="C333" i="3"/>
  <c r="B163" i="3"/>
  <c r="E138" i="6"/>
  <c r="E137" i="6"/>
  <c r="E140" i="6"/>
  <c r="E10" i="6"/>
  <c r="B10" i="6"/>
  <c r="B11" i="6" s="1"/>
  <c r="E167" i="5"/>
  <c r="RW144" i="6"/>
  <c r="RW13" i="6"/>
  <c r="C303" i="3"/>
  <c r="B162" i="3"/>
  <c r="C384" i="3"/>
  <c r="RB244" i="6"/>
  <c r="B302" i="3"/>
  <c r="B414" i="3"/>
  <c r="C414" i="3"/>
  <c r="C73" i="3"/>
  <c r="B72" i="3"/>
  <c r="B71" i="3"/>
  <c r="B412" i="3"/>
  <c r="C404" i="3"/>
  <c r="B402" i="3"/>
  <c r="E11" i="6"/>
  <c r="E168" i="5"/>
  <c r="B133" i="5"/>
  <c r="B131" i="5"/>
  <c r="E137" i="5"/>
  <c r="RB194" i="5"/>
  <c r="B151" i="5"/>
  <c r="NV244" i="6"/>
  <c r="B132" i="6"/>
  <c r="E9" i="6"/>
  <c r="E139" i="5"/>
  <c r="E136" i="5"/>
  <c r="B170" i="5"/>
  <c r="BW31" i="1"/>
  <c r="BW39" i="1"/>
  <c r="BW38" i="1"/>
  <c r="BW35" i="1"/>
  <c r="BW29" i="1"/>
  <c r="BW36" i="1"/>
  <c r="BW40" i="1"/>
  <c r="BW30" i="1"/>
  <c r="BW37" i="1"/>
  <c r="BW33" i="1"/>
  <c r="BW28" i="1"/>
  <c r="BW32" i="1"/>
  <c r="B152" i="5"/>
  <c r="B153" i="5"/>
  <c r="B140" i="5"/>
  <c r="B142" i="5" s="1"/>
  <c r="C93" i="5"/>
  <c r="B91" i="5"/>
  <c r="B93" i="5"/>
  <c r="C133" i="5"/>
  <c r="E141" i="5"/>
  <c r="B134" i="6"/>
  <c r="C134" i="6"/>
  <c r="E142" i="6"/>
  <c r="E139" i="6"/>
  <c r="B333" i="3"/>
  <c r="C394" i="3"/>
  <c r="B282" i="3"/>
  <c r="B301" i="3"/>
  <c r="B161" i="3"/>
  <c r="B403" i="3"/>
  <c r="B353" i="3"/>
  <c r="C374" i="3"/>
  <c r="B331" i="3"/>
  <c r="B373" i="3"/>
  <c r="B272" i="3"/>
  <c r="B393" i="3"/>
  <c r="C173" i="3"/>
  <c r="B271" i="3"/>
  <c r="B372" i="3"/>
  <c r="B392" i="3"/>
  <c r="B354" i="3"/>
  <c r="B171" i="3"/>
  <c r="B173" i="3"/>
  <c r="C354" i="3"/>
  <c r="C273" i="3"/>
  <c r="B364" i="3"/>
  <c r="B342" i="3"/>
  <c r="C364" i="3"/>
  <c r="B341" i="3"/>
  <c r="B362" i="3"/>
  <c r="C343" i="3"/>
  <c r="B382" i="3"/>
  <c r="B283" i="3"/>
  <c r="B383" i="3"/>
  <c r="C283" i="3"/>
  <c r="B153" i="3"/>
  <c r="B151" i="3"/>
  <c r="C153" i="3"/>
  <c r="E140" i="5"/>
  <c r="E169" i="5"/>
  <c r="E171" i="5"/>
  <c r="E8" i="6"/>
  <c r="E7" i="6"/>
  <c r="B292" i="3"/>
  <c r="B291" i="3"/>
  <c r="C293" i="3"/>
  <c r="B293" i="3"/>
  <c r="C323" i="3"/>
  <c r="B323" i="3"/>
  <c r="B321" i="3"/>
  <c r="B322" i="3"/>
  <c r="B221" i="3"/>
  <c r="C223" i="3"/>
  <c r="B223" i="3"/>
  <c r="B222" i="3"/>
  <c r="B311" i="3"/>
  <c r="B312" i="3"/>
  <c r="B313" i="3"/>
  <c r="C313" i="3"/>
  <c r="B262" i="3"/>
  <c r="C263" i="3"/>
  <c r="B263" i="3"/>
  <c r="B261" i="3"/>
  <c r="NV194" i="5"/>
  <c r="E138" i="5"/>
  <c r="B22" i="5"/>
  <c r="C23" i="5"/>
  <c r="B23" i="5"/>
  <c r="B21" i="5"/>
  <c r="B22" i="4"/>
  <c r="B23" i="4"/>
  <c r="B24" i="4"/>
  <c r="NV132" i="4"/>
  <c r="RB132" i="4"/>
  <c r="E170" i="5"/>
  <c r="QU144" i="6"/>
  <c r="QL251" i="6"/>
  <c r="D25" i="17" l="1"/>
  <c r="L25" i="17" s="1"/>
  <c r="I25" i="17" s="1"/>
  <c r="H25" i="17"/>
  <c r="S25" i="17"/>
  <c r="U25" i="17"/>
  <c r="T25" i="17"/>
  <c r="O25" i="17"/>
  <c r="Q25" i="17"/>
  <c r="M25" i="17" s="1"/>
  <c r="P25" i="17"/>
  <c r="R25" i="17"/>
  <c r="C25" i="17"/>
  <c r="AMJ550" i="3"/>
  <c r="AMK550" i="3"/>
  <c r="AML550" i="3"/>
  <c r="AMM550" i="3"/>
  <c r="AMN550" i="3"/>
  <c r="AMO550" i="3"/>
  <c r="AMP550" i="3"/>
  <c r="AMQ550" i="3"/>
  <c r="AMR550" i="3"/>
  <c r="AMS550" i="3"/>
  <c r="AMT550" i="3"/>
  <c r="AMU550" i="3"/>
  <c r="AMV550" i="3"/>
  <c r="AMW550" i="3"/>
  <c r="AMX550" i="3"/>
  <c r="AMY550" i="3"/>
  <c r="AMZ550" i="3"/>
  <c r="ANA550" i="3"/>
  <c r="ANB550" i="3"/>
  <c r="ANC550" i="3"/>
  <c r="AND550" i="3"/>
  <c r="ANE550" i="3"/>
  <c r="ANF550" i="3"/>
  <c r="ANG550" i="3"/>
  <c r="ANH550" i="3"/>
  <c r="ANI550" i="3"/>
  <c r="ANJ550" i="3"/>
  <c r="ANK550" i="3"/>
  <c r="ANL550" i="3"/>
  <c r="ANM550" i="3"/>
  <c r="ANN550" i="3"/>
  <c r="ANO550" i="3"/>
  <c r="ANP550" i="3"/>
  <c r="ANQ550" i="3"/>
  <c r="ANR550" i="3"/>
  <c r="ANS550" i="3"/>
  <c r="ANT550" i="3"/>
  <c r="ANU550" i="3"/>
  <c r="ANV550" i="3"/>
  <c r="ANW550" i="3"/>
  <c r="ANX550" i="3"/>
  <c r="ANY550" i="3"/>
  <c r="ANZ550" i="3"/>
  <c r="AOA550" i="3"/>
  <c r="AOB550" i="3"/>
  <c r="AOC550" i="3"/>
  <c r="AOD550" i="3"/>
  <c r="AOE550" i="3"/>
  <c r="AOF550" i="3"/>
  <c r="AOG550" i="3"/>
  <c r="AOH550" i="3"/>
  <c r="AOI550" i="3"/>
  <c r="AOJ550" i="3"/>
  <c r="AOK550" i="3"/>
  <c r="AOL550" i="3"/>
  <c r="AOM550" i="3"/>
  <c r="AON550" i="3"/>
  <c r="AOO550" i="3"/>
  <c r="AOP550" i="3"/>
  <c r="AOQ550" i="3"/>
  <c r="AOR550" i="3"/>
  <c r="AOS550" i="3"/>
  <c r="AOT550" i="3"/>
  <c r="AOU550" i="3"/>
  <c r="AOV550" i="3"/>
  <c r="AOW550" i="3"/>
  <c r="AOX550" i="3"/>
  <c r="AOY550" i="3"/>
  <c r="AOZ550" i="3"/>
  <c r="APA550" i="3"/>
  <c r="APB550" i="3"/>
  <c r="APC550" i="3"/>
  <c r="APD550" i="3"/>
  <c r="APE550" i="3"/>
  <c r="APF550" i="3"/>
  <c r="APG550" i="3"/>
  <c r="APH550" i="3"/>
  <c r="API550" i="3"/>
  <c r="APJ550" i="3"/>
  <c r="APK550" i="3"/>
  <c r="APL550" i="3"/>
  <c r="APM550" i="3"/>
  <c r="APN550" i="3"/>
  <c r="APO550" i="3"/>
  <c r="APP550" i="3"/>
  <c r="APQ550" i="3"/>
  <c r="APR550" i="3"/>
  <c r="APS550" i="3"/>
  <c r="APT550" i="3"/>
  <c r="APU550" i="3"/>
  <c r="APV550" i="3"/>
  <c r="APW550" i="3"/>
  <c r="AMJ541" i="3"/>
  <c r="AMK541" i="3"/>
  <c r="AML541" i="3"/>
  <c r="AMM541" i="3"/>
  <c r="AMN541" i="3"/>
  <c r="AMO541" i="3"/>
  <c r="AMP541" i="3"/>
  <c r="AMQ541" i="3"/>
  <c r="AMR541" i="3"/>
  <c r="AMS541" i="3"/>
  <c r="AMT541" i="3"/>
  <c r="AMU541" i="3"/>
  <c r="AMV541" i="3"/>
  <c r="AMW541" i="3"/>
  <c r="AMX541" i="3"/>
  <c r="AMY541" i="3"/>
  <c r="AMZ541" i="3"/>
  <c r="ANA541" i="3"/>
  <c r="ANB541" i="3"/>
  <c r="ANC541" i="3"/>
  <c r="AND541" i="3"/>
  <c r="ANE541" i="3"/>
  <c r="ANF541" i="3"/>
  <c r="ANG541" i="3"/>
  <c r="ANH541" i="3"/>
  <c r="ANI541" i="3"/>
  <c r="ANJ541" i="3"/>
  <c r="ANK541" i="3"/>
  <c r="ANL541" i="3"/>
  <c r="ANM541" i="3"/>
  <c r="ANN541" i="3"/>
  <c r="ANO541" i="3"/>
  <c r="ANP541" i="3"/>
  <c r="ANQ541" i="3"/>
  <c r="ANR541" i="3"/>
  <c r="ANS541" i="3"/>
  <c r="ANT541" i="3"/>
  <c r="ANU541" i="3"/>
  <c r="ANV541" i="3"/>
  <c r="ANW541" i="3"/>
  <c r="ANX541" i="3"/>
  <c r="ANY541" i="3"/>
  <c r="ANZ541" i="3"/>
  <c r="AOA541" i="3"/>
  <c r="AOB541" i="3"/>
  <c r="AOC541" i="3"/>
  <c r="AOD541" i="3"/>
  <c r="AOE541" i="3"/>
  <c r="AOF541" i="3"/>
  <c r="AOG541" i="3"/>
  <c r="AOH541" i="3"/>
  <c r="AOI541" i="3"/>
  <c r="AOJ541" i="3"/>
  <c r="AOK541" i="3"/>
  <c r="AOL541" i="3"/>
  <c r="AOM541" i="3"/>
  <c r="AON541" i="3"/>
  <c r="AOO541" i="3"/>
  <c r="AOP541" i="3"/>
  <c r="AOQ541" i="3"/>
  <c r="AOR541" i="3"/>
  <c r="AOS541" i="3"/>
  <c r="AOT541" i="3"/>
  <c r="AOU541" i="3"/>
  <c r="AOV541" i="3"/>
  <c r="AOW541" i="3"/>
  <c r="AOX541" i="3"/>
  <c r="AOY541" i="3"/>
  <c r="AOZ541" i="3"/>
  <c r="APA541" i="3"/>
  <c r="APB541" i="3"/>
  <c r="APC541" i="3"/>
  <c r="APD541" i="3"/>
  <c r="APE541" i="3"/>
  <c r="APF541" i="3"/>
  <c r="APG541" i="3"/>
  <c r="APH541" i="3"/>
  <c r="API541" i="3"/>
  <c r="APJ541" i="3"/>
  <c r="APK541" i="3"/>
  <c r="APL541" i="3"/>
  <c r="APM541" i="3"/>
  <c r="APN541" i="3"/>
  <c r="APO541" i="3"/>
  <c r="APP541" i="3"/>
  <c r="APQ541" i="3"/>
  <c r="APR541" i="3"/>
  <c r="APS541" i="3"/>
  <c r="APT541" i="3"/>
  <c r="APU541" i="3"/>
  <c r="APV541" i="3"/>
  <c r="APW541" i="3"/>
  <c r="AMJ542" i="3"/>
  <c r="AMK542" i="3"/>
  <c r="AML542" i="3"/>
  <c r="AMM542" i="3"/>
  <c r="AMN542" i="3"/>
  <c r="AMO542" i="3"/>
  <c r="AMP542" i="3"/>
  <c r="AMQ542" i="3"/>
  <c r="AMR542" i="3"/>
  <c r="AMS542" i="3"/>
  <c r="AMT542" i="3"/>
  <c r="AMU542" i="3"/>
  <c r="AMV542" i="3"/>
  <c r="AMW542" i="3"/>
  <c r="AMX542" i="3"/>
  <c r="AMY542" i="3"/>
  <c r="AMZ542" i="3"/>
  <c r="ANA542" i="3"/>
  <c r="ANB542" i="3"/>
  <c r="ANC542" i="3"/>
  <c r="AND542" i="3"/>
  <c r="ANE542" i="3"/>
  <c r="ANF542" i="3"/>
  <c r="ANG542" i="3"/>
  <c r="ANH542" i="3"/>
  <c r="ANI542" i="3"/>
  <c r="ANJ542" i="3"/>
  <c r="ANK542" i="3"/>
  <c r="ANL542" i="3"/>
  <c r="ANM542" i="3"/>
  <c r="ANN542" i="3"/>
  <c r="ANO542" i="3"/>
  <c r="ANP542" i="3"/>
  <c r="ANQ542" i="3"/>
  <c r="ANR542" i="3"/>
  <c r="ANS542" i="3"/>
  <c r="ANT542" i="3"/>
  <c r="ANU542" i="3"/>
  <c r="ANV542" i="3"/>
  <c r="ANW542" i="3"/>
  <c r="ANX542" i="3"/>
  <c r="ANY542" i="3"/>
  <c r="ANZ542" i="3"/>
  <c r="AOA542" i="3"/>
  <c r="AOB542" i="3"/>
  <c r="AOC542" i="3"/>
  <c r="AOD542" i="3"/>
  <c r="AOE542" i="3"/>
  <c r="AOF542" i="3"/>
  <c r="AOG542" i="3"/>
  <c r="AOH542" i="3"/>
  <c r="AOI542" i="3"/>
  <c r="AOJ542" i="3"/>
  <c r="AOK542" i="3"/>
  <c r="AOL542" i="3"/>
  <c r="AOM542" i="3"/>
  <c r="AON542" i="3"/>
  <c r="AOO542" i="3"/>
  <c r="AOP542" i="3"/>
  <c r="AOQ542" i="3"/>
  <c r="AOR542" i="3"/>
  <c r="AOS542" i="3"/>
  <c r="AOT542" i="3"/>
  <c r="AOU542" i="3"/>
  <c r="AOV542" i="3"/>
  <c r="AOW542" i="3"/>
  <c r="AOX542" i="3"/>
  <c r="AOY542" i="3"/>
  <c r="AOZ542" i="3"/>
  <c r="APA542" i="3"/>
  <c r="APB542" i="3"/>
  <c r="APC542" i="3"/>
  <c r="APD542" i="3"/>
  <c r="APE542" i="3"/>
  <c r="APF542" i="3"/>
  <c r="APG542" i="3"/>
  <c r="APH542" i="3"/>
  <c r="API542" i="3"/>
  <c r="APJ542" i="3"/>
  <c r="APK542" i="3"/>
  <c r="APL542" i="3"/>
  <c r="APM542" i="3"/>
  <c r="APN542" i="3"/>
  <c r="APO542" i="3"/>
  <c r="APP542" i="3"/>
  <c r="APQ542" i="3"/>
  <c r="APR542" i="3"/>
  <c r="APS542" i="3"/>
  <c r="APT542" i="3"/>
  <c r="APU542" i="3"/>
  <c r="APV542" i="3"/>
  <c r="APW542" i="3"/>
  <c r="AMJ543" i="3"/>
  <c r="AMK543" i="3"/>
  <c r="AML543" i="3"/>
  <c r="AMM543" i="3"/>
  <c r="AMN543" i="3"/>
  <c r="AMO543" i="3"/>
  <c r="AMP543" i="3"/>
  <c r="AMQ543" i="3"/>
  <c r="AMR543" i="3"/>
  <c r="AMS543" i="3"/>
  <c r="AMT543" i="3"/>
  <c r="AMU543" i="3"/>
  <c r="AMV543" i="3"/>
  <c r="AMW543" i="3"/>
  <c r="AMX543" i="3"/>
  <c r="AMY543" i="3"/>
  <c r="AMZ543" i="3"/>
  <c r="ANA543" i="3"/>
  <c r="ANB543" i="3"/>
  <c r="ANC543" i="3"/>
  <c r="AND543" i="3"/>
  <c r="ANE543" i="3"/>
  <c r="ANF543" i="3"/>
  <c r="ANG543" i="3"/>
  <c r="ANH543" i="3"/>
  <c r="ANI543" i="3"/>
  <c r="ANJ543" i="3"/>
  <c r="ANK543" i="3"/>
  <c r="ANL543" i="3"/>
  <c r="ANM543" i="3"/>
  <c r="ANN543" i="3"/>
  <c r="ANO543" i="3"/>
  <c r="ANP543" i="3"/>
  <c r="ANQ543" i="3"/>
  <c r="ANR543" i="3"/>
  <c r="ANS543" i="3"/>
  <c r="ANT543" i="3"/>
  <c r="ANU543" i="3"/>
  <c r="ANV543" i="3"/>
  <c r="ANW543" i="3"/>
  <c r="ANX543" i="3"/>
  <c r="ANY543" i="3"/>
  <c r="ANZ543" i="3"/>
  <c r="AOA543" i="3"/>
  <c r="AOB543" i="3"/>
  <c r="AOC543" i="3"/>
  <c r="AOD543" i="3"/>
  <c r="AOE543" i="3"/>
  <c r="AOF543" i="3"/>
  <c r="AOG543" i="3"/>
  <c r="AOH543" i="3"/>
  <c r="AOI543" i="3"/>
  <c r="AOJ543" i="3"/>
  <c r="AOK543" i="3"/>
  <c r="AOL543" i="3"/>
  <c r="AOM543" i="3"/>
  <c r="AON543" i="3"/>
  <c r="AOO543" i="3"/>
  <c r="AOP543" i="3"/>
  <c r="AOQ543" i="3"/>
  <c r="AOR543" i="3"/>
  <c r="AOS543" i="3"/>
  <c r="AOT543" i="3"/>
  <c r="AOU543" i="3"/>
  <c r="AOV543" i="3"/>
  <c r="AOW543" i="3"/>
  <c r="AOX543" i="3"/>
  <c r="AOY543" i="3"/>
  <c r="AOZ543" i="3"/>
  <c r="APA543" i="3"/>
  <c r="APB543" i="3"/>
  <c r="APC543" i="3"/>
  <c r="APD543" i="3"/>
  <c r="APE543" i="3"/>
  <c r="APF543" i="3"/>
  <c r="APG543" i="3"/>
  <c r="APH543" i="3"/>
  <c r="API543" i="3"/>
  <c r="APJ543" i="3"/>
  <c r="APK543" i="3"/>
  <c r="APL543" i="3"/>
  <c r="APM543" i="3"/>
  <c r="APN543" i="3"/>
  <c r="APO543" i="3"/>
  <c r="APP543" i="3"/>
  <c r="APQ543" i="3"/>
  <c r="APR543" i="3"/>
  <c r="APS543" i="3"/>
  <c r="APT543" i="3"/>
  <c r="APU543" i="3"/>
  <c r="APV543" i="3"/>
  <c r="APW543" i="3"/>
  <c r="AMJ544" i="3"/>
  <c r="AMK544" i="3"/>
  <c r="AML544" i="3"/>
  <c r="AMM544" i="3"/>
  <c r="AMN544" i="3"/>
  <c r="AMO544" i="3"/>
  <c r="AMP544" i="3"/>
  <c r="AMQ544" i="3"/>
  <c r="AMR544" i="3"/>
  <c r="AMS544" i="3"/>
  <c r="AMT544" i="3"/>
  <c r="AMU544" i="3"/>
  <c r="AMV544" i="3"/>
  <c r="AMW544" i="3"/>
  <c r="AMX544" i="3"/>
  <c r="AMY544" i="3"/>
  <c r="AMZ544" i="3"/>
  <c r="ANA544" i="3"/>
  <c r="ANB544" i="3"/>
  <c r="ANC544" i="3"/>
  <c r="AND544" i="3"/>
  <c r="ANE544" i="3"/>
  <c r="ANF544" i="3"/>
  <c r="ANG544" i="3"/>
  <c r="ANH544" i="3"/>
  <c r="ANI544" i="3"/>
  <c r="ANJ544" i="3"/>
  <c r="ANK544" i="3"/>
  <c r="ANL544" i="3"/>
  <c r="ANM544" i="3"/>
  <c r="ANN544" i="3"/>
  <c r="ANO544" i="3"/>
  <c r="ANP544" i="3"/>
  <c r="ANQ544" i="3"/>
  <c r="ANR544" i="3"/>
  <c r="ANS544" i="3"/>
  <c r="ANT544" i="3"/>
  <c r="ANU544" i="3"/>
  <c r="ANV544" i="3"/>
  <c r="ANW544" i="3"/>
  <c r="ANX544" i="3"/>
  <c r="ANY544" i="3"/>
  <c r="ANZ544" i="3"/>
  <c r="AOA544" i="3"/>
  <c r="AOB544" i="3"/>
  <c r="AOC544" i="3"/>
  <c r="AOD544" i="3"/>
  <c r="AOE544" i="3"/>
  <c r="AOF544" i="3"/>
  <c r="AOG544" i="3"/>
  <c r="AOH544" i="3"/>
  <c r="AOI544" i="3"/>
  <c r="AOJ544" i="3"/>
  <c r="AOK544" i="3"/>
  <c r="AOL544" i="3"/>
  <c r="AOM544" i="3"/>
  <c r="AON544" i="3"/>
  <c r="AOO544" i="3"/>
  <c r="AOP544" i="3"/>
  <c r="AOQ544" i="3"/>
  <c r="AOR544" i="3"/>
  <c r="AOS544" i="3"/>
  <c r="AOT544" i="3"/>
  <c r="AOU544" i="3"/>
  <c r="AOV544" i="3"/>
  <c r="AOW544" i="3"/>
  <c r="AOX544" i="3"/>
  <c r="AOY544" i="3"/>
  <c r="AOZ544" i="3"/>
  <c r="APA544" i="3"/>
  <c r="APB544" i="3"/>
  <c r="APC544" i="3"/>
  <c r="APD544" i="3"/>
  <c r="APE544" i="3"/>
  <c r="APF544" i="3"/>
  <c r="APG544" i="3"/>
  <c r="APH544" i="3"/>
  <c r="API544" i="3"/>
  <c r="APJ544" i="3"/>
  <c r="APK544" i="3"/>
  <c r="APL544" i="3"/>
  <c r="APM544" i="3"/>
  <c r="APN544" i="3"/>
  <c r="APO544" i="3"/>
  <c r="APP544" i="3"/>
  <c r="APQ544" i="3"/>
  <c r="APR544" i="3"/>
  <c r="APS544" i="3"/>
  <c r="APT544" i="3"/>
  <c r="APU544" i="3"/>
  <c r="APV544" i="3"/>
  <c r="APW544" i="3"/>
  <c r="AMJ545" i="3"/>
  <c r="AMK545" i="3"/>
  <c r="AML545" i="3"/>
  <c r="AMM545" i="3"/>
  <c r="AMN545" i="3"/>
  <c r="AMO545" i="3"/>
  <c r="AMP545" i="3"/>
  <c r="AMQ545" i="3"/>
  <c r="AMR545" i="3"/>
  <c r="AMS545" i="3"/>
  <c r="AMT545" i="3"/>
  <c r="AMU545" i="3"/>
  <c r="AMV545" i="3"/>
  <c r="AMW545" i="3"/>
  <c r="AMX545" i="3"/>
  <c r="AMY545" i="3"/>
  <c r="AMZ545" i="3"/>
  <c r="ANA545" i="3"/>
  <c r="ANB545" i="3"/>
  <c r="ANC545" i="3"/>
  <c r="AND545" i="3"/>
  <c r="ANE545" i="3"/>
  <c r="ANF545" i="3"/>
  <c r="ANG545" i="3"/>
  <c r="ANH545" i="3"/>
  <c r="ANI545" i="3"/>
  <c r="ANJ545" i="3"/>
  <c r="ANK545" i="3"/>
  <c r="ANL545" i="3"/>
  <c r="ANM545" i="3"/>
  <c r="ANN545" i="3"/>
  <c r="ANO545" i="3"/>
  <c r="ANP545" i="3"/>
  <c r="ANQ545" i="3"/>
  <c r="ANR545" i="3"/>
  <c r="ANS545" i="3"/>
  <c r="ANT545" i="3"/>
  <c r="ANU545" i="3"/>
  <c r="ANV545" i="3"/>
  <c r="ANW545" i="3"/>
  <c r="ANX545" i="3"/>
  <c r="ANY545" i="3"/>
  <c r="ANZ545" i="3"/>
  <c r="AOA545" i="3"/>
  <c r="AOB545" i="3"/>
  <c r="AOC545" i="3"/>
  <c r="AOD545" i="3"/>
  <c r="AOE545" i="3"/>
  <c r="AOF545" i="3"/>
  <c r="AOG545" i="3"/>
  <c r="AOH545" i="3"/>
  <c r="AOI545" i="3"/>
  <c r="AOJ545" i="3"/>
  <c r="AOK545" i="3"/>
  <c r="AOL545" i="3"/>
  <c r="AOM545" i="3"/>
  <c r="AON545" i="3"/>
  <c r="AOO545" i="3"/>
  <c r="AOP545" i="3"/>
  <c r="AOQ545" i="3"/>
  <c r="AOR545" i="3"/>
  <c r="AOS545" i="3"/>
  <c r="AOT545" i="3"/>
  <c r="AOU545" i="3"/>
  <c r="AOV545" i="3"/>
  <c r="AOW545" i="3"/>
  <c r="AOX545" i="3"/>
  <c r="AOY545" i="3"/>
  <c r="AOZ545" i="3"/>
  <c r="APA545" i="3"/>
  <c r="APB545" i="3"/>
  <c r="APC545" i="3"/>
  <c r="APD545" i="3"/>
  <c r="APE545" i="3"/>
  <c r="APF545" i="3"/>
  <c r="APG545" i="3"/>
  <c r="APH545" i="3"/>
  <c r="API545" i="3"/>
  <c r="APJ545" i="3"/>
  <c r="APK545" i="3"/>
  <c r="APL545" i="3"/>
  <c r="APM545" i="3"/>
  <c r="APN545" i="3"/>
  <c r="APO545" i="3"/>
  <c r="APP545" i="3"/>
  <c r="APQ545" i="3"/>
  <c r="APR545" i="3"/>
  <c r="APS545" i="3"/>
  <c r="APT545" i="3"/>
  <c r="APU545" i="3"/>
  <c r="APV545" i="3"/>
  <c r="APW545" i="3"/>
  <c r="AMJ546" i="3"/>
  <c r="AMK546" i="3"/>
  <c r="AML546" i="3"/>
  <c r="AMM546" i="3"/>
  <c r="AMN546" i="3"/>
  <c r="AMO546" i="3"/>
  <c r="AMP546" i="3"/>
  <c r="AMQ546" i="3"/>
  <c r="AMR546" i="3"/>
  <c r="AMS546" i="3"/>
  <c r="AMT546" i="3"/>
  <c r="AMU546" i="3"/>
  <c r="AMV546" i="3"/>
  <c r="AMW546" i="3"/>
  <c r="AMX546" i="3"/>
  <c r="AMY546" i="3"/>
  <c r="AMZ546" i="3"/>
  <c r="ANA546" i="3"/>
  <c r="ANB546" i="3"/>
  <c r="ANC546" i="3"/>
  <c r="AND546" i="3"/>
  <c r="ANE546" i="3"/>
  <c r="ANF546" i="3"/>
  <c r="ANG546" i="3"/>
  <c r="ANH546" i="3"/>
  <c r="ANI546" i="3"/>
  <c r="ANJ546" i="3"/>
  <c r="ANK546" i="3"/>
  <c r="ANL546" i="3"/>
  <c r="ANM546" i="3"/>
  <c r="ANN546" i="3"/>
  <c r="ANO546" i="3"/>
  <c r="ANP546" i="3"/>
  <c r="ANQ546" i="3"/>
  <c r="ANR546" i="3"/>
  <c r="ANS546" i="3"/>
  <c r="ANT546" i="3"/>
  <c r="ANU546" i="3"/>
  <c r="ANV546" i="3"/>
  <c r="ANW546" i="3"/>
  <c r="ANX546" i="3"/>
  <c r="ANY546" i="3"/>
  <c r="ANZ546" i="3"/>
  <c r="AOA546" i="3"/>
  <c r="AOB546" i="3"/>
  <c r="AOC546" i="3"/>
  <c r="AOD546" i="3"/>
  <c r="AOE546" i="3"/>
  <c r="AOF546" i="3"/>
  <c r="AOG546" i="3"/>
  <c r="AOH546" i="3"/>
  <c r="AOI546" i="3"/>
  <c r="AOJ546" i="3"/>
  <c r="AOK546" i="3"/>
  <c r="AOL546" i="3"/>
  <c r="AOM546" i="3"/>
  <c r="AON546" i="3"/>
  <c r="AOO546" i="3"/>
  <c r="AOP546" i="3"/>
  <c r="AOQ546" i="3"/>
  <c r="AOR546" i="3"/>
  <c r="AOS546" i="3"/>
  <c r="AOT546" i="3"/>
  <c r="AOU546" i="3"/>
  <c r="AOV546" i="3"/>
  <c r="AOW546" i="3"/>
  <c r="AOX546" i="3"/>
  <c r="AOY546" i="3"/>
  <c r="AOZ546" i="3"/>
  <c r="APA546" i="3"/>
  <c r="APB546" i="3"/>
  <c r="APC546" i="3"/>
  <c r="APD546" i="3"/>
  <c r="APE546" i="3"/>
  <c r="APF546" i="3"/>
  <c r="APG546" i="3"/>
  <c r="APH546" i="3"/>
  <c r="API546" i="3"/>
  <c r="APJ546" i="3"/>
  <c r="APK546" i="3"/>
  <c r="APL546" i="3"/>
  <c r="APM546" i="3"/>
  <c r="APN546" i="3"/>
  <c r="APO546" i="3"/>
  <c r="APP546" i="3"/>
  <c r="APQ546" i="3"/>
  <c r="APR546" i="3"/>
  <c r="APS546" i="3"/>
  <c r="APT546" i="3"/>
  <c r="APU546" i="3"/>
  <c r="APV546" i="3"/>
  <c r="APW546" i="3"/>
  <c r="AIV550" i="3"/>
  <c r="AIW550" i="3"/>
  <c r="AIX550" i="3"/>
  <c r="AIY550" i="3"/>
  <c r="AIZ550" i="3"/>
  <c r="AJA550" i="3"/>
  <c r="AJB550" i="3"/>
  <c r="AJC550" i="3"/>
  <c r="AJD550" i="3"/>
  <c r="AJE550" i="3"/>
  <c r="AJF550" i="3"/>
  <c r="AJG550" i="3"/>
  <c r="AJH550" i="3"/>
  <c r="AJI550" i="3"/>
  <c r="AJJ550" i="3"/>
  <c r="AJK550" i="3"/>
  <c r="AJL550" i="3"/>
  <c r="AJM550" i="3"/>
  <c r="AJN550" i="3"/>
  <c r="AJO550" i="3"/>
  <c r="AJP550" i="3"/>
  <c r="AJQ550" i="3"/>
  <c r="AJR550" i="3"/>
  <c r="AJS550" i="3"/>
  <c r="AJT550" i="3"/>
  <c r="AJU550" i="3"/>
  <c r="AJV550" i="3"/>
  <c r="AJW550" i="3"/>
  <c r="AJX550" i="3"/>
  <c r="AJY550" i="3"/>
  <c r="AJZ550" i="3"/>
  <c r="AKA550" i="3"/>
  <c r="AKB550" i="3"/>
  <c r="AKC550" i="3"/>
  <c r="AKD550" i="3"/>
  <c r="AKE550" i="3"/>
  <c r="AKF550" i="3"/>
  <c r="AKG550" i="3"/>
  <c r="AKH550" i="3"/>
  <c r="AKI550" i="3"/>
  <c r="AKJ550" i="3"/>
  <c r="AKK550" i="3"/>
  <c r="AKL550" i="3"/>
  <c r="AKM550" i="3"/>
  <c r="AKN550" i="3"/>
  <c r="AKO550" i="3"/>
  <c r="AKP550" i="3"/>
  <c r="AKQ550" i="3"/>
  <c r="AKR550" i="3"/>
  <c r="AKS550" i="3"/>
  <c r="AKT550" i="3"/>
  <c r="AKU550" i="3"/>
  <c r="AKV550" i="3"/>
  <c r="AKW550" i="3"/>
  <c r="AKX550" i="3"/>
  <c r="AKY550" i="3"/>
  <c r="AKZ550" i="3"/>
  <c r="ALA550" i="3"/>
  <c r="ALB550" i="3"/>
  <c r="ALC550" i="3"/>
  <c r="ALD550" i="3"/>
  <c r="ALE550" i="3"/>
  <c r="ALF550" i="3"/>
  <c r="ALG550" i="3"/>
  <c r="ALH550" i="3"/>
  <c r="ALI550" i="3"/>
  <c r="ALJ550" i="3"/>
  <c r="ALK550" i="3"/>
  <c r="ALL550" i="3"/>
  <c r="ALM550" i="3"/>
  <c r="ALN550" i="3"/>
  <c r="ALO550" i="3"/>
  <c r="ALP550" i="3"/>
  <c r="ALQ550" i="3"/>
  <c r="ALR550" i="3"/>
  <c r="ALS550" i="3"/>
  <c r="ALT550" i="3"/>
  <c r="ALU550" i="3"/>
  <c r="ALV550" i="3"/>
  <c r="ALW550" i="3"/>
  <c r="ALX550" i="3"/>
  <c r="ALY550" i="3"/>
  <c r="ALZ550" i="3"/>
  <c r="AMA550" i="3"/>
  <c r="AMB550" i="3"/>
  <c r="AMC550" i="3"/>
  <c r="AMD550" i="3"/>
  <c r="AME550" i="3"/>
  <c r="AMF550" i="3"/>
  <c r="AMG550" i="3"/>
  <c r="AMH550" i="3"/>
  <c r="AMI550" i="3"/>
  <c r="AIV541" i="3"/>
  <c r="AIW541" i="3"/>
  <c r="AIX541" i="3"/>
  <c r="AIY541" i="3"/>
  <c r="AIZ541" i="3"/>
  <c r="AJA541" i="3"/>
  <c r="AJB541" i="3"/>
  <c r="AJC541" i="3"/>
  <c r="AJD541" i="3"/>
  <c r="AJE541" i="3"/>
  <c r="AJF541" i="3"/>
  <c r="AJG541" i="3"/>
  <c r="AJH541" i="3"/>
  <c r="AJI541" i="3"/>
  <c r="AJJ541" i="3"/>
  <c r="AJK541" i="3"/>
  <c r="AJL541" i="3"/>
  <c r="AJM541" i="3"/>
  <c r="AJN541" i="3"/>
  <c r="AJO541" i="3"/>
  <c r="AJP541" i="3"/>
  <c r="AJQ541" i="3"/>
  <c r="AJR541" i="3"/>
  <c r="AJS541" i="3"/>
  <c r="AJT541" i="3"/>
  <c r="AJU541" i="3"/>
  <c r="AJV541" i="3"/>
  <c r="AJW541" i="3"/>
  <c r="AJX541" i="3"/>
  <c r="AJY541" i="3"/>
  <c r="AJZ541" i="3"/>
  <c r="AKA541" i="3"/>
  <c r="AKB541" i="3"/>
  <c r="AKC541" i="3"/>
  <c r="AKD541" i="3"/>
  <c r="AKE541" i="3"/>
  <c r="AKF541" i="3"/>
  <c r="AKG541" i="3"/>
  <c r="AKH541" i="3"/>
  <c r="AKI541" i="3"/>
  <c r="AKJ541" i="3"/>
  <c r="AKK541" i="3"/>
  <c r="AKL541" i="3"/>
  <c r="AKM541" i="3"/>
  <c r="AKN541" i="3"/>
  <c r="AKO541" i="3"/>
  <c r="AKP541" i="3"/>
  <c r="AKQ541" i="3"/>
  <c r="AKR541" i="3"/>
  <c r="AKS541" i="3"/>
  <c r="AKT541" i="3"/>
  <c r="AKU541" i="3"/>
  <c r="AKV541" i="3"/>
  <c r="AKW541" i="3"/>
  <c r="AKX541" i="3"/>
  <c r="AKY541" i="3"/>
  <c r="AKZ541" i="3"/>
  <c r="ALA541" i="3"/>
  <c r="ALB541" i="3"/>
  <c r="ALC541" i="3"/>
  <c r="ALD541" i="3"/>
  <c r="ALE541" i="3"/>
  <c r="ALF541" i="3"/>
  <c r="ALG541" i="3"/>
  <c r="ALH541" i="3"/>
  <c r="ALI541" i="3"/>
  <c r="ALJ541" i="3"/>
  <c r="ALK541" i="3"/>
  <c r="ALL541" i="3"/>
  <c r="ALM541" i="3"/>
  <c r="ALN541" i="3"/>
  <c r="ALO541" i="3"/>
  <c r="ALP541" i="3"/>
  <c r="ALQ541" i="3"/>
  <c r="ALR541" i="3"/>
  <c r="ALS541" i="3"/>
  <c r="ALT541" i="3"/>
  <c r="ALU541" i="3"/>
  <c r="ALV541" i="3"/>
  <c r="ALW541" i="3"/>
  <c r="ALX541" i="3"/>
  <c r="ALY541" i="3"/>
  <c r="ALZ541" i="3"/>
  <c r="AMA541" i="3"/>
  <c r="AMB541" i="3"/>
  <c r="AMC541" i="3"/>
  <c r="AMD541" i="3"/>
  <c r="AME541" i="3"/>
  <c r="AMF541" i="3"/>
  <c r="AMG541" i="3"/>
  <c r="AMH541" i="3"/>
  <c r="AMI541" i="3"/>
  <c r="AIV542" i="3"/>
  <c r="AIW542" i="3"/>
  <c r="AIX542" i="3"/>
  <c r="AIY542" i="3"/>
  <c r="AIZ542" i="3"/>
  <c r="AJA542" i="3"/>
  <c r="AJB542" i="3"/>
  <c r="AJC542" i="3"/>
  <c r="AJD542" i="3"/>
  <c r="AJE542" i="3"/>
  <c r="AJF542" i="3"/>
  <c r="AJG542" i="3"/>
  <c r="AJH542" i="3"/>
  <c r="AJI542" i="3"/>
  <c r="AJJ542" i="3"/>
  <c r="AJK542" i="3"/>
  <c r="AJL542" i="3"/>
  <c r="AJM542" i="3"/>
  <c r="AJN542" i="3"/>
  <c r="AJO542" i="3"/>
  <c r="AJP542" i="3"/>
  <c r="AJQ542" i="3"/>
  <c r="AJR542" i="3"/>
  <c r="AJS542" i="3"/>
  <c r="AJT542" i="3"/>
  <c r="AJU542" i="3"/>
  <c r="AJV542" i="3"/>
  <c r="AJW542" i="3"/>
  <c r="AJX542" i="3"/>
  <c r="AJY542" i="3"/>
  <c r="AJZ542" i="3"/>
  <c r="AKA542" i="3"/>
  <c r="AKB542" i="3"/>
  <c r="AKC542" i="3"/>
  <c r="AKD542" i="3"/>
  <c r="AKE542" i="3"/>
  <c r="AKF542" i="3"/>
  <c r="AKG542" i="3"/>
  <c r="AKH542" i="3"/>
  <c r="AKI542" i="3"/>
  <c r="AKJ542" i="3"/>
  <c r="AKK542" i="3"/>
  <c r="AKL542" i="3"/>
  <c r="AKM542" i="3"/>
  <c r="AKN542" i="3"/>
  <c r="AKO542" i="3"/>
  <c r="AKP542" i="3"/>
  <c r="AKQ542" i="3"/>
  <c r="AKR542" i="3"/>
  <c r="AKS542" i="3"/>
  <c r="AKT542" i="3"/>
  <c r="AKU542" i="3"/>
  <c r="AKV542" i="3"/>
  <c r="AKW542" i="3"/>
  <c r="AKX542" i="3"/>
  <c r="AKY542" i="3"/>
  <c r="AKZ542" i="3"/>
  <c r="ALA542" i="3"/>
  <c r="ALB542" i="3"/>
  <c r="ALC542" i="3"/>
  <c r="ALD542" i="3"/>
  <c r="ALE542" i="3"/>
  <c r="ALF542" i="3"/>
  <c r="ALG542" i="3"/>
  <c r="ALH542" i="3"/>
  <c r="ALI542" i="3"/>
  <c r="ALJ542" i="3"/>
  <c r="ALK542" i="3"/>
  <c r="ALL542" i="3"/>
  <c r="ALM542" i="3"/>
  <c r="ALN542" i="3"/>
  <c r="ALO542" i="3"/>
  <c r="ALP542" i="3"/>
  <c r="ALQ542" i="3"/>
  <c r="ALR542" i="3"/>
  <c r="ALS542" i="3"/>
  <c r="ALT542" i="3"/>
  <c r="ALU542" i="3"/>
  <c r="ALV542" i="3"/>
  <c r="ALW542" i="3"/>
  <c r="ALX542" i="3"/>
  <c r="ALY542" i="3"/>
  <c r="ALZ542" i="3"/>
  <c r="AMA542" i="3"/>
  <c r="AMB542" i="3"/>
  <c r="AMC542" i="3"/>
  <c r="AMD542" i="3"/>
  <c r="AME542" i="3"/>
  <c r="AMF542" i="3"/>
  <c r="AMG542" i="3"/>
  <c r="AMH542" i="3"/>
  <c r="AMI542" i="3"/>
  <c r="AIV543" i="3"/>
  <c r="AIW543" i="3"/>
  <c r="AIX543" i="3"/>
  <c r="AIY543" i="3"/>
  <c r="AIZ543" i="3"/>
  <c r="AJA543" i="3"/>
  <c r="AJB543" i="3"/>
  <c r="AJC543" i="3"/>
  <c r="AJD543" i="3"/>
  <c r="AJE543" i="3"/>
  <c r="AJF543" i="3"/>
  <c r="AJG543" i="3"/>
  <c r="AJH543" i="3"/>
  <c r="AJI543" i="3"/>
  <c r="AJJ543" i="3"/>
  <c r="AJK543" i="3"/>
  <c r="AJL543" i="3"/>
  <c r="AJM543" i="3"/>
  <c r="AJN543" i="3"/>
  <c r="AJO543" i="3"/>
  <c r="AJP543" i="3"/>
  <c r="AJQ543" i="3"/>
  <c r="AJR543" i="3"/>
  <c r="AJS543" i="3"/>
  <c r="AJT543" i="3"/>
  <c r="AJU543" i="3"/>
  <c r="AJV543" i="3"/>
  <c r="AJW543" i="3"/>
  <c r="AJX543" i="3"/>
  <c r="AJY543" i="3"/>
  <c r="AJZ543" i="3"/>
  <c r="AKA543" i="3"/>
  <c r="AKB543" i="3"/>
  <c r="AKC543" i="3"/>
  <c r="AKD543" i="3"/>
  <c r="AKE543" i="3"/>
  <c r="AKF543" i="3"/>
  <c r="AKG543" i="3"/>
  <c r="AKH543" i="3"/>
  <c r="AKI543" i="3"/>
  <c r="AKJ543" i="3"/>
  <c r="AKK543" i="3"/>
  <c r="AKL543" i="3"/>
  <c r="AKM543" i="3"/>
  <c r="AKN543" i="3"/>
  <c r="AKO543" i="3"/>
  <c r="AKP543" i="3"/>
  <c r="AKQ543" i="3"/>
  <c r="AKR543" i="3"/>
  <c r="AKS543" i="3"/>
  <c r="AKT543" i="3"/>
  <c r="AKU543" i="3"/>
  <c r="AKV543" i="3"/>
  <c r="AKW543" i="3"/>
  <c r="AKX543" i="3"/>
  <c r="AKY543" i="3"/>
  <c r="AKZ543" i="3"/>
  <c r="ALA543" i="3"/>
  <c r="ALB543" i="3"/>
  <c r="ALC543" i="3"/>
  <c r="ALD543" i="3"/>
  <c r="ALE543" i="3"/>
  <c r="ALF543" i="3"/>
  <c r="ALG543" i="3"/>
  <c r="ALH543" i="3"/>
  <c r="ALI543" i="3"/>
  <c r="ALJ543" i="3"/>
  <c r="ALK543" i="3"/>
  <c r="ALL543" i="3"/>
  <c r="ALM543" i="3"/>
  <c r="ALN543" i="3"/>
  <c r="ALO543" i="3"/>
  <c r="ALP543" i="3"/>
  <c r="ALQ543" i="3"/>
  <c r="ALR543" i="3"/>
  <c r="ALS543" i="3"/>
  <c r="ALT543" i="3"/>
  <c r="ALU543" i="3"/>
  <c r="ALV543" i="3"/>
  <c r="ALW543" i="3"/>
  <c r="ALX543" i="3"/>
  <c r="ALY543" i="3"/>
  <c r="ALZ543" i="3"/>
  <c r="AMA543" i="3"/>
  <c r="AMB543" i="3"/>
  <c r="AMC543" i="3"/>
  <c r="AMD543" i="3"/>
  <c r="AME543" i="3"/>
  <c r="AMF543" i="3"/>
  <c r="AMG543" i="3"/>
  <c r="AMH543" i="3"/>
  <c r="AMI543" i="3"/>
  <c r="AIV544" i="3"/>
  <c r="AIW544" i="3"/>
  <c r="AIX544" i="3"/>
  <c r="AIY544" i="3"/>
  <c r="AIZ544" i="3"/>
  <c r="AJA544" i="3"/>
  <c r="AJB544" i="3"/>
  <c r="AJC544" i="3"/>
  <c r="AJD544" i="3"/>
  <c r="AJE544" i="3"/>
  <c r="AJF544" i="3"/>
  <c r="AJG544" i="3"/>
  <c r="AJH544" i="3"/>
  <c r="AJI544" i="3"/>
  <c r="AJJ544" i="3"/>
  <c r="AJK544" i="3"/>
  <c r="AJL544" i="3"/>
  <c r="AJM544" i="3"/>
  <c r="AJN544" i="3"/>
  <c r="AJO544" i="3"/>
  <c r="AJP544" i="3"/>
  <c r="AJQ544" i="3"/>
  <c r="AJR544" i="3"/>
  <c r="AJS544" i="3"/>
  <c r="AJT544" i="3"/>
  <c r="AJU544" i="3"/>
  <c r="AJV544" i="3"/>
  <c r="AJW544" i="3"/>
  <c r="AJX544" i="3"/>
  <c r="AJY544" i="3"/>
  <c r="AJZ544" i="3"/>
  <c r="AKA544" i="3"/>
  <c r="AKB544" i="3"/>
  <c r="AKC544" i="3"/>
  <c r="AKD544" i="3"/>
  <c r="AKE544" i="3"/>
  <c r="AKF544" i="3"/>
  <c r="AKG544" i="3"/>
  <c r="AKH544" i="3"/>
  <c r="AKI544" i="3"/>
  <c r="AKJ544" i="3"/>
  <c r="AKK544" i="3"/>
  <c r="AKL544" i="3"/>
  <c r="AKM544" i="3"/>
  <c r="AKN544" i="3"/>
  <c r="AKO544" i="3"/>
  <c r="AKP544" i="3"/>
  <c r="AKQ544" i="3"/>
  <c r="AKR544" i="3"/>
  <c r="AKS544" i="3"/>
  <c r="AKT544" i="3"/>
  <c r="AKU544" i="3"/>
  <c r="AKV544" i="3"/>
  <c r="AKW544" i="3"/>
  <c r="AKX544" i="3"/>
  <c r="AKY544" i="3"/>
  <c r="AKZ544" i="3"/>
  <c r="ALA544" i="3"/>
  <c r="ALB544" i="3"/>
  <c r="ALC544" i="3"/>
  <c r="ALD544" i="3"/>
  <c r="ALE544" i="3"/>
  <c r="ALF544" i="3"/>
  <c r="ALG544" i="3"/>
  <c r="ALH544" i="3"/>
  <c r="ALI544" i="3"/>
  <c r="ALJ544" i="3"/>
  <c r="ALK544" i="3"/>
  <c r="ALL544" i="3"/>
  <c r="ALM544" i="3"/>
  <c r="ALN544" i="3"/>
  <c r="ALO544" i="3"/>
  <c r="ALP544" i="3"/>
  <c r="ALQ544" i="3"/>
  <c r="ALR544" i="3"/>
  <c r="ALS544" i="3"/>
  <c r="ALT544" i="3"/>
  <c r="ALU544" i="3"/>
  <c r="ALV544" i="3"/>
  <c r="ALW544" i="3"/>
  <c r="ALX544" i="3"/>
  <c r="ALY544" i="3"/>
  <c r="ALZ544" i="3"/>
  <c r="AMA544" i="3"/>
  <c r="AMB544" i="3"/>
  <c r="AMC544" i="3"/>
  <c r="AMD544" i="3"/>
  <c r="AME544" i="3"/>
  <c r="AMF544" i="3"/>
  <c r="AMG544" i="3"/>
  <c r="AMH544" i="3"/>
  <c r="AMI544" i="3"/>
  <c r="AIV545" i="3"/>
  <c r="AIW545" i="3"/>
  <c r="AIX545" i="3"/>
  <c r="AIY545" i="3"/>
  <c r="AIZ545" i="3"/>
  <c r="AJA545" i="3"/>
  <c r="AJB545" i="3"/>
  <c r="AJC545" i="3"/>
  <c r="AJD545" i="3"/>
  <c r="AJE545" i="3"/>
  <c r="AJF545" i="3"/>
  <c r="AJG545" i="3"/>
  <c r="AJH545" i="3"/>
  <c r="AJI545" i="3"/>
  <c r="AJJ545" i="3"/>
  <c r="AJK545" i="3"/>
  <c r="AJL545" i="3"/>
  <c r="AJM545" i="3"/>
  <c r="AJN545" i="3"/>
  <c r="AJO545" i="3"/>
  <c r="AJP545" i="3"/>
  <c r="AJQ545" i="3"/>
  <c r="AJR545" i="3"/>
  <c r="AJS545" i="3"/>
  <c r="AJT545" i="3"/>
  <c r="AJU545" i="3"/>
  <c r="AJV545" i="3"/>
  <c r="AJW545" i="3"/>
  <c r="AJX545" i="3"/>
  <c r="AJY545" i="3"/>
  <c r="AJZ545" i="3"/>
  <c r="AKA545" i="3"/>
  <c r="AKB545" i="3"/>
  <c r="AKC545" i="3"/>
  <c r="AKD545" i="3"/>
  <c r="AKE545" i="3"/>
  <c r="AKF545" i="3"/>
  <c r="AKG545" i="3"/>
  <c r="AKH545" i="3"/>
  <c r="AKI545" i="3"/>
  <c r="AKJ545" i="3"/>
  <c r="AKK545" i="3"/>
  <c r="AKL545" i="3"/>
  <c r="AKM545" i="3"/>
  <c r="AKN545" i="3"/>
  <c r="AKO545" i="3"/>
  <c r="AKP545" i="3"/>
  <c r="AKQ545" i="3"/>
  <c r="AKR545" i="3"/>
  <c r="AKS545" i="3"/>
  <c r="AKT545" i="3"/>
  <c r="AKU545" i="3"/>
  <c r="AKV545" i="3"/>
  <c r="AKW545" i="3"/>
  <c r="AKX545" i="3"/>
  <c r="AKY545" i="3"/>
  <c r="AKZ545" i="3"/>
  <c r="ALA545" i="3"/>
  <c r="ALB545" i="3"/>
  <c r="ALC545" i="3"/>
  <c r="ALD545" i="3"/>
  <c r="ALE545" i="3"/>
  <c r="ALF545" i="3"/>
  <c r="ALG545" i="3"/>
  <c r="ALH545" i="3"/>
  <c r="ALI545" i="3"/>
  <c r="ALJ545" i="3"/>
  <c r="ALK545" i="3"/>
  <c r="ALL545" i="3"/>
  <c r="ALM545" i="3"/>
  <c r="ALN545" i="3"/>
  <c r="ALO545" i="3"/>
  <c r="ALP545" i="3"/>
  <c r="ALQ545" i="3"/>
  <c r="ALR545" i="3"/>
  <c r="ALS545" i="3"/>
  <c r="ALT545" i="3"/>
  <c r="ALU545" i="3"/>
  <c r="ALV545" i="3"/>
  <c r="ALW545" i="3"/>
  <c r="ALX545" i="3"/>
  <c r="ALY545" i="3"/>
  <c r="ALZ545" i="3"/>
  <c r="AMA545" i="3"/>
  <c r="AMB545" i="3"/>
  <c r="AMC545" i="3"/>
  <c r="AMD545" i="3"/>
  <c r="AME545" i="3"/>
  <c r="AMF545" i="3"/>
  <c r="AMG545" i="3"/>
  <c r="AMH545" i="3"/>
  <c r="AMI545" i="3"/>
  <c r="AIV546" i="3"/>
  <c r="AIW546" i="3"/>
  <c r="AIX546" i="3"/>
  <c r="AIY546" i="3"/>
  <c r="AIZ546" i="3"/>
  <c r="AJA546" i="3"/>
  <c r="AJB546" i="3"/>
  <c r="AJC546" i="3"/>
  <c r="AJD546" i="3"/>
  <c r="AJE546" i="3"/>
  <c r="AJF546" i="3"/>
  <c r="AJG546" i="3"/>
  <c r="AJH546" i="3"/>
  <c r="AJI546" i="3"/>
  <c r="AJJ546" i="3"/>
  <c r="AJK546" i="3"/>
  <c r="AJL546" i="3"/>
  <c r="AJM546" i="3"/>
  <c r="AJN546" i="3"/>
  <c r="AJO546" i="3"/>
  <c r="AJP546" i="3"/>
  <c r="AJQ546" i="3"/>
  <c r="AJR546" i="3"/>
  <c r="AJS546" i="3"/>
  <c r="AJT546" i="3"/>
  <c r="AJU546" i="3"/>
  <c r="AJV546" i="3"/>
  <c r="AJW546" i="3"/>
  <c r="AJX546" i="3"/>
  <c r="AJY546" i="3"/>
  <c r="AJZ546" i="3"/>
  <c r="AKA546" i="3"/>
  <c r="AKB546" i="3"/>
  <c r="AKC546" i="3"/>
  <c r="AKD546" i="3"/>
  <c r="AKE546" i="3"/>
  <c r="AKF546" i="3"/>
  <c r="AKG546" i="3"/>
  <c r="AKH546" i="3"/>
  <c r="AKI546" i="3"/>
  <c r="AKJ546" i="3"/>
  <c r="AKK546" i="3"/>
  <c r="AKL546" i="3"/>
  <c r="AKM546" i="3"/>
  <c r="AKN546" i="3"/>
  <c r="AKO546" i="3"/>
  <c r="AKP546" i="3"/>
  <c r="AKQ546" i="3"/>
  <c r="AKR546" i="3"/>
  <c r="AKS546" i="3"/>
  <c r="AKT546" i="3"/>
  <c r="AKU546" i="3"/>
  <c r="AKV546" i="3"/>
  <c r="AKW546" i="3"/>
  <c r="AKX546" i="3"/>
  <c r="AKY546" i="3"/>
  <c r="AKZ546" i="3"/>
  <c r="ALA546" i="3"/>
  <c r="ALB546" i="3"/>
  <c r="ALC546" i="3"/>
  <c r="ALD546" i="3"/>
  <c r="ALE546" i="3"/>
  <c r="ALF546" i="3"/>
  <c r="ALG546" i="3"/>
  <c r="ALH546" i="3"/>
  <c r="ALI546" i="3"/>
  <c r="ALJ546" i="3"/>
  <c r="ALK546" i="3"/>
  <c r="ALL546" i="3"/>
  <c r="ALM546" i="3"/>
  <c r="ALN546" i="3"/>
  <c r="ALO546" i="3"/>
  <c r="ALP546" i="3"/>
  <c r="ALQ546" i="3"/>
  <c r="ALR546" i="3"/>
  <c r="ALS546" i="3"/>
  <c r="ALT546" i="3"/>
  <c r="ALU546" i="3"/>
  <c r="ALV546" i="3"/>
  <c r="ALW546" i="3"/>
  <c r="ALX546" i="3"/>
  <c r="ALY546" i="3"/>
  <c r="ALZ546" i="3"/>
  <c r="AMA546" i="3"/>
  <c r="AMB546" i="3"/>
  <c r="AMC546" i="3"/>
  <c r="AMD546" i="3"/>
  <c r="AME546" i="3"/>
  <c r="AMF546" i="3"/>
  <c r="AMG546" i="3"/>
  <c r="AMH546" i="3"/>
  <c r="AMI546" i="3"/>
  <c r="X550" i="3"/>
  <c r="FR550" i="3"/>
  <c r="ACC541" i="3"/>
  <c r="AHB550" i="3"/>
  <c r="AFV550" i="3"/>
  <c r="AFX550" i="3"/>
  <c r="AGO550" i="3"/>
  <c r="AGG550" i="3"/>
  <c r="AIJ550" i="3"/>
  <c r="AGS550" i="3"/>
  <c r="AGW550" i="3"/>
  <c r="AIC550" i="3"/>
  <c r="AGU550" i="3"/>
  <c r="AFS550" i="3"/>
  <c r="AGC550" i="3"/>
  <c r="AFQ550" i="3"/>
  <c r="AFR550" i="3"/>
  <c r="AGQ550" i="3"/>
  <c r="AGK550" i="3"/>
  <c r="AFY550" i="3"/>
  <c r="AHT550" i="3"/>
  <c r="AFG550" i="3"/>
  <c r="AGH550" i="3"/>
  <c r="AFE550" i="3"/>
  <c r="AGP550" i="3"/>
  <c r="AGZ550" i="3"/>
  <c r="AIT550" i="3"/>
  <c r="AFJ550" i="3"/>
  <c r="AIS550" i="3"/>
  <c r="AFO550" i="3"/>
  <c r="AIL550" i="3"/>
  <c r="AHZ550" i="3"/>
  <c r="AGD550" i="3"/>
  <c r="AHC550" i="3"/>
  <c r="AFE541" i="3"/>
  <c r="AHB542" i="3"/>
  <c r="AFH544" i="3"/>
  <c r="AHE545" i="3"/>
  <c r="AHL541" i="3"/>
  <c r="AIL541" i="3"/>
  <c r="AGR543" i="3"/>
  <c r="AIO544" i="3"/>
  <c r="AGU546" i="3"/>
  <c r="AGQ541" i="3"/>
  <c r="AIN542" i="3"/>
  <c r="AGT544" i="3"/>
  <c r="AIQ545" i="3"/>
  <c r="AGS546" i="3"/>
  <c r="AGS542" i="3"/>
  <c r="AIP543" i="3"/>
  <c r="AGV545" i="3"/>
  <c r="AIS546" i="3"/>
  <c r="AIO541" i="3"/>
  <c r="AGU543" i="3"/>
  <c r="AIR544" i="3"/>
  <c r="AGX546" i="3"/>
  <c r="AGH541" i="3"/>
  <c r="AIE542" i="3"/>
  <c r="AGK544" i="3"/>
  <c r="AIH545" i="3"/>
  <c r="AIA544" i="3"/>
  <c r="AGJ542" i="3"/>
  <c r="AIG543" i="3"/>
  <c r="AGM545" i="3"/>
  <c r="AIJ546" i="3"/>
  <c r="AIF541" i="3"/>
  <c r="AGL543" i="3"/>
  <c r="AII544" i="3"/>
  <c r="AGO546" i="3"/>
  <c r="AGW541" i="3"/>
  <c r="AIT542" i="3"/>
  <c r="AGZ544" i="3"/>
  <c r="AFF546" i="3"/>
  <c r="AFN541" i="3"/>
  <c r="AHK542" i="3"/>
  <c r="AFQ544" i="3"/>
  <c r="AHN545" i="3"/>
  <c r="AFR543" i="3"/>
  <c r="AGB542" i="3"/>
  <c r="AHY543" i="3"/>
  <c r="AGE545" i="3"/>
  <c r="AIB546" i="3"/>
  <c r="AFQ541" i="3"/>
  <c r="AHN542" i="3"/>
  <c r="AFT544" i="3"/>
  <c r="AHQ545" i="3"/>
  <c r="AFF543" i="3"/>
  <c r="AFG542" i="3"/>
  <c r="AHD543" i="3"/>
  <c r="AFJ545" i="3"/>
  <c r="AHG546" i="3"/>
  <c r="AHC541" i="3"/>
  <c r="AFI543" i="3"/>
  <c r="AHF544" i="3"/>
  <c r="AFL546" i="3"/>
  <c r="AFH541" i="3"/>
  <c r="AHE542" i="3"/>
  <c r="AFK544" i="3"/>
  <c r="AHH545" i="3"/>
  <c r="AGN541" i="3"/>
  <c r="AFJ542" i="3"/>
  <c r="AHG543" i="3"/>
  <c r="AFM545" i="3"/>
  <c r="AHJ546" i="3"/>
  <c r="AGT541" i="3"/>
  <c r="AIQ542" i="3"/>
  <c r="AGW544" i="3"/>
  <c r="AIT545" i="3"/>
  <c r="AHE546" i="3"/>
  <c r="AGV542" i="3"/>
  <c r="AIS543" i="3"/>
  <c r="AGY545" i="3"/>
  <c r="AFQ542" i="3"/>
  <c r="AIR541" i="3"/>
  <c r="AGX543" i="3"/>
  <c r="AIU544" i="3"/>
  <c r="AHA546" i="3"/>
  <c r="AHI541" i="3"/>
  <c r="AFO543" i="3"/>
  <c r="AHL544" i="3"/>
  <c r="AFR546" i="3"/>
  <c r="AFZ541" i="3"/>
  <c r="AHW542" i="3"/>
  <c r="AGC544" i="3"/>
  <c r="AHZ545" i="3"/>
  <c r="AHC544" i="3"/>
  <c r="AGN542" i="3"/>
  <c r="AIK543" i="3"/>
  <c r="AGQ545" i="3"/>
  <c r="AIN546" i="3"/>
  <c r="AGC541" i="3"/>
  <c r="AHZ542" i="3"/>
  <c r="AGF544" i="3"/>
  <c r="AIC545" i="3"/>
  <c r="AGQ544" i="3"/>
  <c r="AFS542" i="3"/>
  <c r="AHP543" i="3"/>
  <c r="AFV545" i="3"/>
  <c r="AHS546" i="3"/>
  <c r="AHO541" i="3"/>
  <c r="AFU543" i="3"/>
  <c r="AHR544" i="3"/>
  <c r="AFX546" i="3"/>
  <c r="AFT541" i="3"/>
  <c r="AHQ542" i="3"/>
  <c r="AFW544" i="3"/>
  <c r="AHT545" i="3"/>
  <c r="AHN543" i="3"/>
  <c r="AFV542" i="3"/>
  <c r="AHS543" i="3"/>
  <c r="AFY545" i="3"/>
  <c r="AHV546" i="3"/>
  <c r="AHF541" i="3"/>
  <c r="AFL543" i="3"/>
  <c r="AHI544" i="3"/>
  <c r="AFO546" i="3"/>
  <c r="AFK541" i="3"/>
  <c r="AHH542" i="3"/>
  <c r="AFN544" i="3"/>
  <c r="AHK545" i="3"/>
  <c r="AHM542" i="3"/>
  <c r="AFM542" i="3"/>
  <c r="AHJ543" i="3"/>
  <c r="AFP545" i="3"/>
  <c r="AHM546" i="3"/>
  <c r="AHU541" i="3"/>
  <c r="AGA543" i="3"/>
  <c r="AHX544" i="3"/>
  <c r="AGD546" i="3"/>
  <c r="AGL541" i="3"/>
  <c r="AII542" i="3"/>
  <c r="AGO544" i="3"/>
  <c r="AIL545" i="3"/>
  <c r="AFU546" i="3"/>
  <c r="AGZ542" i="3"/>
  <c r="AFF544" i="3"/>
  <c r="AHC545" i="3"/>
  <c r="AFP541" i="3"/>
  <c r="AGO541" i="3"/>
  <c r="AIL542" i="3"/>
  <c r="AGR544" i="3"/>
  <c r="AIO545" i="3"/>
  <c r="AHP545" i="3"/>
  <c r="AGE542" i="3"/>
  <c r="AIB543" i="3"/>
  <c r="AGH545" i="3"/>
  <c r="AIE546" i="3"/>
  <c r="AIA541" i="3"/>
  <c r="AGG543" i="3"/>
  <c r="AID544" i="3"/>
  <c r="AGJ546" i="3"/>
  <c r="AGF541" i="3"/>
  <c r="AIC542" i="3"/>
  <c r="AGI544" i="3"/>
  <c r="AIF545" i="3"/>
  <c r="AFT545" i="3"/>
  <c r="AGH542" i="3"/>
  <c r="AIE543" i="3"/>
  <c r="AGK545" i="3"/>
  <c r="AIH546" i="3"/>
  <c r="AHR541" i="3"/>
  <c r="AFX543" i="3"/>
  <c r="AHU544" i="3"/>
  <c r="AGA546" i="3"/>
  <c r="AFW541" i="3"/>
  <c r="AHT542" i="3"/>
  <c r="AFZ544" i="3"/>
  <c r="AHW545" i="3"/>
  <c r="AFG544" i="3"/>
  <c r="AFY542" i="3"/>
  <c r="AHV543" i="3"/>
  <c r="AGB545" i="3"/>
  <c r="AHY546" i="3"/>
  <c r="AIG541" i="3"/>
  <c r="AGM543" i="3"/>
  <c r="AIJ544" i="3"/>
  <c r="AGP546" i="3"/>
  <c r="AGX541" i="3"/>
  <c r="AIU542" i="3"/>
  <c r="AHA544" i="3"/>
  <c r="AFG546" i="3"/>
  <c r="AFO541" i="3"/>
  <c r="AHL542" i="3"/>
  <c r="AFR544" i="3"/>
  <c r="AHO545" i="3"/>
  <c r="AHZ543" i="3"/>
  <c r="AHA541" i="3"/>
  <c r="AFG543" i="3"/>
  <c r="AHD544" i="3"/>
  <c r="AFJ546" i="3"/>
  <c r="AIO546" i="3"/>
  <c r="AGQ542" i="3"/>
  <c r="AIN543" i="3"/>
  <c r="AGT545" i="3"/>
  <c r="AIQ546" i="3"/>
  <c r="AIM541" i="3"/>
  <c r="AGS543" i="3"/>
  <c r="AIP544" i="3"/>
  <c r="AGV546" i="3"/>
  <c r="AGR541" i="3"/>
  <c r="AIO542" i="3"/>
  <c r="AGU544" i="3"/>
  <c r="AIR545" i="3"/>
  <c r="AFI546" i="3"/>
  <c r="AGT542" i="3"/>
  <c r="AIQ543" i="3"/>
  <c r="AGW545" i="3"/>
  <c r="AIT546" i="3"/>
  <c r="AID541" i="3"/>
  <c r="AGJ543" i="3"/>
  <c r="AIG544" i="3"/>
  <c r="AGM546" i="3"/>
  <c r="AGI541" i="3"/>
  <c r="AIF542" i="3"/>
  <c r="AGL544" i="3"/>
  <c r="AII545" i="3"/>
  <c r="AGR545" i="3"/>
  <c r="AGK542" i="3"/>
  <c r="AIH543" i="3"/>
  <c r="AGN545" i="3"/>
  <c r="AIK546" i="3"/>
  <c r="AIS541" i="3"/>
  <c r="AGY543" i="3"/>
  <c r="AFE545" i="3"/>
  <c r="AHB546" i="3"/>
  <c r="AHJ541" i="3"/>
  <c r="AFP543" i="3"/>
  <c r="AHM544" i="3"/>
  <c r="AFS546" i="3"/>
  <c r="AGA541" i="3"/>
  <c r="AHX542" i="3"/>
  <c r="AGD544" i="3"/>
  <c r="AIA545" i="3"/>
  <c r="AHM541" i="3"/>
  <c r="AFS543" i="3"/>
  <c r="AHP544" i="3"/>
  <c r="AFV546" i="3"/>
  <c r="AFF541" i="3"/>
  <c r="AHC542" i="3"/>
  <c r="AFI544" i="3"/>
  <c r="AHF545" i="3"/>
  <c r="AGZ541" i="3"/>
  <c r="AFH542" i="3"/>
  <c r="AHE543" i="3"/>
  <c r="AFK545" i="3"/>
  <c r="AHH546" i="3"/>
  <c r="AHD541" i="3"/>
  <c r="AFJ543" i="3"/>
  <c r="AHG544" i="3"/>
  <c r="AFM546" i="3"/>
  <c r="AFI541" i="3"/>
  <c r="AHF542" i="3"/>
  <c r="AFL544" i="3"/>
  <c r="AHI545" i="3"/>
  <c r="AFE542" i="3"/>
  <c r="AIP541" i="3"/>
  <c r="AGV543" i="3"/>
  <c r="AIS544" i="3"/>
  <c r="AGY546" i="3"/>
  <c r="AGU541" i="3"/>
  <c r="AIR542" i="3"/>
  <c r="AGX544" i="3"/>
  <c r="AIU545" i="3"/>
  <c r="AIC546" i="3"/>
  <c r="AGW542" i="3"/>
  <c r="AIT543" i="3"/>
  <c r="AGZ545" i="3"/>
  <c r="AGC542" i="3"/>
  <c r="AFN542" i="3"/>
  <c r="AHK543" i="3"/>
  <c r="AFQ545" i="3"/>
  <c r="AHN546" i="3"/>
  <c r="AHV541" i="3"/>
  <c r="AGB543" i="3"/>
  <c r="AHY544" i="3"/>
  <c r="AGE546" i="3"/>
  <c r="AGM541" i="3"/>
  <c r="AIJ542" i="3"/>
  <c r="AGP544" i="3"/>
  <c r="AIM545" i="3"/>
  <c r="AHY541" i="3"/>
  <c r="AGE543" i="3"/>
  <c r="AIB544" i="3"/>
  <c r="AGH546" i="3"/>
  <c r="AFR541" i="3"/>
  <c r="AHO542" i="3"/>
  <c r="AFU544" i="3"/>
  <c r="AHR545" i="3"/>
  <c r="AIK542" i="3"/>
  <c r="AFT542" i="3"/>
  <c r="AHQ543" i="3"/>
  <c r="AFW545" i="3"/>
  <c r="AHT546" i="3"/>
  <c r="AHP541" i="3"/>
  <c r="AFV543" i="3"/>
  <c r="AHS544" i="3"/>
  <c r="AFY546" i="3"/>
  <c r="AFU541" i="3"/>
  <c r="AHR542" i="3"/>
  <c r="AFX544" i="3"/>
  <c r="AHU545" i="3"/>
  <c r="AHA542" i="3"/>
  <c r="AFK542" i="3"/>
  <c r="AHH543" i="3"/>
  <c r="AFN545" i="3"/>
  <c r="AHK546" i="3"/>
  <c r="AHG541" i="3"/>
  <c r="AFM543" i="3"/>
  <c r="AHJ544" i="3"/>
  <c r="AFP546" i="3"/>
  <c r="AFL541" i="3"/>
  <c r="AHI542" i="3"/>
  <c r="AFO544" i="3"/>
  <c r="AHL545" i="3"/>
  <c r="AHY542" i="3"/>
  <c r="AFZ542" i="3"/>
  <c r="AHW543" i="3"/>
  <c r="AGC545" i="3"/>
  <c r="AHZ546" i="3"/>
  <c r="AIH541" i="3"/>
  <c r="AGN543" i="3"/>
  <c r="AIK544" i="3"/>
  <c r="AGQ546" i="3"/>
  <c r="AGY541" i="3"/>
  <c r="AFE543" i="3"/>
  <c r="AHB544" i="3"/>
  <c r="AFH546" i="3"/>
  <c r="AIK541" i="3"/>
  <c r="AGQ543" i="3"/>
  <c r="AIN544" i="3"/>
  <c r="AGT546" i="3"/>
  <c r="AGD541" i="3"/>
  <c r="AIA542" i="3"/>
  <c r="AGG544" i="3"/>
  <c r="AID545" i="3"/>
  <c r="AGE544" i="3"/>
  <c r="AGF542" i="3"/>
  <c r="AIC543" i="3"/>
  <c r="AGI545" i="3"/>
  <c r="AIF546" i="3"/>
  <c r="AIB541" i="3"/>
  <c r="AGH543" i="3"/>
  <c r="AIE544" i="3"/>
  <c r="AGK546" i="3"/>
  <c r="AGG541" i="3"/>
  <c r="AID542" i="3"/>
  <c r="AGJ544" i="3"/>
  <c r="AIG545" i="3"/>
  <c r="AIL543" i="3"/>
  <c r="AFW542" i="3"/>
  <c r="AHT543" i="3"/>
  <c r="AFZ545" i="3"/>
  <c r="AHW546" i="3"/>
  <c r="AHS541" i="3"/>
  <c r="AFY543" i="3"/>
  <c r="AHV544" i="3"/>
  <c r="AGB546" i="3"/>
  <c r="AFX541" i="3"/>
  <c r="AHU542" i="3"/>
  <c r="AGA544" i="3"/>
  <c r="AHX545" i="3"/>
  <c r="AFS544" i="3"/>
  <c r="AGL542" i="3"/>
  <c r="AII543" i="3"/>
  <c r="AGO545" i="3"/>
  <c r="AIL546" i="3"/>
  <c r="AIT541" i="3"/>
  <c r="AGZ543" i="3"/>
  <c r="AFF545" i="3"/>
  <c r="AHC546" i="3"/>
  <c r="AHK541" i="3"/>
  <c r="AFQ543" i="3"/>
  <c r="AHN544" i="3"/>
  <c r="AFT546" i="3"/>
  <c r="AFF542" i="3"/>
  <c r="AHC543" i="3"/>
  <c r="AFI545" i="3"/>
  <c r="AHF546" i="3"/>
  <c r="AGP541" i="3"/>
  <c r="AIM542" i="3"/>
  <c r="AGS544" i="3"/>
  <c r="AIP545" i="3"/>
  <c r="AHD545" i="3"/>
  <c r="AGR542" i="3"/>
  <c r="AIO543" i="3"/>
  <c r="AGU545" i="3"/>
  <c r="AIR546" i="3"/>
  <c r="AIN541" i="3"/>
  <c r="AGT543" i="3"/>
  <c r="AIQ544" i="3"/>
  <c r="AGW546" i="3"/>
  <c r="AGS541" i="3"/>
  <c r="AIP542" i="3"/>
  <c r="AGV544" i="3"/>
  <c r="AIS545" i="3"/>
  <c r="AGF545" i="3"/>
  <c r="AGI542" i="3"/>
  <c r="AIF543" i="3"/>
  <c r="AGL545" i="3"/>
  <c r="AII546" i="3"/>
  <c r="AIE541" i="3"/>
  <c r="AGK543" i="3"/>
  <c r="AIH544" i="3"/>
  <c r="AGN546" i="3"/>
  <c r="AGJ541" i="3"/>
  <c r="AIG542" i="3"/>
  <c r="AGM544" i="3"/>
  <c r="AIJ545" i="3"/>
  <c r="AIB545" i="3"/>
  <c r="AGX542" i="3"/>
  <c r="AIU543" i="3"/>
  <c r="AHA545" i="3"/>
  <c r="AGO542" i="3"/>
  <c r="AFO542" i="3"/>
  <c r="AHL543" i="3"/>
  <c r="AFR545" i="3"/>
  <c r="AHO546" i="3"/>
  <c r="AHW541" i="3"/>
  <c r="AGC543" i="3"/>
  <c r="AHZ544" i="3"/>
  <c r="AGF546" i="3"/>
  <c r="AFH545" i="3"/>
  <c r="AFR542" i="3"/>
  <c r="AHO543" i="3"/>
  <c r="AFU545" i="3"/>
  <c r="AHR546" i="3"/>
  <c r="AHB541" i="3"/>
  <c r="AFH543" i="3"/>
  <c r="AHE544" i="3"/>
  <c r="AFK546" i="3"/>
  <c r="AFG541" i="3"/>
  <c r="AHD542" i="3"/>
  <c r="AFJ544" i="3"/>
  <c r="AHG545" i="3"/>
  <c r="AHX541" i="3"/>
  <c r="AFI542" i="3"/>
  <c r="AHF543" i="3"/>
  <c r="AFL545" i="3"/>
  <c r="AHI546" i="3"/>
  <c r="AHE541" i="3"/>
  <c r="AFK543" i="3"/>
  <c r="AHH544" i="3"/>
  <c r="AFN546" i="3"/>
  <c r="AHQ546" i="3"/>
  <c r="AGU542" i="3"/>
  <c r="AIR543" i="3"/>
  <c r="AGX545" i="3"/>
  <c r="AIU546" i="3"/>
  <c r="AIQ541" i="3"/>
  <c r="AGW543" i="3"/>
  <c r="AIT544" i="3"/>
  <c r="AGZ546" i="3"/>
  <c r="AGV541" i="3"/>
  <c r="AIS542" i="3"/>
  <c r="AGY544" i="3"/>
  <c r="AFE546" i="3"/>
  <c r="AFM541" i="3"/>
  <c r="AHJ542" i="3"/>
  <c r="AFP544" i="3"/>
  <c r="AHM545" i="3"/>
  <c r="AGP543" i="3"/>
  <c r="AGA542" i="3"/>
  <c r="AHX543" i="3"/>
  <c r="AGD545" i="3"/>
  <c r="AIA546" i="3"/>
  <c r="AII541" i="3"/>
  <c r="AGO543" i="3"/>
  <c r="AIL544" i="3"/>
  <c r="AGR546" i="3"/>
  <c r="AGD542" i="3"/>
  <c r="AIA543" i="3"/>
  <c r="AGG545" i="3"/>
  <c r="AID546" i="3"/>
  <c r="AHN541" i="3"/>
  <c r="AFT543" i="3"/>
  <c r="AHQ544" i="3"/>
  <c r="AFW546" i="3"/>
  <c r="AFS541" i="3"/>
  <c r="AHP542" i="3"/>
  <c r="AFV544" i="3"/>
  <c r="AHS545" i="3"/>
  <c r="AGD543" i="3"/>
  <c r="AFU542" i="3"/>
  <c r="AHR543" i="3"/>
  <c r="AFX545" i="3"/>
  <c r="AHU546" i="3"/>
  <c r="AHQ541" i="3"/>
  <c r="AFW543" i="3"/>
  <c r="AHT544" i="3"/>
  <c r="AFZ546" i="3"/>
  <c r="AFJ541" i="3"/>
  <c r="AHG542" i="3"/>
  <c r="AFM544" i="3"/>
  <c r="AHJ545" i="3"/>
  <c r="AIJ541" i="3"/>
  <c r="AFL542" i="3"/>
  <c r="AHI543" i="3"/>
  <c r="AFO545" i="3"/>
  <c r="AHL546" i="3"/>
  <c r="AHH541" i="3"/>
  <c r="AFN543" i="3"/>
  <c r="AHK544" i="3"/>
  <c r="AFQ546" i="3"/>
  <c r="AFY541" i="3"/>
  <c r="AHV542" i="3"/>
  <c r="AGB544" i="3"/>
  <c r="AHY545" i="3"/>
  <c r="AHO544" i="3"/>
  <c r="AGM542" i="3"/>
  <c r="AIJ543" i="3"/>
  <c r="AGP545" i="3"/>
  <c r="AIM546" i="3"/>
  <c r="AIU541" i="3"/>
  <c r="AHA543" i="3"/>
  <c r="AFG545" i="3"/>
  <c r="AHD546" i="3"/>
  <c r="AIN545" i="3"/>
  <c r="AGP542" i="3"/>
  <c r="AIM543" i="3"/>
  <c r="AGS545" i="3"/>
  <c r="AIP546" i="3"/>
  <c r="AHZ541" i="3"/>
  <c r="AGF543" i="3"/>
  <c r="AIC544" i="3"/>
  <c r="AGI546" i="3"/>
  <c r="AGE541" i="3"/>
  <c r="AIB542" i="3"/>
  <c r="AGH544" i="3"/>
  <c r="AIE545" i="3"/>
  <c r="AIM544" i="3"/>
  <c r="AGG542" i="3"/>
  <c r="AID543" i="3"/>
  <c r="AGJ545" i="3"/>
  <c r="AIG546" i="3"/>
  <c r="AIC541" i="3"/>
  <c r="AGI543" i="3"/>
  <c r="AIF544" i="3"/>
  <c r="AGL546" i="3"/>
  <c r="AFV541" i="3"/>
  <c r="AHS542" i="3"/>
  <c r="AFY544" i="3"/>
  <c r="AHV545" i="3"/>
  <c r="AHB543" i="3"/>
  <c r="AFX542" i="3"/>
  <c r="AHU543" i="3"/>
  <c r="AGA545" i="3"/>
  <c r="AHX546" i="3"/>
  <c r="AHT541" i="3"/>
  <c r="AFZ543" i="3"/>
  <c r="AHW544" i="3"/>
  <c r="AGC546" i="3"/>
  <c r="AGK541" i="3"/>
  <c r="AIH542" i="3"/>
  <c r="AGN544" i="3"/>
  <c r="AIK545" i="3"/>
  <c r="AGG546" i="3"/>
  <c r="AGY542" i="3"/>
  <c r="AFE544" i="3"/>
  <c r="AHB545" i="3"/>
  <c r="AGB541" i="3"/>
  <c r="AFP542" i="3"/>
  <c r="AHM543" i="3"/>
  <c r="AFS545" i="3"/>
  <c r="AHP546" i="3"/>
  <c r="AHR550" i="3"/>
  <c r="AIR550" i="3"/>
  <c r="AIO550" i="3"/>
  <c r="AGJ550" i="3"/>
  <c r="AHQ550" i="3"/>
  <c r="AHN550" i="3"/>
  <c r="AHP550" i="3"/>
  <c r="AHV550" i="3"/>
  <c r="AHJ550" i="3"/>
  <c r="AFN550" i="3"/>
  <c r="AIP550" i="3"/>
  <c r="AGR550" i="3"/>
  <c r="AGF550" i="3"/>
  <c r="AFH550" i="3"/>
  <c r="AIF550" i="3"/>
  <c r="AFM550" i="3"/>
  <c r="AIB550" i="3"/>
  <c r="AIH550" i="3"/>
  <c r="AIA550" i="3"/>
  <c r="AGV550" i="3"/>
  <c r="AIK550" i="3"/>
  <c r="AGN550" i="3"/>
  <c r="AGX550" i="3"/>
  <c r="AGL550" i="3"/>
  <c r="AGA550" i="3"/>
  <c r="AHL550" i="3"/>
  <c r="AFT550" i="3"/>
  <c r="AHO550" i="3"/>
  <c r="AIN550" i="3"/>
  <c r="AGB550" i="3"/>
  <c r="AFP550" i="3"/>
  <c r="AFZ550" i="3"/>
  <c r="AGY550" i="3"/>
  <c r="AHU550" i="3"/>
  <c r="AGT550" i="3"/>
  <c r="AFU550" i="3"/>
  <c r="AFK550" i="3"/>
  <c r="AHE550" i="3"/>
  <c r="AIU550" i="3"/>
  <c r="AHD550" i="3"/>
  <c r="AGM550" i="3"/>
  <c r="AFL550" i="3"/>
  <c r="AIM550" i="3"/>
  <c r="AFI550" i="3"/>
  <c r="AGE550" i="3"/>
  <c r="AHY550" i="3"/>
  <c r="AII550" i="3"/>
  <c r="AHW550" i="3"/>
  <c r="AHX550" i="3"/>
  <c r="AFF550" i="3"/>
  <c r="AIQ550" i="3"/>
  <c r="AIE550" i="3"/>
  <c r="AGI550" i="3"/>
  <c r="AFW550" i="3"/>
  <c r="AHM550" i="3"/>
  <c r="AHA550" i="3"/>
  <c r="AHK550" i="3"/>
  <c r="AID550" i="3"/>
  <c r="AHF550" i="3"/>
  <c r="AHI550" i="3"/>
  <c r="AHS550" i="3"/>
  <c r="AHG550" i="3"/>
  <c r="AHH550" i="3"/>
  <c r="AIG550" i="3"/>
  <c r="ABW550" i="3"/>
  <c r="ABX550" i="3"/>
  <c r="ABY550" i="3"/>
  <c r="ABZ550" i="3"/>
  <c r="ACA550" i="3"/>
  <c r="ACB550" i="3"/>
  <c r="ACC550" i="3"/>
  <c r="ACD550" i="3"/>
  <c r="ACE550" i="3"/>
  <c r="ACF550" i="3"/>
  <c r="ACG550" i="3"/>
  <c r="ACH550" i="3"/>
  <c r="ACI550" i="3"/>
  <c r="ACJ550" i="3"/>
  <c r="ACK550" i="3"/>
  <c r="ACL550" i="3"/>
  <c r="ACM550" i="3"/>
  <c r="ACN550" i="3"/>
  <c r="ACO550" i="3"/>
  <c r="ACP550" i="3"/>
  <c r="ACQ550" i="3"/>
  <c r="ACR550" i="3"/>
  <c r="ACS550" i="3"/>
  <c r="ACT550" i="3"/>
  <c r="ACU550" i="3"/>
  <c r="ACV550" i="3"/>
  <c r="ACW550" i="3"/>
  <c r="ACX550" i="3"/>
  <c r="ACY550" i="3"/>
  <c r="ACZ550" i="3"/>
  <c r="ADA550" i="3"/>
  <c r="ADB550" i="3"/>
  <c r="ADC550" i="3"/>
  <c r="ADD550" i="3"/>
  <c r="ADE550" i="3"/>
  <c r="ADF550" i="3"/>
  <c r="ADG550" i="3"/>
  <c r="ADH550" i="3"/>
  <c r="ADI550" i="3"/>
  <c r="ADJ550" i="3"/>
  <c r="ADK550" i="3"/>
  <c r="ADL550" i="3"/>
  <c r="ADM550" i="3"/>
  <c r="ADN550" i="3"/>
  <c r="ADO550" i="3"/>
  <c r="ADP550" i="3"/>
  <c r="ADQ550" i="3"/>
  <c r="ADR550" i="3"/>
  <c r="ADS550" i="3"/>
  <c r="ADT550" i="3"/>
  <c r="ADU550" i="3"/>
  <c r="ADV550" i="3"/>
  <c r="ADW550" i="3"/>
  <c r="ADX550" i="3"/>
  <c r="ADY550" i="3"/>
  <c r="ADZ550" i="3"/>
  <c r="AEA550" i="3"/>
  <c r="AEB550" i="3"/>
  <c r="AEC550" i="3"/>
  <c r="AED550" i="3"/>
  <c r="AEE550" i="3"/>
  <c r="AEF550" i="3"/>
  <c r="AEG550" i="3"/>
  <c r="AEH550" i="3"/>
  <c r="AEI550" i="3"/>
  <c r="AEJ550" i="3"/>
  <c r="AEK550" i="3"/>
  <c r="AEL550" i="3"/>
  <c r="AEM550" i="3"/>
  <c r="AEN550" i="3"/>
  <c r="AEO550" i="3"/>
  <c r="AEP550" i="3"/>
  <c r="AEQ550" i="3"/>
  <c r="AER550" i="3"/>
  <c r="AES550" i="3"/>
  <c r="AET550" i="3"/>
  <c r="AEU550" i="3"/>
  <c r="AEV550" i="3"/>
  <c r="AEW550" i="3"/>
  <c r="AEX550" i="3"/>
  <c r="AEY550" i="3"/>
  <c r="AEZ550" i="3"/>
  <c r="AFA550" i="3"/>
  <c r="AFB550" i="3"/>
  <c r="AFC550" i="3"/>
  <c r="AFD550" i="3"/>
  <c r="ABW541" i="3"/>
  <c r="ABX541" i="3"/>
  <c r="ABY541" i="3"/>
  <c r="ABZ541" i="3"/>
  <c r="ACA541" i="3"/>
  <c r="ACB541" i="3"/>
  <c r="ACD541" i="3"/>
  <c r="ACE541" i="3"/>
  <c r="ACF541" i="3"/>
  <c r="ACG541" i="3"/>
  <c r="ACH541" i="3"/>
  <c r="ACI541" i="3"/>
  <c r="ACJ541" i="3"/>
  <c r="ACK541" i="3"/>
  <c r="ACL541" i="3"/>
  <c r="ACM541" i="3"/>
  <c r="ACN541" i="3"/>
  <c r="ACO541" i="3"/>
  <c r="ACP541" i="3"/>
  <c r="ACQ541" i="3"/>
  <c r="ACR541" i="3"/>
  <c r="ACS541" i="3"/>
  <c r="ACT541" i="3"/>
  <c r="ACU541" i="3"/>
  <c r="ACV541" i="3"/>
  <c r="ACW541" i="3"/>
  <c r="ACX541" i="3"/>
  <c r="ACY541" i="3"/>
  <c r="ACZ541" i="3"/>
  <c r="ADA541" i="3"/>
  <c r="ADB541" i="3"/>
  <c r="ADC541" i="3"/>
  <c r="ADD541" i="3"/>
  <c r="ADE541" i="3"/>
  <c r="ADF541" i="3"/>
  <c r="ADG541" i="3"/>
  <c r="ADH541" i="3"/>
  <c r="ADI541" i="3"/>
  <c r="ADJ541" i="3"/>
  <c r="ADK541" i="3"/>
  <c r="ADL541" i="3"/>
  <c r="ADM541" i="3"/>
  <c r="ADN541" i="3"/>
  <c r="ADO541" i="3"/>
  <c r="ADP541" i="3"/>
  <c r="ADQ541" i="3"/>
  <c r="ADR541" i="3"/>
  <c r="ADS541" i="3"/>
  <c r="ADT541" i="3"/>
  <c r="ADU541" i="3"/>
  <c r="ADV541" i="3"/>
  <c r="ADW541" i="3"/>
  <c r="ADX541" i="3"/>
  <c r="ADY541" i="3"/>
  <c r="ADZ541" i="3"/>
  <c r="AEA541" i="3"/>
  <c r="AEB541" i="3"/>
  <c r="AEC541" i="3"/>
  <c r="AED541" i="3"/>
  <c r="AEE541" i="3"/>
  <c r="AEF541" i="3"/>
  <c r="AEG541" i="3"/>
  <c r="AEH541" i="3"/>
  <c r="AEI541" i="3"/>
  <c r="AEJ541" i="3"/>
  <c r="AEK541" i="3"/>
  <c r="AEL541" i="3"/>
  <c r="AEM541" i="3"/>
  <c r="AEN541" i="3"/>
  <c r="AEO541" i="3"/>
  <c r="AEP541" i="3"/>
  <c r="AEQ541" i="3"/>
  <c r="AER541" i="3"/>
  <c r="AES541" i="3"/>
  <c r="AET541" i="3"/>
  <c r="AEU541" i="3"/>
  <c r="AEV541" i="3"/>
  <c r="AEW541" i="3"/>
  <c r="AEX541" i="3"/>
  <c r="AEY541" i="3"/>
  <c r="AEZ541" i="3"/>
  <c r="AFA541" i="3"/>
  <c r="AFB541" i="3"/>
  <c r="AFC541" i="3"/>
  <c r="AFD541" i="3"/>
  <c r="ABW542" i="3"/>
  <c r="ABX542" i="3"/>
  <c r="ABY542" i="3"/>
  <c r="ABZ542" i="3"/>
  <c r="ACA542" i="3"/>
  <c r="ACB542" i="3"/>
  <c r="ACC542" i="3"/>
  <c r="ACD542" i="3"/>
  <c r="ACE542" i="3"/>
  <c r="ACF542" i="3"/>
  <c r="ACG542" i="3"/>
  <c r="ACH542" i="3"/>
  <c r="ACI542" i="3"/>
  <c r="ACJ542" i="3"/>
  <c r="ACK542" i="3"/>
  <c r="ACL542" i="3"/>
  <c r="ACM542" i="3"/>
  <c r="ACN542" i="3"/>
  <c r="ACO542" i="3"/>
  <c r="ACP542" i="3"/>
  <c r="ACQ542" i="3"/>
  <c r="ACR542" i="3"/>
  <c r="ACS542" i="3"/>
  <c r="ACT542" i="3"/>
  <c r="ACU542" i="3"/>
  <c r="ACV542" i="3"/>
  <c r="ACW542" i="3"/>
  <c r="ACX542" i="3"/>
  <c r="ACY542" i="3"/>
  <c r="ACZ542" i="3"/>
  <c r="ADA542" i="3"/>
  <c r="ADB542" i="3"/>
  <c r="ADC542" i="3"/>
  <c r="ADD542" i="3"/>
  <c r="ADE542" i="3"/>
  <c r="ADF542" i="3"/>
  <c r="ADG542" i="3"/>
  <c r="ADH542" i="3"/>
  <c r="ADI542" i="3"/>
  <c r="ADJ542" i="3"/>
  <c r="ADK542" i="3"/>
  <c r="ADL542" i="3"/>
  <c r="ADM542" i="3"/>
  <c r="ADN542" i="3"/>
  <c r="ADO542" i="3"/>
  <c r="ADP542" i="3"/>
  <c r="ADQ542" i="3"/>
  <c r="ADR542" i="3"/>
  <c r="ADS542" i="3"/>
  <c r="ADT542" i="3"/>
  <c r="ADU542" i="3"/>
  <c r="ADV542" i="3"/>
  <c r="ADW542" i="3"/>
  <c r="ADX542" i="3"/>
  <c r="ADY542" i="3"/>
  <c r="ADZ542" i="3"/>
  <c r="AEA542" i="3"/>
  <c r="AEB542" i="3"/>
  <c r="AEC542" i="3"/>
  <c r="AED542" i="3"/>
  <c r="AEE542" i="3"/>
  <c r="AEF542" i="3"/>
  <c r="AEG542" i="3"/>
  <c r="AEH542" i="3"/>
  <c r="AEI542" i="3"/>
  <c r="AEJ542" i="3"/>
  <c r="AEK542" i="3"/>
  <c r="AEL542" i="3"/>
  <c r="AEM542" i="3"/>
  <c r="AEN542" i="3"/>
  <c r="AEO542" i="3"/>
  <c r="AEP542" i="3"/>
  <c r="AEQ542" i="3"/>
  <c r="AER542" i="3"/>
  <c r="AES542" i="3"/>
  <c r="AET542" i="3"/>
  <c r="AEU542" i="3"/>
  <c r="AEV542" i="3"/>
  <c r="AEW542" i="3"/>
  <c r="AEX542" i="3"/>
  <c r="AEY542" i="3"/>
  <c r="AEZ542" i="3"/>
  <c r="AFA542" i="3"/>
  <c r="AFB542" i="3"/>
  <c r="AFC542" i="3"/>
  <c r="AFD542" i="3"/>
  <c r="ABW543" i="3"/>
  <c r="ABX543" i="3"/>
  <c r="ABY543" i="3"/>
  <c r="ABZ543" i="3"/>
  <c r="ACA543" i="3"/>
  <c r="ACB543" i="3"/>
  <c r="ACC543" i="3"/>
  <c r="ACD543" i="3"/>
  <c r="ACE543" i="3"/>
  <c r="ACF543" i="3"/>
  <c r="ACG543" i="3"/>
  <c r="ACH543" i="3"/>
  <c r="ACI543" i="3"/>
  <c r="ACJ543" i="3"/>
  <c r="ACK543" i="3"/>
  <c r="ACL543" i="3"/>
  <c r="ACM543" i="3"/>
  <c r="ACN543" i="3"/>
  <c r="ACO543" i="3"/>
  <c r="ACP543" i="3"/>
  <c r="ACQ543" i="3"/>
  <c r="ACR543" i="3"/>
  <c r="ACS543" i="3"/>
  <c r="ACT543" i="3"/>
  <c r="ACU543" i="3"/>
  <c r="ACV543" i="3"/>
  <c r="ACW543" i="3"/>
  <c r="ACX543" i="3"/>
  <c r="ACY543" i="3"/>
  <c r="ACZ543" i="3"/>
  <c r="ADA543" i="3"/>
  <c r="ADB543" i="3"/>
  <c r="ADC543" i="3"/>
  <c r="ADD543" i="3"/>
  <c r="ADE543" i="3"/>
  <c r="ADF543" i="3"/>
  <c r="ADG543" i="3"/>
  <c r="ADH543" i="3"/>
  <c r="ADI543" i="3"/>
  <c r="ADJ543" i="3"/>
  <c r="ADK543" i="3"/>
  <c r="ADL543" i="3"/>
  <c r="ADM543" i="3"/>
  <c r="ADN543" i="3"/>
  <c r="ADO543" i="3"/>
  <c r="ADP543" i="3"/>
  <c r="ADQ543" i="3"/>
  <c r="ADR543" i="3"/>
  <c r="ADS543" i="3"/>
  <c r="ADT543" i="3"/>
  <c r="ADU543" i="3"/>
  <c r="ADV543" i="3"/>
  <c r="ADW543" i="3"/>
  <c r="ADX543" i="3"/>
  <c r="ADY543" i="3"/>
  <c r="ADZ543" i="3"/>
  <c r="AEA543" i="3"/>
  <c r="AEB543" i="3"/>
  <c r="AEC543" i="3"/>
  <c r="AED543" i="3"/>
  <c r="AEE543" i="3"/>
  <c r="AEF543" i="3"/>
  <c r="AEG543" i="3"/>
  <c r="AEH543" i="3"/>
  <c r="AEI543" i="3"/>
  <c r="AEJ543" i="3"/>
  <c r="AEK543" i="3"/>
  <c r="AEL543" i="3"/>
  <c r="AEM543" i="3"/>
  <c r="AEN543" i="3"/>
  <c r="AEO543" i="3"/>
  <c r="AEP543" i="3"/>
  <c r="AEQ543" i="3"/>
  <c r="AER543" i="3"/>
  <c r="AES543" i="3"/>
  <c r="AET543" i="3"/>
  <c r="AEU543" i="3"/>
  <c r="AEV543" i="3"/>
  <c r="AEW543" i="3"/>
  <c r="AEX543" i="3"/>
  <c r="AEY543" i="3"/>
  <c r="AEZ543" i="3"/>
  <c r="AFA543" i="3"/>
  <c r="AFB543" i="3"/>
  <c r="AFC543" i="3"/>
  <c r="AFD543" i="3"/>
  <c r="ABW544" i="3"/>
  <c r="ABX544" i="3"/>
  <c r="ABY544" i="3"/>
  <c r="ABZ544" i="3"/>
  <c r="ACA544" i="3"/>
  <c r="ACB544" i="3"/>
  <c r="ACC544" i="3"/>
  <c r="ACD544" i="3"/>
  <c r="ACE544" i="3"/>
  <c r="ACF544" i="3"/>
  <c r="ACG544" i="3"/>
  <c r="ACH544" i="3"/>
  <c r="ACI544" i="3"/>
  <c r="ACJ544" i="3"/>
  <c r="ACK544" i="3"/>
  <c r="ACL544" i="3"/>
  <c r="ACM544" i="3"/>
  <c r="ACN544" i="3"/>
  <c r="ACO544" i="3"/>
  <c r="ACP544" i="3"/>
  <c r="ACQ544" i="3"/>
  <c r="ACR544" i="3"/>
  <c r="ACS544" i="3"/>
  <c r="ACT544" i="3"/>
  <c r="ACU544" i="3"/>
  <c r="ACV544" i="3"/>
  <c r="ACW544" i="3"/>
  <c r="ACX544" i="3"/>
  <c r="ACY544" i="3"/>
  <c r="ACZ544" i="3"/>
  <c r="ADA544" i="3"/>
  <c r="ADB544" i="3"/>
  <c r="ADC544" i="3"/>
  <c r="ADD544" i="3"/>
  <c r="ADE544" i="3"/>
  <c r="ADF544" i="3"/>
  <c r="ADG544" i="3"/>
  <c r="ADH544" i="3"/>
  <c r="ADI544" i="3"/>
  <c r="ADJ544" i="3"/>
  <c r="ADK544" i="3"/>
  <c r="ADL544" i="3"/>
  <c r="ADM544" i="3"/>
  <c r="ADN544" i="3"/>
  <c r="ADO544" i="3"/>
  <c r="ADP544" i="3"/>
  <c r="ADQ544" i="3"/>
  <c r="ADR544" i="3"/>
  <c r="ADS544" i="3"/>
  <c r="ADT544" i="3"/>
  <c r="ADU544" i="3"/>
  <c r="ADV544" i="3"/>
  <c r="ADW544" i="3"/>
  <c r="ADX544" i="3"/>
  <c r="ADY544" i="3"/>
  <c r="ADZ544" i="3"/>
  <c r="AEA544" i="3"/>
  <c r="AEB544" i="3"/>
  <c r="AEC544" i="3"/>
  <c r="AED544" i="3"/>
  <c r="AEE544" i="3"/>
  <c r="AEF544" i="3"/>
  <c r="AEG544" i="3"/>
  <c r="AEH544" i="3"/>
  <c r="AEI544" i="3"/>
  <c r="AEJ544" i="3"/>
  <c r="AEK544" i="3"/>
  <c r="AEL544" i="3"/>
  <c r="AEM544" i="3"/>
  <c r="AEN544" i="3"/>
  <c r="AEO544" i="3"/>
  <c r="AEP544" i="3"/>
  <c r="AEQ544" i="3"/>
  <c r="AER544" i="3"/>
  <c r="AES544" i="3"/>
  <c r="AET544" i="3"/>
  <c r="AEU544" i="3"/>
  <c r="AEV544" i="3"/>
  <c r="AEW544" i="3"/>
  <c r="AEX544" i="3"/>
  <c r="AEY544" i="3"/>
  <c r="AEZ544" i="3"/>
  <c r="AFA544" i="3"/>
  <c r="AFB544" i="3"/>
  <c r="AFC544" i="3"/>
  <c r="AFD544" i="3"/>
  <c r="ABW545" i="3"/>
  <c r="ABX545" i="3"/>
  <c r="ABY545" i="3"/>
  <c r="ABZ545" i="3"/>
  <c r="ACA545" i="3"/>
  <c r="ACB545" i="3"/>
  <c r="ACC545" i="3"/>
  <c r="ACD545" i="3"/>
  <c r="ACE545" i="3"/>
  <c r="ACF545" i="3"/>
  <c r="ACG545" i="3"/>
  <c r="ACH545" i="3"/>
  <c r="ACI545" i="3"/>
  <c r="ACJ545" i="3"/>
  <c r="ACK545" i="3"/>
  <c r="ACL545" i="3"/>
  <c r="ACM545" i="3"/>
  <c r="ACN545" i="3"/>
  <c r="ACO545" i="3"/>
  <c r="ACP545" i="3"/>
  <c r="ACQ545" i="3"/>
  <c r="ACR545" i="3"/>
  <c r="ACS545" i="3"/>
  <c r="ACT545" i="3"/>
  <c r="ACU545" i="3"/>
  <c r="ACV545" i="3"/>
  <c r="ACW545" i="3"/>
  <c r="ACX545" i="3"/>
  <c r="ACY545" i="3"/>
  <c r="ACZ545" i="3"/>
  <c r="ADA545" i="3"/>
  <c r="ADB545" i="3"/>
  <c r="ADC545" i="3"/>
  <c r="ADD545" i="3"/>
  <c r="ADE545" i="3"/>
  <c r="ADF545" i="3"/>
  <c r="ADG545" i="3"/>
  <c r="ADH545" i="3"/>
  <c r="ADI545" i="3"/>
  <c r="ADJ545" i="3"/>
  <c r="ADK545" i="3"/>
  <c r="ADL545" i="3"/>
  <c r="ADM545" i="3"/>
  <c r="ADN545" i="3"/>
  <c r="ADO545" i="3"/>
  <c r="ADP545" i="3"/>
  <c r="ADQ545" i="3"/>
  <c r="ADR545" i="3"/>
  <c r="ADS545" i="3"/>
  <c r="ADT545" i="3"/>
  <c r="ADU545" i="3"/>
  <c r="ADV545" i="3"/>
  <c r="ADW545" i="3"/>
  <c r="ADX545" i="3"/>
  <c r="ADY545" i="3"/>
  <c r="ADZ545" i="3"/>
  <c r="AEA545" i="3"/>
  <c r="AEB545" i="3"/>
  <c r="AEC545" i="3"/>
  <c r="AED545" i="3"/>
  <c r="AEE545" i="3"/>
  <c r="AEF545" i="3"/>
  <c r="AEG545" i="3"/>
  <c r="AEH545" i="3"/>
  <c r="AEI545" i="3"/>
  <c r="AEJ545" i="3"/>
  <c r="AEK545" i="3"/>
  <c r="AEL545" i="3"/>
  <c r="AEM545" i="3"/>
  <c r="AEN545" i="3"/>
  <c r="AEO545" i="3"/>
  <c r="AEP545" i="3"/>
  <c r="AEQ545" i="3"/>
  <c r="AER545" i="3"/>
  <c r="AES545" i="3"/>
  <c r="AET545" i="3"/>
  <c r="AEU545" i="3"/>
  <c r="AEV545" i="3"/>
  <c r="AEW545" i="3"/>
  <c r="AEX545" i="3"/>
  <c r="AEY545" i="3"/>
  <c r="AEZ545" i="3"/>
  <c r="AFA545" i="3"/>
  <c r="AFB545" i="3"/>
  <c r="AFC545" i="3"/>
  <c r="AFD545" i="3"/>
  <c r="ABW546" i="3"/>
  <c r="ABX546" i="3"/>
  <c r="ABY546" i="3"/>
  <c r="ABZ546" i="3"/>
  <c r="ACA546" i="3"/>
  <c r="ACB546" i="3"/>
  <c r="ACC546" i="3"/>
  <c r="ACD546" i="3"/>
  <c r="ACE546" i="3"/>
  <c r="ACF546" i="3"/>
  <c r="ACG546" i="3"/>
  <c r="ACH546" i="3"/>
  <c r="ACI546" i="3"/>
  <c r="ACJ546" i="3"/>
  <c r="ACK546" i="3"/>
  <c r="ACL546" i="3"/>
  <c r="ACM546" i="3"/>
  <c r="ACN546" i="3"/>
  <c r="ACO546" i="3"/>
  <c r="ACP546" i="3"/>
  <c r="ACQ546" i="3"/>
  <c r="ACR546" i="3"/>
  <c r="ACS546" i="3"/>
  <c r="ACT546" i="3"/>
  <c r="ACU546" i="3"/>
  <c r="ACV546" i="3"/>
  <c r="ACW546" i="3"/>
  <c r="ACX546" i="3"/>
  <c r="ACY546" i="3"/>
  <c r="ACZ546" i="3"/>
  <c r="ADA546" i="3"/>
  <c r="ADB546" i="3"/>
  <c r="ADC546" i="3"/>
  <c r="ADD546" i="3"/>
  <c r="ADE546" i="3"/>
  <c r="ADF546" i="3"/>
  <c r="ADG546" i="3"/>
  <c r="ADH546" i="3"/>
  <c r="ADI546" i="3"/>
  <c r="ADJ546" i="3"/>
  <c r="ADK546" i="3"/>
  <c r="ADL546" i="3"/>
  <c r="ADM546" i="3"/>
  <c r="ADN546" i="3"/>
  <c r="ADO546" i="3"/>
  <c r="ADP546" i="3"/>
  <c r="ADQ546" i="3"/>
  <c r="ADR546" i="3"/>
  <c r="ADS546" i="3"/>
  <c r="ADT546" i="3"/>
  <c r="ADU546" i="3"/>
  <c r="ADV546" i="3"/>
  <c r="ADW546" i="3"/>
  <c r="ADX546" i="3"/>
  <c r="ADY546" i="3"/>
  <c r="ADZ546" i="3"/>
  <c r="AEA546" i="3"/>
  <c r="AEB546" i="3"/>
  <c r="AEC546" i="3"/>
  <c r="AED546" i="3"/>
  <c r="AEE546" i="3"/>
  <c r="AEF546" i="3"/>
  <c r="AEG546" i="3"/>
  <c r="AEH546" i="3"/>
  <c r="AEI546" i="3"/>
  <c r="AEJ546" i="3"/>
  <c r="AEK546" i="3"/>
  <c r="AEL546" i="3"/>
  <c r="AEM546" i="3"/>
  <c r="AEN546" i="3"/>
  <c r="AEO546" i="3"/>
  <c r="AEP546" i="3"/>
  <c r="AEQ546" i="3"/>
  <c r="AER546" i="3"/>
  <c r="AES546" i="3"/>
  <c r="AET546" i="3"/>
  <c r="AEU546" i="3"/>
  <c r="AEV546" i="3"/>
  <c r="AEW546" i="3"/>
  <c r="AEX546" i="3"/>
  <c r="AEY546" i="3"/>
  <c r="AEZ546" i="3"/>
  <c r="AFA546" i="3"/>
  <c r="AFB546" i="3"/>
  <c r="AFC546" i="3"/>
  <c r="AFD546" i="3"/>
  <c r="ABI550" i="3"/>
  <c r="FO550" i="3"/>
  <c r="AAH550" i="3"/>
  <c r="YJ550" i="3"/>
  <c r="YM550" i="3"/>
  <c r="XM550" i="3"/>
  <c r="ABB550" i="3"/>
  <c r="AAC550" i="3"/>
  <c r="YF550" i="3"/>
  <c r="ABL550" i="3"/>
  <c r="XR550" i="3"/>
  <c r="XE550" i="3"/>
  <c r="AAF550" i="3"/>
  <c r="AAT550" i="3"/>
  <c r="YA550" i="3"/>
  <c r="ABO550" i="3"/>
  <c r="AAP550" i="3"/>
  <c r="ZQ550" i="3"/>
  <c r="XT550" i="3"/>
  <c r="AAY550" i="3"/>
  <c r="XF550" i="3"/>
  <c r="ABT550" i="3"/>
  <c r="XL550" i="3"/>
  <c r="XX550" i="3"/>
  <c r="XO550" i="3"/>
  <c r="ABC550" i="3"/>
  <c r="AAD550" i="3"/>
  <c r="ZE550" i="3"/>
  <c r="XH550" i="3"/>
  <c r="AAA550" i="3"/>
  <c r="ABU550" i="3"/>
  <c r="ABH550" i="3"/>
  <c r="ZJ550" i="3"/>
  <c r="AAR550" i="3"/>
  <c r="ABQ550" i="3"/>
  <c r="AAQ550" i="3"/>
  <c r="ZR550" i="3"/>
  <c r="YS550" i="3"/>
  <c r="AAZ550" i="3"/>
  <c r="ABV550" i="3"/>
  <c r="AAV550" i="3"/>
  <c r="ZH550" i="3"/>
  <c r="XN550" i="3"/>
  <c r="ABE550" i="3"/>
  <c r="AAE550" i="3"/>
  <c r="ZF550" i="3"/>
  <c r="YG550" i="3"/>
  <c r="ABK550" i="3"/>
  <c r="ABJ550" i="3"/>
  <c r="AAW550" i="3"/>
  <c r="AAJ550" i="3"/>
  <c r="ABR550" i="3"/>
  <c r="ABS550" i="3"/>
  <c r="AAS550" i="3"/>
  <c r="ZS550" i="3"/>
  <c r="YT550" i="3"/>
  <c r="XU550" i="3"/>
  <c r="AAM550" i="3"/>
  <c r="AAX550" i="3"/>
  <c r="AAK550" i="3"/>
  <c r="ZX550" i="3"/>
  <c r="XO541" i="3"/>
  <c r="YA541" i="3"/>
  <c r="YM541" i="3"/>
  <c r="YY541" i="3"/>
  <c r="ZK541" i="3"/>
  <c r="ZW541" i="3"/>
  <c r="AAI541" i="3"/>
  <c r="AAU541" i="3"/>
  <c r="ABG541" i="3"/>
  <c r="ABS541" i="3"/>
  <c r="XM542" i="3"/>
  <c r="XY542" i="3"/>
  <c r="YK542" i="3"/>
  <c r="YW542" i="3"/>
  <c r="ZI542" i="3"/>
  <c r="ZU542" i="3"/>
  <c r="AAG542" i="3"/>
  <c r="AAS542" i="3"/>
  <c r="ABE542" i="3"/>
  <c r="ABQ542" i="3"/>
  <c r="XK543" i="3"/>
  <c r="XW543" i="3"/>
  <c r="YI543" i="3"/>
  <c r="YU543" i="3"/>
  <c r="ZG543" i="3"/>
  <c r="ZS543" i="3"/>
  <c r="AAE543" i="3"/>
  <c r="AAQ543" i="3"/>
  <c r="ABC543" i="3"/>
  <c r="ABO543" i="3"/>
  <c r="XI544" i="3"/>
  <c r="XU544" i="3"/>
  <c r="YG544" i="3"/>
  <c r="YS544" i="3"/>
  <c r="ZE544" i="3"/>
  <c r="ZQ544" i="3"/>
  <c r="AAC544" i="3"/>
  <c r="AAO544" i="3"/>
  <c r="ABA544" i="3"/>
  <c r="ABM544" i="3"/>
  <c r="XG545" i="3"/>
  <c r="XS545" i="3"/>
  <c r="YE545" i="3"/>
  <c r="YQ545" i="3"/>
  <c r="ZC545" i="3"/>
  <c r="ZO545" i="3"/>
  <c r="AAA545" i="3"/>
  <c r="AAM545" i="3"/>
  <c r="AAY545" i="3"/>
  <c r="ABK545" i="3"/>
  <c r="XE546" i="3"/>
  <c r="XQ546" i="3"/>
  <c r="YC546" i="3"/>
  <c r="YO546" i="3"/>
  <c r="ZA546" i="3"/>
  <c r="ZM546" i="3"/>
  <c r="ZY546" i="3"/>
  <c r="AAK546" i="3"/>
  <c r="AAW546" i="3"/>
  <c r="ABI546" i="3"/>
  <c r="ABU546" i="3"/>
  <c r="ABC541" i="3"/>
  <c r="XP541" i="3"/>
  <c r="YB541" i="3"/>
  <c r="YN541" i="3"/>
  <c r="YZ541" i="3"/>
  <c r="ZL541" i="3"/>
  <c r="ZX541" i="3"/>
  <c r="AAJ541" i="3"/>
  <c r="AAV541" i="3"/>
  <c r="ABH541" i="3"/>
  <c r="ABT541" i="3"/>
  <c r="XN542" i="3"/>
  <c r="XZ542" i="3"/>
  <c r="YL542" i="3"/>
  <c r="YX542" i="3"/>
  <c r="ZJ542" i="3"/>
  <c r="ZV542" i="3"/>
  <c r="AAH542" i="3"/>
  <c r="AAT542" i="3"/>
  <c r="ABF542" i="3"/>
  <c r="ABR542" i="3"/>
  <c r="XL543" i="3"/>
  <c r="XX543" i="3"/>
  <c r="YJ543" i="3"/>
  <c r="YV543" i="3"/>
  <c r="ZH543" i="3"/>
  <c r="ZT543" i="3"/>
  <c r="AAF543" i="3"/>
  <c r="AAR543" i="3"/>
  <c r="ABD543" i="3"/>
  <c r="ABP543" i="3"/>
  <c r="XJ544" i="3"/>
  <c r="XV544" i="3"/>
  <c r="YH544" i="3"/>
  <c r="YT544" i="3"/>
  <c r="ZF544" i="3"/>
  <c r="ZR544" i="3"/>
  <c r="AAD544" i="3"/>
  <c r="AAP544" i="3"/>
  <c r="ABB544" i="3"/>
  <c r="ABN544" i="3"/>
  <c r="XH545" i="3"/>
  <c r="XT545" i="3"/>
  <c r="YF545" i="3"/>
  <c r="YR545" i="3"/>
  <c r="ZD545" i="3"/>
  <c r="ZP545" i="3"/>
  <c r="AAB545" i="3"/>
  <c r="AAN545" i="3"/>
  <c r="AAZ545" i="3"/>
  <c r="ABL545" i="3"/>
  <c r="XF546" i="3"/>
  <c r="XR546" i="3"/>
  <c r="YD546" i="3"/>
  <c r="YP546" i="3"/>
  <c r="ZB546" i="3"/>
  <c r="ZN546" i="3"/>
  <c r="ZZ546" i="3"/>
  <c r="AAL546" i="3"/>
  <c r="AAX546" i="3"/>
  <c r="ABJ546" i="3"/>
  <c r="ABV546" i="3"/>
  <c r="ABO541" i="3"/>
  <c r="XE541" i="3"/>
  <c r="XQ541" i="3"/>
  <c r="YC541" i="3"/>
  <c r="YO541" i="3"/>
  <c r="ZA541" i="3"/>
  <c r="ZM541" i="3"/>
  <c r="ZY541" i="3"/>
  <c r="AAK541" i="3"/>
  <c r="AAW541" i="3"/>
  <c r="ABI541" i="3"/>
  <c r="ABU541" i="3"/>
  <c r="XO542" i="3"/>
  <c r="YA542" i="3"/>
  <c r="YM542" i="3"/>
  <c r="YY542" i="3"/>
  <c r="ZK542" i="3"/>
  <c r="ZW542" i="3"/>
  <c r="AAI542" i="3"/>
  <c r="AAU542" i="3"/>
  <c r="ABG542" i="3"/>
  <c r="ABS542" i="3"/>
  <c r="XM543" i="3"/>
  <c r="XY543" i="3"/>
  <c r="YK543" i="3"/>
  <c r="YW543" i="3"/>
  <c r="ZI543" i="3"/>
  <c r="ZU543" i="3"/>
  <c r="AAG543" i="3"/>
  <c r="AAS543" i="3"/>
  <c r="ABE543" i="3"/>
  <c r="ABQ543" i="3"/>
  <c r="XK544" i="3"/>
  <c r="XW544" i="3"/>
  <c r="YI544" i="3"/>
  <c r="YU544" i="3"/>
  <c r="ZG544" i="3"/>
  <c r="ZS544" i="3"/>
  <c r="AAE544" i="3"/>
  <c r="AAQ544" i="3"/>
  <c r="ABC544" i="3"/>
  <c r="ABO544" i="3"/>
  <c r="XI545" i="3"/>
  <c r="XU545" i="3"/>
  <c r="YG545" i="3"/>
  <c r="YS545" i="3"/>
  <c r="ZE545" i="3"/>
  <c r="ZQ545" i="3"/>
  <c r="AAC545" i="3"/>
  <c r="AAO545" i="3"/>
  <c r="ABA545" i="3"/>
  <c r="ABM545" i="3"/>
  <c r="XG546" i="3"/>
  <c r="XS546" i="3"/>
  <c r="YE546" i="3"/>
  <c r="YQ546" i="3"/>
  <c r="ZC546" i="3"/>
  <c r="ZO546" i="3"/>
  <c r="AAA546" i="3"/>
  <c r="AAM546" i="3"/>
  <c r="AAY546" i="3"/>
  <c r="ABK546" i="3"/>
  <c r="YU541" i="3"/>
  <c r="YS542" i="3"/>
  <c r="XF541" i="3"/>
  <c r="XR541" i="3"/>
  <c r="YD541" i="3"/>
  <c r="YP541" i="3"/>
  <c r="ZB541" i="3"/>
  <c r="ZN541" i="3"/>
  <c r="ZZ541" i="3"/>
  <c r="AAL541" i="3"/>
  <c r="AAX541" i="3"/>
  <c r="ABJ541" i="3"/>
  <c r="ABV541" i="3"/>
  <c r="XP542" i="3"/>
  <c r="YB542" i="3"/>
  <c r="YN542" i="3"/>
  <c r="YZ542" i="3"/>
  <c r="ZL542" i="3"/>
  <c r="ZX542" i="3"/>
  <c r="AAJ542" i="3"/>
  <c r="AAV542" i="3"/>
  <c r="ABH542" i="3"/>
  <c r="ABT542" i="3"/>
  <c r="XN543" i="3"/>
  <c r="XZ543" i="3"/>
  <c r="YL543" i="3"/>
  <c r="YX543" i="3"/>
  <c r="ZJ543" i="3"/>
  <c r="ZV543" i="3"/>
  <c r="AAH543" i="3"/>
  <c r="AAT543" i="3"/>
  <c r="ABF543" i="3"/>
  <c r="ABR543" i="3"/>
  <c r="XL544" i="3"/>
  <c r="XX544" i="3"/>
  <c r="YJ544" i="3"/>
  <c r="YV544" i="3"/>
  <c r="ZH544" i="3"/>
  <c r="ZT544" i="3"/>
  <c r="AAF544" i="3"/>
  <c r="AAR544" i="3"/>
  <c r="ABD544" i="3"/>
  <c r="ABP544" i="3"/>
  <c r="XJ545" i="3"/>
  <c r="XV545" i="3"/>
  <c r="YH545" i="3"/>
  <c r="YT545" i="3"/>
  <c r="ZF545" i="3"/>
  <c r="ZR545" i="3"/>
  <c r="AAD545" i="3"/>
  <c r="AAP545" i="3"/>
  <c r="ABB545" i="3"/>
  <c r="ABN545" i="3"/>
  <c r="XH546" i="3"/>
  <c r="XT546" i="3"/>
  <c r="YF546" i="3"/>
  <c r="YR546" i="3"/>
  <c r="ZD546" i="3"/>
  <c r="ZP546" i="3"/>
  <c r="AAB546" i="3"/>
  <c r="AAN546" i="3"/>
  <c r="AAZ546" i="3"/>
  <c r="ABL546" i="3"/>
  <c r="ZS541" i="3"/>
  <c r="ZE542" i="3"/>
  <c r="ABM542" i="3"/>
  <c r="XG541" i="3"/>
  <c r="XS541" i="3"/>
  <c r="YE541" i="3"/>
  <c r="YQ541" i="3"/>
  <c r="ZC541" i="3"/>
  <c r="ZO541" i="3"/>
  <c r="AAA541" i="3"/>
  <c r="AAM541" i="3"/>
  <c r="AAY541" i="3"/>
  <c r="ABK541" i="3"/>
  <c r="XE542" i="3"/>
  <c r="XQ542" i="3"/>
  <c r="YC542" i="3"/>
  <c r="YO542" i="3"/>
  <c r="ZA542" i="3"/>
  <c r="ZM542" i="3"/>
  <c r="ZY542" i="3"/>
  <c r="AAK542" i="3"/>
  <c r="AAW542" i="3"/>
  <c r="ABI542" i="3"/>
  <c r="ABU542" i="3"/>
  <c r="XO543" i="3"/>
  <c r="YA543" i="3"/>
  <c r="YM543" i="3"/>
  <c r="YY543" i="3"/>
  <c r="ZK543" i="3"/>
  <c r="ZW543" i="3"/>
  <c r="AAI543" i="3"/>
  <c r="AAU543" i="3"/>
  <c r="ABG543" i="3"/>
  <c r="ABS543" i="3"/>
  <c r="XM544" i="3"/>
  <c r="XY544" i="3"/>
  <c r="YK544" i="3"/>
  <c r="YW544" i="3"/>
  <c r="ZI544" i="3"/>
  <c r="ZU544" i="3"/>
  <c r="AAG544" i="3"/>
  <c r="AAS544" i="3"/>
  <c r="ABE544" i="3"/>
  <c r="ABQ544" i="3"/>
  <c r="XK545" i="3"/>
  <c r="XW545" i="3"/>
  <c r="YI545" i="3"/>
  <c r="YU545" i="3"/>
  <c r="ZG545" i="3"/>
  <c r="ZS545" i="3"/>
  <c r="AAE545" i="3"/>
  <c r="AAQ545" i="3"/>
  <c r="ABC545" i="3"/>
  <c r="ABO545" i="3"/>
  <c r="XI546" i="3"/>
  <c r="XU546" i="3"/>
  <c r="YG546" i="3"/>
  <c r="YS546" i="3"/>
  <c r="ZE546" i="3"/>
  <c r="ZQ546" i="3"/>
  <c r="AAC546" i="3"/>
  <c r="AAO546" i="3"/>
  <c r="ABA546" i="3"/>
  <c r="ABM546" i="3"/>
  <c r="YI541" i="3"/>
  <c r="XI542" i="3"/>
  <c r="AAO542" i="3"/>
  <c r="XH541" i="3"/>
  <c r="XT541" i="3"/>
  <c r="YF541" i="3"/>
  <c r="YR541" i="3"/>
  <c r="ZD541" i="3"/>
  <c r="ZP541" i="3"/>
  <c r="AAB541" i="3"/>
  <c r="AAN541" i="3"/>
  <c r="AAZ541" i="3"/>
  <c r="ABL541" i="3"/>
  <c r="XF542" i="3"/>
  <c r="XR542" i="3"/>
  <c r="YD542" i="3"/>
  <c r="YP542" i="3"/>
  <c r="ZB542" i="3"/>
  <c r="ZN542" i="3"/>
  <c r="ZZ542" i="3"/>
  <c r="AAL542" i="3"/>
  <c r="AAX542" i="3"/>
  <c r="ABJ542" i="3"/>
  <c r="ABV542" i="3"/>
  <c r="XP543" i="3"/>
  <c r="YB543" i="3"/>
  <c r="YN543" i="3"/>
  <c r="YZ543" i="3"/>
  <c r="ZL543" i="3"/>
  <c r="ZX543" i="3"/>
  <c r="AAJ543" i="3"/>
  <c r="AAV543" i="3"/>
  <c r="ABH543" i="3"/>
  <c r="ABT543" i="3"/>
  <c r="XN544" i="3"/>
  <c r="XZ544" i="3"/>
  <c r="YL544" i="3"/>
  <c r="YX544" i="3"/>
  <c r="ZJ544" i="3"/>
  <c r="ZV544" i="3"/>
  <c r="AAH544" i="3"/>
  <c r="AAT544" i="3"/>
  <c r="ABF544" i="3"/>
  <c r="ABR544" i="3"/>
  <c r="XL545" i="3"/>
  <c r="XX545" i="3"/>
  <c r="YJ545" i="3"/>
  <c r="YV545" i="3"/>
  <c r="ZH545" i="3"/>
  <c r="ZT545" i="3"/>
  <c r="AAF545" i="3"/>
  <c r="AAR545" i="3"/>
  <c r="ABD545" i="3"/>
  <c r="ABP545" i="3"/>
  <c r="XJ546" i="3"/>
  <c r="XV546" i="3"/>
  <c r="YH546" i="3"/>
  <c r="YT546" i="3"/>
  <c r="ZF546" i="3"/>
  <c r="ZR546" i="3"/>
  <c r="AAD546" i="3"/>
  <c r="AAP546" i="3"/>
  <c r="ABB546" i="3"/>
  <c r="ABN546" i="3"/>
  <c r="AAE541" i="3"/>
  <c r="ZQ542" i="3"/>
  <c r="XI541" i="3"/>
  <c r="XU541" i="3"/>
  <c r="YG541" i="3"/>
  <c r="YS541" i="3"/>
  <c r="ZE541" i="3"/>
  <c r="ZQ541" i="3"/>
  <c r="AAC541" i="3"/>
  <c r="AAO541" i="3"/>
  <c r="ABA541" i="3"/>
  <c r="ABM541" i="3"/>
  <c r="XG542" i="3"/>
  <c r="XS542" i="3"/>
  <c r="YE542" i="3"/>
  <c r="YQ542" i="3"/>
  <c r="ZC542" i="3"/>
  <c r="ZO542" i="3"/>
  <c r="AAA542" i="3"/>
  <c r="AAM542" i="3"/>
  <c r="AAY542" i="3"/>
  <c r="ABK542" i="3"/>
  <c r="XE543" i="3"/>
  <c r="XQ543" i="3"/>
  <c r="YC543" i="3"/>
  <c r="YO543" i="3"/>
  <c r="ZA543" i="3"/>
  <c r="ZM543" i="3"/>
  <c r="ZY543" i="3"/>
  <c r="AAK543" i="3"/>
  <c r="AAW543" i="3"/>
  <c r="ABI543" i="3"/>
  <c r="ABU543" i="3"/>
  <c r="XO544" i="3"/>
  <c r="YA544" i="3"/>
  <c r="YM544" i="3"/>
  <c r="YY544" i="3"/>
  <c r="ZK544" i="3"/>
  <c r="ZW544" i="3"/>
  <c r="AAI544" i="3"/>
  <c r="AAU544" i="3"/>
  <c r="ABG544" i="3"/>
  <c r="ABS544" i="3"/>
  <c r="XM545" i="3"/>
  <c r="XY545" i="3"/>
  <c r="YK545" i="3"/>
  <c r="YW545" i="3"/>
  <c r="ZI545" i="3"/>
  <c r="ZU545" i="3"/>
  <c r="AAG545" i="3"/>
  <c r="AAS545" i="3"/>
  <c r="ABE545" i="3"/>
  <c r="ABQ545" i="3"/>
  <c r="XK546" i="3"/>
  <c r="XW546" i="3"/>
  <c r="YI546" i="3"/>
  <c r="YU546" i="3"/>
  <c r="ZG546" i="3"/>
  <c r="ZS546" i="3"/>
  <c r="AAE546" i="3"/>
  <c r="AAQ546" i="3"/>
  <c r="ABC546" i="3"/>
  <c r="ABO546" i="3"/>
  <c r="ZG541" i="3"/>
  <c r="YG542" i="3"/>
  <c r="ABA542" i="3"/>
  <c r="XJ541" i="3"/>
  <c r="XV541" i="3"/>
  <c r="YH541" i="3"/>
  <c r="YT541" i="3"/>
  <c r="ZF541" i="3"/>
  <c r="ZR541" i="3"/>
  <c r="AAD541" i="3"/>
  <c r="AAP541" i="3"/>
  <c r="ABB541" i="3"/>
  <c r="ABN541" i="3"/>
  <c r="XH542" i="3"/>
  <c r="XT542" i="3"/>
  <c r="YF542" i="3"/>
  <c r="YR542" i="3"/>
  <c r="ZD542" i="3"/>
  <c r="ZP542" i="3"/>
  <c r="AAB542" i="3"/>
  <c r="AAN542" i="3"/>
  <c r="AAZ542" i="3"/>
  <c r="ABL542" i="3"/>
  <c r="XF543" i="3"/>
  <c r="XR543" i="3"/>
  <c r="YD543" i="3"/>
  <c r="YP543" i="3"/>
  <c r="ZB543" i="3"/>
  <c r="ZN543" i="3"/>
  <c r="ZZ543" i="3"/>
  <c r="AAL543" i="3"/>
  <c r="AAX543" i="3"/>
  <c r="ABJ543" i="3"/>
  <c r="ABV543" i="3"/>
  <c r="XP544" i="3"/>
  <c r="YB544" i="3"/>
  <c r="YN544" i="3"/>
  <c r="YZ544" i="3"/>
  <c r="ZL544" i="3"/>
  <c r="ZX544" i="3"/>
  <c r="AAJ544" i="3"/>
  <c r="AAV544" i="3"/>
  <c r="ABH544" i="3"/>
  <c r="ABT544" i="3"/>
  <c r="XN545" i="3"/>
  <c r="XZ545" i="3"/>
  <c r="YL545" i="3"/>
  <c r="YX545" i="3"/>
  <c r="ZJ545" i="3"/>
  <c r="ZV545" i="3"/>
  <c r="AAH545" i="3"/>
  <c r="AAT545" i="3"/>
  <c r="ABF545" i="3"/>
  <c r="ABR545" i="3"/>
  <c r="XL546" i="3"/>
  <c r="XX546" i="3"/>
  <c r="YJ546" i="3"/>
  <c r="YV546" i="3"/>
  <c r="ZH546" i="3"/>
  <c r="ZT546" i="3"/>
  <c r="AAF546" i="3"/>
  <c r="AAR546" i="3"/>
  <c r="ABD546" i="3"/>
  <c r="ABP546" i="3"/>
  <c r="XK541" i="3"/>
  <c r="XW541" i="3"/>
  <c r="AAQ541" i="3"/>
  <c r="AAC542" i="3"/>
  <c r="XL541" i="3"/>
  <c r="XX541" i="3"/>
  <c r="YJ541" i="3"/>
  <c r="YV541" i="3"/>
  <c r="ZH541" i="3"/>
  <c r="ZT541" i="3"/>
  <c r="AAF541" i="3"/>
  <c r="AAR541" i="3"/>
  <c r="ABD541" i="3"/>
  <c r="ABP541" i="3"/>
  <c r="XJ542" i="3"/>
  <c r="XV542" i="3"/>
  <c r="YH542" i="3"/>
  <c r="YT542" i="3"/>
  <c r="ZF542" i="3"/>
  <c r="ZR542" i="3"/>
  <c r="AAD542" i="3"/>
  <c r="AAP542" i="3"/>
  <c r="ABB542" i="3"/>
  <c r="ABN542" i="3"/>
  <c r="XH543" i="3"/>
  <c r="XT543" i="3"/>
  <c r="YF543" i="3"/>
  <c r="YR543" i="3"/>
  <c r="ZD543" i="3"/>
  <c r="ZP543" i="3"/>
  <c r="AAB543" i="3"/>
  <c r="AAN543" i="3"/>
  <c r="AAZ543" i="3"/>
  <c r="ABL543" i="3"/>
  <c r="XF544" i="3"/>
  <c r="XR544" i="3"/>
  <c r="YD544" i="3"/>
  <c r="YP544" i="3"/>
  <c r="ZB544" i="3"/>
  <c r="ZN544" i="3"/>
  <c r="ZZ544" i="3"/>
  <c r="AAL544" i="3"/>
  <c r="AAX544" i="3"/>
  <c r="ABJ544" i="3"/>
  <c r="ABV544" i="3"/>
  <c r="XP545" i="3"/>
  <c r="YB545" i="3"/>
  <c r="YN545" i="3"/>
  <c r="YZ545" i="3"/>
  <c r="ZL545" i="3"/>
  <c r="ZX545" i="3"/>
  <c r="AAJ545" i="3"/>
  <c r="AAV545" i="3"/>
  <c r="ABH545" i="3"/>
  <c r="ABT545" i="3"/>
  <c r="XN546" i="3"/>
  <c r="XZ546" i="3"/>
  <c r="YL546" i="3"/>
  <c r="YX546" i="3"/>
  <c r="ZJ546" i="3"/>
  <c r="ZV546" i="3"/>
  <c r="AAH546" i="3"/>
  <c r="AAT546" i="3"/>
  <c r="ABF546" i="3"/>
  <c r="ABR546" i="3"/>
  <c r="XM541" i="3"/>
  <c r="XN541" i="3"/>
  <c r="XZ541" i="3"/>
  <c r="YL541" i="3"/>
  <c r="YX541" i="3"/>
  <c r="ZJ541" i="3"/>
  <c r="ZV541" i="3"/>
  <c r="AAH541" i="3"/>
  <c r="AAT541" i="3"/>
  <c r="ABF541" i="3"/>
  <c r="ABR541" i="3"/>
  <c r="XL542" i="3"/>
  <c r="XX542" i="3"/>
  <c r="YJ542" i="3"/>
  <c r="YV542" i="3"/>
  <c r="ZH542" i="3"/>
  <c r="ZT542" i="3"/>
  <c r="AAF542" i="3"/>
  <c r="AAR542" i="3"/>
  <c r="ABD542" i="3"/>
  <c r="ABP542" i="3"/>
  <c r="XJ543" i="3"/>
  <c r="XV543" i="3"/>
  <c r="YH543" i="3"/>
  <c r="YT543" i="3"/>
  <c r="ZF543" i="3"/>
  <c r="ZR543" i="3"/>
  <c r="AAD543" i="3"/>
  <c r="AAP543" i="3"/>
  <c r="ABB543" i="3"/>
  <c r="ABN543" i="3"/>
  <c r="XH544" i="3"/>
  <c r="XT544" i="3"/>
  <c r="YF544" i="3"/>
  <c r="YR544" i="3"/>
  <c r="ZD544" i="3"/>
  <c r="ZP544" i="3"/>
  <c r="AAB544" i="3"/>
  <c r="AAN544" i="3"/>
  <c r="AAZ544" i="3"/>
  <c r="ABL544" i="3"/>
  <c r="XF545" i="3"/>
  <c r="XR545" i="3"/>
  <c r="YD545" i="3"/>
  <c r="YP545" i="3"/>
  <c r="ZB545" i="3"/>
  <c r="ZN545" i="3"/>
  <c r="ZZ545" i="3"/>
  <c r="AAL545" i="3"/>
  <c r="AAX545" i="3"/>
  <c r="ABJ545" i="3"/>
  <c r="ABV545" i="3"/>
  <c r="XP546" i="3"/>
  <c r="YB546" i="3"/>
  <c r="YN546" i="3"/>
  <c r="YZ546" i="3"/>
  <c r="ZL546" i="3"/>
  <c r="ZX546" i="3"/>
  <c r="AAJ546" i="3"/>
  <c r="AAV546" i="3"/>
  <c r="ABH546" i="3"/>
  <c r="ABT546" i="3"/>
  <c r="XU542" i="3"/>
  <c r="XW542" i="3"/>
  <c r="XU543" i="3"/>
  <c r="AAO543" i="3"/>
  <c r="YQ544" i="3"/>
  <c r="ABK544" i="3"/>
  <c r="ZM545" i="3"/>
  <c r="XO546" i="3"/>
  <c r="XI543" i="3"/>
  <c r="YI542" i="3"/>
  <c r="YE543" i="3"/>
  <c r="AAY543" i="3"/>
  <c r="ZA544" i="3"/>
  <c r="ABU544" i="3"/>
  <c r="ZW545" i="3"/>
  <c r="XY546" i="3"/>
  <c r="AAS546" i="3"/>
  <c r="ABQ541" i="3"/>
  <c r="XY541" i="3"/>
  <c r="YU542" i="3"/>
  <c r="YG543" i="3"/>
  <c r="ABA543" i="3"/>
  <c r="ZC544" i="3"/>
  <c r="XE545" i="3"/>
  <c r="ZY545" i="3"/>
  <c r="YA546" i="3"/>
  <c r="AAU546" i="3"/>
  <c r="AAC543" i="3"/>
  <c r="YK541" i="3"/>
  <c r="ZG542" i="3"/>
  <c r="YQ543" i="3"/>
  <c r="ABK543" i="3"/>
  <c r="ZM544" i="3"/>
  <c r="XO545" i="3"/>
  <c r="AAI545" i="3"/>
  <c r="YK546" i="3"/>
  <c r="ABE546" i="3"/>
  <c r="AAY544" i="3"/>
  <c r="YW541" i="3"/>
  <c r="ZS542" i="3"/>
  <c r="YS543" i="3"/>
  <c r="ABM543" i="3"/>
  <c r="ZO544" i="3"/>
  <c r="XQ545" i="3"/>
  <c r="AAK545" i="3"/>
  <c r="YM546" i="3"/>
  <c r="ABG546" i="3"/>
  <c r="ZA545" i="3"/>
  <c r="ZI541" i="3"/>
  <c r="AAE542" i="3"/>
  <c r="ZC543" i="3"/>
  <c r="XE544" i="3"/>
  <c r="ZY544" i="3"/>
  <c r="YA545" i="3"/>
  <c r="AAU545" i="3"/>
  <c r="YW546" i="3"/>
  <c r="ABQ546" i="3"/>
  <c r="YE544" i="3"/>
  <c r="ZU541" i="3"/>
  <c r="AAQ542" i="3"/>
  <c r="ZE543" i="3"/>
  <c r="XG544" i="3"/>
  <c r="AAA544" i="3"/>
  <c r="YC545" i="3"/>
  <c r="AAW545" i="3"/>
  <c r="YY546" i="3"/>
  <c r="ABS546" i="3"/>
  <c r="ZI546" i="3"/>
  <c r="AAW544" i="3"/>
  <c r="ZU546" i="3"/>
  <c r="ZW546" i="3"/>
  <c r="AAG541" i="3"/>
  <c r="ABC542" i="3"/>
  <c r="ZO543" i="3"/>
  <c r="XQ544" i="3"/>
  <c r="AAK544" i="3"/>
  <c r="YM545" i="3"/>
  <c r="ABG545" i="3"/>
  <c r="AAS541" i="3"/>
  <c r="ABO542" i="3"/>
  <c r="ZQ543" i="3"/>
  <c r="XS544" i="3"/>
  <c r="AAM544" i="3"/>
  <c r="YO545" i="3"/>
  <c r="ABI545" i="3"/>
  <c r="ZK546" i="3"/>
  <c r="ABE541" i="3"/>
  <c r="XG543" i="3"/>
  <c r="AAA543" i="3"/>
  <c r="YC544" i="3"/>
  <c r="YY545" i="3"/>
  <c r="ABS545" i="3"/>
  <c r="ABU545" i="3"/>
  <c r="XK542" i="3"/>
  <c r="XS543" i="3"/>
  <c r="AAM543" i="3"/>
  <c r="YO544" i="3"/>
  <c r="ABI544" i="3"/>
  <c r="ZK545" i="3"/>
  <c r="XM546" i="3"/>
  <c r="AAG546" i="3"/>
  <c r="AAI546" i="3"/>
  <c r="YX550" i="3"/>
  <c r="ABG550" i="3"/>
  <c r="AAG550" i="3"/>
  <c r="ZG550" i="3"/>
  <c r="YH550" i="3"/>
  <c r="XI550" i="3"/>
  <c r="ZO550" i="3"/>
  <c r="AAL550" i="3"/>
  <c r="ZY550" i="3"/>
  <c r="ZL550" i="3"/>
  <c r="YV550" i="3"/>
  <c r="AAU550" i="3"/>
  <c r="ZU550" i="3"/>
  <c r="YU550" i="3"/>
  <c r="XV550" i="3"/>
  <c r="AAN550" i="3"/>
  <c r="ZC550" i="3"/>
  <c r="ZZ550" i="3"/>
  <c r="ZM550" i="3"/>
  <c r="YZ550" i="3"/>
  <c r="ABP550" i="3"/>
  <c r="AAI550" i="3"/>
  <c r="ZI550" i="3"/>
  <c r="YI550" i="3"/>
  <c r="XJ550" i="3"/>
  <c r="AAB550" i="3"/>
  <c r="YQ550" i="3"/>
  <c r="ZN550" i="3"/>
  <c r="ZA550" i="3"/>
  <c r="YN550" i="3"/>
  <c r="ZV550" i="3"/>
  <c r="YL550" i="3"/>
  <c r="ZW550" i="3"/>
  <c r="YW550" i="3"/>
  <c r="XW550" i="3"/>
  <c r="ABM550" i="3"/>
  <c r="ZP550" i="3"/>
  <c r="YE550" i="3"/>
  <c r="ZB550" i="3"/>
  <c r="YO550" i="3"/>
  <c r="YB550" i="3"/>
  <c r="ZT550" i="3"/>
  <c r="ABF550" i="3"/>
  <c r="ZK550" i="3"/>
  <c r="YK550" i="3"/>
  <c r="XK550" i="3"/>
  <c r="ABA550" i="3"/>
  <c r="ZD550" i="3"/>
  <c r="XS550" i="3"/>
  <c r="YP550" i="3"/>
  <c r="YC550" i="3"/>
  <c r="XP550" i="3"/>
  <c r="XZ550" i="3"/>
  <c r="ABD550" i="3"/>
  <c r="YY550" i="3"/>
  <c r="XY550" i="3"/>
  <c r="ABN550" i="3"/>
  <c r="AAO550" i="3"/>
  <c r="YR550" i="3"/>
  <c r="XG550" i="3"/>
  <c r="YD550" i="3"/>
  <c r="XQ550" i="3"/>
  <c r="OR550" i="3"/>
  <c r="HN550" i="3"/>
  <c r="HB550" i="3"/>
  <c r="IV550" i="3"/>
  <c r="BW41" i="1"/>
  <c r="BW34" i="1"/>
  <c r="B12" i="6"/>
  <c r="RA550" i="3"/>
  <c r="BE550" i="3"/>
  <c r="NP550" i="3"/>
  <c r="BR550" i="3"/>
  <c r="PJ550" i="3"/>
  <c r="K550" i="3"/>
  <c r="CR550" i="3"/>
  <c r="NN550" i="3"/>
  <c r="LR550" i="3"/>
  <c r="AU550" i="3"/>
  <c r="WV550" i="3"/>
  <c r="EQ550" i="3"/>
  <c r="SS550" i="3"/>
  <c r="OX550" i="3"/>
  <c r="AJ550" i="3"/>
  <c r="AJ314" i="6" s="1"/>
  <c r="AJ315" i="6" s="1"/>
  <c r="BY550" i="3"/>
  <c r="JW550" i="3"/>
  <c r="IF550" i="3"/>
  <c r="KE550" i="3"/>
  <c r="QB550" i="3"/>
  <c r="U550" i="3"/>
  <c r="HH550" i="3"/>
  <c r="EF550" i="3"/>
  <c r="DT550" i="3"/>
  <c r="MD550" i="3"/>
  <c r="KI550" i="3"/>
  <c r="LC550" i="3"/>
  <c r="JT550" i="3"/>
  <c r="GP550" i="3"/>
  <c r="MW550" i="3"/>
  <c r="BM550" i="3"/>
  <c r="CT550" i="3"/>
  <c r="QE550" i="3"/>
  <c r="ET550" i="3"/>
  <c r="UB550" i="3"/>
  <c r="PH550" i="3"/>
  <c r="IY550" i="3"/>
  <c r="NZ550" i="3"/>
  <c r="CG550" i="3"/>
  <c r="DR550" i="3"/>
  <c r="RC550" i="3"/>
  <c r="HX550" i="3"/>
  <c r="BF550" i="3"/>
  <c r="OF550" i="3"/>
  <c r="QT550" i="3"/>
  <c r="EC550" i="3"/>
  <c r="IH550" i="3"/>
  <c r="SN550" i="3"/>
  <c r="JJ550" i="3"/>
  <c r="PV550" i="3"/>
  <c r="SE550" i="3"/>
  <c r="EW550" i="3"/>
  <c r="NI550" i="3"/>
  <c r="JF550" i="3"/>
  <c r="CW550" i="3"/>
  <c r="BB550" i="3"/>
  <c r="AC550" i="3"/>
  <c r="L550" i="3"/>
  <c r="FU550" i="3"/>
  <c r="OL550" i="3"/>
  <c r="NV550" i="3"/>
  <c r="MO550" i="3"/>
  <c r="BH550" i="3"/>
  <c r="DP550" i="3"/>
  <c r="AO550" i="3"/>
  <c r="AO314" i="6" s="1"/>
  <c r="AO315" i="6" s="1"/>
  <c r="HQ550" i="3"/>
  <c r="RM550" i="3"/>
  <c r="OT550" i="3"/>
  <c r="RE550" i="3"/>
  <c r="LY550" i="3"/>
  <c r="GB550" i="3"/>
  <c r="IJ550" i="3"/>
  <c r="TB550" i="3"/>
  <c r="FG550" i="3"/>
  <c r="TJ550" i="3"/>
  <c r="IZ550" i="3"/>
  <c r="AW550" i="3"/>
  <c r="IG550" i="3"/>
  <c r="JK550" i="3"/>
  <c r="R550" i="3"/>
  <c r="HC550" i="3"/>
  <c r="AA550" i="3"/>
  <c r="EI550" i="3"/>
  <c r="RY550" i="3"/>
  <c r="HE550" i="3"/>
  <c r="CH550" i="3"/>
  <c r="HV550" i="3"/>
  <c r="NJ550" i="3"/>
  <c r="SX550" i="3"/>
  <c r="EE550" i="3"/>
  <c r="JS550" i="3"/>
  <c r="PS550" i="3"/>
  <c r="SB550" i="3"/>
  <c r="MC550" i="3"/>
  <c r="IN550" i="3"/>
  <c r="NQ550" i="3"/>
  <c r="TY550" i="3"/>
  <c r="PW550" i="3"/>
  <c r="KC550" i="3"/>
  <c r="EU550" i="3"/>
  <c r="MK550" i="3"/>
  <c r="BN550" i="3"/>
  <c r="KU550" i="3"/>
  <c r="BZ550" i="3"/>
  <c r="LP550" i="3"/>
  <c r="Z550" i="3"/>
  <c r="KO550" i="3"/>
  <c r="CV550" i="3"/>
  <c r="PE550" i="3"/>
  <c r="GS550" i="3"/>
  <c r="AG550" i="3"/>
  <c r="LA550" i="3"/>
  <c r="DE550" i="3"/>
  <c r="PT550" i="3"/>
  <c r="GE550" i="3"/>
  <c r="GE314" i="6" s="1"/>
  <c r="GE315" i="6" s="1"/>
  <c r="J550" i="3"/>
  <c r="JH550" i="3"/>
  <c r="DF550" i="3"/>
  <c r="IT550" i="3"/>
  <c r="OH550" i="3"/>
  <c r="O550" i="3"/>
  <c r="FC550" i="3"/>
  <c r="KQ550" i="3"/>
  <c r="QQ550" i="3"/>
  <c r="SZ550" i="3"/>
  <c r="NY550" i="3"/>
  <c r="KJ550" i="3"/>
  <c r="UZ550" i="3"/>
  <c r="KN550" i="3"/>
  <c r="JQ550" i="3"/>
  <c r="TQ550" i="3"/>
  <c r="FS550" i="3"/>
  <c r="QU550" i="3"/>
  <c r="GJ550" i="3"/>
  <c r="RS550" i="3"/>
  <c r="BC550" i="3"/>
  <c r="MV550" i="3"/>
  <c r="ER550" i="3"/>
  <c r="SP550" i="3"/>
  <c r="IS550" i="3"/>
  <c r="BL550" i="3"/>
  <c r="NH550" i="3"/>
  <c r="FA550" i="3"/>
  <c r="TI550" i="3"/>
  <c r="IA550" i="3"/>
  <c r="AL550" i="3"/>
  <c r="AL314" i="6" s="1"/>
  <c r="AL315" i="6" s="1"/>
  <c r="LM550" i="3"/>
  <c r="ED550" i="3"/>
  <c r="JR550" i="3"/>
  <c r="PF550" i="3"/>
  <c r="AM550" i="3"/>
  <c r="AM314" i="6" s="1"/>
  <c r="AM315" i="6" s="1"/>
  <c r="GA550" i="3"/>
  <c r="LO550" i="3"/>
  <c r="RO550" i="3"/>
  <c r="DI550" i="3"/>
  <c r="RQ550" i="3"/>
  <c r="OB550" i="3"/>
  <c r="ID550" i="3"/>
  <c r="XC550" i="3"/>
  <c r="VG550" i="3"/>
  <c r="GZ550" i="3"/>
  <c r="SQ550" i="3"/>
  <c r="CL550" i="3"/>
  <c r="MJ550" i="3"/>
  <c r="V550" i="3"/>
  <c r="HZ550" i="3"/>
  <c r="AI550" i="3"/>
  <c r="IR550" i="3"/>
  <c r="AQ550" i="3"/>
  <c r="AQ314" i="6" s="1"/>
  <c r="AQ315" i="6" s="1"/>
  <c r="BX550" i="3"/>
  <c r="NX550" i="3"/>
  <c r="FP550" i="3"/>
  <c r="Q550" i="3"/>
  <c r="JV550" i="3"/>
  <c r="CF550" i="3"/>
  <c r="OJ550" i="3"/>
  <c r="FY550" i="3"/>
  <c r="I550" i="3"/>
  <c r="JE550" i="3"/>
  <c r="BA550" i="3"/>
  <c r="MP550" i="3"/>
  <c r="EP550" i="3"/>
  <c r="KD550" i="3"/>
  <c r="PR550" i="3"/>
  <c r="AY550" i="3"/>
  <c r="GM550" i="3"/>
  <c r="MA550" i="3"/>
  <c r="SA550" i="3"/>
  <c r="ES550" i="3"/>
  <c r="SC550" i="3"/>
  <c r="ON550" i="3"/>
  <c r="IP550" i="3"/>
  <c r="KT550" i="3"/>
  <c r="BU550" i="3"/>
  <c r="LG550" i="3"/>
  <c r="CJ550" i="3"/>
  <c r="CS550" i="3"/>
  <c r="OY550" i="3"/>
  <c r="GN550" i="3"/>
  <c r="AE550" i="3"/>
  <c r="KZ550" i="3"/>
  <c r="DD550" i="3"/>
  <c r="PQ550" i="3"/>
  <c r="GW550" i="3"/>
  <c r="W550" i="3"/>
  <c r="KH550" i="3"/>
  <c r="BT550" i="3"/>
  <c r="NT550" i="3"/>
  <c r="FB550" i="3"/>
  <c r="KP550" i="3"/>
  <c r="QD550" i="3"/>
  <c r="BK550" i="3"/>
  <c r="GY550" i="3"/>
  <c r="MM550" i="3"/>
  <c r="SM550" i="3"/>
  <c r="FE550" i="3"/>
  <c r="TP550" i="3"/>
  <c r="PX550" i="3"/>
  <c r="JB550" i="3"/>
  <c r="CY550" i="3"/>
  <c r="SW550" i="3"/>
  <c r="DH550" i="3"/>
  <c r="NL550" i="3"/>
  <c r="DW550" i="3"/>
  <c r="OA550" i="3"/>
  <c r="EN550" i="3"/>
  <c r="DQ550" i="3"/>
  <c r="QO550" i="3"/>
  <c r="HL550" i="3"/>
  <c r="AT550" i="3"/>
  <c r="MB550" i="3"/>
  <c r="EB550" i="3"/>
  <c r="RG550" i="3"/>
  <c r="HU550" i="3"/>
  <c r="AK550" i="3"/>
  <c r="AK314" i="6" s="1"/>
  <c r="AK315" i="6" s="1"/>
  <c r="LL550" i="3"/>
  <c r="CO550" i="3"/>
  <c r="OV550" i="3"/>
  <c r="FN550" i="3"/>
  <c r="LB550" i="3"/>
  <c r="QP550" i="3"/>
  <c r="BW550" i="3"/>
  <c r="HK550" i="3"/>
  <c r="MY550" i="3"/>
  <c r="SY550" i="3"/>
  <c r="GC550" i="3"/>
  <c r="GC314" i="6" s="1"/>
  <c r="GC315" i="6" s="1"/>
  <c r="CN550" i="3"/>
  <c r="TD550" i="3"/>
  <c r="QL550" i="3"/>
  <c r="UI544" i="3"/>
  <c r="MQ550" i="3"/>
  <c r="P550" i="3"/>
  <c r="FL550" i="3"/>
  <c r="QI550" i="3"/>
  <c r="GD550" i="3"/>
  <c r="GD314" i="6" s="1"/>
  <c r="GD315" i="6" s="1"/>
  <c r="RR550" i="3"/>
  <c r="GQ550" i="3"/>
  <c r="EO550" i="3"/>
  <c r="SK550" i="3"/>
  <c r="IL550" i="3"/>
  <c r="BI550" i="3"/>
  <c r="NC550" i="3"/>
  <c r="EZ550" i="3"/>
  <c r="TC550" i="3"/>
  <c r="IX550" i="3"/>
  <c r="AZ550" i="3"/>
  <c r="MN550" i="3"/>
  <c r="DM550" i="3"/>
  <c r="QH550" i="3"/>
  <c r="FZ550" i="3"/>
  <c r="LN550" i="3"/>
  <c r="RB550" i="3"/>
  <c r="CI550" i="3"/>
  <c r="HW550" i="3"/>
  <c r="NK550" i="3"/>
  <c r="QF550" i="3"/>
  <c r="GO550" i="3"/>
  <c r="CZ550" i="3"/>
  <c r="UN550" i="3"/>
  <c r="RV550" i="3"/>
  <c r="FF550" i="3"/>
  <c r="Y550" i="3"/>
  <c r="DJ550" i="3"/>
  <c r="AX550" i="3"/>
  <c r="HO550" i="3"/>
  <c r="AD550" i="3"/>
  <c r="IM550" i="3"/>
  <c r="AN550" i="3"/>
  <c r="AN314" i="6" s="1"/>
  <c r="AN315" i="6" s="1"/>
  <c r="JD550" i="3"/>
  <c r="FM550" i="3"/>
  <c r="M550" i="3"/>
  <c r="JP550" i="3"/>
  <c r="CC550" i="3"/>
  <c r="OG550" i="3"/>
  <c r="FX550" i="3"/>
  <c r="S550" i="3"/>
  <c r="KB550" i="3"/>
  <c r="BQ550" i="3"/>
  <c r="NO550" i="3"/>
  <c r="EK550" i="3"/>
  <c r="SD550" i="3"/>
  <c r="GL550" i="3"/>
  <c r="LZ550" i="3"/>
  <c r="RN550" i="3"/>
  <c r="CU550" i="3"/>
  <c r="II550" i="3"/>
  <c r="OI550" i="3"/>
  <c r="QR550" i="3"/>
  <c r="HA550" i="3"/>
  <c r="DL550" i="3"/>
  <c r="IC550" i="3"/>
  <c r="FW550" i="3"/>
  <c r="NB550" i="3"/>
  <c r="CX550" i="3"/>
  <c r="KF550" i="3"/>
  <c r="BO550" i="3"/>
  <c r="LF550" i="3"/>
  <c r="CA550" i="3"/>
  <c r="LX550" i="3"/>
  <c r="GK550" i="3"/>
  <c r="AB550" i="3"/>
  <c r="KR550" i="3"/>
  <c r="DA550" i="3"/>
  <c r="PK550" i="3"/>
  <c r="GV550" i="3"/>
  <c r="AH550" i="3"/>
  <c r="LD550" i="3"/>
  <c r="CM550" i="3"/>
  <c r="OS550" i="3"/>
  <c r="FI550" i="3"/>
  <c r="BJ550" i="3"/>
  <c r="GX550" i="3"/>
  <c r="ML550" i="3"/>
  <c r="RZ550" i="3"/>
  <c r="DG550" i="3"/>
  <c r="IU550" i="3"/>
  <c r="OU550" i="3"/>
  <c r="RD550" i="3"/>
  <c r="IK550" i="3"/>
  <c r="EV550" i="3"/>
  <c r="MS550" i="3"/>
  <c r="HG550" i="3"/>
  <c r="AS550" i="3"/>
  <c r="N550" i="3"/>
  <c r="FD550" i="3"/>
  <c r="MZ550" i="3"/>
  <c r="DV550" i="3"/>
  <c r="NU550" i="3"/>
  <c r="EH550" i="3"/>
  <c r="OM550" i="3"/>
  <c r="HI550" i="3"/>
  <c r="AP550" i="3"/>
  <c r="AP314" i="6" s="1"/>
  <c r="AP315" i="6" s="1"/>
  <c r="LS550" i="3"/>
  <c r="DY550" i="3"/>
  <c r="RF550" i="3"/>
  <c r="HT550" i="3"/>
  <c r="AV550" i="3"/>
  <c r="ME550" i="3"/>
  <c r="DK550" i="3"/>
  <c r="QC550" i="3"/>
  <c r="GG550" i="3"/>
  <c r="GG314" i="6" s="1"/>
  <c r="GG315" i="6" s="1"/>
  <c r="BV550" i="3"/>
  <c r="HJ550" i="3"/>
  <c r="MX550" i="3"/>
  <c r="SL550" i="3"/>
  <c r="DS550" i="3"/>
  <c r="JG550" i="3"/>
  <c r="PG550" i="3"/>
  <c r="RP550" i="3"/>
  <c r="LQ550" i="3"/>
  <c r="IB550" i="3"/>
  <c r="NE550" i="3"/>
  <c r="B13" i="6"/>
  <c r="C13" i="6"/>
  <c r="B143" i="5"/>
  <c r="C143" i="5"/>
  <c r="B141" i="5"/>
  <c r="FQ550" i="3"/>
  <c r="LE550" i="3"/>
  <c r="QS550" i="3"/>
  <c r="CB550" i="3"/>
  <c r="HP550" i="3"/>
  <c r="ND550" i="3"/>
  <c r="SR550" i="3"/>
  <c r="MG550" i="3"/>
  <c r="SG550" i="3"/>
  <c r="HR550" i="3"/>
  <c r="PB550" i="3"/>
  <c r="FK550" i="3"/>
  <c r="PD550" i="3"/>
  <c r="VJ550" i="3"/>
  <c r="QX550" i="3"/>
  <c r="GU550" i="3"/>
  <c r="SJ550" i="3"/>
  <c r="TL550" i="3"/>
  <c r="HM550" i="3"/>
  <c r="NA550" i="3"/>
  <c r="SO550" i="3"/>
  <c r="DX550" i="3"/>
  <c r="JL550" i="3"/>
  <c r="OZ550" i="3"/>
  <c r="IO550" i="3"/>
  <c r="OC550" i="3"/>
  <c r="CD550" i="3"/>
  <c r="JN550" i="3"/>
  <c r="ST550" i="3"/>
  <c r="JC550" i="3"/>
  <c r="UW550" i="3"/>
  <c r="CK550" i="3"/>
  <c r="HY550" i="3"/>
  <c r="NM550" i="3"/>
  <c r="TA550" i="3"/>
  <c r="EJ550" i="3"/>
  <c r="JX550" i="3"/>
  <c r="PL550" i="3"/>
  <c r="JA550" i="3"/>
  <c r="OO550" i="3"/>
  <c r="CP550" i="3"/>
  <c r="KX550" i="3"/>
  <c r="TF550" i="3"/>
  <c r="KA550" i="3"/>
  <c r="VV550" i="3"/>
  <c r="JM550" i="3"/>
  <c r="PA550" i="3"/>
  <c r="DB550" i="3"/>
  <c r="LJ550" i="3"/>
  <c r="VL550" i="3"/>
  <c r="LK550" i="3"/>
  <c r="WT550" i="3"/>
  <c r="WC550" i="3"/>
  <c r="IW550" i="3"/>
  <c r="OK550" i="3"/>
  <c r="T550" i="3"/>
  <c r="FH550" i="3"/>
  <c r="KV550" i="3"/>
  <c r="QJ550" i="3"/>
  <c r="JY550" i="3"/>
  <c r="PM550" i="3"/>
  <c r="DN550" i="3"/>
  <c r="MH550" i="3"/>
  <c r="BG550" i="3"/>
  <c r="MI550" i="3"/>
  <c r="UO550" i="3"/>
  <c r="XD550" i="3"/>
  <c r="NW550" i="3"/>
  <c r="TK550" i="3"/>
  <c r="DU550" i="3"/>
  <c r="JI550" i="3"/>
  <c r="OW550" i="3"/>
  <c r="AF550" i="3"/>
  <c r="FT550" i="3"/>
  <c r="LH550" i="3"/>
  <c r="QV550" i="3"/>
  <c r="KK550" i="3"/>
  <c r="PY550" i="3"/>
  <c r="DZ550" i="3"/>
  <c r="NF550" i="3"/>
  <c r="BS550" i="3"/>
  <c r="MU550" i="3"/>
  <c r="WL550" i="3"/>
  <c r="EG550" i="3"/>
  <c r="JU550" i="3"/>
  <c r="PI550" i="3"/>
  <c r="AR550" i="3"/>
  <c r="AR314" i="6" s="1"/>
  <c r="AR315" i="6" s="1"/>
  <c r="GF550" i="3"/>
  <c r="GF314" i="6" s="1"/>
  <c r="GF315" i="6" s="1"/>
  <c r="LT550" i="3"/>
  <c r="RH550" i="3"/>
  <c r="KW550" i="3"/>
  <c r="QK550" i="3"/>
  <c r="FJ550" i="3"/>
  <c r="NR550" i="3"/>
  <c r="DC550" i="3"/>
  <c r="OQ550" i="3"/>
  <c r="UR550" i="3"/>
  <c r="KG550" i="3"/>
  <c r="PU550" i="3"/>
  <c r="BD550" i="3"/>
  <c r="GR550" i="3"/>
  <c r="MF550" i="3"/>
  <c r="RT550" i="3"/>
  <c r="LI550" i="3"/>
  <c r="QW550" i="3"/>
  <c r="FV550" i="3"/>
  <c r="OD550" i="3"/>
  <c r="DO550" i="3"/>
  <c r="PO550" i="3"/>
  <c r="WO550" i="3"/>
  <c r="KS550" i="3"/>
  <c r="QG550" i="3"/>
  <c r="BP550" i="3"/>
  <c r="HD550" i="3"/>
  <c r="MR550" i="3"/>
  <c r="SF550" i="3"/>
  <c r="LU550" i="3"/>
  <c r="RI550" i="3"/>
  <c r="GT550" i="3"/>
  <c r="OP550" i="3"/>
  <c r="EM550" i="3"/>
  <c r="RW550" i="3"/>
  <c r="VZ550" i="3"/>
  <c r="TE550" i="3"/>
  <c r="GH550" i="3"/>
  <c r="GH314" i="6" s="1"/>
  <c r="GH315" i="6" s="1"/>
  <c r="LV550" i="3"/>
  <c r="RJ550" i="3"/>
  <c r="EA550" i="3"/>
  <c r="JO550" i="3"/>
  <c r="PC550" i="3"/>
  <c r="PP550" i="3"/>
  <c r="UK550" i="3"/>
  <c r="WH550" i="3"/>
  <c r="VA550" i="3"/>
  <c r="WX550" i="3"/>
  <c r="VD550" i="3"/>
  <c r="XA550" i="3"/>
  <c r="VS550" i="3"/>
  <c r="ER541" i="3"/>
  <c r="MN541" i="3"/>
  <c r="CZ542" i="3"/>
  <c r="BR543" i="3"/>
  <c r="OW541" i="3"/>
  <c r="VB542" i="3"/>
  <c r="UD542" i="3"/>
  <c r="AO544" i="3"/>
  <c r="HQ541" i="3"/>
  <c r="RJ541" i="3"/>
  <c r="DS542" i="3"/>
  <c r="NX542" i="3"/>
  <c r="AO543" i="3"/>
  <c r="BW541" i="3"/>
  <c r="JO543" i="3"/>
  <c r="JO245" i="6" s="1"/>
  <c r="UT543" i="3"/>
  <c r="NX543" i="3"/>
  <c r="NX245" i="6" s="1"/>
  <c r="FL545" i="3"/>
  <c r="VM550" i="3"/>
  <c r="TS550" i="3"/>
  <c r="VP550" i="3"/>
  <c r="TV550" i="3"/>
  <c r="WE550" i="3"/>
  <c r="FD541" i="3"/>
  <c r="MZ541" i="3"/>
  <c r="DX542" i="3"/>
  <c r="CT543" i="3"/>
  <c r="PU541" i="3"/>
  <c r="BT543" i="3"/>
  <c r="CH543" i="3"/>
  <c r="DL541" i="3"/>
  <c r="NE541" i="3"/>
  <c r="WX541" i="3"/>
  <c r="JG542" i="3"/>
  <c r="TL542" i="3"/>
  <c r="UG543" i="3"/>
  <c r="HK541" i="3"/>
  <c r="PC543" i="3"/>
  <c r="PC245" i="6" s="1"/>
  <c r="CL544" i="3"/>
  <c r="UV543" i="3"/>
  <c r="WX544" i="3"/>
  <c r="HF550" i="3"/>
  <c r="MT550" i="3"/>
  <c r="SH550" i="3"/>
  <c r="EY550" i="3"/>
  <c r="KM550" i="3"/>
  <c r="QA550" i="3"/>
  <c r="QN550" i="3"/>
  <c r="VI550" i="3"/>
  <c r="TO550" i="3"/>
  <c r="VY550" i="3"/>
  <c r="UE550" i="3"/>
  <c r="WB550" i="3"/>
  <c r="UH550" i="3"/>
  <c r="WQ550" i="3"/>
  <c r="FP541" i="3"/>
  <c r="NX541" i="3"/>
  <c r="FH542" i="3"/>
  <c r="IG543" i="3"/>
  <c r="IG245" i="6" s="1"/>
  <c r="RE541" i="3"/>
  <c r="ES543" i="3"/>
  <c r="ES245" i="6" s="1"/>
  <c r="KY544" i="3"/>
  <c r="IZ541" i="3"/>
  <c r="SS541" i="3"/>
  <c r="EP542" i="3"/>
  <c r="OU542" i="3"/>
  <c r="BN543" i="3"/>
  <c r="CT541" i="3"/>
  <c r="MY541" i="3"/>
  <c r="UQ543" i="3"/>
  <c r="HZ544" i="3"/>
  <c r="QZ544" i="3"/>
  <c r="EF545" i="3"/>
  <c r="KY550" i="3"/>
  <c r="QM550" i="3"/>
  <c r="QZ550" i="3"/>
  <c r="VU550" i="3"/>
  <c r="UA550" i="3"/>
  <c r="WK550" i="3"/>
  <c r="UQ550" i="3"/>
  <c r="WN550" i="3"/>
  <c r="UT550" i="3"/>
  <c r="GB541" i="3"/>
  <c r="PT541" i="3"/>
  <c r="IN542" i="3"/>
  <c r="EF544" i="3"/>
  <c r="VI541" i="3"/>
  <c r="ER544" i="3"/>
  <c r="EI541" i="3"/>
  <c r="ON541" i="3"/>
  <c r="AK542" i="3"/>
  <c r="KD542" i="3"/>
  <c r="UI542" i="3"/>
  <c r="CJ544" i="3"/>
  <c r="IH541" i="3"/>
  <c r="SM541" i="3"/>
  <c r="CI544" i="3"/>
  <c r="QT544" i="3"/>
  <c r="DY544" i="3"/>
  <c r="XB544" i="3"/>
  <c r="QY550" i="3"/>
  <c r="RL550" i="3"/>
  <c r="WG550" i="3"/>
  <c r="UM550" i="3"/>
  <c r="WW550" i="3"/>
  <c r="VC550" i="3"/>
  <c r="WZ550" i="3"/>
  <c r="VF550" i="3"/>
  <c r="TX550" i="3"/>
  <c r="VJ546" i="3"/>
  <c r="P541" i="3"/>
  <c r="GZ541" i="3"/>
  <c r="QR541" i="3"/>
  <c r="JL542" i="3"/>
  <c r="CN545" i="3"/>
  <c r="WS541" i="3"/>
  <c r="R541" i="3"/>
  <c r="JW541" i="3"/>
  <c r="UB541" i="3"/>
  <c r="FY542" i="3"/>
  <c r="PR542" i="3"/>
  <c r="CN543" i="3"/>
  <c r="DQ541" i="3"/>
  <c r="NV541" i="3"/>
  <c r="AE542" i="3"/>
  <c r="HW544" i="3"/>
  <c r="DS543" i="3"/>
  <c r="LF543" i="3"/>
  <c r="LF245" i="6" s="1"/>
  <c r="SH545" i="3"/>
  <c r="GI550" i="3"/>
  <c r="LW550" i="3"/>
  <c r="RK550" i="3"/>
  <c r="RX550" i="3"/>
  <c r="WS550" i="3"/>
  <c r="UY550" i="3"/>
  <c r="TR550" i="3"/>
  <c r="VO550" i="3"/>
  <c r="TU550" i="3"/>
  <c r="VR550" i="3"/>
  <c r="UJ550" i="3"/>
  <c r="UV550" i="3"/>
  <c r="WP550" i="3"/>
  <c r="AB541" i="3"/>
  <c r="HL541" i="3"/>
  <c r="RD541" i="3"/>
  <c r="KV542" i="3"/>
  <c r="AO541" i="3"/>
  <c r="DA542" i="3"/>
  <c r="FF541" i="3"/>
  <c r="PK541" i="3"/>
  <c r="BT542" i="3"/>
  <c r="LM542" i="3"/>
  <c r="VG542" i="3"/>
  <c r="PJ544" i="3"/>
  <c r="JE541" i="3"/>
  <c r="TJ541" i="3"/>
  <c r="FS542" i="3"/>
  <c r="QM544" i="3"/>
  <c r="JS543" i="3"/>
  <c r="JS245" i="6" s="1"/>
  <c r="JN544" i="3"/>
  <c r="PU546" i="3"/>
  <c r="TN550" i="3"/>
  <c r="VK550" i="3"/>
  <c r="UD550" i="3"/>
  <c r="WA550" i="3"/>
  <c r="UG550" i="3"/>
  <c r="WD550" i="3"/>
  <c r="VH550" i="3"/>
  <c r="AN541" i="3"/>
  <c r="IJ541" i="3"/>
  <c r="SB541" i="3"/>
  <c r="OB542" i="3"/>
  <c r="DU541" i="3"/>
  <c r="EK542" i="3"/>
  <c r="KT541" i="3"/>
  <c r="UY541" i="3"/>
  <c r="HH542" i="3"/>
  <c r="RA542" i="3"/>
  <c r="FM543" i="3"/>
  <c r="FM245" i="6" s="1"/>
  <c r="EN541" i="3"/>
  <c r="OS541" i="3"/>
  <c r="BB542" i="3"/>
  <c r="LG542" i="3"/>
  <c r="CK544" i="3"/>
  <c r="PS543" i="3"/>
  <c r="PS245" i="6" s="1"/>
  <c r="WU543" i="3"/>
  <c r="SN545" i="3"/>
  <c r="SI550" i="3"/>
  <c r="SV550" i="3"/>
  <c r="TZ550" i="3"/>
  <c r="VW550" i="3"/>
  <c r="UP550" i="3"/>
  <c r="WM550" i="3"/>
  <c r="US550" i="3"/>
  <c r="XB550" i="3"/>
  <c r="VT550" i="3"/>
  <c r="AZ541" i="3"/>
  <c r="JH541" i="3"/>
  <c r="SN541" i="3"/>
  <c r="OZ542" i="3"/>
  <c r="ES541" i="3"/>
  <c r="IO542" i="3"/>
  <c r="QH541" i="3"/>
  <c r="CQ542" i="3"/>
  <c r="MV542" i="3"/>
  <c r="WS542" i="3"/>
  <c r="W541" i="3"/>
  <c r="KB541" i="3"/>
  <c r="UG541" i="3"/>
  <c r="GP542" i="3"/>
  <c r="QU542" i="3"/>
  <c r="HY544" i="3"/>
  <c r="VS543" i="3"/>
  <c r="RH543" i="3"/>
  <c r="RH245" i="6" s="1"/>
  <c r="GT546" i="3"/>
  <c r="EL550" i="3"/>
  <c r="JZ550" i="3"/>
  <c r="PN550" i="3"/>
  <c r="CE550" i="3"/>
  <c r="HS550" i="3"/>
  <c r="NG550" i="3"/>
  <c r="SU550" i="3"/>
  <c r="TH550" i="3"/>
  <c r="UL550" i="3"/>
  <c r="WI550" i="3"/>
  <c r="VB550" i="3"/>
  <c r="WY550" i="3"/>
  <c r="VE550" i="3"/>
  <c r="TW550" i="3"/>
  <c r="WF550" i="3"/>
  <c r="BL541" i="3"/>
  <c r="KF541" i="3"/>
  <c r="VH541" i="3"/>
  <c r="QJ542" i="3"/>
  <c r="GC541" i="3"/>
  <c r="JY542" i="3"/>
  <c r="VV541" i="3"/>
  <c r="IE542" i="3"/>
  <c r="SJ542" i="3"/>
  <c r="LA543" i="3"/>
  <c r="LA245" i="6" s="1"/>
  <c r="FK541" i="3"/>
  <c r="PP541" i="3"/>
  <c r="BY542" i="3"/>
  <c r="MD542" i="3"/>
  <c r="WM542" i="3"/>
  <c r="QR544" i="3"/>
  <c r="DW544" i="3"/>
  <c r="LU543" i="3"/>
  <c r="LU245" i="6" s="1"/>
  <c r="RU550" i="3"/>
  <c r="EX550" i="3"/>
  <c r="KL550" i="3"/>
  <c r="PZ550" i="3"/>
  <c r="CQ550" i="3"/>
  <c r="IE550" i="3"/>
  <c r="NS550" i="3"/>
  <c r="TG550" i="3"/>
  <c r="WJ550" i="3"/>
  <c r="UX550" i="3"/>
  <c r="WU550" i="3"/>
  <c r="VN550" i="3"/>
  <c r="TT550" i="3"/>
  <c r="VQ550" i="3"/>
  <c r="UI550" i="3"/>
  <c r="WR550" i="3"/>
  <c r="BX541" i="3"/>
  <c r="KR541" i="3"/>
  <c r="WF541" i="3"/>
  <c r="TP542" i="3"/>
  <c r="JI541" i="3"/>
  <c r="OC542" i="3"/>
  <c r="DN542" i="3"/>
  <c r="NS542" i="3"/>
  <c r="AJ543" i="3"/>
  <c r="AT541" i="3"/>
  <c r="KY541" i="3"/>
  <c r="VD541" i="3"/>
  <c r="HM542" i="3"/>
  <c r="RR542" i="3"/>
  <c r="KB543" i="3"/>
  <c r="KB245" i="6" s="1"/>
  <c r="ED543" i="3"/>
  <c r="ED245" i="6" s="1"/>
  <c r="JX544" i="3"/>
  <c r="GH543" i="3"/>
  <c r="GH245" i="6" s="1"/>
  <c r="IQ550" i="3"/>
  <c r="OE550" i="3"/>
  <c r="VX550" i="3"/>
  <c r="TM550" i="3"/>
  <c r="UC550" i="3"/>
  <c r="UF550" i="3"/>
  <c r="UU550" i="3"/>
  <c r="CV541" i="3"/>
  <c r="LD541" i="3"/>
  <c r="T542" i="3"/>
  <c r="UN542" i="3"/>
  <c r="KG541" i="3"/>
  <c r="PM542" i="3"/>
  <c r="JB542" i="3"/>
  <c r="TG542" i="3"/>
  <c r="TH543" i="3"/>
  <c r="GH541" i="3"/>
  <c r="QM541" i="3"/>
  <c r="CV542" i="3"/>
  <c r="NA542" i="3"/>
  <c r="P543" i="3"/>
  <c r="WI542" i="3"/>
  <c r="JR543" i="3"/>
  <c r="JR245" i="6" s="1"/>
  <c r="FV545" i="3"/>
  <c r="EJ542" i="3"/>
  <c r="WR541" i="3"/>
  <c r="DV541" i="3"/>
  <c r="VT541" i="3"/>
  <c r="QF541" i="3"/>
  <c r="UK541" i="3"/>
  <c r="OV541" i="3"/>
  <c r="DH541" i="3"/>
  <c r="GR542" i="3"/>
  <c r="BD542" i="3"/>
  <c r="TL541" i="3"/>
  <c r="HX541" i="3"/>
  <c r="CJ541" i="3"/>
  <c r="LH542" i="3"/>
  <c r="FT542" i="3"/>
  <c r="MB541" i="3"/>
  <c r="GN541" i="3"/>
  <c r="DT541" i="3"/>
  <c r="LP541" i="3"/>
  <c r="AF542" i="3"/>
  <c r="WA542" i="3"/>
  <c r="LQ541" i="3"/>
  <c r="TQ542" i="3"/>
  <c r="OP542" i="3"/>
  <c r="BI543" i="3"/>
  <c r="CC541" i="3"/>
  <c r="LV541" i="3"/>
  <c r="WA541" i="3"/>
  <c r="IJ542" i="3"/>
  <c r="SO542" i="3"/>
  <c r="PD543" i="3"/>
  <c r="PD245" i="6" s="1"/>
  <c r="EA543" i="3"/>
  <c r="EA245" i="6" s="1"/>
  <c r="PF543" i="3"/>
  <c r="PF245" i="6" s="1"/>
  <c r="HL543" i="3"/>
  <c r="HL245" i="6" s="1"/>
  <c r="QC545" i="3"/>
  <c r="RP541" i="3"/>
  <c r="XD541" i="3"/>
  <c r="EV542" i="3"/>
  <c r="KJ542" i="3"/>
  <c r="PX542" i="3"/>
  <c r="VN542" i="3"/>
  <c r="GK543" i="3"/>
  <c r="GK245" i="6" s="1"/>
  <c r="AC541" i="3"/>
  <c r="FQ541" i="3"/>
  <c r="LE541" i="3"/>
  <c r="QS541" i="3"/>
  <c r="WG541" i="3"/>
  <c r="DY542" i="3"/>
  <c r="JM542" i="3"/>
  <c r="PA542" i="3"/>
  <c r="UO542" i="3"/>
  <c r="CW543" i="3"/>
  <c r="FH545" i="3"/>
  <c r="ET541" i="3"/>
  <c r="KH541" i="3"/>
  <c r="PV541" i="3"/>
  <c r="VJ541" i="3"/>
  <c r="DB542" i="3"/>
  <c r="IP542" i="3"/>
  <c r="OD542" i="3"/>
  <c r="TR542" i="3"/>
  <c r="BU543" i="3"/>
  <c r="FD544" i="3"/>
  <c r="DW541" i="3"/>
  <c r="JK541" i="3"/>
  <c r="OY541" i="3"/>
  <c r="UM541" i="3"/>
  <c r="CE542" i="3"/>
  <c r="HS542" i="3"/>
  <c r="NG542" i="3"/>
  <c r="SU542" i="3"/>
  <c r="AV543" i="3"/>
  <c r="VQ543" i="3"/>
  <c r="CZ541" i="3"/>
  <c r="IN541" i="3"/>
  <c r="OB541" i="3"/>
  <c r="TP541" i="3"/>
  <c r="BH542" i="3"/>
  <c r="GV542" i="3"/>
  <c r="MJ542" i="3"/>
  <c r="RX542" i="3"/>
  <c r="V543" i="3"/>
  <c r="QN543" i="3"/>
  <c r="QN245" i="6" s="1"/>
  <c r="BQ541" i="3"/>
  <c r="HE541" i="3"/>
  <c r="MS541" i="3"/>
  <c r="SG541" i="3"/>
  <c r="Y542" i="3"/>
  <c r="FM542" i="3"/>
  <c r="LA542" i="3"/>
  <c r="QO542" i="3"/>
  <c r="WF542" i="3"/>
  <c r="JD543" i="3"/>
  <c r="JD245" i="6" s="1"/>
  <c r="AH541" i="3"/>
  <c r="FV541" i="3"/>
  <c r="LJ541" i="3"/>
  <c r="QX541" i="3"/>
  <c r="WL541" i="3"/>
  <c r="ED542" i="3"/>
  <c r="JR542" i="3"/>
  <c r="PF542" i="3"/>
  <c r="UT542" i="3"/>
  <c r="DQ543" i="3"/>
  <c r="K541" i="3"/>
  <c r="EY541" i="3"/>
  <c r="KM541" i="3"/>
  <c r="QA541" i="3"/>
  <c r="VO541" i="3"/>
  <c r="DG542" i="3"/>
  <c r="IU542" i="3"/>
  <c r="OI542" i="3"/>
  <c r="TW542" i="3"/>
  <c r="BZ543" i="3"/>
  <c r="HL544" i="3"/>
  <c r="EB541" i="3"/>
  <c r="JP541" i="3"/>
  <c r="PD541" i="3"/>
  <c r="UR541" i="3"/>
  <c r="CJ542" i="3"/>
  <c r="HX542" i="3"/>
  <c r="NL542" i="3"/>
  <c r="SZ542" i="3"/>
  <c r="BA543" i="3"/>
  <c r="WZ543" i="3"/>
  <c r="DE541" i="3"/>
  <c r="IS541" i="3"/>
  <c r="OG541" i="3"/>
  <c r="TU541" i="3"/>
  <c r="BM542" i="3"/>
  <c r="HA542" i="3"/>
  <c r="MO542" i="3"/>
  <c r="SC542" i="3"/>
  <c r="AB543" i="3"/>
  <c r="RM543" i="3"/>
  <c r="CH541" i="3"/>
  <c r="HV541" i="3"/>
  <c r="NJ541" i="3"/>
  <c r="SX541" i="3"/>
  <c r="AP542" i="3"/>
  <c r="GD542" i="3"/>
  <c r="LR542" i="3"/>
  <c r="RF542" i="3"/>
  <c r="WY542" i="3"/>
  <c r="MJ543" i="3"/>
  <c r="MJ245" i="6" s="1"/>
  <c r="BK541" i="3"/>
  <c r="GY541" i="3"/>
  <c r="MM541" i="3"/>
  <c r="SA541" i="3"/>
  <c r="S542" i="3"/>
  <c r="FG542" i="3"/>
  <c r="KU542" i="3"/>
  <c r="QI542" i="3"/>
  <c r="VZ542" i="3"/>
  <c r="IF543" i="3"/>
  <c r="IF245" i="6" s="1"/>
  <c r="VW542" i="3"/>
  <c r="DO543" i="3"/>
  <c r="JC543" i="3"/>
  <c r="JC245" i="6" s="1"/>
  <c r="OQ543" i="3"/>
  <c r="OQ245" i="6" s="1"/>
  <c r="UE543" i="3"/>
  <c r="BW544" i="3"/>
  <c r="HK544" i="3"/>
  <c r="PI544" i="3"/>
  <c r="BY544" i="3"/>
  <c r="HM544" i="3"/>
  <c r="PO544" i="3"/>
  <c r="DR543" i="3"/>
  <c r="JF543" i="3"/>
  <c r="JF245" i="6" s="1"/>
  <c r="OT543" i="3"/>
  <c r="OT245" i="6" s="1"/>
  <c r="UH543" i="3"/>
  <c r="BZ544" i="3"/>
  <c r="HN544" i="3"/>
  <c r="PP544" i="3"/>
  <c r="DG543" i="3"/>
  <c r="JG543" i="3"/>
  <c r="JG245" i="6" s="1"/>
  <c r="PG543" i="3"/>
  <c r="PG245" i="6" s="1"/>
  <c r="VG543" i="3"/>
  <c r="DK544" i="3"/>
  <c r="JK544" i="3"/>
  <c r="DB545" i="3"/>
  <c r="GN543" i="3"/>
  <c r="GN245" i="6" s="1"/>
  <c r="NL543" i="3"/>
  <c r="NL245" i="6" s="1"/>
  <c r="UJ543" i="3"/>
  <c r="OR544" i="3"/>
  <c r="AS544" i="3"/>
  <c r="HZ543" i="3"/>
  <c r="HZ245" i="6" s="1"/>
  <c r="GH544" i="3"/>
  <c r="SQ543" i="3"/>
  <c r="ND543" i="3"/>
  <c r="ND245" i="6" s="1"/>
  <c r="HQ543" i="3"/>
  <c r="HQ245" i="6" s="1"/>
  <c r="QS545" i="3"/>
  <c r="OU544" i="3"/>
  <c r="KL545" i="3"/>
  <c r="X545" i="3"/>
  <c r="RJ544" i="3"/>
  <c r="WN544" i="3"/>
  <c r="RN544" i="3"/>
  <c r="SK546" i="3"/>
  <c r="KG546" i="3"/>
  <c r="UA546" i="3"/>
  <c r="BF546" i="3"/>
  <c r="QV542" i="3"/>
  <c r="WN542" i="3"/>
  <c r="KC543" i="3"/>
  <c r="KC245" i="6" s="1"/>
  <c r="BA541" i="3"/>
  <c r="GO541" i="3"/>
  <c r="MC541" i="3"/>
  <c r="RQ541" i="3"/>
  <c r="I542" i="3"/>
  <c r="EW542" i="3"/>
  <c r="KK542" i="3"/>
  <c r="PY542" i="3"/>
  <c r="VO542" i="3"/>
  <c r="GO543" i="3"/>
  <c r="GO245" i="6" s="1"/>
  <c r="AD541" i="3"/>
  <c r="FR541" i="3"/>
  <c r="LF541" i="3"/>
  <c r="QT541" i="3"/>
  <c r="WH541" i="3"/>
  <c r="DZ542" i="3"/>
  <c r="JN542" i="3"/>
  <c r="PB542" i="3"/>
  <c r="UP542" i="3"/>
  <c r="DD543" i="3"/>
  <c r="IB545" i="3"/>
  <c r="EU541" i="3"/>
  <c r="KI541" i="3"/>
  <c r="PW541" i="3"/>
  <c r="VK541" i="3"/>
  <c r="DC542" i="3"/>
  <c r="IQ542" i="3"/>
  <c r="OE542" i="3"/>
  <c r="TS542" i="3"/>
  <c r="BV543" i="3"/>
  <c r="FP544" i="3"/>
  <c r="DX541" i="3"/>
  <c r="JL541" i="3"/>
  <c r="OZ541" i="3"/>
  <c r="UN541" i="3"/>
  <c r="CF542" i="3"/>
  <c r="HT542" i="3"/>
  <c r="NH542" i="3"/>
  <c r="SV542" i="3"/>
  <c r="AW543" i="3"/>
  <c r="WB543" i="3"/>
  <c r="CO541" i="3"/>
  <c r="IC541" i="3"/>
  <c r="NQ541" i="3"/>
  <c r="TE541" i="3"/>
  <c r="AW542" i="3"/>
  <c r="GK542" i="3"/>
  <c r="LY542" i="3"/>
  <c r="RM542" i="3"/>
  <c r="J543" i="3"/>
  <c r="NU543" i="3"/>
  <c r="NU245" i="6" s="1"/>
  <c r="BF541" i="3"/>
  <c r="GT541" i="3"/>
  <c r="MH541" i="3"/>
  <c r="RV541" i="3"/>
  <c r="N542" i="3"/>
  <c r="FB542" i="3"/>
  <c r="KP542" i="3"/>
  <c r="QD542" i="3"/>
  <c r="VT542" i="3"/>
  <c r="HI543" i="3"/>
  <c r="HI245" i="6" s="1"/>
  <c r="AI541" i="3"/>
  <c r="FW541" i="3"/>
  <c r="LK541" i="3"/>
  <c r="QY541" i="3"/>
  <c r="WM541" i="3"/>
  <c r="EE542" i="3"/>
  <c r="JS542" i="3"/>
  <c r="PG542" i="3"/>
  <c r="UU542" i="3"/>
  <c r="DU543" i="3"/>
  <c r="L541" i="3"/>
  <c r="EZ541" i="3"/>
  <c r="KN541" i="3"/>
  <c r="QB541" i="3"/>
  <c r="VP541" i="3"/>
  <c r="DH542" i="3"/>
  <c r="IV542" i="3"/>
  <c r="OJ542" i="3"/>
  <c r="TX542" i="3"/>
  <c r="CA543" i="3"/>
  <c r="HX544" i="3"/>
  <c r="EC541" i="3"/>
  <c r="JQ541" i="3"/>
  <c r="PE541" i="3"/>
  <c r="US541" i="3"/>
  <c r="CK542" i="3"/>
  <c r="HY542" i="3"/>
  <c r="NM542" i="3"/>
  <c r="TA542" i="3"/>
  <c r="BB543" i="3"/>
  <c r="XA543" i="3"/>
  <c r="DF541" i="3"/>
  <c r="IT541" i="3"/>
  <c r="OH541" i="3"/>
  <c r="TV541" i="3"/>
  <c r="BN542" i="3"/>
  <c r="HB542" i="3"/>
  <c r="MP542" i="3"/>
  <c r="SD542" i="3"/>
  <c r="AC543" i="3"/>
  <c r="RX543" i="3"/>
  <c r="CI541" i="3"/>
  <c r="HW541" i="3"/>
  <c r="NK541" i="3"/>
  <c r="SY541" i="3"/>
  <c r="AQ542" i="3"/>
  <c r="GE542" i="3"/>
  <c r="LS542" i="3"/>
  <c r="RG542" i="3"/>
  <c r="WZ542" i="3"/>
  <c r="MK543" i="3"/>
  <c r="MK245" i="6" s="1"/>
  <c r="WU542" i="3"/>
  <c r="EM543" i="3"/>
  <c r="EM245" i="6" s="1"/>
  <c r="KA543" i="3"/>
  <c r="KA245" i="6" s="1"/>
  <c r="PO543" i="3"/>
  <c r="PO245" i="6" s="1"/>
  <c r="VC543" i="3"/>
  <c r="CU544" i="3"/>
  <c r="II544" i="3"/>
  <c r="SB544" i="3"/>
  <c r="CW544" i="3"/>
  <c r="IK544" i="3"/>
  <c r="SJ544" i="3"/>
  <c r="EP543" i="3"/>
  <c r="EP245" i="6" s="1"/>
  <c r="KD543" i="3"/>
  <c r="KD245" i="6" s="1"/>
  <c r="PR543" i="3"/>
  <c r="PR245" i="6" s="1"/>
  <c r="VF543" i="3"/>
  <c r="CX544" i="3"/>
  <c r="IL544" i="3"/>
  <c r="SN544" i="3"/>
  <c r="EE543" i="3"/>
  <c r="EE245" i="6" s="1"/>
  <c r="KE543" i="3"/>
  <c r="KE245" i="6" s="1"/>
  <c r="QE543" i="3"/>
  <c r="QE245" i="6" s="1"/>
  <c r="WE543" i="3"/>
  <c r="EI544" i="3"/>
  <c r="KM544" i="3"/>
  <c r="NP545" i="3"/>
  <c r="HX543" i="3"/>
  <c r="HX245" i="6" s="1"/>
  <c r="OJ543" i="3"/>
  <c r="OJ245" i="6" s="1"/>
  <c r="WF543" i="3"/>
  <c r="AR545" i="3"/>
  <c r="EW544" i="3"/>
  <c r="MD543" i="3"/>
  <c r="MD245" i="6" s="1"/>
  <c r="KP544" i="3"/>
  <c r="AI544" i="3"/>
  <c r="SR543" i="3"/>
  <c r="NE543" i="3"/>
  <c r="NE245" i="6" s="1"/>
  <c r="HR543" i="3"/>
  <c r="HR245" i="6" s="1"/>
  <c r="CA545" i="3"/>
  <c r="GJ546" i="3"/>
  <c r="KZ545" i="3"/>
  <c r="EP545" i="3"/>
  <c r="JT545" i="3"/>
  <c r="ET545" i="3"/>
  <c r="Z546" i="3"/>
  <c r="VI546" i="3"/>
  <c r="AF546" i="3"/>
  <c r="MH546" i="3"/>
  <c r="NL541" i="3"/>
  <c r="SZ541" i="3"/>
  <c r="AR542" i="3"/>
  <c r="GF542" i="3"/>
  <c r="LT542" i="3"/>
  <c r="RH542" i="3"/>
  <c r="XA542" i="3"/>
  <c r="MV543" i="3"/>
  <c r="MV245" i="6" s="1"/>
  <c r="BM541" i="3"/>
  <c r="HA541" i="3"/>
  <c r="MO541" i="3"/>
  <c r="SC541" i="3"/>
  <c r="U542" i="3"/>
  <c r="FI542" i="3"/>
  <c r="KW542" i="3"/>
  <c r="QK542" i="3"/>
  <c r="WB542" i="3"/>
  <c r="IK543" i="3"/>
  <c r="IK245" i="6" s="1"/>
  <c r="AP541" i="3"/>
  <c r="GD541" i="3"/>
  <c r="LR541" i="3"/>
  <c r="RF541" i="3"/>
  <c r="WT541" i="3"/>
  <c r="EL542" i="3"/>
  <c r="JZ542" i="3"/>
  <c r="PN542" i="3"/>
  <c r="VC542" i="3"/>
  <c r="EZ543" i="3"/>
  <c r="EZ245" i="6" s="1"/>
  <c r="S541" i="3"/>
  <c r="FG541" i="3"/>
  <c r="KU541" i="3"/>
  <c r="QI541" i="3"/>
  <c r="VW541" i="3"/>
  <c r="DO542" i="3"/>
  <c r="JC542" i="3"/>
  <c r="OQ542" i="3"/>
  <c r="UE542" i="3"/>
  <c r="CI543" i="3"/>
  <c r="LN544" i="3"/>
  <c r="EJ541" i="3"/>
  <c r="JX541" i="3"/>
  <c r="PL541" i="3"/>
  <c r="UZ541" i="3"/>
  <c r="CR542" i="3"/>
  <c r="IF542" i="3"/>
  <c r="NT542" i="3"/>
  <c r="TH542" i="3"/>
  <c r="BJ543" i="3"/>
  <c r="AZ544" i="3"/>
  <c r="DA541" i="3"/>
  <c r="IO541" i="3"/>
  <c r="OC541" i="3"/>
  <c r="TQ541" i="3"/>
  <c r="BI542" i="3"/>
  <c r="GW542" i="3"/>
  <c r="MK542" i="3"/>
  <c r="RY542" i="3"/>
  <c r="X543" i="3"/>
  <c r="QO543" i="3"/>
  <c r="QO245" i="6" s="1"/>
  <c r="BR541" i="3"/>
  <c r="HF541" i="3"/>
  <c r="MT541" i="3"/>
  <c r="SH541" i="3"/>
  <c r="Z542" i="3"/>
  <c r="FN542" i="3"/>
  <c r="LB542" i="3"/>
  <c r="QP542" i="3"/>
  <c r="WG542" i="3"/>
  <c r="JE543" i="3"/>
  <c r="JE245" i="6" s="1"/>
  <c r="AU541" i="3"/>
  <c r="GI541" i="3"/>
  <c r="LW541" i="3"/>
  <c r="RK541" i="3"/>
  <c r="WY541" i="3"/>
  <c r="EQ542" i="3"/>
  <c r="KE542" i="3"/>
  <c r="PS542" i="3"/>
  <c r="VH542" i="3"/>
  <c r="FQ543" i="3"/>
  <c r="FQ245" i="6" s="1"/>
  <c r="X541" i="3"/>
  <c r="FL541" i="3"/>
  <c r="KZ541" i="3"/>
  <c r="QN541" i="3"/>
  <c r="WB541" i="3"/>
  <c r="DT542" i="3"/>
  <c r="JH542" i="3"/>
  <c r="OV542" i="3"/>
  <c r="UJ542" i="3"/>
  <c r="CO543" i="3"/>
  <c r="QN544" i="3"/>
  <c r="EO541" i="3"/>
  <c r="KC541" i="3"/>
  <c r="PQ541" i="3"/>
  <c r="VE541" i="3"/>
  <c r="CW542" i="3"/>
  <c r="IK542" i="3"/>
  <c r="NY542" i="3"/>
  <c r="TM542" i="3"/>
  <c r="BO543" i="3"/>
  <c r="CV544" i="3"/>
  <c r="DR541" i="3"/>
  <c r="JF541" i="3"/>
  <c r="OT541" i="3"/>
  <c r="UH541" i="3"/>
  <c r="BZ542" i="3"/>
  <c r="HN542" i="3"/>
  <c r="NB542" i="3"/>
  <c r="SP542" i="3"/>
  <c r="AP543" i="3"/>
  <c r="UR543" i="3"/>
  <c r="CU541" i="3"/>
  <c r="II541" i="3"/>
  <c r="NW541" i="3"/>
  <c r="TK541" i="3"/>
  <c r="BC542" i="3"/>
  <c r="GQ542" i="3"/>
  <c r="ME542" i="3"/>
  <c r="RS542" i="3"/>
  <c r="Q543" i="3"/>
  <c r="PE543" i="3"/>
  <c r="PE245" i="6" s="1"/>
  <c r="K543" i="3"/>
  <c r="EY543" i="3"/>
  <c r="EY245" i="6" s="1"/>
  <c r="KM543" i="3"/>
  <c r="KM245" i="6" s="1"/>
  <c r="QA543" i="3"/>
  <c r="QA245" i="6" s="1"/>
  <c r="VO543" i="3"/>
  <c r="DG544" i="3"/>
  <c r="IU544" i="3"/>
  <c r="UL544" i="3"/>
  <c r="DI544" i="3"/>
  <c r="IW544" i="3"/>
  <c r="UX544" i="3"/>
  <c r="FB543" i="3"/>
  <c r="FB245" i="6" s="1"/>
  <c r="KP543" i="3"/>
  <c r="KP245" i="6" s="1"/>
  <c r="QD543" i="3"/>
  <c r="QD245" i="6" s="1"/>
  <c r="VR543" i="3"/>
  <c r="DJ544" i="3"/>
  <c r="IX544" i="3"/>
  <c r="VH544" i="3"/>
  <c r="EQ543" i="3"/>
  <c r="EQ245" i="6" s="1"/>
  <c r="KQ543" i="3"/>
  <c r="KQ245" i="6" s="1"/>
  <c r="QQ543" i="3"/>
  <c r="QQ245" i="6" s="1"/>
  <c r="WQ543" i="3"/>
  <c r="EU544" i="3"/>
  <c r="LR544" i="3"/>
  <c r="WZ545" i="3"/>
  <c r="IJ543" i="3"/>
  <c r="IJ245" i="6" s="1"/>
  <c r="OV543" i="3"/>
  <c r="OV245" i="6" s="1"/>
  <c r="WR543" i="3"/>
  <c r="DL545" i="3"/>
  <c r="GG544" i="3"/>
  <c r="NN543" i="3"/>
  <c r="NN245" i="6" s="1"/>
  <c r="MP544" i="3"/>
  <c r="EM544" i="3"/>
  <c r="WV543" i="3"/>
  <c r="RI543" i="3"/>
  <c r="RI245" i="6" s="1"/>
  <c r="LV543" i="3"/>
  <c r="LV245" i="6" s="1"/>
  <c r="HO545" i="3"/>
  <c r="ME544" i="3"/>
  <c r="QY545" i="3"/>
  <c r="KD545" i="3"/>
  <c r="PI545" i="3"/>
  <c r="KH545" i="3"/>
  <c r="FN546" i="3"/>
  <c r="UT545" i="3"/>
  <c r="FT546" i="3"/>
  <c r="RV546" i="3"/>
  <c r="MF542" i="3"/>
  <c r="RT542" i="3"/>
  <c r="R543" i="3"/>
  <c r="PP543" i="3"/>
  <c r="PP245" i="6" s="1"/>
  <c r="BY541" i="3"/>
  <c r="HM541" i="3"/>
  <c r="NA541" i="3"/>
  <c r="SO541" i="3"/>
  <c r="AG542" i="3"/>
  <c r="FU542" i="3"/>
  <c r="LI542" i="3"/>
  <c r="QW542" i="3"/>
  <c r="WO542" i="3"/>
  <c r="KG543" i="3"/>
  <c r="KG245" i="6" s="1"/>
  <c r="BB541" i="3"/>
  <c r="GP541" i="3"/>
  <c r="MD541" i="3"/>
  <c r="RR541" i="3"/>
  <c r="J542" i="3"/>
  <c r="EX542" i="3"/>
  <c r="KL542" i="3"/>
  <c r="PZ542" i="3"/>
  <c r="VP542" i="3"/>
  <c r="GV543" i="3"/>
  <c r="GV245" i="6" s="1"/>
  <c r="AE541" i="3"/>
  <c r="FS541" i="3"/>
  <c r="LG541" i="3"/>
  <c r="QU541" i="3"/>
  <c r="WI541" i="3"/>
  <c r="EA542" i="3"/>
  <c r="JO542" i="3"/>
  <c r="PC542" i="3"/>
  <c r="UQ542" i="3"/>
  <c r="DE543" i="3"/>
  <c r="MF545" i="3"/>
  <c r="EV541" i="3"/>
  <c r="KJ541" i="3"/>
  <c r="PX541" i="3"/>
  <c r="VL541" i="3"/>
  <c r="DD542" i="3"/>
  <c r="IR542" i="3"/>
  <c r="OF542" i="3"/>
  <c r="TT542" i="3"/>
  <c r="BW543" i="3"/>
  <c r="GB544" i="3"/>
  <c r="DM541" i="3"/>
  <c r="JA541" i="3"/>
  <c r="OO541" i="3"/>
  <c r="UC541" i="3"/>
  <c r="BU542" i="3"/>
  <c r="HI542" i="3"/>
  <c r="MW542" i="3"/>
  <c r="SK542" i="3"/>
  <c r="AK543" i="3"/>
  <c r="TI543" i="3"/>
  <c r="CD541" i="3"/>
  <c r="HR541" i="3"/>
  <c r="NF541" i="3"/>
  <c r="ST541" i="3"/>
  <c r="AL542" i="3"/>
  <c r="FZ542" i="3"/>
  <c r="LN542" i="3"/>
  <c r="RB542" i="3"/>
  <c r="WT542" i="3"/>
  <c r="LL543" i="3"/>
  <c r="LL245" i="6" s="1"/>
  <c r="BG541" i="3"/>
  <c r="GU541" i="3"/>
  <c r="MI541" i="3"/>
  <c r="RW541" i="3"/>
  <c r="O542" i="3"/>
  <c r="FC542" i="3"/>
  <c r="KQ542" i="3"/>
  <c r="QE542" i="3"/>
  <c r="VU542" i="3"/>
  <c r="HM543" i="3"/>
  <c r="HM245" i="6" s="1"/>
  <c r="AJ541" i="3"/>
  <c r="FX541" i="3"/>
  <c r="LL541" i="3"/>
  <c r="QZ541" i="3"/>
  <c r="WN541" i="3"/>
  <c r="EF542" i="3"/>
  <c r="JT542" i="3"/>
  <c r="PH542" i="3"/>
  <c r="UV542" i="3"/>
  <c r="EB543" i="3"/>
  <c r="EB245" i="6" s="1"/>
  <c r="M541" i="3"/>
  <c r="FA541" i="3"/>
  <c r="KO541" i="3"/>
  <c r="QC541" i="3"/>
  <c r="VQ541" i="3"/>
  <c r="DI542" i="3"/>
  <c r="IW542" i="3"/>
  <c r="OK542" i="3"/>
  <c r="TY542" i="3"/>
  <c r="CB543" i="3"/>
  <c r="IJ544" i="3"/>
  <c r="ED541" i="3"/>
  <c r="JR541" i="3"/>
  <c r="PF541" i="3"/>
  <c r="UT541" i="3"/>
  <c r="CL542" i="3"/>
  <c r="HZ542" i="3"/>
  <c r="NN542" i="3"/>
  <c r="TB542" i="3"/>
  <c r="BC543" i="3"/>
  <c r="P544" i="3"/>
  <c r="DG541" i="3"/>
  <c r="IU541" i="3"/>
  <c r="OI541" i="3"/>
  <c r="TW541" i="3"/>
  <c r="BO542" i="3"/>
  <c r="HC542" i="3"/>
  <c r="MQ542" i="3"/>
  <c r="SE542" i="3"/>
  <c r="AD543" i="3"/>
  <c r="RY543" i="3"/>
  <c r="W543" i="3"/>
  <c r="FK543" i="3"/>
  <c r="FK245" i="6" s="1"/>
  <c r="KY543" i="3"/>
  <c r="KY245" i="6" s="1"/>
  <c r="QM543" i="3"/>
  <c r="QM245" i="6" s="1"/>
  <c r="WA543" i="3"/>
  <c r="DS544" i="3"/>
  <c r="JG544" i="3"/>
  <c r="J545" i="3"/>
  <c r="DU544" i="3"/>
  <c r="JI544" i="3"/>
  <c r="V545" i="3"/>
  <c r="FN543" i="3"/>
  <c r="FN245" i="6" s="1"/>
  <c r="LB543" i="3"/>
  <c r="LB245" i="6" s="1"/>
  <c r="QP543" i="3"/>
  <c r="QP245" i="6" s="1"/>
  <c r="WD543" i="3"/>
  <c r="DV544" i="3"/>
  <c r="JJ544" i="3"/>
  <c r="AF545" i="3"/>
  <c r="FC543" i="3"/>
  <c r="FC245" i="6" s="1"/>
  <c r="LC543" i="3"/>
  <c r="LC245" i="6" s="1"/>
  <c r="RC543" i="3"/>
  <c r="RC245" i="6" s="1"/>
  <c r="XC543" i="3"/>
  <c r="FS544" i="3"/>
  <c r="ML544" i="3"/>
  <c r="CV543" i="3"/>
  <c r="IV543" i="3"/>
  <c r="IV245" i="6" s="1"/>
  <c r="PH543" i="3"/>
  <c r="PH245" i="6" s="1"/>
  <c r="BP544" i="3"/>
  <c r="LE543" i="3"/>
  <c r="LE245" i="6" s="1"/>
  <c r="JM544" i="3"/>
  <c r="QT543" i="3"/>
  <c r="QT245" i="6" s="1"/>
  <c r="BD545" i="3"/>
  <c r="FW544" i="3"/>
  <c r="AJ544" i="3"/>
  <c r="SS543" i="3"/>
  <c r="NF543" i="3"/>
  <c r="NF245" i="6" s="1"/>
  <c r="NC545" i="3"/>
  <c r="RS544" i="3"/>
  <c r="HX546" i="3"/>
  <c r="PS545" i="3"/>
  <c r="EF546" i="3"/>
  <c r="PX545" i="3"/>
  <c r="LB546" i="3"/>
  <c r="CL546" i="3"/>
  <c r="LH546" i="3"/>
  <c r="WV546" i="3"/>
  <c r="IV541" i="3"/>
  <c r="OJ541" i="3"/>
  <c r="TX541" i="3"/>
  <c r="BP542" i="3"/>
  <c r="HD542" i="3"/>
  <c r="MR542" i="3"/>
  <c r="SF542" i="3"/>
  <c r="AE543" i="3"/>
  <c r="SJ543" i="3"/>
  <c r="CK541" i="3"/>
  <c r="HY541" i="3"/>
  <c r="NM541" i="3"/>
  <c r="TA541" i="3"/>
  <c r="AS542" i="3"/>
  <c r="GG542" i="3"/>
  <c r="LU542" i="3"/>
  <c r="RI542" i="3"/>
  <c r="XB542" i="3"/>
  <c r="MW543" i="3"/>
  <c r="MW245" i="6" s="1"/>
  <c r="BN541" i="3"/>
  <c r="HB541" i="3"/>
  <c r="MP541" i="3"/>
  <c r="SD541" i="3"/>
  <c r="V542" i="3"/>
  <c r="FJ542" i="3"/>
  <c r="KX542" i="3"/>
  <c r="QL542" i="3"/>
  <c r="WC542" i="3"/>
  <c r="IR543" i="3"/>
  <c r="IR245" i="6" s="1"/>
  <c r="AQ541" i="3"/>
  <c r="GE541" i="3"/>
  <c r="LS541" i="3"/>
  <c r="RG541" i="3"/>
  <c r="WU541" i="3"/>
  <c r="EM542" i="3"/>
  <c r="KA542" i="3"/>
  <c r="PO542" i="3"/>
  <c r="VD542" i="3"/>
  <c r="FA543" i="3"/>
  <c r="FA245" i="6" s="1"/>
  <c r="T541" i="3"/>
  <c r="FH541" i="3"/>
  <c r="KV541" i="3"/>
  <c r="QJ541" i="3"/>
  <c r="VX541" i="3"/>
  <c r="DP542" i="3"/>
  <c r="JD542" i="3"/>
  <c r="OR542" i="3"/>
  <c r="UF542" i="3"/>
  <c r="CJ543" i="3"/>
  <c r="MH544" i="3"/>
  <c r="DY541" i="3"/>
  <c r="JM541" i="3"/>
  <c r="PA541" i="3"/>
  <c r="UO541" i="3"/>
  <c r="CG542" i="3"/>
  <c r="HU542" i="3"/>
  <c r="NI542" i="3"/>
  <c r="SW542" i="3"/>
  <c r="AX543" i="3"/>
  <c r="WC543" i="3"/>
  <c r="CP541" i="3"/>
  <c r="ID541" i="3"/>
  <c r="NR541" i="3"/>
  <c r="TF541" i="3"/>
  <c r="AX542" i="3"/>
  <c r="GL542" i="3"/>
  <c r="LZ542" i="3"/>
  <c r="RN542" i="3"/>
  <c r="L543" i="3"/>
  <c r="OF543" i="3"/>
  <c r="OF245" i="6" s="1"/>
  <c r="BS541" i="3"/>
  <c r="HG541" i="3"/>
  <c r="MU541" i="3"/>
  <c r="SI541" i="3"/>
  <c r="AA542" i="3"/>
  <c r="FO542" i="3"/>
  <c r="LC542" i="3"/>
  <c r="QQ542" i="3"/>
  <c r="WH542" i="3"/>
  <c r="JI543" i="3"/>
  <c r="JI245" i="6" s="1"/>
  <c r="AV541" i="3"/>
  <c r="GJ541" i="3"/>
  <c r="LX541" i="3"/>
  <c r="RL541" i="3"/>
  <c r="WZ541" i="3"/>
  <c r="ER542" i="3"/>
  <c r="KF542" i="3"/>
  <c r="PT542" i="3"/>
  <c r="VI542" i="3"/>
  <c r="FX543" i="3"/>
  <c r="FX245" i="6" s="1"/>
  <c r="Y541" i="3"/>
  <c r="FM541" i="3"/>
  <c r="LA541" i="3"/>
  <c r="QO541" i="3"/>
  <c r="WC541" i="3"/>
  <c r="DU542" i="3"/>
  <c r="JI542" i="3"/>
  <c r="OW542" i="3"/>
  <c r="UK542" i="3"/>
  <c r="CP543" i="3"/>
  <c r="SD544" i="3"/>
  <c r="EP541" i="3"/>
  <c r="KD541" i="3"/>
  <c r="PR541" i="3"/>
  <c r="VF541" i="3"/>
  <c r="CX542" i="3"/>
  <c r="IL542" i="3"/>
  <c r="NZ542" i="3"/>
  <c r="TN542" i="3"/>
  <c r="BP543" i="3"/>
  <c r="DH544" i="3"/>
  <c r="DS541" i="3"/>
  <c r="JG541" i="3"/>
  <c r="OU541" i="3"/>
  <c r="UI541" i="3"/>
  <c r="CA542" i="3"/>
  <c r="HO542" i="3"/>
  <c r="NC542" i="3"/>
  <c r="SQ542" i="3"/>
  <c r="AQ543" i="3"/>
  <c r="US543" i="3"/>
  <c r="AI543" i="3"/>
  <c r="FW543" i="3"/>
  <c r="FW245" i="6" s="1"/>
  <c r="LK543" i="3"/>
  <c r="LK245" i="6" s="1"/>
  <c r="QY543" i="3"/>
  <c r="QY245" i="6" s="1"/>
  <c r="WM543" i="3"/>
  <c r="EE544" i="3"/>
  <c r="JS544" i="3"/>
  <c r="CD545" i="3"/>
  <c r="EG544" i="3"/>
  <c r="JU544" i="3"/>
  <c r="CP545" i="3"/>
  <c r="FZ543" i="3"/>
  <c r="FZ245" i="6" s="1"/>
  <c r="LN543" i="3"/>
  <c r="LN245" i="6" s="1"/>
  <c r="RB543" i="3"/>
  <c r="RB245" i="6" s="1"/>
  <c r="WP543" i="3"/>
  <c r="EH544" i="3"/>
  <c r="JV544" i="3"/>
  <c r="CZ545" i="3"/>
  <c r="FO543" i="3"/>
  <c r="FO245" i="6" s="1"/>
  <c r="LO543" i="3"/>
  <c r="LO245" i="6" s="1"/>
  <c r="RO543" i="3"/>
  <c r="AE544" i="3"/>
  <c r="GE544" i="3"/>
  <c r="NM544" i="3"/>
  <c r="DH543" i="3"/>
  <c r="JH543" i="3"/>
  <c r="JH245" i="6" s="1"/>
  <c r="PT543" i="3"/>
  <c r="PT245" i="6" s="1"/>
  <c r="CN544" i="3"/>
  <c r="MC543" i="3"/>
  <c r="MC245" i="6" s="1"/>
  <c r="KO544" i="3"/>
  <c r="RR543" i="3"/>
  <c r="GR545" i="3"/>
  <c r="KB544" i="3"/>
  <c r="EN544" i="3"/>
  <c r="WW543" i="3"/>
  <c r="RJ543" i="3"/>
  <c r="VO545" i="3"/>
  <c r="K545" i="3"/>
  <c r="OO544" i="3"/>
  <c r="FL546" i="3"/>
  <c r="OG544" i="3"/>
  <c r="FX546" i="3"/>
  <c r="QP546" i="3"/>
  <c r="HZ546" i="3"/>
  <c r="QV546" i="3"/>
  <c r="VR546" i="3"/>
  <c r="UJ541" i="3"/>
  <c r="CB542" i="3"/>
  <c r="HP542" i="3"/>
  <c r="ND542" i="3"/>
  <c r="SR542" i="3"/>
  <c r="AR543" i="3"/>
  <c r="VD543" i="3"/>
  <c r="CW541" i="3"/>
  <c r="IK541" i="3"/>
  <c r="NY541" i="3"/>
  <c r="TM541" i="3"/>
  <c r="BE542" i="3"/>
  <c r="GS542" i="3"/>
  <c r="MG542" i="3"/>
  <c r="RU542" i="3"/>
  <c r="S543" i="3"/>
  <c r="PQ543" i="3"/>
  <c r="PQ245" i="6" s="1"/>
  <c r="BZ541" i="3"/>
  <c r="HN541" i="3"/>
  <c r="NB541" i="3"/>
  <c r="SP541" i="3"/>
  <c r="AH542" i="3"/>
  <c r="FV542" i="3"/>
  <c r="LJ542" i="3"/>
  <c r="QX542" i="3"/>
  <c r="WP542" i="3"/>
  <c r="KN543" i="3"/>
  <c r="KN245" i="6" s="1"/>
  <c r="BC541" i="3"/>
  <c r="GQ541" i="3"/>
  <c r="ME541" i="3"/>
  <c r="RS541" i="3"/>
  <c r="K542" i="3"/>
  <c r="EY542" i="3"/>
  <c r="KM542" i="3"/>
  <c r="QA542" i="3"/>
  <c r="VQ542" i="3"/>
  <c r="GW543" i="3"/>
  <c r="GW245" i="6" s="1"/>
  <c r="AF541" i="3"/>
  <c r="FT541" i="3"/>
  <c r="LH541" i="3"/>
  <c r="QV541" i="3"/>
  <c r="WJ541" i="3"/>
  <c r="EB542" i="3"/>
  <c r="JP542" i="3"/>
  <c r="PD542" i="3"/>
  <c r="UR542" i="3"/>
  <c r="DI543" i="3"/>
  <c r="TA545" i="3"/>
  <c r="EK541" i="3"/>
  <c r="JY541" i="3"/>
  <c r="PM541" i="3"/>
  <c r="VA541" i="3"/>
  <c r="CS542" i="3"/>
  <c r="IG542" i="3"/>
  <c r="NU542" i="3"/>
  <c r="TI542" i="3"/>
  <c r="BK543" i="3"/>
  <c r="BA544" i="3"/>
  <c r="DB541" i="3"/>
  <c r="IP541" i="3"/>
  <c r="OD541" i="3"/>
  <c r="TR541" i="3"/>
  <c r="BJ542" i="3"/>
  <c r="GX542" i="3"/>
  <c r="ML542" i="3"/>
  <c r="RZ542" i="3"/>
  <c r="Y543" i="3"/>
  <c r="QZ543" i="3"/>
  <c r="QZ245" i="6" s="1"/>
  <c r="CE541" i="3"/>
  <c r="HS541" i="3"/>
  <c r="NG541" i="3"/>
  <c r="SU541" i="3"/>
  <c r="AM542" i="3"/>
  <c r="GA542" i="3"/>
  <c r="LO542" i="3"/>
  <c r="RC542" i="3"/>
  <c r="WV542" i="3"/>
  <c r="LM543" i="3"/>
  <c r="LM245" i="6" s="1"/>
  <c r="BH541" i="3"/>
  <c r="GV541" i="3"/>
  <c r="MJ541" i="3"/>
  <c r="RX541" i="3"/>
  <c r="P542" i="3"/>
  <c r="FD542" i="3"/>
  <c r="KR542" i="3"/>
  <c r="QF542" i="3"/>
  <c r="VV542" i="3"/>
  <c r="HT543" i="3"/>
  <c r="HT245" i="6" s="1"/>
  <c r="AK541" i="3"/>
  <c r="FY541" i="3"/>
  <c r="LM541" i="3"/>
  <c r="RA541" i="3"/>
  <c r="WO541" i="3"/>
  <c r="EG542" i="3"/>
  <c r="JU542" i="3"/>
  <c r="PI542" i="3"/>
  <c r="UW542" i="3"/>
  <c r="EC543" i="3"/>
  <c r="EC245" i="6" s="1"/>
  <c r="N541" i="3"/>
  <c r="FB541" i="3"/>
  <c r="KP541" i="3"/>
  <c r="QD541" i="3"/>
  <c r="VR541" i="3"/>
  <c r="DJ542" i="3"/>
  <c r="IX542" i="3"/>
  <c r="OL542" i="3"/>
  <c r="TZ542" i="3"/>
  <c r="CC543" i="3"/>
  <c r="IV544" i="3"/>
  <c r="EE541" i="3"/>
  <c r="JS541" i="3"/>
  <c r="PG541" i="3"/>
  <c r="UU541" i="3"/>
  <c r="CM542" i="3"/>
  <c r="IA542" i="3"/>
  <c r="NO542" i="3"/>
  <c r="TC542" i="3"/>
  <c r="BD543" i="3"/>
  <c r="Q544" i="3"/>
  <c r="AU543" i="3"/>
  <c r="GI543" i="3"/>
  <c r="GI245" i="6" s="1"/>
  <c r="LW543" i="3"/>
  <c r="LW245" i="6" s="1"/>
  <c r="RK543" i="3"/>
  <c r="WY543" i="3"/>
  <c r="EQ544" i="3"/>
  <c r="KG544" i="3"/>
  <c r="EX545" i="3"/>
  <c r="ES544" i="3"/>
  <c r="KK544" i="3"/>
  <c r="FJ545" i="3"/>
  <c r="GL543" i="3"/>
  <c r="GL245" i="6" s="1"/>
  <c r="LZ543" i="3"/>
  <c r="LZ245" i="6" s="1"/>
  <c r="RN543" i="3"/>
  <c r="XB543" i="3"/>
  <c r="ET544" i="3"/>
  <c r="KL544" i="3"/>
  <c r="FT545" i="3"/>
  <c r="GA543" i="3"/>
  <c r="GA245" i="6" s="1"/>
  <c r="MA543" i="3"/>
  <c r="MA245" i="6" s="1"/>
  <c r="SM543" i="3"/>
  <c r="AQ544" i="3"/>
  <c r="GQ544" i="3"/>
  <c r="OQ544" i="3"/>
  <c r="DT543" i="3"/>
  <c r="JT543" i="3"/>
  <c r="JT245" i="6" s="1"/>
  <c r="QR543" i="3"/>
  <c r="QR245" i="6" s="1"/>
  <c r="DX544" i="3"/>
  <c r="NM543" i="3"/>
  <c r="NM245" i="6" s="1"/>
  <c r="MO544" i="3"/>
  <c r="TB543" i="3"/>
  <c r="DH546" i="3"/>
  <c r="LY544" i="3"/>
  <c r="FX544" i="3"/>
  <c r="AK544" i="3"/>
  <c r="ST543" i="3"/>
  <c r="RX546" i="3"/>
  <c r="EY545" i="3"/>
  <c r="UC544" i="3"/>
  <c r="TG544" i="3"/>
  <c r="TU544" i="3"/>
  <c r="PC546" i="3"/>
  <c r="RC546" i="3"/>
  <c r="NN546" i="3"/>
  <c r="TM545" i="3"/>
  <c r="WG546" i="3"/>
  <c r="WO546" i="3"/>
  <c r="VX546" i="3"/>
  <c r="QX546" i="3"/>
  <c r="LJ546" i="3"/>
  <c r="FV546" i="3"/>
  <c r="AH546" i="3"/>
  <c r="SP545" i="3"/>
  <c r="QW546" i="3"/>
  <c r="LI546" i="3"/>
  <c r="FU546" i="3"/>
  <c r="AG546" i="3"/>
  <c r="VM546" i="3"/>
  <c r="PX546" i="3"/>
  <c r="KJ546" i="3"/>
  <c r="EV546" i="3"/>
  <c r="XD545" i="3"/>
  <c r="RP545" i="3"/>
  <c r="TC546" i="3"/>
  <c r="NO546" i="3"/>
  <c r="IA546" i="3"/>
  <c r="CM546" i="3"/>
  <c r="UU545" i="3"/>
  <c r="SD546" i="3"/>
  <c r="MP546" i="3"/>
  <c r="HB546" i="3"/>
  <c r="BN546" i="3"/>
  <c r="TV545" i="3"/>
  <c r="UK546" i="3"/>
  <c r="OW546" i="3"/>
  <c r="JI546" i="3"/>
  <c r="DU546" i="3"/>
  <c r="WC545" i="3"/>
  <c r="UV546" i="3"/>
  <c r="PH546" i="3"/>
  <c r="WE546" i="3"/>
  <c r="VF546" i="3"/>
  <c r="PR546" i="3"/>
  <c r="KD546" i="3"/>
  <c r="EP546" i="3"/>
  <c r="WX545" i="3"/>
  <c r="RJ545" i="3"/>
  <c r="RM546" i="3"/>
  <c r="LY546" i="3"/>
  <c r="GK546" i="3"/>
  <c r="AW546" i="3"/>
  <c r="TE545" i="3"/>
  <c r="TS546" i="3"/>
  <c r="OE546" i="3"/>
  <c r="DD546" i="3"/>
  <c r="OX545" i="3"/>
  <c r="JJ545" i="3"/>
  <c r="DV545" i="3"/>
  <c r="WD544" i="3"/>
  <c r="QP544" i="3"/>
  <c r="KA546" i="3"/>
  <c r="RX545" i="3"/>
  <c r="LQ545" i="3"/>
  <c r="GC545" i="3"/>
  <c r="AO545" i="3"/>
  <c r="SW544" i="3"/>
  <c r="NI544" i="3"/>
  <c r="BL546" i="3"/>
  <c r="OJ545" i="3"/>
  <c r="IV545" i="3"/>
  <c r="DH545" i="3"/>
  <c r="VP544" i="3"/>
  <c r="II546" i="3"/>
  <c r="RC545" i="3"/>
  <c r="LC545" i="3"/>
  <c r="FO545" i="3"/>
  <c r="AA545" i="3"/>
  <c r="SI544" i="3"/>
  <c r="CR546" i="3"/>
  <c r="OT545" i="3"/>
  <c r="JF545" i="3"/>
  <c r="DR545" i="3"/>
  <c r="VZ544" i="3"/>
  <c r="QL544" i="3"/>
  <c r="LC546" i="3"/>
  <c r="SM545" i="3"/>
  <c r="LY545" i="3"/>
  <c r="GK545" i="3"/>
  <c r="AW545" i="3"/>
  <c r="TE544" i="3"/>
  <c r="NQ544" i="3"/>
  <c r="FD546" i="3"/>
  <c r="PQ545" i="3"/>
  <c r="KB545" i="3"/>
  <c r="EN545" i="3"/>
  <c r="WV544" i="3"/>
  <c r="RH544" i="3"/>
  <c r="LT544" i="3"/>
  <c r="DS546" i="3"/>
  <c r="PC545" i="3"/>
  <c r="JO545" i="3"/>
  <c r="EA545" i="3"/>
  <c r="WI544" i="3"/>
  <c r="QU544" i="3"/>
  <c r="LG544" i="3"/>
  <c r="DP546" i="3"/>
  <c r="PB545" i="3"/>
  <c r="JN545" i="3"/>
  <c r="K546" i="3"/>
  <c r="NQ545" i="3"/>
  <c r="IC545" i="3"/>
  <c r="CO545" i="3"/>
  <c r="UW544" i="3"/>
  <c r="MA546" i="3"/>
  <c r="SY545" i="3"/>
  <c r="ME545" i="3"/>
  <c r="GQ545" i="3"/>
  <c r="BC545" i="3"/>
  <c r="TK544" i="3"/>
  <c r="NW544" i="3"/>
  <c r="HP545" i="3"/>
  <c r="KW544" i="3"/>
  <c r="FB544" i="3"/>
  <c r="N544" i="3"/>
  <c r="RV543" i="3"/>
  <c r="MH543" i="3"/>
  <c r="MH245" i="6" s="1"/>
  <c r="GT543" i="3"/>
  <c r="GT245" i="6" s="1"/>
  <c r="HF545" i="3"/>
  <c r="KT544" i="3"/>
  <c r="FA544" i="3"/>
  <c r="M544" i="3"/>
  <c r="RU543" i="3"/>
  <c r="MG543" i="3"/>
  <c r="MG245" i="6" s="1"/>
  <c r="GS543" i="3"/>
  <c r="GS245" i="6" s="1"/>
  <c r="HD545" i="3"/>
  <c r="KS544" i="3"/>
  <c r="EZ544" i="3"/>
  <c r="L544" i="3"/>
  <c r="RT543" i="3"/>
  <c r="MF543" i="3"/>
  <c r="MF245" i="6" s="1"/>
  <c r="GR543" i="3"/>
  <c r="GR245" i="6" s="1"/>
  <c r="GT545" i="3"/>
  <c r="KR544" i="3"/>
  <c r="EY544" i="3"/>
  <c r="K544" i="3"/>
  <c r="RS543" i="3"/>
  <c r="ME543" i="3"/>
  <c r="ME245" i="6" s="1"/>
  <c r="GQ543" i="3"/>
  <c r="GQ245" i="6" s="1"/>
  <c r="JL545" i="3"/>
  <c r="LF544" i="3"/>
  <c r="FJ544" i="3"/>
  <c r="V544" i="3"/>
  <c r="SD543" i="3"/>
  <c r="MP543" i="3"/>
  <c r="MP245" i="6" s="1"/>
  <c r="HB543" i="3"/>
  <c r="HB245" i="6" s="1"/>
  <c r="JB545" i="3"/>
  <c r="LE544" i="3"/>
  <c r="FI544" i="3"/>
  <c r="U544" i="3"/>
  <c r="SC543" i="3"/>
  <c r="MO543" i="3"/>
  <c r="MO245" i="6" s="1"/>
  <c r="SZ544" i="3"/>
  <c r="IN544" i="3"/>
  <c r="CZ544" i="3"/>
  <c r="VH543" i="3"/>
  <c r="VU546" i="3"/>
  <c r="WC546" i="3"/>
  <c r="WZ546" i="3"/>
  <c r="QL546" i="3"/>
  <c r="KX546" i="3"/>
  <c r="FJ546" i="3"/>
  <c r="V546" i="3"/>
  <c r="WX546" i="3"/>
  <c r="QK546" i="3"/>
  <c r="KW546" i="3"/>
  <c r="FI546" i="3"/>
  <c r="U546" i="3"/>
  <c r="UZ546" i="3"/>
  <c r="PL546" i="3"/>
  <c r="JX546" i="3"/>
  <c r="EJ546" i="3"/>
  <c r="WR545" i="3"/>
  <c r="RD545" i="3"/>
  <c r="SQ546" i="3"/>
  <c r="NC546" i="3"/>
  <c r="HO546" i="3"/>
  <c r="CA546" i="3"/>
  <c r="UI545" i="3"/>
  <c r="RR546" i="3"/>
  <c r="MD546" i="3"/>
  <c r="GP546" i="3"/>
  <c r="BB546" i="3"/>
  <c r="TJ545" i="3"/>
  <c r="TY546" i="3"/>
  <c r="OK546" i="3"/>
  <c r="IW546" i="3"/>
  <c r="DI546" i="3"/>
  <c r="VQ545" i="3"/>
  <c r="UJ546" i="3"/>
  <c r="OV546" i="3"/>
  <c r="VG546" i="3"/>
  <c r="UT546" i="3"/>
  <c r="PF546" i="3"/>
  <c r="JR546" i="3"/>
  <c r="ED546" i="3"/>
  <c r="WL545" i="3"/>
  <c r="QX545" i="3"/>
  <c r="RA546" i="3"/>
  <c r="LM546" i="3"/>
  <c r="FY546" i="3"/>
  <c r="AK546" i="3"/>
  <c r="SS545" i="3"/>
  <c r="TG546" i="3"/>
  <c r="NS546" i="3"/>
  <c r="BT546" i="3"/>
  <c r="OL545" i="3"/>
  <c r="IX545" i="3"/>
  <c r="DJ545" i="3"/>
  <c r="VR544" i="3"/>
  <c r="QD544" i="3"/>
  <c r="IQ546" i="3"/>
  <c r="RF545" i="3"/>
  <c r="LE545" i="3"/>
  <c r="FQ545" i="3"/>
  <c r="AC545" i="3"/>
  <c r="SK544" i="3"/>
  <c r="MW544" i="3"/>
  <c r="AB546" i="3"/>
  <c r="NX545" i="3"/>
  <c r="IJ545" i="3"/>
  <c r="CV545" i="3"/>
  <c r="VD544" i="3"/>
  <c r="GY546" i="3"/>
  <c r="QJ545" i="3"/>
  <c r="KQ545" i="3"/>
  <c r="FC545" i="3"/>
  <c r="O545" i="3"/>
  <c r="RW544" i="3"/>
  <c r="BH546" i="3"/>
  <c r="OH545" i="3"/>
  <c r="IT545" i="3"/>
  <c r="DF545" i="3"/>
  <c r="VN544" i="3"/>
  <c r="PZ544" i="3"/>
  <c r="JO546" i="3"/>
  <c r="RR545" i="3"/>
  <c r="LM545" i="3"/>
  <c r="FY545" i="3"/>
  <c r="AK545" i="3"/>
  <c r="SS544" i="3"/>
  <c r="NE544" i="3"/>
  <c r="DT546" i="3"/>
  <c r="PD545" i="3"/>
  <c r="JP545" i="3"/>
  <c r="EB545" i="3"/>
  <c r="WJ544" i="3"/>
  <c r="QV544" i="3"/>
  <c r="LH544" i="3"/>
  <c r="CI546" i="3"/>
  <c r="OQ545" i="3"/>
  <c r="JC545" i="3"/>
  <c r="DO545" i="3"/>
  <c r="VW544" i="3"/>
  <c r="QI544" i="3"/>
  <c r="KU544" i="3"/>
  <c r="CF546" i="3"/>
  <c r="OP545" i="3"/>
  <c r="SV546" i="3"/>
  <c r="VW545" i="3"/>
  <c r="NE545" i="3"/>
  <c r="HQ545" i="3"/>
  <c r="CC545" i="3"/>
  <c r="UK544" i="3"/>
  <c r="KE546" i="3"/>
  <c r="SC545" i="3"/>
  <c r="LS545" i="3"/>
  <c r="GE545" i="3"/>
  <c r="AQ545" i="3"/>
  <c r="SY544" i="3"/>
  <c r="NK544" i="3"/>
  <c r="EV545" i="3"/>
  <c r="KF544" i="3"/>
  <c r="EP544" i="3"/>
  <c r="XD546" i="3"/>
  <c r="VQ546" i="3"/>
  <c r="VP546" i="3"/>
  <c r="PZ546" i="3"/>
  <c r="KL546" i="3"/>
  <c r="EX546" i="3"/>
  <c r="J546" i="3"/>
  <c r="VN546" i="3"/>
  <c r="PY546" i="3"/>
  <c r="KK546" i="3"/>
  <c r="EW546" i="3"/>
  <c r="I546" i="3"/>
  <c r="UN546" i="3"/>
  <c r="OZ546" i="3"/>
  <c r="JL546" i="3"/>
  <c r="DX546" i="3"/>
  <c r="WF545" i="3"/>
  <c r="QR545" i="3"/>
  <c r="SE546" i="3"/>
  <c r="MQ546" i="3"/>
  <c r="HC546" i="3"/>
  <c r="BO546" i="3"/>
  <c r="TW545" i="3"/>
  <c r="RF546" i="3"/>
  <c r="LR546" i="3"/>
  <c r="GD546" i="3"/>
  <c r="AP546" i="3"/>
  <c r="SX545" i="3"/>
  <c r="TM546" i="3"/>
  <c r="NY546" i="3"/>
  <c r="IK546" i="3"/>
  <c r="CW546" i="3"/>
  <c r="VE545" i="3"/>
  <c r="TX546" i="3"/>
  <c r="OJ546" i="3"/>
  <c r="UU546" i="3"/>
  <c r="UH546" i="3"/>
  <c r="OT546" i="3"/>
  <c r="JF546" i="3"/>
  <c r="DR546" i="3"/>
  <c r="VZ545" i="3"/>
  <c r="QL545" i="3"/>
  <c r="QO546" i="3"/>
  <c r="LA546" i="3"/>
  <c r="FM546" i="3"/>
  <c r="Y546" i="3"/>
  <c r="SG545" i="3"/>
  <c r="SU546" i="3"/>
  <c r="NG546" i="3"/>
  <c r="AJ546" i="3"/>
  <c r="NZ545" i="3"/>
  <c r="IL545" i="3"/>
  <c r="CX545" i="3"/>
  <c r="VF544" i="3"/>
  <c r="PR544" i="3"/>
  <c r="HG546" i="3"/>
  <c r="QN545" i="3"/>
  <c r="KS545" i="3"/>
  <c r="FE545" i="3"/>
  <c r="Q545" i="3"/>
  <c r="RY544" i="3"/>
  <c r="MK544" i="3"/>
  <c r="WN545" i="3"/>
  <c r="NL545" i="3"/>
  <c r="HX545" i="3"/>
  <c r="CJ545" i="3"/>
  <c r="UR544" i="3"/>
  <c r="FO546" i="3"/>
  <c r="PU545" i="3"/>
  <c r="KE545" i="3"/>
  <c r="EQ545" i="3"/>
  <c r="WY544" i="3"/>
  <c r="RK544" i="3"/>
  <c r="X546" i="3"/>
  <c r="NV545" i="3"/>
  <c r="IH545" i="3"/>
  <c r="CT545" i="3"/>
  <c r="VB544" i="3"/>
  <c r="PN544" i="3"/>
  <c r="IE546" i="3"/>
  <c r="QZ545" i="3"/>
  <c r="LA545" i="3"/>
  <c r="FM545" i="3"/>
  <c r="Y545" i="3"/>
  <c r="SG544" i="3"/>
  <c r="MS544" i="3"/>
  <c r="CJ546" i="3"/>
  <c r="OR545" i="3"/>
  <c r="JD545" i="3"/>
  <c r="DP545" i="3"/>
  <c r="VX544" i="3"/>
  <c r="QJ544" i="3"/>
  <c r="KV544" i="3"/>
  <c r="AY546" i="3"/>
  <c r="OE545" i="3"/>
  <c r="IQ545" i="3"/>
  <c r="DC545" i="3"/>
  <c r="VK544" i="3"/>
  <c r="PW544" i="3"/>
  <c r="KI544" i="3"/>
  <c r="AV546" i="3"/>
  <c r="OD545" i="3"/>
  <c r="PD546" i="3"/>
  <c r="UM545" i="3"/>
  <c r="MS545" i="3"/>
  <c r="HE545" i="3"/>
  <c r="BQ545" i="3"/>
  <c r="TY544" i="3"/>
  <c r="IU546" i="3"/>
  <c r="RH545" i="3"/>
  <c r="LG545" i="3"/>
  <c r="FS545" i="3"/>
  <c r="AE545" i="3"/>
  <c r="SM544" i="3"/>
  <c r="MY544" i="3"/>
  <c r="CB545" i="3"/>
  <c r="JR544" i="3"/>
  <c r="ED544" i="3"/>
  <c r="WL543" i="3"/>
  <c r="QX543" i="3"/>
  <c r="QX245" i="6" s="1"/>
  <c r="LJ543" i="3"/>
  <c r="LJ245" i="6" s="1"/>
  <c r="FV543" i="3"/>
  <c r="FV245" i="6" s="1"/>
  <c r="BR545" i="3"/>
  <c r="JQ544" i="3"/>
  <c r="EC544" i="3"/>
  <c r="WK543" i="3"/>
  <c r="QW543" i="3"/>
  <c r="QW245" i="6" s="1"/>
  <c r="LI543" i="3"/>
  <c r="LI245" i="6" s="1"/>
  <c r="FU543" i="3"/>
  <c r="FU245" i="6" s="1"/>
  <c r="BP545" i="3"/>
  <c r="JP544" i="3"/>
  <c r="EB544" i="3"/>
  <c r="WJ543" i="3"/>
  <c r="QV543" i="3"/>
  <c r="QV245" i="6" s="1"/>
  <c r="LH543" i="3"/>
  <c r="LH245" i="6" s="1"/>
  <c r="FT543" i="3"/>
  <c r="FT245" i="6" s="1"/>
  <c r="BF545" i="3"/>
  <c r="JO544" i="3"/>
  <c r="EA544" i="3"/>
  <c r="WI543" i="3"/>
  <c r="QU543" i="3"/>
  <c r="QU245" i="6" s="1"/>
  <c r="LG543" i="3"/>
  <c r="LG245" i="6" s="1"/>
  <c r="FS543" i="3"/>
  <c r="FS245" i="6" s="1"/>
  <c r="DX545" i="3"/>
  <c r="KA544" i="3"/>
  <c r="EL544" i="3"/>
  <c r="WT543" i="3"/>
  <c r="RF543" i="3"/>
  <c r="RF245" i="6" s="1"/>
  <c r="LR543" i="3"/>
  <c r="LR245" i="6" s="1"/>
  <c r="GD543" i="3"/>
  <c r="GD245" i="6" s="1"/>
  <c r="DN545" i="3"/>
  <c r="JZ544" i="3"/>
  <c r="EK544" i="3"/>
  <c r="WS543" i="3"/>
  <c r="RE543" i="3"/>
  <c r="RE245" i="6" s="1"/>
  <c r="LQ543" i="3"/>
  <c r="LQ245" i="6" s="1"/>
  <c r="PU544" i="3"/>
  <c r="HP544" i="3"/>
  <c r="CB544" i="3"/>
  <c r="WR546" i="3"/>
  <c r="WY546" i="3"/>
  <c r="VB546" i="3"/>
  <c r="PN546" i="3"/>
  <c r="JZ546" i="3"/>
  <c r="EL546" i="3"/>
  <c r="WT545" i="3"/>
  <c r="VA546" i="3"/>
  <c r="PM546" i="3"/>
  <c r="JY546" i="3"/>
  <c r="EK546" i="3"/>
  <c r="WS545" i="3"/>
  <c r="UB546" i="3"/>
  <c r="ON546" i="3"/>
  <c r="IZ546" i="3"/>
  <c r="DL546" i="3"/>
  <c r="VT545" i="3"/>
  <c r="QF545" i="3"/>
  <c r="RS546" i="3"/>
  <c r="ME546" i="3"/>
  <c r="GQ546" i="3"/>
  <c r="BC546" i="3"/>
  <c r="TK545" i="3"/>
  <c r="QT546" i="3"/>
  <c r="LF546" i="3"/>
  <c r="FR546" i="3"/>
  <c r="AD546" i="3"/>
  <c r="SL545" i="3"/>
  <c r="TA546" i="3"/>
  <c r="NM546" i="3"/>
  <c r="HY546" i="3"/>
  <c r="CK546" i="3"/>
  <c r="US545" i="3"/>
  <c r="TL546" i="3"/>
  <c r="NX546" i="3"/>
  <c r="UI546" i="3"/>
  <c r="TV546" i="3"/>
  <c r="OH546" i="3"/>
  <c r="IT546" i="3"/>
  <c r="DF546" i="3"/>
  <c r="VN545" i="3"/>
  <c r="VZ546" i="3"/>
  <c r="QC546" i="3"/>
  <c r="KO546" i="3"/>
  <c r="FA546" i="3"/>
  <c r="M546" i="3"/>
  <c r="RU545" i="3"/>
  <c r="SI546" i="3"/>
  <c r="MU546" i="3"/>
  <c r="WV545" i="3"/>
  <c r="NN545" i="3"/>
  <c r="HZ545" i="3"/>
  <c r="CL545" i="3"/>
  <c r="UT544" i="3"/>
  <c r="PF544" i="3"/>
  <c r="FW546" i="3"/>
  <c r="PW545" i="3"/>
  <c r="KG545" i="3"/>
  <c r="ES545" i="3"/>
  <c r="XA544" i="3"/>
  <c r="RM544" i="3"/>
  <c r="QQ546" i="3"/>
  <c r="VD545" i="3"/>
  <c r="MZ545" i="3"/>
  <c r="HL545" i="3"/>
  <c r="BX545" i="3"/>
  <c r="UF544" i="3"/>
  <c r="EE546" i="3"/>
  <c r="PG545" i="3"/>
  <c r="JS545" i="3"/>
  <c r="EE545" i="3"/>
  <c r="WM544" i="3"/>
  <c r="VD546" i="3"/>
  <c r="WJ545" i="3"/>
  <c r="NJ545" i="3"/>
  <c r="HV545" i="3"/>
  <c r="CH545" i="3"/>
  <c r="UP544" i="3"/>
  <c r="PB544" i="3"/>
  <c r="GU546" i="3"/>
  <c r="QH545" i="3"/>
  <c r="KO545" i="3"/>
  <c r="FA545" i="3"/>
  <c r="M545" i="3"/>
  <c r="RU544" i="3"/>
  <c r="MG544" i="3"/>
  <c r="AZ546" i="3"/>
  <c r="OF545" i="3"/>
  <c r="IR545" i="3"/>
  <c r="DD545" i="3"/>
  <c r="VL544" i="3"/>
  <c r="PX544" i="3"/>
  <c r="KJ544" i="3"/>
  <c r="O546" i="3"/>
  <c r="NS545" i="3"/>
  <c r="IE545" i="3"/>
  <c r="CQ545" i="3"/>
  <c r="UY544" i="3"/>
  <c r="PK544" i="3"/>
  <c r="JW544" i="3"/>
  <c r="L546" i="3"/>
  <c r="NR545" i="3"/>
  <c r="MJ546" i="3"/>
  <c r="TC545" i="3"/>
  <c r="MG545" i="3"/>
  <c r="GS545" i="3"/>
  <c r="BE545" i="3"/>
  <c r="TM544" i="3"/>
  <c r="HK546" i="3"/>
  <c r="QQ545" i="3"/>
  <c r="KU545" i="3"/>
  <c r="FG545" i="3"/>
  <c r="S545" i="3"/>
  <c r="SA544" i="3"/>
  <c r="MM544" i="3"/>
  <c r="XD544" i="3"/>
  <c r="JF544" i="3"/>
  <c r="DR544" i="3"/>
  <c r="VZ543" i="3"/>
  <c r="QL543" i="3"/>
  <c r="QL245" i="6" s="1"/>
  <c r="KX543" i="3"/>
  <c r="KX245" i="6" s="1"/>
  <c r="FJ543" i="3"/>
  <c r="FJ245" i="6" s="1"/>
  <c r="WT544" i="3"/>
  <c r="JE544" i="3"/>
  <c r="DQ544" i="3"/>
  <c r="VY543" i="3"/>
  <c r="QK543" i="3"/>
  <c r="QK245" i="6" s="1"/>
  <c r="KW543" i="3"/>
  <c r="KW245" i="6" s="1"/>
  <c r="FI543" i="3"/>
  <c r="FI245" i="6" s="1"/>
  <c r="WR544" i="3"/>
  <c r="JD544" i="3"/>
  <c r="DP544" i="3"/>
  <c r="VX543" i="3"/>
  <c r="QJ543" i="3"/>
  <c r="QJ245" i="6" s="1"/>
  <c r="KV543" i="3"/>
  <c r="KV245" i="6" s="1"/>
  <c r="FH543" i="3"/>
  <c r="FH245" i="6" s="1"/>
  <c r="WH544" i="3"/>
  <c r="JC544" i="3"/>
  <c r="DO544" i="3"/>
  <c r="VW543" i="3"/>
  <c r="QI543" i="3"/>
  <c r="QI245" i="6" s="1"/>
  <c r="KU543" i="3"/>
  <c r="KU245" i="6" s="1"/>
  <c r="FG543" i="3"/>
  <c r="FG245" i="6" s="1"/>
  <c r="WF546" i="3"/>
  <c r="WM546" i="3"/>
  <c r="UP546" i="3"/>
  <c r="PB546" i="3"/>
  <c r="JN546" i="3"/>
  <c r="DZ546" i="3"/>
  <c r="WH545" i="3"/>
  <c r="UO546" i="3"/>
  <c r="PA546" i="3"/>
  <c r="JM546" i="3"/>
  <c r="DY546" i="3"/>
  <c r="WG545" i="3"/>
  <c r="TP546" i="3"/>
  <c r="OB546" i="3"/>
  <c r="IN546" i="3"/>
  <c r="CZ546" i="3"/>
  <c r="VH545" i="3"/>
  <c r="PT545" i="3"/>
  <c r="RG546" i="3"/>
  <c r="LS546" i="3"/>
  <c r="GE546" i="3"/>
  <c r="AQ546" i="3"/>
  <c r="WN546" i="3"/>
  <c r="QH546" i="3"/>
  <c r="KT546" i="3"/>
  <c r="FF546" i="3"/>
  <c r="R546" i="3"/>
  <c r="RZ545" i="3"/>
  <c r="SO546" i="3"/>
  <c r="NA546" i="3"/>
  <c r="HM546" i="3"/>
  <c r="BY546" i="3"/>
  <c r="UG545" i="3"/>
  <c r="SZ546" i="3"/>
  <c r="NL546" i="3"/>
  <c r="TW546" i="3"/>
  <c r="TJ546" i="3"/>
  <c r="NV546" i="3"/>
  <c r="IH546" i="3"/>
  <c r="CT546" i="3"/>
  <c r="VB545" i="3"/>
  <c r="VE546" i="3"/>
  <c r="PQ546" i="3"/>
  <c r="KC546" i="3"/>
  <c r="EO546" i="3"/>
  <c r="WW545" i="3"/>
  <c r="RI545" i="3"/>
  <c r="RW546" i="3"/>
  <c r="RL546" i="3"/>
  <c r="VL545" i="3"/>
  <c r="NB545" i="3"/>
  <c r="HN545" i="3"/>
  <c r="BZ545" i="3"/>
  <c r="UH544" i="3"/>
  <c r="OT544" i="3"/>
  <c r="EM546" i="3"/>
  <c r="PJ545" i="3"/>
  <c r="JU545" i="3"/>
  <c r="EG545" i="3"/>
  <c r="WO544" i="3"/>
  <c r="RA544" i="3"/>
  <c r="NW546" i="3"/>
  <c r="TT545" i="3"/>
  <c r="MN545" i="3"/>
  <c r="GZ545" i="3"/>
  <c r="BL545" i="3"/>
  <c r="TT544" i="3"/>
  <c r="CU546" i="3"/>
  <c r="OU545" i="3"/>
  <c r="JG545" i="3"/>
  <c r="DS545" i="3"/>
  <c r="WA544" i="3"/>
  <c r="QE546" i="3"/>
  <c r="UZ545" i="3"/>
  <c r="MX545" i="3"/>
  <c r="HJ545" i="3"/>
  <c r="BV545" i="3"/>
  <c r="UD544" i="3"/>
  <c r="OP544" i="3"/>
  <c r="FK546" i="3"/>
  <c r="PR545" i="3"/>
  <c r="KC545" i="3"/>
  <c r="EO545" i="3"/>
  <c r="WW544" i="3"/>
  <c r="RI544" i="3"/>
  <c r="LU544" i="3"/>
  <c r="P546" i="3"/>
  <c r="NT545" i="3"/>
  <c r="IF545" i="3"/>
  <c r="CR545" i="3"/>
  <c r="UZ544" i="3"/>
  <c r="PL544" i="3"/>
  <c r="TT546" i="3"/>
  <c r="WA545" i="3"/>
  <c r="NG545" i="3"/>
  <c r="HS545" i="3"/>
  <c r="CE545" i="3"/>
  <c r="UM544" i="3"/>
  <c r="OY544" i="3"/>
  <c r="TH546" i="3"/>
  <c r="VX545" i="3"/>
  <c r="NF545" i="3"/>
  <c r="KN546" i="3"/>
  <c r="SE545" i="3"/>
  <c r="LU545" i="3"/>
  <c r="GG545" i="3"/>
  <c r="AS545" i="3"/>
  <c r="TA544" i="3"/>
  <c r="GA546" i="3"/>
  <c r="PZ545" i="3"/>
  <c r="KI545" i="3"/>
  <c r="EU545" i="3"/>
  <c r="XC544" i="3"/>
  <c r="RO544" i="3"/>
  <c r="MA544" i="3"/>
  <c r="UJ544" i="3"/>
  <c r="IT544" i="3"/>
  <c r="DF544" i="3"/>
  <c r="VN543" i="3"/>
  <c r="PZ543" i="3"/>
  <c r="PZ245" i="6" s="1"/>
  <c r="KL543" i="3"/>
  <c r="KL245" i="6" s="1"/>
  <c r="EX543" i="3"/>
  <c r="EX245" i="6" s="1"/>
  <c r="TZ544" i="3"/>
  <c r="IS544" i="3"/>
  <c r="DE544" i="3"/>
  <c r="VM543" i="3"/>
  <c r="PY543" i="3"/>
  <c r="PY245" i="6" s="1"/>
  <c r="KK543" i="3"/>
  <c r="KK245" i="6" s="1"/>
  <c r="EW543" i="3"/>
  <c r="EW245" i="6" s="1"/>
  <c r="TX544" i="3"/>
  <c r="IR544" i="3"/>
  <c r="DD544" i="3"/>
  <c r="VL543" i="3"/>
  <c r="PX543" i="3"/>
  <c r="PX245" i="6" s="1"/>
  <c r="KJ543" i="3"/>
  <c r="KJ245" i="6" s="1"/>
  <c r="EV543" i="3"/>
  <c r="EV245" i="6" s="1"/>
  <c r="TN544" i="3"/>
  <c r="IQ544" i="3"/>
  <c r="DC544" i="3"/>
  <c r="VK543" i="3"/>
  <c r="PW543" i="3"/>
  <c r="PW245" i="6" s="1"/>
  <c r="KI543" i="3"/>
  <c r="KI245" i="6" s="1"/>
  <c r="EU543" i="3"/>
  <c r="EU245" i="6" s="1"/>
  <c r="WF544" i="3"/>
  <c r="JB544" i="3"/>
  <c r="DN544" i="3"/>
  <c r="VV543" i="3"/>
  <c r="QH543" i="3"/>
  <c r="QH245" i="6" s="1"/>
  <c r="KT543" i="3"/>
  <c r="KT245" i="6" s="1"/>
  <c r="FF543" i="3"/>
  <c r="FF245" i="6" s="1"/>
  <c r="VV544" i="3"/>
  <c r="JA544" i="3"/>
  <c r="DM544" i="3"/>
  <c r="VU543" i="3"/>
  <c r="QG543" i="3"/>
  <c r="QG245" i="6" s="1"/>
  <c r="KS543" i="3"/>
  <c r="KS245" i="6" s="1"/>
  <c r="NN544" i="3"/>
  <c r="GR544" i="3"/>
  <c r="BD544" i="3"/>
  <c r="VT546" i="3"/>
  <c r="WA546" i="3"/>
  <c r="UD546" i="3"/>
  <c r="OP546" i="3"/>
  <c r="JB546" i="3"/>
  <c r="DN546" i="3"/>
  <c r="VV545" i="3"/>
  <c r="UC546" i="3"/>
  <c r="OO546" i="3"/>
  <c r="JA546" i="3"/>
  <c r="DM546" i="3"/>
  <c r="VU545" i="3"/>
  <c r="TD546" i="3"/>
  <c r="NP546" i="3"/>
  <c r="IB546" i="3"/>
  <c r="CN546" i="3"/>
  <c r="UV545" i="3"/>
  <c r="PH545" i="3"/>
  <c r="QU546" i="3"/>
  <c r="LG546" i="3"/>
  <c r="FS546" i="3"/>
  <c r="AE546" i="3"/>
  <c r="VK546" i="3"/>
  <c r="PV546" i="3"/>
  <c r="KH546" i="3"/>
  <c r="ET546" i="3"/>
  <c r="XB545" i="3"/>
  <c r="RN545" i="3"/>
  <c r="SC546" i="3"/>
  <c r="MO546" i="3"/>
  <c r="HA546" i="3"/>
  <c r="BM546" i="3"/>
  <c r="TU545" i="3"/>
  <c r="SN546" i="3"/>
  <c r="MZ546" i="3"/>
  <c r="TK546" i="3"/>
  <c r="SX546" i="3"/>
  <c r="NJ546" i="3"/>
  <c r="HV546" i="3"/>
  <c r="CH546" i="3"/>
  <c r="UP545" i="3"/>
  <c r="US546" i="3"/>
  <c r="PE546" i="3"/>
  <c r="JQ546" i="3"/>
  <c r="EC546" i="3"/>
  <c r="WK545" i="3"/>
  <c r="QW545" i="3"/>
  <c r="RK546" i="3"/>
  <c r="OI546" i="3"/>
  <c r="UB545" i="3"/>
  <c r="MP545" i="3"/>
  <c r="HB545" i="3"/>
  <c r="BN545" i="3"/>
  <c r="TV544" i="3"/>
  <c r="OH544" i="3"/>
  <c r="DC546" i="3"/>
  <c r="OW545" i="3"/>
  <c r="JI545" i="3"/>
  <c r="DU545" i="3"/>
  <c r="WC544" i="3"/>
  <c r="QO544" i="3"/>
  <c r="LO546" i="3"/>
  <c r="SR545" i="3"/>
  <c r="MB545" i="3"/>
  <c r="GN545" i="3"/>
  <c r="AZ545" i="3"/>
  <c r="TH544" i="3"/>
  <c r="BK546" i="3"/>
  <c r="OI545" i="3"/>
  <c r="IU545" i="3"/>
  <c r="DG545" i="3"/>
  <c r="VO544" i="3"/>
  <c r="NK546" i="3"/>
  <c r="TP545" i="3"/>
  <c r="ML545" i="3"/>
  <c r="GX545" i="3"/>
  <c r="BJ545" i="3"/>
  <c r="TR544" i="3"/>
  <c r="OD544" i="3"/>
  <c r="EA546" i="3"/>
  <c r="PE545" i="3"/>
  <c r="JQ545" i="3"/>
  <c r="EC545" i="3"/>
  <c r="WK544" i="3"/>
  <c r="QW544" i="3"/>
  <c r="UF546" i="3"/>
  <c r="WB545" i="3"/>
  <c r="NH545" i="3"/>
  <c r="HT545" i="3"/>
  <c r="CF545" i="3"/>
  <c r="UN544" i="3"/>
  <c r="OZ544" i="3"/>
  <c r="PP546" i="3"/>
  <c r="UQ545" i="3"/>
  <c r="MU545" i="3"/>
  <c r="HG545" i="3"/>
  <c r="BS545" i="3"/>
  <c r="UA544" i="3"/>
  <c r="OM544" i="3"/>
  <c r="PG546" i="3"/>
  <c r="UN545" i="3"/>
  <c r="MT545" i="3"/>
  <c r="JC546" i="3"/>
  <c r="RL545" i="3"/>
  <c r="LI545" i="3"/>
  <c r="FU545" i="3"/>
  <c r="AG545" i="3"/>
  <c r="SO544" i="3"/>
  <c r="EQ546" i="3"/>
  <c r="PL545" i="3"/>
  <c r="JW545" i="3"/>
  <c r="EI545" i="3"/>
  <c r="WQ544" i="3"/>
  <c r="RC544" i="3"/>
  <c r="LO544" i="3"/>
  <c r="RX544" i="3"/>
  <c r="IH544" i="3"/>
  <c r="CT544" i="3"/>
  <c r="VB543" i="3"/>
  <c r="PN543" i="3"/>
  <c r="PN245" i="6" s="1"/>
  <c r="JZ543" i="3"/>
  <c r="JZ245" i="6" s="1"/>
  <c r="EL543" i="3"/>
  <c r="EL245" i="6" s="1"/>
  <c r="RR544" i="3"/>
  <c r="IG544" i="3"/>
  <c r="CS544" i="3"/>
  <c r="VA543" i="3"/>
  <c r="PM543" i="3"/>
  <c r="PM245" i="6" s="1"/>
  <c r="JY543" i="3"/>
  <c r="JY245" i="6" s="1"/>
  <c r="EK543" i="3"/>
  <c r="EK245" i="6" s="1"/>
  <c r="RP544" i="3"/>
  <c r="IF544" i="3"/>
  <c r="CR544" i="3"/>
  <c r="UZ543" i="3"/>
  <c r="PL543" i="3"/>
  <c r="PL245" i="6" s="1"/>
  <c r="JX543" i="3"/>
  <c r="JX245" i="6" s="1"/>
  <c r="EJ543" i="3"/>
  <c r="EJ245" i="6" s="1"/>
  <c r="RL544" i="3"/>
  <c r="IE544" i="3"/>
  <c r="CQ544" i="3"/>
  <c r="UY543" i="3"/>
  <c r="PK543" i="3"/>
  <c r="PK245" i="6" s="1"/>
  <c r="JW543" i="3"/>
  <c r="JW245" i="6" s="1"/>
  <c r="EI543" i="3"/>
  <c r="EI245" i="6" s="1"/>
  <c r="TL544" i="3"/>
  <c r="IP544" i="3"/>
  <c r="DB544" i="3"/>
  <c r="VJ543" i="3"/>
  <c r="PV543" i="3"/>
  <c r="PV245" i="6" s="1"/>
  <c r="KH543" i="3"/>
  <c r="KH245" i="6" s="1"/>
  <c r="ET543" i="3"/>
  <c r="ET245" i="6" s="1"/>
  <c r="TB544" i="3"/>
  <c r="IO544" i="3"/>
  <c r="DA544" i="3"/>
  <c r="VI543" i="3"/>
  <c r="PU543" i="3"/>
  <c r="PU245" i="6" s="1"/>
  <c r="AN546" i="3"/>
  <c r="MN544" i="3"/>
  <c r="GF544" i="3"/>
  <c r="AR544" i="3"/>
  <c r="XC546" i="3"/>
  <c r="VO546" i="3"/>
  <c r="TR546" i="3"/>
  <c r="OD546" i="3"/>
  <c r="IP546" i="3"/>
  <c r="DB546" i="3"/>
  <c r="VJ545" i="3"/>
  <c r="TQ546" i="3"/>
  <c r="OC546" i="3"/>
  <c r="IO546" i="3"/>
  <c r="DA546" i="3"/>
  <c r="VI545" i="3"/>
  <c r="SR546" i="3"/>
  <c r="ND546" i="3"/>
  <c r="HP546" i="3"/>
  <c r="CB546" i="3"/>
  <c r="UJ545" i="3"/>
  <c r="WQ546" i="3"/>
  <c r="QI546" i="3"/>
  <c r="KU546" i="3"/>
  <c r="FG546" i="3"/>
  <c r="S546" i="3"/>
  <c r="UX546" i="3"/>
  <c r="PJ546" i="3"/>
  <c r="JV546" i="3"/>
  <c r="EH546" i="3"/>
  <c r="WP545" i="3"/>
  <c r="RB545" i="3"/>
  <c r="RQ546" i="3"/>
  <c r="MC546" i="3"/>
  <c r="GO546" i="3"/>
  <c r="BA546" i="3"/>
  <c r="TI545" i="3"/>
  <c r="SB546" i="3"/>
  <c r="MN546" i="3"/>
  <c r="SY546" i="3"/>
  <c r="SL546" i="3"/>
  <c r="MX546" i="3"/>
  <c r="HJ546" i="3"/>
  <c r="BV546" i="3"/>
  <c r="UD545" i="3"/>
  <c r="UG546" i="3"/>
  <c r="OS546" i="3"/>
  <c r="JE546" i="3"/>
  <c r="DQ546" i="3"/>
  <c r="VY545" i="3"/>
  <c r="QK545" i="3"/>
  <c r="QY546" i="3"/>
  <c r="LX546" i="3"/>
  <c r="SV545" i="3"/>
  <c r="MD545" i="3"/>
  <c r="GP545" i="3"/>
  <c r="BB545" i="3"/>
  <c r="TJ544" i="3"/>
  <c r="NV544" i="3"/>
  <c r="BS546" i="3"/>
  <c r="OK545" i="3"/>
  <c r="IW545" i="3"/>
  <c r="DI545" i="3"/>
  <c r="VQ544" i="3"/>
  <c r="QC544" i="3"/>
  <c r="JT546" i="3"/>
  <c r="RW545" i="3"/>
  <c r="LP545" i="3"/>
  <c r="GB545" i="3"/>
  <c r="AN545" i="3"/>
  <c r="SV544" i="3"/>
  <c r="AA546" i="3"/>
  <c r="NW545" i="3"/>
  <c r="II545" i="3"/>
  <c r="CU545" i="3"/>
  <c r="VC544" i="3"/>
  <c r="LK546" i="3"/>
  <c r="SO545" i="3"/>
  <c r="LZ545" i="3"/>
  <c r="GL545" i="3"/>
  <c r="AX545" i="3"/>
  <c r="TF544" i="3"/>
  <c r="NR544" i="3"/>
  <c r="CQ546" i="3"/>
  <c r="OS545" i="3"/>
  <c r="JE545" i="3"/>
  <c r="DQ545" i="3"/>
  <c r="VY544" i="3"/>
  <c r="QK544" i="3"/>
  <c r="PS546" i="3"/>
  <c r="UR545" i="3"/>
  <c r="MV545" i="3"/>
  <c r="HH545" i="3"/>
  <c r="BT545" i="3"/>
  <c r="UB544" i="3"/>
  <c r="ON544" i="3"/>
  <c r="MV546" i="3"/>
  <c r="TG545" i="3"/>
  <c r="MI545" i="3"/>
  <c r="GU545" i="3"/>
  <c r="BG545" i="3"/>
  <c r="TO544" i="3"/>
  <c r="OA544" i="3"/>
  <c r="MM546" i="3"/>
  <c r="TD545" i="3"/>
  <c r="MH545" i="3"/>
  <c r="HS546" i="3"/>
  <c r="QT545" i="3"/>
  <c r="KW545" i="3"/>
  <c r="FI545" i="3"/>
  <c r="U545" i="3"/>
  <c r="SC544" i="3"/>
  <c r="DG546" i="3"/>
  <c r="OY545" i="3"/>
  <c r="JK545" i="3"/>
  <c r="DW545" i="3"/>
  <c r="WE544" i="3"/>
  <c r="QQ544" i="3"/>
  <c r="LC544" i="3"/>
  <c r="QH544" i="3"/>
  <c r="HV544" i="3"/>
  <c r="CH544" i="3"/>
  <c r="UP543" i="3"/>
  <c r="PB543" i="3"/>
  <c r="PB245" i="6" s="1"/>
  <c r="JN543" i="3"/>
  <c r="JN245" i="6" s="1"/>
  <c r="DZ543" i="3"/>
  <c r="QG544" i="3"/>
  <c r="HU544" i="3"/>
  <c r="CG544" i="3"/>
  <c r="UO543" i="3"/>
  <c r="PA543" i="3"/>
  <c r="PA245" i="6" s="1"/>
  <c r="JM543" i="3"/>
  <c r="JM245" i="6" s="1"/>
  <c r="DY543" i="3"/>
  <c r="QF544" i="3"/>
  <c r="HT544" i="3"/>
  <c r="CF544" i="3"/>
  <c r="UN543" i="3"/>
  <c r="OZ543" i="3"/>
  <c r="OZ245" i="6" s="1"/>
  <c r="JL543" i="3"/>
  <c r="JL245" i="6" s="1"/>
  <c r="DX543" i="3"/>
  <c r="QB544" i="3"/>
  <c r="HS544" i="3"/>
  <c r="CE544" i="3"/>
  <c r="UM543" i="3"/>
  <c r="OY543" i="3"/>
  <c r="OY245" i="6" s="1"/>
  <c r="JK543" i="3"/>
  <c r="JK245" i="6" s="1"/>
  <c r="DW543" i="3"/>
  <c r="RF544" i="3"/>
  <c r="ID544" i="3"/>
  <c r="CP544" i="3"/>
  <c r="UX543" i="3"/>
  <c r="PJ543" i="3"/>
  <c r="PJ245" i="6" s="1"/>
  <c r="JV543" i="3"/>
  <c r="JV245" i="6" s="1"/>
  <c r="EH543" i="3"/>
  <c r="EH245" i="6" s="1"/>
  <c r="RD544" i="3"/>
  <c r="IC544" i="3"/>
  <c r="CO544" i="3"/>
  <c r="UW543" i="3"/>
  <c r="PI543" i="3"/>
  <c r="PI245" i="6" s="1"/>
  <c r="OB545" i="3"/>
  <c r="LV544" i="3"/>
  <c r="FT544" i="3"/>
  <c r="AF544" i="3"/>
  <c r="SN543" i="3"/>
  <c r="MZ543" i="3"/>
  <c r="MZ245" i="6" s="1"/>
  <c r="WT546" i="3"/>
  <c r="XB546" i="3"/>
  <c r="WW546" i="3"/>
  <c r="TF546" i="3"/>
  <c r="NR546" i="3"/>
  <c r="ID546" i="3"/>
  <c r="CP546" i="3"/>
  <c r="UX545" i="3"/>
  <c r="TE546" i="3"/>
  <c r="NQ546" i="3"/>
  <c r="IC546" i="3"/>
  <c r="CO546" i="3"/>
  <c r="UW545" i="3"/>
  <c r="SF546" i="3"/>
  <c r="MR546" i="3"/>
  <c r="HD546" i="3"/>
  <c r="BP546" i="3"/>
  <c r="TX545" i="3"/>
  <c r="VL546" i="3"/>
  <c r="PW546" i="3"/>
  <c r="KI546" i="3"/>
  <c r="EU546" i="3"/>
  <c r="XC545" i="3"/>
  <c r="UL546" i="3"/>
  <c r="OX546" i="3"/>
  <c r="JJ546" i="3"/>
  <c r="DV546" i="3"/>
  <c r="WD545" i="3"/>
  <c r="QP545" i="3"/>
  <c r="RE546" i="3"/>
  <c r="LQ546" i="3"/>
  <c r="GC546" i="3"/>
  <c r="AO546" i="3"/>
  <c r="SW545" i="3"/>
  <c r="RP546" i="3"/>
  <c r="MB546" i="3"/>
  <c r="SM546" i="3"/>
  <c r="RZ546" i="3"/>
  <c r="ML546" i="3"/>
  <c r="GX546" i="3"/>
  <c r="BJ546" i="3"/>
  <c r="TR545" i="3"/>
  <c r="TU546" i="3"/>
  <c r="OG546" i="3"/>
  <c r="IS546" i="3"/>
  <c r="DE546" i="3"/>
  <c r="VM545" i="3"/>
  <c r="PY545" i="3"/>
  <c r="QM546" i="3"/>
  <c r="KB546" i="3"/>
  <c r="SA545" i="3"/>
  <c r="LR545" i="3"/>
  <c r="GD545" i="3"/>
  <c r="AP545" i="3"/>
  <c r="SX544" i="3"/>
  <c r="NJ544" i="3"/>
  <c r="AI546" i="3"/>
  <c r="NY545" i="3"/>
  <c r="IK545" i="3"/>
  <c r="CW545" i="3"/>
  <c r="VE544" i="3"/>
  <c r="PQ544" i="3"/>
  <c r="IJ546" i="3"/>
  <c r="RE545" i="3"/>
  <c r="LD545" i="3"/>
  <c r="FP545" i="3"/>
  <c r="AB545" i="3"/>
  <c r="VW546" i="3"/>
  <c r="WM545" i="3"/>
  <c r="NK545" i="3"/>
  <c r="HW545" i="3"/>
  <c r="CI545" i="3"/>
  <c r="UQ544" i="3"/>
  <c r="JP546" i="3"/>
  <c r="RS545" i="3"/>
  <c r="LN545" i="3"/>
  <c r="FZ545" i="3"/>
  <c r="AL545" i="3"/>
  <c r="ST544" i="3"/>
  <c r="NF544" i="3"/>
  <c r="BG546" i="3"/>
  <c r="OG545" i="3"/>
  <c r="IS545" i="3"/>
  <c r="DE545" i="3"/>
  <c r="VM544" i="3"/>
  <c r="PY544" i="3"/>
  <c r="MY546" i="3"/>
  <c r="TH545" i="3"/>
  <c r="MJ545" i="3"/>
  <c r="GV545" i="3"/>
  <c r="BH545" i="3"/>
  <c r="TP544" i="3"/>
  <c r="OB544" i="3"/>
  <c r="KY546" i="3"/>
  <c r="SI545" i="3"/>
  <c r="LW545" i="3"/>
  <c r="GI545" i="3"/>
  <c r="AU545" i="3"/>
  <c r="TC544" i="3"/>
  <c r="NO544" i="3"/>
  <c r="KQ546" i="3"/>
  <c r="SF545" i="3"/>
  <c r="LV545" i="3"/>
  <c r="GI546" i="3"/>
  <c r="QB545" i="3"/>
  <c r="KK545" i="3"/>
  <c r="EW545" i="3"/>
  <c r="I545" i="3"/>
  <c r="RQ544" i="3"/>
  <c r="BW546" i="3"/>
  <c r="OM545" i="3"/>
  <c r="IY545" i="3"/>
  <c r="DK545" i="3"/>
  <c r="VS544" i="3"/>
  <c r="QE544" i="3"/>
  <c r="KQ544" i="3"/>
  <c r="PH544" i="3"/>
  <c r="HJ544" i="3"/>
  <c r="BV544" i="3"/>
  <c r="UD543" i="3"/>
  <c r="OP543" i="3"/>
  <c r="OP245" i="6" s="1"/>
  <c r="JB543" i="3"/>
  <c r="JB245" i="6" s="1"/>
  <c r="DN543" i="3"/>
  <c r="PD544" i="3"/>
  <c r="HI544" i="3"/>
  <c r="BU544" i="3"/>
  <c r="UC543" i="3"/>
  <c r="OO543" i="3"/>
  <c r="OO245" i="6" s="1"/>
  <c r="JA543" i="3"/>
  <c r="JA245" i="6" s="1"/>
  <c r="DM543" i="3"/>
  <c r="PC544" i="3"/>
  <c r="HH544" i="3"/>
  <c r="BT544" i="3"/>
  <c r="UB543" i="3"/>
  <c r="ON543" i="3"/>
  <c r="ON245" i="6" s="1"/>
  <c r="IZ543" i="3"/>
  <c r="IZ245" i="6" s="1"/>
  <c r="DL543" i="3"/>
  <c r="OX544" i="3"/>
  <c r="HG544" i="3"/>
  <c r="BS544" i="3"/>
  <c r="UA543" i="3"/>
  <c r="OM543" i="3"/>
  <c r="OM245" i="6" s="1"/>
  <c r="IY543" i="3"/>
  <c r="IY245" i="6" s="1"/>
  <c r="DK543" i="3"/>
  <c r="QA544" i="3"/>
  <c r="HR544" i="3"/>
  <c r="CD544" i="3"/>
  <c r="UL543" i="3"/>
  <c r="OX543" i="3"/>
  <c r="OX245" i="6" s="1"/>
  <c r="JJ543" i="3"/>
  <c r="JJ245" i="6" s="1"/>
  <c r="DV543" i="3"/>
  <c r="PV544" i="3"/>
  <c r="HQ544" i="3"/>
  <c r="CC544" i="3"/>
  <c r="UK543" i="3"/>
  <c r="OW543" i="3"/>
  <c r="OW245" i="6" s="1"/>
  <c r="IZ545" i="3"/>
  <c r="LD544" i="3"/>
  <c r="FH544" i="3"/>
  <c r="T544" i="3"/>
  <c r="SB543" i="3"/>
  <c r="MN543" i="3"/>
  <c r="MN245" i="6" s="1"/>
  <c r="GZ543" i="3"/>
  <c r="GZ245" i="6" s="1"/>
  <c r="IP545" i="3"/>
  <c r="LB544" i="3"/>
  <c r="FG544" i="3"/>
  <c r="S544" i="3"/>
  <c r="SA543" i="3"/>
  <c r="MM543" i="3"/>
  <c r="MM245" i="6" s="1"/>
  <c r="GY543" i="3"/>
  <c r="GY245" i="6" s="1"/>
  <c r="WH546" i="3"/>
  <c r="WP546" i="3"/>
  <c r="WK546" i="3"/>
  <c r="ST546" i="3"/>
  <c r="NF546" i="3"/>
  <c r="HR546" i="3"/>
  <c r="CD546" i="3"/>
  <c r="UL545" i="3"/>
  <c r="SS546" i="3"/>
  <c r="NE546" i="3"/>
  <c r="HQ546" i="3"/>
  <c r="CC546" i="3"/>
  <c r="UK545" i="3"/>
  <c r="RT546" i="3"/>
  <c r="MF546" i="3"/>
  <c r="GR546" i="3"/>
  <c r="BD546" i="3"/>
  <c r="TL545" i="3"/>
  <c r="UY546" i="3"/>
  <c r="PK546" i="3"/>
  <c r="JW546" i="3"/>
  <c r="EI546" i="3"/>
  <c r="WQ545" i="3"/>
  <c r="TZ546" i="3"/>
  <c r="OL546" i="3"/>
  <c r="IX546" i="3"/>
  <c r="DJ546" i="3"/>
  <c r="VR545" i="3"/>
  <c r="QD545" i="3"/>
  <c r="QS546" i="3"/>
  <c r="LE546" i="3"/>
  <c r="FQ546" i="3"/>
  <c r="AC546" i="3"/>
  <c r="SK545" i="3"/>
  <c r="RD546" i="3"/>
  <c r="LP546" i="3"/>
  <c r="SA546" i="3"/>
  <c r="RN546" i="3"/>
  <c r="LZ546" i="3"/>
  <c r="GL546" i="3"/>
  <c r="AX546" i="3"/>
  <c r="TF545" i="3"/>
  <c r="TI546" i="3"/>
  <c r="NU546" i="3"/>
  <c r="IG546" i="3"/>
  <c r="CS546" i="3"/>
  <c r="VA545" i="3"/>
  <c r="VS546" i="3"/>
  <c r="QA546" i="3"/>
  <c r="IR546" i="3"/>
  <c r="RG545" i="3"/>
  <c r="LF545" i="3"/>
  <c r="FR545" i="3"/>
  <c r="AD545" i="3"/>
  <c r="SL544" i="3"/>
  <c r="MX544" i="3"/>
  <c r="WU545" i="3"/>
  <c r="NM545" i="3"/>
  <c r="HY545" i="3"/>
  <c r="CK545" i="3"/>
  <c r="US544" i="3"/>
  <c r="PE544" i="3"/>
  <c r="GZ546" i="3"/>
  <c r="QM545" i="3"/>
  <c r="KR545" i="3"/>
  <c r="FD545" i="3"/>
  <c r="P545" i="3"/>
  <c r="QN546" i="3"/>
  <c r="VC545" i="3"/>
  <c r="MY545" i="3"/>
  <c r="HK545" i="3"/>
  <c r="BW545" i="3"/>
  <c r="UE544" i="3"/>
  <c r="IF546" i="3"/>
  <c r="RA545" i="3"/>
  <c r="LB545" i="3"/>
  <c r="FN545" i="3"/>
  <c r="Z545" i="3"/>
  <c r="SH544" i="3"/>
  <c r="MT544" i="3"/>
  <c r="W546" i="3"/>
  <c r="NU545" i="3"/>
  <c r="IG545" i="3"/>
  <c r="CS545" i="3"/>
  <c r="VA544" i="3"/>
  <c r="PM544" i="3"/>
  <c r="KZ546" i="3"/>
  <c r="SJ545" i="3"/>
  <c r="LX545" i="3"/>
  <c r="GJ545" i="3"/>
  <c r="AV545" i="3"/>
  <c r="TD544" i="3"/>
  <c r="NP544" i="3"/>
  <c r="JG546" i="3"/>
  <c r="RO545" i="3"/>
  <c r="LK545" i="3"/>
  <c r="FW545" i="3"/>
  <c r="AI545" i="3"/>
  <c r="SQ544" i="3"/>
  <c r="NC544" i="3"/>
  <c r="JD546" i="3"/>
  <c r="RM545" i="3"/>
  <c r="LJ545" i="3"/>
  <c r="EY546" i="3"/>
  <c r="PN545" i="3"/>
  <c r="JY545" i="3"/>
  <c r="EK545" i="3"/>
  <c r="WS544" i="3"/>
  <c r="RE544" i="3"/>
  <c r="AM546" i="3"/>
  <c r="OA545" i="3"/>
  <c r="IM545" i="3"/>
  <c r="CY545" i="3"/>
  <c r="VG544" i="3"/>
  <c r="PS544" i="3"/>
  <c r="KE544" i="3"/>
  <c r="OE544" i="3"/>
  <c r="GX544" i="3"/>
  <c r="BJ544" i="3"/>
  <c r="TR543" i="3"/>
  <c r="OD543" i="3"/>
  <c r="OD245" i="6" s="1"/>
  <c r="IP543" i="3"/>
  <c r="IP245" i="6" s="1"/>
  <c r="DB543" i="3"/>
  <c r="NZ544" i="3"/>
  <c r="GW544" i="3"/>
  <c r="BI544" i="3"/>
  <c r="TQ543" i="3"/>
  <c r="OC543" i="3"/>
  <c r="OC245" i="6" s="1"/>
  <c r="IO543" i="3"/>
  <c r="IO245" i="6" s="1"/>
  <c r="DA543" i="3"/>
  <c r="NY544" i="3"/>
  <c r="GV544" i="3"/>
  <c r="BH544" i="3"/>
  <c r="TP543" i="3"/>
  <c r="OB543" i="3"/>
  <c r="OB245" i="6" s="1"/>
  <c r="IN543" i="3"/>
  <c r="IN245" i="6" s="1"/>
  <c r="CZ543" i="3"/>
  <c r="NX544" i="3"/>
  <c r="GU544" i="3"/>
  <c r="BG544" i="3"/>
  <c r="TO543" i="3"/>
  <c r="OA543" i="3"/>
  <c r="OA245" i="6" s="1"/>
  <c r="IM543" i="3"/>
  <c r="IM245" i="6" s="1"/>
  <c r="CY543" i="3"/>
  <c r="OW544" i="3"/>
  <c r="HF544" i="3"/>
  <c r="BR544" i="3"/>
  <c r="TZ543" i="3"/>
  <c r="OL543" i="3"/>
  <c r="OL245" i="6" s="1"/>
  <c r="IX543" i="3"/>
  <c r="IX245" i="6" s="1"/>
  <c r="DJ543" i="3"/>
  <c r="OV544" i="3"/>
  <c r="HE544" i="3"/>
  <c r="BQ544" i="3"/>
  <c r="TY543" i="3"/>
  <c r="OK543" i="3"/>
  <c r="OK245" i="6" s="1"/>
  <c r="GF545" i="3"/>
  <c r="KN544" i="3"/>
  <c r="EV544" i="3"/>
  <c r="XD543" i="3"/>
  <c r="VV546" i="3"/>
  <c r="WD546" i="3"/>
  <c r="VY546" i="3"/>
  <c r="SH546" i="3"/>
  <c r="MT546" i="3"/>
  <c r="HF546" i="3"/>
  <c r="BR546" i="3"/>
  <c r="TZ545" i="3"/>
  <c r="SG546" i="3"/>
  <c r="MS546" i="3"/>
  <c r="HE546" i="3"/>
  <c r="BQ546" i="3"/>
  <c r="TY545" i="3"/>
  <c r="RH546" i="3"/>
  <c r="LT546" i="3"/>
  <c r="GF546" i="3"/>
  <c r="AR546" i="3"/>
  <c r="SZ545" i="3"/>
  <c r="UM546" i="3"/>
  <c r="OY546" i="3"/>
  <c r="JK546" i="3"/>
  <c r="DW546" i="3"/>
  <c r="WE545" i="3"/>
  <c r="TN546" i="3"/>
  <c r="NZ546" i="3"/>
  <c r="IL546" i="3"/>
  <c r="CX546" i="3"/>
  <c r="VF545" i="3"/>
  <c r="WL546" i="3"/>
  <c r="QG546" i="3"/>
  <c r="KS546" i="3"/>
  <c r="FE546" i="3"/>
  <c r="Q546" i="3"/>
  <c r="RY545" i="3"/>
  <c r="QR546" i="3"/>
  <c r="LD546" i="3"/>
  <c r="RO546" i="3"/>
  <c r="RB546" i="3"/>
  <c r="LN546" i="3"/>
  <c r="FZ546" i="3"/>
  <c r="AL546" i="3"/>
  <c r="ST545" i="3"/>
  <c r="SW546" i="3"/>
  <c r="NI546" i="3"/>
  <c r="HU546" i="3"/>
  <c r="CG546" i="3"/>
  <c r="UO545" i="3"/>
  <c r="VC546" i="3"/>
  <c r="PO546" i="3"/>
  <c r="HH546" i="3"/>
  <c r="QO545" i="3"/>
  <c r="KT545" i="3"/>
  <c r="FF545" i="3"/>
  <c r="R545" i="3"/>
  <c r="RZ544" i="3"/>
  <c r="QZ546" i="3"/>
  <c r="VK545" i="3"/>
  <c r="NA545" i="3"/>
  <c r="HM545" i="3"/>
  <c r="BY545" i="3"/>
  <c r="UG544" i="3"/>
  <c r="OS544" i="3"/>
  <c r="FP546" i="3"/>
  <c r="PV545" i="3"/>
  <c r="KF545" i="3"/>
  <c r="ER545" i="3"/>
  <c r="WZ544" i="3"/>
  <c r="NT546" i="3"/>
  <c r="TS545" i="3"/>
  <c r="MM545" i="3"/>
  <c r="GY545" i="3"/>
  <c r="BK545" i="3"/>
  <c r="TS544" i="3"/>
  <c r="GV546" i="3"/>
  <c r="QI545" i="3"/>
  <c r="KP545" i="3"/>
  <c r="FB545" i="3"/>
  <c r="N545" i="3"/>
  <c r="RV544" i="3"/>
  <c r="UR546" i="3"/>
  <c r="WI545" i="3"/>
  <c r="NI545" i="3"/>
  <c r="HU545" i="3"/>
  <c r="CG545" i="3"/>
  <c r="UO544" i="3"/>
  <c r="PA544" i="3"/>
  <c r="JH546" i="3"/>
  <c r="RQ545" i="3"/>
  <c r="LL545" i="3"/>
  <c r="FX545" i="3"/>
  <c r="AJ545" i="3"/>
  <c r="SR544" i="3"/>
  <c r="ND544" i="3"/>
  <c r="HW546" i="3"/>
  <c r="QV545" i="3"/>
  <c r="KY545" i="3"/>
  <c r="FK545" i="3"/>
  <c r="W545" i="3"/>
  <c r="SE544" i="3"/>
  <c r="MQ544" i="3"/>
  <c r="HT546" i="3"/>
  <c r="QU545" i="3"/>
  <c r="KX545" i="3"/>
  <c r="DO546" i="3"/>
  <c r="PA545" i="3"/>
  <c r="JM545" i="3"/>
  <c r="DY545" i="3"/>
  <c r="WG544" i="3"/>
  <c r="QS544" i="3"/>
  <c r="WY545" i="3"/>
  <c r="NO545" i="3"/>
  <c r="IA545" i="3"/>
  <c r="CM545" i="3"/>
  <c r="UU544" i="3"/>
  <c r="PG544" i="3"/>
  <c r="IV546" i="3"/>
  <c r="NA544" i="3"/>
  <c r="GL544" i="3"/>
  <c r="AX544" i="3"/>
  <c r="TF543" i="3"/>
  <c r="NR543" i="3"/>
  <c r="NR245" i="6" s="1"/>
  <c r="ID543" i="3"/>
  <c r="ID245" i="6" s="1"/>
  <c r="HL546" i="3"/>
  <c r="MZ544" i="3"/>
  <c r="GK544" i="3"/>
  <c r="AW544" i="3"/>
  <c r="TE543" i="3"/>
  <c r="NQ543" i="3"/>
  <c r="NQ245" i="6" s="1"/>
  <c r="IC543" i="3"/>
  <c r="IC245" i="6" s="1"/>
  <c r="GB546" i="3"/>
  <c r="MV544" i="3"/>
  <c r="GJ544" i="3"/>
  <c r="AV544" i="3"/>
  <c r="TD543" i="3"/>
  <c r="NP543" i="3"/>
  <c r="NP245" i="6" s="1"/>
  <c r="IB543" i="3"/>
  <c r="IB245" i="6" s="1"/>
  <c r="ER546" i="3"/>
  <c r="MU544" i="3"/>
  <c r="GI544" i="3"/>
  <c r="AU544" i="3"/>
  <c r="TC543" i="3"/>
  <c r="NO543" i="3"/>
  <c r="NO245" i="6" s="1"/>
  <c r="IA543" i="3"/>
  <c r="IA245" i="6" s="1"/>
  <c r="CM543" i="3"/>
  <c r="NT544" i="3"/>
  <c r="GT544" i="3"/>
  <c r="BF544" i="3"/>
  <c r="TN543" i="3"/>
  <c r="NZ543" i="3"/>
  <c r="NZ245" i="6" s="1"/>
  <c r="IL543" i="3"/>
  <c r="IL245" i="6" s="1"/>
  <c r="CX543" i="3"/>
  <c r="NS544" i="3"/>
  <c r="GS544" i="3"/>
  <c r="BE544" i="3"/>
  <c r="TM543" i="3"/>
  <c r="NY543" i="3"/>
  <c r="NY245" i="6" s="1"/>
  <c r="WS546" i="3"/>
  <c r="XA546" i="3"/>
  <c r="WJ546" i="3"/>
  <c r="RJ546" i="3"/>
  <c r="LV546" i="3"/>
  <c r="GH546" i="3"/>
  <c r="AT546" i="3"/>
  <c r="TB545" i="3"/>
  <c r="RI546" i="3"/>
  <c r="LU546" i="3"/>
  <c r="GG546" i="3"/>
  <c r="AS546" i="3"/>
  <c r="WU546" i="3"/>
  <c r="QJ546" i="3"/>
  <c r="KV546" i="3"/>
  <c r="FH546" i="3"/>
  <c r="T546" i="3"/>
  <c r="SB545" i="3"/>
  <c r="TO546" i="3"/>
  <c r="OA546" i="3"/>
  <c r="IM546" i="3"/>
  <c r="CY546" i="3"/>
  <c r="VG545" i="3"/>
  <c r="SP546" i="3"/>
  <c r="NB546" i="3"/>
  <c r="HN546" i="3"/>
  <c r="BZ546" i="3"/>
  <c r="UH545" i="3"/>
  <c r="UW546" i="3"/>
  <c r="PI546" i="3"/>
  <c r="JU546" i="3"/>
  <c r="EG546" i="3"/>
  <c r="WO545" i="3"/>
  <c r="VH546" i="3"/>
  <c r="PT546" i="3"/>
  <c r="KF546" i="3"/>
  <c r="WB546" i="3"/>
  <c r="QD546" i="3"/>
  <c r="KP546" i="3"/>
  <c r="FB546" i="3"/>
  <c r="N546" i="3"/>
  <c r="RV545" i="3"/>
  <c r="RY546" i="3"/>
  <c r="MK546" i="3"/>
  <c r="GW546" i="3"/>
  <c r="BI546" i="3"/>
  <c r="TQ545" i="3"/>
  <c r="UE546" i="3"/>
  <c r="OQ546" i="3"/>
  <c r="EN546" i="3"/>
  <c r="PK545" i="3"/>
  <c r="JV545" i="3"/>
  <c r="EH545" i="3"/>
  <c r="WP544" i="3"/>
  <c r="RB544" i="3"/>
  <c r="LW546" i="3"/>
  <c r="SU545" i="3"/>
  <c r="MC545" i="3"/>
  <c r="GO545" i="3"/>
  <c r="BA545" i="3"/>
  <c r="TI544" i="3"/>
  <c r="NU544" i="3"/>
  <c r="CV546" i="3"/>
  <c r="OV545" i="3"/>
  <c r="JH545" i="3"/>
  <c r="DT545" i="3"/>
  <c r="WB544" i="3"/>
  <c r="JS546" i="3"/>
  <c r="RT545" i="3"/>
  <c r="LO545" i="3"/>
  <c r="GA545" i="3"/>
  <c r="AM545" i="3"/>
  <c r="SU544" i="3"/>
  <c r="EB546" i="3"/>
  <c r="PF545" i="3"/>
  <c r="JR545" i="3"/>
  <c r="ED545" i="3"/>
  <c r="WL544" i="3"/>
  <c r="QX544" i="3"/>
  <c r="NH546" i="3"/>
  <c r="TO545" i="3"/>
  <c r="MK545" i="3"/>
  <c r="GW545" i="3"/>
  <c r="BI545" i="3"/>
  <c r="TQ544" i="3"/>
  <c r="OC544" i="3"/>
  <c r="GN546" i="3"/>
  <c r="QG545" i="3"/>
  <c r="KN545" i="3"/>
  <c r="EZ545" i="3"/>
  <c r="L545" i="3"/>
  <c r="RT544" i="3"/>
  <c r="MF544" i="3"/>
  <c r="FC546" i="3"/>
  <c r="PP545" i="3"/>
  <c r="KA545" i="3"/>
  <c r="EM545" i="3"/>
  <c r="WU544" i="3"/>
  <c r="RG544" i="3"/>
  <c r="LS544" i="3"/>
  <c r="EZ546" i="3"/>
  <c r="PO545" i="3"/>
  <c r="JZ545" i="3"/>
  <c r="AU546" i="3"/>
  <c r="OC545" i="3"/>
  <c r="IO545" i="3"/>
  <c r="DA545" i="3"/>
  <c r="VI544" i="3"/>
  <c r="OR546" i="3"/>
  <c r="UE545" i="3"/>
  <c r="MQ545" i="3"/>
  <c r="HC545" i="3"/>
  <c r="BO545" i="3"/>
  <c r="TW544" i="3"/>
  <c r="OI544" i="3"/>
  <c r="LH545" i="3"/>
  <c r="LL544" i="3"/>
  <c r="FN544" i="3"/>
  <c r="Z544" i="3"/>
  <c r="SH543" i="3"/>
  <c r="MT543" i="3"/>
  <c r="MT245" i="6" s="1"/>
  <c r="HF543" i="3"/>
  <c r="HF245" i="6" s="1"/>
  <c r="KV545" i="3"/>
  <c r="LK544" i="3"/>
  <c r="FM544" i="3"/>
  <c r="Y544" i="3"/>
  <c r="SG543" i="3"/>
  <c r="MS543" i="3"/>
  <c r="MS245" i="6" s="1"/>
  <c r="HE543" i="3"/>
  <c r="HE245" i="6" s="1"/>
  <c r="KJ545" i="3"/>
  <c r="LJ544" i="3"/>
  <c r="FL544" i="3"/>
  <c r="X544" i="3"/>
  <c r="SF543" i="3"/>
  <c r="MR543" i="3"/>
  <c r="MR245" i="6" s="1"/>
  <c r="HD543" i="3"/>
  <c r="HD245" i="6" s="1"/>
  <c r="JX545" i="3"/>
  <c r="LI544" i="3"/>
  <c r="FK544" i="3"/>
  <c r="W544" i="3"/>
  <c r="SE543" i="3"/>
  <c r="MQ543" i="3"/>
  <c r="MQ245" i="6" s="1"/>
  <c r="HC543" i="3"/>
  <c r="HC245" i="6" s="1"/>
  <c r="OZ545" i="3"/>
  <c r="LX544" i="3"/>
  <c r="FV544" i="3"/>
  <c r="AH544" i="3"/>
  <c r="SP543" i="3"/>
  <c r="NB543" i="3"/>
  <c r="NB245" i="6" s="1"/>
  <c r="HN543" i="3"/>
  <c r="HN245" i="6" s="1"/>
  <c r="ON545" i="3"/>
  <c r="LW544" i="3"/>
  <c r="FU544" i="3"/>
  <c r="AG544" i="3"/>
  <c r="SO543" i="3"/>
  <c r="NA543" i="3"/>
  <c r="NA245" i="6" s="1"/>
  <c r="VT544" i="3"/>
  <c r="IZ544" i="3"/>
  <c r="DL544" i="3"/>
  <c r="VT543" i="3"/>
  <c r="QF543" i="3"/>
  <c r="QF245" i="6" s="1"/>
  <c r="EF541" i="3"/>
  <c r="JT541" i="3"/>
  <c r="PH541" i="3"/>
  <c r="UV541" i="3"/>
  <c r="CN542" i="3"/>
  <c r="IB542" i="3"/>
  <c r="NP542" i="3"/>
  <c r="TD542" i="3"/>
  <c r="BE543" i="3"/>
  <c r="AB544" i="3"/>
  <c r="DI541" i="3"/>
  <c r="IW541" i="3"/>
  <c r="OK541" i="3"/>
  <c r="TY541" i="3"/>
  <c r="BQ542" i="3"/>
  <c r="HE542" i="3"/>
  <c r="MS542" i="3"/>
  <c r="SG542" i="3"/>
  <c r="AF543" i="3"/>
  <c r="SK543" i="3"/>
  <c r="CL541" i="3"/>
  <c r="HZ541" i="3"/>
  <c r="NN541" i="3"/>
  <c r="TB541" i="3"/>
  <c r="AT542" i="3"/>
  <c r="GH542" i="3"/>
  <c r="LV542" i="3"/>
  <c r="RJ542" i="3"/>
  <c r="XC542" i="3"/>
  <c r="NH543" i="3"/>
  <c r="NH245" i="6" s="1"/>
  <c r="BO541" i="3"/>
  <c r="HC541" i="3"/>
  <c r="MQ541" i="3"/>
  <c r="SE541" i="3"/>
  <c r="W542" i="3"/>
  <c r="FK542" i="3"/>
  <c r="KY542" i="3"/>
  <c r="QM542" i="3"/>
  <c r="WD542" i="3"/>
  <c r="IS543" i="3"/>
  <c r="IS245" i="6" s="1"/>
  <c r="AR541" i="3"/>
  <c r="GF541" i="3"/>
  <c r="LT541" i="3"/>
  <c r="RH541" i="3"/>
  <c r="WV541" i="3"/>
  <c r="EN542" i="3"/>
  <c r="KB542" i="3"/>
  <c r="PP542" i="3"/>
  <c r="VE542" i="3"/>
  <c r="FE543" i="3"/>
  <c r="FE245" i="6" s="1"/>
  <c r="I541" i="3"/>
  <c r="EW541" i="3"/>
  <c r="KK541" i="3"/>
  <c r="PY541" i="3"/>
  <c r="VM541" i="3"/>
  <c r="DE542" i="3"/>
  <c r="IS542" i="3"/>
  <c r="OG542" i="3"/>
  <c r="TU542" i="3"/>
  <c r="BX543" i="3"/>
  <c r="GN544" i="3"/>
  <c r="DN541" i="3"/>
  <c r="JB541" i="3"/>
  <c r="OP541" i="3"/>
  <c r="UD541" i="3"/>
  <c r="BV542" i="3"/>
  <c r="HJ542" i="3"/>
  <c r="MX542" i="3"/>
  <c r="SL542" i="3"/>
  <c r="AL543" i="3"/>
  <c r="TT543" i="3"/>
  <c r="CQ541" i="3"/>
  <c r="IE541" i="3"/>
  <c r="NS541" i="3"/>
  <c r="TG541" i="3"/>
  <c r="AY542" i="3"/>
  <c r="GM542" i="3"/>
  <c r="MA542" i="3"/>
  <c r="RO542" i="3"/>
  <c r="M543" i="3"/>
  <c r="OG543" i="3"/>
  <c r="OG245" i="6" s="1"/>
  <c r="BT541" i="3"/>
  <c r="HH541" i="3"/>
  <c r="MV541" i="3"/>
  <c r="SJ541" i="3"/>
  <c r="AB542" i="3"/>
  <c r="FP542" i="3"/>
  <c r="LD542" i="3"/>
  <c r="QR542" i="3"/>
  <c r="WJ542" i="3"/>
  <c r="JP543" i="3"/>
  <c r="JP245" i="6" s="1"/>
  <c r="AW541" i="3"/>
  <c r="GK541" i="3"/>
  <c r="LY541" i="3"/>
  <c r="RM541" i="3"/>
  <c r="XA541" i="3"/>
  <c r="ES542" i="3"/>
  <c r="KG542" i="3"/>
  <c r="PU542" i="3"/>
  <c r="VJ542" i="3"/>
  <c r="FY543" i="3"/>
  <c r="FY245" i="6" s="1"/>
  <c r="Z541" i="3"/>
  <c r="FN541" i="3"/>
  <c r="LB541" i="3"/>
  <c r="QP541" i="3"/>
  <c r="WD541" i="3"/>
  <c r="DV542" i="3"/>
  <c r="JJ542" i="3"/>
  <c r="OX542" i="3"/>
  <c r="UL542" i="3"/>
  <c r="CR543" i="3"/>
  <c r="UV544" i="3"/>
  <c r="EQ541" i="3"/>
  <c r="KE541" i="3"/>
  <c r="PS541" i="3"/>
  <c r="VG541" i="3"/>
  <c r="CY542" i="3"/>
  <c r="IM542" i="3"/>
  <c r="OA542" i="3"/>
  <c r="TO542" i="3"/>
  <c r="BQ543" i="3"/>
  <c r="DT544" i="3"/>
  <c r="BG543" i="3"/>
  <c r="GU543" i="3"/>
  <c r="GU245" i="6" s="1"/>
  <c r="MI543" i="3"/>
  <c r="MI245" i="6" s="1"/>
  <c r="RW543" i="3"/>
  <c r="O544" i="3"/>
  <c r="FC544" i="3"/>
  <c r="KX544" i="3"/>
  <c r="HR545" i="3"/>
  <c r="FE544" i="3"/>
  <c r="KZ544" i="3"/>
  <c r="ID545" i="3"/>
  <c r="GX543" i="3"/>
  <c r="GX245" i="6" s="1"/>
  <c r="ML543" i="3"/>
  <c r="ML245" i="6" s="1"/>
  <c r="RZ543" i="3"/>
  <c r="R544" i="3"/>
  <c r="FF544" i="3"/>
  <c r="LA544" i="3"/>
  <c r="IN545" i="3"/>
  <c r="GM543" i="3"/>
  <c r="GM245" i="6" s="1"/>
  <c r="MY543" i="3"/>
  <c r="MY245" i="6" s="1"/>
  <c r="SY543" i="3"/>
  <c r="BC544" i="3"/>
  <c r="HC544" i="3"/>
  <c r="PT544" i="3"/>
  <c r="EF543" i="3"/>
  <c r="EF245" i="6" s="1"/>
  <c r="KF543" i="3"/>
  <c r="KF245" i="6" s="1"/>
  <c r="RD543" i="3"/>
  <c r="RD245" i="6" s="1"/>
  <c r="EJ544" i="3"/>
  <c r="QS543" i="3"/>
  <c r="QS245" i="6" s="1"/>
  <c r="AT545" i="3"/>
  <c r="WH543" i="3"/>
  <c r="GE543" i="3"/>
  <c r="GE245" i="6" s="1"/>
  <c r="DZ545" i="3"/>
  <c r="KC544" i="3"/>
  <c r="EO544" i="3"/>
  <c r="WX543" i="3"/>
  <c r="VU544" i="3"/>
  <c r="KM545" i="3"/>
  <c r="BU545" i="3"/>
  <c r="AY545" i="3"/>
  <c r="BM545" i="3"/>
  <c r="UQ546" i="3"/>
  <c r="KR546" i="3"/>
  <c r="TB546" i="3"/>
  <c r="BE546" i="3"/>
  <c r="CC542" i="3"/>
  <c r="HQ542" i="3"/>
  <c r="NE542" i="3"/>
  <c r="SS542" i="3"/>
  <c r="AS543" i="3"/>
  <c r="VE543" i="3"/>
  <c r="CX541" i="3"/>
  <c r="IL541" i="3"/>
  <c r="NZ541" i="3"/>
  <c r="TN541" i="3"/>
  <c r="BF542" i="3"/>
  <c r="GT542" i="3"/>
  <c r="MH542" i="3"/>
  <c r="RV542" i="3"/>
  <c r="T543" i="3"/>
  <c r="QB543" i="3"/>
  <c r="QB245" i="6" s="1"/>
  <c r="CA541" i="3"/>
  <c r="HO541" i="3"/>
  <c r="NC541" i="3"/>
  <c r="SQ541" i="3"/>
  <c r="AI542" i="3"/>
  <c r="FW542" i="3"/>
  <c r="LK542" i="3"/>
  <c r="QY542" i="3"/>
  <c r="WQ542" i="3"/>
  <c r="KO543" i="3"/>
  <c r="KO245" i="6" s="1"/>
  <c r="BD541" i="3"/>
  <c r="GR541" i="3"/>
  <c r="MF541" i="3"/>
  <c r="RT541" i="3"/>
  <c r="L542" i="3"/>
  <c r="EZ542" i="3"/>
  <c r="KN542" i="3"/>
  <c r="QB542" i="3"/>
  <c r="VR542" i="3"/>
  <c r="HA543" i="3"/>
  <c r="HA245" i="6" s="1"/>
  <c r="U541" i="3"/>
  <c r="FI541" i="3"/>
  <c r="KW541" i="3"/>
  <c r="QK541" i="3"/>
  <c r="VY541" i="3"/>
  <c r="DQ542" i="3"/>
  <c r="JE542" i="3"/>
  <c r="OS542" i="3"/>
  <c r="UG542" i="3"/>
  <c r="CK543" i="3"/>
  <c r="NG544" i="3"/>
  <c r="DZ541" i="3"/>
  <c r="JN541" i="3"/>
  <c r="PB541" i="3"/>
  <c r="UP541" i="3"/>
  <c r="CH542" i="3"/>
  <c r="HV542" i="3"/>
  <c r="NJ542" i="3"/>
  <c r="SX542" i="3"/>
  <c r="AY543" i="3"/>
  <c r="WN543" i="3"/>
  <c r="DC541" i="3"/>
  <c r="IQ541" i="3"/>
  <c r="OE541" i="3"/>
  <c r="TS541" i="3"/>
  <c r="BK542" i="3"/>
  <c r="GY542" i="3"/>
  <c r="MM542" i="3"/>
  <c r="SA542" i="3"/>
  <c r="Z543" i="3"/>
  <c r="RA543" i="3"/>
  <c r="RA245" i="6" s="1"/>
  <c r="CF541" i="3"/>
  <c r="HT541" i="3"/>
  <c r="NH541" i="3"/>
  <c r="SV541" i="3"/>
  <c r="AN542" i="3"/>
  <c r="GB542" i="3"/>
  <c r="LP542" i="3"/>
  <c r="RD542" i="3"/>
  <c r="WW542" i="3"/>
  <c r="LX543" i="3"/>
  <c r="LX245" i="6" s="1"/>
  <c r="BI541" i="3"/>
  <c r="GW541" i="3"/>
  <c r="MK541" i="3"/>
  <c r="RY541" i="3"/>
  <c r="Q542" i="3"/>
  <c r="FE542" i="3"/>
  <c r="KS542" i="3"/>
  <c r="QG542" i="3"/>
  <c r="VX542" i="3"/>
  <c r="HU543" i="3"/>
  <c r="HU245" i="6" s="1"/>
  <c r="AL541" i="3"/>
  <c r="FZ541" i="3"/>
  <c r="LN541" i="3"/>
  <c r="RB541" i="3"/>
  <c r="WP541" i="3"/>
  <c r="EH542" i="3"/>
  <c r="JV542" i="3"/>
  <c r="PJ542" i="3"/>
  <c r="UX542" i="3"/>
  <c r="EG543" i="3"/>
  <c r="EG245" i="6" s="1"/>
  <c r="O541" i="3"/>
  <c r="FC541" i="3"/>
  <c r="KQ541" i="3"/>
  <c r="QE541" i="3"/>
  <c r="VS541" i="3"/>
  <c r="DK542" i="3"/>
  <c r="IY542" i="3"/>
  <c r="OM542" i="3"/>
  <c r="UA542" i="3"/>
  <c r="CD543" i="3"/>
  <c r="JH544" i="3"/>
  <c r="BS543" i="3"/>
  <c r="HG543" i="3"/>
  <c r="HG245" i="6" s="1"/>
  <c r="MU543" i="3"/>
  <c r="MU245" i="6" s="1"/>
  <c r="SI543" i="3"/>
  <c r="AA544" i="3"/>
  <c r="FO544" i="3"/>
  <c r="LM544" i="3"/>
  <c r="LT545" i="3"/>
  <c r="FQ544" i="3"/>
  <c r="LP544" i="3"/>
  <c r="MR545" i="3"/>
  <c r="HJ543" i="3"/>
  <c r="HJ245" i="6" s="1"/>
  <c r="MX543" i="3"/>
  <c r="MX245" i="6" s="1"/>
  <c r="SL543" i="3"/>
  <c r="AD544" i="3"/>
  <c r="FR544" i="3"/>
  <c r="LQ544" i="3"/>
  <c r="ND545" i="3"/>
  <c r="HK543" i="3"/>
  <c r="HK245" i="6" s="1"/>
  <c r="NK543" i="3"/>
  <c r="NK245" i="6" s="1"/>
  <c r="TK543" i="3"/>
  <c r="BO544" i="3"/>
  <c r="HO544" i="3"/>
  <c r="QY544" i="3"/>
  <c r="ER543" i="3"/>
  <c r="ER245" i="6" s="1"/>
  <c r="KR543" i="3"/>
  <c r="KR245" i="6" s="1"/>
  <c r="RP543" i="3"/>
  <c r="HD544" i="3"/>
  <c r="RQ543" i="3"/>
  <c r="GH545" i="3"/>
  <c r="J544" i="3"/>
  <c r="HO543" i="3"/>
  <c r="HO245" i="6" s="1"/>
  <c r="PM545" i="3"/>
  <c r="LZ544" i="3"/>
  <c r="FY544" i="3"/>
  <c r="AL544" i="3"/>
  <c r="DM545" i="3"/>
  <c r="QE545" i="3"/>
  <c r="HI545" i="3"/>
  <c r="GM545" i="3"/>
  <c r="HA545" i="3"/>
  <c r="UC545" i="3"/>
  <c r="QF546" i="3"/>
  <c r="VS545" i="3"/>
  <c r="GS546" i="3"/>
  <c r="DL542" i="3"/>
  <c r="IZ542" i="3"/>
  <c r="ON542" i="3"/>
  <c r="UB542" i="3"/>
  <c r="CF543" i="3"/>
  <c r="JT544" i="3"/>
  <c r="EG541" i="3"/>
  <c r="JU541" i="3"/>
  <c r="PI541" i="3"/>
  <c r="UW541" i="3"/>
  <c r="CO542" i="3"/>
  <c r="IC542" i="3"/>
  <c r="NQ542" i="3"/>
  <c r="TE542" i="3"/>
  <c r="BF543" i="3"/>
  <c r="AC544" i="3"/>
  <c r="DJ541" i="3"/>
  <c r="IX541" i="3"/>
  <c r="OL541" i="3"/>
  <c r="TZ541" i="3"/>
  <c r="BR542" i="3"/>
  <c r="HF542" i="3"/>
  <c r="MT542" i="3"/>
  <c r="SH542" i="3"/>
  <c r="AG543" i="3"/>
  <c r="SV543" i="3"/>
  <c r="CM541" i="3"/>
  <c r="IA541" i="3"/>
  <c r="NO541" i="3"/>
  <c r="TC541" i="3"/>
  <c r="AU542" i="3"/>
  <c r="GI542" i="3"/>
  <c r="LW542" i="3"/>
  <c r="RK542" i="3"/>
  <c r="XD542" i="3"/>
  <c r="NI543" i="3"/>
  <c r="NI245" i="6" s="1"/>
  <c r="BP541" i="3"/>
  <c r="HD541" i="3"/>
  <c r="MR541" i="3"/>
  <c r="SF541" i="3"/>
  <c r="X542" i="3"/>
  <c r="FL542" i="3"/>
  <c r="KZ542" i="3"/>
  <c r="QN542" i="3"/>
  <c r="WE542" i="3"/>
  <c r="IW543" i="3"/>
  <c r="IW245" i="6" s="1"/>
  <c r="AG541" i="3"/>
  <c r="FU541" i="3"/>
  <c r="LI541" i="3"/>
  <c r="QW541" i="3"/>
  <c r="WK541" i="3"/>
  <c r="EC542" i="3"/>
  <c r="JQ542" i="3"/>
  <c r="PE542" i="3"/>
  <c r="US542" i="3"/>
  <c r="DP543" i="3"/>
  <c r="MI546" i="3"/>
  <c r="EL541" i="3"/>
  <c r="JZ541" i="3"/>
  <c r="PN541" i="3"/>
  <c r="VB541" i="3"/>
  <c r="CT542" i="3"/>
  <c r="IH542" i="3"/>
  <c r="NV542" i="3"/>
  <c r="TJ542" i="3"/>
  <c r="BL543" i="3"/>
  <c r="BL544" i="3"/>
  <c r="DO541" i="3"/>
  <c r="JC541" i="3"/>
  <c r="OQ541" i="3"/>
  <c r="UE541" i="3"/>
  <c r="BW542" i="3"/>
  <c r="HK542" i="3"/>
  <c r="MY542" i="3"/>
  <c r="SM542" i="3"/>
  <c r="AM543" i="3"/>
  <c r="TU543" i="3"/>
  <c r="CR541" i="3"/>
  <c r="IF541" i="3"/>
  <c r="NT541" i="3"/>
  <c r="TH541" i="3"/>
  <c r="AZ542" i="3"/>
  <c r="GN542" i="3"/>
  <c r="MB542" i="3"/>
  <c r="RP542" i="3"/>
  <c r="N543" i="3"/>
  <c r="OR543" i="3"/>
  <c r="OR245" i="6" s="1"/>
  <c r="BU541" i="3"/>
  <c r="HI541" i="3"/>
  <c r="MW541" i="3"/>
  <c r="SK541" i="3"/>
  <c r="AC542" i="3"/>
  <c r="FQ542" i="3"/>
  <c r="LE542" i="3"/>
  <c r="QS542" i="3"/>
  <c r="WK542" i="3"/>
  <c r="JQ543" i="3"/>
  <c r="JQ245" i="6" s="1"/>
  <c r="AX541" i="3"/>
  <c r="GL541" i="3"/>
  <c r="LZ541" i="3"/>
  <c r="RN541" i="3"/>
  <c r="XB541" i="3"/>
  <c r="ET542" i="3"/>
  <c r="KH542" i="3"/>
  <c r="PV542" i="3"/>
  <c r="VL542" i="3"/>
  <c r="GC543" i="3"/>
  <c r="GC245" i="6" s="1"/>
  <c r="AA541" i="3"/>
  <c r="FO541" i="3"/>
  <c r="LC541" i="3"/>
  <c r="QQ541" i="3"/>
  <c r="WE541" i="3"/>
  <c r="DW542" i="3"/>
  <c r="JK542" i="3"/>
  <c r="OY542" i="3"/>
  <c r="UM542" i="3"/>
  <c r="CS543" i="3"/>
  <c r="T545" i="3"/>
  <c r="CE543" i="3"/>
  <c r="HS543" i="3"/>
  <c r="HS245" i="6" s="1"/>
  <c r="NG543" i="3"/>
  <c r="NG245" i="6" s="1"/>
  <c r="SU543" i="3"/>
  <c r="AM544" i="3"/>
  <c r="GA544" i="3"/>
  <c r="MD544" i="3"/>
  <c r="SD545" i="3"/>
  <c r="GC544" i="3"/>
  <c r="MI544" i="3"/>
  <c r="UF545" i="3"/>
  <c r="HV543" i="3"/>
  <c r="HV245" i="6" s="1"/>
  <c r="NJ543" i="3"/>
  <c r="NJ245" i="6" s="1"/>
  <c r="SX543" i="3"/>
  <c r="AP544" i="3"/>
  <c r="GD544" i="3"/>
  <c r="MJ544" i="3"/>
  <c r="VP545" i="3"/>
  <c r="HW543" i="3"/>
  <c r="HW245" i="6" s="1"/>
  <c r="NW543" i="3"/>
  <c r="NW245" i="6" s="1"/>
  <c r="TW543" i="3"/>
  <c r="CA544" i="3"/>
  <c r="IA544" i="3"/>
  <c r="SP544" i="3"/>
  <c r="FD543" i="3"/>
  <c r="FD245" i="6" s="1"/>
  <c r="LD543" i="3"/>
  <c r="LD245" i="6" s="1"/>
  <c r="SZ543" i="3"/>
  <c r="IB544" i="3"/>
  <c r="TA543" i="3"/>
  <c r="BX546" i="3"/>
  <c r="AT544" i="3"/>
  <c r="LS543" i="3"/>
  <c r="LS245" i="6" s="1"/>
  <c r="GF543" i="3"/>
  <c r="GF245" i="6" s="1"/>
  <c r="EJ545" i="3"/>
  <c r="KD544" i="3"/>
  <c r="FZ544" i="3"/>
  <c r="JA545" i="3"/>
  <c r="GM546" i="3"/>
  <c r="MW545" i="3"/>
  <c r="MA545" i="3"/>
  <c r="MO545" i="3"/>
  <c r="BU546" i="3"/>
  <c r="WI546" i="3"/>
  <c r="DK546" i="3"/>
  <c r="MG546" i="3"/>
  <c r="JJ541" i="3"/>
  <c r="OX541" i="3"/>
  <c r="UL541" i="3"/>
  <c r="CD542" i="3"/>
  <c r="HR542" i="3"/>
  <c r="NF542" i="3"/>
  <c r="ST542" i="3"/>
  <c r="AT543" i="3"/>
  <c r="VP543" i="3"/>
  <c r="CY541" i="3"/>
  <c r="IM541" i="3"/>
  <c r="OA541" i="3"/>
  <c r="TO541" i="3"/>
  <c r="BG542" i="3"/>
  <c r="GU542" i="3"/>
  <c r="MI542" i="3"/>
  <c r="RW542" i="3"/>
  <c r="U543" i="3"/>
  <c r="QC543" i="3"/>
  <c r="QC245" i="6" s="1"/>
  <c r="CB541" i="3"/>
  <c r="HP541" i="3"/>
  <c r="ND541" i="3"/>
  <c r="SR541" i="3"/>
  <c r="AJ542" i="3"/>
  <c r="FX542" i="3"/>
  <c r="LL542" i="3"/>
  <c r="QZ542" i="3"/>
  <c r="WR542" i="3"/>
  <c r="KZ543" i="3"/>
  <c r="KZ245" i="6" s="1"/>
  <c r="AS541" i="3"/>
  <c r="GG541" i="3"/>
  <c r="LU541" i="3"/>
  <c r="RI541" i="3"/>
  <c r="WW541" i="3"/>
  <c r="EO542" i="3"/>
  <c r="KC542" i="3"/>
  <c r="PQ542" i="3"/>
  <c r="VF542" i="3"/>
  <c r="FL543" i="3"/>
  <c r="FL245" i="6" s="1"/>
  <c r="J541" i="3"/>
  <c r="EX541" i="3"/>
  <c r="KL541" i="3"/>
  <c r="PZ541" i="3"/>
  <c r="VN541" i="3"/>
  <c r="DF542" i="3"/>
  <c r="IT542" i="3"/>
  <c r="OH542" i="3"/>
  <c r="TV542" i="3"/>
  <c r="BY543" i="3"/>
  <c r="GZ544" i="3"/>
  <c r="EA541" i="3"/>
  <c r="JO541" i="3"/>
  <c r="PC541" i="3"/>
  <c r="UQ541" i="3"/>
  <c r="CI542" i="3"/>
  <c r="HW542" i="3"/>
  <c r="NK542" i="3"/>
  <c r="SY542" i="3"/>
  <c r="AZ543" i="3"/>
  <c r="WO543" i="3"/>
  <c r="DD541" i="3"/>
  <c r="IR541" i="3"/>
  <c r="OF541" i="3"/>
  <c r="TT541" i="3"/>
  <c r="BL542" i="3"/>
  <c r="GZ542" i="3"/>
  <c r="MN542" i="3"/>
  <c r="SB542" i="3"/>
  <c r="AA543" i="3"/>
  <c r="RL543" i="3"/>
  <c r="CG541" i="3"/>
  <c r="HU541" i="3"/>
  <c r="NI541" i="3"/>
  <c r="SW541" i="3"/>
  <c r="AO542" i="3"/>
  <c r="GC542" i="3"/>
  <c r="LQ542" i="3"/>
  <c r="RE542" i="3"/>
  <c r="WX542" i="3"/>
  <c r="LY543" i="3"/>
  <c r="LY245" i="6" s="1"/>
  <c r="BJ541" i="3"/>
  <c r="GX541" i="3"/>
  <c r="ML541" i="3"/>
  <c r="RZ541" i="3"/>
  <c r="R542" i="3"/>
  <c r="FF542" i="3"/>
  <c r="KT542" i="3"/>
  <c r="QH542" i="3"/>
  <c r="VY542" i="3"/>
  <c r="HY543" i="3"/>
  <c r="HY245" i="6" s="1"/>
  <c r="AM541" i="3"/>
  <c r="GA541" i="3"/>
  <c r="LO541" i="3"/>
  <c r="RC541" i="3"/>
  <c r="WQ541" i="3"/>
  <c r="EI542" i="3"/>
  <c r="JW542" i="3"/>
  <c r="PK542" i="3"/>
  <c r="UZ542" i="3"/>
  <c r="EN543" i="3"/>
  <c r="EN245" i="6" s="1"/>
  <c r="UY542" i="3"/>
  <c r="CQ543" i="3"/>
  <c r="IE543" i="3"/>
  <c r="IE245" i="6" s="1"/>
  <c r="NS543" i="3"/>
  <c r="NS245" i="6" s="1"/>
  <c r="TG543" i="3"/>
  <c r="AY544" i="3"/>
  <c r="GM544" i="3"/>
  <c r="NB544" i="3"/>
  <c r="KM546" i="3"/>
  <c r="GO544" i="3"/>
  <c r="NH544" i="3"/>
  <c r="OU546" i="3"/>
  <c r="IH543" i="3"/>
  <c r="IH245" i="6" s="1"/>
  <c r="NV543" i="3"/>
  <c r="NV245" i="6" s="1"/>
  <c r="TJ543" i="3"/>
  <c r="BB544" i="3"/>
  <c r="GP544" i="3"/>
  <c r="NL544" i="3"/>
  <c r="SJ546" i="3"/>
  <c r="II543" i="3"/>
  <c r="II245" i="6" s="1"/>
  <c r="OI543" i="3"/>
  <c r="OI245" i="6" s="1"/>
  <c r="UI543" i="3"/>
  <c r="CM544" i="3"/>
  <c r="IM544" i="3"/>
  <c r="VJ544" i="3"/>
  <c r="FP543" i="3"/>
  <c r="FP245" i="6" s="1"/>
  <c r="LP543" i="3"/>
  <c r="LP245" i="6" s="1"/>
  <c r="TL543" i="3"/>
  <c r="JL544" i="3"/>
  <c r="WG543" i="3"/>
  <c r="FR543" i="3"/>
  <c r="FR245" i="6" s="1"/>
  <c r="DZ544" i="3"/>
  <c r="NC543" i="3"/>
  <c r="NC245" i="6" s="1"/>
  <c r="HP543" i="3"/>
  <c r="HP245" i="6" s="1"/>
  <c r="QA545" i="3"/>
  <c r="MB544" i="3"/>
  <c r="MC544" i="3"/>
  <c r="OO545" i="3"/>
  <c r="MR544" i="3"/>
  <c r="UY545" i="3"/>
  <c r="SQ545" i="3"/>
  <c r="UA545" i="3"/>
  <c r="HI546" i="3"/>
  <c r="XA545" i="3"/>
  <c r="IY546" i="3"/>
  <c r="RU546" i="3"/>
  <c r="JX542" i="3"/>
  <c r="PL542" i="3"/>
  <c r="VA542" i="3"/>
  <c r="EO543" i="3"/>
  <c r="EO245" i="6" s="1"/>
  <c r="Q541" i="3"/>
  <c r="FE541" i="3"/>
  <c r="KS541" i="3"/>
  <c r="QG541" i="3"/>
  <c r="VU541" i="3"/>
  <c r="DM542" i="3"/>
  <c r="JA542" i="3"/>
  <c r="OO542" i="3"/>
  <c r="UC542" i="3"/>
  <c r="CG543" i="3"/>
  <c r="KH544" i="3"/>
  <c r="EH541" i="3"/>
  <c r="JV541" i="3"/>
  <c r="PJ541" i="3"/>
  <c r="UX541" i="3"/>
  <c r="CP542" i="3"/>
  <c r="ID542" i="3"/>
  <c r="NR542" i="3"/>
  <c r="TF542" i="3"/>
  <c r="BH543" i="3"/>
  <c r="AN544" i="3"/>
  <c r="DK541" i="3"/>
  <c r="IY541" i="3"/>
  <c r="OM541" i="3"/>
  <c r="UA541" i="3"/>
  <c r="BS542" i="3"/>
  <c r="HG542" i="3"/>
  <c r="MU542" i="3"/>
  <c r="SI542" i="3"/>
  <c r="AH543" i="3"/>
  <c r="SW543" i="3"/>
  <c r="CN541" i="3"/>
  <c r="IB541" i="3"/>
  <c r="NP541" i="3"/>
  <c r="TD541" i="3"/>
  <c r="AV542" i="3"/>
  <c r="GJ542" i="3"/>
  <c r="LX542" i="3"/>
  <c r="RL542" i="3"/>
  <c r="I543" i="3"/>
  <c r="NT543" i="3"/>
  <c r="NT245" i="6" s="1"/>
  <c r="BE541" i="3"/>
  <c r="GS541" i="3"/>
  <c r="MG541" i="3"/>
  <c r="RU541" i="3"/>
  <c r="M542" i="3"/>
  <c r="FA542" i="3"/>
  <c r="KO542" i="3"/>
  <c r="QC542" i="3"/>
  <c r="VS542" i="3"/>
  <c r="HH543" i="3"/>
  <c r="HH245" i="6" s="1"/>
  <c r="V541" i="3"/>
  <c r="FJ541" i="3"/>
  <c r="KX541" i="3"/>
  <c r="QL541" i="3"/>
  <c r="VZ541" i="3"/>
  <c r="DR542" i="3"/>
  <c r="JF542" i="3"/>
  <c r="OT542" i="3"/>
  <c r="UH542" i="3"/>
  <c r="CL543" i="3"/>
  <c r="OJ544" i="3"/>
  <c r="EM541" i="3"/>
  <c r="KA541" i="3"/>
  <c r="PO541" i="3"/>
  <c r="VC541" i="3"/>
  <c r="CU542" i="3"/>
  <c r="II542" i="3"/>
  <c r="NW542" i="3"/>
  <c r="TK542" i="3"/>
  <c r="BM543" i="3"/>
  <c r="BX544" i="3"/>
  <c r="DP541" i="3"/>
  <c r="JD541" i="3"/>
  <c r="OR541" i="3"/>
  <c r="UF541" i="3"/>
  <c r="BX542" i="3"/>
  <c r="HL542" i="3"/>
  <c r="MZ542" i="3"/>
  <c r="SN542" i="3"/>
  <c r="AN543" i="3"/>
  <c r="UF543" i="3"/>
  <c r="CS541" i="3"/>
  <c r="IG541" i="3"/>
  <c r="NU541" i="3"/>
  <c r="TI541" i="3"/>
  <c r="BA542" i="3"/>
  <c r="GO542" i="3"/>
  <c r="MC542" i="3"/>
  <c r="RQ542" i="3"/>
  <c r="O543" i="3"/>
  <c r="OS543" i="3"/>
  <c r="OS245" i="6" s="1"/>
  <c r="BV541" i="3"/>
  <c r="HJ541" i="3"/>
  <c r="MX541" i="3"/>
  <c r="SL541" i="3"/>
  <c r="AD542" i="3"/>
  <c r="FR542" i="3"/>
  <c r="LF542" i="3"/>
  <c r="QT542" i="3"/>
  <c r="WL542" i="3"/>
  <c r="JU543" i="3"/>
  <c r="JU245" i="6" s="1"/>
  <c r="AY541" i="3"/>
  <c r="GM541" i="3"/>
  <c r="MA541" i="3"/>
  <c r="RO541" i="3"/>
  <c r="XC541" i="3"/>
  <c r="EU542" i="3"/>
  <c r="KI542" i="3"/>
  <c r="PW542" i="3"/>
  <c r="VM542" i="3"/>
  <c r="GJ543" i="3"/>
  <c r="GJ245" i="6" s="1"/>
  <c r="VK542" i="3"/>
  <c r="DC543" i="3"/>
  <c r="IQ543" i="3"/>
  <c r="IQ245" i="6" s="1"/>
  <c r="OE543" i="3"/>
  <c r="OE245" i="6" s="1"/>
  <c r="TS543" i="3"/>
  <c r="BK544" i="3"/>
  <c r="GY544" i="3"/>
  <c r="OF544" i="3"/>
  <c r="BM544" i="3"/>
  <c r="HA544" i="3"/>
  <c r="OK544" i="3"/>
  <c r="DF543" i="3"/>
  <c r="IT543" i="3"/>
  <c r="IT245" i="6" s="1"/>
  <c r="OH543" i="3"/>
  <c r="OH245" i="6" s="1"/>
  <c r="TV543" i="3"/>
  <c r="BN544" i="3"/>
  <c r="HB544" i="3"/>
  <c r="OL544" i="3"/>
  <c r="CU543" i="3"/>
  <c r="IU543" i="3"/>
  <c r="IU245" i="6" s="1"/>
  <c r="OU543" i="3"/>
  <c r="OU245" i="6" s="1"/>
  <c r="UU543" i="3"/>
  <c r="CY544" i="3"/>
  <c r="IY544" i="3"/>
  <c r="AH545" i="3"/>
  <c r="GB543" i="3"/>
  <c r="GB245" i="6" s="1"/>
  <c r="MB543" i="3"/>
  <c r="MB245" i="6" s="1"/>
  <c r="TX543" i="3"/>
  <c r="JY544" i="3"/>
  <c r="I544" i="3"/>
  <c r="GP543" i="3"/>
  <c r="GP245" i="6" s="1"/>
  <c r="EX544" i="3"/>
  <c r="RG543" i="3"/>
  <c r="RG245" i="6" s="1"/>
  <c r="LT543" i="3"/>
  <c r="LT245" i="6" s="1"/>
  <c r="GG543" i="3"/>
  <c r="GG245" i="6" s="1"/>
  <c r="EL545" i="3"/>
  <c r="RK545" i="3"/>
  <c r="CE546" i="3"/>
  <c r="SF544" i="3"/>
  <c r="QB546" i="3"/>
  <c r="LL546" i="3"/>
  <c r="OF546" i="3"/>
  <c r="MW546" i="3"/>
  <c r="ES546" i="3"/>
  <c r="OM546" i="3"/>
  <c r="TN545" i="3"/>
  <c r="B142" i="6"/>
  <c r="C144" i="6"/>
  <c r="B143" i="6"/>
  <c r="B144" i="6"/>
  <c r="B173" i="5"/>
  <c r="B172" i="5"/>
  <c r="B171" i="5"/>
  <c r="C173" i="5"/>
  <c r="U17" i="17" l="1"/>
  <c r="S17" i="17"/>
  <c r="Q17" i="17"/>
  <c r="M17" i="17" s="1"/>
  <c r="T17" i="17"/>
  <c r="D17" i="17"/>
  <c r="L17" i="17" s="1"/>
  <c r="O17" i="17"/>
  <c r="P17" i="17"/>
  <c r="C17" i="17"/>
  <c r="H17" i="17"/>
  <c r="R17" i="17"/>
  <c r="U18" i="17"/>
  <c r="H16" i="17"/>
  <c r="D16" i="17"/>
  <c r="L16" i="17" s="1"/>
  <c r="E25" i="17"/>
  <c r="N25" i="17"/>
  <c r="P16" i="17"/>
  <c r="Q16" i="17"/>
  <c r="M16" i="17" s="1"/>
  <c r="T18" i="17"/>
  <c r="S18" i="17"/>
  <c r="T16" i="17"/>
  <c r="R18" i="17"/>
  <c r="S16" i="17"/>
  <c r="Q18" i="17"/>
  <c r="M18" i="17" s="1"/>
  <c r="P18" i="17"/>
  <c r="C16" i="17"/>
  <c r="O18" i="17"/>
  <c r="H18" i="17"/>
  <c r="O16" i="17"/>
  <c r="R16" i="17"/>
  <c r="D18" i="17"/>
  <c r="U16" i="17"/>
  <c r="C18" i="17"/>
  <c r="C19" i="17"/>
  <c r="D19" i="17"/>
  <c r="L19" i="17" s="1"/>
  <c r="H19" i="17"/>
  <c r="O19" i="17"/>
  <c r="P19" i="17"/>
  <c r="Q19" i="17"/>
  <c r="M19" i="17" s="1"/>
  <c r="R19" i="17"/>
  <c r="S19" i="17"/>
  <c r="T19" i="17"/>
  <c r="U19" i="17"/>
  <c r="AIV235" i="6"/>
  <c r="AIW235" i="6"/>
  <c r="AIX235" i="6"/>
  <c r="AIY235" i="6"/>
  <c r="AIZ235" i="6"/>
  <c r="AJA235" i="6"/>
  <c r="AJB235" i="6"/>
  <c r="AJC235" i="6"/>
  <c r="AJD235" i="6"/>
  <c r="AJE235" i="6"/>
  <c r="AJF235" i="6"/>
  <c r="AJG235" i="6"/>
  <c r="AJH235" i="6"/>
  <c r="AJI235" i="6"/>
  <c r="AJJ235" i="6"/>
  <c r="AJK235" i="6"/>
  <c r="AJL235" i="6"/>
  <c r="AJM235" i="6"/>
  <c r="AJN235" i="6"/>
  <c r="AJO235" i="6"/>
  <c r="AJP235" i="6"/>
  <c r="AJQ235" i="6"/>
  <c r="AJR235" i="6"/>
  <c r="AJS235" i="6"/>
  <c r="AJT235" i="6"/>
  <c r="AJU235" i="6"/>
  <c r="AJV235" i="6"/>
  <c r="AJW235" i="6"/>
  <c r="AJX235" i="6"/>
  <c r="AJY235" i="6"/>
  <c r="AJZ235" i="6"/>
  <c r="AKA235" i="6"/>
  <c r="AKB235" i="6"/>
  <c r="AKC235" i="6"/>
  <c r="AKD235" i="6"/>
  <c r="AKE235" i="6"/>
  <c r="AKF235" i="6"/>
  <c r="AKG235" i="6"/>
  <c r="AKH235" i="6"/>
  <c r="AKI235" i="6"/>
  <c r="AKJ235" i="6"/>
  <c r="AKK235" i="6"/>
  <c r="AKL235" i="6"/>
  <c r="AKM235" i="6"/>
  <c r="AKN235" i="6"/>
  <c r="AKO235" i="6"/>
  <c r="AKP235" i="6"/>
  <c r="AKQ235" i="6"/>
  <c r="AKR235" i="6"/>
  <c r="AKS235" i="6"/>
  <c r="AKT235" i="6"/>
  <c r="AKU235" i="6"/>
  <c r="AKV235" i="6"/>
  <c r="AKW235" i="6"/>
  <c r="AKX235" i="6"/>
  <c r="AKY235" i="6"/>
  <c r="AKZ235" i="6"/>
  <c r="ALA235" i="6"/>
  <c r="ALB235" i="6"/>
  <c r="ALC235" i="6"/>
  <c r="ALD235" i="6"/>
  <c r="ALE235" i="6"/>
  <c r="ALF235" i="6"/>
  <c r="ALG235" i="6"/>
  <c r="ALH235" i="6"/>
  <c r="ALI235" i="6"/>
  <c r="ALJ235" i="6"/>
  <c r="ALK235" i="6"/>
  <c r="ALL235" i="6"/>
  <c r="ALM235" i="6"/>
  <c r="ALN235" i="6"/>
  <c r="ALO235" i="6"/>
  <c r="ALP235" i="6"/>
  <c r="ALQ235" i="6"/>
  <c r="ALR235" i="6"/>
  <c r="ALS235" i="6"/>
  <c r="ALT235" i="6"/>
  <c r="ALU235" i="6"/>
  <c r="ALV235" i="6"/>
  <c r="ALW235" i="6"/>
  <c r="ALX235" i="6"/>
  <c r="ALY235" i="6"/>
  <c r="ALZ235" i="6"/>
  <c r="AMA235" i="6"/>
  <c r="AMB235" i="6"/>
  <c r="AMC235" i="6"/>
  <c r="AMD235" i="6"/>
  <c r="AME235" i="6"/>
  <c r="AMF235" i="6"/>
  <c r="AMG235" i="6"/>
  <c r="AMH235" i="6"/>
  <c r="AMI235" i="6"/>
  <c r="AMJ235" i="6"/>
  <c r="AMK235" i="6"/>
  <c r="AML235" i="6"/>
  <c r="AMM235" i="6"/>
  <c r="AMN235" i="6"/>
  <c r="AMO235" i="6"/>
  <c r="AMP235" i="6"/>
  <c r="AMQ235" i="6"/>
  <c r="AMR235" i="6"/>
  <c r="AMS235" i="6"/>
  <c r="AMT235" i="6"/>
  <c r="AMU235" i="6"/>
  <c r="AMV235" i="6"/>
  <c r="AMW235" i="6"/>
  <c r="AMX235" i="6"/>
  <c r="AMY235" i="6"/>
  <c r="AMZ235" i="6"/>
  <c r="ANA235" i="6"/>
  <c r="ANB235" i="6"/>
  <c r="ANC235" i="6"/>
  <c r="AND235" i="6"/>
  <c r="ANE235" i="6"/>
  <c r="ANF235" i="6"/>
  <c r="ANG235" i="6"/>
  <c r="ANH235" i="6"/>
  <c r="ANI235" i="6"/>
  <c r="ANJ235" i="6"/>
  <c r="ANK235" i="6"/>
  <c r="ANL235" i="6"/>
  <c r="ANM235" i="6"/>
  <c r="ANN235" i="6"/>
  <c r="ANO235" i="6"/>
  <c r="ANP235" i="6"/>
  <c r="ANQ235" i="6"/>
  <c r="ANR235" i="6"/>
  <c r="ANS235" i="6"/>
  <c r="ANT235" i="6"/>
  <c r="ANU235" i="6"/>
  <c r="ANV235" i="6"/>
  <c r="ANW235" i="6"/>
  <c r="ANX235" i="6"/>
  <c r="ANY235" i="6"/>
  <c r="ANZ235" i="6"/>
  <c r="AOA235" i="6"/>
  <c r="AOB235" i="6"/>
  <c r="AOC235" i="6"/>
  <c r="AOD235" i="6"/>
  <c r="AOE235" i="6"/>
  <c r="AOF235" i="6"/>
  <c r="AOG235" i="6"/>
  <c r="AOH235" i="6"/>
  <c r="AOI235" i="6"/>
  <c r="AOJ235" i="6"/>
  <c r="AOK235" i="6"/>
  <c r="AOL235" i="6"/>
  <c r="AOM235" i="6"/>
  <c r="AON235" i="6"/>
  <c r="AOO235" i="6"/>
  <c r="AOP235" i="6"/>
  <c r="AOQ235" i="6"/>
  <c r="AOR235" i="6"/>
  <c r="AOS235" i="6"/>
  <c r="AOT235" i="6"/>
  <c r="AOU235" i="6"/>
  <c r="AOV235" i="6"/>
  <c r="AOW235" i="6"/>
  <c r="AOX235" i="6"/>
  <c r="AOY235" i="6"/>
  <c r="AOZ235" i="6"/>
  <c r="APA235" i="6"/>
  <c r="APB235" i="6"/>
  <c r="APC235" i="6"/>
  <c r="APD235" i="6"/>
  <c r="APE235" i="6"/>
  <c r="APF235" i="6"/>
  <c r="APG235" i="6"/>
  <c r="APH235" i="6"/>
  <c r="API235" i="6"/>
  <c r="APJ235" i="6"/>
  <c r="APK235" i="6"/>
  <c r="APL235" i="6"/>
  <c r="APM235" i="6"/>
  <c r="APN235" i="6"/>
  <c r="APO235" i="6"/>
  <c r="APP235" i="6"/>
  <c r="APQ235" i="6"/>
  <c r="APR235" i="6"/>
  <c r="APS235" i="6"/>
  <c r="APT235" i="6"/>
  <c r="APU235" i="6"/>
  <c r="APV235" i="6"/>
  <c r="APW235" i="6"/>
  <c r="AIV236" i="6"/>
  <c r="AIW236" i="6"/>
  <c r="AIX236" i="6"/>
  <c r="AIY236" i="6"/>
  <c r="AIZ236" i="6"/>
  <c r="AJA236" i="6"/>
  <c r="AJB236" i="6"/>
  <c r="AJC236" i="6"/>
  <c r="AJD236" i="6"/>
  <c r="AJE236" i="6"/>
  <c r="AJF236" i="6"/>
  <c r="AJG236" i="6"/>
  <c r="AJH236" i="6"/>
  <c r="AJI236" i="6"/>
  <c r="AJJ236" i="6"/>
  <c r="AJK236" i="6"/>
  <c r="AJL236" i="6"/>
  <c r="AJM236" i="6"/>
  <c r="AJN236" i="6"/>
  <c r="AJO236" i="6"/>
  <c r="AJP236" i="6"/>
  <c r="AJQ236" i="6"/>
  <c r="AJR236" i="6"/>
  <c r="AJS236" i="6"/>
  <c r="AJT236" i="6"/>
  <c r="AJU236" i="6"/>
  <c r="AJV236" i="6"/>
  <c r="AJW236" i="6"/>
  <c r="AJX236" i="6"/>
  <c r="AJY236" i="6"/>
  <c r="AJZ236" i="6"/>
  <c r="AKA236" i="6"/>
  <c r="AKB236" i="6"/>
  <c r="AKC236" i="6"/>
  <c r="AKD236" i="6"/>
  <c r="AKE236" i="6"/>
  <c r="AKF236" i="6"/>
  <c r="AKG236" i="6"/>
  <c r="AKH236" i="6"/>
  <c r="AKI236" i="6"/>
  <c r="AKJ236" i="6"/>
  <c r="AKK236" i="6"/>
  <c r="AKL236" i="6"/>
  <c r="AKM236" i="6"/>
  <c r="AKN236" i="6"/>
  <c r="AKO236" i="6"/>
  <c r="AKP236" i="6"/>
  <c r="AKQ236" i="6"/>
  <c r="AKR236" i="6"/>
  <c r="AKS236" i="6"/>
  <c r="AKT236" i="6"/>
  <c r="AKU236" i="6"/>
  <c r="AKV236" i="6"/>
  <c r="AKW236" i="6"/>
  <c r="AKX236" i="6"/>
  <c r="AKY236" i="6"/>
  <c r="AKZ236" i="6"/>
  <c r="ALA236" i="6"/>
  <c r="ALB236" i="6"/>
  <c r="ALC236" i="6"/>
  <c r="ALD236" i="6"/>
  <c r="ALE236" i="6"/>
  <c r="ALF236" i="6"/>
  <c r="ALG236" i="6"/>
  <c r="ALH236" i="6"/>
  <c r="ALI236" i="6"/>
  <c r="ALJ236" i="6"/>
  <c r="ALK236" i="6"/>
  <c r="ALL236" i="6"/>
  <c r="ALM236" i="6"/>
  <c r="ALN236" i="6"/>
  <c r="ALO236" i="6"/>
  <c r="ALP236" i="6"/>
  <c r="ALQ236" i="6"/>
  <c r="ALR236" i="6"/>
  <c r="ALS236" i="6"/>
  <c r="ALT236" i="6"/>
  <c r="ALU236" i="6"/>
  <c r="ALV236" i="6"/>
  <c r="ALW236" i="6"/>
  <c r="ALX236" i="6"/>
  <c r="ALY236" i="6"/>
  <c r="ALZ236" i="6"/>
  <c r="AMA236" i="6"/>
  <c r="AMB236" i="6"/>
  <c r="AMC236" i="6"/>
  <c r="AMD236" i="6"/>
  <c r="AME236" i="6"/>
  <c r="AMF236" i="6"/>
  <c r="AMG236" i="6"/>
  <c r="AMH236" i="6"/>
  <c r="AMI236" i="6"/>
  <c r="AMJ236" i="6"/>
  <c r="AMK236" i="6"/>
  <c r="AML236" i="6"/>
  <c r="AMM236" i="6"/>
  <c r="AMN236" i="6"/>
  <c r="AMO236" i="6"/>
  <c r="AMP236" i="6"/>
  <c r="AMQ236" i="6"/>
  <c r="AMR236" i="6"/>
  <c r="AMS236" i="6"/>
  <c r="AMT236" i="6"/>
  <c r="AMU236" i="6"/>
  <c r="AMV236" i="6"/>
  <c r="AMW236" i="6"/>
  <c r="AMX236" i="6"/>
  <c r="AMY236" i="6"/>
  <c r="AMZ236" i="6"/>
  <c r="ANA236" i="6"/>
  <c r="ANB236" i="6"/>
  <c r="ANC236" i="6"/>
  <c r="AND236" i="6"/>
  <c r="ANE236" i="6"/>
  <c r="ANF236" i="6"/>
  <c r="ANG236" i="6"/>
  <c r="ANH236" i="6"/>
  <c r="ANI236" i="6"/>
  <c r="ANJ236" i="6"/>
  <c r="ANK236" i="6"/>
  <c r="ANL236" i="6"/>
  <c r="ANM236" i="6"/>
  <c r="ANN236" i="6"/>
  <c r="ANO236" i="6"/>
  <c r="ANP236" i="6"/>
  <c r="ANQ236" i="6"/>
  <c r="ANR236" i="6"/>
  <c r="ANS236" i="6"/>
  <c r="ANT236" i="6"/>
  <c r="ANU236" i="6"/>
  <c r="ANV236" i="6"/>
  <c r="ANW236" i="6"/>
  <c r="ANX236" i="6"/>
  <c r="ANY236" i="6"/>
  <c r="ANZ236" i="6"/>
  <c r="AOA236" i="6"/>
  <c r="AOB236" i="6"/>
  <c r="AOC236" i="6"/>
  <c r="AOD236" i="6"/>
  <c r="AOE236" i="6"/>
  <c r="AOF236" i="6"/>
  <c r="AOG236" i="6"/>
  <c r="AOH236" i="6"/>
  <c r="AOI236" i="6"/>
  <c r="AOJ236" i="6"/>
  <c r="AOK236" i="6"/>
  <c r="AOL236" i="6"/>
  <c r="AOM236" i="6"/>
  <c r="AON236" i="6"/>
  <c r="AOO236" i="6"/>
  <c r="AOP236" i="6"/>
  <c r="AOQ236" i="6"/>
  <c r="AOR236" i="6"/>
  <c r="AOS236" i="6"/>
  <c r="AOT236" i="6"/>
  <c r="AOU236" i="6"/>
  <c r="AOV236" i="6"/>
  <c r="AOW236" i="6"/>
  <c r="AOX236" i="6"/>
  <c r="AOY236" i="6"/>
  <c r="AOZ236" i="6"/>
  <c r="APA236" i="6"/>
  <c r="APB236" i="6"/>
  <c r="APC236" i="6"/>
  <c r="APD236" i="6"/>
  <c r="APE236" i="6"/>
  <c r="APF236" i="6"/>
  <c r="APG236" i="6"/>
  <c r="APH236" i="6"/>
  <c r="API236" i="6"/>
  <c r="APJ236" i="6"/>
  <c r="APK236" i="6"/>
  <c r="APL236" i="6"/>
  <c r="APM236" i="6"/>
  <c r="APN236" i="6"/>
  <c r="APO236" i="6"/>
  <c r="APP236" i="6"/>
  <c r="APQ236" i="6"/>
  <c r="APR236" i="6"/>
  <c r="APS236" i="6"/>
  <c r="APT236" i="6"/>
  <c r="APU236" i="6"/>
  <c r="APV236" i="6"/>
  <c r="APW236" i="6"/>
  <c r="AIV237" i="6"/>
  <c r="AIW237" i="6"/>
  <c r="AIX237" i="6"/>
  <c r="AIY237" i="6"/>
  <c r="AIZ237" i="6"/>
  <c r="AJA237" i="6"/>
  <c r="AJB237" i="6"/>
  <c r="AJC237" i="6"/>
  <c r="AJD237" i="6"/>
  <c r="AJE237" i="6"/>
  <c r="AJF237" i="6"/>
  <c r="AJG237" i="6"/>
  <c r="AJH237" i="6"/>
  <c r="AJI237" i="6"/>
  <c r="AJJ237" i="6"/>
  <c r="AJK237" i="6"/>
  <c r="AJL237" i="6"/>
  <c r="AJM237" i="6"/>
  <c r="AJN237" i="6"/>
  <c r="AJO237" i="6"/>
  <c r="AJP237" i="6"/>
  <c r="AJQ237" i="6"/>
  <c r="AJR237" i="6"/>
  <c r="AJS237" i="6"/>
  <c r="AJT237" i="6"/>
  <c r="AJU237" i="6"/>
  <c r="AJV237" i="6"/>
  <c r="AJW237" i="6"/>
  <c r="AJX237" i="6"/>
  <c r="AJY237" i="6"/>
  <c r="AJZ237" i="6"/>
  <c r="AKA237" i="6"/>
  <c r="AKB237" i="6"/>
  <c r="AKC237" i="6"/>
  <c r="AKD237" i="6"/>
  <c r="AKE237" i="6"/>
  <c r="AKF237" i="6"/>
  <c r="AKG237" i="6"/>
  <c r="AKH237" i="6"/>
  <c r="AKI237" i="6"/>
  <c r="AKJ237" i="6"/>
  <c r="AKK237" i="6"/>
  <c r="AKL237" i="6"/>
  <c r="AKM237" i="6"/>
  <c r="AKN237" i="6"/>
  <c r="AKO237" i="6"/>
  <c r="AKP237" i="6"/>
  <c r="AKQ237" i="6"/>
  <c r="AKR237" i="6"/>
  <c r="AKS237" i="6"/>
  <c r="AKT237" i="6"/>
  <c r="AKU237" i="6"/>
  <c r="AKV237" i="6"/>
  <c r="AKW237" i="6"/>
  <c r="AKX237" i="6"/>
  <c r="AKY237" i="6"/>
  <c r="AKZ237" i="6"/>
  <c r="ALA237" i="6"/>
  <c r="ALB237" i="6"/>
  <c r="ALC237" i="6"/>
  <c r="ALD237" i="6"/>
  <c r="ALE237" i="6"/>
  <c r="ALF237" i="6"/>
  <c r="ALG237" i="6"/>
  <c r="ALH237" i="6"/>
  <c r="ALI237" i="6"/>
  <c r="ALJ237" i="6"/>
  <c r="ALK237" i="6"/>
  <c r="ALL237" i="6"/>
  <c r="ALM237" i="6"/>
  <c r="ALN237" i="6"/>
  <c r="ALO237" i="6"/>
  <c r="ALP237" i="6"/>
  <c r="ALQ237" i="6"/>
  <c r="ALR237" i="6"/>
  <c r="ALS237" i="6"/>
  <c r="ALT237" i="6"/>
  <c r="ALU237" i="6"/>
  <c r="ALV237" i="6"/>
  <c r="ALW237" i="6"/>
  <c r="ALX237" i="6"/>
  <c r="ALY237" i="6"/>
  <c r="ALZ237" i="6"/>
  <c r="AMA237" i="6"/>
  <c r="AMB237" i="6"/>
  <c r="AMC237" i="6"/>
  <c r="AMD237" i="6"/>
  <c r="AME237" i="6"/>
  <c r="AMF237" i="6"/>
  <c r="AMG237" i="6"/>
  <c r="AMH237" i="6"/>
  <c r="AMI237" i="6"/>
  <c r="AMJ237" i="6"/>
  <c r="AMK237" i="6"/>
  <c r="AML237" i="6"/>
  <c r="AMM237" i="6"/>
  <c r="AMN237" i="6"/>
  <c r="AMO237" i="6"/>
  <c r="AMP237" i="6"/>
  <c r="AMQ237" i="6"/>
  <c r="AMR237" i="6"/>
  <c r="AMS237" i="6"/>
  <c r="AMT237" i="6"/>
  <c r="AMU237" i="6"/>
  <c r="AMV237" i="6"/>
  <c r="AMW237" i="6"/>
  <c r="AMX237" i="6"/>
  <c r="AMY237" i="6"/>
  <c r="AMZ237" i="6"/>
  <c r="ANA237" i="6"/>
  <c r="ANB237" i="6"/>
  <c r="ANC237" i="6"/>
  <c r="AND237" i="6"/>
  <c r="ANE237" i="6"/>
  <c r="ANF237" i="6"/>
  <c r="ANG237" i="6"/>
  <c r="ANH237" i="6"/>
  <c r="ANI237" i="6"/>
  <c r="ANJ237" i="6"/>
  <c r="ANK237" i="6"/>
  <c r="ANL237" i="6"/>
  <c r="ANM237" i="6"/>
  <c r="ANN237" i="6"/>
  <c r="ANO237" i="6"/>
  <c r="ANP237" i="6"/>
  <c r="ANQ237" i="6"/>
  <c r="ANR237" i="6"/>
  <c r="ANS237" i="6"/>
  <c r="ANT237" i="6"/>
  <c r="ANU237" i="6"/>
  <c r="ANV237" i="6"/>
  <c r="ANW237" i="6"/>
  <c r="ANX237" i="6"/>
  <c r="ANY237" i="6"/>
  <c r="ANZ237" i="6"/>
  <c r="AOA237" i="6"/>
  <c r="AOB237" i="6"/>
  <c r="AOC237" i="6"/>
  <c r="AOD237" i="6"/>
  <c r="AOE237" i="6"/>
  <c r="AOF237" i="6"/>
  <c r="AOG237" i="6"/>
  <c r="AOH237" i="6"/>
  <c r="AOI237" i="6"/>
  <c r="AOJ237" i="6"/>
  <c r="AOK237" i="6"/>
  <c r="AOL237" i="6"/>
  <c r="AOM237" i="6"/>
  <c r="AON237" i="6"/>
  <c r="AOO237" i="6"/>
  <c r="AOP237" i="6"/>
  <c r="AOQ237" i="6"/>
  <c r="AOR237" i="6"/>
  <c r="AOS237" i="6"/>
  <c r="AOT237" i="6"/>
  <c r="AOU237" i="6"/>
  <c r="AOV237" i="6"/>
  <c r="AOW237" i="6"/>
  <c r="AOX237" i="6"/>
  <c r="AOY237" i="6"/>
  <c r="AOZ237" i="6"/>
  <c r="APA237" i="6"/>
  <c r="APB237" i="6"/>
  <c r="APC237" i="6"/>
  <c r="APD237" i="6"/>
  <c r="APE237" i="6"/>
  <c r="APF237" i="6"/>
  <c r="APG237" i="6"/>
  <c r="APH237" i="6"/>
  <c r="API237" i="6"/>
  <c r="APJ237" i="6"/>
  <c r="APK237" i="6"/>
  <c r="APL237" i="6"/>
  <c r="APM237" i="6"/>
  <c r="APN237" i="6"/>
  <c r="APO237" i="6"/>
  <c r="APP237" i="6"/>
  <c r="APQ237" i="6"/>
  <c r="APR237" i="6"/>
  <c r="APS237" i="6"/>
  <c r="APT237" i="6"/>
  <c r="APU237" i="6"/>
  <c r="APV237" i="6"/>
  <c r="APW237" i="6"/>
  <c r="AIV238" i="6"/>
  <c r="AIW238" i="6"/>
  <c r="AIX238" i="6"/>
  <c r="AIY238" i="6"/>
  <c r="AIZ238" i="6"/>
  <c r="AJA238" i="6"/>
  <c r="AJB238" i="6"/>
  <c r="AJC238" i="6"/>
  <c r="AJD238" i="6"/>
  <c r="AJE238" i="6"/>
  <c r="AJF238" i="6"/>
  <c r="AJG238" i="6"/>
  <c r="AJH238" i="6"/>
  <c r="AJI238" i="6"/>
  <c r="AJJ238" i="6"/>
  <c r="AJK238" i="6"/>
  <c r="AJL238" i="6"/>
  <c r="AJM238" i="6"/>
  <c r="AJN238" i="6"/>
  <c r="AJO238" i="6"/>
  <c r="AJP238" i="6"/>
  <c r="AJQ238" i="6"/>
  <c r="AJR238" i="6"/>
  <c r="AJS238" i="6"/>
  <c r="AJT238" i="6"/>
  <c r="AJU238" i="6"/>
  <c r="AJV238" i="6"/>
  <c r="AJW238" i="6"/>
  <c r="AJX238" i="6"/>
  <c r="AJY238" i="6"/>
  <c r="AJZ238" i="6"/>
  <c r="AKA238" i="6"/>
  <c r="AKB238" i="6"/>
  <c r="AKC238" i="6"/>
  <c r="AKD238" i="6"/>
  <c r="AKE238" i="6"/>
  <c r="AKF238" i="6"/>
  <c r="AKG238" i="6"/>
  <c r="AKH238" i="6"/>
  <c r="AKI238" i="6"/>
  <c r="AKJ238" i="6"/>
  <c r="AKK238" i="6"/>
  <c r="AKL238" i="6"/>
  <c r="AKM238" i="6"/>
  <c r="AKN238" i="6"/>
  <c r="AKO238" i="6"/>
  <c r="AKP238" i="6"/>
  <c r="AKQ238" i="6"/>
  <c r="AKR238" i="6"/>
  <c r="AKS238" i="6"/>
  <c r="AKT238" i="6"/>
  <c r="AKU238" i="6"/>
  <c r="AKV238" i="6"/>
  <c r="AKW238" i="6"/>
  <c r="AKX238" i="6"/>
  <c r="AKY238" i="6"/>
  <c r="AKZ238" i="6"/>
  <c r="ALA238" i="6"/>
  <c r="ALB238" i="6"/>
  <c r="ALC238" i="6"/>
  <c r="ALD238" i="6"/>
  <c r="ALE238" i="6"/>
  <c r="ALF238" i="6"/>
  <c r="ALG238" i="6"/>
  <c r="ALH238" i="6"/>
  <c r="ALI238" i="6"/>
  <c r="ALJ238" i="6"/>
  <c r="ALK238" i="6"/>
  <c r="ALL238" i="6"/>
  <c r="ALM238" i="6"/>
  <c r="ALN238" i="6"/>
  <c r="ALO238" i="6"/>
  <c r="ALP238" i="6"/>
  <c r="ALQ238" i="6"/>
  <c r="ALR238" i="6"/>
  <c r="ALS238" i="6"/>
  <c r="ALT238" i="6"/>
  <c r="ALU238" i="6"/>
  <c r="ALV238" i="6"/>
  <c r="ALW238" i="6"/>
  <c r="ALX238" i="6"/>
  <c r="ALY238" i="6"/>
  <c r="ALZ238" i="6"/>
  <c r="AMA238" i="6"/>
  <c r="AMB238" i="6"/>
  <c r="AMC238" i="6"/>
  <c r="AMD238" i="6"/>
  <c r="AME238" i="6"/>
  <c r="AMF238" i="6"/>
  <c r="AMG238" i="6"/>
  <c r="AMH238" i="6"/>
  <c r="AMI238" i="6"/>
  <c r="AMJ238" i="6"/>
  <c r="AMK238" i="6"/>
  <c r="AML238" i="6"/>
  <c r="AMM238" i="6"/>
  <c r="AMN238" i="6"/>
  <c r="AMO238" i="6"/>
  <c r="AMP238" i="6"/>
  <c r="AMQ238" i="6"/>
  <c r="AMR238" i="6"/>
  <c r="AMS238" i="6"/>
  <c r="AMT238" i="6"/>
  <c r="AMU238" i="6"/>
  <c r="AMV238" i="6"/>
  <c r="AMW238" i="6"/>
  <c r="AMX238" i="6"/>
  <c r="AMY238" i="6"/>
  <c r="AMZ238" i="6"/>
  <c r="ANA238" i="6"/>
  <c r="ANB238" i="6"/>
  <c r="ANC238" i="6"/>
  <c r="AND238" i="6"/>
  <c r="ANE238" i="6"/>
  <c r="ANF238" i="6"/>
  <c r="ANG238" i="6"/>
  <c r="ANH238" i="6"/>
  <c r="ANI238" i="6"/>
  <c r="ANJ238" i="6"/>
  <c r="ANK238" i="6"/>
  <c r="ANL238" i="6"/>
  <c r="ANM238" i="6"/>
  <c r="ANN238" i="6"/>
  <c r="ANO238" i="6"/>
  <c r="ANP238" i="6"/>
  <c r="ANQ238" i="6"/>
  <c r="ANR238" i="6"/>
  <c r="ANS238" i="6"/>
  <c r="ANT238" i="6"/>
  <c r="ANU238" i="6"/>
  <c r="ANV238" i="6"/>
  <c r="ANW238" i="6"/>
  <c r="ANX238" i="6"/>
  <c r="ANY238" i="6"/>
  <c r="ANZ238" i="6"/>
  <c r="AOA238" i="6"/>
  <c r="AOB238" i="6"/>
  <c r="AOC238" i="6"/>
  <c r="AOD238" i="6"/>
  <c r="AOE238" i="6"/>
  <c r="AOF238" i="6"/>
  <c r="AOG238" i="6"/>
  <c r="AOH238" i="6"/>
  <c r="AOI238" i="6"/>
  <c r="AOJ238" i="6"/>
  <c r="AOK238" i="6"/>
  <c r="AOL238" i="6"/>
  <c r="AOM238" i="6"/>
  <c r="AON238" i="6"/>
  <c r="AOO238" i="6"/>
  <c r="AOP238" i="6"/>
  <c r="AOQ238" i="6"/>
  <c r="AOR238" i="6"/>
  <c r="AOS238" i="6"/>
  <c r="AOT238" i="6"/>
  <c r="AOU238" i="6"/>
  <c r="AOV238" i="6"/>
  <c r="AOW238" i="6"/>
  <c r="AOX238" i="6"/>
  <c r="AOY238" i="6"/>
  <c r="AOZ238" i="6"/>
  <c r="APA238" i="6"/>
  <c r="APB238" i="6"/>
  <c r="APC238" i="6"/>
  <c r="APD238" i="6"/>
  <c r="APE238" i="6"/>
  <c r="APF238" i="6"/>
  <c r="APG238" i="6"/>
  <c r="APH238" i="6"/>
  <c r="API238" i="6"/>
  <c r="APJ238" i="6"/>
  <c r="APK238" i="6"/>
  <c r="APL238" i="6"/>
  <c r="APM238" i="6"/>
  <c r="APN238" i="6"/>
  <c r="APO238" i="6"/>
  <c r="APP238" i="6"/>
  <c r="APQ238" i="6"/>
  <c r="APR238" i="6"/>
  <c r="APS238" i="6"/>
  <c r="APT238" i="6"/>
  <c r="APU238" i="6"/>
  <c r="APV238" i="6"/>
  <c r="APW238" i="6"/>
  <c r="AIV239" i="6"/>
  <c r="AIW239" i="6"/>
  <c r="AIX239" i="6"/>
  <c r="AIY239" i="6"/>
  <c r="AIZ239" i="6"/>
  <c r="AJA239" i="6"/>
  <c r="AJB239" i="6"/>
  <c r="AJC239" i="6"/>
  <c r="AJD239" i="6"/>
  <c r="AJE239" i="6"/>
  <c r="AJF239" i="6"/>
  <c r="AJG239" i="6"/>
  <c r="AJH239" i="6"/>
  <c r="AJI239" i="6"/>
  <c r="AJJ239" i="6"/>
  <c r="AJK239" i="6"/>
  <c r="AJL239" i="6"/>
  <c r="AJM239" i="6"/>
  <c r="AJN239" i="6"/>
  <c r="AJO239" i="6"/>
  <c r="AJP239" i="6"/>
  <c r="AJQ239" i="6"/>
  <c r="AJR239" i="6"/>
  <c r="AJS239" i="6"/>
  <c r="AJT239" i="6"/>
  <c r="AJU239" i="6"/>
  <c r="AJV239" i="6"/>
  <c r="AJW239" i="6"/>
  <c r="AJX239" i="6"/>
  <c r="AJY239" i="6"/>
  <c r="AJZ239" i="6"/>
  <c r="AKA239" i="6"/>
  <c r="AKB239" i="6"/>
  <c r="AKC239" i="6"/>
  <c r="AKD239" i="6"/>
  <c r="AKE239" i="6"/>
  <c r="AKF239" i="6"/>
  <c r="AKG239" i="6"/>
  <c r="AKH239" i="6"/>
  <c r="AKI239" i="6"/>
  <c r="AKJ239" i="6"/>
  <c r="AKK239" i="6"/>
  <c r="AKL239" i="6"/>
  <c r="AKM239" i="6"/>
  <c r="AKN239" i="6"/>
  <c r="AKO239" i="6"/>
  <c r="AKP239" i="6"/>
  <c r="AKQ239" i="6"/>
  <c r="AKR239" i="6"/>
  <c r="AKS239" i="6"/>
  <c r="AKT239" i="6"/>
  <c r="AKU239" i="6"/>
  <c r="AKV239" i="6"/>
  <c r="AKW239" i="6"/>
  <c r="AKX239" i="6"/>
  <c r="AKY239" i="6"/>
  <c r="AKZ239" i="6"/>
  <c r="ALA239" i="6"/>
  <c r="ALB239" i="6"/>
  <c r="ALC239" i="6"/>
  <c r="ALD239" i="6"/>
  <c r="ALE239" i="6"/>
  <c r="ALF239" i="6"/>
  <c r="ALG239" i="6"/>
  <c r="ALH239" i="6"/>
  <c r="ALI239" i="6"/>
  <c r="ALJ239" i="6"/>
  <c r="ALK239" i="6"/>
  <c r="ALL239" i="6"/>
  <c r="ALM239" i="6"/>
  <c r="ALN239" i="6"/>
  <c r="ALO239" i="6"/>
  <c r="ALP239" i="6"/>
  <c r="ALQ239" i="6"/>
  <c r="ALR239" i="6"/>
  <c r="ALS239" i="6"/>
  <c r="ALT239" i="6"/>
  <c r="ALU239" i="6"/>
  <c r="ALV239" i="6"/>
  <c r="ALW239" i="6"/>
  <c r="ALX239" i="6"/>
  <c r="ALY239" i="6"/>
  <c r="ALZ239" i="6"/>
  <c r="AMA239" i="6"/>
  <c r="AMB239" i="6"/>
  <c r="AMC239" i="6"/>
  <c r="AMD239" i="6"/>
  <c r="AME239" i="6"/>
  <c r="AMF239" i="6"/>
  <c r="AMG239" i="6"/>
  <c r="AMH239" i="6"/>
  <c r="AMI239" i="6"/>
  <c r="AMJ239" i="6"/>
  <c r="AMK239" i="6"/>
  <c r="AML239" i="6"/>
  <c r="AMM239" i="6"/>
  <c r="AMN239" i="6"/>
  <c r="AMO239" i="6"/>
  <c r="AMP239" i="6"/>
  <c r="AMQ239" i="6"/>
  <c r="AMR239" i="6"/>
  <c r="AMS239" i="6"/>
  <c r="AMT239" i="6"/>
  <c r="AMU239" i="6"/>
  <c r="AMV239" i="6"/>
  <c r="AMW239" i="6"/>
  <c r="AMX239" i="6"/>
  <c r="AMY239" i="6"/>
  <c r="AMZ239" i="6"/>
  <c r="ANA239" i="6"/>
  <c r="ANB239" i="6"/>
  <c r="ANC239" i="6"/>
  <c r="AND239" i="6"/>
  <c r="ANE239" i="6"/>
  <c r="ANF239" i="6"/>
  <c r="ANG239" i="6"/>
  <c r="ANH239" i="6"/>
  <c r="ANI239" i="6"/>
  <c r="ANJ239" i="6"/>
  <c r="ANK239" i="6"/>
  <c r="ANL239" i="6"/>
  <c r="ANM239" i="6"/>
  <c r="ANN239" i="6"/>
  <c r="ANO239" i="6"/>
  <c r="ANP239" i="6"/>
  <c r="ANQ239" i="6"/>
  <c r="ANR239" i="6"/>
  <c r="ANS239" i="6"/>
  <c r="ANT239" i="6"/>
  <c r="ANU239" i="6"/>
  <c r="ANV239" i="6"/>
  <c r="ANW239" i="6"/>
  <c r="ANX239" i="6"/>
  <c r="ANY239" i="6"/>
  <c r="ANZ239" i="6"/>
  <c r="AOA239" i="6"/>
  <c r="AOB239" i="6"/>
  <c r="AOC239" i="6"/>
  <c r="AOD239" i="6"/>
  <c r="AOE239" i="6"/>
  <c r="AOF239" i="6"/>
  <c r="AOG239" i="6"/>
  <c r="AOH239" i="6"/>
  <c r="AOI239" i="6"/>
  <c r="AOJ239" i="6"/>
  <c r="AOK239" i="6"/>
  <c r="AOL239" i="6"/>
  <c r="AOM239" i="6"/>
  <c r="AON239" i="6"/>
  <c r="AOO239" i="6"/>
  <c r="AOP239" i="6"/>
  <c r="AOQ239" i="6"/>
  <c r="AOR239" i="6"/>
  <c r="AOS239" i="6"/>
  <c r="AOT239" i="6"/>
  <c r="AOU239" i="6"/>
  <c r="AOV239" i="6"/>
  <c r="AOW239" i="6"/>
  <c r="AOX239" i="6"/>
  <c r="AOY239" i="6"/>
  <c r="AOZ239" i="6"/>
  <c r="APA239" i="6"/>
  <c r="APB239" i="6"/>
  <c r="APC239" i="6"/>
  <c r="APD239" i="6"/>
  <c r="APE239" i="6"/>
  <c r="APF239" i="6"/>
  <c r="APG239" i="6"/>
  <c r="APH239" i="6"/>
  <c r="API239" i="6"/>
  <c r="APJ239" i="6"/>
  <c r="APK239" i="6"/>
  <c r="APL239" i="6"/>
  <c r="APM239" i="6"/>
  <c r="APN239" i="6"/>
  <c r="APO239" i="6"/>
  <c r="APP239" i="6"/>
  <c r="APQ239" i="6"/>
  <c r="APR239" i="6"/>
  <c r="APS239" i="6"/>
  <c r="APT239" i="6"/>
  <c r="APU239" i="6"/>
  <c r="APV239" i="6"/>
  <c r="APW239" i="6"/>
  <c r="AIV240" i="6"/>
  <c r="AIW240" i="6"/>
  <c r="AIX240" i="6"/>
  <c r="AIY240" i="6"/>
  <c r="AIZ240" i="6"/>
  <c r="AJA240" i="6"/>
  <c r="AJB240" i="6"/>
  <c r="AJC240" i="6"/>
  <c r="AJD240" i="6"/>
  <c r="AJE240" i="6"/>
  <c r="AJF240" i="6"/>
  <c r="AJG240" i="6"/>
  <c r="AJH240" i="6"/>
  <c r="AJI240" i="6"/>
  <c r="AJJ240" i="6"/>
  <c r="AJK240" i="6"/>
  <c r="AJL240" i="6"/>
  <c r="AJM240" i="6"/>
  <c r="AJN240" i="6"/>
  <c r="AJO240" i="6"/>
  <c r="AJP240" i="6"/>
  <c r="AJQ240" i="6"/>
  <c r="AJR240" i="6"/>
  <c r="AJS240" i="6"/>
  <c r="AJT240" i="6"/>
  <c r="AJU240" i="6"/>
  <c r="AJV240" i="6"/>
  <c r="AJW240" i="6"/>
  <c r="AJX240" i="6"/>
  <c r="AJY240" i="6"/>
  <c r="AJZ240" i="6"/>
  <c r="AKA240" i="6"/>
  <c r="AKB240" i="6"/>
  <c r="AKC240" i="6"/>
  <c r="AKD240" i="6"/>
  <c r="AKE240" i="6"/>
  <c r="AKF240" i="6"/>
  <c r="AKG240" i="6"/>
  <c r="AKH240" i="6"/>
  <c r="AKI240" i="6"/>
  <c r="AKJ240" i="6"/>
  <c r="AKK240" i="6"/>
  <c r="AKL240" i="6"/>
  <c r="AKM240" i="6"/>
  <c r="AKN240" i="6"/>
  <c r="AKO240" i="6"/>
  <c r="AKP240" i="6"/>
  <c r="AKQ240" i="6"/>
  <c r="AKR240" i="6"/>
  <c r="AKS240" i="6"/>
  <c r="AKT240" i="6"/>
  <c r="AKU240" i="6"/>
  <c r="AKV240" i="6"/>
  <c r="AKW240" i="6"/>
  <c r="AKX240" i="6"/>
  <c r="AKY240" i="6"/>
  <c r="AKZ240" i="6"/>
  <c r="ALA240" i="6"/>
  <c r="ALB240" i="6"/>
  <c r="ALC240" i="6"/>
  <c r="ALD240" i="6"/>
  <c r="ALE240" i="6"/>
  <c r="ALF240" i="6"/>
  <c r="ALG240" i="6"/>
  <c r="ALH240" i="6"/>
  <c r="ALI240" i="6"/>
  <c r="ALJ240" i="6"/>
  <c r="ALK240" i="6"/>
  <c r="ALL240" i="6"/>
  <c r="ALM240" i="6"/>
  <c r="ALN240" i="6"/>
  <c r="ALO240" i="6"/>
  <c r="ALP240" i="6"/>
  <c r="ALQ240" i="6"/>
  <c r="ALR240" i="6"/>
  <c r="ALS240" i="6"/>
  <c r="ALT240" i="6"/>
  <c r="ALU240" i="6"/>
  <c r="ALV240" i="6"/>
  <c r="ALW240" i="6"/>
  <c r="ALX240" i="6"/>
  <c r="ALY240" i="6"/>
  <c r="ALZ240" i="6"/>
  <c r="AMA240" i="6"/>
  <c r="AMB240" i="6"/>
  <c r="AMC240" i="6"/>
  <c r="AMD240" i="6"/>
  <c r="AME240" i="6"/>
  <c r="AMF240" i="6"/>
  <c r="AMG240" i="6"/>
  <c r="AMH240" i="6"/>
  <c r="AMI240" i="6"/>
  <c r="AMJ240" i="6"/>
  <c r="AMK240" i="6"/>
  <c r="AML240" i="6"/>
  <c r="AMM240" i="6"/>
  <c r="AMN240" i="6"/>
  <c r="AMO240" i="6"/>
  <c r="AMP240" i="6"/>
  <c r="AMQ240" i="6"/>
  <c r="AMR240" i="6"/>
  <c r="AMS240" i="6"/>
  <c r="AMT240" i="6"/>
  <c r="AMU240" i="6"/>
  <c r="AMV240" i="6"/>
  <c r="AMW240" i="6"/>
  <c r="AMX240" i="6"/>
  <c r="AMY240" i="6"/>
  <c r="AMZ240" i="6"/>
  <c r="ANA240" i="6"/>
  <c r="ANB240" i="6"/>
  <c r="ANC240" i="6"/>
  <c r="AND240" i="6"/>
  <c r="ANE240" i="6"/>
  <c r="ANF240" i="6"/>
  <c r="ANG240" i="6"/>
  <c r="ANH240" i="6"/>
  <c r="ANI240" i="6"/>
  <c r="ANJ240" i="6"/>
  <c r="ANK240" i="6"/>
  <c r="ANL240" i="6"/>
  <c r="ANM240" i="6"/>
  <c r="ANN240" i="6"/>
  <c r="ANO240" i="6"/>
  <c r="ANP240" i="6"/>
  <c r="ANQ240" i="6"/>
  <c r="ANR240" i="6"/>
  <c r="ANS240" i="6"/>
  <c r="ANT240" i="6"/>
  <c r="ANU240" i="6"/>
  <c r="ANV240" i="6"/>
  <c r="ANW240" i="6"/>
  <c r="ANX240" i="6"/>
  <c r="ANY240" i="6"/>
  <c r="ANZ240" i="6"/>
  <c r="AOA240" i="6"/>
  <c r="AOB240" i="6"/>
  <c r="AOC240" i="6"/>
  <c r="AOD240" i="6"/>
  <c r="AOE240" i="6"/>
  <c r="AOF240" i="6"/>
  <c r="AOG240" i="6"/>
  <c r="AOH240" i="6"/>
  <c r="AOI240" i="6"/>
  <c r="AOJ240" i="6"/>
  <c r="AOK240" i="6"/>
  <c r="AOL240" i="6"/>
  <c r="AOM240" i="6"/>
  <c r="AON240" i="6"/>
  <c r="AOO240" i="6"/>
  <c r="AOP240" i="6"/>
  <c r="AOQ240" i="6"/>
  <c r="AOR240" i="6"/>
  <c r="AOS240" i="6"/>
  <c r="AOT240" i="6"/>
  <c r="AOU240" i="6"/>
  <c r="AOV240" i="6"/>
  <c r="AOW240" i="6"/>
  <c r="AOX240" i="6"/>
  <c r="AOY240" i="6"/>
  <c r="AOZ240" i="6"/>
  <c r="APA240" i="6"/>
  <c r="APB240" i="6"/>
  <c r="APC240" i="6"/>
  <c r="APD240" i="6"/>
  <c r="APE240" i="6"/>
  <c r="APF240" i="6"/>
  <c r="APG240" i="6"/>
  <c r="APH240" i="6"/>
  <c r="API240" i="6"/>
  <c r="APJ240" i="6"/>
  <c r="APK240" i="6"/>
  <c r="APL240" i="6"/>
  <c r="APM240" i="6"/>
  <c r="APN240" i="6"/>
  <c r="APO240" i="6"/>
  <c r="APP240" i="6"/>
  <c r="APQ240" i="6"/>
  <c r="APR240" i="6"/>
  <c r="APS240" i="6"/>
  <c r="APT240" i="6"/>
  <c r="APU240" i="6"/>
  <c r="APV240" i="6"/>
  <c r="APW240" i="6"/>
  <c r="AMJ311" i="6"/>
  <c r="AMJ312" i="6" s="1"/>
  <c r="APO311" i="6"/>
  <c r="APO312" i="6" s="1"/>
  <c r="APC311" i="6"/>
  <c r="APC312" i="6" s="1"/>
  <c r="AOQ311" i="6"/>
  <c r="AOQ312" i="6" s="1"/>
  <c r="AOE311" i="6"/>
  <c r="AOE312" i="6" s="1"/>
  <c r="ANS311" i="6"/>
  <c r="ANS312" i="6" s="1"/>
  <c r="ANG311" i="6"/>
  <c r="ANG312" i="6" s="1"/>
  <c r="AMU311" i="6"/>
  <c r="AMU312" i="6" s="1"/>
  <c r="APN311" i="6"/>
  <c r="APN312" i="6" s="1"/>
  <c r="APB311" i="6"/>
  <c r="APB312" i="6" s="1"/>
  <c r="AOP311" i="6"/>
  <c r="AOP312" i="6" s="1"/>
  <c r="AOD311" i="6"/>
  <c r="AOD312" i="6" s="1"/>
  <c r="ANR311" i="6"/>
  <c r="ANR312" i="6" s="1"/>
  <c r="ANF311" i="6"/>
  <c r="ANF312" i="6" s="1"/>
  <c r="AMT311" i="6"/>
  <c r="AMT312" i="6" s="1"/>
  <c r="APM311" i="6"/>
  <c r="APM312" i="6" s="1"/>
  <c r="APA311" i="6"/>
  <c r="APA312" i="6" s="1"/>
  <c r="AOO311" i="6"/>
  <c r="AOO312" i="6" s="1"/>
  <c r="AOC311" i="6"/>
  <c r="AOC312" i="6" s="1"/>
  <c r="ANQ311" i="6"/>
  <c r="ANQ312" i="6" s="1"/>
  <c r="ANE311" i="6"/>
  <c r="ANE312" i="6" s="1"/>
  <c r="AMS311" i="6"/>
  <c r="AMS312" i="6" s="1"/>
  <c r="APL311" i="6"/>
  <c r="APL312" i="6" s="1"/>
  <c r="AOZ311" i="6"/>
  <c r="AOZ312" i="6" s="1"/>
  <c r="AON311" i="6"/>
  <c r="AON312" i="6" s="1"/>
  <c r="AOB311" i="6"/>
  <c r="AOB312" i="6" s="1"/>
  <c r="ANP311" i="6"/>
  <c r="ANP312" i="6" s="1"/>
  <c r="AND311" i="6"/>
  <c r="AND312" i="6" s="1"/>
  <c r="AMR311" i="6"/>
  <c r="AMR312" i="6" s="1"/>
  <c r="APW311" i="6"/>
  <c r="APW312" i="6" s="1"/>
  <c r="APK311" i="6"/>
  <c r="APK312" i="6" s="1"/>
  <c r="AOY311" i="6"/>
  <c r="AOY312" i="6" s="1"/>
  <c r="AOM311" i="6"/>
  <c r="AOM312" i="6" s="1"/>
  <c r="AOA311" i="6"/>
  <c r="AOA312" i="6" s="1"/>
  <c r="ANO311" i="6"/>
  <c r="ANO312" i="6" s="1"/>
  <c r="ANC311" i="6"/>
  <c r="ANC312" i="6" s="1"/>
  <c r="AMQ311" i="6"/>
  <c r="AMQ312" i="6" s="1"/>
  <c r="APV311" i="6"/>
  <c r="APV312" i="6" s="1"/>
  <c r="APJ311" i="6"/>
  <c r="APJ312" i="6" s="1"/>
  <c r="AOX311" i="6"/>
  <c r="AOX312" i="6" s="1"/>
  <c r="AOL311" i="6"/>
  <c r="AOL312" i="6" s="1"/>
  <c r="ANZ311" i="6"/>
  <c r="ANZ312" i="6" s="1"/>
  <c r="ANN311" i="6"/>
  <c r="ANN312" i="6" s="1"/>
  <c r="ANB311" i="6"/>
  <c r="ANB312" i="6" s="1"/>
  <c r="AMP311" i="6"/>
  <c r="AMP312" i="6" s="1"/>
  <c r="APU311" i="6"/>
  <c r="APU312" i="6" s="1"/>
  <c r="API311" i="6"/>
  <c r="API312" i="6" s="1"/>
  <c r="AOW311" i="6"/>
  <c r="AOW312" i="6" s="1"/>
  <c r="AOK311" i="6"/>
  <c r="AOK312" i="6" s="1"/>
  <c r="ANY311" i="6"/>
  <c r="ANY312" i="6" s="1"/>
  <c r="ANM311" i="6"/>
  <c r="ANM312" i="6" s="1"/>
  <c r="ANA311" i="6"/>
  <c r="ANA312" i="6" s="1"/>
  <c r="AMO311" i="6"/>
  <c r="AMO312" i="6" s="1"/>
  <c r="APT311" i="6"/>
  <c r="APT312" i="6" s="1"/>
  <c r="APH311" i="6"/>
  <c r="APH312" i="6" s="1"/>
  <c r="AOV311" i="6"/>
  <c r="AOV312" i="6" s="1"/>
  <c r="AOJ311" i="6"/>
  <c r="AOJ312" i="6" s="1"/>
  <c r="ANX311" i="6"/>
  <c r="ANX312" i="6" s="1"/>
  <c r="ANL311" i="6"/>
  <c r="ANL312" i="6" s="1"/>
  <c r="AMZ311" i="6"/>
  <c r="AMZ312" i="6" s="1"/>
  <c r="AMN311" i="6"/>
  <c r="AMN312" i="6" s="1"/>
  <c r="APS311" i="6"/>
  <c r="APS312" i="6" s="1"/>
  <c r="APG311" i="6"/>
  <c r="APG312" i="6" s="1"/>
  <c r="AOU311" i="6"/>
  <c r="AOU312" i="6" s="1"/>
  <c r="AOI311" i="6"/>
  <c r="AOI312" i="6" s="1"/>
  <c r="ANW311" i="6"/>
  <c r="ANW312" i="6" s="1"/>
  <c r="ANK311" i="6"/>
  <c r="ANK312" i="6" s="1"/>
  <c r="AMY311" i="6"/>
  <c r="AMY312" i="6" s="1"/>
  <c r="AMM311" i="6"/>
  <c r="AMM312" i="6" s="1"/>
  <c r="APR311" i="6"/>
  <c r="APR312" i="6" s="1"/>
  <c r="APF311" i="6"/>
  <c r="APF312" i="6" s="1"/>
  <c r="AOT311" i="6"/>
  <c r="AOT312" i="6" s="1"/>
  <c r="AOH311" i="6"/>
  <c r="AOH312" i="6" s="1"/>
  <c r="ANV311" i="6"/>
  <c r="ANV312" i="6" s="1"/>
  <c r="ANJ311" i="6"/>
  <c r="ANJ312" i="6" s="1"/>
  <c r="AMX311" i="6"/>
  <c r="AMX312" i="6" s="1"/>
  <c r="AML311" i="6"/>
  <c r="AML312" i="6" s="1"/>
  <c r="APQ311" i="6"/>
  <c r="APQ312" i="6" s="1"/>
  <c r="APE311" i="6"/>
  <c r="APE312" i="6" s="1"/>
  <c r="AOS311" i="6"/>
  <c r="AOS312" i="6" s="1"/>
  <c r="AOG311" i="6"/>
  <c r="AOG312" i="6" s="1"/>
  <c r="ANU311" i="6"/>
  <c r="ANU312" i="6" s="1"/>
  <c r="ANI311" i="6"/>
  <c r="ANI312" i="6" s="1"/>
  <c r="AMW311" i="6"/>
  <c r="AMW312" i="6" s="1"/>
  <c r="AMK311" i="6"/>
  <c r="AMK312" i="6" s="1"/>
  <c r="APP311" i="6"/>
  <c r="APP312" i="6" s="1"/>
  <c r="APD311" i="6"/>
  <c r="APD312" i="6" s="1"/>
  <c r="AOR311" i="6"/>
  <c r="AOR312" i="6" s="1"/>
  <c r="AOF311" i="6"/>
  <c r="AOF312" i="6" s="1"/>
  <c r="ANT311" i="6"/>
  <c r="ANT312" i="6" s="1"/>
  <c r="ANH311" i="6"/>
  <c r="ANH312" i="6" s="1"/>
  <c r="AMV311" i="6"/>
  <c r="AMV312" i="6" s="1"/>
  <c r="APW547" i="3"/>
  <c r="APW548" i="3" s="1"/>
  <c r="APV547" i="3"/>
  <c r="APV548" i="3" s="1"/>
  <c r="APU547" i="3"/>
  <c r="APU548" i="3" s="1"/>
  <c r="APT547" i="3"/>
  <c r="APT548" i="3" s="1"/>
  <c r="APS547" i="3"/>
  <c r="APS548" i="3" s="1"/>
  <c r="APR547" i="3"/>
  <c r="APR548" i="3" s="1"/>
  <c r="APQ547" i="3"/>
  <c r="APQ548" i="3" s="1"/>
  <c r="APP547" i="3"/>
  <c r="APP548" i="3" s="1"/>
  <c r="APO547" i="3"/>
  <c r="APO548" i="3" s="1"/>
  <c r="APN547" i="3"/>
  <c r="APN548" i="3" s="1"/>
  <c r="APM547" i="3"/>
  <c r="APM548" i="3" s="1"/>
  <c r="APL547" i="3"/>
  <c r="APL548" i="3" s="1"/>
  <c r="APK547" i="3"/>
  <c r="APK548" i="3" s="1"/>
  <c r="APJ547" i="3"/>
  <c r="APJ548" i="3" s="1"/>
  <c r="API547" i="3"/>
  <c r="API548" i="3" s="1"/>
  <c r="APH547" i="3"/>
  <c r="APH548" i="3" s="1"/>
  <c r="APG547" i="3"/>
  <c r="APG548" i="3" s="1"/>
  <c r="APF547" i="3"/>
  <c r="APF548" i="3" s="1"/>
  <c r="APE547" i="3"/>
  <c r="APE548" i="3" s="1"/>
  <c r="APD547" i="3"/>
  <c r="APD548" i="3" s="1"/>
  <c r="APC547" i="3"/>
  <c r="APC548" i="3" s="1"/>
  <c r="APB547" i="3"/>
  <c r="APB548" i="3" s="1"/>
  <c r="APA547" i="3"/>
  <c r="APA548" i="3" s="1"/>
  <c r="AOZ547" i="3"/>
  <c r="AOZ548" i="3" s="1"/>
  <c r="AOY547" i="3"/>
  <c r="AOY548" i="3" s="1"/>
  <c r="AOX547" i="3"/>
  <c r="AOX548" i="3" s="1"/>
  <c r="AOW547" i="3"/>
  <c r="AOW548" i="3" s="1"/>
  <c r="AOV547" i="3"/>
  <c r="AOV548" i="3" s="1"/>
  <c r="AOU547" i="3"/>
  <c r="AOU548" i="3" s="1"/>
  <c r="AOT547" i="3"/>
  <c r="AOT548" i="3" s="1"/>
  <c r="AOS547" i="3"/>
  <c r="AOS548" i="3" s="1"/>
  <c r="AOR547" i="3"/>
  <c r="AOR548" i="3" s="1"/>
  <c r="AOQ547" i="3"/>
  <c r="AOQ548" i="3" s="1"/>
  <c r="AOP547" i="3"/>
  <c r="AOP548" i="3" s="1"/>
  <c r="AOO547" i="3"/>
  <c r="AOO548" i="3" s="1"/>
  <c r="AON547" i="3"/>
  <c r="AON548" i="3" s="1"/>
  <c r="AOM547" i="3"/>
  <c r="AOM548" i="3" s="1"/>
  <c r="AOL547" i="3"/>
  <c r="AOL548" i="3" s="1"/>
  <c r="AOK547" i="3"/>
  <c r="AOK548" i="3" s="1"/>
  <c r="AOJ547" i="3"/>
  <c r="AOJ548" i="3" s="1"/>
  <c r="AOI547" i="3"/>
  <c r="AOI548" i="3" s="1"/>
  <c r="AOH547" i="3"/>
  <c r="AOH548" i="3" s="1"/>
  <c r="AOG547" i="3"/>
  <c r="AOG548" i="3" s="1"/>
  <c r="AOF547" i="3"/>
  <c r="AOF548" i="3" s="1"/>
  <c r="AOE547" i="3"/>
  <c r="AOE548" i="3" s="1"/>
  <c r="AOD547" i="3"/>
  <c r="AOD548" i="3" s="1"/>
  <c r="AOC547" i="3"/>
  <c r="AOC548" i="3" s="1"/>
  <c r="AOB547" i="3"/>
  <c r="AOB548" i="3" s="1"/>
  <c r="AOA547" i="3"/>
  <c r="AOA548" i="3" s="1"/>
  <c r="ANZ547" i="3"/>
  <c r="ANZ548" i="3" s="1"/>
  <c r="ANY547" i="3"/>
  <c r="ANY548" i="3" s="1"/>
  <c r="ANX547" i="3"/>
  <c r="ANX548" i="3" s="1"/>
  <c r="ANW547" i="3"/>
  <c r="ANW548" i="3" s="1"/>
  <c r="ANV547" i="3"/>
  <c r="ANV548" i="3" s="1"/>
  <c r="ANU547" i="3"/>
  <c r="ANU548" i="3" s="1"/>
  <c r="ANT547" i="3"/>
  <c r="ANT548" i="3" s="1"/>
  <c r="ANS547" i="3"/>
  <c r="ANS548" i="3" s="1"/>
  <c r="ANR547" i="3"/>
  <c r="ANR548" i="3" s="1"/>
  <c r="ANQ547" i="3"/>
  <c r="ANQ548" i="3" s="1"/>
  <c r="ANP547" i="3"/>
  <c r="ANP548" i="3" s="1"/>
  <c r="ANO547" i="3"/>
  <c r="ANO548" i="3" s="1"/>
  <c r="ANN547" i="3"/>
  <c r="ANN548" i="3" s="1"/>
  <c r="ANM547" i="3"/>
  <c r="ANM548" i="3" s="1"/>
  <c r="ANL547" i="3"/>
  <c r="ANL548" i="3" s="1"/>
  <c r="ANK547" i="3"/>
  <c r="ANK548" i="3" s="1"/>
  <c r="ANJ547" i="3"/>
  <c r="ANJ548" i="3" s="1"/>
  <c r="ANI547" i="3"/>
  <c r="ANI548" i="3" s="1"/>
  <c r="ANH547" i="3"/>
  <c r="ANH548" i="3" s="1"/>
  <c r="ANG547" i="3"/>
  <c r="ANG548" i="3" s="1"/>
  <c r="ANF547" i="3"/>
  <c r="ANF548" i="3" s="1"/>
  <c r="ANE547" i="3"/>
  <c r="ANE548" i="3" s="1"/>
  <c r="AND547" i="3"/>
  <c r="AND548" i="3" s="1"/>
  <c r="ANC547" i="3"/>
  <c r="ANC548" i="3" s="1"/>
  <c r="ANB547" i="3"/>
  <c r="ANB548" i="3" s="1"/>
  <c r="ANA547" i="3"/>
  <c r="ANA548" i="3" s="1"/>
  <c r="AMZ547" i="3"/>
  <c r="AMZ548" i="3" s="1"/>
  <c r="AMY547" i="3"/>
  <c r="AMY548" i="3" s="1"/>
  <c r="AMX547" i="3"/>
  <c r="AMX548" i="3" s="1"/>
  <c r="AMW547" i="3"/>
  <c r="AMW548" i="3" s="1"/>
  <c r="AMV547" i="3"/>
  <c r="AMV548" i="3" s="1"/>
  <c r="AMU547" i="3"/>
  <c r="AMU548" i="3" s="1"/>
  <c r="AMT547" i="3"/>
  <c r="AMT548" i="3" s="1"/>
  <c r="AMS547" i="3"/>
  <c r="AMS548" i="3" s="1"/>
  <c r="AMR547" i="3"/>
  <c r="AMR548" i="3" s="1"/>
  <c r="AMQ547" i="3"/>
  <c r="AMQ548" i="3" s="1"/>
  <c r="AMP547" i="3"/>
  <c r="AMP548" i="3" s="1"/>
  <c r="AMO547" i="3"/>
  <c r="AMO548" i="3" s="1"/>
  <c r="AMN547" i="3"/>
  <c r="AMN548" i="3" s="1"/>
  <c r="AMM547" i="3"/>
  <c r="AMM548" i="3" s="1"/>
  <c r="AML547" i="3"/>
  <c r="AML548" i="3" s="1"/>
  <c r="AMK547" i="3"/>
  <c r="AMK548" i="3" s="1"/>
  <c r="AMJ547" i="3"/>
  <c r="AMJ548" i="3" s="1"/>
  <c r="AMJ197" i="5"/>
  <c r="AMJ198" i="5" s="1"/>
  <c r="AMK197" i="5"/>
  <c r="AMK198" i="5" s="1"/>
  <c r="AML197" i="5"/>
  <c r="AML198" i="5" s="1"/>
  <c r="AMM197" i="5"/>
  <c r="AMM198" i="5" s="1"/>
  <c r="AMN197" i="5"/>
  <c r="AMN198" i="5" s="1"/>
  <c r="AMO197" i="5"/>
  <c r="AMO198" i="5" s="1"/>
  <c r="AMP197" i="5"/>
  <c r="AMP198" i="5" s="1"/>
  <c r="AMQ197" i="5"/>
  <c r="AMQ198" i="5" s="1"/>
  <c r="AMR197" i="5"/>
  <c r="AMR198" i="5" s="1"/>
  <c r="AMS197" i="5"/>
  <c r="AMS198" i="5" s="1"/>
  <c r="AMT197" i="5"/>
  <c r="AMT198" i="5" s="1"/>
  <c r="AMU197" i="5"/>
  <c r="AMU198" i="5" s="1"/>
  <c r="AMV197" i="5"/>
  <c r="AMV198" i="5" s="1"/>
  <c r="AMW197" i="5"/>
  <c r="AMW198" i="5" s="1"/>
  <c r="AMX197" i="5"/>
  <c r="AMX198" i="5" s="1"/>
  <c r="AMY197" i="5"/>
  <c r="AMY198" i="5" s="1"/>
  <c r="AMZ197" i="5"/>
  <c r="AMZ198" i="5" s="1"/>
  <c r="ANA197" i="5"/>
  <c r="ANA198" i="5" s="1"/>
  <c r="ANB197" i="5"/>
  <c r="ANB198" i="5" s="1"/>
  <c r="ANC197" i="5"/>
  <c r="ANC198" i="5" s="1"/>
  <c r="AND197" i="5"/>
  <c r="AND198" i="5" s="1"/>
  <c r="ANE197" i="5"/>
  <c r="ANE198" i="5" s="1"/>
  <c r="ANF197" i="5"/>
  <c r="ANF198" i="5" s="1"/>
  <c r="ANG197" i="5"/>
  <c r="ANG198" i="5" s="1"/>
  <c r="ANH197" i="5"/>
  <c r="ANH198" i="5" s="1"/>
  <c r="ANI197" i="5"/>
  <c r="ANI198" i="5" s="1"/>
  <c r="ANJ197" i="5"/>
  <c r="ANJ198" i="5" s="1"/>
  <c r="ANK197" i="5"/>
  <c r="ANK198" i="5" s="1"/>
  <c r="ANL197" i="5"/>
  <c r="ANL198" i="5" s="1"/>
  <c r="ANM197" i="5"/>
  <c r="ANM198" i="5" s="1"/>
  <c r="ANN197" i="5"/>
  <c r="ANN198" i="5" s="1"/>
  <c r="ANO197" i="5"/>
  <c r="ANO198" i="5" s="1"/>
  <c r="ANP197" i="5"/>
  <c r="ANP198" i="5" s="1"/>
  <c r="ANQ197" i="5"/>
  <c r="ANQ198" i="5" s="1"/>
  <c r="ANR197" i="5"/>
  <c r="ANR198" i="5" s="1"/>
  <c r="ANS197" i="5"/>
  <c r="ANS198" i="5" s="1"/>
  <c r="ANT197" i="5"/>
  <c r="ANT198" i="5" s="1"/>
  <c r="ANU197" i="5"/>
  <c r="ANU198" i="5" s="1"/>
  <c r="ANV197" i="5"/>
  <c r="ANV198" i="5" s="1"/>
  <c r="ANW197" i="5"/>
  <c r="ANW198" i="5" s="1"/>
  <c r="ANX197" i="5"/>
  <c r="ANX198" i="5" s="1"/>
  <c r="ANY197" i="5"/>
  <c r="ANY198" i="5" s="1"/>
  <c r="ANZ197" i="5"/>
  <c r="ANZ198" i="5" s="1"/>
  <c r="AOA197" i="5"/>
  <c r="AOA198" i="5" s="1"/>
  <c r="AOB197" i="5"/>
  <c r="AOB198" i="5" s="1"/>
  <c r="AOC197" i="5"/>
  <c r="AOC198" i="5" s="1"/>
  <c r="AOD197" i="5"/>
  <c r="AOD198" i="5" s="1"/>
  <c r="AOE197" i="5"/>
  <c r="AOE198" i="5" s="1"/>
  <c r="AOF197" i="5"/>
  <c r="AOF198" i="5" s="1"/>
  <c r="AOG197" i="5"/>
  <c r="AOG198" i="5" s="1"/>
  <c r="AOH197" i="5"/>
  <c r="AOH198" i="5" s="1"/>
  <c r="AOI197" i="5"/>
  <c r="AOI198" i="5" s="1"/>
  <c r="AOJ197" i="5"/>
  <c r="AOJ198" i="5" s="1"/>
  <c r="AOK197" i="5"/>
  <c r="AOK198" i="5" s="1"/>
  <c r="AOL197" i="5"/>
  <c r="AOL198" i="5" s="1"/>
  <c r="AOM197" i="5"/>
  <c r="AOM198" i="5" s="1"/>
  <c r="AON197" i="5"/>
  <c r="AON198" i="5" s="1"/>
  <c r="AOO197" i="5"/>
  <c r="AOO198" i="5" s="1"/>
  <c r="AOP197" i="5"/>
  <c r="AOP198" i="5" s="1"/>
  <c r="AOQ197" i="5"/>
  <c r="AOQ198" i="5" s="1"/>
  <c r="AOR197" i="5"/>
  <c r="AOR198" i="5" s="1"/>
  <c r="AOS197" i="5"/>
  <c r="AOS198" i="5" s="1"/>
  <c r="AOT197" i="5"/>
  <c r="AOT198" i="5" s="1"/>
  <c r="AOU197" i="5"/>
  <c r="AOU198" i="5" s="1"/>
  <c r="AOV197" i="5"/>
  <c r="AOV198" i="5" s="1"/>
  <c r="AOW197" i="5"/>
  <c r="AOW198" i="5" s="1"/>
  <c r="AOX197" i="5"/>
  <c r="AOX198" i="5" s="1"/>
  <c r="AOY197" i="5"/>
  <c r="AOY198" i="5" s="1"/>
  <c r="AOZ197" i="5"/>
  <c r="AOZ198" i="5" s="1"/>
  <c r="APA197" i="5"/>
  <c r="APA198" i="5" s="1"/>
  <c r="APB197" i="5"/>
  <c r="APB198" i="5" s="1"/>
  <c r="APC197" i="5"/>
  <c r="APC198" i="5" s="1"/>
  <c r="APD197" i="5"/>
  <c r="APD198" i="5" s="1"/>
  <c r="APE197" i="5"/>
  <c r="APE198" i="5" s="1"/>
  <c r="APF197" i="5"/>
  <c r="APF198" i="5" s="1"/>
  <c r="APG197" i="5"/>
  <c r="APG198" i="5" s="1"/>
  <c r="APH197" i="5"/>
  <c r="APH198" i="5" s="1"/>
  <c r="API197" i="5"/>
  <c r="API198" i="5" s="1"/>
  <c r="APJ197" i="5"/>
  <c r="APJ198" i="5" s="1"/>
  <c r="APK197" i="5"/>
  <c r="APK198" i="5" s="1"/>
  <c r="APL197" i="5"/>
  <c r="APL198" i="5" s="1"/>
  <c r="APM197" i="5"/>
  <c r="APM198" i="5" s="1"/>
  <c r="APN197" i="5"/>
  <c r="APN198" i="5" s="1"/>
  <c r="APO197" i="5"/>
  <c r="APO198" i="5" s="1"/>
  <c r="APP197" i="5"/>
  <c r="APP198" i="5" s="1"/>
  <c r="APQ197" i="5"/>
  <c r="APQ198" i="5" s="1"/>
  <c r="APR197" i="5"/>
  <c r="APR198" i="5" s="1"/>
  <c r="APS197" i="5"/>
  <c r="APS198" i="5" s="1"/>
  <c r="APT197" i="5"/>
  <c r="APT198" i="5" s="1"/>
  <c r="APU197" i="5"/>
  <c r="APU198" i="5" s="1"/>
  <c r="APV197" i="5"/>
  <c r="APV198" i="5" s="1"/>
  <c r="APW197" i="5"/>
  <c r="APW198" i="5" s="1"/>
  <c r="AMJ185" i="5"/>
  <c r="AMK185" i="5"/>
  <c r="AML185" i="5"/>
  <c r="AMM185" i="5"/>
  <c r="AMN185" i="5"/>
  <c r="AMO185" i="5"/>
  <c r="AMP185" i="5"/>
  <c r="AMQ185" i="5"/>
  <c r="AMR185" i="5"/>
  <c r="AMS185" i="5"/>
  <c r="AMT185" i="5"/>
  <c r="AMU185" i="5"/>
  <c r="AMV185" i="5"/>
  <c r="AMW185" i="5"/>
  <c r="AMX185" i="5"/>
  <c r="AMY185" i="5"/>
  <c r="AMZ185" i="5"/>
  <c r="ANA185" i="5"/>
  <c r="ANB185" i="5"/>
  <c r="ANC185" i="5"/>
  <c r="AND185" i="5"/>
  <c r="ANE185" i="5"/>
  <c r="ANF185" i="5"/>
  <c r="ANG185" i="5"/>
  <c r="ANH185" i="5"/>
  <c r="ANI185" i="5"/>
  <c r="ANJ185" i="5"/>
  <c r="ANK185" i="5"/>
  <c r="ANL185" i="5"/>
  <c r="ANM185" i="5"/>
  <c r="ANN185" i="5"/>
  <c r="ANO185" i="5"/>
  <c r="ANP185" i="5"/>
  <c r="ANQ185" i="5"/>
  <c r="ANR185" i="5"/>
  <c r="ANS185" i="5"/>
  <c r="ANT185" i="5"/>
  <c r="ANU185" i="5"/>
  <c r="ANV185" i="5"/>
  <c r="ANW185" i="5"/>
  <c r="ANX185" i="5"/>
  <c r="ANY185" i="5"/>
  <c r="ANZ185" i="5"/>
  <c r="AOA185" i="5"/>
  <c r="AOB185" i="5"/>
  <c r="AOC185" i="5"/>
  <c r="AOD185" i="5"/>
  <c r="AOE185" i="5"/>
  <c r="AOF185" i="5"/>
  <c r="AOG185" i="5"/>
  <c r="AOH185" i="5"/>
  <c r="AOI185" i="5"/>
  <c r="AOJ185" i="5"/>
  <c r="AOK185" i="5"/>
  <c r="AOL185" i="5"/>
  <c r="AOM185" i="5"/>
  <c r="AON185" i="5"/>
  <c r="AOO185" i="5"/>
  <c r="AOP185" i="5"/>
  <c r="AOQ185" i="5"/>
  <c r="AOR185" i="5"/>
  <c r="AOS185" i="5"/>
  <c r="AOT185" i="5"/>
  <c r="AOU185" i="5"/>
  <c r="AOV185" i="5"/>
  <c r="AOW185" i="5"/>
  <c r="AOX185" i="5"/>
  <c r="AOY185" i="5"/>
  <c r="AOZ185" i="5"/>
  <c r="APA185" i="5"/>
  <c r="APB185" i="5"/>
  <c r="APC185" i="5"/>
  <c r="APD185" i="5"/>
  <c r="APE185" i="5"/>
  <c r="APF185" i="5"/>
  <c r="APG185" i="5"/>
  <c r="APH185" i="5"/>
  <c r="API185" i="5"/>
  <c r="APJ185" i="5"/>
  <c r="APK185" i="5"/>
  <c r="APL185" i="5"/>
  <c r="APM185" i="5"/>
  <c r="APN185" i="5"/>
  <c r="APO185" i="5"/>
  <c r="APP185" i="5"/>
  <c r="APQ185" i="5"/>
  <c r="APR185" i="5"/>
  <c r="APS185" i="5"/>
  <c r="APT185" i="5"/>
  <c r="APU185" i="5"/>
  <c r="APV185" i="5"/>
  <c r="APW185" i="5"/>
  <c r="AMJ186" i="5"/>
  <c r="AMK186" i="5"/>
  <c r="AML186" i="5"/>
  <c r="AMM186" i="5"/>
  <c r="AMN186" i="5"/>
  <c r="AMO186" i="5"/>
  <c r="AMP186" i="5"/>
  <c r="AMQ186" i="5"/>
  <c r="AMR186" i="5"/>
  <c r="AMS186" i="5"/>
  <c r="AMT186" i="5"/>
  <c r="AMU186" i="5"/>
  <c r="AMV186" i="5"/>
  <c r="AMW186" i="5"/>
  <c r="AMX186" i="5"/>
  <c r="AMY186" i="5"/>
  <c r="AMZ186" i="5"/>
  <c r="ANA186" i="5"/>
  <c r="ANB186" i="5"/>
  <c r="ANC186" i="5"/>
  <c r="AND186" i="5"/>
  <c r="ANE186" i="5"/>
  <c r="ANF186" i="5"/>
  <c r="ANG186" i="5"/>
  <c r="ANH186" i="5"/>
  <c r="ANI186" i="5"/>
  <c r="ANJ186" i="5"/>
  <c r="ANK186" i="5"/>
  <c r="ANL186" i="5"/>
  <c r="ANM186" i="5"/>
  <c r="ANN186" i="5"/>
  <c r="ANO186" i="5"/>
  <c r="ANP186" i="5"/>
  <c r="ANQ186" i="5"/>
  <c r="ANR186" i="5"/>
  <c r="ANS186" i="5"/>
  <c r="ANT186" i="5"/>
  <c r="ANU186" i="5"/>
  <c r="ANV186" i="5"/>
  <c r="ANW186" i="5"/>
  <c r="ANX186" i="5"/>
  <c r="ANY186" i="5"/>
  <c r="ANZ186" i="5"/>
  <c r="AOA186" i="5"/>
  <c r="AOB186" i="5"/>
  <c r="AOC186" i="5"/>
  <c r="AOD186" i="5"/>
  <c r="AOE186" i="5"/>
  <c r="AOF186" i="5"/>
  <c r="AOG186" i="5"/>
  <c r="AOH186" i="5"/>
  <c r="AOI186" i="5"/>
  <c r="AOJ186" i="5"/>
  <c r="AOK186" i="5"/>
  <c r="AOL186" i="5"/>
  <c r="AOM186" i="5"/>
  <c r="AON186" i="5"/>
  <c r="AOO186" i="5"/>
  <c r="AOP186" i="5"/>
  <c r="AOQ186" i="5"/>
  <c r="AOR186" i="5"/>
  <c r="AOS186" i="5"/>
  <c r="AOT186" i="5"/>
  <c r="AOU186" i="5"/>
  <c r="AOV186" i="5"/>
  <c r="AOW186" i="5"/>
  <c r="AOX186" i="5"/>
  <c r="AOY186" i="5"/>
  <c r="AOZ186" i="5"/>
  <c r="APA186" i="5"/>
  <c r="APB186" i="5"/>
  <c r="APC186" i="5"/>
  <c r="APD186" i="5"/>
  <c r="APE186" i="5"/>
  <c r="APF186" i="5"/>
  <c r="APG186" i="5"/>
  <c r="APH186" i="5"/>
  <c r="API186" i="5"/>
  <c r="APJ186" i="5"/>
  <c r="APK186" i="5"/>
  <c r="APL186" i="5"/>
  <c r="APM186" i="5"/>
  <c r="APN186" i="5"/>
  <c r="APO186" i="5"/>
  <c r="APP186" i="5"/>
  <c r="APQ186" i="5"/>
  <c r="APR186" i="5"/>
  <c r="APS186" i="5"/>
  <c r="APT186" i="5"/>
  <c r="APU186" i="5"/>
  <c r="APV186" i="5"/>
  <c r="APW186" i="5"/>
  <c r="AMJ187" i="5"/>
  <c r="AMK187" i="5"/>
  <c r="AML187" i="5"/>
  <c r="AMM187" i="5"/>
  <c r="AMN187" i="5"/>
  <c r="AMO187" i="5"/>
  <c r="AMP187" i="5"/>
  <c r="AMQ187" i="5"/>
  <c r="AMR187" i="5"/>
  <c r="AMS187" i="5"/>
  <c r="AMT187" i="5"/>
  <c r="AMU187" i="5"/>
  <c r="AMV187" i="5"/>
  <c r="AMW187" i="5"/>
  <c r="AMX187" i="5"/>
  <c r="AMY187" i="5"/>
  <c r="AMZ187" i="5"/>
  <c r="ANA187" i="5"/>
  <c r="ANB187" i="5"/>
  <c r="ANC187" i="5"/>
  <c r="AND187" i="5"/>
  <c r="ANE187" i="5"/>
  <c r="ANF187" i="5"/>
  <c r="ANG187" i="5"/>
  <c r="ANH187" i="5"/>
  <c r="ANI187" i="5"/>
  <c r="ANJ187" i="5"/>
  <c r="ANK187" i="5"/>
  <c r="ANL187" i="5"/>
  <c r="ANM187" i="5"/>
  <c r="ANN187" i="5"/>
  <c r="ANO187" i="5"/>
  <c r="ANP187" i="5"/>
  <c r="ANQ187" i="5"/>
  <c r="ANR187" i="5"/>
  <c r="ANS187" i="5"/>
  <c r="ANT187" i="5"/>
  <c r="ANU187" i="5"/>
  <c r="ANV187" i="5"/>
  <c r="ANW187" i="5"/>
  <c r="ANX187" i="5"/>
  <c r="ANY187" i="5"/>
  <c r="ANZ187" i="5"/>
  <c r="AOA187" i="5"/>
  <c r="AOB187" i="5"/>
  <c r="AOC187" i="5"/>
  <c r="AOD187" i="5"/>
  <c r="AOE187" i="5"/>
  <c r="AOF187" i="5"/>
  <c r="AOG187" i="5"/>
  <c r="AOH187" i="5"/>
  <c r="AOI187" i="5"/>
  <c r="AOJ187" i="5"/>
  <c r="AOK187" i="5"/>
  <c r="AOL187" i="5"/>
  <c r="AOM187" i="5"/>
  <c r="AON187" i="5"/>
  <c r="AOO187" i="5"/>
  <c r="AOP187" i="5"/>
  <c r="AOQ187" i="5"/>
  <c r="AOR187" i="5"/>
  <c r="AOS187" i="5"/>
  <c r="AOT187" i="5"/>
  <c r="AOU187" i="5"/>
  <c r="AOV187" i="5"/>
  <c r="AOW187" i="5"/>
  <c r="AOX187" i="5"/>
  <c r="AOY187" i="5"/>
  <c r="AOZ187" i="5"/>
  <c r="APA187" i="5"/>
  <c r="APB187" i="5"/>
  <c r="APC187" i="5"/>
  <c r="APD187" i="5"/>
  <c r="APE187" i="5"/>
  <c r="APF187" i="5"/>
  <c r="APG187" i="5"/>
  <c r="APH187" i="5"/>
  <c r="API187" i="5"/>
  <c r="APJ187" i="5"/>
  <c r="APK187" i="5"/>
  <c r="APL187" i="5"/>
  <c r="APM187" i="5"/>
  <c r="APN187" i="5"/>
  <c r="APO187" i="5"/>
  <c r="APP187" i="5"/>
  <c r="APQ187" i="5"/>
  <c r="APR187" i="5"/>
  <c r="APS187" i="5"/>
  <c r="APT187" i="5"/>
  <c r="APU187" i="5"/>
  <c r="APV187" i="5"/>
  <c r="APW187" i="5"/>
  <c r="AMJ188" i="5"/>
  <c r="AMK188" i="5"/>
  <c r="AML188" i="5"/>
  <c r="AMM188" i="5"/>
  <c r="AMN188" i="5"/>
  <c r="AMO188" i="5"/>
  <c r="AMP188" i="5"/>
  <c r="AMQ188" i="5"/>
  <c r="AMR188" i="5"/>
  <c r="AMS188" i="5"/>
  <c r="AMT188" i="5"/>
  <c r="AMU188" i="5"/>
  <c r="AMV188" i="5"/>
  <c r="AMW188" i="5"/>
  <c r="AMX188" i="5"/>
  <c r="AMY188" i="5"/>
  <c r="AMZ188" i="5"/>
  <c r="ANA188" i="5"/>
  <c r="ANB188" i="5"/>
  <c r="ANC188" i="5"/>
  <c r="AND188" i="5"/>
  <c r="ANE188" i="5"/>
  <c r="ANF188" i="5"/>
  <c r="ANG188" i="5"/>
  <c r="ANH188" i="5"/>
  <c r="ANI188" i="5"/>
  <c r="ANJ188" i="5"/>
  <c r="ANK188" i="5"/>
  <c r="ANL188" i="5"/>
  <c r="ANM188" i="5"/>
  <c r="ANN188" i="5"/>
  <c r="ANO188" i="5"/>
  <c r="ANP188" i="5"/>
  <c r="ANQ188" i="5"/>
  <c r="ANR188" i="5"/>
  <c r="ANS188" i="5"/>
  <c r="ANT188" i="5"/>
  <c r="ANU188" i="5"/>
  <c r="ANV188" i="5"/>
  <c r="ANW188" i="5"/>
  <c r="ANX188" i="5"/>
  <c r="ANY188" i="5"/>
  <c r="ANZ188" i="5"/>
  <c r="AOA188" i="5"/>
  <c r="AOB188" i="5"/>
  <c r="AOC188" i="5"/>
  <c r="AOD188" i="5"/>
  <c r="AOE188" i="5"/>
  <c r="AOF188" i="5"/>
  <c r="AOG188" i="5"/>
  <c r="AOH188" i="5"/>
  <c r="AOI188" i="5"/>
  <c r="AOJ188" i="5"/>
  <c r="AOK188" i="5"/>
  <c r="AOL188" i="5"/>
  <c r="AOM188" i="5"/>
  <c r="AON188" i="5"/>
  <c r="AOO188" i="5"/>
  <c r="AOP188" i="5"/>
  <c r="AOQ188" i="5"/>
  <c r="AOR188" i="5"/>
  <c r="AOS188" i="5"/>
  <c r="AOT188" i="5"/>
  <c r="AOU188" i="5"/>
  <c r="AOV188" i="5"/>
  <c r="AOW188" i="5"/>
  <c r="AOX188" i="5"/>
  <c r="AOY188" i="5"/>
  <c r="AOZ188" i="5"/>
  <c r="APA188" i="5"/>
  <c r="APB188" i="5"/>
  <c r="APC188" i="5"/>
  <c r="APD188" i="5"/>
  <c r="APE188" i="5"/>
  <c r="APF188" i="5"/>
  <c r="APG188" i="5"/>
  <c r="APH188" i="5"/>
  <c r="API188" i="5"/>
  <c r="APJ188" i="5"/>
  <c r="APK188" i="5"/>
  <c r="APL188" i="5"/>
  <c r="APM188" i="5"/>
  <c r="APN188" i="5"/>
  <c r="APO188" i="5"/>
  <c r="APP188" i="5"/>
  <c r="APQ188" i="5"/>
  <c r="APR188" i="5"/>
  <c r="APS188" i="5"/>
  <c r="APT188" i="5"/>
  <c r="APU188" i="5"/>
  <c r="APV188" i="5"/>
  <c r="APW188" i="5"/>
  <c r="AMJ189" i="5"/>
  <c r="AMK189" i="5"/>
  <c r="AML189" i="5"/>
  <c r="AMM189" i="5"/>
  <c r="AMN189" i="5"/>
  <c r="AMO189" i="5"/>
  <c r="AMP189" i="5"/>
  <c r="AMQ189" i="5"/>
  <c r="AMR189" i="5"/>
  <c r="AMS189" i="5"/>
  <c r="AMT189" i="5"/>
  <c r="AMU189" i="5"/>
  <c r="AMV189" i="5"/>
  <c r="AMW189" i="5"/>
  <c r="AMX189" i="5"/>
  <c r="AMY189" i="5"/>
  <c r="AMZ189" i="5"/>
  <c r="ANA189" i="5"/>
  <c r="ANB189" i="5"/>
  <c r="ANC189" i="5"/>
  <c r="AND189" i="5"/>
  <c r="ANE189" i="5"/>
  <c r="ANF189" i="5"/>
  <c r="ANG189" i="5"/>
  <c r="ANH189" i="5"/>
  <c r="ANI189" i="5"/>
  <c r="ANJ189" i="5"/>
  <c r="ANK189" i="5"/>
  <c r="ANL189" i="5"/>
  <c r="ANM189" i="5"/>
  <c r="ANN189" i="5"/>
  <c r="ANO189" i="5"/>
  <c r="ANP189" i="5"/>
  <c r="ANQ189" i="5"/>
  <c r="ANR189" i="5"/>
  <c r="ANS189" i="5"/>
  <c r="ANT189" i="5"/>
  <c r="ANU189" i="5"/>
  <c r="ANV189" i="5"/>
  <c r="ANW189" i="5"/>
  <c r="ANX189" i="5"/>
  <c r="ANY189" i="5"/>
  <c r="ANZ189" i="5"/>
  <c r="AOA189" i="5"/>
  <c r="AOB189" i="5"/>
  <c r="AOC189" i="5"/>
  <c r="AOD189" i="5"/>
  <c r="AOE189" i="5"/>
  <c r="AOF189" i="5"/>
  <c r="AOG189" i="5"/>
  <c r="AOH189" i="5"/>
  <c r="AOI189" i="5"/>
  <c r="AOJ189" i="5"/>
  <c r="AOK189" i="5"/>
  <c r="AOL189" i="5"/>
  <c r="AOM189" i="5"/>
  <c r="AON189" i="5"/>
  <c r="AOO189" i="5"/>
  <c r="AOP189" i="5"/>
  <c r="AOQ189" i="5"/>
  <c r="AOR189" i="5"/>
  <c r="AOS189" i="5"/>
  <c r="AOT189" i="5"/>
  <c r="AOU189" i="5"/>
  <c r="AOV189" i="5"/>
  <c r="AOW189" i="5"/>
  <c r="AOX189" i="5"/>
  <c r="AOY189" i="5"/>
  <c r="AOZ189" i="5"/>
  <c r="APA189" i="5"/>
  <c r="APB189" i="5"/>
  <c r="APC189" i="5"/>
  <c r="APD189" i="5"/>
  <c r="APE189" i="5"/>
  <c r="APF189" i="5"/>
  <c r="APG189" i="5"/>
  <c r="APH189" i="5"/>
  <c r="API189" i="5"/>
  <c r="APJ189" i="5"/>
  <c r="APK189" i="5"/>
  <c r="APL189" i="5"/>
  <c r="APM189" i="5"/>
  <c r="APN189" i="5"/>
  <c r="APO189" i="5"/>
  <c r="APP189" i="5"/>
  <c r="APQ189" i="5"/>
  <c r="APR189" i="5"/>
  <c r="APS189" i="5"/>
  <c r="APT189" i="5"/>
  <c r="APU189" i="5"/>
  <c r="APV189" i="5"/>
  <c r="APW189" i="5"/>
  <c r="AMJ190" i="5"/>
  <c r="AMK190" i="5"/>
  <c r="AML190" i="5"/>
  <c r="AMM190" i="5"/>
  <c r="AMN190" i="5"/>
  <c r="AMO190" i="5"/>
  <c r="AMP190" i="5"/>
  <c r="AMQ190" i="5"/>
  <c r="AMR190" i="5"/>
  <c r="AMS190" i="5"/>
  <c r="AMT190" i="5"/>
  <c r="AMU190" i="5"/>
  <c r="AMV190" i="5"/>
  <c r="AMW190" i="5"/>
  <c r="AMX190" i="5"/>
  <c r="AMY190" i="5"/>
  <c r="AMZ190" i="5"/>
  <c r="ANA190" i="5"/>
  <c r="ANB190" i="5"/>
  <c r="ANC190" i="5"/>
  <c r="AND190" i="5"/>
  <c r="ANE190" i="5"/>
  <c r="ANF190" i="5"/>
  <c r="ANG190" i="5"/>
  <c r="ANH190" i="5"/>
  <c r="ANI190" i="5"/>
  <c r="ANJ190" i="5"/>
  <c r="ANK190" i="5"/>
  <c r="ANL190" i="5"/>
  <c r="ANM190" i="5"/>
  <c r="ANN190" i="5"/>
  <c r="ANO190" i="5"/>
  <c r="ANP190" i="5"/>
  <c r="ANQ190" i="5"/>
  <c r="ANR190" i="5"/>
  <c r="ANS190" i="5"/>
  <c r="ANT190" i="5"/>
  <c r="ANU190" i="5"/>
  <c r="ANV190" i="5"/>
  <c r="ANW190" i="5"/>
  <c r="ANX190" i="5"/>
  <c r="ANY190" i="5"/>
  <c r="ANZ190" i="5"/>
  <c r="AOA190" i="5"/>
  <c r="AOB190" i="5"/>
  <c r="AOC190" i="5"/>
  <c r="AOD190" i="5"/>
  <c r="AOE190" i="5"/>
  <c r="AOF190" i="5"/>
  <c r="AOG190" i="5"/>
  <c r="AOH190" i="5"/>
  <c r="AOI190" i="5"/>
  <c r="AOJ190" i="5"/>
  <c r="AOK190" i="5"/>
  <c r="AOL190" i="5"/>
  <c r="AOM190" i="5"/>
  <c r="AON190" i="5"/>
  <c r="AOO190" i="5"/>
  <c r="AOP190" i="5"/>
  <c r="AOQ190" i="5"/>
  <c r="AOR190" i="5"/>
  <c r="AOS190" i="5"/>
  <c r="AOT190" i="5"/>
  <c r="AOU190" i="5"/>
  <c r="AOV190" i="5"/>
  <c r="AOW190" i="5"/>
  <c r="AOX190" i="5"/>
  <c r="AOY190" i="5"/>
  <c r="AOZ190" i="5"/>
  <c r="APA190" i="5"/>
  <c r="APB190" i="5"/>
  <c r="APC190" i="5"/>
  <c r="APD190" i="5"/>
  <c r="APE190" i="5"/>
  <c r="APF190" i="5"/>
  <c r="APG190" i="5"/>
  <c r="APH190" i="5"/>
  <c r="API190" i="5"/>
  <c r="APJ190" i="5"/>
  <c r="APK190" i="5"/>
  <c r="APL190" i="5"/>
  <c r="APM190" i="5"/>
  <c r="APN190" i="5"/>
  <c r="APO190" i="5"/>
  <c r="APP190" i="5"/>
  <c r="APQ190" i="5"/>
  <c r="APR190" i="5"/>
  <c r="APS190" i="5"/>
  <c r="APT190" i="5"/>
  <c r="APU190" i="5"/>
  <c r="APV190" i="5"/>
  <c r="APW190" i="5"/>
  <c r="L18" i="17"/>
  <c r="Q11" i="17"/>
  <c r="M11" i="17" s="1"/>
  <c r="D11" i="17"/>
  <c r="H11" i="17"/>
  <c r="O11" i="17"/>
  <c r="P11" i="17"/>
  <c r="T11" i="17"/>
  <c r="U11" i="17"/>
  <c r="R11" i="17"/>
  <c r="S11" i="17"/>
  <c r="C11" i="17"/>
  <c r="Q10" i="17"/>
  <c r="M10" i="17" s="1"/>
  <c r="D10" i="17"/>
  <c r="H10" i="17"/>
  <c r="O10" i="17"/>
  <c r="P10" i="17"/>
  <c r="T10" i="17"/>
  <c r="U10" i="17"/>
  <c r="R10" i="17"/>
  <c r="S10" i="17"/>
  <c r="C10" i="17"/>
  <c r="C9" i="17"/>
  <c r="D9" i="17"/>
  <c r="H9" i="17"/>
  <c r="O9" i="17"/>
  <c r="P9" i="17"/>
  <c r="Q9" i="17"/>
  <c r="M9" i="17" s="1"/>
  <c r="R9" i="17"/>
  <c r="S9" i="17"/>
  <c r="T9" i="17"/>
  <c r="T7" i="17"/>
  <c r="P7" i="17"/>
  <c r="Q7" i="17"/>
  <c r="M7" i="17" s="1"/>
  <c r="D7" i="17"/>
  <c r="C7" i="17"/>
  <c r="U7" i="17"/>
  <c r="R7" i="17"/>
  <c r="H7" i="17"/>
  <c r="S7" i="17"/>
  <c r="O7" i="17"/>
  <c r="R8" i="17"/>
  <c r="Q8" i="17"/>
  <c r="M8" i="17" s="1"/>
  <c r="P8" i="17"/>
  <c r="O8" i="17"/>
  <c r="H8" i="17"/>
  <c r="D8" i="17"/>
  <c r="L8" i="17" s="1"/>
  <c r="C8" i="17"/>
  <c r="S8" i="17"/>
  <c r="U8" i="17"/>
  <c r="T8" i="17"/>
  <c r="AMF547" i="3"/>
  <c r="AMF548" i="3" s="1"/>
  <c r="ALB547" i="3"/>
  <c r="ALB548" i="3" s="1"/>
  <c r="AMC547" i="3"/>
  <c r="AMC548" i="3" s="1"/>
  <c r="ALQ547" i="3"/>
  <c r="ALQ548" i="3" s="1"/>
  <c r="ALE547" i="3"/>
  <c r="ALE548" i="3" s="1"/>
  <c r="AKS547" i="3"/>
  <c r="AKS548" i="3" s="1"/>
  <c r="AJU547" i="3"/>
  <c r="AJU548" i="3" s="1"/>
  <c r="AJI547" i="3"/>
  <c r="AJI548" i="3" s="1"/>
  <c r="AIW547" i="3"/>
  <c r="AIW548" i="3" s="1"/>
  <c r="AMI547" i="3"/>
  <c r="AMI548" i="3" s="1"/>
  <c r="AMH547" i="3"/>
  <c r="AMH548" i="3" s="1"/>
  <c r="AMG547" i="3"/>
  <c r="AMG548" i="3" s="1"/>
  <c r="AME547" i="3"/>
  <c r="AME548" i="3" s="1"/>
  <c r="AMD547" i="3"/>
  <c r="AMD548" i="3" s="1"/>
  <c r="AMB547" i="3"/>
  <c r="AMB548" i="3" s="1"/>
  <c r="AMA547" i="3"/>
  <c r="AMA548" i="3" s="1"/>
  <c r="ALZ547" i="3"/>
  <c r="ALZ548" i="3" s="1"/>
  <c r="ALY547" i="3"/>
  <c r="ALY548" i="3" s="1"/>
  <c r="ALX547" i="3"/>
  <c r="ALX548" i="3" s="1"/>
  <c r="ALW547" i="3"/>
  <c r="ALW548" i="3" s="1"/>
  <c r="ALV547" i="3"/>
  <c r="ALV548" i="3" s="1"/>
  <c r="ALU547" i="3"/>
  <c r="ALU548" i="3" s="1"/>
  <c r="ALT547" i="3"/>
  <c r="ALT548" i="3" s="1"/>
  <c r="ALS547" i="3"/>
  <c r="ALS548" i="3" s="1"/>
  <c r="ALR547" i="3"/>
  <c r="ALR548" i="3" s="1"/>
  <c r="ALP547" i="3"/>
  <c r="ALP548" i="3" s="1"/>
  <c r="ALO547" i="3"/>
  <c r="ALO548" i="3" s="1"/>
  <c r="ALN547" i="3"/>
  <c r="ALN548" i="3" s="1"/>
  <c r="ALM547" i="3"/>
  <c r="ALM548" i="3" s="1"/>
  <c r="ALL547" i="3"/>
  <c r="ALL548" i="3" s="1"/>
  <c r="ALK547" i="3"/>
  <c r="ALK548" i="3" s="1"/>
  <c r="ALJ547" i="3"/>
  <c r="ALJ548" i="3" s="1"/>
  <c r="ALI547" i="3"/>
  <c r="ALI548" i="3" s="1"/>
  <c r="ALH547" i="3"/>
  <c r="ALH548" i="3" s="1"/>
  <c r="ALG547" i="3"/>
  <c r="ALG548" i="3" s="1"/>
  <c r="ALF547" i="3"/>
  <c r="ALF548" i="3" s="1"/>
  <c r="ALD547" i="3"/>
  <c r="ALD548" i="3" s="1"/>
  <c r="ALC547" i="3"/>
  <c r="ALC548" i="3" s="1"/>
  <c r="ALA547" i="3"/>
  <c r="ALA548" i="3" s="1"/>
  <c r="AKZ547" i="3"/>
  <c r="AKZ548" i="3" s="1"/>
  <c r="AKY547" i="3"/>
  <c r="AKY548" i="3" s="1"/>
  <c r="AKX547" i="3"/>
  <c r="AKX548" i="3" s="1"/>
  <c r="AKW547" i="3"/>
  <c r="AKW548" i="3" s="1"/>
  <c r="AKV547" i="3"/>
  <c r="AKV548" i="3" s="1"/>
  <c r="AKU547" i="3"/>
  <c r="AKU548" i="3" s="1"/>
  <c r="AKT547" i="3"/>
  <c r="AKT548" i="3" s="1"/>
  <c r="AKR547" i="3"/>
  <c r="AKR548" i="3" s="1"/>
  <c r="AKQ547" i="3"/>
  <c r="AKQ548" i="3" s="1"/>
  <c r="AKP547" i="3"/>
  <c r="AKP548" i="3" s="1"/>
  <c r="AKO547" i="3"/>
  <c r="AKO548" i="3" s="1"/>
  <c r="AKN547" i="3"/>
  <c r="AKN548" i="3" s="1"/>
  <c r="AKM547" i="3"/>
  <c r="AKM548" i="3" s="1"/>
  <c r="AKL547" i="3"/>
  <c r="AKL548" i="3" s="1"/>
  <c r="AKK547" i="3"/>
  <c r="AKK548" i="3" s="1"/>
  <c r="AKJ547" i="3"/>
  <c r="AKJ548" i="3" s="1"/>
  <c r="AKI547" i="3"/>
  <c r="AKI548" i="3" s="1"/>
  <c r="AKH547" i="3"/>
  <c r="AKH548" i="3" s="1"/>
  <c r="AKG547" i="3"/>
  <c r="AKG548" i="3" s="1"/>
  <c r="AKF547" i="3"/>
  <c r="AKF548" i="3" s="1"/>
  <c r="AKE547" i="3"/>
  <c r="AKE548" i="3" s="1"/>
  <c r="AKD547" i="3"/>
  <c r="AKD548" i="3" s="1"/>
  <c r="AKC547" i="3"/>
  <c r="AKC548" i="3" s="1"/>
  <c r="AKB547" i="3"/>
  <c r="AKB548" i="3" s="1"/>
  <c r="AKA547" i="3"/>
  <c r="AKA548" i="3" s="1"/>
  <c r="AJZ547" i="3"/>
  <c r="AJZ548" i="3" s="1"/>
  <c r="AJY547" i="3"/>
  <c r="AJY548" i="3" s="1"/>
  <c r="AJX547" i="3"/>
  <c r="AJX548" i="3" s="1"/>
  <c r="AJW547" i="3"/>
  <c r="AJW548" i="3" s="1"/>
  <c r="AJV547" i="3"/>
  <c r="AJV548" i="3" s="1"/>
  <c r="AJT547" i="3"/>
  <c r="AJT548" i="3" s="1"/>
  <c r="AJS547" i="3"/>
  <c r="AJS548" i="3" s="1"/>
  <c r="AJR547" i="3"/>
  <c r="AJR548" i="3" s="1"/>
  <c r="AJQ547" i="3"/>
  <c r="AJQ548" i="3" s="1"/>
  <c r="AJP547" i="3"/>
  <c r="AJP548" i="3" s="1"/>
  <c r="AJO547" i="3"/>
  <c r="AJO548" i="3" s="1"/>
  <c r="AJN547" i="3"/>
  <c r="AJN548" i="3" s="1"/>
  <c r="AJM547" i="3"/>
  <c r="AJM548" i="3" s="1"/>
  <c r="AJL547" i="3"/>
  <c r="AJL548" i="3" s="1"/>
  <c r="AJK547" i="3"/>
  <c r="AJK548" i="3" s="1"/>
  <c r="AJJ547" i="3"/>
  <c r="AJJ548" i="3" s="1"/>
  <c r="AJH547" i="3"/>
  <c r="AJH548" i="3" s="1"/>
  <c r="AJG547" i="3"/>
  <c r="AJG548" i="3" s="1"/>
  <c r="AJF547" i="3"/>
  <c r="AJF548" i="3" s="1"/>
  <c r="AJE547" i="3"/>
  <c r="AJE548" i="3" s="1"/>
  <c r="AJD547" i="3"/>
  <c r="AJD548" i="3" s="1"/>
  <c r="AJC547" i="3"/>
  <c r="AJC548" i="3" s="1"/>
  <c r="AJB547" i="3"/>
  <c r="AJB548" i="3" s="1"/>
  <c r="AJA547" i="3"/>
  <c r="AJA548" i="3" s="1"/>
  <c r="AIZ547" i="3"/>
  <c r="AIZ548" i="3" s="1"/>
  <c r="AIY547" i="3"/>
  <c r="AIY548" i="3" s="1"/>
  <c r="AIX547" i="3"/>
  <c r="AIX548" i="3" s="1"/>
  <c r="AIV547" i="3"/>
  <c r="AIV548" i="3" s="1"/>
  <c r="AIV185" i="5"/>
  <c r="AIW185" i="5"/>
  <c r="AIX185" i="5"/>
  <c r="AIY185" i="5"/>
  <c r="AIZ185" i="5"/>
  <c r="AJA185" i="5"/>
  <c r="AJB185" i="5"/>
  <c r="AJC185" i="5"/>
  <c r="AJD185" i="5"/>
  <c r="AJE185" i="5"/>
  <c r="AJF185" i="5"/>
  <c r="AJG185" i="5"/>
  <c r="AJH185" i="5"/>
  <c r="AJI185" i="5"/>
  <c r="AJJ185" i="5"/>
  <c r="AJK185" i="5"/>
  <c r="AJL185" i="5"/>
  <c r="AJM185" i="5"/>
  <c r="AJN185" i="5"/>
  <c r="AJO185" i="5"/>
  <c r="AJP185" i="5"/>
  <c r="AJQ185" i="5"/>
  <c r="AJR185" i="5"/>
  <c r="AJS185" i="5"/>
  <c r="AJT185" i="5"/>
  <c r="AJU185" i="5"/>
  <c r="AJV185" i="5"/>
  <c r="AJW185" i="5"/>
  <c r="AJX185" i="5"/>
  <c r="AJY185" i="5"/>
  <c r="AJZ185" i="5"/>
  <c r="AKA185" i="5"/>
  <c r="AKB185" i="5"/>
  <c r="AKC185" i="5"/>
  <c r="AKD185" i="5"/>
  <c r="AKE185" i="5"/>
  <c r="AKF185" i="5"/>
  <c r="AKG185" i="5"/>
  <c r="AKH185" i="5"/>
  <c r="AKI185" i="5"/>
  <c r="AKJ185" i="5"/>
  <c r="AKK185" i="5"/>
  <c r="AKL185" i="5"/>
  <c r="AKM185" i="5"/>
  <c r="AKN185" i="5"/>
  <c r="AKO185" i="5"/>
  <c r="AKP185" i="5"/>
  <c r="AKQ185" i="5"/>
  <c r="AKR185" i="5"/>
  <c r="AKS185" i="5"/>
  <c r="AKT185" i="5"/>
  <c r="AKU185" i="5"/>
  <c r="AKV185" i="5"/>
  <c r="AKW185" i="5"/>
  <c r="AKX185" i="5"/>
  <c r="AKY185" i="5"/>
  <c r="AKZ185" i="5"/>
  <c r="ALA185" i="5"/>
  <c r="ALB185" i="5"/>
  <c r="ALC185" i="5"/>
  <c r="ALD185" i="5"/>
  <c r="ALE185" i="5"/>
  <c r="ALF185" i="5"/>
  <c r="ALG185" i="5"/>
  <c r="ALH185" i="5"/>
  <c r="ALI185" i="5"/>
  <c r="ALJ185" i="5"/>
  <c r="ALK185" i="5"/>
  <c r="ALL185" i="5"/>
  <c r="ALM185" i="5"/>
  <c r="ALN185" i="5"/>
  <c r="ALO185" i="5"/>
  <c r="ALP185" i="5"/>
  <c r="ALQ185" i="5"/>
  <c r="ALR185" i="5"/>
  <c r="ALS185" i="5"/>
  <c r="ALT185" i="5"/>
  <c r="ALU185" i="5"/>
  <c r="ALV185" i="5"/>
  <c r="ALW185" i="5"/>
  <c r="ALX185" i="5"/>
  <c r="ALY185" i="5"/>
  <c r="ALZ185" i="5"/>
  <c r="AMA185" i="5"/>
  <c r="AMB185" i="5"/>
  <c r="AMC185" i="5"/>
  <c r="AMD185" i="5"/>
  <c r="AME185" i="5"/>
  <c r="AMF185" i="5"/>
  <c r="AMG185" i="5"/>
  <c r="AMH185" i="5"/>
  <c r="AMI185" i="5"/>
  <c r="AIV186" i="5"/>
  <c r="AIW186" i="5"/>
  <c r="AIX186" i="5"/>
  <c r="AIY186" i="5"/>
  <c r="AIZ186" i="5"/>
  <c r="AJA186" i="5"/>
  <c r="AJB186" i="5"/>
  <c r="AJC186" i="5"/>
  <c r="AJD186" i="5"/>
  <c r="AJE186" i="5"/>
  <c r="AJF186" i="5"/>
  <c r="AJG186" i="5"/>
  <c r="AJH186" i="5"/>
  <c r="AJI186" i="5"/>
  <c r="AJJ186" i="5"/>
  <c r="AJK186" i="5"/>
  <c r="AJL186" i="5"/>
  <c r="AJM186" i="5"/>
  <c r="AJN186" i="5"/>
  <c r="AJO186" i="5"/>
  <c r="AJP186" i="5"/>
  <c r="AJQ186" i="5"/>
  <c r="AJR186" i="5"/>
  <c r="AJS186" i="5"/>
  <c r="AJT186" i="5"/>
  <c r="AJU186" i="5"/>
  <c r="AJV186" i="5"/>
  <c r="AJW186" i="5"/>
  <c r="AJX186" i="5"/>
  <c r="AJY186" i="5"/>
  <c r="AJZ186" i="5"/>
  <c r="AKA186" i="5"/>
  <c r="AKB186" i="5"/>
  <c r="AKC186" i="5"/>
  <c r="AKD186" i="5"/>
  <c r="AKE186" i="5"/>
  <c r="AKF186" i="5"/>
  <c r="AKG186" i="5"/>
  <c r="AKH186" i="5"/>
  <c r="AKI186" i="5"/>
  <c r="AKJ186" i="5"/>
  <c r="AKK186" i="5"/>
  <c r="AKL186" i="5"/>
  <c r="AKM186" i="5"/>
  <c r="AKN186" i="5"/>
  <c r="AKO186" i="5"/>
  <c r="AKP186" i="5"/>
  <c r="AKQ186" i="5"/>
  <c r="AKR186" i="5"/>
  <c r="AKS186" i="5"/>
  <c r="AKT186" i="5"/>
  <c r="AKU186" i="5"/>
  <c r="AKV186" i="5"/>
  <c r="AKW186" i="5"/>
  <c r="AKX186" i="5"/>
  <c r="AKY186" i="5"/>
  <c r="AKZ186" i="5"/>
  <c r="ALA186" i="5"/>
  <c r="ALB186" i="5"/>
  <c r="ALC186" i="5"/>
  <c r="ALD186" i="5"/>
  <c r="ALE186" i="5"/>
  <c r="ALF186" i="5"/>
  <c r="ALG186" i="5"/>
  <c r="ALH186" i="5"/>
  <c r="ALI186" i="5"/>
  <c r="ALJ186" i="5"/>
  <c r="ALK186" i="5"/>
  <c r="ALL186" i="5"/>
  <c r="ALM186" i="5"/>
  <c r="ALN186" i="5"/>
  <c r="ALO186" i="5"/>
  <c r="ALP186" i="5"/>
  <c r="ALQ186" i="5"/>
  <c r="ALR186" i="5"/>
  <c r="ALS186" i="5"/>
  <c r="ALT186" i="5"/>
  <c r="ALU186" i="5"/>
  <c r="ALV186" i="5"/>
  <c r="ALW186" i="5"/>
  <c r="ALX186" i="5"/>
  <c r="ALY186" i="5"/>
  <c r="ALZ186" i="5"/>
  <c r="AMA186" i="5"/>
  <c r="AMB186" i="5"/>
  <c r="AMC186" i="5"/>
  <c r="AMD186" i="5"/>
  <c r="AME186" i="5"/>
  <c r="AMF186" i="5"/>
  <c r="AMG186" i="5"/>
  <c r="AMH186" i="5"/>
  <c r="AMI186" i="5"/>
  <c r="AIV187" i="5"/>
  <c r="AIW187" i="5"/>
  <c r="AIX187" i="5"/>
  <c r="AIY187" i="5"/>
  <c r="AIZ187" i="5"/>
  <c r="AJA187" i="5"/>
  <c r="AJB187" i="5"/>
  <c r="AJC187" i="5"/>
  <c r="AJD187" i="5"/>
  <c r="AJE187" i="5"/>
  <c r="AJF187" i="5"/>
  <c r="AJG187" i="5"/>
  <c r="AJH187" i="5"/>
  <c r="AJI187" i="5"/>
  <c r="AJJ187" i="5"/>
  <c r="AJK187" i="5"/>
  <c r="AJL187" i="5"/>
  <c r="AJM187" i="5"/>
  <c r="AJN187" i="5"/>
  <c r="AJO187" i="5"/>
  <c r="AJP187" i="5"/>
  <c r="AJQ187" i="5"/>
  <c r="AJR187" i="5"/>
  <c r="AJS187" i="5"/>
  <c r="AJT187" i="5"/>
  <c r="AJU187" i="5"/>
  <c r="AJV187" i="5"/>
  <c r="AJW187" i="5"/>
  <c r="AJX187" i="5"/>
  <c r="AJY187" i="5"/>
  <c r="AJZ187" i="5"/>
  <c r="AKA187" i="5"/>
  <c r="AKB187" i="5"/>
  <c r="AKC187" i="5"/>
  <c r="AKD187" i="5"/>
  <c r="AKE187" i="5"/>
  <c r="AKF187" i="5"/>
  <c r="AKG187" i="5"/>
  <c r="AKH187" i="5"/>
  <c r="AKI187" i="5"/>
  <c r="AKJ187" i="5"/>
  <c r="AKK187" i="5"/>
  <c r="AKL187" i="5"/>
  <c r="AKM187" i="5"/>
  <c r="AKN187" i="5"/>
  <c r="AKO187" i="5"/>
  <c r="AKP187" i="5"/>
  <c r="AKQ187" i="5"/>
  <c r="AKR187" i="5"/>
  <c r="AKS187" i="5"/>
  <c r="AKT187" i="5"/>
  <c r="AKU187" i="5"/>
  <c r="AKV187" i="5"/>
  <c r="AKW187" i="5"/>
  <c r="AKX187" i="5"/>
  <c r="AKY187" i="5"/>
  <c r="AKZ187" i="5"/>
  <c r="ALA187" i="5"/>
  <c r="ALB187" i="5"/>
  <c r="ALC187" i="5"/>
  <c r="ALD187" i="5"/>
  <c r="ALE187" i="5"/>
  <c r="ALF187" i="5"/>
  <c r="ALG187" i="5"/>
  <c r="ALH187" i="5"/>
  <c r="ALI187" i="5"/>
  <c r="ALJ187" i="5"/>
  <c r="ALK187" i="5"/>
  <c r="ALL187" i="5"/>
  <c r="ALM187" i="5"/>
  <c r="ALN187" i="5"/>
  <c r="ALO187" i="5"/>
  <c r="ALP187" i="5"/>
  <c r="ALQ187" i="5"/>
  <c r="ALR187" i="5"/>
  <c r="ALS187" i="5"/>
  <c r="ALT187" i="5"/>
  <c r="ALU187" i="5"/>
  <c r="ALV187" i="5"/>
  <c r="ALW187" i="5"/>
  <c r="ALX187" i="5"/>
  <c r="ALY187" i="5"/>
  <c r="ALZ187" i="5"/>
  <c r="AMA187" i="5"/>
  <c r="AMB187" i="5"/>
  <c r="AMC187" i="5"/>
  <c r="AMD187" i="5"/>
  <c r="AME187" i="5"/>
  <c r="AMF187" i="5"/>
  <c r="AMG187" i="5"/>
  <c r="AMH187" i="5"/>
  <c r="AMI187" i="5"/>
  <c r="AIV188" i="5"/>
  <c r="AIW188" i="5"/>
  <c r="AIX188" i="5"/>
  <c r="AIY188" i="5"/>
  <c r="AIZ188" i="5"/>
  <c r="AJA188" i="5"/>
  <c r="AJB188" i="5"/>
  <c r="AJC188" i="5"/>
  <c r="AJD188" i="5"/>
  <c r="AJE188" i="5"/>
  <c r="AJF188" i="5"/>
  <c r="AJG188" i="5"/>
  <c r="AJH188" i="5"/>
  <c r="AJI188" i="5"/>
  <c r="AJJ188" i="5"/>
  <c r="AJK188" i="5"/>
  <c r="AJL188" i="5"/>
  <c r="AJM188" i="5"/>
  <c r="AJN188" i="5"/>
  <c r="AJO188" i="5"/>
  <c r="AJP188" i="5"/>
  <c r="AJQ188" i="5"/>
  <c r="AJR188" i="5"/>
  <c r="AJS188" i="5"/>
  <c r="AJT188" i="5"/>
  <c r="AJU188" i="5"/>
  <c r="AJV188" i="5"/>
  <c r="AJW188" i="5"/>
  <c r="AJX188" i="5"/>
  <c r="AJY188" i="5"/>
  <c r="AJZ188" i="5"/>
  <c r="AKA188" i="5"/>
  <c r="AKB188" i="5"/>
  <c r="AKC188" i="5"/>
  <c r="AKD188" i="5"/>
  <c r="AKE188" i="5"/>
  <c r="AKF188" i="5"/>
  <c r="AKG188" i="5"/>
  <c r="AKH188" i="5"/>
  <c r="AKI188" i="5"/>
  <c r="AKJ188" i="5"/>
  <c r="AKK188" i="5"/>
  <c r="AKL188" i="5"/>
  <c r="AKM188" i="5"/>
  <c r="AKN188" i="5"/>
  <c r="AKO188" i="5"/>
  <c r="AKP188" i="5"/>
  <c r="AKQ188" i="5"/>
  <c r="AKR188" i="5"/>
  <c r="AKS188" i="5"/>
  <c r="AKT188" i="5"/>
  <c r="AKU188" i="5"/>
  <c r="AKV188" i="5"/>
  <c r="AKW188" i="5"/>
  <c r="AKX188" i="5"/>
  <c r="AKY188" i="5"/>
  <c r="AKZ188" i="5"/>
  <c r="ALA188" i="5"/>
  <c r="ALB188" i="5"/>
  <c r="ALC188" i="5"/>
  <c r="ALD188" i="5"/>
  <c r="ALE188" i="5"/>
  <c r="ALF188" i="5"/>
  <c r="ALG188" i="5"/>
  <c r="ALH188" i="5"/>
  <c r="ALI188" i="5"/>
  <c r="ALJ188" i="5"/>
  <c r="ALK188" i="5"/>
  <c r="ALL188" i="5"/>
  <c r="ALM188" i="5"/>
  <c r="ALN188" i="5"/>
  <c r="ALO188" i="5"/>
  <c r="ALP188" i="5"/>
  <c r="ALQ188" i="5"/>
  <c r="ALR188" i="5"/>
  <c r="ALS188" i="5"/>
  <c r="ALT188" i="5"/>
  <c r="ALU188" i="5"/>
  <c r="ALV188" i="5"/>
  <c r="ALW188" i="5"/>
  <c r="ALX188" i="5"/>
  <c r="ALY188" i="5"/>
  <c r="ALZ188" i="5"/>
  <c r="AMA188" i="5"/>
  <c r="AMB188" i="5"/>
  <c r="AMC188" i="5"/>
  <c r="AMD188" i="5"/>
  <c r="AME188" i="5"/>
  <c r="AMF188" i="5"/>
  <c r="AMG188" i="5"/>
  <c r="AMH188" i="5"/>
  <c r="AMI188" i="5"/>
  <c r="AIV189" i="5"/>
  <c r="AIW189" i="5"/>
  <c r="AIX189" i="5"/>
  <c r="AIY189" i="5"/>
  <c r="AIZ189" i="5"/>
  <c r="AJA189" i="5"/>
  <c r="AJB189" i="5"/>
  <c r="AJC189" i="5"/>
  <c r="AJD189" i="5"/>
  <c r="AJE189" i="5"/>
  <c r="AJF189" i="5"/>
  <c r="AJG189" i="5"/>
  <c r="AJH189" i="5"/>
  <c r="AJI189" i="5"/>
  <c r="AJJ189" i="5"/>
  <c r="AJK189" i="5"/>
  <c r="AJL189" i="5"/>
  <c r="AJM189" i="5"/>
  <c r="AJN189" i="5"/>
  <c r="AJO189" i="5"/>
  <c r="AJP189" i="5"/>
  <c r="AJQ189" i="5"/>
  <c r="AJR189" i="5"/>
  <c r="AJS189" i="5"/>
  <c r="AJT189" i="5"/>
  <c r="AJU189" i="5"/>
  <c r="AJV189" i="5"/>
  <c r="AJW189" i="5"/>
  <c r="AJX189" i="5"/>
  <c r="AJY189" i="5"/>
  <c r="AJZ189" i="5"/>
  <c r="AKA189" i="5"/>
  <c r="AKB189" i="5"/>
  <c r="AKC189" i="5"/>
  <c r="AKD189" i="5"/>
  <c r="AKE189" i="5"/>
  <c r="AKF189" i="5"/>
  <c r="AKG189" i="5"/>
  <c r="AKH189" i="5"/>
  <c r="AKI189" i="5"/>
  <c r="AKJ189" i="5"/>
  <c r="AKK189" i="5"/>
  <c r="AKL189" i="5"/>
  <c r="AKM189" i="5"/>
  <c r="AKN189" i="5"/>
  <c r="AKO189" i="5"/>
  <c r="AKP189" i="5"/>
  <c r="AKQ189" i="5"/>
  <c r="AKR189" i="5"/>
  <c r="AKS189" i="5"/>
  <c r="AKT189" i="5"/>
  <c r="AKU189" i="5"/>
  <c r="AKV189" i="5"/>
  <c r="AKW189" i="5"/>
  <c r="AKX189" i="5"/>
  <c r="AKY189" i="5"/>
  <c r="AKZ189" i="5"/>
  <c r="ALA189" i="5"/>
  <c r="ALB189" i="5"/>
  <c r="ALC189" i="5"/>
  <c r="ALD189" i="5"/>
  <c r="ALE189" i="5"/>
  <c r="ALF189" i="5"/>
  <c r="ALG189" i="5"/>
  <c r="ALH189" i="5"/>
  <c r="ALI189" i="5"/>
  <c r="ALJ189" i="5"/>
  <c r="ALK189" i="5"/>
  <c r="ALL189" i="5"/>
  <c r="ALM189" i="5"/>
  <c r="ALN189" i="5"/>
  <c r="ALO189" i="5"/>
  <c r="ALP189" i="5"/>
  <c r="ALQ189" i="5"/>
  <c r="ALR189" i="5"/>
  <c r="ALS189" i="5"/>
  <c r="ALT189" i="5"/>
  <c r="ALU189" i="5"/>
  <c r="ALV189" i="5"/>
  <c r="ALW189" i="5"/>
  <c r="ALX189" i="5"/>
  <c r="ALY189" i="5"/>
  <c r="ALZ189" i="5"/>
  <c r="AMA189" i="5"/>
  <c r="AMB189" i="5"/>
  <c r="AMC189" i="5"/>
  <c r="AMD189" i="5"/>
  <c r="AME189" i="5"/>
  <c r="AMF189" i="5"/>
  <c r="AMG189" i="5"/>
  <c r="AMH189" i="5"/>
  <c r="AMI189" i="5"/>
  <c r="AIV190" i="5"/>
  <c r="AIW190" i="5"/>
  <c r="AIX190" i="5"/>
  <c r="AIY190" i="5"/>
  <c r="AIZ190" i="5"/>
  <c r="AJA190" i="5"/>
  <c r="AJB190" i="5"/>
  <c r="AJC190" i="5"/>
  <c r="AJD190" i="5"/>
  <c r="AJE190" i="5"/>
  <c r="AJF190" i="5"/>
  <c r="AJG190" i="5"/>
  <c r="AJH190" i="5"/>
  <c r="AJI190" i="5"/>
  <c r="AJJ190" i="5"/>
  <c r="AJK190" i="5"/>
  <c r="AJL190" i="5"/>
  <c r="AJM190" i="5"/>
  <c r="AJN190" i="5"/>
  <c r="AJO190" i="5"/>
  <c r="AJP190" i="5"/>
  <c r="AJQ190" i="5"/>
  <c r="AJR190" i="5"/>
  <c r="AJS190" i="5"/>
  <c r="AJT190" i="5"/>
  <c r="AJU190" i="5"/>
  <c r="AJV190" i="5"/>
  <c r="AJW190" i="5"/>
  <c r="AJX190" i="5"/>
  <c r="AJY190" i="5"/>
  <c r="AJZ190" i="5"/>
  <c r="AKA190" i="5"/>
  <c r="AKB190" i="5"/>
  <c r="AKC190" i="5"/>
  <c r="AKD190" i="5"/>
  <c r="AKE190" i="5"/>
  <c r="AKF190" i="5"/>
  <c r="AKG190" i="5"/>
  <c r="AKH190" i="5"/>
  <c r="AKI190" i="5"/>
  <c r="AKJ190" i="5"/>
  <c r="AKK190" i="5"/>
  <c r="AKL190" i="5"/>
  <c r="AKM190" i="5"/>
  <c r="AKN190" i="5"/>
  <c r="AKO190" i="5"/>
  <c r="AKP190" i="5"/>
  <c r="AKQ190" i="5"/>
  <c r="AKR190" i="5"/>
  <c r="AKS190" i="5"/>
  <c r="AKT190" i="5"/>
  <c r="AKU190" i="5"/>
  <c r="AKV190" i="5"/>
  <c r="AKW190" i="5"/>
  <c r="AKX190" i="5"/>
  <c r="AKY190" i="5"/>
  <c r="AKZ190" i="5"/>
  <c r="ALA190" i="5"/>
  <c r="ALB190" i="5"/>
  <c r="ALC190" i="5"/>
  <c r="ALD190" i="5"/>
  <c r="ALE190" i="5"/>
  <c r="ALF190" i="5"/>
  <c r="ALG190" i="5"/>
  <c r="ALH190" i="5"/>
  <c r="ALI190" i="5"/>
  <c r="ALJ190" i="5"/>
  <c r="ALK190" i="5"/>
  <c r="ALL190" i="5"/>
  <c r="ALM190" i="5"/>
  <c r="ALN190" i="5"/>
  <c r="ALO190" i="5"/>
  <c r="ALP190" i="5"/>
  <c r="ALQ190" i="5"/>
  <c r="ALR190" i="5"/>
  <c r="ALS190" i="5"/>
  <c r="ALT190" i="5"/>
  <c r="ALU190" i="5"/>
  <c r="ALV190" i="5"/>
  <c r="ALW190" i="5"/>
  <c r="ALX190" i="5"/>
  <c r="ALY190" i="5"/>
  <c r="ALZ190" i="5"/>
  <c r="AMA190" i="5"/>
  <c r="AMB190" i="5"/>
  <c r="AMC190" i="5"/>
  <c r="AMD190" i="5"/>
  <c r="AME190" i="5"/>
  <c r="AMF190" i="5"/>
  <c r="AMG190" i="5"/>
  <c r="AMH190" i="5"/>
  <c r="AMI190" i="5"/>
  <c r="AIV197" i="5"/>
  <c r="AIV198" i="5" s="1"/>
  <c r="AIW197" i="5"/>
  <c r="AIW198" i="5" s="1"/>
  <c r="AIX197" i="5"/>
  <c r="AIX198" i="5" s="1"/>
  <c r="AIY197" i="5"/>
  <c r="AIY198" i="5" s="1"/>
  <c r="AIZ197" i="5"/>
  <c r="AIZ198" i="5" s="1"/>
  <c r="AJA197" i="5"/>
  <c r="AJA198" i="5" s="1"/>
  <c r="AJB197" i="5"/>
  <c r="AJB198" i="5" s="1"/>
  <c r="AJC197" i="5"/>
  <c r="AJC198" i="5" s="1"/>
  <c r="AJD197" i="5"/>
  <c r="AJD198" i="5" s="1"/>
  <c r="AJE197" i="5"/>
  <c r="AJE198" i="5" s="1"/>
  <c r="AJF197" i="5"/>
  <c r="AJF198" i="5" s="1"/>
  <c r="AJG197" i="5"/>
  <c r="AJG198" i="5" s="1"/>
  <c r="AJH197" i="5"/>
  <c r="AJH198" i="5" s="1"/>
  <c r="AJI197" i="5"/>
  <c r="AJI198" i="5" s="1"/>
  <c r="AJJ197" i="5"/>
  <c r="AJJ198" i="5" s="1"/>
  <c r="AJK197" i="5"/>
  <c r="AJK198" i="5" s="1"/>
  <c r="AJL197" i="5"/>
  <c r="AJL198" i="5" s="1"/>
  <c r="AJM197" i="5"/>
  <c r="AJM198" i="5" s="1"/>
  <c r="AJN197" i="5"/>
  <c r="AJN198" i="5" s="1"/>
  <c r="AJO197" i="5"/>
  <c r="AJO198" i="5" s="1"/>
  <c r="AJP197" i="5"/>
  <c r="AJP198" i="5" s="1"/>
  <c r="AJQ197" i="5"/>
  <c r="AJQ198" i="5" s="1"/>
  <c r="AJR197" i="5"/>
  <c r="AJR198" i="5" s="1"/>
  <c r="AJS197" i="5"/>
  <c r="AJS198" i="5" s="1"/>
  <c r="AJT197" i="5"/>
  <c r="AJT198" i="5" s="1"/>
  <c r="AJU197" i="5"/>
  <c r="AJU198" i="5" s="1"/>
  <c r="AJV197" i="5"/>
  <c r="AJV198" i="5" s="1"/>
  <c r="AJW197" i="5"/>
  <c r="AJW198" i="5" s="1"/>
  <c r="AJX197" i="5"/>
  <c r="AJX198" i="5" s="1"/>
  <c r="AJY197" i="5"/>
  <c r="AJY198" i="5" s="1"/>
  <c r="AJZ197" i="5"/>
  <c r="AJZ198" i="5" s="1"/>
  <c r="AKA197" i="5"/>
  <c r="AKA198" i="5" s="1"/>
  <c r="AKB197" i="5"/>
  <c r="AKB198" i="5" s="1"/>
  <c r="AKC197" i="5"/>
  <c r="AKC198" i="5" s="1"/>
  <c r="AKD197" i="5"/>
  <c r="AKD198" i="5" s="1"/>
  <c r="AKE197" i="5"/>
  <c r="AKE198" i="5" s="1"/>
  <c r="AKF197" i="5"/>
  <c r="AKF198" i="5" s="1"/>
  <c r="AKG197" i="5"/>
  <c r="AKG198" i="5" s="1"/>
  <c r="AKH197" i="5"/>
  <c r="AKH198" i="5" s="1"/>
  <c r="AKI197" i="5"/>
  <c r="AKI198" i="5" s="1"/>
  <c r="AKJ197" i="5"/>
  <c r="AKJ198" i="5" s="1"/>
  <c r="AKK197" i="5"/>
  <c r="AKK198" i="5" s="1"/>
  <c r="AKL197" i="5"/>
  <c r="AKL198" i="5" s="1"/>
  <c r="AKM197" i="5"/>
  <c r="AKM198" i="5" s="1"/>
  <c r="AKN197" i="5"/>
  <c r="AKN198" i="5" s="1"/>
  <c r="AKO197" i="5"/>
  <c r="AKO198" i="5" s="1"/>
  <c r="AKP197" i="5"/>
  <c r="AKP198" i="5" s="1"/>
  <c r="AKQ197" i="5"/>
  <c r="AKQ198" i="5" s="1"/>
  <c r="AKR197" i="5"/>
  <c r="AKR198" i="5" s="1"/>
  <c r="AKS197" i="5"/>
  <c r="AKS198" i="5" s="1"/>
  <c r="AKT197" i="5"/>
  <c r="AKT198" i="5" s="1"/>
  <c r="AKU197" i="5"/>
  <c r="AKU198" i="5" s="1"/>
  <c r="AKV197" i="5"/>
  <c r="AKV198" i="5" s="1"/>
  <c r="AKW197" i="5"/>
  <c r="AKW198" i="5" s="1"/>
  <c r="AKX197" i="5"/>
  <c r="AKX198" i="5" s="1"/>
  <c r="AKY197" i="5"/>
  <c r="AKY198" i="5" s="1"/>
  <c r="AKZ197" i="5"/>
  <c r="AKZ198" i="5" s="1"/>
  <c r="ALA197" i="5"/>
  <c r="ALA198" i="5" s="1"/>
  <c r="ALB197" i="5"/>
  <c r="ALB198" i="5" s="1"/>
  <c r="ALC197" i="5"/>
  <c r="ALC198" i="5" s="1"/>
  <c r="ALD197" i="5"/>
  <c r="ALD198" i="5" s="1"/>
  <c r="ALE197" i="5"/>
  <c r="ALE198" i="5" s="1"/>
  <c r="ALF197" i="5"/>
  <c r="ALF198" i="5" s="1"/>
  <c r="ALG197" i="5"/>
  <c r="ALG198" i="5" s="1"/>
  <c r="ALH197" i="5"/>
  <c r="ALH198" i="5" s="1"/>
  <c r="ALI197" i="5"/>
  <c r="ALI198" i="5" s="1"/>
  <c r="ALJ197" i="5"/>
  <c r="ALJ198" i="5" s="1"/>
  <c r="ALK197" i="5"/>
  <c r="ALK198" i="5" s="1"/>
  <c r="ALL197" i="5"/>
  <c r="ALL198" i="5" s="1"/>
  <c r="ALM197" i="5"/>
  <c r="ALM198" i="5" s="1"/>
  <c r="ALN197" i="5"/>
  <c r="ALN198" i="5" s="1"/>
  <c r="ALO197" i="5"/>
  <c r="ALO198" i="5" s="1"/>
  <c r="ALP197" i="5"/>
  <c r="ALP198" i="5" s="1"/>
  <c r="ALQ197" i="5"/>
  <c r="ALQ198" i="5" s="1"/>
  <c r="ALR197" i="5"/>
  <c r="ALR198" i="5" s="1"/>
  <c r="ALS197" i="5"/>
  <c r="ALS198" i="5" s="1"/>
  <c r="ALT197" i="5"/>
  <c r="ALT198" i="5" s="1"/>
  <c r="ALU197" i="5"/>
  <c r="ALU198" i="5" s="1"/>
  <c r="ALV197" i="5"/>
  <c r="ALV198" i="5" s="1"/>
  <c r="ALW197" i="5"/>
  <c r="ALW198" i="5" s="1"/>
  <c r="ALX197" i="5"/>
  <c r="ALX198" i="5" s="1"/>
  <c r="ALY197" i="5"/>
  <c r="ALY198" i="5" s="1"/>
  <c r="ALZ197" i="5"/>
  <c r="ALZ198" i="5" s="1"/>
  <c r="AMA197" i="5"/>
  <c r="AMA198" i="5" s="1"/>
  <c r="AMB197" i="5"/>
  <c r="AMB198" i="5" s="1"/>
  <c r="AMC197" i="5"/>
  <c r="AMC198" i="5" s="1"/>
  <c r="AMD197" i="5"/>
  <c r="AMD198" i="5" s="1"/>
  <c r="AME197" i="5"/>
  <c r="AME198" i="5" s="1"/>
  <c r="AMF197" i="5"/>
  <c r="AMF198" i="5" s="1"/>
  <c r="AMG197" i="5"/>
  <c r="AMG198" i="5" s="1"/>
  <c r="AMH197" i="5"/>
  <c r="AMH198" i="5" s="1"/>
  <c r="AMI197" i="5"/>
  <c r="AMI198" i="5" s="1"/>
  <c r="AIV311" i="6"/>
  <c r="AIW311" i="6"/>
  <c r="AIX311" i="6"/>
  <c r="AIY311" i="6"/>
  <c r="AIZ311" i="6"/>
  <c r="AJA311" i="6"/>
  <c r="AJB311" i="6"/>
  <c r="AJC311" i="6"/>
  <c r="AJD311" i="6"/>
  <c r="AJE311" i="6"/>
  <c r="AJF311" i="6"/>
  <c r="AJG311" i="6"/>
  <c r="AJH311" i="6"/>
  <c r="AJI311" i="6"/>
  <c r="AJJ311" i="6"/>
  <c r="AJK311" i="6"/>
  <c r="AJL311" i="6"/>
  <c r="AJM311" i="6"/>
  <c r="AJN311" i="6"/>
  <c r="AJO311" i="6"/>
  <c r="AJP311" i="6"/>
  <c r="AJQ311" i="6"/>
  <c r="AJR311" i="6"/>
  <c r="AJS311" i="6"/>
  <c r="AJT311" i="6"/>
  <c r="AJU311" i="6"/>
  <c r="AJV311" i="6"/>
  <c r="AJW311" i="6"/>
  <c r="AJX311" i="6"/>
  <c r="AJY311" i="6"/>
  <c r="AJZ311" i="6"/>
  <c r="AKA311" i="6"/>
  <c r="AKB311" i="6"/>
  <c r="AKC311" i="6"/>
  <c r="AKD311" i="6"/>
  <c r="AKE311" i="6"/>
  <c r="AKF311" i="6"/>
  <c r="AKG311" i="6"/>
  <c r="AKH311" i="6"/>
  <c r="AKI311" i="6"/>
  <c r="AKJ311" i="6"/>
  <c r="AKK311" i="6"/>
  <c r="AKL311" i="6"/>
  <c r="AKM311" i="6"/>
  <c r="AKN311" i="6"/>
  <c r="AKO311" i="6"/>
  <c r="AKP311" i="6"/>
  <c r="AKQ311" i="6"/>
  <c r="AKR311" i="6"/>
  <c r="AKS311" i="6"/>
  <c r="AKT311" i="6"/>
  <c r="AKU311" i="6"/>
  <c r="AKV311" i="6"/>
  <c r="AKW311" i="6"/>
  <c r="AKX311" i="6"/>
  <c r="AKY311" i="6"/>
  <c r="AKZ311" i="6"/>
  <c r="ALA311" i="6"/>
  <c r="ALB311" i="6"/>
  <c r="ALC311" i="6"/>
  <c r="ALD311" i="6"/>
  <c r="ALE311" i="6"/>
  <c r="ALF311" i="6"/>
  <c r="ALG311" i="6"/>
  <c r="ALH311" i="6"/>
  <c r="ALI311" i="6"/>
  <c r="ALJ311" i="6"/>
  <c r="ALK311" i="6"/>
  <c r="ALL311" i="6"/>
  <c r="ALM311" i="6"/>
  <c r="ALN311" i="6"/>
  <c r="ALO311" i="6"/>
  <c r="ALP311" i="6"/>
  <c r="ALQ311" i="6"/>
  <c r="ALR311" i="6"/>
  <c r="ALS311" i="6"/>
  <c r="ALT311" i="6"/>
  <c r="ALU311" i="6"/>
  <c r="ALV311" i="6"/>
  <c r="ALW311" i="6"/>
  <c r="ALX311" i="6"/>
  <c r="ALY311" i="6"/>
  <c r="ALZ311" i="6"/>
  <c r="AMA311" i="6"/>
  <c r="AMB311" i="6"/>
  <c r="AMC311" i="6"/>
  <c r="AMD311" i="6"/>
  <c r="AME311" i="6"/>
  <c r="AMF311" i="6"/>
  <c r="AMG311" i="6"/>
  <c r="AMH311" i="6"/>
  <c r="AMI311" i="6"/>
  <c r="H21" i="17"/>
  <c r="C21" i="17"/>
  <c r="P21" i="17"/>
  <c r="R21" i="17"/>
  <c r="S21" i="17"/>
  <c r="T21" i="17"/>
  <c r="U21" i="17"/>
  <c r="O21" i="17"/>
  <c r="Q21" i="17"/>
  <c r="M21" i="17" s="1"/>
  <c r="D21" i="17"/>
  <c r="L21" i="17" s="1"/>
  <c r="AIR311" i="6"/>
  <c r="AIR312" i="6" s="1"/>
  <c r="AIU311" i="6"/>
  <c r="AIU312" i="6" s="1"/>
  <c r="AIM311" i="6"/>
  <c r="AIM312" i="6" s="1"/>
  <c r="AIK311" i="6"/>
  <c r="AIK312" i="6" s="1"/>
  <c r="AIL311" i="6"/>
  <c r="AIL312" i="6" s="1"/>
  <c r="AIO311" i="6"/>
  <c r="AIO312" i="6" s="1"/>
  <c r="AIS311" i="6"/>
  <c r="AIS312" i="6" s="1"/>
  <c r="AIT311" i="6"/>
  <c r="AIT312" i="6" s="1"/>
  <c r="AIN311" i="6"/>
  <c r="AIN312" i="6" s="1"/>
  <c r="AIP311" i="6"/>
  <c r="AIP312" i="6" s="1"/>
  <c r="AIQ311" i="6"/>
  <c r="AIQ312" i="6" s="1"/>
  <c r="AIM197" i="5"/>
  <c r="AIM198" i="5" s="1"/>
  <c r="AIK197" i="5"/>
  <c r="AIK198" i="5" s="1"/>
  <c r="AHV197" i="5"/>
  <c r="AHV198" i="5" s="1"/>
  <c r="AIF197" i="5"/>
  <c r="AIF198" i="5" s="1"/>
  <c r="AIN197" i="5"/>
  <c r="AIN198" i="5" s="1"/>
  <c r="AIP197" i="5"/>
  <c r="AIP198" i="5" s="1"/>
  <c r="AIO197" i="5"/>
  <c r="AIO198" i="5" s="1"/>
  <c r="AHY197" i="5"/>
  <c r="AHY198" i="5" s="1"/>
  <c r="AHU197" i="5"/>
  <c r="AHU198" i="5" s="1"/>
  <c r="AHS197" i="5"/>
  <c r="AHS198" i="5" s="1"/>
  <c r="AIR197" i="5"/>
  <c r="AIR198" i="5" s="1"/>
  <c r="AIA197" i="5"/>
  <c r="AIA198" i="5" s="1"/>
  <c r="AIQ197" i="5"/>
  <c r="AIQ198" i="5" s="1"/>
  <c r="AIL197" i="5"/>
  <c r="AIL198" i="5" s="1"/>
  <c r="AIG197" i="5"/>
  <c r="AIG198" i="5" s="1"/>
  <c r="AID197" i="5"/>
  <c r="AID198" i="5" s="1"/>
  <c r="AHT197" i="5"/>
  <c r="AHT198" i="5" s="1"/>
  <c r="AIU197" i="5"/>
  <c r="AIU198" i="5" s="1"/>
  <c r="AHZ197" i="5"/>
  <c r="AHZ198" i="5" s="1"/>
  <c r="AIJ197" i="5"/>
  <c r="AIJ198" i="5" s="1"/>
  <c r="AIC197" i="5"/>
  <c r="AIC198" i="5" s="1"/>
  <c r="AII197" i="5"/>
  <c r="AII198" i="5" s="1"/>
  <c r="AIS197" i="5"/>
  <c r="AIS198" i="5" s="1"/>
  <c r="AHW197" i="5"/>
  <c r="AHW198" i="5" s="1"/>
  <c r="AIH197" i="5"/>
  <c r="AIH198" i="5" s="1"/>
  <c r="AIT197" i="5"/>
  <c r="AIT198" i="5" s="1"/>
  <c r="AHX197" i="5"/>
  <c r="AHX198" i="5" s="1"/>
  <c r="AIE197" i="5"/>
  <c r="AIE198" i="5" s="1"/>
  <c r="AIB197" i="5"/>
  <c r="AIB198" i="5" s="1"/>
  <c r="AGV547" i="3"/>
  <c r="AGV548" i="3" s="1"/>
  <c r="AGG547" i="3"/>
  <c r="AGG548" i="3" s="1"/>
  <c r="AGK547" i="3"/>
  <c r="AGK548" i="3" s="1"/>
  <c r="AIQ547" i="3"/>
  <c r="AIQ548" i="3" s="1"/>
  <c r="AFJ547" i="3"/>
  <c r="AFJ548" i="3" s="1"/>
  <c r="AFV547" i="3"/>
  <c r="AFV548" i="3" s="1"/>
  <c r="AGE547" i="3"/>
  <c r="AGE548" i="3" s="1"/>
  <c r="AII547" i="3"/>
  <c r="AII548" i="3" s="1"/>
  <c r="AIU547" i="3"/>
  <c r="AIU548" i="3" s="1"/>
  <c r="AGB547" i="3"/>
  <c r="AGB548" i="3" s="1"/>
  <c r="AHQ547" i="3"/>
  <c r="AHQ548" i="3" s="1"/>
  <c r="AIG547" i="3"/>
  <c r="AIG548" i="3" s="1"/>
  <c r="AHZ547" i="3"/>
  <c r="AHZ548" i="3" s="1"/>
  <c r="AHN547" i="3"/>
  <c r="AHN548" i="3" s="1"/>
  <c r="AGZ547" i="3"/>
  <c r="AGZ548" i="3" s="1"/>
  <c r="AGA547" i="3"/>
  <c r="AGA548" i="3" s="1"/>
  <c r="AFU547" i="3"/>
  <c r="AFU548" i="3" s="1"/>
  <c r="AFM547" i="3"/>
  <c r="AFM548" i="3" s="1"/>
  <c r="AGM547" i="3"/>
  <c r="AGM548" i="3" s="1"/>
  <c r="AFY547" i="3"/>
  <c r="AFY548" i="3" s="1"/>
  <c r="AGY547" i="3"/>
  <c r="AGY548" i="3" s="1"/>
  <c r="AIC547" i="3"/>
  <c r="AIC548" i="3" s="1"/>
  <c r="AFI547" i="3"/>
  <c r="AFI548" i="3" s="1"/>
  <c r="AGN547" i="3"/>
  <c r="AGN548" i="3" s="1"/>
  <c r="AIS547" i="3"/>
  <c r="AIS548" i="3" s="1"/>
  <c r="AIL547" i="3"/>
  <c r="AIL548" i="3" s="1"/>
  <c r="AEC547" i="3"/>
  <c r="AEC548" i="3" s="1"/>
  <c r="AFG547" i="3"/>
  <c r="AFG548" i="3" s="1"/>
  <c r="AHK547" i="3"/>
  <c r="AHK548" i="3" s="1"/>
  <c r="AIO547" i="3"/>
  <c r="AIO548" i="3" s="1"/>
  <c r="AHL547" i="3"/>
  <c r="AHL548" i="3" s="1"/>
  <c r="AFS547" i="3"/>
  <c r="AFS548" i="3" s="1"/>
  <c r="AHW547" i="3"/>
  <c r="AHW548" i="3" s="1"/>
  <c r="AFF547" i="3"/>
  <c r="AFF548" i="3" s="1"/>
  <c r="AHJ547" i="3"/>
  <c r="AHJ548" i="3" s="1"/>
  <c r="AGX547" i="3"/>
  <c r="AGX548" i="3" s="1"/>
  <c r="AGL547" i="3"/>
  <c r="AGL548" i="3" s="1"/>
  <c r="AFZ547" i="3"/>
  <c r="AFZ548" i="3" s="1"/>
  <c r="AFN547" i="3"/>
  <c r="AFN548" i="3" s="1"/>
  <c r="AFR547" i="3"/>
  <c r="AFR548" i="3" s="1"/>
  <c r="AHV547" i="3"/>
  <c r="AHV548" i="3" s="1"/>
  <c r="AGI547" i="3"/>
  <c r="AGI548" i="3" s="1"/>
  <c r="AFW547" i="3"/>
  <c r="AFW548" i="3" s="1"/>
  <c r="AFK547" i="3"/>
  <c r="AFK548" i="3" s="1"/>
  <c r="AHE547" i="3"/>
  <c r="AHE548" i="3" s="1"/>
  <c r="AGD547" i="3"/>
  <c r="AGD548" i="3" s="1"/>
  <c r="AIH547" i="3"/>
  <c r="AIH548" i="3" s="1"/>
  <c r="AGU547" i="3"/>
  <c r="AGU548" i="3" s="1"/>
  <c r="AGR547" i="3"/>
  <c r="AGR548" i="3" s="1"/>
  <c r="AGF547" i="3"/>
  <c r="AGF548" i="3" s="1"/>
  <c r="AFT547" i="3"/>
  <c r="AFT548" i="3" s="1"/>
  <c r="AFH547" i="3"/>
  <c r="AFH548" i="3" s="1"/>
  <c r="AGS547" i="3"/>
  <c r="AGS548" i="3" s="1"/>
  <c r="AHB547" i="3"/>
  <c r="AHB548" i="3" s="1"/>
  <c r="AGP547" i="3"/>
  <c r="AGP548" i="3" s="1"/>
  <c r="AIT547" i="3"/>
  <c r="AIT548" i="3" s="1"/>
  <c r="AHG547" i="3"/>
  <c r="AHG548" i="3" s="1"/>
  <c r="AHD547" i="3"/>
  <c r="AHD548" i="3" s="1"/>
  <c r="AHA547" i="3"/>
  <c r="AHA548" i="3" s="1"/>
  <c r="AGJ547" i="3"/>
  <c r="AGJ548" i="3" s="1"/>
  <c r="AGO547" i="3"/>
  <c r="AGO548" i="3" s="1"/>
  <c r="AFX547" i="3"/>
  <c r="AFX548" i="3" s="1"/>
  <c r="AGC547" i="3"/>
  <c r="AGC548" i="3" s="1"/>
  <c r="AFL547" i="3"/>
  <c r="AFL548" i="3" s="1"/>
  <c r="AFQ547" i="3"/>
  <c r="AFQ548" i="3" s="1"/>
  <c r="AFE547" i="3"/>
  <c r="AFE548" i="3" s="1"/>
  <c r="AHU547" i="3"/>
  <c r="AHU548" i="3" s="1"/>
  <c r="AFO547" i="3"/>
  <c r="AFO548" i="3" s="1"/>
  <c r="AHS547" i="3"/>
  <c r="AHS548" i="3" s="1"/>
  <c r="AHP547" i="3"/>
  <c r="AHP548" i="3" s="1"/>
  <c r="AHH547" i="3"/>
  <c r="AHH548" i="3" s="1"/>
  <c r="AHM547" i="3"/>
  <c r="AHM548" i="3" s="1"/>
  <c r="AFP547" i="3"/>
  <c r="AFP548" i="3" s="1"/>
  <c r="AHI547" i="3"/>
  <c r="AHI548" i="3" s="1"/>
  <c r="AGW547" i="3"/>
  <c r="AGW548" i="3" s="1"/>
  <c r="AIE547" i="3"/>
  <c r="AIE548" i="3" s="1"/>
  <c r="AIB547" i="3"/>
  <c r="AIB548" i="3" s="1"/>
  <c r="AHT547" i="3"/>
  <c r="AHT548" i="3" s="1"/>
  <c r="AHY547" i="3"/>
  <c r="AHY548" i="3" s="1"/>
  <c r="AID547" i="3"/>
  <c r="AID548" i="3" s="1"/>
  <c r="AHR547" i="3"/>
  <c r="AHR548" i="3" s="1"/>
  <c r="AHF547" i="3"/>
  <c r="AHF548" i="3" s="1"/>
  <c r="AGT547" i="3"/>
  <c r="AGT548" i="3" s="1"/>
  <c r="AGH547" i="3"/>
  <c r="AGH548" i="3" s="1"/>
  <c r="AIN547" i="3"/>
  <c r="AIN548" i="3" s="1"/>
  <c r="AIF547" i="3"/>
  <c r="AIF548" i="3" s="1"/>
  <c r="AIK547" i="3"/>
  <c r="AIK548" i="3" s="1"/>
  <c r="AIP547" i="3"/>
  <c r="AIP548" i="3" s="1"/>
  <c r="AIM547" i="3"/>
  <c r="AIM548" i="3" s="1"/>
  <c r="AIA547" i="3"/>
  <c r="AIA548" i="3" s="1"/>
  <c r="AHO547" i="3"/>
  <c r="AHO548" i="3" s="1"/>
  <c r="AHC547" i="3"/>
  <c r="AHC548" i="3" s="1"/>
  <c r="AGQ547" i="3"/>
  <c r="AGQ548" i="3" s="1"/>
  <c r="AIJ547" i="3"/>
  <c r="AIJ548" i="3" s="1"/>
  <c r="AHX547" i="3"/>
  <c r="AHX548" i="3" s="1"/>
  <c r="AIR547" i="3"/>
  <c r="AIR548" i="3" s="1"/>
  <c r="C12" i="17"/>
  <c r="D12" i="17"/>
  <c r="H12" i="17"/>
  <c r="O12" i="17"/>
  <c r="P12" i="17"/>
  <c r="Q12" i="17"/>
  <c r="M12" i="17" s="1"/>
  <c r="R12" i="17"/>
  <c r="S12" i="17"/>
  <c r="T12" i="17"/>
  <c r="U12" i="17"/>
  <c r="O20" i="17"/>
  <c r="P20" i="17"/>
  <c r="Q20" i="17"/>
  <c r="M20" i="17" s="1"/>
  <c r="R20" i="17"/>
  <c r="S20" i="17"/>
  <c r="T20" i="17"/>
  <c r="U20" i="17"/>
  <c r="H20" i="17"/>
  <c r="D20" i="17"/>
  <c r="C20" i="17"/>
  <c r="U15" i="17"/>
  <c r="T15" i="17"/>
  <c r="S15" i="17"/>
  <c r="R15" i="17"/>
  <c r="Q15" i="17"/>
  <c r="M15" i="17" s="1"/>
  <c r="C15" i="17"/>
  <c r="P15" i="17"/>
  <c r="H15" i="17"/>
  <c r="O15" i="17"/>
  <c r="D15" i="17"/>
  <c r="L15" i="17" s="1"/>
  <c r="P22" i="17"/>
  <c r="H22" i="17"/>
  <c r="O22" i="17"/>
  <c r="C22" i="17"/>
  <c r="Q22" i="17"/>
  <c r="M22" i="17" s="1"/>
  <c r="U22" i="17"/>
  <c r="D22" i="17"/>
  <c r="R22" i="17"/>
  <c r="S22" i="17"/>
  <c r="T22" i="17"/>
  <c r="AEY547" i="3"/>
  <c r="AEY548" i="3" s="1"/>
  <c r="T13" i="17"/>
  <c r="O13" i="17"/>
  <c r="Q13" i="17"/>
  <c r="M13" i="17" s="1"/>
  <c r="P13" i="17"/>
  <c r="R13" i="17"/>
  <c r="U13" i="17"/>
  <c r="D13" i="17"/>
  <c r="L13" i="17" s="1"/>
  <c r="S13" i="17"/>
  <c r="H13" i="17"/>
  <c r="C13" i="17"/>
  <c r="H5" i="17"/>
  <c r="O5" i="17"/>
  <c r="P5" i="17"/>
  <c r="R5" i="17"/>
  <c r="S5" i="17"/>
  <c r="U5" i="17"/>
  <c r="D5" i="17"/>
  <c r="L5" i="17" s="1"/>
  <c r="T5" i="17"/>
  <c r="C5" i="17"/>
  <c r="Q5" i="17"/>
  <c r="M5" i="17" s="1"/>
  <c r="ADR547" i="3"/>
  <c r="ADR548" i="3" s="1"/>
  <c r="ADO547" i="3"/>
  <c r="ADO548" i="3" s="1"/>
  <c r="AFD547" i="3"/>
  <c r="AFD548" i="3" s="1"/>
  <c r="AEX547" i="3"/>
  <c r="AEX548" i="3" s="1"/>
  <c r="AEL547" i="3"/>
  <c r="AEL548" i="3" s="1"/>
  <c r="ADN547" i="3"/>
  <c r="ADN548" i="3" s="1"/>
  <c r="ACX547" i="3"/>
  <c r="ACX548" i="3" s="1"/>
  <c r="AFC547" i="3"/>
  <c r="AFC548" i="3" s="1"/>
  <c r="AEE547" i="3"/>
  <c r="AEE548" i="3" s="1"/>
  <c r="ADG547" i="3"/>
  <c r="ADG548" i="3" s="1"/>
  <c r="ACU547" i="3"/>
  <c r="ACU548" i="3" s="1"/>
  <c r="ABW547" i="3"/>
  <c r="ABW548" i="3" s="1"/>
  <c r="AFB547" i="3"/>
  <c r="AFB548" i="3" s="1"/>
  <c r="AFA547" i="3"/>
  <c r="AFA548" i="3" s="1"/>
  <c r="AEZ547" i="3"/>
  <c r="AEZ548" i="3" s="1"/>
  <c r="AEW547" i="3"/>
  <c r="AEW548" i="3" s="1"/>
  <c r="AEV547" i="3"/>
  <c r="AEV548" i="3" s="1"/>
  <c r="AEU547" i="3"/>
  <c r="AEU548" i="3" s="1"/>
  <c r="AET547" i="3"/>
  <c r="AET548" i="3" s="1"/>
  <c r="AES547" i="3"/>
  <c r="AES548" i="3" s="1"/>
  <c r="AER547" i="3"/>
  <c r="AER548" i="3" s="1"/>
  <c r="AEQ547" i="3"/>
  <c r="AEQ548" i="3" s="1"/>
  <c r="AEP547" i="3"/>
  <c r="AEP548" i="3" s="1"/>
  <c r="AEO547" i="3"/>
  <c r="AEO548" i="3" s="1"/>
  <c r="AEN547" i="3"/>
  <c r="AEN548" i="3" s="1"/>
  <c r="AEM547" i="3"/>
  <c r="AEM548" i="3" s="1"/>
  <c r="AEK547" i="3"/>
  <c r="AEK548" i="3" s="1"/>
  <c r="AEJ547" i="3"/>
  <c r="AEJ548" i="3" s="1"/>
  <c r="AEI547" i="3"/>
  <c r="AEI548" i="3" s="1"/>
  <c r="AEH547" i="3"/>
  <c r="AEH548" i="3" s="1"/>
  <c r="AEG547" i="3"/>
  <c r="AEG548" i="3" s="1"/>
  <c r="AEF547" i="3"/>
  <c r="AEF548" i="3" s="1"/>
  <c r="AED547" i="3"/>
  <c r="AED548" i="3" s="1"/>
  <c r="AEB547" i="3"/>
  <c r="AEB548" i="3" s="1"/>
  <c r="AEA547" i="3"/>
  <c r="AEA548" i="3" s="1"/>
  <c r="ADZ547" i="3"/>
  <c r="ADZ548" i="3" s="1"/>
  <c r="ADY547" i="3"/>
  <c r="ADY548" i="3" s="1"/>
  <c r="ADX547" i="3"/>
  <c r="ADX548" i="3" s="1"/>
  <c r="ADW547" i="3"/>
  <c r="ADW548" i="3" s="1"/>
  <c r="ADV547" i="3"/>
  <c r="ADV548" i="3" s="1"/>
  <c r="ADU547" i="3"/>
  <c r="ADU548" i="3" s="1"/>
  <c r="ADT547" i="3"/>
  <c r="ADT548" i="3" s="1"/>
  <c r="ADS547" i="3"/>
  <c r="ADS548" i="3" s="1"/>
  <c r="ADQ547" i="3"/>
  <c r="ADQ548" i="3" s="1"/>
  <c r="ADP547" i="3"/>
  <c r="ADP548" i="3" s="1"/>
  <c r="ADM547" i="3"/>
  <c r="ADM548" i="3" s="1"/>
  <c r="ADL547" i="3"/>
  <c r="ADL548" i="3" s="1"/>
  <c r="ADK547" i="3"/>
  <c r="ADK548" i="3" s="1"/>
  <c r="ADJ547" i="3"/>
  <c r="ADJ548" i="3" s="1"/>
  <c r="ADI547" i="3"/>
  <c r="ADI548" i="3" s="1"/>
  <c r="ADH547" i="3"/>
  <c r="ADH548" i="3" s="1"/>
  <c r="ADF547" i="3"/>
  <c r="ADF548" i="3" s="1"/>
  <c r="ADE547" i="3"/>
  <c r="ADE548" i="3" s="1"/>
  <c r="ADD547" i="3"/>
  <c r="ADD548" i="3" s="1"/>
  <c r="ADC547" i="3"/>
  <c r="ADC548" i="3" s="1"/>
  <c r="ADB547" i="3"/>
  <c r="ADB548" i="3" s="1"/>
  <c r="ADA547" i="3"/>
  <c r="ADA548" i="3" s="1"/>
  <c r="ACZ547" i="3"/>
  <c r="ACZ548" i="3" s="1"/>
  <c r="ACY547" i="3"/>
  <c r="ACY548" i="3" s="1"/>
  <c r="ACW547" i="3"/>
  <c r="ACW548" i="3" s="1"/>
  <c r="ACV547" i="3"/>
  <c r="ACV548" i="3" s="1"/>
  <c r="ACT547" i="3"/>
  <c r="ACT548" i="3" s="1"/>
  <c r="ACS547" i="3"/>
  <c r="ACS548" i="3" s="1"/>
  <c r="ACR547" i="3"/>
  <c r="ACR548" i="3" s="1"/>
  <c r="ACQ547" i="3"/>
  <c r="ACQ548" i="3" s="1"/>
  <c r="ACP547" i="3"/>
  <c r="ACP548" i="3" s="1"/>
  <c r="ACO547" i="3"/>
  <c r="ACO548" i="3" s="1"/>
  <c r="ACN547" i="3"/>
  <c r="ACN548" i="3" s="1"/>
  <c r="ACM547" i="3"/>
  <c r="ACM548" i="3" s="1"/>
  <c r="ACL547" i="3"/>
  <c r="ACL548" i="3" s="1"/>
  <c r="ACK547" i="3"/>
  <c r="ACK548" i="3" s="1"/>
  <c r="ACJ547" i="3"/>
  <c r="ACJ548" i="3" s="1"/>
  <c r="ACI547" i="3"/>
  <c r="ACI548" i="3" s="1"/>
  <c r="ACH547" i="3"/>
  <c r="ACH548" i="3" s="1"/>
  <c r="ACG547" i="3"/>
  <c r="ACG548" i="3" s="1"/>
  <c r="ACF547" i="3"/>
  <c r="ACF548" i="3" s="1"/>
  <c r="ACE547" i="3"/>
  <c r="ACE548" i="3" s="1"/>
  <c r="ACD547" i="3"/>
  <c r="ACD548" i="3" s="1"/>
  <c r="ACC547" i="3"/>
  <c r="ACC548" i="3" s="1"/>
  <c r="ACB547" i="3"/>
  <c r="ACB548" i="3" s="1"/>
  <c r="ACA547" i="3"/>
  <c r="ACA548" i="3" s="1"/>
  <c r="ABZ547" i="3"/>
  <c r="ABZ548" i="3" s="1"/>
  <c r="ABY547" i="3"/>
  <c r="ABY548" i="3" s="1"/>
  <c r="ABX547" i="3"/>
  <c r="ABX548" i="3" s="1"/>
  <c r="H14" i="17"/>
  <c r="ZV547" i="3"/>
  <c r="ZV548" i="3" s="1"/>
  <c r="YX547" i="3"/>
  <c r="YX548" i="3" s="1"/>
  <c r="ABT547" i="3"/>
  <c r="ABT548" i="3" s="1"/>
  <c r="XZ547" i="3"/>
  <c r="XZ548" i="3" s="1"/>
  <c r="ZJ547" i="3"/>
  <c r="ZJ548" i="3" s="1"/>
  <c r="XN547" i="3"/>
  <c r="XN548" i="3" s="1"/>
  <c r="AAT547" i="3"/>
  <c r="AAT548" i="3" s="1"/>
  <c r="YH547" i="3"/>
  <c r="YH548" i="3" s="1"/>
  <c r="AAH547" i="3"/>
  <c r="AAH548" i="3" s="1"/>
  <c r="ABD547" i="3"/>
  <c r="ABD548" i="3" s="1"/>
  <c r="XV547" i="3"/>
  <c r="XV548" i="3" s="1"/>
  <c r="AAZ547" i="3"/>
  <c r="AAZ548" i="3" s="1"/>
  <c r="ZB547" i="3"/>
  <c r="ZB548" i="3" s="1"/>
  <c r="ABI547" i="3"/>
  <c r="ABI548" i="3" s="1"/>
  <c r="AAM547" i="3"/>
  <c r="AAM548" i="3" s="1"/>
  <c r="ZQ547" i="3"/>
  <c r="ZQ548" i="3" s="1"/>
  <c r="YU547" i="3"/>
  <c r="YU548" i="3" s="1"/>
  <c r="XY547" i="3"/>
  <c r="XY548" i="3" s="1"/>
  <c r="AAR547" i="3"/>
  <c r="AAR548" i="3" s="1"/>
  <c r="XJ547" i="3"/>
  <c r="XJ548" i="3" s="1"/>
  <c r="AAN547" i="3"/>
  <c r="AAN548" i="3" s="1"/>
  <c r="YP547" i="3"/>
  <c r="YP548" i="3" s="1"/>
  <c r="ABH547" i="3"/>
  <c r="ABH548" i="3" s="1"/>
  <c r="AAW547" i="3"/>
  <c r="AAW548" i="3" s="1"/>
  <c r="AAA547" i="3"/>
  <c r="AAA548" i="3" s="1"/>
  <c r="ZE547" i="3"/>
  <c r="ZE548" i="3" s="1"/>
  <c r="YI547" i="3"/>
  <c r="YI548" i="3" s="1"/>
  <c r="XM547" i="3"/>
  <c r="XM548" i="3" s="1"/>
  <c r="AAF547" i="3"/>
  <c r="AAF548" i="3" s="1"/>
  <c r="AAB547" i="3"/>
  <c r="AAB548" i="3" s="1"/>
  <c r="YD547" i="3"/>
  <c r="YD548" i="3" s="1"/>
  <c r="AAV547" i="3"/>
  <c r="AAV548" i="3" s="1"/>
  <c r="AAK547" i="3"/>
  <c r="AAK548" i="3" s="1"/>
  <c r="ZO547" i="3"/>
  <c r="ZO548" i="3" s="1"/>
  <c r="YS547" i="3"/>
  <c r="YS548" i="3" s="1"/>
  <c r="XW547" i="3"/>
  <c r="XW548" i="3" s="1"/>
  <c r="ABS547" i="3"/>
  <c r="ABS548" i="3" s="1"/>
  <c r="ZT547" i="3"/>
  <c r="ZT548" i="3" s="1"/>
  <c r="ZP547" i="3"/>
  <c r="ZP548" i="3" s="1"/>
  <c r="XR547" i="3"/>
  <c r="XR548" i="3" s="1"/>
  <c r="AAJ547" i="3"/>
  <c r="AAJ548" i="3" s="1"/>
  <c r="ZY547" i="3"/>
  <c r="ZY548" i="3" s="1"/>
  <c r="ZC547" i="3"/>
  <c r="ZC548" i="3" s="1"/>
  <c r="YG547" i="3"/>
  <c r="YG548" i="3" s="1"/>
  <c r="XK547" i="3"/>
  <c r="XK548" i="3" s="1"/>
  <c r="ABG547" i="3"/>
  <c r="ABG548" i="3" s="1"/>
  <c r="YL547" i="3"/>
  <c r="YL548" i="3" s="1"/>
  <c r="ZH547" i="3"/>
  <c r="ZH548" i="3" s="1"/>
  <c r="ZD547" i="3"/>
  <c r="ZD548" i="3" s="1"/>
  <c r="XF547" i="3"/>
  <c r="XF548" i="3" s="1"/>
  <c r="ZX547" i="3"/>
  <c r="ZX548" i="3" s="1"/>
  <c r="ZM547" i="3"/>
  <c r="ZM548" i="3" s="1"/>
  <c r="YQ547" i="3"/>
  <c r="YQ548" i="3" s="1"/>
  <c r="XU547" i="3"/>
  <c r="XU548" i="3" s="1"/>
  <c r="ABQ547" i="3"/>
  <c r="ABQ548" i="3" s="1"/>
  <c r="AAU547" i="3"/>
  <c r="AAU548" i="3" s="1"/>
  <c r="YV547" i="3"/>
  <c r="YV548" i="3" s="1"/>
  <c r="YR547" i="3"/>
  <c r="YR548" i="3" s="1"/>
  <c r="ZL547" i="3"/>
  <c r="ZL548" i="3" s="1"/>
  <c r="ZA547" i="3"/>
  <c r="ZA548" i="3" s="1"/>
  <c r="YE547" i="3"/>
  <c r="YE548" i="3" s="1"/>
  <c r="XI547" i="3"/>
  <c r="XI548" i="3" s="1"/>
  <c r="ABE547" i="3"/>
  <c r="ABE548" i="3" s="1"/>
  <c r="AAI547" i="3"/>
  <c r="AAI548" i="3" s="1"/>
  <c r="YJ547" i="3"/>
  <c r="YJ548" i="3" s="1"/>
  <c r="AAP547" i="3"/>
  <c r="AAP548" i="3" s="1"/>
  <c r="YF547" i="3"/>
  <c r="YF548" i="3" s="1"/>
  <c r="YZ547" i="3"/>
  <c r="YZ548" i="3" s="1"/>
  <c r="YO547" i="3"/>
  <c r="YO548" i="3" s="1"/>
  <c r="XS547" i="3"/>
  <c r="XS548" i="3" s="1"/>
  <c r="ABO547" i="3"/>
  <c r="ABO548" i="3" s="1"/>
  <c r="AAS547" i="3"/>
  <c r="AAS548" i="3" s="1"/>
  <c r="ZW547" i="3"/>
  <c r="ZW548" i="3" s="1"/>
  <c r="XX547" i="3"/>
  <c r="XX548" i="3" s="1"/>
  <c r="AAD547" i="3"/>
  <c r="AAD548" i="3" s="1"/>
  <c r="XT547" i="3"/>
  <c r="XT548" i="3" s="1"/>
  <c r="ABJ547" i="3"/>
  <c r="ABJ548" i="3" s="1"/>
  <c r="YN547" i="3"/>
  <c r="YN548" i="3" s="1"/>
  <c r="YC547" i="3"/>
  <c r="YC548" i="3" s="1"/>
  <c r="XG547" i="3"/>
  <c r="XG548" i="3" s="1"/>
  <c r="ABC547" i="3"/>
  <c r="ABC548" i="3" s="1"/>
  <c r="AAG547" i="3"/>
  <c r="AAG548" i="3" s="1"/>
  <c r="ZK547" i="3"/>
  <c r="ZK548" i="3" s="1"/>
  <c r="XL547" i="3"/>
  <c r="XL548" i="3" s="1"/>
  <c r="ZR547" i="3"/>
  <c r="ZR548" i="3" s="1"/>
  <c r="ABN547" i="3"/>
  <c r="ABN548" i="3" s="1"/>
  <c r="XH547" i="3"/>
  <c r="XH548" i="3" s="1"/>
  <c r="AAX547" i="3"/>
  <c r="AAX548" i="3" s="1"/>
  <c r="YB547" i="3"/>
  <c r="YB548" i="3" s="1"/>
  <c r="XQ547" i="3"/>
  <c r="XQ548" i="3" s="1"/>
  <c r="ABM547" i="3"/>
  <c r="ABM548" i="3" s="1"/>
  <c r="AAQ547" i="3"/>
  <c r="AAQ548" i="3" s="1"/>
  <c r="ZU547" i="3"/>
  <c r="ZU548" i="3" s="1"/>
  <c r="YY547" i="3"/>
  <c r="YY548" i="3" s="1"/>
  <c r="ABR547" i="3"/>
  <c r="ABR548" i="3" s="1"/>
  <c r="ZF547" i="3"/>
  <c r="ZF548" i="3" s="1"/>
  <c r="ABB547" i="3"/>
  <c r="ABB548" i="3" s="1"/>
  <c r="AAL547" i="3"/>
  <c r="AAL548" i="3" s="1"/>
  <c r="ABV547" i="3"/>
  <c r="ABV548" i="3" s="1"/>
  <c r="XP547" i="3"/>
  <c r="XP548" i="3" s="1"/>
  <c r="XE547" i="3"/>
  <c r="XE548" i="3" s="1"/>
  <c r="ABA547" i="3"/>
  <c r="ABA548" i="3" s="1"/>
  <c r="AAE547" i="3"/>
  <c r="AAE548" i="3" s="1"/>
  <c r="ZI547" i="3"/>
  <c r="ZI548" i="3" s="1"/>
  <c r="YM547" i="3"/>
  <c r="YM548" i="3" s="1"/>
  <c r="ABF547" i="3"/>
  <c r="ABF548" i="3" s="1"/>
  <c r="YT547" i="3"/>
  <c r="YT548" i="3" s="1"/>
  <c r="ZZ547" i="3"/>
  <c r="ZZ548" i="3" s="1"/>
  <c r="ABK547" i="3"/>
  <c r="ABK548" i="3" s="1"/>
  <c r="AAO547" i="3"/>
  <c r="AAO548" i="3" s="1"/>
  <c r="ZS547" i="3"/>
  <c r="ZS548" i="3" s="1"/>
  <c r="YW547" i="3"/>
  <c r="YW548" i="3" s="1"/>
  <c r="YA547" i="3"/>
  <c r="YA548" i="3" s="1"/>
  <c r="ABP547" i="3"/>
  <c r="ABP548" i="3" s="1"/>
  <c r="ABL547" i="3"/>
  <c r="ABL548" i="3" s="1"/>
  <c r="ZN547" i="3"/>
  <c r="ZN548" i="3" s="1"/>
  <c r="ABU547" i="3"/>
  <c r="ABU548" i="3" s="1"/>
  <c r="AAY547" i="3"/>
  <c r="AAY548" i="3" s="1"/>
  <c r="AAC547" i="3"/>
  <c r="AAC548" i="3" s="1"/>
  <c r="ZG547" i="3"/>
  <c r="ZG548" i="3" s="1"/>
  <c r="YK547" i="3"/>
  <c r="YK548" i="3" s="1"/>
  <c r="XO547" i="3"/>
  <c r="XO548" i="3" s="1"/>
  <c r="FJ547" i="3"/>
  <c r="FJ548" i="3" s="1"/>
  <c r="FJ248" i="6" s="1"/>
  <c r="FJ252" i="6" s="1"/>
  <c r="IF547" i="3"/>
  <c r="IF548" i="3" s="1"/>
  <c r="IF248" i="6" s="1"/>
  <c r="IF252" i="6" s="1"/>
  <c r="FI547" i="3"/>
  <c r="FI548" i="3" s="1"/>
  <c r="FI248" i="6" s="1"/>
  <c r="FI252" i="6" s="1"/>
  <c r="VB547" i="3"/>
  <c r="VB548" i="3" s="1"/>
  <c r="JO547" i="3"/>
  <c r="JO548" i="3" s="1"/>
  <c r="JO248" i="6" s="1"/>
  <c r="JO252" i="6" s="1"/>
  <c r="QP547" i="3"/>
  <c r="QP548" i="3" s="1"/>
  <c r="QP248" i="6" s="1"/>
  <c r="QP252" i="6" s="1"/>
  <c r="KW547" i="3"/>
  <c r="KW548" i="3" s="1"/>
  <c r="KW248" i="6" s="1"/>
  <c r="KW252" i="6" s="1"/>
  <c r="ND547" i="3"/>
  <c r="ND548" i="3" s="1"/>
  <c r="ND248" i="6" s="1"/>
  <c r="ND252" i="6" s="1"/>
  <c r="LO547" i="3"/>
  <c r="LO548" i="3" s="1"/>
  <c r="LO248" i="6" s="1"/>
  <c r="LO252" i="6" s="1"/>
  <c r="MV547" i="3"/>
  <c r="MV548" i="3" s="1"/>
  <c r="MV248" i="6" s="1"/>
  <c r="MV252" i="6" s="1"/>
  <c r="GK547" i="3"/>
  <c r="GK548" i="3" s="1"/>
  <c r="GK248" i="6" s="1"/>
  <c r="GK252" i="6" s="1"/>
  <c r="QL547" i="3"/>
  <c r="QL548" i="3" s="1"/>
  <c r="QL248" i="6" s="1"/>
  <c r="QL252" i="6" s="1"/>
  <c r="VU547" i="3"/>
  <c r="VU548" i="3" s="1"/>
  <c r="HZ547" i="3"/>
  <c r="HZ548" i="3" s="1"/>
  <c r="HZ248" i="6" s="1"/>
  <c r="HZ252" i="6" s="1"/>
  <c r="KL547" i="3"/>
  <c r="KL548" i="3" s="1"/>
  <c r="KL248" i="6" s="1"/>
  <c r="KL252" i="6" s="1"/>
  <c r="WV547" i="3"/>
  <c r="WV548" i="3" s="1"/>
  <c r="EA547" i="3"/>
  <c r="EA548" i="3" s="1"/>
  <c r="EA248" i="6" s="1"/>
  <c r="EA252" i="6" s="1"/>
  <c r="JB547" i="3"/>
  <c r="JB548" i="3" s="1"/>
  <c r="JB248" i="6" s="1"/>
  <c r="JB252" i="6" s="1"/>
  <c r="NO547" i="3"/>
  <c r="NO548" i="3" s="1"/>
  <c r="NO248" i="6" s="1"/>
  <c r="NO252" i="6" s="1"/>
  <c r="LB547" i="3"/>
  <c r="LB548" i="3" s="1"/>
  <c r="LB248" i="6" s="1"/>
  <c r="LB252" i="6" s="1"/>
  <c r="O14" i="17"/>
  <c r="Q14" i="17"/>
  <c r="M14" i="17" s="1"/>
  <c r="R14" i="17"/>
  <c r="S14" i="17"/>
  <c r="D14" i="17"/>
  <c r="T14" i="17"/>
  <c r="P14" i="17"/>
  <c r="U14" i="17"/>
  <c r="C14" i="17"/>
  <c r="RT547" i="3"/>
  <c r="RT548" i="3" s="1"/>
  <c r="MG547" i="3"/>
  <c r="MG548" i="3" s="1"/>
  <c r="MG248" i="6" s="1"/>
  <c r="MG252" i="6" s="1"/>
  <c r="HU547" i="3"/>
  <c r="HU548" i="3" s="1"/>
  <c r="HU248" i="6" s="1"/>
  <c r="HU252" i="6" s="1"/>
  <c r="FE547" i="3"/>
  <c r="FE548" i="3" s="1"/>
  <c r="FE248" i="6" s="1"/>
  <c r="FE252" i="6" s="1"/>
  <c r="RC547" i="3"/>
  <c r="RC548" i="3" s="1"/>
  <c r="RC248" i="6" s="1"/>
  <c r="RC252" i="6" s="1"/>
  <c r="IG547" i="3"/>
  <c r="IG548" i="3" s="1"/>
  <c r="IG248" i="6" s="1"/>
  <c r="IG252" i="6" s="1"/>
  <c r="EH547" i="3"/>
  <c r="EH548" i="3" s="1"/>
  <c r="EH248" i="6" s="1"/>
  <c r="EH252" i="6" s="1"/>
  <c r="UQ547" i="3"/>
  <c r="UQ548" i="3" s="1"/>
  <c r="RY547" i="3"/>
  <c r="RY548" i="3" s="1"/>
  <c r="NP547" i="3"/>
  <c r="NP548" i="3" s="1"/>
  <c r="NP248" i="6" s="1"/>
  <c r="NP252" i="6" s="1"/>
  <c r="IR547" i="3"/>
  <c r="IR548" i="3" s="1"/>
  <c r="IR248" i="6" s="1"/>
  <c r="IR252" i="6" s="1"/>
  <c r="OX547" i="3"/>
  <c r="OX548" i="3" s="1"/>
  <c r="OX248" i="6" s="1"/>
  <c r="OX252" i="6" s="1"/>
  <c r="TH547" i="3"/>
  <c r="TH548" i="3" s="1"/>
  <c r="PI547" i="3"/>
  <c r="PI548" i="3" s="1"/>
  <c r="PI248" i="6" s="1"/>
  <c r="PI252" i="6" s="1"/>
  <c r="LN547" i="3"/>
  <c r="LN548" i="3" s="1"/>
  <c r="LN248" i="6" s="1"/>
  <c r="LN252" i="6" s="1"/>
  <c r="EQ547" i="3"/>
  <c r="EQ548" i="3" s="1"/>
  <c r="EQ248" i="6" s="1"/>
  <c r="EQ252" i="6" s="1"/>
  <c r="WW547" i="3"/>
  <c r="WW548" i="3" s="1"/>
  <c r="IY547" i="3"/>
  <c r="IY548" i="3" s="1"/>
  <c r="IY248" i="6" s="1"/>
  <c r="IY252" i="6" s="1"/>
  <c r="IB547" i="3"/>
  <c r="IB548" i="3" s="1"/>
  <c r="IB248" i="6" s="1"/>
  <c r="IB252" i="6" s="1"/>
  <c r="RZ547" i="3"/>
  <c r="RZ548" i="3" s="1"/>
  <c r="TC547" i="3"/>
  <c r="TC548" i="3" s="1"/>
  <c r="RI547" i="3"/>
  <c r="RI548" i="3" s="1"/>
  <c r="RI248" i="6" s="1"/>
  <c r="RI252" i="6" s="1"/>
  <c r="SL547" i="3"/>
  <c r="SL548" i="3" s="1"/>
  <c r="OM547" i="3"/>
  <c r="OM548" i="3" s="1"/>
  <c r="OM248" i="6" s="1"/>
  <c r="OM252" i="6" s="1"/>
  <c r="FO547" i="3"/>
  <c r="FO548" i="3" s="1"/>
  <c r="FO248" i="6" s="1"/>
  <c r="FO252" i="6" s="1"/>
  <c r="LI547" i="3"/>
  <c r="LI548" i="3" s="1"/>
  <c r="LI248" i="6" s="1"/>
  <c r="LI252" i="6" s="1"/>
  <c r="NH547" i="3"/>
  <c r="NH548" i="3" s="1"/>
  <c r="NH248" i="6" s="1"/>
  <c r="NH252" i="6" s="1"/>
  <c r="MQ547" i="3"/>
  <c r="MQ548" i="3" s="1"/>
  <c r="MQ248" i="6" s="1"/>
  <c r="MQ252" i="6" s="1"/>
  <c r="PN547" i="3"/>
  <c r="PN548" i="3" s="1"/>
  <c r="PN248" i="6" s="1"/>
  <c r="PN252" i="6" s="1"/>
  <c r="WP547" i="3"/>
  <c r="WP548" i="3" s="1"/>
  <c r="UL547" i="3"/>
  <c r="UL548" i="3" s="1"/>
  <c r="HT547" i="3"/>
  <c r="HT548" i="3" s="1"/>
  <c r="HT248" i="6" s="1"/>
  <c r="HT252" i="6" s="1"/>
  <c r="NZ547" i="3"/>
  <c r="NZ548" i="3" s="1"/>
  <c r="NZ248" i="6" s="1"/>
  <c r="NZ252" i="6" s="1"/>
  <c r="HJ547" i="3"/>
  <c r="HJ548" i="3" s="1"/>
  <c r="HJ248" i="6" s="1"/>
  <c r="HJ252" i="6" s="1"/>
  <c r="RU547" i="3"/>
  <c r="RU548" i="3" s="1"/>
  <c r="UW547" i="3"/>
  <c r="UW548" i="3" s="1"/>
  <c r="KK547" i="3"/>
  <c r="KK548" i="3" s="1"/>
  <c r="KK248" i="6" s="1"/>
  <c r="KK252" i="6" s="1"/>
  <c r="TZ547" i="3"/>
  <c r="TZ548" i="3" s="1"/>
  <c r="OA547" i="3"/>
  <c r="OA548" i="3" s="1"/>
  <c r="OA248" i="6" s="1"/>
  <c r="OA252" i="6" s="1"/>
  <c r="EG547" i="3"/>
  <c r="EG548" i="3" s="1"/>
  <c r="EG248" i="6" s="1"/>
  <c r="EG252" i="6" s="1"/>
  <c r="GR547" i="3"/>
  <c r="GR548" i="3" s="1"/>
  <c r="GR248" i="6" s="1"/>
  <c r="GR252" i="6" s="1"/>
  <c r="MX547" i="3"/>
  <c r="MX548" i="3" s="1"/>
  <c r="MX248" i="6" s="1"/>
  <c r="MX252" i="6" s="1"/>
  <c r="UF547" i="3"/>
  <c r="UF548" i="3" s="1"/>
  <c r="KA547" i="3"/>
  <c r="KA548" i="3" s="1"/>
  <c r="KA248" i="6" s="1"/>
  <c r="KA252" i="6" s="1"/>
  <c r="QG547" i="3"/>
  <c r="QG548" i="3" s="1"/>
  <c r="QG248" i="6" s="1"/>
  <c r="QG252" i="6" s="1"/>
  <c r="XC547" i="3"/>
  <c r="XC548" i="3" s="1"/>
  <c r="GX547" i="3"/>
  <c r="GX548" i="3" s="1"/>
  <c r="GX248" i="6" s="1"/>
  <c r="GX252" i="6" s="1"/>
  <c r="RN547" i="3"/>
  <c r="RN548" i="3" s="1"/>
  <c r="PB547" i="3"/>
  <c r="PB548" i="3" s="1"/>
  <c r="PB248" i="6" s="1"/>
  <c r="PB252" i="6" s="1"/>
  <c r="EF547" i="3"/>
  <c r="EF548" i="3" s="1"/>
  <c r="EF248" i="6" s="1"/>
  <c r="EF252" i="6" s="1"/>
  <c r="HC547" i="3"/>
  <c r="HC548" i="3" s="1"/>
  <c r="HC248" i="6" s="1"/>
  <c r="HC252" i="6" s="1"/>
  <c r="VC547" i="3"/>
  <c r="VC548" i="3" s="1"/>
  <c r="HI547" i="3"/>
  <c r="HI548" i="3" s="1"/>
  <c r="HI248" i="6" s="1"/>
  <c r="HI252" i="6" s="1"/>
  <c r="UX547" i="3"/>
  <c r="UX548" i="3" s="1"/>
  <c r="WE547" i="3"/>
  <c r="WE548" i="3" s="1"/>
  <c r="JN547" i="3"/>
  <c r="JN548" i="3" s="1"/>
  <c r="JN248" i="6" s="1"/>
  <c r="JN252" i="6" s="1"/>
  <c r="OR547" i="3"/>
  <c r="OR548" i="3" s="1"/>
  <c r="OR248" i="6" s="1"/>
  <c r="OR252" i="6" s="1"/>
  <c r="KS547" i="3"/>
  <c r="KS548" i="3" s="1"/>
  <c r="KS248" i="6" s="1"/>
  <c r="KS252" i="6" s="1"/>
  <c r="TI547" i="3"/>
  <c r="TI548" i="3" s="1"/>
  <c r="JD547" i="3"/>
  <c r="JD548" i="3" s="1"/>
  <c r="JD248" i="6" s="1"/>
  <c r="JD252" i="6" s="1"/>
  <c r="PJ547" i="3"/>
  <c r="PJ548" i="3" s="1"/>
  <c r="PJ248" i="6" s="1"/>
  <c r="PJ252" i="6" s="1"/>
  <c r="GA547" i="3"/>
  <c r="GA548" i="3" s="1"/>
  <c r="GA248" i="6" s="1"/>
  <c r="GA252" i="6" s="1"/>
  <c r="VN547" i="3"/>
  <c r="VN548" i="3" s="1"/>
  <c r="LU547" i="3"/>
  <c r="LU548" i="3" s="1"/>
  <c r="LU248" i="6" s="1"/>
  <c r="LU252" i="6" s="1"/>
  <c r="QQ547" i="3"/>
  <c r="QQ548" i="3" s="1"/>
  <c r="QQ248" i="6" s="1"/>
  <c r="QQ252" i="6" s="1"/>
  <c r="GL547" i="3"/>
  <c r="GL548" i="3" s="1"/>
  <c r="GL248" i="6" s="1"/>
  <c r="GL252" i="6" s="1"/>
  <c r="RM547" i="3"/>
  <c r="RM548" i="3" s="1"/>
  <c r="NN547" i="3"/>
  <c r="NN548" i="3" s="1"/>
  <c r="NN248" i="6" s="1"/>
  <c r="NN252" i="6" s="1"/>
  <c r="EY247" i="6"/>
  <c r="EM547" i="3"/>
  <c r="EM548" i="3" s="1"/>
  <c r="EM248" i="6" s="1"/>
  <c r="EM252" i="6" s="1"/>
  <c r="NU547" i="3"/>
  <c r="NU548" i="3" s="1"/>
  <c r="NU248" i="6" s="1"/>
  <c r="NU252" i="6" s="1"/>
  <c r="PZ547" i="3"/>
  <c r="PZ548" i="3" s="1"/>
  <c r="PZ248" i="6" s="1"/>
  <c r="PZ252" i="6" s="1"/>
  <c r="LC547" i="3"/>
  <c r="LC548" i="3" s="1"/>
  <c r="LC248" i="6" s="1"/>
  <c r="LC252" i="6" s="1"/>
  <c r="QW547" i="3"/>
  <c r="QW548" i="3" s="1"/>
  <c r="QW248" i="6" s="1"/>
  <c r="QW252" i="6" s="1"/>
  <c r="RH547" i="3"/>
  <c r="RH548" i="3" s="1"/>
  <c r="RH248" i="6" s="1"/>
  <c r="RH252" i="6" s="1"/>
  <c r="FU547" i="3"/>
  <c r="FU548" i="3" s="1"/>
  <c r="FU248" i="6" s="1"/>
  <c r="FU252" i="6" s="1"/>
  <c r="RO547" i="3"/>
  <c r="RO548" i="3" s="1"/>
  <c r="TT547" i="3"/>
  <c r="TT548" i="3" s="1"/>
  <c r="FF247" i="6"/>
  <c r="JZ547" i="3"/>
  <c r="JZ548" i="3" s="1"/>
  <c r="JZ248" i="6" s="1"/>
  <c r="JZ252" i="6" s="1"/>
  <c r="MK547" i="3"/>
  <c r="MK548" i="3" s="1"/>
  <c r="MK248" i="6" s="1"/>
  <c r="MK252" i="6" s="1"/>
  <c r="IL547" i="3"/>
  <c r="IL548" i="3" s="1"/>
  <c r="IL248" i="6" s="1"/>
  <c r="IL252" i="6" s="1"/>
  <c r="PS547" i="3"/>
  <c r="PS548" i="3" s="1"/>
  <c r="PS248" i="6" s="1"/>
  <c r="PS252" i="6" s="1"/>
  <c r="FN547" i="3"/>
  <c r="FN548" i="3" s="1"/>
  <c r="FN248" i="6" s="1"/>
  <c r="FN252" i="6" s="1"/>
  <c r="KE547" i="3"/>
  <c r="KE548" i="3" s="1"/>
  <c r="KE248" i="6" s="1"/>
  <c r="KE252" i="6" s="1"/>
  <c r="PY547" i="3"/>
  <c r="PY548" i="3" s="1"/>
  <c r="PY248" i="6" s="1"/>
  <c r="PY252" i="6" s="1"/>
  <c r="RB547" i="3"/>
  <c r="RB548" i="3" s="1"/>
  <c r="RB248" i="6" s="1"/>
  <c r="RB252" i="6" s="1"/>
  <c r="VZ547" i="3"/>
  <c r="VZ548" i="3" s="1"/>
  <c r="UD547" i="3"/>
  <c r="UD548" i="3" s="1"/>
  <c r="TD547" i="3"/>
  <c r="TD548" i="3" s="1"/>
  <c r="PC547" i="3"/>
  <c r="PC548" i="3" s="1"/>
  <c r="PC248" i="6" s="1"/>
  <c r="PC252" i="6" s="1"/>
  <c r="OQ547" i="3"/>
  <c r="OQ548" i="3" s="1"/>
  <c r="OQ248" i="6" s="1"/>
  <c r="OQ252" i="6" s="1"/>
  <c r="GW547" i="3"/>
  <c r="GW548" i="3" s="1"/>
  <c r="GW248" i="6" s="1"/>
  <c r="GW252" i="6" s="1"/>
  <c r="JC547" i="3"/>
  <c r="JC548" i="3" s="1"/>
  <c r="JC248" i="6" s="1"/>
  <c r="JC252" i="6" s="1"/>
  <c r="GS547" i="3"/>
  <c r="GS548" i="3" s="1"/>
  <c r="GS248" i="6" s="1"/>
  <c r="GS252" i="6" s="1"/>
  <c r="NI547" i="3"/>
  <c r="NI548" i="3" s="1"/>
  <c r="NI248" i="6" s="1"/>
  <c r="NI252" i="6" s="1"/>
  <c r="TO547" i="3"/>
  <c r="TO548" i="3" s="1"/>
  <c r="JJ547" i="3"/>
  <c r="JJ548" i="3" s="1"/>
  <c r="JJ248" i="6" s="1"/>
  <c r="JJ252" i="6" s="1"/>
  <c r="NT547" i="3"/>
  <c r="NT548" i="3" s="1"/>
  <c r="NT248" i="6" s="1"/>
  <c r="NT252" i="6" s="1"/>
  <c r="QE547" i="3"/>
  <c r="QE548" i="3" s="1"/>
  <c r="QE248" i="6" s="1"/>
  <c r="QE252" i="6" s="1"/>
  <c r="MF547" i="3"/>
  <c r="MF548" i="3" s="1"/>
  <c r="MF248" i="6" s="1"/>
  <c r="MF252" i="6" s="1"/>
  <c r="OP547" i="3"/>
  <c r="OP548" i="3" s="1"/>
  <c r="OP248" i="6" s="1"/>
  <c r="OP252" i="6" s="1"/>
  <c r="EW547" i="3"/>
  <c r="EW548" i="3" s="1"/>
  <c r="EW248" i="6" s="1"/>
  <c r="EW252" i="6" s="1"/>
  <c r="MA547" i="3"/>
  <c r="MA548" i="3" s="1"/>
  <c r="MA248" i="6" s="1"/>
  <c r="MA252" i="6" s="1"/>
  <c r="KX547" i="3"/>
  <c r="KX548" i="3" s="1"/>
  <c r="KX248" i="6" s="1"/>
  <c r="KX252" i="6" s="1"/>
  <c r="SK547" i="3"/>
  <c r="SK548" i="3" s="1"/>
  <c r="KQ547" i="3"/>
  <c r="KQ548" i="3" s="1"/>
  <c r="KQ248" i="6" s="1"/>
  <c r="KQ252" i="6" s="1"/>
  <c r="QK547" i="3"/>
  <c r="QK548" i="3" s="1"/>
  <c r="QK248" i="6" s="1"/>
  <c r="QK252" i="6" s="1"/>
  <c r="PH547" i="3"/>
  <c r="PH548" i="3" s="1"/>
  <c r="PH248" i="6" s="1"/>
  <c r="PH252" i="6" s="1"/>
  <c r="QN247" i="6"/>
  <c r="VG547" i="3"/>
  <c r="VG548" i="3" s="1"/>
  <c r="PO547" i="3"/>
  <c r="PO548" i="3" s="1"/>
  <c r="PO248" i="6" s="1"/>
  <c r="PO252" i="6" s="1"/>
  <c r="WQ547" i="3"/>
  <c r="WQ548" i="3" s="1"/>
  <c r="ML547" i="3"/>
  <c r="ML548" i="3" s="1"/>
  <c r="ML248" i="6" s="1"/>
  <c r="ML252" i="6" s="1"/>
  <c r="SR547" i="3"/>
  <c r="SR548" i="3" s="1"/>
  <c r="XB547" i="3"/>
  <c r="XB548" i="3" s="1"/>
  <c r="IX547" i="3"/>
  <c r="IX548" i="3" s="1"/>
  <c r="IX248" i="6" s="1"/>
  <c r="IX252" i="6" s="1"/>
  <c r="UP547" i="3"/>
  <c r="UP548" i="3" s="1"/>
  <c r="BP245" i="6"/>
  <c r="BP547" i="3"/>
  <c r="BP548" i="3" s="1"/>
  <c r="BP248" i="6" s="1"/>
  <c r="BJ245" i="6"/>
  <c r="BJ547" i="3"/>
  <c r="BJ548" i="3" s="1"/>
  <c r="BJ248" i="6" s="1"/>
  <c r="HP547" i="3"/>
  <c r="HP548" i="3" s="1"/>
  <c r="HP248" i="6" s="1"/>
  <c r="HP252" i="6" s="1"/>
  <c r="LZ547" i="3"/>
  <c r="LZ548" i="3" s="1"/>
  <c r="LZ248" i="6" s="1"/>
  <c r="LZ252" i="6" s="1"/>
  <c r="BU245" i="6"/>
  <c r="BU547" i="3"/>
  <c r="BU548" i="3" s="1"/>
  <c r="BU248" i="6" s="1"/>
  <c r="SF547" i="3"/>
  <c r="SF548" i="3" s="1"/>
  <c r="IA547" i="3"/>
  <c r="IA548" i="3" s="1"/>
  <c r="IA248" i="6" s="1"/>
  <c r="IA252" i="6" s="1"/>
  <c r="TS547" i="3"/>
  <c r="TS548" i="3" s="1"/>
  <c r="U245" i="6"/>
  <c r="U547" i="3"/>
  <c r="U548" i="3" s="1"/>
  <c r="U248" i="6" s="1"/>
  <c r="XA547" i="3"/>
  <c r="XA548" i="3" s="1"/>
  <c r="CQ245" i="6"/>
  <c r="CQ547" i="3"/>
  <c r="CQ548" i="3" s="1"/>
  <c r="CQ248" i="6" s="1"/>
  <c r="TB547" i="3"/>
  <c r="TB548" i="3" s="1"/>
  <c r="IW547" i="3"/>
  <c r="IW548" i="3" s="1"/>
  <c r="IW248" i="6" s="1"/>
  <c r="IW252" i="6" s="1"/>
  <c r="PL247" i="6"/>
  <c r="LR247" i="6"/>
  <c r="GV247" i="6"/>
  <c r="RX547" i="3"/>
  <c r="RX548" i="3" s="1"/>
  <c r="HS547" i="3"/>
  <c r="HS548" i="3" s="1"/>
  <c r="HS248" i="6" s="1"/>
  <c r="HS252" i="6" s="1"/>
  <c r="NY547" i="3"/>
  <c r="NY548" i="3" s="1"/>
  <c r="NY248" i="6" s="1"/>
  <c r="NY252" i="6" s="1"/>
  <c r="VF547" i="3"/>
  <c r="VF548" i="3" s="1"/>
  <c r="LA547" i="3"/>
  <c r="LA548" i="3" s="1"/>
  <c r="LA248" i="6" s="1"/>
  <c r="LA252" i="6" s="1"/>
  <c r="AV245" i="6"/>
  <c r="AV547" i="3"/>
  <c r="AV548" i="3" s="1"/>
  <c r="AV248" i="6" s="1"/>
  <c r="RG547" i="3"/>
  <c r="RG548" i="3" s="1"/>
  <c r="RG248" i="6" s="1"/>
  <c r="RG252" i="6" s="1"/>
  <c r="HB547" i="3"/>
  <c r="HB548" i="3" s="1"/>
  <c r="HB248" i="6" s="1"/>
  <c r="HB252" i="6" s="1"/>
  <c r="PF547" i="3"/>
  <c r="PF548" i="3" s="1"/>
  <c r="PF248" i="6" s="1"/>
  <c r="PF252" i="6" s="1"/>
  <c r="FA547" i="3"/>
  <c r="FA548" i="3" s="1"/>
  <c r="FA248" i="6" s="1"/>
  <c r="FA252" i="6" s="1"/>
  <c r="VL547" i="3"/>
  <c r="VL548" i="3" s="1"/>
  <c r="LG547" i="3"/>
  <c r="LG548" i="3" s="1"/>
  <c r="LG248" i="6" s="1"/>
  <c r="LG252" i="6" s="1"/>
  <c r="BB245" i="6"/>
  <c r="BB547" i="3"/>
  <c r="BB548" i="3" s="1"/>
  <c r="BB248" i="6" s="1"/>
  <c r="RK547" i="3"/>
  <c r="RK548" i="3" s="1"/>
  <c r="HF547" i="3"/>
  <c r="HF548" i="3" s="1"/>
  <c r="HF248" i="6" s="1"/>
  <c r="HF252" i="6" s="1"/>
  <c r="NL547" i="3"/>
  <c r="NL548" i="3" s="1"/>
  <c r="NL248" i="6" s="1"/>
  <c r="NL252" i="6" s="1"/>
  <c r="QB547" i="3"/>
  <c r="QB548" i="3" s="1"/>
  <c r="QB248" i="6" s="1"/>
  <c r="QB252" i="6" s="1"/>
  <c r="FW547" i="3"/>
  <c r="FW548" i="3" s="1"/>
  <c r="FW248" i="6" s="1"/>
  <c r="FW252" i="6" s="1"/>
  <c r="WH547" i="3"/>
  <c r="WH548" i="3" s="1"/>
  <c r="MC547" i="3"/>
  <c r="MC548" i="3" s="1"/>
  <c r="MC248" i="6" s="1"/>
  <c r="MC252" i="6" s="1"/>
  <c r="GY547" i="3"/>
  <c r="GY548" i="3" s="1"/>
  <c r="GY248" i="6" s="1"/>
  <c r="GY252" i="6" s="1"/>
  <c r="WL547" i="3"/>
  <c r="WL548" i="3" s="1"/>
  <c r="MS547" i="3"/>
  <c r="MS548" i="3" s="1"/>
  <c r="MS248" i="6" s="1"/>
  <c r="MS252" i="6" s="1"/>
  <c r="CZ245" i="6"/>
  <c r="CZ547" i="3"/>
  <c r="CZ548" i="3" s="1"/>
  <c r="CZ248" i="6" s="1"/>
  <c r="CC245" i="6"/>
  <c r="CC547" i="3"/>
  <c r="CC548" i="3" s="1"/>
  <c r="CC248" i="6" s="1"/>
  <c r="WR547" i="3"/>
  <c r="WR548" i="3" s="1"/>
  <c r="UY547" i="3"/>
  <c r="UY548" i="3" s="1"/>
  <c r="WS547" i="3"/>
  <c r="WS548" i="3" s="1"/>
  <c r="CT245" i="6"/>
  <c r="CT547" i="3"/>
  <c r="CT548" i="3" s="1"/>
  <c r="CT248" i="6" s="1"/>
  <c r="FP547" i="3"/>
  <c r="FP548" i="3" s="1"/>
  <c r="FP248" i="6" s="1"/>
  <c r="FP252" i="6" s="1"/>
  <c r="WX547" i="3"/>
  <c r="WX548" i="3" s="1"/>
  <c r="HQ547" i="3"/>
  <c r="HQ548" i="3" s="1"/>
  <c r="HQ248" i="6" s="1"/>
  <c r="HQ252" i="6" s="1"/>
  <c r="CB245" i="6"/>
  <c r="CB547" i="3"/>
  <c r="CB548" i="3" s="1"/>
  <c r="CB248" i="6" s="1"/>
  <c r="WK547" i="3"/>
  <c r="WK548" i="3" s="1"/>
  <c r="MR547" i="3"/>
  <c r="MR548" i="3" s="1"/>
  <c r="MR248" i="6" s="1"/>
  <c r="CM245" i="6"/>
  <c r="CM547" i="3"/>
  <c r="CM548" i="3" s="1"/>
  <c r="CM248" i="6" s="1"/>
  <c r="OE547" i="3"/>
  <c r="OE548" i="3" s="1"/>
  <c r="OE248" i="6" s="1"/>
  <c r="OE252" i="6" s="1"/>
  <c r="DZ245" i="6"/>
  <c r="DZ547" i="3"/>
  <c r="DZ548" i="3" s="1"/>
  <c r="DZ248" i="6" s="1"/>
  <c r="HC247" i="6"/>
  <c r="HH547" i="3"/>
  <c r="HH548" i="3" s="1"/>
  <c r="HH248" i="6" s="1"/>
  <c r="HH252" i="6" s="1"/>
  <c r="DI245" i="6"/>
  <c r="DI547" i="3"/>
  <c r="DI548" i="3" s="1"/>
  <c r="DI248" i="6" s="1"/>
  <c r="JN247" i="6"/>
  <c r="WO547" i="3"/>
  <c r="WO548" i="3" s="1"/>
  <c r="MJ547" i="3"/>
  <c r="MJ548" i="3" s="1"/>
  <c r="MJ248" i="6" s="1"/>
  <c r="MJ252" i="6" s="1"/>
  <c r="CE245" i="6"/>
  <c r="CE547" i="3"/>
  <c r="CE548" i="3" s="1"/>
  <c r="CE248" i="6" s="1"/>
  <c r="SP547" i="3"/>
  <c r="SP548" i="3" s="1"/>
  <c r="IK547" i="3"/>
  <c r="IK548" i="3" s="1"/>
  <c r="IK248" i="6" s="1"/>
  <c r="IK252" i="6" s="1"/>
  <c r="PR547" i="3"/>
  <c r="PR548" i="3" s="1"/>
  <c r="PR248" i="6" s="1"/>
  <c r="PR252" i="6" s="1"/>
  <c r="FM547" i="3"/>
  <c r="FM548" i="3" s="1"/>
  <c r="FM248" i="6" s="1"/>
  <c r="FM252" i="6" s="1"/>
  <c r="VX547" i="3"/>
  <c r="VX548" i="3" s="1"/>
  <c r="LS547" i="3"/>
  <c r="LS548" i="3" s="1"/>
  <c r="LS248" i="6" s="1"/>
  <c r="LS252" i="6" s="1"/>
  <c r="BN245" i="6"/>
  <c r="BN547" i="3"/>
  <c r="BN548" i="3" s="1"/>
  <c r="BN248" i="6" s="1"/>
  <c r="TW547" i="3"/>
  <c r="TW548" i="3" s="1"/>
  <c r="JR547" i="3"/>
  <c r="JR548" i="3" s="1"/>
  <c r="JR248" i="6" s="1"/>
  <c r="JR252" i="6" s="1"/>
  <c r="M245" i="6"/>
  <c r="M547" i="3"/>
  <c r="M548" i="3" s="1"/>
  <c r="M248" i="6" s="1"/>
  <c r="PX547" i="3"/>
  <c r="PX548" i="3" s="1"/>
  <c r="PX248" i="6" s="1"/>
  <c r="PX252" i="6" s="1"/>
  <c r="FS547" i="3"/>
  <c r="FS548" i="3" s="1"/>
  <c r="FS248" i="6" s="1"/>
  <c r="FS252" i="6" s="1"/>
  <c r="KI247" i="6"/>
  <c r="WB547" i="3"/>
  <c r="WB548" i="3" s="1"/>
  <c r="LW547" i="3"/>
  <c r="LW548" i="3" s="1"/>
  <c r="LW248" i="6" s="1"/>
  <c r="BR245" i="6"/>
  <c r="BR547" i="3"/>
  <c r="BR548" i="3" s="1"/>
  <c r="BR248" i="6" s="1"/>
  <c r="SC547" i="3"/>
  <c r="SC548" i="3" s="1"/>
  <c r="US547" i="3"/>
  <c r="US548" i="3" s="1"/>
  <c r="KN547" i="3"/>
  <c r="KN548" i="3" s="1"/>
  <c r="KN248" i="6" s="1"/>
  <c r="AI245" i="6"/>
  <c r="AI547" i="3"/>
  <c r="AI548" i="3" s="1"/>
  <c r="AI248" i="6" s="1"/>
  <c r="QT547" i="3"/>
  <c r="QT548" i="3" s="1"/>
  <c r="QT248" i="6" s="1"/>
  <c r="QT252" i="6" s="1"/>
  <c r="GO547" i="3"/>
  <c r="GO548" i="3" s="1"/>
  <c r="GO248" i="6" s="1"/>
  <c r="GO252" i="6" s="1"/>
  <c r="BK245" i="6"/>
  <c r="BK547" i="3"/>
  <c r="BK548" i="3" s="1"/>
  <c r="BK248" i="6" s="1"/>
  <c r="QX547" i="3"/>
  <c r="QX548" i="3" s="1"/>
  <c r="QX248" i="6" s="1"/>
  <c r="QX252" i="6" s="1"/>
  <c r="HE547" i="3"/>
  <c r="HE548" i="3" s="1"/>
  <c r="HE248" i="6" s="1"/>
  <c r="HE252" i="6" s="1"/>
  <c r="XD547" i="3"/>
  <c r="XD548" i="3" s="1"/>
  <c r="CJ245" i="6"/>
  <c r="CJ547" i="3"/>
  <c r="CJ548" i="3" s="1"/>
  <c r="CJ248" i="6" s="1"/>
  <c r="GC547" i="3"/>
  <c r="GC548" i="3" s="1"/>
  <c r="GC248" i="6" s="1"/>
  <c r="GC252" i="6" s="1"/>
  <c r="SN547" i="3"/>
  <c r="SN548" i="3" s="1"/>
  <c r="KT547" i="3"/>
  <c r="KT548" i="3" s="1"/>
  <c r="KT248" i="6" s="1"/>
  <c r="KT252" i="6" s="1"/>
  <c r="NE547" i="3"/>
  <c r="NE548" i="3" s="1"/>
  <c r="NE248" i="6" s="1"/>
  <c r="NE252" i="6" s="1"/>
  <c r="AY245" i="6"/>
  <c r="AY547" i="3"/>
  <c r="AY548" i="3" s="1"/>
  <c r="AY248" i="6" s="1"/>
  <c r="DP245" i="6"/>
  <c r="DP547" i="3"/>
  <c r="DP548" i="3" s="1"/>
  <c r="DP248" i="6" s="1"/>
  <c r="UA547" i="3"/>
  <c r="UA548" i="3" s="1"/>
  <c r="JV547" i="3"/>
  <c r="JV548" i="3" s="1"/>
  <c r="JV248" i="6" s="1"/>
  <c r="JV252" i="6" s="1"/>
  <c r="Q245" i="6"/>
  <c r="Q547" i="3"/>
  <c r="Q548" i="3" s="1"/>
  <c r="Q248" i="6" s="1"/>
  <c r="AM245" i="6"/>
  <c r="AM547" i="3"/>
  <c r="AM548" i="3" s="1"/>
  <c r="AM248" i="6" s="1"/>
  <c r="GG547" i="3"/>
  <c r="GG548" i="3" s="1"/>
  <c r="GG248" i="6" s="1"/>
  <c r="GG252" i="6" s="1"/>
  <c r="AX245" i="6"/>
  <c r="AX547" i="3"/>
  <c r="AX548" i="3" s="1"/>
  <c r="AX248" i="6" s="1"/>
  <c r="HD547" i="3"/>
  <c r="HD548" i="3" s="1"/>
  <c r="HD248" i="6" s="1"/>
  <c r="HD252" i="6" s="1"/>
  <c r="SV547" i="3"/>
  <c r="SV548" i="3" s="1"/>
  <c r="IQ547" i="3"/>
  <c r="IQ548" i="3" s="1"/>
  <c r="IQ248" i="6" s="1"/>
  <c r="NA247" i="6"/>
  <c r="WD547" i="3"/>
  <c r="WD548" i="3" s="1"/>
  <c r="LY547" i="3"/>
  <c r="LY548" i="3" s="1"/>
  <c r="LY248" i="6" s="1"/>
  <c r="LY252" i="6" s="1"/>
  <c r="BT245" i="6"/>
  <c r="BT547" i="3"/>
  <c r="BT548" i="3" s="1"/>
  <c r="BT248" i="6" s="1"/>
  <c r="SE547" i="3"/>
  <c r="SE548" i="3" s="1"/>
  <c r="MT247" i="6"/>
  <c r="RA547" i="3"/>
  <c r="RA548" i="3" s="1"/>
  <c r="RA248" i="6" s="1"/>
  <c r="RA252" i="6" s="1"/>
  <c r="GV547" i="3"/>
  <c r="GV548" i="3" s="1"/>
  <c r="GV248" i="6" s="1"/>
  <c r="GV252" i="6" s="1"/>
  <c r="RB247" i="6"/>
  <c r="NB547" i="3"/>
  <c r="NB548" i="3" s="1"/>
  <c r="NB248" i="6" s="1"/>
  <c r="NB252" i="6" s="1"/>
  <c r="CW245" i="6"/>
  <c r="CW547" i="3"/>
  <c r="CW548" i="3" s="1"/>
  <c r="CW248" i="6" s="1"/>
  <c r="UI547" i="3"/>
  <c r="UI548" i="3" s="1"/>
  <c r="KD547" i="3"/>
  <c r="KD548" i="3" s="1"/>
  <c r="KD248" i="6" s="1"/>
  <c r="KD252" i="6" s="1"/>
  <c r="Y245" i="6"/>
  <c r="Y547" i="3"/>
  <c r="Y548" i="3" s="1"/>
  <c r="Y248" i="6" s="1"/>
  <c r="QJ547" i="3"/>
  <c r="QJ548" i="3" s="1"/>
  <c r="QJ248" i="6" s="1"/>
  <c r="QJ252" i="6" s="1"/>
  <c r="GE547" i="3"/>
  <c r="GE548" i="3" s="1"/>
  <c r="GE248" i="6" s="1"/>
  <c r="GE252" i="6" s="1"/>
  <c r="OI547" i="3"/>
  <c r="OI548" i="3" s="1"/>
  <c r="OI248" i="6" s="1"/>
  <c r="OI252" i="6" s="1"/>
  <c r="ED547" i="3"/>
  <c r="ED548" i="3" s="1"/>
  <c r="ED248" i="6" s="1"/>
  <c r="ED252" i="6" s="1"/>
  <c r="ED247" i="6"/>
  <c r="UC547" i="3"/>
  <c r="UC548" i="3" s="1"/>
  <c r="KJ547" i="3"/>
  <c r="KJ548" i="3" s="1"/>
  <c r="KJ248" i="6" s="1"/>
  <c r="KJ252" i="6" s="1"/>
  <c r="AE245" i="6"/>
  <c r="AE547" i="3"/>
  <c r="AE548" i="3" s="1"/>
  <c r="AE248" i="6" s="1"/>
  <c r="QN547" i="3"/>
  <c r="QN548" i="3" s="1"/>
  <c r="QN248" i="6" s="1"/>
  <c r="QN252" i="6" s="1"/>
  <c r="GI547" i="3"/>
  <c r="GI548" i="3" s="1"/>
  <c r="GI248" i="6" s="1"/>
  <c r="GI252" i="6" s="1"/>
  <c r="WT547" i="3"/>
  <c r="WT548" i="3" s="1"/>
  <c r="MO547" i="3"/>
  <c r="MO548" i="3" s="1"/>
  <c r="MO248" i="6" s="1"/>
  <c r="MO252" i="6" s="1"/>
  <c r="QG247" i="6"/>
  <c r="PE547" i="3"/>
  <c r="PE548" i="3" s="1"/>
  <c r="PE248" i="6" s="1"/>
  <c r="PE252" i="6" s="1"/>
  <c r="EZ547" i="3"/>
  <c r="EZ548" i="3" s="1"/>
  <c r="EZ248" i="6" s="1"/>
  <c r="EZ252" i="6" s="1"/>
  <c r="HJ247" i="6"/>
  <c r="VK547" i="3"/>
  <c r="VK548" i="3" s="1"/>
  <c r="LF547" i="3"/>
  <c r="LF548" i="3" s="1"/>
  <c r="LF248" i="6" s="1"/>
  <c r="LF252" i="6" s="1"/>
  <c r="BA245" i="6"/>
  <c r="BA547" i="3"/>
  <c r="BA548" i="3" s="1"/>
  <c r="BA248" i="6" s="1"/>
  <c r="VO547" i="3"/>
  <c r="VO548" i="3" s="1"/>
  <c r="LJ547" i="3"/>
  <c r="LJ548" i="3" s="1"/>
  <c r="LJ248" i="6" s="1"/>
  <c r="LJ252" i="6" s="1"/>
  <c r="BQ245" i="6"/>
  <c r="BQ547" i="3"/>
  <c r="BQ548" i="3" s="1"/>
  <c r="BQ248" i="6" s="1"/>
  <c r="RP547" i="3"/>
  <c r="RP548" i="3" s="1"/>
  <c r="HX547" i="3"/>
  <c r="HX548" i="3" s="1"/>
  <c r="HX248" i="6" s="1"/>
  <c r="HX252" i="6" s="1"/>
  <c r="KG547" i="3"/>
  <c r="KG548" i="3" s="1"/>
  <c r="KG248" i="6" s="1"/>
  <c r="JH547" i="3"/>
  <c r="JH548" i="3" s="1"/>
  <c r="JH248" i="6" s="1"/>
  <c r="JH252" i="6" s="1"/>
  <c r="PK547" i="3"/>
  <c r="PK548" i="3" s="1"/>
  <c r="PK248" i="6" s="1"/>
  <c r="PK252" i="6" s="1"/>
  <c r="ON547" i="3"/>
  <c r="ON548" i="3" s="1"/>
  <c r="ON248" i="6" s="1"/>
  <c r="ON252" i="6" s="1"/>
  <c r="DL245" i="6"/>
  <c r="DL547" i="3"/>
  <c r="DL548" i="3" s="1"/>
  <c r="DL248" i="6" s="1"/>
  <c r="DC245" i="6"/>
  <c r="DC547" i="3"/>
  <c r="DC548" i="3" s="1"/>
  <c r="DC248" i="6" s="1"/>
  <c r="TN547" i="3"/>
  <c r="TN548" i="3" s="1"/>
  <c r="GO247" i="6"/>
  <c r="CL245" i="6"/>
  <c r="CL547" i="3"/>
  <c r="CL548" i="3" s="1"/>
  <c r="CL248" i="6" s="1"/>
  <c r="IZ247" i="6"/>
  <c r="OQ247" i="6"/>
  <c r="EL247" i="6"/>
  <c r="PZ247" i="6"/>
  <c r="VR547" i="3"/>
  <c r="VR548" i="3" s="1"/>
  <c r="LM547" i="3"/>
  <c r="LM548" i="3" s="1"/>
  <c r="LM248" i="6" s="1"/>
  <c r="LM252" i="6" s="1"/>
  <c r="BH245" i="6"/>
  <c r="BH547" i="3"/>
  <c r="BH548" i="3" s="1"/>
  <c r="BH248" i="6" s="1"/>
  <c r="RS547" i="3"/>
  <c r="RS548" i="3" s="1"/>
  <c r="HN547" i="3"/>
  <c r="HN548" i="3" s="1"/>
  <c r="HN248" i="6" s="1"/>
  <c r="HN252" i="6" s="1"/>
  <c r="OU547" i="3"/>
  <c r="OU548" i="3" s="1"/>
  <c r="OU248" i="6" s="1"/>
  <c r="OU252" i="6" s="1"/>
  <c r="EP547" i="3"/>
  <c r="EP548" i="3" s="1"/>
  <c r="EP248" i="6" s="1"/>
  <c r="EP252" i="6" s="1"/>
  <c r="UO547" i="3"/>
  <c r="UO548" i="3" s="1"/>
  <c r="KV547" i="3"/>
  <c r="KV548" i="3" s="1"/>
  <c r="KV248" i="6" s="1"/>
  <c r="KV252" i="6" s="1"/>
  <c r="AQ245" i="6"/>
  <c r="AQ547" i="3"/>
  <c r="AQ548" i="3" s="1"/>
  <c r="AQ248" i="6" s="1"/>
  <c r="IU547" i="3"/>
  <c r="IU548" i="3" s="1"/>
  <c r="IU248" i="6" s="1"/>
  <c r="IU252" i="6" s="1"/>
  <c r="OO547" i="3"/>
  <c r="OO548" i="3" s="1"/>
  <c r="OO248" i="6" s="1"/>
  <c r="EV547" i="3"/>
  <c r="EV548" i="3" s="1"/>
  <c r="EV248" i="6" s="1"/>
  <c r="EV252" i="6" s="1"/>
  <c r="VE547" i="3"/>
  <c r="VE548" i="3" s="1"/>
  <c r="KZ547" i="3"/>
  <c r="KZ548" i="3" s="1"/>
  <c r="KZ248" i="6" s="1"/>
  <c r="KZ252" i="6" s="1"/>
  <c r="AU245" i="6"/>
  <c r="AU547" i="3"/>
  <c r="AU548" i="3" s="1"/>
  <c r="AU248" i="6" s="1"/>
  <c r="RF547" i="3"/>
  <c r="RF548" i="3" s="1"/>
  <c r="RF248" i="6" s="1"/>
  <c r="RF252" i="6" s="1"/>
  <c r="HA547" i="3"/>
  <c r="HA548" i="3" s="1"/>
  <c r="HA248" i="6" s="1"/>
  <c r="HA252" i="6" s="1"/>
  <c r="TV547" i="3"/>
  <c r="TV548" i="3" s="1"/>
  <c r="JQ547" i="3"/>
  <c r="JQ548" i="3" s="1"/>
  <c r="JQ248" i="6" s="1"/>
  <c r="JQ252" i="6" s="1"/>
  <c r="L245" i="6"/>
  <c r="L547" i="3"/>
  <c r="L548" i="3" s="1"/>
  <c r="L248" i="6" s="1"/>
  <c r="PW547" i="3"/>
  <c r="PW548" i="3" s="1"/>
  <c r="PW248" i="6" s="1"/>
  <c r="PW252" i="6" s="1"/>
  <c r="FR547" i="3"/>
  <c r="FR548" i="3" s="1"/>
  <c r="FR248" i="6" s="1"/>
  <c r="FR252" i="6" s="1"/>
  <c r="QA547" i="3"/>
  <c r="QA548" i="3" s="1"/>
  <c r="QA248" i="6" s="1"/>
  <c r="QA252" i="6" s="1"/>
  <c r="FV547" i="3"/>
  <c r="FV548" i="3" s="1"/>
  <c r="FV248" i="6" s="1"/>
  <c r="FV252" i="6" s="1"/>
  <c r="WG547" i="3"/>
  <c r="WG548" i="3" s="1"/>
  <c r="TL547" i="3"/>
  <c r="TL548" i="3" s="1"/>
  <c r="JI547" i="3"/>
  <c r="JI548" i="3" s="1"/>
  <c r="JI248" i="6" s="1"/>
  <c r="JI252" i="6" s="1"/>
  <c r="VH547" i="3"/>
  <c r="VH548" i="3" s="1"/>
  <c r="UG547" i="3"/>
  <c r="UG548" i="3" s="1"/>
  <c r="AZ245" i="6"/>
  <c r="AZ547" i="3"/>
  <c r="AZ548" i="3" s="1"/>
  <c r="AZ248" i="6" s="1"/>
  <c r="DU245" i="6"/>
  <c r="DU547" i="3"/>
  <c r="DU548" i="3" s="1"/>
  <c r="DU248" i="6" s="1"/>
  <c r="FF547" i="3"/>
  <c r="FF548" i="3" s="1"/>
  <c r="FF248" i="6" s="1"/>
  <c r="FF252" i="6" s="1"/>
  <c r="QR547" i="3"/>
  <c r="QR548" i="3" s="1"/>
  <c r="QR248" i="6" s="1"/>
  <c r="QR252" i="6" s="1"/>
  <c r="EI547" i="3"/>
  <c r="EI548" i="3" s="1"/>
  <c r="EI248" i="6" s="1"/>
  <c r="EI252" i="6" s="1"/>
  <c r="EX547" i="3"/>
  <c r="EX548" i="3" s="1"/>
  <c r="EX248" i="6" s="1"/>
  <c r="EX252" i="6" s="1"/>
  <c r="AA245" i="6"/>
  <c r="AA547" i="3"/>
  <c r="AA548" i="3" s="1"/>
  <c r="AA248" i="6" s="1"/>
  <c r="AW245" i="6"/>
  <c r="AW547" i="3"/>
  <c r="AW548" i="3" s="1"/>
  <c r="AW248" i="6" s="1"/>
  <c r="LK247" i="6"/>
  <c r="QD547" i="3"/>
  <c r="QD548" i="3" s="1"/>
  <c r="QD248" i="6" s="1"/>
  <c r="QD252" i="6" s="1"/>
  <c r="FY547" i="3"/>
  <c r="FY548" i="3" s="1"/>
  <c r="FY248" i="6" s="1"/>
  <c r="WJ547" i="3"/>
  <c r="WJ548" i="3" s="1"/>
  <c r="ME547" i="3"/>
  <c r="ME548" i="3" s="1"/>
  <c r="ME248" i="6" s="1"/>
  <c r="ME252" i="6" s="1"/>
  <c r="BZ245" i="6"/>
  <c r="BZ547" i="3"/>
  <c r="BZ548" i="3" s="1"/>
  <c r="BZ248" i="6" s="1"/>
  <c r="JG547" i="3"/>
  <c r="JG548" i="3" s="1"/>
  <c r="JG248" i="6" s="1"/>
  <c r="JG252" i="6" s="1"/>
  <c r="PA547" i="3"/>
  <c r="PA548" i="3" s="1"/>
  <c r="PA248" i="6" s="1"/>
  <c r="PA252" i="6" s="1"/>
  <c r="FH547" i="3"/>
  <c r="FH548" i="3" s="1"/>
  <c r="FH248" i="6" s="1"/>
  <c r="FH252" i="6" s="1"/>
  <c r="DG245" i="6"/>
  <c r="DG547" i="3"/>
  <c r="DG548" i="3" s="1"/>
  <c r="DG248" i="6" s="1"/>
  <c r="ST547" i="3"/>
  <c r="ST548" i="3" s="1"/>
  <c r="JA547" i="3"/>
  <c r="JA548" i="3" s="1"/>
  <c r="JA248" i="6" s="1"/>
  <c r="JA252" i="6" s="1"/>
  <c r="PQ547" i="3"/>
  <c r="PQ548" i="3" s="1"/>
  <c r="PQ248" i="6" s="1"/>
  <c r="FL547" i="3"/>
  <c r="FL548" i="3" s="1"/>
  <c r="FL248" i="6" s="1"/>
  <c r="FL252" i="6" s="1"/>
  <c r="JG247" i="6"/>
  <c r="VW547" i="3"/>
  <c r="VW548" i="3" s="1"/>
  <c r="LR547" i="3"/>
  <c r="LR548" i="3" s="1"/>
  <c r="LR248" i="6" s="1"/>
  <c r="LR252" i="6" s="1"/>
  <c r="BM245" i="6"/>
  <c r="BM547" i="3"/>
  <c r="BM548" i="3" s="1"/>
  <c r="BM248" i="6" s="1"/>
  <c r="MF247" i="6"/>
  <c r="OH547" i="3"/>
  <c r="OH548" i="3" s="1"/>
  <c r="OH248" i="6" s="1"/>
  <c r="OH252" i="6" s="1"/>
  <c r="EC547" i="3"/>
  <c r="EC548" i="3" s="1"/>
  <c r="EC248" i="6" s="1"/>
  <c r="EC252" i="6" s="1"/>
  <c r="UN547" i="3"/>
  <c r="UN548" i="3" s="1"/>
  <c r="KI547" i="3"/>
  <c r="KI548" i="3" s="1"/>
  <c r="KI248" i="6" s="1"/>
  <c r="KI252" i="6" s="1"/>
  <c r="AD245" i="6"/>
  <c r="AD547" i="3"/>
  <c r="AD548" i="3" s="1"/>
  <c r="AD248" i="6" s="1"/>
  <c r="UR547" i="3"/>
  <c r="UR548" i="3" s="1"/>
  <c r="KM547" i="3"/>
  <c r="KM548" i="3" s="1"/>
  <c r="KM248" i="6" s="1"/>
  <c r="KM252" i="6" s="1"/>
  <c r="AH245" i="6"/>
  <c r="AH547" i="3"/>
  <c r="AH548" i="3" s="1"/>
  <c r="AH248" i="6" s="1"/>
  <c r="QS547" i="3"/>
  <c r="QS548" i="3" s="1"/>
  <c r="QS248" i="6" s="1"/>
  <c r="QS252" i="6" s="1"/>
  <c r="LQ547" i="3"/>
  <c r="LQ548" i="3" s="1"/>
  <c r="LQ248" i="6" s="1"/>
  <c r="KF547" i="3"/>
  <c r="KF548" i="3" s="1"/>
  <c r="KF248" i="6" s="1"/>
  <c r="KF252" i="6" s="1"/>
  <c r="KB547" i="3"/>
  <c r="KB548" i="3" s="1"/>
  <c r="KB248" i="6" s="1"/>
  <c r="NV547" i="3"/>
  <c r="NV548" i="3" s="1"/>
  <c r="NV248" i="6" s="1"/>
  <c r="NV252" i="6" s="1"/>
  <c r="GZ547" i="3"/>
  <c r="GZ548" i="3" s="1"/>
  <c r="GZ248" i="6" s="1"/>
  <c r="GZ252" i="6" s="1"/>
  <c r="SS547" i="3"/>
  <c r="SS548" i="3" s="1"/>
  <c r="OW547" i="3"/>
  <c r="OW548" i="3" s="1"/>
  <c r="OW248" i="6" s="1"/>
  <c r="OW252" i="6" s="1"/>
  <c r="DK245" i="6"/>
  <c r="DK547" i="3"/>
  <c r="DK548" i="3" s="1"/>
  <c r="DK248" i="6" s="1"/>
  <c r="J245" i="6"/>
  <c r="J547" i="3"/>
  <c r="J548" i="3" s="1"/>
  <c r="J248" i="6" s="1"/>
  <c r="UE547" i="3"/>
  <c r="UE548" i="3" s="1"/>
  <c r="AG245" i="6"/>
  <c r="AG547" i="3"/>
  <c r="AG548" i="3" s="1"/>
  <c r="AG248" i="6" s="1"/>
  <c r="HQ247" i="6"/>
  <c r="CF245" i="6"/>
  <c r="CF547" i="3"/>
  <c r="CF548" i="3" s="1"/>
  <c r="CF248" i="6" s="1"/>
  <c r="SQ547" i="3"/>
  <c r="SQ548" i="3" s="1"/>
  <c r="VM547" i="3"/>
  <c r="VM548" i="3" s="1"/>
  <c r="LT547" i="3"/>
  <c r="LT548" i="3" s="1"/>
  <c r="LT248" i="6" s="1"/>
  <c r="LT252" i="6" s="1"/>
  <c r="BO245" i="6"/>
  <c r="BO547" i="3"/>
  <c r="BO548" i="3" s="1"/>
  <c r="BO248" i="6" s="1"/>
  <c r="QU247" i="6"/>
  <c r="UU547" i="3"/>
  <c r="UU548" i="3" s="1"/>
  <c r="KP547" i="3"/>
  <c r="KP548" i="3" s="1"/>
  <c r="KP248" i="6" s="1"/>
  <c r="KP252" i="6" s="1"/>
  <c r="AK245" i="6"/>
  <c r="AK547" i="3"/>
  <c r="AK548" i="3" s="1"/>
  <c r="AK248" i="6" s="1"/>
  <c r="QV547" i="3"/>
  <c r="QV548" i="3" s="1"/>
  <c r="QV248" i="6" s="1"/>
  <c r="QV252" i="6" s="1"/>
  <c r="GQ547" i="3"/>
  <c r="GQ548" i="3" s="1"/>
  <c r="GQ248" i="6" s="1"/>
  <c r="GQ252" i="6" s="1"/>
  <c r="PS247" i="6"/>
  <c r="DS245" i="6"/>
  <c r="DS547" i="3"/>
  <c r="DS548" i="3" s="1"/>
  <c r="DS248" i="6" s="1"/>
  <c r="TF547" i="3"/>
  <c r="TF548" i="3" s="1"/>
  <c r="JM547" i="3"/>
  <c r="JM548" i="3" s="1"/>
  <c r="JM248" i="6" s="1"/>
  <c r="JM252" i="6" s="1"/>
  <c r="T245" i="6"/>
  <c r="T547" i="3"/>
  <c r="T548" i="3" s="1"/>
  <c r="T248" i="6" s="1"/>
  <c r="FM247" i="6"/>
  <c r="NF547" i="3"/>
  <c r="NF548" i="3" s="1"/>
  <c r="NF248" i="6" s="1"/>
  <c r="NF252" i="6" s="1"/>
  <c r="DM245" i="6"/>
  <c r="DM547" i="3"/>
  <c r="DM548" i="3" s="1"/>
  <c r="DM248" i="6" s="1"/>
  <c r="UH547" i="3"/>
  <c r="UH548" i="3" s="1"/>
  <c r="KC547" i="3"/>
  <c r="KC548" i="3" s="1"/>
  <c r="KC248" i="6" s="1"/>
  <c r="KC252" i="6" s="1"/>
  <c r="X245" i="6"/>
  <c r="X547" i="3"/>
  <c r="X548" i="3" s="1"/>
  <c r="X248" i="6" s="1"/>
  <c r="V249" i="6" s="1"/>
  <c r="QI547" i="3"/>
  <c r="QI548" i="3" s="1"/>
  <c r="QI248" i="6" s="1"/>
  <c r="QI252" i="6" s="1"/>
  <c r="GD547" i="3"/>
  <c r="GD548" i="3" s="1"/>
  <c r="GD248" i="6" s="1"/>
  <c r="GD252" i="6" s="1"/>
  <c r="SY547" i="3"/>
  <c r="SY548" i="3" s="1"/>
  <c r="IT547" i="3"/>
  <c r="IT548" i="3" s="1"/>
  <c r="IT248" i="6" s="1"/>
  <c r="IT252" i="6" s="1"/>
  <c r="OZ547" i="3"/>
  <c r="OZ548" i="3" s="1"/>
  <c r="OZ248" i="6" s="1"/>
  <c r="OZ252" i="6" s="1"/>
  <c r="EU547" i="3"/>
  <c r="EU548" i="3" s="1"/>
  <c r="EU248" i="6" s="1"/>
  <c r="EU252" i="6" s="1"/>
  <c r="PD547" i="3"/>
  <c r="PD548" i="3" s="1"/>
  <c r="PD248" i="6" s="1"/>
  <c r="EY547" i="3"/>
  <c r="EY548" i="3" s="1"/>
  <c r="EY248" i="6" s="1"/>
  <c r="EY252" i="6" s="1"/>
  <c r="VJ547" i="3"/>
  <c r="VJ548" i="3" s="1"/>
  <c r="LE547" i="3"/>
  <c r="LE548" i="3" s="1"/>
  <c r="LE248" i="6" s="1"/>
  <c r="LE252" i="6" s="1"/>
  <c r="LD547" i="3"/>
  <c r="LD548" i="3" s="1"/>
  <c r="LD248" i="6" s="1"/>
  <c r="WF547" i="3"/>
  <c r="WF548" i="3" s="1"/>
  <c r="BL245" i="6"/>
  <c r="BL547" i="3"/>
  <c r="BL548" i="3" s="1"/>
  <c r="BL248" i="6" s="1"/>
  <c r="W245" i="6"/>
  <c r="W547" i="3"/>
  <c r="W548" i="3" s="1"/>
  <c r="W248" i="6" s="1"/>
  <c r="SB547" i="3"/>
  <c r="SB548" i="3" s="1"/>
  <c r="AO245" i="6"/>
  <c r="AO547" i="3"/>
  <c r="AO548" i="3" s="1"/>
  <c r="AO248" i="6" s="1"/>
  <c r="DQ245" i="6"/>
  <c r="DQ547" i="3"/>
  <c r="DQ548" i="3" s="1"/>
  <c r="DQ248" i="6" s="1"/>
  <c r="P245" i="6"/>
  <c r="P547" i="3"/>
  <c r="P548" i="3" s="1"/>
  <c r="P248" i="6" s="1"/>
  <c r="VI547" i="3"/>
  <c r="VI548" i="3" s="1"/>
  <c r="IZ547" i="3"/>
  <c r="IZ548" i="3" s="1"/>
  <c r="IZ248" i="6" s="1"/>
  <c r="IZ252" i="6" s="1"/>
  <c r="PU547" i="3"/>
  <c r="PU548" i="3" s="1"/>
  <c r="PU248" i="6" s="1"/>
  <c r="PU252" i="6" s="1"/>
  <c r="OF547" i="3"/>
  <c r="OF548" i="3" s="1"/>
  <c r="OF248" i="6" s="1"/>
  <c r="OF252" i="6" s="1"/>
  <c r="HX247" i="6"/>
  <c r="EL547" i="3"/>
  <c r="EL548" i="3" s="1"/>
  <c r="EL248" i="6" s="1"/>
  <c r="EL252" i="6" s="1"/>
  <c r="NC547" i="3"/>
  <c r="NC548" i="3" s="1"/>
  <c r="NC248" i="6" s="1"/>
  <c r="NC252" i="6" s="1"/>
  <c r="CX245" i="6"/>
  <c r="CX547" i="3"/>
  <c r="CX548" i="3" s="1"/>
  <c r="CX248" i="6" s="1"/>
  <c r="Z245" i="6"/>
  <c r="Z547" i="3"/>
  <c r="Z548" i="3" s="1"/>
  <c r="Z248" i="6" s="1"/>
  <c r="GF547" i="3"/>
  <c r="GF548" i="3" s="1"/>
  <c r="GF248" i="6" s="1"/>
  <c r="GF252" i="6" s="1"/>
  <c r="KW247" i="6"/>
  <c r="NO247" i="6"/>
  <c r="PG547" i="3"/>
  <c r="PG548" i="3" s="1"/>
  <c r="PG248" i="6" s="1"/>
  <c r="PG252" i="6" s="1"/>
  <c r="FB547" i="3"/>
  <c r="FB548" i="3" s="1"/>
  <c r="FB248" i="6" s="1"/>
  <c r="FB252" i="6" s="1"/>
  <c r="VA547" i="3"/>
  <c r="VA548" i="3" s="1"/>
  <c r="LH547" i="3"/>
  <c r="LH548" i="3" s="1"/>
  <c r="LH248" i="6" s="1"/>
  <c r="LH252" i="6" s="1"/>
  <c r="BC245" i="6"/>
  <c r="BC547" i="3"/>
  <c r="BC548" i="3" s="1"/>
  <c r="BC248" i="6" s="1"/>
  <c r="NR547" i="3"/>
  <c r="NR548" i="3" s="1"/>
  <c r="NR248" i="6" s="1"/>
  <c r="NR252" i="6" s="1"/>
  <c r="DY245" i="6"/>
  <c r="DY547" i="3"/>
  <c r="DY548" i="3" s="1"/>
  <c r="DY248" i="6" s="1"/>
  <c r="TX547" i="3"/>
  <c r="TX548" i="3" s="1"/>
  <c r="LD247" i="6"/>
  <c r="RW547" i="3"/>
  <c r="RW548" i="3" s="1"/>
  <c r="HR547" i="3"/>
  <c r="HR548" i="3" s="1"/>
  <c r="HR248" i="6" s="1"/>
  <c r="HR252" i="6" s="1"/>
  <c r="ER247" i="6"/>
  <c r="OT547" i="3"/>
  <c r="OT548" i="3" s="1"/>
  <c r="OT248" i="6" s="1"/>
  <c r="OT252" i="6" s="1"/>
  <c r="EO547" i="3"/>
  <c r="EO548" i="3" s="1"/>
  <c r="EO248" i="6" s="1"/>
  <c r="EO252" i="6" s="1"/>
  <c r="UZ547" i="3"/>
  <c r="UZ548" i="3" s="1"/>
  <c r="KU547" i="3"/>
  <c r="KU548" i="3" s="1"/>
  <c r="KU248" i="6" s="1"/>
  <c r="KU252" i="6" s="1"/>
  <c r="AP245" i="6"/>
  <c r="AP547" i="3"/>
  <c r="AP548" i="3" s="1"/>
  <c r="AP248" i="6" s="1"/>
  <c r="NK547" i="3"/>
  <c r="NK548" i="3" s="1"/>
  <c r="NK248" i="6" s="1"/>
  <c r="NK252" i="6" s="1"/>
  <c r="DF245" i="6"/>
  <c r="DF547" i="3"/>
  <c r="DF548" i="3" s="1"/>
  <c r="DF248" i="6" s="1"/>
  <c r="TE547" i="3"/>
  <c r="TE548" i="3" s="1"/>
  <c r="JL547" i="3"/>
  <c r="JL548" i="3" s="1"/>
  <c r="JL248" i="6" s="1"/>
  <c r="TU547" i="3"/>
  <c r="TU548" i="3" s="1"/>
  <c r="JP547" i="3"/>
  <c r="JP548" i="3" s="1"/>
  <c r="JP248" i="6" s="1"/>
  <c r="JP252" i="6" s="1"/>
  <c r="K245" i="6"/>
  <c r="K547" i="3"/>
  <c r="K548" i="3" s="1"/>
  <c r="K248" i="6" s="1"/>
  <c r="PV547" i="3"/>
  <c r="PV548" i="3" s="1"/>
  <c r="PV248" i="6" s="1"/>
  <c r="PV252" i="6" s="1"/>
  <c r="FQ547" i="3"/>
  <c r="FQ548" i="3" s="1"/>
  <c r="FQ248" i="6" s="1"/>
  <c r="FQ252" i="6" s="1"/>
  <c r="DH245" i="6"/>
  <c r="DH547" i="3"/>
  <c r="DH548" i="3" s="1"/>
  <c r="DH248" i="6" s="1"/>
  <c r="CV245" i="6"/>
  <c r="CV547" i="3"/>
  <c r="CV548" i="3" s="1"/>
  <c r="CV248" i="6" s="1"/>
  <c r="KR547" i="3"/>
  <c r="KR548" i="3" s="1"/>
  <c r="KR248" i="6" s="1"/>
  <c r="KR252" i="6" s="1"/>
  <c r="PP547" i="3"/>
  <c r="PP548" i="3" s="1"/>
  <c r="PP248" i="6" s="1"/>
  <c r="PP252" i="6" s="1"/>
  <c r="IJ547" i="3"/>
  <c r="IJ548" i="3" s="1"/>
  <c r="IJ248" i="6" s="1"/>
  <c r="IJ252" i="6" s="1"/>
  <c r="AS245" i="6"/>
  <c r="AS547" i="3"/>
  <c r="AS548" i="3" s="1"/>
  <c r="AS248" i="6" s="1"/>
  <c r="BV245" i="6"/>
  <c r="BV547" i="3"/>
  <c r="BV548" i="3" s="1"/>
  <c r="BV248" i="6" s="1"/>
  <c r="GM547" i="3"/>
  <c r="GM548" i="3" s="1"/>
  <c r="GM248" i="6" s="1"/>
  <c r="GM252" i="6" s="1"/>
  <c r="CN245" i="6"/>
  <c r="CN547" i="3"/>
  <c r="CN548" i="3" s="1"/>
  <c r="CN248" i="6" s="1"/>
  <c r="SW547" i="3"/>
  <c r="SW548" i="3" s="1"/>
  <c r="VS547" i="3"/>
  <c r="VS548" i="3" s="1"/>
  <c r="BI245" i="6"/>
  <c r="BI547" i="3"/>
  <c r="BI548" i="3" s="1"/>
  <c r="BI248" i="6" s="1"/>
  <c r="HO547" i="3"/>
  <c r="HO548" i="3" s="1"/>
  <c r="HO248" i="6" s="1"/>
  <c r="GA247" i="6"/>
  <c r="AR245" i="6"/>
  <c r="AR547" i="3"/>
  <c r="AR548" i="3" s="1"/>
  <c r="AR248" i="6" s="1"/>
  <c r="JS547" i="3"/>
  <c r="JS548" i="3" s="1"/>
  <c r="JS248" i="6" s="1"/>
  <c r="JS252" i="6" s="1"/>
  <c r="N245" i="6"/>
  <c r="N547" i="3"/>
  <c r="N548" i="3" s="1"/>
  <c r="N248" i="6" s="1"/>
  <c r="PM547" i="3"/>
  <c r="PM548" i="3" s="1"/>
  <c r="PM248" i="6" s="1"/>
  <c r="PM252" i="6" s="1"/>
  <c r="FT547" i="3"/>
  <c r="FT548" i="3" s="1"/>
  <c r="FT248" i="6" s="1"/>
  <c r="FT252" i="6" s="1"/>
  <c r="KP247" i="6"/>
  <c r="SI547" i="3"/>
  <c r="SI548" i="3" s="1"/>
  <c r="ID547" i="3"/>
  <c r="ID548" i="3" s="1"/>
  <c r="ID248" i="6" s="1"/>
  <c r="ID252" i="6" s="1"/>
  <c r="OJ547" i="3"/>
  <c r="OJ548" i="3" s="1"/>
  <c r="OJ248" i="6" s="1"/>
  <c r="OJ252" i="6" s="1"/>
  <c r="NH247" i="6"/>
  <c r="WN547" i="3"/>
  <c r="WN548" i="3" s="1"/>
  <c r="MI547" i="3"/>
  <c r="MI548" i="3" s="1"/>
  <c r="MI248" i="6" s="1"/>
  <c r="MI252" i="6" s="1"/>
  <c r="CD245" i="6"/>
  <c r="CD547" i="3"/>
  <c r="CD548" i="3" s="1"/>
  <c r="CD248" i="6" s="1"/>
  <c r="SO547" i="3"/>
  <c r="SO548" i="3" s="1"/>
  <c r="TK547" i="3"/>
  <c r="TK548" i="3" s="1"/>
  <c r="JF547" i="3"/>
  <c r="JF548" i="3" s="1"/>
  <c r="JF248" i="6" s="1"/>
  <c r="JF252" i="6" s="1"/>
  <c r="PL547" i="3"/>
  <c r="PL548" i="3" s="1"/>
  <c r="PL248" i="6" s="1"/>
  <c r="PL252" i="6" s="1"/>
  <c r="FG547" i="3"/>
  <c r="FG548" i="3" s="1"/>
  <c r="FG248" i="6" s="1"/>
  <c r="FG252" i="6" s="1"/>
  <c r="HW547" i="3"/>
  <c r="HW548" i="3" s="1"/>
  <c r="HW248" i="6" s="1"/>
  <c r="HW252" i="6" s="1"/>
  <c r="NQ547" i="3"/>
  <c r="NQ548" i="3" s="1"/>
  <c r="NQ248" i="6" s="1"/>
  <c r="NQ252" i="6" s="1"/>
  <c r="DX245" i="6"/>
  <c r="DX547" i="3"/>
  <c r="DX548" i="3" s="1"/>
  <c r="DX248" i="6" s="1"/>
  <c r="OG547" i="3"/>
  <c r="OG548" i="3" s="1"/>
  <c r="OG248" i="6" s="1"/>
  <c r="OG252" i="6" s="1"/>
  <c r="EB547" i="3"/>
  <c r="EB548" i="3" s="1"/>
  <c r="EB248" i="6" s="1"/>
  <c r="EB252" i="6" s="1"/>
  <c r="UM547" i="3"/>
  <c r="UM548" i="3" s="1"/>
  <c r="KH547" i="3"/>
  <c r="KH548" i="3" s="1"/>
  <c r="KH248" i="6" s="1"/>
  <c r="KH252" i="6" s="1"/>
  <c r="AC245" i="6"/>
  <c r="AC547" i="3"/>
  <c r="AC548" i="3" s="1"/>
  <c r="AC248" i="6" s="1"/>
  <c r="LP547" i="3"/>
  <c r="LP548" i="3" s="1"/>
  <c r="LP248" i="6" s="1"/>
  <c r="LP252" i="6" s="1"/>
  <c r="OV547" i="3"/>
  <c r="OV548" i="3" s="1"/>
  <c r="OV248" i="6" s="1"/>
  <c r="BX245" i="6"/>
  <c r="BX547" i="3"/>
  <c r="BX548" i="3" s="1"/>
  <c r="BX248" i="6" s="1"/>
  <c r="FK547" i="3"/>
  <c r="FK548" i="3" s="1"/>
  <c r="FK248" i="6" s="1"/>
  <c r="OS547" i="3"/>
  <c r="OS548" i="3" s="1"/>
  <c r="OS248" i="6" s="1"/>
  <c r="OS252" i="6" s="1"/>
  <c r="AN245" i="6"/>
  <c r="AN547" i="3"/>
  <c r="AN548" i="3" s="1"/>
  <c r="AN248" i="6" s="1"/>
  <c r="RD547" i="3"/>
  <c r="RD548" i="3" s="1"/>
  <c r="RD248" i="6" s="1"/>
  <c r="RD252" i="6" s="1"/>
  <c r="PE247" i="6"/>
  <c r="BW245" i="6"/>
  <c r="BW547" i="3"/>
  <c r="BW548" i="3" s="1"/>
  <c r="BW248" i="6" s="1"/>
  <c r="MN547" i="3"/>
  <c r="MN548" i="3" s="1"/>
  <c r="MN248" i="6" s="1"/>
  <c r="MN252" i="6" s="1"/>
  <c r="DO245" i="6"/>
  <c r="DO547" i="3"/>
  <c r="DO548" i="3" s="1"/>
  <c r="DO248" i="6" s="1"/>
  <c r="JU547" i="3"/>
  <c r="JU548" i="3" s="1"/>
  <c r="JU248" i="6" s="1"/>
  <c r="JU252" i="6" s="1"/>
  <c r="FZ547" i="3"/>
  <c r="FZ548" i="3" s="1"/>
  <c r="FZ248" i="6" s="1"/>
  <c r="FZ252" i="6" s="1"/>
  <c r="VY547" i="3"/>
  <c r="VY548" i="3" s="1"/>
  <c r="CA245" i="6"/>
  <c r="CA547" i="3"/>
  <c r="CA548" i="3" s="1"/>
  <c r="CA248" i="6" s="1"/>
  <c r="UV547" i="3"/>
  <c r="UV548" i="3" s="1"/>
  <c r="IE247" i="6"/>
  <c r="LY247" i="6"/>
  <c r="EE547" i="3"/>
  <c r="EE548" i="3" s="1"/>
  <c r="EE248" i="6" s="1"/>
  <c r="EE252" i="6" s="1"/>
  <c r="TR547" i="3"/>
  <c r="TR548" i="3" s="1"/>
  <c r="JY547" i="3"/>
  <c r="JY548" i="3" s="1"/>
  <c r="JY248" i="6" s="1"/>
  <c r="JY252" i="6" s="1"/>
  <c r="AF245" i="6"/>
  <c r="AF547" i="3"/>
  <c r="AF548" i="3" s="1"/>
  <c r="AF248" i="6" s="1"/>
  <c r="WZ547" i="3"/>
  <c r="WZ548" i="3" s="1"/>
  <c r="MU547" i="3"/>
  <c r="MU548" i="3" s="1"/>
  <c r="MU248" i="6" s="1"/>
  <c r="MU252" i="6" s="1"/>
  <c r="CP245" i="6"/>
  <c r="CP547" i="3"/>
  <c r="CP548" i="3" s="1"/>
  <c r="CP248" i="6" s="1"/>
  <c r="TA547" i="3"/>
  <c r="TA548" i="3" s="1"/>
  <c r="IV547" i="3"/>
  <c r="IV548" i="3" s="1"/>
  <c r="IV248" i="6" s="1"/>
  <c r="IV252" i="6" s="1"/>
  <c r="QZ547" i="3"/>
  <c r="QZ548" i="3" s="1"/>
  <c r="QZ248" i="6" s="1"/>
  <c r="GU547" i="3"/>
  <c r="GU548" i="3" s="1"/>
  <c r="GU248" i="6" s="1"/>
  <c r="GU252" i="6" s="1"/>
  <c r="NA547" i="3"/>
  <c r="NA548" i="3" s="1"/>
  <c r="NA248" i="6" s="1"/>
  <c r="NA252" i="6" s="1"/>
  <c r="NW547" i="3"/>
  <c r="NW548" i="3" s="1"/>
  <c r="NW248" i="6" s="1"/>
  <c r="NW252" i="6" s="1"/>
  <c r="DR245" i="6"/>
  <c r="DR547" i="3"/>
  <c r="DR548" i="3" s="1"/>
  <c r="DR248" i="6" s="1"/>
  <c r="TQ547" i="3"/>
  <c r="TQ548" i="3" s="1"/>
  <c r="JX547" i="3"/>
  <c r="JX548" i="3" s="1"/>
  <c r="JX248" i="6" s="1"/>
  <c r="JX252" i="6" s="1"/>
  <c r="S245" i="6"/>
  <c r="S547" i="3"/>
  <c r="S548" i="3" s="1"/>
  <c r="S248" i="6" s="1"/>
  <c r="KB247" i="6"/>
  <c r="CI245" i="6"/>
  <c r="CI547" i="3"/>
  <c r="CI548" i="3" s="1"/>
  <c r="CI248" i="6" s="1"/>
  <c r="RV547" i="3"/>
  <c r="RV548" i="3" s="1"/>
  <c r="IC547" i="3"/>
  <c r="IC548" i="3" s="1"/>
  <c r="IC248" i="6" s="1"/>
  <c r="SX547" i="3"/>
  <c r="SX548" i="3" s="1"/>
  <c r="IS547" i="3"/>
  <c r="IS548" i="3" s="1"/>
  <c r="IS248" i="6" s="1"/>
  <c r="IS252" i="6" s="1"/>
  <c r="OY547" i="3"/>
  <c r="OY548" i="3" s="1"/>
  <c r="OY248" i="6" s="1"/>
  <c r="OY252" i="6" s="1"/>
  <c r="ET547" i="3"/>
  <c r="ET548" i="3" s="1"/>
  <c r="ET248" i="6" s="1"/>
  <c r="ET252" i="6" s="1"/>
  <c r="DT245" i="6"/>
  <c r="DT547" i="3"/>
  <c r="DT548" i="3" s="1"/>
  <c r="DT248" i="6" s="1"/>
  <c r="UK547" i="3"/>
  <c r="UK548" i="3" s="1"/>
  <c r="QM547" i="3"/>
  <c r="QM548" i="3" s="1"/>
  <c r="QM248" i="6" s="1"/>
  <c r="QM252" i="6" s="1"/>
  <c r="VD547" i="3"/>
  <c r="VD548" i="3" s="1"/>
  <c r="EN547" i="3"/>
  <c r="EN548" i="3" s="1"/>
  <c r="EN248" i="6" s="1"/>
  <c r="EN252" i="6" s="1"/>
  <c r="TJ547" i="3"/>
  <c r="TJ548" i="3" s="1"/>
  <c r="HL547" i="3"/>
  <c r="HL548" i="3" s="1"/>
  <c r="HL248" i="6" s="1"/>
  <c r="HL252" i="6" s="1"/>
  <c r="SM547" i="3"/>
  <c r="SM548" i="3" s="1"/>
  <c r="PT547" i="3"/>
  <c r="PT548" i="3" s="1"/>
  <c r="PT248" i="6" s="1"/>
  <c r="PT252" i="6" s="1"/>
  <c r="RE547" i="3"/>
  <c r="RE548" i="3" s="1"/>
  <c r="RE248" i="6" s="1"/>
  <c r="RE252" i="6" s="1"/>
  <c r="HK547" i="3"/>
  <c r="HK548" i="3" s="1"/>
  <c r="HK248" i="6" s="1"/>
  <c r="HK252" i="6" s="1"/>
  <c r="MZ547" i="3"/>
  <c r="MZ548" i="3" s="1"/>
  <c r="MZ248" i="6" s="1"/>
  <c r="MZ252" i="6" s="1"/>
  <c r="ER547" i="3"/>
  <c r="ER548" i="3" s="1"/>
  <c r="ER248" i="6" s="1"/>
  <c r="ER252" i="6" s="1"/>
  <c r="CS245" i="6"/>
  <c r="CS547" i="3"/>
  <c r="CS548" i="3" s="1"/>
  <c r="CS248" i="6" s="1"/>
  <c r="DD245" i="6"/>
  <c r="DD547" i="3"/>
  <c r="DD548" i="3" s="1"/>
  <c r="DD248" i="6" s="1"/>
  <c r="BE245" i="6"/>
  <c r="BE547" i="3"/>
  <c r="BE548" i="3" s="1"/>
  <c r="BE248" i="6" s="1"/>
  <c r="GH247" i="6"/>
  <c r="OL547" i="3"/>
  <c r="OL548" i="3" s="1"/>
  <c r="OL248" i="6" s="1"/>
  <c r="OL252" i="6" s="1"/>
  <c r="AL245" i="6"/>
  <c r="AL547" i="3"/>
  <c r="AL548" i="3" s="1"/>
  <c r="AL248" i="6" s="1"/>
  <c r="TG547" i="3"/>
  <c r="TG548" i="3" s="1"/>
  <c r="I245" i="6"/>
  <c r="I547" i="3"/>
  <c r="I548" i="3" s="1"/>
  <c r="I248" i="6" s="1"/>
  <c r="JU247" i="6"/>
  <c r="OD547" i="3"/>
  <c r="OD548" i="3" s="1"/>
  <c r="OD248" i="6" s="1"/>
  <c r="OD252" i="6" s="1"/>
  <c r="EK547" i="3"/>
  <c r="EK548" i="3" s="1"/>
  <c r="EK248" i="6" s="1"/>
  <c r="EK252" i="6" s="1"/>
  <c r="UJ547" i="3"/>
  <c r="UJ548" i="3" s="1"/>
  <c r="RL547" i="3"/>
  <c r="RL548" i="3" s="1"/>
  <c r="HG547" i="3"/>
  <c r="HG548" i="3" s="1"/>
  <c r="HG248" i="6" s="1"/>
  <c r="HG252" i="6" s="1"/>
  <c r="NM547" i="3"/>
  <c r="NM548" i="3" s="1"/>
  <c r="NM248" i="6" s="1"/>
  <c r="NM252" i="6" s="1"/>
  <c r="VQ547" i="3"/>
  <c r="VQ548" i="3" s="1"/>
  <c r="LL547" i="3"/>
  <c r="LL548" i="3" s="1"/>
  <c r="LL248" i="6" s="1"/>
  <c r="LL252" i="6" s="1"/>
  <c r="BG245" i="6"/>
  <c r="BG547" i="3"/>
  <c r="BG548" i="3" s="1"/>
  <c r="BG248" i="6" s="1"/>
  <c r="RR547" i="3"/>
  <c r="RR548" i="3" s="1"/>
  <c r="HM547" i="3"/>
  <c r="HM548" i="3" s="1"/>
  <c r="HM248" i="6" s="1"/>
  <c r="HM252" i="6" s="1"/>
  <c r="II547" i="3"/>
  <c r="II548" i="3" s="1"/>
  <c r="II248" i="6" s="1"/>
  <c r="II252" i="6" s="1"/>
  <c r="OC547" i="3"/>
  <c r="OC548" i="3" s="1"/>
  <c r="OC248" i="6" s="1"/>
  <c r="OC252" i="6" s="1"/>
  <c r="EJ547" i="3"/>
  <c r="EJ548" i="3" s="1"/>
  <c r="EJ248" i="6" s="1"/>
  <c r="WM547" i="3"/>
  <c r="WM548" i="3" s="1"/>
  <c r="MH547" i="3"/>
  <c r="MH548" i="3" s="1"/>
  <c r="MH248" i="6" s="1"/>
  <c r="MH252" i="6" s="1"/>
  <c r="CO245" i="6"/>
  <c r="CO547" i="3"/>
  <c r="CO548" i="3" s="1"/>
  <c r="CO248" i="6" s="1"/>
  <c r="NJ547" i="3"/>
  <c r="NJ548" i="3" s="1"/>
  <c r="NJ248" i="6" s="1"/>
  <c r="NJ252" i="6" s="1"/>
  <c r="DE245" i="6"/>
  <c r="DE547" i="3"/>
  <c r="DE548" i="3" s="1"/>
  <c r="DE248" i="6" s="1"/>
  <c r="TP547" i="3"/>
  <c r="TP548" i="3" s="1"/>
  <c r="JK547" i="3"/>
  <c r="JK548" i="3" s="1"/>
  <c r="JK248" i="6" s="1"/>
  <c r="JK252" i="6" s="1"/>
  <c r="GN547" i="3"/>
  <c r="GN548" i="3" s="1"/>
  <c r="GN248" i="6" s="1"/>
  <c r="GN252" i="6" s="1"/>
  <c r="QF547" i="3"/>
  <c r="QF548" i="3" s="1"/>
  <c r="QF248" i="6" s="1"/>
  <c r="GH547" i="3"/>
  <c r="GH548" i="3" s="1"/>
  <c r="GH248" i="6" s="1"/>
  <c r="GH252" i="6" s="1"/>
  <c r="KY547" i="3"/>
  <c r="KY548" i="3" s="1"/>
  <c r="KY248" i="6" s="1"/>
  <c r="KY252" i="6" s="1"/>
  <c r="QH547" i="3"/>
  <c r="QH548" i="3" s="1"/>
  <c r="QH248" i="6" s="1"/>
  <c r="QH252" i="6" s="1"/>
  <c r="JE547" i="3"/>
  <c r="JE548" i="3" s="1"/>
  <c r="JE248" i="6" s="1"/>
  <c r="AB245" i="6"/>
  <c r="AB547" i="3"/>
  <c r="AB548" i="3" s="1"/>
  <c r="AB248" i="6" s="1"/>
  <c r="UB547" i="3"/>
  <c r="UB548" i="3" s="1"/>
  <c r="IH547" i="3"/>
  <c r="IH548" i="3" s="1"/>
  <c r="IH248" i="6" s="1"/>
  <c r="IH252" i="6" s="1"/>
  <c r="GB547" i="3"/>
  <c r="GB548" i="3" s="1"/>
  <c r="GB248" i="6" s="1"/>
  <c r="GB252" i="6" s="1"/>
  <c r="FD547" i="3"/>
  <c r="FD548" i="3" s="1"/>
  <c r="FD248" i="6" s="1"/>
  <c r="OJ247" i="6"/>
  <c r="FT247" i="6"/>
  <c r="CG245" i="6"/>
  <c r="CG547" i="3"/>
  <c r="CG548" i="3" s="1"/>
  <c r="CG248" i="6" s="1"/>
  <c r="IM547" i="3"/>
  <c r="IM548" i="3" s="1"/>
  <c r="IM248" i="6" s="1"/>
  <c r="IM252" i="6" s="1"/>
  <c r="MW547" i="3"/>
  <c r="MW548" i="3" s="1"/>
  <c r="MW248" i="6" s="1"/>
  <c r="MW252" i="6" s="1"/>
  <c r="CR245" i="6"/>
  <c r="CR547" i="3"/>
  <c r="CR548" i="3" s="1"/>
  <c r="CR248" i="6" s="1"/>
  <c r="FC547" i="3"/>
  <c r="FC548" i="3" s="1"/>
  <c r="FC248" i="6" s="1"/>
  <c r="FC252" i="6" s="1"/>
  <c r="BD245" i="6"/>
  <c r="BD547" i="3"/>
  <c r="BD548" i="3" s="1"/>
  <c r="BD248" i="6" s="1"/>
  <c r="NS547" i="3"/>
  <c r="NS548" i="3" s="1"/>
  <c r="NS248" i="6" s="1"/>
  <c r="NS252" i="6" s="1"/>
  <c r="DN245" i="6"/>
  <c r="DN547" i="3"/>
  <c r="DN548" i="3" s="1"/>
  <c r="DN248" i="6" s="1"/>
  <c r="TY547" i="3"/>
  <c r="TY548" i="3" s="1"/>
  <c r="JT547" i="3"/>
  <c r="JT548" i="3" s="1"/>
  <c r="JT248" i="6" s="1"/>
  <c r="JT252" i="6" s="1"/>
  <c r="SU547" i="3"/>
  <c r="SU548" i="3" s="1"/>
  <c r="IP547" i="3"/>
  <c r="IP548" i="3" s="1"/>
  <c r="IP248" i="6" s="1"/>
  <c r="IP252" i="6" s="1"/>
  <c r="WC547" i="3"/>
  <c r="WC548" i="3" s="1"/>
  <c r="LX547" i="3"/>
  <c r="LX548" i="3" s="1"/>
  <c r="LX248" i="6" s="1"/>
  <c r="LX252" i="6" s="1"/>
  <c r="BS245" i="6"/>
  <c r="BS547" i="3"/>
  <c r="BS548" i="3" s="1"/>
  <c r="BS248" i="6" s="1"/>
  <c r="SD547" i="3"/>
  <c r="SD548" i="3" s="1"/>
  <c r="HY547" i="3"/>
  <c r="HY548" i="3" s="1"/>
  <c r="HY248" i="6" s="1"/>
  <c r="HY252" i="6" s="1"/>
  <c r="QC547" i="3"/>
  <c r="QC548" i="3" s="1"/>
  <c r="QC248" i="6" s="1"/>
  <c r="QC252" i="6" s="1"/>
  <c r="FX547" i="3"/>
  <c r="FX548" i="3" s="1"/>
  <c r="FX248" i="6" s="1"/>
  <c r="FX252" i="6" s="1"/>
  <c r="WI547" i="3"/>
  <c r="WI548" i="3" s="1"/>
  <c r="MD547" i="3"/>
  <c r="MD548" i="3" s="1"/>
  <c r="MD248" i="6" s="1"/>
  <c r="MD252" i="6" s="1"/>
  <c r="BY245" i="6"/>
  <c r="BY547" i="3"/>
  <c r="BY548" i="3" s="1"/>
  <c r="BY248" i="6" s="1"/>
  <c r="OX247" i="6"/>
  <c r="CU245" i="6"/>
  <c r="CU547" i="3"/>
  <c r="CU548" i="3" s="1"/>
  <c r="CU248" i="6" s="1"/>
  <c r="SH547" i="3"/>
  <c r="SH548" i="3" s="1"/>
  <c r="IO547" i="3"/>
  <c r="IO548" i="3" s="1"/>
  <c r="IO248" i="6" s="1"/>
  <c r="IO252" i="6" s="1"/>
  <c r="QY547" i="3"/>
  <c r="QY548" i="3" s="1"/>
  <c r="QY248" i="6" s="1"/>
  <c r="QY252" i="6" s="1"/>
  <c r="GT547" i="3"/>
  <c r="GT548" i="3" s="1"/>
  <c r="GT248" i="6" s="1"/>
  <c r="SA547" i="3"/>
  <c r="SA548" i="3" s="1"/>
  <c r="HV547" i="3"/>
  <c r="HV548" i="3" s="1"/>
  <c r="HV248" i="6" s="1"/>
  <c r="OB547" i="3"/>
  <c r="OB548" i="3" s="1"/>
  <c r="OB248" i="6" s="1"/>
  <c r="OB252" i="6" s="1"/>
  <c r="DW245" i="6"/>
  <c r="DW547" i="3"/>
  <c r="DW548" i="3" s="1"/>
  <c r="DW248" i="6" s="1"/>
  <c r="WA547" i="3"/>
  <c r="WA548" i="3" s="1"/>
  <c r="MB547" i="3"/>
  <c r="MB548" i="3" s="1"/>
  <c r="MB248" i="6" s="1"/>
  <c r="MB252" i="6" s="1"/>
  <c r="VT547" i="3"/>
  <c r="VT548" i="3" s="1"/>
  <c r="AT245" i="6"/>
  <c r="AT547" i="3"/>
  <c r="AT548" i="3" s="1"/>
  <c r="AT248" i="6" s="1"/>
  <c r="JW547" i="3"/>
  <c r="JW548" i="3" s="1"/>
  <c r="JW248" i="6" s="1"/>
  <c r="JW252" i="6" s="1"/>
  <c r="IS247" i="6"/>
  <c r="V245" i="6"/>
  <c r="V547" i="3"/>
  <c r="V548" i="3" s="1"/>
  <c r="V248" i="6" s="1"/>
  <c r="CY245" i="6"/>
  <c r="CY547" i="3"/>
  <c r="CY548" i="3" s="1"/>
  <c r="CY248" i="6" s="1"/>
  <c r="DJ245" i="6"/>
  <c r="DJ547" i="3"/>
  <c r="DJ548" i="3" s="1"/>
  <c r="DJ248" i="6" s="1"/>
  <c r="O245" i="6"/>
  <c r="O547" i="3"/>
  <c r="O548" i="3" s="1"/>
  <c r="O248" i="6" s="1"/>
  <c r="SJ547" i="3"/>
  <c r="SJ548" i="3" s="1"/>
  <c r="IE547" i="3"/>
  <c r="IE548" i="3" s="1"/>
  <c r="IE248" i="6" s="1"/>
  <c r="IE252" i="6" s="1"/>
  <c r="OK547" i="3"/>
  <c r="OK548" i="3" s="1"/>
  <c r="OK248" i="6" s="1"/>
  <c r="OK252" i="6" s="1"/>
  <c r="OC247" i="6"/>
  <c r="NG547" i="3"/>
  <c r="NG548" i="3" s="1"/>
  <c r="NG248" i="6" s="1"/>
  <c r="NG252" i="6" s="1"/>
  <c r="DB245" i="6"/>
  <c r="DB547" i="3"/>
  <c r="DB548" i="3" s="1"/>
  <c r="DB248" i="6" s="1"/>
  <c r="TM547" i="3"/>
  <c r="TM548" i="3" s="1"/>
  <c r="QO547" i="3"/>
  <c r="QO548" i="3" s="1"/>
  <c r="QO248" i="6" s="1"/>
  <c r="QO252" i="6" s="1"/>
  <c r="GJ547" i="3"/>
  <c r="GJ548" i="3" s="1"/>
  <c r="GJ248" i="6" s="1"/>
  <c r="GJ252" i="6" s="1"/>
  <c r="WU547" i="3"/>
  <c r="WU548" i="3" s="1"/>
  <c r="MP547" i="3"/>
  <c r="MP548" i="3" s="1"/>
  <c r="MP248" i="6" s="1"/>
  <c r="MP252" i="6" s="1"/>
  <c r="CK245" i="6"/>
  <c r="CK547" i="3"/>
  <c r="CK548" i="3" s="1"/>
  <c r="CK248" i="6" s="1"/>
  <c r="UT547" i="3"/>
  <c r="UT548" i="3" s="1"/>
  <c r="KO547" i="3"/>
  <c r="KO548" i="3" s="1"/>
  <c r="KO248" i="6" s="1"/>
  <c r="KO252" i="6" s="1"/>
  <c r="AJ245" i="6"/>
  <c r="AJ547" i="3"/>
  <c r="AJ548" i="3" s="1"/>
  <c r="AJ248" i="6" s="1"/>
  <c r="QU547" i="3"/>
  <c r="QU548" i="3" s="1"/>
  <c r="QU248" i="6" s="1"/>
  <c r="QU252" i="6" s="1"/>
  <c r="GP547" i="3"/>
  <c r="GP548" i="3" s="1"/>
  <c r="GP248" i="6" s="1"/>
  <c r="GP252" i="6" s="1"/>
  <c r="WY547" i="3"/>
  <c r="WY548" i="3" s="1"/>
  <c r="MT547" i="3"/>
  <c r="MT548" i="3" s="1"/>
  <c r="MT248" i="6" s="1"/>
  <c r="MT252" i="6" s="1"/>
  <c r="DA245" i="6"/>
  <c r="DA547" i="3"/>
  <c r="DA548" i="3" s="1"/>
  <c r="DA248" i="6" s="1"/>
  <c r="SZ547" i="3"/>
  <c r="SZ548" i="3" s="1"/>
  <c r="MM247" i="6"/>
  <c r="VP547" i="3"/>
  <c r="VP548" i="3" s="1"/>
  <c r="LK547" i="3"/>
  <c r="LK548" i="3" s="1"/>
  <c r="LK248" i="6" s="1"/>
  <c r="BF245" i="6"/>
  <c r="BF547" i="3"/>
  <c r="BF548" i="3" s="1"/>
  <c r="BF248" i="6" s="1"/>
  <c r="RQ547" i="3"/>
  <c r="RQ548" i="3" s="1"/>
  <c r="MM547" i="3"/>
  <c r="MM548" i="3" s="1"/>
  <c r="MM248" i="6" s="1"/>
  <c r="MM252" i="6" s="1"/>
  <c r="CH245" i="6"/>
  <c r="CH547" i="3"/>
  <c r="CH548" i="3" s="1"/>
  <c r="CH248" i="6" s="1"/>
  <c r="SG547" i="3"/>
  <c r="SG548" i="3" s="1"/>
  <c r="IN547" i="3"/>
  <c r="IN548" i="3" s="1"/>
  <c r="IN248" i="6" s="1"/>
  <c r="IN252" i="6" s="1"/>
  <c r="LV547" i="3"/>
  <c r="LV548" i="3" s="1"/>
  <c r="LV248" i="6" s="1"/>
  <c r="LV252" i="6" s="1"/>
  <c r="DV245" i="6"/>
  <c r="DV547" i="3"/>
  <c r="DV548" i="3" s="1"/>
  <c r="DV248" i="6" s="1"/>
  <c r="VV547" i="3"/>
  <c r="VV548" i="3" s="1"/>
  <c r="ES547" i="3"/>
  <c r="ES548" i="3" s="1"/>
  <c r="ES248" i="6" s="1"/>
  <c r="ES252" i="6" s="1"/>
  <c r="R245" i="6"/>
  <c r="R547" i="3"/>
  <c r="R548" i="3" s="1"/>
  <c r="R248" i="6" s="1"/>
  <c r="MY547" i="3"/>
  <c r="MY548" i="3" s="1"/>
  <c r="MY248" i="6" s="1"/>
  <c r="NX547" i="3"/>
  <c r="NX548" i="3" s="1"/>
  <c r="NX248" i="6" s="1"/>
  <c r="NX252" i="6" s="1"/>
  <c r="RJ547" i="3"/>
  <c r="RJ548" i="3" s="1"/>
  <c r="IQ197" i="5"/>
  <c r="IQ198" i="5" s="1"/>
  <c r="TI197" i="5"/>
  <c r="TI198" i="5" s="1"/>
  <c r="IM197" i="5"/>
  <c r="IM198" i="5" s="1"/>
  <c r="IJ197" i="5"/>
  <c r="IJ198" i="5" s="1"/>
  <c r="IT197" i="5"/>
  <c r="IT198" i="5" s="1"/>
  <c r="NF197" i="5"/>
  <c r="NF198" i="5" s="1"/>
  <c r="IH197" i="5"/>
  <c r="IH198" i="5" s="1"/>
  <c r="IP197" i="5"/>
  <c r="IP198" i="5" s="1"/>
  <c r="TH197" i="5"/>
  <c r="TH198" i="5" s="1"/>
  <c r="IL197" i="5"/>
  <c r="IL198" i="5" s="1"/>
  <c r="IS197" i="5"/>
  <c r="IS198" i="5" s="1"/>
  <c r="NI197" i="5"/>
  <c r="NI198" i="5" s="1"/>
  <c r="NE197" i="5"/>
  <c r="NE198" i="5" s="1"/>
  <c r="IG197" i="5"/>
  <c r="IG198" i="5" s="1"/>
  <c r="IO197" i="5"/>
  <c r="IO198" i="5" s="1"/>
  <c r="TG197" i="5"/>
  <c r="TG198" i="5" s="1"/>
  <c r="IK197" i="5"/>
  <c r="IK198" i="5" s="1"/>
  <c r="II197" i="5"/>
  <c r="II198" i="5" s="1"/>
  <c r="NH197" i="5"/>
  <c r="NH198" i="5" s="1"/>
  <c r="IR197" i="5"/>
  <c r="IR198" i="5" s="1"/>
  <c r="IN197" i="5"/>
  <c r="IN198" i="5" s="1"/>
  <c r="TF197" i="5"/>
  <c r="TF198" i="5" s="1"/>
  <c r="NC197" i="5"/>
  <c r="NC198" i="5" s="1"/>
  <c r="NG197" i="5"/>
  <c r="NG198" i="5" s="1"/>
  <c r="ND197" i="5"/>
  <c r="ND198" i="5" s="1"/>
  <c r="RM245" i="6"/>
  <c r="RK245" i="6"/>
  <c r="N19" i="17" l="1"/>
  <c r="N17" i="17"/>
  <c r="E17" i="17"/>
  <c r="F17" i="17" s="1"/>
  <c r="E18" i="17"/>
  <c r="V18" i="17" s="1"/>
  <c r="W18" i="17" s="1"/>
  <c r="N16" i="17"/>
  <c r="V25" i="17"/>
  <c r="W25" i="17" s="1"/>
  <c r="J25" i="17"/>
  <c r="K25" i="17" s="1"/>
  <c r="F25" i="17"/>
  <c r="I17" i="17"/>
  <c r="E16" i="17"/>
  <c r="I16" i="17"/>
  <c r="E19" i="17"/>
  <c r="F19" i="17" s="1"/>
  <c r="APN242" i="6"/>
  <c r="APN243" i="6" s="1"/>
  <c r="ANZ242" i="6"/>
  <c r="ANZ243" i="6" s="1"/>
  <c r="ANG242" i="6"/>
  <c r="ANG243" i="6" s="1"/>
  <c r="APG242" i="6"/>
  <c r="APG243" i="6" s="1"/>
  <c r="AMN242" i="6"/>
  <c r="AMN243" i="6" s="1"/>
  <c r="AOL242" i="6"/>
  <c r="AOL243" i="6" s="1"/>
  <c r="AOB242" i="6"/>
  <c r="AOB243" i="6" s="1"/>
  <c r="ANI242" i="6"/>
  <c r="ANI243" i="6" s="1"/>
  <c r="AOX242" i="6"/>
  <c r="AOX243" i="6" s="1"/>
  <c r="AMW242" i="6"/>
  <c r="AMW243" i="6" s="1"/>
  <c r="AOE242" i="6"/>
  <c r="AOE243" i="6" s="1"/>
  <c r="APE242" i="6"/>
  <c r="APE243" i="6" s="1"/>
  <c r="AML242" i="6"/>
  <c r="AML243" i="6" s="1"/>
  <c r="AMQ242" i="6"/>
  <c r="AMQ243" i="6" s="1"/>
  <c r="AOQ242" i="6"/>
  <c r="AOQ243" i="6" s="1"/>
  <c r="AMX242" i="6"/>
  <c r="AMX243" i="6" s="1"/>
  <c r="APJ242" i="6"/>
  <c r="APJ243" i="6" s="1"/>
  <c r="ANS242" i="6"/>
  <c r="ANS243" i="6" s="1"/>
  <c r="APS242" i="6"/>
  <c r="APS243" i="6" s="1"/>
  <c r="ANP242" i="6"/>
  <c r="ANP243" i="6" s="1"/>
  <c r="AOS242" i="6"/>
  <c r="AOS243" i="6" s="1"/>
  <c r="ANE242" i="6"/>
  <c r="ANE243" i="6" s="1"/>
  <c r="APV242" i="6"/>
  <c r="APV243" i="6" s="1"/>
  <c r="ANC242" i="6"/>
  <c r="ANC243" i="6" s="1"/>
  <c r="AOW242" i="6"/>
  <c r="AOW243" i="6" s="1"/>
  <c r="AOD242" i="6"/>
  <c r="AOD243" i="6" s="1"/>
  <c r="ANK242" i="6"/>
  <c r="ANK243" i="6" s="1"/>
  <c r="ANQ242" i="6"/>
  <c r="ANQ243" i="6" s="1"/>
  <c r="APC242" i="6"/>
  <c r="APC243" i="6" s="1"/>
  <c r="ANO242" i="6"/>
  <c r="ANO243" i="6" s="1"/>
  <c r="APQ242" i="6"/>
  <c r="APQ243" i="6" s="1"/>
  <c r="ANJ242" i="6"/>
  <c r="ANJ243" i="6" s="1"/>
  <c r="APP242" i="6"/>
  <c r="APP243" i="6" s="1"/>
  <c r="AOZ242" i="6"/>
  <c r="AOZ243" i="6" s="1"/>
  <c r="APU242" i="6"/>
  <c r="APU243" i="6" s="1"/>
  <c r="AOG242" i="6"/>
  <c r="AOG243" i="6" s="1"/>
  <c r="ANB242" i="6"/>
  <c r="ANB243" i="6" s="1"/>
  <c r="APB242" i="6"/>
  <c r="APB243" i="6" s="1"/>
  <c r="APW242" i="6"/>
  <c r="APW243" i="6" s="1"/>
  <c r="AOI242" i="6"/>
  <c r="AOI243" i="6" s="1"/>
  <c r="AND242" i="6"/>
  <c r="AND243" i="6" s="1"/>
  <c r="APD242" i="6"/>
  <c r="APD243" i="6" s="1"/>
  <c r="AMK242" i="6"/>
  <c r="AMK243" i="6" s="1"/>
  <c r="AOK242" i="6"/>
  <c r="AOK243" i="6" s="1"/>
  <c r="ANF242" i="6"/>
  <c r="ANF243" i="6" s="1"/>
  <c r="AOC242" i="6"/>
  <c r="AOC243" i="6" s="1"/>
  <c r="AON242" i="6"/>
  <c r="AON243" i="6" s="1"/>
  <c r="API242" i="6"/>
  <c r="API243" i="6" s="1"/>
  <c r="ANU242" i="6"/>
  <c r="ANU243" i="6" s="1"/>
  <c r="AMP242" i="6"/>
  <c r="AMP243" i="6" s="1"/>
  <c r="AOP242" i="6"/>
  <c r="AOP243" i="6" s="1"/>
  <c r="APK242" i="6"/>
  <c r="APK243" i="6" s="1"/>
  <c r="ANW242" i="6"/>
  <c r="ANW243" i="6" s="1"/>
  <c r="AMR242" i="6"/>
  <c r="AMR243" i="6" s="1"/>
  <c r="AOR242" i="6"/>
  <c r="AOR243" i="6" s="1"/>
  <c r="APM242" i="6"/>
  <c r="APM243" i="6" s="1"/>
  <c r="ANY242" i="6"/>
  <c r="ANY243" i="6" s="1"/>
  <c r="AMT242" i="6"/>
  <c r="AMT243" i="6" s="1"/>
  <c r="AOT242" i="6"/>
  <c r="AOT243" i="6" s="1"/>
  <c r="APO242" i="6"/>
  <c r="APO243" i="6" s="1"/>
  <c r="AMV242" i="6"/>
  <c r="AMV243" i="6" s="1"/>
  <c r="AMO242" i="6"/>
  <c r="AMO243" i="6" s="1"/>
  <c r="AOO242" i="6"/>
  <c r="AOO243" i="6" s="1"/>
  <c r="ANA242" i="6"/>
  <c r="ANA243" i="6" s="1"/>
  <c r="APA242" i="6"/>
  <c r="APA243" i="6" s="1"/>
  <c r="ANV242" i="6"/>
  <c r="ANV243" i="6" s="1"/>
  <c r="AOJ242" i="6"/>
  <c r="AOJ243" i="6" s="1"/>
  <c r="AOF242" i="6"/>
  <c r="AOF243" i="6" s="1"/>
  <c r="ANL242" i="6"/>
  <c r="ANL243" i="6" s="1"/>
  <c r="APL242" i="6"/>
  <c r="APL243" i="6" s="1"/>
  <c r="AMS242" i="6"/>
  <c r="AMS243" i="6" s="1"/>
  <c r="ANN242" i="6"/>
  <c r="ANN243" i="6" s="1"/>
  <c r="AMU242" i="6"/>
  <c r="AMU243" i="6" s="1"/>
  <c r="AOU242" i="6"/>
  <c r="AOU243" i="6" s="1"/>
  <c r="APF242" i="6"/>
  <c r="APF243" i="6" s="1"/>
  <c r="ANR242" i="6"/>
  <c r="ANR243" i="6" s="1"/>
  <c r="APR242" i="6"/>
  <c r="APR243" i="6" s="1"/>
  <c r="ANM242" i="6"/>
  <c r="ANM243" i="6" s="1"/>
  <c r="AOH242" i="6"/>
  <c r="AOH243" i="6" s="1"/>
  <c r="AMY242" i="6"/>
  <c r="AMY243" i="6" s="1"/>
  <c r="AOY242" i="6"/>
  <c r="AOY243" i="6" s="1"/>
  <c r="ANX242" i="6"/>
  <c r="ANX243" i="6" s="1"/>
  <c r="AMJ242" i="6"/>
  <c r="AMJ243" i="6" s="1"/>
  <c r="AOM242" i="6"/>
  <c r="AOM243" i="6" s="1"/>
  <c r="AMZ242" i="6"/>
  <c r="AMZ243" i="6" s="1"/>
  <c r="AMM242" i="6"/>
  <c r="AMM243" i="6" s="1"/>
  <c r="AOV242" i="6"/>
  <c r="AOV243" i="6" s="1"/>
  <c r="ANH242" i="6"/>
  <c r="ANH243" i="6" s="1"/>
  <c r="ANT242" i="6"/>
  <c r="ANT243" i="6" s="1"/>
  <c r="AOA242" i="6"/>
  <c r="AOA243" i="6" s="1"/>
  <c r="APH242" i="6"/>
  <c r="APH243" i="6" s="1"/>
  <c r="APT242" i="6"/>
  <c r="APT243" i="6" s="1"/>
  <c r="APW192" i="5"/>
  <c r="APW193" i="5" s="1"/>
  <c r="APV192" i="5"/>
  <c r="APV193" i="5" s="1"/>
  <c r="APU192" i="5"/>
  <c r="APU193" i="5" s="1"/>
  <c r="APT192" i="5"/>
  <c r="APT193" i="5" s="1"/>
  <c r="APS192" i="5"/>
  <c r="APS193" i="5" s="1"/>
  <c r="APR192" i="5"/>
  <c r="APR193" i="5" s="1"/>
  <c r="APQ192" i="5"/>
  <c r="APQ193" i="5" s="1"/>
  <c r="APP192" i="5"/>
  <c r="APP193" i="5" s="1"/>
  <c r="APO192" i="5"/>
  <c r="APO193" i="5" s="1"/>
  <c r="APN192" i="5"/>
  <c r="APN193" i="5" s="1"/>
  <c r="APM192" i="5"/>
  <c r="APM193" i="5" s="1"/>
  <c r="APL192" i="5"/>
  <c r="APL193" i="5" s="1"/>
  <c r="APK192" i="5"/>
  <c r="APK193" i="5" s="1"/>
  <c r="APJ192" i="5"/>
  <c r="APJ193" i="5" s="1"/>
  <c r="API192" i="5"/>
  <c r="API193" i="5" s="1"/>
  <c r="APH192" i="5"/>
  <c r="APH193" i="5" s="1"/>
  <c r="APG192" i="5"/>
  <c r="APG193" i="5" s="1"/>
  <c r="APF192" i="5"/>
  <c r="APF193" i="5" s="1"/>
  <c r="APE192" i="5"/>
  <c r="APE193" i="5" s="1"/>
  <c r="APD192" i="5"/>
  <c r="APD193" i="5" s="1"/>
  <c r="APC192" i="5"/>
  <c r="APC193" i="5" s="1"/>
  <c r="APB192" i="5"/>
  <c r="APB193" i="5" s="1"/>
  <c r="APA192" i="5"/>
  <c r="APA193" i="5" s="1"/>
  <c r="AOZ192" i="5"/>
  <c r="AOZ193" i="5" s="1"/>
  <c r="AOY192" i="5"/>
  <c r="AOY193" i="5" s="1"/>
  <c r="AOX192" i="5"/>
  <c r="AOX193" i="5" s="1"/>
  <c r="AOW192" i="5"/>
  <c r="AOW193" i="5" s="1"/>
  <c r="AOV192" i="5"/>
  <c r="AOV193" i="5" s="1"/>
  <c r="AOU192" i="5"/>
  <c r="AOU193" i="5" s="1"/>
  <c r="AOT192" i="5"/>
  <c r="AOT193" i="5" s="1"/>
  <c r="AOS192" i="5"/>
  <c r="AOS193" i="5" s="1"/>
  <c r="AOR192" i="5"/>
  <c r="AOR193" i="5" s="1"/>
  <c r="AOQ192" i="5"/>
  <c r="AOQ193" i="5" s="1"/>
  <c r="AOP192" i="5"/>
  <c r="AOP193" i="5" s="1"/>
  <c r="AOO192" i="5"/>
  <c r="AOO193" i="5" s="1"/>
  <c r="AON192" i="5"/>
  <c r="AON193" i="5" s="1"/>
  <c r="AOM192" i="5"/>
  <c r="AOM193" i="5" s="1"/>
  <c r="AOL192" i="5"/>
  <c r="AOL193" i="5" s="1"/>
  <c r="AOK192" i="5"/>
  <c r="AOK193" i="5" s="1"/>
  <c r="AOJ192" i="5"/>
  <c r="AOJ193" i="5" s="1"/>
  <c r="AOI192" i="5"/>
  <c r="AOI193" i="5" s="1"/>
  <c r="AOH192" i="5"/>
  <c r="AOH193" i="5" s="1"/>
  <c r="AOG192" i="5"/>
  <c r="AOG193" i="5" s="1"/>
  <c r="AOF192" i="5"/>
  <c r="AOF193" i="5" s="1"/>
  <c r="AOE192" i="5"/>
  <c r="AOE193" i="5" s="1"/>
  <c r="AOD192" i="5"/>
  <c r="AOD193" i="5" s="1"/>
  <c r="AOC192" i="5"/>
  <c r="AOC193" i="5" s="1"/>
  <c r="AOB192" i="5"/>
  <c r="AOB193" i="5" s="1"/>
  <c r="AOA192" i="5"/>
  <c r="AOA193" i="5" s="1"/>
  <c r="ANZ192" i="5"/>
  <c r="ANZ193" i="5" s="1"/>
  <c r="ANY192" i="5"/>
  <c r="ANY193" i="5" s="1"/>
  <c r="ANX192" i="5"/>
  <c r="ANX193" i="5" s="1"/>
  <c r="ANW192" i="5"/>
  <c r="ANW193" i="5" s="1"/>
  <c r="ANV192" i="5"/>
  <c r="ANV193" i="5" s="1"/>
  <c r="ANU192" i="5"/>
  <c r="ANU193" i="5" s="1"/>
  <c r="ANT192" i="5"/>
  <c r="ANT193" i="5" s="1"/>
  <c r="ANS192" i="5"/>
  <c r="ANS193" i="5" s="1"/>
  <c r="ANR192" i="5"/>
  <c r="ANR193" i="5" s="1"/>
  <c r="ANQ192" i="5"/>
  <c r="ANQ193" i="5" s="1"/>
  <c r="ANP192" i="5"/>
  <c r="ANP193" i="5" s="1"/>
  <c r="ANO192" i="5"/>
  <c r="ANO193" i="5" s="1"/>
  <c r="ANN192" i="5"/>
  <c r="ANN193" i="5" s="1"/>
  <c r="ANM192" i="5"/>
  <c r="ANM193" i="5" s="1"/>
  <c r="ANL192" i="5"/>
  <c r="ANL193" i="5" s="1"/>
  <c r="ANK192" i="5"/>
  <c r="ANK193" i="5" s="1"/>
  <c r="ANJ192" i="5"/>
  <c r="ANJ193" i="5" s="1"/>
  <c r="ANI192" i="5"/>
  <c r="ANI193" i="5" s="1"/>
  <c r="ANH192" i="5"/>
  <c r="ANH193" i="5" s="1"/>
  <c r="ANG192" i="5"/>
  <c r="ANG193" i="5" s="1"/>
  <c r="ANF192" i="5"/>
  <c r="ANF193" i="5" s="1"/>
  <c r="ANE192" i="5"/>
  <c r="ANE193" i="5" s="1"/>
  <c r="AND192" i="5"/>
  <c r="AND193" i="5" s="1"/>
  <c r="ANC192" i="5"/>
  <c r="ANC193" i="5" s="1"/>
  <c r="ANB192" i="5"/>
  <c r="ANB193" i="5" s="1"/>
  <c r="ANA192" i="5"/>
  <c r="ANA193" i="5" s="1"/>
  <c r="AMZ192" i="5"/>
  <c r="AMZ193" i="5" s="1"/>
  <c r="AMY192" i="5"/>
  <c r="AMY193" i="5" s="1"/>
  <c r="AMX192" i="5"/>
  <c r="AMX193" i="5" s="1"/>
  <c r="AMW192" i="5"/>
  <c r="AMW193" i="5" s="1"/>
  <c r="AMV192" i="5"/>
  <c r="AMV193" i="5" s="1"/>
  <c r="AMU192" i="5"/>
  <c r="AMU193" i="5" s="1"/>
  <c r="AMT192" i="5"/>
  <c r="AMT193" i="5" s="1"/>
  <c r="AMS192" i="5"/>
  <c r="AMS193" i="5" s="1"/>
  <c r="AMR192" i="5"/>
  <c r="AMR193" i="5" s="1"/>
  <c r="AMQ192" i="5"/>
  <c r="AMQ193" i="5" s="1"/>
  <c r="AMP192" i="5"/>
  <c r="AMP193" i="5" s="1"/>
  <c r="AMO192" i="5"/>
  <c r="AMO193" i="5" s="1"/>
  <c r="AMN192" i="5"/>
  <c r="AMN193" i="5" s="1"/>
  <c r="AMM192" i="5"/>
  <c r="AMM193" i="5" s="1"/>
  <c r="AML192" i="5"/>
  <c r="AML193" i="5" s="1"/>
  <c r="AMK192" i="5"/>
  <c r="AMK193" i="5" s="1"/>
  <c r="AMJ192" i="5"/>
  <c r="AMJ193" i="5" s="1"/>
  <c r="N18" i="17"/>
  <c r="I18" i="17"/>
  <c r="E11" i="17"/>
  <c r="F11" i="17" s="1"/>
  <c r="L11" i="17"/>
  <c r="N11" i="17" s="1"/>
  <c r="E10" i="17"/>
  <c r="F10" i="17" s="1"/>
  <c r="L10" i="17"/>
  <c r="N10" i="17" s="1"/>
  <c r="I19" i="17"/>
  <c r="L9" i="17"/>
  <c r="N9" i="17" s="1"/>
  <c r="E9" i="17"/>
  <c r="F9" i="17" s="1"/>
  <c r="E7" i="17"/>
  <c r="F7" i="17" s="1"/>
  <c r="L7" i="17"/>
  <c r="N7" i="17" s="1"/>
  <c r="E8" i="17"/>
  <c r="F8" i="17" s="1"/>
  <c r="N8" i="17"/>
  <c r="AMI192" i="5"/>
  <c r="AMI193" i="5" s="1"/>
  <c r="AMH192" i="5"/>
  <c r="AMH193" i="5" s="1"/>
  <c r="AMG192" i="5"/>
  <c r="AMG193" i="5" s="1"/>
  <c r="AMF192" i="5"/>
  <c r="AMF193" i="5" s="1"/>
  <c r="AME192" i="5"/>
  <c r="AME193" i="5" s="1"/>
  <c r="AMD192" i="5"/>
  <c r="AMD193" i="5" s="1"/>
  <c r="AMC192" i="5"/>
  <c r="AMC193" i="5" s="1"/>
  <c r="AMB192" i="5"/>
  <c r="AMB193" i="5" s="1"/>
  <c r="AMA192" i="5"/>
  <c r="AMA193" i="5" s="1"/>
  <c r="ALZ192" i="5"/>
  <c r="ALZ193" i="5" s="1"/>
  <c r="ALY192" i="5"/>
  <c r="ALY193" i="5" s="1"/>
  <c r="ALX192" i="5"/>
  <c r="ALX193" i="5" s="1"/>
  <c r="ALW192" i="5"/>
  <c r="ALW193" i="5" s="1"/>
  <c r="ALV192" i="5"/>
  <c r="ALV193" i="5" s="1"/>
  <c r="ALU192" i="5"/>
  <c r="ALU193" i="5" s="1"/>
  <c r="ALT192" i="5"/>
  <c r="ALT193" i="5" s="1"/>
  <c r="ALS192" i="5"/>
  <c r="ALS193" i="5" s="1"/>
  <c r="ALR192" i="5"/>
  <c r="ALR193" i="5" s="1"/>
  <c r="ALQ192" i="5"/>
  <c r="ALQ193" i="5" s="1"/>
  <c r="ALP192" i="5"/>
  <c r="ALP193" i="5" s="1"/>
  <c r="ALO192" i="5"/>
  <c r="ALO193" i="5" s="1"/>
  <c r="ALN192" i="5"/>
  <c r="ALN193" i="5" s="1"/>
  <c r="ALM192" i="5"/>
  <c r="ALM193" i="5" s="1"/>
  <c r="ALL192" i="5"/>
  <c r="ALL193" i="5" s="1"/>
  <c r="ALK192" i="5"/>
  <c r="ALK193" i="5" s="1"/>
  <c r="ALJ192" i="5"/>
  <c r="ALJ193" i="5" s="1"/>
  <c r="ALI192" i="5"/>
  <c r="ALI193" i="5" s="1"/>
  <c r="ALH192" i="5"/>
  <c r="ALH193" i="5" s="1"/>
  <c r="ALG192" i="5"/>
  <c r="ALG193" i="5" s="1"/>
  <c r="ALF192" i="5"/>
  <c r="ALF193" i="5" s="1"/>
  <c r="ALE192" i="5"/>
  <c r="ALE193" i="5" s="1"/>
  <c r="ALD192" i="5"/>
  <c r="ALD193" i="5" s="1"/>
  <c r="ALC192" i="5"/>
  <c r="ALC193" i="5" s="1"/>
  <c r="ALB192" i="5"/>
  <c r="ALB193" i="5" s="1"/>
  <c r="ALA192" i="5"/>
  <c r="ALA193" i="5" s="1"/>
  <c r="AKZ192" i="5"/>
  <c r="AKZ193" i="5" s="1"/>
  <c r="AKY192" i="5"/>
  <c r="AKY193" i="5" s="1"/>
  <c r="AKX192" i="5"/>
  <c r="AKX193" i="5" s="1"/>
  <c r="AKW192" i="5"/>
  <c r="AKW193" i="5" s="1"/>
  <c r="AKV192" i="5"/>
  <c r="AKV193" i="5" s="1"/>
  <c r="AKU192" i="5"/>
  <c r="AKU193" i="5" s="1"/>
  <c r="AKT192" i="5"/>
  <c r="AKT193" i="5" s="1"/>
  <c r="AKS192" i="5"/>
  <c r="AKS193" i="5" s="1"/>
  <c r="AKR192" i="5"/>
  <c r="AKR193" i="5" s="1"/>
  <c r="AKQ192" i="5"/>
  <c r="AKQ193" i="5" s="1"/>
  <c r="AKP192" i="5"/>
  <c r="AKP193" i="5" s="1"/>
  <c r="AKO192" i="5"/>
  <c r="AKO193" i="5" s="1"/>
  <c r="AKN192" i="5"/>
  <c r="AKN193" i="5" s="1"/>
  <c r="AKM192" i="5"/>
  <c r="AKM193" i="5" s="1"/>
  <c r="AKL192" i="5"/>
  <c r="AKL193" i="5" s="1"/>
  <c r="AKK192" i="5"/>
  <c r="AKK193" i="5" s="1"/>
  <c r="AKJ192" i="5"/>
  <c r="AKJ193" i="5" s="1"/>
  <c r="AKL194" i="5" s="1"/>
  <c r="AKI192" i="5"/>
  <c r="AKI193" i="5" s="1"/>
  <c r="AKH192" i="5"/>
  <c r="AKH193" i="5" s="1"/>
  <c r="AKG192" i="5"/>
  <c r="AKG193" i="5" s="1"/>
  <c r="AKF192" i="5"/>
  <c r="AKF193" i="5" s="1"/>
  <c r="AKE192" i="5"/>
  <c r="AKE193" i="5" s="1"/>
  <c r="AKD192" i="5"/>
  <c r="AKD193" i="5" s="1"/>
  <c r="AKC192" i="5"/>
  <c r="AKC193" i="5" s="1"/>
  <c r="AKB192" i="5"/>
  <c r="AKB193" i="5" s="1"/>
  <c r="AKA192" i="5"/>
  <c r="AKA193" i="5" s="1"/>
  <c r="AJZ192" i="5"/>
  <c r="AJZ193" i="5" s="1"/>
  <c r="AJY192" i="5"/>
  <c r="AJY193" i="5" s="1"/>
  <c r="AJX192" i="5"/>
  <c r="AJX193" i="5" s="1"/>
  <c r="AJW192" i="5"/>
  <c r="AJW193" i="5" s="1"/>
  <c r="AJV192" i="5"/>
  <c r="AJV193" i="5" s="1"/>
  <c r="AJU192" i="5"/>
  <c r="AJU193" i="5" s="1"/>
  <c r="AJT192" i="5"/>
  <c r="AJT193" i="5" s="1"/>
  <c r="AJS192" i="5"/>
  <c r="AJS193" i="5" s="1"/>
  <c r="AJR192" i="5"/>
  <c r="AJR193" i="5" s="1"/>
  <c r="AJQ192" i="5"/>
  <c r="AJQ193" i="5" s="1"/>
  <c r="AJP192" i="5"/>
  <c r="AJP193" i="5" s="1"/>
  <c r="AJO192" i="5"/>
  <c r="AJO193" i="5" s="1"/>
  <c r="AJN192" i="5"/>
  <c r="AJN193" i="5" s="1"/>
  <c r="AJM192" i="5"/>
  <c r="AJM193" i="5" s="1"/>
  <c r="AJL192" i="5"/>
  <c r="AJL193" i="5" s="1"/>
  <c r="AJK192" i="5"/>
  <c r="AJK193" i="5" s="1"/>
  <c r="AJJ192" i="5"/>
  <c r="AJJ193" i="5" s="1"/>
  <c r="AJI192" i="5"/>
  <c r="AJI193" i="5" s="1"/>
  <c r="AJH192" i="5"/>
  <c r="AJH193" i="5" s="1"/>
  <c r="AJG192" i="5"/>
  <c r="AJG193" i="5" s="1"/>
  <c r="AJF192" i="5"/>
  <c r="AJF193" i="5" s="1"/>
  <c r="AJE192" i="5"/>
  <c r="AJE193" i="5" s="1"/>
  <c r="AJD192" i="5"/>
  <c r="AJD193" i="5" s="1"/>
  <c r="AJC192" i="5"/>
  <c r="AJC193" i="5" s="1"/>
  <c r="AJB192" i="5"/>
  <c r="AJB193" i="5" s="1"/>
  <c r="AJA192" i="5"/>
  <c r="AJA193" i="5" s="1"/>
  <c r="AIZ192" i="5"/>
  <c r="AIZ193" i="5" s="1"/>
  <c r="AIY192" i="5"/>
  <c r="AIY193" i="5" s="1"/>
  <c r="AIX192" i="5"/>
  <c r="AIX193" i="5" s="1"/>
  <c r="AIW192" i="5"/>
  <c r="AIW193" i="5" s="1"/>
  <c r="AIV192" i="5"/>
  <c r="AIV193" i="5" s="1"/>
  <c r="AMI242" i="6"/>
  <c r="AMI243" i="6" s="1"/>
  <c r="AMH242" i="6"/>
  <c r="AMH243" i="6" s="1"/>
  <c r="AMG242" i="6"/>
  <c r="AMG243" i="6" s="1"/>
  <c r="AMF242" i="6"/>
  <c r="AMF243" i="6" s="1"/>
  <c r="AME242" i="6"/>
  <c r="AME243" i="6" s="1"/>
  <c r="AMD242" i="6"/>
  <c r="AMD243" i="6" s="1"/>
  <c r="AMC242" i="6"/>
  <c r="AMC243" i="6" s="1"/>
  <c r="AMB242" i="6"/>
  <c r="AMB243" i="6" s="1"/>
  <c r="AMA242" i="6"/>
  <c r="AMA243" i="6" s="1"/>
  <c r="ALZ242" i="6"/>
  <c r="ALZ243" i="6" s="1"/>
  <c r="ALY242" i="6"/>
  <c r="ALY243" i="6" s="1"/>
  <c r="ALX242" i="6"/>
  <c r="ALX243" i="6" s="1"/>
  <c r="ALW242" i="6"/>
  <c r="ALW243" i="6" s="1"/>
  <c r="ALV242" i="6"/>
  <c r="ALV243" i="6" s="1"/>
  <c r="ALU242" i="6"/>
  <c r="ALU243" i="6" s="1"/>
  <c r="ALT242" i="6"/>
  <c r="ALT243" i="6" s="1"/>
  <c r="ALS242" i="6"/>
  <c r="ALS243" i="6" s="1"/>
  <c r="ALR242" i="6"/>
  <c r="ALR243" i="6" s="1"/>
  <c r="ALQ242" i="6"/>
  <c r="ALQ243" i="6" s="1"/>
  <c r="ALP242" i="6"/>
  <c r="ALP243" i="6" s="1"/>
  <c r="ALO242" i="6"/>
  <c r="ALO243" i="6" s="1"/>
  <c r="ALN242" i="6"/>
  <c r="ALN243" i="6" s="1"/>
  <c r="ALM242" i="6"/>
  <c r="ALM243" i="6" s="1"/>
  <c r="ALL242" i="6"/>
  <c r="ALL243" i="6" s="1"/>
  <c r="ALK242" i="6"/>
  <c r="ALK243" i="6" s="1"/>
  <c r="ALJ242" i="6"/>
  <c r="ALJ243" i="6" s="1"/>
  <c r="ALI242" i="6"/>
  <c r="ALI243" i="6" s="1"/>
  <c r="ALH242" i="6"/>
  <c r="ALH243" i="6" s="1"/>
  <c r="ALG242" i="6"/>
  <c r="ALG243" i="6" s="1"/>
  <c r="ALF242" i="6"/>
  <c r="ALF243" i="6" s="1"/>
  <c r="ALE242" i="6"/>
  <c r="ALE243" i="6" s="1"/>
  <c r="ALD242" i="6"/>
  <c r="ALD243" i="6" s="1"/>
  <c r="ALC242" i="6"/>
  <c r="ALC243" i="6" s="1"/>
  <c r="ALB242" i="6"/>
  <c r="ALB243" i="6" s="1"/>
  <c r="ALA242" i="6"/>
  <c r="ALA243" i="6" s="1"/>
  <c r="AKZ242" i="6"/>
  <c r="AKZ243" i="6" s="1"/>
  <c r="AKY242" i="6"/>
  <c r="AKY243" i="6" s="1"/>
  <c r="AKX242" i="6"/>
  <c r="AKX243" i="6" s="1"/>
  <c r="AKW242" i="6"/>
  <c r="AKW243" i="6" s="1"/>
  <c r="AKV242" i="6"/>
  <c r="AKV243" i="6" s="1"/>
  <c r="AKU242" i="6"/>
  <c r="AKU243" i="6" s="1"/>
  <c r="AKT242" i="6"/>
  <c r="AKT243" i="6" s="1"/>
  <c r="AKS242" i="6"/>
  <c r="AKS243" i="6" s="1"/>
  <c r="AKR242" i="6"/>
  <c r="AKR243" i="6" s="1"/>
  <c r="AKQ242" i="6"/>
  <c r="AKQ243" i="6" s="1"/>
  <c r="AKP242" i="6"/>
  <c r="AKP243" i="6" s="1"/>
  <c r="AKO242" i="6"/>
  <c r="AKO243" i="6" s="1"/>
  <c r="AKN242" i="6"/>
  <c r="AKN243" i="6" s="1"/>
  <c r="AKM242" i="6"/>
  <c r="AKM243" i="6" s="1"/>
  <c r="AKL242" i="6"/>
  <c r="AKL243" i="6" s="1"/>
  <c r="AKK242" i="6"/>
  <c r="AKK243" i="6" s="1"/>
  <c r="AKJ242" i="6"/>
  <c r="AKJ243" i="6" s="1"/>
  <c r="AKL244" i="6" s="1"/>
  <c r="AKI242" i="6"/>
  <c r="AKI243" i="6" s="1"/>
  <c r="AKH242" i="6"/>
  <c r="AKH243" i="6" s="1"/>
  <c r="AKG242" i="6"/>
  <c r="AKG243" i="6" s="1"/>
  <c r="AKF242" i="6"/>
  <c r="AKF243" i="6" s="1"/>
  <c r="AKE242" i="6"/>
  <c r="AKE243" i="6" s="1"/>
  <c r="AKD242" i="6"/>
  <c r="AKD243" i="6" s="1"/>
  <c r="AKC242" i="6"/>
  <c r="AKC243" i="6" s="1"/>
  <c r="AKB242" i="6"/>
  <c r="AKB243" i="6" s="1"/>
  <c r="AKA242" i="6"/>
  <c r="AKA243" i="6" s="1"/>
  <c r="AJZ242" i="6"/>
  <c r="AJZ243" i="6" s="1"/>
  <c r="AJY242" i="6"/>
  <c r="AJY243" i="6" s="1"/>
  <c r="AJX242" i="6"/>
  <c r="AJX243" i="6" s="1"/>
  <c r="AJW242" i="6"/>
  <c r="AJW243" i="6" s="1"/>
  <c r="AJV242" i="6"/>
  <c r="AJV243" i="6" s="1"/>
  <c r="AJU242" i="6"/>
  <c r="AJU243" i="6" s="1"/>
  <c r="AJT242" i="6"/>
  <c r="AJT243" i="6" s="1"/>
  <c r="AJS242" i="6"/>
  <c r="AJS243" i="6" s="1"/>
  <c r="AJR242" i="6"/>
  <c r="AJR243" i="6" s="1"/>
  <c r="AJQ242" i="6"/>
  <c r="AJQ243" i="6" s="1"/>
  <c r="AJP242" i="6"/>
  <c r="AJP243" i="6" s="1"/>
  <c r="AJO242" i="6"/>
  <c r="AJO243" i="6" s="1"/>
  <c r="AJN242" i="6"/>
  <c r="AJN243" i="6" s="1"/>
  <c r="AJM242" i="6"/>
  <c r="AJM243" i="6" s="1"/>
  <c r="AJL242" i="6"/>
  <c r="AJL243" i="6" s="1"/>
  <c r="AJK242" i="6"/>
  <c r="AJK243" i="6" s="1"/>
  <c r="AJJ242" i="6"/>
  <c r="AJJ243" i="6" s="1"/>
  <c r="AJI242" i="6"/>
  <c r="AJI243" i="6" s="1"/>
  <c r="AJH242" i="6"/>
  <c r="AJH243" i="6" s="1"/>
  <c r="AJG242" i="6"/>
  <c r="AJG243" i="6" s="1"/>
  <c r="AJF242" i="6"/>
  <c r="AJF243" i="6" s="1"/>
  <c r="AJE242" i="6"/>
  <c r="AJE243" i="6" s="1"/>
  <c r="AJD242" i="6"/>
  <c r="AJD243" i="6" s="1"/>
  <c r="AJC242" i="6"/>
  <c r="AJC243" i="6" s="1"/>
  <c r="AJB242" i="6"/>
  <c r="AJB243" i="6" s="1"/>
  <c r="AJA242" i="6"/>
  <c r="AJA243" i="6" s="1"/>
  <c r="AIZ242" i="6"/>
  <c r="AIZ243" i="6" s="1"/>
  <c r="AIY242" i="6"/>
  <c r="AIY243" i="6" s="1"/>
  <c r="AIX242" i="6"/>
  <c r="AIX243" i="6" s="1"/>
  <c r="AIW242" i="6"/>
  <c r="AIW243" i="6" s="1"/>
  <c r="AIV242" i="6"/>
  <c r="AIV243" i="6" s="1"/>
  <c r="AMI312" i="6"/>
  <c r="AMH312" i="6"/>
  <c r="AMG312" i="6"/>
  <c r="AMF312" i="6"/>
  <c r="AME312" i="6"/>
  <c r="AMD312" i="6"/>
  <c r="AMC312" i="6"/>
  <c r="AMB312" i="6"/>
  <c r="AMA312" i="6"/>
  <c r="ALZ312" i="6"/>
  <c r="ALY312" i="6"/>
  <c r="ALX312" i="6"/>
  <c r="ALW312" i="6"/>
  <c r="ALV312" i="6"/>
  <c r="ALU312" i="6"/>
  <c r="ALT312" i="6"/>
  <c r="ALS312" i="6"/>
  <c r="ALR312" i="6"/>
  <c r="ALQ312" i="6"/>
  <c r="ALP312" i="6"/>
  <c r="ALO312" i="6"/>
  <c r="ALN312" i="6"/>
  <c r="ALM312" i="6"/>
  <c r="ALL312" i="6"/>
  <c r="ALK312" i="6"/>
  <c r="ALJ312" i="6"/>
  <c r="ALI312" i="6"/>
  <c r="ALH312" i="6"/>
  <c r="ALG312" i="6"/>
  <c r="ALF312" i="6"/>
  <c r="ALE312" i="6"/>
  <c r="ALD312" i="6"/>
  <c r="ALC312" i="6"/>
  <c r="ALB312" i="6"/>
  <c r="ALA312" i="6"/>
  <c r="AKZ312" i="6"/>
  <c r="AKY312" i="6"/>
  <c r="AKX312" i="6"/>
  <c r="AKW312" i="6"/>
  <c r="AKV312" i="6"/>
  <c r="AKU312" i="6"/>
  <c r="AKT312" i="6"/>
  <c r="AKS312" i="6"/>
  <c r="AKR312" i="6"/>
  <c r="AKQ312" i="6"/>
  <c r="AKP312" i="6"/>
  <c r="AKO312" i="6"/>
  <c r="AKN312" i="6"/>
  <c r="AKM312" i="6"/>
  <c r="AKL312" i="6"/>
  <c r="AKK312" i="6"/>
  <c r="AKJ312" i="6"/>
  <c r="AKI312" i="6"/>
  <c r="AKH312" i="6"/>
  <c r="AKG312" i="6"/>
  <c r="AKF312" i="6"/>
  <c r="AKE312" i="6"/>
  <c r="AKD312" i="6"/>
  <c r="AKC312" i="6"/>
  <c r="AKB312" i="6"/>
  <c r="AKA312" i="6"/>
  <c r="AJZ312" i="6"/>
  <c r="AJY312" i="6"/>
  <c r="AJX312" i="6"/>
  <c r="AJW312" i="6"/>
  <c r="AJV312" i="6"/>
  <c r="AJU312" i="6"/>
  <c r="AJT312" i="6"/>
  <c r="AJS312" i="6"/>
  <c r="AJR312" i="6"/>
  <c r="AJQ312" i="6"/>
  <c r="AJP312" i="6"/>
  <c r="AJO312" i="6"/>
  <c r="AJN312" i="6"/>
  <c r="AJM312" i="6"/>
  <c r="AJL312" i="6"/>
  <c r="AJK312" i="6"/>
  <c r="AJJ312" i="6"/>
  <c r="AJI312" i="6"/>
  <c r="AJH312" i="6"/>
  <c r="AJG312" i="6"/>
  <c r="AJF312" i="6"/>
  <c r="AJE312" i="6"/>
  <c r="AJD312" i="6"/>
  <c r="AJC312" i="6"/>
  <c r="AJB312" i="6"/>
  <c r="AJA312" i="6"/>
  <c r="AIZ312" i="6"/>
  <c r="AIY312" i="6"/>
  <c r="AIX312" i="6"/>
  <c r="AIW312" i="6"/>
  <c r="AIV312" i="6"/>
  <c r="I8" i="17"/>
  <c r="N21" i="17"/>
  <c r="E21" i="17"/>
  <c r="F21" i="17" s="1"/>
  <c r="I21" i="17"/>
  <c r="AFX192" i="5"/>
  <c r="AFX193" i="5" s="1"/>
  <c r="AHJ192" i="5"/>
  <c r="AHJ193" i="5" s="1"/>
  <c r="AHH192" i="5"/>
  <c r="AHH193" i="5" s="1"/>
  <c r="AHF192" i="5"/>
  <c r="AHF193" i="5" s="1"/>
  <c r="AGL192" i="5"/>
  <c r="AGL193" i="5" s="1"/>
  <c r="AIS192" i="5"/>
  <c r="AIS193" i="5" s="1"/>
  <c r="AIB192" i="5"/>
  <c r="AIB193" i="5" s="1"/>
  <c r="AHM192" i="5"/>
  <c r="AHM193" i="5" s="1"/>
  <c r="AGJ192" i="5"/>
  <c r="AGJ193" i="5" s="1"/>
  <c r="AIH192" i="5"/>
  <c r="AIH193" i="5" s="1"/>
  <c r="AGX192" i="5"/>
  <c r="AGX193" i="5" s="1"/>
  <c r="AFS192" i="5"/>
  <c r="AFS193" i="5" s="1"/>
  <c r="AHM242" i="6"/>
  <c r="AHM243" i="6" s="1"/>
  <c r="AIR242" i="6"/>
  <c r="AIR243" i="6" s="1"/>
  <c r="AIP242" i="6"/>
  <c r="AIP243" i="6" s="1"/>
  <c r="AIQ242" i="6"/>
  <c r="AIQ243" i="6" s="1"/>
  <c r="AHA242" i="6"/>
  <c r="AHA243" i="6" s="1"/>
  <c r="AHY242" i="6"/>
  <c r="AHY243" i="6" s="1"/>
  <c r="AIK242" i="6"/>
  <c r="AIK243" i="6" s="1"/>
  <c r="AIO242" i="6"/>
  <c r="AIO243" i="6" s="1"/>
  <c r="AGY192" i="5"/>
  <c r="AGY193" i="5" s="1"/>
  <c r="AHY192" i="5"/>
  <c r="AHY193" i="5" s="1"/>
  <c r="AII242" i="6"/>
  <c r="AII243" i="6" s="1"/>
  <c r="AGX242" i="6"/>
  <c r="AGX243" i="6" s="1"/>
  <c r="AIG242" i="6"/>
  <c r="AIG243" i="6" s="1"/>
  <c r="AHU242" i="6"/>
  <c r="AHU243" i="6" s="1"/>
  <c r="AHI242" i="6"/>
  <c r="AHI243" i="6" s="1"/>
  <c r="AGW242" i="6"/>
  <c r="AGW243" i="6" s="1"/>
  <c r="AGK242" i="6"/>
  <c r="AGK243" i="6" s="1"/>
  <c r="AFY242" i="6"/>
  <c r="AFY243" i="6" s="1"/>
  <c r="AFM242" i="6"/>
  <c r="AFM243" i="6" s="1"/>
  <c r="AGY242" i="6"/>
  <c r="AGY243" i="6" s="1"/>
  <c r="AGL242" i="6"/>
  <c r="AGL243" i="6" s="1"/>
  <c r="AIF242" i="6"/>
  <c r="AIF243" i="6" s="1"/>
  <c r="AHT242" i="6"/>
  <c r="AHT243" i="6" s="1"/>
  <c r="AHH242" i="6"/>
  <c r="AHH243" i="6" s="1"/>
  <c r="AGV242" i="6"/>
  <c r="AGV243" i="6" s="1"/>
  <c r="AGJ242" i="6"/>
  <c r="AGJ243" i="6" s="1"/>
  <c r="AFX242" i="6"/>
  <c r="AFX243" i="6" s="1"/>
  <c r="AFL242" i="6"/>
  <c r="AFL243" i="6" s="1"/>
  <c r="AIH242" i="6"/>
  <c r="AIH243" i="6" s="1"/>
  <c r="AIE242" i="6"/>
  <c r="AIE243" i="6" s="1"/>
  <c r="AHS242" i="6"/>
  <c r="AHS243" i="6" s="1"/>
  <c r="AHG242" i="6"/>
  <c r="AHG243" i="6" s="1"/>
  <c r="AGU242" i="6"/>
  <c r="AGU243" i="6" s="1"/>
  <c r="AGI242" i="6"/>
  <c r="AGI243" i="6" s="1"/>
  <c r="AFW242" i="6"/>
  <c r="AFW243" i="6" s="1"/>
  <c r="AFK242" i="6"/>
  <c r="AFK243" i="6" s="1"/>
  <c r="AIN242" i="6"/>
  <c r="AIN243" i="6" s="1"/>
  <c r="AHW242" i="6"/>
  <c r="AHW243" i="6" s="1"/>
  <c r="AHV242" i="6"/>
  <c r="AHV243" i="6" s="1"/>
  <c r="AID242" i="6"/>
  <c r="AID243" i="6" s="1"/>
  <c r="AHR242" i="6"/>
  <c r="AHR243" i="6" s="1"/>
  <c r="AHF242" i="6"/>
  <c r="AHF243" i="6" s="1"/>
  <c r="AGT242" i="6"/>
  <c r="AGT243" i="6" s="1"/>
  <c r="AGH242" i="6"/>
  <c r="AGH243" i="6" s="1"/>
  <c r="AFV242" i="6"/>
  <c r="AFV243" i="6" s="1"/>
  <c r="AFJ242" i="6"/>
  <c r="AFJ243" i="6" s="1"/>
  <c r="AIM242" i="6"/>
  <c r="AIM243" i="6" s="1"/>
  <c r="AGA242" i="6"/>
  <c r="AGA243" i="6" s="1"/>
  <c r="AFO242" i="6"/>
  <c r="AFO243" i="6" s="1"/>
  <c r="AFN242" i="6"/>
  <c r="AFN243" i="6" s="1"/>
  <c r="AIC242" i="6"/>
  <c r="AIC243" i="6" s="1"/>
  <c r="AHQ242" i="6"/>
  <c r="AHQ243" i="6" s="1"/>
  <c r="AHE242" i="6"/>
  <c r="AHE243" i="6" s="1"/>
  <c r="AGS242" i="6"/>
  <c r="AGS243" i="6" s="1"/>
  <c r="AGG242" i="6"/>
  <c r="AGG243" i="6" s="1"/>
  <c r="AFU242" i="6"/>
  <c r="AFU243" i="6" s="1"/>
  <c r="AFI242" i="6"/>
  <c r="AFI243" i="6" s="1"/>
  <c r="AIL242" i="6"/>
  <c r="AIL243" i="6" s="1"/>
  <c r="AHK242" i="6"/>
  <c r="AHK243" i="6" s="1"/>
  <c r="AFZ242" i="6"/>
  <c r="AFZ243" i="6" s="1"/>
  <c r="AIB242" i="6"/>
  <c r="AIB243" i="6" s="1"/>
  <c r="AHP242" i="6"/>
  <c r="AHP243" i="6" s="1"/>
  <c r="AHD242" i="6"/>
  <c r="AHD243" i="6" s="1"/>
  <c r="AGR242" i="6"/>
  <c r="AGR243" i="6" s="1"/>
  <c r="AGF242" i="6"/>
  <c r="AGF243" i="6" s="1"/>
  <c r="AFT242" i="6"/>
  <c r="AFT243" i="6" s="1"/>
  <c r="AIA242" i="6"/>
  <c r="AIA243" i="6" s="1"/>
  <c r="AHO242" i="6"/>
  <c r="AHO243" i="6" s="1"/>
  <c r="AHC242" i="6"/>
  <c r="AHC243" i="6" s="1"/>
  <c r="AGQ242" i="6"/>
  <c r="AGQ243" i="6" s="1"/>
  <c r="AGE242" i="6"/>
  <c r="AGE243" i="6" s="1"/>
  <c r="AFS242" i="6"/>
  <c r="AFS243" i="6" s="1"/>
  <c r="AGM242" i="6"/>
  <c r="AGM243" i="6" s="1"/>
  <c r="AHJ242" i="6"/>
  <c r="AHJ243" i="6" s="1"/>
  <c r="AHZ242" i="6"/>
  <c r="AHZ243" i="6" s="1"/>
  <c r="AHN242" i="6"/>
  <c r="AHN243" i="6" s="1"/>
  <c r="AHB242" i="6"/>
  <c r="AHB243" i="6" s="1"/>
  <c r="AGP242" i="6"/>
  <c r="AGP243" i="6" s="1"/>
  <c r="AGD242" i="6"/>
  <c r="AGD243" i="6" s="1"/>
  <c r="AFR242" i="6"/>
  <c r="AFR243" i="6" s="1"/>
  <c r="AIU242" i="6"/>
  <c r="AIU243" i="6" s="1"/>
  <c r="AGO242" i="6"/>
  <c r="AGO243" i="6" s="1"/>
  <c r="AGC242" i="6"/>
  <c r="AGC243" i="6" s="1"/>
  <c r="AFQ242" i="6"/>
  <c r="AFQ243" i="6" s="1"/>
  <c r="AIT242" i="6"/>
  <c r="AIT243" i="6" s="1"/>
  <c r="AIJ242" i="6"/>
  <c r="AIJ243" i="6" s="1"/>
  <c r="AHX242" i="6"/>
  <c r="AHX243" i="6" s="1"/>
  <c r="AHL242" i="6"/>
  <c r="AHL243" i="6" s="1"/>
  <c r="AGZ242" i="6"/>
  <c r="AGZ243" i="6" s="1"/>
  <c r="AGN242" i="6"/>
  <c r="AGN243" i="6" s="1"/>
  <c r="AGB242" i="6"/>
  <c r="AGB243" i="6" s="1"/>
  <c r="AFP242" i="6"/>
  <c r="AFP243" i="6" s="1"/>
  <c r="AIS242" i="6"/>
  <c r="AIS243" i="6" s="1"/>
  <c r="AGH192" i="5"/>
  <c r="AGH193" i="5" s="1"/>
  <c r="AGR192" i="5"/>
  <c r="AGR193" i="5" s="1"/>
  <c r="AHG192" i="5"/>
  <c r="AHG193" i="5" s="1"/>
  <c r="AHL192" i="5"/>
  <c r="AHL193" i="5" s="1"/>
  <c r="AHI192" i="5"/>
  <c r="AHI193" i="5" s="1"/>
  <c r="AIQ192" i="5"/>
  <c r="AIQ193" i="5" s="1"/>
  <c r="AGN192" i="5"/>
  <c r="AGN193" i="5" s="1"/>
  <c r="AHW192" i="5"/>
  <c r="AHW193" i="5" s="1"/>
  <c r="AHA192" i="5"/>
  <c r="AHA193" i="5" s="1"/>
  <c r="AFJ192" i="5"/>
  <c r="AFJ193" i="5" s="1"/>
  <c r="AIL192" i="5"/>
  <c r="AIL193" i="5" s="1"/>
  <c r="AHK192" i="5"/>
  <c r="AHK193" i="5" s="1"/>
  <c r="AHT192" i="5"/>
  <c r="AHT193" i="5" s="1"/>
  <c r="AHV192" i="5"/>
  <c r="AHV193" i="5" s="1"/>
  <c r="AFN192" i="5"/>
  <c r="AFN193" i="5" s="1"/>
  <c r="AHD192" i="5"/>
  <c r="AHD193" i="5" s="1"/>
  <c r="AHC192" i="5"/>
  <c r="AHC193" i="5" s="1"/>
  <c r="AFL192" i="5"/>
  <c r="AFL193" i="5" s="1"/>
  <c r="AIR192" i="5"/>
  <c r="AIR193" i="5" s="1"/>
  <c r="AHX192" i="5"/>
  <c r="AHX193" i="5" s="1"/>
  <c r="AHQ192" i="5"/>
  <c r="AHQ193" i="5" s="1"/>
  <c r="AGP192" i="5"/>
  <c r="AGP193" i="5" s="1"/>
  <c r="AIJ192" i="5"/>
  <c r="AIJ193" i="5" s="1"/>
  <c r="AHB192" i="5"/>
  <c r="AHB193" i="5" s="1"/>
  <c r="AGD192" i="5"/>
  <c r="AGD193" i="5" s="1"/>
  <c r="AFZ192" i="5"/>
  <c r="AFZ193" i="5" s="1"/>
  <c r="AHP192" i="5"/>
  <c r="AHP193" i="5" s="1"/>
  <c r="AGB192" i="5"/>
  <c r="AGB193" i="5" s="1"/>
  <c r="AGW192" i="5"/>
  <c r="AGW193" i="5" s="1"/>
  <c r="AFK192" i="5"/>
  <c r="AFK193" i="5" s="1"/>
  <c r="AIP192" i="5"/>
  <c r="AIP193" i="5" s="1"/>
  <c r="AFT192" i="5"/>
  <c r="AFT193" i="5" s="1"/>
  <c r="AHR192" i="5"/>
  <c r="AHR193" i="5" s="1"/>
  <c r="AFR192" i="5"/>
  <c r="AFR193" i="5" s="1"/>
  <c r="AGT192" i="5"/>
  <c r="AGT193" i="5" s="1"/>
  <c r="AHU192" i="5"/>
  <c r="AHU193" i="5" s="1"/>
  <c r="AFO192" i="5"/>
  <c r="AFO193" i="5" s="1"/>
  <c r="AGM192" i="5"/>
  <c r="AGM193" i="5" s="1"/>
  <c r="AGK192" i="5"/>
  <c r="AGK193" i="5" s="1"/>
  <c r="AIA192" i="5"/>
  <c r="AIA193" i="5" s="1"/>
  <c r="AGZ192" i="5"/>
  <c r="AGZ193" i="5" s="1"/>
  <c r="AFU192" i="5"/>
  <c r="AFU193" i="5" s="1"/>
  <c r="AIC192" i="5"/>
  <c r="AIC193" i="5" s="1"/>
  <c r="AIU192" i="5"/>
  <c r="AIU193" i="5" s="1"/>
  <c r="AHN192" i="5"/>
  <c r="AHN193" i="5" s="1"/>
  <c r="AGE192" i="5"/>
  <c r="AGE193" i="5" s="1"/>
  <c r="AID192" i="5"/>
  <c r="AID193" i="5" s="1"/>
  <c r="AGO192" i="5"/>
  <c r="AGO193" i="5" s="1"/>
  <c r="AFP192" i="5"/>
  <c r="AFP193" i="5" s="1"/>
  <c r="AIM192" i="5"/>
  <c r="AIM193" i="5" s="1"/>
  <c r="AFM192" i="5"/>
  <c r="AFM193" i="5" s="1"/>
  <c r="AGU192" i="5"/>
  <c r="AGU193" i="5" s="1"/>
  <c r="AGG192" i="5"/>
  <c r="AGG193" i="5" s="1"/>
  <c r="AIG192" i="5"/>
  <c r="AIG193" i="5" s="1"/>
  <c r="AHE192" i="5"/>
  <c r="AHE193" i="5" s="1"/>
  <c r="AFQ192" i="5"/>
  <c r="AFQ193" i="5" s="1"/>
  <c r="AFY192" i="5"/>
  <c r="AFY193" i="5" s="1"/>
  <c r="AGC192" i="5"/>
  <c r="AGC193" i="5" s="1"/>
  <c r="AFI192" i="5"/>
  <c r="AFI193" i="5" s="1"/>
  <c r="AIN192" i="5"/>
  <c r="AIN193" i="5" s="1"/>
  <c r="AII192" i="5"/>
  <c r="AII193" i="5" s="1"/>
  <c r="AIT192" i="5"/>
  <c r="AIT193" i="5" s="1"/>
  <c r="AIO192" i="5"/>
  <c r="AIO193" i="5" s="1"/>
  <c r="AGA192" i="5"/>
  <c r="AGA193" i="5" s="1"/>
  <c r="AHS192" i="5"/>
  <c r="AHS193" i="5" s="1"/>
  <c r="AHZ192" i="5"/>
  <c r="AHZ193" i="5" s="1"/>
  <c r="AIK192" i="5"/>
  <c r="AIK193" i="5" s="1"/>
  <c r="AGF192" i="5"/>
  <c r="AGF193" i="5" s="1"/>
  <c r="AGQ192" i="5"/>
  <c r="AGQ193" i="5" s="1"/>
  <c r="AIE192" i="5"/>
  <c r="AIE193" i="5" s="1"/>
  <c r="AGV192" i="5"/>
  <c r="AGV193" i="5" s="1"/>
  <c r="AFV192" i="5"/>
  <c r="AFV193" i="5" s="1"/>
  <c r="AGI192" i="5"/>
  <c r="AGI193" i="5" s="1"/>
  <c r="AGS192" i="5"/>
  <c r="AGS193" i="5" s="1"/>
  <c r="AIF192" i="5"/>
  <c r="AIF193" i="5" s="1"/>
  <c r="AHO192" i="5"/>
  <c r="AHO193" i="5" s="1"/>
  <c r="AFW192" i="5"/>
  <c r="AFW193" i="5" s="1"/>
  <c r="L22" i="17"/>
  <c r="N22" i="17" s="1"/>
  <c r="E22" i="17"/>
  <c r="F22" i="17" s="1"/>
  <c r="L20" i="17"/>
  <c r="N20" i="17" s="1"/>
  <c r="E20" i="17"/>
  <c r="F20" i="17" s="1"/>
  <c r="E12" i="17"/>
  <c r="F12" i="17" s="1"/>
  <c r="L12" i="17"/>
  <c r="N12" i="17" s="1"/>
  <c r="ADD314" i="6"/>
  <c r="ADD315" i="6" s="1"/>
  <c r="ADG314" i="6"/>
  <c r="ADG315" i="6" s="1"/>
  <c r="ADJ314" i="6"/>
  <c r="ADJ315" i="6" s="1"/>
  <c r="ADM314" i="6"/>
  <c r="ADM315" i="6" s="1"/>
  <c r="ADP314" i="6"/>
  <c r="ADP315" i="6" s="1"/>
  <c r="ADS314" i="6"/>
  <c r="ADS315" i="6" s="1"/>
  <c r="ADV314" i="6"/>
  <c r="ADV315" i="6" s="1"/>
  <c r="ADY314" i="6"/>
  <c r="ADY315" i="6" s="1"/>
  <c r="AEB314" i="6"/>
  <c r="AEB315" i="6" s="1"/>
  <c r="AEE314" i="6"/>
  <c r="AEE315" i="6" s="1"/>
  <c r="AEH314" i="6"/>
  <c r="AEH315" i="6" s="1"/>
  <c r="AEK314" i="6"/>
  <c r="AEK315" i="6" s="1"/>
  <c r="AEN314" i="6"/>
  <c r="AEN315" i="6" s="1"/>
  <c r="AEQ314" i="6"/>
  <c r="AEQ315" i="6" s="1"/>
  <c r="AET314" i="6"/>
  <c r="AET315" i="6" s="1"/>
  <c r="AEW314" i="6"/>
  <c r="AEW315" i="6" s="1"/>
  <c r="AEZ314" i="6"/>
  <c r="AEZ315" i="6" s="1"/>
  <c r="AFC314" i="6"/>
  <c r="AFC315" i="6" s="1"/>
  <c r="ADE314" i="6"/>
  <c r="ADE315" i="6" s="1"/>
  <c r="ADH314" i="6"/>
  <c r="ADH315" i="6" s="1"/>
  <c r="ADK314" i="6"/>
  <c r="ADK315" i="6" s="1"/>
  <c r="ADN314" i="6"/>
  <c r="ADN315" i="6" s="1"/>
  <c r="ADQ314" i="6"/>
  <c r="ADQ315" i="6" s="1"/>
  <c r="ADT314" i="6"/>
  <c r="ADT315" i="6" s="1"/>
  <c r="ADW314" i="6"/>
  <c r="ADW315" i="6" s="1"/>
  <c r="ADZ314" i="6"/>
  <c r="ADZ315" i="6" s="1"/>
  <c r="AEC314" i="6"/>
  <c r="AEC315" i="6" s="1"/>
  <c r="AEF314" i="6"/>
  <c r="AEF315" i="6" s="1"/>
  <c r="AEI314" i="6"/>
  <c r="AEI315" i="6" s="1"/>
  <c r="AEL314" i="6"/>
  <c r="AEL315" i="6" s="1"/>
  <c r="AEO314" i="6"/>
  <c r="AEO315" i="6" s="1"/>
  <c r="AER314" i="6"/>
  <c r="AER315" i="6" s="1"/>
  <c r="AEU314" i="6"/>
  <c r="AEU315" i="6" s="1"/>
  <c r="AEX314" i="6"/>
  <c r="AEX315" i="6" s="1"/>
  <c r="AFA314" i="6"/>
  <c r="AFA315" i="6" s="1"/>
  <c r="ADC314" i="6"/>
  <c r="ADC315" i="6" s="1"/>
  <c r="ADF314" i="6"/>
  <c r="ADF315" i="6" s="1"/>
  <c r="ADI314" i="6"/>
  <c r="ADI315" i="6" s="1"/>
  <c r="ADL314" i="6"/>
  <c r="ADL315" i="6" s="1"/>
  <c r="ADO314" i="6"/>
  <c r="ADO315" i="6" s="1"/>
  <c r="ADR314" i="6"/>
  <c r="ADR315" i="6" s="1"/>
  <c r="ADU314" i="6"/>
  <c r="ADU315" i="6" s="1"/>
  <c r="ADX314" i="6"/>
  <c r="ADX315" i="6" s="1"/>
  <c r="AEA314" i="6"/>
  <c r="AEA315" i="6" s="1"/>
  <c r="AED314" i="6"/>
  <c r="AED315" i="6" s="1"/>
  <c r="AEG314" i="6"/>
  <c r="AEG315" i="6" s="1"/>
  <c r="AEJ314" i="6"/>
  <c r="AEJ315" i="6" s="1"/>
  <c r="AEM314" i="6"/>
  <c r="AEM315" i="6" s="1"/>
  <c r="AEP314" i="6"/>
  <c r="AEP315" i="6" s="1"/>
  <c r="AES314" i="6"/>
  <c r="AES315" i="6" s="1"/>
  <c r="AEV314" i="6"/>
  <c r="AEV315" i="6" s="1"/>
  <c r="AEY314" i="6"/>
  <c r="AEY315" i="6" s="1"/>
  <c r="AFB314" i="6"/>
  <c r="AFB315" i="6" s="1"/>
  <c r="E15" i="17"/>
  <c r="N13" i="17"/>
  <c r="YD242" i="6"/>
  <c r="YD243" i="6" s="1"/>
  <c r="E13" i="17"/>
  <c r="F13" i="17" s="1"/>
  <c r="I13" i="17"/>
  <c r="I5" i="17"/>
  <c r="ACX245" i="6"/>
  <c r="ADI245" i="6"/>
  <c r="ADX245" i="6"/>
  <c r="ADH245" i="6"/>
  <c r="ACV245" i="6"/>
  <c r="N5" i="17"/>
  <c r="E5" i="17"/>
  <c r="F5" i="17" s="1"/>
  <c r="ADA245" i="6"/>
  <c r="AEL245" i="6"/>
  <c r="ADT245" i="6"/>
  <c r="AES245" i="6"/>
  <c r="AEU245" i="6"/>
  <c r="ABX245" i="6"/>
  <c r="ACK245" i="6"/>
  <c r="ACZ245" i="6"/>
  <c r="ADG245" i="6"/>
  <c r="ADW245" i="6"/>
  <c r="ADL245" i="6"/>
  <c r="AEM245" i="6"/>
  <c r="AFB245" i="6"/>
  <c r="ADY245" i="6"/>
  <c r="AEN245" i="6"/>
  <c r="ADD245" i="6"/>
  <c r="ADY130" i="4"/>
  <c r="ADY131" i="4" s="1"/>
  <c r="ADQ245" i="6"/>
  <c r="ADK245" i="6"/>
  <c r="AEX245" i="6"/>
  <c r="AEB245" i="6"/>
  <c r="ADC245" i="6"/>
  <c r="AFF245" i="6"/>
  <c r="ADR245" i="6"/>
  <c r="AEL130" i="4"/>
  <c r="AEL131" i="4" s="1"/>
  <c r="ACG245" i="6"/>
  <c r="ADQ130" i="4"/>
  <c r="ADQ131" i="4" s="1"/>
  <c r="ADE245" i="6"/>
  <c r="ADB245" i="6"/>
  <c r="ACX130" i="4"/>
  <c r="ACX131" i="4" s="1"/>
  <c r="AEP130" i="4"/>
  <c r="AEP131" i="4" s="1"/>
  <c r="ABW130" i="4"/>
  <c r="ABW131" i="4" s="1"/>
  <c r="AEK130" i="4"/>
  <c r="AEK131" i="4" s="1"/>
  <c r="AEE245" i="6"/>
  <c r="ACY245" i="6"/>
  <c r="ABY245" i="6"/>
  <c r="ACU245" i="6"/>
  <c r="ADA130" i="4"/>
  <c r="ADA131" i="4" s="1"/>
  <c r="ADD130" i="4"/>
  <c r="ADD131" i="4" s="1"/>
  <c r="ADU245" i="6"/>
  <c r="ADE130" i="4"/>
  <c r="ADE131" i="4" s="1"/>
  <c r="ADJ130" i="4"/>
  <c r="ADJ131" i="4" s="1"/>
  <c r="ACW245" i="6"/>
  <c r="ADM130" i="4"/>
  <c r="ADM131" i="4" s="1"/>
  <c r="AEJ245" i="6"/>
  <c r="ADN245" i="6"/>
  <c r="AEA130" i="4"/>
  <c r="AEA131" i="4" s="1"/>
  <c r="AEV130" i="4"/>
  <c r="AEV131" i="4" s="1"/>
  <c r="ADU130" i="4"/>
  <c r="ADU131" i="4" s="1"/>
  <c r="AEE130" i="4"/>
  <c r="AEE131" i="4" s="1"/>
  <c r="ACO130" i="4"/>
  <c r="ACO131" i="4" s="1"/>
  <c r="ADR130" i="4"/>
  <c r="ADR131" i="4" s="1"/>
  <c r="AEC130" i="4"/>
  <c r="AEC131" i="4" s="1"/>
  <c r="AEH130" i="4"/>
  <c r="AEH131" i="4" s="1"/>
  <c r="ABY130" i="4"/>
  <c r="ABY131" i="4" s="1"/>
  <c r="ACI130" i="4"/>
  <c r="ACI131" i="4" s="1"/>
  <c r="ACA130" i="4"/>
  <c r="ACA131" i="4" s="1"/>
  <c r="ADK130" i="4"/>
  <c r="ADK131" i="4" s="1"/>
  <c r="AEB130" i="4"/>
  <c r="AEB131" i="4" s="1"/>
  <c r="ACV130" i="4"/>
  <c r="ACV131" i="4" s="1"/>
  <c r="ADI130" i="4"/>
  <c r="ADI131" i="4" s="1"/>
  <c r="ADS130" i="4"/>
  <c r="ADS131" i="4" s="1"/>
  <c r="ADW130" i="4"/>
  <c r="ADW131" i="4" s="1"/>
  <c r="ACS130" i="4"/>
  <c r="ACS131" i="4" s="1"/>
  <c r="AER130" i="4"/>
  <c r="AER131" i="4" s="1"/>
  <c r="ADC130" i="4"/>
  <c r="ADC131" i="4" s="1"/>
  <c r="ADX130" i="4"/>
  <c r="ADX131" i="4" s="1"/>
  <c r="ACD130" i="4"/>
  <c r="ACD131" i="4" s="1"/>
  <c r="AEU130" i="4"/>
  <c r="AEU131" i="4" s="1"/>
  <c r="ADT130" i="4"/>
  <c r="ADT131" i="4" s="1"/>
  <c r="ABZ130" i="4"/>
  <c r="ABZ131" i="4" s="1"/>
  <c r="ADZ130" i="4"/>
  <c r="ADZ131" i="4" s="1"/>
  <c r="ACF130" i="4"/>
  <c r="ACF131" i="4" s="1"/>
  <c r="ACE130" i="4"/>
  <c r="ACE131" i="4" s="1"/>
  <c r="ACZ130" i="4"/>
  <c r="ACZ131" i="4" s="1"/>
  <c r="ADB130" i="4"/>
  <c r="ADB131" i="4" s="1"/>
  <c r="AEG130" i="4"/>
  <c r="AEG131" i="4" s="1"/>
  <c r="AEQ130" i="4"/>
  <c r="AEQ131" i="4" s="1"/>
  <c r="ACB130" i="4"/>
  <c r="ACB131" i="4" s="1"/>
  <c r="ABX130" i="4"/>
  <c r="ABX131" i="4" s="1"/>
  <c r="ACY130" i="4"/>
  <c r="ACY131" i="4" s="1"/>
  <c r="ACC130" i="4"/>
  <c r="ACC131" i="4" s="1"/>
  <c r="ADF245" i="6"/>
  <c r="AEO130" i="4"/>
  <c r="AEO131" i="4" s="1"/>
  <c r="ACK130" i="4"/>
  <c r="ACK131" i="4" s="1"/>
  <c r="ACU130" i="4"/>
  <c r="ACU131" i="4" s="1"/>
  <c r="ACH130" i="4"/>
  <c r="ACH131" i="4" s="1"/>
  <c r="ADH130" i="4"/>
  <c r="ADH131" i="4" s="1"/>
  <c r="AED130" i="4"/>
  <c r="AED131" i="4" s="1"/>
  <c r="AET130" i="4"/>
  <c r="AET131" i="4" s="1"/>
  <c r="AEN130" i="4"/>
  <c r="AEN131" i="4" s="1"/>
  <c r="ADO130" i="4"/>
  <c r="ADO131" i="4" s="1"/>
  <c r="AEJ130" i="4"/>
  <c r="AEJ131" i="4" s="1"/>
  <c r="ACP130" i="4"/>
  <c r="ACP131" i="4" s="1"/>
  <c r="ADF130" i="4"/>
  <c r="ADF131" i="4" s="1"/>
  <c r="ADV130" i="4"/>
  <c r="ADV131" i="4" s="1"/>
  <c r="ADP130" i="4"/>
  <c r="ADP131" i="4" s="1"/>
  <c r="AEM130" i="4"/>
  <c r="AEM131" i="4" s="1"/>
  <c r="ACG130" i="4"/>
  <c r="ACG131" i="4" s="1"/>
  <c r="AEF130" i="4"/>
  <c r="AEF131" i="4" s="1"/>
  <c r="ACR130" i="4"/>
  <c r="ACR131" i="4" s="1"/>
  <c r="AEW130" i="4"/>
  <c r="AEW131" i="4" s="1"/>
  <c r="ACM130" i="4"/>
  <c r="ACM131" i="4" s="1"/>
  <c r="ADN130" i="4"/>
  <c r="ADN131" i="4" s="1"/>
  <c r="ACL130" i="4"/>
  <c r="ACL131" i="4" s="1"/>
  <c r="ACN130" i="4"/>
  <c r="ACN131" i="4" s="1"/>
  <c r="ACQ130" i="4"/>
  <c r="ACQ131" i="4" s="1"/>
  <c r="ADL130" i="4"/>
  <c r="ADL131" i="4" s="1"/>
  <c r="ACJ130" i="4"/>
  <c r="ACJ131" i="4" s="1"/>
  <c r="ACW130" i="4"/>
  <c r="ACW131" i="4" s="1"/>
  <c r="ADG130" i="4"/>
  <c r="ADG131" i="4" s="1"/>
  <c r="ACT130" i="4"/>
  <c r="ACT131" i="4" s="1"/>
  <c r="AEI130" i="4"/>
  <c r="AEI131" i="4" s="1"/>
  <c r="AES130" i="4"/>
  <c r="AES131" i="4" s="1"/>
  <c r="ABW245" i="6"/>
  <c r="ACN245" i="6"/>
  <c r="AET245" i="6"/>
  <c r="ACM245" i="6"/>
  <c r="ABZ245" i="6"/>
  <c r="ACH245" i="6"/>
  <c r="AEY245" i="6"/>
  <c r="AEM192" i="5"/>
  <c r="AEM193" i="5" s="1"/>
  <c r="ACB245" i="6"/>
  <c r="ACC245" i="6"/>
  <c r="ACT245" i="6"/>
  <c r="AFC245" i="6"/>
  <c r="ACB192" i="5"/>
  <c r="ACB193" i="5" s="1"/>
  <c r="AEW245" i="6"/>
  <c r="AEK245" i="6"/>
  <c r="ABW192" i="5"/>
  <c r="ABW193" i="5" s="1"/>
  <c r="ACZ192" i="5"/>
  <c r="ACZ193" i="5" s="1"/>
  <c r="ADV245" i="6"/>
  <c r="AEY192" i="5"/>
  <c r="AEY193" i="5" s="1"/>
  <c r="AEK192" i="5"/>
  <c r="AEK193" i="5" s="1"/>
  <c r="AEH245" i="6"/>
  <c r="ADM245" i="6"/>
  <c r="ADK192" i="5"/>
  <c r="ADK193" i="5" s="1"/>
  <c r="AFH245" i="6"/>
  <c r="ADS245" i="6"/>
  <c r="AFA192" i="5"/>
  <c r="AFA193" i="5" s="1"/>
  <c r="AEL192" i="5"/>
  <c r="AEL193" i="5" s="1"/>
  <c r="AEI192" i="5"/>
  <c r="AEI193" i="5" s="1"/>
  <c r="ADS192" i="5"/>
  <c r="ADS193" i="5" s="1"/>
  <c r="ACI245" i="6"/>
  <c r="ADP192" i="5"/>
  <c r="ADP193" i="5" s="1"/>
  <c r="AEZ245" i="6"/>
  <c r="ADG192" i="5"/>
  <c r="ADG193" i="5" s="1"/>
  <c r="ADP245" i="6"/>
  <c r="AEI245" i="6"/>
  <c r="AEU192" i="5"/>
  <c r="AEU193" i="5" s="1"/>
  <c r="AFE245" i="6"/>
  <c r="AEZ192" i="5"/>
  <c r="AEZ193" i="5" s="1"/>
  <c r="ABX192" i="5"/>
  <c r="ABX193" i="5" s="1"/>
  <c r="ADZ245" i="6"/>
  <c r="ADW192" i="5"/>
  <c r="ADW193" i="5" s="1"/>
  <c r="AEA245" i="6"/>
  <c r="AFG192" i="5"/>
  <c r="AFG193" i="5" s="1"/>
  <c r="ADR192" i="5"/>
  <c r="ADR193" i="5" s="1"/>
  <c r="ADD192" i="5"/>
  <c r="ADD193" i="5" s="1"/>
  <c r="ACP245" i="6"/>
  <c r="AEA192" i="5"/>
  <c r="AEA193" i="5" s="1"/>
  <c r="AEP192" i="5"/>
  <c r="AEP193" i="5" s="1"/>
  <c r="AFE192" i="5"/>
  <c r="AFE193" i="5" s="1"/>
  <c r="AFA245" i="6"/>
  <c r="ACD245" i="6"/>
  <c r="AEO245" i="6"/>
  <c r="ACQ245" i="6"/>
  <c r="AEQ192" i="5"/>
  <c r="AEQ193" i="5" s="1"/>
  <c r="AFG245" i="6"/>
  <c r="AEP245" i="6"/>
  <c r="ACU192" i="5"/>
  <c r="ACU193" i="5" s="1"/>
  <c r="ADL192" i="5"/>
  <c r="ADL193" i="5" s="1"/>
  <c r="AEQ245" i="6"/>
  <c r="AEH192" i="5"/>
  <c r="AEH193" i="5" s="1"/>
  <c r="ADO192" i="5"/>
  <c r="ADO193" i="5" s="1"/>
  <c r="AEV245" i="6"/>
  <c r="ADJ245" i="6"/>
  <c r="ACS245" i="6"/>
  <c r="ACF245" i="6"/>
  <c r="ACY192" i="5"/>
  <c r="ACY193" i="5" s="1"/>
  <c r="ACN192" i="5"/>
  <c r="ACN193" i="5" s="1"/>
  <c r="AFE242" i="6"/>
  <c r="AFE243" i="6" s="1"/>
  <c r="AEV192" i="5"/>
  <c r="AEV193" i="5" s="1"/>
  <c r="AED192" i="5"/>
  <c r="AED193" i="5" s="1"/>
  <c r="ACJ192" i="5"/>
  <c r="ACJ193" i="5" s="1"/>
  <c r="AFC192" i="5"/>
  <c r="AFC193" i="5" s="1"/>
  <c r="ABY192" i="5"/>
  <c r="ABY193" i="5" s="1"/>
  <c r="ACG192" i="5"/>
  <c r="ACG193" i="5" s="1"/>
  <c r="ACH192" i="5"/>
  <c r="ACH193" i="5" s="1"/>
  <c r="AEG192" i="5"/>
  <c r="AEG193" i="5" s="1"/>
  <c r="ACL245" i="6"/>
  <c r="ADT192" i="5"/>
  <c r="ADT193" i="5" s="1"/>
  <c r="ADE192" i="5"/>
  <c r="ADE193" i="5" s="1"/>
  <c r="AEJ192" i="5"/>
  <c r="AEJ193" i="5" s="1"/>
  <c r="ADU192" i="5"/>
  <c r="ADU193" i="5" s="1"/>
  <c r="AEO192" i="5"/>
  <c r="AEO193" i="5" s="1"/>
  <c r="AER192" i="5"/>
  <c r="AER193" i="5" s="1"/>
  <c r="ACF192" i="5"/>
  <c r="ACF193" i="5" s="1"/>
  <c r="ACM192" i="5"/>
  <c r="ACM193" i="5" s="1"/>
  <c r="ACA245" i="6"/>
  <c r="ABZ192" i="5"/>
  <c r="ABZ193" i="5" s="1"/>
  <c r="ACC192" i="5"/>
  <c r="ACC193" i="5" s="1"/>
  <c r="AFB192" i="5"/>
  <c r="AFB193" i="5" s="1"/>
  <c r="ADJ192" i="5"/>
  <c r="ADJ193" i="5" s="1"/>
  <c r="ADM192" i="5"/>
  <c r="ADM193" i="5" s="1"/>
  <c r="ACO245" i="6"/>
  <c r="ACI192" i="5"/>
  <c r="ACI193" i="5" s="1"/>
  <c r="ACD192" i="5"/>
  <c r="ACD193" i="5" s="1"/>
  <c r="ADA192" i="5"/>
  <c r="ADA193" i="5" s="1"/>
  <c r="ADO245" i="6"/>
  <c r="AEW192" i="5"/>
  <c r="AEW193" i="5" s="1"/>
  <c r="AFF192" i="5"/>
  <c r="AFF193" i="5" s="1"/>
  <c r="ACK192" i="5"/>
  <c r="ACK193" i="5" s="1"/>
  <c r="ACX192" i="5"/>
  <c r="ACX193" i="5" s="1"/>
  <c r="ACQ192" i="5"/>
  <c r="ACQ193" i="5" s="1"/>
  <c r="ADF192" i="5"/>
  <c r="ADF193" i="5" s="1"/>
  <c r="ACV192" i="5"/>
  <c r="ACV193" i="5" s="1"/>
  <c r="ACP192" i="5"/>
  <c r="ACP193" i="5" s="1"/>
  <c r="ACS192" i="5"/>
  <c r="ACS193" i="5" s="1"/>
  <c r="ADX192" i="5"/>
  <c r="ADX193" i="5" s="1"/>
  <c r="ADI192" i="5"/>
  <c r="ADI193" i="5" s="1"/>
  <c r="AEC192" i="5"/>
  <c r="AEC193" i="5" s="1"/>
  <c r="AFH192" i="5"/>
  <c r="AFH193" i="5" s="1"/>
  <c r="AES192" i="5"/>
  <c r="AES193" i="5" s="1"/>
  <c r="ADC192" i="5"/>
  <c r="ADC193" i="5" s="1"/>
  <c r="ACW192" i="5"/>
  <c r="ACW193" i="5" s="1"/>
  <c r="AEF192" i="5"/>
  <c r="AEF193" i="5" s="1"/>
  <c r="ACA192" i="5"/>
  <c r="ACA193" i="5" s="1"/>
  <c r="AEG245" i="6"/>
  <c r="AEC245" i="6"/>
  <c r="ACE245" i="6"/>
  <c r="AEE192" i="5"/>
  <c r="AEE193" i="5" s="1"/>
  <c r="AEN192" i="5"/>
  <c r="AEN193" i="5" s="1"/>
  <c r="ADH192" i="5"/>
  <c r="ADH193" i="5" s="1"/>
  <c r="ADZ192" i="5"/>
  <c r="ADZ193" i="5" s="1"/>
  <c r="ADQ192" i="5"/>
  <c r="ADQ193" i="5" s="1"/>
  <c r="ADB192" i="5"/>
  <c r="ADB193" i="5" s="1"/>
  <c r="ADN192" i="5"/>
  <c r="ADN193" i="5" s="1"/>
  <c r="AET192" i="5"/>
  <c r="AET193" i="5" s="1"/>
  <c r="AFD192" i="5"/>
  <c r="AFD193" i="5" s="1"/>
  <c r="ACR192" i="5"/>
  <c r="ACR193" i="5" s="1"/>
  <c r="AED245" i="6"/>
  <c r="ACR245" i="6"/>
  <c r="AEB192" i="5"/>
  <c r="AEB193" i="5" s="1"/>
  <c r="ACL192" i="5"/>
  <c r="ACL193" i="5" s="1"/>
  <c r="ACO192" i="5"/>
  <c r="ACO193" i="5" s="1"/>
  <c r="ACE192" i="5"/>
  <c r="ACE193" i="5" s="1"/>
  <c r="ACT192" i="5"/>
  <c r="ACT193" i="5" s="1"/>
  <c r="AEX192" i="5"/>
  <c r="AEX193" i="5" s="1"/>
  <c r="ADV192" i="5"/>
  <c r="ADV193" i="5" s="1"/>
  <c r="ADY192" i="5"/>
  <c r="ADY193" i="5" s="1"/>
  <c r="AEX242" i="6"/>
  <c r="AEX243" i="6" s="1"/>
  <c r="AEL242" i="6"/>
  <c r="AEL243" i="6" s="1"/>
  <c r="AFA242" i="6"/>
  <c r="AFA243" i="6" s="1"/>
  <c r="AEN242" i="6"/>
  <c r="AEN243" i="6" s="1"/>
  <c r="ADC242" i="6"/>
  <c r="ADC243" i="6" s="1"/>
  <c r="ACD242" i="6"/>
  <c r="ACD243" i="6" s="1"/>
  <c r="AEO242" i="6"/>
  <c r="AEO243" i="6" s="1"/>
  <c r="AFG242" i="6"/>
  <c r="AFG243" i="6" s="1"/>
  <c r="ADO242" i="6"/>
  <c r="ADO243" i="6" s="1"/>
  <c r="AEG242" i="6"/>
  <c r="AEG243" i="6" s="1"/>
  <c r="ADN242" i="6"/>
  <c r="ADN243" i="6" s="1"/>
  <c r="AEC242" i="6"/>
  <c r="AEC243" i="6" s="1"/>
  <c r="ADP242" i="6"/>
  <c r="ADP243" i="6" s="1"/>
  <c r="ACE242" i="6"/>
  <c r="ACE243" i="6" s="1"/>
  <c r="AFF242" i="6"/>
  <c r="AFF243" i="6" s="1"/>
  <c r="AES242" i="6"/>
  <c r="AES243" i="6" s="1"/>
  <c r="ADZ242" i="6"/>
  <c r="ADZ243" i="6" s="1"/>
  <c r="ABX242" i="6"/>
  <c r="ABX243" i="6" s="1"/>
  <c r="ACQ242" i="6"/>
  <c r="ACQ243" i="6" s="1"/>
  <c r="AET242" i="6"/>
  <c r="AET243" i="6" s="1"/>
  <c r="ACJ242" i="6"/>
  <c r="ACJ243" i="6" s="1"/>
  <c r="ACJ245" i="6"/>
  <c r="AFB242" i="6"/>
  <c r="AFB243" i="6" s="1"/>
  <c r="AEU242" i="6"/>
  <c r="AEU243" i="6" s="1"/>
  <c r="AEH242" i="6"/>
  <c r="AEH243" i="6" s="1"/>
  <c r="ADU242" i="6"/>
  <c r="ADU243" i="6" s="1"/>
  <c r="AFC242" i="6"/>
  <c r="AFC243" i="6" s="1"/>
  <c r="AEP242" i="6"/>
  <c r="AEP243" i="6" s="1"/>
  <c r="ADQ242" i="6"/>
  <c r="ADQ243" i="6" s="1"/>
  <c r="ADD242" i="6"/>
  <c r="ADD243" i="6" s="1"/>
  <c r="AFH242" i="6"/>
  <c r="AFH243" i="6" s="1"/>
  <c r="AEI242" i="6"/>
  <c r="AEI243" i="6" s="1"/>
  <c r="ADV242" i="6"/>
  <c r="ADV243" i="6" s="1"/>
  <c r="ADI242" i="6"/>
  <c r="ADI243" i="6" s="1"/>
  <c r="AEQ242" i="6"/>
  <c r="AEQ243" i="6" s="1"/>
  <c r="AED242" i="6"/>
  <c r="AED243" i="6" s="1"/>
  <c r="ADE242" i="6"/>
  <c r="ADE243" i="6" s="1"/>
  <c r="ACR242" i="6"/>
  <c r="ACR243" i="6" s="1"/>
  <c r="AEV242" i="6"/>
  <c r="AEV243" i="6" s="1"/>
  <c r="ADW242" i="6"/>
  <c r="ADW243" i="6" s="1"/>
  <c r="ADJ242" i="6"/>
  <c r="ADJ243" i="6" s="1"/>
  <c r="ACW242" i="6"/>
  <c r="ACW243" i="6" s="1"/>
  <c r="AEE242" i="6"/>
  <c r="AEE243" i="6" s="1"/>
  <c r="ADR242" i="6"/>
  <c r="ADR243" i="6" s="1"/>
  <c r="ACS242" i="6"/>
  <c r="ACS243" i="6" s="1"/>
  <c r="ACF242" i="6"/>
  <c r="ACF243" i="6" s="1"/>
  <c r="AEW242" i="6"/>
  <c r="AEW243" i="6" s="1"/>
  <c r="AEJ242" i="6"/>
  <c r="AEJ243" i="6" s="1"/>
  <c r="ADK242" i="6"/>
  <c r="ADK243" i="6" s="1"/>
  <c r="ACX242" i="6"/>
  <c r="ACX243" i="6" s="1"/>
  <c r="ACK242" i="6"/>
  <c r="ACK243" i="6" s="1"/>
  <c r="ADS242" i="6"/>
  <c r="ADS243" i="6" s="1"/>
  <c r="ADF242" i="6"/>
  <c r="ADF243" i="6" s="1"/>
  <c r="ACG242" i="6"/>
  <c r="ACG243" i="6" s="1"/>
  <c r="AEK242" i="6"/>
  <c r="AEK243" i="6" s="1"/>
  <c r="ADX242" i="6"/>
  <c r="ADX243" i="6" s="1"/>
  <c r="ACY242" i="6"/>
  <c r="ACY243" i="6" s="1"/>
  <c r="ACL242" i="6"/>
  <c r="ACL243" i="6" s="1"/>
  <c r="ABY242" i="6"/>
  <c r="ABY243" i="6" s="1"/>
  <c r="ADG242" i="6"/>
  <c r="ADG243" i="6" s="1"/>
  <c r="ACT242" i="6"/>
  <c r="ACT243" i="6" s="1"/>
  <c r="ADY242" i="6"/>
  <c r="ADY243" i="6" s="1"/>
  <c r="ADL242" i="6"/>
  <c r="ADL243" i="6" s="1"/>
  <c r="ACM242" i="6"/>
  <c r="ACM243" i="6" s="1"/>
  <c r="ABZ242" i="6"/>
  <c r="ABZ243" i="6" s="1"/>
  <c r="ACU242" i="6"/>
  <c r="ACU243" i="6" s="1"/>
  <c r="ACH242" i="6"/>
  <c r="ACH243" i="6" s="1"/>
  <c r="AEY242" i="6"/>
  <c r="AEY243" i="6" s="1"/>
  <c r="ADM242" i="6"/>
  <c r="ADM243" i="6" s="1"/>
  <c r="ACZ242" i="6"/>
  <c r="ACZ243" i="6" s="1"/>
  <c r="ACA242" i="6"/>
  <c r="ACA243" i="6" s="1"/>
  <c r="ADT242" i="6"/>
  <c r="ADT243" i="6" s="1"/>
  <c r="ACI242" i="6"/>
  <c r="ACI243" i="6" s="1"/>
  <c r="AEM242" i="6"/>
  <c r="AEM243" i="6" s="1"/>
  <c r="ADA242" i="6"/>
  <c r="ADA243" i="6" s="1"/>
  <c r="AER242" i="6"/>
  <c r="AER243" i="6" s="1"/>
  <c r="AER245" i="6"/>
  <c r="ACN242" i="6"/>
  <c r="ACN243" i="6" s="1"/>
  <c r="AFD242" i="6"/>
  <c r="AFD243" i="6" s="1"/>
  <c r="AFD245" i="6"/>
  <c r="ADH242" i="6"/>
  <c r="ADH243" i="6" s="1"/>
  <c r="ABW242" i="6"/>
  <c r="ABW243" i="6" s="1"/>
  <c r="AEA242" i="6"/>
  <c r="AEA243" i="6" s="1"/>
  <c r="ADB242" i="6"/>
  <c r="ADB243" i="6" s="1"/>
  <c r="ACO242" i="6"/>
  <c r="ACO243" i="6" s="1"/>
  <c r="AEB242" i="6"/>
  <c r="AEB243" i="6" s="1"/>
  <c r="ACB242" i="6"/>
  <c r="ACB243" i="6" s="1"/>
  <c r="ACV242" i="6"/>
  <c r="ACV243" i="6" s="1"/>
  <c r="AEF242" i="6"/>
  <c r="AEF243" i="6" s="1"/>
  <c r="AEF245" i="6"/>
  <c r="AEZ242" i="6"/>
  <c r="AEZ243" i="6" s="1"/>
  <c r="ACP242" i="6"/>
  <c r="ACP243" i="6" s="1"/>
  <c r="ACC242" i="6"/>
  <c r="ACC243" i="6" s="1"/>
  <c r="ABN192" i="5"/>
  <c r="ABN193" i="5" s="1"/>
  <c r="AAR192" i="5"/>
  <c r="AAR193" i="5" s="1"/>
  <c r="ABB192" i="5"/>
  <c r="ABB193" i="5" s="1"/>
  <c r="ZI130" i="4"/>
  <c r="ZI131" i="4" s="1"/>
  <c r="XQ130" i="4"/>
  <c r="XQ131" i="4" s="1"/>
  <c r="YQ130" i="4"/>
  <c r="YQ131" i="4" s="1"/>
  <c r="ABG192" i="5"/>
  <c r="ABG193" i="5" s="1"/>
  <c r="ZF192" i="5"/>
  <c r="ZF193" i="5" s="1"/>
  <c r="AAA192" i="5"/>
  <c r="AAA193" i="5" s="1"/>
  <c r="ABA192" i="5"/>
  <c r="ABA193" i="5" s="1"/>
  <c r="ZY192" i="5"/>
  <c r="ZY193" i="5" s="1"/>
  <c r="AAJ192" i="5"/>
  <c r="AAJ193" i="5" s="1"/>
  <c r="AAC192" i="5"/>
  <c r="AAC193" i="5" s="1"/>
  <c r="ABC192" i="5"/>
  <c r="ABC193" i="5" s="1"/>
  <c r="AAL192" i="5"/>
  <c r="AAL193" i="5" s="1"/>
  <c r="ABQ192" i="5"/>
  <c r="ABQ193" i="5" s="1"/>
  <c r="ZB192" i="5"/>
  <c r="ZB193" i="5" s="1"/>
  <c r="AAS192" i="5"/>
  <c r="AAS193" i="5" s="1"/>
  <c r="ABM192" i="5"/>
  <c r="ABM193" i="5" s="1"/>
  <c r="AAT242" i="6"/>
  <c r="AAT243" i="6" s="1"/>
  <c r="AAZ242" i="6"/>
  <c r="AAZ243" i="6" s="1"/>
  <c r="ABE242" i="6"/>
  <c r="ABE243" i="6" s="1"/>
  <c r="AAU242" i="6"/>
  <c r="AAU243" i="6" s="1"/>
  <c r="ABD242" i="6"/>
  <c r="ABD243" i="6" s="1"/>
  <c r="ABS242" i="6"/>
  <c r="ABS243" i="6" s="1"/>
  <c r="YJ242" i="6"/>
  <c r="YJ243" i="6" s="1"/>
  <c r="AAY242" i="6"/>
  <c r="AAY243" i="6" s="1"/>
  <c r="XK242" i="6"/>
  <c r="XK243" i="6" s="1"/>
  <c r="AAI242" i="6"/>
  <c r="AAI243" i="6" s="1"/>
  <c r="ZF242" i="6"/>
  <c r="ZF243" i="6" s="1"/>
  <c r="ABK130" i="4"/>
  <c r="ABK131" i="4" s="1"/>
  <c r="XK192" i="5"/>
  <c r="XK193" i="5" s="1"/>
  <c r="XL192" i="5"/>
  <c r="XL193" i="5" s="1"/>
  <c r="YU192" i="5"/>
  <c r="YU193" i="5" s="1"/>
  <c r="YH192" i="5"/>
  <c r="YH193" i="5" s="1"/>
  <c r="XT192" i="5"/>
  <c r="XT193" i="5" s="1"/>
  <c r="XV192" i="5"/>
  <c r="XV193" i="5" s="1"/>
  <c r="XN192" i="5"/>
  <c r="XN193" i="5" s="1"/>
  <c r="XJ192" i="5"/>
  <c r="XJ193" i="5" s="1"/>
  <c r="XH192" i="5"/>
  <c r="XH193" i="5" s="1"/>
  <c r="YP192" i="5"/>
  <c r="YP193" i="5" s="1"/>
  <c r="XF192" i="5"/>
  <c r="XF193" i="5" s="1"/>
  <c r="XM192" i="5"/>
  <c r="XM193" i="5" s="1"/>
  <c r="ABS192" i="5"/>
  <c r="ABS193" i="5" s="1"/>
  <c r="YD192" i="5"/>
  <c r="YD193" i="5" s="1"/>
  <c r="ABT192" i="5"/>
  <c r="ABT193" i="5" s="1"/>
  <c r="ZS192" i="5"/>
  <c r="ZS193" i="5" s="1"/>
  <c r="AAO192" i="5"/>
  <c r="AAO193" i="5" s="1"/>
  <c r="YS192" i="5"/>
  <c r="YS193" i="5" s="1"/>
  <c r="ABO192" i="5"/>
  <c r="ABO193" i="5" s="1"/>
  <c r="XZ192" i="5"/>
  <c r="XZ193" i="5" s="1"/>
  <c r="AAK192" i="5"/>
  <c r="AAK193" i="5" s="1"/>
  <c r="XY192" i="5"/>
  <c r="XY193" i="5" s="1"/>
  <c r="ZJ192" i="5"/>
  <c r="ZJ193" i="5" s="1"/>
  <c r="ABL192" i="5"/>
  <c r="ABL193" i="5" s="1"/>
  <c r="YI192" i="5"/>
  <c r="YI193" i="5" s="1"/>
  <c r="YF192" i="5"/>
  <c r="YF193" i="5" s="1"/>
  <c r="YX192" i="5"/>
  <c r="YX193" i="5" s="1"/>
  <c r="ZQ192" i="5"/>
  <c r="ZQ193" i="5" s="1"/>
  <c r="ABH192" i="5"/>
  <c r="ABH193" i="5" s="1"/>
  <c r="AAW192" i="5"/>
  <c r="AAW193" i="5" s="1"/>
  <c r="YL192" i="5"/>
  <c r="YL193" i="5" s="1"/>
  <c r="AAQ192" i="5"/>
  <c r="AAQ193" i="5" s="1"/>
  <c r="ABJ192" i="5"/>
  <c r="ABJ193" i="5" s="1"/>
  <c r="XI192" i="5"/>
  <c r="XI193" i="5" s="1"/>
  <c r="YZ192" i="5"/>
  <c r="YZ193" i="5" s="1"/>
  <c r="AAD192" i="5"/>
  <c r="AAD193" i="5" s="1"/>
  <c r="ZG192" i="5"/>
  <c r="ZG193" i="5" s="1"/>
  <c r="ABE192" i="5"/>
  <c r="ABE193" i="5" s="1"/>
  <c r="AAG192" i="5"/>
  <c r="AAG193" i="5" s="1"/>
  <c r="ZK192" i="5"/>
  <c r="ZK193" i="5" s="1"/>
  <c r="AAI192" i="5"/>
  <c r="AAI193" i="5" s="1"/>
  <c r="YY192" i="5"/>
  <c r="YY193" i="5" s="1"/>
  <c r="ABK192" i="5"/>
  <c r="ABK193" i="5" s="1"/>
  <c r="YB192" i="5"/>
  <c r="YB193" i="5" s="1"/>
  <c r="ZZ192" i="5"/>
  <c r="ZZ193" i="5" s="1"/>
  <c r="AAE192" i="5"/>
  <c r="AAE193" i="5" s="1"/>
  <c r="AAX192" i="5"/>
  <c r="AAX193" i="5" s="1"/>
  <c r="XS192" i="5"/>
  <c r="XS193" i="5" s="1"/>
  <c r="YQ192" i="5"/>
  <c r="YQ193" i="5" s="1"/>
  <c r="AAH192" i="5"/>
  <c r="AAH193" i="5" s="1"/>
  <c r="XX192" i="5"/>
  <c r="XX193" i="5" s="1"/>
  <c r="ZC192" i="5"/>
  <c r="ZC193" i="5" s="1"/>
  <c r="ABV192" i="5"/>
  <c r="ABV193" i="5" s="1"/>
  <c r="YG192" i="5"/>
  <c r="YG193" i="5" s="1"/>
  <c r="YE192" i="5"/>
  <c r="YE193" i="5" s="1"/>
  <c r="ZV192" i="5"/>
  <c r="ZV193" i="5" s="1"/>
  <c r="XU192" i="5"/>
  <c r="XU193" i="5" s="1"/>
  <c r="ZL192" i="5"/>
  <c r="ZL193" i="5" s="1"/>
  <c r="ABR192" i="5"/>
  <c r="ABR193" i="5" s="1"/>
  <c r="ZM192" i="5"/>
  <c r="ZM193" i="5" s="1"/>
  <c r="ABD192" i="5"/>
  <c r="ABD193" i="5" s="1"/>
  <c r="XO192" i="5"/>
  <c r="XO193" i="5" s="1"/>
  <c r="ABU192" i="5"/>
  <c r="ABU193" i="5" s="1"/>
  <c r="ZH192" i="5"/>
  <c r="ZH193" i="5" s="1"/>
  <c r="XR192" i="5"/>
  <c r="XR193" i="5" s="1"/>
  <c r="XW192" i="5"/>
  <c r="XW193" i="5" s="1"/>
  <c r="XP192" i="5"/>
  <c r="XP193" i="5" s="1"/>
  <c r="YO192" i="5"/>
  <c r="YO193" i="5" s="1"/>
  <c r="XG192" i="5"/>
  <c r="XG193" i="5" s="1"/>
  <c r="ZP192" i="5"/>
  <c r="ZP193" i="5" s="1"/>
  <c r="YR192" i="5"/>
  <c r="YR193" i="5" s="1"/>
  <c r="ZU192" i="5"/>
  <c r="ZU193" i="5" s="1"/>
  <c r="AAN192" i="5"/>
  <c r="AAN193" i="5" s="1"/>
  <c r="YC192" i="5"/>
  <c r="YC193" i="5" s="1"/>
  <c r="YM192" i="5"/>
  <c r="YM193" i="5" s="1"/>
  <c r="ABI192" i="5"/>
  <c r="ABI193" i="5" s="1"/>
  <c r="ZN192" i="5"/>
  <c r="ZN193" i="5" s="1"/>
  <c r="ZT192" i="5"/>
  <c r="ZT193" i="5" s="1"/>
  <c r="AAM192" i="5"/>
  <c r="AAM193" i="5" s="1"/>
  <c r="ZW192" i="5"/>
  <c r="ZW193" i="5" s="1"/>
  <c r="YT192" i="5"/>
  <c r="YT193" i="5" s="1"/>
  <c r="AAZ192" i="5"/>
  <c r="AAZ193" i="5" s="1"/>
  <c r="AAF192" i="5"/>
  <c r="AAF193" i="5" s="1"/>
  <c r="AAY192" i="5"/>
  <c r="AAY193" i="5" s="1"/>
  <c r="ZR192" i="5"/>
  <c r="ZR193" i="5" s="1"/>
  <c r="AAU192" i="5"/>
  <c r="AAU193" i="5" s="1"/>
  <c r="YK192" i="5"/>
  <c r="YK193" i="5" s="1"/>
  <c r="ZD192" i="5"/>
  <c r="ZD193" i="5" s="1"/>
  <c r="ZI192" i="5"/>
  <c r="ZI193" i="5" s="1"/>
  <c r="AAB192" i="5"/>
  <c r="AAB193" i="5" s="1"/>
  <c r="AAV192" i="5"/>
  <c r="AAV193" i="5" s="1"/>
  <c r="ZA192" i="5"/>
  <c r="ZA193" i="5" s="1"/>
  <c r="ABP192" i="5"/>
  <c r="ABP193" i="5" s="1"/>
  <c r="YA192" i="5"/>
  <c r="YA193" i="5" s="1"/>
  <c r="ZX192" i="5"/>
  <c r="ZX193" i="5" s="1"/>
  <c r="YN192" i="5"/>
  <c r="YN193" i="5" s="1"/>
  <c r="XQ192" i="5"/>
  <c r="XQ193" i="5" s="1"/>
  <c r="AAT192" i="5"/>
  <c r="AAT193" i="5" s="1"/>
  <c r="YJ192" i="5"/>
  <c r="YJ193" i="5" s="1"/>
  <c r="AAP192" i="5"/>
  <c r="AAP193" i="5" s="1"/>
  <c r="YW192" i="5"/>
  <c r="YW193" i="5" s="1"/>
  <c r="ABF192" i="5"/>
  <c r="ABF193" i="5" s="1"/>
  <c r="XE192" i="5"/>
  <c r="XE193" i="5" s="1"/>
  <c r="YV192" i="5"/>
  <c r="YV193" i="5" s="1"/>
  <c r="ZO192" i="5"/>
  <c r="ZO193" i="5" s="1"/>
  <c r="ZE192" i="5"/>
  <c r="ZE193" i="5" s="1"/>
  <c r="AAF242" i="6"/>
  <c r="AAF243" i="6" s="1"/>
  <c r="XW242" i="6"/>
  <c r="XW243" i="6" s="1"/>
  <c r="YG242" i="6"/>
  <c r="YG243" i="6" s="1"/>
  <c r="ZK242" i="6"/>
  <c r="ZK243" i="6" s="1"/>
  <c r="ABM242" i="6"/>
  <c r="ABM243" i="6" s="1"/>
  <c r="XL242" i="6"/>
  <c r="XL243" i="6" s="1"/>
  <c r="ZE242" i="6"/>
  <c r="ZE243" i="6" s="1"/>
  <c r="YT242" i="6"/>
  <c r="YT243" i="6" s="1"/>
  <c r="ZV242" i="6"/>
  <c r="ZV243" i="6" s="1"/>
  <c r="ABL242" i="6"/>
  <c r="ABL243" i="6" s="1"/>
  <c r="AAL242" i="6"/>
  <c r="AAL243" i="6" s="1"/>
  <c r="ABI242" i="6"/>
  <c r="ABI243" i="6" s="1"/>
  <c r="ZZ242" i="6"/>
  <c r="ZZ243" i="6" s="1"/>
  <c r="ZP242" i="6"/>
  <c r="ZP243" i="6" s="1"/>
  <c r="XJ242" i="6"/>
  <c r="XJ243" i="6" s="1"/>
  <c r="YV245" i="6"/>
  <c r="ZD245" i="6"/>
  <c r="AAC245" i="6"/>
  <c r="AAT245" i="6"/>
  <c r="ZA245" i="6"/>
  <c r="ZK245" i="6"/>
  <c r="ABF242" i="6"/>
  <c r="ABF243" i="6" s="1"/>
  <c r="ABU242" i="6"/>
  <c r="ABU243" i="6" s="1"/>
  <c r="AAB245" i="6"/>
  <c r="XM245" i="6"/>
  <c r="AAW245" i="6"/>
  <c r="ABG245" i="6"/>
  <c r="ZN245" i="6"/>
  <c r="XV245" i="6"/>
  <c r="AAO245" i="6"/>
  <c r="ABP245" i="6"/>
  <c r="YY245" i="6"/>
  <c r="XQ245" i="6"/>
  <c r="AAR245" i="6"/>
  <c r="YA245" i="6"/>
  <c r="ZT245" i="6"/>
  <c r="XP242" i="6"/>
  <c r="XP243" i="6" s="1"/>
  <c r="XQ242" i="6"/>
  <c r="XQ243" i="6" s="1"/>
  <c r="YN242" i="6"/>
  <c r="YN243" i="6" s="1"/>
  <c r="XF242" i="6"/>
  <c r="XF243" i="6" s="1"/>
  <c r="YX242" i="6"/>
  <c r="YX243" i="6" s="1"/>
  <c r="ZL242" i="6"/>
  <c r="ZL243" i="6" s="1"/>
  <c r="XT242" i="6"/>
  <c r="XT243" i="6" s="1"/>
  <c r="AAK242" i="6"/>
  <c r="AAK243" i="6" s="1"/>
  <c r="ZC242" i="6"/>
  <c r="ZC243" i="6" s="1"/>
  <c r="XI242" i="6"/>
  <c r="XI243" i="6" s="1"/>
  <c r="YM242" i="6"/>
  <c r="YM243" i="6" s="1"/>
  <c r="YJ245" i="6"/>
  <c r="ABQ245" i="6"/>
  <c r="ZX245" i="6"/>
  <c r="YE245" i="6"/>
  <c r="YO245" i="6"/>
  <c r="YS245" i="6"/>
  <c r="ABK245" i="6"/>
  <c r="ABU245" i="6"/>
  <c r="XM242" i="6"/>
  <c r="XM243" i="6" s="1"/>
  <c r="AAC242" i="6"/>
  <c r="AAC243" i="6" s="1"/>
  <c r="YI242" i="6"/>
  <c r="YI243" i="6" s="1"/>
  <c r="ABH242" i="6"/>
  <c r="ABH243" i="6" s="1"/>
  <c r="AAD242" i="6"/>
  <c r="AAD243" i="6" s="1"/>
  <c r="YK242" i="6"/>
  <c r="YK243" i="6" s="1"/>
  <c r="YO242" i="6"/>
  <c r="YO243" i="6" s="1"/>
  <c r="XG242" i="6"/>
  <c r="XG243" i="6" s="1"/>
  <c r="ABB242" i="6"/>
  <c r="ABB243" i="6" s="1"/>
  <c r="ZI242" i="6"/>
  <c r="ZI243" i="6" s="1"/>
  <c r="ABC242" i="6"/>
  <c r="ABC243" i="6" s="1"/>
  <c r="ZH245" i="6"/>
  <c r="AAA245" i="6"/>
  <c r="AAK245" i="6"/>
  <c r="YR245" i="6"/>
  <c r="XI245" i="6"/>
  <c r="AAH245" i="6"/>
  <c r="XU245" i="6"/>
  <c r="YC245" i="6"/>
  <c r="XE245" i="6"/>
  <c r="YG245" i="6"/>
  <c r="ABA242" i="6"/>
  <c r="ABA243" i="6" s="1"/>
  <c r="ZG242" i="6"/>
  <c r="ZG243" i="6" s="1"/>
  <c r="ZM242" i="6"/>
  <c r="ZM243" i="6" s="1"/>
  <c r="YE242" i="6"/>
  <c r="YE243" i="6" s="1"/>
  <c r="YL242" i="6"/>
  <c r="YL243" i="6" s="1"/>
  <c r="XO242" i="6"/>
  <c r="XO243" i="6" s="1"/>
  <c r="AAJ242" i="6"/>
  <c r="AAJ243" i="6" s="1"/>
  <c r="ZB242" i="6"/>
  <c r="ZB243" i="6" s="1"/>
  <c r="YR242" i="6"/>
  <c r="YR243" i="6" s="1"/>
  <c r="ZJ242" i="6"/>
  <c r="ZJ243" i="6" s="1"/>
  <c r="ABQ242" i="6"/>
  <c r="ABQ243" i="6" s="1"/>
  <c r="XV242" i="6"/>
  <c r="XV243" i="6" s="1"/>
  <c r="ABI245" i="6"/>
  <c r="AAU245" i="6"/>
  <c r="ZB245" i="6"/>
  <c r="XJ245" i="6"/>
  <c r="XS245" i="6"/>
  <c r="ABN245" i="6"/>
  <c r="YX245" i="6"/>
  <c r="AAP245" i="6"/>
  <c r="XZ245" i="6"/>
  <c r="AAY245" i="6"/>
  <c r="AAE242" i="6"/>
  <c r="AAE243" i="6" s="1"/>
  <c r="AAG242" i="6"/>
  <c r="AAG243" i="6" s="1"/>
  <c r="ABV242" i="6"/>
  <c r="ABV243" i="6" s="1"/>
  <c r="AAM242" i="6"/>
  <c r="AAM243" i="6" s="1"/>
  <c r="YS242" i="6"/>
  <c r="YS243" i="6" s="1"/>
  <c r="ZW242" i="6"/>
  <c r="ZW243" i="6" s="1"/>
  <c r="ZF245" i="6"/>
  <c r="ZO245" i="6"/>
  <c r="XX245" i="6"/>
  <c r="ABA245" i="6"/>
  <c r="ABE245" i="6"/>
  <c r="ZQ245" i="6"/>
  <c r="ZL245" i="6"/>
  <c r="ZV245" i="6"/>
  <c r="XG245" i="6"/>
  <c r="AAW242" i="6"/>
  <c r="AAW243" i="6" s="1"/>
  <c r="ZO242" i="6"/>
  <c r="ZO243" i="6" s="1"/>
  <c r="XU242" i="6"/>
  <c r="XU243" i="6" s="1"/>
  <c r="YY242" i="6"/>
  <c r="YY243" i="6" s="1"/>
  <c r="AAA242" i="6"/>
  <c r="AAA243" i="6" s="1"/>
  <c r="AAM245" i="6"/>
  <c r="ABH245" i="6"/>
  <c r="ABR245" i="6"/>
  <c r="ZY245" i="6"/>
  <c r="YF245" i="6"/>
  <c r="ZJ245" i="6"/>
  <c r="YB245" i="6"/>
  <c r="ABB245" i="6"/>
  <c r="YL245" i="6"/>
  <c r="ABM245" i="6"/>
  <c r="AAD245" i="6"/>
  <c r="XN245" i="6"/>
  <c r="ZT242" i="6"/>
  <c r="ZT243" i="6" s="1"/>
  <c r="ABR242" i="6"/>
  <c r="ABR243" i="6" s="1"/>
  <c r="XN242" i="6"/>
  <c r="XN243" i="6" s="1"/>
  <c r="ZH242" i="6"/>
  <c r="ZH243" i="6" s="1"/>
  <c r="ABP242" i="6"/>
  <c r="ABP243" i="6" s="1"/>
  <c r="YT245" i="6"/>
  <c r="AAI245" i="6"/>
  <c r="YP245" i="6"/>
  <c r="YZ245" i="6"/>
  <c r="ABV245" i="6"/>
  <c r="ABK242" i="6"/>
  <c r="ABK243" i="6" s="1"/>
  <c r="ABJ242" i="6"/>
  <c r="ABJ243" i="6" s="1"/>
  <c r="XE242" i="6"/>
  <c r="XE243" i="6" s="1"/>
  <c r="YB242" i="6"/>
  <c r="YB243" i="6" s="1"/>
  <c r="YC242" i="6"/>
  <c r="YC243" i="6" s="1"/>
  <c r="XX242" i="6"/>
  <c r="XX243" i="6" s="1"/>
  <c r="ZA242" i="6"/>
  <c r="ZA243" i="6" s="1"/>
  <c r="XS242" i="6"/>
  <c r="XS243" i="6" s="1"/>
  <c r="AAV242" i="6"/>
  <c r="AAV243" i="6" s="1"/>
  <c r="ZN242" i="6"/>
  <c r="ZN243" i="6" s="1"/>
  <c r="ZD242" i="6"/>
  <c r="ZD243" i="6" s="1"/>
  <c r="ABG242" i="6"/>
  <c r="ABG243" i="6" s="1"/>
  <c r="ZR245" i="6"/>
  <c r="AAL245" i="6"/>
  <c r="AAV245" i="6"/>
  <c r="ZC245" i="6"/>
  <c r="XL245" i="6"/>
  <c r="AAS245" i="6"/>
  <c r="YN245" i="6"/>
  <c r="XF245" i="6"/>
  <c r="XP245" i="6"/>
  <c r="ZQ242" i="6"/>
  <c r="ZQ243" i="6" s="1"/>
  <c r="ZR242" i="6"/>
  <c r="ZR243" i="6" s="1"/>
  <c r="XY242" i="6"/>
  <c r="XY243" i="6" s="1"/>
  <c r="AAO242" i="6"/>
  <c r="AAO243" i="6" s="1"/>
  <c r="YU242" i="6"/>
  <c r="YU243" i="6" s="1"/>
  <c r="ABT242" i="6"/>
  <c r="ABT243" i="6" s="1"/>
  <c r="YZ242" i="6"/>
  <c r="YZ243" i="6" s="1"/>
  <c r="XR242" i="6"/>
  <c r="XR243" i="6" s="1"/>
  <c r="XH242" i="6"/>
  <c r="XH243" i="6" s="1"/>
  <c r="ABN242" i="6"/>
  <c r="ABN243" i="6" s="1"/>
  <c r="ZS242" i="6"/>
  <c r="ZS243" i="6" s="1"/>
  <c r="AAH242" i="6"/>
  <c r="AAH243" i="6" s="1"/>
  <c r="AAR242" i="6"/>
  <c r="AAR243" i="6" s="1"/>
  <c r="AAS242" i="6"/>
  <c r="AAS243" i="6" s="1"/>
  <c r="ABT245" i="6"/>
  <c r="ABF245" i="6"/>
  <c r="ZM245" i="6"/>
  <c r="XT245" i="6"/>
  <c r="YD245" i="6"/>
  <c r="ZI245" i="6"/>
  <c r="AAZ245" i="6"/>
  <c r="YK245" i="6"/>
  <c r="ABJ245" i="6"/>
  <c r="AAB242" i="6"/>
  <c r="AAB243" i="6" s="1"/>
  <c r="AAP242" i="6"/>
  <c r="AAP243" i="6" s="1"/>
  <c r="YW242" i="6"/>
  <c r="YW243" i="6" s="1"/>
  <c r="ZX242" i="6"/>
  <c r="ZX243" i="6" s="1"/>
  <c r="YP242" i="6"/>
  <c r="YP243" i="6" s="1"/>
  <c r="YF242" i="6"/>
  <c r="YF243" i="6" s="1"/>
  <c r="XZ242" i="6"/>
  <c r="XZ243" i="6" s="1"/>
  <c r="ZY242" i="6"/>
  <c r="ZY243" i="6" s="1"/>
  <c r="YQ242" i="6"/>
  <c r="YQ243" i="6" s="1"/>
  <c r="YA242" i="6"/>
  <c r="YA243" i="6" s="1"/>
  <c r="YV242" i="6"/>
  <c r="YV243" i="6" s="1"/>
  <c r="ZP245" i="6"/>
  <c r="ZZ245" i="6"/>
  <c r="YH245" i="6"/>
  <c r="ZW245" i="6"/>
  <c r="AAG245" i="6"/>
  <c r="ZE245" i="6"/>
  <c r="XR245" i="6"/>
  <c r="ABO242" i="6"/>
  <c r="ABO243" i="6" s="1"/>
  <c r="ZU242" i="6"/>
  <c r="ZU243" i="6" s="1"/>
  <c r="AAQ242" i="6"/>
  <c r="AAQ243" i="6" s="1"/>
  <c r="AAX242" i="6"/>
  <c r="AAX243" i="6" s="1"/>
  <c r="AAN242" i="6"/>
  <c r="AAN243" i="6" s="1"/>
  <c r="YH242" i="6"/>
  <c r="YH243" i="6" s="1"/>
  <c r="AAX245" i="6"/>
  <c r="ABS245" i="6"/>
  <c r="AAJ245" i="6"/>
  <c r="YQ245" i="6"/>
  <c r="XH245" i="6"/>
  <c r="ZU245" i="6"/>
  <c r="ABD245" i="6"/>
  <c r="YM245" i="6"/>
  <c r="ABL245" i="6"/>
  <c r="YW245" i="6"/>
  <c r="AAF245" i="6"/>
  <c r="XO245" i="6"/>
  <c r="AAN245" i="6"/>
  <c r="XY245" i="6"/>
  <c r="XP130" i="4"/>
  <c r="XP131" i="4" s="1"/>
  <c r="XY130" i="4"/>
  <c r="XY131" i="4" s="1"/>
  <c r="AAK130" i="4"/>
  <c r="AAK131" i="4" s="1"/>
  <c r="YA130" i="4"/>
  <c r="YA131" i="4" s="1"/>
  <c r="AAO130" i="4"/>
  <c r="AAO131" i="4" s="1"/>
  <c r="YE130" i="4"/>
  <c r="YE131" i="4" s="1"/>
  <c r="YO130" i="4"/>
  <c r="YO131" i="4" s="1"/>
  <c r="XE130" i="4"/>
  <c r="XE131" i="4" s="1"/>
  <c r="YC130" i="4"/>
  <c r="YC131" i="4" s="1"/>
  <c r="XG130" i="4"/>
  <c r="XG131" i="4" s="1"/>
  <c r="YW130" i="4"/>
  <c r="YW131" i="4" s="1"/>
  <c r="XZ130" i="4"/>
  <c r="XZ131" i="4" s="1"/>
  <c r="XS130" i="4"/>
  <c r="XS131" i="4" s="1"/>
  <c r="YF130" i="4"/>
  <c r="YF131" i="4" s="1"/>
  <c r="YJ130" i="4"/>
  <c r="YJ131" i="4" s="1"/>
  <c r="ZU130" i="4"/>
  <c r="ZU131" i="4" s="1"/>
  <c r="YM130" i="4"/>
  <c r="YM131" i="4" s="1"/>
  <c r="XU130" i="4"/>
  <c r="XU131" i="4" s="1"/>
  <c r="ZQ130" i="4"/>
  <c r="ZQ131" i="4" s="1"/>
  <c r="AAQ130" i="4"/>
  <c r="AAQ131" i="4" s="1"/>
  <c r="AAC130" i="4"/>
  <c r="AAC131" i="4" s="1"/>
  <c r="XX130" i="4"/>
  <c r="XX131" i="4" s="1"/>
  <c r="AAW130" i="4"/>
  <c r="AAW131" i="4" s="1"/>
  <c r="AAP130" i="4"/>
  <c r="AAP131" i="4" s="1"/>
  <c r="ABA130" i="4"/>
  <c r="ABA131" i="4" s="1"/>
  <c r="ABV130" i="4"/>
  <c r="ABV131" i="4" s="1"/>
  <c r="ABT130" i="4"/>
  <c r="ABT131" i="4" s="1"/>
  <c r="ABQ130" i="4"/>
  <c r="ABQ131" i="4" s="1"/>
  <c r="AAS130" i="4"/>
  <c r="AAS131" i="4" s="1"/>
  <c r="ABS130" i="4"/>
  <c r="ABS131" i="4" s="1"/>
  <c r="ABU130" i="4"/>
  <c r="ABU131" i="4" s="1"/>
  <c r="AAJ130" i="4"/>
  <c r="AAJ131" i="4" s="1"/>
  <c r="ZO130" i="4"/>
  <c r="ZO131" i="4" s="1"/>
  <c r="XV130" i="4"/>
  <c r="XV131" i="4" s="1"/>
  <c r="ZX130" i="4"/>
  <c r="ZX131" i="4" s="1"/>
  <c r="YY130" i="4"/>
  <c r="YY131" i="4" s="1"/>
  <c r="YZ130" i="4"/>
  <c r="YZ131" i="4" s="1"/>
  <c r="YB130" i="4"/>
  <c r="YB131" i="4" s="1"/>
  <c r="ZY130" i="4"/>
  <c r="ZY131" i="4" s="1"/>
  <c r="ABF130" i="4"/>
  <c r="ABF131" i="4" s="1"/>
  <c r="YP130" i="4"/>
  <c r="YP131" i="4" s="1"/>
  <c r="ABO130" i="4"/>
  <c r="ABO131" i="4" s="1"/>
  <c r="ABG130" i="4"/>
  <c r="ABG131" i="4" s="1"/>
  <c r="ABB130" i="4"/>
  <c r="ABB131" i="4" s="1"/>
  <c r="AAD130" i="4"/>
  <c r="AAD131" i="4" s="1"/>
  <c r="AAL130" i="4"/>
  <c r="AAL131" i="4" s="1"/>
  <c r="ZC130" i="4"/>
  <c r="ZC131" i="4" s="1"/>
  <c r="XJ130" i="4"/>
  <c r="XJ131" i="4" s="1"/>
  <c r="XI130" i="4"/>
  <c r="XI131" i="4" s="1"/>
  <c r="ZV130" i="4"/>
  <c r="ZV131" i="4" s="1"/>
  <c r="XF130" i="4"/>
  <c r="XF131" i="4" s="1"/>
  <c r="YX130" i="4"/>
  <c r="YX131" i="4" s="1"/>
  <c r="ZM130" i="4"/>
  <c r="ZM131" i="4" s="1"/>
  <c r="ZA130" i="4"/>
  <c r="ZA131" i="4" s="1"/>
  <c r="XN130" i="4"/>
  <c r="XN131" i="4" s="1"/>
  <c r="ABO245" i="6"/>
  <c r="XT130" i="4"/>
  <c r="XT131" i="4" s="1"/>
  <c r="AAT130" i="4"/>
  <c r="AAT131" i="4" s="1"/>
  <c r="YD130" i="4"/>
  <c r="YD131" i="4" s="1"/>
  <c r="AAU130" i="4"/>
  <c r="AAU131" i="4" s="1"/>
  <c r="YK130" i="4"/>
  <c r="YK131" i="4" s="1"/>
  <c r="XO130" i="4"/>
  <c r="XO131" i="4" s="1"/>
  <c r="AAZ130" i="4"/>
  <c r="AAZ131" i="4" s="1"/>
  <c r="ABJ130" i="4"/>
  <c r="ABJ131" i="4" s="1"/>
  <c r="ZP130" i="4"/>
  <c r="ZP131" i="4" s="1"/>
  <c r="ZZ130" i="4"/>
  <c r="ZZ131" i="4" s="1"/>
  <c r="YG130" i="4"/>
  <c r="YG131" i="4" s="1"/>
  <c r="ZE130" i="4"/>
  <c r="ZE131" i="4" s="1"/>
  <c r="ZW130" i="4"/>
  <c r="ZW131" i="4" s="1"/>
  <c r="ZG130" i="4"/>
  <c r="ZG131" i="4" s="1"/>
  <c r="ZG245" i="6"/>
  <c r="AAH130" i="4"/>
  <c r="AAH131" i="4" s="1"/>
  <c r="XR130" i="4"/>
  <c r="XR131" i="4" s="1"/>
  <c r="ZJ130" i="4"/>
  <c r="ZJ131" i="4" s="1"/>
  <c r="YL130" i="4"/>
  <c r="YL131" i="4" s="1"/>
  <c r="AAX130" i="4"/>
  <c r="AAX131" i="4" s="1"/>
  <c r="AAY130" i="4"/>
  <c r="AAY131" i="4" s="1"/>
  <c r="YS130" i="4"/>
  <c r="YS131" i="4" s="1"/>
  <c r="ABH130" i="4"/>
  <c r="ABH131" i="4" s="1"/>
  <c r="XH130" i="4"/>
  <c r="XH131" i="4" s="1"/>
  <c r="ABE130" i="4"/>
  <c r="ABE131" i="4" s="1"/>
  <c r="AAI130" i="4"/>
  <c r="AAI131" i="4" s="1"/>
  <c r="ABL130" i="4"/>
  <c r="ABL131" i="4" s="1"/>
  <c r="AAN130" i="4"/>
  <c r="AAN131" i="4" s="1"/>
  <c r="YT130" i="4"/>
  <c r="YT131" i="4" s="1"/>
  <c r="ZD130" i="4"/>
  <c r="ZD131" i="4" s="1"/>
  <c r="YU130" i="4"/>
  <c r="YU131" i="4" s="1"/>
  <c r="YU245" i="6"/>
  <c r="ABP130" i="4"/>
  <c r="ABP131" i="4" s="1"/>
  <c r="AAB130" i="4"/>
  <c r="AAB131" i="4" s="1"/>
  <c r="ZN130" i="4"/>
  <c r="ZN131" i="4" s="1"/>
  <c r="AAE130" i="4"/>
  <c r="AAE131" i="4" s="1"/>
  <c r="AAE245" i="6"/>
  <c r="ABC130" i="4"/>
  <c r="ABC131" i="4" s="1"/>
  <c r="ABC245" i="6"/>
  <c r="ABN130" i="4"/>
  <c r="ABN131" i="4" s="1"/>
  <c r="AAF130" i="4"/>
  <c r="AAF131" i="4" s="1"/>
  <c r="ZH130" i="4"/>
  <c r="ZH131" i="4" s="1"/>
  <c r="ZR130" i="4"/>
  <c r="ZR131" i="4" s="1"/>
  <c r="AAM130" i="4"/>
  <c r="AAM131" i="4" s="1"/>
  <c r="YH130" i="4"/>
  <c r="YH131" i="4" s="1"/>
  <c r="AAQ245" i="6"/>
  <c r="AAV130" i="4"/>
  <c r="AAV131" i="4" s="1"/>
  <c r="ABD130" i="4"/>
  <c r="ABD131" i="4" s="1"/>
  <c r="ABI130" i="4"/>
  <c r="ABI131" i="4" s="1"/>
  <c r="ZF130" i="4"/>
  <c r="ZF131" i="4" s="1"/>
  <c r="YR130" i="4"/>
  <c r="YR131" i="4" s="1"/>
  <c r="ZS130" i="4"/>
  <c r="ZS131" i="4" s="1"/>
  <c r="ZS245" i="6"/>
  <c r="YI130" i="4"/>
  <c r="YI131" i="4" s="1"/>
  <c r="YI245" i="6"/>
  <c r="AAR130" i="4"/>
  <c r="AAR131" i="4" s="1"/>
  <c r="ZL130" i="4"/>
  <c r="ZL131" i="4" s="1"/>
  <c r="ZT130" i="4"/>
  <c r="ZT131" i="4" s="1"/>
  <c r="YN130" i="4"/>
  <c r="YN131" i="4" s="1"/>
  <c r="YV130" i="4"/>
  <c r="YV131" i="4" s="1"/>
  <c r="AAA130" i="4"/>
  <c r="AAA131" i="4" s="1"/>
  <c r="XL130" i="4"/>
  <c r="XL131" i="4" s="1"/>
  <c r="XM130" i="4"/>
  <c r="XM131" i="4" s="1"/>
  <c r="ABR130" i="4"/>
  <c r="ABR131" i="4" s="1"/>
  <c r="ZB130" i="4"/>
  <c r="ZB131" i="4" s="1"/>
  <c r="XK130" i="4"/>
  <c r="XK131" i="4" s="1"/>
  <c r="XK245" i="6"/>
  <c r="XW130" i="4"/>
  <c r="XW131" i="4" s="1"/>
  <c r="XW245" i="6"/>
  <c r="AAG130" i="4"/>
  <c r="AAG131" i="4" s="1"/>
  <c r="ABM130" i="4"/>
  <c r="ABM131" i="4" s="1"/>
  <c r="ZK130" i="4"/>
  <c r="ZK131" i="4" s="1"/>
  <c r="E14" i="17"/>
  <c r="J14" i="17" s="1"/>
  <c r="L14" i="17"/>
  <c r="N14" i="17" s="1"/>
  <c r="WN192" i="5"/>
  <c r="WN193" i="5" s="1"/>
  <c r="UE245" i="6"/>
  <c r="TL192" i="5"/>
  <c r="TL193" i="5" s="1"/>
  <c r="TX245" i="6"/>
  <c r="TN242" i="6"/>
  <c r="TN243" i="6" s="1"/>
  <c r="VW242" i="6"/>
  <c r="VW243" i="6" s="1"/>
  <c r="WO242" i="6"/>
  <c r="WO243" i="6" s="1"/>
  <c r="WD242" i="6"/>
  <c r="WD243" i="6" s="1"/>
  <c r="TK242" i="6"/>
  <c r="TK243" i="6" s="1"/>
  <c r="VI242" i="6"/>
  <c r="VI243" i="6" s="1"/>
  <c r="TL242" i="6"/>
  <c r="TL243" i="6" s="1"/>
  <c r="VO242" i="6"/>
  <c r="VO243" i="6" s="1"/>
  <c r="VC245" i="6"/>
  <c r="WF242" i="6"/>
  <c r="WF243" i="6" s="1"/>
  <c r="RV242" i="6"/>
  <c r="RV243" i="6" s="1"/>
  <c r="UU242" i="6"/>
  <c r="UU243" i="6" s="1"/>
  <c r="UN242" i="6"/>
  <c r="UN243" i="6" s="1"/>
  <c r="TV245" i="6"/>
  <c r="SD242" i="6"/>
  <c r="SD243" i="6" s="1"/>
  <c r="TF245" i="6"/>
  <c r="SU242" i="6"/>
  <c r="SU243" i="6" s="1"/>
  <c r="SV242" i="6"/>
  <c r="SV243" i="6" s="1"/>
  <c r="SR242" i="6"/>
  <c r="SR243" i="6" s="1"/>
  <c r="N15" i="17"/>
  <c r="RR242" i="6"/>
  <c r="RR243" i="6" s="1"/>
  <c r="UJ245" i="6"/>
  <c r="Y252" i="6"/>
  <c r="SE242" i="6"/>
  <c r="SE243" i="6" s="1"/>
  <c r="VS245" i="6"/>
  <c r="RR245" i="6"/>
  <c r="VG245" i="6"/>
  <c r="UD245" i="6"/>
  <c r="VL245" i="6"/>
  <c r="TY245" i="6"/>
  <c r="WS192" i="5"/>
  <c r="WS193" i="5" s="1"/>
  <c r="UO242" i="6"/>
  <c r="UO243" i="6" s="1"/>
  <c r="UZ242" i="6"/>
  <c r="UZ243" i="6" s="1"/>
  <c r="TJ245" i="6"/>
  <c r="VM242" i="6"/>
  <c r="VM243" i="6" s="1"/>
  <c r="WJ242" i="6"/>
  <c r="WJ243" i="6" s="1"/>
  <c r="WT242" i="6"/>
  <c r="WT243" i="6" s="1"/>
  <c r="WL242" i="6"/>
  <c r="WL243" i="6" s="1"/>
  <c r="UH242" i="6"/>
  <c r="UH243" i="6" s="1"/>
  <c r="VA242" i="6"/>
  <c r="VA243" i="6" s="1"/>
  <c r="VY242" i="6"/>
  <c r="VY243" i="6" s="1"/>
  <c r="WU242" i="6"/>
  <c r="WU243" i="6" s="1"/>
  <c r="VQ242" i="6"/>
  <c r="VQ243" i="6" s="1"/>
  <c r="WW242" i="6"/>
  <c r="WW243" i="6" s="1"/>
  <c r="WP242" i="6"/>
  <c r="WP243" i="6" s="1"/>
  <c r="TS242" i="6"/>
  <c r="TS243" i="6" s="1"/>
  <c r="XA242" i="6"/>
  <c r="XA243" i="6" s="1"/>
  <c r="RJ242" i="6"/>
  <c r="RJ243" i="6" s="1"/>
  <c r="WX242" i="6"/>
  <c r="WX243" i="6" s="1"/>
  <c r="UX242" i="6"/>
  <c r="UX243" i="6" s="1"/>
  <c r="VY245" i="6"/>
  <c r="SF242" i="6"/>
  <c r="SF243" i="6" s="1"/>
  <c r="RZ242" i="6"/>
  <c r="RZ243" i="6" s="1"/>
  <c r="VH242" i="6"/>
  <c r="VH243" i="6" s="1"/>
  <c r="VC242" i="6"/>
  <c r="VC243" i="6" s="1"/>
  <c r="UJ242" i="6"/>
  <c r="UJ243" i="6" s="1"/>
  <c r="UK242" i="6"/>
  <c r="UK243" i="6" s="1"/>
  <c r="WR242" i="6"/>
  <c r="WR243" i="6" s="1"/>
  <c r="RK242" i="6"/>
  <c r="RK243" i="6" s="1"/>
  <c r="WM242" i="6"/>
  <c r="WM243" i="6" s="1"/>
  <c r="TZ242" i="6"/>
  <c r="TZ243" i="6" s="1"/>
  <c r="VK242" i="6"/>
  <c r="VK243" i="6" s="1"/>
  <c r="TY242" i="6"/>
  <c r="TY243" i="6" s="1"/>
  <c r="VV242" i="6"/>
  <c r="VV243" i="6" s="1"/>
  <c r="WH242" i="6"/>
  <c r="WH243" i="6" s="1"/>
  <c r="VX242" i="6"/>
  <c r="VX243" i="6" s="1"/>
  <c r="SK242" i="6"/>
  <c r="SK243" i="6" s="1"/>
  <c r="UL242" i="6"/>
  <c r="UL243" i="6" s="1"/>
  <c r="TO242" i="6"/>
  <c r="TO243" i="6" s="1"/>
  <c r="UV242" i="6"/>
  <c r="UV243" i="6" s="1"/>
  <c r="US242" i="6"/>
  <c r="US243" i="6" s="1"/>
  <c r="WG242" i="6"/>
  <c r="WG243" i="6" s="1"/>
  <c r="UI242" i="6"/>
  <c r="UI243" i="6" s="1"/>
  <c r="SS242" i="6"/>
  <c r="SS243" i="6" s="1"/>
  <c r="TV242" i="6"/>
  <c r="TV243" i="6" s="1"/>
  <c r="SY242" i="6"/>
  <c r="SY243" i="6" s="1"/>
  <c r="SJ242" i="6"/>
  <c r="SJ243" i="6" s="1"/>
  <c r="RM242" i="6"/>
  <c r="RM243" i="6" s="1"/>
  <c r="UT242" i="6"/>
  <c r="UT243" i="6" s="1"/>
  <c r="VD242" i="6"/>
  <c r="VD243" i="6" s="1"/>
  <c r="SM242" i="6"/>
  <c r="SM243" i="6" s="1"/>
  <c r="RN242" i="6"/>
  <c r="RN243" i="6" s="1"/>
  <c r="I252" i="6"/>
  <c r="DI252" i="6"/>
  <c r="KB249" i="6"/>
  <c r="IZ249" i="6"/>
  <c r="AE252" i="6"/>
  <c r="CO252" i="6"/>
  <c r="DB252" i="6"/>
  <c r="AI252" i="6"/>
  <c r="NA249" i="6"/>
  <c r="DT252" i="6"/>
  <c r="AR252" i="6"/>
  <c r="T252" i="6"/>
  <c r="CX252" i="6"/>
  <c r="BH252" i="6"/>
  <c r="CG252" i="6"/>
  <c r="DO252" i="6"/>
  <c r="L252" i="6"/>
  <c r="CM252" i="6"/>
  <c r="CU252" i="6"/>
  <c r="BI252" i="6"/>
  <c r="AS252" i="6"/>
  <c r="K252" i="6"/>
  <c r="CY252" i="6"/>
  <c r="DL252" i="6"/>
  <c r="BE252" i="6"/>
  <c r="S252" i="6"/>
  <c r="CP252" i="6"/>
  <c r="EY249" i="6"/>
  <c r="GA249" i="6"/>
  <c r="LD249" i="6"/>
  <c r="QU253" i="6"/>
  <c r="DP252" i="6"/>
  <c r="DZ252" i="6"/>
  <c r="HJ249" i="6"/>
  <c r="QG249" i="6"/>
  <c r="IE249" i="6"/>
  <c r="DK252" i="6"/>
  <c r="BU252" i="6"/>
  <c r="AX252" i="6"/>
  <c r="AY252" i="6"/>
  <c r="R252" i="6"/>
  <c r="CK252" i="6"/>
  <c r="FT253" i="6"/>
  <c r="CI252" i="6"/>
  <c r="PE249" i="6"/>
  <c r="RB249" i="6"/>
  <c r="GO253" i="6"/>
  <c r="W252" i="6"/>
  <c r="AM252" i="6"/>
  <c r="LK249" i="6"/>
  <c r="OQ249" i="6"/>
  <c r="O252" i="6"/>
  <c r="MF253" i="6"/>
  <c r="DH252" i="6"/>
  <c r="BL252" i="6"/>
  <c r="CB252" i="6"/>
  <c r="JU253" i="6"/>
  <c r="ED253" i="6"/>
  <c r="HJ253" i="6"/>
  <c r="AT252" i="6"/>
  <c r="CR252" i="6"/>
  <c r="AC247" i="6"/>
  <c r="CU247" i="6"/>
  <c r="OV252" i="6"/>
  <c r="OX253" i="6" s="1"/>
  <c r="OX249" i="6"/>
  <c r="N252" i="6"/>
  <c r="KW249" i="6"/>
  <c r="AQ247" i="6"/>
  <c r="AK252" i="6"/>
  <c r="MM249" i="6"/>
  <c r="PQ252" i="6"/>
  <c r="PS253" i="6" s="1"/>
  <c r="PS249" i="6"/>
  <c r="AA252" i="6"/>
  <c r="BK252" i="6"/>
  <c r="LW252" i="6"/>
  <c r="LY253" i="6" s="1"/>
  <c r="LY249" i="6"/>
  <c r="BN252" i="6"/>
  <c r="DB249" i="6"/>
  <c r="QF252" i="6"/>
  <c r="QG253" i="6" s="1"/>
  <c r="OJ253" i="6"/>
  <c r="JE252" i="6"/>
  <c r="JG253" i="6" s="1"/>
  <c r="JG249" i="6"/>
  <c r="GH253" i="6"/>
  <c r="NO253" i="6"/>
  <c r="MM253" i="6"/>
  <c r="LQ252" i="6"/>
  <c r="LR253" i="6" s="1"/>
  <c r="LR249" i="6"/>
  <c r="MY252" i="6"/>
  <c r="NA253" i="6" s="1"/>
  <c r="DB247" i="6"/>
  <c r="CZ252" i="6"/>
  <c r="BF252" i="6"/>
  <c r="DP249" i="6"/>
  <c r="CA252" i="6"/>
  <c r="BW252" i="6"/>
  <c r="PD252" i="6"/>
  <c r="PE253" i="6" s="1"/>
  <c r="NH253" i="6"/>
  <c r="FY252" i="6"/>
  <c r="GA253" i="6" s="1"/>
  <c r="CN252" i="6"/>
  <c r="DY252" i="6"/>
  <c r="NV247" i="6"/>
  <c r="GH249" i="6"/>
  <c r="V247" i="6"/>
  <c r="X252" i="6"/>
  <c r="V253" i="6" s="1"/>
  <c r="BZ252" i="6"/>
  <c r="BQ252" i="6"/>
  <c r="BS249" i="6"/>
  <c r="DP247" i="6"/>
  <c r="DN252" i="6"/>
  <c r="QN249" i="6"/>
  <c r="OC249" i="6"/>
  <c r="LD252" i="6"/>
  <c r="LD253" i="6" s="1"/>
  <c r="QN253" i="6"/>
  <c r="OO252" i="6"/>
  <c r="OQ253" i="6" s="1"/>
  <c r="BS247" i="6"/>
  <c r="HC253" i="6"/>
  <c r="AV252" i="6"/>
  <c r="AX249" i="6"/>
  <c r="AC252" i="6"/>
  <c r="ER249" i="6"/>
  <c r="GO249" i="6"/>
  <c r="Z252" i="6"/>
  <c r="BO252" i="6"/>
  <c r="AH252" i="6"/>
  <c r="AJ249" i="6"/>
  <c r="DI249" i="6"/>
  <c r="DC252" i="6"/>
  <c r="IQ252" i="6"/>
  <c r="IS253" i="6" s="1"/>
  <c r="IS249" i="6"/>
  <c r="CT252" i="6"/>
  <c r="AX247" i="6"/>
  <c r="CQ252" i="6"/>
  <c r="DV252" i="6"/>
  <c r="V252" i="6"/>
  <c r="DW252" i="6"/>
  <c r="BS252" i="6"/>
  <c r="BG252" i="6"/>
  <c r="IC252" i="6"/>
  <c r="IE253" i="6" s="1"/>
  <c r="JL252" i="6"/>
  <c r="JN253" i="6" s="1"/>
  <c r="JN249" i="6"/>
  <c r="ER253" i="6"/>
  <c r="DS252" i="6"/>
  <c r="AG252" i="6"/>
  <c r="AJ247" i="6"/>
  <c r="DI247" i="6"/>
  <c r="DG252" i="6"/>
  <c r="HC249" i="6"/>
  <c r="AQ252" i="6"/>
  <c r="IZ253" i="6"/>
  <c r="CW252" i="6"/>
  <c r="Q252" i="6"/>
  <c r="BB252" i="6"/>
  <c r="FD252" i="6"/>
  <c r="FF253" i="6" s="1"/>
  <c r="FF249" i="6"/>
  <c r="BC252" i="6"/>
  <c r="BE249" i="6"/>
  <c r="LK252" i="6"/>
  <c r="LK253" i="6" s="1"/>
  <c r="KW253" i="6"/>
  <c r="PZ249" i="6"/>
  <c r="PL249" i="6"/>
  <c r="PL253" i="6"/>
  <c r="BJ252" i="6"/>
  <c r="BL249" i="6"/>
  <c r="HV252" i="6"/>
  <c r="HX253" i="6" s="1"/>
  <c r="HX249" i="6"/>
  <c r="BY252" i="6"/>
  <c r="BD252" i="6"/>
  <c r="AN252" i="6"/>
  <c r="ED249" i="6"/>
  <c r="HO252" i="6"/>
  <c r="HQ253" i="6" s="1"/>
  <c r="HQ249" i="6"/>
  <c r="BV252" i="6"/>
  <c r="CV252" i="6"/>
  <c r="BE247" i="6"/>
  <c r="DM252" i="6"/>
  <c r="BM252" i="6"/>
  <c r="AW252" i="6"/>
  <c r="DW249" i="6"/>
  <c r="OJ249" i="6"/>
  <c r="QZ252" i="6"/>
  <c r="RB253" i="6" s="1"/>
  <c r="QU249" i="6"/>
  <c r="CJ252" i="6"/>
  <c r="KN252" i="6"/>
  <c r="KP253" i="6" s="1"/>
  <c r="KP249" i="6"/>
  <c r="M252" i="6"/>
  <c r="O249" i="6"/>
  <c r="U252" i="6"/>
  <c r="BL247" i="6"/>
  <c r="AJ252" i="6"/>
  <c r="MF249" i="6"/>
  <c r="NO249" i="6"/>
  <c r="DF252" i="6"/>
  <c r="P252" i="6"/>
  <c r="KB252" i="6"/>
  <c r="KB253" i="6" s="1"/>
  <c r="NH249" i="6"/>
  <c r="DW247" i="6"/>
  <c r="DU252" i="6"/>
  <c r="AU252" i="6"/>
  <c r="O247" i="6"/>
  <c r="OC253" i="6"/>
  <c r="GT252" i="6"/>
  <c r="GV253" i="6" s="1"/>
  <c r="GV249" i="6"/>
  <c r="FK252" i="6"/>
  <c r="FM253" i="6" s="1"/>
  <c r="FM249" i="6"/>
  <c r="CN249" i="6"/>
  <c r="CG249" i="6"/>
  <c r="CH252" i="6"/>
  <c r="DA252" i="6"/>
  <c r="DJ252" i="6"/>
  <c r="EL249" i="6"/>
  <c r="DD252" i="6"/>
  <c r="DR252" i="6"/>
  <c r="EY253" i="6"/>
  <c r="BZ249" i="6"/>
  <c r="CD252" i="6"/>
  <c r="DQ252" i="6"/>
  <c r="J252" i="6"/>
  <c r="AD252" i="6"/>
  <c r="FT249" i="6"/>
  <c r="QA253" i="6"/>
  <c r="CN247" i="6"/>
  <c r="CL252" i="6"/>
  <c r="BA252" i="6"/>
  <c r="BT252" i="6"/>
  <c r="CG247" i="6"/>
  <c r="CE252" i="6"/>
  <c r="JU249" i="6"/>
  <c r="AB252" i="6"/>
  <c r="AC249" i="6"/>
  <c r="DE252" i="6"/>
  <c r="AL252" i="6"/>
  <c r="CS252" i="6"/>
  <c r="CU249" i="6"/>
  <c r="AF252" i="6"/>
  <c r="BZ247" i="6"/>
  <c r="BX252" i="6"/>
  <c r="DX252" i="6"/>
  <c r="AP252" i="6"/>
  <c r="AO252" i="6"/>
  <c r="AQ249" i="6"/>
  <c r="CF252" i="6"/>
  <c r="AZ252" i="6"/>
  <c r="EJ252" i="6"/>
  <c r="EL253" i="6" s="1"/>
  <c r="KG252" i="6"/>
  <c r="KI253" i="6" s="1"/>
  <c r="KI249" i="6"/>
  <c r="BR252" i="6"/>
  <c r="MR252" i="6"/>
  <c r="MT253" i="6" s="1"/>
  <c r="MT249" i="6"/>
  <c r="CC252" i="6"/>
  <c r="BP252" i="6"/>
  <c r="SU245" i="6"/>
  <c r="VH245" i="6"/>
  <c r="SL245" i="6"/>
  <c r="RW245" i="6"/>
  <c r="VE245" i="6"/>
  <c r="WY245" i="6"/>
  <c r="TW245" i="6"/>
  <c r="TN245" i="6"/>
  <c r="TA245" i="6"/>
  <c r="SV245" i="6"/>
  <c r="TL245" i="6"/>
  <c r="SH245" i="6"/>
  <c r="UT245" i="6"/>
  <c r="SO245" i="6"/>
  <c r="WK245" i="6"/>
  <c r="UK245" i="6"/>
  <c r="RN245" i="6"/>
  <c r="VP245" i="6"/>
  <c r="SC245" i="6"/>
  <c r="SP245" i="6"/>
  <c r="WO245" i="6"/>
  <c r="SD245" i="6"/>
  <c r="UV245" i="6"/>
  <c r="XC245" i="6"/>
  <c r="US245" i="6"/>
  <c r="WN245" i="6"/>
  <c r="VO245" i="6"/>
  <c r="VE192" i="5"/>
  <c r="VE193" i="5" s="1"/>
  <c r="TT245" i="6"/>
  <c r="TH245" i="6"/>
  <c r="SX245" i="6"/>
  <c r="TG245" i="6"/>
  <c r="SS192" i="5"/>
  <c r="SS193" i="5" s="1"/>
  <c r="VF245" i="6"/>
  <c r="WC245" i="6"/>
  <c r="RO245" i="6"/>
  <c r="RZ245" i="6"/>
  <c r="SJ245" i="6"/>
  <c r="TF242" i="6"/>
  <c r="TF243" i="6" s="1"/>
  <c r="TA242" i="6"/>
  <c r="TA243" i="6" s="1"/>
  <c r="WU245" i="6"/>
  <c r="WB245" i="6"/>
  <c r="WF245" i="6"/>
  <c r="WP245" i="6"/>
  <c r="WE245" i="6"/>
  <c r="UU130" i="4"/>
  <c r="UU131" i="4" s="1"/>
  <c r="WI130" i="4"/>
  <c r="WI131" i="4" s="1"/>
  <c r="WT245" i="6"/>
  <c r="VL130" i="4"/>
  <c r="VL131" i="4" s="1"/>
  <c r="VH130" i="4"/>
  <c r="VH131" i="4" s="1"/>
  <c r="TY130" i="4"/>
  <c r="TY131" i="4" s="1"/>
  <c r="TE245" i="6"/>
  <c r="VU245" i="6"/>
  <c r="XB245" i="6"/>
  <c r="WW245" i="6"/>
  <c r="TD245" i="6"/>
  <c r="XB130" i="4"/>
  <c r="XB131" i="4" s="1"/>
  <c r="WK130" i="4"/>
  <c r="WK131" i="4" s="1"/>
  <c r="VB130" i="4"/>
  <c r="VB131" i="4" s="1"/>
  <c r="WM130" i="4"/>
  <c r="WM131" i="4" s="1"/>
  <c r="UP245" i="6"/>
  <c r="VT245" i="6"/>
  <c r="US130" i="4"/>
  <c r="US131" i="4" s="1"/>
  <c r="VX245" i="6"/>
  <c r="VG130" i="4"/>
  <c r="VG131" i="4" s="1"/>
  <c r="TS130" i="4"/>
  <c r="TS131" i="4" s="1"/>
  <c r="UP130" i="4"/>
  <c r="UP131" i="4" s="1"/>
  <c r="UK130" i="4"/>
  <c r="UK131" i="4" s="1"/>
  <c r="WX245" i="6"/>
  <c r="VM245" i="6"/>
  <c r="VK245" i="6"/>
  <c r="UO245" i="6"/>
  <c r="WG130" i="4"/>
  <c r="WG131" i="4" s="1"/>
  <c r="UZ245" i="6"/>
  <c r="WG245" i="6"/>
  <c r="UU245" i="6"/>
  <c r="WS245" i="6"/>
  <c r="UL245" i="6"/>
  <c r="UA245" i="6"/>
  <c r="UJ130" i="4"/>
  <c r="UJ131" i="4" s="1"/>
  <c r="UB245" i="6"/>
  <c r="SW245" i="6"/>
  <c r="TS245" i="6"/>
  <c r="SQ245" i="6"/>
  <c r="WL245" i="6"/>
  <c r="VR245" i="6"/>
  <c r="TM245" i="6"/>
  <c r="SZ245" i="6"/>
  <c r="WA130" i="4"/>
  <c r="WA131" i="4" s="1"/>
  <c r="VD245" i="6"/>
  <c r="UM130" i="4"/>
  <c r="UM131" i="4" s="1"/>
  <c r="UT130" i="4"/>
  <c r="UT131" i="4" s="1"/>
  <c r="UL130" i="4"/>
  <c r="UL131" i="4" s="1"/>
  <c r="UO130" i="4"/>
  <c r="UO131" i="4" s="1"/>
  <c r="TF130" i="4"/>
  <c r="TF131" i="4" s="1"/>
  <c r="WN130" i="4"/>
  <c r="WN131" i="4" s="1"/>
  <c r="UZ130" i="4"/>
  <c r="UZ131" i="4" s="1"/>
  <c r="VZ245" i="6"/>
  <c r="WU130" i="4"/>
  <c r="WU131" i="4" s="1"/>
  <c r="TV130" i="4"/>
  <c r="TV131" i="4" s="1"/>
  <c r="XD245" i="6"/>
  <c r="VW245" i="6"/>
  <c r="TO245" i="6"/>
  <c r="VC130" i="4"/>
  <c r="VC131" i="4" s="1"/>
  <c r="TD130" i="4"/>
  <c r="TD131" i="4" s="1"/>
  <c r="VE130" i="4"/>
  <c r="VE131" i="4" s="1"/>
  <c r="WP130" i="4"/>
  <c r="WP131" i="4" s="1"/>
  <c r="SW130" i="4"/>
  <c r="SW131" i="4" s="1"/>
  <c r="VF130" i="4"/>
  <c r="VF131" i="4" s="1"/>
  <c r="TJ130" i="4"/>
  <c r="TJ131" i="4" s="1"/>
  <c r="UN130" i="4"/>
  <c r="UN131" i="4" s="1"/>
  <c r="UI130" i="4"/>
  <c r="UI131" i="4" s="1"/>
  <c r="WO130" i="4"/>
  <c r="WO131" i="4" s="1"/>
  <c r="VK130" i="4"/>
  <c r="VK131" i="4" s="1"/>
  <c r="TR130" i="4"/>
  <c r="TR131" i="4" s="1"/>
  <c r="UF130" i="4"/>
  <c r="UF131" i="4" s="1"/>
  <c r="SD130" i="4"/>
  <c r="SD131" i="4" s="1"/>
  <c r="WZ130" i="4"/>
  <c r="WZ131" i="4" s="1"/>
  <c r="TZ245" i="6"/>
  <c r="TH130" i="4"/>
  <c r="TH131" i="4" s="1"/>
  <c r="TA130" i="4"/>
  <c r="TA131" i="4" s="1"/>
  <c r="TX130" i="4"/>
  <c r="TX131" i="4" s="1"/>
  <c r="RZ130" i="4"/>
  <c r="RZ131" i="4" s="1"/>
  <c r="SL130" i="4"/>
  <c r="SL131" i="4" s="1"/>
  <c r="SV130" i="4"/>
  <c r="SV131" i="4" s="1"/>
  <c r="UQ130" i="4"/>
  <c r="UQ131" i="4" s="1"/>
  <c r="UG130" i="4"/>
  <c r="UG131" i="4" s="1"/>
  <c r="VU130" i="4"/>
  <c r="VU131" i="4" s="1"/>
  <c r="VJ130" i="4"/>
  <c r="VJ131" i="4" s="1"/>
  <c r="VV130" i="4"/>
  <c r="VV131" i="4" s="1"/>
  <c r="VO130" i="4"/>
  <c r="VO131" i="4" s="1"/>
  <c r="VJ245" i="6"/>
  <c r="WL130" i="4"/>
  <c r="WL131" i="4" s="1"/>
  <c r="WY130" i="4"/>
  <c r="WY131" i="4" s="1"/>
  <c r="VS130" i="4"/>
  <c r="VS131" i="4" s="1"/>
  <c r="TC245" i="6"/>
  <c r="WR245" i="6"/>
  <c r="TG130" i="4"/>
  <c r="TG131" i="4" s="1"/>
  <c r="WZ245" i="6"/>
  <c r="SA245" i="6"/>
  <c r="WF130" i="4"/>
  <c r="WF131" i="4" s="1"/>
  <c r="UR130" i="4"/>
  <c r="UR131" i="4" s="1"/>
  <c r="TK245" i="6"/>
  <c r="UA130" i="4"/>
  <c r="UA131" i="4" s="1"/>
  <c r="TO130" i="4"/>
  <c r="TO131" i="4" s="1"/>
  <c r="UE130" i="4"/>
  <c r="UE131" i="4" s="1"/>
  <c r="UH130" i="4"/>
  <c r="UH131" i="4" s="1"/>
  <c r="VY130" i="4"/>
  <c r="VY131" i="4" s="1"/>
  <c r="VZ130" i="4"/>
  <c r="VZ131" i="4" s="1"/>
  <c r="UC130" i="4"/>
  <c r="UC131" i="4" s="1"/>
  <c r="TP130" i="4"/>
  <c r="TP131" i="4" s="1"/>
  <c r="TK130" i="4"/>
  <c r="TK131" i="4" s="1"/>
  <c r="WC130" i="4"/>
  <c r="WC131" i="4" s="1"/>
  <c r="VN130" i="4"/>
  <c r="VN131" i="4" s="1"/>
  <c r="UY130" i="4"/>
  <c r="UY131" i="4" s="1"/>
  <c r="TM130" i="4"/>
  <c r="TM131" i="4" s="1"/>
  <c r="WJ245" i="6"/>
  <c r="UV130" i="4"/>
  <c r="UV131" i="4" s="1"/>
  <c r="SK130" i="4"/>
  <c r="SK131" i="4" s="1"/>
  <c r="XC130" i="4"/>
  <c r="XC131" i="4" s="1"/>
  <c r="SS130" i="4"/>
  <c r="SS131" i="4" s="1"/>
  <c r="SR130" i="4"/>
  <c r="SR131" i="4" s="1"/>
  <c r="WW130" i="4"/>
  <c r="WW131" i="4" s="1"/>
  <c r="WH130" i="4"/>
  <c r="WH131" i="4" s="1"/>
  <c r="XA130" i="4"/>
  <c r="XA131" i="4" s="1"/>
  <c r="VI130" i="4"/>
  <c r="VI131" i="4" s="1"/>
  <c r="TZ130" i="4"/>
  <c r="TZ131" i="4" s="1"/>
  <c r="WX130" i="4"/>
  <c r="WX131" i="4" s="1"/>
  <c r="TC130" i="4"/>
  <c r="TC131" i="4" s="1"/>
  <c r="VM130" i="4"/>
  <c r="VM131" i="4" s="1"/>
  <c r="UX130" i="4"/>
  <c r="UX131" i="4" s="1"/>
  <c r="WB130" i="4"/>
  <c r="WB131" i="4" s="1"/>
  <c r="VW130" i="4"/>
  <c r="VW131" i="4" s="1"/>
  <c r="UD130" i="4"/>
  <c r="UD131" i="4" s="1"/>
  <c r="RL130" i="4"/>
  <c r="RL131" i="4" s="1"/>
  <c r="TE130" i="4"/>
  <c r="TE131" i="4" s="1"/>
  <c r="RK130" i="4"/>
  <c r="RK131" i="4" s="1"/>
  <c r="TQ130" i="4"/>
  <c r="TQ131" i="4" s="1"/>
  <c r="WS130" i="4"/>
  <c r="WS131" i="4" s="1"/>
  <c r="TI130" i="4"/>
  <c r="TI131" i="4" s="1"/>
  <c r="TU130" i="4"/>
  <c r="TU131" i="4" s="1"/>
  <c r="UB130" i="4"/>
  <c r="UB131" i="4" s="1"/>
  <c r="WD245" i="6"/>
  <c r="SY130" i="4"/>
  <c r="SY131" i="4" s="1"/>
  <c r="RS130" i="4"/>
  <c r="RS131" i="4" s="1"/>
  <c r="SY245" i="6"/>
  <c r="RU130" i="4"/>
  <c r="RU131" i="4" s="1"/>
  <c r="SJ130" i="4"/>
  <c r="SJ131" i="4" s="1"/>
  <c r="SG130" i="4"/>
  <c r="SG131" i="4" s="1"/>
  <c r="RP130" i="4"/>
  <c r="RP131" i="4" s="1"/>
  <c r="RV130" i="4"/>
  <c r="RV131" i="4" s="1"/>
  <c r="RR130" i="4"/>
  <c r="RR131" i="4" s="1"/>
  <c r="SM130" i="4"/>
  <c r="SM131" i="4" s="1"/>
  <c r="ST130" i="4"/>
  <c r="ST131" i="4" s="1"/>
  <c r="SH130" i="4"/>
  <c r="SH131" i="4" s="1"/>
  <c r="SI130" i="4"/>
  <c r="SI131" i="4" s="1"/>
  <c r="SB245" i="6"/>
  <c r="SN245" i="6"/>
  <c r="SM245" i="6"/>
  <c r="VP192" i="5"/>
  <c r="VP193" i="5" s="1"/>
  <c r="UJ192" i="5"/>
  <c r="UJ193" i="5" s="1"/>
  <c r="RV192" i="5"/>
  <c r="RV193" i="5" s="1"/>
  <c r="SG192" i="5"/>
  <c r="SG193" i="5" s="1"/>
  <c r="UF192" i="5"/>
  <c r="UF193" i="5" s="1"/>
  <c r="WA192" i="5"/>
  <c r="WA193" i="5" s="1"/>
  <c r="RX245" i="6"/>
  <c r="RZ192" i="5"/>
  <c r="RZ193" i="5" s="1"/>
  <c r="RX192" i="5"/>
  <c r="RX193" i="5" s="1"/>
  <c r="RY192" i="5"/>
  <c r="RY193" i="5" s="1"/>
  <c r="WB192" i="5"/>
  <c r="WB193" i="5" s="1"/>
  <c r="UG192" i="5"/>
  <c r="UG193" i="5" s="1"/>
  <c r="VB192" i="5"/>
  <c r="VB193" i="5" s="1"/>
  <c r="SC192" i="5"/>
  <c r="SC193" i="5" s="1"/>
  <c r="VC192" i="5"/>
  <c r="VC193" i="5" s="1"/>
  <c r="SK245" i="6"/>
  <c r="WA245" i="6"/>
  <c r="UR245" i="6"/>
  <c r="UG245" i="6"/>
  <c r="RY245" i="6"/>
  <c r="TF192" i="5"/>
  <c r="TF193" i="5" s="1"/>
  <c r="RT192" i="5"/>
  <c r="RT193" i="5" s="1"/>
  <c r="RJ192" i="5"/>
  <c r="RJ193" i="5" s="1"/>
  <c r="TR192" i="5"/>
  <c r="TR193" i="5" s="1"/>
  <c r="TS192" i="5"/>
  <c r="TS193" i="5" s="1"/>
  <c r="XC192" i="5"/>
  <c r="XC193" i="5" s="1"/>
  <c r="WZ192" i="5"/>
  <c r="WZ193" i="5" s="1"/>
  <c r="WM192" i="5"/>
  <c r="WM193" i="5" s="1"/>
  <c r="TU192" i="5"/>
  <c r="TU193" i="5" s="1"/>
  <c r="WX192" i="5"/>
  <c r="WX193" i="5" s="1"/>
  <c r="TU245" i="6"/>
  <c r="SI192" i="5"/>
  <c r="SI193" i="5" s="1"/>
  <c r="TU242" i="6"/>
  <c r="TU243" i="6" s="1"/>
  <c r="TH242" i="6"/>
  <c r="TH243" i="6" s="1"/>
  <c r="SQ242" i="6"/>
  <c r="SQ243" i="6" s="1"/>
  <c r="TP242" i="6"/>
  <c r="TP243" i="6" s="1"/>
  <c r="TC242" i="6"/>
  <c r="TC243" i="6" s="1"/>
  <c r="SO242" i="6"/>
  <c r="SO243" i="6" s="1"/>
  <c r="TT242" i="6"/>
  <c r="TT243" i="6" s="1"/>
  <c r="RS242" i="6"/>
  <c r="RS243" i="6" s="1"/>
  <c r="SN242" i="6"/>
  <c r="SN243" i="6" s="1"/>
  <c r="RT242" i="6"/>
  <c r="RT243" i="6" s="1"/>
  <c r="SH242" i="6"/>
  <c r="SH243" i="6" s="1"/>
  <c r="SE245" i="6"/>
  <c r="RX242" i="6"/>
  <c r="RX243" i="6" s="1"/>
  <c r="TJ242" i="6"/>
  <c r="TJ243" i="6" s="1"/>
  <c r="SA242" i="6"/>
  <c r="SA243" i="6" s="1"/>
  <c r="TR245" i="6"/>
  <c r="VB245" i="6"/>
  <c r="TE242" i="6"/>
  <c r="TE243" i="6" s="1"/>
  <c r="WS242" i="6"/>
  <c r="WS243" i="6" s="1"/>
  <c r="VB242" i="6"/>
  <c r="VB243" i="6" s="1"/>
  <c r="RU245" i="6"/>
  <c r="VJ242" i="6"/>
  <c r="VJ243" i="6" s="1"/>
  <c r="XB242" i="6"/>
  <c r="XB243" i="6" s="1"/>
  <c r="TX242" i="6"/>
  <c r="TX243" i="6" s="1"/>
  <c r="TI245" i="6"/>
  <c r="WB242" i="6"/>
  <c r="WB243" i="6" s="1"/>
  <c r="UQ242" i="6"/>
  <c r="UQ243" i="6" s="1"/>
  <c r="ST242" i="6"/>
  <c r="ST243" i="6" s="1"/>
  <c r="SC242" i="6"/>
  <c r="SC243" i="6" s="1"/>
  <c r="WK242" i="6"/>
  <c r="WK243" i="6" s="1"/>
  <c r="RL245" i="6"/>
  <c r="UM242" i="6"/>
  <c r="UM243" i="6" s="1"/>
  <c r="WV242" i="6"/>
  <c r="WV243" i="6" s="1"/>
  <c r="UA242" i="6"/>
  <c r="UA243" i="6" s="1"/>
  <c r="RS245" i="6"/>
  <c r="RT245" i="6"/>
  <c r="UR242" i="6"/>
  <c r="UR243" i="6" s="1"/>
  <c r="XC242" i="6"/>
  <c r="XC243" i="6" s="1"/>
  <c r="SP242" i="6"/>
  <c r="SP243" i="6" s="1"/>
  <c r="UE242" i="6"/>
  <c r="UE243" i="6" s="1"/>
  <c r="VU242" i="6"/>
  <c r="VU243" i="6" s="1"/>
  <c r="VP242" i="6"/>
  <c r="VP243" i="6" s="1"/>
  <c r="SZ242" i="6"/>
  <c r="SZ243" i="6" s="1"/>
  <c r="WQ242" i="6"/>
  <c r="WQ243" i="6" s="1"/>
  <c r="UW242" i="6"/>
  <c r="UW243" i="6" s="1"/>
  <c r="UB242" i="6"/>
  <c r="UB243" i="6" s="1"/>
  <c r="SL242" i="6"/>
  <c r="SL243" i="6" s="1"/>
  <c r="WN242" i="6"/>
  <c r="WN243" i="6" s="1"/>
  <c r="TB242" i="6"/>
  <c r="TB243" i="6" s="1"/>
  <c r="UF242" i="6"/>
  <c r="UF243" i="6" s="1"/>
  <c r="SX242" i="6"/>
  <c r="SX243" i="6" s="1"/>
  <c r="WI242" i="6"/>
  <c r="WI243" i="6" s="1"/>
  <c r="TD242" i="6"/>
  <c r="TD243" i="6" s="1"/>
  <c r="TG242" i="6"/>
  <c r="TG243" i="6" s="1"/>
  <c r="WE242" i="6"/>
  <c r="WE243" i="6" s="1"/>
  <c r="WY242" i="6"/>
  <c r="WY243" i="6" s="1"/>
  <c r="VE242" i="6"/>
  <c r="VE243" i="6" s="1"/>
  <c r="UC242" i="6"/>
  <c r="UC243" i="6" s="1"/>
  <c r="UG242" i="6"/>
  <c r="UG243" i="6" s="1"/>
  <c r="SB242" i="6"/>
  <c r="SB243" i="6" s="1"/>
  <c r="SI242" i="6"/>
  <c r="SI243" i="6" s="1"/>
  <c r="TM242" i="6"/>
  <c r="TM243" i="6" s="1"/>
  <c r="XD242" i="6"/>
  <c r="XD243" i="6" s="1"/>
  <c r="TI242" i="6"/>
  <c r="TI243" i="6" s="1"/>
  <c r="RO242" i="6"/>
  <c r="RO243" i="6" s="1"/>
  <c r="UP242" i="6"/>
  <c r="UP243" i="6" s="1"/>
  <c r="SG242" i="6"/>
  <c r="SG243" i="6" s="1"/>
  <c r="WZ242" i="6"/>
  <c r="WZ243" i="6" s="1"/>
  <c r="VR242" i="6"/>
  <c r="VR243" i="6" s="1"/>
  <c r="TW242" i="6"/>
  <c r="TW243" i="6" s="1"/>
  <c r="SW242" i="6"/>
  <c r="SW243" i="6" s="1"/>
  <c r="WC242" i="6"/>
  <c r="WC243" i="6" s="1"/>
  <c r="VL242" i="6"/>
  <c r="VL243" i="6" s="1"/>
  <c r="RQ242" i="6"/>
  <c r="RQ243" i="6" s="1"/>
  <c r="VG242" i="6"/>
  <c r="VG243" i="6" s="1"/>
  <c r="TP245" i="6"/>
  <c r="UY245" i="6"/>
  <c r="VN242" i="6"/>
  <c r="VN243" i="6" s="1"/>
  <c r="RP242" i="6"/>
  <c r="RP243" i="6" s="1"/>
  <c r="TQ242" i="6"/>
  <c r="TQ243" i="6" s="1"/>
  <c r="RW242" i="6"/>
  <c r="RW243" i="6" s="1"/>
  <c r="VS242" i="6"/>
  <c r="VS243" i="6" s="1"/>
  <c r="RL242" i="6"/>
  <c r="RL243" i="6" s="1"/>
  <c r="VZ242" i="6"/>
  <c r="VZ243" i="6" s="1"/>
  <c r="UD242" i="6"/>
  <c r="UD243" i="6" s="1"/>
  <c r="RU242" i="6"/>
  <c r="RU243" i="6" s="1"/>
  <c r="UY242" i="6"/>
  <c r="UY243" i="6" s="1"/>
  <c r="VF242" i="6"/>
  <c r="VF243" i="6" s="1"/>
  <c r="VT242" i="6"/>
  <c r="VT243" i="6" s="1"/>
  <c r="RY242" i="6"/>
  <c r="RY243" i="6" s="1"/>
  <c r="WA242" i="6"/>
  <c r="WA243" i="6" s="1"/>
  <c r="UQ245" i="6"/>
  <c r="UF245" i="6"/>
  <c r="VN245" i="6"/>
  <c r="UX245" i="6"/>
  <c r="UM245" i="6"/>
  <c r="UC245" i="6"/>
  <c r="ST245" i="6"/>
  <c r="SN130" i="4"/>
  <c r="SN131" i="4" s="1"/>
  <c r="SU130" i="4"/>
  <c r="SU131" i="4" s="1"/>
  <c r="SX130" i="4"/>
  <c r="SX131" i="4" s="1"/>
  <c r="SP130" i="4"/>
  <c r="SP131" i="4" s="1"/>
  <c r="SQ130" i="4"/>
  <c r="SQ131" i="4" s="1"/>
  <c r="RQ245" i="6"/>
  <c r="RV245" i="6"/>
  <c r="SC130" i="4"/>
  <c r="SC131" i="4" s="1"/>
  <c r="RX130" i="4"/>
  <c r="RX131" i="4" s="1"/>
  <c r="SB130" i="4"/>
  <c r="SB131" i="4" s="1"/>
  <c r="SE130" i="4"/>
  <c r="SE131" i="4" s="1"/>
  <c r="RW130" i="4"/>
  <c r="RW131" i="4" s="1"/>
  <c r="RT130" i="4"/>
  <c r="RT131" i="4" s="1"/>
  <c r="RQ130" i="4"/>
  <c r="RQ131" i="4" s="1"/>
  <c r="RO130" i="4"/>
  <c r="RO131" i="4" s="1"/>
  <c r="RJ130" i="4"/>
  <c r="RJ131" i="4" s="1"/>
  <c r="RN130" i="4"/>
  <c r="RN131" i="4" s="1"/>
  <c r="RJ245" i="6"/>
  <c r="RI247" i="6" s="1"/>
  <c r="VA130" i="4"/>
  <c r="VA131" i="4" s="1"/>
  <c r="SR245" i="6"/>
  <c r="VT130" i="4"/>
  <c r="VT131" i="4" s="1"/>
  <c r="XA245" i="6"/>
  <c r="VR130" i="4"/>
  <c r="VR131" i="4" s="1"/>
  <c r="VX130" i="4"/>
  <c r="VX131" i="4" s="1"/>
  <c r="VD130" i="4"/>
  <c r="VD131" i="4" s="1"/>
  <c r="RY130" i="4"/>
  <c r="RY131" i="4" s="1"/>
  <c r="SO130" i="4"/>
  <c r="SO131" i="4" s="1"/>
  <c r="TL130" i="4"/>
  <c r="TL131" i="4" s="1"/>
  <c r="WD130" i="4"/>
  <c r="WD131" i="4" s="1"/>
  <c r="TW130" i="4"/>
  <c r="TW131" i="4" s="1"/>
  <c r="TT130" i="4"/>
  <c r="TT131" i="4" s="1"/>
  <c r="RM130" i="4"/>
  <c r="RM131" i="4" s="1"/>
  <c r="SF130" i="4"/>
  <c r="SF131" i="4" s="1"/>
  <c r="VP130" i="4"/>
  <c r="VP131" i="4" s="1"/>
  <c r="WV130" i="4"/>
  <c r="WV131" i="4" s="1"/>
  <c r="TB130" i="4"/>
  <c r="TB131" i="4" s="1"/>
  <c r="SG245" i="6"/>
  <c r="UN245" i="6"/>
  <c r="VA245" i="6"/>
  <c r="SZ130" i="4"/>
  <c r="SZ131" i="4" s="1"/>
  <c r="WJ130" i="4"/>
  <c r="WJ131" i="4" s="1"/>
  <c r="VV245" i="6"/>
  <c r="WH245" i="6"/>
  <c r="WQ130" i="4"/>
  <c r="WQ131" i="4" s="1"/>
  <c r="VI245" i="6"/>
  <c r="RP245" i="6"/>
  <c r="UW130" i="4"/>
  <c r="UW131" i="4" s="1"/>
  <c r="VQ130" i="4"/>
  <c r="VQ131" i="4" s="1"/>
  <c r="TN130" i="4"/>
  <c r="TN131" i="4" s="1"/>
  <c r="WI245" i="6"/>
  <c r="SS245" i="6"/>
  <c r="WE130" i="4"/>
  <c r="WE131" i="4" s="1"/>
  <c r="TQ245" i="6"/>
  <c r="VQ245" i="6"/>
  <c r="WT130" i="4"/>
  <c r="WT131" i="4" s="1"/>
  <c r="WV245" i="6"/>
  <c r="WM245" i="6"/>
  <c r="UW245" i="6"/>
  <c r="WR130" i="4"/>
  <c r="WR131" i="4" s="1"/>
  <c r="XD130" i="4"/>
  <c r="XD131" i="4" s="1"/>
  <c r="SI245" i="6"/>
  <c r="WQ245" i="6"/>
  <c r="SF245" i="6"/>
  <c r="TB245" i="6"/>
  <c r="UH245" i="6"/>
  <c r="UI245" i="6"/>
  <c r="SA130" i="4"/>
  <c r="SA131" i="4" s="1"/>
  <c r="VJ192" i="5"/>
  <c r="VJ193" i="5" s="1"/>
  <c r="UQ192" i="5"/>
  <c r="UQ193" i="5" s="1"/>
  <c r="SH192" i="5"/>
  <c r="SH193" i="5" s="1"/>
  <c r="VN192" i="5"/>
  <c r="VN193" i="5" s="1"/>
  <c r="ST192" i="5"/>
  <c r="ST193" i="5" s="1"/>
  <c r="VD192" i="5"/>
  <c r="VD193" i="5" s="1"/>
  <c r="UP192" i="5"/>
  <c r="UP193" i="5" s="1"/>
  <c r="WL192" i="5"/>
  <c r="WL193" i="5" s="1"/>
  <c r="VQ192" i="5"/>
  <c r="VQ193" i="5" s="1"/>
  <c r="UT192" i="5"/>
  <c r="UT193" i="5" s="1"/>
  <c r="TK192" i="5"/>
  <c r="TK193" i="5" s="1"/>
  <c r="WV192" i="5"/>
  <c r="WV193" i="5" s="1"/>
  <c r="SL192" i="5"/>
  <c r="SL193" i="5" s="1"/>
  <c r="SV192" i="5"/>
  <c r="SV193" i="5" s="1"/>
  <c r="VH192" i="5"/>
  <c r="VH193" i="5" s="1"/>
  <c r="SM192" i="5"/>
  <c r="SM193" i="5" s="1"/>
  <c r="UK192" i="5"/>
  <c r="UK193" i="5" s="1"/>
  <c r="TN192" i="5"/>
  <c r="TN193" i="5" s="1"/>
  <c r="TW192" i="5"/>
  <c r="TW193" i="5" s="1"/>
  <c r="SK192" i="5"/>
  <c r="SK193" i="5" s="1"/>
  <c r="TX192" i="5"/>
  <c r="TX193" i="5" s="1"/>
  <c r="RR192" i="5"/>
  <c r="RR193" i="5" s="1"/>
  <c r="WI192" i="5"/>
  <c r="WI193" i="5" s="1"/>
  <c r="SP192" i="5"/>
  <c r="SP193" i="5" s="1"/>
  <c r="UZ192" i="5"/>
  <c r="UZ193" i="5" s="1"/>
  <c r="WW192" i="5"/>
  <c r="WW193" i="5" s="1"/>
  <c r="TZ192" i="5"/>
  <c r="TZ193" i="5" s="1"/>
  <c r="SB192" i="5"/>
  <c r="SB193" i="5" s="1"/>
  <c r="UU192" i="5"/>
  <c r="UU193" i="5" s="1"/>
  <c r="UD192" i="5"/>
  <c r="UD193" i="5" s="1"/>
  <c r="TJ192" i="5"/>
  <c r="TJ193" i="5" s="1"/>
  <c r="TH192" i="5"/>
  <c r="TH193" i="5" s="1"/>
  <c r="VG192" i="5"/>
  <c r="VG193" i="5" s="1"/>
  <c r="VV192" i="5"/>
  <c r="VV193" i="5" s="1"/>
  <c r="UY192" i="5"/>
  <c r="UY193" i="5" s="1"/>
  <c r="VK192" i="5"/>
  <c r="VK193" i="5" s="1"/>
  <c r="UC192" i="5"/>
  <c r="UC193" i="5" s="1"/>
  <c r="VY192" i="5"/>
  <c r="VY193" i="5" s="1"/>
  <c r="RM192" i="5"/>
  <c r="RM193" i="5" s="1"/>
  <c r="TC192" i="5"/>
  <c r="TC193" i="5" s="1"/>
  <c r="UX192" i="5"/>
  <c r="UX193" i="5" s="1"/>
  <c r="UE192" i="5"/>
  <c r="UE193" i="5" s="1"/>
  <c r="TV192" i="5"/>
  <c r="TV193" i="5" s="1"/>
  <c r="SY192" i="5"/>
  <c r="SY193" i="5" s="1"/>
  <c r="XA192" i="5"/>
  <c r="XA193" i="5" s="1"/>
  <c r="RU192" i="5"/>
  <c r="RU193" i="5" s="1"/>
  <c r="RK192" i="5"/>
  <c r="RK193" i="5" s="1"/>
  <c r="SX192" i="5"/>
  <c r="SX193" i="5" s="1"/>
  <c r="TM192" i="5"/>
  <c r="TM193" i="5" s="1"/>
  <c r="WC192" i="5"/>
  <c r="WC193" i="5" s="1"/>
  <c r="TB192" i="5"/>
  <c r="TB193" i="5" s="1"/>
  <c r="WR192" i="5"/>
  <c r="WR193" i="5" s="1"/>
  <c r="RS192" i="5"/>
  <c r="RS193" i="5" s="1"/>
  <c r="RP192" i="5"/>
  <c r="RP193" i="5" s="1"/>
  <c r="SW192" i="5"/>
  <c r="SW193" i="5" s="1"/>
  <c r="WY192" i="5"/>
  <c r="WY193" i="5" s="1"/>
  <c r="TI192" i="5"/>
  <c r="TI193" i="5" s="1"/>
  <c r="SO192" i="5"/>
  <c r="SO193" i="5" s="1"/>
  <c r="UV192" i="5"/>
  <c r="UV193" i="5" s="1"/>
  <c r="UB192" i="5"/>
  <c r="UB193" i="5" s="1"/>
  <c r="VT192" i="5"/>
  <c r="VT193" i="5" s="1"/>
  <c r="WK192" i="5"/>
  <c r="WK193" i="5" s="1"/>
  <c r="XD192" i="5"/>
  <c r="XD193" i="5" s="1"/>
  <c r="SQ192" i="5"/>
  <c r="SQ193" i="5" s="1"/>
  <c r="WD192" i="5"/>
  <c r="WD193" i="5" s="1"/>
  <c r="SN192" i="5"/>
  <c r="SN193" i="5" s="1"/>
  <c r="US192" i="5"/>
  <c r="US193" i="5" s="1"/>
  <c r="RW192" i="5"/>
  <c r="RW193" i="5" s="1"/>
  <c r="SZ192" i="5"/>
  <c r="SZ193" i="5" s="1"/>
  <c r="UM192" i="5"/>
  <c r="UM193" i="5" s="1"/>
  <c r="SR192" i="5"/>
  <c r="SR193" i="5" s="1"/>
  <c r="TD192" i="5"/>
  <c r="TD193" i="5" s="1"/>
  <c r="VW192" i="5"/>
  <c r="VW193" i="5" s="1"/>
  <c r="SJ192" i="5"/>
  <c r="SJ193" i="5" s="1"/>
  <c r="WU192" i="5"/>
  <c r="WU193" i="5" s="1"/>
  <c r="UO192" i="5"/>
  <c r="UO193" i="5" s="1"/>
  <c r="VU192" i="5"/>
  <c r="VU193" i="5" s="1"/>
  <c r="TO192" i="5"/>
  <c r="TO193" i="5" s="1"/>
  <c r="UA192" i="5"/>
  <c r="UA193" i="5" s="1"/>
  <c r="SA192" i="5"/>
  <c r="SA193" i="5" s="1"/>
  <c r="WO192" i="5"/>
  <c r="WO193" i="5" s="1"/>
  <c r="VF192" i="5"/>
  <c r="VF193" i="5" s="1"/>
  <c r="WJ192" i="5"/>
  <c r="WJ193" i="5" s="1"/>
  <c r="RO192" i="5"/>
  <c r="RO193" i="5" s="1"/>
  <c r="SU192" i="5"/>
  <c r="SU193" i="5" s="1"/>
  <c r="VZ192" i="5"/>
  <c r="VZ193" i="5" s="1"/>
  <c r="TE192" i="5"/>
  <c r="TE193" i="5" s="1"/>
  <c r="SD192" i="5"/>
  <c r="SD193" i="5" s="1"/>
  <c r="UH192" i="5"/>
  <c r="UH193" i="5" s="1"/>
  <c r="WF192" i="5"/>
  <c r="WF193" i="5" s="1"/>
  <c r="UW192" i="5"/>
  <c r="UW193" i="5" s="1"/>
  <c r="VR192" i="5"/>
  <c r="VR193" i="5" s="1"/>
  <c r="UR192" i="5"/>
  <c r="UR193" i="5" s="1"/>
  <c r="VA192" i="5"/>
  <c r="VA193" i="5" s="1"/>
  <c r="RN192" i="5"/>
  <c r="RN193" i="5" s="1"/>
  <c r="RQ192" i="5"/>
  <c r="RQ193" i="5" s="1"/>
  <c r="WE192" i="5"/>
  <c r="WE193" i="5" s="1"/>
  <c r="WQ192" i="5"/>
  <c r="WQ193" i="5" s="1"/>
  <c r="TA192" i="5"/>
  <c r="TA193" i="5" s="1"/>
  <c r="VM192" i="5"/>
  <c r="VM193" i="5" s="1"/>
  <c r="TY192" i="5"/>
  <c r="TY193" i="5" s="1"/>
  <c r="VL192" i="5"/>
  <c r="VL193" i="5" s="1"/>
  <c r="VI192" i="5"/>
  <c r="VI193" i="5" s="1"/>
  <c r="UI192" i="5"/>
  <c r="UI193" i="5" s="1"/>
  <c r="WP192" i="5"/>
  <c r="WP193" i="5" s="1"/>
  <c r="VO192" i="5"/>
  <c r="VO193" i="5" s="1"/>
  <c r="VS192" i="5"/>
  <c r="VS193" i="5" s="1"/>
  <c r="RL192" i="5"/>
  <c r="RL193" i="5" s="1"/>
  <c r="TG192" i="5"/>
  <c r="TG193" i="5" s="1"/>
  <c r="TQ192" i="5"/>
  <c r="TQ193" i="5" s="1"/>
  <c r="XB192" i="5"/>
  <c r="XB193" i="5" s="1"/>
  <c r="SF192" i="5"/>
  <c r="SF193" i="5" s="1"/>
  <c r="WH192" i="5"/>
  <c r="WH193" i="5" s="1"/>
  <c r="WT192" i="5"/>
  <c r="WT193" i="5" s="1"/>
  <c r="TP192" i="5"/>
  <c r="TP193" i="5" s="1"/>
  <c r="UN192" i="5"/>
  <c r="UN193" i="5" s="1"/>
  <c r="TT192" i="5"/>
  <c r="TT193" i="5" s="1"/>
  <c r="VX192" i="5"/>
  <c r="VX193" i="5" s="1"/>
  <c r="UL192" i="5"/>
  <c r="UL193" i="5" s="1"/>
  <c r="WG192" i="5"/>
  <c r="WG193" i="5" s="1"/>
  <c r="SE192" i="5"/>
  <c r="SE193" i="5" s="1"/>
  <c r="I15" i="17"/>
  <c r="V17" i="17" l="1"/>
  <c r="W17" i="17" s="1"/>
  <c r="J17" i="17"/>
  <c r="K17" i="17" s="1"/>
  <c r="J18" i="17"/>
  <c r="K18" i="17" s="1"/>
  <c r="F18" i="17"/>
  <c r="F16" i="17"/>
  <c r="J16" i="17"/>
  <c r="K16" i="17" s="1"/>
  <c r="V16" i="17"/>
  <c r="W16" i="17" s="1"/>
  <c r="J19" i="17"/>
  <c r="K19" i="17" s="1"/>
  <c r="V19" i="17"/>
  <c r="W19" i="17" s="1"/>
  <c r="AMP194" i="5"/>
  <c r="APV194" i="5"/>
  <c r="ANR194" i="5"/>
  <c r="APA194" i="5"/>
  <c r="AND194" i="5"/>
  <c r="AOM194" i="5"/>
  <c r="APO194" i="5"/>
  <c r="AOF194" i="5"/>
  <c r="AMW194" i="5"/>
  <c r="AOT194" i="5"/>
  <c r="AMI194" i="5"/>
  <c r="ANK194" i="5"/>
  <c r="APH194" i="5"/>
  <c r="ANY194" i="5"/>
  <c r="APV244" i="6"/>
  <c r="APA244" i="6"/>
  <c r="ANR244" i="6"/>
  <c r="AMI244" i="6"/>
  <c r="APO244" i="6"/>
  <c r="ANK244" i="6"/>
  <c r="AOT244" i="6"/>
  <c r="AOM244" i="6"/>
  <c r="ANY244" i="6"/>
  <c r="AMP244" i="6"/>
  <c r="APH244" i="6"/>
  <c r="AOF244" i="6"/>
  <c r="ALU244" i="6"/>
  <c r="AMW244" i="6"/>
  <c r="AND244" i="6"/>
  <c r="I11" i="17"/>
  <c r="V11" i="17"/>
  <c r="W11" i="17" s="1"/>
  <c r="J11" i="17"/>
  <c r="I10" i="17"/>
  <c r="J10" i="17"/>
  <c r="V10" i="17"/>
  <c r="W10" i="17" s="1"/>
  <c r="V9" i="17"/>
  <c r="W9" i="17" s="1"/>
  <c r="J9" i="17"/>
  <c r="I9" i="17"/>
  <c r="I7" i="17"/>
  <c r="V7" i="17"/>
  <c r="W7" i="17" s="1"/>
  <c r="J7" i="17"/>
  <c r="V8" i="17"/>
  <c r="W8" i="17" s="1"/>
  <c r="J8" i="17"/>
  <c r="K8" i="17" s="1"/>
  <c r="AKZ194" i="5"/>
  <c r="AJQ194" i="5"/>
  <c r="ALN194" i="5"/>
  <c r="AKE194" i="5"/>
  <c r="AJJ194" i="5"/>
  <c r="ALU194" i="5"/>
  <c r="AJC194" i="5"/>
  <c r="AJC244" i="6"/>
  <c r="AMB244" i="6"/>
  <c r="AIV244" i="6"/>
  <c r="AJX244" i="6"/>
  <c r="AJQ244" i="6"/>
  <c r="ALN244" i="6"/>
  <c r="AKS244" i="6"/>
  <c r="AIO244" i="6"/>
  <c r="ALG244" i="6"/>
  <c r="AEN244" i="6"/>
  <c r="AJX194" i="5"/>
  <c r="AKS194" i="5"/>
  <c r="AEG244" i="6"/>
  <c r="AIH244" i="6"/>
  <c r="AIV194" i="5"/>
  <c r="AJJ244" i="6"/>
  <c r="AKE244" i="6"/>
  <c r="AKZ244" i="6"/>
  <c r="ALG194" i="5"/>
  <c r="AMB194" i="5"/>
  <c r="AEG247" i="6"/>
  <c r="ADL194" i="5"/>
  <c r="ADL244" i="6"/>
  <c r="ADL132" i="4"/>
  <c r="ADL247" i="6"/>
  <c r="V21" i="17"/>
  <c r="W21" i="17" s="1"/>
  <c r="J21" i="17"/>
  <c r="K21" i="17" s="1"/>
  <c r="AGR194" i="5"/>
  <c r="AGK194" i="5"/>
  <c r="AHF244" i="6"/>
  <c r="AFW244" i="6"/>
  <c r="AGD244" i="6"/>
  <c r="AHT194" i="5"/>
  <c r="AGK244" i="6"/>
  <c r="AGY244" i="6"/>
  <c r="AIA244" i="6"/>
  <c r="AGR244" i="6"/>
  <c r="AHM244" i="6"/>
  <c r="AFP244" i="6"/>
  <c r="AHT244" i="6"/>
  <c r="AGY194" i="5"/>
  <c r="AIA194" i="5"/>
  <c r="AHM194" i="5"/>
  <c r="AFI194" i="5"/>
  <c r="AIH194" i="5"/>
  <c r="AFW194" i="5"/>
  <c r="AGD194" i="5"/>
  <c r="AIO194" i="5"/>
  <c r="AFB194" i="5"/>
  <c r="AHF194" i="5"/>
  <c r="AFP194" i="5"/>
  <c r="AFI244" i="6"/>
  <c r="AFB247" i="6"/>
  <c r="F15" i="17"/>
  <c r="V15" i="17"/>
  <c r="W15" i="17" s="1"/>
  <c r="AAM244" i="6"/>
  <c r="I22" i="17"/>
  <c r="I12" i="17"/>
  <c r="I20" i="17"/>
  <c r="V20" i="17"/>
  <c r="W20" i="17" s="1"/>
  <c r="J20" i="17"/>
  <c r="J22" i="17"/>
  <c r="V22" i="17"/>
  <c r="W22" i="17" s="1"/>
  <c r="V12" i="17"/>
  <c r="W12" i="17" s="1"/>
  <c r="J12" i="17"/>
  <c r="ADZ194" i="5"/>
  <c r="ADE194" i="5"/>
  <c r="ACQ194" i="5"/>
  <c r="ACC194" i="5"/>
  <c r="ADS132" i="4"/>
  <c r="ACJ194" i="5"/>
  <c r="AEN194" i="5"/>
  <c r="ADE132" i="4"/>
  <c r="ACJ132" i="4"/>
  <c r="AEG132" i="4"/>
  <c r="ADS194" i="5"/>
  <c r="AEU194" i="5"/>
  <c r="AEU132" i="4"/>
  <c r="ACX132" i="4"/>
  <c r="AEG194" i="5"/>
  <c r="ACX194" i="5"/>
  <c r="ACC132" i="4"/>
  <c r="ACQ132" i="4"/>
  <c r="AEN132" i="4"/>
  <c r="ADZ132" i="4"/>
  <c r="V13" i="17"/>
  <c r="W13" i="17" s="1"/>
  <c r="J13" i="17"/>
  <c r="K13" i="17" s="1"/>
  <c r="V5" i="17"/>
  <c r="W5" i="17" s="1"/>
  <c r="J5" i="17"/>
  <c r="K5" i="17" s="1"/>
  <c r="ADE247" i="6"/>
  <c r="ADS247" i="6"/>
  <c r="ACZ248" i="6"/>
  <c r="ACZ252" i="6" s="1"/>
  <c r="ACX247" i="6"/>
  <c r="ADN248" i="6"/>
  <c r="ADN252" i="6" s="1"/>
  <c r="AEM248" i="6"/>
  <c r="AEM252" i="6" s="1"/>
  <c r="AEU247" i="6"/>
  <c r="ACB248" i="6"/>
  <c r="ACB252" i="6" s="1"/>
  <c r="ABW248" i="6"/>
  <c r="ABW252" i="6" s="1"/>
  <c r="AEI248" i="6"/>
  <c r="AEI252" i="6" s="1"/>
  <c r="AEG248" i="6"/>
  <c r="AEG252" i="6" s="1"/>
  <c r="AEK248" i="6"/>
  <c r="AEK252" i="6" s="1"/>
  <c r="ADZ247" i="6"/>
  <c r="ACX248" i="6"/>
  <c r="ACX252" i="6" s="1"/>
  <c r="ADR248" i="6"/>
  <c r="ADR252" i="6" s="1"/>
  <c r="AET248" i="6"/>
  <c r="AET252" i="6" s="1"/>
  <c r="ADS248" i="6"/>
  <c r="ADS252" i="6" s="1"/>
  <c r="AEF248" i="6"/>
  <c r="AEF252" i="6" s="1"/>
  <c r="AEO248" i="6"/>
  <c r="AEO252" i="6" s="1"/>
  <c r="ADK248" i="6"/>
  <c r="ADK252" i="6" s="1"/>
  <c r="ADG248" i="6"/>
  <c r="ADG252" i="6" s="1"/>
  <c r="ADP248" i="6"/>
  <c r="ADP252" i="6" s="1"/>
  <c r="ACU248" i="6"/>
  <c r="ACU252" i="6" s="1"/>
  <c r="ADW248" i="6"/>
  <c r="ADW252" i="6" s="1"/>
  <c r="AEU248" i="6"/>
  <c r="AEU252" i="6" s="1"/>
  <c r="AEA248" i="6"/>
  <c r="AEA252" i="6" s="1"/>
  <c r="AEL248" i="6"/>
  <c r="AEL252" i="6" s="1"/>
  <c r="AEN247" i="6"/>
  <c r="ADO248" i="6"/>
  <c r="ADO252" i="6" s="1"/>
  <c r="ACY248" i="6"/>
  <c r="ACY252" i="6" s="1"/>
  <c r="ACK248" i="6"/>
  <c r="ACK252" i="6" s="1"/>
  <c r="ADB248" i="6"/>
  <c r="ADB252" i="6" s="1"/>
  <c r="ADT248" i="6"/>
  <c r="ADT252" i="6" s="1"/>
  <c r="AEQ248" i="6"/>
  <c r="AEQ252" i="6" s="1"/>
  <c r="ADF248" i="6"/>
  <c r="ADF252" i="6" s="1"/>
  <c r="ADD248" i="6"/>
  <c r="ADD252" i="6" s="1"/>
  <c r="ADA248" i="6"/>
  <c r="ADA252" i="6" s="1"/>
  <c r="ADL248" i="6"/>
  <c r="ADL252" i="6" s="1"/>
  <c r="AEB248" i="6"/>
  <c r="AEB252" i="6" s="1"/>
  <c r="AED248" i="6"/>
  <c r="AED252" i="6" s="1"/>
  <c r="ACL248" i="6"/>
  <c r="ACL252" i="6" s="1"/>
  <c r="ADI248" i="6"/>
  <c r="ADI252" i="6" s="1"/>
  <c r="ADX248" i="6"/>
  <c r="ADX252" i="6" s="1"/>
  <c r="AER248" i="6"/>
  <c r="AER252" i="6" s="1"/>
  <c r="ABY248" i="6"/>
  <c r="ABY252" i="6" s="1"/>
  <c r="AEW248" i="6"/>
  <c r="AEW252" i="6" s="1"/>
  <c r="ACC248" i="6"/>
  <c r="ACC252" i="6" s="1"/>
  <c r="ACN248" i="6"/>
  <c r="ACN252" i="6" s="1"/>
  <c r="ACW248" i="6"/>
  <c r="ACW252" i="6" s="1"/>
  <c r="ACM248" i="6"/>
  <c r="ACM252" i="6" s="1"/>
  <c r="ACT248" i="6"/>
  <c r="ACT252" i="6" s="1"/>
  <c r="AEH248" i="6"/>
  <c r="AEH252" i="6" s="1"/>
  <c r="ACF248" i="6"/>
  <c r="ACF252" i="6" s="1"/>
  <c r="ADC248" i="6"/>
  <c r="ADC252" i="6" s="1"/>
  <c r="ADH248" i="6"/>
  <c r="ADH252" i="6" s="1"/>
  <c r="AEN248" i="6"/>
  <c r="AEN252" i="6" s="1"/>
  <c r="ACH248" i="6"/>
  <c r="ACH252" i="6" s="1"/>
  <c r="ACE248" i="6"/>
  <c r="ACE252" i="6" s="1"/>
  <c r="ACG248" i="6"/>
  <c r="ACG252" i="6" s="1"/>
  <c r="ABX248" i="6"/>
  <c r="ABX252" i="6" s="1"/>
  <c r="ABZ248" i="6"/>
  <c r="ABZ252" i="6" s="1"/>
  <c r="ADZ248" i="6"/>
  <c r="ADZ252" i="6" s="1"/>
  <c r="AEC248" i="6"/>
  <c r="AEC252" i="6" s="1"/>
  <c r="AEP248" i="6"/>
  <c r="AEP252" i="6" s="1"/>
  <c r="ACC247" i="6"/>
  <c r="ACQ247" i="6"/>
  <c r="AEV248" i="6"/>
  <c r="AEV252" i="6" s="1"/>
  <c r="ACR248" i="6"/>
  <c r="ACR252" i="6" s="1"/>
  <c r="ADU248" i="6"/>
  <c r="ADU252" i="6" s="1"/>
  <c r="ADE248" i="6"/>
  <c r="ADE252" i="6" s="1"/>
  <c r="AEJ248" i="6"/>
  <c r="AEJ252" i="6" s="1"/>
  <c r="ACJ247" i="6"/>
  <c r="ACP248" i="6"/>
  <c r="ACP252" i="6" s="1"/>
  <c r="ADM248" i="6"/>
  <c r="ADM252" i="6" s="1"/>
  <c r="ACS248" i="6"/>
  <c r="ACS252" i="6" s="1"/>
  <c r="ADV248" i="6"/>
  <c r="ADV252" i="6" s="1"/>
  <c r="ACJ248" i="6"/>
  <c r="ACJ252" i="6" s="1"/>
  <c r="ACD248" i="6"/>
  <c r="ACD252" i="6" s="1"/>
  <c r="ACQ248" i="6"/>
  <c r="ACQ252" i="6" s="1"/>
  <c r="WE244" i="6"/>
  <c r="ACC244" i="6"/>
  <c r="ADZ244" i="6"/>
  <c r="ADS244" i="6"/>
  <c r="WS244" i="6"/>
  <c r="ADJ248" i="6"/>
  <c r="ADY248" i="6"/>
  <c r="ACA248" i="6"/>
  <c r="ADE244" i="6"/>
  <c r="ACV248" i="6"/>
  <c r="ACX244" i="6"/>
  <c r="ADQ248" i="6"/>
  <c r="AEE248" i="6"/>
  <c r="AEU244" i="6"/>
  <c r="AES248" i="6"/>
  <c r="ACQ244" i="6"/>
  <c r="ACO248" i="6"/>
  <c r="ABO247" i="6"/>
  <c r="AFB244" i="6"/>
  <c r="ACJ244" i="6"/>
  <c r="ACI248" i="6"/>
  <c r="VQ244" i="6"/>
  <c r="VQ247" i="6"/>
  <c r="VQ194" i="5"/>
  <c r="VQ132" i="4"/>
  <c r="SR194" i="5"/>
  <c r="SK244" i="6"/>
  <c r="SK132" i="4"/>
  <c r="SK247" i="6"/>
  <c r="SR132" i="4"/>
  <c r="SK194" i="5"/>
  <c r="SR244" i="6"/>
  <c r="SR247" i="6"/>
  <c r="ABC248" i="6"/>
  <c r="ABC252" i="6" s="1"/>
  <c r="ABJ248" i="6"/>
  <c r="ABJ252" i="6" s="1"/>
  <c r="ZG248" i="6"/>
  <c r="ZG252" i="6" s="1"/>
  <c r="AAA248" i="6"/>
  <c r="AAA252" i="6" s="1"/>
  <c r="XK248" i="6"/>
  <c r="XK252" i="6" s="1"/>
  <c r="ZF248" i="6"/>
  <c r="ZF252" i="6" s="1"/>
  <c r="YI244" i="6"/>
  <c r="AAZ248" i="6"/>
  <c r="AAZ252" i="6" s="1"/>
  <c r="AAE248" i="6"/>
  <c r="AAE252" i="6" s="1"/>
  <c r="ABD248" i="6"/>
  <c r="ABD252" i="6" s="1"/>
  <c r="ABK248" i="6"/>
  <c r="ABK252" i="6" s="1"/>
  <c r="AAF248" i="6"/>
  <c r="AAF252" i="6" s="1"/>
  <c r="XW248" i="6"/>
  <c r="XW252" i="6" s="1"/>
  <c r="YH248" i="6"/>
  <c r="YH252" i="6" s="1"/>
  <c r="YL248" i="6"/>
  <c r="YL252" i="6" s="1"/>
  <c r="ABS248" i="6"/>
  <c r="ABS252" i="6" s="1"/>
  <c r="ABE248" i="6"/>
  <c r="ABE252" i="6" s="1"/>
  <c r="ZP248" i="6"/>
  <c r="ZP252" i="6" s="1"/>
  <c r="YI248" i="6"/>
  <c r="YI252" i="6" s="1"/>
  <c r="YY248" i="6"/>
  <c r="YY252" i="6" s="1"/>
  <c r="AAW248" i="6"/>
  <c r="AAW252" i="6" s="1"/>
  <c r="ABO194" i="5"/>
  <c r="XN194" i="5"/>
  <c r="AAI248" i="6"/>
  <c r="AAI252" i="6" s="1"/>
  <c r="XU194" i="5"/>
  <c r="ABI248" i="6"/>
  <c r="ABI252" i="6" s="1"/>
  <c r="ZR194" i="5"/>
  <c r="YQ248" i="6"/>
  <c r="YQ252" i="6" s="1"/>
  <c r="AAT248" i="6"/>
  <c r="AAT252" i="6" s="1"/>
  <c r="ABH248" i="6"/>
  <c r="ABH252" i="6" s="1"/>
  <c r="ZL248" i="6"/>
  <c r="ZL252" i="6" s="1"/>
  <c r="XG194" i="5"/>
  <c r="AAU248" i="6"/>
  <c r="AAU252" i="6" s="1"/>
  <c r="XQ248" i="6"/>
  <c r="XQ252" i="6" s="1"/>
  <c r="YP194" i="5"/>
  <c r="YJ248" i="6"/>
  <c r="YJ252" i="6" s="1"/>
  <c r="AAM194" i="5"/>
  <c r="ZK194" i="5"/>
  <c r="ZD194" i="5"/>
  <c r="AAF194" i="5"/>
  <c r="YM248" i="6"/>
  <c r="YM252" i="6" s="1"/>
  <c r="YW194" i="5"/>
  <c r="ZY194" i="5"/>
  <c r="ZK248" i="6"/>
  <c r="ZK252" i="6" s="1"/>
  <c r="AAP248" i="6"/>
  <c r="AAP252" i="6" s="1"/>
  <c r="ABH194" i="5"/>
  <c r="YB194" i="5"/>
  <c r="YI194" i="5"/>
  <c r="AAT194" i="5"/>
  <c r="ABA194" i="5"/>
  <c r="AAO248" i="6"/>
  <c r="AAO252" i="6" s="1"/>
  <c r="XI248" i="6"/>
  <c r="XI252" i="6" s="1"/>
  <c r="YZ248" i="6"/>
  <c r="YZ252" i="6" s="1"/>
  <c r="YP248" i="6"/>
  <c r="YP252" i="6" s="1"/>
  <c r="XH248" i="6"/>
  <c r="XH252" i="6" s="1"/>
  <c r="ABQ248" i="6"/>
  <c r="ABQ252" i="6" s="1"/>
  <c r="YA248" i="6"/>
  <c r="YA252" i="6" s="1"/>
  <c r="AAX248" i="6"/>
  <c r="AAX252" i="6" s="1"/>
  <c r="ZX248" i="6"/>
  <c r="ZX252" i="6" s="1"/>
  <c r="XZ248" i="6"/>
  <c r="XZ252" i="6" s="1"/>
  <c r="YW244" i="6"/>
  <c r="ZR248" i="6"/>
  <c r="ZR252" i="6" s="1"/>
  <c r="ZV248" i="6"/>
  <c r="ZV252" i="6" s="1"/>
  <c r="ZZ248" i="6"/>
  <c r="ZZ252" i="6" s="1"/>
  <c r="XO248" i="6"/>
  <c r="XO252" i="6" s="1"/>
  <c r="ABR248" i="6"/>
  <c r="ABR252" i="6" s="1"/>
  <c r="AAM248" i="6"/>
  <c r="AAM252" i="6" s="1"/>
  <c r="YS248" i="6"/>
  <c r="YS252" i="6" s="1"/>
  <c r="ZU248" i="6"/>
  <c r="ZU252" i="6" s="1"/>
  <c r="ZS248" i="6"/>
  <c r="ZS252" i="6" s="1"/>
  <c r="AAB248" i="6"/>
  <c r="AAB252" i="6" s="1"/>
  <c r="ZD248" i="6"/>
  <c r="ZD252" i="6" s="1"/>
  <c r="ABO248" i="6"/>
  <c r="ABO252" i="6" s="1"/>
  <c r="AAJ248" i="6"/>
  <c r="AAJ252" i="6" s="1"/>
  <c r="ZY247" i="6"/>
  <c r="YB247" i="6"/>
  <c r="XU248" i="6"/>
  <c r="XU252" i="6" s="1"/>
  <c r="YE248" i="6"/>
  <c r="YE252" i="6" s="1"/>
  <c r="AAS248" i="6"/>
  <c r="AAS252" i="6" s="1"/>
  <c r="XM248" i="6"/>
  <c r="XM252" i="6" s="1"/>
  <c r="ZM248" i="6"/>
  <c r="ZM252" i="6" s="1"/>
  <c r="ZT248" i="6"/>
  <c r="ZT252" i="6" s="1"/>
  <c r="AAF247" i="6"/>
  <c r="YW248" i="6"/>
  <c r="YW252" i="6" s="1"/>
  <c r="AAM247" i="6"/>
  <c r="ABB248" i="6"/>
  <c r="ABB252" i="6" s="1"/>
  <c r="XG247" i="6"/>
  <c r="ABN248" i="6"/>
  <c r="ABN252" i="6" s="1"/>
  <c r="ABV248" i="6"/>
  <c r="ABV252" i="6" s="1"/>
  <c r="XN248" i="6"/>
  <c r="XN252" i="6" s="1"/>
  <c r="ABA248" i="6"/>
  <c r="ABA252" i="6" s="1"/>
  <c r="XS248" i="6"/>
  <c r="XS252" i="6" s="1"/>
  <c r="YP247" i="6"/>
  <c r="XR248" i="6"/>
  <c r="XR252" i="6" s="1"/>
  <c r="ABT248" i="6"/>
  <c r="ABT252" i="6" s="1"/>
  <c r="AAT247" i="6"/>
  <c r="ZK247" i="6"/>
  <c r="ABA244" i="6"/>
  <c r="XF248" i="6"/>
  <c r="XF252" i="6" s="1"/>
  <c r="ABO244" i="6"/>
  <c r="AAN248" i="6"/>
  <c r="AAN252" i="6" s="1"/>
  <c r="ZE248" i="6"/>
  <c r="ZE252" i="6" s="1"/>
  <c r="XJ248" i="6"/>
  <c r="XJ252" i="6" s="1"/>
  <c r="XX248" i="6"/>
  <c r="XX252" i="6" s="1"/>
  <c r="XG248" i="6"/>
  <c r="XG252" i="6" s="1"/>
  <c r="ABH247" i="6"/>
  <c r="XU247" i="6"/>
  <c r="ZR247" i="6"/>
  <c r="ZN248" i="6"/>
  <c r="ZN252" i="6" s="1"/>
  <c r="YU248" i="6"/>
  <c r="YU252" i="6" s="1"/>
  <c r="ABL248" i="6"/>
  <c r="ABL252" i="6" s="1"/>
  <c r="ZC248" i="6"/>
  <c r="ZC252" i="6" s="1"/>
  <c r="ABG248" i="6"/>
  <c r="ABG252" i="6" s="1"/>
  <c r="ZY248" i="6"/>
  <c r="ZY252" i="6" s="1"/>
  <c r="AAC248" i="6"/>
  <c r="AAC252" i="6" s="1"/>
  <c r="YC248" i="6"/>
  <c r="YC252" i="6" s="1"/>
  <c r="XP248" i="6"/>
  <c r="XP252" i="6" s="1"/>
  <c r="YR248" i="6"/>
  <c r="YR252" i="6" s="1"/>
  <c r="AAV248" i="6"/>
  <c r="AAV252" i="6" s="1"/>
  <c r="YT248" i="6"/>
  <c r="YT252" i="6" s="1"/>
  <c r="YK248" i="6"/>
  <c r="YK252" i="6" s="1"/>
  <c r="YO248" i="6"/>
  <c r="YO252" i="6" s="1"/>
  <c r="AAT244" i="6"/>
  <c r="ZR244" i="6"/>
  <c r="ZD247" i="6"/>
  <c r="XN244" i="6"/>
  <c r="YW247" i="6"/>
  <c r="XN247" i="6"/>
  <c r="ZH248" i="6"/>
  <c r="ZH252" i="6" s="1"/>
  <c r="ZJ248" i="6"/>
  <c r="ZJ252" i="6" s="1"/>
  <c r="ZK244" i="6"/>
  <c r="ZO248" i="6"/>
  <c r="ZO252" i="6" s="1"/>
  <c r="ABU248" i="6"/>
  <c r="ABU252" i="6" s="1"/>
  <c r="XU244" i="6"/>
  <c r="YD248" i="6"/>
  <c r="YD252" i="6" s="1"/>
  <c r="AAK248" i="6"/>
  <c r="AAK252" i="6" s="1"/>
  <c r="ZI248" i="6"/>
  <c r="ZI252" i="6" s="1"/>
  <c r="YB244" i="6"/>
  <c r="ABA247" i="6"/>
  <c r="AAH248" i="6"/>
  <c r="AAH252" i="6" s="1"/>
  <c r="YX248" i="6"/>
  <c r="YX252" i="6" s="1"/>
  <c r="YF248" i="6"/>
  <c r="YF252" i="6" s="1"/>
  <c r="XY248" i="6"/>
  <c r="XY252" i="6" s="1"/>
  <c r="XG244" i="6"/>
  <c r="ZD244" i="6"/>
  <c r="YP244" i="6"/>
  <c r="AAF244" i="6"/>
  <c r="YI247" i="6"/>
  <c r="ZA248" i="6"/>
  <c r="ZA252" i="6" s="1"/>
  <c r="AAG248" i="6"/>
  <c r="AAG252" i="6" s="1"/>
  <c r="ABP248" i="6"/>
  <c r="ABP252" i="6" s="1"/>
  <c r="ZY244" i="6"/>
  <c r="XV248" i="6"/>
  <c r="XV252" i="6" s="1"/>
  <c r="AAQ248" i="6"/>
  <c r="AAQ252" i="6" s="1"/>
  <c r="ABH244" i="6"/>
  <c r="WZ194" i="5"/>
  <c r="AAL248" i="6"/>
  <c r="AAM132" i="4"/>
  <c r="ABF248" i="6"/>
  <c r="ABF252" i="6" s="1"/>
  <c r="ABH132" i="4"/>
  <c r="YN248" i="6"/>
  <c r="YN252" i="6" s="1"/>
  <c r="YP132" i="4"/>
  <c r="XL248" i="6"/>
  <c r="XL252" i="6" s="1"/>
  <c r="XN132" i="4"/>
  <c r="AAY248" i="6"/>
  <c r="ABA132" i="4"/>
  <c r="XE248" i="6"/>
  <c r="XE252" i="6" s="1"/>
  <c r="XG132" i="4"/>
  <c r="ZB248" i="6"/>
  <c r="ZD132" i="4"/>
  <c r="XT248" i="6"/>
  <c r="XU132" i="4"/>
  <c r="AAR248" i="6"/>
  <c r="AAR252" i="6" s="1"/>
  <c r="AAT132" i="4"/>
  <c r="ZK132" i="4"/>
  <c r="YV248" i="6"/>
  <c r="YV252" i="6" s="1"/>
  <c r="YW132" i="4"/>
  <c r="WZ132" i="4"/>
  <c r="ABM248" i="6"/>
  <c r="ABO132" i="4"/>
  <c r="ZQ248" i="6"/>
  <c r="ZR132" i="4"/>
  <c r="YB248" i="6"/>
  <c r="YB252" i="6" s="1"/>
  <c r="YB132" i="4"/>
  <c r="YG248" i="6"/>
  <c r="YG252" i="6" s="1"/>
  <c r="YI132" i="4"/>
  <c r="ZW248" i="6"/>
  <c r="ZW252" i="6" s="1"/>
  <c r="ZY132" i="4"/>
  <c r="AAD248" i="6"/>
  <c r="AAD252" i="6" s="1"/>
  <c r="AAF132" i="4"/>
  <c r="WZ247" i="6"/>
  <c r="WE132" i="4"/>
  <c r="WS132" i="4"/>
  <c r="V14" i="17"/>
  <c r="W14" i="17" s="1"/>
  <c r="F14" i="17"/>
  <c r="I14" i="17"/>
  <c r="K14" i="17" s="1"/>
  <c r="TL248" i="6"/>
  <c r="TL252" i="6" s="1"/>
  <c r="RI244" i="6"/>
  <c r="UV244" i="6"/>
  <c r="J15" i="17"/>
  <c r="K15" i="17" s="1"/>
  <c r="VC244" i="6"/>
  <c r="VX244" i="6"/>
  <c r="UA244" i="6"/>
  <c r="WZ244" i="6"/>
  <c r="SW248" i="6"/>
  <c r="SW252" i="6" s="1"/>
  <c r="WS248" i="6"/>
  <c r="WS252" i="6" s="1"/>
  <c r="RW244" i="6"/>
  <c r="RP244" i="6"/>
  <c r="NV249" i="6"/>
  <c r="NV253" i="6"/>
  <c r="BZ253" i="6"/>
  <c r="CG253" i="6"/>
  <c r="CN253" i="6"/>
  <c r="BL253" i="6"/>
  <c r="CU253" i="6"/>
  <c r="O253" i="6"/>
  <c r="BS253" i="6"/>
  <c r="DW253" i="6"/>
  <c r="DB253" i="6"/>
  <c r="AJ253" i="6"/>
  <c r="AQ253" i="6"/>
  <c r="AC253" i="6"/>
  <c r="DI253" i="6"/>
  <c r="DP253" i="6"/>
  <c r="BE253" i="6"/>
  <c r="AX253" i="6"/>
  <c r="WZ248" i="6"/>
  <c r="WZ252" i="6" s="1"/>
  <c r="US248" i="6"/>
  <c r="US252" i="6" s="1"/>
  <c r="TY248" i="6"/>
  <c r="TY252" i="6" s="1"/>
  <c r="SV248" i="6"/>
  <c r="SV252" i="6" s="1"/>
  <c r="UA248" i="6"/>
  <c r="UA252" i="6" s="1"/>
  <c r="VE248" i="6"/>
  <c r="VE252" i="6" s="1"/>
  <c r="SS248" i="6"/>
  <c r="SS252" i="6" s="1"/>
  <c r="WB248" i="6"/>
  <c r="WB252" i="6" s="1"/>
  <c r="VP248" i="6"/>
  <c r="TO248" i="6"/>
  <c r="TO252" i="6" s="1"/>
  <c r="TQ248" i="6"/>
  <c r="TQ252" i="6" s="1"/>
  <c r="VN248" i="6"/>
  <c r="VN252" i="6" s="1"/>
  <c r="SL248" i="6"/>
  <c r="SL252" i="6" s="1"/>
  <c r="RL248" i="6"/>
  <c r="RL252" i="6" s="1"/>
  <c r="UU248" i="6"/>
  <c r="UU252" i="6" s="1"/>
  <c r="UO248" i="6"/>
  <c r="UO252" i="6" s="1"/>
  <c r="WM248" i="6"/>
  <c r="WM252" i="6" s="1"/>
  <c r="VC248" i="6"/>
  <c r="VC252" i="6" s="1"/>
  <c r="TH248" i="6"/>
  <c r="TH252" i="6" s="1"/>
  <c r="TF244" i="6"/>
  <c r="SR248" i="6"/>
  <c r="WK248" i="6"/>
  <c r="WK252" i="6" s="1"/>
  <c r="UN248" i="6"/>
  <c r="UN252" i="6" s="1"/>
  <c r="WI248" i="6"/>
  <c r="WI252" i="6" s="1"/>
  <c r="WG248" i="6"/>
  <c r="WG252" i="6" s="1"/>
  <c r="WY248" i="6"/>
  <c r="WY252" i="6" s="1"/>
  <c r="TF247" i="6"/>
  <c r="UL248" i="6"/>
  <c r="UL252" i="6" s="1"/>
  <c r="VA248" i="6"/>
  <c r="VA252" i="6" s="1"/>
  <c r="VK248" i="6"/>
  <c r="VK252" i="6" s="1"/>
  <c r="TP248" i="6"/>
  <c r="TP252" i="6" s="1"/>
  <c r="VF248" i="6"/>
  <c r="VF252" i="6" s="1"/>
  <c r="XB248" i="6"/>
  <c r="XB252" i="6" s="1"/>
  <c r="UT248" i="6"/>
  <c r="UT252" i="6" s="1"/>
  <c r="VH248" i="6"/>
  <c r="VH252" i="6" s="1"/>
  <c r="TV248" i="6"/>
  <c r="TV252" i="6" s="1"/>
  <c r="WA248" i="6"/>
  <c r="WA252" i="6" s="1"/>
  <c r="WE247" i="6"/>
  <c r="TS248" i="6"/>
  <c r="TS252" i="6" s="1"/>
  <c r="VB248" i="6"/>
  <c r="VB252" i="6" s="1"/>
  <c r="UK248" i="6"/>
  <c r="UK252" i="6" s="1"/>
  <c r="UZ248" i="6"/>
  <c r="UZ252" i="6" s="1"/>
  <c r="WP248" i="6"/>
  <c r="WP252" i="6" s="1"/>
  <c r="VG248" i="6"/>
  <c r="VG252" i="6" s="1"/>
  <c r="WS247" i="6"/>
  <c r="WJ248" i="6"/>
  <c r="WJ252" i="6" s="1"/>
  <c r="TF248" i="6"/>
  <c r="TF252" i="6" s="1"/>
  <c r="WH248" i="6"/>
  <c r="WH252" i="6" s="1"/>
  <c r="SY247" i="6"/>
  <c r="WO248" i="6"/>
  <c r="WO252" i="6" s="1"/>
  <c r="WF248" i="6"/>
  <c r="WF252" i="6" s="1"/>
  <c r="TK248" i="6"/>
  <c r="TK252" i="6" s="1"/>
  <c r="TA248" i="6"/>
  <c r="TA252" i="6" s="1"/>
  <c r="TC248" i="6"/>
  <c r="TC252" i="6" s="1"/>
  <c r="VS248" i="6"/>
  <c r="VS252" i="6" s="1"/>
  <c r="UJ248" i="6"/>
  <c r="UJ252" i="6" s="1"/>
  <c r="TM247" i="6"/>
  <c r="SY248" i="6"/>
  <c r="SY252" i="6" s="1"/>
  <c r="WN248" i="6"/>
  <c r="WN252" i="6" s="1"/>
  <c r="UD248" i="6"/>
  <c r="UD252" i="6" s="1"/>
  <c r="ST248" i="6"/>
  <c r="ST252" i="6" s="1"/>
  <c r="TF132" i="4"/>
  <c r="TG248" i="6"/>
  <c r="TG252" i="6" s="1"/>
  <c r="TE248" i="6"/>
  <c r="TE252" i="6" s="1"/>
  <c r="UA132" i="4"/>
  <c r="UH132" i="4"/>
  <c r="VZ248" i="6"/>
  <c r="VZ252" i="6" s="1"/>
  <c r="VX247" i="6"/>
  <c r="VO248" i="6"/>
  <c r="VO252" i="6" s="1"/>
  <c r="UO132" i="4"/>
  <c r="WW248" i="6"/>
  <c r="WW252" i="6" s="1"/>
  <c r="VC132" i="4"/>
  <c r="VJ132" i="4"/>
  <c r="WU248" i="6"/>
  <c r="WU252" i="6" s="1"/>
  <c r="UI248" i="6"/>
  <c r="UI252" i="6" s="1"/>
  <c r="VD248" i="6"/>
  <c r="VD252" i="6" s="1"/>
  <c r="VJ248" i="6"/>
  <c r="VJ252" i="6" s="1"/>
  <c r="UA247" i="6"/>
  <c r="VY248" i="6"/>
  <c r="VY252" i="6" s="1"/>
  <c r="XA248" i="6"/>
  <c r="XA252" i="6" s="1"/>
  <c r="RI132" i="4"/>
  <c r="UV132" i="4"/>
  <c r="RZ248" i="6"/>
  <c r="RZ252" i="6" s="1"/>
  <c r="VX132" i="4"/>
  <c r="SD248" i="6"/>
  <c r="SD252" i="6" s="1"/>
  <c r="WD248" i="6"/>
  <c r="WD252" i="6" s="1"/>
  <c r="UQ248" i="6"/>
  <c r="UQ252" i="6" s="1"/>
  <c r="VJ247" i="6"/>
  <c r="UX248" i="6"/>
  <c r="UX252" i="6" s="1"/>
  <c r="SK248" i="6"/>
  <c r="SK252" i="6" s="1"/>
  <c r="TT132" i="4"/>
  <c r="WL248" i="6"/>
  <c r="WL252" i="6" s="1"/>
  <c r="VI248" i="6"/>
  <c r="VI252" i="6" s="1"/>
  <c r="UV248" i="6"/>
  <c r="UV252" i="6" s="1"/>
  <c r="UY248" i="6"/>
  <c r="UY252" i="6" s="1"/>
  <c r="SM248" i="6"/>
  <c r="SM252" i="6" s="1"/>
  <c r="UC248" i="6"/>
  <c r="UC252" i="6" s="1"/>
  <c r="VM248" i="6"/>
  <c r="VM252" i="6" s="1"/>
  <c r="SQ248" i="6"/>
  <c r="SQ252" i="6" s="1"/>
  <c r="UE248" i="6"/>
  <c r="UE252" i="6" s="1"/>
  <c r="VX248" i="6"/>
  <c r="VX252" i="6" s="1"/>
  <c r="TT247" i="6"/>
  <c r="VW248" i="6"/>
  <c r="VW252" i="6" s="1"/>
  <c r="TM132" i="4"/>
  <c r="VQ248" i="6"/>
  <c r="TZ248" i="6"/>
  <c r="TZ252" i="6" s="1"/>
  <c r="SY132" i="4"/>
  <c r="SG248" i="6"/>
  <c r="SG252" i="6" s="1"/>
  <c r="VR248" i="6"/>
  <c r="VR252" i="6" s="1"/>
  <c r="SF248" i="6"/>
  <c r="SF252" i="6" s="1"/>
  <c r="UW248" i="6"/>
  <c r="UW252" i="6" s="1"/>
  <c r="WQ248" i="6"/>
  <c r="WR248" i="6"/>
  <c r="WR252" i="6" s="1"/>
  <c r="WX248" i="6"/>
  <c r="TW248" i="6"/>
  <c r="TW252" i="6" s="1"/>
  <c r="TU248" i="6"/>
  <c r="TU252" i="6" s="1"/>
  <c r="RV248" i="6"/>
  <c r="RV252" i="6" s="1"/>
  <c r="RR248" i="6"/>
  <c r="RR252" i="6" s="1"/>
  <c r="RW132" i="4"/>
  <c r="SU248" i="6"/>
  <c r="SU252" i="6" s="1"/>
  <c r="RY248" i="6"/>
  <c r="RY252" i="6" s="1"/>
  <c r="VC247" i="6"/>
  <c r="UF248" i="6"/>
  <c r="UF252" i="6" s="1"/>
  <c r="RT248" i="6"/>
  <c r="RT252" i="6" s="1"/>
  <c r="RM248" i="6"/>
  <c r="RM252" i="6" s="1"/>
  <c r="RI194" i="5"/>
  <c r="RW247" i="6"/>
  <c r="UG248" i="6"/>
  <c r="UG252" i="6" s="1"/>
  <c r="TI248" i="6"/>
  <c r="TI252" i="6" s="1"/>
  <c r="UO247" i="6"/>
  <c r="SH248" i="6"/>
  <c r="SH252" i="6" s="1"/>
  <c r="XC248" i="6"/>
  <c r="XC252" i="6" s="1"/>
  <c r="XD248" i="6"/>
  <c r="XD252" i="6" s="1"/>
  <c r="WC248" i="6"/>
  <c r="WC252" i="6" s="1"/>
  <c r="UH194" i="5"/>
  <c r="VT248" i="6"/>
  <c r="VT252" i="6" s="1"/>
  <c r="UP248" i="6"/>
  <c r="UP252" i="6" s="1"/>
  <c r="WE248" i="6"/>
  <c r="WE252" i="6" s="1"/>
  <c r="WV248" i="6"/>
  <c r="WV252" i="6" s="1"/>
  <c r="TJ248" i="6"/>
  <c r="TJ252" i="6" s="1"/>
  <c r="RP248" i="6"/>
  <c r="RP252" i="6" s="1"/>
  <c r="SD247" i="6"/>
  <c r="TX248" i="6"/>
  <c r="TX252" i="6" s="1"/>
  <c r="RN248" i="6"/>
  <c r="RN252" i="6" s="1"/>
  <c r="TM248" i="6"/>
  <c r="TM252" i="6" s="1"/>
  <c r="SX248" i="6"/>
  <c r="SX252" i="6" s="1"/>
  <c r="TT194" i="5"/>
  <c r="SI248" i="6"/>
  <c r="UR248" i="6"/>
  <c r="UR252" i="6" s="1"/>
  <c r="VC194" i="5"/>
  <c r="UB248" i="6"/>
  <c r="UB252" i="6" s="1"/>
  <c r="TM244" i="6"/>
  <c r="SP248" i="6"/>
  <c r="SP252" i="6" s="1"/>
  <c r="SY244" i="6"/>
  <c r="RS248" i="6"/>
  <c r="RS252" i="6" s="1"/>
  <c r="SN248" i="6"/>
  <c r="SN252" i="6" s="1"/>
  <c r="RX248" i="6"/>
  <c r="RX252" i="6" s="1"/>
  <c r="SC248" i="6"/>
  <c r="SC252" i="6" s="1"/>
  <c r="UO244" i="6"/>
  <c r="SZ248" i="6"/>
  <c r="SZ252" i="6" s="1"/>
  <c r="UH247" i="6"/>
  <c r="VJ244" i="6"/>
  <c r="SD244" i="6"/>
  <c r="VU248" i="6"/>
  <c r="VU252" i="6" s="1"/>
  <c r="UV247" i="6"/>
  <c r="VL248" i="6"/>
  <c r="VL252" i="6" s="1"/>
  <c r="TB248" i="6"/>
  <c r="TB252" i="6" s="1"/>
  <c r="UH244" i="6"/>
  <c r="SB248" i="6"/>
  <c r="SB252" i="6" s="1"/>
  <c r="RW248" i="6"/>
  <c r="RW252" i="6" s="1"/>
  <c r="RP247" i="6"/>
  <c r="SD132" i="4"/>
  <c r="RP132" i="4"/>
  <c r="RJ248" i="6"/>
  <c r="RJ252" i="6" s="1"/>
  <c r="SE248" i="6"/>
  <c r="SE252" i="6" s="1"/>
  <c r="RQ248" i="6"/>
  <c r="RQ252" i="6" s="1"/>
  <c r="RO248" i="6"/>
  <c r="RO252" i="6" s="1"/>
  <c r="TN248" i="6"/>
  <c r="TN252" i="6" s="1"/>
  <c r="SO248" i="6"/>
  <c r="SO252" i="6" s="1"/>
  <c r="SA248" i="6"/>
  <c r="SA252" i="6" s="1"/>
  <c r="WT248" i="6"/>
  <c r="WT252" i="6" s="1"/>
  <c r="UO194" i="5"/>
  <c r="RW194" i="5"/>
  <c r="VX194" i="5"/>
  <c r="RK248" i="6"/>
  <c r="RK252" i="6" s="1"/>
  <c r="WS194" i="5"/>
  <c r="TF194" i="5"/>
  <c r="SJ248" i="6"/>
  <c r="SJ252" i="6" s="1"/>
  <c r="WE194" i="5"/>
  <c r="SD194" i="5"/>
  <c r="RP194" i="5"/>
  <c r="UH248" i="6"/>
  <c r="UH252" i="6" s="1"/>
  <c r="TD248" i="6"/>
  <c r="TD252" i="6" s="1"/>
  <c r="TM194" i="5"/>
  <c r="UV194" i="5"/>
  <c r="VV248" i="6"/>
  <c r="VV252" i="6" s="1"/>
  <c r="UM248" i="6"/>
  <c r="UM252" i="6" s="1"/>
  <c r="VJ194" i="5"/>
  <c r="TT248" i="6"/>
  <c r="TT252" i="6" s="1"/>
  <c r="UA194" i="5"/>
  <c r="RU248" i="6"/>
  <c r="RU252" i="6" s="1"/>
  <c r="SY194" i="5"/>
  <c r="K11" i="17" l="1"/>
  <c r="K10" i="17"/>
  <c r="K9" i="17"/>
  <c r="K7" i="17"/>
  <c r="ADL249" i="6"/>
  <c r="K22" i="17"/>
  <c r="K20" i="17"/>
  <c r="K12" i="17"/>
  <c r="ADE249" i="6"/>
  <c r="AEN249" i="6"/>
  <c r="AEN253" i="6"/>
  <c r="ADE253" i="6"/>
  <c r="ACO252" i="6"/>
  <c r="ACQ253" i="6" s="1"/>
  <c r="ACQ249" i="6"/>
  <c r="AES252" i="6"/>
  <c r="AEU253" i="6" s="1"/>
  <c r="AEU249" i="6"/>
  <c r="ACA252" i="6"/>
  <c r="ACC253" i="6" s="1"/>
  <c r="ACC249" i="6"/>
  <c r="ADY252" i="6"/>
  <c r="ADZ253" i="6" s="1"/>
  <c r="ADZ249" i="6"/>
  <c r="AEE252" i="6"/>
  <c r="AEG253" i="6" s="1"/>
  <c r="AEG249" i="6"/>
  <c r="ADJ252" i="6"/>
  <c r="ADL253" i="6" s="1"/>
  <c r="ACV252" i="6"/>
  <c r="ACX253" i="6" s="1"/>
  <c r="ACX249" i="6"/>
  <c r="ACI252" i="6"/>
  <c r="ACJ253" i="6" s="1"/>
  <c r="ACJ249" i="6"/>
  <c r="ADQ252" i="6"/>
  <c r="ADS253" i="6" s="1"/>
  <c r="ADS249" i="6"/>
  <c r="ABM252" i="6"/>
  <c r="ABO253" i="6" s="1"/>
  <c r="VQ249" i="6"/>
  <c r="VP252" i="6"/>
  <c r="SI252" i="6"/>
  <c r="SK253" i="6" s="1"/>
  <c r="SK249" i="6"/>
  <c r="SR252" i="6"/>
  <c r="SR253" i="6" s="1"/>
  <c r="SR249" i="6"/>
  <c r="ZR249" i="6"/>
  <c r="AAT253" i="6"/>
  <c r="ZD249" i="6"/>
  <c r="AAM249" i="6"/>
  <c r="ZK253" i="6"/>
  <c r="ABH253" i="6"/>
  <c r="AAL252" i="6"/>
  <c r="AAM253" i="6" s="1"/>
  <c r="ABA249" i="6"/>
  <c r="ZK249" i="6"/>
  <c r="XG253" i="6"/>
  <c r="ZY253" i="6"/>
  <c r="XN253" i="6"/>
  <c r="YW253" i="6"/>
  <c r="YP253" i="6"/>
  <c r="YB253" i="6"/>
  <c r="XU249" i="6"/>
  <c r="AAT249" i="6"/>
  <c r="YW249" i="6"/>
  <c r="ZQ252" i="6"/>
  <c r="ZR253" i="6" s="1"/>
  <c r="ZB252" i="6"/>
  <c r="ZD253" i="6" s="1"/>
  <c r="YB249" i="6"/>
  <c r="YP249" i="6"/>
  <c r="XT252" i="6"/>
  <c r="XU253" i="6" s="1"/>
  <c r="ABH249" i="6"/>
  <c r="AAF249" i="6"/>
  <c r="ZY249" i="6"/>
  <c r="XN249" i="6"/>
  <c r="XG249" i="6"/>
  <c r="AAY252" i="6"/>
  <c r="ABA253" i="6" s="1"/>
  <c r="YI249" i="6"/>
  <c r="AAF253" i="6"/>
  <c r="YI253" i="6"/>
  <c r="WZ249" i="6"/>
  <c r="WQ252" i="6"/>
  <c r="WS253" i="6" s="1"/>
  <c r="WS249" i="6"/>
  <c r="VC253" i="6"/>
  <c r="VC249" i="6"/>
  <c r="TF253" i="6"/>
  <c r="VQ252" i="6"/>
  <c r="VX253" i="6"/>
  <c r="UV249" i="6"/>
  <c r="WX252" i="6"/>
  <c r="WZ253" i="6" s="1"/>
  <c r="WE253" i="6"/>
  <c r="WE249" i="6"/>
  <c r="UA253" i="6"/>
  <c r="VJ249" i="6"/>
  <c r="UA249" i="6"/>
  <c r="UV253" i="6"/>
  <c r="SY253" i="6"/>
  <c r="SY249" i="6"/>
  <c r="VJ253" i="6"/>
  <c r="UO253" i="6"/>
  <c r="RI249" i="6"/>
  <c r="RW253" i="6"/>
  <c r="SD253" i="6"/>
  <c r="SD249" i="6"/>
  <c r="RP253" i="6"/>
  <c r="RP249" i="6"/>
  <c r="TM249" i="6"/>
  <c r="TM253" i="6"/>
  <c r="VX249" i="6"/>
  <c r="UH253" i="6"/>
  <c r="RI253" i="6"/>
  <c r="UH249" i="6"/>
  <c r="UO249" i="6"/>
  <c r="RW249" i="6"/>
  <c r="TF249" i="6"/>
  <c r="TR242" i="6"/>
  <c r="TR243" i="6" s="1"/>
  <c r="VQ253" i="6" l="1"/>
  <c r="TR248" i="6"/>
  <c r="TT244" i="6"/>
  <c r="TT249" i="6" l="1"/>
  <c r="TR252" i="6"/>
  <c r="TT253" i="6" s="1"/>
  <c r="E49" i="5"/>
  <c r="U9" i="17"/>
  <c r="E51" i="5"/>
  <c r="E113" i="4" l="1"/>
  <c r="H113" i="4"/>
  <c r="H108" i="4"/>
  <c r="E110" i="4"/>
  <c r="H110" i="4"/>
  <c r="E112" i="4"/>
  <c r="H112" i="4"/>
  <c r="E109" i="4"/>
  <c r="H109" i="4"/>
  <c r="E111" i="4"/>
  <c r="H111" i="4"/>
  <c r="H114" i="4" l="1"/>
  <c r="B112" i="4"/>
  <c r="E108" i="4"/>
  <c r="C115" i="4" l="1"/>
  <c r="B115" i="4"/>
  <c r="B114" i="4"/>
  <c r="B113" i="4"/>
  <c r="AIN245" i="6" l="1"/>
  <c r="H23" i="17"/>
  <c r="H24" i="17"/>
  <c r="T24" i="17"/>
  <c r="S23" i="17"/>
  <c r="U23" i="17"/>
  <c r="T23" i="17"/>
  <c r="S26" i="17"/>
  <c r="U26" i="17"/>
  <c r="C24" i="17"/>
  <c r="C23" i="17"/>
  <c r="R23" i="17"/>
  <c r="Q24" i="17"/>
  <c r="M24" i="17" s="1"/>
  <c r="R24" i="17"/>
  <c r="Q23" i="17"/>
  <c r="M23" i="17" s="1"/>
  <c r="O24" i="17"/>
  <c r="S24" i="17"/>
  <c r="D24" i="17"/>
  <c r="O23" i="17"/>
  <c r="P23" i="17"/>
  <c r="D26" i="17"/>
  <c r="T26" i="17"/>
  <c r="R26" i="17"/>
  <c r="Q26" i="17"/>
  <c r="M26" i="17" s="1"/>
  <c r="D23" i="17"/>
  <c r="C26" i="17"/>
  <c r="O26" i="17"/>
  <c r="P24" i="17"/>
  <c r="U24" i="17"/>
  <c r="P26" i="17"/>
  <c r="H26" i="17"/>
  <c r="AMJ133" i="4"/>
  <c r="AMK133" i="4"/>
  <c r="AML133" i="4"/>
  <c r="AMM133" i="4"/>
  <c r="AMN133" i="4"/>
  <c r="AMO133" i="4"/>
  <c r="AMP133" i="4"/>
  <c r="AMQ133" i="4"/>
  <c r="AMR133" i="4"/>
  <c r="AMS133" i="4"/>
  <c r="AMT133" i="4"/>
  <c r="AMU133" i="4"/>
  <c r="AMV133" i="4"/>
  <c r="AMW133" i="4"/>
  <c r="AMX133" i="4"/>
  <c r="AMY133" i="4"/>
  <c r="AMZ133" i="4"/>
  <c r="ANA133" i="4"/>
  <c r="ANB133" i="4"/>
  <c r="ANC133" i="4"/>
  <c r="AND133" i="4"/>
  <c r="ANE133" i="4"/>
  <c r="ANF133" i="4"/>
  <c r="ANG133" i="4"/>
  <c r="ANH133" i="4"/>
  <c r="ANI133" i="4"/>
  <c r="ANJ133" i="4"/>
  <c r="ANK133" i="4"/>
  <c r="ANL133" i="4"/>
  <c r="ANM133" i="4"/>
  <c r="ANN133" i="4"/>
  <c r="ANO133" i="4"/>
  <c r="ANP133" i="4"/>
  <c r="ANQ133" i="4"/>
  <c r="ANR133" i="4"/>
  <c r="ANS133" i="4"/>
  <c r="ANT133" i="4"/>
  <c r="ANU133" i="4"/>
  <c r="ANV133" i="4"/>
  <c r="ANW133" i="4"/>
  <c r="ANX133" i="4"/>
  <c r="ANY133" i="4"/>
  <c r="ANZ133" i="4"/>
  <c r="AOA133" i="4"/>
  <c r="AOB133" i="4"/>
  <c r="AOC133" i="4"/>
  <c r="AOD133" i="4"/>
  <c r="AOE133" i="4"/>
  <c r="AOF133" i="4"/>
  <c r="AOG133" i="4"/>
  <c r="AOH133" i="4"/>
  <c r="AOI133" i="4"/>
  <c r="AOJ133" i="4"/>
  <c r="AOK133" i="4"/>
  <c r="AOL133" i="4"/>
  <c r="AOM133" i="4"/>
  <c r="AON133" i="4"/>
  <c r="AOO133" i="4"/>
  <c r="AOP133" i="4"/>
  <c r="AOQ133" i="4"/>
  <c r="AOR133" i="4"/>
  <c r="AOS133" i="4"/>
  <c r="AOT133" i="4"/>
  <c r="AOU133" i="4"/>
  <c r="AOV133" i="4"/>
  <c r="AOW133" i="4"/>
  <c r="AOX133" i="4"/>
  <c r="AOY133" i="4"/>
  <c r="AOZ133" i="4"/>
  <c r="APA133" i="4"/>
  <c r="APB133" i="4"/>
  <c r="APC133" i="4"/>
  <c r="APD133" i="4"/>
  <c r="APE133" i="4"/>
  <c r="APF133" i="4"/>
  <c r="APG133" i="4"/>
  <c r="APH133" i="4"/>
  <c r="API133" i="4"/>
  <c r="APJ133" i="4"/>
  <c r="APK133" i="4"/>
  <c r="APL133" i="4"/>
  <c r="APM133" i="4"/>
  <c r="APN133" i="4"/>
  <c r="APO133" i="4"/>
  <c r="APP133" i="4"/>
  <c r="APQ133" i="4"/>
  <c r="APR133" i="4"/>
  <c r="APS133" i="4"/>
  <c r="APT133" i="4"/>
  <c r="APU133" i="4"/>
  <c r="APV133" i="4"/>
  <c r="APW133" i="4"/>
  <c r="AMJ123" i="4"/>
  <c r="AMK123" i="4"/>
  <c r="AML123" i="4"/>
  <c r="AMM123" i="4"/>
  <c r="AMN123" i="4"/>
  <c r="AMO123" i="4"/>
  <c r="AMP123" i="4"/>
  <c r="AMQ123" i="4"/>
  <c r="AMR123" i="4"/>
  <c r="AMS123" i="4"/>
  <c r="AMT123" i="4"/>
  <c r="AMU123" i="4"/>
  <c r="AMV123" i="4"/>
  <c r="AMW123" i="4"/>
  <c r="AMX123" i="4"/>
  <c r="AMY123" i="4"/>
  <c r="AMZ123" i="4"/>
  <c r="ANA123" i="4"/>
  <c r="ANB123" i="4"/>
  <c r="ANC123" i="4"/>
  <c r="AND123" i="4"/>
  <c r="ANE123" i="4"/>
  <c r="ANF123" i="4"/>
  <c r="ANG123" i="4"/>
  <c r="ANH123" i="4"/>
  <c r="ANI123" i="4"/>
  <c r="ANJ123" i="4"/>
  <c r="ANK123" i="4"/>
  <c r="ANL123" i="4"/>
  <c r="ANM123" i="4"/>
  <c r="ANN123" i="4"/>
  <c r="ANO123" i="4"/>
  <c r="ANP123" i="4"/>
  <c r="ANQ123" i="4"/>
  <c r="ANR123" i="4"/>
  <c r="ANS123" i="4"/>
  <c r="ANT123" i="4"/>
  <c r="ANU123" i="4"/>
  <c r="ANV123" i="4"/>
  <c r="ANW123" i="4"/>
  <c r="ANX123" i="4"/>
  <c r="ANY123" i="4"/>
  <c r="ANZ123" i="4"/>
  <c r="AOA123" i="4"/>
  <c r="AOB123" i="4"/>
  <c r="AOC123" i="4"/>
  <c r="AOD123" i="4"/>
  <c r="AOE123" i="4"/>
  <c r="AOF123" i="4"/>
  <c r="AOG123" i="4"/>
  <c r="AOH123" i="4"/>
  <c r="AOI123" i="4"/>
  <c r="AOJ123" i="4"/>
  <c r="AOK123" i="4"/>
  <c r="AOL123" i="4"/>
  <c r="AOM123" i="4"/>
  <c r="AON123" i="4"/>
  <c r="AOO123" i="4"/>
  <c r="AOP123" i="4"/>
  <c r="AOQ123" i="4"/>
  <c r="AOR123" i="4"/>
  <c r="AOS123" i="4"/>
  <c r="AOT123" i="4"/>
  <c r="AOU123" i="4"/>
  <c r="AOV123" i="4"/>
  <c r="AOW123" i="4"/>
  <c r="AOX123" i="4"/>
  <c r="AOY123" i="4"/>
  <c r="AOZ123" i="4"/>
  <c r="APA123" i="4"/>
  <c r="APB123" i="4"/>
  <c r="APC123" i="4"/>
  <c r="APD123" i="4"/>
  <c r="APE123" i="4"/>
  <c r="APF123" i="4"/>
  <c r="APG123" i="4"/>
  <c r="APH123" i="4"/>
  <c r="API123" i="4"/>
  <c r="APJ123" i="4"/>
  <c r="APK123" i="4"/>
  <c r="APL123" i="4"/>
  <c r="APM123" i="4"/>
  <c r="APN123" i="4"/>
  <c r="APO123" i="4"/>
  <c r="APP123" i="4"/>
  <c r="APQ123" i="4"/>
  <c r="APR123" i="4"/>
  <c r="APS123" i="4"/>
  <c r="APT123" i="4"/>
  <c r="APU123" i="4"/>
  <c r="APV123" i="4"/>
  <c r="APW123" i="4"/>
  <c r="AMJ124" i="4"/>
  <c r="AMK124" i="4"/>
  <c r="AML124" i="4"/>
  <c r="AMM124" i="4"/>
  <c r="AMN124" i="4"/>
  <c r="AMO124" i="4"/>
  <c r="AMP124" i="4"/>
  <c r="AMQ124" i="4"/>
  <c r="AMR124" i="4"/>
  <c r="AMS124" i="4"/>
  <c r="AMT124" i="4"/>
  <c r="AMU124" i="4"/>
  <c r="AMV124" i="4"/>
  <c r="AMW124" i="4"/>
  <c r="AMX124" i="4"/>
  <c r="AMY124" i="4"/>
  <c r="AMZ124" i="4"/>
  <c r="ANA124" i="4"/>
  <c r="ANB124" i="4"/>
  <c r="ANC124" i="4"/>
  <c r="AND124" i="4"/>
  <c r="ANE124" i="4"/>
  <c r="ANF124" i="4"/>
  <c r="ANG124" i="4"/>
  <c r="ANH124" i="4"/>
  <c r="ANI124" i="4"/>
  <c r="ANJ124" i="4"/>
  <c r="ANK124" i="4"/>
  <c r="ANL124" i="4"/>
  <c r="ANM124" i="4"/>
  <c r="ANN124" i="4"/>
  <c r="ANO124" i="4"/>
  <c r="ANP124" i="4"/>
  <c r="ANQ124" i="4"/>
  <c r="ANR124" i="4"/>
  <c r="ANS124" i="4"/>
  <c r="ANT124" i="4"/>
  <c r="ANU124" i="4"/>
  <c r="ANV124" i="4"/>
  <c r="ANW124" i="4"/>
  <c r="ANX124" i="4"/>
  <c r="ANY124" i="4"/>
  <c r="ANZ124" i="4"/>
  <c r="AOA124" i="4"/>
  <c r="AOB124" i="4"/>
  <c r="AOC124" i="4"/>
  <c r="AOD124" i="4"/>
  <c r="AOE124" i="4"/>
  <c r="AOF124" i="4"/>
  <c r="AOG124" i="4"/>
  <c r="AOH124" i="4"/>
  <c r="AOI124" i="4"/>
  <c r="AOJ124" i="4"/>
  <c r="AOK124" i="4"/>
  <c r="AOL124" i="4"/>
  <c r="AOM124" i="4"/>
  <c r="AON124" i="4"/>
  <c r="AOO124" i="4"/>
  <c r="AOP124" i="4"/>
  <c r="AOQ124" i="4"/>
  <c r="AOR124" i="4"/>
  <c r="AOS124" i="4"/>
  <c r="AOT124" i="4"/>
  <c r="AOU124" i="4"/>
  <c r="AOV124" i="4"/>
  <c r="AOW124" i="4"/>
  <c r="AOX124" i="4"/>
  <c r="AOY124" i="4"/>
  <c r="AOZ124" i="4"/>
  <c r="APA124" i="4"/>
  <c r="APB124" i="4"/>
  <c r="APC124" i="4"/>
  <c r="APD124" i="4"/>
  <c r="APE124" i="4"/>
  <c r="APF124" i="4"/>
  <c r="APG124" i="4"/>
  <c r="APH124" i="4"/>
  <c r="API124" i="4"/>
  <c r="APJ124" i="4"/>
  <c r="APK124" i="4"/>
  <c r="APL124" i="4"/>
  <c r="APM124" i="4"/>
  <c r="APN124" i="4"/>
  <c r="APO124" i="4"/>
  <c r="APP124" i="4"/>
  <c r="APQ124" i="4"/>
  <c r="APR124" i="4"/>
  <c r="APS124" i="4"/>
  <c r="APT124" i="4"/>
  <c r="APU124" i="4"/>
  <c r="APV124" i="4"/>
  <c r="APW124" i="4"/>
  <c r="AMJ125" i="4"/>
  <c r="AMJ245" i="6" s="1"/>
  <c r="AMK125" i="4"/>
  <c r="AMK245" i="6" s="1"/>
  <c r="AML125" i="4"/>
  <c r="AML245" i="6" s="1"/>
  <c r="AMM125" i="4"/>
  <c r="AMM245" i="6" s="1"/>
  <c r="AMN125" i="4"/>
  <c r="AMN245" i="6" s="1"/>
  <c r="AMO125" i="4"/>
  <c r="AMO245" i="6" s="1"/>
  <c r="AMP125" i="4"/>
  <c r="AMP245" i="6" s="1"/>
  <c r="AMQ125" i="4"/>
  <c r="AMQ245" i="6" s="1"/>
  <c r="AMR125" i="4"/>
  <c r="AMR245" i="6" s="1"/>
  <c r="AMS125" i="4"/>
  <c r="AMS245" i="6" s="1"/>
  <c r="AMT125" i="4"/>
  <c r="AMT245" i="6" s="1"/>
  <c r="AMU125" i="4"/>
  <c r="AMU245" i="6" s="1"/>
  <c r="AMV125" i="4"/>
  <c r="AMV245" i="6" s="1"/>
  <c r="AMW125" i="4"/>
  <c r="AMW245" i="6" s="1"/>
  <c r="AMX125" i="4"/>
  <c r="AMX245" i="6" s="1"/>
  <c r="AMY125" i="4"/>
  <c r="AMY245" i="6" s="1"/>
  <c r="AMZ125" i="4"/>
  <c r="AMZ245" i="6" s="1"/>
  <c r="ANA125" i="4"/>
  <c r="ANA245" i="6" s="1"/>
  <c r="ANB125" i="4"/>
  <c r="ANB245" i="6" s="1"/>
  <c r="ANC125" i="4"/>
  <c r="ANC245" i="6" s="1"/>
  <c r="AND125" i="4"/>
  <c r="AND245" i="6" s="1"/>
  <c r="ANE125" i="4"/>
  <c r="ANE245" i="6" s="1"/>
  <c r="ANF125" i="4"/>
  <c r="ANF245" i="6" s="1"/>
  <c r="ANG125" i="4"/>
  <c r="ANG245" i="6" s="1"/>
  <c r="ANH125" i="4"/>
  <c r="ANH245" i="6" s="1"/>
  <c r="ANI125" i="4"/>
  <c r="ANI245" i="6" s="1"/>
  <c r="ANJ125" i="4"/>
  <c r="ANJ245" i="6" s="1"/>
  <c r="ANK125" i="4"/>
  <c r="ANK245" i="6" s="1"/>
  <c r="ANL125" i="4"/>
  <c r="ANL245" i="6" s="1"/>
  <c r="ANM125" i="4"/>
  <c r="ANM245" i="6" s="1"/>
  <c r="ANN125" i="4"/>
  <c r="ANN245" i="6" s="1"/>
  <c r="ANO125" i="4"/>
  <c r="ANO245" i="6" s="1"/>
  <c r="ANP125" i="4"/>
  <c r="ANP245" i="6" s="1"/>
  <c r="ANQ125" i="4"/>
  <c r="ANQ245" i="6" s="1"/>
  <c r="ANR125" i="4"/>
  <c r="ANR245" i="6" s="1"/>
  <c r="ANS125" i="4"/>
  <c r="ANS245" i="6" s="1"/>
  <c r="ANT125" i="4"/>
  <c r="ANT245" i="6" s="1"/>
  <c r="ANU125" i="4"/>
  <c r="ANU245" i="6" s="1"/>
  <c r="ANV125" i="4"/>
  <c r="ANV245" i="6" s="1"/>
  <c r="ANW125" i="4"/>
  <c r="ANW245" i="6" s="1"/>
  <c r="ANX125" i="4"/>
  <c r="ANX245" i="6" s="1"/>
  <c r="ANY125" i="4"/>
  <c r="ANY245" i="6" s="1"/>
  <c r="ANZ125" i="4"/>
  <c r="ANZ245" i="6" s="1"/>
  <c r="AOA125" i="4"/>
  <c r="AOA245" i="6" s="1"/>
  <c r="AOB125" i="4"/>
  <c r="AOB245" i="6" s="1"/>
  <c r="AOC125" i="4"/>
  <c r="AOC245" i="6" s="1"/>
  <c r="AOD125" i="4"/>
  <c r="AOD245" i="6" s="1"/>
  <c r="AOE125" i="4"/>
  <c r="AOE245" i="6" s="1"/>
  <c r="AOF125" i="4"/>
  <c r="AOF245" i="6" s="1"/>
  <c r="AOG125" i="4"/>
  <c r="AOG245" i="6" s="1"/>
  <c r="AOH125" i="4"/>
  <c r="AOH245" i="6" s="1"/>
  <c r="AOI125" i="4"/>
  <c r="AOI245" i="6" s="1"/>
  <c r="AOJ125" i="4"/>
  <c r="AOJ245" i="6" s="1"/>
  <c r="AOK125" i="4"/>
  <c r="AOK245" i="6" s="1"/>
  <c r="AOL125" i="4"/>
  <c r="AOL245" i="6" s="1"/>
  <c r="AOM125" i="4"/>
  <c r="AOM245" i="6" s="1"/>
  <c r="AON125" i="4"/>
  <c r="AON245" i="6" s="1"/>
  <c r="AOO125" i="4"/>
  <c r="AOO245" i="6" s="1"/>
  <c r="AOP125" i="4"/>
  <c r="AOP245" i="6" s="1"/>
  <c r="AOQ125" i="4"/>
  <c r="AOQ245" i="6" s="1"/>
  <c r="AOR125" i="4"/>
  <c r="AOR245" i="6" s="1"/>
  <c r="AOS125" i="4"/>
  <c r="AOS245" i="6" s="1"/>
  <c r="AOT125" i="4"/>
  <c r="AOT245" i="6" s="1"/>
  <c r="AOU125" i="4"/>
  <c r="AOU245" i="6" s="1"/>
  <c r="AOV125" i="4"/>
  <c r="AOV245" i="6" s="1"/>
  <c r="AOW125" i="4"/>
  <c r="AOW245" i="6" s="1"/>
  <c r="AOX125" i="4"/>
  <c r="AOX245" i="6" s="1"/>
  <c r="AOY125" i="4"/>
  <c r="AOY245" i="6" s="1"/>
  <c r="AOZ125" i="4"/>
  <c r="AOZ245" i="6" s="1"/>
  <c r="APA125" i="4"/>
  <c r="APA245" i="6" s="1"/>
  <c r="APB125" i="4"/>
  <c r="APB245" i="6" s="1"/>
  <c r="APC125" i="4"/>
  <c r="APC245" i="6" s="1"/>
  <c r="APD125" i="4"/>
  <c r="APD245" i="6" s="1"/>
  <c r="APE125" i="4"/>
  <c r="APE245" i="6" s="1"/>
  <c r="APF125" i="4"/>
  <c r="APF245" i="6" s="1"/>
  <c r="APG125" i="4"/>
  <c r="APG245" i="6" s="1"/>
  <c r="APH125" i="4"/>
  <c r="APH245" i="6" s="1"/>
  <c r="API125" i="4"/>
  <c r="API245" i="6" s="1"/>
  <c r="APJ125" i="4"/>
  <c r="APJ245" i="6" s="1"/>
  <c r="APK125" i="4"/>
  <c r="APK245" i="6" s="1"/>
  <c r="APL125" i="4"/>
  <c r="APL245" i="6" s="1"/>
  <c r="APM125" i="4"/>
  <c r="APM245" i="6" s="1"/>
  <c r="APN125" i="4"/>
  <c r="APN245" i="6" s="1"/>
  <c r="APO125" i="4"/>
  <c r="APO245" i="6" s="1"/>
  <c r="APP125" i="4"/>
  <c r="APP245" i="6" s="1"/>
  <c r="APQ125" i="4"/>
  <c r="APQ245" i="6" s="1"/>
  <c r="APR125" i="4"/>
  <c r="APR245" i="6" s="1"/>
  <c r="APS125" i="4"/>
  <c r="APS245" i="6" s="1"/>
  <c r="APT125" i="4"/>
  <c r="APT245" i="6" s="1"/>
  <c r="APU125" i="4"/>
  <c r="APU245" i="6" s="1"/>
  <c r="APV125" i="4"/>
  <c r="APV245" i="6" s="1"/>
  <c r="APW125" i="4"/>
  <c r="APW245" i="6" s="1"/>
  <c r="AMJ126" i="4"/>
  <c r="AMK126" i="4"/>
  <c r="AML126" i="4"/>
  <c r="AMM126" i="4"/>
  <c r="AMN126" i="4"/>
  <c r="AMO126" i="4"/>
  <c r="AMP126" i="4"/>
  <c r="AMQ126" i="4"/>
  <c r="AMR126" i="4"/>
  <c r="AMS126" i="4"/>
  <c r="AMT126" i="4"/>
  <c r="AMU126" i="4"/>
  <c r="AMV126" i="4"/>
  <c r="AMW126" i="4"/>
  <c r="AMX126" i="4"/>
  <c r="AMY126" i="4"/>
  <c r="AMZ126" i="4"/>
  <c r="ANA126" i="4"/>
  <c r="ANB126" i="4"/>
  <c r="ANC126" i="4"/>
  <c r="AND126" i="4"/>
  <c r="ANE126" i="4"/>
  <c r="ANF126" i="4"/>
  <c r="ANG126" i="4"/>
  <c r="ANH126" i="4"/>
  <c r="ANI126" i="4"/>
  <c r="ANJ126" i="4"/>
  <c r="ANK126" i="4"/>
  <c r="ANL126" i="4"/>
  <c r="ANM126" i="4"/>
  <c r="ANN126" i="4"/>
  <c r="ANO126" i="4"/>
  <c r="ANP126" i="4"/>
  <c r="ANQ126" i="4"/>
  <c r="ANR126" i="4"/>
  <c r="ANS126" i="4"/>
  <c r="ANT126" i="4"/>
  <c r="ANU126" i="4"/>
  <c r="ANV126" i="4"/>
  <c r="ANW126" i="4"/>
  <c r="ANX126" i="4"/>
  <c r="ANY126" i="4"/>
  <c r="ANZ126" i="4"/>
  <c r="AOA126" i="4"/>
  <c r="AOB126" i="4"/>
  <c r="AOC126" i="4"/>
  <c r="AOD126" i="4"/>
  <c r="AOE126" i="4"/>
  <c r="AOF126" i="4"/>
  <c r="AOG126" i="4"/>
  <c r="AOH126" i="4"/>
  <c r="AOI126" i="4"/>
  <c r="AOJ126" i="4"/>
  <c r="AOK126" i="4"/>
  <c r="AOL126" i="4"/>
  <c r="AOM126" i="4"/>
  <c r="AON126" i="4"/>
  <c r="AOO126" i="4"/>
  <c r="AOP126" i="4"/>
  <c r="AOQ126" i="4"/>
  <c r="AOR126" i="4"/>
  <c r="AOS126" i="4"/>
  <c r="AOT126" i="4"/>
  <c r="AOU126" i="4"/>
  <c r="AOV126" i="4"/>
  <c r="AOW126" i="4"/>
  <c r="AOX126" i="4"/>
  <c r="AOY126" i="4"/>
  <c r="AOZ126" i="4"/>
  <c r="APA126" i="4"/>
  <c r="APB126" i="4"/>
  <c r="APC126" i="4"/>
  <c r="APD126" i="4"/>
  <c r="APE126" i="4"/>
  <c r="APF126" i="4"/>
  <c r="APG126" i="4"/>
  <c r="APH126" i="4"/>
  <c r="API126" i="4"/>
  <c r="APJ126" i="4"/>
  <c r="APK126" i="4"/>
  <c r="APL126" i="4"/>
  <c r="APM126" i="4"/>
  <c r="APN126" i="4"/>
  <c r="APO126" i="4"/>
  <c r="APP126" i="4"/>
  <c r="APQ126" i="4"/>
  <c r="APR126" i="4"/>
  <c r="APS126" i="4"/>
  <c r="APT126" i="4"/>
  <c r="APU126" i="4"/>
  <c r="APV126" i="4"/>
  <c r="APW126" i="4"/>
  <c r="AMJ127" i="4"/>
  <c r="AMK127" i="4"/>
  <c r="AML127" i="4"/>
  <c r="AMM127" i="4"/>
  <c r="AMN127" i="4"/>
  <c r="AMO127" i="4"/>
  <c r="AMP127" i="4"/>
  <c r="AMQ127" i="4"/>
  <c r="AMR127" i="4"/>
  <c r="AMS127" i="4"/>
  <c r="AMT127" i="4"/>
  <c r="AMU127" i="4"/>
  <c r="AMV127" i="4"/>
  <c r="AMW127" i="4"/>
  <c r="AMX127" i="4"/>
  <c r="AMY127" i="4"/>
  <c r="AMZ127" i="4"/>
  <c r="ANA127" i="4"/>
  <c r="ANB127" i="4"/>
  <c r="ANC127" i="4"/>
  <c r="AND127" i="4"/>
  <c r="ANE127" i="4"/>
  <c r="ANF127" i="4"/>
  <c r="ANG127" i="4"/>
  <c r="ANH127" i="4"/>
  <c r="ANI127" i="4"/>
  <c r="ANJ127" i="4"/>
  <c r="ANK127" i="4"/>
  <c r="ANL127" i="4"/>
  <c r="ANM127" i="4"/>
  <c r="ANN127" i="4"/>
  <c r="ANO127" i="4"/>
  <c r="ANP127" i="4"/>
  <c r="ANQ127" i="4"/>
  <c r="ANR127" i="4"/>
  <c r="ANS127" i="4"/>
  <c r="ANT127" i="4"/>
  <c r="ANU127" i="4"/>
  <c r="ANV127" i="4"/>
  <c r="ANW127" i="4"/>
  <c r="ANX127" i="4"/>
  <c r="ANY127" i="4"/>
  <c r="ANZ127" i="4"/>
  <c r="AOA127" i="4"/>
  <c r="AOB127" i="4"/>
  <c r="AOC127" i="4"/>
  <c r="AOD127" i="4"/>
  <c r="AOE127" i="4"/>
  <c r="AOF127" i="4"/>
  <c r="AOG127" i="4"/>
  <c r="AOH127" i="4"/>
  <c r="AOI127" i="4"/>
  <c r="AOJ127" i="4"/>
  <c r="AOK127" i="4"/>
  <c r="AOL127" i="4"/>
  <c r="AOM127" i="4"/>
  <c r="AON127" i="4"/>
  <c r="AOO127" i="4"/>
  <c r="AOP127" i="4"/>
  <c r="AOQ127" i="4"/>
  <c r="AOR127" i="4"/>
  <c r="AOS127" i="4"/>
  <c r="AOT127" i="4"/>
  <c r="AOU127" i="4"/>
  <c r="AOV127" i="4"/>
  <c r="AOW127" i="4"/>
  <c r="AOX127" i="4"/>
  <c r="AOY127" i="4"/>
  <c r="AOZ127" i="4"/>
  <c r="APA127" i="4"/>
  <c r="APB127" i="4"/>
  <c r="APC127" i="4"/>
  <c r="APD127" i="4"/>
  <c r="APE127" i="4"/>
  <c r="APF127" i="4"/>
  <c r="APG127" i="4"/>
  <c r="APH127" i="4"/>
  <c r="API127" i="4"/>
  <c r="APJ127" i="4"/>
  <c r="APK127" i="4"/>
  <c r="APL127" i="4"/>
  <c r="APM127" i="4"/>
  <c r="APN127" i="4"/>
  <c r="APO127" i="4"/>
  <c r="APP127" i="4"/>
  <c r="APQ127" i="4"/>
  <c r="APR127" i="4"/>
  <c r="APS127" i="4"/>
  <c r="APT127" i="4"/>
  <c r="APU127" i="4"/>
  <c r="APV127" i="4"/>
  <c r="APW127" i="4"/>
  <c r="AMJ128" i="4"/>
  <c r="AMK128" i="4"/>
  <c r="AML128" i="4"/>
  <c r="AMM128" i="4"/>
  <c r="AMN128" i="4"/>
  <c r="AMO128" i="4"/>
  <c r="AMP128" i="4"/>
  <c r="AMQ128" i="4"/>
  <c r="AMR128" i="4"/>
  <c r="AMS128" i="4"/>
  <c r="AMT128" i="4"/>
  <c r="AMU128" i="4"/>
  <c r="AMV128" i="4"/>
  <c r="AMW128" i="4"/>
  <c r="AMX128" i="4"/>
  <c r="AMY128" i="4"/>
  <c r="AMZ128" i="4"/>
  <c r="ANA128" i="4"/>
  <c r="ANB128" i="4"/>
  <c r="ANC128" i="4"/>
  <c r="AND128" i="4"/>
  <c r="ANE128" i="4"/>
  <c r="ANF128" i="4"/>
  <c r="ANG128" i="4"/>
  <c r="ANH128" i="4"/>
  <c r="ANI128" i="4"/>
  <c r="ANJ128" i="4"/>
  <c r="ANK128" i="4"/>
  <c r="ANL128" i="4"/>
  <c r="ANM128" i="4"/>
  <c r="ANN128" i="4"/>
  <c r="ANO128" i="4"/>
  <c r="ANP128" i="4"/>
  <c r="ANQ128" i="4"/>
  <c r="ANR128" i="4"/>
  <c r="ANS128" i="4"/>
  <c r="ANT128" i="4"/>
  <c r="ANU128" i="4"/>
  <c r="ANV128" i="4"/>
  <c r="ANW128" i="4"/>
  <c r="ANX128" i="4"/>
  <c r="ANY128" i="4"/>
  <c r="ANZ128" i="4"/>
  <c r="AOA128" i="4"/>
  <c r="AOB128" i="4"/>
  <c r="AOC128" i="4"/>
  <c r="AOD128" i="4"/>
  <c r="AOE128" i="4"/>
  <c r="AOF128" i="4"/>
  <c r="AOG128" i="4"/>
  <c r="AOH128" i="4"/>
  <c r="AOI128" i="4"/>
  <c r="AOJ128" i="4"/>
  <c r="AOK128" i="4"/>
  <c r="AOL128" i="4"/>
  <c r="AOM128" i="4"/>
  <c r="AON128" i="4"/>
  <c r="AOO128" i="4"/>
  <c r="AOP128" i="4"/>
  <c r="AOQ128" i="4"/>
  <c r="AOR128" i="4"/>
  <c r="AOS128" i="4"/>
  <c r="AOT128" i="4"/>
  <c r="AOU128" i="4"/>
  <c r="AOV128" i="4"/>
  <c r="AOW128" i="4"/>
  <c r="AOX128" i="4"/>
  <c r="AOY128" i="4"/>
  <c r="AOZ128" i="4"/>
  <c r="APA128" i="4"/>
  <c r="APB128" i="4"/>
  <c r="APC128" i="4"/>
  <c r="APD128" i="4"/>
  <c r="APE128" i="4"/>
  <c r="APF128" i="4"/>
  <c r="APG128" i="4"/>
  <c r="APH128" i="4"/>
  <c r="API128" i="4"/>
  <c r="APJ128" i="4"/>
  <c r="APK128" i="4"/>
  <c r="APL128" i="4"/>
  <c r="APM128" i="4"/>
  <c r="APN128" i="4"/>
  <c r="APO128" i="4"/>
  <c r="APP128" i="4"/>
  <c r="APQ128" i="4"/>
  <c r="APR128" i="4"/>
  <c r="APS128" i="4"/>
  <c r="APT128" i="4"/>
  <c r="APU128" i="4"/>
  <c r="APV128" i="4"/>
  <c r="APW128" i="4"/>
  <c r="P27" i="17"/>
  <c r="Q27" i="17"/>
  <c r="M27" i="17" s="1"/>
  <c r="S27" i="17"/>
  <c r="O27" i="17"/>
  <c r="R27" i="17"/>
  <c r="C27" i="17"/>
  <c r="T27" i="17"/>
  <c r="D27" i="17"/>
  <c r="U27" i="17"/>
  <c r="H27" i="17"/>
  <c r="IL133" i="4"/>
  <c r="IL134" i="4" s="1"/>
  <c r="DO133" i="4"/>
  <c r="DO134" i="4" s="1"/>
  <c r="IP133" i="4"/>
  <c r="IP134" i="4" s="1"/>
  <c r="AJQ133" i="4"/>
  <c r="AJQ314" i="6" s="1"/>
  <c r="AJQ315" i="6" s="1"/>
  <c r="AKD133" i="4"/>
  <c r="IG133" i="4"/>
  <c r="IG134" i="4" s="1"/>
  <c r="DR133" i="4"/>
  <c r="DR134" i="4" s="1"/>
  <c r="IM133" i="4"/>
  <c r="IM134" i="4" s="1"/>
  <c r="AKA133" i="4"/>
  <c r="AJN133" i="4"/>
  <c r="AMB133" i="4"/>
  <c r="ALO133" i="4"/>
  <c r="AJR133" i="4"/>
  <c r="ALH133" i="4"/>
  <c r="AJO133" i="4"/>
  <c r="AJB133" i="4"/>
  <c r="AMD133" i="4"/>
  <c r="AMC133" i="4"/>
  <c r="ALP133" i="4"/>
  <c r="ALC133" i="4"/>
  <c r="AJF133" i="4"/>
  <c r="IQ133" i="4"/>
  <c r="IQ134" i="4" s="1"/>
  <c r="AJC133" i="4"/>
  <c r="AKV133" i="4"/>
  <c r="ALR133" i="4"/>
  <c r="ALQ133" i="4"/>
  <c r="ALD133" i="4"/>
  <c r="AKQ133" i="4"/>
  <c r="AJY133" i="4"/>
  <c r="ALX133" i="4"/>
  <c r="AIY133" i="4"/>
  <c r="AIQ133" i="4"/>
  <c r="IH133" i="4"/>
  <c r="IH134" i="4" s="1"/>
  <c r="DN133" i="4"/>
  <c r="DN134" i="4" s="1"/>
  <c r="IR133" i="4"/>
  <c r="IR134" i="4" s="1"/>
  <c r="AMG133" i="4"/>
  <c r="AKW133" i="4"/>
  <c r="ALF133" i="4"/>
  <c r="ALE133" i="4"/>
  <c r="AKR133" i="4"/>
  <c r="AKE133" i="4"/>
  <c r="AJL133" i="4"/>
  <c r="ALL133" i="4"/>
  <c r="AJX133" i="4"/>
  <c r="IO133" i="4"/>
  <c r="IO134" i="4" s="1"/>
  <c r="II133" i="4"/>
  <c r="II134" i="4" s="1"/>
  <c r="AKK133" i="4"/>
  <c r="AMF133" i="4"/>
  <c r="AME133" i="4"/>
  <c r="AKT133" i="4"/>
  <c r="AKS133" i="4"/>
  <c r="AKF133" i="4"/>
  <c r="AJS133" i="4"/>
  <c r="AKZ133" i="4"/>
  <c r="AKM133" i="4"/>
  <c r="AIP133" i="4"/>
  <c r="DQ133" i="4"/>
  <c r="DQ134" i="4" s="1"/>
  <c r="DP133" i="4"/>
  <c r="DP134" i="4" s="1"/>
  <c r="IN133" i="4"/>
  <c r="IN134" i="4" s="1"/>
  <c r="ALT133" i="4"/>
  <c r="ALS133" i="4"/>
  <c r="AKH133" i="4"/>
  <c r="AKG133" i="4"/>
  <c r="AJT133" i="4"/>
  <c r="AJG133" i="4"/>
  <c r="ALY133" i="4"/>
  <c r="AKN133" i="4"/>
  <c r="AMA133" i="4"/>
  <c r="DL133" i="4"/>
  <c r="DL134" i="4" s="1"/>
  <c r="DM133" i="4"/>
  <c r="DM134" i="4" s="1"/>
  <c r="AMH133" i="4"/>
  <c r="ALG133" i="4"/>
  <c r="AJV133" i="4"/>
  <c r="AJU133" i="4"/>
  <c r="AJH133" i="4"/>
  <c r="ALM133" i="4"/>
  <c r="AKB133" i="4"/>
  <c r="AJE133" i="4"/>
  <c r="AIS133" i="4"/>
  <c r="DT133" i="4"/>
  <c r="DT134" i="4" s="1"/>
  <c r="AMI133" i="4"/>
  <c r="ALV133" i="4"/>
  <c r="AKU133" i="4"/>
  <c r="AJJ133" i="4"/>
  <c r="AJI133" i="4"/>
  <c r="AIV133" i="4"/>
  <c r="ALZ133" i="4"/>
  <c r="ALA133" i="4"/>
  <c r="AJP133" i="4"/>
  <c r="DS133" i="4"/>
  <c r="DS134" i="4" s="1"/>
  <c r="ALW133" i="4"/>
  <c r="ALJ133" i="4"/>
  <c r="AKI133" i="4"/>
  <c r="AIX133" i="4"/>
  <c r="AIW133" i="4"/>
  <c r="AJM133" i="4"/>
  <c r="ALN133" i="4"/>
  <c r="AKO133" i="4"/>
  <c r="AJD133" i="4"/>
  <c r="AIT133" i="4"/>
  <c r="IK133" i="4"/>
  <c r="IK134" i="4" s="1"/>
  <c r="AIR133" i="4"/>
  <c r="ALK133" i="4"/>
  <c r="AKX133" i="4"/>
  <c r="AJW133" i="4"/>
  <c r="ALU133" i="4"/>
  <c r="ALI133" i="4"/>
  <c r="AKJ133" i="4"/>
  <c r="ALB133" i="4"/>
  <c r="AKC133" i="4"/>
  <c r="AJZ133" i="4"/>
  <c r="IJ133" i="4"/>
  <c r="IJ134" i="4" s="1"/>
  <c r="AIU133" i="4"/>
  <c r="AKY133" i="4"/>
  <c r="AKL133" i="4"/>
  <c r="AJK133" i="4"/>
  <c r="AJA133" i="4"/>
  <c r="AIZ133" i="4"/>
  <c r="AKP133" i="4"/>
  <c r="AJG123" i="4"/>
  <c r="AJS123" i="4"/>
  <c r="AKE123" i="4"/>
  <c r="AKQ123" i="4"/>
  <c r="ALC123" i="4"/>
  <c r="ALO123" i="4"/>
  <c r="AMA123" i="4"/>
  <c r="AIX124" i="4"/>
  <c r="AJJ124" i="4"/>
  <c r="AJV124" i="4"/>
  <c r="AKH124" i="4"/>
  <c r="AKT124" i="4"/>
  <c r="ALF124" i="4"/>
  <c r="ALR124" i="4"/>
  <c r="AMD124" i="4"/>
  <c r="AHQ245" i="6"/>
  <c r="AIC245" i="6"/>
  <c r="AIO245" i="6"/>
  <c r="AJA125" i="4"/>
  <c r="AJA245" i="6" s="1"/>
  <c r="AJM125" i="4"/>
  <c r="AJM245" i="6" s="1"/>
  <c r="AJY125" i="4"/>
  <c r="AJY245" i="6" s="1"/>
  <c r="AKK125" i="4"/>
  <c r="AKK245" i="6" s="1"/>
  <c r="AKW125" i="4"/>
  <c r="AKW245" i="6" s="1"/>
  <c r="ALI125" i="4"/>
  <c r="ALI245" i="6" s="1"/>
  <c r="ALU125" i="4"/>
  <c r="ALU245" i="6" s="1"/>
  <c r="AMG125" i="4"/>
  <c r="AMG245" i="6" s="1"/>
  <c r="AJD126" i="4"/>
  <c r="AJP126" i="4"/>
  <c r="AKB126" i="4"/>
  <c r="AKN126" i="4"/>
  <c r="AKZ126" i="4"/>
  <c r="ALL126" i="4"/>
  <c r="ALX126" i="4"/>
  <c r="AJG127" i="4"/>
  <c r="AJS127" i="4"/>
  <c r="AKE127" i="4"/>
  <c r="AKQ127" i="4"/>
  <c r="ALC127" i="4"/>
  <c r="ALO127" i="4"/>
  <c r="AMA127" i="4"/>
  <c r="AIX128" i="4"/>
  <c r="AJJ128" i="4"/>
  <c r="AJV128" i="4"/>
  <c r="AKH128" i="4"/>
  <c r="AKT128" i="4"/>
  <c r="ALF128" i="4"/>
  <c r="ALR128" i="4"/>
  <c r="AMD128" i="4"/>
  <c r="AFR245" i="6"/>
  <c r="AGD245" i="6"/>
  <c r="AGP245" i="6"/>
  <c r="AHB245" i="6"/>
  <c r="AIV123" i="4"/>
  <c r="AJH123" i="4"/>
  <c r="AJT123" i="4"/>
  <c r="AKF123" i="4"/>
  <c r="AKR123" i="4"/>
  <c r="ALD123" i="4"/>
  <c r="ALP123" i="4"/>
  <c r="AMB123" i="4"/>
  <c r="AIY124" i="4"/>
  <c r="AJK124" i="4"/>
  <c r="AJW124" i="4"/>
  <c r="AKI124" i="4"/>
  <c r="AKU124" i="4"/>
  <c r="ALG124" i="4"/>
  <c r="ALS124" i="4"/>
  <c r="AME124" i="4"/>
  <c r="AHR245" i="6"/>
  <c r="AID245" i="6"/>
  <c r="AIP245" i="6"/>
  <c r="AJB125" i="4"/>
  <c r="AJB245" i="6" s="1"/>
  <c r="AJN125" i="4"/>
  <c r="AJN245" i="6" s="1"/>
  <c r="AJZ125" i="4"/>
  <c r="AJZ245" i="6" s="1"/>
  <c r="AKL125" i="4"/>
  <c r="AKL245" i="6" s="1"/>
  <c r="AKX125" i="4"/>
  <c r="AKX245" i="6" s="1"/>
  <c r="ALJ125" i="4"/>
  <c r="ALJ245" i="6" s="1"/>
  <c r="ALV125" i="4"/>
  <c r="ALV245" i="6" s="1"/>
  <c r="AMH125" i="4"/>
  <c r="AMH245" i="6" s="1"/>
  <c r="AJE126" i="4"/>
  <c r="AJQ126" i="4"/>
  <c r="AIW123" i="4"/>
  <c r="AJI123" i="4"/>
  <c r="AJU123" i="4"/>
  <c r="AKG123" i="4"/>
  <c r="AKS123" i="4"/>
  <c r="ALE123" i="4"/>
  <c r="ALQ123" i="4"/>
  <c r="AMC123" i="4"/>
  <c r="AIZ124" i="4"/>
  <c r="AJL124" i="4"/>
  <c r="AJX124" i="4"/>
  <c r="AKJ124" i="4"/>
  <c r="AKV124" i="4"/>
  <c r="ALH124" i="4"/>
  <c r="ALT124" i="4"/>
  <c r="AMF124" i="4"/>
  <c r="AHS245" i="6"/>
  <c r="AIE245" i="6"/>
  <c r="AIQ245" i="6"/>
  <c r="AJC125" i="4"/>
  <c r="AJC245" i="6" s="1"/>
  <c r="AJO125" i="4"/>
  <c r="AJO245" i="6" s="1"/>
  <c r="AKA125" i="4"/>
  <c r="AKA245" i="6" s="1"/>
  <c r="AKM125" i="4"/>
  <c r="AKM245" i="6" s="1"/>
  <c r="AKY125" i="4"/>
  <c r="AKY245" i="6" s="1"/>
  <c r="ALK125" i="4"/>
  <c r="ALK245" i="6" s="1"/>
  <c r="ALW125" i="4"/>
  <c r="ALW245" i="6" s="1"/>
  <c r="AMI125" i="4"/>
  <c r="AMI245" i="6" s="1"/>
  <c r="AJF126" i="4"/>
  <c r="AJR126" i="4"/>
  <c r="AKD126" i="4"/>
  <c r="AKP126" i="4"/>
  <c r="ALB126" i="4"/>
  <c r="ALN126" i="4"/>
  <c r="ALZ126" i="4"/>
  <c r="AIW127" i="4"/>
  <c r="AJI127" i="4"/>
  <c r="AJU127" i="4"/>
  <c r="AKG127" i="4"/>
  <c r="AKS127" i="4"/>
  <c r="ALE127" i="4"/>
  <c r="ALQ127" i="4"/>
  <c r="AMC127" i="4"/>
  <c r="AIZ128" i="4"/>
  <c r="AJL128" i="4"/>
  <c r="AJX128" i="4"/>
  <c r="AKJ128" i="4"/>
  <c r="AKV128" i="4"/>
  <c r="ALH128" i="4"/>
  <c r="ALT128" i="4"/>
  <c r="AMF128" i="4"/>
  <c r="AFT245" i="6"/>
  <c r="AGF245" i="6"/>
  <c r="AGR245" i="6"/>
  <c r="AHD245" i="6"/>
  <c r="AIX123" i="4"/>
  <c r="AJJ123" i="4"/>
  <c r="AJV123" i="4"/>
  <c r="AKH123" i="4"/>
  <c r="AKT123" i="4"/>
  <c r="ALF123" i="4"/>
  <c r="ALR123" i="4"/>
  <c r="AMD123" i="4"/>
  <c r="AJA124" i="4"/>
  <c r="AJM124" i="4"/>
  <c r="AJY124" i="4"/>
  <c r="AKK124" i="4"/>
  <c r="AKW124" i="4"/>
  <c r="ALI124" i="4"/>
  <c r="ALU124" i="4"/>
  <c r="AMG124" i="4"/>
  <c r="AHT245" i="6"/>
  <c r="AIF245" i="6"/>
  <c r="AIR245" i="6"/>
  <c r="AJD125" i="4"/>
  <c r="AJD245" i="6" s="1"/>
  <c r="AJP125" i="4"/>
  <c r="AJP245" i="6" s="1"/>
  <c r="AKB125" i="4"/>
  <c r="AKB245" i="6" s="1"/>
  <c r="AKN125" i="4"/>
  <c r="AKN245" i="6" s="1"/>
  <c r="AKZ125" i="4"/>
  <c r="AKZ245" i="6" s="1"/>
  <c r="ALL125" i="4"/>
  <c r="ALL245" i="6" s="1"/>
  <c r="ALX125" i="4"/>
  <c r="ALX245" i="6" s="1"/>
  <c r="AJG126" i="4"/>
  <c r="AJS126" i="4"/>
  <c r="AKE126" i="4"/>
  <c r="AKQ126" i="4"/>
  <c r="ALC126" i="4"/>
  <c r="ALO126" i="4"/>
  <c r="AMA126" i="4"/>
  <c r="AIX127" i="4"/>
  <c r="AJJ127" i="4"/>
  <c r="AJV127" i="4"/>
  <c r="AKH127" i="4"/>
  <c r="AKT127" i="4"/>
  <c r="ALF127" i="4"/>
  <c r="ALR127" i="4"/>
  <c r="AMD127" i="4"/>
  <c r="AJA128" i="4"/>
  <c r="AJM128" i="4"/>
  <c r="AJY128" i="4"/>
  <c r="AKK128" i="4"/>
  <c r="AKW128" i="4"/>
  <c r="ALI128" i="4"/>
  <c r="ALU128" i="4"/>
  <c r="AMG128" i="4"/>
  <c r="AFU245" i="6"/>
  <c r="AGG245" i="6"/>
  <c r="AGS245" i="6"/>
  <c r="AHE245" i="6"/>
  <c r="AIY123" i="4"/>
  <c r="AJK123" i="4"/>
  <c r="AJW123" i="4"/>
  <c r="AKI123" i="4"/>
  <c r="AKU123" i="4"/>
  <c r="ALG123" i="4"/>
  <c r="ALS123" i="4"/>
  <c r="AME123" i="4"/>
  <c r="AJB124" i="4"/>
  <c r="AJN124" i="4"/>
  <c r="AJZ124" i="4"/>
  <c r="AKL124" i="4"/>
  <c r="AKX124" i="4"/>
  <c r="ALJ124" i="4"/>
  <c r="ALV124" i="4"/>
  <c r="AMH124" i="4"/>
  <c r="AHU245" i="6"/>
  <c r="AIG245" i="6"/>
  <c r="AIS245" i="6"/>
  <c r="AJE125" i="4"/>
  <c r="AJE245" i="6" s="1"/>
  <c r="AJQ125" i="4"/>
  <c r="AJQ245" i="6" s="1"/>
  <c r="AKC125" i="4"/>
  <c r="AKC245" i="6" s="1"/>
  <c r="AKO125" i="4"/>
  <c r="AKO245" i="6" s="1"/>
  <c r="ALA125" i="4"/>
  <c r="ALA245" i="6" s="1"/>
  <c r="ALM125" i="4"/>
  <c r="ALM245" i="6" s="1"/>
  <c r="ALY125" i="4"/>
  <c r="ALY245" i="6" s="1"/>
  <c r="AIV126" i="4"/>
  <c r="AJH126" i="4"/>
  <c r="AJT126" i="4"/>
  <c r="AKF126" i="4"/>
  <c r="AKR126" i="4"/>
  <c r="ALD126" i="4"/>
  <c r="ALP126" i="4"/>
  <c r="AMB126" i="4"/>
  <c r="AIY127" i="4"/>
  <c r="AJK127" i="4"/>
  <c r="AJW127" i="4"/>
  <c r="AKI127" i="4"/>
  <c r="AKU127" i="4"/>
  <c r="ALG127" i="4"/>
  <c r="ALS127" i="4"/>
  <c r="AME127" i="4"/>
  <c r="AJB128" i="4"/>
  <c r="AJN128" i="4"/>
  <c r="AJZ128" i="4"/>
  <c r="AKL128" i="4"/>
  <c r="AKX128" i="4"/>
  <c r="ALJ128" i="4"/>
  <c r="ALV128" i="4"/>
  <c r="AMH128" i="4"/>
  <c r="AFV245" i="6"/>
  <c r="AGH245" i="6"/>
  <c r="AGT245" i="6"/>
  <c r="AHF245" i="6"/>
  <c r="AIZ123" i="4"/>
  <c r="AJL123" i="4"/>
  <c r="AJX123" i="4"/>
  <c r="AKJ123" i="4"/>
  <c r="AKV123" i="4"/>
  <c r="ALH123" i="4"/>
  <c r="ALT123" i="4"/>
  <c r="AMF123" i="4"/>
  <c r="AJC124" i="4"/>
  <c r="AJO124" i="4"/>
  <c r="AKA124" i="4"/>
  <c r="AKM124" i="4"/>
  <c r="AKY124" i="4"/>
  <c r="ALK124" i="4"/>
  <c r="ALW124" i="4"/>
  <c r="AMI124" i="4"/>
  <c r="AHV245" i="6"/>
  <c r="AIH245" i="6"/>
  <c r="AIT245" i="6"/>
  <c r="AJF125" i="4"/>
  <c r="AJF245" i="6" s="1"/>
  <c r="AJR125" i="4"/>
  <c r="AJR245" i="6" s="1"/>
  <c r="AKD125" i="4"/>
  <c r="AKD245" i="6" s="1"/>
  <c r="AKP125" i="4"/>
  <c r="AKP245" i="6" s="1"/>
  <c r="ALB125" i="4"/>
  <c r="ALB245" i="6" s="1"/>
  <c r="ALN125" i="4"/>
  <c r="ALN245" i="6" s="1"/>
  <c r="ALZ125" i="4"/>
  <c r="ALZ245" i="6" s="1"/>
  <c r="AIW126" i="4"/>
  <c r="AJI126" i="4"/>
  <c r="AJU126" i="4"/>
  <c r="AKG126" i="4"/>
  <c r="AKS126" i="4"/>
  <c r="ALE126" i="4"/>
  <c r="ALQ126" i="4"/>
  <c r="AMC126" i="4"/>
  <c r="AIZ127" i="4"/>
  <c r="AJL127" i="4"/>
  <c r="AJX127" i="4"/>
  <c r="AKJ127" i="4"/>
  <c r="AKV127" i="4"/>
  <c r="ALH127" i="4"/>
  <c r="ALT127" i="4"/>
  <c r="AMF127" i="4"/>
  <c r="AJC128" i="4"/>
  <c r="AJO128" i="4"/>
  <c r="AKA128" i="4"/>
  <c r="AKM128" i="4"/>
  <c r="AKY128" i="4"/>
  <c r="ALK128" i="4"/>
  <c r="ALW128" i="4"/>
  <c r="AMI128" i="4"/>
  <c r="AFW245" i="6"/>
  <c r="AGI245" i="6"/>
  <c r="AGU245" i="6"/>
  <c r="AHG245" i="6"/>
  <c r="AJA123" i="4"/>
  <c r="AJM123" i="4"/>
  <c r="AJY123" i="4"/>
  <c r="AKK123" i="4"/>
  <c r="AKW123" i="4"/>
  <c r="ALI123" i="4"/>
  <c r="ALU123" i="4"/>
  <c r="AMG123" i="4"/>
  <c r="AJD124" i="4"/>
  <c r="AJP124" i="4"/>
  <c r="AKB124" i="4"/>
  <c r="AKN124" i="4"/>
  <c r="AKZ124" i="4"/>
  <c r="ALL124" i="4"/>
  <c r="ALX124" i="4"/>
  <c r="AHK245" i="6"/>
  <c r="AHW245" i="6"/>
  <c r="AII245" i="6"/>
  <c r="AIU245" i="6"/>
  <c r="AJG125" i="4"/>
  <c r="AJG245" i="6" s="1"/>
  <c r="AJS125" i="4"/>
  <c r="AJS245" i="6" s="1"/>
  <c r="AKE125" i="4"/>
  <c r="AKE245" i="6" s="1"/>
  <c r="AKQ125" i="4"/>
  <c r="AKQ245" i="6" s="1"/>
  <c r="ALC125" i="4"/>
  <c r="ALC245" i="6" s="1"/>
  <c r="ALO125" i="4"/>
  <c r="ALO245" i="6" s="1"/>
  <c r="AMA125" i="4"/>
  <c r="AMA245" i="6" s="1"/>
  <c r="AIX126" i="4"/>
  <c r="AJJ126" i="4"/>
  <c r="AJV126" i="4"/>
  <c r="AKH126" i="4"/>
  <c r="AKT126" i="4"/>
  <c r="ALF126" i="4"/>
  <c r="ALR126" i="4"/>
  <c r="AMD126" i="4"/>
  <c r="AJA127" i="4"/>
  <c r="AJM127" i="4"/>
  <c r="AJY127" i="4"/>
  <c r="AKK127" i="4"/>
  <c r="AKW127" i="4"/>
  <c r="ALI127" i="4"/>
  <c r="ALU127" i="4"/>
  <c r="AMG127" i="4"/>
  <c r="AJD128" i="4"/>
  <c r="AJP128" i="4"/>
  <c r="AKB128" i="4"/>
  <c r="AKN128" i="4"/>
  <c r="AKZ128" i="4"/>
  <c r="ALL128" i="4"/>
  <c r="ALX128" i="4"/>
  <c r="AFX245" i="6"/>
  <c r="AGJ245" i="6"/>
  <c r="AGV245" i="6"/>
  <c r="AHH245" i="6"/>
  <c r="AJB123" i="4"/>
  <c r="AJN123" i="4"/>
  <c r="AJZ123" i="4"/>
  <c r="AKL123" i="4"/>
  <c r="AKX123" i="4"/>
  <c r="ALJ123" i="4"/>
  <c r="ALV123" i="4"/>
  <c r="AMH123" i="4"/>
  <c r="AJE124" i="4"/>
  <c r="AJQ124" i="4"/>
  <c r="AKC124" i="4"/>
  <c r="AKO124" i="4"/>
  <c r="ALA124" i="4"/>
  <c r="ALM124" i="4"/>
  <c r="ALY124" i="4"/>
  <c r="AHL245" i="6"/>
  <c r="AHX245" i="6"/>
  <c r="AIJ245" i="6"/>
  <c r="AIV125" i="4"/>
  <c r="AIV245" i="6" s="1"/>
  <c r="AJH125" i="4"/>
  <c r="AJH245" i="6" s="1"/>
  <c r="AJT125" i="4"/>
  <c r="AJT245" i="6" s="1"/>
  <c r="AKF125" i="4"/>
  <c r="AKF245" i="6" s="1"/>
  <c r="AKR125" i="4"/>
  <c r="AKR245" i="6" s="1"/>
  <c r="ALD125" i="4"/>
  <c r="ALD245" i="6" s="1"/>
  <c r="ALP125" i="4"/>
  <c r="ALP245" i="6" s="1"/>
  <c r="AMB125" i="4"/>
  <c r="AMB245" i="6" s="1"/>
  <c r="AIY126" i="4"/>
  <c r="AJK126" i="4"/>
  <c r="AJW126" i="4"/>
  <c r="AKI126" i="4"/>
  <c r="AKU126" i="4"/>
  <c r="ALG126" i="4"/>
  <c r="ALS126" i="4"/>
  <c r="AME126" i="4"/>
  <c r="AJB127" i="4"/>
  <c r="AJN127" i="4"/>
  <c r="AJZ127" i="4"/>
  <c r="AKL127" i="4"/>
  <c r="AKX127" i="4"/>
  <c r="ALJ127" i="4"/>
  <c r="ALV127" i="4"/>
  <c r="AMH127" i="4"/>
  <c r="AJE128" i="4"/>
  <c r="AJQ128" i="4"/>
  <c r="AKC128" i="4"/>
  <c r="AKO128" i="4"/>
  <c r="ALA128" i="4"/>
  <c r="ALM128" i="4"/>
  <c r="ALY128" i="4"/>
  <c r="AFY245" i="6"/>
  <c r="AGK245" i="6"/>
  <c r="AGW245" i="6"/>
  <c r="AHI245" i="6"/>
  <c r="AJC123" i="4"/>
  <c r="AJO123" i="4"/>
  <c r="AKA123" i="4"/>
  <c r="AKM123" i="4"/>
  <c r="AKY123" i="4"/>
  <c r="ALK123" i="4"/>
  <c r="ALW123" i="4"/>
  <c r="AMI123" i="4"/>
  <c r="AJF124" i="4"/>
  <c r="AJR124" i="4"/>
  <c r="AKD124" i="4"/>
  <c r="AKP124" i="4"/>
  <c r="ALB124" i="4"/>
  <c r="ALN124" i="4"/>
  <c r="ALZ124" i="4"/>
  <c r="AHM245" i="6"/>
  <c r="AHY245" i="6"/>
  <c r="AIK245" i="6"/>
  <c r="AIW125" i="4"/>
  <c r="AIW245" i="6" s="1"/>
  <c r="AJI125" i="4"/>
  <c r="AJI245" i="6" s="1"/>
  <c r="AJU125" i="4"/>
  <c r="AJU245" i="6" s="1"/>
  <c r="AKG125" i="4"/>
  <c r="AKG245" i="6" s="1"/>
  <c r="AKS125" i="4"/>
  <c r="AKS245" i="6" s="1"/>
  <c r="ALE125" i="4"/>
  <c r="ALE245" i="6" s="1"/>
  <c r="ALQ125" i="4"/>
  <c r="ALQ245" i="6" s="1"/>
  <c r="AMC125" i="4"/>
  <c r="AMC245" i="6" s="1"/>
  <c r="AIZ126" i="4"/>
  <c r="AJL126" i="4"/>
  <c r="AJX126" i="4"/>
  <c r="AKJ126" i="4"/>
  <c r="AKV126" i="4"/>
  <c r="ALH126" i="4"/>
  <c r="ALT126" i="4"/>
  <c r="AMF126" i="4"/>
  <c r="AJC127" i="4"/>
  <c r="AJO127" i="4"/>
  <c r="AKA127" i="4"/>
  <c r="AKM127" i="4"/>
  <c r="AKY127" i="4"/>
  <c r="ALK127" i="4"/>
  <c r="ALW127" i="4"/>
  <c r="AMI127" i="4"/>
  <c r="AJF128" i="4"/>
  <c r="AJR128" i="4"/>
  <c r="AKD128" i="4"/>
  <c r="AKP128" i="4"/>
  <c r="ALB128" i="4"/>
  <c r="ALN128" i="4"/>
  <c r="ALZ128" i="4"/>
  <c r="AFZ245" i="6"/>
  <c r="AGL245" i="6"/>
  <c r="AGX245" i="6"/>
  <c r="AHJ245" i="6"/>
  <c r="AJD123" i="4"/>
  <c r="AJP123" i="4"/>
  <c r="AKB123" i="4"/>
  <c r="AKN123" i="4"/>
  <c r="AKZ123" i="4"/>
  <c r="ALL123" i="4"/>
  <c r="ALX123" i="4"/>
  <c r="AJG124" i="4"/>
  <c r="AJS124" i="4"/>
  <c r="AKE124" i="4"/>
  <c r="AKQ124" i="4"/>
  <c r="ALC124" i="4"/>
  <c r="ALO124" i="4"/>
  <c r="AMA124" i="4"/>
  <c r="AHN245" i="6"/>
  <c r="AHZ245" i="6"/>
  <c r="AIL245" i="6"/>
  <c r="AIX125" i="4"/>
  <c r="AIX245" i="6" s="1"/>
  <c r="AJJ125" i="4"/>
  <c r="AJJ245" i="6" s="1"/>
  <c r="AJV125" i="4"/>
  <c r="AJV245" i="6" s="1"/>
  <c r="AKH125" i="4"/>
  <c r="AKH245" i="6" s="1"/>
  <c r="AKT125" i="4"/>
  <c r="AKT245" i="6" s="1"/>
  <c r="ALF125" i="4"/>
  <c r="ALF245" i="6" s="1"/>
  <c r="ALR125" i="4"/>
  <c r="ALR245" i="6" s="1"/>
  <c r="AMD125" i="4"/>
  <c r="AMD245" i="6" s="1"/>
  <c r="AJA126" i="4"/>
  <c r="AJM126" i="4"/>
  <c r="AJY126" i="4"/>
  <c r="AKK126" i="4"/>
  <c r="AKW126" i="4"/>
  <c r="ALI126" i="4"/>
  <c r="ALU126" i="4"/>
  <c r="AMG126" i="4"/>
  <c r="AJD127" i="4"/>
  <c r="AJP127" i="4"/>
  <c r="AKB127" i="4"/>
  <c r="AKN127" i="4"/>
  <c r="AKZ127" i="4"/>
  <c r="ALL127" i="4"/>
  <c r="ALX127" i="4"/>
  <c r="AJG128" i="4"/>
  <c r="AJS128" i="4"/>
  <c r="AKE128" i="4"/>
  <c r="AKQ128" i="4"/>
  <c r="ALC128" i="4"/>
  <c r="ALO128" i="4"/>
  <c r="AMA128" i="4"/>
  <c r="AGA245" i="6"/>
  <c r="AGM245" i="6"/>
  <c r="AGY245" i="6"/>
  <c r="AJE123" i="4"/>
  <c r="AJQ123" i="4"/>
  <c r="AKC123" i="4"/>
  <c r="AKO123" i="4"/>
  <c r="ALA123" i="4"/>
  <c r="ALM123" i="4"/>
  <c r="ALY123" i="4"/>
  <c r="AIV124" i="4"/>
  <c r="AJH124" i="4"/>
  <c r="AJT124" i="4"/>
  <c r="AKF124" i="4"/>
  <c r="AKR124" i="4"/>
  <c r="ALD124" i="4"/>
  <c r="ALP124" i="4"/>
  <c r="AMB124" i="4"/>
  <c r="AHO245" i="6"/>
  <c r="AIA245" i="6"/>
  <c r="AIM245" i="6"/>
  <c r="AIY125" i="4"/>
  <c r="AIY245" i="6" s="1"/>
  <c r="AJK125" i="4"/>
  <c r="AJK245" i="6" s="1"/>
  <c r="AJW125" i="4"/>
  <c r="AJW245" i="6" s="1"/>
  <c r="AKI125" i="4"/>
  <c r="AKI245" i="6" s="1"/>
  <c r="AKU125" i="4"/>
  <c r="AKU245" i="6" s="1"/>
  <c r="ALG125" i="4"/>
  <c r="ALG245" i="6" s="1"/>
  <c r="ALS125" i="4"/>
  <c r="ALS245" i="6" s="1"/>
  <c r="AME125" i="4"/>
  <c r="AME245" i="6" s="1"/>
  <c r="AJB126" i="4"/>
  <c r="AJN126" i="4"/>
  <c r="AJZ126" i="4"/>
  <c r="AKL126" i="4"/>
  <c r="AKX126" i="4"/>
  <c r="ALJ126" i="4"/>
  <c r="ALV126" i="4"/>
  <c r="AMH126" i="4"/>
  <c r="AIZ125" i="4"/>
  <c r="AIZ245" i="6" s="1"/>
  <c r="AJO126" i="4"/>
  <c r="AJH127" i="4"/>
  <c r="ALD127" i="4"/>
  <c r="AJW128" i="4"/>
  <c r="ALS128" i="4"/>
  <c r="AGE245" i="6"/>
  <c r="AMI126" i="4"/>
  <c r="AIW124" i="4"/>
  <c r="AJL125" i="4"/>
  <c r="AJL245" i="6" s="1"/>
  <c r="AKA126" i="4"/>
  <c r="AJQ127" i="4"/>
  <c r="ALM127" i="4"/>
  <c r="AKF128" i="4"/>
  <c r="AMB128" i="4"/>
  <c r="AGN245" i="6"/>
  <c r="ALB127" i="4"/>
  <c r="AJI124" i="4"/>
  <c r="AJX125" i="4"/>
  <c r="AJX245" i="6" s="1"/>
  <c r="AKC126" i="4"/>
  <c r="AJR127" i="4"/>
  <c r="ALN127" i="4"/>
  <c r="AKG128" i="4"/>
  <c r="AMC128" i="4"/>
  <c r="AGO245" i="6"/>
  <c r="AJF127" i="4"/>
  <c r="AJF123" i="4"/>
  <c r="AJU124" i="4"/>
  <c r="AKJ125" i="4"/>
  <c r="AKJ245" i="6" s="1"/>
  <c r="AKM126" i="4"/>
  <c r="AJT127" i="4"/>
  <c r="ALP127" i="4"/>
  <c r="AKI128" i="4"/>
  <c r="AME128" i="4"/>
  <c r="AGQ245" i="6"/>
  <c r="ALW126" i="4"/>
  <c r="AFS245" i="6"/>
  <c r="AJR123" i="4"/>
  <c r="AKG124" i="4"/>
  <c r="AKV125" i="4"/>
  <c r="AKV245" i="6" s="1"/>
  <c r="AKO126" i="4"/>
  <c r="AKC127" i="4"/>
  <c r="ALY127" i="4"/>
  <c r="AIV128" i="4"/>
  <c r="AKR128" i="4"/>
  <c r="AGZ245" i="6"/>
  <c r="AKR127" i="4"/>
  <c r="AKD123" i="4"/>
  <c r="AKS124" i="4"/>
  <c r="ALH125" i="4"/>
  <c r="ALH245" i="6" s="1"/>
  <c r="AKY126" i="4"/>
  <c r="AKD127" i="4"/>
  <c r="ALZ127" i="4"/>
  <c r="AIW128" i="4"/>
  <c r="AKS128" i="4"/>
  <c r="AHA245" i="6"/>
  <c r="ALG128" i="4"/>
  <c r="AJU128" i="4"/>
  <c r="AKP123" i="4"/>
  <c r="ALE124" i="4"/>
  <c r="ALT125" i="4"/>
  <c r="ALT245" i="6" s="1"/>
  <c r="ALA126" i="4"/>
  <c r="AKF127" i="4"/>
  <c r="AMB127" i="4"/>
  <c r="AIY128" i="4"/>
  <c r="AKU128" i="4"/>
  <c r="AHC245" i="6"/>
  <c r="ALZ123" i="4"/>
  <c r="AIV127" i="4"/>
  <c r="ALQ128" i="4"/>
  <c r="ALB123" i="4"/>
  <c r="ALQ124" i="4"/>
  <c r="AMF125" i="4"/>
  <c r="AMF245" i="6" s="1"/>
  <c r="ALK126" i="4"/>
  <c r="AKO127" i="4"/>
  <c r="AJH128" i="4"/>
  <c r="ALD128" i="4"/>
  <c r="ALN123" i="4"/>
  <c r="AMC124" i="4"/>
  <c r="ALM126" i="4"/>
  <c r="AKP127" i="4"/>
  <c r="AJI128" i="4"/>
  <c r="ALE128" i="4"/>
  <c r="AHP245" i="6"/>
  <c r="AJK128" i="4"/>
  <c r="AIB245" i="6"/>
  <c r="ALY126" i="4"/>
  <c r="AJE127" i="4"/>
  <c r="ALA127" i="4"/>
  <c r="AJT128" i="4"/>
  <c r="ALP128" i="4"/>
  <c r="AGB245" i="6"/>
  <c r="AJC126" i="4"/>
  <c r="AGC245" i="6"/>
  <c r="AFJ245" i="6"/>
  <c r="AFQ245" i="6"/>
  <c r="AFK245" i="6"/>
  <c r="AFL245" i="6"/>
  <c r="AFN245" i="6"/>
  <c r="AFI245" i="6"/>
  <c r="AFO245" i="6"/>
  <c r="AFM245" i="6"/>
  <c r="AFP245" i="6"/>
  <c r="L23" i="17" l="1"/>
  <c r="N23" i="17" s="1"/>
  <c r="L26" i="17"/>
  <c r="N26" i="17" s="1"/>
  <c r="E23" i="17"/>
  <c r="E26" i="17"/>
  <c r="F26" i="17" s="1"/>
  <c r="L24" i="17"/>
  <c r="N24" i="17" s="1"/>
  <c r="E24" i="17"/>
  <c r="F24" i="17" s="1"/>
  <c r="AOT247" i="6"/>
  <c r="AMW247" i="6"/>
  <c r="AND247" i="6"/>
  <c r="APV247" i="6"/>
  <c r="APH247" i="6"/>
  <c r="AOF247" i="6"/>
  <c r="APO247" i="6"/>
  <c r="ANR247" i="6"/>
  <c r="APA247" i="6"/>
  <c r="AOM247" i="6"/>
  <c r="AMP247" i="6"/>
  <c r="ANY247" i="6"/>
  <c r="AMI247" i="6"/>
  <c r="ANK247" i="6"/>
  <c r="APW130" i="4"/>
  <c r="APW131" i="4" s="1"/>
  <c r="APW248" i="6" s="1"/>
  <c r="APW252" i="6" s="1"/>
  <c r="APV130" i="4"/>
  <c r="APV131" i="4" s="1"/>
  <c r="APV248" i="6" s="1"/>
  <c r="APV252" i="6" s="1"/>
  <c r="APU130" i="4"/>
  <c r="APU131" i="4" s="1"/>
  <c r="APU248" i="6" s="1"/>
  <c r="APU252" i="6" s="1"/>
  <c r="APT130" i="4"/>
  <c r="APT131" i="4" s="1"/>
  <c r="APS130" i="4"/>
  <c r="APS131" i="4" s="1"/>
  <c r="APS248" i="6" s="1"/>
  <c r="APS252" i="6" s="1"/>
  <c r="APR130" i="4"/>
  <c r="APR131" i="4" s="1"/>
  <c r="APR248" i="6" s="1"/>
  <c r="APR252" i="6" s="1"/>
  <c r="APQ130" i="4"/>
  <c r="APQ131" i="4" s="1"/>
  <c r="APQ248" i="6" s="1"/>
  <c r="APQ252" i="6" s="1"/>
  <c r="APP130" i="4"/>
  <c r="APP131" i="4" s="1"/>
  <c r="APP248" i="6" s="1"/>
  <c r="APP252" i="6" s="1"/>
  <c r="APO130" i="4"/>
  <c r="APO131" i="4" s="1"/>
  <c r="APO248" i="6" s="1"/>
  <c r="APO252" i="6" s="1"/>
  <c r="APN130" i="4"/>
  <c r="APN131" i="4" s="1"/>
  <c r="APN248" i="6" s="1"/>
  <c r="APN252" i="6" s="1"/>
  <c r="APM130" i="4"/>
  <c r="APM131" i="4" s="1"/>
  <c r="APL130" i="4"/>
  <c r="APL131" i="4" s="1"/>
  <c r="APL248" i="6" s="1"/>
  <c r="APL252" i="6" s="1"/>
  <c r="APK130" i="4"/>
  <c r="APK131" i="4" s="1"/>
  <c r="APK248" i="6" s="1"/>
  <c r="APK252" i="6" s="1"/>
  <c r="APJ130" i="4"/>
  <c r="APJ131" i="4" s="1"/>
  <c r="APJ248" i="6" s="1"/>
  <c r="APJ252" i="6" s="1"/>
  <c r="API130" i="4"/>
  <c r="API131" i="4" s="1"/>
  <c r="API248" i="6" s="1"/>
  <c r="API252" i="6" s="1"/>
  <c r="APH130" i="4"/>
  <c r="APH131" i="4" s="1"/>
  <c r="APH248" i="6" s="1"/>
  <c r="APH252" i="6" s="1"/>
  <c r="APG130" i="4"/>
  <c r="APG131" i="4" s="1"/>
  <c r="APG248" i="6" s="1"/>
  <c r="APG252" i="6" s="1"/>
  <c r="APF130" i="4"/>
  <c r="APF131" i="4" s="1"/>
  <c r="APE130" i="4"/>
  <c r="APE131" i="4" s="1"/>
  <c r="APE248" i="6" s="1"/>
  <c r="APE252" i="6" s="1"/>
  <c r="APD130" i="4"/>
  <c r="APD131" i="4" s="1"/>
  <c r="APD248" i="6" s="1"/>
  <c r="APD252" i="6" s="1"/>
  <c r="APC130" i="4"/>
  <c r="APC131" i="4" s="1"/>
  <c r="APC248" i="6" s="1"/>
  <c r="APC252" i="6" s="1"/>
  <c r="APB130" i="4"/>
  <c r="APB131" i="4" s="1"/>
  <c r="APB248" i="6" s="1"/>
  <c r="APB252" i="6" s="1"/>
  <c r="APA130" i="4"/>
  <c r="APA131" i="4" s="1"/>
  <c r="APA248" i="6" s="1"/>
  <c r="APA252" i="6" s="1"/>
  <c r="AOZ130" i="4"/>
  <c r="AOZ131" i="4" s="1"/>
  <c r="AOZ248" i="6" s="1"/>
  <c r="AOZ252" i="6" s="1"/>
  <c r="AOY130" i="4"/>
  <c r="AOY131" i="4" s="1"/>
  <c r="AOX130" i="4"/>
  <c r="AOX131" i="4" s="1"/>
  <c r="AOX248" i="6" s="1"/>
  <c r="AOX252" i="6" s="1"/>
  <c r="AOW130" i="4"/>
  <c r="AOW131" i="4" s="1"/>
  <c r="AOW248" i="6" s="1"/>
  <c r="AOW252" i="6" s="1"/>
  <c r="AOV130" i="4"/>
  <c r="AOV131" i="4" s="1"/>
  <c r="AOV248" i="6" s="1"/>
  <c r="AOV252" i="6" s="1"/>
  <c r="AOU130" i="4"/>
  <c r="AOU131" i="4" s="1"/>
  <c r="AOU248" i="6" s="1"/>
  <c r="AOU252" i="6" s="1"/>
  <c r="AOT130" i="4"/>
  <c r="AOT131" i="4" s="1"/>
  <c r="AOT248" i="6" s="1"/>
  <c r="AOT252" i="6" s="1"/>
  <c r="AOS130" i="4"/>
  <c r="AOS131" i="4" s="1"/>
  <c r="AOS248" i="6" s="1"/>
  <c r="AOS252" i="6" s="1"/>
  <c r="AOR130" i="4"/>
  <c r="AOR131" i="4" s="1"/>
  <c r="AOQ130" i="4"/>
  <c r="AOQ131" i="4" s="1"/>
  <c r="AOQ248" i="6" s="1"/>
  <c r="AOQ252" i="6" s="1"/>
  <c r="AOP130" i="4"/>
  <c r="AOP131" i="4" s="1"/>
  <c r="AOP248" i="6" s="1"/>
  <c r="AOP252" i="6" s="1"/>
  <c r="AOO130" i="4"/>
  <c r="AOO131" i="4" s="1"/>
  <c r="AOO248" i="6" s="1"/>
  <c r="AOO252" i="6" s="1"/>
  <c r="AON130" i="4"/>
  <c r="AON131" i="4" s="1"/>
  <c r="AON248" i="6" s="1"/>
  <c r="AON252" i="6" s="1"/>
  <c r="AOM130" i="4"/>
  <c r="AOM131" i="4" s="1"/>
  <c r="AOM248" i="6" s="1"/>
  <c r="AOM252" i="6" s="1"/>
  <c r="AOL130" i="4"/>
  <c r="AOL131" i="4" s="1"/>
  <c r="AOK130" i="4"/>
  <c r="AOK131" i="4" s="1"/>
  <c r="AOK248" i="6" s="1"/>
  <c r="AOK252" i="6" s="1"/>
  <c r="AOJ130" i="4"/>
  <c r="AOJ131" i="4" s="1"/>
  <c r="AOJ248" i="6" s="1"/>
  <c r="AOJ252" i="6" s="1"/>
  <c r="AOI130" i="4"/>
  <c r="AOI131" i="4" s="1"/>
  <c r="AOI248" i="6" s="1"/>
  <c r="AOI252" i="6" s="1"/>
  <c r="AOH130" i="4"/>
  <c r="AOH131" i="4" s="1"/>
  <c r="AOH248" i="6" s="1"/>
  <c r="AOH252" i="6" s="1"/>
  <c r="AOG130" i="4"/>
  <c r="AOG131" i="4" s="1"/>
  <c r="AOG248" i="6" s="1"/>
  <c r="AOG252" i="6" s="1"/>
  <c r="AOF130" i="4"/>
  <c r="AOF131" i="4" s="1"/>
  <c r="AOF248" i="6" s="1"/>
  <c r="AOF252" i="6" s="1"/>
  <c r="AOE130" i="4"/>
  <c r="AOE131" i="4" s="1"/>
  <c r="AOE248" i="6" s="1"/>
  <c r="AOE252" i="6" s="1"/>
  <c r="AOD130" i="4"/>
  <c r="AOD131" i="4" s="1"/>
  <c r="AOC130" i="4"/>
  <c r="AOC131" i="4" s="1"/>
  <c r="AOC248" i="6" s="1"/>
  <c r="AOC252" i="6" s="1"/>
  <c r="AOB130" i="4"/>
  <c r="AOB131" i="4" s="1"/>
  <c r="AOB248" i="6" s="1"/>
  <c r="AOB252" i="6" s="1"/>
  <c r="AOA130" i="4"/>
  <c r="AOA131" i="4" s="1"/>
  <c r="AOA248" i="6" s="1"/>
  <c r="AOA252" i="6" s="1"/>
  <c r="ANZ130" i="4"/>
  <c r="ANZ131" i="4" s="1"/>
  <c r="ANZ248" i="6" s="1"/>
  <c r="ANZ252" i="6" s="1"/>
  <c r="ANY130" i="4"/>
  <c r="ANY131" i="4" s="1"/>
  <c r="ANY248" i="6" s="1"/>
  <c r="ANY252" i="6" s="1"/>
  <c r="ANX130" i="4"/>
  <c r="ANX131" i="4" s="1"/>
  <c r="ANX248" i="6" s="1"/>
  <c r="ANX252" i="6" s="1"/>
  <c r="ANW130" i="4"/>
  <c r="ANW131" i="4" s="1"/>
  <c r="ANV130" i="4"/>
  <c r="ANV131" i="4" s="1"/>
  <c r="ANV248" i="6" s="1"/>
  <c r="ANV252" i="6" s="1"/>
  <c r="ANU130" i="4"/>
  <c r="ANU131" i="4" s="1"/>
  <c r="ANU248" i="6" s="1"/>
  <c r="ANU252" i="6" s="1"/>
  <c r="ANT130" i="4"/>
  <c r="ANT131" i="4" s="1"/>
  <c r="ANT248" i="6" s="1"/>
  <c r="ANT252" i="6" s="1"/>
  <c r="ANS130" i="4"/>
  <c r="ANS131" i="4" s="1"/>
  <c r="ANS248" i="6" s="1"/>
  <c r="ANS252" i="6" s="1"/>
  <c r="ANR130" i="4"/>
  <c r="ANR131" i="4" s="1"/>
  <c r="ANR248" i="6" s="1"/>
  <c r="ANR252" i="6" s="1"/>
  <c r="ANQ130" i="4"/>
  <c r="ANQ131" i="4" s="1"/>
  <c r="ANQ248" i="6" s="1"/>
  <c r="ANQ252" i="6" s="1"/>
  <c r="ANP130" i="4"/>
  <c r="ANP131" i="4" s="1"/>
  <c r="ANO130" i="4"/>
  <c r="ANO131" i="4" s="1"/>
  <c r="ANO248" i="6" s="1"/>
  <c r="ANO252" i="6" s="1"/>
  <c r="ANN130" i="4"/>
  <c r="ANN131" i="4" s="1"/>
  <c r="ANN248" i="6" s="1"/>
  <c r="ANN252" i="6" s="1"/>
  <c r="ANM130" i="4"/>
  <c r="ANM131" i="4" s="1"/>
  <c r="ANM248" i="6" s="1"/>
  <c r="ANM252" i="6" s="1"/>
  <c r="ANL130" i="4"/>
  <c r="ANL131" i="4" s="1"/>
  <c r="ANL248" i="6" s="1"/>
  <c r="ANL252" i="6" s="1"/>
  <c r="ANK130" i="4"/>
  <c r="ANK131" i="4" s="1"/>
  <c r="ANK248" i="6" s="1"/>
  <c r="ANK252" i="6" s="1"/>
  <c r="ANJ130" i="4"/>
  <c r="ANJ131" i="4" s="1"/>
  <c r="ANJ248" i="6" s="1"/>
  <c r="ANJ252" i="6" s="1"/>
  <c r="ANI130" i="4"/>
  <c r="ANI131" i="4" s="1"/>
  <c r="ANH130" i="4"/>
  <c r="ANH131" i="4" s="1"/>
  <c r="ANH248" i="6" s="1"/>
  <c r="ANH252" i="6" s="1"/>
  <c r="ANG130" i="4"/>
  <c r="ANG131" i="4" s="1"/>
  <c r="ANG248" i="6" s="1"/>
  <c r="ANG252" i="6" s="1"/>
  <c r="ANF130" i="4"/>
  <c r="ANF131" i="4" s="1"/>
  <c r="ANF248" i="6" s="1"/>
  <c r="ANF252" i="6" s="1"/>
  <c r="ANE130" i="4"/>
  <c r="ANE131" i="4" s="1"/>
  <c r="ANE248" i="6" s="1"/>
  <c r="ANE252" i="6" s="1"/>
  <c r="AND130" i="4"/>
  <c r="AND131" i="4" s="1"/>
  <c r="AND248" i="6" s="1"/>
  <c r="AND252" i="6" s="1"/>
  <c r="ANC130" i="4"/>
  <c r="ANC131" i="4" s="1"/>
  <c r="ANC248" i="6" s="1"/>
  <c r="ANC252" i="6" s="1"/>
  <c r="ANB130" i="4"/>
  <c r="ANB131" i="4" s="1"/>
  <c r="ANA130" i="4"/>
  <c r="ANA131" i="4" s="1"/>
  <c r="ANA248" i="6" s="1"/>
  <c r="ANA252" i="6" s="1"/>
  <c r="AMZ130" i="4"/>
  <c r="AMZ131" i="4" s="1"/>
  <c r="AMZ248" i="6" s="1"/>
  <c r="AMZ252" i="6" s="1"/>
  <c r="AMY130" i="4"/>
  <c r="AMY131" i="4" s="1"/>
  <c r="AMY248" i="6" s="1"/>
  <c r="AMY252" i="6" s="1"/>
  <c r="AMX130" i="4"/>
  <c r="AMX131" i="4" s="1"/>
  <c r="AMX248" i="6" s="1"/>
  <c r="AMX252" i="6" s="1"/>
  <c r="AMW130" i="4"/>
  <c r="AMW131" i="4" s="1"/>
  <c r="AMW248" i="6" s="1"/>
  <c r="AMW252" i="6" s="1"/>
  <c r="AMV130" i="4"/>
  <c r="AMV131" i="4" s="1"/>
  <c r="AMU130" i="4"/>
  <c r="AMU131" i="4" s="1"/>
  <c r="AMU248" i="6" s="1"/>
  <c r="AMU252" i="6" s="1"/>
  <c r="AMT130" i="4"/>
  <c r="AMT131" i="4" s="1"/>
  <c r="AMT248" i="6" s="1"/>
  <c r="AMT252" i="6" s="1"/>
  <c r="AMS130" i="4"/>
  <c r="AMS131" i="4" s="1"/>
  <c r="AMS248" i="6" s="1"/>
  <c r="AMS252" i="6" s="1"/>
  <c r="AMR130" i="4"/>
  <c r="AMR131" i="4" s="1"/>
  <c r="AMR248" i="6" s="1"/>
  <c r="AMR252" i="6" s="1"/>
  <c r="AMQ130" i="4"/>
  <c r="AMQ131" i="4" s="1"/>
  <c r="AMQ248" i="6" s="1"/>
  <c r="AMQ252" i="6" s="1"/>
  <c r="AMP130" i="4"/>
  <c r="AMP131" i="4" s="1"/>
  <c r="AMO130" i="4"/>
  <c r="AMO131" i="4" s="1"/>
  <c r="AMO248" i="6" s="1"/>
  <c r="AMO252" i="6" s="1"/>
  <c r="AMN130" i="4"/>
  <c r="AMN131" i="4" s="1"/>
  <c r="AMM130" i="4"/>
  <c r="AMM131" i="4" s="1"/>
  <c r="AMM248" i="6" s="1"/>
  <c r="AMM252" i="6" s="1"/>
  <c r="AML130" i="4"/>
  <c r="AML131" i="4" s="1"/>
  <c r="AML248" i="6" s="1"/>
  <c r="AML252" i="6" s="1"/>
  <c r="AMK130" i="4"/>
  <c r="AMK131" i="4" s="1"/>
  <c r="AMK248" i="6" s="1"/>
  <c r="AMK252" i="6" s="1"/>
  <c r="AMJ130" i="4"/>
  <c r="AMJ131" i="4" s="1"/>
  <c r="AMJ248" i="6" s="1"/>
  <c r="AMJ252" i="6" s="1"/>
  <c r="APW134" i="4"/>
  <c r="APW314" i="6"/>
  <c r="APW315" i="6" s="1"/>
  <c r="APV134" i="4"/>
  <c r="APV314" i="6"/>
  <c r="APV315" i="6" s="1"/>
  <c r="APU134" i="4"/>
  <c r="APU314" i="6"/>
  <c r="APU315" i="6" s="1"/>
  <c r="APT134" i="4"/>
  <c r="APT314" i="6"/>
  <c r="APT315" i="6" s="1"/>
  <c r="APS134" i="4"/>
  <c r="APS314" i="6"/>
  <c r="APS315" i="6" s="1"/>
  <c r="APR134" i="4"/>
  <c r="APR314" i="6"/>
  <c r="APR315" i="6" s="1"/>
  <c r="APQ134" i="4"/>
  <c r="APQ314" i="6"/>
  <c r="APQ315" i="6" s="1"/>
  <c r="APP134" i="4"/>
  <c r="APP314" i="6"/>
  <c r="APP315" i="6" s="1"/>
  <c r="APO134" i="4"/>
  <c r="APO314" i="6"/>
  <c r="APO315" i="6" s="1"/>
  <c r="APN134" i="4"/>
  <c r="APN314" i="6"/>
  <c r="APN315" i="6" s="1"/>
  <c r="APM134" i="4"/>
  <c r="APM314" i="6"/>
  <c r="APM315" i="6" s="1"/>
  <c r="APL134" i="4"/>
  <c r="APL314" i="6"/>
  <c r="APL315" i="6" s="1"/>
  <c r="APK134" i="4"/>
  <c r="APK314" i="6"/>
  <c r="APK315" i="6" s="1"/>
  <c r="APJ134" i="4"/>
  <c r="APJ314" i="6"/>
  <c r="APJ315" i="6" s="1"/>
  <c r="API134" i="4"/>
  <c r="API314" i="6"/>
  <c r="API315" i="6" s="1"/>
  <c r="APH134" i="4"/>
  <c r="APH314" i="6"/>
  <c r="APH315" i="6" s="1"/>
  <c r="APG134" i="4"/>
  <c r="APG314" i="6"/>
  <c r="APG315" i="6" s="1"/>
  <c r="APF134" i="4"/>
  <c r="APF314" i="6"/>
  <c r="APF315" i="6" s="1"/>
  <c r="APE134" i="4"/>
  <c r="APE314" i="6"/>
  <c r="APE315" i="6" s="1"/>
  <c r="APD134" i="4"/>
  <c r="APD314" i="6"/>
  <c r="APD315" i="6" s="1"/>
  <c r="APC134" i="4"/>
  <c r="APC314" i="6"/>
  <c r="APC315" i="6" s="1"/>
  <c r="APB134" i="4"/>
  <c r="APB314" i="6"/>
  <c r="APB315" i="6" s="1"/>
  <c r="APA134" i="4"/>
  <c r="APA314" i="6"/>
  <c r="APA315" i="6" s="1"/>
  <c r="AOZ134" i="4"/>
  <c r="AOZ314" i="6"/>
  <c r="AOZ315" i="6" s="1"/>
  <c r="AOY134" i="4"/>
  <c r="AOY314" i="6"/>
  <c r="AOY315" i="6" s="1"/>
  <c r="AOX134" i="4"/>
  <c r="AOX314" i="6"/>
  <c r="AOX315" i="6" s="1"/>
  <c r="AOW134" i="4"/>
  <c r="AOW314" i="6"/>
  <c r="AOW315" i="6" s="1"/>
  <c r="AOV134" i="4"/>
  <c r="AOV314" i="6"/>
  <c r="AOV315" i="6" s="1"/>
  <c r="AOU134" i="4"/>
  <c r="AOU314" i="6"/>
  <c r="AOU315" i="6" s="1"/>
  <c r="AOT134" i="4"/>
  <c r="AOT314" i="6"/>
  <c r="AOT315" i="6" s="1"/>
  <c r="AOS134" i="4"/>
  <c r="AOS314" i="6"/>
  <c r="AOS315" i="6" s="1"/>
  <c r="AOR134" i="4"/>
  <c r="AOR314" i="6"/>
  <c r="AOR315" i="6" s="1"/>
  <c r="AOQ134" i="4"/>
  <c r="AOQ314" i="6"/>
  <c r="AOQ315" i="6" s="1"/>
  <c r="AOP134" i="4"/>
  <c r="AOP314" i="6"/>
  <c r="AOP315" i="6" s="1"/>
  <c r="AOO134" i="4"/>
  <c r="AOO314" i="6"/>
  <c r="AOO315" i="6" s="1"/>
  <c r="AON134" i="4"/>
  <c r="AON314" i="6"/>
  <c r="AON315" i="6" s="1"/>
  <c r="AOM134" i="4"/>
  <c r="AOM314" i="6"/>
  <c r="AOM315" i="6" s="1"/>
  <c r="AOL134" i="4"/>
  <c r="AOL314" i="6"/>
  <c r="AOL315" i="6" s="1"/>
  <c r="AOK134" i="4"/>
  <c r="AOK314" i="6"/>
  <c r="AOK315" i="6" s="1"/>
  <c r="AOJ134" i="4"/>
  <c r="AOJ314" i="6"/>
  <c r="AOJ315" i="6" s="1"/>
  <c r="AOI134" i="4"/>
  <c r="AOI314" i="6"/>
  <c r="AOI315" i="6" s="1"/>
  <c r="AOH134" i="4"/>
  <c r="AOH314" i="6"/>
  <c r="AOH315" i="6" s="1"/>
  <c r="AOG134" i="4"/>
  <c r="AOG314" i="6"/>
  <c r="AOG315" i="6" s="1"/>
  <c r="AOF134" i="4"/>
  <c r="AOF314" i="6"/>
  <c r="AOF315" i="6" s="1"/>
  <c r="AOE134" i="4"/>
  <c r="AOE314" i="6"/>
  <c r="AOE315" i="6" s="1"/>
  <c r="AOD134" i="4"/>
  <c r="AOD314" i="6"/>
  <c r="AOD315" i="6" s="1"/>
  <c r="AOC134" i="4"/>
  <c r="AOC314" i="6"/>
  <c r="AOC315" i="6" s="1"/>
  <c r="AOB134" i="4"/>
  <c r="AOB314" i="6"/>
  <c r="AOB315" i="6" s="1"/>
  <c r="AOA134" i="4"/>
  <c r="AOA314" i="6"/>
  <c r="AOA315" i="6" s="1"/>
  <c r="ANZ134" i="4"/>
  <c r="ANZ314" i="6"/>
  <c r="ANZ315" i="6" s="1"/>
  <c r="ANY134" i="4"/>
  <c r="ANY314" i="6"/>
  <c r="ANY315" i="6" s="1"/>
  <c r="ANX134" i="4"/>
  <c r="ANX314" i="6"/>
  <c r="ANX315" i="6" s="1"/>
  <c r="ANW134" i="4"/>
  <c r="ANW314" i="6"/>
  <c r="ANW315" i="6" s="1"/>
  <c r="ANV134" i="4"/>
  <c r="ANV314" i="6"/>
  <c r="ANV315" i="6" s="1"/>
  <c r="ANU134" i="4"/>
  <c r="ANU314" i="6"/>
  <c r="ANU315" i="6" s="1"/>
  <c r="ANT134" i="4"/>
  <c r="ANT314" i="6"/>
  <c r="ANT315" i="6" s="1"/>
  <c r="ANS134" i="4"/>
  <c r="ANS314" i="6"/>
  <c r="ANS315" i="6" s="1"/>
  <c r="ANR134" i="4"/>
  <c r="ANR314" i="6"/>
  <c r="ANR315" i="6" s="1"/>
  <c r="ANQ134" i="4"/>
  <c r="ANQ314" i="6"/>
  <c r="ANQ315" i="6" s="1"/>
  <c r="ANP134" i="4"/>
  <c r="ANP314" i="6"/>
  <c r="ANP315" i="6" s="1"/>
  <c r="ANO134" i="4"/>
  <c r="ANO314" i="6"/>
  <c r="ANO315" i="6" s="1"/>
  <c r="ANN134" i="4"/>
  <c r="ANN314" i="6"/>
  <c r="ANN315" i="6" s="1"/>
  <c r="ANM134" i="4"/>
  <c r="ANM314" i="6"/>
  <c r="ANM315" i="6" s="1"/>
  <c r="ANL134" i="4"/>
  <c r="ANL314" i="6"/>
  <c r="ANL315" i="6" s="1"/>
  <c r="ANK134" i="4"/>
  <c r="ANK314" i="6"/>
  <c r="ANK315" i="6" s="1"/>
  <c r="ANJ134" i="4"/>
  <c r="ANJ314" i="6"/>
  <c r="ANJ315" i="6" s="1"/>
  <c r="ANI134" i="4"/>
  <c r="ANI314" i="6"/>
  <c r="ANI315" i="6" s="1"/>
  <c r="ANH134" i="4"/>
  <c r="ANH314" i="6"/>
  <c r="ANH315" i="6" s="1"/>
  <c r="ANG134" i="4"/>
  <c r="ANG314" i="6"/>
  <c r="ANG315" i="6" s="1"/>
  <c r="ANF134" i="4"/>
  <c r="ANF314" i="6"/>
  <c r="ANF315" i="6" s="1"/>
  <c r="ANE134" i="4"/>
  <c r="ANE314" i="6"/>
  <c r="ANE315" i="6" s="1"/>
  <c r="AND134" i="4"/>
  <c r="AND314" i="6"/>
  <c r="AND315" i="6" s="1"/>
  <c r="ANC134" i="4"/>
  <c r="ANC314" i="6"/>
  <c r="ANC315" i="6" s="1"/>
  <c r="ANB134" i="4"/>
  <c r="ANB314" i="6"/>
  <c r="ANB315" i="6" s="1"/>
  <c r="ANA134" i="4"/>
  <c r="ANA314" i="6"/>
  <c r="ANA315" i="6" s="1"/>
  <c r="AMZ134" i="4"/>
  <c r="AMZ314" i="6"/>
  <c r="AMZ315" i="6" s="1"/>
  <c r="AMY134" i="4"/>
  <c r="AMY314" i="6"/>
  <c r="AMY315" i="6" s="1"/>
  <c r="AMX134" i="4"/>
  <c r="AMX314" i="6"/>
  <c r="AMX315" i="6" s="1"/>
  <c r="AMW134" i="4"/>
  <c r="AMW314" i="6"/>
  <c r="AMW315" i="6" s="1"/>
  <c r="AMV134" i="4"/>
  <c r="AMV314" i="6"/>
  <c r="AMV315" i="6" s="1"/>
  <c r="AMU134" i="4"/>
  <c r="AMU314" i="6"/>
  <c r="AMU315" i="6" s="1"/>
  <c r="AMT134" i="4"/>
  <c r="AMT314" i="6"/>
  <c r="AMT315" i="6" s="1"/>
  <c r="AMS134" i="4"/>
  <c r="AMS314" i="6"/>
  <c r="AMS315" i="6" s="1"/>
  <c r="AMR134" i="4"/>
  <c r="AMR314" i="6"/>
  <c r="AMR315" i="6" s="1"/>
  <c r="AMQ134" i="4"/>
  <c r="AMQ314" i="6"/>
  <c r="AMQ315" i="6" s="1"/>
  <c r="AMP134" i="4"/>
  <c r="AMP314" i="6"/>
  <c r="AMP315" i="6" s="1"/>
  <c r="AMO134" i="4"/>
  <c r="AMO314" i="6"/>
  <c r="AMO315" i="6" s="1"/>
  <c r="AMN134" i="4"/>
  <c r="AMN314" i="6"/>
  <c r="AMN315" i="6" s="1"/>
  <c r="AMM134" i="4"/>
  <c r="AMM314" i="6"/>
  <c r="AMM315" i="6" s="1"/>
  <c r="AML134" i="4"/>
  <c r="AML314" i="6"/>
  <c r="AML315" i="6" s="1"/>
  <c r="AMK134" i="4"/>
  <c r="AMK314" i="6"/>
  <c r="AMK315" i="6" s="1"/>
  <c r="AMJ134" i="4"/>
  <c r="AMJ314" i="6"/>
  <c r="AMJ315" i="6" s="1"/>
  <c r="E27" i="17"/>
  <c r="F27" i="17" s="1"/>
  <c r="L27" i="17"/>
  <c r="N27" i="17" s="1"/>
  <c r="AHQ314" i="6"/>
  <c r="AHQ315" i="6" s="1"/>
  <c r="AHX314" i="6"/>
  <c r="AHX315" i="6" s="1"/>
  <c r="AHI314" i="6"/>
  <c r="AHI315" i="6" s="1"/>
  <c r="AHP314" i="6"/>
  <c r="AHP315" i="6" s="1"/>
  <c r="AJQ134" i="4"/>
  <c r="AGE314" i="6"/>
  <c r="AGE315" i="6" s="1"/>
  <c r="AFI247" i="6"/>
  <c r="ALB130" i="4"/>
  <c r="ALB131" i="4" s="1"/>
  <c r="ALB248" i="6" s="1"/>
  <c r="ALB252" i="6" s="1"/>
  <c r="AJR130" i="4"/>
  <c r="AJR131" i="4" s="1"/>
  <c r="AJR248" i="6" s="1"/>
  <c r="AJR252" i="6" s="1"/>
  <c r="ALZ130" i="4"/>
  <c r="ALZ131" i="4" s="1"/>
  <c r="ALZ248" i="6" s="1"/>
  <c r="ALZ252" i="6" s="1"/>
  <c r="ALM130" i="4"/>
  <c r="ALM131" i="4" s="1"/>
  <c r="ALM248" i="6" s="1"/>
  <c r="ALM252" i="6" s="1"/>
  <c r="AJD130" i="4"/>
  <c r="AJD131" i="4" s="1"/>
  <c r="AJD248" i="6" s="1"/>
  <c r="AJD252" i="6" s="1"/>
  <c r="AIE130" i="4"/>
  <c r="AIE131" i="4" s="1"/>
  <c r="AIE248" i="6" s="1"/>
  <c r="AIE252" i="6" s="1"/>
  <c r="ALI130" i="4"/>
  <c r="ALI131" i="4" s="1"/>
  <c r="ALI248" i="6" s="1"/>
  <c r="ALI252" i="6" s="1"/>
  <c r="AGG130" i="4"/>
  <c r="AGG131" i="4" s="1"/>
  <c r="AGG248" i="6" s="1"/>
  <c r="AGG252" i="6" s="1"/>
  <c r="AKJ130" i="4"/>
  <c r="AKJ131" i="4" s="1"/>
  <c r="AKL132" i="4" s="1"/>
  <c r="AIA130" i="4"/>
  <c r="AIA131" i="4" s="1"/>
  <c r="AIA248" i="6" s="1"/>
  <c r="AIA252" i="6" s="1"/>
  <c r="ALR130" i="4"/>
  <c r="ALR131" i="4" s="1"/>
  <c r="ALR248" i="6" s="1"/>
  <c r="ALR252" i="6" s="1"/>
  <c r="AFR130" i="4"/>
  <c r="AFR131" i="4" s="1"/>
  <c r="AFR248" i="6" s="1"/>
  <c r="AFR252" i="6" s="1"/>
  <c r="AKR130" i="4"/>
  <c r="AKR131" i="4" s="1"/>
  <c r="AKR248" i="6" s="1"/>
  <c r="AKR252" i="6" s="1"/>
  <c r="AHK130" i="4"/>
  <c r="AHK131" i="4" s="1"/>
  <c r="AHK248" i="6" s="1"/>
  <c r="AJF130" i="4"/>
  <c r="AJF131" i="4" s="1"/>
  <c r="AJF248" i="6" s="1"/>
  <c r="AJF252" i="6" s="1"/>
  <c r="ALU134" i="4"/>
  <c r="ALU314" i="6"/>
  <c r="ALU315" i="6" s="1"/>
  <c r="AFG314" i="6"/>
  <c r="AFG315" i="6" s="1"/>
  <c r="AFJ314" i="6"/>
  <c r="AFJ315" i="6" s="1"/>
  <c r="ALN130" i="4"/>
  <c r="ALN131" i="4" s="1"/>
  <c r="ALN248" i="6" s="1"/>
  <c r="ALN252" i="6" s="1"/>
  <c r="AKD130" i="4"/>
  <c r="AKD131" i="4" s="1"/>
  <c r="AKD248" i="6" s="1"/>
  <c r="AKD252" i="6" s="1"/>
  <c r="AIH130" i="4"/>
  <c r="AIH131" i="4" s="1"/>
  <c r="AIH248" i="6" s="1"/>
  <c r="AIH252" i="6" s="1"/>
  <c r="AHV130" i="4"/>
  <c r="AHV131" i="4" s="1"/>
  <c r="AHV248" i="6" s="1"/>
  <c r="AHV252" i="6" s="1"/>
  <c r="ALA130" i="4"/>
  <c r="ALA131" i="4" s="1"/>
  <c r="ALA248" i="6" s="1"/>
  <c r="ALA252" i="6" s="1"/>
  <c r="AJX247" i="6"/>
  <c r="AIR130" i="4"/>
  <c r="AIR131" i="4" s="1"/>
  <c r="AIR248" i="6" s="1"/>
  <c r="AIR252" i="6" s="1"/>
  <c r="AHS130" i="4"/>
  <c r="AHS131" i="4" s="1"/>
  <c r="AHS248" i="6" s="1"/>
  <c r="AHS252" i="6" s="1"/>
  <c r="AMH130" i="4"/>
  <c r="AMH131" i="4" s="1"/>
  <c r="AMH248" i="6" s="1"/>
  <c r="AMH252" i="6" s="1"/>
  <c r="AHF130" i="4"/>
  <c r="AHF131" i="4" s="1"/>
  <c r="AHF248" i="6" s="1"/>
  <c r="AHF252" i="6" s="1"/>
  <c r="AKW130" i="4"/>
  <c r="AKW131" i="4" s="1"/>
  <c r="AKW248" i="6" s="1"/>
  <c r="AKW252" i="6" s="1"/>
  <c r="AFU130" i="4"/>
  <c r="AFU131" i="4" s="1"/>
  <c r="AJX130" i="4"/>
  <c r="AJX131" i="4" s="1"/>
  <c r="AJX248" i="6" s="1"/>
  <c r="AJX252" i="6" s="1"/>
  <c r="AHO130" i="4"/>
  <c r="AHO131" i="4" s="1"/>
  <c r="AHO248" i="6" s="1"/>
  <c r="AHO252" i="6" s="1"/>
  <c r="AHC130" i="4"/>
  <c r="AHC131" i="4" s="1"/>
  <c r="AHC248" i="6" s="1"/>
  <c r="AHC252" i="6" s="1"/>
  <c r="ALF130" i="4"/>
  <c r="ALF131" i="4" s="1"/>
  <c r="ALF248" i="6" s="1"/>
  <c r="ALF252" i="6" s="1"/>
  <c r="AHF247" i="6"/>
  <c r="AJI130" i="4"/>
  <c r="AJI131" i="4" s="1"/>
  <c r="AJI248" i="6" s="1"/>
  <c r="AJI252" i="6" s="1"/>
  <c r="AKF130" i="4"/>
  <c r="AKF131" i="4" s="1"/>
  <c r="AKF248" i="6" s="1"/>
  <c r="AKF252" i="6" s="1"/>
  <c r="AKP134" i="4"/>
  <c r="AKP314" i="6"/>
  <c r="AKP315" i="6" s="1"/>
  <c r="AFM314" i="6"/>
  <c r="AFM315" i="6" s="1"/>
  <c r="AJW134" i="4"/>
  <c r="AJW314" i="6"/>
  <c r="AJW315" i="6" s="1"/>
  <c r="ALW134" i="4"/>
  <c r="ALW314" i="6"/>
  <c r="ALW315" i="6" s="1"/>
  <c r="AJP134" i="4"/>
  <c r="AJP314" i="6"/>
  <c r="AJP315" i="6" s="1"/>
  <c r="AFP314" i="6"/>
  <c r="AFP315" i="6" s="1"/>
  <c r="AJH134" i="4"/>
  <c r="AJH314" i="6"/>
  <c r="AJH315" i="6" s="1"/>
  <c r="AGO314" i="6"/>
  <c r="AGO315" i="6" s="1"/>
  <c r="ALS134" i="4"/>
  <c r="ALS314" i="6"/>
  <c r="ALS315" i="6" s="1"/>
  <c r="AKM134" i="4"/>
  <c r="AKM314" i="6"/>
  <c r="AKM315" i="6" s="1"/>
  <c r="AFH314" i="6"/>
  <c r="AFH315" i="6" s="1"/>
  <c r="AKR134" i="4"/>
  <c r="AKR314" i="6"/>
  <c r="AKR315" i="6" s="1"/>
  <c r="AIC314" i="6"/>
  <c r="AIC315" i="6" s="1"/>
  <c r="AIG314" i="6"/>
  <c r="AIG315" i="6" s="1"/>
  <c r="AIO314" i="6"/>
  <c r="AIO315" i="6" s="1"/>
  <c r="AMB134" i="4"/>
  <c r="AMB314" i="6"/>
  <c r="AMB315" i="6" s="1"/>
  <c r="AFN314" i="6"/>
  <c r="AFN315" i="6" s="1"/>
  <c r="AKE134" i="4"/>
  <c r="AKE314" i="6"/>
  <c r="AKE315" i="6" s="1"/>
  <c r="ALO134" i="4"/>
  <c r="ALO314" i="6"/>
  <c r="ALO315" i="6" s="1"/>
  <c r="AFO130" i="4"/>
  <c r="AFO131" i="4" s="1"/>
  <c r="AFO248" i="6" s="1"/>
  <c r="AFO252" i="6" s="1"/>
  <c r="AIT130" i="4"/>
  <c r="AIT131" i="4" s="1"/>
  <c r="ALU247" i="6"/>
  <c r="AKO130" i="4"/>
  <c r="AKO131" i="4" s="1"/>
  <c r="AKO248" i="6" s="1"/>
  <c r="AKO252" i="6" s="1"/>
  <c r="AIF130" i="4"/>
  <c r="AIF131" i="4" s="1"/>
  <c r="ALV130" i="4"/>
  <c r="ALV131" i="4" s="1"/>
  <c r="ALV248" i="6" s="1"/>
  <c r="ALV252" i="6" s="1"/>
  <c r="AGT130" i="4"/>
  <c r="AGT131" i="4" s="1"/>
  <c r="AGT248" i="6" s="1"/>
  <c r="AGT252" i="6" s="1"/>
  <c r="AKK130" i="4"/>
  <c r="AKK131" i="4" s="1"/>
  <c r="AKK248" i="6" s="1"/>
  <c r="AKK252" i="6" s="1"/>
  <c r="AJL130" i="4"/>
  <c r="AJL131" i="4" s="1"/>
  <c r="AJL248" i="6" s="1"/>
  <c r="AJL252" i="6" s="1"/>
  <c r="AGQ130" i="4"/>
  <c r="AGQ131" i="4" s="1"/>
  <c r="AGQ248" i="6" s="1"/>
  <c r="AGQ252" i="6" s="1"/>
  <c r="AKT130" i="4"/>
  <c r="AKT131" i="4" s="1"/>
  <c r="AKT248" i="6" s="1"/>
  <c r="AKT252" i="6" s="1"/>
  <c r="AIW130" i="4"/>
  <c r="AIW131" i="4" s="1"/>
  <c r="AIW248" i="6" s="1"/>
  <c r="AIW252" i="6" s="1"/>
  <c r="AKZ247" i="6"/>
  <c r="AJT130" i="4"/>
  <c r="AJT131" i="4" s="1"/>
  <c r="AJT248" i="6" s="1"/>
  <c r="AJT252" i="6" s="1"/>
  <c r="AMA130" i="4"/>
  <c r="AMA131" i="4" s="1"/>
  <c r="AMA248" i="6" s="1"/>
  <c r="AMA252" i="6" s="1"/>
  <c r="AFI314" i="6"/>
  <c r="AFI315" i="6" s="1"/>
  <c r="AKX134" i="4"/>
  <c r="AKX314" i="6"/>
  <c r="AKX315" i="6" s="1"/>
  <c r="AIT134" i="4"/>
  <c r="AIT314" i="6"/>
  <c r="AIT315" i="6" s="1"/>
  <c r="AFK314" i="6"/>
  <c r="AFK315" i="6" s="1"/>
  <c r="ALA134" i="4"/>
  <c r="ALA314" i="6"/>
  <c r="ALA315" i="6" s="1"/>
  <c r="AFQ314" i="6"/>
  <c r="AFQ315" i="6" s="1"/>
  <c r="AJU134" i="4"/>
  <c r="AJU314" i="6"/>
  <c r="AJU315" i="6" s="1"/>
  <c r="AGI314" i="6"/>
  <c r="AGI315" i="6" s="1"/>
  <c r="ALT134" i="4"/>
  <c r="ALT314" i="6"/>
  <c r="ALT315" i="6" s="1"/>
  <c r="ALE134" i="4"/>
  <c r="ALE314" i="6"/>
  <c r="ALE315" i="6" s="1"/>
  <c r="AGC314" i="6"/>
  <c r="AGC315" i="6" s="1"/>
  <c r="AIH314" i="6"/>
  <c r="AIH315" i="6" s="1"/>
  <c r="AGJ314" i="6"/>
  <c r="AGJ315" i="6" s="1"/>
  <c r="AJN134" i="4"/>
  <c r="AJN314" i="6"/>
  <c r="AJN315" i="6" s="1"/>
  <c r="AKD134" i="4"/>
  <c r="AKD314" i="6"/>
  <c r="AKD315" i="6" s="1"/>
  <c r="AIK314" i="6"/>
  <c r="AIK315" i="6" s="1"/>
  <c r="AFI130" i="4"/>
  <c r="AFI131" i="4" s="1"/>
  <c r="AFI248" i="6" s="1"/>
  <c r="AFI252" i="6" s="1"/>
  <c r="AGD247" i="6"/>
  <c r="AGM130" i="4"/>
  <c r="AGM131" i="4" s="1"/>
  <c r="AGM248" i="6" s="1"/>
  <c r="AGM252" i="6" s="1"/>
  <c r="AFZ130" i="4"/>
  <c r="AFZ131" i="4" s="1"/>
  <c r="AFZ248" i="6" s="1"/>
  <c r="AFZ252" i="6" s="1"/>
  <c r="AKP130" i="4"/>
  <c r="AKP131" i="4" s="1"/>
  <c r="AKP248" i="6" s="1"/>
  <c r="AKP252" i="6" s="1"/>
  <c r="AHJ130" i="4"/>
  <c r="AHJ131" i="4" s="1"/>
  <c r="AHJ248" i="6" s="1"/>
  <c r="AHJ252" i="6" s="1"/>
  <c r="AHA130" i="4"/>
  <c r="AHA131" i="4" s="1"/>
  <c r="AHA248" i="6" s="1"/>
  <c r="AHA252" i="6" s="1"/>
  <c r="AGX130" i="4"/>
  <c r="AGX131" i="4" s="1"/>
  <c r="AGX248" i="6" s="1"/>
  <c r="AGX252" i="6" s="1"/>
  <c r="AGO130" i="4"/>
  <c r="AGO131" i="4" s="1"/>
  <c r="AGO248" i="6" s="1"/>
  <c r="AGO252" i="6" s="1"/>
  <c r="AKC130" i="4"/>
  <c r="AKC131" i="4" s="1"/>
  <c r="AHT130" i="4"/>
  <c r="AHT131" i="4" s="1"/>
  <c r="AHT248" i="6" s="1"/>
  <c r="AHT252" i="6" s="1"/>
  <c r="AIA247" i="6"/>
  <c r="AMI130" i="4"/>
  <c r="AMI131" i="4" s="1"/>
  <c r="AMI248" i="6" s="1"/>
  <c r="AMI252" i="6" s="1"/>
  <c r="ALJ130" i="4"/>
  <c r="ALJ131" i="4" s="1"/>
  <c r="ALJ248" i="6" s="1"/>
  <c r="ALJ252" i="6" s="1"/>
  <c r="AGH130" i="4"/>
  <c r="AGH131" i="4" s="1"/>
  <c r="AGH248" i="6" s="1"/>
  <c r="AGH252" i="6" s="1"/>
  <c r="AJY130" i="4"/>
  <c r="AJY131" i="4" s="1"/>
  <c r="AJY248" i="6" s="1"/>
  <c r="AJY252" i="6" s="1"/>
  <c r="AIZ130" i="4"/>
  <c r="AIZ131" i="4" s="1"/>
  <c r="AIZ248" i="6" s="1"/>
  <c r="AIZ252" i="6" s="1"/>
  <c r="AME130" i="4"/>
  <c r="AME131" i="4" s="1"/>
  <c r="AME248" i="6" s="1"/>
  <c r="AME252" i="6" s="1"/>
  <c r="AGE130" i="4"/>
  <c r="AGE131" i="4" s="1"/>
  <c r="AGE248" i="6" s="1"/>
  <c r="AGE252" i="6" s="1"/>
  <c r="ALN247" i="6"/>
  <c r="AKH130" i="4"/>
  <c r="AKH131" i="4" s="1"/>
  <c r="AKH248" i="6" s="1"/>
  <c r="AKH252" i="6" s="1"/>
  <c r="AIK130" i="4"/>
  <c r="AIK131" i="4" s="1"/>
  <c r="AIK248" i="6" s="1"/>
  <c r="AIK252" i="6" s="1"/>
  <c r="AJH130" i="4"/>
  <c r="AJH131" i="4" s="1"/>
  <c r="ALO130" i="4"/>
  <c r="ALO131" i="4" s="1"/>
  <c r="ALO248" i="6" s="1"/>
  <c r="ALO252" i="6" s="1"/>
  <c r="AIZ134" i="4"/>
  <c r="AIZ314" i="6"/>
  <c r="AIZ315" i="6" s="1"/>
  <c r="AGL314" i="6"/>
  <c r="AGL315" i="6" s="1"/>
  <c r="ALK134" i="4"/>
  <c r="ALK314" i="6"/>
  <c r="ALK315" i="6" s="1"/>
  <c r="AHD314" i="6"/>
  <c r="AHD315" i="6" s="1"/>
  <c r="ALZ134" i="4"/>
  <c r="ALZ314" i="6"/>
  <c r="ALZ315" i="6" s="1"/>
  <c r="AJV134" i="4"/>
  <c r="AJV314" i="6"/>
  <c r="AJV315" i="6" s="1"/>
  <c r="AMA134" i="4"/>
  <c r="AMA314" i="6"/>
  <c r="AMA315" i="6" s="1"/>
  <c r="AKZ134" i="4"/>
  <c r="AKZ314" i="6"/>
  <c r="AKZ315" i="6" s="1"/>
  <c r="AHF314" i="6"/>
  <c r="AHF315" i="6" s="1"/>
  <c r="ALF134" i="4"/>
  <c r="ALF314" i="6"/>
  <c r="ALF315" i="6" s="1"/>
  <c r="AIY134" i="4"/>
  <c r="AIY314" i="6"/>
  <c r="AIY315" i="6" s="1"/>
  <c r="AHY314" i="6"/>
  <c r="AHY315" i="6" s="1"/>
  <c r="AJF134" i="4"/>
  <c r="AJF314" i="6"/>
  <c r="AJF315" i="6" s="1"/>
  <c r="AIJ314" i="6"/>
  <c r="AIJ315" i="6" s="1"/>
  <c r="AKA134" i="4"/>
  <c r="AKA314" i="6"/>
  <c r="AKA315" i="6" s="1"/>
  <c r="ALJ134" i="4"/>
  <c r="ALJ314" i="6"/>
  <c r="ALJ315" i="6" s="1"/>
  <c r="AJC134" i="4"/>
  <c r="AJC314" i="6"/>
  <c r="AJC315" i="6" s="1"/>
  <c r="AGA130" i="4"/>
  <c r="AGA131" i="4" s="1"/>
  <c r="AGA248" i="6" s="1"/>
  <c r="AGA252" i="6" s="1"/>
  <c r="AGY130" i="4"/>
  <c r="AGY131" i="4" s="1"/>
  <c r="AGY248" i="6" s="1"/>
  <c r="AGY252" i="6" s="1"/>
  <c r="AJQ130" i="4"/>
  <c r="AJQ131" i="4" s="1"/>
  <c r="AJQ248" i="6" s="1"/>
  <c r="AJQ252" i="6" s="1"/>
  <c r="ALW130" i="4"/>
  <c r="ALW131" i="4" s="1"/>
  <c r="ALW248" i="6" s="1"/>
  <c r="ALW252" i="6" s="1"/>
  <c r="AHG130" i="4"/>
  <c r="AHG131" i="4" s="1"/>
  <c r="AHG248" i="6" s="1"/>
  <c r="AHG252" i="6" s="1"/>
  <c r="AKX130" i="4"/>
  <c r="AKX131" i="4" s="1"/>
  <c r="AFV130" i="4"/>
  <c r="AFV131" i="4" s="1"/>
  <c r="AFV248" i="6" s="1"/>
  <c r="AFV252" i="6" s="1"/>
  <c r="AKS247" i="6"/>
  <c r="AJM130" i="4"/>
  <c r="AJM131" i="4" s="1"/>
  <c r="AJM248" i="6" s="1"/>
  <c r="AJM252" i="6" s="1"/>
  <c r="AIN130" i="4"/>
  <c r="AIN131" i="4" s="1"/>
  <c r="AIN248" i="6" s="1"/>
  <c r="AIN252" i="6" s="1"/>
  <c r="ALS130" i="4"/>
  <c r="ALS131" i="4" s="1"/>
  <c r="AFS130" i="4"/>
  <c r="AFS131" i="4" s="1"/>
  <c r="AFS248" i="6" s="1"/>
  <c r="AFS252" i="6" s="1"/>
  <c r="AJV130" i="4"/>
  <c r="AJV131" i="4" s="1"/>
  <c r="AHY130" i="4"/>
  <c r="AHY131" i="4" s="1"/>
  <c r="AIV130" i="4"/>
  <c r="AIV131" i="4" s="1"/>
  <c r="AIV248" i="6" s="1"/>
  <c r="AIV252" i="6" s="1"/>
  <c r="ALC130" i="4"/>
  <c r="ALC131" i="4" s="1"/>
  <c r="ALC248" i="6" s="1"/>
  <c r="ALC252" i="6" s="1"/>
  <c r="AJA134" i="4"/>
  <c r="AJA314" i="6"/>
  <c r="AJA315" i="6" s="1"/>
  <c r="AHE314" i="6"/>
  <c r="AHE315" i="6" s="1"/>
  <c r="AHJ314" i="6"/>
  <c r="AHJ315" i="6" s="1"/>
  <c r="AIA314" i="6"/>
  <c r="AIA315" i="6" s="1"/>
  <c r="AIV134" i="4"/>
  <c r="AIV314" i="6"/>
  <c r="AIV315" i="6" s="1"/>
  <c r="AIS134" i="4"/>
  <c r="AIS314" i="6"/>
  <c r="AIS315" i="6" s="1"/>
  <c r="ALG134" i="4"/>
  <c r="ALG314" i="6"/>
  <c r="ALG315" i="6" s="1"/>
  <c r="AGP314" i="6"/>
  <c r="AGP315" i="6" s="1"/>
  <c r="AJS134" i="4"/>
  <c r="AJS314" i="6"/>
  <c r="AJS315" i="6" s="1"/>
  <c r="AHN314" i="6"/>
  <c r="AHN315" i="6" s="1"/>
  <c r="AKW134" i="4"/>
  <c r="AKW314" i="6"/>
  <c r="AKW315" i="6" s="1"/>
  <c r="AHL314" i="6"/>
  <c r="AHL315" i="6" s="1"/>
  <c r="ALC134" i="4"/>
  <c r="ALC314" i="6"/>
  <c r="ALC315" i="6" s="1"/>
  <c r="AIB314" i="6"/>
  <c r="AIB315" i="6" s="1"/>
  <c r="AHR314" i="6"/>
  <c r="AHR315" i="6" s="1"/>
  <c r="AFR314" i="6"/>
  <c r="AFR315" i="6" s="1"/>
  <c r="AFP130" i="4"/>
  <c r="AFP131" i="4" s="1"/>
  <c r="AFP248" i="6" s="1"/>
  <c r="AFP252" i="6" s="1"/>
  <c r="AGL130" i="4"/>
  <c r="AGL131" i="4" s="1"/>
  <c r="AGL248" i="6" s="1"/>
  <c r="AGL252" i="6" s="1"/>
  <c r="AGC130" i="4"/>
  <c r="AGC131" i="4" s="1"/>
  <c r="AGC248" i="6" s="1"/>
  <c r="AGC252" i="6" s="1"/>
  <c r="AJE130" i="4"/>
  <c r="AJE131" i="4" s="1"/>
  <c r="AJE248" i="6" s="1"/>
  <c r="AJE252" i="6" s="1"/>
  <c r="ALK130" i="4"/>
  <c r="ALK131" i="4" s="1"/>
  <c r="ALK248" i="6" s="1"/>
  <c r="ALK252" i="6" s="1"/>
  <c r="AGU130" i="4"/>
  <c r="AGU131" i="4" s="1"/>
  <c r="AGU248" i="6" s="1"/>
  <c r="AGU252" i="6" s="1"/>
  <c r="AKL130" i="4"/>
  <c r="AKL131" i="4" s="1"/>
  <c r="AKL248" i="6" s="1"/>
  <c r="AKL252" i="6" s="1"/>
  <c r="AJA130" i="4"/>
  <c r="AJA131" i="4" s="1"/>
  <c r="AGK247" i="6"/>
  <c r="AIB130" i="4"/>
  <c r="AIB131" i="4" s="1"/>
  <c r="AIB248" i="6" s="1"/>
  <c r="AIB252" i="6" s="1"/>
  <c r="AHD130" i="4"/>
  <c r="AHD131" i="4" s="1"/>
  <c r="ALG130" i="4"/>
  <c r="ALG131" i="4" s="1"/>
  <c r="ALG248" i="6" s="1"/>
  <c r="ALG252" i="6" s="1"/>
  <c r="AJJ130" i="4"/>
  <c r="AJJ131" i="4" s="1"/>
  <c r="AJJ248" i="6" s="1"/>
  <c r="AJJ252" i="6" s="1"/>
  <c r="AHM130" i="4"/>
  <c r="AHM131" i="4" s="1"/>
  <c r="AHM248" i="6" s="1"/>
  <c r="AHM252" i="6" s="1"/>
  <c r="AIJ130" i="4"/>
  <c r="AIJ131" i="4" s="1"/>
  <c r="AIJ248" i="6" s="1"/>
  <c r="AIJ252" i="6" s="1"/>
  <c r="AGZ130" i="4"/>
  <c r="AGZ131" i="4" s="1"/>
  <c r="AGZ248" i="6" s="1"/>
  <c r="AGZ252" i="6" s="1"/>
  <c r="AKQ130" i="4"/>
  <c r="AKQ131" i="4" s="1"/>
  <c r="AJK134" i="4"/>
  <c r="AJK314" i="6"/>
  <c r="AJK315" i="6" s="1"/>
  <c r="AHS314" i="6"/>
  <c r="AHS315" i="6" s="1"/>
  <c r="AJD134" i="4"/>
  <c r="AJD314" i="6"/>
  <c r="AJD315" i="6" s="1"/>
  <c r="AIL314" i="6"/>
  <c r="AIL315" i="6" s="1"/>
  <c r="AJI134" i="4"/>
  <c r="AJI314" i="6"/>
  <c r="AJI315" i="6" s="1"/>
  <c r="AHT314" i="6"/>
  <c r="AHT315" i="6" s="1"/>
  <c r="AMH134" i="4"/>
  <c r="AMH314" i="6"/>
  <c r="AMH315" i="6" s="1"/>
  <c r="AFZ314" i="6"/>
  <c r="AFZ315" i="6" s="1"/>
  <c r="AKF134" i="4"/>
  <c r="AKF314" i="6"/>
  <c r="AKF315" i="6" s="1"/>
  <c r="AHW314" i="6"/>
  <c r="AHW315" i="6" s="1"/>
  <c r="AMG134" i="4"/>
  <c r="AMG314" i="6"/>
  <c r="AMG315" i="6" s="1"/>
  <c r="ALX134" i="4"/>
  <c r="ALX314" i="6"/>
  <c r="ALX315" i="6" s="1"/>
  <c r="ALP134" i="4"/>
  <c r="ALP314" i="6"/>
  <c r="ALP315" i="6" s="1"/>
  <c r="AGG314" i="6"/>
  <c r="AGG315" i="6" s="1"/>
  <c r="AHH314" i="6"/>
  <c r="AHH315" i="6" s="1"/>
  <c r="AHA314" i="6"/>
  <c r="AHA315" i="6" s="1"/>
  <c r="AFM130" i="4"/>
  <c r="AFM131" i="4" s="1"/>
  <c r="AFM248" i="6" s="1"/>
  <c r="AFM252" i="6" s="1"/>
  <c r="AIS130" i="4"/>
  <c r="AIS131" i="4" s="1"/>
  <c r="AIS248" i="6" s="1"/>
  <c r="AIS252" i="6" s="1"/>
  <c r="ALX130" i="4"/>
  <c r="ALX131" i="4" s="1"/>
  <c r="ALX248" i="6" s="1"/>
  <c r="ALX252" i="6" s="1"/>
  <c r="AHH130" i="4"/>
  <c r="AHH131" i="4" s="1"/>
  <c r="AHH248" i="6" s="1"/>
  <c r="AHH252" i="6" s="1"/>
  <c r="AMB247" i="6"/>
  <c r="AKY130" i="4"/>
  <c r="AKY131" i="4" s="1"/>
  <c r="AKY248" i="6" s="1"/>
  <c r="AKY252" i="6" s="1"/>
  <c r="AGI130" i="4"/>
  <c r="AGI131" i="4" s="1"/>
  <c r="AJZ130" i="4"/>
  <c r="AJZ131" i="4" s="1"/>
  <c r="AJZ248" i="6" s="1"/>
  <c r="AJZ252" i="6" s="1"/>
  <c r="AIO130" i="4"/>
  <c r="AIO131" i="4" s="1"/>
  <c r="AIO248" i="6" s="1"/>
  <c r="AIO252" i="6" s="1"/>
  <c r="AIV247" i="6"/>
  <c r="AHP130" i="4"/>
  <c r="AHP131" i="4" s="1"/>
  <c r="AHP248" i="6" s="1"/>
  <c r="AHP252" i="6" s="1"/>
  <c r="AGR130" i="4"/>
  <c r="AGR131" i="4" s="1"/>
  <c r="AGR248" i="6" s="1"/>
  <c r="AGR252" i="6" s="1"/>
  <c r="AKU130" i="4"/>
  <c r="AKU131" i="4" s="1"/>
  <c r="AKU248" i="6" s="1"/>
  <c r="AKU252" i="6" s="1"/>
  <c r="AGR247" i="6"/>
  <c r="AIX130" i="4"/>
  <c r="AIX131" i="4" s="1"/>
  <c r="AIX248" i="6" s="1"/>
  <c r="AIX252" i="6" s="1"/>
  <c r="AHX130" i="4"/>
  <c r="AHX131" i="4" s="1"/>
  <c r="AHX248" i="6" s="1"/>
  <c r="AHX252" i="6" s="1"/>
  <c r="AGN130" i="4"/>
  <c r="AGN131" i="4" s="1"/>
  <c r="AGN248" i="6" s="1"/>
  <c r="AGN252" i="6" s="1"/>
  <c r="AKE130" i="4"/>
  <c r="AKE131" i="4" s="1"/>
  <c r="AKE248" i="6" s="1"/>
  <c r="AKE252" i="6" s="1"/>
  <c r="AKL134" i="4"/>
  <c r="AKL314" i="6"/>
  <c r="AKL315" i="6" s="1"/>
  <c r="AJZ134" i="4"/>
  <c r="AJZ314" i="6"/>
  <c r="AJZ315" i="6" s="1"/>
  <c r="AID314" i="6"/>
  <c r="AID315" i="6" s="1"/>
  <c r="AKO134" i="4"/>
  <c r="AKO314" i="6"/>
  <c r="AKO315" i="6" s="1"/>
  <c r="AIN314" i="6"/>
  <c r="AIN315" i="6" s="1"/>
  <c r="AJJ134" i="4"/>
  <c r="AJJ314" i="6"/>
  <c r="AJJ315" i="6" s="1"/>
  <c r="AGK314" i="6"/>
  <c r="AGK315" i="6" s="1"/>
  <c r="AFF314" i="6"/>
  <c r="AFF315" i="6" s="1"/>
  <c r="AKS134" i="4"/>
  <c r="AKS314" i="6"/>
  <c r="AKS315" i="6" s="1"/>
  <c r="AHZ314" i="6"/>
  <c r="AHZ315" i="6" s="1"/>
  <c r="AGH314" i="6"/>
  <c r="AGH315" i="6" s="1"/>
  <c r="AJY134" i="4"/>
  <c r="AJY314" i="6"/>
  <c r="AJY315" i="6" s="1"/>
  <c r="AGS314" i="6"/>
  <c r="AGS315" i="6" s="1"/>
  <c r="AMC134" i="4"/>
  <c r="AMC314" i="6"/>
  <c r="AMC315" i="6" s="1"/>
  <c r="AFD314" i="6"/>
  <c r="AFD315" i="6" s="1"/>
  <c r="AJU130" i="4"/>
  <c r="AJU131" i="4" s="1"/>
  <c r="AJU248" i="6" s="1"/>
  <c r="AJU252" i="6" s="1"/>
  <c r="ALM134" i="4"/>
  <c r="ALM314" i="6"/>
  <c r="ALM315" i="6" s="1"/>
  <c r="AIG130" i="4"/>
  <c r="AIG131" i="4" s="1"/>
  <c r="AIG248" i="6" s="1"/>
  <c r="AIG252" i="6" s="1"/>
  <c r="ALL130" i="4"/>
  <c r="ALL131" i="4" s="1"/>
  <c r="AGV130" i="4"/>
  <c r="AGV131" i="4" s="1"/>
  <c r="AGV248" i="6" s="1"/>
  <c r="AGV252" i="6" s="1"/>
  <c r="AKM130" i="4"/>
  <c r="AKM131" i="4" s="1"/>
  <c r="AKM248" i="6" s="1"/>
  <c r="AKM252" i="6" s="1"/>
  <c r="AFW130" i="4"/>
  <c r="AFW131" i="4" s="1"/>
  <c r="AFW248" i="6" s="1"/>
  <c r="AFW252" i="6" s="1"/>
  <c r="AJN130" i="4"/>
  <c r="AJN131" i="4" s="1"/>
  <c r="AJN248" i="6" s="1"/>
  <c r="AJN252" i="6" s="1"/>
  <c r="AIC130" i="4"/>
  <c r="AIC131" i="4" s="1"/>
  <c r="AIC248" i="6" s="1"/>
  <c r="AIC252" i="6" s="1"/>
  <c r="AGF130" i="4"/>
  <c r="AGF131" i="4" s="1"/>
  <c r="AGF248" i="6" s="1"/>
  <c r="AGF252" i="6" s="1"/>
  <c r="AKI130" i="4"/>
  <c r="AKI131" i="4" s="1"/>
  <c r="AKI248" i="6" s="1"/>
  <c r="AKI252" i="6" s="1"/>
  <c r="AJQ247" i="6"/>
  <c r="AIL130" i="4"/>
  <c r="AIL131" i="4" s="1"/>
  <c r="AIL248" i="6" s="1"/>
  <c r="AIL252" i="6" s="1"/>
  <c r="AMC130" i="4"/>
  <c r="AMC131" i="4" s="1"/>
  <c r="AHL130" i="4"/>
  <c r="AHL131" i="4" s="1"/>
  <c r="AHL248" i="6" s="1"/>
  <c r="AHL252" i="6" s="1"/>
  <c r="AGB130" i="4"/>
  <c r="AGB131" i="4" s="1"/>
  <c r="AJS130" i="4"/>
  <c r="AJS131" i="4" s="1"/>
  <c r="AJS248" i="6" s="1"/>
  <c r="AJS252" i="6" s="1"/>
  <c r="AKY134" i="4"/>
  <c r="AKY314" i="6"/>
  <c r="AKY315" i="6" s="1"/>
  <c r="AGY314" i="6"/>
  <c r="AGY315" i="6" s="1"/>
  <c r="ALN134" i="4"/>
  <c r="ALN314" i="6"/>
  <c r="ALN315" i="6" s="1"/>
  <c r="AFO314" i="6"/>
  <c r="AFO315" i="6" s="1"/>
  <c r="AKU134" i="4"/>
  <c r="AKU314" i="6"/>
  <c r="AKU315" i="6" s="1"/>
  <c r="AJE134" i="4"/>
  <c r="AJE314" i="6"/>
  <c r="AJE315" i="6" s="1"/>
  <c r="AGN314" i="6"/>
  <c r="AGN315" i="6" s="1"/>
  <c r="AKN134" i="4"/>
  <c r="AKN314" i="6"/>
  <c r="AKN315" i="6" s="1"/>
  <c r="AKT134" i="4"/>
  <c r="AKT314" i="6"/>
  <c r="AKT315" i="6" s="1"/>
  <c r="AGX314" i="6"/>
  <c r="AGX315" i="6" s="1"/>
  <c r="AKQ134" i="4"/>
  <c r="AKQ314" i="6"/>
  <c r="AKQ315" i="6" s="1"/>
  <c r="AIE314" i="6"/>
  <c r="AIE315" i="6" s="1"/>
  <c r="AMD134" i="4"/>
  <c r="AMD314" i="6"/>
  <c r="AMD315" i="6" s="1"/>
  <c r="AFE314" i="6"/>
  <c r="AFE315" i="6" s="1"/>
  <c r="AGW314" i="6"/>
  <c r="AGW315" i="6" s="1"/>
  <c r="AKH134" i="4"/>
  <c r="AKH314" i="6"/>
  <c r="AKH315" i="6" s="1"/>
  <c r="AFN130" i="4"/>
  <c r="AFN131" i="4" s="1"/>
  <c r="AHU130" i="4"/>
  <c r="AHU131" i="4" s="1"/>
  <c r="AHU248" i="6" s="1"/>
  <c r="AHU252" i="6" s="1"/>
  <c r="AHI130" i="4"/>
  <c r="AHI131" i="4" s="1"/>
  <c r="AHI248" i="6" s="1"/>
  <c r="AHI252" i="6" s="1"/>
  <c r="AKZ130" i="4"/>
  <c r="AKZ131" i="4" s="1"/>
  <c r="AKZ248" i="6" s="1"/>
  <c r="AKZ252" i="6" s="1"/>
  <c r="AGJ130" i="4"/>
  <c r="AGJ131" i="4" s="1"/>
  <c r="AGJ248" i="6" s="1"/>
  <c r="AGJ252" i="6" s="1"/>
  <c r="ALG247" i="6"/>
  <c r="AKA130" i="4"/>
  <c r="AKA131" i="4" s="1"/>
  <c r="AKA248" i="6" s="1"/>
  <c r="AKA252" i="6" s="1"/>
  <c r="AJB130" i="4"/>
  <c r="AJB131" i="4" s="1"/>
  <c r="AJB248" i="6" s="1"/>
  <c r="AJB252" i="6" s="1"/>
  <c r="AHQ130" i="4"/>
  <c r="AHQ131" i="4" s="1"/>
  <c r="AHQ248" i="6" s="1"/>
  <c r="AHQ252" i="6" s="1"/>
  <c r="AMF130" i="4"/>
  <c r="AMF131" i="4" s="1"/>
  <c r="AMF248" i="6" s="1"/>
  <c r="AMF252" i="6" s="1"/>
  <c r="AFT130" i="4"/>
  <c r="AFT131" i="4" s="1"/>
  <c r="AFT248" i="6" s="1"/>
  <c r="AFT252" i="6" s="1"/>
  <c r="AJW130" i="4"/>
  <c r="AJW131" i="4" s="1"/>
  <c r="AJW248" i="6" s="1"/>
  <c r="AJW252" i="6" s="1"/>
  <c r="AFW247" i="6"/>
  <c r="AHZ130" i="4"/>
  <c r="AHZ131" i="4" s="1"/>
  <c r="AHZ248" i="6" s="1"/>
  <c r="AHZ252" i="6" s="1"/>
  <c r="ALQ130" i="4"/>
  <c r="ALQ131" i="4" s="1"/>
  <c r="ALQ248" i="6" s="1"/>
  <c r="ALQ252" i="6" s="1"/>
  <c r="AJG130" i="4"/>
  <c r="AJG131" i="4" s="1"/>
  <c r="AJG248" i="6" s="1"/>
  <c r="AJG252" i="6" s="1"/>
  <c r="AGA314" i="6"/>
  <c r="AGA315" i="6" s="1"/>
  <c r="AKC134" i="4"/>
  <c r="AKC314" i="6"/>
  <c r="AKC315" i="6" s="1"/>
  <c r="AHV314" i="6"/>
  <c r="AHV315" i="6" s="1"/>
  <c r="AJM134" i="4"/>
  <c r="AJM314" i="6"/>
  <c r="AJM315" i="6" s="1"/>
  <c r="ALV134" i="4"/>
  <c r="ALV314" i="6"/>
  <c r="ALV315" i="6" s="1"/>
  <c r="AGT314" i="6"/>
  <c r="AGT315" i="6" s="1"/>
  <c r="ALY134" i="4"/>
  <c r="ALY314" i="6"/>
  <c r="ALY315" i="6" s="1"/>
  <c r="AGQ314" i="6"/>
  <c r="AGQ315" i="6" s="1"/>
  <c r="AME134" i="4"/>
  <c r="AME314" i="6"/>
  <c r="AME315" i="6" s="1"/>
  <c r="AJX134" i="4"/>
  <c r="AJX314" i="6"/>
  <c r="AJX315" i="6" s="1"/>
  <c r="ALD134" i="4"/>
  <c r="ALD314" i="6"/>
  <c r="ALD315" i="6" s="1"/>
  <c r="AFW314" i="6"/>
  <c r="AFW315" i="6" s="1"/>
  <c r="AJB134" i="4"/>
  <c r="AJB314" i="6"/>
  <c r="AJB315" i="6" s="1"/>
  <c r="AII314" i="6"/>
  <c r="AII315" i="6" s="1"/>
  <c r="AHG314" i="6"/>
  <c r="AHG315" i="6" s="1"/>
  <c r="AFL130" i="4"/>
  <c r="AFL131" i="4" s="1"/>
  <c r="AFL248" i="6" s="1"/>
  <c r="AFL252" i="6" s="1"/>
  <c r="AFS314" i="6"/>
  <c r="AFS315" i="6" s="1"/>
  <c r="AFQ130" i="4"/>
  <c r="AFQ131" i="4" s="1"/>
  <c r="AFQ248" i="6" s="1"/>
  <c r="AFQ252" i="6" s="1"/>
  <c r="AIO247" i="6"/>
  <c r="AGW130" i="4"/>
  <c r="AGW131" i="4" s="1"/>
  <c r="AKN130" i="4"/>
  <c r="AKN131" i="4" s="1"/>
  <c r="AKN248" i="6" s="1"/>
  <c r="AKN252" i="6" s="1"/>
  <c r="AFX130" i="4"/>
  <c r="AFX131" i="4" s="1"/>
  <c r="AFX248" i="6" s="1"/>
  <c r="AFX252" i="6" s="1"/>
  <c r="AJO130" i="4"/>
  <c r="AJO131" i="4" s="1"/>
  <c r="AJO248" i="6" s="1"/>
  <c r="AJO252" i="6" s="1"/>
  <c r="AGY247" i="6"/>
  <c r="AIP130" i="4"/>
  <c r="AIP131" i="4" s="1"/>
  <c r="AIP248" i="6" s="1"/>
  <c r="AIP252" i="6" s="1"/>
  <c r="ALT130" i="4"/>
  <c r="ALT131" i="4" s="1"/>
  <c r="ALT248" i="6" s="1"/>
  <c r="ALT252" i="6" s="1"/>
  <c r="AJK130" i="4"/>
  <c r="AJK131" i="4" s="1"/>
  <c r="AJK248" i="6" s="1"/>
  <c r="AJK252" i="6" s="1"/>
  <c r="AHN130" i="4"/>
  <c r="AHN131" i="4" s="1"/>
  <c r="AHN248" i="6" s="1"/>
  <c r="AHN252" i="6" s="1"/>
  <c r="AHB130" i="4"/>
  <c r="AHB131" i="4" s="1"/>
  <c r="AHB248" i="6" s="1"/>
  <c r="AHB252" i="6" s="1"/>
  <c r="ALE130" i="4"/>
  <c r="ALE131" i="4" s="1"/>
  <c r="AHT247" i="6"/>
  <c r="AMB130" i="4"/>
  <c r="AMB131" i="4" s="1"/>
  <c r="AMB248" i="6" s="1"/>
  <c r="AMB252" i="6" s="1"/>
  <c r="AIU130" i="4"/>
  <c r="AIU131" i="4" s="1"/>
  <c r="AIU248" i="6" s="1"/>
  <c r="AIU252" i="6" s="1"/>
  <c r="AIU134" i="4"/>
  <c r="AIU314" i="6"/>
  <c r="AIU315" i="6" s="1"/>
  <c r="ALB134" i="4"/>
  <c r="ALB314" i="6"/>
  <c r="ALB315" i="6" s="1"/>
  <c r="AFV314" i="6"/>
  <c r="AFV315" i="6" s="1"/>
  <c r="AIW134" i="4"/>
  <c r="AIW314" i="6"/>
  <c r="AIW315" i="6" s="1"/>
  <c r="AHM314" i="6"/>
  <c r="AHM315" i="6" s="1"/>
  <c r="AMI134" i="4"/>
  <c r="AMI314" i="6"/>
  <c r="AMI315" i="6" s="1"/>
  <c r="AGD314" i="6"/>
  <c r="AGD315" i="6" s="1"/>
  <c r="AJG134" i="4"/>
  <c r="AJG314" i="6"/>
  <c r="AJG315" i="6" s="1"/>
  <c r="AGF314" i="6"/>
  <c r="AGF315" i="6" s="1"/>
  <c r="AMF134" i="4"/>
  <c r="AMF314" i="6"/>
  <c r="AMF315" i="6" s="1"/>
  <c r="ALQ134" i="4"/>
  <c r="ALQ314" i="6"/>
  <c r="ALQ315" i="6" s="1"/>
  <c r="AGR314" i="6"/>
  <c r="AGR315" i="6" s="1"/>
  <c r="AJO134" i="4"/>
  <c r="AJO314" i="6"/>
  <c r="AJO315" i="6" s="1"/>
  <c r="AIM314" i="6"/>
  <c r="AIM315" i="6" s="1"/>
  <c r="AFY314" i="6"/>
  <c r="AFY315" i="6" s="1"/>
  <c r="AFK130" i="4"/>
  <c r="AFK131" i="4" s="1"/>
  <c r="AFK248" i="6" s="1"/>
  <c r="AFK252" i="6" s="1"/>
  <c r="AFP247" i="6"/>
  <c r="AGK130" i="4"/>
  <c r="AGK131" i="4" s="1"/>
  <c r="AGK248" i="6" s="1"/>
  <c r="AGK252" i="6" s="1"/>
  <c r="AKB130" i="4"/>
  <c r="AKB131" i="4" s="1"/>
  <c r="AKB248" i="6" s="1"/>
  <c r="AKB252" i="6" s="1"/>
  <c r="AJC130" i="4"/>
  <c r="AJC131" i="4" s="1"/>
  <c r="AJC248" i="6" s="1"/>
  <c r="AJC252" i="6" s="1"/>
  <c r="AJJ247" i="6"/>
  <c r="AID130" i="4"/>
  <c r="AID131" i="4" s="1"/>
  <c r="AID248" i="6" s="1"/>
  <c r="AID252" i="6" s="1"/>
  <c r="AMG130" i="4"/>
  <c r="AMG131" i="4" s="1"/>
  <c r="AHE130" i="4"/>
  <c r="AHE131" i="4" s="1"/>
  <c r="AHE248" i="6" s="1"/>
  <c r="AHE252" i="6" s="1"/>
  <c r="ALH130" i="4"/>
  <c r="ALH131" i="4" s="1"/>
  <c r="ALH248" i="6" s="1"/>
  <c r="ALH252" i="6" s="1"/>
  <c r="AKE247" i="6"/>
  <c r="AIY130" i="4"/>
  <c r="AIY131" i="4" s="1"/>
  <c r="AIY248" i="6" s="1"/>
  <c r="AIY252" i="6" s="1"/>
  <c r="AIH247" i="6"/>
  <c r="AGP130" i="4"/>
  <c r="AGP131" i="4" s="1"/>
  <c r="AGP248" i="6" s="1"/>
  <c r="AGP252" i="6" s="1"/>
  <c r="AKS130" i="4"/>
  <c r="AKS131" i="4" s="1"/>
  <c r="AKS248" i="6" s="1"/>
  <c r="AKS252" i="6" s="1"/>
  <c r="ALP130" i="4"/>
  <c r="ALP131" i="4" s="1"/>
  <c r="ALP248" i="6" s="1"/>
  <c r="ALP252" i="6" s="1"/>
  <c r="AII130" i="4"/>
  <c r="AII131" i="4" s="1"/>
  <c r="AII248" i="6" s="1"/>
  <c r="AII252" i="6" s="1"/>
  <c r="AGB314" i="6"/>
  <c r="AGB315" i="6" s="1"/>
  <c r="AKJ134" i="4"/>
  <c r="AKJ314" i="6"/>
  <c r="AKJ315" i="6" s="1"/>
  <c r="AHO314" i="6"/>
  <c r="AHO315" i="6" s="1"/>
  <c r="AIX134" i="4"/>
  <c r="AIX314" i="6"/>
  <c r="AIX315" i="6" s="1"/>
  <c r="AFL314" i="6"/>
  <c r="AFL315" i="6" s="1"/>
  <c r="AFX314" i="6"/>
  <c r="AFX315" i="6" s="1"/>
  <c r="AJT134" i="4"/>
  <c r="AJT314" i="6"/>
  <c r="AJT315" i="6" s="1"/>
  <c r="AIP134" i="4"/>
  <c r="AIP314" i="6"/>
  <c r="AIP315" i="6" s="1"/>
  <c r="AKK134" i="4"/>
  <c r="AKK314" i="6"/>
  <c r="AKK315" i="6" s="1"/>
  <c r="ALL134" i="4"/>
  <c r="ALL314" i="6"/>
  <c r="ALL315" i="6" s="1"/>
  <c r="AIQ134" i="4"/>
  <c r="AIQ314" i="6"/>
  <c r="AIQ315" i="6" s="1"/>
  <c r="ALR134" i="4"/>
  <c r="ALR314" i="6"/>
  <c r="ALR315" i="6" s="1"/>
  <c r="AFU314" i="6"/>
  <c r="AFU315" i="6" s="1"/>
  <c r="AGM314" i="6"/>
  <c r="AGM315" i="6" s="1"/>
  <c r="ALH134" i="4"/>
  <c r="ALH314" i="6"/>
  <c r="ALH315" i="6" s="1"/>
  <c r="AHB314" i="6"/>
  <c r="AHB315" i="6" s="1"/>
  <c r="AFJ130" i="4"/>
  <c r="AFJ131" i="4" s="1"/>
  <c r="AFJ248" i="6" s="1"/>
  <c r="AFJ252" i="6" s="1"/>
  <c r="AKL247" i="6"/>
  <c r="ALY130" i="4"/>
  <c r="ALY131" i="4" s="1"/>
  <c r="ALY248" i="6" s="1"/>
  <c r="ALY252" i="6" s="1"/>
  <c r="AFY130" i="4"/>
  <c r="AFY131" i="4" s="1"/>
  <c r="AFY248" i="6" s="1"/>
  <c r="AFY252" i="6" s="1"/>
  <c r="AJP130" i="4"/>
  <c r="AJP131" i="4" s="1"/>
  <c r="AIQ130" i="4"/>
  <c r="AIQ131" i="4" s="1"/>
  <c r="AIQ248" i="6" s="1"/>
  <c r="AIQ252" i="6" s="1"/>
  <c r="AHR130" i="4"/>
  <c r="AHR131" i="4" s="1"/>
  <c r="AHM247" i="6"/>
  <c r="ALU130" i="4"/>
  <c r="ALU131" i="4" s="1"/>
  <c r="ALU248" i="6" s="1"/>
  <c r="ALU252" i="6" s="1"/>
  <c r="AGS130" i="4"/>
  <c r="AGS131" i="4" s="1"/>
  <c r="AKV130" i="4"/>
  <c r="AKV131" i="4" s="1"/>
  <c r="AKV248" i="6" s="1"/>
  <c r="AKV252" i="6" s="1"/>
  <c r="AIM130" i="4"/>
  <c r="AIM131" i="4" s="1"/>
  <c r="AMD130" i="4"/>
  <c r="AMD131" i="4" s="1"/>
  <c r="AMD248" i="6" s="1"/>
  <c r="AMD252" i="6" s="1"/>
  <c r="AGD130" i="4"/>
  <c r="AGD131" i="4" s="1"/>
  <c r="AGD248" i="6" s="1"/>
  <c r="AGD252" i="6" s="1"/>
  <c r="AKG130" i="4"/>
  <c r="AKG131" i="4" s="1"/>
  <c r="AKG248" i="6" s="1"/>
  <c r="AKG252" i="6" s="1"/>
  <c r="ALD130" i="4"/>
  <c r="ALD131" i="4" s="1"/>
  <c r="ALD248" i="6" s="1"/>
  <c r="ALD252" i="6" s="1"/>
  <c r="AJC247" i="6"/>
  <c r="AHW130" i="4"/>
  <c r="AHW131" i="4" s="1"/>
  <c r="AHW248" i="6" s="1"/>
  <c r="AHW252" i="6" s="1"/>
  <c r="AIF314" i="6"/>
  <c r="AIF315" i="6" s="1"/>
  <c r="ALI134" i="4"/>
  <c r="ALI314" i="6"/>
  <c r="ALI315" i="6" s="1"/>
  <c r="AIR134" i="4"/>
  <c r="AIR314" i="6"/>
  <c r="AIR315" i="6" s="1"/>
  <c r="AKI134" i="4"/>
  <c r="AKI314" i="6"/>
  <c r="AKI315" i="6" s="1"/>
  <c r="AGV314" i="6"/>
  <c r="AGV315" i="6" s="1"/>
  <c r="AGU314" i="6"/>
  <c r="AGU315" i="6" s="1"/>
  <c r="AKB134" i="4"/>
  <c r="AKB314" i="6"/>
  <c r="AKB315" i="6" s="1"/>
  <c r="AKG134" i="4"/>
  <c r="AKG314" i="6"/>
  <c r="AKG315" i="6" s="1"/>
  <c r="AFT314" i="6"/>
  <c r="AFT315" i="6" s="1"/>
  <c r="AJL134" i="4"/>
  <c r="AJL314" i="6"/>
  <c r="AJL315" i="6" s="1"/>
  <c r="AHK314" i="6"/>
  <c r="AHK315" i="6" s="1"/>
  <c r="AKV134" i="4"/>
  <c r="AKV314" i="6"/>
  <c r="AKV315" i="6" s="1"/>
  <c r="AGZ314" i="6"/>
  <c r="AGZ315" i="6" s="1"/>
  <c r="AHU314" i="6"/>
  <c r="AHU315" i="6" s="1"/>
  <c r="AJR134" i="4"/>
  <c r="AJR314" i="6"/>
  <c r="AJR315" i="6" s="1"/>
  <c r="AHC314" i="6"/>
  <c r="AHC315" i="6" s="1"/>
  <c r="I26" i="17" l="1"/>
  <c r="I24" i="17"/>
  <c r="AOD248" i="6"/>
  <c r="AOD252" i="6" s="1"/>
  <c r="AOF253" i="6" s="1"/>
  <c r="AOF132" i="4"/>
  <c r="AMV248" i="6"/>
  <c r="AMW249" i="6" s="1"/>
  <c r="AMW132" i="4"/>
  <c r="AOR248" i="6"/>
  <c r="AOR252" i="6" s="1"/>
  <c r="AOT253" i="6" s="1"/>
  <c r="AOT132" i="4"/>
  <c r="ANI248" i="6"/>
  <c r="ANK249" i="6" s="1"/>
  <c r="ANK132" i="4"/>
  <c r="J24" i="17"/>
  <c r="V24" i="17"/>
  <c r="W24" i="17" s="1"/>
  <c r="APF248" i="6"/>
  <c r="APF252" i="6" s="1"/>
  <c r="APH253" i="6" s="1"/>
  <c r="APH132" i="4"/>
  <c r="J26" i="17"/>
  <c r="V26" i="17"/>
  <c r="W26" i="17" s="1"/>
  <c r="AMG248" i="6"/>
  <c r="AMI249" i="6" s="1"/>
  <c r="AMI132" i="4"/>
  <c r="ANW248" i="6"/>
  <c r="ANY249" i="6" s="1"/>
  <c r="ANY132" i="4"/>
  <c r="J23" i="17"/>
  <c r="V23" i="17"/>
  <c r="W23" i="17" s="1"/>
  <c r="AMN248" i="6"/>
  <c r="AMP132" i="4"/>
  <c r="APT248" i="6"/>
  <c r="APT252" i="6" s="1"/>
  <c r="APV253" i="6" s="1"/>
  <c r="APV132" i="4"/>
  <c r="AMP248" i="6"/>
  <c r="AMP252" i="6" s="1"/>
  <c r="ANB248" i="6"/>
  <c r="ANB252" i="6" s="1"/>
  <c r="AND253" i="6" s="1"/>
  <c r="AND132" i="4"/>
  <c r="AOL248" i="6"/>
  <c r="AOM249" i="6" s="1"/>
  <c r="AOM132" i="4"/>
  <c r="AOY248" i="6"/>
  <c r="AOY252" i="6" s="1"/>
  <c r="APA253" i="6" s="1"/>
  <c r="APA132" i="4"/>
  <c r="I23" i="17"/>
  <c r="ANP248" i="6"/>
  <c r="ANP252" i="6" s="1"/>
  <c r="ANR253" i="6" s="1"/>
  <c r="ANR132" i="4"/>
  <c r="F23" i="17"/>
  <c r="APM248" i="6"/>
  <c r="APM252" i="6" s="1"/>
  <c r="APO253" i="6" s="1"/>
  <c r="APO132" i="4"/>
  <c r="J27" i="17"/>
  <c r="V27" i="17"/>
  <c r="W27" i="17" s="1"/>
  <c r="I27" i="17"/>
  <c r="AKJ248" i="6"/>
  <c r="AHM132" i="4"/>
  <c r="AJX132" i="4"/>
  <c r="AJV248" i="6"/>
  <c r="AJJ132" i="4"/>
  <c r="AJH248" i="6"/>
  <c r="AJQ132" i="4"/>
  <c r="AJP248" i="6"/>
  <c r="AGB248" i="6"/>
  <c r="AGD132" i="4"/>
  <c r="AGK132" i="4"/>
  <c r="AGI248" i="6"/>
  <c r="ALU132" i="4"/>
  <c r="ALS248" i="6"/>
  <c r="AFN248" i="6"/>
  <c r="AFP132" i="4"/>
  <c r="ALN132" i="4"/>
  <c r="ALL248" i="6"/>
  <c r="AKE132" i="4"/>
  <c r="AKC248" i="6"/>
  <c r="AIT248" i="6"/>
  <c r="AIV132" i="4"/>
  <c r="AMB132" i="4"/>
  <c r="AMC248" i="6"/>
  <c r="AMB249" i="6" s="1"/>
  <c r="AJC132" i="4"/>
  <c r="AJA248" i="6"/>
  <c r="AFW132" i="4"/>
  <c r="AFU248" i="6"/>
  <c r="AKS132" i="4"/>
  <c r="AKQ248" i="6"/>
  <c r="AIM248" i="6"/>
  <c r="AIO132" i="4"/>
  <c r="AHD248" i="6"/>
  <c r="AHF132" i="4"/>
  <c r="AKZ132" i="4"/>
  <c r="AKX248" i="6"/>
  <c r="AGR132" i="4"/>
  <c r="AGS248" i="6"/>
  <c r="AHK252" i="6"/>
  <c r="AHM253" i="6" s="1"/>
  <c r="AHM249" i="6"/>
  <c r="AGW248" i="6"/>
  <c r="AGY132" i="4"/>
  <c r="AHR248" i="6"/>
  <c r="AHT132" i="4"/>
  <c r="ALG132" i="4"/>
  <c r="ALE248" i="6"/>
  <c r="AHY248" i="6"/>
  <c r="AIA132" i="4"/>
  <c r="AIH132" i="4"/>
  <c r="AIF248" i="6"/>
  <c r="ANI252" i="6" l="1"/>
  <c r="ANK253" i="6" s="1"/>
  <c r="K26" i="17"/>
  <c r="K23" i="17"/>
  <c r="ANW252" i="6"/>
  <c r="ANY253" i="6" s="1"/>
  <c r="APH249" i="6"/>
  <c r="AOL252" i="6"/>
  <c r="AOM253" i="6" s="1"/>
  <c r="AMG252" i="6"/>
  <c r="AMI253" i="6" s="1"/>
  <c r="AMV252" i="6"/>
  <c r="AMW253" i="6" s="1"/>
  <c r="AMP249" i="6"/>
  <c r="APO249" i="6"/>
  <c r="K24" i="17"/>
  <c r="AMN252" i="6"/>
  <c r="AMP253" i="6" s="1"/>
  <c r="APA249" i="6"/>
  <c r="AOT249" i="6"/>
  <c r="APV249" i="6"/>
  <c r="AND249" i="6"/>
  <c r="AOF249" i="6"/>
  <c r="ANR249" i="6"/>
  <c r="K27" i="17"/>
  <c r="AKL249" i="6"/>
  <c r="AKJ252" i="6"/>
  <c r="AKL253" i="6" s="1"/>
  <c r="ALU249" i="6"/>
  <c r="ALS252" i="6"/>
  <c r="ALU253" i="6" s="1"/>
  <c r="ALG249" i="6"/>
  <c r="ALE252" i="6"/>
  <c r="ALG253" i="6" s="1"/>
  <c r="AJC249" i="6"/>
  <c r="AJA252" i="6"/>
  <c r="AJC253" i="6" s="1"/>
  <c r="AKZ249" i="6"/>
  <c r="AKX252" i="6"/>
  <c r="AKZ253" i="6" s="1"/>
  <c r="AMC252" i="6"/>
  <c r="AMB253" i="6" s="1"/>
  <c r="AGK249" i="6"/>
  <c r="AGI252" i="6"/>
  <c r="AGK253" i="6" s="1"/>
  <c r="AGS252" i="6"/>
  <c r="AGR253" i="6" s="1"/>
  <c r="AGR249" i="6"/>
  <c r="AHT249" i="6"/>
  <c r="AHR252" i="6"/>
  <c r="AHT253" i="6" s="1"/>
  <c r="AHD252" i="6"/>
  <c r="AHF253" i="6" s="1"/>
  <c r="AHF249" i="6"/>
  <c r="AIV249" i="6"/>
  <c r="AIT252" i="6"/>
  <c r="AIV253" i="6" s="1"/>
  <c r="AGB252" i="6"/>
  <c r="AGD253" i="6" s="1"/>
  <c r="AGD249" i="6"/>
  <c r="AHY252" i="6"/>
  <c r="AIA253" i="6" s="1"/>
  <c r="AIA249" i="6"/>
  <c r="AKE249" i="6"/>
  <c r="AKC252" i="6"/>
  <c r="AKE253" i="6" s="1"/>
  <c r="AJQ249" i="6"/>
  <c r="AJP252" i="6"/>
  <c r="AJQ253" i="6" s="1"/>
  <c r="AIM252" i="6"/>
  <c r="AIO253" i="6" s="1"/>
  <c r="AIO249" i="6"/>
  <c r="AKS249" i="6"/>
  <c r="AKQ252" i="6"/>
  <c r="AKS253" i="6" s="1"/>
  <c r="ALN249" i="6"/>
  <c r="ALL252" i="6"/>
  <c r="ALN253" i="6" s="1"/>
  <c r="AJJ249" i="6"/>
  <c r="AJH252" i="6"/>
  <c r="AJJ253" i="6" s="1"/>
  <c r="AIF252" i="6"/>
  <c r="AIH253" i="6" s="1"/>
  <c r="AIH249" i="6"/>
  <c r="AGY249" i="6"/>
  <c r="AGW252" i="6"/>
  <c r="AGY253" i="6" s="1"/>
  <c r="AFW249" i="6"/>
  <c r="AFU252" i="6"/>
  <c r="AFW253" i="6" s="1"/>
  <c r="AJX249" i="6"/>
  <c r="AJV252" i="6"/>
  <c r="AJX253" i="6" s="1"/>
  <c r="AFN252" i="6"/>
  <c r="AFP253" i="6" s="1"/>
  <c r="AFP249" i="6"/>
  <c r="AEX130" i="4"/>
  <c r="AEX131" i="4" s="1"/>
  <c r="AEX248" i="6" s="1"/>
  <c r="AEX250" i="6"/>
  <c r="AEX251" i="6" s="1"/>
  <c r="AEX252" i="6" l="1"/>
  <c r="AEY130" i="4"/>
  <c r="AEY131" i="4" s="1"/>
  <c r="AEY248" i="6" s="1"/>
  <c r="AEY250" i="6"/>
  <c r="AEY251" i="6" s="1"/>
  <c r="AEY252" i="6" l="1"/>
  <c r="AEZ130" i="4"/>
  <c r="AEZ131" i="4" s="1"/>
  <c r="AEZ248" i="6" s="1"/>
  <c r="AEZ250" i="6" l="1"/>
  <c r="AFA250" i="6"/>
  <c r="AFA251" i="6" s="1"/>
  <c r="AFA130" i="4"/>
  <c r="AFA131" i="4" s="1"/>
  <c r="AFA248" i="6" s="1"/>
  <c r="AFA252" i="6" l="1"/>
  <c r="AEZ251" i="6"/>
  <c r="AEZ252" i="6" s="1"/>
  <c r="AFB130" i="4"/>
  <c r="AFB131" i="4" s="1"/>
  <c r="AFB248" i="6" s="1"/>
  <c r="AFB250" i="6"/>
  <c r="AFB251" i="6" s="1"/>
  <c r="AFB252" i="6" l="1"/>
  <c r="AFC250" i="6"/>
  <c r="AFC251" i="6" s="1"/>
  <c r="AFC130" i="4"/>
  <c r="AFC131" i="4" s="1"/>
  <c r="AFC248" i="6" s="1"/>
  <c r="AFC252" i="6" l="1"/>
  <c r="AFD250" i="6"/>
  <c r="AFD251" i="6" s="1"/>
  <c r="AFD130" i="4"/>
  <c r="AFD131" i="4" s="1"/>
  <c r="AFD248" i="6" s="1"/>
  <c r="AFD252" i="6" l="1"/>
  <c r="AFB253" i="6" s="1"/>
  <c r="AFB249" i="6"/>
  <c r="AFB132" i="4"/>
  <c r="AFE250" i="6"/>
  <c r="AFE251" i="6" s="1"/>
  <c r="AFE130" i="4"/>
  <c r="AFE131" i="4" s="1"/>
  <c r="AFE248" i="6" s="1"/>
  <c r="AFE252" i="6" l="1"/>
  <c r="AFF130" i="4"/>
  <c r="AFF131" i="4" s="1"/>
  <c r="AFF248" i="6" s="1"/>
  <c r="AFF250" i="6"/>
  <c r="AFF251" i="6" s="1"/>
  <c r="AFF252" i="6" l="1"/>
  <c r="AFG130" i="4"/>
  <c r="AFG131" i="4" s="1"/>
  <c r="AFG248" i="6" s="1"/>
  <c r="AFG250" i="6" l="1"/>
  <c r="AFH250" i="6"/>
  <c r="AFH251" i="6" s="1"/>
  <c r="AFH130" i="4"/>
  <c r="AFH131" i="4" s="1"/>
  <c r="AFH248" i="6" s="1"/>
  <c r="AFH252" i="6" l="1"/>
  <c r="AFI132" i="4"/>
  <c r="AFG251" i="6"/>
  <c r="AFG252" i="6" s="1"/>
  <c r="AFI249" i="6"/>
  <c r="AFI253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Takayasu Yoneda</author>
    <author>tc={66BE134B-E197-4CEB-B03D-D219CDEA5CE6}</author>
  </authors>
  <commentList>
    <comment ref="ALW105" authorId="0" shapeId="0" xr:uid="{EDE7D55E-EC6B-45B0-B943-DBEDB97AE904}">
      <text>
        <r>
          <rPr>
            <sz val="11"/>
            <color theme="1"/>
            <rFont val="ＭＳ Ｐゴシック"/>
            <family val="2"/>
            <scheme val="minor"/>
          </rPr>
          <t>Takayasu Yoneda:
スタッド材慮写真必要
五霞分参考</t>
        </r>
      </text>
    </comment>
    <comment ref="ANP105" authorId="0" shapeId="0" xr:uid="{2260B3BD-8A8D-4CFD-9EA8-4C3E2B176E96}">
      <text>
        <r>
          <rPr>
            <sz val="11"/>
            <color theme="1"/>
            <rFont val="ＭＳ Ｐゴシック"/>
            <family val="2"/>
            <scheme val="minor"/>
          </rPr>
          <t>Takayasu Yoneda:
ジンク面の膜厚測定写真必要
五霞分参考</t>
        </r>
      </text>
    </comment>
    <comment ref="AOC105" authorId="1" shapeId="0" xr:uid="{66BE134B-E197-4CEB-B03D-D219CDEA5CE6}">
      <text>
        <r>
          <rPr>
            <sz val="11"/>
            <color theme="1"/>
            <rFont val="ＭＳ Ｐゴシック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シール充填日の翌日圧縮しない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Takayasu Yoneda</author>
    <author>mikasa</author>
  </authors>
  <commentList>
    <comment ref="ALE45" authorId="0" shapeId="0" xr:uid="{3434D362-3270-44F4-9D25-7ED35008D6CD}">
      <text>
        <r>
          <rPr>
            <sz val="11"/>
            <color theme="1"/>
            <rFont val="ＭＳ Ｐゴシック"/>
            <family val="2"/>
            <scheme val="minor"/>
          </rPr>
          <t>Takayasu Yoneda:
積み込み方向指示有り
注意</t>
        </r>
      </text>
    </comment>
    <comment ref="PQ136" authorId="1" shapeId="0" xr:uid="{CA13C5B9-9235-4B75-B7E5-C99463E59C19}">
      <text>
        <r>
          <rPr>
            <b/>
            <sz val="9"/>
            <color indexed="81"/>
            <rFont val="MS P ゴシック"/>
            <family val="3"/>
            <charset val="128"/>
          </rPr>
          <t>mikasa:</t>
        </r>
        <r>
          <rPr>
            <sz val="9"/>
            <color indexed="81"/>
            <rFont val="MS P ゴシック"/>
            <family val="3"/>
            <charset val="128"/>
          </rPr>
          <t xml:space="preserve">
伊賀朝積込
午後新免入れ</t>
        </r>
      </text>
    </comment>
  </commentList>
</comments>
</file>

<file path=xl/sharedStrings.xml><?xml version="1.0" encoding="utf-8"?>
<sst xmlns="http://schemas.openxmlformats.org/spreadsheetml/2006/main" count="30383" uniqueCount="1116">
  <si>
    <t>2026/6/20時点</t>
    <phoneticPr fontId="1"/>
  </si>
  <si>
    <t>要確認</t>
    <rPh sb="0" eb="3">
      <t>ヨウカクニン</t>
    </rPh>
    <phoneticPr fontId="1"/>
  </si>
  <si>
    <t>参照保留</t>
    <rPh sb="0" eb="4">
      <t>サンショウホリュウ</t>
    </rPh>
    <phoneticPr fontId="1"/>
  </si>
  <si>
    <t>自動</t>
    <rPh sb="0" eb="2">
      <t>ジドウ</t>
    </rPh>
    <phoneticPr fontId="1"/>
  </si>
  <si>
    <t>自動入力</t>
    <rPh sb="0" eb="2">
      <t>ジドウ</t>
    </rPh>
    <rPh sb="2" eb="4">
      <t>ニュウリョク</t>
    </rPh>
    <phoneticPr fontId="1"/>
  </si>
  <si>
    <t>手入力</t>
    <rPh sb="0" eb="3">
      <t>テニュウリョク</t>
    </rPh>
    <phoneticPr fontId="1"/>
  </si>
  <si>
    <t>工程</t>
    <rPh sb="0" eb="2">
      <t>コウテイ</t>
    </rPh>
    <phoneticPr fontId="1"/>
  </si>
  <si>
    <t>工番番号</t>
    <rPh sb="0" eb="2">
      <t>コウバン</t>
    </rPh>
    <rPh sb="2" eb="4">
      <t>バンゴウ</t>
    </rPh>
    <phoneticPr fontId="1"/>
  </si>
  <si>
    <t>工事名,納期</t>
    <rPh sb="0" eb="3">
      <t>コウジメイ</t>
    </rPh>
    <rPh sb="4" eb="6">
      <t>ノウキ</t>
    </rPh>
    <phoneticPr fontId="1"/>
  </si>
  <si>
    <t>目標時間</t>
    <rPh sb="0" eb="4">
      <t>モクヒョウジカン</t>
    </rPh>
    <phoneticPr fontId="1"/>
  </si>
  <si>
    <t>全体実数</t>
    <rPh sb="0" eb="2">
      <t>ゼンタイ</t>
    </rPh>
    <rPh sb="2" eb="4">
      <t>ジッスウ</t>
    </rPh>
    <phoneticPr fontId="1"/>
  </si>
  <si>
    <t>差</t>
    <rPh sb="0" eb="1">
      <t>サ</t>
    </rPh>
    <phoneticPr fontId="1"/>
  </si>
  <si>
    <t>W割合</t>
    <rPh sb="1" eb="3">
      <t>ワリアイ</t>
    </rPh>
    <phoneticPr fontId="5"/>
  </si>
  <si>
    <t>進捗%</t>
    <rPh sb="0" eb="2">
      <t>シンチョク</t>
    </rPh>
    <phoneticPr fontId="1"/>
  </si>
  <si>
    <t>鍛冶目標</t>
    <rPh sb="0" eb="2">
      <t>カジ</t>
    </rPh>
    <rPh sb="2" eb="4">
      <t>モクヒョウ</t>
    </rPh>
    <phoneticPr fontId="5"/>
  </si>
  <si>
    <t>鍛冶実数</t>
    <rPh sb="0" eb="2">
      <t>カジ</t>
    </rPh>
    <rPh sb="2" eb="4">
      <t>ジッスウ</t>
    </rPh>
    <phoneticPr fontId="5"/>
  </si>
  <si>
    <t>溶接目標</t>
    <rPh sb="0" eb="2">
      <t>ヨウセツ</t>
    </rPh>
    <rPh sb="2" eb="4">
      <t>モクヒョウ</t>
    </rPh>
    <phoneticPr fontId="5"/>
  </si>
  <si>
    <t>溶接実数</t>
    <rPh sb="0" eb="2">
      <t>ヨウセツ</t>
    </rPh>
    <rPh sb="2" eb="4">
      <t>ジッスウ</t>
    </rPh>
    <phoneticPr fontId="5"/>
  </si>
  <si>
    <t>組前</t>
    <rPh sb="0" eb="2">
      <t>クミマエ</t>
    </rPh>
    <phoneticPr fontId="74"/>
  </si>
  <si>
    <t>組立</t>
    <rPh sb="0" eb="2">
      <t>クミタテ</t>
    </rPh>
    <phoneticPr fontId="74"/>
  </si>
  <si>
    <t>溶接</t>
    <rPh sb="0" eb="2">
      <t>ヨウセツ</t>
    </rPh>
    <phoneticPr fontId="74"/>
  </si>
  <si>
    <t>歪取り</t>
    <rPh sb="0" eb="1">
      <t>ヒズミ</t>
    </rPh>
    <rPh sb="1" eb="2">
      <t>ト</t>
    </rPh>
    <phoneticPr fontId="74"/>
  </si>
  <si>
    <t>塗装</t>
    <rPh sb="0" eb="2">
      <t>トソウ</t>
    </rPh>
    <phoneticPr fontId="74"/>
  </si>
  <si>
    <t>仕上げ</t>
    <rPh sb="0" eb="2">
      <t>シア</t>
    </rPh>
    <phoneticPr fontId="74"/>
  </si>
  <si>
    <t>過去平均時間</t>
    <rPh sb="0" eb="6">
      <t>カコヘイキンジカン</t>
    </rPh>
    <phoneticPr fontId="1"/>
  </si>
  <si>
    <t>製作完了予想時間</t>
    <rPh sb="0" eb="4">
      <t>セイサクカンリョウ</t>
    </rPh>
    <rPh sb="4" eb="8">
      <t>ヨソウジカン</t>
    </rPh>
    <phoneticPr fontId="1"/>
  </si>
  <si>
    <t>予想時間と目標時間との差</t>
    <rPh sb="0" eb="4">
      <t>ヨソウジカン</t>
    </rPh>
    <rPh sb="5" eb="7">
      <t>モクヒョウ</t>
    </rPh>
    <rPh sb="7" eb="9">
      <t>ジカン</t>
    </rPh>
    <rPh sb="11" eb="12">
      <t>サ</t>
    </rPh>
    <phoneticPr fontId="1"/>
  </si>
  <si>
    <t>道</t>
    <rPh sb="0" eb="1">
      <t>ミチ</t>
    </rPh>
    <phoneticPr fontId="1"/>
  </si>
  <si>
    <t>24Z009</t>
    <phoneticPr fontId="1"/>
  </si>
  <si>
    <t>253009-02</t>
    <phoneticPr fontId="1"/>
  </si>
  <si>
    <t>253010-02</t>
    <phoneticPr fontId="1"/>
  </si>
  <si>
    <t>247023-03</t>
    <phoneticPr fontId="1"/>
  </si>
  <si>
    <t>247023-01</t>
  </si>
  <si>
    <t>阪</t>
    <rPh sb="0" eb="1">
      <t>サカ</t>
    </rPh>
    <phoneticPr fontId="1"/>
  </si>
  <si>
    <t>25Y025</t>
    <phoneticPr fontId="1"/>
  </si>
  <si>
    <t>247023-02</t>
    <phoneticPr fontId="1"/>
  </si>
  <si>
    <t>中</t>
  </si>
  <si>
    <t>263018-01</t>
    <phoneticPr fontId="1"/>
  </si>
  <si>
    <t>組前</t>
    <rPh sb="0" eb="1">
      <t>クミ</t>
    </rPh>
    <rPh sb="1" eb="2">
      <t>マエ</t>
    </rPh>
    <phoneticPr fontId="5"/>
  </si>
  <si>
    <t>組立</t>
    <rPh sb="0" eb="2">
      <t>クミタテ</t>
    </rPh>
    <phoneticPr fontId="5"/>
  </si>
  <si>
    <t>溶接</t>
    <rPh sb="0" eb="2">
      <t>ヨウセツ</t>
    </rPh>
    <phoneticPr fontId="5"/>
  </si>
  <si>
    <t>歪取</t>
    <rPh sb="0" eb="1">
      <t>ヒズミ</t>
    </rPh>
    <rPh sb="1" eb="2">
      <t>ト</t>
    </rPh>
    <phoneticPr fontId="5"/>
  </si>
  <si>
    <t>塗装</t>
    <rPh sb="0" eb="2">
      <t>トソウ</t>
    </rPh>
    <phoneticPr fontId="5"/>
  </si>
  <si>
    <t>仕上</t>
    <rPh sb="0" eb="2">
      <t>シア</t>
    </rPh>
    <phoneticPr fontId="5"/>
  </si>
  <si>
    <t>合計</t>
    <rPh sb="0" eb="2">
      <t>ゴウケイ</t>
    </rPh>
    <phoneticPr fontId="5"/>
  </si>
  <si>
    <t>箱型タイプ</t>
    <rPh sb="0" eb="1">
      <t>ハコ</t>
    </rPh>
    <rPh sb="1" eb="2">
      <t>ガタ</t>
    </rPh>
    <phoneticPr fontId="8"/>
  </si>
  <si>
    <t>組立前</t>
    <rPh sb="0" eb="2">
      <t>クミタテ</t>
    </rPh>
    <rPh sb="2" eb="3">
      <t>マエ</t>
    </rPh>
    <phoneticPr fontId="2"/>
  </si>
  <si>
    <t>組立</t>
    <rPh sb="0" eb="2">
      <t>クミタテ</t>
    </rPh>
    <phoneticPr fontId="2"/>
  </si>
  <si>
    <t>溶接</t>
    <rPh sb="0" eb="2">
      <t>ヨウセツ</t>
    </rPh>
    <phoneticPr fontId="2"/>
  </si>
  <si>
    <t>歪取り</t>
    <rPh sb="0" eb="1">
      <t>ヒズミ</t>
    </rPh>
    <rPh sb="1" eb="2">
      <t>ト</t>
    </rPh>
    <phoneticPr fontId="2"/>
  </si>
  <si>
    <t>塗装</t>
    <rPh sb="0" eb="2">
      <t>トソウ</t>
    </rPh>
    <phoneticPr fontId="2"/>
  </si>
  <si>
    <t>仕上げ</t>
    <rPh sb="0" eb="2">
      <t>シア</t>
    </rPh>
    <phoneticPr fontId="2"/>
  </si>
  <si>
    <t>t</t>
    <phoneticPr fontId="5"/>
  </si>
  <si>
    <t>月曜開始</t>
    <rPh sb="0" eb="2">
      <t>ゲツヨウ</t>
    </rPh>
    <rPh sb="2" eb="4">
      <t>カイシ</t>
    </rPh>
    <phoneticPr fontId="5"/>
  </si>
  <si>
    <t>過去平均時間</t>
    <rPh sb="0" eb="2">
      <t>カコ</t>
    </rPh>
    <rPh sb="2" eb="4">
      <t>ヘイキン</t>
    </rPh>
    <rPh sb="4" eb="6">
      <t>ジカン</t>
    </rPh>
    <phoneticPr fontId="5"/>
  </si>
  <si>
    <t>M</t>
    <phoneticPr fontId="5"/>
  </si>
  <si>
    <t>過去平均</t>
    <rPh sb="0" eb="2">
      <t>カコ</t>
    </rPh>
    <rPh sb="2" eb="4">
      <t>ヘイキン</t>
    </rPh>
    <phoneticPr fontId="1"/>
  </si>
  <si>
    <t>組立前</t>
    <rPh sb="0" eb="2">
      <t>クミタテ</t>
    </rPh>
    <rPh sb="2" eb="3">
      <t>マエ</t>
    </rPh>
    <phoneticPr fontId="12"/>
  </si>
  <si>
    <t>製造予定</t>
    <rPh sb="0" eb="2">
      <t>セイゾウ</t>
    </rPh>
    <rPh sb="2" eb="4">
      <t>ヨテイ</t>
    </rPh>
    <phoneticPr fontId="1"/>
  </si>
  <si>
    <t>組立</t>
    <rPh sb="0" eb="2">
      <t>クミタテ</t>
    </rPh>
    <phoneticPr fontId="12"/>
  </si>
  <si>
    <t>水曜開始</t>
    <rPh sb="0" eb="2">
      <t>スイヨウ</t>
    </rPh>
    <rPh sb="2" eb="4">
      <t>カイシ</t>
    </rPh>
    <phoneticPr fontId="5"/>
  </si>
  <si>
    <t>営業予定</t>
    <rPh sb="0" eb="2">
      <t>エイギョウ</t>
    </rPh>
    <rPh sb="2" eb="4">
      <t>ヨテイ</t>
    </rPh>
    <phoneticPr fontId="1"/>
  </si>
  <si>
    <t>溶接</t>
    <rPh sb="0" eb="2">
      <t>ヨウセツ</t>
    </rPh>
    <phoneticPr fontId="12"/>
  </si>
  <si>
    <t>実数時間</t>
    <rPh sb="0" eb="2">
      <t>ジッスウ</t>
    </rPh>
    <rPh sb="2" eb="4">
      <t>ジカン</t>
    </rPh>
    <phoneticPr fontId="12"/>
  </si>
  <si>
    <t>歪取り</t>
    <rPh sb="0" eb="1">
      <t>ヒズミ</t>
    </rPh>
    <rPh sb="1" eb="2">
      <t>ト</t>
    </rPh>
    <phoneticPr fontId="12"/>
  </si>
  <si>
    <t>塗装</t>
    <rPh sb="0" eb="2">
      <t>トソウ</t>
    </rPh>
    <phoneticPr fontId="12"/>
  </si>
  <si>
    <t>目標比率</t>
    <rPh sb="0" eb="2">
      <t>モクヒョウ</t>
    </rPh>
    <rPh sb="2" eb="4">
      <t>ヒリツ</t>
    </rPh>
    <phoneticPr fontId="1"/>
  </si>
  <si>
    <t>仕上げ</t>
    <rPh sb="0" eb="2">
      <t>シア</t>
    </rPh>
    <phoneticPr fontId="12"/>
  </si>
  <si>
    <t>小計</t>
    <rPh sb="0" eb="2">
      <t>ショウケイ</t>
    </rPh>
    <phoneticPr fontId="12"/>
  </si>
  <si>
    <t>H</t>
    <phoneticPr fontId="5"/>
  </si>
  <si>
    <t>製作日数</t>
    <rPh sb="0" eb="2">
      <t>セイサク</t>
    </rPh>
    <rPh sb="2" eb="4">
      <t>ニッスウ</t>
    </rPh>
    <phoneticPr fontId="5"/>
  </si>
  <si>
    <t>箱タイプ(BoX型)60日</t>
    <rPh sb="0" eb="1">
      <t>ハコ</t>
    </rPh>
    <rPh sb="8" eb="9">
      <t>ガタ</t>
    </rPh>
    <rPh sb="12" eb="13">
      <t>ニチ</t>
    </rPh>
    <phoneticPr fontId="5"/>
  </si>
  <si>
    <t>罫書</t>
    <rPh sb="0" eb="2">
      <t>ケガ</t>
    </rPh>
    <phoneticPr fontId="5"/>
  </si>
  <si>
    <t>罫書切断</t>
    <rPh sb="0" eb="2">
      <t>ケガ</t>
    </rPh>
    <rPh sb="2" eb="4">
      <t>セツダン</t>
    </rPh>
    <phoneticPr fontId="5"/>
  </si>
  <si>
    <t>罫書桁孔</t>
    <rPh sb="0" eb="2">
      <t>ケガ</t>
    </rPh>
    <rPh sb="2" eb="3">
      <t>ケタ</t>
    </rPh>
    <rPh sb="3" eb="4">
      <t>アナ</t>
    </rPh>
    <phoneticPr fontId="5"/>
  </si>
  <si>
    <t>開先仕上</t>
    <rPh sb="0" eb="1">
      <t>カイ</t>
    </rPh>
    <rPh sb="1" eb="2">
      <t>サキ</t>
    </rPh>
    <rPh sb="2" eb="4">
      <t>シア</t>
    </rPh>
    <phoneticPr fontId="5"/>
  </si>
  <si>
    <t>削り仕上</t>
    <rPh sb="0" eb="1">
      <t>ケズ</t>
    </rPh>
    <rPh sb="2" eb="4">
      <t>シア</t>
    </rPh>
    <phoneticPr fontId="5"/>
  </si>
  <si>
    <t>継W</t>
    <rPh sb="0" eb="1">
      <t>ツ</t>
    </rPh>
    <phoneticPr fontId="5"/>
  </si>
  <si>
    <t>継W溝出</t>
    <rPh sb="0" eb="1">
      <t>ツ</t>
    </rPh>
    <rPh sb="2" eb="3">
      <t>ミゾ</t>
    </rPh>
    <rPh sb="3" eb="4">
      <t>ダ</t>
    </rPh>
    <phoneticPr fontId="5"/>
  </si>
  <si>
    <t>UT検？</t>
    <rPh sb="2" eb="3">
      <t>ケン</t>
    </rPh>
    <phoneticPr fontId="5"/>
  </si>
  <si>
    <t>２R</t>
    <phoneticPr fontId="1"/>
  </si>
  <si>
    <t>逆歪削り</t>
    <rPh sb="0" eb="1">
      <t>ギャク</t>
    </rPh>
    <rPh sb="1" eb="2">
      <t>ヒズミ</t>
    </rPh>
    <rPh sb="2" eb="3">
      <t>ケズ</t>
    </rPh>
    <phoneticPr fontId="5"/>
  </si>
  <si>
    <t>仕上げ</t>
    <rPh sb="0" eb="2">
      <t>シア</t>
    </rPh>
    <phoneticPr fontId="5"/>
  </si>
  <si>
    <t>箱組</t>
    <rPh sb="0" eb="1">
      <t>ハコ</t>
    </rPh>
    <rPh sb="1" eb="2">
      <t>クミ</t>
    </rPh>
    <phoneticPr fontId="5"/>
  </si>
  <si>
    <t>箱W</t>
    <rPh sb="0" eb="1">
      <t>ハコ</t>
    </rPh>
    <phoneticPr fontId="5"/>
  </si>
  <si>
    <t>箱WF組</t>
    <rPh sb="0" eb="1">
      <t>ハコ</t>
    </rPh>
    <rPh sb="3" eb="4">
      <t>クミ</t>
    </rPh>
    <phoneticPr fontId="5"/>
  </si>
  <si>
    <t>FW</t>
    <phoneticPr fontId="5"/>
  </si>
  <si>
    <t>FWRW</t>
    <phoneticPr fontId="5"/>
  </si>
  <si>
    <t>RW</t>
    <phoneticPr fontId="5"/>
  </si>
  <si>
    <t>スタッド</t>
    <phoneticPr fontId="5"/>
  </si>
  <si>
    <t>歪取</t>
    <rPh sb="0" eb="1">
      <t>ヒズミ</t>
    </rPh>
    <rPh sb="1" eb="2">
      <t>トリ</t>
    </rPh>
    <phoneticPr fontId="5"/>
  </si>
  <si>
    <t>地覆組W</t>
    <rPh sb="0" eb="1">
      <t>チ</t>
    </rPh>
    <rPh sb="1" eb="2">
      <t>オオ</t>
    </rPh>
    <rPh sb="2" eb="3">
      <t>クミ</t>
    </rPh>
    <phoneticPr fontId="5"/>
  </si>
  <si>
    <t>櫛歪</t>
    <rPh sb="0" eb="1">
      <t>クシ</t>
    </rPh>
    <rPh sb="1" eb="2">
      <t>ヒズミ</t>
    </rPh>
    <phoneticPr fontId="5"/>
  </si>
  <si>
    <t>ブラスト</t>
    <phoneticPr fontId="5"/>
  </si>
  <si>
    <t>戻り</t>
    <rPh sb="0" eb="1">
      <t>モド</t>
    </rPh>
    <phoneticPr fontId="1"/>
  </si>
  <si>
    <t>SET？</t>
    <phoneticPr fontId="5"/>
  </si>
  <si>
    <t>ニタ乾？</t>
    <rPh sb="2" eb="3">
      <t>イヌイ</t>
    </rPh>
    <phoneticPr fontId="5"/>
  </si>
  <si>
    <t>圧縮</t>
    <rPh sb="0" eb="2">
      <t>アッシュク</t>
    </rPh>
    <phoneticPr fontId="5"/>
  </si>
  <si>
    <t>完成検査</t>
    <rPh sb="0" eb="2">
      <t>カンセイ</t>
    </rPh>
    <rPh sb="2" eb="4">
      <t>ケンサ</t>
    </rPh>
    <phoneticPr fontId="5"/>
  </si>
  <si>
    <t>箱タイプ(BoX型)90日
土日休み</t>
  </si>
  <si>
    <t>２R？</t>
  </si>
  <si>
    <t>標準タイプ(I型)　10ｔ以下</t>
    <rPh sb="0" eb="2">
      <t>ヒョウジュン</t>
    </rPh>
    <rPh sb="7" eb="8">
      <t>ガタ</t>
    </rPh>
    <rPh sb="13" eb="15">
      <t>イカ</t>
    </rPh>
    <phoneticPr fontId="5"/>
  </si>
  <si>
    <t>削り板継</t>
    <rPh sb="0" eb="1">
      <t>ケズ</t>
    </rPh>
    <rPh sb="2" eb="3">
      <t>イタ</t>
    </rPh>
    <rPh sb="3" eb="4">
      <t>ツギ</t>
    </rPh>
    <phoneticPr fontId="1"/>
  </si>
  <si>
    <t>UT検査</t>
    <rPh sb="2" eb="4">
      <t>ケンサ</t>
    </rPh>
    <phoneticPr fontId="5"/>
  </si>
  <si>
    <t>小組</t>
    <rPh sb="0" eb="1">
      <t>コ</t>
    </rPh>
    <rPh sb="1" eb="2">
      <t>クミ</t>
    </rPh>
    <phoneticPr fontId="5"/>
  </si>
  <si>
    <t>小組W</t>
    <rPh sb="0" eb="1">
      <t>コ</t>
    </rPh>
    <rPh sb="1" eb="2">
      <t>クミ</t>
    </rPh>
    <phoneticPr fontId="5"/>
  </si>
  <si>
    <t>小W</t>
    <rPh sb="0" eb="1">
      <t>コ</t>
    </rPh>
    <phoneticPr fontId="5"/>
  </si>
  <si>
    <t>小W歪</t>
    <rPh sb="0" eb="1">
      <t>コ</t>
    </rPh>
    <rPh sb="2" eb="3">
      <t>ヒズミ</t>
    </rPh>
    <phoneticPr fontId="5"/>
  </si>
  <si>
    <t>小歪</t>
    <rPh sb="0" eb="1">
      <t>コ</t>
    </rPh>
    <rPh sb="1" eb="2">
      <t>ヒズミ</t>
    </rPh>
    <phoneticPr fontId="5"/>
  </si>
  <si>
    <t>大組</t>
    <rPh sb="0" eb="1">
      <t>ダイ</t>
    </rPh>
    <rPh sb="1" eb="2">
      <t>クミ</t>
    </rPh>
    <phoneticPr fontId="5"/>
  </si>
  <si>
    <t>大組W</t>
    <rPh sb="0" eb="1">
      <t>ダイ</t>
    </rPh>
    <rPh sb="1" eb="2">
      <t>クミ</t>
    </rPh>
    <phoneticPr fontId="5"/>
  </si>
  <si>
    <t>大W</t>
    <rPh sb="0" eb="1">
      <t>ダイ</t>
    </rPh>
    <phoneticPr fontId="5"/>
  </si>
  <si>
    <t>歪取仕上</t>
    <rPh sb="0" eb="1">
      <t>ヒズミ</t>
    </rPh>
    <rPh sb="1" eb="2">
      <t>トリ</t>
    </rPh>
    <rPh sb="2" eb="4">
      <t>シア</t>
    </rPh>
    <phoneticPr fontId="5"/>
  </si>
  <si>
    <t>ブラスト</t>
    <phoneticPr fontId="1"/>
  </si>
  <si>
    <t>戻り</t>
    <rPh sb="0" eb="1">
      <t>モド</t>
    </rPh>
    <phoneticPr fontId="5"/>
  </si>
  <si>
    <t>シール</t>
    <phoneticPr fontId="5"/>
  </si>
  <si>
    <t>進捗％（目安）</t>
    <rPh sb="0" eb="2">
      <t>シンチョク</t>
    </rPh>
    <rPh sb="4" eb="6">
      <t>メヤス</t>
    </rPh>
    <phoneticPr fontId="5"/>
  </si>
  <si>
    <t>標準タイプ(I型)　　　　　　10ｔ～20ｔ</t>
    <rPh sb="0" eb="2">
      <t>ヒョウジュン</t>
    </rPh>
    <rPh sb="7" eb="8">
      <t>ガタ</t>
    </rPh>
    <phoneticPr fontId="5"/>
  </si>
  <si>
    <t>仕上板継</t>
    <rPh sb="0" eb="2">
      <t>シアゲ</t>
    </rPh>
    <rPh sb="2" eb="3">
      <t>イタ</t>
    </rPh>
    <rPh sb="3" eb="4">
      <t>ツギ</t>
    </rPh>
    <phoneticPr fontId="5"/>
  </si>
  <si>
    <t>小組W削</t>
    <rPh sb="0" eb="1">
      <t>コ</t>
    </rPh>
    <rPh sb="1" eb="2">
      <t>クミ</t>
    </rPh>
    <rPh sb="3" eb="4">
      <t>ケズ</t>
    </rPh>
    <phoneticPr fontId="5"/>
  </si>
  <si>
    <t>小W削</t>
    <rPh sb="0" eb="1">
      <t>コ</t>
    </rPh>
    <rPh sb="2" eb="3">
      <t>ケズ</t>
    </rPh>
    <phoneticPr fontId="5"/>
  </si>
  <si>
    <t>大歪</t>
    <rPh sb="0" eb="1">
      <t>ダイ</t>
    </rPh>
    <rPh sb="1" eb="2">
      <t>ヒズミ</t>
    </rPh>
    <phoneticPr fontId="5"/>
  </si>
  <si>
    <t>I型タイプ</t>
    <rPh sb="1" eb="2">
      <t>ガタ</t>
    </rPh>
    <phoneticPr fontId="8"/>
  </si>
  <si>
    <t>名公社(両側箱)
10ｔ以下</t>
    <rPh sb="0" eb="1">
      <t>メイ</t>
    </rPh>
    <rPh sb="1" eb="3">
      <t>コウシャ</t>
    </rPh>
    <rPh sb="4" eb="6">
      <t>リョウガワ</t>
    </rPh>
    <rPh sb="6" eb="7">
      <t>ハコ</t>
    </rPh>
    <rPh sb="12" eb="14">
      <t>イカ</t>
    </rPh>
    <phoneticPr fontId="5"/>
  </si>
  <si>
    <t>開先座繰</t>
    <rPh sb="0" eb="1">
      <t>カイ</t>
    </rPh>
    <rPh sb="1" eb="2">
      <t>サキ</t>
    </rPh>
    <rPh sb="2" eb="3">
      <t>ザ</t>
    </rPh>
    <rPh sb="3" eb="4">
      <t>グ</t>
    </rPh>
    <phoneticPr fontId="5"/>
  </si>
  <si>
    <t>逆歪座繰</t>
    <rPh sb="0" eb="1">
      <t>ギャク</t>
    </rPh>
    <rPh sb="1" eb="2">
      <t>ヒズミ</t>
    </rPh>
    <rPh sb="2" eb="3">
      <t>ザ</t>
    </rPh>
    <rPh sb="3" eb="4">
      <t>グ</t>
    </rPh>
    <phoneticPr fontId="5"/>
  </si>
  <si>
    <t>L組座繰</t>
    <rPh sb="1" eb="2">
      <t>クミ</t>
    </rPh>
    <rPh sb="2" eb="3">
      <t>ザ</t>
    </rPh>
    <rPh sb="3" eb="4">
      <t>グ</t>
    </rPh>
    <phoneticPr fontId="5"/>
  </si>
  <si>
    <t>LW座繰</t>
    <rPh sb="2" eb="3">
      <t>ザ</t>
    </rPh>
    <rPh sb="3" eb="4">
      <t>グ</t>
    </rPh>
    <phoneticPr fontId="5"/>
  </si>
  <si>
    <t>箱W戻り</t>
    <rPh sb="0" eb="1">
      <t>ハコ</t>
    </rPh>
    <rPh sb="2" eb="3">
      <t>モド</t>
    </rPh>
    <phoneticPr fontId="5"/>
  </si>
  <si>
    <t>箱W削り</t>
    <rPh sb="0" eb="1">
      <t>ハコ</t>
    </rPh>
    <rPh sb="2" eb="3">
      <t>ケズ</t>
    </rPh>
    <phoneticPr fontId="5"/>
  </si>
  <si>
    <t>F組削り</t>
    <rPh sb="1" eb="2">
      <t>クミ</t>
    </rPh>
    <rPh sb="2" eb="3">
      <t>ケズ</t>
    </rPh>
    <phoneticPr fontId="5"/>
  </si>
  <si>
    <t>FW仕上</t>
    <rPh sb="2" eb="4">
      <t>シア</t>
    </rPh>
    <phoneticPr fontId="5"/>
  </si>
  <si>
    <t>RW仕上</t>
    <rPh sb="2" eb="4">
      <t>シア</t>
    </rPh>
    <phoneticPr fontId="5"/>
  </si>
  <si>
    <t>大組共孔</t>
    <rPh sb="0" eb="1">
      <t>ダイ</t>
    </rPh>
    <rPh sb="1" eb="2">
      <t>クミ</t>
    </rPh>
    <rPh sb="2" eb="3">
      <t>トモ</t>
    </rPh>
    <rPh sb="3" eb="4">
      <t>アナ</t>
    </rPh>
    <phoneticPr fontId="5"/>
  </si>
  <si>
    <t>共孔仕上</t>
    <rPh sb="0" eb="1">
      <t>トモ</t>
    </rPh>
    <rPh sb="1" eb="2">
      <t>アナ</t>
    </rPh>
    <rPh sb="2" eb="4">
      <t>シア</t>
    </rPh>
    <phoneticPr fontId="5"/>
  </si>
  <si>
    <t>共孔地覆</t>
    <rPh sb="0" eb="1">
      <t>トモ</t>
    </rPh>
    <rPh sb="1" eb="2">
      <t>アナ</t>
    </rPh>
    <rPh sb="2" eb="3">
      <t>チ</t>
    </rPh>
    <rPh sb="3" eb="4">
      <t>オオ</t>
    </rPh>
    <phoneticPr fontId="5"/>
  </si>
  <si>
    <t>バラシ</t>
    <phoneticPr fontId="5"/>
  </si>
  <si>
    <t>溶接仕上</t>
    <rPh sb="0" eb="2">
      <t>ヨウセツ</t>
    </rPh>
    <rPh sb="2" eb="4">
      <t>シア</t>
    </rPh>
    <phoneticPr fontId="5"/>
  </si>
  <si>
    <t>ブメッキ</t>
    <phoneticPr fontId="5"/>
  </si>
  <si>
    <t>塗装歪取</t>
    <rPh sb="0" eb="2">
      <t>トソウ</t>
    </rPh>
    <rPh sb="2" eb="3">
      <t>ヒズミ</t>
    </rPh>
    <rPh sb="3" eb="4">
      <t>トリ</t>
    </rPh>
    <phoneticPr fontId="5"/>
  </si>
  <si>
    <t>SET</t>
    <phoneticPr fontId="5"/>
  </si>
  <si>
    <t>HTB締</t>
    <rPh sb="3" eb="4">
      <t>シ</t>
    </rPh>
    <phoneticPr fontId="5"/>
  </si>
  <si>
    <t>HTBシ</t>
    <phoneticPr fontId="5"/>
  </si>
  <si>
    <t>仕上げ宵</t>
    <rPh sb="0" eb="2">
      <t>シア</t>
    </rPh>
    <rPh sb="3" eb="4">
      <t>ヨイ</t>
    </rPh>
    <phoneticPr fontId="5"/>
  </si>
  <si>
    <t>名公社(両側箱)
１０ｔ～20ｔ</t>
    <rPh sb="0" eb="1">
      <t>メイ</t>
    </rPh>
    <rPh sb="1" eb="3">
      <t>コウシャ</t>
    </rPh>
    <rPh sb="4" eb="6">
      <t>リョウガワ</t>
    </rPh>
    <rPh sb="6" eb="7">
      <t>ハコ</t>
    </rPh>
    <phoneticPr fontId="5"/>
  </si>
  <si>
    <t>L組切断</t>
    <rPh sb="1" eb="2">
      <t>クミ</t>
    </rPh>
    <rPh sb="2" eb="4">
      <t>セツダン</t>
    </rPh>
    <phoneticPr fontId="5"/>
  </si>
  <si>
    <t>L組仕上</t>
    <rPh sb="1" eb="2">
      <t>クミ</t>
    </rPh>
    <rPh sb="2" eb="4">
      <t>シア</t>
    </rPh>
    <phoneticPr fontId="5"/>
  </si>
  <si>
    <t>箱組座繰</t>
    <rPh sb="0" eb="1">
      <t>ハコ</t>
    </rPh>
    <rPh sb="1" eb="2">
      <t>クミ</t>
    </rPh>
    <rPh sb="2" eb="3">
      <t>ザ</t>
    </rPh>
    <rPh sb="3" eb="4">
      <t>グ</t>
    </rPh>
    <phoneticPr fontId="5"/>
  </si>
  <si>
    <t>箱組仕上</t>
    <rPh sb="0" eb="1">
      <t>ハコ</t>
    </rPh>
    <rPh sb="1" eb="2">
      <t>クミ</t>
    </rPh>
    <rPh sb="2" eb="4">
      <t>シア</t>
    </rPh>
    <phoneticPr fontId="5"/>
  </si>
  <si>
    <t>箱W仕上</t>
    <rPh sb="0" eb="1">
      <t>ハコ</t>
    </rPh>
    <rPh sb="2" eb="4">
      <t>シア</t>
    </rPh>
    <phoneticPr fontId="5"/>
  </si>
  <si>
    <t>FW削り</t>
    <rPh sb="2" eb="3">
      <t>ケズ</t>
    </rPh>
    <phoneticPr fontId="5"/>
  </si>
  <si>
    <t>阪高(両側コの字)
１０ｔ～20ｔ</t>
    <rPh sb="0" eb="1">
      <t>サカ</t>
    </rPh>
    <rPh sb="1" eb="2">
      <t>コウ</t>
    </rPh>
    <rPh sb="3" eb="5">
      <t>リョウガワ</t>
    </rPh>
    <rPh sb="7" eb="8">
      <t>ジ</t>
    </rPh>
    <phoneticPr fontId="5"/>
  </si>
  <si>
    <t>罫書仕上</t>
    <rPh sb="0" eb="2">
      <t>ケガキ</t>
    </rPh>
    <rPh sb="2" eb="4">
      <t>シア</t>
    </rPh>
    <phoneticPr fontId="12"/>
  </si>
  <si>
    <t>罫書切断</t>
    <rPh sb="0" eb="2">
      <t>ケガキ</t>
    </rPh>
    <rPh sb="2" eb="4">
      <t>セツダン</t>
    </rPh>
    <phoneticPr fontId="5"/>
  </si>
  <si>
    <t>削り</t>
    <rPh sb="0" eb="1">
      <t>ケズ</t>
    </rPh>
    <phoneticPr fontId="5"/>
  </si>
  <si>
    <t>削り板継</t>
    <rPh sb="0" eb="1">
      <t>ケズ</t>
    </rPh>
    <rPh sb="2" eb="3">
      <t>イタ</t>
    </rPh>
    <rPh sb="3" eb="4">
      <t>ツギ</t>
    </rPh>
    <phoneticPr fontId="5"/>
  </si>
  <si>
    <t>座繰コ組</t>
    <rPh sb="0" eb="1">
      <t>ザ</t>
    </rPh>
    <rPh sb="1" eb="2">
      <t>グ</t>
    </rPh>
    <rPh sb="3" eb="4">
      <t>クミ</t>
    </rPh>
    <phoneticPr fontId="5"/>
  </si>
  <si>
    <t>座繰コW</t>
    <rPh sb="0" eb="1">
      <t>ザ</t>
    </rPh>
    <rPh sb="1" eb="2">
      <t>グ</t>
    </rPh>
    <phoneticPr fontId="5"/>
  </si>
  <si>
    <t>コW仕上</t>
    <rPh sb="2" eb="4">
      <t>シア</t>
    </rPh>
    <phoneticPr fontId="5"/>
  </si>
  <si>
    <t>コ歪仕上</t>
    <rPh sb="1" eb="2">
      <t>ヒズミ</t>
    </rPh>
    <rPh sb="2" eb="4">
      <t>シア</t>
    </rPh>
    <phoneticPr fontId="5"/>
  </si>
  <si>
    <t>大組孔明</t>
    <rPh sb="0" eb="1">
      <t>ダイ</t>
    </rPh>
    <rPh sb="1" eb="2">
      <t>クミ</t>
    </rPh>
    <rPh sb="2" eb="3">
      <t>アナ</t>
    </rPh>
    <rPh sb="3" eb="4">
      <t>ア</t>
    </rPh>
    <phoneticPr fontId="5"/>
  </si>
  <si>
    <t>大組地覆</t>
    <rPh sb="0" eb="1">
      <t>ダイ</t>
    </rPh>
    <rPh sb="1" eb="2">
      <t>クミ</t>
    </rPh>
    <rPh sb="2" eb="3">
      <t>チ</t>
    </rPh>
    <rPh sb="3" eb="4">
      <t>オオ</t>
    </rPh>
    <phoneticPr fontId="5"/>
  </si>
  <si>
    <t>地覆大W</t>
    <rPh sb="0" eb="1">
      <t>チ</t>
    </rPh>
    <rPh sb="1" eb="2">
      <t>オオ</t>
    </rPh>
    <rPh sb="2" eb="3">
      <t>ダイ</t>
    </rPh>
    <phoneticPr fontId="5"/>
  </si>
  <si>
    <t>大W仕上</t>
    <rPh sb="0" eb="1">
      <t>ダイ</t>
    </rPh>
    <rPh sb="2" eb="4">
      <t>シア</t>
    </rPh>
    <phoneticPr fontId="5"/>
  </si>
  <si>
    <t>スタッド</t>
    <phoneticPr fontId="1"/>
  </si>
  <si>
    <t>塗前検査</t>
    <rPh sb="0" eb="1">
      <t>ヌ</t>
    </rPh>
    <rPh sb="1" eb="2">
      <t>マエ</t>
    </rPh>
    <rPh sb="2" eb="4">
      <t>ケンサ</t>
    </rPh>
    <phoneticPr fontId="5"/>
  </si>
  <si>
    <t>座繰りタイプ</t>
    <rPh sb="0" eb="1">
      <t>ザ</t>
    </rPh>
    <rPh sb="1" eb="2">
      <t>グ</t>
    </rPh>
    <phoneticPr fontId="8"/>
  </si>
  <si>
    <t>SEF</t>
    <phoneticPr fontId="5"/>
  </si>
  <si>
    <t>罫書角切</t>
    <rPh sb="0" eb="2">
      <t>ケガキ</t>
    </rPh>
    <rPh sb="2" eb="4">
      <t>カドギ</t>
    </rPh>
    <phoneticPr fontId="5"/>
  </si>
  <si>
    <t>開先仕上</t>
    <rPh sb="0" eb="2">
      <t>カイサキ</t>
    </rPh>
    <rPh sb="2" eb="4">
      <t>シアゲ</t>
    </rPh>
    <phoneticPr fontId="12"/>
  </si>
  <si>
    <t>切断開先</t>
    <rPh sb="0" eb="2">
      <t>セツダン</t>
    </rPh>
    <rPh sb="2" eb="4">
      <t>カイサキ</t>
    </rPh>
    <phoneticPr fontId="5"/>
  </si>
  <si>
    <t>削り仕上</t>
    <rPh sb="0" eb="1">
      <t>ケズ</t>
    </rPh>
    <rPh sb="2" eb="4">
      <t>シアゲ</t>
    </rPh>
    <phoneticPr fontId="5"/>
  </si>
  <si>
    <t>仕上</t>
    <rPh sb="0" eb="2">
      <t>シアゲ</t>
    </rPh>
    <phoneticPr fontId="5"/>
  </si>
  <si>
    <t>組立溶接</t>
    <rPh sb="0" eb="2">
      <t>クミタテ</t>
    </rPh>
    <rPh sb="2" eb="4">
      <t>ヨウセツ</t>
    </rPh>
    <phoneticPr fontId="5"/>
  </si>
  <si>
    <t>溶接歪取</t>
    <rPh sb="0" eb="2">
      <t>ヨウセツ</t>
    </rPh>
    <rPh sb="2" eb="4">
      <t>ヒズミト</t>
    </rPh>
    <phoneticPr fontId="5"/>
  </si>
  <si>
    <t>歪取仕上</t>
    <rPh sb="0" eb="2">
      <t>ヒズミト</t>
    </rPh>
    <rPh sb="2" eb="4">
      <t>シアゲ</t>
    </rPh>
    <phoneticPr fontId="5"/>
  </si>
  <si>
    <t>地覆組溶</t>
    <rPh sb="0" eb="1">
      <t>チ</t>
    </rPh>
    <rPh sb="1" eb="2">
      <t>オオ</t>
    </rPh>
    <rPh sb="2" eb="3">
      <t>クミ</t>
    </rPh>
    <rPh sb="3" eb="4">
      <t>ヨウ</t>
    </rPh>
    <phoneticPr fontId="5"/>
  </si>
  <si>
    <t>SET</t>
    <phoneticPr fontId="1"/>
  </si>
  <si>
    <t>中井乾式</t>
    <rPh sb="0" eb="2">
      <t>ナカイ</t>
    </rPh>
    <rPh sb="2" eb="4">
      <t>カンシキ</t>
    </rPh>
    <phoneticPr fontId="5"/>
  </si>
  <si>
    <t>着</t>
    <rPh sb="0" eb="1">
      <t>チャク</t>
    </rPh>
    <phoneticPr fontId="1"/>
  </si>
  <si>
    <t>休</t>
    <rPh sb="0" eb="1">
      <t>ヤス</t>
    </rPh>
    <phoneticPr fontId="1"/>
  </si>
  <si>
    <t>会</t>
    <rPh sb="0" eb="1">
      <t>カイ</t>
    </rPh>
    <phoneticPr fontId="1"/>
  </si>
  <si>
    <t>客先</t>
    <rPh sb="0" eb="2">
      <t>キャクサキ</t>
    </rPh>
    <phoneticPr fontId="5"/>
  </si>
  <si>
    <t>工事名</t>
    <rPh sb="0" eb="3">
      <t>コウジメイ</t>
    </rPh>
    <phoneticPr fontId="5"/>
  </si>
  <si>
    <t>詳細</t>
    <rPh sb="0" eb="2">
      <t>ショウサイ</t>
    </rPh>
    <phoneticPr fontId="5"/>
  </si>
  <si>
    <t>原紙</t>
    <rPh sb="0" eb="2">
      <t>ゲンシ</t>
    </rPh>
    <phoneticPr fontId="1"/>
  </si>
  <si>
    <t>・</t>
    <phoneticPr fontId="1"/>
  </si>
  <si>
    <t>忘</t>
    <rPh sb="0" eb="1">
      <t>ボウ</t>
    </rPh>
    <phoneticPr fontId="1"/>
  </si>
  <si>
    <t>伊</t>
    <rPh sb="0" eb="1">
      <t>イ</t>
    </rPh>
    <phoneticPr fontId="1"/>
  </si>
  <si>
    <t>石</t>
    <rPh sb="0" eb="1">
      <t>イシ</t>
    </rPh>
    <phoneticPr fontId="1"/>
  </si>
  <si>
    <t>水</t>
    <rPh sb="0" eb="1">
      <t>ミズ</t>
    </rPh>
    <phoneticPr fontId="1"/>
  </si>
  <si>
    <t>新規　液化酸素～</t>
    <rPh sb="0" eb="2">
      <t>シンキ</t>
    </rPh>
    <rPh sb="3" eb="7">
      <t>エキカサンソ</t>
    </rPh>
    <phoneticPr fontId="1"/>
  </si>
  <si>
    <t>～工事</t>
    <rPh sb="1" eb="3">
      <t>コウジ</t>
    </rPh>
    <phoneticPr fontId="1"/>
  </si>
  <si>
    <t>米</t>
    <rPh sb="0" eb="1">
      <t>ヨネ</t>
    </rPh>
    <phoneticPr fontId="1"/>
  </si>
  <si>
    <t>年</t>
    <rPh sb="0" eb="1">
      <t>ネン</t>
    </rPh>
    <phoneticPr fontId="1"/>
  </si>
  <si>
    <t>部</t>
    <rPh sb="0" eb="1">
      <t>ブ</t>
    </rPh>
    <phoneticPr fontId="1"/>
  </si>
  <si>
    <t>ク</t>
    <phoneticPr fontId="1"/>
  </si>
  <si>
    <t>田</t>
    <rPh sb="0" eb="1">
      <t>タ</t>
    </rPh>
    <phoneticPr fontId="1"/>
  </si>
  <si>
    <t>米</t>
    <rPh sb="0" eb="1">
      <t>コメ</t>
    </rPh>
    <phoneticPr fontId="1"/>
  </si>
  <si>
    <t>現</t>
    <rPh sb="0" eb="1">
      <t>ゲン</t>
    </rPh>
    <phoneticPr fontId="1"/>
  </si>
  <si>
    <t>B</t>
    <phoneticPr fontId="1"/>
  </si>
  <si>
    <t>健</t>
    <rPh sb="0" eb="1">
      <t>ケン</t>
    </rPh>
    <phoneticPr fontId="1"/>
  </si>
  <si>
    <t>康</t>
    <rPh sb="0" eb="1">
      <t>ヤスシ</t>
    </rPh>
    <phoneticPr fontId="1"/>
  </si>
  <si>
    <t>素</t>
    <rPh sb="0" eb="1">
      <t>ソ</t>
    </rPh>
    <phoneticPr fontId="1"/>
  </si>
  <si>
    <t>研</t>
    <rPh sb="0" eb="1">
      <t>ケン</t>
    </rPh>
    <phoneticPr fontId="1"/>
  </si>
  <si>
    <t>半</t>
    <rPh sb="0" eb="1">
      <t>ハン</t>
    </rPh>
    <phoneticPr fontId="1"/>
  </si>
  <si>
    <t>丸</t>
    <rPh sb="0" eb="1">
      <t>マル</t>
    </rPh>
    <phoneticPr fontId="1"/>
  </si>
  <si>
    <t>み</t>
    <phoneticPr fontId="1"/>
  </si>
  <si>
    <t>✈</t>
    <phoneticPr fontId="1"/>
  </si>
  <si>
    <t>Q</t>
    <phoneticPr fontId="1"/>
  </si>
  <si>
    <t>診</t>
    <rPh sb="0" eb="1">
      <t>ミ</t>
    </rPh>
    <phoneticPr fontId="1"/>
  </si>
  <si>
    <t>断</t>
    <rPh sb="0" eb="1">
      <t>ダン</t>
    </rPh>
    <phoneticPr fontId="1"/>
  </si>
  <si>
    <t>移</t>
    <rPh sb="0" eb="1">
      <t>ウツ</t>
    </rPh>
    <phoneticPr fontId="1"/>
  </si>
  <si>
    <t>工事番号</t>
    <rPh sb="0" eb="4">
      <t>コウジバンゴウ</t>
    </rPh>
    <phoneticPr fontId="5"/>
  </si>
  <si>
    <t>状況</t>
    <rPh sb="0" eb="2">
      <t>ジョウキョウ</t>
    </rPh>
    <phoneticPr fontId="1"/>
  </si>
  <si>
    <t>詳細</t>
    <rPh sb="0" eb="2">
      <t>ショウサイ</t>
    </rPh>
    <phoneticPr fontId="1"/>
  </si>
  <si>
    <t>SET数</t>
    <rPh sb="3" eb="4">
      <t>カズ</t>
    </rPh>
    <phoneticPr fontId="1"/>
  </si>
  <si>
    <t>客先</t>
    <rPh sb="0" eb="2">
      <t>キャクサキ</t>
    </rPh>
    <phoneticPr fontId="1"/>
  </si>
  <si>
    <t>海下P-99
9/1</t>
  </si>
  <si>
    <t>2.5ｔ</t>
  </si>
  <si>
    <t>日ファブ</t>
    <rPh sb="0" eb="1">
      <t>ニチ</t>
    </rPh>
    <phoneticPr fontId="1"/>
  </si>
  <si>
    <t>出図</t>
    <rPh sb="0" eb="2">
      <t>シュツズ</t>
    </rPh>
    <phoneticPr fontId="1"/>
  </si>
  <si>
    <t>座繰り</t>
    <rPh sb="0" eb="2">
      <t>ザグ</t>
    </rPh>
    <phoneticPr fontId="5"/>
  </si>
  <si>
    <t>歪取</t>
  </si>
  <si>
    <t>過去平均</t>
    <rPh sb="0" eb="2">
      <t>カコ</t>
    </rPh>
    <rPh sb="2" eb="4">
      <t>ヘイキン</t>
    </rPh>
    <phoneticPr fontId="0"/>
  </si>
  <si>
    <t>組立前</t>
    <rPh sb="0" eb="2">
      <t>クミタテ</t>
    </rPh>
    <rPh sb="2" eb="3">
      <t>マエ</t>
    </rPh>
    <phoneticPr fontId="0"/>
  </si>
  <si>
    <t>製造予定</t>
    <rPh sb="0" eb="2">
      <t>セイゾウ</t>
    </rPh>
    <rPh sb="2" eb="4">
      <t>ヨテイ</t>
    </rPh>
    <phoneticPr fontId="0"/>
  </si>
  <si>
    <t>組立</t>
    <rPh sb="0" eb="2">
      <t>クミタテ</t>
    </rPh>
    <phoneticPr fontId="0"/>
  </si>
  <si>
    <t>営業予定</t>
    <rPh sb="0" eb="2">
      <t>エイギョウ</t>
    </rPh>
    <rPh sb="2" eb="4">
      <t>ヨテイ</t>
    </rPh>
    <phoneticPr fontId="0"/>
  </si>
  <si>
    <t>溶接</t>
    <rPh sb="0" eb="2">
      <t>ヨウセツ</t>
    </rPh>
    <phoneticPr fontId="0"/>
  </si>
  <si>
    <t>実数時間</t>
    <rPh sb="0" eb="2">
      <t>ジッスウ</t>
    </rPh>
    <rPh sb="2" eb="4">
      <t>ジカン</t>
    </rPh>
    <phoneticPr fontId="0"/>
  </si>
  <si>
    <t>歪取り</t>
    <rPh sb="0" eb="1">
      <t>ヒズミ</t>
    </rPh>
    <rPh sb="1" eb="2">
      <t>ト</t>
    </rPh>
    <phoneticPr fontId="0"/>
  </si>
  <si>
    <t>塗装</t>
    <rPh sb="0" eb="2">
      <t>トソウ</t>
    </rPh>
    <phoneticPr fontId="0"/>
  </si>
  <si>
    <t>目標比率</t>
    <rPh sb="0" eb="2">
      <t>モクヒョウ</t>
    </rPh>
    <rPh sb="2" eb="4">
      <t>ヒリツ</t>
    </rPh>
    <phoneticPr fontId="0"/>
  </si>
  <si>
    <t>仕上げ</t>
    <rPh sb="0" eb="2">
      <t>シア</t>
    </rPh>
    <phoneticPr fontId="0"/>
  </si>
  <si>
    <t>小計</t>
    <rPh sb="0" eb="2">
      <t>ショウケイ</t>
    </rPh>
    <phoneticPr fontId="0"/>
  </si>
  <si>
    <t>H</t>
  </si>
  <si>
    <t>面積</t>
    <rPh sb="0" eb="2">
      <t>メンセキ</t>
    </rPh>
    <phoneticPr fontId="1"/>
  </si>
  <si>
    <t>池P-101下りFace取替
9/30</t>
  </si>
  <si>
    <t>出図待ち</t>
    <rPh sb="0" eb="2">
      <t>シュツズ</t>
    </rPh>
    <rPh sb="2" eb="3">
      <t>マ</t>
    </rPh>
    <phoneticPr fontId="78"/>
  </si>
  <si>
    <t>3.174ｔ</t>
  </si>
  <si>
    <t>深井建設</t>
  </si>
  <si>
    <t>塗前検査</t>
  </si>
  <si>
    <t>納期</t>
  </si>
  <si>
    <t>池P-22下りFace取替
9/30</t>
  </si>
  <si>
    <t>2.944ｔ</t>
  </si>
  <si>
    <r>
      <rPr>
        <sz val="9"/>
        <color rgb="FF000000"/>
        <rFont val="ＭＳ Ｐゴシック"/>
        <family val="3"/>
        <charset val="128"/>
      </rPr>
      <t>下高井戸鋼桁(Gc2Gc3)</t>
    </r>
    <r>
      <rPr>
        <sz val="9"/>
        <color rgb="FFFF0000"/>
        <rFont val="ＭＳ Ｐゴシック"/>
        <family val="3"/>
        <charset val="128"/>
      </rPr>
      <t>10月</t>
    </r>
  </si>
  <si>
    <t>端部補強1.7ｔ</t>
  </si>
  <si>
    <t>出図予定</t>
  </si>
  <si>
    <t>組立</t>
  </si>
  <si>
    <t>溶接</t>
  </si>
  <si>
    <t>海下P-86
12/15</t>
  </si>
  <si>
    <t>納期</t>
    <rPh sb="0" eb="2">
      <t>ノウキ</t>
    </rPh>
    <phoneticPr fontId="5"/>
  </si>
  <si>
    <t>江永橋橋梁補修
12/20</t>
  </si>
  <si>
    <t>2.903ｔ</t>
  </si>
  <si>
    <t>出図予定</t>
    <rPh sb="0" eb="2">
      <t>シュツズ</t>
    </rPh>
    <rPh sb="2" eb="4">
      <t>ヨテイ</t>
    </rPh>
    <phoneticPr fontId="1"/>
  </si>
  <si>
    <t>罫書孔明</t>
  </si>
  <si>
    <t>開先</t>
  </si>
  <si>
    <t>仕上げ</t>
  </si>
  <si>
    <t>組立溶接</t>
  </si>
  <si>
    <t>歪取仕上</t>
  </si>
  <si>
    <t>ブラスト</t>
  </si>
  <si>
    <r>
      <rPr>
        <sz val="11"/>
        <color rgb="FF000000"/>
        <rFont val="ＭＳ Ｐゴシック"/>
        <family val="3"/>
        <charset val="128"/>
      </rPr>
      <t xml:space="preserve">新町谷川橋他3橋
</t>
    </r>
    <r>
      <rPr>
        <sz val="11"/>
        <color rgb="FFFF0000"/>
        <rFont val="ＭＳ Ｐゴシック"/>
        <family val="3"/>
        <charset val="128"/>
      </rPr>
      <t>27/1/8</t>
    </r>
    <phoneticPr fontId="1"/>
  </si>
  <si>
    <t>30.646ｔ</t>
    <phoneticPr fontId="1"/>
  </si>
  <si>
    <t>JFE津</t>
    <rPh sb="3" eb="4">
      <t>ツ</t>
    </rPh>
    <phoneticPr fontId="1"/>
  </si>
  <si>
    <t>出図新町</t>
  </si>
  <si>
    <t>原寸開始</t>
  </si>
  <si>
    <t>新町A1A2分伊賀工場製作</t>
    <rPh sb="7" eb="11">
      <t>イガコウジョウ</t>
    </rPh>
    <rPh sb="11" eb="13">
      <t>セイサク</t>
    </rPh>
    <phoneticPr fontId="1"/>
  </si>
  <si>
    <t>罫書</t>
  </si>
  <si>
    <t>馬淵川橋1工区
27/1/21</t>
  </si>
  <si>
    <t>17.392ｔ</t>
  </si>
  <si>
    <t>佐藤鉄工</t>
  </si>
  <si>
    <t>永井谷JCT高架橋他３橋
27/1/25</t>
  </si>
  <si>
    <t>出図待ち</t>
    <rPh sb="0" eb="2">
      <t>シュツズ</t>
    </rPh>
    <rPh sb="2" eb="3">
      <t>マ</t>
    </rPh>
    <phoneticPr fontId="0"/>
  </si>
  <si>
    <t>30ｔ</t>
  </si>
  <si>
    <t>JFE</t>
  </si>
  <si>
    <t>熊野宮川橋Aﾗﾝﾌﾟ橋
27/2/1</t>
  </si>
  <si>
    <t>出図待ち</t>
  </si>
  <si>
    <t>6ｔ</t>
  </si>
  <si>
    <t>八幡橋
27/2/20</t>
  </si>
  <si>
    <t>4.727ｔ</t>
  </si>
  <si>
    <t>宇野重工</t>
  </si>
  <si>
    <t>志津第二高架橋(P17)
27/2/2</t>
  </si>
  <si>
    <t>14.5ｔ</t>
  </si>
  <si>
    <t>鼠ヶ関川橋
27/2/20</t>
  </si>
  <si>
    <t>32.5ｔ</t>
  </si>
  <si>
    <t>日ファブ取手</t>
  </si>
  <si>
    <t>25X018</t>
  </si>
  <si>
    <r>
      <rPr>
        <sz val="11"/>
        <color rgb="FF000000"/>
        <rFont val="ＭＳ Ｐゴシック"/>
        <family val="3"/>
        <charset val="128"/>
      </rPr>
      <t xml:space="preserve">馬淵川橋2工区
</t>
    </r>
    <r>
      <rPr>
        <sz val="11"/>
        <color rgb="FFFF0000"/>
        <rFont val="ＭＳ Ｐゴシック"/>
        <family val="3"/>
        <charset val="128"/>
      </rPr>
      <t>27/3</t>
    </r>
  </si>
  <si>
    <t>IHI</t>
  </si>
  <si>
    <t>黒沢川橋
27/4/1</t>
    <rPh sb="0" eb="2">
      <t>クロサワ</t>
    </rPh>
    <rPh sb="2" eb="3">
      <t>カワ</t>
    </rPh>
    <rPh sb="3" eb="4">
      <t>ハシ</t>
    </rPh>
    <phoneticPr fontId="1"/>
  </si>
  <si>
    <t>68.323ｔ</t>
    <phoneticPr fontId="1"/>
  </si>
  <si>
    <t>日本PS</t>
    <rPh sb="0" eb="2">
      <t>ニホン</t>
    </rPh>
    <phoneticPr fontId="1"/>
  </si>
  <si>
    <t>材料入？</t>
  </si>
  <si>
    <t>24Y031</t>
    <phoneticPr fontId="1"/>
  </si>
  <si>
    <t>門真東P67上下
27/5/15</t>
  </si>
  <si>
    <t>19ｔ</t>
    <phoneticPr fontId="1"/>
  </si>
  <si>
    <t>宮地エンジ</t>
    <rPh sb="0" eb="2">
      <t>ミヤチ</t>
    </rPh>
    <phoneticPr fontId="1"/>
  </si>
  <si>
    <t>12/E</t>
  </si>
  <si>
    <t>横浜環状
神戸線
27/6/1</t>
    <rPh sb="0" eb="2">
      <t>ヨコハマ</t>
    </rPh>
    <rPh sb="2" eb="4">
      <t>カンジョウ</t>
    </rPh>
    <rPh sb="5" eb="7">
      <t>コウベ</t>
    </rPh>
    <rPh sb="7" eb="8">
      <t>セン</t>
    </rPh>
    <phoneticPr fontId="1"/>
  </si>
  <si>
    <t>34.657ｔ</t>
    <phoneticPr fontId="1"/>
  </si>
  <si>
    <t>オリエンタル東</t>
    <rPh sb="6" eb="7">
      <t>ヒガシ</t>
    </rPh>
    <phoneticPr fontId="1"/>
  </si>
  <si>
    <t>24X027</t>
    <phoneticPr fontId="1"/>
  </si>
  <si>
    <r>
      <t xml:space="preserve">角川橋上りA1P4
</t>
    </r>
    <r>
      <rPr>
        <sz val="11"/>
        <color rgb="FFFF0000"/>
        <rFont val="ＭＳ Ｐゴシック"/>
        <family val="3"/>
        <charset val="128"/>
      </rPr>
      <t>27/6/15</t>
    </r>
    <rPh sb="0" eb="1">
      <t>ツノ</t>
    </rPh>
    <rPh sb="1" eb="2">
      <t>カワ</t>
    </rPh>
    <rPh sb="2" eb="3">
      <t>ハシ</t>
    </rPh>
    <rPh sb="3" eb="4">
      <t>ノボ</t>
    </rPh>
    <phoneticPr fontId="1"/>
  </si>
  <si>
    <t>12ｔ</t>
    <phoneticPr fontId="1"/>
  </si>
  <si>
    <t>川田建設</t>
    <rPh sb="0" eb="4">
      <t>カワダケンセツ</t>
    </rPh>
    <phoneticPr fontId="1"/>
  </si>
  <si>
    <t>出図予定</t>
    <rPh sb="0" eb="4">
      <t>シュツズヨテイ</t>
    </rPh>
    <phoneticPr fontId="1"/>
  </si>
  <si>
    <t>過去平均</t>
    <rPh sb="0" eb="2">
      <t>カコ</t>
    </rPh>
    <rPh sb="2" eb="4">
      <t>ヘイキン</t>
    </rPh>
    <phoneticPr fontId="78"/>
  </si>
  <si>
    <t>組立前</t>
    <rPh sb="0" eb="2">
      <t>クミタテ</t>
    </rPh>
    <rPh sb="2" eb="3">
      <t>マエ</t>
    </rPh>
    <phoneticPr fontId="78"/>
  </si>
  <si>
    <t>製造予定</t>
    <rPh sb="0" eb="2">
      <t>セイゾウ</t>
    </rPh>
    <rPh sb="2" eb="4">
      <t>ヨテイ</t>
    </rPh>
    <phoneticPr fontId="78"/>
  </si>
  <si>
    <t>組立</t>
    <rPh sb="0" eb="2">
      <t>クミタテ</t>
    </rPh>
    <phoneticPr fontId="78"/>
  </si>
  <si>
    <t>営業予定</t>
    <rPh sb="0" eb="2">
      <t>エイギョウ</t>
    </rPh>
    <rPh sb="2" eb="4">
      <t>ヨテイ</t>
    </rPh>
    <phoneticPr fontId="78"/>
  </si>
  <si>
    <t>溶接</t>
    <rPh sb="0" eb="2">
      <t>ヨウセツ</t>
    </rPh>
    <phoneticPr fontId="78"/>
  </si>
  <si>
    <t>実数時間</t>
    <rPh sb="0" eb="2">
      <t>ジッスウ</t>
    </rPh>
    <rPh sb="2" eb="4">
      <t>ジカン</t>
    </rPh>
    <phoneticPr fontId="78"/>
  </si>
  <si>
    <t>歪取り</t>
    <rPh sb="0" eb="1">
      <t>ヒズミ</t>
    </rPh>
    <rPh sb="1" eb="2">
      <t>ト</t>
    </rPh>
    <phoneticPr fontId="78"/>
  </si>
  <si>
    <t>塗装</t>
    <rPh sb="0" eb="2">
      <t>トソウ</t>
    </rPh>
    <phoneticPr fontId="78"/>
  </si>
  <si>
    <t>目標比率</t>
    <rPh sb="0" eb="2">
      <t>モクヒョウ</t>
    </rPh>
    <rPh sb="2" eb="4">
      <t>ヒリツ</t>
    </rPh>
    <phoneticPr fontId="78"/>
  </si>
  <si>
    <t>仕上げ</t>
    <rPh sb="0" eb="2">
      <t>シア</t>
    </rPh>
    <phoneticPr fontId="78"/>
  </si>
  <si>
    <t>小計</t>
    <rPh sb="0" eb="2">
      <t>ショウケイ</t>
    </rPh>
    <phoneticPr fontId="78"/>
  </si>
  <si>
    <t>西の川橋
27/6/1</t>
  </si>
  <si>
    <t>10.4ｔ</t>
  </si>
  <si>
    <t>岩瀬橋
27/8～</t>
  </si>
  <si>
    <t>52ｔ
力石橋８月
岩瀬橋28/8
土渕橋29/4</t>
  </si>
  <si>
    <t>IIS</t>
  </si>
  <si>
    <t>最遅出図</t>
    <rPh sb="0" eb="2">
      <t>サイチ</t>
    </rPh>
    <rPh sb="2" eb="4">
      <t>シュツズ</t>
    </rPh>
    <phoneticPr fontId="1"/>
  </si>
  <si>
    <t>厚狭川
27/8/31</t>
  </si>
  <si>
    <t>30.3ｔ</t>
  </si>
  <si>
    <t>YBC</t>
  </si>
  <si>
    <t>ブラ溶射</t>
  </si>
  <si>
    <t>足羽川橋上りP2
27/9月</t>
    <rPh sb="0" eb="3">
      <t>アスワカワ</t>
    </rPh>
    <rPh sb="3" eb="4">
      <t>ハシ</t>
    </rPh>
    <rPh sb="4" eb="5">
      <t>ノボ</t>
    </rPh>
    <rPh sb="13" eb="14">
      <t>ガツ</t>
    </rPh>
    <phoneticPr fontId="1"/>
  </si>
  <si>
    <t>9.5ｔ</t>
    <phoneticPr fontId="1"/>
  </si>
  <si>
    <t>東海環状田切川橋
8/20？？</t>
  </si>
  <si>
    <t>28.713ｔ</t>
    <phoneticPr fontId="1"/>
  </si>
  <si>
    <t>大林組</t>
    <rPh sb="0" eb="3">
      <t>オオバヤシグミ</t>
    </rPh>
    <phoneticPr fontId="1"/>
  </si>
  <si>
    <t>高槻高架橋西下りPD8
27/10/10</t>
  </si>
  <si>
    <t>23.7ｔ</t>
    <phoneticPr fontId="1"/>
  </si>
  <si>
    <t>日ファブ</t>
  </si>
  <si>
    <t>溶射塗装</t>
  </si>
  <si>
    <t>五常橋　西宮橋下りA1A2
27/10/1</t>
  </si>
  <si>
    <t>27ｔ</t>
  </si>
  <si>
    <t>前田建設</t>
  </si>
  <si>
    <r>
      <t xml:space="preserve">淀川東高架橋P1下り
</t>
    </r>
    <r>
      <rPr>
        <sz val="11"/>
        <color rgb="FFFF0000"/>
        <rFont val="ＭＳ Ｐゴシック"/>
        <family val="3"/>
        <charset val="128"/>
      </rPr>
      <t>27/11/30</t>
    </r>
    <rPh sb="0" eb="2">
      <t>ヨドカワ</t>
    </rPh>
    <rPh sb="2" eb="3">
      <t>ヒガシ</t>
    </rPh>
    <rPh sb="3" eb="6">
      <t>コウカキョウ</t>
    </rPh>
    <rPh sb="8" eb="9">
      <t>クダ</t>
    </rPh>
    <phoneticPr fontId="1"/>
  </si>
  <si>
    <t>14.914ｔ</t>
    <phoneticPr fontId="1"/>
  </si>
  <si>
    <t>20Y027</t>
    <phoneticPr fontId="1"/>
  </si>
  <si>
    <r>
      <t xml:space="preserve">淀川東高架橋P1上り
</t>
    </r>
    <r>
      <rPr>
        <sz val="11"/>
        <color rgb="FFFF0000"/>
        <rFont val="ＭＳ Ｐゴシック"/>
        <family val="3"/>
        <charset val="128"/>
      </rPr>
      <t>27/11/30</t>
    </r>
    <rPh sb="0" eb="2">
      <t>ヨドガワ</t>
    </rPh>
    <rPh sb="2" eb="3">
      <t>ヒガシ</t>
    </rPh>
    <rPh sb="3" eb="6">
      <t>コウカキョウ</t>
    </rPh>
    <rPh sb="8" eb="9">
      <t>ノボ</t>
    </rPh>
    <phoneticPr fontId="1"/>
  </si>
  <si>
    <t>14.9ｔ</t>
    <phoneticPr fontId="1"/>
  </si>
  <si>
    <r>
      <t xml:space="preserve">永井谷JCT 上りA1A2
</t>
    </r>
    <r>
      <rPr>
        <sz val="11"/>
        <color rgb="FFFF0000"/>
        <rFont val="ＭＳ Ｐゴシック"/>
        <family val="3"/>
        <charset val="128"/>
      </rPr>
      <t>28/1/10</t>
    </r>
    <rPh sb="0" eb="3">
      <t>ナガイダニ</t>
    </rPh>
    <rPh sb="7" eb="8">
      <t>ノボ</t>
    </rPh>
    <phoneticPr fontId="1"/>
  </si>
  <si>
    <t>29.5ｔ</t>
    <phoneticPr fontId="1"/>
  </si>
  <si>
    <t>YBC</t>
    <phoneticPr fontId="1"/>
  </si>
  <si>
    <r>
      <t>永井谷JCT 下りA1A2
28/1</t>
    </r>
    <r>
      <rPr>
        <sz val="11"/>
        <color rgb="FFFF0000"/>
        <rFont val="ＭＳ Ｐゴシック"/>
        <family val="3"/>
        <charset val="128"/>
      </rPr>
      <t>/10</t>
    </r>
    <rPh sb="0" eb="3">
      <t>ナガイダニ</t>
    </rPh>
    <rPh sb="7" eb="8">
      <t>シタ</t>
    </rPh>
    <phoneticPr fontId="1"/>
  </si>
  <si>
    <r>
      <rPr>
        <sz val="11"/>
        <color rgb="FF000000"/>
        <rFont val="ＭＳ Ｐゴシック"/>
        <family val="3"/>
        <charset val="128"/>
      </rPr>
      <t xml:space="preserve">利根川橋
</t>
    </r>
    <r>
      <rPr>
        <sz val="11"/>
        <color rgb="FFFF0000"/>
        <rFont val="ＭＳ Ｐゴシック"/>
        <family val="3"/>
        <charset val="128"/>
      </rPr>
      <t>28/3/1</t>
    </r>
  </si>
  <si>
    <t>78.879t</t>
    <phoneticPr fontId="1"/>
  </si>
  <si>
    <t>MMB</t>
    <phoneticPr fontId="1"/>
  </si>
  <si>
    <r>
      <rPr>
        <sz val="11"/>
        <color rgb="FF000000"/>
        <rFont val="ＭＳ Ｐゴシック"/>
        <family val="3"/>
        <charset val="128"/>
      </rPr>
      <t xml:space="preserve">関屋第一橋
</t>
    </r>
    <r>
      <rPr>
        <sz val="11"/>
        <color rgb="FFFF0000"/>
        <rFont val="ＭＳ Ｐゴシック"/>
        <family val="3"/>
        <charset val="128"/>
      </rPr>
      <t>28/5/31</t>
    </r>
  </si>
  <si>
    <t>16.812ｔ</t>
    <phoneticPr fontId="1"/>
  </si>
  <si>
    <r>
      <rPr>
        <sz val="11"/>
        <color rgb="FF000000"/>
        <rFont val="ＭＳ Ｐゴシック"/>
        <family val="3"/>
        <charset val="128"/>
      </rPr>
      <t xml:space="preserve">関屋第二橋
</t>
    </r>
    <r>
      <rPr>
        <sz val="11"/>
        <color rgb="FFFF0000"/>
        <rFont val="ＭＳ Ｐゴシック"/>
        <family val="3"/>
        <charset val="128"/>
      </rPr>
      <t>28/6/30</t>
    </r>
  </si>
  <si>
    <t>19.332ｔ</t>
    <phoneticPr fontId="1"/>
  </si>
  <si>
    <r>
      <rPr>
        <sz val="11"/>
        <color rgb="FF000000"/>
        <rFont val="ＭＳ Ｐゴシック"/>
        <family val="3"/>
        <charset val="128"/>
      </rPr>
      <t xml:space="preserve">関屋第三橋
</t>
    </r>
    <r>
      <rPr>
        <sz val="11"/>
        <color rgb="FFFF0000"/>
        <rFont val="ＭＳ Ｐゴシック"/>
        <family val="3"/>
        <charset val="128"/>
      </rPr>
      <t>28/9/29</t>
    </r>
  </si>
  <si>
    <r>
      <t xml:space="preserve">黒部新橋
</t>
    </r>
    <r>
      <rPr>
        <sz val="11"/>
        <color rgb="FFFF0000"/>
        <rFont val="ＭＳ Ｐゴシック"/>
        <family val="3"/>
        <charset val="128"/>
      </rPr>
      <t>28/11/30</t>
    </r>
    <rPh sb="0" eb="2">
      <t>クロベ</t>
    </rPh>
    <rPh sb="2" eb="4">
      <t>シンバシ</t>
    </rPh>
    <rPh sb="4" eb="5">
      <t>イチハシ</t>
    </rPh>
    <phoneticPr fontId="1"/>
  </si>
  <si>
    <t>18.14ｔ</t>
    <phoneticPr fontId="1"/>
  </si>
  <si>
    <t>新名神
淀川橋
29/3/1</t>
    <rPh sb="0" eb="3">
      <t>シンメイシン</t>
    </rPh>
    <rPh sb="4" eb="6">
      <t>ヨドカワ</t>
    </rPh>
    <rPh sb="6" eb="7">
      <t>ハシ</t>
    </rPh>
    <phoneticPr fontId="1"/>
  </si>
  <si>
    <t>90.6ｔ</t>
    <phoneticPr fontId="1"/>
  </si>
  <si>
    <t>川西商会</t>
    <rPh sb="0" eb="2">
      <t>カワニシ</t>
    </rPh>
    <rPh sb="2" eb="4">
      <t>ショウカイ</t>
    </rPh>
    <phoneticPr fontId="1"/>
  </si>
  <si>
    <r>
      <rPr>
        <sz val="10"/>
        <color rgb="FF000000"/>
        <rFont val="ＭＳ Ｐゴシック"/>
        <family val="3"/>
        <charset val="128"/>
      </rPr>
      <t xml:space="preserve">八潮PA
Bﾗﾝﾌﾟ橋P216
</t>
    </r>
    <r>
      <rPr>
        <sz val="10"/>
        <color rgb="FFFF0000"/>
        <rFont val="ＭＳ Ｐゴシック"/>
        <family val="3"/>
        <charset val="128"/>
      </rPr>
      <t>29/4/1</t>
    </r>
    <phoneticPr fontId="1"/>
  </si>
  <si>
    <t>5.912ｔ</t>
    <phoneticPr fontId="1"/>
  </si>
  <si>
    <r>
      <rPr>
        <sz val="10"/>
        <color rgb="FF000000"/>
        <rFont val="ＭＳ Ｐゴシック"/>
        <family val="3"/>
        <charset val="128"/>
      </rPr>
      <t xml:space="preserve">八潮PA
Aﾗﾝﾌﾟ橋P207
</t>
    </r>
    <r>
      <rPr>
        <sz val="10"/>
        <color rgb="FFFF0000"/>
        <rFont val="ＭＳ Ｐゴシック"/>
        <family val="3"/>
        <charset val="128"/>
      </rPr>
      <t>29/4/1</t>
    </r>
    <phoneticPr fontId="1"/>
  </si>
  <si>
    <t>7.753ｔ</t>
    <phoneticPr fontId="1"/>
  </si>
  <si>
    <r>
      <rPr>
        <sz val="10"/>
        <color rgb="FF000000"/>
        <rFont val="ＭＳ Ｐゴシック"/>
        <family val="3"/>
        <charset val="128"/>
      </rPr>
      <t xml:space="preserve">八潮PA
Dﾗﾝﾌﾟ橋P207
</t>
    </r>
    <r>
      <rPr>
        <sz val="10"/>
        <color rgb="FFFF0000"/>
        <rFont val="ＭＳ Ｐゴシック"/>
        <family val="3"/>
        <charset val="128"/>
      </rPr>
      <t>29/4/1</t>
    </r>
    <phoneticPr fontId="1"/>
  </si>
  <si>
    <t>6.375ｔ</t>
    <phoneticPr fontId="1"/>
  </si>
  <si>
    <r>
      <rPr>
        <sz val="10"/>
        <color rgb="FF000000"/>
        <rFont val="ＭＳ Ｐゴシック"/>
        <family val="3"/>
        <charset val="128"/>
      </rPr>
      <t xml:space="preserve">八潮PA
Bﾗﾝﾌﾟ橋PB8
</t>
    </r>
    <r>
      <rPr>
        <sz val="10"/>
        <color rgb="FFFF0000"/>
        <rFont val="ＭＳ Ｐゴシック"/>
        <family val="3"/>
        <charset val="128"/>
      </rPr>
      <t>29/4/1</t>
    </r>
    <phoneticPr fontId="1"/>
  </si>
  <si>
    <t>6.513ｔ</t>
    <phoneticPr fontId="1"/>
  </si>
  <si>
    <r>
      <rPr>
        <sz val="10"/>
        <color rgb="FF000000"/>
        <rFont val="ＭＳ Ｐゴシック"/>
        <family val="3"/>
        <charset val="128"/>
      </rPr>
      <t xml:space="preserve">八潮PA
Cﾗﾝﾌﾟ橋P213
</t>
    </r>
    <r>
      <rPr>
        <sz val="10"/>
        <color rgb="FFFF0000"/>
        <rFont val="ＭＳ Ｐゴシック"/>
        <family val="3"/>
        <charset val="128"/>
      </rPr>
      <t>29/4/1</t>
    </r>
    <phoneticPr fontId="1"/>
  </si>
  <si>
    <t>7.384ｔ</t>
    <phoneticPr fontId="1"/>
  </si>
  <si>
    <r>
      <rPr>
        <sz val="10"/>
        <color rgb="FF000000"/>
        <rFont val="ＭＳ Ｐゴシック"/>
        <family val="3"/>
        <charset val="128"/>
      </rPr>
      <t xml:space="preserve">八潮PA
Aﾗﾝﾌﾟ橋P203
</t>
    </r>
    <r>
      <rPr>
        <sz val="10"/>
        <color rgb="FFFF0000"/>
        <rFont val="ＭＳ Ｐゴシック"/>
        <family val="3"/>
        <charset val="128"/>
      </rPr>
      <t>29/4/1</t>
    </r>
    <phoneticPr fontId="1"/>
  </si>
  <si>
    <t>6.354ｔ</t>
    <phoneticPr fontId="1"/>
  </si>
  <si>
    <r>
      <rPr>
        <sz val="10"/>
        <color rgb="FF000000"/>
        <rFont val="ＭＳ Ｐゴシック"/>
        <family val="3"/>
        <charset val="128"/>
      </rPr>
      <t xml:space="preserve">八潮PA
Bﾗﾝﾌﾟ橋PB4
</t>
    </r>
    <r>
      <rPr>
        <sz val="10"/>
        <color rgb="FFFF0000"/>
        <rFont val="Tahoma"/>
        <family val="2"/>
        <charset val="128"/>
      </rPr>
      <t>﻿</t>
    </r>
    <r>
      <rPr>
        <sz val="10"/>
        <color rgb="FFFF0000"/>
        <rFont val="ＭＳ Ｐゴシック"/>
        <family val="3"/>
        <charset val="128"/>
      </rPr>
      <t>29/4/1</t>
    </r>
    <phoneticPr fontId="1"/>
  </si>
  <si>
    <t>4.579ｔ</t>
    <phoneticPr fontId="1"/>
  </si>
  <si>
    <t>確</t>
    <rPh sb="0" eb="1">
      <t>カク</t>
    </rPh>
    <phoneticPr fontId="1"/>
  </si>
  <si>
    <t>石</t>
  </si>
  <si>
    <t>ク</t>
  </si>
  <si>
    <t>鋸</t>
  </si>
  <si>
    <t>田</t>
  </si>
  <si>
    <t>忘</t>
  </si>
  <si>
    <t>令</t>
  </si>
  <si>
    <t>和</t>
  </si>
  <si>
    <t>年</t>
  </si>
  <si>
    <t>田休</t>
  </si>
  <si>
    <t>停</t>
  </si>
  <si>
    <t>田邉休み</t>
  </si>
  <si>
    <t>認</t>
    <rPh sb="0" eb="1">
      <t>ニン</t>
    </rPh>
    <phoneticPr fontId="1"/>
  </si>
  <si>
    <t>溶</t>
    <rPh sb="0" eb="1">
      <t>ヨウ</t>
    </rPh>
    <phoneticPr fontId="1"/>
  </si>
  <si>
    <t>米</t>
  </si>
  <si>
    <t>健康</t>
  </si>
  <si>
    <t>盤</t>
  </si>
  <si>
    <t>部</t>
  </si>
  <si>
    <t>休</t>
  </si>
  <si>
    <t>製</t>
  </si>
  <si>
    <t>電</t>
  </si>
  <si>
    <t>用</t>
    <rPh sb="0" eb="1">
      <t>ヨウ</t>
    </rPh>
    <phoneticPr fontId="1"/>
  </si>
  <si>
    <t>賀</t>
    <rPh sb="0" eb="1">
      <t>ガ</t>
    </rPh>
    <phoneticPr fontId="1"/>
  </si>
  <si>
    <t>試</t>
    <rPh sb="0" eb="1">
      <t>タメシ</t>
    </rPh>
    <phoneticPr fontId="1"/>
  </si>
  <si>
    <t>現</t>
  </si>
  <si>
    <t>研</t>
  </si>
  <si>
    <t>診断</t>
  </si>
  <si>
    <t>会</t>
  </si>
  <si>
    <t>出</t>
  </si>
  <si>
    <t>半</t>
  </si>
  <si>
    <t>伊</t>
  </si>
  <si>
    <t>検</t>
  </si>
  <si>
    <t>熊</t>
  </si>
  <si>
    <t>野</t>
  </si>
  <si>
    <t>25X022</t>
  </si>
  <si>
    <t>佐世保P17P20　壁高欄2枚
7/7</t>
  </si>
  <si>
    <t>出荷</t>
  </si>
  <si>
    <t>2枚60ｋｇ</t>
  </si>
  <si>
    <t>出図</t>
  </si>
  <si>
    <t>リスト？</t>
  </si>
  <si>
    <t>切板</t>
  </si>
  <si>
    <t>孔明仕上</t>
  </si>
  <si>
    <t>梱包</t>
  </si>
  <si>
    <t>現地着</t>
    <rPh sb="0" eb="3">
      <t>ゲンチチャク</t>
    </rPh>
    <phoneticPr fontId="1"/>
  </si>
  <si>
    <t>中之口川床版取替
6/15
9/15</t>
  </si>
  <si>
    <t>出荷待ち</t>
    <rPh sb="0" eb="3">
      <t>シュッカマ</t>
    </rPh>
    <phoneticPr fontId="1"/>
  </si>
  <si>
    <t>上り走行4基6中
上り追越4基9中
下り3set27/6</t>
  </si>
  <si>
    <t>横河NS</t>
  </si>
  <si>
    <t>リスト予</t>
  </si>
  <si>
    <t>追越リ出</t>
  </si>
  <si>
    <t>材入</t>
    <phoneticPr fontId="1"/>
  </si>
  <si>
    <t>罫書</t>
    <rPh sb="0" eb="2">
      <t>ケガキ</t>
    </rPh>
    <phoneticPr fontId="5"/>
  </si>
  <si>
    <t>材入罫書</t>
  </si>
  <si>
    <t>切断角切</t>
    <rPh sb="0" eb="2">
      <t>セツダン</t>
    </rPh>
    <rPh sb="2" eb="4">
      <t>カドギ</t>
    </rPh>
    <phoneticPr fontId="5"/>
  </si>
  <si>
    <t>自主検査</t>
  </si>
  <si>
    <t>　</t>
  </si>
  <si>
    <t>客先手配</t>
  </si>
  <si>
    <t>追越保管</t>
  </si>
  <si>
    <t>追越納期</t>
  </si>
  <si>
    <t>残り下り3SET 27/6中と9中　中分7SETは28年製作</t>
  </si>
  <si>
    <t/>
  </si>
  <si>
    <t>名神
長良川P6A2
①期6/15</t>
    <rPh sb="0" eb="2">
      <t>メイシン</t>
    </rPh>
    <rPh sb="3" eb="6">
      <t>ナガラガワ</t>
    </rPh>
    <rPh sb="12" eb="13">
      <t>キ</t>
    </rPh>
    <phoneticPr fontId="1"/>
  </si>
  <si>
    <t>製作中</t>
  </si>
  <si>
    <r>
      <t>6ｼﾞｮｲﾝﾄ
92.629④
②期24/</t>
    </r>
    <r>
      <rPr>
        <sz val="10"/>
        <color rgb="FFFF0000"/>
        <rFont val="ＭＳ Ｐゴシック"/>
        <family val="3"/>
        <charset val="128"/>
      </rPr>
      <t>8</t>
    </r>
    <r>
      <rPr>
        <sz val="10"/>
        <color theme="1"/>
        <rFont val="ＭＳ Ｐゴシック"/>
        <family val="3"/>
        <charset val="128"/>
      </rPr>
      <t xml:space="preserve">
③期26/</t>
    </r>
    <r>
      <rPr>
        <sz val="10"/>
        <color rgb="FFFF0000"/>
        <rFont val="ＭＳ Ｐゴシック"/>
        <family val="3"/>
        <charset val="128"/>
      </rPr>
      <t>1</t>
    </r>
    <rPh sb="17" eb="18">
      <t>キ</t>
    </rPh>
    <rPh sb="24" eb="25">
      <t>キ</t>
    </rPh>
    <phoneticPr fontId="1"/>
  </si>
  <si>
    <t>三住建設</t>
    <rPh sb="0" eb="1">
      <t>サン</t>
    </rPh>
    <rPh sb="1" eb="2">
      <t>スミ</t>
    </rPh>
    <rPh sb="2" eb="4">
      <t>ケンセツ</t>
    </rPh>
    <phoneticPr fontId="1"/>
  </si>
  <si>
    <t>塗料入荷</t>
    <rPh sb="0" eb="4">
      <t>トリョウニュウカ</t>
    </rPh>
    <phoneticPr fontId="1"/>
  </si>
  <si>
    <t>塗料抜取</t>
    <rPh sb="0" eb="2">
      <t>トリョウ</t>
    </rPh>
    <rPh sb="2" eb="4">
      <t>ヌキトリ</t>
    </rPh>
    <phoneticPr fontId="1"/>
  </si>
  <si>
    <t>FIL？</t>
    <phoneticPr fontId="1"/>
  </si>
  <si>
    <t>伊賀横持</t>
    <rPh sb="0" eb="2">
      <t>イガ</t>
    </rPh>
    <rPh sb="2" eb="4">
      <t>ヨコモチ</t>
    </rPh>
    <phoneticPr fontId="1"/>
  </si>
  <si>
    <t>戻り養生</t>
    <rPh sb="0" eb="1">
      <t>モド</t>
    </rPh>
    <rPh sb="2" eb="4">
      <t>ヨウジョウ</t>
    </rPh>
    <phoneticPr fontId="1"/>
  </si>
  <si>
    <t>ニタ乾式</t>
    <rPh sb="2" eb="4">
      <t>カンシキ</t>
    </rPh>
    <phoneticPr fontId="5"/>
  </si>
  <si>
    <t>完成検査</t>
    <rPh sb="0" eb="4">
      <t>カンセイケンサ</t>
    </rPh>
    <phoneticPr fontId="5"/>
  </si>
  <si>
    <t>出荷宵積</t>
    <rPh sb="0" eb="4">
      <t>シュッカヨイツ</t>
    </rPh>
    <phoneticPr fontId="1"/>
  </si>
  <si>
    <t>P6納期</t>
    <rPh sb="2" eb="4">
      <t>ノウキ</t>
    </rPh>
    <phoneticPr fontId="1"/>
  </si>
  <si>
    <t>塗料期限</t>
    <rPh sb="0" eb="4">
      <t>トリョウキゲン</t>
    </rPh>
    <phoneticPr fontId="1"/>
  </si>
  <si>
    <t>乾式材料</t>
    <rPh sb="0" eb="2">
      <t>カンシキ</t>
    </rPh>
    <rPh sb="2" eb="4">
      <t>ザイリョウ</t>
    </rPh>
    <phoneticPr fontId="1"/>
  </si>
  <si>
    <t>A1検査</t>
    <rPh sb="2" eb="4">
      <t>ケンサ</t>
    </rPh>
    <phoneticPr fontId="5"/>
  </si>
  <si>
    <t>現場着</t>
    <rPh sb="0" eb="3">
      <t>ゲンバチャク</t>
    </rPh>
    <phoneticPr fontId="1"/>
  </si>
  <si>
    <t>伊賀宵積</t>
  </si>
  <si>
    <t>養生</t>
  </si>
  <si>
    <t>FIブラ</t>
  </si>
  <si>
    <t>戻り</t>
  </si>
  <si>
    <t>仕分け</t>
  </si>
  <si>
    <t>泉北保管</t>
    <rPh sb="0" eb="2">
      <t>センボク</t>
    </rPh>
    <rPh sb="2" eb="4">
      <t>ホカン</t>
    </rPh>
    <phoneticPr fontId="1"/>
  </si>
  <si>
    <t>P6現予</t>
  </si>
  <si>
    <t>伊賀保管</t>
  </si>
  <si>
    <t>ニタ乾式</t>
  </si>
  <si>
    <t>浦郷　配管支持金具
7/10</t>
  </si>
  <si>
    <t>1.377ｔ
176SET</t>
  </si>
  <si>
    <t>日鉄ｴﾝｼﾞ</t>
  </si>
  <si>
    <t>図面受領</t>
  </si>
  <si>
    <t>質疑待ち</t>
  </si>
  <si>
    <t>型鋼入</t>
  </si>
  <si>
    <t>切断</t>
  </si>
  <si>
    <t>切断孔明</t>
  </si>
  <si>
    <t>罫書</t>
    <rPh sb="0" eb="2">
      <t>ケガキ</t>
    </rPh>
    <phoneticPr fontId="1"/>
  </si>
  <si>
    <t>罫書開孔</t>
  </si>
  <si>
    <t>組立溶接</t>
    <rPh sb="0" eb="2">
      <t>クミタテ</t>
    </rPh>
    <rPh sb="2" eb="4">
      <t>ヨウセツ</t>
    </rPh>
    <phoneticPr fontId="1"/>
  </si>
  <si>
    <t>合メ入①</t>
  </si>
  <si>
    <t>合メ入②</t>
  </si>
  <si>
    <t>合金メキ</t>
    <rPh sb="0" eb="2">
      <t>ゴウキン</t>
    </rPh>
    <phoneticPr fontId="1"/>
  </si>
  <si>
    <t>メキ引①</t>
  </si>
  <si>
    <t>補修寸法</t>
  </si>
  <si>
    <t>メキ引②</t>
  </si>
  <si>
    <t>浦郷　配管支持金具292個メッキのみ
8/14</t>
  </si>
  <si>
    <t>メッキ中</t>
  </si>
  <si>
    <t>2.36ｔ
292SET
合金メッキ</t>
  </si>
  <si>
    <t>部材メ入</t>
  </si>
  <si>
    <t>出荷？</t>
  </si>
  <si>
    <t>着予定</t>
  </si>
  <si>
    <t>丁野橋上りA1A2
9/14
9/25</t>
  </si>
  <si>
    <t>16.411ｔ</t>
    <phoneticPr fontId="1"/>
  </si>
  <si>
    <t>IHI建</t>
    <rPh sb="3" eb="4">
      <t>ダテ</t>
    </rPh>
    <phoneticPr fontId="1"/>
  </si>
  <si>
    <t>リスト予</t>
    <rPh sb="3" eb="4">
      <t>ヨ</t>
    </rPh>
    <phoneticPr fontId="1"/>
  </si>
  <si>
    <t>継手孔変更待ち</t>
  </si>
  <si>
    <t>塗料抜取</t>
  </si>
  <si>
    <t>切板予定</t>
  </si>
  <si>
    <t>切断開先</t>
  </si>
  <si>
    <t>切断削り</t>
  </si>
  <si>
    <t>切断板継</t>
  </si>
  <si>
    <t>削り逆歪</t>
  </si>
  <si>
    <t>セット</t>
  </si>
  <si>
    <t>セト箱組</t>
  </si>
  <si>
    <t>箱組</t>
  </si>
  <si>
    <t>箱組W</t>
  </si>
  <si>
    <t>箱WF組</t>
  </si>
  <si>
    <t>FW</t>
  </si>
  <si>
    <t>RW</t>
  </si>
  <si>
    <t>スタッド</t>
  </si>
  <si>
    <t>櫛歪</t>
  </si>
  <si>
    <t>櫛歪地覆</t>
  </si>
  <si>
    <t>地覆組W</t>
  </si>
  <si>
    <t>地覆W</t>
  </si>
  <si>
    <t>塗装</t>
  </si>
  <si>
    <t>ミシール</t>
  </si>
  <si>
    <t>圧縮</t>
  </si>
  <si>
    <t>完成検？</t>
  </si>
  <si>
    <t>A2出荷</t>
  </si>
  <si>
    <t>A2現予</t>
  </si>
  <si>
    <t>A1出荷</t>
  </si>
  <si>
    <t>A1現予</t>
  </si>
  <si>
    <t>263018-01</t>
  </si>
  <si>
    <t>大鳴門自転車道　鋼床版台座
9/15</t>
    <rPh sb="0" eb="3">
      <t>オオナルト</t>
    </rPh>
    <rPh sb="3" eb="7">
      <t>ジテンシャドウ</t>
    </rPh>
    <rPh sb="8" eb="10">
      <t>ハガネユカ</t>
    </rPh>
    <rPh sb="10" eb="11">
      <t>ハン</t>
    </rPh>
    <rPh sb="11" eb="13">
      <t>ダイザ</t>
    </rPh>
    <phoneticPr fontId="1"/>
  </si>
  <si>
    <t>①8/7②9初？③10初？ 75.344ｔ</t>
  </si>
  <si>
    <t>JFE</t>
    <phoneticPr fontId="1"/>
  </si>
  <si>
    <t>①リスト</t>
  </si>
  <si>
    <t>型鋼入り</t>
  </si>
  <si>
    <t>型鋼切断</t>
  </si>
  <si>
    <t>原板引取</t>
  </si>
  <si>
    <t>型鋼切孔</t>
  </si>
  <si>
    <t>型鋼孔明</t>
  </si>
  <si>
    <t>②保留解</t>
  </si>
  <si>
    <t>溶接歪取</t>
    <rPh sb="0" eb="2">
      <t>ヨウセツ</t>
    </rPh>
    <rPh sb="2" eb="3">
      <t>ヒズミ</t>
    </rPh>
    <rPh sb="3" eb="4">
      <t>トリ</t>
    </rPh>
    <phoneticPr fontId="1"/>
  </si>
  <si>
    <t>③保留中</t>
  </si>
  <si>
    <t>歪取仕上</t>
    <rPh sb="0" eb="1">
      <t>ヒズミ</t>
    </rPh>
    <rPh sb="1" eb="2">
      <t>トリ</t>
    </rPh>
    <rPh sb="2" eb="4">
      <t>シア</t>
    </rPh>
    <phoneticPr fontId="1"/>
  </si>
  <si>
    <t>メ前検査</t>
  </si>
  <si>
    <t>仕上げ宵</t>
  </si>
  <si>
    <t>①納入？</t>
  </si>
  <si>
    <t>①メ前納</t>
    <rPh sb="2" eb="3">
      <t>マエ</t>
    </rPh>
    <phoneticPr fontId="1"/>
  </si>
  <si>
    <t>②切板？</t>
    <rPh sb="1" eb="3">
      <t>キリイタ</t>
    </rPh>
    <phoneticPr fontId="1"/>
  </si>
  <si>
    <t>罫書開先</t>
    <rPh sb="2" eb="4">
      <t>カイサキ</t>
    </rPh>
    <phoneticPr fontId="1"/>
  </si>
  <si>
    <t>③切板？</t>
    <rPh sb="1" eb="3">
      <t>キリイタ</t>
    </rPh>
    <phoneticPr fontId="1"/>
  </si>
  <si>
    <t>補修仕上</t>
  </si>
  <si>
    <t>③前納？</t>
    <rPh sb="1" eb="2">
      <t>マエ</t>
    </rPh>
    <phoneticPr fontId="1"/>
  </si>
  <si>
    <t>国道7号西山崎地区
9/14</t>
  </si>
  <si>
    <t>21.571ｔ</t>
    <phoneticPr fontId="1"/>
  </si>
  <si>
    <t>カナデビア</t>
    <phoneticPr fontId="1"/>
  </si>
  <si>
    <t>質疑①</t>
    <rPh sb="0" eb="2">
      <t>シツギ</t>
    </rPh>
    <phoneticPr fontId="1"/>
  </si>
  <si>
    <t>削り板継</t>
  </si>
  <si>
    <t>削板継W</t>
  </si>
  <si>
    <t>削り仕上</t>
  </si>
  <si>
    <t>2R</t>
  </si>
  <si>
    <t>UT検査</t>
    <rPh sb="2" eb="4">
      <t>ケンサ</t>
    </rPh>
    <phoneticPr fontId="1"/>
  </si>
  <si>
    <t>小組</t>
  </si>
  <si>
    <t>仕上</t>
  </si>
  <si>
    <t>小W</t>
  </si>
  <si>
    <t>小W歪</t>
  </si>
  <si>
    <t>小歪大組</t>
  </si>
  <si>
    <t>塗料入予</t>
  </si>
  <si>
    <t>大組</t>
  </si>
  <si>
    <t>J</t>
  </si>
  <si>
    <t>塗前検？</t>
  </si>
  <si>
    <t>完成検?</t>
  </si>
  <si>
    <t>出荷待ち</t>
  </si>
  <si>
    <t>現場納入</t>
  </si>
  <si>
    <t>小樽ｼﾞｬﾝｸｼｮﾝCﾗﾝﾌﾟ橋
9/15目標</t>
  </si>
  <si>
    <t>質疑②</t>
  </si>
  <si>
    <t>４末以降回答予定</t>
  </si>
  <si>
    <t>回答？？</t>
  </si>
  <si>
    <t>質疑答</t>
  </si>
  <si>
    <t>リスト</t>
  </si>
  <si>
    <t>一部保留有</t>
  </si>
  <si>
    <t>溝外注</t>
  </si>
  <si>
    <t>塗前検査</t>
    <rPh sb="0" eb="2">
      <t>ヌリマエ</t>
    </rPh>
    <rPh sb="2" eb="4">
      <t>ケンサ</t>
    </rPh>
    <phoneticPr fontId="5"/>
  </si>
  <si>
    <t>中井乾？</t>
  </si>
  <si>
    <t>263012
-02</t>
  </si>
  <si>
    <t>ｽｶｲﾂﾘｰ駅高架化3期施工Gd3
9/15</t>
  </si>
  <si>
    <t>原寸中</t>
  </si>
  <si>
    <t>床版端部補強　1.721ｔ</t>
  </si>
  <si>
    <t>駒井富津</t>
  </si>
  <si>
    <t>原寸始？</t>
  </si>
  <si>
    <r>
      <rPr>
        <sz val="11"/>
        <color rgb="FF00B050"/>
        <rFont val="ＭＳ Ｐゴシック"/>
        <family val="3"/>
        <charset val="128"/>
      </rPr>
      <t xml:space="preserve">温品JCT第2P1
</t>
    </r>
    <r>
      <rPr>
        <sz val="11"/>
        <color rgb="FFFF0000"/>
        <rFont val="ＭＳ Ｐゴシック"/>
        <family val="3"/>
        <charset val="128"/>
      </rPr>
      <t>10/13現地</t>
    </r>
  </si>
  <si>
    <t>材料待ち</t>
  </si>
  <si>
    <t>8.48ｔ？</t>
  </si>
  <si>
    <t>袋ナット7/中予定</t>
  </si>
  <si>
    <t>切板？？</t>
  </si>
  <si>
    <t>削り</t>
  </si>
  <si>
    <t>HTB入</t>
  </si>
  <si>
    <t>SET</t>
  </si>
  <si>
    <t>現地希望</t>
  </si>
  <si>
    <t>25X008</t>
  </si>
  <si>
    <t>大阪モノレール(西鴨池町工区)ﾌｪｲｽ材
27/1/8</t>
  </si>
  <si>
    <t>1.824ｔ</t>
  </si>
  <si>
    <t>材料入り</t>
  </si>
  <si>
    <t>254022-03</t>
    <phoneticPr fontId="1"/>
  </si>
  <si>
    <t xml:space="preserve">養老小倉BR4ブラケット
</t>
  </si>
  <si>
    <t>製作調整</t>
  </si>
  <si>
    <t>5.777ｔ
165本</t>
  </si>
  <si>
    <t>材料横持</t>
  </si>
  <si>
    <t>切断罫孔</t>
  </si>
  <si>
    <t>罫孔仕上</t>
  </si>
  <si>
    <t>実測待ち</t>
  </si>
  <si>
    <t>長期の保留及び保管・客先入れ中</t>
    <rPh sb="0" eb="2">
      <t>チョウキ</t>
    </rPh>
    <rPh sb="3" eb="5">
      <t>ホリュウ</t>
    </rPh>
    <rPh sb="5" eb="6">
      <t>オヨ</t>
    </rPh>
    <rPh sb="7" eb="9">
      <t>ホカン</t>
    </rPh>
    <rPh sb="10" eb="12">
      <t>キャクサキ</t>
    </rPh>
    <rPh sb="12" eb="13">
      <t>イ</t>
    </rPh>
    <rPh sb="14" eb="15">
      <t>チュウ</t>
    </rPh>
    <phoneticPr fontId="5"/>
  </si>
  <si>
    <t>235021
ミカサ</t>
    <phoneticPr fontId="1"/>
  </si>
  <si>
    <t>XW1簡易伸縮
2/20</t>
    <rPh sb="3" eb="5">
      <t>カンイ</t>
    </rPh>
    <rPh sb="5" eb="7">
      <t>シンシュク</t>
    </rPh>
    <phoneticPr fontId="1"/>
  </si>
  <si>
    <t>原寸調整</t>
    <rPh sb="0" eb="4">
      <t>ゲンスンチョウセイ</t>
    </rPh>
    <phoneticPr fontId="0"/>
  </si>
  <si>
    <r>
      <rPr>
        <sz val="11"/>
        <color rgb="FF00B0F0"/>
        <rFont val="ＭＳ Ｐゴシック"/>
        <family val="3"/>
        <charset val="128"/>
      </rPr>
      <t xml:space="preserve">養老IC大跡高架橋BR1P10
</t>
    </r>
    <r>
      <rPr>
        <sz val="11"/>
        <color rgb="FFFF0000"/>
        <rFont val="ＭＳ Ｐゴシック"/>
        <family val="3"/>
        <charset val="128"/>
      </rPr>
      <t>6/中</t>
    </r>
  </si>
  <si>
    <t>13.37ｔ</t>
    <phoneticPr fontId="1"/>
  </si>
  <si>
    <t>三住千葉</t>
    <rPh sb="0" eb="1">
      <t>サン</t>
    </rPh>
    <rPh sb="1" eb="2">
      <t>スミ</t>
    </rPh>
    <rPh sb="2" eb="4">
      <t>チバ</t>
    </rPh>
    <phoneticPr fontId="1"/>
  </si>
  <si>
    <t>質疑③</t>
    <rPh sb="0" eb="2">
      <t>シツギ</t>
    </rPh>
    <phoneticPr fontId="1"/>
  </si>
  <si>
    <t>質疑③</t>
  </si>
  <si>
    <t>材料予定</t>
    <rPh sb="0" eb="2">
      <t>ザイリョウ</t>
    </rPh>
    <rPh sb="2" eb="4">
      <t>ヨテイ</t>
    </rPh>
    <phoneticPr fontId="1"/>
  </si>
  <si>
    <t>泉北保管</t>
  </si>
  <si>
    <t>塗料入</t>
  </si>
  <si>
    <t>ニタ乾</t>
  </si>
  <si>
    <t>現地</t>
  </si>
  <si>
    <t>204013-03</t>
    <phoneticPr fontId="1"/>
  </si>
  <si>
    <t>名神
長良川A1P3
①期6/15</t>
    <rPh sb="0" eb="2">
      <t>メイシン</t>
    </rPh>
    <rPh sb="3" eb="6">
      <t>ナガラガワ</t>
    </rPh>
    <rPh sb="12" eb="13">
      <t>キ</t>
    </rPh>
    <phoneticPr fontId="1"/>
  </si>
  <si>
    <r>
      <t xml:space="preserve">6ｼﾞｮｲﾝﾄ
</t>
    </r>
    <r>
      <rPr>
        <sz val="10"/>
        <color rgb="FFFF0000"/>
        <rFont val="ＭＳ Ｐゴシック"/>
        <family val="3"/>
        <charset val="128"/>
      </rPr>
      <t>46.3</t>
    </r>
    <r>
      <rPr>
        <sz val="10"/>
        <color theme="1"/>
        <rFont val="ＭＳ Ｐゴシック"/>
        <family val="3"/>
        <charset val="128"/>
      </rPr>
      <t xml:space="preserve">
②期24/</t>
    </r>
    <r>
      <rPr>
        <sz val="10"/>
        <color rgb="FFFF0000"/>
        <rFont val="ＭＳ Ｐゴシック"/>
        <family val="3"/>
        <charset val="128"/>
      </rPr>
      <t>8</t>
    </r>
    <r>
      <rPr>
        <sz val="10"/>
        <color theme="1"/>
        <rFont val="ＭＳ Ｐゴシック"/>
        <family val="3"/>
        <charset val="128"/>
      </rPr>
      <t xml:space="preserve">
③期26/</t>
    </r>
    <r>
      <rPr>
        <sz val="10"/>
        <color rgb="FFFF0000"/>
        <rFont val="ＭＳ Ｐゴシック"/>
        <family val="3"/>
        <charset val="128"/>
      </rPr>
      <t>1</t>
    </r>
    <rPh sb="14" eb="15">
      <t>キ</t>
    </rPh>
    <rPh sb="21" eb="22">
      <t>キ</t>
    </rPh>
    <phoneticPr fontId="1"/>
  </si>
  <si>
    <t>泉北保管</t>
    <rPh sb="0" eb="4">
      <t>センボクホカン</t>
    </rPh>
    <phoneticPr fontId="1"/>
  </si>
  <si>
    <t>P3納期</t>
    <rPh sb="2" eb="4">
      <t>ノウキ</t>
    </rPh>
    <phoneticPr fontId="1"/>
  </si>
  <si>
    <t>J</t>
    <phoneticPr fontId="1"/>
  </si>
  <si>
    <t>養生</t>
    <rPh sb="0" eb="2">
      <t>ヨウジョウ</t>
    </rPh>
    <phoneticPr fontId="1"/>
  </si>
  <si>
    <t>塗装</t>
    <rPh sb="0" eb="2">
      <t>トソウ</t>
    </rPh>
    <phoneticPr fontId="1"/>
  </si>
  <si>
    <t>反転</t>
    <rPh sb="0" eb="2">
      <t>ハンテン</t>
    </rPh>
    <phoneticPr fontId="1"/>
  </si>
  <si>
    <t>ニタ乾</t>
    <rPh sb="2" eb="3">
      <t>イヌイ</t>
    </rPh>
    <phoneticPr fontId="5"/>
  </si>
  <si>
    <t>P3現予</t>
  </si>
  <si>
    <t>出荷宵</t>
  </si>
  <si>
    <r>
      <rPr>
        <sz val="10"/>
        <color rgb="FF000000"/>
        <rFont val="ＭＳ Ｐゴシック"/>
        <family val="3"/>
        <charset val="128"/>
      </rPr>
      <t xml:space="preserve">関西空港ﾉｯｸｵﾌP7桁付
</t>
    </r>
    <r>
      <rPr>
        <sz val="10"/>
        <color rgb="FFFF0000"/>
        <rFont val="ＭＳ Ｐゴシック"/>
        <family val="3"/>
        <charset val="128"/>
      </rPr>
      <t>10/1</t>
    </r>
  </si>
  <si>
    <t>ⒸⒹ14.872ｔ？</t>
  </si>
  <si>
    <t>IHIシ</t>
    <phoneticPr fontId="1"/>
  </si>
  <si>
    <t>リスト出</t>
    <rPh sb="3" eb="4">
      <t>デ</t>
    </rPh>
    <phoneticPr fontId="1"/>
  </si>
  <si>
    <t>開先2R</t>
    <rPh sb="0" eb="2">
      <t>カイサキ</t>
    </rPh>
    <phoneticPr fontId="1"/>
  </si>
  <si>
    <t>外注孔明</t>
  </si>
  <si>
    <t>戻予？</t>
    <rPh sb="0" eb="1">
      <t>モド</t>
    </rPh>
    <phoneticPr fontId="1"/>
  </si>
  <si>
    <t>溶接仕上</t>
    <rPh sb="0" eb="2">
      <t>ヨウセツ</t>
    </rPh>
    <rPh sb="2" eb="4">
      <t>シア</t>
    </rPh>
    <phoneticPr fontId="1"/>
  </si>
  <si>
    <t>歪取</t>
    <rPh sb="0" eb="1">
      <t>ヒズミ</t>
    </rPh>
    <rPh sb="1" eb="2">
      <t>トリ</t>
    </rPh>
    <phoneticPr fontId="1"/>
  </si>
  <si>
    <t>仕上げ</t>
    <rPh sb="0" eb="2">
      <t>シア</t>
    </rPh>
    <phoneticPr fontId="1"/>
  </si>
  <si>
    <t>UT検</t>
    <phoneticPr fontId="1"/>
  </si>
  <si>
    <t>溶接</t>
    <rPh sb="0" eb="2">
      <t>ヨウセツ</t>
    </rPh>
    <phoneticPr fontId="1"/>
  </si>
  <si>
    <t>溶接補修</t>
    <rPh sb="0" eb="2">
      <t>ヨウセツ</t>
    </rPh>
    <rPh sb="2" eb="4">
      <t>ホシュウ</t>
    </rPh>
    <phoneticPr fontId="1"/>
  </si>
  <si>
    <t>新免持込</t>
  </si>
  <si>
    <t>外注塗装</t>
  </si>
  <si>
    <t>完成検査</t>
    <rPh sb="2" eb="4">
      <t>ケンサ</t>
    </rPh>
    <phoneticPr fontId="1"/>
  </si>
  <si>
    <t>納期</t>
    <rPh sb="0" eb="2">
      <t>ノウキ</t>
    </rPh>
    <phoneticPr fontId="1"/>
  </si>
  <si>
    <r>
      <rPr>
        <sz val="10"/>
        <color rgb="FF000000"/>
        <rFont val="ＭＳ Ｐゴシック"/>
        <family val="3"/>
        <charset val="128"/>
      </rPr>
      <t>関西空港ﾉｯｸｵﾌP18桁付
12/1→</t>
    </r>
    <r>
      <rPr>
        <sz val="10"/>
        <color rgb="FFFF0000"/>
        <rFont val="ＭＳ Ｐゴシック"/>
        <family val="3"/>
        <charset val="128"/>
      </rPr>
      <t>2/1</t>
    </r>
  </si>
  <si>
    <t>製作中</t>
    <rPh sb="0" eb="2">
      <t>セイサク</t>
    </rPh>
    <rPh sb="2" eb="3">
      <t>チュウ</t>
    </rPh>
    <phoneticPr fontId="1"/>
  </si>
  <si>
    <t>43.045ｔ　ⒺⒻYBC所掌</t>
  </si>
  <si>
    <t>戻り予定</t>
    <rPh sb="0" eb="1">
      <t>モド</t>
    </rPh>
    <rPh sb="2" eb="4">
      <t>ヨテイ</t>
    </rPh>
    <phoneticPr fontId="1"/>
  </si>
  <si>
    <t>組立</t>
    <phoneticPr fontId="1"/>
  </si>
  <si>
    <t>ﾉｯｸｵﾌPL保留中</t>
  </si>
  <si>
    <t>新免持？</t>
    <phoneticPr fontId="1"/>
  </si>
  <si>
    <t>外注保管</t>
  </si>
  <si>
    <t>現地予定</t>
  </si>
  <si>
    <t>関西空港ﾉｯｸｵﾌP14脚付
塗前6/中</t>
  </si>
  <si>
    <t>ⒼⒽ14.867ｔ</t>
  </si>
  <si>
    <t>原板入</t>
  </si>
  <si>
    <t>切板入り</t>
  </si>
  <si>
    <t>罫書開先</t>
  </si>
  <si>
    <t>溶接補修</t>
  </si>
  <si>
    <t>歪取組立</t>
    <rPh sb="0" eb="2">
      <t>ヒズミトリ</t>
    </rPh>
    <phoneticPr fontId="1"/>
  </si>
  <si>
    <t>塗前UT</t>
  </si>
  <si>
    <t>塗装検査</t>
  </si>
  <si>
    <t>現地着</t>
  </si>
  <si>
    <r>
      <rPr>
        <sz val="10"/>
        <color rgb="FF000000"/>
        <rFont val="ＭＳ Ｐゴシック"/>
        <family val="3"/>
        <charset val="128"/>
      </rPr>
      <t xml:space="preserve">関西空港ﾉｯｸｵﾌP14桁付
</t>
    </r>
    <r>
      <rPr>
        <sz val="10"/>
        <color rgb="FFFF0000"/>
        <rFont val="ＭＳ Ｐゴシック"/>
        <family val="3"/>
        <charset val="128"/>
      </rPr>
      <t>12/1</t>
    </r>
  </si>
  <si>
    <t>製作調整</t>
    <rPh sb="0" eb="2">
      <t>セイサク</t>
    </rPh>
    <rPh sb="2" eb="4">
      <t>チョウセイ</t>
    </rPh>
    <phoneticPr fontId="1"/>
  </si>
  <si>
    <t>43.254ｔ</t>
  </si>
  <si>
    <t>原寸完予</t>
    <rPh sb="0" eb="4">
      <t>ゲンスンカンヨ</t>
    </rPh>
    <phoneticPr fontId="1"/>
  </si>
  <si>
    <t>前加工</t>
  </si>
  <si>
    <t>溶接仕上</t>
  </si>
  <si>
    <t>外注孔出</t>
  </si>
  <si>
    <t>UT検査</t>
  </si>
  <si>
    <t>溶接歪取</t>
  </si>
  <si>
    <t>25Z012</t>
  </si>
  <si>
    <t>梅が丘高柳線歩道橋
9/E？</t>
  </si>
  <si>
    <t>西側斜路23.8ｔ</t>
  </si>
  <si>
    <t>駒ハル和</t>
  </si>
  <si>
    <t>踏板曲入</t>
  </si>
  <si>
    <t>製作</t>
  </si>
  <si>
    <t>I組</t>
  </si>
  <si>
    <t>I組溶接</t>
  </si>
  <si>
    <t>大組立</t>
  </si>
  <si>
    <t>高組大溶</t>
  </si>
  <si>
    <t>高組大組</t>
  </si>
  <si>
    <t>高欄溶接</t>
  </si>
  <si>
    <t>納期？</t>
  </si>
  <si>
    <t>関西空港ﾉｯｸｵﾌP21脚付
10/1</t>
  </si>
  <si>
    <t>切板待ち</t>
  </si>
  <si>
    <t>12.276ｔ　三井所掌</t>
  </si>
  <si>
    <t>原寸始</t>
  </si>
  <si>
    <t>急リスト</t>
  </si>
  <si>
    <r>
      <rPr>
        <sz val="10"/>
        <color rgb="FF00B0F0"/>
        <rFont val="ＭＳ Ｐゴシック"/>
        <family val="3"/>
        <charset val="128"/>
      </rPr>
      <t xml:space="preserve">養老　大跡高架橋BR3(P22)
</t>
    </r>
    <r>
      <rPr>
        <sz val="10"/>
        <color rgb="FFFF0000"/>
        <rFont val="ＭＳ Ｐゴシック"/>
        <family val="3"/>
        <charset val="128"/>
      </rPr>
      <t>R8/9/中</t>
    </r>
  </si>
  <si>
    <t>塗装
262025
輸送
262026
13ｔ</t>
  </si>
  <si>
    <t>日本車両</t>
    <rPh sb="0" eb="4">
      <t>ニホンシャリョウ</t>
    </rPh>
    <phoneticPr fontId="1"/>
  </si>
  <si>
    <t>出図日</t>
    <rPh sb="0" eb="2">
      <t>シュツズ</t>
    </rPh>
    <rPh sb="2" eb="3">
      <t>ヒ</t>
    </rPh>
    <phoneticPr fontId="1"/>
  </si>
  <si>
    <t>質疑①</t>
  </si>
  <si>
    <t>材料入</t>
    <rPh sb="0" eb="2">
      <t>ザイリョウ</t>
    </rPh>
    <rPh sb="2" eb="3">
      <t>イ</t>
    </rPh>
    <phoneticPr fontId="1"/>
  </si>
  <si>
    <t>端切仕上</t>
    <rPh sb="0" eb="2">
      <t>タンキリ</t>
    </rPh>
    <rPh sb="2" eb="4">
      <t>シア</t>
    </rPh>
    <phoneticPr fontId="5"/>
  </si>
  <si>
    <t>溝出</t>
    <rPh sb="0" eb="1">
      <t>ミゾ</t>
    </rPh>
    <rPh sb="1" eb="2">
      <t>ダ</t>
    </rPh>
    <phoneticPr fontId="5"/>
  </si>
  <si>
    <t>罫書開先</t>
    <rPh sb="0" eb="2">
      <t>ケガキ</t>
    </rPh>
    <rPh sb="2" eb="4">
      <t>カイサキ</t>
    </rPh>
    <phoneticPr fontId="5"/>
  </si>
  <si>
    <t>罫書長孔</t>
    <rPh sb="0" eb="2">
      <t>ケガキ</t>
    </rPh>
    <rPh sb="2" eb="3">
      <t>ナガ</t>
    </rPh>
    <rPh sb="3" eb="4">
      <t>アナ</t>
    </rPh>
    <phoneticPr fontId="5"/>
  </si>
  <si>
    <t>開先孔明</t>
    <rPh sb="0" eb="2">
      <t>カイサキ</t>
    </rPh>
    <rPh sb="2" eb="3">
      <t>アナ</t>
    </rPh>
    <rPh sb="3" eb="4">
      <t>ア</t>
    </rPh>
    <phoneticPr fontId="5"/>
  </si>
  <si>
    <t>溝戻開先</t>
    <rPh sb="0" eb="2">
      <t>ミゾモド</t>
    </rPh>
    <rPh sb="2" eb="4">
      <t>カイサキ</t>
    </rPh>
    <phoneticPr fontId="5"/>
  </si>
  <si>
    <t>逆歪開先</t>
    <rPh sb="0" eb="2">
      <t>ギャクヒズミ</t>
    </rPh>
    <rPh sb="2" eb="4">
      <t>カイサキ</t>
    </rPh>
    <phoneticPr fontId="5"/>
  </si>
  <si>
    <t>逆歪</t>
    <rPh sb="0" eb="2">
      <t>ギャクヒズミ</t>
    </rPh>
    <phoneticPr fontId="5"/>
  </si>
  <si>
    <t>HH孔明</t>
    <rPh sb="2" eb="3">
      <t>アナ</t>
    </rPh>
    <rPh sb="3" eb="4">
      <t>ア</t>
    </rPh>
    <phoneticPr fontId="5"/>
  </si>
  <si>
    <t>セット</t>
    <phoneticPr fontId="5"/>
  </si>
  <si>
    <t>箱組立</t>
  </si>
  <si>
    <t>FRW</t>
    <phoneticPr fontId="5"/>
  </si>
  <si>
    <t>歪</t>
    <rPh sb="0" eb="1">
      <t>ヒズミ</t>
    </rPh>
    <phoneticPr fontId="5"/>
  </si>
  <si>
    <t>地W</t>
    <rPh sb="0" eb="1">
      <t>チ</t>
    </rPh>
    <phoneticPr fontId="5"/>
  </si>
  <si>
    <t>罫書孔明</t>
    <rPh sb="0" eb="2">
      <t>ケガキ</t>
    </rPh>
    <rPh sb="2" eb="3">
      <t>アナ</t>
    </rPh>
    <rPh sb="3" eb="4">
      <t>ア</t>
    </rPh>
    <phoneticPr fontId="5"/>
  </si>
  <si>
    <t>スタボル</t>
    <phoneticPr fontId="5"/>
  </si>
  <si>
    <t>地歪仕上</t>
    <rPh sb="0" eb="1">
      <t>チ</t>
    </rPh>
    <rPh sb="1" eb="2">
      <t>ヒズミ</t>
    </rPh>
    <rPh sb="2" eb="4">
      <t>シア</t>
    </rPh>
    <phoneticPr fontId="5"/>
  </si>
  <si>
    <t>スタボル</t>
  </si>
  <si>
    <t>塗前保管</t>
  </si>
  <si>
    <t>孔計測</t>
  </si>
  <si>
    <t>継手</t>
  </si>
  <si>
    <t>HTB締</t>
  </si>
  <si>
    <t>HTB塗</t>
  </si>
  <si>
    <r>
      <rPr>
        <sz val="10"/>
        <color rgb="FF000000"/>
        <rFont val="ＭＳ Ｐゴシック"/>
        <family val="3"/>
        <charset val="128"/>
      </rPr>
      <t xml:space="preserve">関西空港ﾉｯｸｵﾌP21桁付
</t>
    </r>
    <r>
      <rPr>
        <sz val="10"/>
        <color rgb="FFFF0000"/>
        <rFont val="ＭＳ Ｐゴシック"/>
        <family val="3"/>
        <charset val="128"/>
      </rPr>
      <t>12/22</t>
    </r>
  </si>
  <si>
    <t>36.408ｔ　三井所掌</t>
  </si>
  <si>
    <t>25Y007</t>
    <phoneticPr fontId="1"/>
  </si>
  <si>
    <t>志津第３高架橋
12/下</t>
  </si>
  <si>
    <t>材料調整</t>
    <rPh sb="0" eb="2">
      <t>ザイリョウ</t>
    </rPh>
    <rPh sb="2" eb="4">
      <t>チョウセイ</t>
    </rPh>
    <phoneticPr fontId="1"/>
  </si>
  <si>
    <t>13.981ｔ</t>
    <phoneticPr fontId="1"/>
  </si>
  <si>
    <t>名村造船</t>
    <rPh sb="0" eb="4">
      <t>ナムラゾウセン</t>
    </rPh>
    <phoneticPr fontId="1"/>
  </si>
  <si>
    <t>型鋼入？</t>
    <rPh sb="0" eb="2">
      <t>カタハガネ</t>
    </rPh>
    <rPh sb="2" eb="3">
      <t>イ</t>
    </rPh>
    <phoneticPr fontId="1"/>
  </si>
  <si>
    <t>D5塗入予</t>
  </si>
  <si>
    <t>原板支給</t>
  </si>
  <si>
    <t>ジンク入予</t>
  </si>
  <si>
    <t>塗料10末</t>
  </si>
  <si>
    <t>納期メド</t>
  </si>
  <si>
    <t>３月まで保管の可能性あり</t>
  </si>
  <si>
    <t>関西空港ﾉｯｸｵﾌP24桁付
27/4/22</t>
  </si>
  <si>
    <t>原寸調整</t>
  </si>
  <si>
    <t>36.296ｔ　三井所掌</t>
  </si>
  <si>
    <t>材料予定</t>
  </si>
  <si>
    <t>養老IC　小倉高架橋P28
8/30</t>
    <rPh sb="0" eb="2">
      <t>ヨウロウ</t>
    </rPh>
    <rPh sb="5" eb="7">
      <t>オグラ</t>
    </rPh>
    <rPh sb="7" eb="10">
      <t>コウカキョウ</t>
    </rPh>
    <phoneticPr fontId="1"/>
  </si>
  <si>
    <t>12.632ｔ箱</t>
    <rPh sb="7" eb="8">
      <t>ハコ</t>
    </rPh>
    <phoneticPr fontId="1"/>
  </si>
  <si>
    <t>三住大分</t>
    <rPh sb="0" eb="1">
      <t>サン</t>
    </rPh>
    <rPh sb="1" eb="2">
      <t>ジュウ</t>
    </rPh>
    <rPh sb="2" eb="4">
      <t>オオイタ</t>
    </rPh>
    <phoneticPr fontId="1"/>
  </si>
  <si>
    <t>原寸始？</t>
    <rPh sb="0" eb="2">
      <t>ゲンスン</t>
    </rPh>
    <rPh sb="2" eb="3">
      <t>ハジメ</t>
    </rPh>
    <phoneticPr fontId="1"/>
  </si>
  <si>
    <t>質疑提出</t>
    <rPh sb="0" eb="2">
      <t>シツギ</t>
    </rPh>
    <rPh sb="2" eb="4">
      <t>テイシュツ</t>
    </rPh>
    <phoneticPr fontId="1"/>
  </si>
  <si>
    <t>質疑中</t>
    <rPh sb="0" eb="3">
      <t>シツギチュウ</t>
    </rPh>
    <phoneticPr fontId="1"/>
  </si>
  <si>
    <t>原板入？</t>
    <rPh sb="0" eb="2">
      <t>ゲンバン</t>
    </rPh>
    <rPh sb="2" eb="3">
      <t>イ</t>
    </rPh>
    <phoneticPr fontId="1"/>
  </si>
  <si>
    <t>質疑</t>
    <rPh sb="0" eb="2">
      <t>シツギ</t>
    </rPh>
    <phoneticPr fontId="1"/>
  </si>
  <si>
    <t>質疑回答</t>
    <rPh sb="0" eb="2">
      <t>シツギ</t>
    </rPh>
    <rPh sb="2" eb="4">
      <t>カイトウ</t>
    </rPh>
    <phoneticPr fontId="1"/>
  </si>
  <si>
    <t>宵積み</t>
  </si>
  <si>
    <t>伊賀出荷</t>
  </si>
  <si>
    <t>サス保留</t>
  </si>
  <si>
    <t>247023-01</t>
    <phoneticPr fontId="1"/>
  </si>
  <si>
    <t>養老IC本線他3橋　小倉P38
5/30</t>
    <rPh sb="0" eb="2">
      <t>ヨウロウ</t>
    </rPh>
    <rPh sb="4" eb="6">
      <t>ホンセン</t>
    </rPh>
    <rPh sb="6" eb="7">
      <t>ホカ</t>
    </rPh>
    <rPh sb="8" eb="9">
      <t>ハシ</t>
    </rPh>
    <rPh sb="10" eb="12">
      <t>オグラ</t>
    </rPh>
    <phoneticPr fontId="1"/>
  </si>
  <si>
    <t>サス残り</t>
  </si>
  <si>
    <t>11.678ｔ</t>
    <phoneticPr fontId="1"/>
  </si>
  <si>
    <t>原板予定</t>
    <rPh sb="0" eb="2">
      <t>ゲンバン</t>
    </rPh>
    <rPh sb="2" eb="4">
      <t>ヨテイ</t>
    </rPh>
    <phoneticPr fontId="1"/>
  </si>
  <si>
    <t>１S原始</t>
    <rPh sb="2" eb="4">
      <t>ゲンシ</t>
    </rPh>
    <phoneticPr fontId="1"/>
  </si>
  <si>
    <t>回答後②</t>
    <rPh sb="0" eb="2">
      <t>カイトウ</t>
    </rPh>
    <rPh sb="2" eb="3">
      <t>ゴ</t>
    </rPh>
    <phoneticPr fontId="1"/>
  </si>
  <si>
    <t>回答後①</t>
    <rPh sb="0" eb="2">
      <t>カイトウ</t>
    </rPh>
    <rPh sb="2" eb="3">
      <t>ゴ</t>
    </rPh>
    <phoneticPr fontId="1"/>
  </si>
  <si>
    <t>切板予定</t>
    <rPh sb="0" eb="2">
      <t>キリイタ</t>
    </rPh>
    <rPh sb="2" eb="4">
      <t>ヨテイ</t>
    </rPh>
    <phoneticPr fontId="1"/>
  </si>
  <si>
    <t>削板継仕</t>
    <rPh sb="0" eb="3">
      <t>ケズイタツ</t>
    </rPh>
    <rPh sb="3" eb="4">
      <t>シ</t>
    </rPh>
    <phoneticPr fontId="5"/>
  </si>
  <si>
    <t>仕上溝出</t>
    <rPh sb="0" eb="2">
      <t>シア</t>
    </rPh>
    <rPh sb="2" eb="3">
      <t>ミゾ</t>
    </rPh>
    <rPh sb="3" eb="4">
      <t>ダ</t>
    </rPh>
    <phoneticPr fontId="5"/>
  </si>
  <si>
    <t>孔明</t>
    <rPh sb="0" eb="1">
      <t>アナ</t>
    </rPh>
    <rPh sb="1" eb="2">
      <t>ア</t>
    </rPh>
    <phoneticPr fontId="1"/>
  </si>
  <si>
    <t>溝戻り</t>
    <rPh sb="0" eb="1">
      <t>ミゾ</t>
    </rPh>
    <rPh sb="1" eb="2">
      <t>モド</t>
    </rPh>
    <phoneticPr fontId="5"/>
  </si>
  <si>
    <t>現地予定</t>
    <rPh sb="0" eb="2">
      <t>ゲンチ</t>
    </rPh>
    <rPh sb="2" eb="4">
      <t>ヨテイ</t>
    </rPh>
    <phoneticPr fontId="1"/>
  </si>
  <si>
    <t>塞板解？</t>
  </si>
  <si>
    <t>塞板納？</t>
  </si>
  <si>
    <r>
      <t xml:space="preserve">養老IC本線他3橋 小倉P44,A2
</t>
    </r>
    <r>
      <rPr>
        <sz val="9"/>
        <color rgb="FFFF0000"/>
        <rFont val="ＭＳ Ｐゴシック"/>
        <family val="3"/>
        <charset val="128"/>
      </rPr>
      <t>5/末6月</t>
    </r>
  </si>
  <si>
    <t>サス残り</t>
    <phoneticPr fontId="1"/>
  </si>
  <si>
    <t>23ｔ</t>
    <phoneticPr fontId="1"/>
  </si>
  <si>
    <t>2S出図</t>
    <rPh sb="2" eb="4">
      <t>シュツズ</t>
    </rPh>
    <phoneticPr fontId="1"/>
  </si>
  <si>
    <t>型鋼入予</t>
  </si>
  <si>
    <t>塗料入？</t>
  </si>
  <si>
    <t>酸洗い</t>
  </si>
  <si>
    <t>出荷宵積</t>
  </si>
  <si>
    <t>44納期</t>
  </si>
  <si>
    <t>A2納期</t>
  </si>
  <si>
    <t>畦地第二橋A1A2
27/2/15</t>
  </si>
  <si>
    <t>客先入中</t>
    <rPh sb="0" eb="2">
      <t>キャクサキ</t>
    </rPh>
    <rPh sb="2" eb="3">
      <t>イ</t>
    </rPh>
    <rPh sb="3" eb="4">
      <t>ナカ</t>
    </rPh>
    <phoneticPr fontId="1"/>
  </si>
  <si>
    <t>14.543ｔ</t>
  </si>
  <si>
    <t>１１/中出図予定</t>
  </si>
  <si>
    <t>出図延期</t>
  </si>
  <si>
    <t>削り2R</t>
  </si>
  <si>
    <t>仕上2R</t>
  </si>
  <si>
    <t>溝出</t>
  </si>
  <si>
    <t>逆歪</t>
  </si>
  <si>
    <t>溝戻</t>
  </si>
  <si>
    <t>歪取櫛歪</t>
  </si>
  <si>
    <t>歪取セト</t>
  </si>
  <si>
    <t>ボルト付</t>
  </si>
  <si>
    <t>セト仕上</t>
  </si>
  <si>
    <t>塗前検査</t>
    <rPh sb="2" eb="4">
      <t>ケンサ</t>
    </rPh>
    <phoneticPr fontId="1"/>
  </si>
  <si>
    <t>中井シル</t>
  </si>
  <si>
    <r>
      <rPr>
        <sz val="11"/>
        <color rgb="FF00B050"/>
        <rFont val="ＭＳ Ｐゴシック"/>
        <family val="3"/>
        <charset val="128"/>
      </rPr>
      <t xml:space="preserve">富野高架橋上りA1
</t>
    </r>
    <r>
      <rPr>
        <sz val="11"/>
        <color rgb="FFFF0000"/>
        <rFont val="ＭＳ Ｐゴシック"/>
        <family val="3"/>
        <charset val="128"/>
      </rPr>
      <t>28/4/1</t>
    </r>
  </si>
  <si>
    <t>客先入中</t>
    <rPh sb="0" eb="2">
      <t>キャクサキ</t>
    </rPh>
    <rPh sb="2" eb="3">
      <t>イ</t>
    </rPh>
    <rPh sb="3" eb="4">
      <t>ナカ</t>
    </rPh>
    <phoneticPr fontId="0"/>
  </si>
  <si>
    <t>16.156ｔ</t>
    <phoneticPr fontId="1"/>
  </si>
  <si>
    <t>出図日</t>
    <rPh sb="0" eb="1">
      <t>シュツ</t>
    </rPh>
    <rPh sb="1" eb="2">
      <t>ズ</t>
    </rPh>
    <rPh sb="2" eb="3">
      <t>ヒ</t>
    </rPh>
    <phoneticPr fontId="1"/>
  </si>
  <si>
    <t>原寸完予</t>
    <rPh sb="0" eb="2">
      <t>ゲンスン</t>
    </rPh>
    <rPh sb="2" eb="4">
      <t>カンヨ</t>
    </rPh>
    <phoneticPr fontId="1"/>
  </si>
  <si>
    <t>調整工事</t>
    <rPh sb="0" eb="4">
      <t>チョウセイコウジ</t>
    </rPh>
    <phoneticPr fontId="1"/>
  </si>
  <si>
    <t>小物加工</t>
    <rPh sb="0" eb="2">
      <t>コモノ</t>
    </rPh>
    <rPh sb="2" eb="4">
      <t>カコウ</t>
    </rPh>
    <phoneticPr fontId="5"/>
  </si>
  <si>
    <t>客先打合</t>
    <rPh sb="0" eb="2">
      <t>キャクサキ</t>
    </rPh>
    <rPh sb="2" eb="3">
      <t>ウ</t>
    </rPh>
    <rPh sb="3" eb="4">
      <t>ゴウ</t>
    </rPh>
    <phoneticPr fontId="1"/>
  </si>
  <si>
    <t>製作OK</t>
    <rPh sb="0" eb="2">
      <t>セイサク</t>
    </rPh>
    <phoneticPr fontId="1"/>
  </si>
  <si>
    <t>板継</t>
    <rPh sb="0" eb="2">
      <t>イタツ</t>
    </rPh>
    <phoneticPr fontId="5"/>
  </si>
  <si>
    <t>板継W</t>
    <rPh sb="0" eb="2">
      <t>イタツ</t>
    </rPh>
    <phoneticPr fontId="5"/>
  </si>
  <si>
    <t>事前UT</t>
    <rPh sb="0" eb="2">
      <t>ジゼン</t>
    </rPh>
    <phoneticPr fontId="5"/>
  </si>
  <si>
    <t>AUT</t>
    <phoneticPr fontId="5"/>
  </si>
  <si>
    <t>RT検査</t>
    <rPh sb="2" eb="4">
      <t>ケンサ</t>
    </rPh>
    <phoneticPr fontId="5"/>
  </si>
  <si>
    <t>板継仕上</t>
    <rPh sb="0" eb="2">
      <t>イタツ</t>
    </rPh>
    <rPh sb="2" eb="4">
      <t>シア</t>
    </rPh>
    <phoneticPr fontId="1"/>
  </si>
  <si>
    <t>事前UT</t>
    <rPh sb="0" eb="2">
      <t>ジゼン</t>
    </rPh>
    <phoneticPr fontId="1"/>
  </si>
  <si>
    <t>再RT</t>
    <rPh sb="0" eb="1">
      <t>サイ</t>
    </rPh>
    <phoneticPr fontId="1"/>
  </si>
  <si>
    <t>切断</t>
    <rPh sb="0" eb="2">
      <t>セツダン</t>
    </rPh>
    <phoneticPr fontId="5"/>
  </si>
  <si>
    <t>削り</t>
    <rPh sb="0" eb="1">
      <t>ケズ</t>
    </rPh>
    <phoneticPr fontId="1"/>
  </si>
  <si>
    <t>削準</t>
    <rPh sb="0" eb="1">
      <t>ケズ</t>
    </rPh>
    <rPh sb="1" eb="2">
      <t>ジュン</t>
    </rPh>
    <phoneticPr fontId="1"/>
  </si>
  <si>
    <t>削準開先</t>
    <rPh sb="0" eb="1">
      <t>ケズ</t>
    </rPh>
    <rPh sb="1" eb="2">
      <t>ジュン</t>
    </rPh>
    <rPh sb="2" eb="4">
      <t>カイサキ</t>
    </rPh>
    <phoneticPr fontId="1"/>
  </si>
  <si>
    <t>削出逆歪</t>
    <rPh sb="0" eb="1">
      <t>ケズ</t>
    </rPh>
    <rPh sb="1" eb="2">
      <t>ダ</t>
    </rPh>
    <rPh sb="2" eb="4">
      <t>ギャクヒズミ</t>
    </rPh>
    <phoneticPr fontId="5"/>
  </si>
  <si>
    <t>孔明</t>
    <rPh sb="0" eb="1">
      <t>アナ</t>
    </rPh>
    <rPh sb="1" eb="2">
      <t>ア</t>
    </rPh>
    <phoneticPr fontId="5"/>
  </si>
  <si>
    <t>N付け</t>
    <rPh sb="1" eb="2">
      <t>ツ</t>
    </rPh>
    <phoneticPr fontId="5"/>
  </si>
  <si>
    <t>削り戻り</t>
    <rPh sb="0" eb="1">
      <t>ケズ</t>
    </rPh>
    <rPh sb="2" eb="3">
      <t>モド</t>
    </rPh>
    <phoneticPr fontId="5"/>
  </si>
  <si>
    <t>孔明仕上</t>
    <rPh sb="0" eb="1">
      <t>アナ</t>
    </rPh>
    <rPh sb="1" eb="2">
      <t>ア</t>
    </rPh>
    <rPh sb="2" eb="4">
      <t>シア</t>
    </rPh>
    <phoneticPr fontId="5"/>
  </si>
  <si>
    <t>N付</t>
    <rPh sb="1" eb="2">
      <t>ツ</t>
    </rPh>
    <phoneticPr fontId="5"/>
  </si>
  <si>
    <t>N付け</t>
    <rPh sb="1" eb="2">
      <t>ツ</t>
    </rPh>
    <phoneticPr fontId="1"/>
  </si>
  <si>
    <t>ｾｯﾄ</t>
    <phoneticPr fontId="5"/>
  </si>
  <si>
    <t>端切</t>
    <rPh sb="0" eb="2">
      <t>タンキリ</t>
    </rPh>
    <phoneticPr fontId="5"/>
  </si>
  <si>
    <t>押さえ</t>
    <rPh sb="0" eb="1">
      <t>オ</t>
    </rPh>
    <phoneticPr fontId="5"/>
  </si>
  <si>
    <t>再セット</t>
    <rPh sb="0" eb="1">
      <t>サイ</t>
    </rPh>
    <phoneticPr fontId="5"/>
  </si>
  <si>
    <t>歪確認</t>
    <rPh sb="0" eb="1">
      <t>ヒズミ</t>
    </rPh>
    <rPh sb="1" eb="3">
      <t>カクニン</t>
    </rPh>
    <phoneticPr fontId="1"/>
  </si>
  <si>
    <t>客先入れ</t>
    <rPh sb="0" eb="2">
      <t>キャクサキ</t>
    </rPh>
    <rPh sb="2" eb="3">
      <t>イ</t>
    </rPh>
    <phoneticPr fontId="1"/>
  </si>
  <si>
    <t>以降は面積を広げている</t>
    <rPh sb="0" eb="2">
      <t>イコウ</t>
    </rPh>
    <rPh sb="3" eb="5">
      <t>メンセキ</t>
    </rPh>
    <rPh sb="6" eb="7">
      <t>ヒロ</t>
    </rPh>
    <phoneticPr fontId="1"/>
  </si>
  <si>
    <t>溶射(かもめ)</t>
    <rPh sb="0" eb="2">
      <t>ヨウシャ</t>
    </rPh>
    <phoneticPr fontId="1"/>
  </si>
  <si>
    <t>日</t>
  </si>
  <si>
    <t>車</t>
  </si>
  <si>
    <t>液</t>
    <rPh sb="0" eb="1">
      <t>エキ</t>
    </rPh>
    <phoneticPr fontId="1"/>
  </si>
  <si>
    <t>酸</t>
    <rPh sb="0" eb="1">
      <t>サン</t>
    </rPh>
    <phoneticPr fontId="1"/>
  </si>
  <si>
    <t>溶</t>
  </si>
  <si>
    <t>試</t>
  </si>
  <si>
    <r>
      <t xml:space="preserve">養老　小倉BR2(P34)
</t>
    </r>
    <r>
      <rPr>
        <sz val="10"/>
        <color rgb="FFFF0000"/>
        <rFont val="ＭＳ Ｐゴシック"/>
        <family val="3"/>
        <charset val="128"/>
      </rPr>
      <t>現地7/初</t>
    </r>
    <rPh sb="0" eb="2">
      <t>ヨウロウ</t>
    </rPh>
    <rPh sb="3" eb="5">
      <t>オグラ</t>
    </rPh>
    <rPh sb="14" eb="16">
      <t>ゲンチ</t>
    </rPh>
    <rPh sb="18" eb="19">
      <t>ハツ</t>
    </rPh>
    <phoneticPr fontId="1"/>
  </si>
  <si>
    <t>塗装253030
輸送253029
10ｔ</t>
    <rPh sb="0" eb="2">
      <t>トソウ</t>
    </rPh>
    <rPh sb="9" eb="11">
      <t>ユソウ</t>
    </rPh>
    <phoneticPr fontId="1"/>
  </si>
  <si>
    <t>止水保留</t>
    <rPh sb="0" eb="2">
      <t>シスイ</t>
    </rPh>
    <rPh sb="2" eb="4">
      <t>ホリュウ</t>
    </rPh>
    <phoneticPr fontId="1"/>
  </si>
  <si>
    <t>保留リ出</t>
    <rPh sb="0" eb="2">
      <t>ホリュウ</t>
    </rPh>
    <rPh sb="3" eb="4">
      <t>デ</t>
    </rPh>
    <phoneticPr fontId="1"/>
  </si>
  <si>
    <t>削り仕上</t>
    <rPh sb="0" eb="1">
      <t>ケズ</t>
    </rPh>
    <rPh sb="2" eb="4">
      <t>シア</t>
    </rPh>
    <phoneticPr fontId="1"/>
  </si>
  <si>
    <t>罫書開先</t>
    <rPh sb="0" eb="2">
      <t>ケガ</t>
    </rPh>
    <rPh sb="2" eb="4">
      <t>カイサキ</t>
    </rPh>
    <phoneticPr fontId="5"/>
  </si>
  <si>
    <t>端切開先</t>
    <rPh sb="0" eb="2">
      <t>タンキリ</t>
    </rPh>
    <rPh sb="2" eb="4">
      <t>カイサキ</t>
    </rPh>
    <phoneticPr fontId="5"/>
  </si>
  <si>
    <t>開先</t>
    <rPh sb="0" eb="2">
      <t>カイサキ</t>
    </rPh>
    <phoneticPr fontId="5"/>
  </si>
  <si>
    <t>溝出開先</t>
    <rPh sb="0" eb="1">
      <t>ミゾ</t>
    </rPh>
    <rPh sb="1" eb="2">
      <t>ダ</t>
    </rPh>
    <rPh sb="2" eb="4">
      <t>カイサキ</t>
    </rPh>
    <phoneticPr fontId="5"/>
  </si>
  <si>
    <t>地覆組</t>
    <rPh sb="0" eb="1">
      <t>チ</t>
    </rPh>
    <rPh sb="1" eb="2">
      <t>オオ</t>
    </rPh>
    <rPh sb="2" eb="3">
      <t>クミ</t>
    </rPh>
    <phoneticPr fontId="1"/>
  </si>
  <si>
    <t>溝戻</t>
    <rPh sb="0" eb="1">
      <t>ミゾ</t>
    </rPh>
    <rPh sb="1" eb="2">
      <t>モド</t>
    </rPh>
    <phoneticPr fontId="5"/>
  </si>
  <si>
    <t>箱組</t>
    <rPh sb="0" eb="2">
      <t>ハコクミ</t>
    </rPh>
    <phoneticPr fontId="1"/>
  </si>
  <si>
    <t>F組</t>
    <rPh sb="1" eb="2">
      <t>クミ</t>
    </rPh>
    <phoneticPr fontId="5"/>
  </si>
  <si>
    <t>エポスタ</t>
    <phoneticPr fontId="1"/>
  </si>
  <si>
    <t>スタボル</t>
    <phoneticPr fontId="1"/>
  </si>
  <si>
    <t>ブラ酸洗</t>
    <rPh sb="2" eb="4">
      <t>サンアラ</t>
    </rPh>
    <phoneticPr fontId="5"/>
  </si>
  <si>
    <t>乾式</t>
    <rPh sb="0" eb="2">
      <t>カンシキ</t>
    </rPh>
    <phoneticPr fontId="5"/>
  </si>
  <si>
    <t>改造</t>
  </si>
  <si>
    <t>塞板保留</t>
  </si>
  <si>
    <t>鍍金客先</t>
  </si>
  <si>
    <t>塗装客先</t>
  </si>
  <si>
    <t>保留解除</t>
    <rPh sb="0" eb="4">
      <t>ホリュウカイジョ</t>
    </rPh>
    <phoneticPr fontId="1"/>
  </si>
  <si>
    <t>サスリ予</t>
  </si>
  <si>
    <t>切板？</t>
  </si>
  <si>
    <t>曲げ</t>
  </si>
  <si>
    <t>曲げ戻り</t>
  </si>
  <si>
    <t>ネジスタ</t>
  </si>
  <si>
    <t>酸洗鍍金</t>
  </si>
  <si>
    <t>戻り組立</t>
  </si>
  <si>
    <t>組立梱包</t>
  </si>
  <si>
    <t>25Y025</t>
  </si>
  <si>
    <t>温品下部工ブラケット7/15メッキ入</t>
  </si>
  <si>
    <t>BH65台＋
1.83ｔ</t>
  </si>
  <si>
    <t>JFE津</t>
  </si>
  <si>
    <t>ブラリス</t>
  </si>
  <si>
    <t>罫書孔仕</t>
  </si>
  <si>
    <t>長孔組立</t>
  </si>
  <si>
    <t>溶接</t>
    <phoneticPr fontId="1"/>
  </si>
  <si>
    <t>メッキ入</t>
  </si>
  <si>
    <t>切板入？</t>
  </si>
  <si>
    <t>メッキメド</t>
  </si>
  <si>
    <r>
      <rPr>
        <sz val="10"/>
        <color rgb="FF00B0F0"/>
        <rFont val="ＭＳ Ｐゴシック"/>
        <family val="3"/>
        <charset val="128"/>
      </rPr>
      <t xml:space="preserve">養老IC本線他3橋 本線P5,A1
</t>
    </r>
    <r>
      <rPr>
        <sz val="10"/>
        <color rgb="FFFF0000"/>
        <rFont val="ＭＳ Ｐゴシック"/>
        <family val="3"/>
        <charset val="128"/>
      </rPr>
      <t>8月下旬頃</t>
    </r>
  </si>
  <si>
    <t>SE  41ｔ</t>
  </si>
  <si>
    <t>原板</t>
  </si>
  <si>
    <t>P5切板</t>
  </si>
  <si>
    <t>地覆</t>
  </si>
  <si>
    <t>溝戻り</t>
  </si>
  <si>
    <t>A1切板</t>
  </si>
  <si>
    <t>溝出荷</t>
  </si>
  <si>
    <t>逆歪仕上</t>
  </si>
  <si>
    <t>箱組箱W</t>
  </si>
  <si>
    <t>FWRW</t>
  </si>
  <si>
    <t>RW歪取</t>
  </si>
  <si>
    <t>酸洗い戻</t>
  </si>
  <si>
    <t>P5現納</t>
  </si>
  <si>
    <t>A1現納</t>
  </si>
  <si>
    <t>八潮PAﾗﾝﾌﾟ橋PC3橋脚
7/15</t>
  </si>
  <si>
    <t>13.43ｔ</t>
  </si>
  <si>
    <t>打合わせ</t>
    <phoneticPr fontId="1"/>
  </si>
  <si>
    <t>内DiW</t>
  </si>
  <si>
    <t>内DW歪</t>
  </si>
  <si>
    <t>ベスW</t>
  </si>
  <si>
    <t>ベスW歪</t>
  </si>
  <si>
    <t>ベス歪</t>
  </si>
  <si>
    <t>事前UT</t>
  </si>
  <si>
    <t>縦ﾘﾌﾞW</t>
  </si>
  <si>
    <t>歪取袴組</t>
  </si>
  <si>
    <t>袴組</t>
  </si>
  <si>
    <t>袴W</t>
  </si>
  <si>
    <t>ﾘﾌﾞW</t>
  </si>
  <si>
    <t>客先UT</t>
  </si>
  <si>
    <t>蓋取付</t>
  </si>
  <si>
    <t>蓋W</t>
  </si>
  <si>
    <t>アンカW</t>
  </si>
  <si>
    <t>検査準備</t>
  </si>
  <si>
    <t>バラ歪</t>
  </si>
  <si>
    <t>客先仮組</t>
  </si>
  <si>
    <t>北真志野　上りA1A2
9/10</t>
    <rPh sb="0" eb="4">
      <t>キタマシノ</t>
    </rPh>
    <phoneticPr fontId="1"/>
  </si>
  <si>
    <t>11.945ｔ箱</t>
    <phoneticPr fontId="1"/>
  </si>
  <si>
    <t>川建東京</t>
    <rPh sb="0" eb="1">
      <t>カワ</t>
    </rPh>
    <rPh sb="1" eb="2">
      <t>タツル</t>
    </rPh>
    <rPh sb="2" eb="4">
      <t>トウキョウ</t>
    </rPh>
    <phoneticPr fontId="1"/>
  </si>
  <si>
    <t>LF保留</t>
  </si>
  <si>
    <t>回答予定</t>
  </si>
  <si>
    <t>原板入り</t>
  </si>
  <si>
    <t>型鋼曲げ</t>
  </si>
  <si>
    <t>FRW</t>
  </si>
  <si>
    <t>FWスタ</t>
  </si>
  <si>
    <t>大歪地W</t>
  </si>
  <si>
    <t>大歪</t>
  </si>
  <si>
    <t>櫛歪G仕</t>
  </si>
  <si>
    <t>端切仕上</t>
  </si>
  <si>
    <t>FB孔</t>
  </si>
  <si>
    <t>積込方向指示有</t>
  </si>
  <si>
    <t>温品JCT 広島高速５号
7/30</t>
  </si>
  <si>
    <t>壁高欄塞ぎ板保留解除</t>
  </si>
  <si>
    <t>保留解除</t>
  </si>
  <si>
    <t>リスト出</t>
  </si>
  <si>
    <t>ｻｽ切板</t>
  </si>
  <si>
    <t>持込</t>
  </si>
  <si>
    <t>引取梱包</t>
  </si>
  <si>
    <t>現地納期</t>
  </si>
  <si>
    <t>温品JCT第2CP8
10/2</t>
  </si>
  <si>
    <t>7ｔ？</t>
  </si>
  <si>
    <t>原寸開始</t>
    <rPh sb="0" eb="4">
      <t>ゲンスンカイシ</t>
    </rPh>
    <phoneticPr fontId="1"/>
  </si>
  <si>
    <t>質疑待ち</t>
    <rPh sb="0" eb="2">
      <t>シツギ</t>
    </rPh>
    <rPh sb="2" eb="3">
      <t>マ</t>
    </rPh>
    <phoneticPr fontId="1"/>
  </si>
  <si>
    <t>仮リス？</t>
  </si>
  <si>
    <t>ロルUP</t>
  </si>
  <si>
    <t>原板予定</t>
  </si>
  <si>
    <t>高槻高架橋西PU8
27/1</t>
  </si>
  <si>
    <t>22.523ｔ
ｼﾞｮｲﾝﾄ</t>
    <phoneticPr fontId="1"/>
  </si>
  <si>
    <t>IHI</t>
    <phoneticPr fontId="1"/>
  </si>
  <si>
    <t>蔵持橋
10/25</t>
  </si>
  <si>
    <t>8.034ｔ歩廊付き伸縮250</t>
  </si>
  <si>
    <t>東海環状庭田高架橋
27/2/16</t>
  </si>
  <si>
    <t>29.336ｔ</t>
    <phoneticPr fontId="1"/>
  </si>
  <si>
    <t>出図日</t>
  </si>
  <si>
    <t>質疑中</t>
  </si>
  <si>
    <t>チェク待</t>
  </si>
  <si>
    <t>材料入予</t>
  </si>
  <si>
    <t>温品JCT第2Dﾗﾝﾌﾟ第2DP6
27/7/1</t>
  </si>
  <si>
    <t>6.013ｔ</t>
  </si>
  <si>
    <t>畦地第一橋A1A2
12/15</t>
  </si>
  <si>
    <t>14.321ｔ</t>
  </si>
  <si>
    <t>罫書2R</t>
  </si>
  <si>
    <t>罫書切断</t>
  </si>
  <si>
    <t>溝出逆歪</t>
  </si>
  <si>
    <t>Coセト</t>
    <phoneticPr fontId="1"/>
  </si>
  <si>
    <t>仕上</t>
    <rPh sb="0" eb="2">
      <t>シアゲ</t>
    </rPh>
    <phoneticPr fontId="1"/>
  </si>
  <si>
    <t>地W仕上</t>
  </si>
  <si>
    <t>23Z035</t>
    <phoneticPr fontId="0"/>
  </si>
  <si>
    <r>
      <t xml:space="preserve">門真高架橋P60
</t>
    </r>
    <r>
      <rPr>
        <sz val="11"/>
        <color rgb="FFFF0000"/>
        <rFont val="ＭＳ Ｐゴシック"/>
        <family val="3"/>
        <charset val="128"/>
      </rPr>
      <t>26/12/25</t>
    </r>
    <rPh sb="0" eb="2">
      <t>カドマ</t>
    </rPh>
    <rPh sb="2" eb="5">
      <t>コウカキョウ</t>
    </rPh>
    <phoneticPr fontId="0"/>
  </si>
  <si>
    <t>①17.889ｔ</t>
    <phoneticPr fontId="1"/>
  </si>
  <si>
    <t>原板予定</t>
    <rPh sb="0" eb="4">
      <t>ゲンバンヨテイ</t>
    </rPh>
    <phoneticPr fontId="1"/>
  </si>
  <si>
    <t>開先</t>
    <rPh sb="0" eb="2">
      <t>カイサキ</t>
    </rPh>
    <phoneticPr fontId="1"/>
  </si>
  <si>
    <t>定着板</t>
    <rPh sb="0" eb="2">
      <t>テイチャク</t>
    </rPh>
    <rPh sb="2" eb="3">
      <t>イタ</t>
    </rPh>
    <phoneticPr fontId="1"/>
  </si>
  <si>
    <t>櫛型仕上</t>
    <rPh sb="0" eb="1">
      <t>クシ</t>
    </rPh>
    <rPh sb="1" eb="2">
      <t>カタ</t>
    </rPh>
    <rPh sb="2" eb="4">
      <t>シア</t>
    </rPh>
    <phoneticPr fontId="1"/>
  </si>
  <si>
    <t>板継組</t>
    <rPh sb="0" eb="2">
      <t>イタツ</t>
    </rPh>
    <rPh sb="2" eb="3">
      <t>クミ</t>
    </rPh>
    <phoneticPr fontId="1"/>
  </si>
  <si>
    <t>金具長孔</t>
    <rPh sb="0" eb="2">
      <t>カナグ</t>
    </rPh>
    <rPh sb="2" eb="4">
      <t>ナガアナ</t>
    </rPh>
    <phoneticPr fontId="1"/>
  </si>
  <si>
    <t>金具W孔</t>
    <rPh sb="0" eb="2">
      <t>カナグ</t>
    </rPh>
    <rPh sb="3" eb="4">
      <t>アナ</t>
    </rPh>
    <phoneticPr fontId="1"/>
  </si>
  <si>
    <t>板継ぎ</t>
    <rPh sb="0" eb="2">
      <t>イタツ</t>
    </rPh>
    <phoneticPr fontId="1"/>
  </si>
  <si>
    <t>板継溶接</t>
    <rPh sb="0" eb="2">
      <t>イタツギ</t>
    </rPh>
    <rPh sb="2" eb="4">
      <t>ヨウセツ</t>
    </rPh>
    <phoneticPr fontId="5"/>
  </si>
  <si>
    <t>UT検査</t>
    <rPh sb="2" eb="3">
      <t>ケン</t>
    </rPh>
    <rPh sb="3" eb="4">
      <t>サ</t>
    </rPh>
    <phoneticPr fontId="5"/>
  </si>
  <si>
    <t>面取仕上</t>
    <rPh sb="0" eb="2">
      <t>メント</t>
    </rPh>
    <rPh sb="2" eb="4">
      <t>シア</t>
    </rPh>
    <phoneticPr fontId="1"/>
  </si>
  <si>
    <t>切断逆歪</t>
    <rPh sb="0" eb="2">
      <t>セツダン</t>
    </rPh>
    <rPh sb="2" eb="4">
      <t>ギャクヒズミ</t>
    </rPh>
    <phoneticPr fontId="5"/>
  </si>
  <si>
    <t>削り端切</t>
    <rPh sb="0" eb="1">
      <t>ケズ</t>
    </rPh>
    <rPh sb="2" eb="4">
      <t>タンキリ</t>
    </rPh>
    <phoneticPr fontId="5"/>
  </si>
  <si>
    <t>溝出箱組</t>
    <rPh sb="0" eb="1">
      <t>ミゾ</t>
    </rPh>
    <rPh sb="1" eb="2">
      <t>ダ</t>
    </rPh>
    <rPh sb="2" eb="4">
      <t>ハコクミ</t>
    </rPh>
    <phoneticPr fontId="5"/>
  </si>
  <si>
    <t>FRW</t>
    <phoneticPr fontId="1"/>
  </si>
  <si>
    <r>
      <t>RW</t>
    </r>
    <r>
      <rPr>
        <sz val="11"/>
        <color rgb="FFFF0000"/>
        <rFont val="ＭＳ Ｐゴシック"/>
        <family val="3"/>
        <charset val="128"/>
      </rPr>
      <t>ス試</t>
    </r>
    <rPh sb="3" eb="4">
      <t>タメシ</t>
    </rPh>
    <phoneticPr fontId="5"/>
  </si>
  <si>
    <t>溝戻</t>
    <rPh sb="0" eb="1">
      <t>ミゾ</t>
    </rPh>
    <rPh sb="1" eb="2">
      <t>モド</t>
    </rPh>
    <phoneticPr fontId="1"/>
  </si>
  <si>
    <t>箱Wスタ</t>
    <rPh sb="0" eb="1">
      <t>ハコ</t>
    </rPh>
    <phoneticPr fontId="5"/>
  </si>
  <si>
    <t>箱W大歪</t>
    <rPh sb="0" eb="1">
      <t>ハコ</t>
    </rPh>
    <rPh sb="2" eb="3">
      <t>ダイ</t>
    </rPh>
    <rPh sb="3" eb="4">
      <t>ヒズミ</t>
    </rPh>
    <phoneticPr fontId="5"/>
  </si>
  <si>
    <t>スタ歪</t>
    <rPh sb="2" eb="3">
      <t>ヒズミ</t>
    </rPh>
    <phoneticPr fontId="5"/>
  </si>
  <si>
    <t>地覆吊P</t>
    <rPh sb="0" eb="1">
      <t>チ</t>
    </rPh>
    <rPh sb="1" eb="2">
      <t>オオ</t>
    </rPh>
    <rPh sb="2" eb="3">
      <t>ツ</t>
    </rPh>
    <phoneticPr fontId="5"/>
  </si>
  <si>
    <t>地W</t>
    <rPh sb="0" eb="1">
      <t>チ</t>
    </rPh>
    <phoneticPr fontId="1"/>
  </si>
  <si>
    <t>端切罫書</t>
    <rPh sb="0" eb="2">
      <t>タンキリ</t>
    </rPh>
    <rPh sb="2" eb="4">
      <t>ケガキ</t>
    </rPh>
    <phoneticPr fontId="1"/>
  </si>
  <si>
    <t>櫛歪</t>
    <rPh sb="0" eb="1">
      <t>クシ</t>
    </rPh>
    <rPh sb="1" eb="2">
      <t>ヒズミ</t>
    </rPh>
    <phoneticPr fontId="1"/>
  </si>
  <si>
    <t>端PLW</t>
    <rPh sb="0" eb="1">
      <t>タン</t>
    </rPh>
    <phoneticPr fontId="1"/>
  </si>
  <si>
    <t>塗前検査</t>
    <rPh sb="0" eb="1">
      <t>ヌリ</t>
    </rPh>
    <rPh sb="1" eb="2">
      <t>マエ</t>
    </rPh>
    <rPh sb="2" eb="4">
      <t>ケンサ</t>
    </rPh>
    <phoneticPr fontId="5"/>
  </si>
  <si>
    <t>溶射出荷</t>
    <rPh sb="0" eb="2">
      <t>ヨウシャ</t>
    </rPh>
    <rPh sb="2" eb="4">
      <t>シュッカ</t>
    </rPh>
    <phoneticPr fontId="1"/>
  </si>
  <si>
    <t>溶射</t>
    <rPh sb="0" eb="2">
      <t>ヨウシャ</t>
    </rPh>
    <phoneticPr fontId="1"/>
  </si>
  <si>
    <t>溶射戻り</t>
    <rPh sb="0" eb="2">
      <t>ヨウシャ</t>
    </rPh>
    <rPh sb="2" eb="3">
      <t>モド</t>
    </rPh>
    <phoneticPr fontId="1"/>
  </si>
  <si>
    <t>養生塗装</t>
    <rPh sb="0" eb="2">
      <t>ヨウジョウ</t>
    </rPh>
    <rPh sb="2" eb="4">
      <t>トソウ</t>
    </rPh>
    <phoneticPr fontId="1"/>
  </si>
  <si>
    <t>櫛塗装</t>
    <rPh sb="0" eb="1">
      <t>クシ</t>
    </rPh>
    <rPh sb="1" eb="3">
      <t>トソウ</t>
    </rPh>
    <phoneticPr fontId="1"/>
  </si>
  <si>
    <t>補修塗装</t>
    <rPh sb="0" eb="4">
      <t>ホシュウトソウ</t>
    </rPh>
    <phoneticPr fontId="1"/>
  </si>
  <si>
    <t>メッキ戻</t>
    <rPh sb="3" eb="4">
      <t>モド</t>
    </rPh>
    <phoneticPr fontId="1"/>
  </si>
  <si>
    <t>伊賀行宵</t>
    <rPh sb="0" eb="2">
      <t>イガ</t>
    </rPh>
    <rPh sb="2" eb="3">
      <t>イキ</t>
    </rPh>
    <rPh sb="3" eb="4">
      <t>ヨイ</t>
    </rPh>
    <phoneticPr fontId="1"/>
  </si>
  <si>
    <t>伊賀着</t>
    <rPh sb="0" eb="2">
      <t>イガ</t>
    </rPh>
    <rPh sb="2" eb="3">
      <t>チャク</t>
    </rPh>
    <phoneticPr fontId="1"/>
  </si>
  <si>
    <t>伊賀保管</t>
    <rPh sb="0" eb="4">
      <t>イガホカン</t>
    </rPh>
    <phoneticPr fontId="1"/>
  </si>
  <si>
    <t>現場着日</t>
    <rPh sb="0" eb="2">
      <t>ゲンバ</t>
    </rPh>
    <rPh sb="2" eb="4">
      <t>チャクビ</t>
    </rPh>
    <phoneticPr fontId="1"/>
  </si>
  <si>
    <t>天候確認</t>
    <rPh sb="0" eb="4">
      <t>テンコウカクニン</t>
    </rPh>
    <phoneticPr fontId="1"/>
  </si>
  <si>
    <t>出荷宵</t>
    <rPh sb="0" eb="3">
      <t>シュッカヨイ</t>
    </rPh>
    <phoneticPr fontId="1"/>
  </si>
  <si>
    <t>現場乾式</t>
    <rPh sb="0" eb="2">
      <t>ゲンバ</t>
    </rPh>
    <rPh sb="2" eb="4">
      <t>カンシキ</t>
    </rPh>
    <phoneticPr fontId="1"/>
  </si>
  <si>
    <t>22Y005</t>
    <phoneticPr fontId="1"/>
  </si>
  <si>
    <r>
      <rPr>
        <sz val="10"/>
        <color rgb="FF00B050"/>
        <rFont val="ＭＳ Ｐゴシック"/>
        <family val="3"/>
        <charset val="128"/>
      </rPr>
      <t xml:space="preserve">富野高架橋中
</t>
    </r>
    <r>
      <rPr>
        <sz val="10"/>
        <color rgb="FFFF0000"/>
        <rFont val="ＭＳ Ｐゴシック"/>
        <family val="3"/>
        <charset val="128"/>
      </rPr>
      <t>A2　3/24現予</t>
    </r>
  </si>
  <si>
    <t>出荷済</t>
    <rPh sb="0" eb="2">
      <t>シュッカ</t>
    </rPh>
    <rPh sb="2" eb="3">
      <t>スミ</t>
    </rPh>
    <phoneticPr fontId="0"/>
  </si>
  <si>
    <t>36.781t</t>
    <phoneticPr fontId="1"/>
  </si>
  <si>
    <t>原板引取</t>
    <rPh sb="0" eb="2">
      <t>ゲンバン</t>
    </rPh>
    <rPh sb="2" eb="4">
      <t>ヒキトリ</t>
    </rPh>
    <phoneticPr fontId="1"/>
  </si>
  <si>
    <t>板継組W</t>
    <rPh sb="0" eb="2">
      <t>イタツ</t>
    </rPh>
    <rPh sb="2" eb="3">
      <t>クミ</t>
    </rPh>
    <phoneticPr fontId="5"/>
  </si>
  <si>
    <t>AUT</t>
    <phoneticPr fontId="1"/>
  </si>
  <si>
    <t>RT</t>
    <phoneticPr fontId="1"/>
  </si>
  <si>
    <t>切断仕上</t>
    <rPh sb="0" eb="2">
      <t>セツダン</t>
    </rPh>
    <rPh sb="2" eb="4">
      <t>シア</t>
    </rPh>
    <phoneticPr fontId="5"/>
  </si>
  <si>
    <t>2R</t>
    <phoneticPr fontId="5"/>
  </si>
  <si>
    <t>2R仕上</t>
    <rPh sb="2" eb="4">
      <t>シア</t>
    </rPh>
    <phoneticPr fontId="5"/>
  </si>
  <si>
    <t>刃先溝出</t>
    <rPh sb="0" eb="2">
      <t>ハサキ</t>
    </rPh>
    <rPh sb="2" eb="3">
      <t>ミゾ</t>
    </rPh>
    <rPh sb="3" eb="4">
      <t>ダ</t>
    </rPh>
    <phoneticPr fontId="1"/>
  </si>
  <si>
    <t>仕上2R</t>
    <rPh sb="0" eb="2">
      <t>シア</t>
    </rPh>
    <phoneticPr fontId="1"/>
  </si>
  <si>
    <t>箱組</t>
    <rPh sb="0" eb="1">
      <t>ハコ</t>
    </rPh>
    <rPh sb="1" eb="2">
      <t>クミ</t>
    </rPh>
    <phoneticPr fontId="1"/>
  </si>
  <si>
    <t>箱組W</t>
    <rPh sb="0" eb="1">
      <t>ハコ</t>
    </rPh>
    <rPh sb="1" eb="2">
      <t>クミ</t>
    </rPh>
    <phoneticPr fontId="5"/>
  </si>
  <si>
    <t>箱WF組</t>
    <rPh sb="0" eb="1">
      <t>ハコ</t>
    </rPh>
    <rPh sb="3" eb="4">
      <t>クミ</t>
    </rPh>
    <phoneticPr fontId="1"/>
  </si>
  <si>
    <t>FW5R</t>
    <phoneticPr fontId="5"/>
  </si>
  <si>
    <t>FW</t>
    <phoneticPr fontId="1"/>
  </si>
  <si>
    <t>支持RW</t>
    <rPh sb="0" eb="2">
      <t>シジ</t>
    </rPh>
    <phoneticPr fontId="1"/>
  </si>
  <si>
    <t>RW</t>
    <phoneticPr fontId="1"/>
  </si>
  <si>
    <t>大歪</t>
    <rPh sb="0" eb="1">
      <t>ダイ</t>
    </rPh>
    <rPh sb="1" eb="2">
      <t>ヒズミ</t>
    </rPh>
    <phoneticPr fontId="1"/>
  </si>
  <si>
    <t>吊りP</t>
    <rPh sb="0" eb="1">
      <t>ツ</t>
    </rPh>
    <phoneticPr fontId="1"/>
  </si>
  <si>
    <t>地覆歪</t>
    <rPh sb="0" eb="2">
      <t>チオオ</t>
    </rPh>
    <rPh sb="2" eb="3">
      <t>ヒズミ</t>
    </rPh>
    <phoneticPr fontId="5"/>
  </si>
  <si>
    <t>伊賀横持</t>
    <rPh sb="0" eb="2">
      <t>イガ</t>
    </rPh>
    <rPh sb="2" eb="4">
      <t>ヨコモチ</t>
    </rPh>
    <phoneticPr fontId="5"/>
  </si>
  <si>
    <t>伊賀保管</t>
    <rPh sb="0" eb="4">
      <t>イガホカン</t>
    </rPh>
    <phoneticPr fontId="5"/>
  </si>
  <si>
    <t>溶射施試</t>
    <rPh sb="0" eb="2">
      <t>ヨウシャ</t>
    </rPh>
    <rPh sb="2" eb="3">
      <t>シ</t>
    </rPh>
    <rPh sb="3" eb="4">
      <t>タメシ</t>
    </rPh>
    <phoneticPr fontId="5"/>
  </si>
  <si>
    <t>新免入れ</t>
    <rPh sb="0" eb="2">
      <t>シンメン</t>
    </rPh>
    <rPh sb="2" eb="3">
      <t>イ</t>
    </rPh>
    <phoneticPr fontId="1"/>
  </si>
  <si>
    <t>溶射メ戻</t>
    <rPh sb="0" eb="2">
      <t>ヨウシャ</t>
    </rPh>
    <rPh sb="3" eb="4">
      <t>モド</t>
    </rPh>
    <phoneticPr fontId="5"/>
  </si>
  <si>
    <t>ミｼｰﾙ</t>
    <phoneticPr fontId="5"/>
  </si>
  <si>
    <t>出荷</t>
    <rPh sb="0" eb="2">
      <t>シュッカ</t>
    </rPh>
    <phoneticPr fontId="1"/>
  </si>
  <si>
    <t>現地着予</t>
    <rPh sb="0" eb="3">
      <t>ゲンチチャク</t>
    </rPh>
    <rPh sb="3" eb="4">
      <t>ヨ</t>
    </rPh>
    <phoneticPr fontId="1"/>
  </si>
  <si>
    <t>A1 27/12/10</t>
  </si>
  <si>
    <t>伊賀保管</t>
    <rPh sb="0" eb="2">
      <t>イガ</t>
    </rPh>
    <rPh sb="2" eb="4">
      <t>ホカン</t>
    </rPh>
    <phoneticPr fontId="0"/>
  </si>
  <si>
    <t>板継罫書</t>
    <rPh sb="0" eb="2">
      <t>イタツ</t>
    </rPh>
    <rPh sb="2" eb="4">
      <t>ケガキ</t>
    </rPh>
    <phoneticPr fontId="5"/>
  </si>
  <si>
    <t>事URT</t>
    <rPh sb="0" eb="1">
      <t>コト</t>
    </rPh>
    <phoneticPr fontId="1"/>
  </si>
  <si>
    <t>HH孔明</t>
    <rPh sb="2" eb="3">
      <t>アナ</t>
    </rPh>
    <rPh sb="3" eb="4">
      <t>ア</t>
    </rPh>
    <phoneticPr fontId="1"/>
  </si>
  <si>
    <t>AUTR</t>
    <phoneticPr fontId="1"/>
  </si>
  <si>
    <t>開先切断</t>
    <rPh sb="0" eb="2">
      <t>カイサキ</t>
    </rPh>
    <rPh sb="2" eb="4">
      <t>セツダン</t>
    </rPh>
    <phoneticPr fontId="1"/>
  </si>
  <si>
    <t>逆歪切断</t>
    <rPh sb="0" eb="2">
      <t>ギャクヒズミ</t>
    </rPh>
    <rPh sb="2" eb="4">
      <t>セツダン</t>
    </rPh>
    <phoneticPr fontId="5"/>
  </si>
  <si>
    <t>刃先溝戻</t>
    <rPh sb="0" eb="2">
      <t>ハサキ</t>
    </rPh>
    <rPh sb="2" eb="3">
      <t>ミゾ</t>
    </rPh>
    <rPh sb="3" eb="4">
      <t>モド</t>
    </rPh>
    <phoneticPr fontId="5"/>
  </si>
  <si>
    <t>FW止端</t>
    <rPh sb="2" eb="4">
      <t>トメタン</t>
    </rPh>
    <phoneticPr fontId="5"/>
  </si>
  <si>
    <t>支持W</t>
    <rPh sb="0" eb="2">
      <t>シジ</t>
    </rPh>
    <phoneticPr fontId="5"/>
  </si>
  <si>
    <t>吊P</t>
    <rPh sb="0" eb="1">
      <t>ツ</t>
    </rPh>
    <phoneticPr fontId="5"/>
  </si>
  <si>
    <t>横持伊着</t>
    <rPh sb="0" eb="2">
      <t>ヨコモチ</t>
    </rPh>
    <rPh sb="2" eb="3">
      <t>イ</t>
    </rPh>
    <rPh sb="3" eb="4">
      <t>チャク</t>
    </rPh>
    <phoneticPr fontId="1"/>
  </si>
  <si>
    <t>伊賀保管</t>
    <rPh sb="0" eb="2">
      <t>イガ</t>
    </rPh>
    <rPh sb="2" eb="4">
      <t>ホカン</t>
    </rPh>
    <phoneticPr fontId="1"/>
  </si>
  <si>
    <t>新免横持</t>
  </si>
  <si>
    <t>その他</t>
    <rPh sb="2" eb="3">
      <t>ホカ</t>
    </rPh>
    <phoneticPr fontId="1"/>
  </si>
  <si>
    <t>阪上班作業時間</t>
    <rPh sb="0" eb="3">
      <t>サカウエハン</t>
    </rPh>
    <rPh sb="3" eb="7">
      <t>サギョウジカン</t>
    </rPh>
    <phoneticPr fontId="1"/>
  </si>
  <si>
    <t>阪上班鍛冶時間</t>
    <rPh sb="0" eb="3">
      <t>サカウエハン</t>
    </rPh>
    <rPh sb="3" eb="5">
      <t>カジ</t>
    </rPh>
    <rPh sb="5" eb="7">
      <t>ジカン</t>
    </rPh>
    <phoneticPr fontId="1"/>
  </si>
  <si>
    <t>全体の溶接時間</t>
    <rPh sb="0" eb="2">
      <t>ゼンタイ</t>
    </rPh>
    <rPh sb="3" eb="5">
      <t>ヨウセツ</t>
    </rPh>
    <rPh sb="5" eb="7">
      <t>ジカン</t>
    </rPh>
    <phoneticPr fontId="1"/>
  </si>
  <si>
    <t>溶接班のその他時間</t>
    <rPh sb="0" eb="2">
      <t>ヨウセツ</t>
    </rPh>
    <rPh sb="2" eb="3">
      <t>ハン</t>
    </rPh>
    <rPh sb="6" eb="9">
      <t>タジカン</t>
    </rPh>
    <phoneticPr fontId="1"/>
  </si>
  <si>
    <t>全体の鍛冶時間</t>
    <rPh sb="0" eb="2">
      <t>ゼンタイ</t>
    </rPh>
    <rPh sb="3" eb="5">
      <t>カジ</t>
    </rPh>
    <rPh sb="5" eb="7">
      <t>ジカン</t>
    </rPh>
    <phoneticPr fontId="1"/>
  </si>
  <si>
    <t>鍛冶班のその他時間</t>
    <rPh sb="0" eb="3">
      <t>カジハン</t>
    </rPh>
    <rPh sb="6" eb="7">
      <t>ホカ</t>
    </rPh>
    <rPh sb="7" eb="9">
      <t>ジカン</t>
    </rPh>
    <phoneticPr fontId="1"/>
  </si>
  <si>
    <t>全体のその他時間</t>
    <rPh sb="0" eb="2">
      <t>ゼンタイ</t>
    </rPh>
    <rPh sb="5" eb="6">
      <t>ホカ</t>
    </rPh>
    <rPh sb="6" eb="8">
      <t>ジカン</t>
    </rPh>
    <phoneticPr fontId="1"/>
  </si>
  <si>
    <t>全体合計時間</t>
    <rPh sb="0" eb="2">
      <t>ゼンタイ</t>
    </rPh>
    <rPh sb="2" eb="4">
      <t>ゴウケイ</t>
    </rPh>
    <rPh sb="4" eb="6">
      <t>ジカン</t>
    </rPh>
    <phoneticPr fontId="1"/>
  </si>
  <si>
    <t>溶接４H残業</t>
    <rPh sb="0" eb="2">
      <t>ヨウセツ</t>
    </rPh>
    <rPh sb="4" eb="6">
      <t>ザンギョウ</t>
    </rPh>
    <phoneticPr fontId="1"/>
  </si>
  <si>
    <t>溶接２H残業</t>
    <rPh sb="0" eb="2">
      <t>ヨウセツ</t>
    </rPh>
    <rPh sb="4" eb="6">
      <t>ザンギョウ</t>
    </rPh>
    <phoneticPr fontId="1"/>
  </si>
  <si>
    <t>溶接定時</t>
    <rPh sb="0" eb="2">
      <t>ヨウセツ</t>
    </rPh>
    <rPh sb="2" eb="4">
      <t>テイジ</t>
    </rPh>
    <phoneticPr fontId="1"/>
  </si>
  <si>
    <t>鍛冶4H残業</t>
    <rPh sb="0" eb="2">
      <t>カジ</t>
    </rPh>
    <rPh sb="4" eb="6">
      <t>ザンギョウ</t>
    </rPh>
    <phoneticPr fontId="1"/>
  </si>
  <si>
    <t>鍛冶２H残業</t>
    <rPh sb="0" eb="2">
      <t>カジ</t>
    </rPh>
    <rPh sb="4" eb="6">
      <t>ザンギョウ</t>
    </rPh>
    <phoneticPr fontId="1"/>
  </si>
  <si>
    <t>鍛冶定時</t>
    <rPh sb="0" eb="2">
      <t>カジ</t>
    </rPh>
    <rPh sb="2" eb="4">
      <t>テイジ</t>
    </rPh>
    <phoneticPr fontId="1"/>
  </si>
  <si>
    <t>全体４H残業</t>
    <rPh sb="0" eb="2">
      <t>ゼンタイ</t>
    </rPh>
    <rPh sb="4" eb="6">
      <t>ザンギョウ</t>
    </rPh>
    <phoneticPr fontId="1"/>
  </si>
  <si>
    <t>全体２H残業</t>
    <rPh sb="0" eb="2">
      <t>ゼンタイ</t>
    </rPh>
    <rPh sb="4" eb="6">
      <t>ザンギョウ</t>
    </rPh>
    <phoneticPr fontId="1"/>
  </si>
  <si>
    <t>全体定時</t>
    <rPh sb="0" eb="2">
      <t>ゼンタイ</t>
    </rPh>
    <rPh sb="2" eb="4">
      <t>テイジ</t>
    </rPh>
    <phoneticPr fontId="1"/>
  </si>
  <si>
    <t>阪上班4H残業</t>
    <rPh sb="0" eb="2">
      <t>サカウエ</t>
    </rPh>
    <rPh sb="2" eb="3">
      <t>ハン</t>
    </rPh>
    <rPh sb="5" eb="7">
      <t>ザンギョウ</t>
    </rPh>
    <phoneticPr fontId="1"/>
  </si>
  <si>
    <t>阪上班２H残業</t>
    <rPh sb="0" eb="2">
      <t>サカウエ</t>
    </rPh>
    <rPh sb="2" eb="3">
      <t>ハン</t>
    </rPh>
    <rPh sb="5" eb="7">
      <t>ザンギョウ</t>
    </rPh>
    <phoneticPr fontId="1"/>
  </si>
  <si>
    <t>阪上班定時</t>
    <rPh sb="0" eb="2">
      <t>サカウエ</t>
    </rPh>
    <rPh sb="2" eb="3">
      <t>ハン</t>
    </rPh>
    <rPh sb="3" eb="5">
      <t>テイジ</t>
    </rPh>
    <phoneticPr fontId="1"/>
  </si>
  <si>
    <t>道姓班4H残業</t>
    <rPh sb="0" eb="1">
      <t>ミチ</t>
    </rPh>
    <rPh sb="1" eb="2">
      <t>カバネ</t>
    </rPh>
    <rPh sb="2" eb="3">
      <t>ハン</t>
    </rPh>
    <rPh sb="5" eb="7">
      <t>ザンギョウ</t>
    </rPh>
    <phoneticPr fontId="1"/>
  </si>
  <si>
    <t>道姓班２H残業</t>
    <rPh sb="0" eb="1">
      <t>ミチ</t>
    </rPh>
    <rPh sb="1" eb="2">
      <t>カバネ</t>
    </rPh>
    <rPh sb="2" eb="3">
      <t>ハン</t>
    </rPh>
    <rPh sb="5" eb="7">
      <t>ザンギョウ</t>
    </rPh>
    <phoneticPr fontId="1"/>
  </si>
  <si>
    <t>道姓班定時</t>
    <rPh sb="0" eb="1">
      <t>ミチ</t>
    </rPh>
    <rPh sb="1" eb="2">
      <t>カバネ</t>
    </rPh>
    <rPh sb="2" eb="3">
      <t>ハン</t>
    </rPh>
    <rPh sb="3" eb="5">
      <t>テイジ</t>
    </rPh>
    <phoneticPr fontId="1"/>
  </si>
  <si>
    <t>中野班4H残業</t>
    <rPh sb="0" eb="2">
      <t>ナカノ</t>
    </rPh>
    <rPh sb="2" eb="3">
      <t>ハン</t>
    </rPh>
    <rPh sb="5" eb="7">
      <t>ザンギョウ</t>
    </rPh>
    <phoneticPr fontId="1"/>
  </si>
  <si>
    <t>中野班２H残業</t>
    <rPh sb="0" eb="2">
      <t>ナカノ</t>
    </rPh>
    <rPh sb="2" eb="3">
      <t>ハン</t>
    </rPh>
    <rPh sb="5" eb="7">
      <t>ザンギョウ</t>
    </rPh>
    <phoneticPr fontId="1"/>
  </si>
  <si>
    <t>中野班定時</t>
    <rPh sb="0" eb="2">
      <t>ナカノ</t>
    </rPh>
    <rPh sb="2" eb="3">
      <t>ハン</t>
    </rPh>
    <rPh sb="3" eb="5">
      <t>テイジ</t>
    </rPh>
    <phoneticPr fontId="1"/>
  </si>
  <si>
    <t>溶接　人数</t>
    <rPh sb="0" eb="2">
      <t>ヨウセツ</t>
    </rPh>
    <rPh sb="3" eb="5">
      <t>ニンズウ</t>
    </rPh>
    <phoneticPr fontId="1"/>
  </si>
  <si>
    <t>鍛冶　人数</t>
    <rPh sb="0" eb="2">
      <t>カジ</t>
    </rPh>
    <rPh sb="3" eb="5">
      <t>ニンズウ</t>
    </rPh>
    <phoneticPr fontId="1"/>
  </si>
  <si>
    <t>鍛冶　平均(阪上)</t>
    <rPh sb="0" eb="2">
      <t>カジ</t>
    </rPh>
    <rPh sb="3" eb="5">
      <t>ヘイキン</t>
    </rPh>
    <rPh sb="6" eb="8">
      <t>サカウエ</t>
    </rPh>
    <phoneticPr fontId="1"/>
  </si>
  <si>
    <t>鍛冶　平均(道姓)</t>
    <rPh sb="0" eb="2">
      <t>カジ</t>
    </rPh>
    <rPh sb="3" eb="5">
      <t>ヘイキン</t>
    </rPh>
    <rPh sb="6" eb="7">
      <t>ミチ</t>
    </rPh>
    <rPh sb="7" eb="8">
      <t>カバネ</t>
    </rPh>
    <phoneticPr fontId="1"/>
  </si>
  <si>
    <t>鍛冶　平均(中野)</t>
    <rPh sb="0" eb="2">
      <t>カジ</t>
    </rPh>
    <rPh sb="3" eb="5">
      <t>ヘイキン</t>
    </rPh>
    <rPh sb="6" eb="8">
      <t>ナカノ</t>
    </rPh>
    <phoneticPr fontId="1"/>
  </si>
  <si>
    <t>長野班メンバーのみ</t>
    <rPh sb="0" eb="3">
      <t>ナガノハン</t>
    </rPh>
    <phoneticPr fontId="5"/>
  </si>
  <si>
    <t>会議
事務作業、書類整理
道姓班</t>
  </si>
  <si>
    <t>社内5S
機械整備
道姓班</t>
  </si>
  <si>
    <t>製作治具作成
道姓班</t>
  </si>
  <si>
    <t>社員育成
作業練習
道姓班</t>
  </si>
  <si>
    <t>会議
事務作業、書類整理
阪上班</t>
  </si>
  <si>
    <t>社内5S
機械整備
阪上班</t>
  </si>
  <si>
    <t>製作治具作成
阪上班</t>
  </si>
  <si>
    <t>社員育成
作業練習
阪上班</t>
  </si>
  <si>
    <t>会議
事務作業、書類整理
長野班</t>
  </si>
  <si>
    <t>社内5S
機械整備
長野班</t>
  </si>
  <si>
    <t>製作治具作成
長野班</t>
  </si>
  <si>
    <t>社員育成
作業練習
長野班</t>
  </si>
  <si>
    <t>会議
事務作業、書類整理
中野班</t>
  </si>
  <si>
    <t>社内5S
機械整備
中野班</t>
  </si>
  <si>
    <t>製作治具作成
中野班</t>
  </si>
  <si>
    <t>社員育成
作業練習
中野班</t>
  </si>
  <si>
    <t>会議
事務作業、書類整理
職長</t>
  </si>
  <si>
    <t>社内5S
機械整備
職長</t>
  </si>
  <si>
    <t>製作治具作成
職長</t>
  </si>
  <si>
    <t>社員育成
作業練習
職長</t>
  </si>
  <si>
    <t>全体のその他時間</t>
    <rPh sb="0" eb="2">
      <t>ゼンタイ</t>
    </rPh>
    <rPh sb="5" eb="8">
      <t>ホカジカン</t>
    </rPh>
    <phoneticPr fontId="5"/>
  </si>
  <si>
    <t>溶接屋さんのその他時間</t>
    <rPh sb="0" eb="2">
      <t>ヨウセツ</t>
    </rPh>
    <rPh sb="2" eb="3">
      <t>ヤ</t>
    </rPh>
    <rPh sb="8" eb="9">
      <t>ホカ</t>
    </rPh>
    <rPh sb="9" eb="11">
      <t>ジカン</t>
    </rPh>
    <phoneticPr fontId="5"/>
  </si>
  <si>
    <t>鍛冶屋さんのその他時間</t>
    <rPh sb="0" eb="3">
      <t>カジヤ</t>
    </rPh>
    <rPh sb="8" eb="11">
      <t>ホカジカン</t>
    </rPh>
    <phoneticPr fontId="5"/>
  </si>
  <si>
    <r>
      <t xml:space="preserve">養老IC本線他3橋 CﾗﾝﾌﾟP5,A1
</t>
    </r>
    <r>
      <rPr>
        <sz val="7"/>
        <color rgb="FFFF0000"/>
        <rFont val="ＭＳ Ｐゴシック"/>
        <family val="3"/>
        <charset val="128"/>
      </rPr>
      <t>P5 ７下
CA1　10月以降</t>
    </r>
  </si>
  <si>
    <t>247023-04</t>
    <phoneticPr fontId="1"/>
  </si>
  <si>
    <t>15.389ｔ</t>
    <phoneticPr fontId="1"/>
  </si>
  <si>
    <t>切板待ち</t>
    <phoneticPr fontId="1"/>
  </si>
  <si>
    <t>製作調整</t>
    <rPh sb="0" eb="4">
      <t>セイサクチョウセイ</t>
    </rPh>
    <phoneticPr fontId="1"/>
  </si>
  <si>
    <t>保管</t>
    <rPh sb="0" eb="2">
      <t>ホカン</t>
    </rPh>
    <phoneticPr fontId="1"/>
  </si>
  <si>
    <t>検査依頼</t>
    <rPh sb="0" eb="4">
      <t>ケンサイライ</t>
    </rPh>
    <phoneticPr fontId="1"/>
  </si>
  <si>
    <t>納入</t>
    <rPh sb="0" eb="2">
      <t>ノウニュウ</t>
    </rPh>
    <phoneticPr fontId="1"/>
  </si>
  <si>
    <t>梱包</t>
    <phoneticPr fontId="1"/>
  </si>
  <si>
    <t>出荷?</t>
    <rPh sb="0" eb="2">
      <t>シュッカ</t>
    </rPh>
    <phoneticPr fontId="1"/>
  </si>
  <si>
    <t>地Wセト</t>
    <phoneticPr fontId="1"/>
  </si>
  <si>
    <t>板曲げ待</t>
    <rPh sb="0" eb="1">
      <t>イタ</t>
    </rPh>
    <rPh sb="1" eb="2">
      <t>マ</t>
    </rPh>
    <rPh sb="3" eb="4">
      <t>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</si>
</sst>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_ "/>
    <numFmt numFmtId="177" formatCode="0.0%"/>
    <numFmt numFmtId="178" formatCode="0_);[Red]\(0\)"/>
    <numFmt numFmtId="179" formatCode="0.0_ "/>
    <numFmt numFmtId="180" formatCode="m/d;@"/>
    <numFmt numFmtId="181" formatCode="0_);\(0\)"/>
    <numFmt numFmtId="182" formatCode="0_ ;[Red]\-0\ "/>
    <numFmt numFmtId="183" formatCode="yyyy/m/d\ \ h:mm:ss"/>
    <numFmt numFmtId="184" formatCode="0.0_ ;[Red]\-0.0\ "/>
  </numFmts>
  <fonts count="96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20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11"/>
      <color theme="5" tint="-0.499984740745262"/>
      <name val="ＭＳ ゴシック"/>
      <family val="3"/>
      <charset val="128"/>
    </font>
    <font>
      <b/>
      <sz val="11"/>
      <color theme="5" tint="-0.499984740745262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57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00B050"/>
      <name val="ＭＳ Ｐゴシック"/>
      <family val="3"/>
      <charset val="128"/>
      <scheme val="minor"/>
    </font>
    <font>
      <b/>
      <sz val="11"/>
      <color indexed="17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C00000"/>
      <name val="ＭＳ Ｐゴシック"/>
      <family val="3"/>
      <charset val="128"/>
      <scheme val="minor"/>
    </font>
    <font>
      <b/>
      <sz val="11"/>
      <color rgb="FFC00000"/>
      <name val="ＭＳ Ｐゴシック"/>
      <family val="3"/>
      <charset val="128"/>
    </font>
    <font>
      <sz val="11"/>
      <color rgb="FFFF00FF"/>
      <name val="ＭＳ ゴシック"/>
      <family val="3"/>
      <charset val="128"/>
    </font>
    <font>
      <b/>
      <sz val="11"/>
      <color indexed="40"/>
      <name val="ＭＳ Ｐゴシック"/>
      <family val="3"/>
      <charset val="128"/>
    </font>
    <font>
      <sz val="11"/>
      <color rgb="FFC00000"/>
      <name val="ＭＳ Ｐゴシック"/>
      <family val="3"/>
      <charset val="128"/>
    </font>
    <font>
      <sz val="11"/>
      <color indexed="40"/>
      <name val="ＭＳ Ｐゴシック"/>
      <family val="3"/>
      <charset val="128"/>
    </font>
    <font>
      <b/>
      <sz val="15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i/>
      <sz val="11"/>
      <name val="ＭＳ Ｐゴシック"/>
      <family val="3"/>
      <charset val="128"/>
    </font>
    <font>
      <i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20"/>
      <color indexed="3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b/>
      <sz val="11"/>
      <color theme="5" tint="-0.499984740745262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b/>
      <sz val="11"/>
      <color rgb="FF00B050"/>
      <name val="ＭＳ ゴシック"/>
      <family val="3"/>
      <charset val="128"/>
    </font>
    <font>
      <sz val="11"/>
      <color rgb="FF00B050"/>
      <name val="ＭＳ ゴシック"/>
      <family val="3"/>
      <charset val="128"/>
    </font>
    <font>
      <b/>
      <sz val="11"/>
      <color indexed="8"/>
      <name val="ＭＳ ゴシック"/>
      <family val="3"/>
      <charset val="128"/>
    </font>
    <font>
      <b/>
      <sz val="11"/>
      <color rgb="FFC00000"/>
      <name val="ＭＳ ゴシック"/>
      <family val="3"/>
      <charset val="128"/>
    </font>
    <font>
      <b/>
      <sz val="11"/>
      <color indexed="10"/>
      <name val="ＭＳ ゴシック"/>
      <family val="3"/>
      <charset val="128"/>
    </font>
    <font>
      <sz val="11"/>
      <color indexed="14"/>
      <name val="ＭＳ ゴシック"/>
      <family val="3"/>
      <charset val="128"/>
    </font>
    <font>
      <sz val="11"/>
      <color rgb="FFFF66FF"/>
      <name val="ＭＳ ゴシック"/>
      <family val="3"/>
      <charset val="128"/>
    </font>
    <font>
      <b/>
      <sz val="11"/>
      <color indexed="17"/>
      <name val="ＭＳ ゴシック"/>
      <family val="3"/>
      <charset val="128"/>
    </font>
    <font>
      <b/>
      <sz val="11"/>
      <color indexed="40"/>
      <name val="ＭＳ ゴシック"/>
      <family val="3"/>
      <charset val="128"/>
    </font>
    <font>
      <sz val="11"/>
      <color rgb="FFC00000"/>
      <name val="ＭＳ ゴシック"/>
      <family val="3"/>
      <charset val="128"/>
    </font>
    <font>
      <sz val="11"/>
      <color indexed="40"/>
      <name val="ＭＳ ゴシック"/>
      <family val="3"/>
      <charset val="128"/>
    </font>
    <font>
      <sz val="11"/>
      <color indexed="57"/>
      <name val="ＭＳ ゴシック"/>
      <family val="3"/>
      <charset val="128"/>
    </font>
    <font>
      <sz val="11"/>
      <color indexed="10"/>
      <name val="ＭＳ ゴシック"/>
      <family val="3"/>
      <charset val="128"/>
    </font>
    <font>
      <sz val="11"/>
      <color rgb="FF00B05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70C0"/>
      <name val="ＭＳ 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color theme="0" tint="-0.499984740745262"/>
      <name val="ＭＳ Ｐゴシック"/>
      <family val="3"/>
      <charset val="128"/>
    </font>
    <font>
      <sz val="11"/>
      <color rgb="FF00B0F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1"/>
      <name val="ＭＳ ゴシック"/>
      <family val="3"/>
      <charset val="128"/>
    </font>
    <font>
      <b/>
      <sz val="11"/>
      <color rgb="FF0070C0"/>
      <name val="ＭＳ ゴシック"/>
      <family val="3"/>
      <charset val="128"/>
    </font>
    <font>
      <sz val="11"/>
      <color theme="0" tint="-0.249977111117893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0"/>
      <color rgb="FF00B05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rgb="FF00B0F0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sz val="9"/>
      <color theme="1"/>
      <name val="BIZ UDPゴシック"/>
      <family val="3"/>
      <charset val="128"/>
    </font>
    <font>
      <sz val="7"/>
      <color theme="1"/>
      <name val="BIZ UDP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 tint="0.499984740745262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b/>
      <sz val="11"/>
      <color theme="5" tint="-0.499984740745262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9"/>
      <color rgb="FF00B0F0"/>
      <name val="ＭＳ Ｐゴシック"/>
      <family val="3"/>
      <charset val="128"/>
    </font>
    <font>
      <sz val="10"/>
      <color theme="1"/>
      <name val="BIZ UDPゴシック"/>
      <family val="3"/>
      <charset val="128"/>
    </font>
    <font>
      <sz val="10"/>
      <color rgb="FFFF0000"/>
      <name val="Tahoma"/>
      <family val="2"/>
      <charset val="128"/>
    </font>
    <font>
      <sz val="8"/>
      <color theme="1"/>
      <name val="ＭＳ ゴシック"/>
      <family val="3"/>
      <charset val="128"/>
    </font>
    <font>
      <sz val="11"/>
      <color rgb="FFCC99FF"/>
      <name val="ＭＳ Ｐゴシック"/>
      <family val="3"/>
      <charset val="128"/>
    </font>
    <font>
      <sz val="11"/>
      <color theme="1" tint="0.14999847407452621"/>
      <name val="ＭＳ ゴシック"/>
      <family val="3"/>
      <charset val="128"/>
    </font>
    <font>
      <sz val="11"/>
      <color rgb="FFFF66FF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rgb="FF00B050"/>
      <name val="ＭＳ Ｐゴシック"/>
      <family val="3"/>
      <charset val="128"/>
    </font>
    <font>
      <sz val="7"/>
      <color rgb="FF00B0F0"/>
      <name val="ＭＳ Ｐゴシック"/>
      <family val="3"/>
      <charset val="128"/>
    </font>
    <font>
      <sz val="7"/>
      <color rgb="FFFF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auto="1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hair">
        <color indexed="64"/>
      </right>
      <top/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hair">
        <color indexed="64"/>
      </bottom>
      <diagonal/>
    </border>
    <border>
      <left style="dotted">
        <color rgb="FF00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medium">
        <color indexed="42"/>
      </left>
      <right style="medium">
        <color indexed="42"/>
      </right>
      <top style="medium">
        <color indexed="42"/>
      </top>
      <bottom style="medium">
        <color indexed="4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7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1" applyBorder="1" applyAlignment="1">
      <alignment vertical="center" shrinkToFit="1"/>
    </xf>
    <xf numFmtId="0" fontId="2" fillId="0" borderId="3" xfId="1" applyBorder="1" applyAlignment="1">
      <alignment vertical="center" shrinkToFit="1"/>
    </xf>
    <xf numFmtId="0" fontId="2" fillId="0" borderId="5" xfId="1" applyBorder="1" applyAlignment="1">
      <alignment vertical="center" shrinkToFit="1"/>
    </xf>
    <xf numFmtId="0" fontId="2" fillId="0" borderId="6" xfId="1" applyBorder="1" applyAlignment="1">
      <alignment vertical="center" shrinkToFit="1"/>
    </xf>
    <xf numFmtId="0" fontId="0" fillId="0" borderId="0" xfId="0" applyAlignment="1">
      <alignment vertical="center" shrinkToFit="1"/>
    </xf>
    <xf numFmtId="176" fontId="3" fillId="0" borderId="4" xfId="0" applyNumberFormat="1" applyFont="1" applyBorder="1" applyAlignment="1">
      <alignment horizontal="center" vertical="center" shrinkToFit="1"/>
    </xf>
    <xf numFmtId="176" fontId="3" fillId="0" borderId="5" xfId="0" applyNumberFormat="1" applyFont="1" applyBorder="1" applyAlignment="1">
      <alignment horizontal="center" vertical="center" shrinkToFit="1"/>
    </xf>
    <xf numFmtId="176" fontId="3" fillId="0" borderId="6" xfId="0" applyNumberFormat="1" applyFont="1" applyBorder="1" applyAlignment="1">
      <alignment horizontal="center" vertical="center" shrinkToFit="1"/>
    </xf>
    <xf numFmtId="176" fontId="4" fillId="0" borderId="7" xfId="0" applyNumberFormat="1" applyFont="1" applyBorder="1" applyAlignment="1">
      <alignment horizontal="centerContinuous" vertical="center" shrinkToFit="1"/>
    </xf>
    <xf numFmtId="176" fontId="4" fillId="0" borderId="8" xfId="0" applyNumberFormat="1" applyFont="1" applyBorder="1" applyAlignment="1">
      <alignment horizontal="centerContinuous" vertical="center" shrinkToFit="1"/>
    </xf>
    <xf numFmtId="176" fontId="0" fillId="0" borderId="9" xfId="0" applyNumberFormat="1" applyBorder="1" applyAlignment="1">
      <alignment vertical="center" shrinkToFit="1"/>
    </xf>
    <xf numFmtId="176" fontId="0" fillId="0" borderId="8" xfId="0" applyNumberFormat="1" applyBorder="1" applyAlignment="1">
      <alignment vertical="center" shrinkToFit="1"/>
    </xf>
    <xf numFmtId="176" fontId="4" fillId="0" borderId="9" xfId="0" applyNumberFormat="1" applyFont="1" applyBorder="1" applyAlignment="1">
      <alignment horizontal="centerContinuous" vertical="center" shrinkToFit="1"/>
    </xf>
    <xf numFmtId="176" fontId="6" fillId="0" borderId="9" xfId="0" applyNumberFormat="1" applyFont="1" applyBorder="1" applyAlignment="1">
      <alignment horizontal="centerContinuous" vertical="center" shrinkToFit="1"/>
    </xf>
    <xf numFmtId="176" fontId="6" fillId="0" borderId="8" xfId="0" applyNumberFormat="1" applyFont="1" applyBorder="1" applyAlignment="1">
      <alignment horizontal="centerContinuous" vertical="center" shrinkToFit="1"/>
    </xf>
    <xf numFmtId="176" fontId="0" fillId="0" borderId="10" xfId="0" applyNumberFormat="1" applyBorder="1" applyAlignment="1">
      <alignment vertical="center" shrinkToFit="1"/>
    </xf>
    <xf numFmtId="176" fontId="4" fillId="0" borderId="11" xfId="0" applyNumberFormat="1" applyFont="1" applyBorder="1" applyAlignment="1">
      <alignment horizontal="centerContinuous" vertical="center" shrinkToFit="1"/>
    </xf>
    <xf numFmtId="176" fontId="4" fillId="0" borderId="12" xfId="0" applyNumberFormat="1" applyFont="1" applyBorder="1" applyAlignment="1">
      <alignment horizontal="centerContinuous" vertical="center" shrinkToFit="1"/>
    </xf>
    <xf numFmtId="176" fontId="0" fillId="0" borderId="12" xfId="0" applyNumberFormat="1" applyBorder="1" applyAlignment="1">
      <alignment vertical="center" shrinkToFit="1"/>
    </xf>
    <xf numFmtId="176" fontId="6" fillId="0" borderId="12" xfId="0" applyNumberFormat="1" applyFont="1" applyBorder="1" applyAlignment="1">
      <alignment horizontal="centerContinuous" vertical="center" shrinkToFit="1"/>
    </xf>
    <xf numFmtId="176" fontId="0" fillId="0" borderId="13" xfId="0" applyNumberFormat="1" applyBorder="1" applyAlignment="1">
      <alignment vertical="center" shrinkToFit="1"/>
    </xf>
    <xf numFmtId="176" fontId="3" fillId="0" borderId="15" xfId="0" applyNumberFormat="1" applyFont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176" fontId="4" fillId="0" borderId="8" xfId="0" applyNumberFormat="1" applyFont="1" applyBorder="1" applyAlignment="1">
      <alignment vertical="center" shrinkToFit="1"/>
    </xf>
    <xf numFmtId="0" fontId="4" fillId="0" borderId="0" xfId="0" applyFont="1" applyAlignment="1">
      <alignment horizontal="centerContinuous" vertical="center" shrinkToFi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6" fillId="0" borderId="0" xfId="0" applyFont="1" applyAlignment="1">
      <alignment horizontal="centerContinuous" vertical="center" shrinkToFit="1"/>
    </xf>
    <xf numFmtId="49" fontId="2" fillId="0" borderId="5" xfId="2" applyNumberFormat="1" applyBorder="1" applyAlignment="1">
      <alignment horizontal="center" vertical="center" shrinkToFit="1"/>
    </xf>
    <xf numFmtId="177" fontId="0" fillId="0" borderId="0" xfId="0" applyNumberFormat="1"/>
    <xf numFmtId="177" fontId="0" fillId="4" borderId="16" xfId="0" applyNumberFormat="1" applyFill="1" applyBorder="1" applyAlignment="1">
      <alignment vertical="center" shrinkToFit="1"/>
    </xf>
    <xf numFmtId="0" fontId="0" fillId="0" borderId="16" xfId="0" applyBorder="1" applyAlignment="1">
      <alignment vertical="center" shrinkToFit="1"/>
    </xf>
    <xf numFmtId="9" fontId="0" fillId="0" borderId="16" xfId="0" applyNumberFormat="1" applyBorder="1" applyAlignment="1">
      <alignment vertical="center" shrinkToFit="1"/>
    </xf>
    <xf numFmtId="9" fontId="0" fillId="0" borderId="17" xfId="0" applyNumberFormat="1" applyBorder="1" applyAlignment="1">
      <alignment shrinkToFit="1"/>
    </xf>
    <xf numFmtId="177" fontId="0" fillId="0" borderId="0" xfId="0" applyNumberFormat="1" applyAlignment="1">
      <alignment vertical="center" shrinkToFit="1"/>
    </xf>
    <xf numFmtId="9" fontId="0" fillId="0" borderId="18" xfId="0" applyNumberFormat="1" applyBorder="1" applyAlignment="1">
      <alignment vertical="center" shrinkToFit="1"/>
    </xf>
    <xf numFmtId="49" fontId="2" fillId="0" borderId="19" xfId="2" applyNumberFormat="1" applyBorder="1" applyAlignment="1">
      <alignment horizontal="center" vertical="center" shrinkToFit="1"/>
    </xf>
    <xf numFmtId="9" fontId="0" fillId="0" borderId="17" xfId="0" applyNumberFormat="1" applyBorder="1" applyAlignment="1">
      <alignment vertical="center" shrinkToFit="1"/>
    </xf>
    <xf numFmtId="9" fontId="0" fillId="0" borderId="20" xfId="0" applyNumberFormat="1" applyBorder="1" applyAlignment="1">
      <alignment vertical="center" shrinkToFit="1"/>
    </xf>
    <xf numFmtId="9" fontId="0" fillId="0" borderId="21" xfId="0" applyNumberFormat="1" applyBorder="1" applyAlignment="1">
      <alignment vertical="center" shrinkToFit="1"/>
    </xf>
    <xf numFmtId="0" fontId="0" fillId="9" borderId="0" xfId="0" applyFill="1"/>
    <xf numFmtId="177" fontId="0" fillId="0" borderId="0" xfId="0" applyNumberFormat="1" applyAlignment="1">
      <alignment shrinkToFit="1"/>
    </xf>
    <xf numFmtId="178" fontId="0" fillId="4" borderId="0" xfId="0" applyNumberFormat="1" applyFill="1" applyAlignment="1">
      <alignment vertical="center" shrinkToFit="1"/>
    </xf>
    <xf numFmtId="178" fontId="0" fillId="0" borderId="0" xfId="0" applyNumberFormat="1" applyAlignment="1">
      <alignment vertical="center" shrinkToFit="1"/>
    </xf>
    <xf numFmtId="178" fontId="0" fillId="5" borderId="0" xfId="0" applyNumberFormat="1" applyFill="1" applyAlignment="1">
      <alignment vertical="center" shrinkToFit="1"/>
    </xf>
    <xf numFmtId="176" fontId="10" fillId="0" borderId="0" xfId="2" applyNumberFormat="1" applyFont="1" applyAlignment="1">
      <alignment horizontal="center" vertical="center" shrinkToFit="1"/>
    </xf>
    <xf numFmtId="178" fontId="0" fillId="6" borderId="0" xfId="0" applyNumberFormat="1" applyFill="1" applyAlignment="1">
      <alignment vertical="center" shrinkToFit="1"/>
    </xf>
    <xf numFmtId="178" fontId="0" fillId="7" borderId="0" xfId="0" applyNumberFormat="1" applyFill="1" applyAlignment="1">
      <alignment vertical="center" shrinkToFit="1"/>
    </xf>
    <xf numFmtId="178" fontId="0" fillId="10" borderId="0" xfId="0" applyNumberFormat="1" applyFill="1" applyAlignment="1">
      <alignment vertical="center" shrinkToFit="1"/>
    </xf>
    <xf numFmtId="0" fontId="11" fillId="0" borderId="5" xfId="0" applyFont="1" applyBorder="1" applyAlignment="1">
      <alignment horizontal="center" vertical="center"/>
    </xf>
    <xf numFmtId="176" fontId="11" fillId="0" borderId="5" xfId="2" applyNumberFormat="1" applyFont="1" applyBorder="1" applyAlignment="1">
      <alignment horizontal="center" vertical="center" shrinkToFit="1"/>
    </xf>
    <xf numFmtId="177" fontId="14" fillId="0" borderId="0" xfId="2" applyNumberFormat="1" applyFont="1" applyAlignment="1">
      <alignment horizontal="center" vertical="center" shrinkToFit="1"/>
    </xf>
    <xf numFmtId="0" fontId="15" fillId="0" borderId="0" xfId="2" applyFont="1" applyAlignment="1">
      <alignment vertical="center" shrinkToFit="1"/>
    </xf>
    <xf numFmtId="178" fontId="4" fillId="0" borderId="0" xfId="0" applyNumberFormat="1" applyFont="1" applyAlignment="1">
      <alignment horizontal="centerContinuous" vertical="center" shrinkToFit="1"/>
    </xf>
    <xf numFmtId="0" fontId="1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shrinkToFit="1"/>
    </xf>
    <xf numFmtId="0" fontId="17" fillId="0" borderId="5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shrinkToFit="1"/>
    </xf>
    <xf numFmtId="0" fontId="4" fillId="0" borderId="0" xfId="2" applyFont="1" applyAlignment="1">
      <alignment vertical="center" shrinkToFit="1"/>
    </xf>
    <xf numFmtId="0" fontId="0" fillId="0" borderId="15" xfId="0" applyBorder="1" applyAlignment="1">
      <alignment vertical="center"/>
    </xf>
    <xf numFmtId="0" fontId="0" fillId="0" borderId="23" xfId="2" applyFont="1" applyBorder="1" applyAlignment="1">
      <alignment horizontal="center" vertical="center" shrinkToFit="1"/>
    </xf>
    <xf numFmtId="176" fontId="19" fillId="0" borderId="24" xfId="2" applyNumberFormat="1" applyFont="1" applyBorder="1" applyAlignment="1">
      <alignment horizontal="center" vertical="center" shrinkToFit="1"/>
    </xf>
    <xf numFmtId="0" fontId="20" fillId="0" borderId="5" xfId="0" applyFont="1" applyBorder="1" applyAlignment="1">
      <alignment horizontal="center" vertical="center"/>
    </xf>
    <xf numFmtId="177" fontId="21" fillId="0" borderId="25" xfId="2" applyNumberFormat="1" applyFont="1" applyBorder="1" applyAlignment="1">
      <alignment horizontal="center" vertical="center" shrinkToFit="1"/>
    </xf>
    <xf numFmtId="177" fontId="6" fillId="0" borderId="5" xfId="2" applyNumberFormat="1" applyFont="1" applyBorder="1" applyAlignment="1">
      <alignment horizontal="center" vertical="center" shrinkToFit="1"/>
    </xf>
    <xf numFmtId="49" fontId="3" fillId="0" borderId="5" xfId="2" applyNumberFormat="1" applyFont="1" applyBorder="1" applyAlignment="1">
      <alignment horizontal="center" vertical="center" shrinkToFit="1"/>
    </xf>
    <xf numFmtId="0" fontId="19" fillId="0" borderId="0" xfId="2" applyFont="1" applyAlignment="1">
      <alignment horizontal="center" vertical="center" shrinkToFit="1"/>
    </xf>
    <xf numFmtId="0" fontId="3" fillId="0" borderId="0" xfId="2" applyFont="1" applyAlignment="1">
      <alignment vertical="center" shrinkToFit="1"/>
    </xf>
    <xf numFmtId="177" fontId="18" fillId="0" borderId="5" xfId="2" applyNumberFormat="1" applyFont="1" applyBorder="1" applyAlignment="1">
      <alignment horizontal="center" vertical="center" shrinkToFit="1"/>
    </xf>
    <xf numFmtId="179" fontId="18" fillId="0" borderId="0" xfId="2" applyNumberFormat="1" applyFont="1" applyAlignment="1">
      <alignment horizontal="center" vertical="center" shrinkToFit="1"/>
    </xf>
    <xf numFmtId="0" fontId="23" fillId="0" borderId="0" xfId="2" applyFont="1" applyAlignment="1">
      <alignment horizontal="center" vertical="center" shrinkToFit="1"/>
    </xf>
    <xf numFmtId="0" fontId="24" fillId="0" borderId="0" xfId="2" applyFont="1" applyAlignment="1">
      <alignment vertical="center" shrinkToFit="1"/>
    </xf>
    <xf numFmtId="0" fontId="25" fillId="0" borderId="0" xfId="2" applyFont="1" applyAlignment="1">
      <alignment vertical="center" shrinkToFit="1"/>
    </xf>
    <xf numFmtId="0" fontId="0" fillId="0" borderId="0" xfId="0" applyAlignment="1">
      <alignment vertical="center" wrapText="1"/>
    </xf>
    <xf numFmtId="0" fontId="2" fillId="0" borderId="16" xfId="1" applyBorder="1"/>
    <xf numFmtId="0" fontId="2" fillId="0" borderId="16" xfId="1" applyBorder="1" applyAlignment="1">
      <alignment shrinkToFit="1"/>
    </xf>
    <xf numFmtId="0" fontId="2" fillId="11" borderId="16" xfId="1" applyFill="1" applyBorder="1" applyAlignment="1">
      <alignment shrinkToFit="1"/>
    </xf>
    <xf numFmtId="0" fontId="2" fillId="12" borderId="16" xfId="1" applyFill="1" applyBorder="1" applyAlignment="1">
      <alignment shrinkToFit="1"/>
    </xf>
    <xf numFmtId="0" fontId="26" fillId="0" borderId="27" xfId="1" applyFont="1" applyBorder="1" applyAlignment="1">
      <alignment horizontal="left" vertical="center"/>
    </xf>
    <xf numFmtId="0" fontId="2" fillId="0" borderId="0" xfId="1"/>
    <xf numFmtId="0" fontId="2" fillId="0" borderId="5" xfId="1" applyBorder="1" applyAlignment="1">
      <alignment vertical="top" textRotation="255"/>
    </xf>
    <xf numFmtId="0" fontId="0" fillId="0" borderId="5" xfId="0" applyBorder="1" applyAlignment="1">
      <alignment vertical="top" textRotation="255"/>
    </xf>
    <xf numFmtId="0" fontId="2" fillId="13" borderId="15" xfId="1" applyFill="1" applyBorder="1" applyAlignment="1">
      <alignment vertical="top" textRotation="255"/>
    </xf>
    <xf numFmtId="176" fontId="0" fillId="0" borderId="0" xfId="0" applyNumberFormat="1" applyAlignment="1">
      <alignment vertical="center" shrinkToFit="1"/>
    </xf>
    <xf numFmtId="0" fontId="17" fillId="0" borderId="0" xfId="0" applyFont="1" applyAlignment="1">
      <alignment horizontal="center" vertical="center"/>
    </xf>
    <xf numFmtId="177" fontId="18" fillId="0" borderId="0" xfId="2" applyNumberFormat="1" applyFont="1" applyAlignment="1">
      <alignment horizontal="center" vertical="center" shrinkToFit="1"/>
    </xf>
    <xf numFmtId="0" fontId="0" fillId="0" borderId="5" xfId="0" applyBorder="1" applyAlignment="1">
      <alignment vertical="center"/>
    </xf>
    <xf numFmtId="0" fontId="2" fillId="13" borderId="5" xfId="1" applyFill="1" applyBorder="1" applyAlignment="1">
      <alignment vertical="top" textRotation="255"/>
    </xf>
    <xf numFmtId="0" fontId="2" fillId="0" borderId="18" xfId="1" applyBorder="1"/>
    <xf numFmtId="0" fontId="4" fillId="0" borderId="0" xfId="1" applyFont="1" applyAlignment="1">
      <alignment shrinkToFit="1"/>
    </xf>
    <xf numFmtId="0" fontId="2" fillId="0" borderId="30" xfId="1" applyBorder="1"/>
    <xf numFmtId="0" fontId="2" fillId="0" borderId="27" xfId="1" applyBorder="1"/>
    <xf numFmtId="0" fontId="2" fillId="0" borderId="29" xfId="1" applyBorder="1"/>
    <xf numFmtId="0" fontId="2" fillId="0" borderId="5" xfId="1" applyBorder="1"/>
    <xf numFmtId="0" fontId="2" fillId="0" borderId="31" xfId="1" applyBorder="1"/>
    <xf numFmtId="0" fontId="2" fillId="0" borderId="32" xfId="1" applyBorder="1"/>
    <xf numFmtId="0" fontId="0" fillId="0" borderId="18" xfId="0" applyBorder="1" applyAlignment="1">
      <alignment vertical="center"/>
    </xf>
    <xf numFmtId="0" fontId="2" fillId="0" borderId="20" xfId="1" applyBorder="1"/>
    <xf numFmtId="0" fontId="2" fillId="0" borderId="21" xfId="1" applyBorder="1"/>
    <xf numFmtId="0" fontId="2" fillId="0" borderId="21" xfId="1" applyBorder="1" applyAlignment="1">
      <alignment vertical="top" textRotation="255"/>
    </xf>
    <xf numFmtId="0" fontId="2" fillId="0" borderId="33" xfId="1" applyBorder="1"/>
    <xf numFmtId="0" fontId="2" fillId="0" borderId="34" xfId="1" applyBorder="1"/>
    <xf numFmtId="0" fontId="2" fillId="0" borderId="0" xfId="1" applyAlignment="1">
      <alignment vertical="top" textRotation="255"/>
    </xf>
    <xf numFmtId="0" fontId="2" fillId="0" borderId="36" xfId="1" applyBorder="1"/>
    <xf numFmtId="0" fontId="2" fillId="0" borderId="19" xfId="1" applyBorder="1"/>
    <xf numFmtId="0" fontId="2" fillId="0" borderId="4" xfId="1" applyBorder="1"/>
    <xf numFmtId="0" fontId="2" fillId="0" borderId="37" xfId="1" applyBorder="1"/>
    <xf numFmtId="0" fontId="2" fillId="0" borderId="36" xfId="1" applyBorder="1" applyAlignment="1">
      <alignment vertical="top" textRotation="255"/>
    </xf>
    <xf numFmtId="0" fontId="2" fillId="0" borderId="25" xfId="1" applyBorder="1" applyAlignment="1">
      <alignment vertical="top" textRotation="255"/>
    </xf>
    <xf numFmtId="0" fontId="2" fillId="0" borderId="7" xfId="1" applyBorder="1"/>
    <xf numFmtId="0" fontId="2" fillId="0" borderId="13" xfId="1" applyBorder="1"/>
    <xf numFmtId="0" fontId="2" fillId="0" borderId="38" xfId="1" applyBorder="1"/>
    <xf numFmtId="0" fontId="28" fillId="0" borderId="25" xfId="0" applyFont="1" applyBorder="1" applyAlignment="1">
      <alignment vertical="top" textRotation="255"/>
    </xf>
    <xf numFmtId="0" fontId="28" fillId="0" borderId="5" xfId="0" applyFont="1" applyBorder="1" applyAlignment="1">
      <alignment horizontal="center" vertical="top" textRotation="255"/>
    </xf>
    <xf numFmtId="0" fontId="29" fillId="0" borderId="5" xfId="0" applyFont="1" applyBorder="1" applyAlignment="1">
      <alignment horizontal="center" vertical="top" textRotation="255"/>
    </xf>
    <xf numFmtId="0" fontId="29" fillId="0" borderId="0" xfId="0" applyFont="1" applyAlignment="1">
      <alignment vertical="center"/>
    </xf>
    <xf numFmtId="0" fontId="28" fillId="13" borderId="5" xfId="1" applyFont="1" applyFill="1" applyBorder="1" applyAlignment="1">
      <alignment horizontal="center" vertical="top" textRotation="255"/>
    </xf>
    <xf numFmtId="0" fontId="29" fillId="0" borderId="5" xfId="0" applyFont="1" applyBorder="1" applyAlignment="1">
      <alignment vertical="top" textRotation="255"/>
    </xf>
    <xf numFmtId="0" fontId="29" fillId="0" borderId="36" xfId="0" applyFont="1" applyBorder="1" applyAlignment="1">
      <alignment vertical="center"/>
    </xf>
    <xf numFmtId="0" fontId="2" fillId="0" borderId="6" xfId="1" applyBorder="1"/>
    <xf numFmtId="0" fontId="0" fillId="0" borderId="5" xfId="0" applyBorder="1" applyAlignment="1">
      <alignment horizontal="center" vertical="top" textRotation="255"/>
    </xf>
    <xf numFmtId="0" fontId="0" fillId="0" borderId="36" xfId="0" applyBorder="1" applyAlignment="1">
      <alignment vertical="center"/>
    </xf>
    <xf numFmtId="0" fontId="2" fillId="0" borderId="6" xfId="1" applyBorder="1" applyAlignment="1">
      <alignment vertical="top" textRotation="255"/>
    </xf>
    <xf numFmtId="0" fontId="30" fillId="0" borderId="0" xfId="1" applyFont="1"/>
    <xf numFmtId="0" fontId="31" fillId="0" borderId="0" xfId="0" applyFont="1" applyAlignment="1">
      <alignment vertical="center"/>
    </xf>
    <xf numFmtId="0" fontId="0" fillId="0" borderId="16" xfId="0" applyBorder="1" applyAlignment="1">
      <alignment vertical="center"/>
    </xf>
    <xf numFmtId="0" fontId="29" fillId="0" borderId="36" xfId="0" applyFont="1" applyBorder="1" applyAlignment="1">
      <alignment vertical="top" textRotation="255"/>
    </xf>
    <xf numFmtId="0" fontId="32" fillId="0" borderId="0" xfId="0" applyFont="1" applyAlignment="1">
      <alignment vertical="top" textRotation="255"/>
    </xf>
    <xf numFmtId="0" fontId="4" fillId="0" borderId="27" xfId="1" applyFont="1" applyBorder="1" applyAlignment="1">
      <alignment horizontal="left"/>
    </xf>
    <xf numFmtId="0" fontId="2" fillId="0" borderId="39" xfId="1" applyBorder="1" applyAlignment="1">
      <alignment vertical="top" textRotation="255"/>
    </xf>
    <xf numFmtId="0" fontId="0" fillId="0" borderId="34" xfId="0" applyBorder="1" applyAlignment="1">
      <alignment vertical="center"/>
    </xf>
    <xf numFmtId="0" fontId="2" fillId="0" borderId="40" xfId="1" applyBorder="1"/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shrinkToFit="1"/>
    </xf>
    <xf numFmtId="0" fontId="29" fillId="2" borderId="0" xfId="0" applyFont="1" applyFill="1" applyAlignment="1">
      <alignment vertical="center"/>
    </xf>
    <xf numFmtId="0" fontId="29" fillId="14" borderId="0" xfId="0" applyFont="1" applyFill="1" applyAlignment="1">
      <alignment vertical="center"/>
    </xf>
    <xf numFmtId="0" fontId="13" fillId="14" borderId="0" xfId="0" applyFont="1" applyFill="1" applyAlignment="1">
      <alignment vertical="center"/>
    </xf>
    <xf numFmtId="0" fontId="33" fillId="0" borderId="0" xfId="3" applyFont="1"/>
    <xf numFmtId="0" fontId="2" fillId="0" borderId="0" xfId="3"/>
    <xf numFmtId="0" fontId="13" fillId="15" borderId="0" xfId="0" applyFont="1" applyFill="1" applyAlignment="1">
      <alignment vertical="center" shrinkToFit="1"/>
    </xf>
    <xf numFmtId="0" fontId="13" fillId="16" borderId="0" xfId="0" applyFont="1" applyFill="1" applyAlignment="1">
      <alignment vertical="center" shrinkToFit="1"/>
    </xf>
    <xf numFmtId="0" fontId="2" fillId="0" borderId="0" xfId="3" applyAlignment="1">
      <alignment horizontal="center"/>
    </xf>
    <xf numFmtId="0" fontId="13" fillId="12" borderId="0" xfId="0" applyFont="1" applyFill="1" applyAlignment="1">
      <alignment vertical="center" shrinkToFit="1"/>
    </xf>
    <xf numFmtId="0" fontId="29" fillId="0" borderId="5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29" fillId="0" borderId="0" xfId="0" applyFont="1" applyAlignment="1">
      <alignment wrapText="1"/>
    </xf>
    <xf numFmtId="0" fontId="29" fillId="0" borderId="0" xfId="2" applyFont="1" applyAlignment="1">
      <alignment wrapText="1"/>
    </xf>
    <xf numFmtId="0" fontId="9" fillId="0" borderId="0" xfId="2" applyFont="1" applyAlignment="1">
      <alignment vertical="top" wrapText="1"/>
    </xf>
    <xf numFmtId="0" fontId="29" fillId="0" borderId="0" xfId="0" applyFont="1" applyAlignment="1">
      <alignment vertical="center" textRotation="255"/>
    </xf>
    <xf numFmtId="0" fontId="34" fillId="0" borderId="0" xfId="0" applyFont="1" applyAlignment="1">
      <alignment vertical="center" textRotation="255"/>
    </xf>
    <xf numFmtId="0" fontId="34" fillId="0" borderId="5" xfId="0" applyFont="1" applyBorder="1" applyAlignment="1">
      <alignment vertical="center" textRotation="255"/>
    </xf>
    <xf numFmtId="0" fontId="36" fillId="0" borderId="5" xfId="0" applyFont="1" applyBorder="1" applyAlignment="1">
      <alignment horizontal="center" vertical="top"/>
    </xf>
    <xf numFmtId="176" fontId="35" fillId="0" borderId="0" xfId="2" applyNumberFormat="1" applyFont="1" applyAlignment="1">
      <alignment horizontal="center" vertical="center" shrinkToFit="1"/>
    </xf>
    <xf numFmtId="0" fontId="37" fillId="0" borderId="5" xfId="0" applyFont="1" applyBorder="1" applyAlignment="1">
      <alignment horizontal="center" vertical="top"/>
    </xf>
    <xf numFmtId="0" fontId="38" fillId="0" borderId="5" xfId="0" applyFont="1" applyBorder="1" applyAlignment="1">
      <alignment horizontal="center" vertical="top"/>
    </xf>
    <xf numFmtId="0" fontId="39" fillId="0" borderId="15" xfId="0" applyFont="1" applyBorder="1" applyAlignment="1">
      <alignment vertical="center"/>
    </xf>
    <xf numFmtId="176" fontId="40" fillId="0" borderId="24" xfId="2" applyNumberFormat="1" applyFont="1" applyBorder="1" applyAlignment="1">
      <alignment horizontal="center" vertical="center" shrinkToFit="1"/>
    </xf>
    <xf numFmtId="0" fontId="41" fillId="0" borderId="5" xfId="0" applyFont="1" applyBorder="1" applyAlignment="1">
      <alignment horizontal="center" vertical="top"/>
    </xf>
    <xf numFmtId="177" fontId="41" fillId="0" borderId="25" xfId="2" applyNumberFormat="1" applyFont="1" applyBorder="1" applyAlignment="1">
      <alignment horizontal="center" vertical="center" shrinkToFit="1"/>
    </xf>
    <xf numFmtId="177" fontId="42" fillId="0" borderId="5" xfId="2" applyNumberFormat="1" applyFont="1" applyBorder="1" applyAlignment="1">
      <alignment horizontal="center" vertical="center" shrinkToFit="1"/>
    </xf>
    <xf numFmtId="49" fontId="43" fillId="0" borderId="5" xfId="2" applyNumberFormat="1" applyFont="1" applyBorder="1" applyAlignment="1">
      <alignment horizontal="center" vertical="center" shrinkToFit="1"/>
    </xf>
    <xf numFmtId="177" fontId="45" fillId="0" borderId="5" xfId="2" applyNumberFormat="1" applyFont="1" applyBorder="1" applyAlignment="1">
      <alignment horizontal="center" vertical="center" shrinkToFit="1"/>
    </xf>
    <xf numFmtId="179" fontId="45" fillId="0" borderId="0" xfId="2" applyNumberFormat="1" applyFont="1" applyAlignment="1">
      <alignment horizontal="center" vertical="center" shrinkToFit="1"/>
    </xf>
    <xf numFmtId="0" fontId="46" fillId="0" borderId="0" xfId="2" applyFont="1" applyAlignment="1">
      <alignment horizontal="center" vertical="center" shrinkToFit="1"/>
    </xf>
    <xf numFmtId="177" fontId="45" fillId="0" borderId="0" xfId="2" applyNumberFormat="1" applyFont="1" applyAlignment="1">
      <alignment horizontal="center" vertical="center" shrinkToFit="1"/>
    </xf>
    <xf numFmtId="0" fontId="29" fillId="0" borderId="0" xfId="0" applyFont="1" applyAlignment="1">
      <alignment vertical="top" textRotation="255"/>
    </xf>
    <xf numFmtId="0" fontId="34" fillId="0" borderId="0" xfId="0" applyFont="1" applyAlignment="1">
      <alignment vertical="top" textRotation="255"/>
    </xf>
    <xf numFmtId="0" fontId="29" fillId="0" borderId="5" xfId="1" applyFont="1" applyBorder="1" applyAlignment="1">
      <alignment vertical="top" textRotation="255"/>
    </xf>
    <xf numFmtId="0" fontId="34" fillId="0" borderId="22" xfId="1" applyFont="1" applyBorder="1" applyAlignment="1">
      <alignment vertical="top" textRotation="255"/>
    </xf>
    <xf numFmtId="0" fontId="38" fillId="0" borderId="0" xfId="0" applyFont="1" applyAlignment="1">
      <alignment horizontal="center" vertical="top"/>
    </xf>
    <xf numFmtId="0" fontId="13" fillId="0" borderId="0" xfId="2" applyFont="1" applyAlignment="1">
      <alignment horizontal="left" wrapText="1" shrinkToFit="1"/>
    </xf>
    <xf numFmtId="0" fontId="47" fillId="0" borderId="0" xfId="2" applyFont="1" applyAlignment="1">
      <alignment vertical="center" shrinkToFit="1"/>
    </xf>
    <xf numFmtId="0" fontId="48" fillId="0" borderId="0" xfId="2" applyFont="1" applyAlignment="1">
      <alignment vertical="center" shrinkToFit="1"/>
    </xf>
    <xf numFmtId="0" fontId="29" fillId="0" borderId="22" xfId="0" applyFont="1" applyBorder="1" applyAlignment="1">
      <alignment vertical="top" textRotation="255"/>
    </xf>
    <xf numFmtId="0" fontId="34" fillId="0" borderId="5" xfId="0" applyFont="1" applyBorder="1" applyAlignment="1">
      <alignment vertical="top" textRotation="255"/>
    </xf>
    <xf numFmtId="0" fontId="49" fillId="0" borderId="0" xfId="2" applyFont="1" applyAlignment="1">
      <alignment vertical="center" shrinkToFit="1"/>
    </xf>
    <xf numFmtId="0" fontId="50" fillId="0" borderId="0" xfId="2" applyFont="1" applyAlignment="1">
      <alignment vertical="center" shrinkToFit="1"/>
    </xf>
    <xf numFmtId="0" fontId="12" fillId="0" borderId="23" xfId="2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/>
    </xf>
    <xf numFmtId="0" fontId="43" fillId="0" borderId="0" xfId="2" applyFont="1" applyAlignment="1">
      <alignment vertical="center" shrinkToFit="1"/>
    </xf>
    <xf numFmtId="0" fontId="47" fillId="9" borderId="0" xfId="2" applyFont="1" applyFill="1" applyAlignment="1">
      <alignment vertical="center" shrinkToFit="1"/>
    </xf>
    <xf numFmtId="0" fontId="34" fillId="0" borderId="5" xfId="0" applyFont="1" applyBorder="1" applyAlignment="1">
      <alignment vertical="center"/>
    </xf>
    <xf numFmtId="0" fontId="38" fillId="0" borderId="5" xfId="0" applyFont="1" applyBorder="1" applyAlignment="1">
      <alignment horizontal="center" vertical="center"/>
    </xf>
    <xf numFmtId="0" fontId="48" fillId="0" borderId="0" xfId="0" applyFont="1" applyAlignment="1">
      <alignment shrinkToFit="1"/>
    </xf>
    <xf numFmtId="0" fontId="53" fillId="0" borderId="0" xfId="2" applyFont="1"/>
    <xf numFmtId="0" fontId="53" fillId="0" borderId="0" xfId="2" applyFont="1" applyAlignment="1">
      <alignment horizontal="center"/>
    </xf>
    <xf numFmtId="0" fontId="53" fillId="0" borderId="0" xfId="2" applyFont="1" applyAlignment="1">
      <alignment vertical="top"/>
    </xf>
    <xf numFmtId="176" fontId="13" fillId="0" borderId="2" xfId="0" applyNumberFormat="1" applyFont="1" applyBorder="1" applyAlignment="1">
      <alignment vertical="center" shrinkToFit="1"/>
    </xf>
    <xf numFmtId="176" fontId="13" fillId="0" borderId="5" xfId="0" applyNumberFormat="1" applyFont="1" applyBorder="1" applyAlignment="1">
      <alignment vertical="center" shrinkToFit="1"/>
    </xf>
    <xf numFmtId="176" fontId="35" fillId="0" borderId="5" xfId="0" applyNumberFormat="1" applyFont="1" applyBorder="1" applyAlignment="1">
      <alignment vertical="center" shrinkToFit="1"/>
    </xf>
    <xf numFmtId="176" fontId="54" fillId="0" borderId="37" xfId="0" applyNumberFormat="1" applyFont="1" applyBorder="1" applyAlignment="1">
      <alignment vertical="center" shrinkToFit="1"/>
    </xf>
    <xf numFmtId="176" fontId="54" fillId="0" borderId="12" xfId="0" applyNumberFormat="1" applyFont="1" applyBorder="1" applyAlignment="1">
      <alignment vertical="center" shrinkToFit="1"/>
    </xf>
    <xf numFmtId="0" fontId="35" fillId="0" borderId="0" xfId="0" applyFont="1" applyAlignment="1">
      <alignment vertical="center"/>
    </xf>
    <xf numFmtId="0" fontId="35" fillId="0" borderId="0" xfId="2" applyFont="1" applyAlignment="1">
      <alignment vertical="top"/>
    </xf>
    <xf numFmtId="176" fontId="13" fillId="0" borderId="0" xfId="0" applyNumberFormat="1" applyFont="1" applyAlignment="1">
      <alignment vertical="center" shrinkToFit="1"/>
    </xf>
    <xf numFmtId="0" fontId="57" fillId="0" borderId="5" xfId="1" applyFont="1" applyBorder="1" applyAlignment="1">
      <alignment vertical="top" textRotation="255"/>
    </xf>
    <xf numFmtId="0" fontId="2" fillId="0" borderId="22" xfId="1" applyBorder="1" applyAlignment="1">
      <alignment vertical="top" textRotation="255"/>
    </xf>
    <xf numFmtId="0" fontId="34" fillId="0" borderId="5" xfId="1" applyFont="1" applyBorder="1" applyAlignment="1">
      <alignment vertical="top" textRotation="255"/>
    </xf>
    <xf numFmtId="0" fontId="2" fillId="2" borderId="5" xfId="1" applyFill="1" applyBorder="1" applyAlignment="1">
      <alignment vertical="top" textRotation="255"/>
    </xf>
    <xf numFmtId="0" fontId="29" fillId="0" borderId="1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29" fillId="0" borderId="3" xfId="0" applyFont="1" applyBorder="1" applyAlignment="1">
      <alignment vertical="center"/>
    </xf>
    <xf numFmtId="0" fontId="29" fillId="0" borderId="4" xfId="0" applyFont="1" applyBorder="1" applyAlignment="1">
      <alignment vertical="center"/>
    </xf>
    <xf numFmtId="0" fontId="29" fillId="0" borderId="6" xfId="0" applyFont="1" applyBorder="1" applyAlignment="1">
      <alignment vertical="center"/>
    </xf>
    <xf numFmtId="0" fontId="38" fillId="0" borderId="0" xfId="0" applyFont="1" applyAlignment="1">
      <alignment horizontal="center" vertical="center"/>
    </xf>
    <xf numFmtId="0" fontId="58" fillId="19" borderId="0" xfId="2" applyFont="1" applyFill="1" applyAlignment="1">
      <alignment wrapText="1"/>
    </xf>
    <xf numFmtId="0" fontId="59" fillId="0" borderId="0" xfId="0" applyFont="1" applyAlignment="1">
      <alignment wrapText="1"/>
    </xf>
    <xf numFmtId="0" fontId="2" fillId="0" borderId="41" xfId="1" applyBorder="1" applyAlignment="1">
      <alignment vertical="top" textRotation="255"/>
    </xf>
    <xf numFmtId="0" fontId="57" fillId="0" borderId="22" xfId="1" applyFont="1" applyBorder="1" applyAlignment="1">
      <alignment vertical="top" textRotation="255"/>
    </xf>
    <xf numFmtId="0" fontId="34" fillId="0" borderId="22" xfId="0" applyFont="1" applyBorder="1" applyAlignment="1">
      <alignment vertical="top" textRotation="255"/>
    </xf>
    <xf numFmtId="0" fontId="29" fillId="0" borderId="22" xfId="1" applyFont="1" applyBorder="1" applyAlignment="1">
      <alignment vertical="top" textRotation="255"/>
    </xf>
    <xf numFmtId="0" fontId="29" fillId="2" borderId="0" xfId="0" applyFont="1" applyFill="1" applyAlignment="1">
      <alignment vertical="center" shrinkToFit="1"/>
    </xf>
    <xf numFmtId="178" fontId="0" fillId="2" borderId="0" xfId="0" applyNumberFormat="1" applyFill="1" applyAlignment="1">
      <alignment vertical="center" shrinkToFit="1"/>
    </xf>
    <xf numFmtId="176" fontId="0" fillId="0" borderId="42" xfId="0" applyNumberFormat="1" applyBorder="1" applyAlignment="1">
      <alignment vertical="center" shrinkToFit="1"/>
    </xf>
    <xf numFmtId="0" fontId="29" fillId="0" borderId="0" xfId="0" applyFont="1" applyAlignment="1">
      <alignment vertical="center" shrinkToFit="1"/>
    </xf>
    <xf numFmtId="0" fontId="29" fillId="0" borderId="5" xfId="0" applyFont="1" applyBorder="1" applyAlignment="1">
      <alignment vertical="center" shrinkToFit="1"/>
    </xf>
    <xf numFmtId="0" fontId="13" fillId="0" borderId="5" xfId="0" applyFont="1" applyBorder="1" applyAlignment="1">
      <alignment horizontal="center" vertical="top" textRotation="255"/>
    </xf>
    <xf numFmtId="0" fontId="15" fillId="0" borderId="0" xfId="2" applyFont="1" applyAlignment="1">
      <alignment vertical="top" textRotation="255"/>
    </xf>
    <xf numFmtId="0" fontId="58" fillId="0" borderId="0" xfId="2" applyFont="1" applyAlignment="1">
      <alignment wrapText="1"/>
    </xf>
    <xf numFmtId="0" fontId="13" fillId="0" borderId="0" xfId="0" applyFont="1" applyAlignment="1">
      <alignment horizontal="center" vertical="top" textRotation="255"/>
    </xf>
    <xf numFmtId="178" fontId="0" fillId="0" borderId="5" xfId="0" applyNumberFormat="1" applyBorder="1" applyAlignment="1">
      <alignment vertical="center" shrinkToFit="1"/>
    </xf>
    <xf numFmtId="0" fontId="9" fillId="0" borderId="0" xfId="2" applyFont="1"/>
    <xf numFmtId="0" fontId="2" fillId="0" borderId="0" xfId="2"/>
    <xf numFmtId="0" fontId="2" fillId="0" borderId="0" xfId="2" applyAlignment="1">
      <alignment horizontal="center"/>
    </xf>
    <xf numFmtId="176" fontId="13" fillId="19" borderId="35" xfId="0" applyNumberFormat="1" applyFont="1" applyFill="1" applyBorder="1" applyAlignment="1">
      <alignment vertical="center" shrinkToFit="1"/>
    </xf>
    <xf numFmtId="176" fontId="13" fillId="19" borderId="2" xfId="0" applyNumberFormat="1" applyFont="1" applyFill="1" applyBorder="1" applyAlignment="1">
      <alignment vertical="center" shrinkToFit="1"/>
    </xf>
    <xf numFmtId="176" fontId="13" fillId="19" borderId="1" xfId="0" applyNumberFormat="1" applyFont="1" applyFill="1" applyBorder="1" applyAlignment="1">
      <alignment vertical="center" shrinkToFit="1"/>
    </xf>
    <xf numFmtId="176" fontId="13" fillId="19" borderId="3" xfId="0" applyNumberFormat="1" applyFont="1" applyFill="1" applyBorder="1" applyAlignment="1">
      <alignment vertical="center" shrinkToFit="1"/>
    </xf>
    <xf numFmtId="176" fontId="13" fillId="19" borderId="19" xfId="0" applyNumberFormat="1" applyFont="1" applyFill="1" applyBorder="1" applyAlignment="1">
      <alignment vertical="center" shrinkToFit="1"/>
    </xf>
    <xf numFmtId="176" fontId="13" fillId="19" borderId="5" xfId="0" applyNumberFormat="1" applyFont="1" applyFill="1" applyBorder="1" applyAlignment="1">
      <alignment vertical="center" shrinkToFit="1"/>
    </xf>
    <xf numFmtId="176" fontId="13" fillId="19" borderId="4" xfId="0" applyNumberFormat="1" applyFont="1" applyFill="1" applyBorder="1" applyAlignment="1">
      <alignment vertical="center" shrinkToFit="1"/>
    </xf>
    <xf numFmtId="176" fontId="13" fillId="19" borderId="6" xfId="0" applyNumberFormat="1" applyFont="1" applyFill="1" applyBorder="1" applyAlignment="1">
      <alignment vertical="center" shrinkToFit="1"/>
    </xf>
    <xf numFmtId="176" fontId="13" fillId="19" borderId="12" xfId="0" applyNumberFormat="1" applyFont="1" applyFill="1" applyBorder="1" applyAlignment="1">
      <alignment vertical="center" shrinkToFit="1"/>
    </xf>
    <xf numFmtId="176" fontId="13" fillId="19" borderId="11" xfId="0" applyNumberFormat="1" applyFont="1" applyFill="1" applyBorder="1" applyAlignment="1">
      <alignment vertical="center" shrinkToFit="1"/>
    </xf>
    <xf numFmtId="176" fontId="13" fillId="19" borderId="42" xfId="0" applyNumberFormat="1" applyFont="1" applyFill="1" applyBorder="1" applyAlignment="1">
      <alignment vertical="center" shrinkToFit="1"/>
    </xf>
    <xf numFmtId="176" fontId="54" fillId="19" borderId="46" xfId="0" applyNumberFormat="1" applyFont="1" applyFill="1" applyBorder="1" applyAlignment="1">
      <alignment vertical="center" shrinkToFit="1"/>
    </xf>
    <xf numFmtId="176" fontId="54" fillId="19" borderId="37" xfId="0" applyNumberFormat="1" applyFont="1" applyFill="1" applyBorder="1" applyAlignment="1">
      <alignment vertical="center" shrinkToFit="1"/>
    </xf>
    <xf numFmtId="176" fontId="54" fillId="19" borderId="38" xfId="0" applyNumberFormat="1" applyFont="1" applyFill="1" applyBorder="1" applyAlignment="1">
      <alignment vertical="center" shrinkToFit="1"/>
    </xf>
    <xf numFmtId="176" fontId="54" fillId="19" borderId="47" xfId="0" applyNumberFormat="1" applyFont="1" applyFill="1" applyBorder="1" applyAlignment="1">
      <alignment vertical="center" shrinkToFit="1"/>
    </xf>
    <xf numFmtId="176" fontId="13" fillId="19" borderId="36" xfId="0" applyNumberFormat="1" applyFont="1" applyFill="1" applyBorder="1" applyAlignment="1">
      <alignment vertical="center" shrinkToFit="1"/>
    </xf>
    <xf numFmtId="176" fontId="13" fillId="0" borderId="36" xfId="0" applyNumberFormat="1" applyFont="1" applyBorder="1" applyAlignment="1">
      <alignment vertical="center" shrinkToFit="1"/>
    </xf>
    <xf numFmtId="176" fontId="54" fillId="0" borderId="36" xfId="0" applyNumberFormat="1" applyFont="1" applyBorder="1" applyAlignment="1">
      <alignment vertical="center" shrinkToFit="1"/>
    </xf>
    <xf numFmtId="176" fontId="29" fillId="0" borderId="0" xfId="0" applyNumberFormat="1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178" fontId="0" fillId="0" borderId="6" xfId="0" applyNumberFormat="1" applyBorder="1" applyAlignment="1">
      <alignment vertical="center" shrinkToFit="1"/>
    </xf>
    <xf numFmtId="0" fontId="29" fillId="0" borderId="0" xfId="0" applyFont="1" applyAlignment="1">
      <alignment horizontal="center" vertical="top" textRotation="255"/>
    </xf>
    <xf numFmtId="176" fontId="13" fillId="0" borderId="2" xfId="0" applyNumberFormat="1" applyFont="1" applyBorder="1" applyAlignment="1">
      <alignment horizontal="center" vertical="center" shrinkToFit="1"/>
    </xf>
    <xf numFmtId="176" fontId="13" fillId="19" borderId="1" xfId="0" applyNumberFormat="1" applyFont="1" applyFill="1" applyBorder="1" applyAlignment="1">
      <alignment horizontal="center" vertical="center" shrinkToFit="1"/>
    </xf>
    <xf numFmtId="176" fontId="13" fillId="19" borderId="2" xfId="0" applyNumberFormat="1" applyFont="1" applyFill="1" applyBorder="1" applyAlignment="1">
      <alignment horizontal="center" vertical="center" shrinkToFit="1"/>
    </xf>
    <xf numFmtId="176" fontId="13" fillId="19" borderId="3" xfId="0" applyNumberFormat="1" applyFont="1" applyFill="1" applyBorder="1" applyAlignment="1">
      <alignment horizontal="center" vertical="center" shrinkToFit="1"/>
    </xf>
    <xf numFmtId="176" fontId="13" fillId="19" borderId="35" xfId="0" applyNumberFormat="1" applyFont="1" applyFill="1" applyBorder="1" applyAlignment="1">
      <alignment horizontal="center" vertical="center" shrinkToFit="1"/>
    </xf>
    <xf numFmtId="176" fontId="13" fillId="0" borderId="5" xfId="0" applyNumberFormat="1" applyFont="1" applyBorder="1" applyAlignment="1">
      <alignment horizontal="center" vertical="center" shrinkToFit="1"/>
    </xf>
    <xf numFmtId="176" fontId="13" fillId="19" borderId="4" xfId="0" applyNumberFormat="1" applyFont="1" applyFill="1" applyBorder="1" applyAlignment="1">
      <alignment horizontal="center" vertical="center" shrinkToFit="1"/>
    </xf>
    <xf numFmtId="176" fontId="13" fillId="19" borderId="5" xfId="0" applyNumberFormat="1" applyFont="1" applyFill="1" applyBorder="1" applyAlignment="1">
      <alignment horizontal="center" vertical="center" shrinkToFit="1"/>
    </xf>
    <xf numFmtId="176" fontId="13" fillId="19" borderId="6" xfId="0" applyNumberFormat="1" applyFont="1" applyFill="1" applyBorder="1" applyAlignment="1">
      <alignment horizontal="center" vertical="center" shrinkToFit="1"/>
    </xf>
    <xf numFmtId="176" fontId="13" fillId="19" borderId="19" xfId="0" applyNumberFormat="1" applyFont="1" applyFill="1" applyBorder="1" applyAlignment="1">
      <alignment horizontal="center" vertical="center" shrinkToFit="1"/>
    </xf>
    <xf numFmtId="176" fontId="13" fillId="0" borderId="12" xfId="0" applyNumberFormat="1" applyFont="1" applyBorder="1" applyAlignment="1">
      <alignment horizontal="center" vertical="center" shrinkToFit="1"/>
    </xf>
    <xf numFmtId="176" fontId="13" fillId="19" borderId="11" xfId="0" applyNumberFormat="1" applyFont="1" applyFill="1" applyBorder="1" applyAlignment="1">
      <alignment horizontal="center" vertical="center" shrinkToFit="1"/>
    </xf>
    <xf numFmtId="176" fontId="13" fillId="19" borderId="12" xfId="0" applyNumberFormat="1" applyFont="1" applyFill="1" applyBorder="1" applyAlignment="1">
      <alignment horizontal="center" vertical="center" shrinkToFit="1"/>
    </xf>
    <xf numFmtId="176" fontId="13" fillId="19" borderId="42" xfId="0" applyNumberFormat="1" applyFont="1" applyFill="1" applyBorder="1" applyAlignment="1">
      <alignment horizontal="center" vertical="center" shrinkToFit="1"/>
    </xf>
    <xf numFmtId="176" fontId="13" fillId="19" borderId="8" xfId="0" applyNumberFormat="1" applyFont="1" applyFill="1" applyBorder="1" applyAlignment="1">
      <alignment horizontal="center" vertical="center" shrinkToFit="1"/>
    </xf>
    <xf numFmtId="176" fontId="35" fillId="19" borderId="25" xfId="0" applyNumberFormat="1" applyFont="1" applyFill="1" applyBorder="1" applyAlignment="1">
      <alignment vertical="center" shrinkToFit="1"/>
    </xf>
    <xf numFmtId="176" fontId="54" fillId="19" borderId="11" xfId="0" applyNumberFormat="1" applyFont="1" applyFill="1" applyBorder="1" applyAlignment="1">
      <alignment vertical="center" shrinkToFit="1"/>
    </xf>
    <xf numFmtId="176" fontId="54" fillId="19" borderId="12" xfId="0" applyNumberFormat="1" applyFont="1" applyFill="1" applyBorder="1" applyAlignment="1">
      <alignment vertical="center" shrinkToFit="1"/>
    </xf>
    <xf numFmtId="176" fontId="54" fillId="19" borderId="42" xfId="0" applyNumberFormat="1" applyFont="1" applyFill="1" applyBorder="1" applyAlignment="1">
      <alignment vertical="center" shrinkToFit="1"/>
    </xf>
    <xf numFmtId="178" fontId="0" fillId="0" borderId="2" xfId="0" applyNumberFormat="1" applyBorder="1" applyAlignment="1">
      <alignment vertical="center" shrinkToFit="1"/>
    </xf>
    <xf numFmtId="0" fontId="29" fillId="19" borderId="0" xfId="0" applyFont="1" applyFill="1" applyAlignment="1">
      <alignment vertical="center"/>
    </xf>
    <xf numFmtId="0" fontId="61" fillId="0" borderId="0" xfId="2" applyFont="1"/>
    <xf numFmtId="180" fontId="13" fillId="0" borderId="0" xfId="0" applyNumberFormat="1" applyFont="1" applyAlignment="1">
      <alignment vertical="center" shrinkToFit="1"/>
    </xf>
    <xf numFmtId="176" fontId="13" fillId="0" borderId="25" xfId="0" applyNumberFormat="1" applyFont="1" applyBorder="1" applyAlignment="1">
      <alignment vertical="center" shrinkToFit="1"/>
    </xf>
    <xf numFmtId="176" fontId="41" fillId="0" borderId="16" xfId="0" applyNumberFormat="1" applyFont="1" applyBorder="1" applyAlignment="1">
      <alignment vertical="center" shrinkToFit="1"/>
    </xf>
    <xf numFmtId="0" fontId="60" fillId="0" borderId="36" xfId="0" applyFont="1" applyBorder="1" applyAlignment="1">
      <alignment shrinkToFit="1"/>
    </xf>
    <xf numFmtId="0" fontId="60" fillId="0" borderId="0" xfId="0" applyFont="1" applyAlignment="1">
      <alignment shrinkToFit="1"/>
    </xf>
    <xf numFmtId="176" fontId="60" fillId="0" borderId="36" xfId="0" applyNumberFormat="1" applyFont="1" applyBorder="1" applyAlignment="1">
      <alignment shrinkToFit="1"/>
    </xf>
    <xf numFmtId="0" fontId="13" fillId="0" borderId="36" xfId="0" applyFont="1" applyBorder="1" applyAlignment="1">
      <alignment vertical="center" shrinkToFit="1"/>
    </xf>
    <xf numFmtId="0" fontId="60" fillId="0" borderId="0" xfId="0" applyFont="1" applyAlignment="1">
      <alignment horizontal="left"/>
    </xf>
    <xf numFmtId="0" fontId="60" fillId="0" borderId="0" xfId="0" applyFont="1"/>
    <xf numFmtId="0" fontId="13" fillId="0" borderId="0" xfId="0" applyFont="1" applyAlignment="1">
      <alignment horizontal="right" vertical="center"/>
    </xf>
    <xf numFmtId="0" fontId="29" fillId="12" borderId="0" xfId="0" applyFont="1" applyFill="1" applyAlignment="1">
      <alignment vertical="center" shrinkToFit="1"/>
    </xf>
    <xf numFmtId="176" fontId="54" fillId="19" borderId="8" xfId="0" applyNumberFormat="1" applyFont="1" applyFill="1" applyBorder="1" applyAlignment="1">
      <alignment vertical="center" shrinkToFit="1"/>
    </xf>
    <xf numFmtId="176" fontId="13" fillId="19" borderId="40" xfId="0" applyNumberFormat="1" applyFont="1" applyFill="1" applyBorder="1" applyAlignment="1">
      <alignment vertical="center" shrinkToFit="1"/>
    </xf>
    <xf numFmtId="0" fontId="29" fillId="0" borderId="2" xfId="0" applyFont="1" applyBorder="1" applyAlignment="1">
      <alignment vertical="center" shrinkToFit="1"/>
    </xf>
    <xf numFmtId="178" fontId="0" fillId="0" borderId="3" xfId="0" applyNumberFormat="1" applyBorder="1" applyAlignment="1">
      <alignment vertical="center" shrinkToFit="1"/>
    </xf>
    <xf numFmtId="176" fontId="13" fillId="2" borderId="25" xfId="0" applyNumberFormat="1" applyFont="1" applyFill="1" applyBorder="1" applyAlignment="1">
      <alignment vertical="center" shrinkToFit="1"/>
    </xf>
    <xf numFmtId="0" fontId="9" fillId="2" borderId="0" xfId="2" applyFont="1" applyFill="1" applyAlignment="1">
      <alignment vertical="top" wrapText="1"/>
    </xf>
    <xf numFmtId="0" fontId="9" fillId="5" borderId="0" xfId="2" applyFont="1" applyFill="1" applyAlignment="1">
      <alignment vertical="top" wrapText="1"/>
    </xf>
    <xf numFmtId="9" fontId="0" fillId="0" borderId="0" xfId="0" applyNumberFormat="1" applyAlignment="1">
      <alignment shrinkToFit="1"/>
    </xf>
    <xf numFmtId="177" fontId="0" fillId="5" borderId="0" xfId="0" applyNumberFormat="1" applyFill="1" applyAlignment="1">
      <alignment vertical="center" shrinkToFit="1"/>
    </xf>
    <xf numFmtId="9" fontId="0" fillId="0" borderId="0" xfId="0" applyNumberFormat="1" applyAlignment="1">
      <alignment vertical="center" shrinkToFit="1"/>
    </xf>
    <xf numFmtId="177" fontId="0" fillId="6" borderId="0" xfId="0" applyNumberFormat="1" applyFill="1" applyAlignment="1">
      <alignment vertical="center" shrinkToFit="1"/>
    </xf>
    <xf numFmtId="177" fontId="0" fillId="7" borderId="0" xfId="0" applyNumberFormat="1" applyFill="1" applyAlignment="1">
      <alignment vertical="center" shrinkToFit="1"/>
    </xf>
    <xf numFmtId="177" fontId="0" fillId="4" borderId="0" xfId="0" applyNumberFormat="1" applyFill="1" applyAlignment="1">
      <alignment vertical="center" shrinkToFit="1"/>
    </xf>
    <xf numFmtId="177" fontId="0" fillId="8" borderId="21" xfId="0" applyNumberFormat="1" applyFill="1" applyBorder="1" applyAlignment="1">
      <alignment vertical="center" shrinkToFit="1"/>
    </xf>
    <xf numFmtId="177" fontId="0" fillId="0" borderId="21" xfId="0" applyNumberFormat="1" applyBorder="1" applyAlignment="1">
      <alignment vertical="center" shrinkToFit="1"/>
    </xf>
    <xf numFmtId="177" fontId="0" fillId="8" borderId="34" xfId="0" applyNumberFormat="1" applyFill="1" applyBorder="1" applyAlignment="1">
      <alignment vertical="center" shrinkToFit="1"/>
    </xf>
    <xf numFmtId="176" fontId="35" fillId="2" borderId="5" xfId="0" applyNumberFormat="1" applyFont="1" applyFill="1" applyBorder="1" applyAlignment="1">
      <alignment vertical="center" shrinkToFit="1"/>
    </xf>
    <xf numFmtId="176" fontId="54" fillId="2" borderId="12" xfId="0" applyNumberFormat="1" applyFont="1" applyFill="1" applyBorder="1" applyAlignment="1">
      <alignment vertical="center" shrinkToFit="1"/>
    </xf>
    <xf numFmtId="0" fontId="29" fillId="0" borderId="4" xfId="0" applyFont="1" applyBorder="1" applyAlignment="1">
      <alignment vertical="center" shrinkToFit="1"/>
    </xf>
    <xf numFmtId="0" fontId="29" fillId="0" borderId="1" xfId="0" applyFont="1" applyBorder="1" applyAlignment="1">
      <alignment vertical="center" shrinkToFit="1"/>
    </xf>
    <xf numFmtId="178" fontId="0" fillId="0" borderId="1" xfId="0" applyNumberFormat="1" applyBorder="1" applyAlignment="1">
      <alignment vertical="center" shrinkToFit="1"/>
    </xf>
    <xf numFmtId="178" fontId="0" fillId="0" borderId="4" xfId="0" applyNumberFormat="1" applyBorder="1" applyAlignment="1">
      <alignment vertical="center" shrinkToFit="1"/>
    </xf>
    <xf numFmtId="176" fontId="13" fillId="19" borderId="25" xfId="0" applyNumberFormat="1" applyFont="1" applyFill="1" applyBorder="1" applyAlignment="1">
      <alignment vertical="center" shrinkToFit="1"/>
    </xf>
    <xf numFmtId="176" fontId="35" fillId="19" borderId="5" xfId="0" applyNumberFormat="1" applyFont="1" applyFill="1" applyBorder="1" applyAlignment="1">
      <alignment vertical="center" shrinkToFit="1"/>
    </xf>
    <xf numFmtId="179" fontId="68" fillId="19" borderId="0" xfId="2" applyNumberFormat="1" applyFont="1" applyFill="1" applyAlignment="1">
      <alignment horizontal="center" vertical="center" shrinkToFit="1"/>
    </xf>
    <xf numFmtId="9" fontId="13" fillId="0" borderId="0" xfId="0" applyNumberFormat="1" applyFont="1" applyAlignment="1">
      <alignment vertical="center" shrinkToFit="1"/>
    </xf>
    <xf numFmtId="0" fontId="29" fillId="4" borderId="0" xfId="0" applyFont="1" applyFill="1" applyAlignment="1">
      <alignment horizontal="center" vertical="center"/>
    </xf>
    <xf numFmtId="176" fontId="29" fillId="6" borderId="44" xfId="0" applyNumberFormat="1" applyFont="1" applyFill="1" applyBorder="1" applyAlignment="1">
      <alignment horizontal="center" vertical="center" shrinkToFit="1"/>
    </xf>
    <xf numFmtId="176" fontId="29" fillId="4" borderId="44" xfId="0" applyNumberFormat="1" applyFont="1" applyFill="1" applyBorder="1" applyAlignment="1">
      <alignment horizontal="center" vertical="center" shrinkToFit="1"/>
    </xf>
    <xf numFmtId="176" fontId="29" fillId="5" borderId="44" xfId="0" applyNumberFormat="1" applyFont="1" applyFill="1" applyBorder="1" applyAlignment="1">
      <alignment horizontal="center" vertical="center" shrinkToFit="1"/>
    </xf>
    <xf numFmtId="179" fontId="29" fillId="6" borderId="0" xfId="0" applyNumberFormat="1" applyFont="1" applyFill="1" applyAlignment="1">
      <alignment horizontal="center" vertical="center" shrinkToFit="1"/>
    </xf>
    <xf numFmtId="179" fontId="29" fillId="5" borderId="0" xfId="0" applyNumberFormat="1" applyFont="1" applyFill="1" applyAlignment="1">
      <alignment horizontal="center" vertical="center" shrinkToFit="1"/>
    </xf>
    <xf numFmtId="0" fontId="29" fillId="0" borderId="3" xfId="0" applyFont="1" applyBorder="1" applyAlignment="1">
      <alignment vertical="center" shrinkToFit="1"/>
    </xf>
    <xf numFmtId="0" fontId="29" fillId="0" borderId="6" xfId="0" applyFont="1" applyBorder="1" applyAlignment="1">
      <alignment vertical="center" shrinkToFit="1"/>
    </xf>
    <xf numFmtId="176" fontId="29" fillId="0" borderId="44" xfId="0" applyNumberFormat="1" applyFont="1" applyBorder="1" applyAlignment="1">
      <alignment horizontal="center" vertical="center" shrinkToFit="1"/>
    </xf>
    <xf numFmtId="176" fontId="29" fillId="2" borderId="44" xfId="0" applyNumberFormat="1" applyFont="1" applyFill="1" applyBorder="1" applyAlignment="1">
      <alignment horizontal="center" vertical="center" shrinkToFit="1"/>
    </xf>
    <xf numFmtId="176" fontId="13" fillId="19" borderId="0" xfId="0" applyNumberFormat="1" applyFont="1" applyFill="1" applyAlignment="1">
      <alignment vertical="center" shrinkToFit="1"/>
    </xf>
    <xf numFmtId="176" fontId="35" fillId="19" borderId="4" xfId="0" applyNumberFormat="1" applyFont="1" applyFill="1" applyBorder="1" applyAlignment="1">
      <alignment vertical="center" shrinkToFit="1"/>
    </xf>
    <xf numFmtId="176" fontId="35" fillId="19" borderId="6" xfId="0" applyNumberFormat="1" applyFont="1" applyFill="1" applyBorder="1" applyAlignment="1">
      <alignment vertical="center" shrinkToFit="1"/>
    </xf>
    <xf numFmtId="179" fontId="29" fillId="2" borderId="0" xfId="0" applyNumberFormat="1" applyFont="1" applyFill="1" applyAlignment="1">
      <alignment horizontal="center" vertical="center" shrinkToFit="1"/>
    </xf>
    <xf numFmtId="0" fontId="29" fillId="9" borderId="0" xfId="0" applyFont="1" applyFill="1" applyAlignment="1">
      <alignment horizontal="center" vertical="center"/>
    </xf>
    <xf numFmtId="179" fontId="29" fillId="0" borderId="0" xfId="0" applyNumberFormat="1" applyFont="1" applyAlignment="1">
      <alignment horizontal="center" vertical="center" shrinkToFit="1"/>
    </xf>
    <xf numFmtId="0" fontId="57" fillId="0" borderId="22" xfId="0" applyFont="1" applyBorder="1" applyAlignment="1">
      <alignment vertical="top" textRotation="255"/>
    </xf>
    <xf numFmtId="0" fontId="67" fillId="0" borderId="0" xfId="2" applyFont="1" applyAlignment="1">
      <alignment horizontal="center" vertical="center" shrinkToFit="1"/>
    </xf>
    <xf numFmtId="0" fontId="29" fillId="21" borderId="0" xfId="0" applyFont="1" applyFill="1" applyAlignment="1">
      <alignment wrapText="1"/>
    </xf>
    <xf numFmtId="9" fontId="13" fillId="19" borderId="0" xfId="0" applyNumberFormat="1" applyFont="1" applyFill="1" applyAlignment="1">
      <alignment vertical="center" shrinkToFit="1"/>
    </xf>
    <xf numFmtId="176" fontId="35" fillId="19" borderId="19" xfId="0" applyNumberFormat="1" applyFont="1" applyFill="1" applyBorder="1" applyAlignment="1">
      <alignment vertical="center" shrinkToFit="1"/>
    </xf>
    <xf numFmtId="177" fontId="69" fillId="0" borderId="0" xfId="2" applyNumberFormat="1" applyFont="1" applyAlignment="1">
      <alignment horizontal="center" vertical="center" shrinkToFit="1"/>
    </xf>
    <xf numFmtId="0" fontId="59" fillId="0" borderId="0" xfId="2" applyFont="1" applyAlignment="1">
      <alignment wrapText="1"/>
    </xf>
    <xf numFmtId="176" fontId="13" fillId="19" borderId="22" xfId="0" applyNumberFormat="1" applyFont="1" applyFill="1" applyBorder="1" applyAlignment="1">
      <alignment vertical="center" shrinkToFit="1"/>
    </xf>
    <xf numFmtId="0" fontId="71" fillId="0" borderId="0" xfId="2" applyFont="1" applyAlignment="1">
      <alignment horizontal="center"/>
    </xf>
    <xf numFmtId="0" fontId="13" fillId="19" borderId="0" xfId="0" applyFont="1" applyFill="1" applyAlignment="1">
      <alignment vertical="center"/>
    </xf>
    <xf numFmtId="0" fontId="0" fillId="0" borderId="0" xfId="0" applyAlignment="1">
      <alignment wrapText="1"/>
    </xf>
    <xf numFmtId="0" fontId="29" fillId="17" borderId="0" xfId="0" applyFont="1" applyFill="1" applyAlignment="1">
      <alignment vertical="center"/>
    </xf>
    <xf numFmtId="0" fontId="0" fillId="0" borderId="5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13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 shrinkToFit="1"/>
    </xf>
    <xf numFmtId="0" fontId="2" fillId="0" borderId="0" xfId="0" applyFont="1" applyAlignment="1">
      <alignment vertical="center" textRotation="255"/>
    </xf>
    <xf numFmtId="181" fontId="13" fillId="0" borderId="36" xfId="0" applyNumberFormat="1" applyFont="1" applyBorder="1" applyAlignment="1">
      <alignment vertical="center" shrinkToFit="1"/>
    </xf>
    <xf numFmtId="176" fontId="13" fillId="19" borderId="49" xfId="0" applyNumberFormat="1" applyFont="1" applyFill="1" applyBorder="1" applyAlignment="1">
      <alignment vertical="center" shrinkToFit="1"/>
    </xf>
    <xf numFmtId="176" fontId="13" fillId="19" borderId="44" xfId="0" applyNumberFormat="1" applyFont="1" applyFill="1" applyBorder="1" applyAlignment="1">
      <alignment vertical="center" shrinkToFit="1"/>
    </xf>
    <xf numFmtId="0" fontId="2" fillId="22" borderId="22" xfId="1" applyFill="1" applyBorder="1" applyAlignment="1">
      <alignment vertical="top" textRotation="255"/>
    </xf>
    <xf numFmtId="176" fontId="13" fillId="19" borderId="14" xfId="0" applyNumberFormat="1" applyFont="1" applyFill="1" applyBorder="1" applyAlignment="1">
      <alignment horizontal="center" vertical="center" shrinkToFit="1"/>
    </xf>
    <xf numFmtId="176" fontId="13" fillId="19" borderId="15" xfId="0" applyNumberFormat="1" applyFont="1" applyFill="1" applyBorder="1" applyAlignment="1">
      <alignment horizontal="center" vertical="center" shrinkToFit="1"/>
    </xf>
    <xf numFmtId="176" fontId="13" fillId="19" borderId="9" xfId="0" applyNumberFormat="1" applyFont="1" applyFill="1" applyBorder="1" applyAlignment="1">
      <alignment horizontal="center" vertical="center" shrinkToFit="1"/>
    </xf>
    <xf numFmtId="176" fontId="13" fillId="19" borderId="52" xfId="0" applyNumberFormat="1" applyFont="1" applyFill="1" applyBorder="1" applyAlignment="1">
      <alignment vertical="center" shrinkToFit="1"/>
    </xf>
    <xf numFmtId="176" fontId="13" fillId="19" borderId="43" xfId="0" applyNumberFormat="1" applyFont="1" applyFill="1" applyBorder="1" applyAlignment="1">
      <alignment vertical="center" shrinkToFit="1"/>
    </xf>
    <xf numFmtId="176" fontId="13" fillId="19" borderId="46" xfId="0" applyNumberFormat="1" applyFont="1" applyFill="1" applyBorder="1" applyAlignment="1">
      <alignment vertical="center" shrinkToFit="1"/>
    </xf>
    <xf numFmtId="176" fontId="13" fillId="19" borderId="37" xfId="0" applyNumberFormat="1" applyFont="1" applyFill="1" applyBorder="1" applyAlignment="1">
      <alignment vertical="center" shrinkToFit="1"/>
    </xf>
    <xf numFmtId="0" fontId="64" fillId="0" borderId="0" xfId="0" applyFont="1" applyAlignment="1">
      <alignment wrapText="1"/>
    </xf>
    <xf numFmtId="176" fontId="13" fillId="19" borderId="39" xfId="0" applyNumberFormat="1" applyFont="1" applyFill="1" applyBorder="1" applyAlignment="1">
      <alignment vertical="center" shrinkToFit="1"/>
    </xf>
    <xf numFmtId="176" fontId="13" fillId="19" borderId="38" xfId="0" applyNumberFormat="1" applyFont="1" applyFill="1" applyBorder="1" applyAlignment="1">
      <alignment vertical="center" shrinkToFit="1"/>
    </xf>
    <xf numFmtId="0" fontId="67" fillId="0" borderId="0" xfId="2" applyFont="1" applyAlignment="1">
      <alignment vertical="center" shrinkToFit="1"/>
    </xf>
    <xf numFmtId="176" fontId="10" fillId="9" borderId="0" xfId="2" applyNumberFormat="1" applyFont="1" applyFill="1" applyAlignment="1">
      <alignment horizontal="center" vertical="center" shrinkToFit="1"/>
    </xf>
    <xf numFmtId="0" fontId="2" fillId="0" borderId="22" xfId="1" applyBorder="1" applyAlignment="1">
      <alignment horizontal="center" vertical="top" textRotation="255"/>
    </xf>
    <xf numFmtId="49" fontId="2" fillId="0" borderId="0" xfId="2" applyNumberFormat="1" applyAlignment="1">
      <alignment horizontal="center" vertical="center" shrinkToFit="1"/>
    </xf>
    <xf numFmtId="176" fontId="13" fillId="19" borderId="30" xfId="0" applyNumberFormat="1" applyFont="1" applyFill="1" applyBorder="1" applyAlignment="1">
      <alignment vertical="center" shrinkToFit="1"/>
    </xf>
    <xf numFmtId="0" fontId="51" fillId="0" borderId="22" xfId="1" applyFont="1" applyBorder="1" applyAlignment="1">
      <alignment vertical="top" textRotation="255"/>
    </xf>
    <xf numFmtId="176" fontId="13" fillId="18" borderId="36" xfId="0" applyNumberFormat="1" applyFont="1" applyFill="1" applyBorder="1" applyAlignment="1">
      <alignment vertical="center" shrinkToFit="1"/>
    </xf>
    <xf numFmtId="176" fontId="13" fillId="19" borderId="22" xfId="0" applyNumberFormat="1" applyFont="1" applyFill="1" applyBorder="1" applyAlignment="1">
      <alignment horizontal="center" vertical="center" shrinkToFit="1"/>
    </xf>
    <xf numFmtId="176" fontId="13" fillId="19" borderId="53" xfId="0" applyNumberFormat="1" applyFont="1" applyFill="1" applyBorder="1" applyAlignment="1">
      <alignment horizontal="center" vertical="center" shrinkToFit="1"/>
    </xf>
    <xf numFmtId="176" fontId="13" fillId="19" borderId="44" xfId="0" applyNumberFormat="1" applyFont="1" applyFill="1" applyBorder="1" applyAlignment="1">
      <alignment horizontal="center" vertical="center" shrinkToFit="1"/>
    </xf>
    <xf numFmtId="176" fontId="13" fillId="19" borderId="41" xfId="0" applyNumberFormat="1" applyFont="1" applyFill="1" applyBorder="1" applyAlignment="1">
      <alignment horizontal="center" vertical="center" shrinkToFit="1"/>
    </xf>
    <xf numFmtId="176" fontId="13" fillId="0" borderId="22" xfId="0" applyNumberFormat="1" applyFont="1" applyBorder="1" applyAlignment="1">
      <alignment horizontal="center" vertical="center" shrinkToFit="1"/>
    </xf>
    <xf numFmtId="176" fontId="13" fillId="10" borderId="22" xfId="0" applyNumberFormat="1" applyFont="1" applyFill="1" applyBorder="1" applyAlignment="1">
      <alignment horizontal="center" vertical="center" shrinkToFit="1"/>
    </xf>
    <xf numFmtId="176" fontId="13" fillId="10" borderId="45" xfId="0" applyNumberFormat="1" applyFont="1" applyFill="1" applyBorder="1" applyAlignment="1">
      <alignment horizontal="center" vertical="center" shrinkToFit="1"/>
    </xf>
    <xf numFmtId="176" fontId="13" fillId="10" borderId="53" xfId="0" applyNumberFormat="1" applyFont="1" applyFill="1" applyBorder="1" applyAlignment="1">
      <alignment horizontal="center" vertical="center" shrinkToFit="1"/>
    </xf>
    <xf numFmtId="176" fontId="13" fillId="10" borderId="5" xfId="0" applyNumberFormat="1" applyFont="1" applyFill="1" applyBorder="1" applyAlignment="1">
      <alignment vertical="center" shrinkToFit="1"/>
    </xf>
    <xf numFmtId="176" fontId="13" fillId="19" borderId="47" xfId="0" applyNumberFormat="1" applyFont="1" applyFill="1" applyBorder="1" applyAlignment="1">
      <alignment vertical="center" shrinkToFit="1"/>
    </xf>
    <xf numFmtId="176" fontId="13" fillId="18" borderId="50" xfId="0" applyNumberFormat="1" applyFont="1" applyFill="1" applyBorder="1" applyAlignment="1">
      <alignment vertical="center" shrinkToFit="1"/>
    </xf>
    <xf numFmtId="176" fontId="13" fillId="18" borderId="51" xfId="0" applyNumberFormat="1" applyFont="1" applyFill="1" applyBorder="1" applyAlignment="1">
      <alignment vertical="center" shrinkToFit="1"/>
    </xf>
    <xf numFmtId="176" fontId="54" fillId="0" borderId="0" xfId="0" applyNumberFormat="1" applyFont="1" applyAlignment="1">
      <alignment vertical="center" shrinkToFit="1"/>
    </xf>
    <xf numFmtId="176" fontId="13" fillId="10" borderId="4" xfId="0" applyNumberFormat="1" applyFont="1" applyFill="1" applyBorder="1" applyAlignment="1">
      <alignment vertical="center" shrinkToFit="1"/>
    </xf>
    <xf numFmtId="176" fontId="13" fillId="10" borderId="6" xfId="0" applyNumberFormat="1" applyFont="1" applyFill="1" applyBorder="1" applyAlignment="1">
      <alignment vertical="center" shrinkToFit="1"/>
    </xf>
    <xf numFmtId="176" fontId="13" fillId="9" borderId="36" xfId="0" applyNumberFormat="1" applyFont="1" applyFill="1" applyBorder="1" applyAlignment="1">
      <alignment vertical="center" shrinkToFit="1"/>
    </xf>
    <xf numFmtId="176" fontId="37" fillId="0" borderId="36" xfId="0" applyNumberFormat="1" applyFont="1" applyBorder="1" applyAlignment="1">
      <alignment vertical="center" shrinkToFit="1"/>
    </xf>
    <xf numFmtId="176" fontId="37" fillId="0" borderId="0" xfId="0" applyNumberFormat="1" applyFont="1" applyAlignment="1">
      <alignment vertical="center" shrinkToFit="1"/>
    </xf>
    <xf numFmtId="176" fontId="13" fillId="10" borderId="36" xfId="0" applyNumberFormat="1" applyFont="1" applyFill="1" applyBorder="1" applyAlignment="1">
      <alignment vertical="center" shrinkToFit="1"/>
    </xf>
    <xf numFmtId="176" fontId="13" fillId="10" borderId="0" xfId="0" applyNumberFormat="1" applyFont="1" applyFill="1" applyAlignment="1">
      <alignment vertical="center" shrinkToFit="1"/>
    </xf>
    <xf numFmtId="176" fontId="68" fillId="18" borderId="16" xfId="0" applyNumberFormat="1" applyFont="1" applyFill="1" applyBorder="1" applyAlignment="1">
      <alignment vertical="center" shrinkToFit="1"/>
    </xf>
    <xf numFmtId="0" fontId="63" fillId="0" borderId="5" xfId="1" applyFont="1" applyBorder="1" applyAlignment="1">
      <alignment vertical="top" textRotation="255"/>
    </xf>
    <xf numFmtId="176" fontId="68" fillId="10" borderId="16" xfId="0" applyNumberFormat="1" applyFont="1" applyFill="1" applyBorder="1" applyAlignment="1">
      <alignment vertical="center" shrinkToFit="1"/>
    </xf>
    <xf numFmtId="176" fontId="68" fillId="0" borderId="16" xfId="0" applyNumberFormat="1" applyFont="1" applyBorder="1" applyAlignment="1">
      <alignment vertical="center" shrinkToFit="1"/>
    </xf>
    <xf numFmtId="0" fontId="34" fillId="9" borderId="0" xfId="0" applyFont="1" applyFill="1" applyAlignment="1">
      <alignment vertical="center" textRotation="255"/>
    </xf>
    <xf numFmtId="176" fontId="13" fillId="10" borderId="50" xfId="0" applyNumberFormat="1" applyFont="1" applyFill="1" applyBorder="1" applyAlignment="1">
      <alignment vertical="center" shrinkToFit="1"/>
    </xf>
    <xf numFmtId="176" fontId="13" fillId="10" borderId="51" xfId="0" applyNumberFormat="1" applyFont="1" applyFill="1" applyBorder="1" applyAlignment="1">
      <alignment vertical="center" shrinkToFit="1"/>
    </xf>
    <xf numFmtId="0" fontId="2" fillId="0" borderId="15" xfId="1" applyBorder="1" applyAlignment="1">
      <alignment vertical="top" textRotation="255"/>
    </xf>
    <xf numFmtId="0" fontId="64" fillId="0" borderId="0" xfId="2" applyFont="1" applyAlignment="1">
      <alignment wrapText="1"/>
    </xf>
    <xf numFmtId="176" fontId="29" fillId="0" borderId="2" xfId="0" applyNumberFormat="1" applyFont="1" applyBorder="1" applyAlignment="1">
      <alignment vertical="center" shrinkToFit="1"/>
    </xf>
    <xf numFmtId="176" fontId="29" fillId="0" borderId="5" xfId="0" applyNumberFormat="1" applyFont="1" applyBorder="1" applyAlignment="1">
      <alignment vertical="center" shrinkToFit="1"/>
    </xf>
    <xf numFmtId="176" fontId="29" fillId="0" borderId="6" xfId="0" applyNumberFormat="1" applyFont="1" applyBorder="1" applyAlignment="1">
      <alignment vertical="center" shrinkToFit="1"/>
    </xf>
    <xf numFmtId="176" fontId="13" fillId="18" borderId="0" xfId="0" applyNumberFormat="1" applyFont="1" applyFill="1" applyAlignment="1">
      <alignment vertical="center" shrinkToFit="1"/>
    </xf>
    <xf numFmtId="0" fontId="72" fillId="9" borderId="5" xfId="1" applyFont="1" applyFill="1" applyBorder="1" applyAlignment="1">
      <alignment vertical="top" textRotation="255"/>
    </xf>
    <xf numFmtId="0" fontId="13" fillId="2" borderId="0" xfId="0" applyFont="1" applyFill="1" applyAlignment="1">
      <alignment vertical="center"/>
    </xf>
    <xf numFmtId="0" fontId="63" fillId="2" borderId="5" xfId="1" applyFont="1" applyFill="1" applyBorder="1" applyAlignment="1">
      <alignment vertical="top" textRotation="255"/>
    </xf>
    <xf numFmtId="0" fontId="29" fillId="2" borderId="5" xfId="0" applyFont="1" applyFill="1" applyBorder="1" applyAlignment="1">
      <alignment vertical="top" textRotation="255"/>
    </xf>
    <xf numFmtId="0" fontId="13" fillId="2" borderId="5" xfId="0" applyFont="1" applyFill="1" applyBorder="1" applyAlignment="1">
      <alignment horizontal="center" vertical="top" textRotation="255"/>
    </xf>
    <xf numFmtId="180" fontId="13" fillId="2" borderId="0" xfId="0" applyNumberFormat="1" applyFont="1" applyFill="1" applyAlignment="1">
      <alignment vertical="center" shrinkToFit="1"/>
    </xf>
    <xf numFmtId="176" fontId="13" fillId="2" borderId="0" xfId="0" applyNumberFormat="1" applyFont="1" applyFill="1" applyAlignment="1">
      <alignment vertical="center" shrinkToFit="1"/>
    </xf>
    <xf numFmtId="176" fontId="68" fillId="2" borderId="16" xfId="0" applyNumberFormat="1" applyFont="1" applyFill="1" applyBorder="1" applyAlignment="1">
      <alignment vertical="center" shrinkToFit="1"/>
    </xf>
    <xf numFmtId="0" fontId="13" fillId="2" borderId="36" xfId="0" applyFont="1" applyFill="1" applyBorder="1" applyAlignment="1">
      <alignment vertical="center" shrinkToFit="1"/>
    </xf>
    <xf numFmtId="9" fontId="13" fillId="2" borderId="0" xfId="0" applyNumberFormat="1" applyFont="1" applyFill="1" applyAlignment="1">
      <alignment vertical="center" shrinkToFit="1"/>
    </xf>
    <xf numFmtId="0" fontId="34" fillId="2" borderId="5" xfId="0" applyFont="1" applyFill="1" applyBorder="1" applyAlignment="1">
      <alignment vertical="top" textRotation="255"/>
    </xf>
    <xf numFmtId="20" fontId="0" fillId="0" borderId="0" xfId="0" applyNumberFormat="1"/>
    <xf numFmtId="0" fontId="73" fillId="0" borderId="0" xfId="0" applyFont="1"/>
    <xf numFmtId="0" fontId="73" fillId="19" borderId="0" xfId="0" applyFont="1" applyFill="1"/>
    <xf numFmtId="0" fontId="73" fillId="23" borderId="0" xfId="0" applyFont="1" applyFill="1"/>
    <xf numFmtId="0" fontId="74" fillId="0" borderId="48" xfId="0" applyFont="1" applyBorder="1" applyAlignment="1">
      <alignment horizontal="center"/>
    </xf>
    <xf numFmtId="0" fontId="74" fillId="19" borderId="48" xfId="0" applyFont="1" applyFill="1" applyBorder="1" applyAlignment="1">
      <alignment horizontal="center"/>
    </xf>
    <xf numFmtId="0" fontId="73" fillId="0" borderId="48" xfId="0" applyFont="1" applyBorder="1" applyAlignment="1">
      <alignment horizontal="center" shrinkToFit="1"/>
    </xf>
    <xf numFmtId="0" fontId="73" fillId="23" borderId="48" xfId="0" applyFont="1" applyFill="1" applyBorder="1" applyAlignment="1">
      <alignment horizontal="center" shrinkToFit="1"/>
    </xf>
    <xf numFmtId="182" fontId="73" fillId="19" borderId="48" xfId="0" applyNumberFormat="1" applyFont="1" applyFill="1" applyBorder="1" applyAlignment="1">
      <alignment shrinkToFit="1"/>
    </xf>
    <xf numFmtId="182" fontId="73" fillId="0" borderId="48" xfId="0" applyNumberFormat="1" applyFont="1" applyBorder="1" applyAlignment="1">
      <alignment shrinkToFit="1"/>
    </xf>
    <xf numFmtId="0" fontId="73" fillId="0" borderId="48" xfId="0" applyFont="1" applyBorder="1" applyAlignment="1">
      <alignment shrinkToFit="1"/>
    </xf>
    <xf numFmtId="184" fontId="73" fillId="0" borderId="48" xfId="0" applyNumberFormat="1" applyFont="1" applyBorder="1" applyAlignment="1">
      <alignment shrinkToFit="1"/>
    </xf>
    <xf numFmtId="180" fontId="73" fillId="0" borderId="0" xfId="0" applyNumberFormat="1" applyFont="1"/>
    <xf numFmtId="176" fontId="13" fillId="19" borderId="54" xfId="0" applyNumberFormat="1" applyFont="1" applyFill="1" applyBorder="1" applyAlignment="1">
      <alignment vertical="center" shrinkToFit="1"/>
    </xf>
    <xf numFmtId="176" fontId="13" fillId="19" borderId="55" xfId="0" applyNumberFormat="1" applyFont="1" applyFill="1" applyBorder="1" applyAlignment="1">
      <alignment vertical="center" shrinkToFit="1"/>
    </xf>
    <xf numFmtId="176" fontId="13" fillId="18" borderId="5" xfId="0" applyNumberFormat="1" applyFont="1" applyFill="1" applyBorder="1" applyAlignment="1">
      <alignment vertical="center" shrinkToFit="1"/>
    </xf>
    <xf numFmtId="176" fontId="13" fillId="18" borderId="4" xfId="0" applyNumberFormat="1" applyFont="1" applyFill="1" applyBorder="1" applyAlignment="1">
      <alignment vertical="center" shrinkToFit="1"/>
    </xf>
    <xf numFmtId="176" fontId="13" fillId="18" borderId="6" xfId="0" applyNumberFormat="1" applyFont="1" applyFill="1" applyBorder="1" applyAlignment="1">
      <alignment vertical="center" shrinkToFit="1"/>
    </xf>
    <xf numFmtId="0" fontId="63" fillId="0" borderId="22" xfId="1" applyFont="1" applyBorder="1" applyAlignment="1">
      <alignment vertical="top" textRotation="255"/>
    </xf>
    <xf numFmtId="0" fontId="29" fillId="24" borderId="0" xfId="0" applyFont="1" applyFill="1" applyAlignment="1">
      <alignment vertical="center" shrinkToFit="1"/>
    </xf>
    <xf numFmtId="0" fontId="13" fillId="4" borderId="0" xfId="0" applyFont="1" applyFill="1" applyAlignment="1">
      <alignment vertical="center"/>
    </xf>
    <xf numFmtId="0" fontId="13" fillId="0" borderId="5" xfId="0" applyFont="1" applyBorder="1" applyAlignment="1">
      <alignment vertical="center"/>
    </xf>
    <xf numFmtId="176" fontId="4" fillId="0" borderId="12" xfId="0" applyNumberFormat="1" applyFont="1" applyBorder="1" applyAlignment="1">
      <alignment vertical="center" shrinkToFit="1"/>
    </xf>
    <xf numFmtId="182" fontId="73" fillId="23" borderId="48" xfId="0" applyNumberFormat="1" applyFont="1" applyFill="1" applyBorder="1" applyAlignment="1">
      <alignment shrinkToFit="1"/>
    </xf>
    <xf numFmtId="176" fontId="13" fillId="19" borderId="30" xfId="0" applyNumberFormat="1" applyFont="1" applyFill="1" applyBorder="1" applyAlignment="1">
      <alignment horizontal="center" vertical="center" shrinkToFit="1"/>
    </xf>
    <xf numFmtId="179" fontId="29" fillId="0" borderId="0" xfId="0" applyNumberFormat="1" applyFont="1" applyAlignment="1">
      <alignment horizontal="center" vertical="center" textRotation="255" shrinkToFit="1"/>
    </xf>
    <xf numFmtId="0" fontId="29" fillId="0" borderId="0" xfId="0" applyFont="1" applyAlignment="1">
      <alignment horizontal="center" wrapText="1"/>
    </xf>
    <xf numFmtId="0" fontId="29" fillId="0" borderId="0" xfId="0" applyFont="1" applyAlignment="1">
      <alignment horizontal="center" vertical="center" textRotation="255"/>
    </xf>
    <xf numFmtId="0" fontId="0" fillId="0" borderId="0" xfId="0" applyAlignment="1">
      <alignment horizontal="centerContinuous" vertical="top"/>
    </xf>
    <xf numFmtId="0" fontId="53" fillId="0" borderId="0" xfId="2" applyFont="1" applyAlignment="1">
      <alignment horizontal="centerContinuous" vertical="top"/>
    </xf>
    <xf numFmtId="0" fontId="29" fillId="0" borderId="0" xfId="0" applyFont="1" applyAlignment="1">
      <alignment horizontal="centerContinuous" vertical="top"/>
    </xf>
    <xf numFmtId="0" fontId="0" fillId="0" borderId="0" xfId="0" applyAlignment="1">
      <alignment horizontal="center" wrapText="1"/>
    </xf>
    <xf numFmtId="0" fontId="53" fillId="0" borderId="0" xfId="2" applyFont="1" applyAlignment="1">
      <alignment horizontal="center" vertical="center" shrinkToFit="1"/>
    </xf>
    <xf numFmtId="0" fontId="53" fillId="0" borderId="0" xfId="2" applyFont="1" applyAlignment="1">
      <alignment horizontal="centerContinuous" vertical="center" shrinkToFit="1"/>
    </xf>
    <xf numFmtId="0" fontId="29" fillId="0" borderId="0" xfId="2" applyFont="1" applyAlignment="1">
      <alignment vertical="center" textRotation="255" shrinkToFit="1"/>
    </xf>
    <xf numFmtId="0" fontId="13" fillId="0" borderId="0" xfId="0" applyFont="1" applyAlignment="1">
      <alignment textRotation="255" shrinkToFit="1"/>
    </xf>
    <xf numFmtId="0" fontId="73" fillId="6" borderId="48" xfId="0" applyFont="1" applyFill="1" applyBorder="1" applyAlignment="1">
      <alignment shrinkToFit="1"/>
    </xf>
    <xf numFmtId="0" fontId="73" fillId="2" borderId="48" xfId="0" applyFont="1" applyFill="1" applyBorder="1" applyAlignment="1">
      <alignment shrinkToFit="1"/>
    </xf>
    <xf numFmtId="0" fontId="73" fillId="5" borderId="48" xfId="0" applyFont="1" applyFill="1" applyBorder="1" applyAlignment="1">
      <alignment shrinkToFit="1"/>
    </xf>
    <xf numFmtId="0" fontId="73" fillId="7" borderId="48" xfId="0" applyFont="1" applyFill="1" applyBorder="1" applyAlignment="1">
      <alignment shrinkToFit="1"/>
    </xf>
    <xf numFmtId="0" fontId="73" fillId="2" borderId="0" xfId="0" applyFont="1" applyFill="1"/>
    <xf numFmtId="0" fontId="74" fillId="2" borderId="48" xfId="0" applyFont="1" applyFill="1" applyBorder="1" applyAlignment="1">
      <alignment horizontal="center"/>
    </xf>
    <xf numFmtId="0" fontId="73" fillId="2" borderId="0" xfId="0" applyFont="1" applyFill="1" applyAlignment="1">
      <alignment horizontal="centerContinuous"/>
    </xf>
    <xf numFmtId="0" fontId="73" fillId="2" borderId="48" xfId="0" applyFont="1" applyFill="1" applyBorder="1" applyAlignment="1">
      <alignment horizontal="center"/>
    </xf>
    <xf numFmtId="0" fontId="73" fillId="2" borderId="48" xfId="0" applyFont="1" applyFill="1" applyBorder="1" applyAlignment="1">
      <alignment horizontal="center" shrinkToFit="1"/>
    </xf>
    <xf numFmtId="0" fontId="67" fillId="0" borderId="0" xfId="2" applyFont="1" applyAlignment="1">
      <alignment vertical="center" textRotation="255" shrinkToFit="1"/>
    </xf>
    <xf numFmtId="0" fontId="67" fillId="0" borderId="0" xfId="0" applyFont="1" applyAlignment="1">
      <alignment vertical="center" textRotation="255"/>
    </xf>
    <xf numFmtId="0" fontId="73" fillId="0" borderId="0" xfId="0" applyFont="1" applyAlignment="1">
      <alignment horizontal="center" vertical="center"/>
    </xf>
    <xf numFmtId="0" fontId="73" fillId="0" borderId="0" xfId="0" applyFont="1" applyAlignment="1">
      <alignment horizontal="center" vertical="center" textRotation="255"/>
    </xf>
    <xf numFmtId="0" fontId="29" fillId="4" borderId="0" xfId="0" applyFont="1" applyFill="1" applyAlignment="1">
      <alignment vertic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 shrinkToFit="1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76" fontId="13" fillId="19" borderId="50" xfId="0" applyNumberFormat="1" applyFont="1" applyFill="1" applyBorder="1" applyAlignment="1">
      <alignment horizontal="center" vertical="center" shrinkToFit="1"/>
    </xf>
    <xf numFmtId="176" fontId="13" fillId="19" borderId="18" xfId="0" applyNumberFormat="1" applyFont="1" applyFill="1" applyBorder="1" applyAlignment="1">
      <alignment horizontal="center" vertical="center" shrinkToFit="1"/>
    </xf>
    <xf numFmtId="176" fontId="13" fillId="19" borderId="14" xfId="0" applyNumberFormat="1" applyFont="1" applyFill="1" applyBorder="1" applyAlignment="1">
      <alignment vertical="center" shrinkToFit="1"/>
    </xf>
    <xf numFmtId="176" fontId="13" fillId="19" borderId="15" xfId="0" applyNumberFormat="1" applyFont="1" applyFill="1" applyBorder="1" applyAlignment="1">
      <alignment vertical="center" shrinkToFit="1"/>
    </xf>
    <xf numFmtId="176" fontId="35" fillId="19" borderId="15" xfId="0" applyNumberFormat="1" applyFont="1" applyFill="1" applyBorder="1" applyAlignment="1">
      <alignment vertical="center" shrinkToFit="1"/>
    </xf>
    <xf numFmtId="176" fontId="54" fillId="19" borderId="9" xfId="0" applyNumberFormat="1" applyFont="1" applyFill="1" applyBorder="1" applyAlignment="1">
      <alignment vertical="center" shrinkToFit="1"/>
    </xf>
    <xf numFmtId="0" fontId="2" fillId="0" borderId="0" xfId="2" applyAlignment="1">
      <alignment vertical="center" textRotation="255" shrinkToFit="1"/>
    </xf>
    <xf numFmtId="0" fontId="35" fillId="0" borderId="0" xfId="0" applyFont="1" applyAlignment="1">
      <alignment vertical="center" textRotation="255"/>
    </xf>
    <xf numFmtId="0" fontId="34" fillId="0" borderId="0" xfId="0" applyFont="1" applyAlignment="1">
      <alignment vertical="center"/>
    </xf>
    <xf numFmtId="178" fontId="29" fillId="0" borderId="0" xfId="0" applyNumberFormat="1" applyFont="1" applyAlignment="1">
      <alignment vertical="center" shrinkToFit="1"/>
    </xf>
    <xf numFmtId="0" fontId="35" fillId="0" borderId="0" xfId="0" applyFont="1" applyAlignment="1">
      <alignment vertical="top" textRotation="255"/>
    </xf>
    <xf numFmtId="0" fontId="34" fillId="0" borderId="0" xfId="0" applyFont="1" applyAlignment="1">
      <alignment vertical="top" wrapText="1"/>
    </xf>
    <xf numFmtId="178" fontId="13" fillId="0" borderId="0" xfId="0" applyNumberFormat="1" applyFont="1" applyAlignment="1">
      <alignment vertical="center" shrinkToFit="1"/>
    </xf>
    <xf numFmtId="179" fontId="68" fillId="0" borderId="0" xfId="2" applyNumberFormat="1" applyFont="1" applyAlignment="1">
      <alignment horizontal="center" vertical="center" shrinkToFit="1"/>
    </xf>
    <xf numFmtId="0" fontId="29" fillId="20" borderId="1" xfId="0" applyFont="1" applyFill="1" applyBorder="1" applyAlignment="1">
      <alignment vertical="center" shrinkToFit="1"/>
    </xf>
    <xf numFmtId="0" fontId="29" fillId="20" borderId="2" xfId="0" applyFont="1" applyFill="1" applyBorder="1" applyAlignment="1">
      <alignment vertical="center" shrinkToFit="1"/>
    </xf>
    <xf numFmtId="0" fontId="29" fillId="20" borderId="3" xfId="0" applyFont="1" applyFill="1" applyBorder="1" applyAlignment="1">
      <alignment vertical="center" shrinkToFit="1"/>
    </xf>
    <xf numFmtId="0" fontId="29" fillId="20" borderId="4" xfId="0" applyFont="1" applyFill="1" applyBorder="1" applyAlignment="1">
      <alignment vertical="center" shrinkToFit="1"/>
    </xf>
    <xf numFmtId="0" fontId="29" fillId="20" borderId="5" xfId="0" applyFont="1" applyFill="1" applyBorder="1" applyAlignment="1">
      <alignment vertical="center" shrinkToFit="1"/>
    </xf>
    <xf numFmtId="0" fontId="29" fillId="20" borderId="6" xfId="0" applyFont="1" applyFill="1" applyBorder="1" applyAlignment="1">
      <alignment vertical="center" shrinkToFit="1"/>
    </xf>
    <xf numFmtId="176" fontId="3" fillId="20" borderId="4" xfId="0" applyNumberFormat="1" applyFont="1" applyFill="1" applyBorder="1" applyAlignment="1">
      <alignment horizontal="center" vertical="center" shrinkToFit="1"/>
    </xf>
    <xf numFmtId="176" fontId="3" fillId="20" borderId="5" xfId="0" applyNumberFormat="1" applyFont="1" applyFill="1" applyBorder="1" applyAlignment="1">
      <alignment horizontal="center" vertical="center" shrinkToFit="1"/>
    </xf>
    <xf numFmtId="176" fontId="3" fillId="20" borderId="6" xfId="0" applyNumberFormat="1" applyFont="1" applyFill="1" applyBorder="1" applyAlignment="1">
      <alignment horizontal="center" vertical="center" shrinkToFit="1"/>
    </xf>
    <xf numFmtId="176" fontId="4" fillId="20" borderId="11" xfId="0" applyNumberFormat="1" applyFont="1" applyFill="1" applyBorder="1" applyAlignment="1">
      <alignment horizontal="centerContinuous" vertical="center" shrinkToFit="1"/>
    </xf>
    <xf numFmtId="176" fontId="4" fillId="20" borderId="12" xfId="0" applyNumberFormat="1" applyFont="1" applyFill="1" applyBorder="1" applyAlignment="1">
      <alignment horizontal="centerContinuous" vertical="center" shrinkToFit="1"/>
    </xf>
    <xf numFmtId="176" fontId="0" fillId="20" borderId="12" xfId="0" applyNumberFormat="1" applyFill="1" applyBorder="1" applyAlignment="1">
      <alignment vertical="center" shrinkToFit="1"/>
    </xf>
    <xf numFmtId="176" fontId="6" fillId="20" borderId="12" xfId="0" applyNumberFormat="1" applyFont="1" applyFill="1" applyBorder="1" applyAlignment="1">
      <alignment horizontal="centerContinuous" vertical="center" shrinkToFit="1"/>
    </xf>
    <xf numFmtId="176" fontId="0" fillId="20" borderId="42" xfId="0" applyNumberFormat="1" applyFill="1" applyBorder="1" applyAlignment="1">
      <alignment vertical="center" shrinkToFit="1"/>
    </xf>
    <xf numFmtId="176" fontId="54" fillId="19" borderId="33" xfId="0" applyNumberFormat="1" applyFont="1" applyFill="1" applyBorder="1" applyAlignment="1">
      <alignment vertical="center" shrinkToFit="1"/>
    </xf>
    <xf numFmtId="176" fontId="13" fillId="19" borderId="54" xfId="0" applyNumberFormat="1" applyFont="1" applyFill="1" applyBorder="1" applyAlignment="1">
      <alignment horizontal="center" vertical="center" shrinkToFit="1"/>
    </xf>
    <xf numFmtId="176" fontId="35" fillId="19" borderId="43" xfId="0" applyNumberFormat="1" applyFont="1" applyFill="1" applyBorder="1" applyAlignment="1">
      <alignment vertical="center" shrinkToFit="1"/>
    </xf>
    <xf numFmtId="0" fontId="76" fillId="12" borderId="48" xfId="0" applyFont="1" applyFill="1" applyBorder="1" applyAlignment="1">
      <alignment horizontal="center" wrapText="1"/>
    </xf>
    <xf numFmtId="0" fontId="66" fillId="19" borderId="0" xfId="2" applyFont="1" applyFill="1" applyAlignment="1">
      <alignment wrapText="1"/>
    </xf>
    <xf numFmtId="0" fontId="59" fillId="19" borderId="0" xfId="2" applyFont="1" applyFill="1" applyAlignment="1">
      <alignment wrapText="1"/>
    </xf>
    <xf numFmtId="176" fontId="4" fillId="20" borderId="12" xfId="0" applyNumberFormat="1" applyFont="1" applyFill="1" applyBorder="1" applyAlignment="1">
      <alignment vertical="center" shrinkToFit="1"/>
    </xf>
    <xf numFmtId="0" fontId="0" fillId="2" borderId="0" xfId="0" applyFill="1"/>
    <xf numFmtId="0" fontId="29" fillId="2" borderId="5" xfId="0" applyFont="1" applyFill="1" applyBorder="1" applyAlignment="1">
      <alignment horizontal="center" vertical="top" textRotation="255"/>
    </xf>
    <xf numFmtId="0" fontId="29" fillId="2" borderId="0" xfId="0" applyFont="1" applyFill="1" applyAlignment="1">
      <alignment horizontal="center" vertical="top" textRotation="255"/>
    </xf>
    <xf numFmtId="0" fontId="51" fillId="19" borderId="0" xfId="2" applyFont="1" applyFill="1" applyAlignment="1">
      <alignment wrapText="1"/>
    </xf>
    <xf numFmtId="0" fontId="32" fillId="0" borderId="0" xfId="0" applyFont="1"/>
    <xf numFmtId="183" fontId="32" fillId="9" borderId="0" xfId="0" applyNumberFormat="1" applyFont="1" applyFill="1"/>
    <xf numFmtId="0" fontId="29" fillId="0" borderId="56" xfId="0" applyFont="1" applyBorder="1" applyAlignment="1">
      <alignment vertical="center"/>
    </xf>
    <xf numFmtId="176" fontId="13" fillId="19" borderId="57" xfId="0" applyNumberFormat="1" applyFont="1" applyFill="1" applyBorder="1" applyAlignment="1">
      <alignment vertical="center" shrinkToFit="1"/>
    </xf>
    <xf numFmtId="9" fontId="13" fillId="19" borderId="56" xfId="0" applyNumberFormat="1" applyFont="1" applyFill="1" applyBorder="1" applyAlignment="1">
      <alignment vertical="center" shrinkToFit="1"/>
    </xf>
    <xf numFmtId="0" fontId="70" fillId="19" borderId="0" xfId="2" applyFont="1" applyFill="1" applyAlignment="1">
      <alignment wrapText="1"/>
    </xf>
    <xf numFmtId="0" fontId="2" fillId="0" borderId="58" xfId="1" applyBorder="1" applyAlignment="1">
      <alignment vertical="top" textRotation="255"/>
    </xf>
    <xf numFmtId="0" fontId="29" fillId="0" borderId="59" xfId="0" applyFont="1" applyBorder="1" applyAlignment="1">
      <alignment vertical="center"/>
    </xf>
    <xf numFmtId="0" fontId="2" fillId="0" borderId="60" xfId="1" applyBorder="1" applyAlignment="1">
      <alignment vertical="top" textRotation="255"/>
    </xf>
    <xf numFmtId="0" fontId="34" fillId="0" borderId="0" xfId="0" applyFont="1" applyAlignment="1">
      <alignment vertical="center" wrapText="1"/>
    </xf>
    <xf numFmtId="0" fontId="79" fillId="0" borderId="5" xfId="1" applyFont="1" applyBorder="1" applyAlignment="1">
      <alignment vertical="top" textRotation="255"/>
    </xf>
    <xf numFmtId="176" fontId="13" fillId="2" borderId="2" xfId="0" applyNumberFormat="1" applyFont="1" applyFill="1" applyBorder="1" applyAlignment="1">
      <alignment vertical="center" shrinkToFit="1"/>
    </xf>
    <xf numFmtId="176" fontId="13" fillId="2" borderId="5" xfId="0" applyNumberFormat="1" applyFont="1" applyFill="1" applyBorder="1" applyAlignment="1">
      <alignment vertical="center" shrinkToFit="1"/>
    </xf>
    <xf numFmtId="0" fontId="80" fillId="0" borderId="0" xfId="0" applyFont="1" applyAlignment="1">
      <alignment shrinkToFit="1"/>
    </xf>
    <xf numFmtId="0" fontId="80" fillId="0" borderId="36" xfId="0" applyFont="1" applyBorder="1" applyAlignment="1">
      <alignment shrinkToFit="1"/>
    </xf>
    <xf numFmtId="176" fontId="80" fillId="0" borderId="36" xfId="0" applyNumberFormat="1" applyFont="1" applyBorder="1" applyAlignment="1">
      <alignment shrinkToFit="1"/>
    </xf>
    <xf numFmtId="176" fontId="81" fillId="0" borderId="5" xfId="2" applyNumberFormat="1" applyFont="1" applyBorder="1" applyAlignment="1">
      <alignment horizontal="center" vertical="center" shrinkToFit="1"/>
    </xf>
    <xf numFmtId="0" fontId="29" fillId="0" borderId="23" xfId="2" applyFont="1" applyBorder="1" applyAlignment="1">
      <alignment horizontal="center" vertical="center" shrinkToFit="1"/>
    </xf>
    <xf numFmtId="176" fontId="54" fillId="2" borderId="37" xfId="0" applyNumberFormat="1" applyFont="1" applyFill="1" applyBorder="1" applyAlignment="1">
      <alignment vertical="center" shrinkToFit="1"/>
    </xf>
    <xf numFmtId="176" fontId="41" fillId="2" borderId="16" xfId="0" applyNumberFormat="1" applyFont="1" applyFill="1" applyBorder="1" applyAlignment="1">
      <alignment vertical="center" shrinkToFit="1"/>
    </xf>
    <xf numFmtId="0" fontId="60" fillId="2" borderId="0" xfId="0" applyFont="1" applyFill="1" applyAlignment="1">
      <alignment shrinkToFit="1"/>
    </xf>
    <xf numFmtId="0" fontId="60" fillId="2" borderId="36" xfId="0" applyFont="1" applyFill="1" applyBorder="1" applyAlignment="1">
      <alignment shrinkToFit="1"/>
    </xf>
    <xf numFmtId="176" fontId="60" fillId="2" borderId="36" xfId="0" applyNumberFormat="1" applyFont="1" applyFill="1" applyBorder="1" applyAlignment="1">
      <alignment shrinkToFit="1"/>
    </xf>
    <xf numFmtId="0" fontId="29" fillId="0" borderId="5" xfId="0" applyFont="1" applyBorder="1" applyAlignment="1">
      <alignment horizontal="left" vertical="center"/>
    </xf>
    <xf numFmtId="0" fontId="29" fillId="0" borderId="14" xfId="0" applyFont="1" applyBorder="1" applyAlignment="1">
      <alignment vertical="center" shrinkToFit="1"/>
    </xf>
    <xf numFmtId="0" fontId="29" fillId="0" borderId="15" xfId="0" applyFont="1" applyBorder="1" applyAlignment="1">
      <alignment vertical="center" shrinkToFit="1"/>
    </xf>
    <xf numFmtId="176" fontId="29" fillId="2" borderId="30" xfId="0" applyNumberFormat="1" applyFont="1" applyFill="1" applyBorder="1" applyAlignment="1">
      <alignment horizontal="center" vertical="center" shrinkToFit="1"/>
    </xf>
    <xf numFmtId="176" fontId="29" fillId="0" borderId="30" xfId="0" applyNumberFormat="1" applyFont="1" applyBorder="1" applyAlignment="1">
      <alignment horizontal="center" vertical="center" shrinkToFit="1"/>
    </xf>
    <xf numFmtId="0" fontId="29" fillId="0" borderId="62" xfId="0" applyFont="1" applyBorder="1" applyAlignment="1">
      <alignment vertical="center" shrinkToFit="1"/>
    </xf>
    <xf numFmtId="0" fontId="29" fillId="0" borderId="63" xfId="0" applyFont="1" applyBorder="1" applyAlignment="1">
      <alignment vertical="center" shrinkToFit="1"/>
    </xf>
    <xf numFmtId="0" fontId="29" fillId="0" borderId="64" xfId="0" applyFont="1" applyBorder="1" applyAlignment="1">
      <alignment vertical="center" shrinkToFit="1"/>
    </xf>
    <xf numFmtId="0" fontId="29" fillId="0" borderId="65" xfId="0" applyFont="1" applyBorder="1" applyAlignment="1">
      <alignment vertical="center" shrinkToFit="1"/>
    </xf>
    <xf numFmtId="0" fontId="29" fillId="0" borderId="66" xfId="0" applyFont="1" applyBorder="1" applyAlignment="1">
      <alignment vertical="center" shrinkToFit="1"/>
    </xf>
    <xf numFmtId="176" fontId="3" fillId="0" borderId="65" xfId="0" applyNumberFormat="1" applyFont="1" applyBorder="1" applyAlignment="1">
      <alignment horizontal="center" vertical="center" shrinkToFit="1"/>
    </xf>
    <xf numFmtId="176" fontId="3" fillId="0" borderId="66" xfId="0" applyNumberFormat="1" applyFont="1" applyBorder="1" applyAlignment="1">
      <alignment horizontal="center" vertical="center" shrinkToFit="1"/>
    </xf>
    <xf numFmtId="176" fontId="4" fillId="0" borderId="67" xfId="0" applyNumberFormat="1" applyFont="1" applyBorder="1" applyAlignment="1">
      <alignment horizontal="centerContinuous" vertical="center" shrinkToFit="1"/>
    </xf>
    <xf numFmtId="176" fontId="4" fillId="0" borderId="68" xfId="0" applyNumberFormat="1" applyFont="1" applyBorder="1" applyAlignment="1">
      <alignment horizontal="centerContinuous" vertical="center" shrinkToFit="1"/>
    </xf>
    <xf numFmtId="176" fontId="0" fillId="0" borderId="68" xfId="0" applyNumberFormat="1" applyBorder="1" applyAlignment="1">
      <alignment vertical="center" shrinkToFit="1"/>
    </xf>
    <xf numFmtId="176" fontId="6" fillId="0" borderId="68" xfId="0" applyNumberFormat="1" applyFont="1" applyBorder="1" applyAlignment="1">
      <alignment horizontal="centerContinuous" vertical="center" shrinkToFit="1"/>
    </xf>
    <xf numFmtId="176" fontId="0" fillId="0" borderId="69" xfId="0" applyNumberFormat="1" applyBorder="1" applyAlignment="1">
      <alignment vertical="center" shrinkToFit="1"/>
    </xf>
    <xf numFmtId="176" fontId="29" fillId="6" borderId="30" xfId="0" applyNumberFormat="1" applyFont="1" applyFill="1" applyBorder="1" applyAlignment="1">
      <alignment horizontal="center" vertical="center" shrinkToFit="1"/>
    </xf>
    <xf numFmtId="176" fontId="29" fillId="5" borderId="30" xfId="0" applyNumberFormat="1" applyFont="1" applyFill="1" applyBorder="1" applyAlignment="1">
      <alignment horizontal="center" vertical="center" shrinkToFit="1"/>
    </xf>
    <xf numFmtId="0" fontId="79" fillId="0" borderId="59" xfId="0" applyFont="1" applyBorder="1" applyAlignment="1">
      <alignment vertical="top" textRotation="255"/>
    </xf>
    <xf numFmtId="176" fontId="4" fillId="0" borderId="70" xfId="0" applyNumberFormat="1" applyFont="1" applyBorder="1" applyAlignment="1">
      <alignment horizontal="centerContinuous" vertical="center" shrinkToFit="1"/>
    </xf>
    <xf numFmtId="176" fontId="0" fillId="0" borderId="71" xfId="0" applyNumberFormat="1" applyBorder="1" applyAlignment="1">
      <alignment vertical="center" shrinkToFit="1"/>
    </xf>
    <xf numFmtId="176" fontId="13" fillId="19" borderId="28" xfId="0" applyNumberFormat="1" applyFont="1" applyFill="1" applyBorder="1" applyAlignment="1">
      <alignment horizontal="center" vertical="center" shrinkToFit="1"/>
    </xf>
    <xf numFmtId="0" fontId="79" fillId="0" borderId="0" xfId="0" applyFont="1" applyAlignment="1">
      <alignment vertical="center" textRotation="255"/>
    </xf>
    <xf numFmtId="176" fontId="13" fillId="0" borderId="49" xfId="0" applyNumberFormat="1" applyFont="1" applyBorder="1" applyAlignment="1">
      <alignment vertical="center" shrinkToFit="1"/>
    </xf>
    <xf numFmtId="0" fontId="79" fillId="0" borderId="22" xfId="1" applyFont="1" applyBorder="1" applyAlignment="1">
      <alignment vertical="top" textRotation="255"/>
    </xf>
    <xf numFmtId="0" fontId="51" fillId="17" borderId="0" xfId="2" applyFont="1" applyFill="1" applyAlignment="1">
      <alignment wrapText="1"/>
    </xf>
    <xf numFmtId="0" fontId="79" fillId="2" borderId="5" xfId="1" applyFont="1" applyFill="1" applyBorder="1" applyAlignment="1">
      <alignment vertical="top" textRotation="255"/>
    </xf>
    <xf numFmtId="176" fontId="13" fillId="0" borderId="12" xfId="0" applyNumberFormat="1" applyFont="1" applyBorder="1" applyAlignment="1">
      <alignment vertical="center" shrinkToFit="1"/>
    </xf>
    <xf numFmtId="0" fontId="57" fillId="2" borderId="5" xfId="1" applyFont="1" applyFill="1" applyBorder="1" applyAlignment="1">
      <alignment vertical="top" textRotation="255"/>
    </xf>
    <xf numFmtId="178" fontId="13" fillId="2" borderId="0" xfId="0" applyNumberFormat="1" applyFont="1" applyFill="1" applyAlignment="1">
      <alignment vertical="center" shrinkToFit="1"/>
    </xf>
    <xf numFmtId="0" fontId="57" fillId="0" borderId="0" xfId="0" applyFont="1" applyAlignment="1">
      <alignment vertical="center" textRotation="255"/>
    </xf>
    <xf numFmtId="176" fontId="29" fillId="0" borderId="44" xfId="0" applyNumberFormat="1" applyFont="1" applyBorder="1" applyAlignment="1">
      <alignment horizontal="center" vertical="center" textRotation="255" shrinkToFit="1"/>
    </xf>
    <xf numFmtId="0" fontId="13" fillId="6" borderId="0" xfId="0" applyFont="1" applyFill="1" applyAlignment="1">
      <alignment vertical="center"/>
    </xf>
    <xf numFmtId="176" fontId="34" fillId="0" borderId="44" xfId="0" applyNumberFormat="1" applyFont="1" applyBorder="1" applyAlignment="1">
      <alignment horizontal="center" vertical="center" textRotation="255" shrinkToFit="1"/>
    </xf>
    <xf numFmtId="176" fontId="29" fillId="0" borderId="44" xfId="0" applyNumberFormat="1" applyFont="1" applyBorder="1" applyAlignment="1">
      <alignment horizontal="center" vertical="top" textRotation="255" shrinkToFit="1"/>
    </xf>
    <xf numFmtId="178" fontId="84" fillId="25" borderId="72" xfId="0" applyNumberFormat="1" applyFont="1" applyFill="1" applyBorder="1"/>
    <xf numFmtId="176" fontId="73" fillId="7" borderId="73" xfId="0" applyNumberFormat="1" applyFont="1" applyFill="1" applyBorder="1" applyAlignment="1">
      <alignment shrinkToFit="1"/>
    </xf>
    <xf numFmtId="182" fontId="73" fillId="17" borderId="74" xfId="0" applyNumberFormat="1" applyFont="1" applyFill="1" applyBorder="1" applyAlignment="1">
      <alignment shrinkToFit="1"/>
    </xf>
    <xf numFmtId="0" fontId="75" fillId="2" borderId="75" xfId="0" applyFont="1" applyFill="1" applyBorder="1" applyAlignment="1">
      <alignment horizontal="center" wrapText="1"/>
    </xf>
    <xf numFmtId="0" fontId="29" fillId="0" borderId="76" xfId="0" applyFont="1" applyBorder="1" applyAlignment="1">
      <alignment vertical="center" shrinkToFit="1"/>
    </xf>
    <xf numFmtId="176" fontId="0" fillId="0" borderId="77" xfId="0" applyNumberFormat="1" applyBorder="1" applyAlignment="1">
      <alignment vertical="center" shrinkToFit="1"/>
    </xf>
    <xf numFmtId="0" fontId="13" fillId="6" borderId="0" xfId="0" applyFont="1" applyFill="1" applyAlignment="1">
      <alignment vertical="center" shrinkToFit="1"/>
    </xf>
    <xf numFmtId="0" fontId="34" fillId="0" borderId="0" xfId="0" applyFont="1" applyAlignment="1">
      <alignment horizontal="center" vertical="top" textRotation="255"/>
    </xf>
    <xf numFmtId="0" fontId="83" fillId="19" borderId="0" xfId="2" applyFont="1" applyFill="1" applyAlignment="1">
      <alignment wrapText="1"/>
    </xf>
    <xf numFmtId="176" fontId="79" fillId="0" borderId="44" xfId="0" applyNumberFormat="1" applyFont="1" applyBorder="1" applyAlignment="1">
      <alignment horizontal="center" vertical="top" textRotation="255" shrinkToFit="1"/>
    </xf>
    <xf numFmtId="0" fontId="34" fillId="9" borderId="5" xfId="1" applyFont="1" applyFill="1" applyBorder="1" applyAlignment="1">
      <alignment vertical="top" textRotation="255"/>
    </xf>
    <xf numFmtId="0" fontId="86" fillId="0" borderId="0" xfId="0" applyFont="1" applyAlignment="1">
      <alignment vertical="center"/>
    </xf>
    <xf numFmtId="0" fontId="59" fillId="17" borderId="0" xfId="2" applyFont="1" applyFill="1" applyAlignment="1">
      <alignment wrapText="1"/>
    </xf>
    <xf numFmtId="0" fontId="29" fillId="0" borderId="59" xfId="0" applyFont="1" applyBorder="1" applyAlignment="1">
      <alignment vertical="top" textRotation="255"/>
    </xf>
    <xf numFmtId="0" fontId="2" fillId="13" borderId="41" xfId="1" applyFill="1" applyBorder="1" applyAlignment="1">
      <alignment vertical="top" textRotation="255"/>
    </xf>
    <xf numFmtId="176" fontId="35" fillId="0" borderId="25" xfId="0" applyNumberFormat="1" applyFont="1" applyBorder="1" applyAlignment="1">
      <alignment vertical="center" shrinkToFit="1"/>
    </xf>
    <xf numFmtId="0" fontId="59" fillId="0" borderId="0" xfId="0" applyFont="1" applyAlignment="1">
      <alignment vertical="center"/>
    </xf>
    <xf numFmtId="176" fontId="34" fillId="0" borderId="44" xfId="0" applyNumberFormat="1" applyFont="1" applyBorder="1" applyAlignment="1">
      <alignment horizontal="center" vertical="top" textRotation="255" shrinkToFit="1"/>
    </xf>
    <xf numFmtId="0" fontId="79" fillId="0" borderId="0" xfId="0" applyFont="1" applyAlignment="1">
      <alignment vertical="top" textRotation="255"/>
    </xf>
    <xf numFmtId="0" fontId="2" fillId="13" borderId="60" xfId="1" applyFill="1" applyBorder="1" applyAlignment="1">
      <alignment vertical="top" textRotation="255"/>
    </xf>
    <xf numFmtId="0" fontId="34" fillId="0" borderId="61" xfId="1" applyFont="1" applyBorder="1" applyAlignment="1">
      <alignment vertical="top" textRotation="255"/>
    </xf>
    <xf numFmtId="0" fontId="70" fillId="0" borderId="0" xfId="2" applyFont="1" applyAlignment="1">
      <alignment wrapText="1"/>
    </xf>
    <xf numFmtId="0" fontId="0" fillId="4" borderId="0" xfId="0" applyFill="1"/>
    <xf numFmtId="176" fontId="29" fillId="2" borderId="0" xfId="0" applyNumberFormat="1" applyFont="1" applyFill="1" applyAlignment="1">
      <alignment vertical="center" shrinkToFit="1"/>
    </xf>
    <xf numFmtId="0" fontId="79" fillId="0" borderId="5" xfId="0" applyFont="1" applyBorder="1" applyAlignment="1">
      <alignment vertical="top" textRotation="255"/>
    </xf>
    <xf numFmtId="176" fontId="73" fillId="7" borderId="48" xfId="0" applyNumberFormat="1" applyFont="1" applyFill="1" applyBorder="1" applyAlignment="1">
      <alignment shrinkToFit="1"/>
    </xf>
    <xf numFmtId="176" fontId="73" fillId="0" borderId="48" xfId="0" applyNumberFormat="1" applyFont="1" applyBorder="1" applyAlignment="1">
      <alignment shrinkToFit="1"/>
    </xf>
    <xf numFmtId="0" fontId="57" fillId="0" borderId="5" xfId="0" applyFont="1" applyBorder="1" applyAlignment="1">
      <alignment vertical="top" textRotation="255"/>
    </xf>
    <xf numFmtId="0" fontId="34" fillId="0" borderId="15" xfId="1" applyFont="1" applyBorder="1" applyAlignment="1">
      <alignment vertical="top" textRotation="255"/>
    </xf>
    <xf numFmtId="0" fontId="29" fillId="19" borderId="0" xfId="2" applyFont="1" applyFill="1" applyAlignment="1">
      <alignment wrapText="1"/>
    </xf>
    <xf numFmtId="176" fontId="29" fillId="0" borderId="44" xfId="0" applyNumberFormat="1" applyFont="1" applyBorder="1" applyAlignment="1">
      <alignment horizontal="center" vertical="top" textRotation="255"/>
    </xf>
    <xf numFmtId="176" fontId="79" fillId="0" borderId="44" xfId="0" applyNumberFormat="1" applyFont="1" applyBorder="1" applyAlignment="1">
      <alignment horizontal="center" vertical="top" textRotation="255"/>
    </xf>
    <xf numFmtId="176" fontId="29" fillId="0" borderId="0" xfId="0" applyNumberFormat="1" applyFont="1" applyAlignment="1">
      <alignment horizontal="center" vertical="center" shrinkToFit="1"/>
    </xf>
    <xf numFmtId="176" fontId="13" fillId="2" borderId="49" xfId="0" applyNumberFormat="1" applyFont="1" applyFill="1" applyBorder="1" applyAlignment="1">
      <alignment vertical="center" shrinkToFit="1"/>
    </xf>
    <xf numFmtId="176" fontId="79" fillId="2" borderId="44" xfId="0" applyNumberFormat="1" applyFont="1" applyFill="1" applyBorder="1" applyAlignment="1">
      <alignment horizontal="center" vertical="top" textRotation="255" shrinkToFit="1"/>
    </xf>
    <xf numFmtId="0" fontId="87" fillId="0" borderId="0" xfId="0" applyFont="1" applyAlignment="1">
      <alignment vertical="top" textRotation="255"/>
    </xf>
    <xf numFmtId="176" fontId="88" fillId="0" borderId="0" xfId="2" applyNumberFormat="1" applyFont="1" applyAlignment="1">
      <alignment horizontal="center" vertical="center" shrinkToFit="1"/>
    </xf>
    <xf numFmtId="0" fontId="2" fillId="0" borderId="5" xfId="1" applyBorder="1" applyAlignment="1">
      <alignment vertical="center"/>
    </xf>
    <xf numFmtId="0" fontId="2" fillId="26" borderId="5" xfId="1" applyFill="1" applyBorder="1" applyAlignment="1">
      <alignment vertical="top" textRotation="255"/>
    </xf>
    <xf numFmtId="0" fontId="28" fillId="0" borderId="36" xfId="0" applyFont="1" applyBorder="1" applyAlignment="1">
      <alignment vertical="top" textRotation="255"/>
    </xf>
    <xf numFmtId="0" fontId="34" fillId="0" borderId="36" xfId="0" applyFont="1" applyBorder="1" applyAlignment="1">
      <alignment vertical="top" textRotation="255"/>
    </xf>
    <xf numFmtId="0" fontId="28" fillId="0" borderId="22" xfId="0" applyFont="1" applyBorder="1" applyAlignment="1">
      <alignment horizontal="center" vertical="top" textRotation="255"/>
    </xf>
    <xf numFmtId="0" fontId="34" fillId="0" borderId="22" xfId="0" applyFont="1" applyBorder="1" applyAlignment="1">
      <alignment horizontal="center" vertical="top" textRotation="255"/>
    </xf>
    <xf numFmtId="176" fontId="34" fillId="0" borderId="44" xfId="0" applyNumberFormat="1" applyFont="1" applyBorder="1" applyAlignment="1">
      <alignment horizontal="center" vertical="top" textRotation="255"/>
    </xf>
    <xf numFmtId="176" fontId="29" fillId="2" borderId="44" xfId="0" applyNumberFormat="1" applyFont="1" applyFill="1" applyBorder="1" applyAlignment="1">
      <alignment horizontal="center" vertical="top" textRotation="255" shrinkToFit="1"/>
    </xf>
    <xf numFmtId="0" fontId="79" fillId="0" borderId="25" xfId="0" applyFont="1" applyBorder="1" applyAlignment="1">
      <alignment vertical="top" textRotation="255"/>
    </xf>
    <xf numFmtId="0" fontId="79" fillId="0" borderId="59" xfId="0" applyFont="1" applyBorder="1" applyAlignment="1">
      <alignment vertical="center"/>
    </xf>
    <xf numFmtId="0" fontId="64" fillId="0" borderId="0" xfId="0" applyFont="1" applyAlignment="1">
      <alignment vertical="center"/>
    </xf>
    <xf numFmtId="0" fontId="90" fillId="0" borderId="0" xfId="0" applyFont="1" applyAlignment="1">
      <alignment wrapText="1"/>
    </xf>
    <xf numFmtId="176" fontId="29" fillId="0" borderId="44" xfId="0" applyNumberFormat="1" applyFont="1" applyBorder="1" applyAlignment="1">
      <alignment vertical="center" textRotation="255" shrinkToFit="1"/>
    </xf>
    <xf numFmtId="0" fontId="29" fillId="2" borderId="0" xfId="0" applyFont="1" applyFill="1" applyAlignment="1">
      <alignment vertical="top" textRotation="255"/>
    </xf>
    <xf numFmtId="176" fontId="43" fillId="0" borderId="0" xfId="2" applyNumberFormat="1" applyFont="1" applyAlignment="1">
      <alignment vertical="center" shrinkToFit="1"/>
    </xf>
    <xf numFmtId="0" fontId="2" fillId="0" borderId="5" xfId="0" applyFont="1" applyBorder="1" applyAlignment="1">
      <alignment vertical="top" textRotation="255"/>
    </xf>
    <xf numFmtId="0" fontId="2" fillId="0" borderId="19" xfId="0" applyFont="1" applyBorder="1" applyAlignment="1">
      <alignment vertical="top" textRotation="255"/>
    </xf>
    <xf numFmtId="0" fontId="2" fillId="0" borderId="44" xfId="0" applyFont="1" applyBorder="1" applyAlignment="1">
      <alignment vertical="top" textRotation="255"/>
    </xf>
    <xf numFmtId="0" fontId="29" fillId="0" borderId="22" xfId="0" applyFont="1" applyBorder="1" applyAlignment="1">
      <alignment horizontal="center" vertical="top" textRotation="255"/>
    </xf>
    <xf numFmtId="176" fontId="29" fillId="0" borderId="1" xfId="0" applyNumberFormat="1" applyFont="1" applyBorder="1" applyAlignment="1">
      <alignment vertical="center" shrinkToFit="1"/>
    </xf>
    <xf numFmtId="0" fontId="64" fillId="17" borderId="0" xfId="2" applyFont="1" applyFill="1" applyAlignment="1">
      <alignment wrapText="1"/>
    </xf>
    <xf numFmtId="176" fontId="13" fillId="2" borderId="2" xfId="0" applyNumberFormat="1" applyFont="1" applyFill="1" applyBorder="1" applyAlignment="1">
      <alignment horizontal="center" vertical="center" shrinkToFit="1"/>
    </xf>
    <xf numFmtId="176" fontId="13" fillId="2" borderId="5" xfId="0" applyNumberFormat="1" applyFont="1" applyFill="1" applyBorder="1" applyAlignment="1">
      <alignment horizontal="center" vertical="center" shrinkToFit="1"/>
    </xf>
    <xf numFmtId="176" fontId="13" fillId="2" borderId="12" xfId="0" applyNumberFormat="1" applyFont="1" applyFill="1" applyBorder="1" applyAlignment="1">
      <alignment horizontal="center" vertical="center" shrinkToFit="1"/>
    </xf>
    <xf numFmtId="176" fontId="13" fillId="2" borderId="22" xfId="0" applyNumberFormat="1" applyFont="1" applyFill="1" applyBorder="1" applyAlignment="1">
      <alignment horizontal="center" vertical="center" shrinkToFit="1"/>
    </xf>
    <xf numFmtId="0" fontId="29" fillId="6" borderId="0" xfId="0" applyFont="1" applyFill="1" applyAlignment="1">
      <alignment vertical="center"/>
    </xf>
    <xf numFmtId="0" fontId="89" fillId="0" borderId="5" xfId="1" applyFont="1" applyBorder="1" applyAlignment="1">
      <alignment vertical="top" textRotation="255"/>
    </xf>
    <xf numFmtId="0" fontId="0" fillId="5" borderId="0" xfId="0" applyFill="1"/>
    <xf numFmtId="0" fontId="29" fillId="5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59" fillId="0" borderId="0" xfId="0" applyFont="1" applyAlignment="1">
      <alignment horizontal="center" wrapText="1"/>
    </xf>
    <xf numFmtId="176" fontId="29" fillId="0" borderId="44" xfId="0" applyNumberFormat="1" applyFont="1" applyBorder="1" applyAlignment="1">
      <alignment vertical="top" textRotation="255" shrinkToFit="1"/>
    </xf>
    <xf numFmtId="0" fontId="57" fillId="2" borderId="0" xfId="0" applyFont="1" applyFill="1" applyAlignment="1">
      <alignment vertical="center" textRotation="255"/>
    </xf>
    <xf numFmtId="0" fontId="51" fillId="0" borderId="0" xfId="2" applyFont="1" applyAlignment="1">
      <alignment wrapText="1"/>
    </xf>
    <xf numFmtId="0" fontId="77" fillId="0" borderId="5" xfId="0" applyFont="1" applyBorder="1" applyAlignment="1">
      <alignment vertical="top" textRotation="255"/>
    </xf>
    <xf numFmtId="0" fontId="29" fillId="0" borderId="5" xfId="1" applyFont="1" applyBorder="1" applyAlignment="1">
      <alignment vertical="center" textRotation="255"/>
    </xf>
    <xf numFmtId="0" fontId="58" fillId="17" borderId="0" xfId="2" applyFont="1" applyFill="1" applyAlignment="1">
      <alignment wrapText="1"/>
    </xf>
    <xf numFmtId="0" fontId="34" fillId="0" borderId="59" xfId="0" applyFont="1" applyBorder="1" applyAlignment="1">
      <alignment vertical="center"/>
    </xf>
    <xf numFmtId="0" fontId="29" fillId="2" borderId="2" xfId="0" applyFont="1" applyFill="1" applyBorder="1" applyAlignment="1">
      <alignment vertical="center" shrinkToFit="1"/>
    </xf>
    <xf numFmtId="0" fontId="29" fillId="2" borderId="5" xfId="0" applyFont="1" applyFill="1" applyBorder="1" applyAlignment="1">
      <alignment vertical="center" shrinkToFit="1"/>
    </xf>
    <xf numFmtId="0" fontId="70" fillId="17" borderId="0" xfId="2" applyFont="1" applyFill="1" applyAlignment="1">
      <alignment wrapText="1"/>
    </xf>
    <xf numFmtId="176" fontId="29" fillId="2" borderId="44" xfId="0" applyNumberFormat="1" applyFont="1" applyFill="1" applyBorder="1" applyAlignment="1">
      <alignment vertical="top" textRotation="255" shrinkToFit="1"/>
    </xf>
    <xf numFmtId="0" fontId="66" fillId="0" borderId="5" xfId="1" applyFont="1" applyBorder="1" applyAlignment="1">
      <alignment vertical="top" textRotation="255"/>
    </xf>
    <xf numFmtId="0" fontId="64" fillId="5" borderId="0" xfId="2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textRotation="255"/>
    </xf>
    <xf numFmtId="0" fontId="2" fillId="19" borderId="0" xfId="0" applyFont="1" applyFill="1" applyAlignment="1">
      <alignment wrapText="1"/>
    </xf>
    <xf numFmtId="0" fontId="9" fillId="0" borderId="0" xfId="0" applyFont="1" applyAlignment="1">
      <alignment vertical="top" wrapText="1"/>
    </xf>
    <xf numFmtId="0" fontId="65" fillId="17" borderId="0" xfId="2" applyFont="1" applyFill="1" applyAlignment="1">
      <alignment wrapText="1"/>
    </xf>
    <xf numFmtId="0" fontId="89" fillId="0" borderId="22" xfId="1" applyFont="1" applyBorder="1" applyAlignment="1">
      <alignment vertical="top" textRotation="255"/>
    </xf>
    <xf numFmtId="0" fontId="72" fillId="9" borderId="22" xfId="1" applyFont="1" applyFill="1" applyBorder="1" applyAlignment="1">
      <alignment vertical="top" textRotation="255"/>
    </xf>
    <xf numFmtId="0" fontId="59" fillId="0" borderId="4" xfId="0" applyFont="1" applyBorder="1" applyAlignment="1">
      <alignment vertical="center" shrinkToFit="1"/>
    </xf>
    <xf numFmtId="176" fontId="13" fillId="4" borderId="3" xfId="0" applyNumberFormat="1" applyFont="1" applyFill="1" applyBorder="1" applyAlignment="1">
      <alignment horizontal="center" vertical="center" shrinkToFit="1"/>
    </xf>
    <xf numFmtId="176" fontId="0" fillId="0" borderId="11" xfId="0" applyNumberFormat="1" applyBorder="1" applyAlignment="1">
      <alignment vertical="center" shrinkToFit="1"/>
    </xf>
    <xf numFmtId="0" fontId="29" fillId="0" borderId="40" xfId="0" applyFont="1" applyBorder="1" applyAlignment="1">
      <alignment vertical="center"/>
    </xf>
    <xf numFmtId="0" fontId="29" fillId="19" borderId="1" xfId="0" applyFont="1" applyFill="1" applyBorder="1" applyAlignment="1">
      <alignment vertical="center" shrinkToFit="1"/>
    </xf>
    <xf numFmtId="0" fontId="29" fillId="19" borderId="2" xfId="0" applyFont="1" applyFill="1" applyBorder="1" applyAlignment="1">
      <alignment vertical="center" shrinkToFit="1"/>
    </xf>
    <xf numFmtId="0" fontId="29" fillId="19" borderId="4" xfId="0" applyFont="1" applyFill="1" applyBorder="1" applyAlignment="1">
      <alignment vertical="center" shrinkToFit="1"/>
    </xf>
    <xf numFmtId="0" fontId="29" fillId="19" borderId="5" xfId="0" applyFont="1" applyFill="1" applyBorder="1" applyAlignment="1">
      <alignment vertical="center" shrinkToFit="1"/>
    </xf>
    <xf numFmtId="176" fontId="57" fillId="0" borderId="44" xfId="0" applyNumberFormat="1" applyFont="1" applyBorder="1" applyAlignment="1">
      <alignment horizontal="center" vertical="center" textRotation="255" shrinkToFit="1"/>
    </xf>
    <xf numFmtId="0" fontId="29" fillId="9" borderId="0" xfId="0" applyFont="1" applyFill="1" applyAlignment="1">
      <alignment horizontal="center" wrapText="1"/>
    </xf>
    <xf numFmtId="0" fontId="29" fillId="26" borderId="0" xfId="0" applyFont="1" applyFill="1" applyAlignment="1">
      <alignment vertical="top" textRotation="255"/>
    </xf>
    <xf numFmtId="0" fontId="34" fillId="0" borderId="5" xfId="1" applyFont="1" applyBorder="1" applyAlignment="1">
      <alignment vertical="center"/>
    </xf>
    <xf numFmtId="0" fontId="92" fillId="0" borderId="0" xfId="2" applyFont="1" applyAlignment="1">
      <alignment wrapText="1"/>
    </xf>
    <xf numFmtId="0" fontId="2" fillId="0" borderId="26" xfId="1" applyBorder="1" applyAlignment="1">
      <alignment horizontal="center"/>
    </xf>
    <xf numFmtId="0" fontId="2" fillId="0" borderId="28" xfId="1" applyBorder="1" applyAlignment="1">
      <alignment horizontal="center"/>
    </xf>
    <xf numFmtId="0" fontId="26" fillId="0" borderId="27" xfId="1" applyFont="1" applyBorder="1" applyAlignment="1">
      <alignment horizontal="center" vertical="center" wrapText="1"/>
    </xf>
    <xf numFmtId="0" fontId="26" fillId="0" borderId="29" xfId="1" applyFont="1" applyBorder="1" applyAlignment="1">
      <alignment horizontal="center" vertical="center" wrapText="1"/>
    </xf>
    <xf numFmtId="0" fontId="26" fillId="0" borderId="19" xfId="1" applyFont="1" applyBorder="1" applyAlignment="1">
      <alignment horizontal="center" vertical="center" wrapText="1"/>
    </xf>
    <xf numFmtId="0" fontId="4" fillId="0" borderId="27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176" fontId="13" fillId="0" borderId="78" xfId="2" applyNumberFormat="1" applyFont="1" applyBorder="1" applyAlignment="1">
      <alignment horizontal="center" vertical="center" shrinkToFit="1"/>
    </xf>
    <xf numFmtId="176" fontId="44" fillId="0" borderId="78" xfId="2" applyNumberFormat="1" applyFont="1" applyBorder="1" applyAlignment="1">
      <alignment horizontal="center" vertical="center" shrinkToFit="1"/>
    </xf>
    <xf numFmtId="0" fontId="72" fillId="2" borderId="22" xfId="1" applyFont="1" applyFill="1" applyBorder="1" applyAlignment="1">
      <alignment vertical="top" textRotation="255"/>
    </xf>
    <xf numFmtId="0" fontId="57" fillId="2" borderId="5" xfId="0" applyFont="1" applyFill="1" applyBorder="1" applyAlignment="1">
      <alignment vertical="top" textRotation="255"/>
    </xf>
    <xf numFmtId="0" fontId="79" fillId="2" borderId="0" xfId="0" applyFont="1" applyFill="1" applyAlignment="1">
      <alignment vertical="center" textRotation="255"/>
    </xf>
    <xf numFmtId="0" fontId="2" fillId="2" borderId="22" xfId="1" applyFill="1" applyBorder="1" applyAlignment="1">
      <alignment vertical="top" textRotation="255"/>
    </xf>
    <xf numFmtId="0" fontId="93" fillId="0" borderId="0" xfId="2" applyFont="1" applyAlignment="1">
      <alignment wrapText="1"/>
    </xf>
    <xf numFmtId="0" fontId="34" fillId="13" borderId="15" xfId="1" applyFont="1" applyFill="1" applyBorder="1" applyAlignment="1">
      <alignment vertical="top" textRotation="255"/>
    </xf>
    <xf numFmtId="177" fontId="0" fillId="4" borderId="80" xfId="0" applyNumberFormat="1" applyFill="1" applyBorder="1" applyAlignment="1">
      <alignment vertical="center" shrinkToFit="1"/>
    </xf>
    <xf numFmtId="9" fontId="0" fillId="0" borderId="79" xfId="0" applyNumberFormat="1" applyBorder="1" applyAlignment="1">
      <alignment vertical="center" shrinkToFit="1"/>
    </xf>
    <xf numFmtId="176" fontId="22" fillId="0" borderId="78" xfId="2" applyNumberFormat="1" applyFont="1" applyBorder="1" applyAlignment="1">
      <alignment horizontal="center" vertical="center" shrinkToFit="1"/>
    </xf>
    <xf numFmtId="0" fontId="2" fillId="0" borderId="79" xfId="1" applyBorder="1"/>
    <xf numFmtId="0" fontId="2" fillId="0" borderId="79" xfId="1" applyBorder="1" applyAlignment="1">
      <alignment shrinkToFit="1"/>
    </xf>
    <xf numFmtId="0" fontId="0" fillId="0" borderId="79" xfId="0" applyBorder="1" applyAlignment="1">
      <alignment vertical="center"/>
    </xf>
    <xf numFmtId="176" fontId="35" fillId="19" borderId="81" xfId="0" applyNumberFormat="1" applyFont="1" applyFill="1" applyBorder="1" applyAlignment="1">
      <alignment vertical="center" shrinkToFit="1"/>
    </xf>
    <xf numFmtId="176" fontId="35" fillId="19" borderId="82" xfId="0" applyNumberFormat="1" applyFont="1" applyFill="1" applyBorder="1" applyAlignment="1">
      <alignment vertical="center" shrinkToFit="1"/>
    </xf>
    <xf numFmtId="176" fontId="35" fillId="19" borderId="83" xfId="0" applyNumberFormat="1" applyFont="1" applyFill="1" applyBorder="1" applyAlignment="1">
      <alignment vertical="center" shrinkToFit="1"/>
    </xf>
    <xf numFmtId="176" fontId="35" fillId="19" borderId="84" xfId="0" applyNumberFormat="1" applyFont="1" applyFill="1" applyBorder="1" applyAlignment="1">
      <alignment vertical="center" shrinkToFit="1"/>
    </xf>
    <xf numFmtId="176" fontId="35" fillId="19" borderId="85" xfId="0" applyNumberFormat="1" applyFont="1" applyFill="1" applyBorder="1" applyAlignment="1">
      <alignment vertical="center" shrinkToFit="1"/>
    </xf>
    <xf numFmtId="176" fontId="13" fillId="19" borderId="81" xfId="0" applyNumberFormat="1" applyFont="1" applyFill="1" applyBorder="1" applyAlignment="1">
      <alignment vertical="center" shrinkToFit="1"/>
    </xf>
    <xf numFmtId="176" fontId="35" fillId="0" borderId="81" xfId="0" applyNumberFormat="1" applyFont="1" applyBorder="1" applyAlignment="1">
      <alignment vertical="center" shrinkToFit="1"/>
    </xf>
    <xf numFmtId="176" fontId="35" fillId="2" borderId="81" xfId="0" applyNumberFormat="1" applyFont="1" applyFill="1" applyBorder="1" applyAlignment="1">
      <alignment vertical="center" shrinkToFit="1"/>
    </xf>
    <xf numFmtId="176" fontId="37" fillId="0" borderId="86" xfId="0" applyNumberFormat="1" applyFont="1" applyBorder="1" applyAlignment="1">
      <alignment vertical="center" shrinkToFit="1"/>
    </xf>
    <xf numFmtId="176" fontId="68" fillId="0" borderId="86" xfId="0" applyNumberFormat="1" applyFont="1" applyBorder="1" applyAlignment="1">
      <alignment vertical="center" shrinkToFit="1"/>
    </xf>
    <xf numFmtId="176" fontId="37" fillId="2" borderId="86" xfId="0" applyNumberFormat="1" applyFont="1" applyFill="1" applyBorder="1" applyAlignment="1">
      <alignment vertical="center" shrinkToFit="1"/>
    </xf>
    <xf numFmtId="176" fontId="62" fillId="0" borderId="86" xfId="0" applyNumberFormat="1" applyFont="1" applyBorder="1" applyAlignment="1">
      <alignment vertical="center" shrinkToFit="1"/>
    </xf>
    <xf numFmtId="176" fontId="62" fillId="2" borderId="86" xfId="0" applyNumberFormat="1" applyFont="1" applyFill="1" applyBorder="1" applyAlignment="1">
      <alignment vertical="center" shrinkToFit="1"/>
    </xf>
    <xf numFmtId="176" fontId="68" fillId="18" borderId="86" xfId="0" applyNumberFormat="1" applyFont="1" applyFill="1" applyBorder="1" applyAlignment="1">
      <alignment vertical="center" shrinkToFit="1"/>
    </xf>
    <xf numFmtId="176" fontId="68" fillId="10" borderId="86" xfId="0" applyNumberFormat="1" applyFont="1" applyFill="1" applyBorder="1" applyAlignment="1">
      <alignment vertical="center" shrinkToFit="1"/>
    </xf>
    <xf numFmtId="176" fontId="68" fillId="2" borderId="86" xfId="0" applyNumberFormat="1" applyFont="1" applyFill="1" applyBorder="1" applyAlignment="1">
      <alignment vertical="center" shrinkToFit="1"/>
    </xf>
    <xf numFmtId="0" fontId="29" fillId="6" borderId="40" xfId="0" applyFont="1" applyFill="1" applyBorder="1" applyAlignment="1">
      <alignment vertical="center"/>
    </xf>
    <xf numFmtId="0" fontId="29" fillId="6" borderId="0" xfId="0" applyFont="1" applyFill="1" applyAlignment="1">
      <alignment vertical="center" shrinkToFit="1"/>
    </xf>
    <xf numFmtId="0" fontId="94" fillId="0" borderId="0" xfId="2" applyFont="1" applyAlignment="1">
      <alignment wrapText="1"/>
    </xf>
    <xf numFmtId="0" fontId="7" fillId="0" borderId="0" xfId="0" applyFont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 textRotation="255"/>
    </xf>
    <xf numFmtId="0" fontId="9" fillId="0" borderId="0" xfId="0" applyFont="1" applyAlignment="1">
      <alignment horizontal="center" shrinkToFit="1"/>
    </xf>
    <xf numFmtId="0" fontId="2" fillId="0" borderId="26" xfId="1" applyBorder="1" applyAlignment="1">
      <alignment horizontal="center"/>
    </xf>
    <xf numFmtId="0" fontId="2" fillId="0" borderId="28" xfId="1" applyBorder="1" applyAlignment="1">
      <alignment horizontal="center"/>
    </xf>
    <xf numFmtId="0" fontId="26" fillId="0" borderId="27" xfId="1" applyFont="1" applyBorder="1" applyAlignment="1">
      <alignment horizontal="center" vertical="center" wrapText="1"/>
    </xf>
    <xf numFmtId="0" fontId="26" fillId="0" borderId="29" xfId="1" applyFont="1" applyBorder="1" applyAlignment="1">
      <alignment horizontal="center" vertical="center" wrapText="1"/>
    </xf>
    <xf numFmtId="0" fontId="4" fillId="0" borderId="27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19" xfId="1" applyFont="1" applyBorder="1" applyAlignment="1">
      <alignment horizontal="center"/>
    </xf>
    <xf numFmtId="0" fontId="2" fillId="0" borderId="35" xfId="1" applyBorder="1" applyAlignment="1">
      <alignment horizontal="center"/>
    </xf>
    <xf numFmtId="0" fontId="27" fillId="0" borderId="27" xfId="1" applyFont="1" applyBorder="1" applyAlignment="1">
      <alignment horizontal="center" vertical="center" wrapText="1"/>
    </xf>
    <xf numFmtId="0" fontId="27" fillId="0" borderId="29" xfId="1" applyFont="1" applyBorder="1" applyAlignment="1">
      <alignment horizontal="center" vertical="center" wrapText="1"/>
    </xf>
    <xf numFmtId="0" fontId="27" fillId="0" borderId="19" xfId="1" applyFont="1" applyBorder="1" applyAlignment="1">
      <alignment horizontal="center" vertical="center" wrapText="1"/>
    </xf>
    <xf numFmtId="0" fontId="26" fillId="0" borderId="17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30" xfId="1" applyFont="1" applyBorder="1" applyAlignment="1">
      <alignment horizontal="center" vertical="center" wrapText="1"/>
    </xf>
    <xf numFmtId="0" fontId="26" fillId="0" borderId="19" xfId="1" applyFont="1" applyBorder="1" applyAlignment="1">
      <alignment horizontal="center" vertical="center" wrapText="1"/>
    </xf>
    <xf numFmtId="176" fontId="4" fillId="0" borderId="12" xfId="0" applyNumberFormat="1" applyFon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4" fillId="20" borderId="12" xfId="0" applyNumberFormat="1" applyFont="1" applyFill="1" applyBorder="1" applyAlignment="1">
      <alignment horizontal="center" vertical="center"/>
    </xf>
    <xf numFmtId="176" fontId="0" fillId="20" borderId="12" xfId="0" applyNumberFormat="1" applyFill="1" applyBorder="1" applyAlignment="1">
      <alignment horizontal="center" vertical="center"/>
    </xf>
  </cellXfs>
  <cellStyles count="4">
    <cellStyle name="標準" xfId="0" builtinId="0"/>
    <cellStyle name="標準_坂上班 (2)" xfId="2" xr:uid="{7CEFC2FE-8287-45ED-A35D-512B7D16876F}"/>
    <cellStyle name="標準_坂上班 (3)" xfId="3" xr:uid="{BF0DB81D-B664-40A8-87C5-07422BFEDCC2}"/>
    <cellStyle name="標準_上村班 (2)" xfId="1" xr:uid="{0EAE9E96-DF65-4772-A0CC-B676CFF49069}"/>
  </cellStyles>
  <dxfs count="0"/>
  <tableStyles count="0" defaultTableStyle="TableStyleMedium2" defaultPivotStyle="PivotStyleLight16"/>
  <colors>
    <mruColors>
      <color rgb="FFFFFFCC"/>
      <color rgb="FF00FFFF"/>
      <color rgb="FFFFCCFF"/>
      <color rgb="FFFFCC99"/>
      <color rgb="FFFF66FF"/>
      <color rgb="FFCC99FF"/>
      <color rgb="FFFF99CC"/>
      <color rgb="FFFF99FF"/>
      <color rgb="FFFF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 b="1">
                <a:latin typeface="BIZ UDP明朝 Medium" panose="02020500000000000000" pitchFamily="18" charset="-128"/>
                <a:ea typeface="BIZ UDP明朝 Medium" panose="02020500000000000000" pitchFamily="18" charset="-128"/>
              </a:rPr>
              <a:t>鍛冶班　実数と目標時間との対比</a:t>
            </a:r>
            <a:r>
              <a:rPr lang="en-US" altLang="ja-JP" sz="2000" b="1">
                <a:latin typeface="BIZ UDP明朝 Medium" panose="02020500000000000000" pitchFamily="18" charset="-128"/>
                <a:ea typeface="BIZ UDP明朝 Medium" panose="02020500000000000000" pitchFamily="18" charset="-128"/>
              </a:rPr>
              <a:t>(</a:t>
            </a:r>
            <a:r>
              <a:rPr lang="ja-JP" altLang="en-US" sz="2000" b="1">
                <a:latin typeface="BIZ UDP明朝 Medium" panose="02020500000000000000" pitchFamily="18" charset="-128"/>
                <a:ea typeface="BIZ UDP明朝 Medium" panose="02020500000000000000" pitchFamily="18" charset="-128"/>
              </a:rPr>
              <a:t>泉北</a:t>
            </a:r>
            <a:r>
              <a:rPr lang="en-US" altLang="ja-JP" sz="2000" b="1">
                <a:latin typeface="BIZ UDP明朝 Medium" panose="02020500000000000000" pitchFamily="18" charset="-128"/>
                <a:ea typeface="BIZ UDP明朝 Medium" panose="02020500000000000000" pitchFamily="18" charset="-128"/>
              </a:rPr>
              <a:t>)</a:t>
            </a:r>
            <a:endParaRPr lang="ja-JP" altLang="en-US" sz="2000" b="1">
              <a:latin typeface="BIZ UDP明朝 Medium" panose="02020500000000000000" pitchFamily="18" charset="-128"/>
              <a:ea typeface="BIZ UDP明朝 Medium" panose="02020500000000000000" pitchFamily="18" charset="-12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表!$I$4</c:f>
              <c:strCache>
                <c:ptCount val="1"/>
                <c:pt idx="0">
                  <c:v>鍛冶目標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BB937AF-C2DB-420C-A2E9-1F7832DAC91A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5C6-4371-A7FE-7A4EF0555F2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095C70E-6849-4625-B329-FA846D1854F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5C6-4371-A7FE-7A4EF0555F2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AA97028-FF0A-4891-87F1-9389E3384A0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5C6-4371-A7FE-7A4EF0555F2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3D320C9-9C29-4E6F-ADFB-399D9E7AC8A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5C6-4371-A7FE-7A4EF0555F2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FC79C26-FE7A-4CA4-A2C4-CCEFF8B518D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5C6-4371-A7FE-7A4EF0555F2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A8C2FB3-7B5D-452D-9240-CC447E8E0EE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5C6-4371-A7FE-7A4EF0555F2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79DA107-85DE-4A44-ADA9-B76AA788F7F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5C6-4371-A7FE-7A4EF0555F2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F185A11-0CC1-4A15-B0C1-67EE57E3DBF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5C6-4371-A7FE-7A4EF0555F2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440BE28-D517-4833-B4C0-A540B4BE091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5C6-4371-A7FE-7A4EF0555F2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2784104-FF0E-4199-B8C2-2416417D055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5C6-4371-A7FE-7A4EF0555F2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A2D297B-AB46-4093-B0C6-C11F5F0ED97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5C6-4371-A7FE-7A4EF0555F2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857813C-DFC1-42DE-9D76-F0DBF0AFEF3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5C6-4371-A7FE-7A4EF0555F2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4B38273-4D5F-4FF7-A96D-CE6D016B9A4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5C6-4371-A7FE-7A4EF0555F2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690FA94-9720-4F98-A53A-267BBCCA312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5C6-4371-A7FE-7A4EF0555F2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3E9669C-2AC3-493A-8F6E-38A51C04021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5C6-4371-A7FE-7A4EF0555F2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CAA4B27-151B-4CBA-B9E6-152853334A9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5C6-4371-A7FE-7A4EF0555F2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B2668D6-8C1F-4466-B876-735A6486A86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5C6-4371-A7FE-7A4EF0555F2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7D1145E-F884-4B65-A954-E4E351C3E9A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5C6-4371-A7FE-7A4EF0555F2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86F54F2-AA6C-48F0-8D87-145EC752FEB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B966-4B9F-8055-FFB33BE6789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64D25A4-F776-4B78-94E6-C5D4303625FC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D87-44EF-BB87-A54864A651A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B056BA0-597A-4E08-A8BB-C932BD15374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678-413E-8CAB-8EFD7A3AFF7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090B5985-AA95-44EA-A592-13F54BBB6AC5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D94-4A19-8C53-E341F459F08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795859BD-B307-4B8F-B0D6-BBEF96243E6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D94-4A19-8C53-E341F459F08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0412F30C-5797-4FB4-8805-83C6336CC4AD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4B2-4F16-9DBC-454A80DC72B2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A6095AFF-EAE1-40B1-B8EF-E8FA920871D6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4B2-4F16-9DBC-454A80DC72B2}"/>
                </c:ext>
              </c:extLst>
            </c:dLbl>
            <c:spPr>
              <a:solidFill>
                <a:srgbClr val="FFFFCC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Pゴシック" panose="020B0400000000000000" pitchFamily="50" charset="-128"/>
                    <a:ea typeface="BIZ UDPゴシック" panose="020B0400000000000000" pitchFamily="50" charset="-128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表!$B$5:$C$22</c:f>
              <c:multiLvlStrCache>
                <c:ptCount val="18"/>
                <c:lvl>
                  <c:pt idx="0">
                    <c:v>養老IC　小倉高架橋P28
8/30</c:v>
                  </c:pt>
                  <c:pt idx="1">
                    <c:v>養老IC大跡高架橋BR1P10
6/中</c:v>
                  </c:pt>
                  <c:pt idx="2">
                    <c:v>畦地第二橋A1A2
27/2/15</c:v>
                  </c:pt>
                  <c:pt idx="3">
                    <c:v>関西空港ﾉｯｸｵﾌP7桁付
10/1</c:v>
                  </c:pt>
                  <c:pt idx="4">
                    <c:v>関西空港ﾉｯｸｵﾌP18桁付
12/1→2/1</c:v>
                  </c:pt>
                  <c:pt idx="5">
                    <c:v>関西空港ﾉｯｸｵﾌP14脚付
塗前6/中</c:v>
                  </c:pt>
                  <c:pt idx="6">
                    <c:v>関西空港ﾉｯｸｵﾌP14桁付
12/1</c:v>
                  </c:pt>
                  <c:pt idx="7">
                    <c:v>養老IC本線他3橋 小倉P44,A2
5/末6月</c:v>
                  </c:pt>
                  <c:pt idx="8">
                    <c:v>養老　大跡高架橋BR3(P22)
R8/9/中</c:v>
                  </c:pt>
                  <c:pt idx="9">
                    <c:v>養老IC本線他3橋　小倉P38
5/30</c:v>
                  </c:pt>
                  <c:pt idx="10">
                    <c:v>門真高架橋P60
26/12/25</c:v>
                  </c:pt>
                  <c:pt idx="11">
                    <c:v>北真志野　上りA1A2
9/10</c:v>
                  </c:pt>
                  <c:pt idx="12">
                    <c:v>温品下部工ブラケット7/15メッキ入</c:v>
                  </c:pt>
                  <c:pt idx="13">
                    <c:v>八潮PAﾗﾝﾌﾟ橋PC3橋脚
7/15</c:v>
                  </c:pt>
                  <c:pt idx="14">
                    <c:v>畦地第一橋A1A2
12/15</c:v>
                  </c:pt>
                  <c:pt idx="15">
                    <c:v>養老　小倉BR2(P34)
現地7/初</c:v>
                  </c:pt>
                  <c:pt idx="16">
                    <c:v>養老IC本線他3橋 本線P5,A1
8月下旬頃</c:v>
                  </c:pt>
                  <c:pt idx="17">
                    <c:v>富野高架橋中
A2　3/24現予</c:v>
                  </c:pt>
                </c:lvl>
                <c:lvl>
                  <c:pt idx="0">
                    <c:v>251004</c:v>
                  </c:pt>
                  <c:pt idx="1">
                    <c:v>24Z009</c:v>
                  </c:pt>
                  <c:pt idx="2">
                    <c:v>251020</c:v>
                  </c:pt>
                  <c:pt idx="3">
                    <c:v>253009-02</c:v>
                  </c:pt>
                  <c:pt idx="4">
                    <c:v>253010-02</c:v>
                  </c:pt>
                  <c:pt idx="5">
                    <c:v>253043</c:v>
                  </c:pt>
                  <c:pt idx="6">
                    <c:v>253011</c:v>
                  </c:pt>
                  <c:pt idx="7">
                    <c:v>247023-03</c:v>
                  </c:pt>
                  <c:pt idx="8">
                    <c:v>253018</c:v>
                  </c:pt>
                  <c:pt idx="9">
                    <c:v>247023-01</c:v>
                  </c:pt>
                  <c:pt idx="10">
                    <c:v>23Z035</c:v>
                  </c:pt>
                  <c:pt idx="11">
                    <c:v>248015</c:v>
                  </c:pt>
                  <c:pt idx="12">
                    <c:v>25Y025</c:v>
                  </c:pt>
                  <c:pt idx="13">
                    <c:v>264010</c:v>
                  </c:pt>
                  <c:pt idx="14">
                    <c:v>251019</c:v>
                  </c:pt>
                  <c:pt idx="15">
                    <c:v>248020</c:v>
                  </c:pt>
                  <c:pt idx="16">
                    <c:v>247023-02</c:v>
                  </c:pt>
                  <c:pt idx="17">
                    <c:v>22Y005</c:v>
                  </c:pt>
                </c:lvl>
              </c:multiLvlStrCache>
            </c:multiLvlStrRef>
          </c:cat>
          <c:val>
            <c:numRef>
              <c:f>表!$I$5:$I$22</c:f>
              <c:numCache>
                <c:formatCode>0_ ;[Red]\-0\ </c:formatCode>
                <c:ptCount val="18"/>
                <c:pt idx="0">
                  <c:v>360.46000000000004</c:v>
                </c:pt>
                <c:pt idx="1">
                  <c:v>389.4</c:v>
                </c:pt>
                <c:pt idx="2">
                  <c:v>449.57</c:v>
                </c:pt>
                <c:pt idx="3">
                  <c:v>221.89999999999998</c:v>
                </c:pt>
                <c:pt idx="4">
                  <c:v>465.5</c:v>
                </c:pt>
                <c:pt idx="5">
                  <c:v>256.89999999999998</c:v>
                </c:pt>
                <c:pt idx="6">
                  <c:v>766.5</c:v>
                </c:pt>
                <c:pt idx="7">
                  <c:v>568.26</c:v>
                </c:pt>
                <c:pt idx="8">
                  <c:v>400.65999999999997</c:v>
                </c:pt>
                <c:pt idx="9">
                  <c:v>442.2</c:v>
                </c:pt>
                <c:pt idx="10">
                  <c:v>626.04</c:v>
                </c:pt>
                <c:pt idx="11">
                  <c:v>335</c:v>
                </c:pt>
                <c:pt idx="12">
                  <c:v>41.989999999999995</c:v>
                </c:pt>
                <c:pt idx="13">
                  <c:v>306.60000000000002</c:v>
                </c:pt>
                <c:pt idx="14">
                  <c:v>411.38</c:v>
                </c:pt>
                <c:pt idx="15">
                  <c:v>320.93</c:v>
                </c:pt>
                <c:pt idx="16">
                  <c:v>1307.8400000000001</c:v>
                </c:pt>
                <c:pt idx="17">
                  <c:v>964.36799999999994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表!$K$5:$K$22</c15:f>
                <c15:dlblRangeCache>
                  <c:ptCount val="18"/>
                  <c:pt idx="0">
                    <c:v>87 </c:v>
                  </c:pt>
                  <c:pt idx="1">
                    <c:v>91 </c:v>
                  </c:pt>
                  <c:pt idx="2">
                    <c:v>4 </c:v>
                  </c:pt>
                  <c:pt idx="3">
                    <c:v>33 </c:v>
                  </c:pt>
                  <c:pt idx="4">
                    <c:v>282 </c:v>
                  </c:pt>
                  <c:pt idx="5">
                    <c:v>-33 </c:v>
                  </c:pt>
                  <c:pt idx="6">
                    <c:v>595 </c:v>
                  </c:pt>
                  <c:pt idx="7">
                    <c:v>28 </c:v>
                  </c:pt>
                  <c:pt idx="8">
                    <c:v>100 </c:v>
                  </c:pt>
                  <c:pt idx="9">
                    <c:v>97 </c:v>
                  </c:pt>
                  <c:pt idx="10">
                    <c:v>188 </c:v>
                  </c:pt>
                  <c:pt idx="11">
                    <c:v>247 </c:v>
                  </c:pt>
                  <c:pt idx="12">
                    <c:v>-40 </c:v>
                  </c:pt>
                  <c:pt idx="13">
                    <c:v>234 </c:v>
                  </c:pt>
                  <c:pt idx="14">
                    <c:v>73 </c:v>
                  </c:pt>
                  <c:pt idx="15">
                    <c:v>49 </c:v>
                  </c:pt>
                  <c:pt idx="16">
                    <c:v>543 </c:v>
                  </c:pt>
                  <c:pt idx="17">
                    <c:v>306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65C6-4371-A7FE-7A4EF0555F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802635296"/>
        <c:axId val="802641856"/>
      </c:barChart>
      <c:barChart>
        <c:barDir val="col"/>
        <c:grouping val="clustered"/>
        <c:varyColors val="0"/>
        <c:ser>
          <c:idx val="1"/>
          <c:order val="1"/>
          <c:tx>
            <c:strRef>
              <c:f>表!$J$4</c:f>
              <c:strCache>
                <c:ptCount val="1"/>
                <c:pt idx="0">
                  <c:v>鍛冶実数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表!$B$5:$C$22</c:f>
              <c:multiLvlStrCache>
                <c:ptCount val="18"/>
                <c:lvl>
                  <c:pt idx="0">
                    <c:v>養老IC　小倉高架橋P28
8/30</c:v>
                  </c:pt>
                  <c:pt idx="1">
                    <c:v>養老IC大跡高架橋BR1P10
6/中</c:v>
                  </c:pt>
                  <c:pt idx="2">
                    <c:v>畦地第二橋A1A2
27/2/15</c:v>
                  </c:pt>
                  <c:pt idx="3">
                    <c:v>関西空港ﾉｯｸｵﾌP7桁付
10/1</c:v>
                  </c:pt>
                  <c:pt idx="4">
                    <c:v>関西空港ﾉｯｸｵﾌP18桁付
12/1→2/1</c:v>
                  </c:pt>
                  <c:pt idx="5">
                    <c:v>関西空港ﾉｯｸｵﾌP14脚付
塗前6/中</c:v>
                  </c:pt>
                  <c:pt idx="6">
                    <c:v>関西空港ﾉｯｸｵﾌP14桁付
12/1</c:v>
                  </c:pt>
                  <c:pt idx="7">
                    <c:v>養老IC本線他3橋 小倉P44,A2
5/末6月</c:v>
                  </c:pt>
                  <c:pt idx="8">
                    <c:v>養老　大跡高架橋BR3(P22)
R8/9/中</c:v>
                  </c:pt>
                  <c:pt idx="9">
                    <c:v>養老IC本線他3橋　小倉P38
5/30</c:v>
                  </c:pt>
                  <c:pt idx="10">
                    <c:v>門真高架橋P60
26/12/25</c:v>
                  </c:pt>
                  <c:pt idx="11">
                    <c:v>北真志野　上りA1A2
9/10</c:v>
                  </c:pt>
                  <c:pt idx="12">
                    <c:v>温品下部工ブラケット7/15メッキ入</c:v>
                  </c:pt>
                  <c:pt idx="13">
                    <c:v>八潮PAﾗﾝﾌﾟ橋PC3橋脚
7/15</c:v>
                  </c:pt>
                  <c:pt idx="14">
                    <c:v>畦地第一橋A1A2
12/15</c:v>
                  </c:pt>
                  <c:pt idx="15">
                    <c:v>養老　小倉BR2(P34)
現地7/初</c:v>
                  </c:pt>
                  <c:pt idx="16">
                    <c:v>養老IC本線他3橋 本線P5,A1
8月下旬頃</c:v>
                  </c:pt>
                  <c:pt idx="17">
                    <c:v>富野高架橋中
A2　3/24現予</c:v>
                  </c:pt>
                </c:lvl>
                <c:lvl>
                  <c:pt idx="0">
                    <c:v>251004</c:v>
                  </c:pt>
                  <c:pt idx="1">
                    <c:v>24Z009</c:v>
                  </c:pt>
                  <c:pt idx="2">
                    <c:v>251020</c:v>
                  </c:pt>
                  <c:pt idx="3">
                    <c:v>253009-02</c:v>
                  </c:pt>
                  <c:pt idx="4">
                    <c:v>253010-02</c:v>
                  </c:pt>
                  <c:pt idx="5">
                    <c:v>253043</c:v>
                  </c:pt>
                  <c:pt idx="6">
                    <c:v>253011</c:v>
                  </c:pt>
                  <c:pt idx="7">
                    <c:v>247023-03</c:v>
                  </c:pt>
                  <c:pt idx="8">
                    <c:v>253018</c:v>
                  </c:pt>
                  <c:pt idx="9">
                    <c:v>247023-01</c:v>
                  </c:pt>
                  <c:pt idx="10">
                    <c:v>23Z035</c:v>
                  </c:pt>
                  <c:pt idx="11">
                    <c:v>248015</c:v>
                  </c:pt>
                  <c:pt idx="12">
                    <c:v>25Y025</c:v>
                  </c:pt>
                  <c:pt idx="13">
                    <c:v>264010</c:v>
                  </c:pt>
                  <c:pt idx="14">
                    <c:v>251019</c:v>
                  </c:pt>
                  <c:pt idx="15">
                    <c:v>248020</c:v>
                  </c:pt>
                  <c:pt idx="16">
                    <c:v>247023-02</c:v>
                  </c:pt>
                  <c:pt idx="17">
                    <c:v>22Y005</c:v>
                  </c:pt>
                </c:lvl>
              </c:multiLvlStrCache>
            </c:multiLvlStrRef>
          </c:cat>
          <c:val>
            <c:numRef>
              <c:f>表!$J$5:$J$22</c:f>
              <c:numCache>
                <c:formatCode>0_ ;[Red]\-0\ </c:formatCode>
                <c:ptCount val="18"/>
                <c:pt idx="0">
                  <c:v>273</c:v>
                </c:pt>
                <c:pt idx="1">
                  <c:v>298</c:v>
                </c:pt>
                <c:pt idx="2">
                  <c:v>446</c:v>
                </c:pt>
                <c:pt idx="3">
                  <c:v>189</c:v>
                </c:pt>
                <c:pt idx="4">
                  <c:v>184</c:v>
                </c:pt>
                <c:pt idx="5">
                  <c:v>290</c:v>
                </c:pt>
                <c:pt idx="6">
                  <c:v>172</c:v>
                </c:pt>
                <c:pt idx="7">
                  <c:v>540</c:v>
                </c:pt>
                <c:pt idx="8">
                  <c:v>301</c:v>
                </c:pt>
                <c:pt idx="9">
                  <c:v>345</c:v>
                </c:pt>
                <c:pt idx="10">
                  <c:v>438</c:v>
                </c:pt>
                <c:pt idx="11">
                  <c:v>88</c:v>
                </c:pt>
                <c:pt idx="12">
                  <c:v>82</c:v>
                </c:pt>
                <c:pt idx="13">
                  <c:v>73</c:v>
                </c:pt>
                <c:pt idx="14">
                  <c:v>338</c:v>
                </c:pt>
                <c:pt idx="15">
                  <c:v>272</c:v>
                </c:pt>
                <c:pt idx="16">
                  <c:v>765</c:v>
                </c:pt>
                <c:pt idx="17">
                  <c:v>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5C6-4371-A7FE-7A4EF0555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375430064"/>
        <c:axId val="1375423824"/>
      </c:barChart>
      <c:catAx>
        <c:axId val="80263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2641856"/>
        <c:crosses val="autoZero"/>
        <c:auto val="1"/>
        <c:lblAlgn val="ctr"/>
        <c:lblOffset val="100"/>
        <c:noMultiLvlLbl val="0"/>
      </c:catAx>
      <c:valAx>
        <c:axId val="8026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_ ;[Red]\-0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ゴシック" panose="020B0400000000000000" pitchFamily="50" charset="-128"/>
                <a:ea typeface="+mn-ea"/>
                <a:cs typeface="+mn-cs"/>
              </a:defRPr>
            </a:pPr>
            <a:endParaRPr lang="ja-JP"/>
          </a:p>
        </c:txPr>
        <c:crossAx val="802635296"/>
        <c:crosses val="autoZero"/>
        <c:crossBetween val="between"/>
      </c:valAx>
      <c:valAx>
        <c:axId val="1375423824"/>
        <c:scaling>
          <c:orientation val="minMax"/>
          <c:max val="3000"/>
        </c:scaling>
        <c:delete val="1"/>
        <c:axPos val="r"/>
        <c:numFmt formatCode="0_ ;[Red]\-0\ " sourceLinked="1"/>
        <c:majorTickMark val="out"/>
        <c:minorTickMark val="none"/>
        <c:tickLblPos val="nextTo"/>
        <c:crossAx val="1375430064"/>
        <c:crosses val="max"/>
        <c:crossBetween val="between"/>
      </c:valAx>
      <c:catAx>
        <c:axId val="1375430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542382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664054955950005"/>
          <c:y val="5.8656713931938574E-2"/>
          <c:w val="0.20541790259166043"/>
          <c:h val="3.756528091659047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" l="0" r="0" t="0" header="0.31496062992125984" footer="0.31496062992125984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 b="1">
                <a:latin typeface="BIZ UDP明朝 Medium" panose="02020500000000000000" pitchFamily="18" charset="-128"/>
                <a:ea typeface="BIZ UDP明朝 Medium" panose="02020500000000000000" pitchFamily="18" charset="-128"/>
              </a:rPr>
              <a:t>　全体（鍛冶＋溶接）　実数からの予想時間と目標時間との対比（泉北）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8.9647853977341804E-2"/>
          <c:y val="9.5976335953818021E-2"/>
          <c:w val="0.89496797292383434"/>
          <c:h val="0.56141000233552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表!$D$4</c:f>
              <c:strCache>
                <c:ptCount val="1"/>
                <c:pt idx="0">
                  <c:v>目標時間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0C8A367-98E6-425F-98FF-6DB88043FB1A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BA2-4FD8-853F-B2A9F984401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48EA64F-E5B8-40FB-A9CC-DD10797493E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BA2-4FD8-853F-B2A9F984401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CBC6214-15C9-4178-A992-54944572EAA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BA2-4FD8-853F-B2A9F984401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E659760-E309-4485-983F-418DA9A375F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BA2-4FD8-853F-B2A9F984401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CCA26A9-8469-4E26-9828-D4BEEE18184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BA2-4FD8-853F-B2A9F984401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B0C013D-2867-41A7-9F2F-DC8A2868D64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BA2-4FD8-853F-B2A9F984401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1827535-473A-4FF3-B01B-EB2000B3824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BA2-4FD8-853F-B2A9F984401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8F9E449-BEEA-49F2-B259-ADF5E85DA88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BA2-4FD8-853F-B2A9F984401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C0DA62B-7366-4E42-A427-EB695A2B65A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BA2-4FD8-853F-B2A9F984401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AEA82B2-1A19-4CE7-A059-98979CE54C3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BA2-4FD8-853F-B2A9F984401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27B273C-9D4B-48A2-B2D6-5B3B5818638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BA2-4FD8-853F-B2A9F984401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9D583BB-47B4-410A-9836-F0FC41BBC96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BA2-4FD8-853F-B2A9F984401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5DAB20C-FF79-4D6D-9A7F-BA8F1E394F6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BA2-4FD8-853F-B2A9F984401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30D9CEC-444F-4AF5-84D9-DB52A4E563C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BA2-4FD8-853F-B2A9F984401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B22B4A7-C12B-4F0B-B59D-BF9FBBCB3E2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BA2-4FD8-853F-B2A9F984401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FF6CE60-E0BB-4505-843A-010FB855D11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BA2-4FD8-853F-B2A9F984401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C42337C-6BB6-43EF-883F-296DA532091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BA2-4FD8-853F-B2A9F984401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B28AE22-F345-41DB-8B00-C505897EF61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BA2-4FD8-853F-B2A9F984401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BF16729-FEEE-4426-8834-72F59B738463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9A9-4C69-8729-C3F20555223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05266BB-CA45-4759-B19E-01FAD704DDFE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F87-4DD3-A3EE-94CFFE2678F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1EBC2DA-E777-4572-9F9F-B68E31F0225A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B6B-488C-A47C-0F8B4132E60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E0896FF2-B4C7-4B3C-B0D6-B6AC5D169D34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61E-41DC-AB07-C968AA9928C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865BC7B-31D7-4C50-A72A-1C4A96433BD3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61E-41DC-AB07-C968AA9928C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091E392-5C59-4E3B-BB1F-F511C7F7457D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61E-41DC-AB07-C968AA9928C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87D98C4F-6ACD-4F54-9415-BE8053743415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61E-41DC-AB07-C968AA9928CD}"/>
                </c:ext>
              </c:extLst>
            </c:dLbl>
            <c:spPr>
              <a:solidFill>
                <a:srgbClr val="FFFFCC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Pゴシック" panose="020B0400000000000000" pitchFamily="50" charset="-128"/>
                    <a:ea typeface="BIZ UDPゴシック" panose="020B0400000000000000" pitchFamily="50" charset="-128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表!$B$5:$C$22</c:f>
              <c:multiLvlStrCache>
                <c:ptCount val="18"/>
                <c:lvl>
                  <c:pt idx="0">
                    <c:v>養老IC　小倉高架橋P28
8/30</c:v>
                  </c:pt>
                  <c:pt idx="1">
                    <c:v>養老IC大跡高架橋BR1P10
6/中</c:v>
                  </c:pt>
                  <c:pt idx="2">
                    <c:v>畦地第二橋A1A2
27/2/15</c:v>
                  </c:pt>
                  <c:pt idx="3">
                    <c:v>関西空港ﾉｯｸｵﾌP7桁付
10/1</c:v>
                  </c:pt>
                  <c:pt idx="4">
                    <c:v>関西空港ﾉｯｸｵﾌP18桁付
12/1→2/1</c:v>
                  </c:pt>
                  <c:pt idx="5">
                    <c:v>関西空港ﾉｯｸｵﾌP14脚付
塗前6/中</c:v>
                  </c:pt>
                  <c:pt idx="6">
                    <c:v>関西空港ﾉｯｸｵﾌP14桁付
12/1</c:v>
                  </c:pt>
                  <c:pt idx="7">
                    <c:v>養老IC本線他3橋 小倉P44,A2
5/末6月</c:v>
                  </c:pt>
                  <c:pt idx="8">
                    <c:v>養老　大跡高架橋BR3(P22)
R8/9/中</c:v>
                  </c:pt>
                  <c:pt idx="9">
                    <c:v>養老IC本線他3橋　小倉P38
5/30</c:v>
                  </c:pt>
                  <c:pt idx="10">
                    <c:v>門真高架橋P60
26/12/25</c:v>
                  </c:pt>
                  <c:pt idx="11">
                    <c:v>北真志野　上りA1A2
9/10</c:v>
                  </c:pt>
                  <c:pt idx="12">
                    <c:v>温品下部工ブラケット7/15メッキ入</c:v>
                  </c:pt>
                  <c:pt idx="13">
                    <c:v>八潮PAﾗﾝﾌﾟ橋PC3橋脚
7/15</c:v>
                  </c:pt>
                  <c:pt idx="14">
                    <c:v>畦地第一橋A1A2
12/15</c:v>
                  </c:pt>
                  <c:pt idx="15">
                    <c:v>養老　小倉BR2(P34)
現地7/初</c:v>
                  </c:pt>
                  <c:pt idx="16">
                    <c:v>養老IC本線他3橋 本線P5,A1
8月下旬頃</c:v>
                  </c:pt>
                  <c:pt idx="17">
                    <c:v>富野高架橋中
A2　3/24現予</c:v>
                  </c:pt>
                </c:lvl>
                <c:lvl>
                  <c:pt idx="0">
                    <c:v>251004</c:v>
                  </c:pt>
                  <c:pt idx="1">
                    <c:v>24Z009</c:v>
                  </c:pt>
                  <c:pt idx="2">
                    <c:v>251020</c:v>
                  </c:pt>
                  <c:pt idx="3">
                    <c:v>253009-02</c:v>
                  </c:pt>
                  <c:pt idx="4">
                    <c:v>253010-02</c:v>
                  </c:pt>
                  <c:pt idx="5">
                    <c:v>253043</c:v>
                  </c:pt>
                  <c:pt idx="6">
                    <c:v>253011</c:v>
                  </c:pt>
                  <c:pt idx="7">
                    <c:v>247023-03</c:v>
                  </c:pt>
                  <c:pt idx="8">
                    <c:v>253018</c:v>
                  </c:pt>
                  <c:pt idx="9">
                    <c:v>247023-01</c:v>
                  </c:pt>
                  <c:pt idx="10">
                    <c:v>23Z035</c:v>
                  </c:pt>
                  <c:pt idx="11">
                    <c:v>248015</c:v>
                  </c:pt>
                  <c:pt idx="12">
                    <c:v>25Y025</c:v>
                  </c:pt>
                  <c:pt idx="13">
                    <c:v>264010</c:v>
                  </c:pt>
                  <c:pt idx="14">
                    <c:v>251019</c:v>
                  </c:pt>
                  <c:pt idx="15">
                    <c:v>248020</c:v>
                  </c:pt>
                  <c:pt idx="16">
                    <c:v>247023-02</c:v>
                  </c:pt>
                  <c:pt idx="17">
                    <c:v>22Y005</c:v>
                  </c:pt>
                </c:lvl>
              </c:multiLvlStrCache>
            </c:multiLvlStrRef>
          </c:cat>
          <c:val>
            <c:numRef>
              <c:f>表!$D$5:$D$22</c:f>
              <c:numCache>
                <c:formatCode>General</c:formatCode>
                <c:ptCount val="18"/>
                <c:pt idx="0">
                  <c:v>538</c:v>
                </c:pt>
                <c:pt idx="1">
                  <c:v>590</c:v>
                </c:pt>
                <c:pt idx="2">
                  <c:v>671</c:v>
                </c:pt>
                <c:pt idx="3">
                  <c:v>317</c:v>
                </c:pt>
                <c:pt idx="4">
                  <c:v>665</c:v>
                </c:pt>
                <c:pt idx="5">
                  <c:v>367</c:v>
                </c:pt>
                <c:pt idx="6">
                  <c:v>1095</c:v>
                </c:pt>
                <c:pt idx="7">
                  <c:v>861</c:v>
                </c:pt>
                <c:pt idx="8">
                  <c:v>598</c:v>
                </c:pt>
                <c:pt idx="9">
                  <c:v>660</c:v>
                </c:pt>
                <c:pt idx="10">
                  <c:v>940</c:v>
                </c:pt>
                <c:pt idx="11">
                  <c:v>500</c:v>
                </c:pt>
                <c:pt idx="12">
                  <c:v>65</c:v>
                </c:pt>
                <c:pt idx="13">
                  <c:v>438</c:v>
                </c:pt>
                <c:pt idx="14">
                  <c:v>614</c:v>
                </c:pt>
                <c:pt idx="15">
                  <c:v>479</c:v>
                </c:pt>
                <c:pt idx="16">
                  <c:v>1952</c:v>
                </c:pt>
                <c:pt idx="17">
                  <c:v>1448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表!$W$5:$W$22</c15:f>
                <c15:dlblRangeCache>
                  <c:ptCount val="18"/>
                  <c:pt idx="0">
                    <c:v>146 </c:v>
                  </c:pt>
                  <c:pt idx="1">
                    <c:v>169 </c:v>
                  </c:pt>
                  <c:pt idx="2">
                    <c:v>-39 </c:v>
                  </c:pt>
                  <c:pt idx="3">
                    <c:v>-165 </c:v>
                  </c:pt>
                  <c:pt idx="4">
                    <c:v>93 </c:v>
                  </c:pt>
                  <c:pt idx="5">
                    <c:v>-338 </c:v>
                  </c:pt>
                  <c:pt idx="6">
                    <c:v>370 </c:v>
                  </c:pt>
                  <c:pt idx="7">
                    <c:v>10 </c:v>
                  </c:pt>
                  <c:pt idx="8">
                    <c:v>-37 </c:v>
                  </c:pt>
                  <c:pt idx="9">
                    <c:v>157 </c:v>
                  </c:pt>
                  <c:pt idx="10">
                    <c:v>275 </c:v>
                  </c:pt>
                  <c:pt idx="11">
                    <c:v>-380 </c:v>
                  </c:pt>
                  <c:pt idx="12">
                    <c:v>#DIV/0!</c:v>
                  </c:pt>
                  <c:pt idx="13">
                    <c:v>-322 </c:v>
                  </c:pt>
                  <c:pt idx="14">
                    <c:v>37 </c:v>
                  </c:pt>
                  <c:pt idx="15">
                    <c:v>66 </c:v>
                  </c:pt>
                  <c:pt idx="16">
                    <c:v>175 </c:v>
                  </c:pt>
                  <c:pt idx="17">
                    <c:v>362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0BA2-4FD8-853F-B2A9F98440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802635296"/>
        <c:axId val="802641856"/>
      </c:barChart>
      <c:barChart>
        <c:barDir val="col"/>
        <c:grouping val="clustered"/>
        <c:varyColors val="0"/>
        <c:ser>
          <c:idx val="1"/>
          <c:order val="1"/>
          <c:tx>
            <c:strRef>
              <c:f>表!$V$4</c:f>
              <c:strCache>
                <c:ptCount val="1"/>
                <c:pt idx="0">
                  <c:v>製作完了予想時間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表!$B$5:$C$22</c:f>
              <c:multiLvlStrCache>
                <c:ptCount val="18"/>
                <c:lvl>
                  <c:pt idx="0">
                    <c:v>養老IC　小倉高架橋P28
8/30</c:v>
                  </c:pt>
                  <c:pt idx="1">
                    <c:v>養老IC大跡高架橋BR1P10
6/中</c:v>
                  </c:pt>
                  <c:pt idx="2">
                    <c:v>畦地第二橋A1A2
27/2/15</c:v>
                  </c:pt>
                  <c:pt idx="3">
                    <c:v>関西空港ﾉｯｸｵﾌP7桁付
10/1</c:v>
                  </c:pt>
                  <c:pt idx="4">
                    <c:v>関西空港ﾉｯｸｵﾌP18桁付
12/1→2/1</c:v>
                  </c:pt>
                  <c:pt idx="5">
                    <c:v>関西空港ﾉｯｸｵﾌP14脚付
塗前6/中</c:v>
                  </c:pt>
                  <c:pt idx="6">
                    <c:v>関西空港ﾉｯｸｵﾌP14桁付
12/1</c:v>
                  </c:pt>
                  <c:pt idx="7">
                    <c:v>養老IC本線他3橋 小倉P44,A2
5/末6月</c:v>
                  </c:pt>
                  <c:pt idx="8">
                    <c:v>養老　大跡高架橋BR3(P22)
R8/9/中</c:v>
                  </c:pt>
                  <c:pt idx="9">
                    <c:v>養老IC本線他3橋　小倉P38
5/30</c:v>
                  </c:pt>
                  <c:pt idx="10">
                    <c:v>門真高架橋P60
26/12/25</c:v>
                  </c:pt>
                  <c:pt idx="11">
                    <c:v>北真志野　上りA1A2
9/10</c:v>
                  </c:pt>
                  <c:pt idx="12">
                    <c:v>温品下部工ブラケット7/15メッキ入</c:v>
                  </c:pt>
                  <c:pt idx="13">
                    <c:v>八潮PAﾗﾝﾌﾟ橋PC3橋脚
7/15</c:v>
                  </c:pt>
                  <c:pt idx="14">
                    <c:v>畦地第一橋A1A2
12/15</c:v>
                  </c:pt>
                  <c:pt idx="15">
                    <c:v>養老　小倉BR2(P34)
現地7/初</c:v>
                  </c:pt>
                  <c:pt idx="16">
                    <c:v>養老IC本線他3橋 本線P5,A1
8月下旬頃</c:v>
                  </c:pt>
                  <c:pt idx="17">
                    <c:v>富野高架橋中
A2　3/24現予</c:v>
                  </c:pt>
                </c:lvl>
                <c:lvl>
                  <c:pt idx="0">
                    <c:v>251004</c:v>
                  </c:pt>
                  <c:pt idx="1">
                    <c:v>24Z009</c:v>
                  </c:pt>
                  <c:pt idx="2">
                    <c:v>251020</c:v>
                  </c:pt>
                  <c:pt idx="3">
                    <c:v>253009-02</c:v>
                  </c:pt>
                  <c:pt idx="4">
                    <c:v>253010-02</c:v>
                  </c:pt>
                  <c:pt idx="5">
                    <c:v>253043</c:v>
                  </c:pt>
                  <c:pt idx="6">
                    <c:v>253011</c:v>
                  </c:pt>
                  <c:pt idx="7">
                    <c:v>247023-03</c:v>
                  </c:pt>
                  <c:pt idx="8">
                    <c:v>253018</c:v>
                  </c:pt>
                  <c:pt idx="9">
                    <c:v>247023-01</c:v>
                  </c:pt>
                  <c:pt idx="10">
                    <c:v>23Z035</c:v>
                  </c:pt>
                  <c:pt idx="11">
                    <c:v>248015</c:v>
                  </c:pt>
                  <c:pt idx="12">
                    <c:v>25Y025</c:v>
                  </c:pt>
                  <c:pt idx="13">
                    <c:v>264010</c:v>
                  </c:pt>
                  <c:pt idx="14">
                    <c:v>251019</c:v>
                  </c:pt>
                  <c:pt idx="15">
                    <c:v>248020</c:v>
                  </c:pt>
                  <c:pt idx="16">
                    <c:v>247023-02</c:v>
                  </c:pt>
                  <c:pt idx="17">
                    <c:v>22Y005</c:v>
                  </c:pt>
                </c:lvl>
              </c:multiLvlStrCache>
            </c:multiLvlStrRef>
          </c:cat>
          <c:val>
            <c:numRef>
              <c:f>表!$V$5:$V$22</c:f>
              <c:numCache>
                <c:formatCode>0_);[Red]\(0\)</c:formatCode>
                <c:ptCount val="18"/>
                <c:pt idx="0">
                  <c:v>392</c:v>
                </c:pt>
                <c:pt idx="1">
                  <c:v>421</c:v>
                </c:pt>
                <c:pt idx="2">
                  <c:v>710</c:v>
                </c:pt>
                <c:pt idx="3">
                  <c:v>482</c:v>
                </c:pt>
                <c:pt idx="4">
                  <c:v>572</c:v>
                </c:pt>
                <c:pt idx="5">
                  <c:v>705.33333333333337</c:v>
                </c:pt>
                <c:pt idx="6">
                  <c:v>725</c:v>
                </c:pt>
                <c:pt idx="7">
                  <c:v>851</c:v>
                </c:pt>
                <c:pt idx="8">
                  <c:v>635.29411764705878</c:v>
                </c:pt>
                <c:pt idx="9">
                  <c:v>503</c:v>
                </c:pt>
                <c:pt idx="10">
                  <c:v>665</c:v>
                </c:pt>
                <c:pt idx="11">
                  <c:v>880.00000000000011</c:v>
                </c:pt>
                <c:pt idx="12">
                  <c:v>0</c:v>
                </c:pt>
                <c:pt idx="13">
                  <c:v>760</c:v>
                </c:pt>
                <c:pt idx="14">
                  <c:v>576.66666666666663</c:v>
                </c:pt>
                <c:pt idx="15">
                  <c:v>413</c:v>
                </c:pt>
                <c:pt idx="16">
                  <c:v>1777.1428571428573</c:v>
                </c:pt>
                <c:pt idx="17">
                  <c:v>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BA2-4FD8-853F-B2A9F98440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002628288"/>
        <c:axId val="672584576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表!$H$4</c15:sqref>
                        </c15:formulaRef>
                      </c:ext>
                    </c:extLst>
                    <c:strCache>
                      <c:ptCount val="1"/>
                      <c:pt idx="0">
                        <c:v>進捗%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表!$B$5:$C$22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養老IC　小倉高架橋P28
8/30</c:v>
                        </c:pt>
                        <c:pt idx="1">
                          <c:v>養老IC大跡高架橋BR1P10
6/中</c:v>
                        </c:pt>
                        <c:pt idx="2">
                          <c:v>畦地第二橋A1A2
27/2/15</c:v>
                        </c:pt>
                        <c:pt idx="3">
                          <c:v>関西空港ﾉｯｸｵﾌP7桁付
10/1</c:v>
                        </c:pt>
                        <c:pt idx="4">
                          <c:v>関西空港ﾉｯｸｵﾌP18桁付
12/1→2/1</c:v>
                        </c:pt>
                        <c:pt idx="5">
                          <c:v>関西空港ﾉｯｸｵﾌP14脚付
塗前6/中</c:v>
                        </c:pt>
                        <c:pt idx="6">
                          <c:v>関西空港ﾉｯｸｵﾌP14桁付
12/1</c:v>
                        </c:pt>
                        <c:pt idx="7">
                          <c:v>養老IC本線他3橋 小倉P44,A2
5/末6月</c:v>
                        </c:pt>
                        <c:pt idx="8">
                          <c:v>養老　大跡高架橋BR3(P22)
R8/9/中</c:v>
                        </c:pt>
                        <c:pt idx="9">
                          <c:v>養老IC本線他3橋　小倉P38
5/30</c:v>
                        </c:pt>
                        <c:pt idx="10">
                          <c:v>門真高架橋P60
26/12/25</c:v>
                        </c:pt>
                        <c:pt idx="11">
                          <c:v>北真志野　上りA1A2
9/10</c:v>
                        </c:pt>
                        <c:pt idx="12">
                          <c:v>温品下部工ブラケット7/15メッキ入</c:v>
                        </c:pt>
                        <c:pt idx="13">
                          <c:v>八潮PAﾗﾝﾌﾟ橋PC3橋脚
7/15</c:v>
                        </c:pt>
                        <c:pt idx="14">
                          <c:v>畦地第一橋A1A2
12/15</c:v>
                        </c:pt>
                        <c:pt idx="15">
                          <c:v>養老　小倉BR2(P34)
現地7/初</c:v>
                        </c:pt>
                        <c:pt idx="16">
                          <c:v>養老IC本線他3橋 本線P5,A1
8月下旬頃</c:v>
                        </c:pt>
                        <c:pt idx="17">
                          <c:v>富野高架橋中
A2　3/24現予</c:v>
                        </c:pt>
                      </c:lvl>
                      <c:lvl>
                        <c:pt idx="0">
                          <c:v>251004</c:v>
                        </c:pt>
                        <c:pt idx="1">
                          <c:v>24Z009</c:v>
                        </c:pt>
                        <c:pt idx="2">
                          <c:v>251020</c:v>
                        </c:pt>
                        <c:pt idx="3">
                          <c:v>253009-02</c:v>
                        </c:pt>
                        <c:pt idx="4">
                          <c:v>253010-02</c:v>
                        </c:pt>
                        <c:pt idx="5">
                          <c:v>253043</c:v>
                        </c:pt>
                        <c:pt idx="6">
                          <c:v>253011</c:v>
                        </c:pt>
                        <c:pt idx="7">
                          <c:v>247023-03</c:v>
                        </c:pt>
                        <c:pt idx="8">
                          <c:v>253018</c:v>
                        </c:pt>
                        <c:pt idx="9">
                          <c:v>247023-01</c:v>
                        </c:pt>
                        <c:pt idx="10">
                          <c:v>23Z035</c:v>
                        </c:pt>
                        <c:pt idx="11">
                          <c:v>248015</c:v>
                        </c:pt>
                        <c:pt idx="12">
                          <c:v>25Y025</c:v>
                        </c:pt>
                        <c:pt idx="13">
                          <c:v>264010</c:v>
                        </c:pt>
                        <c:pt idx="14">
                          <c:v>251019</c:v>
                        </c:pt>
                        <c:pt idx="15">
                          <c:v>248020</c:v>
                        </c:pt>
                        <c:pt idx="16">
                          <c:v>247023-02</c:v>
                        </c:pt>
                        <c:pt idx="17">
                          <c:v>22Y005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表!$H$5:$H$22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100</c:v>
                      </c:pt>
                      <c:pt idx="1">
                        <c:v>100</c:v>
                      </c:pt>
                      <c:pt idx="2">
                        <c:v>90</c:v>
                      </c:pt>
                      <c:pt idx="3">
                        <c:v>100</c:v>
                      </c:pt>
                      <c:pt idx="4">
                        <c:v>75</c:v>
                      </c:pt>
                      <c:pt idx="5">
                        <c:v>75</c:v>
                      </c:pt>
                      <c:pt idx="6">
                        <c:v>40</c:v>
                      </c:pt>
                      <c:pt idx="7">
                        <c:v>100</c:v>
                      </c:pt>
                      <c:pt idx="8">
                        <c:v>85</c:v>
                      </c:pt>
                      <c:pt idx="9">
                        <c:v>100</c:v>
                      </c:pt>
                      <c:pt idx="10">
                        <c:v>100</c:v>
                      </c:pt>
                      <c:pt idx="11">
                        <c:v>10</c:v>
                      </c:pt>
                      <c:pt idx="12">
                        <c:v>0</c:v>
                      </c:pt>
                      <c:pt idx="13">
                        <c:v>40</c:v>
                      </c:pt>
                      <c:pt idx="14">
                        <c:v>90</c:v>
                      </c:pt>
                      <c:pt idx="15">
                        <c:v>100</c:v>
                      </c:pt>
                      <c:pt idx="16">
                        <c:v>70</c:v>
                      </c:pt>
                      <c:pt idx="17">
                        <c:v>100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E-0BA2-4FD8-853F-B2A9F9844010}"/>
                  </c:ext>
                </c:extLst>
              </c15:ser>
            </c15:filteredBarSeries>
          </c:ext>
        </c:extLst>
      </c:barChart>
      <c:catAx>
        <c:axId val="80263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2641856"/>
        <c:crosses val="autoZero"/>
        <c:auto val="1"/>
        <c:lblAlgn val="ctr"/>
        <c:lblOffset val="100"/>
        <c:noMultiLvlLbl val="0"/>
      </c:catAx>
      <c:valAx>
        <c:axId val="8026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ゴシック" panose="020B0400000000000000" pitchFamily="50" charset="-128"/>
                <a:ea typeface="+mn-ea"/>
                <a:cs typeface="+mn-cs"/>
              </a:defRPr>
            </a:pPr>
            <a:endParaRPr lang="ja-JP"/>
          </a:p>
        </c:txPr>
        <c:crossAx val="802635296"/>
        <c:crosses val="autoZero"/>
        <c:crossBetween val="between"/>
      </c:valAx>
      <c:valAx>
        <c:axId val="672584576"/>
        <c:scaling>
          <c:orientation val="minMax"/>
          <c:max val="4500"/>
        </c:scaling>
        <c:delete val="1"/>
        <c:axPos val="r"/>
        <c:numFmt formatCode="0_);[Red]\(0\)" sourceLinked="1"/>
        <c:majorTickMark val="out"/>
        <c:minorTickMark val="none"/>
        <c:tickLblPos val="nextTo"/>
        <c:crossAx val="1002628288"/>
        <c:crosses val="max"/>
        <c:crossBetween val="between"/>
      </c:valAx>
      <c:catAx>
        <c:axId val="1002628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258457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ゴシック" panose="020B0400000000000000" pitchFamily="50" charset="-128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58347003876871"/>
          <c:y val="9.3333246630672662E-2"/>
          <c:w val="0.20737950061733521"/>
          <c:h val="3.7937619350732019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IZ UDPゴシック" panose="020B0400000000000000" pitchFamily="50" charset="-128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" l="0" r="0" t="0" header="0.31496062992125984" footer="0.31496062992125984"/>
    <c:pageSetup paperSize="9" orientation="landscape"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IZ UDP明朝 Medium" panose="02020500000000000000" pitchFamily="18" charset="-128"/>
                <a:ea typeface="BIZ UDP明朝 Medium" panose="02020500000000000000" pitchFamily="18" charset="-128"/>
                <a:cs typeface="+mn-cs"/>
              </a:defRPr>
            </a:pPr>
            <a:r>
              <a:rPr lang="ja-JP" sz="2000" baseline="0">
                <a:latin typeface="BIZ UDP明朝 Medium" panose="02020500000000000000" pitchFamily="18" charset="-128"/>
                <a:ea typeface="BIZ UDP明朝 Medium" panose="02020500000000000000" pitchFamily="18" charset="-128"/>
              </a:rPr>
              <a:t>　溶接班　実数と目標時間との対比</a:t>
            </a:r>
            <a:r>
              <a:rPr lang="en-US" altLang="ja-JP" sz="2000" baseline="0">
                <a:latin typeface="BIZ UDP明朝 Medium" panose="02020500000000000000" pitchFamily="18" charset="-128"/>
                <a:ea typeface="BIZ UDP明朝 Medium" panose="02020500000000000000" pitchFamily="18" charset="-128"/>
              </a:rPr>
              <a:t>(</a:t>
            </a:r>
            <a:r>
              <a:rPr lang="ja-JP" altLang="en-US" sz="2000" baseline="0">
                <a:latin typeface="BIZ UDP明朝 Medium" panose="02020500000000000000" pitchFamily="18" charset="-128"/>
                <a:ea typeface="BIZ UDP明朝 Medium" panose="02020500000000000000" pitchFamily="18" charset="-128"/>
              </a:rPr>
              <a:t>泉北</a:t>
            </a:r>
            <a:r>
              <a:rPr lang="en-US" altLang="ja-JP" sz="2000" baseline="0">
                <a:latin typeface="BIZ UDP明朝 Medium" panose="02020500000000000000" pitchFamily="18" charset="-128"/>
                <a:ea typeface="BIZ UDP明朝 Medium" panose="02020500000000000000" pitchFamily="18" charset="-128"/>
              </a:rPr>
              <a:t>)</a:t>
            </a:r>
            <a:endParaRPr lang="ja-JP" sz="2000" baseline="0">
              <a:latin typeface="BIZ UDP明朝 Medium" panose="02020500000000000000" pitchFamily="18" charset="-128"/>
              <a:ea typeface="BIZ UDP明朝 Medium" panose="02020500000000000000" pitchFamily="18" charset="-12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表!$L$4</c:f>
              <c:strCache>
                <c:ptCount val="1"/>
                <c:pt idx="0">
                  <c:v>溶接目標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5650304-53E1-499A-9081-F798AB4FFCF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4BF-4226-B6AD-4276B51C48D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1053AAE-5315-4C0E-BBAE-E197E9E7AA8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4BF-4226-B6AD-4276B51C48D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9E91E7C-4BB4-4BB3-80D4-D97A9BF6DA0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4BF-4226-B6AD-4276B51C48D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9CAF328-C7B9-4E9A-86C2-29702462A80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4BF-4226-B6AD-4276B51C48D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15961D7-C5FD-4D6D-BE85-C5F5C7FDB3F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4BF-4226-B6AD-4276B51C48D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A660371-63B0-421F-A018-B178E68669E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4BF-4226-B6AD-4276B51C48D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4F2E94A-7F82-43DB-B5DC-BF0D480FE70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4BF-4226-B6AD-4276B51C48D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AED8714-78BB-462B-9604-7C88AD20AE57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4BF-4226-B6AD-4276B51C48D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97153B7-75CC-4C56-B7DD-D7FA8E353F5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4BF-4226-B6AD-4276B51C48D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1C87035-518D-4E3F-B309-9B6C1EBC3D05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4BF-4226-B6AD-4276B51C48D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2F502C2-60E1-4400-80CB-EAC2C26F257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4BF-4226-B6AD-4276B51C48D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F983559-565C-4AC4-BB4D-3E2A9BD989F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4BF-4226-B6AD-4276B51C48D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99F1E96-E140-414B-97EB-18297F267B0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4BF-4226-B6AD-4276B51C48D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0B06A68-ECB3-49D3-8C1F-4AB004E0725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4BF-4226-B6AD-4276B51C48D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632963A-5BEA-4B75-8FC7-564B7C1B8E8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4BF-4226-B6AD-4276B51C48D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58EEFC4-423E-4826-9E4B-060B2AD503A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4BF-4226-B6AD-4276B51C48D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2B028CA-6925-4770-A3D5-7E76F75CF5C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4BF-4226-B6AD-4276B51C48D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B386F90-7FC5-4848-BCDA-817CB8341F6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4BF-4226-B6AD-4276B51C48D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0D1D2DC-25E1-497F-B236-908EF49F3E3F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B14-48B8-88D7-CE919767906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147AC04-74D8-4D96-A323-FBC6B306B80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003-4245-B873-28AF76C5562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F351755-7C40-4DAD-97E5-84BF33C8F1C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9E0-4825-AA24-264AB4D0644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7A94F9F-63F4-4B41-831E-517B18D4A57F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B14-48B8-88D7-CE919767906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0330EE1-42C3-4CD2-B201-57924743B11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6DA-4515-91F3-E199E632521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4625E8E-2888-4802-B639-6D0120D55F6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126-4FDC-949F-B9AACCF8A76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01AEBE4-2B7D-498F-8F0D-C243C7F11C48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0C2-4AE8-9C9C-C26FA6F462C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90EAEE43-72E5-41D5-9D8E-49F9CFDC77A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0C2-4AE8-9C9C-C26FA6F462C1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91636702-C7F0-4464-96B0-750A99DD1A0A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874-4525-8124-3652787BAD76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F9B7EFB9-6481-4210-98BE-A7A56F58DACB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874-4525-8124-3652787BAD76}"/>
                </c:ext>
              </c:extLst>
            </c:dLbl>
            <c:spPr>
              <a:solidFill>
                <a:srgbClr val="FFFFCC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IZ UDPゴシック" panose="020B0400000000000000" pitchFamily="50" charset="-128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表!$B$5:$C$22</c:f>
              <c:multiLvlStrCache>
                <c:ptCount val="18"/>
                <c:lvl>
                  <c:pt idx="0">
                    <c:v>養老IC　小倉高架橋P28
8/30</c:v>
                  </c:pt>
                  <c:pt idx="1">
                    <c:v>養老IC大跡高架橋BR1P10
6/中</c:v>
                  </c:pt>
                  <c:pt idx="2">
                    <c:v>畦地第二橋A1A2
27/2/15</c:v>
                  </c:pt>
                  <c:pt idx="3">
                    <c:v>関西空港ﾉｯｸｵﾌP7桁付
10/1</c:v>
                  </c:pt>
                  <c:pt idx="4">
                    <c:v>関西空港ﾉｯｸｵﾌP18桁付
12/1→2/1</c:v>
                  </c:pt>
                  <c:pt idx="5">
                    <c:v>関西空港ﾉｯｸｵﾌP14脚付
塗前6/中</c:v>
                  </c:pt>
                  <c:pt idx="6">
                    <c:v>関西空港ﾉｯｸｵﾌP14桁付
12/1</c:v>
                  </c:pt>
                  <c:pt idx="7">
                    <c:v>養老IC本線他3橋 小倉P44,A2
5/末6月</c:v>
                  </c:pt>
                  <c:pt idx="8">
                    <c:v>養老　大跡高架橋BR3(P22)
R8/9/中</c:v>
                  </c:pt>
                  <c:pt idx="9">
                    <c:v>養老IC本線他3橋　小倉P38
5/30</c:v>
                  </c:pt>
                  <c:pt idx="10">
                    <c:v>門真高架橋P60
26/12/25</c:v>
                  </c:pt>
                  <c:pt idx="11">
                    <c:v>北真志野　上りA1A2
9/10</c:v>
                  </c:pt>
                  <c:pt idx="12">
                    <c:v>温品下部工ブラケット7/15メッキ入</c:v>
                  </c:pt>
                  <c:pt idx="13">
                    <c:v>八潮PAﾗﾝﾌﾟ橋PC3橋脚
7/15</c:v>
                  </c:pt>
                  <c:pt idx="14">
                    <c:v>畦地第一橋A1A2
12/15</c:v>
                  </c:pt>
                  <c:pt idx="15">
                    <c:v>養老　小倉BR2(P34)
現地7/初</c:v>
                  </c:pt>
                  <c:pt idx="16">
                    <c:v>養老IC本線他3橋 本線P5,A1
8月下旬頃</c:v>
                  </c:pt>
                  <c:pt idx="17">
                    <c:v>富野高架橋中
A2　3/24現予</c:v>
                  </c:pt>
                </c:lvl>
                <c:lvl>
                  <c:pt idx="0">
                    <c:v>251004</c:v>
                  </c:pt>
                  <c:pt idx="1">
                    <c:v>24Z009</c:v>
                  </c:pt>
                  <c:pt idx="2">
                    <c:v>251020</c:v>
                  </c:pt>
                  <c:pt idx="3">
                    <c:v>253009-02</c:v>
                  </c:pt>
                  <c:pt idx="4">
                    <c:v>253010-02</c:v>
                  </c:pt>
                  <c:pt idx="5">
                    <c:v>253043</c:v>
                  </c:pt>
                  <c:pt idx="6">
                    <c:v>253011</c:v>
                  </c:pt>
                  <c:pt idx="7">
                    <c:v>247023-03</c:v>
                  </c:pt>
                  <c:pt idx="8">
                    <c:v>253018</c:v>
                  </c:pt>
                  <c:pt idx="9">
                    <c:v>247023-01</c:v>
                  </c:pt>
                  <c:pt idx="10">
                    <c:v>23Z035</c:v>
                  </c:pt>
                  <c:pt idx="11">
                    <c:v>248015</c:v>
                  </c:pt>
                  <c:pt idx="12">
                    <c:v>25Y025</c:v>
                  </c:pt>
                  <c:pt idx="13">
                    <c:v>264010</c:v>
                  </c:pt>
                  <c:pt idx="14">
                    <c:v>251019</c:v>
                  </c:pt>
                  <c:pt idx="15">
                    <c:v>248020</c:v>
                  </c:pt>
                  <c:pt idx="16">
                    <c:v>247023-02</c:v>
                  </c:pt>
                  <c:pt idx="17">
                    <c:v>22Y005</c:v>
                  </c:pt>
                </c:lvl>
              </c:multiLvlStrCache>
            </c:multiLvlStrRef>
          </c:cat>
          <c:val>
            <c:numRef>
              <c:f>表!$L$5:$L$22</c:f>
              <c:numCache>
                <c:formatCode>0_ ;[Red]\-0\ </c:formatCode>
                <c:ptCount val="18"/>
                <c:pt idx="0">
                  <c:v>177.54</c:v>
                </c:pt>
                <c:pt idx="1">
                  <c:v>200.6</c:v>
                </c:pt>
                <c:pt idx="2">
                  <c:v>221.43</c:v>
                </c:pt>
                <c:pt idx="3">
                  <c:v>95.100000000000009</c:v>
                </c:pt>
                <c:pt idx="4">
                  <c:v>199.5</c:v>
                </c:pt>
                <c:pt idx="5">
                  <c:v>110.10000000000001</c:v>
                </c:pt>
                <c:pt idx="6">
                  <c:v>328.5</c:v>
                </c:pt>
                <c:pt idx="7">
                  <c:v>292.74</c:v>
                </c:pt>
                <c:pt idx="8">
                  <c:v>197.34</c:v>
                </c:pt>
                <c:pt idx="9">
                  <c:v>217.8</c:v>
                </c:pt>
                <c:pt idx="10">
                  <c:v>313.95999999999998</c:v>
                </c:pt>
                <c:pt idx="11">
                  <c:v>165</c:v>
                </c:pt>
                <c:pt idx="12">
                  <c:v>23.01</c:v>
                </c:pt>
                <c:pt idx="13">
                  <c:v>131.4</c:v>
                </c:pt>
                <c:pt idx="14">
                  <c:v>202.62</c:v>
                </c:pt>
                <c:pt idx="15">
                  <c:v>158.07</c:v>
                </c:pt>
                <c:pt idx="16">
                  <c:v>644.16</c:v>
                </c:pt>
                <c:pt idx="17">
                  <c:v>483.63200000000001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表!$N$5:$N$22</c15:f>
                <c15:dlblRangeCache>
                  <c:ptCount val="18"/>
                  <c:pt idx="0">
                    <c:v>59 </c:v>
                  </c:pt>
                  <c:pt idx="1">
                    <c:v>78 </c:v>
                  </c:pt>
                  <c:pt idx="2">
                    <c:v>28 </c:v>
                  </c:pt>
                  <c:pt idx="3">
                    <c:v>-198 </c:v>
                  </c:pt>
                  <c:pt idx="4">
                    <c:v>-46 </c:v>
                  </c:pt>
                  <c:pt idx="5">
                    <c:v>-129 </c:v>
                  </c:pt>
                  <c:pt idx="6">
                    <c:v>211 </c:v>
                  </c:pt>
                  <c:pt idx="7">
                    <c:v>-18 </c:v>
                  </c:pt>
                  <c:pt idx="8">
                    <c:v>-42 </c:v>
                  </c:pt>
                  <c:pt idx="9">
                    <c:v>60 </c:v>
                  </c:pt>
                  <c:pt idx="10">
                    <c:v>87 </c:v>
                  </c:pt>
                  <c:pt idx="11">
                    <c:v>165 </c:v>
                  </c:pt>
                  <c:pt idx="12">
                    <c:v>-36 </c:v>
                  </c:pt>
                  <c:pt idx="13">
                    <c:v>-100 </c:v>
                  </c:pt>
                  <c:pt idx="14">
                    <c:v>22 </c:v>
                  </c:pt>
                  <c:pt idx="15">
                    <c:v>17 </c:v>
                  </c:pt>
                  <c:pt idx="16">
                    <c:v>165 </c:v>
                  </c:pt>
                  <c:pt idx="17">
                    <c:v>56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F4BF-4226-B6AD-4276B51C4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02635296"/>
        <c:axId val="802641856"/>
      </c:barChart>
      <c:barChart>
        <c:barDir val="col"/>
        <c:grouping val="clustered"/>
        <c:varyColors val="0"/>
        <c:ser>
          <c:idx val="1"/>
          <c:order val="0"/>
          <c:tx>
            <c:strRef>
              <c:f>表!$M$4</c:f>
              <c:strCache>
                <c:ptCount val="1"/>
                <c:pt idx="0">
                  <c:v>溶接実数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multiLvlStrRef>
              <c:f>表!$B$5:$C$22</c:f>
              <c:multiLvlStrCache>
                <c:ptCount val="18"/>
                <c:lvl>
                  <c:pt idx="0">
                    <c:v>養老IC　小倉高架橋P28
8/30</c:v>
                  </c:pt>
                  <c:pt idx="1">
                    <c:v>養老IC大跡高架橋BR1P10
6/中</c:v>
                  </c:pt>
                  <c:pt idx="2">
                    <c:v>畦地第二橋A1A2
27/2/15</c:v>
                  </c:pt>
                  <c:pt idx="3">
                    <c:v>関西空港ﾉｯｸｵﾌP7桁付
10/1</c:v>
                  </c:pt>
                  <c:pt idx="4">
                    <c:v>関西空港ﾉｯｸｵﾌP18桁付
12/1→2/1</c:v>
                  </c:pt>
                  <c:pt idx="5">
                    <c:v>関西空港ﾉｯｸｵﾌP14脚付
塗前6/中</c:v>
                  </c:pt>
                  <c:pt idx="6">
                    <c:v>関西空港ﾉｯｸｵﾌP14桁付
12/1</c:v>
                  </c:pt>
                  <c:pt idx="7">
                    <c:v>養老IC本線他3橋 小倉P44,A2
5/末6月</c:v>
                  </c:pt>
                  <c:pt idx="8">
                    <c:v>養老　大跡高架橋BR3(P22)
R8/9/中</c:v>
                  </c:pt>
                  <c:pt idx="9">
                    <c:v>養老IC本線他3橋　小倉P38
5/30</c:v>
                  </c:pt>
                  <c:pt idx="10">
                    <c:v>門真高架橋P60
26/12/25</c:v>
                  </c:pt>
                  <c:pt idx="11">
                    <c:v>北真志野　上りA1A2
9/10</c:v>
                  </c:pt>
                  <c:pt idx="12">
                    <c:v>温品下部工ブラケット7/15メッキ入</c:v>
                  </c:pt>
                  <c:pt idx="13">
                    <c:v>八潮PAﾗﾝﾌﾟ橋PC3橋脚
7/15</c:v>
                  </c:pt>
                  <c:pt idx="14">
                    <c:v>畦地第一橋A1A2
12/15</c:v>
                  </c:pt>
                  <c:pt idx="15">
                    <c:v>養老　小倉BR2(P34)
現地7/初</c:v>
                  </c:pt>
                  <c:pt idx="16">
                    <c:v>養老IC本線他3橋 本線P5,A1
8月下旬頃</c:v>
                  </c:pt>
                  <c:pt idx="17">
                    <c:v>富野高架橋中
A2　3/24現予</c:v>
                  </c:pt>
                </c:lvl>
                <c:lvl>
                  <c:pt idx="0">
                    <c:v>251004</c:v>
                  </c:pt>
                  <c:pt idx="1">
                    <c:v>24Z009</c:v>
                  </c:pt>
                  <c:pt idx="2">
                    <c:v>251020</c:v>
                  </c:pt>
                  <c:pt idx="3">
                    <c:v>253009-02</c:v>
                  </c:pt>
                  <c:pt idx="4">
                    <c:v>253010-02</c:v>
                  </c:pt>
                  <c:pt idx="5">
                    <c:v>253043</c:v>
                  </c:pt>
                  <c:pt idx="6">
                    <c:v>253011</c:v>
                  </c:pt>
                  <c:pt idx="7">
                    <c:v>247023-03</c:v>
                  </c:pt>
                  <c:pt idx="8">
                    <c:v>253018</c:v>
                  </c:pt>
                  <c:pt idx="9">
                    <c:v>247023-01</c:v>
                  </c:pt>
                  <c:pt idx="10">
                    <c:v>23Z035</c:v>
                  </c:pt>
                  <c:pt idx="11">
                    <c:v>248015</c:v>
                  </c:pt>
                  <c:pt idx="12">
                    <c:v>25Y025</c:v>
                  </c:pt>
                  <c:pt idx="13">
                    <c:v>264010</c:v>
                  </c:pt>
                  <c:pt idx="14">
                    <c:v>251019</c:v>
                  </c:pt>
                  <c:pt idx="15">
                    <c:v>248020</c:v>
                  </c:pt>
                  <c:pt idx="16">
                    <c:v>247023-02</c:v>
                  </c:pt>
                  <c:pt idx="17">
                    <c:v>22Y005</c:v>
                  </c:pt>
                </c:lvl>
              </c:multiLvlStrCache>
            </c:multiLvlStrRef>
          </c:cat>
          <c:val>
            <c:numRef>
              <c:f>表!$M$5:$M$22</c:f>
              <c:numCache>
                <c:formatCode>0_ ;[Red]\-0\ </c:formatCode>
                <c:ptCount val="18"/>
                <c:pt idx="0">
                  <c:v>119</c:v>
                </c:pt>
                <c:pt idx="1">
                  <c:v>123</c:v>
                </c:pt>
                <c:pt idx="2">
                  <c:v>193</c:v>
                </c:pt>
                <c:pt idx="3">
                  <c:v>293</c:v>
                </c:pt>
                <c:pt idx="4">
                  <c:v>245</c:v>
                </c:pt>
                <c:pt idx="5">
                  <c:v>239</c:v>
                </c:pt>
                <c:pt idx="6">
                  <c:v>118</c:v>
                </c:pt>
                <c:pt idx="7">
                  <c:v>311</c:v>
                </c:pt>
                <c:pt idx="8">
                  <c:v>239</c:v>
                </c:pt>
                <c:pt idx="9">
                  <c:v>158</c:v>
                </c:pt>
                <c:pt idx="10">
                  <c:v>227</c:v>
                </c:pt>
                <c:pt idx="11">
                  <c:v>0</c:v>
                </c:pt>
                <c:pt idx="12">
                  <c:v>59</c:v>
                </c:pt>
                <c:pt idx="13">
                  <c:v>231</c:v>
                </c:pt>
                <c:pt idx="14">
                  <c:v>181</c:v>
                </c:pt>
                <c:pt idx="15">
                  <c:v>141</c:v>
                </c:pt>
                <c:pt idx="16">
                  <c:v>479</c:v>
                </c:pt>
                <c:pt idx="17">
                  <c:v>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4BF-4226-B6AD-4276B51C4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28411375"/>
        <c:axId val="28429615"/>
      </c:barChart>
      <c:catAx>
        <c:axId val="80263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ゴシック" panose="020B0400000000000000" pitchFamily="50" charset="-128"/>
                <a:ea typeface="+mn-ea"/>
                <a:cs typeface="+mn-cs"/>
              </a:defRPr>
            </a:pPr>
            <a:endParaRPr lang="ja-JP"/>
          </a:p>
        </c:txPr>
        <c:crossAx val="802641856"/>
        <c:crosses val="autoZero"/>
        <c:auto val="1"/>
        <c:lblAlgn val="ctr"/>
        <c:lblOffset val="100"/>
        <c:noMultiLvlLbl val="0"/>
      </c:catAx>
      <c:valAx>
        <c:axId val="8026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ゴシック" panose="020B0400000000000000" pitchFamily="50" charset="-128"/>
                <a:ea typeface="+mn-ea"/>
                <a:cs typeface="+mn-cs"/>
              </a:defRPr>
            </a:pPr>
            <a:endParaRPr lang="ja-JP"/>
          </a:p>
        </c:txPr>
        <c:crossAx val="802635296"/>
        <c:crosses val="autoZero"/>
        <c:crossBetween val="between"/>
      </c:valAx>
      <c:valAx>
        <c:axId val="28429615"/>
        <c:scaling>
          <c:orientation val="minMax"/>
          <c:max val="1400"/>
        </c:scaling>
        <c:delete val="1"/>
        <c:axPos val="r"/>
        <c:numFmt formatCode="0_ ;[Red]\-0\ " sourceLinked="1"/>
        <c:majorTickMark val="out"/>
        <c:minorTickMark val="none"/>
        <c:tickLblPos val="nextTo"/>
        <c:crossAx val="28411375"/>
        <c:crosses val="max"/>
        <c:crossBetween val="between"/>
      </c:valAx>
      <c:catAx>
        <c:axId val="284113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42961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ゴシック" panose="020B0400000000000000" pitchFamily="50" charset="-128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5043690513797328"/>
          <c:y val="5.3704495453043233E-2"/>
          <c:w val="0.2253019360100372"/>
          <c:h val="3.835207996997634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游ゴシック" panose="020B0400000000000000" pitchFamily="50" charset="-128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0" baseline="0">
          <a:latin typeface="游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泉北工場　日別予想作業時間</a:t>
            </a:r>
          </a:p>
        </c:rich>
      </c:tx>
      <c:layout>
        <c:manualLayout>
          <c:xMode val="edge"/>
          <c:yMode val="edge"/>
          <c:x val="0.72408742868065123"/>
          <c:y val="2.78675833559047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475685185185185E-3"/>
          <c:y val="7.0868447929364475E-2"/>
          <c:w val="0.99073864814814827"/>
          <c:h val="0.86195318419925537"/>
        </c:manualLayout>
      </c:layout>
      <c:barChart>
        <c:barDir val="col"/>
        <c:grouping val="stacked"/>
        <c:varyColors val="0"/>
        <c:ser>
          <c:idx val="0"/>
          <c:order val="0"/>
          <c:tx>
            <c:v>鍛冶作業予想時間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阪上班!$OP$248:$APW$248</c:f>
              <c:numCache>
                <c:formatCode>0_ </c:formatCode>
                <c:ptCount val="710"/>
                <c:pt idx="0">
                  <c:v>121</c:v>
                </c:pt>
                <c:pt idx="1">
                  <c:v>115</c:v>
                </c:pt>
                <c:pt idx="2">
                  <c:v>107</c:v>
                </c:pt>
                <c:pt idx="3">
                  <c:v>98</c:v>
                </c:pt>
                <c:pt idx="4">
                  <c:v>0</c:v>
                </c:pt>
                <c:pt idx="5">
                  <c:v>0</c:v>
                </c:pt>
                <c:pt idx="6">
                  <c:v>109</c:v>
                </c:pt>
                <c:pt idx="7">
                  <c:v>121</c:v>
                </c:pt>
                <c:pt idx="8">
                  <c:v>103</c:v>
                </c:pt>
                <c:pt idx="9">
                  <c:v>135</c:v>
                </c:pt>
                <c:pt idx="10">
                  <c:v>146</c:v>
                </c:pt>
                <c:pt idx="11">
                  <c:v>23</c:v>
                </c:pt>
                <c:pt idx="12">
                  <c:v>0</c:v>
                </c:pt>
                <c:pt idx="13">
                  <c:v>148</c:v>
                </c:pt>
                <c:pt idx="14">
                  <c:v>130</c:v>
                </c:pt>
                <c:pt idx="15">
                  <c:v>101</c:v>
                </c:pt>
                <c:pt idx="16">
                  <c:v>82</c:v>
                </c:pt>
                <c:pt idx="17">
                  <c:v>75</c:v>
                </c:pt>
                <c:pt idx="18">
                  <c:v>95</c:v>
                </c:pt>
                <c:pt idx="19">
                  <c:v>0</c:v>
                </c:pt>
                <c:pt idx="20">
                  <c:v>87</c:v>
                </c:pt>
                <c:pt idx="21">
                  <c:v>30</c:v>
                </c:pt>
                <c:pt idx="22">
                  <c:v>83.5</c:v>
                </c:pt>
                <c:pt idx="23">
                  <c:v>103</c:v>
                </c:pt>
                <c:pt idx="24">
                  <c:v>97</c:v>
                </c:pt>
                <c:pt idx="25">
                  <c:v>13</c:v>
                </c:pt>
                <c:pt idx="26">
                  <c:v>0</c:v>
                </c:pt>
                <c:pt idx="27">
                  <c:v>75</c:v>
                </c:pt>
                <c:pt idx="28">
                  <c:v>78</c:v>
                </c:pt>
                <c:pt idx="29">
                  <c:v>76</c:v>
                </c:pt>
                <c:pt idx="30">
                  <c:v>110</c:v>
                </c:pt>
                <c:pt idx="31">
                  <c:v>113</c:v>
                </c:pt>
                <c:pt idx="32">
                  <c:v>28</c:v>
                </c:pt>
                <c:pt idx="33">
                  <c:v>0</c:v>
                </c:pt>
                <c:pt idx="34">
                  <c:v>0</c:v>
                </c:pt>
                <c:pt idx="35">
                  <c:v>104</c:v>
                </c:pt>
                <c:pt idx="36">
                  <c:v>107</c:v>
                </c:pt>
                <c:pt idx="37">
                  <c:v>110</c:v>
                </c:pt>
                <c:pt idx="38">
                  <c:v>91</c:v>
                </c:pt>
                <c:pt idx="39">
                  <c:v>53</c:v>
                </c:pt>
                <c:pt idx="40">
                  <c:v>0</c:v>
                </c:pt>
                <c:pt idx="41">
                  <c:v>63</c:v>
                </c:pt>
                <c:pt idx="42">
                  <c:v>50</c:v>
                </c:pt>
                <c:pt idx="43">
                  <c:v>66</c:v>
                </c:pt>
                <c:pt idx="44">
                  <c:v>53</c:v>
                </c:pt>
                <c:pt idx="45">
                  <c:v>86</c:v>
                </c:pt>
                <c:pt idx="46">
                  <c:v>25</c:v>
                </c:pt>
                <c:pt idx="47">
                  <c:v>0</c:v>
                </c:pt>
                <c:pt idx="48">
                  <c:v>106</c:v>
                </c:pt>
                <c:pt idx="49">
                  <c:v>105</c:v>
                </c:pt>
                <c:pt idx="50">
                  <c:v>90</c:v>
                </c:pt>
                <c:pt idx="51">
                  <c:v>127</c:v>
                </c:pt>
                <c:pt idx="52">
                  <c:v>125</c:v>
                </c:pt>
                <c:pt idx="53">
                  <c:v>24</c:v>
                </c:pt>
                <c:pt idx="54">
                  <c:v>0</c:v>
                </c:pt>
                <c:pt idx="55">
                  <c:v>150</c:v>
                </c:pt>
                <c:pt idx="56">
                  <c:v>101</c:v>
                </c:pt>
                <c:pt idx="57">
                  <c:v>108</c:v>
                </c:pt>
                <c:pt idx="58">
                  <c:v>26</c:v>
                </c:pt>
                <c:pt idx="59">
                  <c:v>113</c:v>
                </c:pt>
                <c:pt idx="60">
                  <c:v>100</c:v>
                </c:pt>
                <c:pt idx="61">
                  <c:v>0</c:v>
                </c:pt>
                <c:pt idx="62">
                  <c:v>132</c:v>
                </c:pt>
                <c:pt idx="63">
                  <c:v>127</c:v>
                </c:pt>
                <c:pt idx="64">
                  <c:v>115</c:v>
                </c:pt>
                <c:pt idx="65">
                  <c:v>111</c:v>
                </c:pt>
                <c:pt idx="66">
                  <c:v>141</c:v>
                </c:pt>
                <c:pt idx="67">
                  <c:v>109</c:v>
                </c:pt>
                <c:pt idx="68">
                  <c:v>0</c:v>
                </c:pt>
                <c:pt idx="69">
                  <c:v>139</c:v>
                </c:pt>
                <c:pt idx="70">
                  <c:v>126</c:v>
                </c:pt>
                <c:pt idx="71">
                  <c:v>77</c:v>
                </c:pt>
                <c:pt idx="72">
                  <c:v>94</c:v>
                </c:pt>
                <c:pt idx="73">
                  <c:v>84</c:v>
                </c:pt>
                <c:pt idx="74">
                  <c:v>0</c:v>
                </c:pt>
                <c:pt idx="75">
                  <c:v>0</c:v>
                </c:pt>
                <c:pt idx="76">
                  <c:v>64</c:v>
                </c:pt>
                <c:pt idx="77">
                  <c:v>63</c:v>
                </c:pt>
                <c:pt idx="78">
                  <c:v>84</c:v>
                </c:pt>
                <c:pt idx="79">
                  <c:v>75</c:v>
                </c:pt>
                <c:pt idx="80">
                  <c:v>72</c:v>
                </c:pt>
                <c:pt idx="81">
                  <c:v>0</c:v>
                </c:pt>
                <c:pt idx="82">
                  <c:v>0</c:v>
                </c:pt>
                <c:pt idx="83">
                  <c:v>65</c:v>
                </c:pt>
                <c:pt idx="84">
                  <c:v>44</c:v>
                </c:pt>
                <c:pt idx="85">
                  <c:v>62</c:v>
                </c:pt>
                <c:pt idx="86">
                  <c:v>69</c:v>
                </c:pt>
                <c:pt idx="87">
                  <c:v>61</c:v>
                </c:pt>
                <c:pt idx="88">
                  <c:v>0</c:v>
                </c:pt>
                <c:pt idx="89">
                  <c:v>0</c:v>
                </c:pt>
                <c:pt idx="90">
                  <c:v>67</c:v>
                </c:pt>
                <c:pt idx="91">
                  <c:v>71</c:v>
                </c:pt>
                <c:pt idx="92">
                  <c:v>68</c:v>
                </c:pt>
                <c:pt idx="93">
                  <c:v>74</c:v>
                </c:pt>
                <c:pt idx="94">
                  <c:v>86</c:v>
                </c:pt>
                <c:pt idx="95">
                  <c:v>79</c:v>
                </c:pt>
                <c:pt idx="96">
                  <c:v>0</c:v>
                </c:pt>
                <c:pt idx="97">
                  <c:v>60</c:v>
                </c:pt>
                <c:pt idx="98">
                  <c:v>0</c:v>
                </c:pt>
                <c:pt idx="99">
                  <c:v>64</c:v>
                </c:pt>
                <c:pt idx="100">
                  <c:v>93</c:v>
                </c:pt>
                <c:pt idx="101">
                  <c:v>51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75</c:v>
                </c:pt>
                <c:pt idx="107">
                  <c:v>78</c:v>
                </c:pt>
                <c:pt idx="108">
                  <c:v>97</c:v>
                </c:pt>
                <c:pt idx="109">
                  <c:v>103</c:v>
                </c:pt>
                <c:pt idx="110">
                  <c:v>0</c:v>
                </c:pt>
                <c:pt idx="111">
                  <c:v>101</c:v>
                </c:pt>
                <c:pt idx="112">
                  <c:v>110</c:v>
                </c:pt>
                <c:pt idx="113">
                  <c:v>89</c:v>
                </c:pt>
                <c:pt idx="114">
                  <c:v>91</c:v>
                </c:pt>
                <c:pt idx="115">
                  <c:v>91</c:v>
                </c:pt>
                <c:pt idx="116">
                  <c:v>83</c:v>
                </c:pt>
                <c:pt idx="117">
                  <c:v>0</c:v>
                </c:pt>
                <c:pt idx="118">
                  <c:v>79</c:v>
                </c:pt>
                <c:pt idx="119">
                  <c:v>82</c:v>
                </c:pt>
                <c:pt idx="120">
                  <c:v>109</c:v>
                </c:pt>
                <c:pt idx="121">
                  <c:v>107</c:v>
                </c:pt>
                <c:pt idx="122">
                  <c:v>81</c:v>
                </c:pt>
                <c:pt idx="123">
                  <c:v>4</c:v>
                </c:pt>
                <c:pt idx="124">
                  <c:v>0</c:v>
                </c:pt>
                <c:pt idx="125">
                  <c:v>129</c:v>
                </c:pt>
                <c:pt idx="126">
                  <c:v>99</c:v>
                </c:pt>
                <c:pt idx="127">
                  <c:v>110</c:v>
                </c:pt>
                <c:pt idx="128">
                  <c:v>107</c:v>
                </c:pt>
                <c:pt idx="129">
                  <c:v>112</c:v>
                </c:pt>
                <c:pt idx="130">
                  <c:v>8</c:v>
                </c:pt>
                <c:pt idx="131">
                  <c:v>0</c:v>
                </c:pt>
                <c:pt idx="132">
                  <c:v>121</c:v>
                </c:pt>
                <c:pt idx="133">
                  <c:v>102</c:v>
                </c:pt>
                <c:pt idx="134">
                  <c:v>125</c:v>
                </c:pt>
                <c:pt idx="135">
                  <c:v>122.5</c:v>
                </c:pt>
                <c:pt idx="136">
                  <c:v>105</c:v>
                </c:pt>
                <c:pt idx="137">
                  <c:v>73</c:v>
                </c:pt>
                <c:pt idx="138">
                  <c:v>0</c:v>
                </c:pt>
                <c:pt idx="139">
                  <c:v>92</c:v>
                </c:pt>
                <c:pt idx="140">
                  <c:v>83</c:v>
                </c:pt>
                <c:pt idx="141">
                  <c:v>104</c:v>
                </c:pt>
                <c:pt idx="142">
                  <c:v>114</c:v>
                </c:pt>
                <c:pt idx="143">
                  <c:v>117</c:v>
                </c:pt>
                <c:pt idx="144">
                  <c:v>8</c:v>
                </c:pt>
                <c:pt idx="145">
                  <c:v>0</c:v>
                </c:pt>
                <c:pt idx="146">
                  <c:v>109</c:v>
                </c:pt>
                <c:pt idx="147">
                  <c:v>61</c:v>
                </c:pt>
                <c:pt idx="148">
                  <c:v>84</c:v>
                </c:pt>
                <c:pt idx="149">
                  <c:v>71</c:v>
                </c:pt>
                <c:pt idx="150">
                  <c:v>78</c:v>
                </c:pt>
                <c:pt idx="151">
                  <c:v>32</c:v>
                </c:pt>
                <c:pt idx="152">
                  <c:v>0</c:v>
                </c:pt>
                <c:pt idx="153">
                  <c:v>92</c:v>
                </c:pt>
                <c:pt idx="154">
                  <c:v>150</c:v>
                </c:pt>
                <c:pt idx="155">
                  <c:v>102</c:v>
                </c:pt>
                <c:pt idx="156">
                  <c:v>150</c:v>
                </c:pt>
                <c:pt idx="157">
                  <c:v>131</c:v>
                </c:pt>
                <c:pt idx="158">
                  <c:v>40</c:v>
                </c:pt>
                <c:pt idx="159">
                  <c:v>0</c:v>
                </c:pt>
                <c:pt idx="160">
                  <c:v>125</c:v>
                </c:pt>
                <c:pt idx="161">
                  <c:v>144</c:v>
                </c:pt>
                <c:pt idx="162">
                  <c:v>126</c:v>
                </c:pt>
                <c:pt idx="163">
                  <c:v>133</c:v>
                </c:pt>
                <c:pt idx="164">
                  <c:v>136</c:v>
                </c:pt>
                <c:pt idx="165">
                  <c:v>102</c:v>
                </c:pt>
                <c:pt idx="166">
                  <c:v>0</c:v>
                </c:pt>
                <c:pt idx="167">
                  <c:v>105</c:v>
                </c:pt>
                <c:pt idx="168">
                  <c:v>161</c:v>
                </c:pt>
                <c:pt idx="169">
                  <c:v>122</c:v>
                </c:pt>
                <c:pt idx="170">
                  <c:v>118</c:v>
                </c:pt>
                <c:pt idx="171">
                  <c:v>131</c:v>
                </c:pt>
                <c:pt idx="172">
                  <c:v>8</c:v>
                </c:pt>
                <c:pt idx="173">
                  <c:v>0</c:v>
                </c:pt>
                <c:pt idx="174">
                  <c:v>115</c:v>
                </c:pt>
                <c:pt idx="175">
                  <c:v>120</c:v>
                </c:pt>
                <c:pt idx="176">
                  <c:v>92</c:v>
                </c:pt>
                <c:pt idx="177">
                  <c:v>107</c:v>
                </c:pt>
                <c:pt idx="178">
                  <c:v>102</c:v>
                </c:pt>
                <c:pt idx="179">
                  <c:v>25</c:v>
                </c:pt>
                <c:pt idx="180">
                  <c:v>0</c:v>
                </c:pt>
                <c:pt idx="181">
                  <c:v>0</c:v>
                </c:pt>
                <c:pt idx="182">
                  <c:v>114</c:v>
                </c:pt>
                <c:pt idx="183">
                  <c:v>104</c:v>
                </c:pt>
                <c:pt idx="184">
                  <c:v>90</c:v>
                </c:pt>
                <c:pt idx="185">
                  <c:v>118</c:v>
                </c:pt>
                <c:pt idx="186">
                  <c:v>116</c:v>
                </c:pt>
                <c:pt idx="187">
                  <c:v>0</c:v>
                </c:pt>
                <c:pt idx="188">
                  <c:v>108</c:v>
                </c:pt>
                <c:pt idx="189">
                  <c:v>106</c:v>
                </c:pt>
                <c:pt idx="190">
                  <c:v>78</c:v>
                </c:pt>
                <c:pt idx="191">
                  <c:v>91</c:v>
                </c:pt>
                <c:pt idx="192">
                  <c:v>79</c:v>
                </c:pt>
                <c:pt idx="193">
                  <c:v>82</c:v>
                </c:pt>
                <c:pt idx="194">
                  <c:v>0</c:v>
                </c:pt>
                <c:pt idx="195">
                  <c:v>93</c:v>
                </c:pt>
                <c:pt idx="196">
                  <c:v>114</c:v>
                </c:pt>
                <c:pt idx="197">
                  <c:v>108</c:v>
                </c:pt>
                <c:pt idx="198">
                  <c:v>116</c:v>
                </c:pt>
                <c:pt idx="199">
                  <c:v>127</c:v>
                </c:pt>
                <c:pt idx="200">
                  <c:v>119</c:v>
                </c:pt>
                <c:pt idx="201">
                  <c:v>0</c:v>
                </c:pt>
                <c:pt idx="202">
                  <c:v>0</c:v>
                </c:pt>
                <c:pt idx="203">
                  <c:v>75</c:v>
                </c:pt>
                <c:pt idx="204">
                  <c:v>11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99</c:v>
                </c:pt>
                <c:pt idx="210">
                  <c:v>90</c:v>
                </c:pt>
                <c:pt idx="211">
                  <c:v>86</c:v>
                </c:pt>
                <c:pt idx="212">
                  <c:v>98</c:v>
                </c:pt>
                <c:pt idx="213">
                  <c:v>104</c:v>
                </c:pt>
                <c:pt idx="214">
                  <c:v>4</c:v>
                </c:pt>
                <c:pt idx="215">
                  <c:v>0</c:v>
                </c:pt>
                <c:pt idx="216">
                  <c:v>121</c:v>
                </c:pt>
                <c:pt idx="217">
                  <c:v>131</c:v>
                </c:pt>
                <c:pt idx="218">
                  <c:v>114</c:v>
                </c:pt>
                <c:pt idx="219">
                  <c:v>131</c:v>
                </c:pt>
                <c:pt idx="220">
                  <c:v>120</c:v>
                </c:pt>
                <c:pt idx="221">
                  <c:v>18</c:v>
                </c:pt>
                <c:pt idx="222">
                  <c:v>0</c:v>
                </c:pt>
                <c:pt idx="223">
                  <c:v>119</c:v>
                </c:pt>
                <c:pt idx="224">
                  <c:v>128</c:v>
                </c:pt>
                <c:pt idx="225">
                  <c:v>116</c:v>
                </c:pt>
                <c:pt idx="226">
                  <c:v>122</c:v>
                </c:pt>
                <c:pt idx="227">
                  <c:v>102</c:v>
                </c:pt>
                <c:pt idx="228">
                  <c:v>14</c:v>
                </c:pt>
                <c:pt idx="229">
                  <c:v>0</c:v>
                </c:pt>
                <c:pt idx="230">
                  <c:v>131</c:v>
                </c:pt>
                <c:pt idx="231">
                  <c:v>116</c:v>
                </c:pt>
                <c:pt idx="232">
                  <c:v>112</c:v>
                </c:pt>
                <c:pt idx="233">
                  <c:v>118</c:v>
                </c:pt>
                <c:pt idx="234">
                  <c:v>107</c:v>
                </c:pt>
                <c:pt idx="235">
                  <c:v>8</c:v>
                </c:pt>
                <c:pt idx="236">
                  <c:v>0</c:v>
                </c:pt>
                <c:pt idx="237">
                  <c:v>0</c:v>
                </c:pt>
                <c:pt idx="238">
                  <c:v>115</c:v>
                </c:pt>
                <c:pt idx="239">
                  <c:v>116</c:v>
                </c:pt>
                <c:pt idx="240">
                  <c:v>114</c:v>
                </c:pt>
                <c:pt idx="241">
                  <c:v>103</c:v>
                </c:pt>
                <c:pt idx="242">
                  <c:v>16</c:v>
                </c:pt>
                <c:pt idx="243">
                  <c:v>0</c:v>
                </c:pt>
                <c:pt idx="244">
                  <c:v>91</c:v>
                </c:pt>
                <c:pt idx="245">
                  <c:v>8</c:v>
                </c:pt>
                <c:pt idx="246">
                  <c:v>70</c:v>
                </c:pt>
                <c:pt idx="247">
                  <c:v>44</c:v>
                </c:pt>
                <c:pt idx="248">
                  <c:v>76</c:v>
                </c:pt>
                <c:pt idx="249">
                  <c:v>0</c:v>
                </c:pt>
                <c:pt idx="250">
                  <c:v>0</c:v>
                </c:pt>
                <c:pt idx="251">
                  <c:v>107</c:v>
                </c:pt>
                <c:pt idx="252">
                  <c:v>98</c:v>
                </c:pt>
                <c:pt idx="253">
                  <c:v>80</c:v>
                </c:pt>
                <c:pt idx="254">
                  <c:v>95</c:v>
                </c:pt>
                <c:pt idx="255">
                  <c:v>92</c:v>
                </c:pt>
                <c:pt idx="256">
                  <c:v>59</c:v>
                </c:pt>
                <c:pt idx="257">
                  <c:v>0</c:v>
                </c:pt>
                <c:pt idx="258">
                  <c:v>43</c:v>
                </c:pt>
                <c:pt idx="259">
                  <c:v>71</c:v>
                </c:pt>
                <c:pt idx="260">
                  <c:v>90</c:v>
                </c:pt>
                <c:pt idx="261">
                  <c:v>82</c:v>
                </c:pt>
                <c:pt idx="262">
                  <c:v>83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63</c:v>
                </c:pt>
                <c:pt idx="267">
                  <c:v>67</c:v>
                </c:pt>
                <c:pt idx="268">
                  <c:v>45</c:v>
                </c:pt>
                <c:pt idx="269">
                  <c:v>66</c:v>
                </c:pt>
                <c:pt idx="270">
                  <c:v>0</c:v>
                </c:pt>
                <c:pt idx="271">
                  <c:v>0</c:v>
                </c:pt>
                <c:pt idx="272">
                  <c:v>98</c:v>
                </c:pt>
                <c:pt idx="273">
                  <c:v>62</c:v>
                </c:pt>
                <c:pt idx="274">
                  <c:v>77</c:v>
                </c:pt>
                <c:pt idx="275">
                  <c:v>54</c:v>
                </c:pt>
                <c:pt idx="276">
                  <c:v>40</c:v>
                </c:pt>
                <c:pt idx="277">
                  <c:v>0</c:v>
                </c:pt>
                <c:pt idx="278">
                  <c:v>0</c:v>
                </c:pt>
                <c:pt idx="279">
                  <c:v>56</c:v>
                </c:pt>
                <c:pt idx="280">
                  <c:v>62</c:v>
                </c:pt>
                <c:pt idx="281">
                  <c:v>75</c:v>
                </c:pt>
                <c:pt idx="282">
                  <c:v>75</c:v>
                </c:pt>
                <c:pt idx="283">
                  <c:v>50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56</c:v>
                </c:pt>
                <c:pt idx="288">
                  <c:v>68</c:v>
                </c:pt>
                <c:pt idx="289">
                  <c:v>66</c:v>
                </c:pt>
                <c:pt idx="290">
                  <c:v>74</c:v>
                </c:pt>
                <c:pt idx="291">
                  <c:v>103</c:v>
                </c:pt>
                <c:pt idx="292">
                  <c:v>0</c:v>
                </c:pt>
                <c:pt idx="293">
                  <c:v>104</c:v>
                </c:pt>
                <c:pt idx="294">
                  <c:v>85</c:v>
                </c:pt>
                <c:pt idx="295">
                  <c:v>90</c:v>
                </c:pt>
                <c:pt idx="296">
                  <c:v>86</c:v>
                </c:pt>
                <c:pt idx="297">
                  <c:v>84</c:v>
                </c:pt>
                <c:pt idx="298">
                  <c:v>8</c:v>
                </c:pt>
                <c:pt idx="299">
                  <c:v>0</c:v>
                </c:pt>
                <c:pt idx="300">
                  <c:v>99</c:v>
                </c:pt>
                <c:pt idx="301">
                  <c:v>113</c:v>
                </c:pt>
                <c:pt idx="302">
                  <c:v>82</c:v>
                </c:pt>
                <c:pt idx="303">
                  <c:v>82</c:v>
                </c:pt>
                <c:pt idx="304">
                  <c:v>95</c:v>
                </c:pt>
                <c:pt idx="305">
                  <c:v>0</c:v>
                </c:pt>
                <c:pt idx="306">
                  <c:v>0</c:v>
                </c:pt>
                <c:pt idx="307">
                  <c:v>24</c:v>
                </c:pt>
                <c:pt idx="308">
                  <c:v>102</c:v>
                </c:pt>
                <c:pt idx="309">
                  <c:v>93</c:v>
                </c:pt>
                <c:pt idx="310">
                  <c:v>106</c:v>
                </c:pt>
                <c:pt idx="311">
                  <c:v>100</c:v>
                </c:pt>
                <c:pt idx="312">
                  <c:v>124</c:v>
                </c:pt>
                <c:pt idx="313">
                  <c:v>0</c:v>
                </c:pt>
                <c:pt idx="314">
                  <c:v>143</c:v>
                </c:pt>
                <c:pt idx="315">
                  <c:v>112</c:v>
                </c:pt>
                <c:pt idx="316">
                  <c:v>104</c:v>
                </c:pt>
                <c:pt idx="317">
                  <c:v>149</c:v>
                </c:pt>
                <c:pt idx="318">
                  <c:v>138</c:v>
                </c:pt>
                <c:pt idx="319">
                  <c:v>102</c:v>
                </c:pt>
                <c:pt idx="320">
                  <c:v>0</c:v>
                </c:pt>
                <c:pt idx="321">
                  <c:v>86</c:v>
                </c:pt>
                <c:pt idx="322">
                  <c:v>121</c:v>
                </c:pt>
                <c:pt idx="323">
                  <c:v>104</c:v>
                </c:pt>
                <c:pt idx="324">
                  <c:v>106</c:v>
                </c:pt>
                <c:pt idx="325">
                  <c:v>91</c:v>
                </c:pt>
                <c:pt idx="326">
                  <c:v>28</c:v>
                </c:pt>
                <c:pt idx="327">
                  <c:v>0</c:v>
                </c:pt>
                <c:pt idx="328">
                  <c:v>99</c:v>
                </c:pt>
                <c:pt idx="329">
                  <c:v>81</c:v>
                </c:pt>
                <c:pt idx="330">
                  <c:v>91</c:v>
                </c:pt>
                <c:pt idx="331">
                  <c:v>69</c:v>
                </c:pt>
                <c:pt idx="332">
                  <c:v>96</c:v>
                </c:pt>
                <c:pt idx="333">
                  <c:v>6</c:v>
                </c:pt>
                <c:pt idx="334">
                  <c:v>4</c:v>
                </c:pt>
                <c:pt idx="335">
                  <c:v>104</c:v>
                </c:pt>
                <c:pt idx="336">
                  <c:v>115</c:v>
                </c:pt>
                <c:pt idx="337">
                  <c:v>91</c:v>
                </c:pt>
                <c:pt idx="338">
                  <c:v>87</c:v>
                </c:pt>
                <c:pt idx="339">
                  <c:v>104</c:v>
                </c:pt>
                <c:pt idx="340">
                  <c:v>69</c:v>
                </c:pt>
                <c:pt idx="341">
                  <c:v>0</c:v>
                </c:pt>
                <c:pt idx="342">
                  <c:v>17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70</c:v>
                </c:pt>
                <c:pt idx="350">
                  <c:v>57</c:v>
                </c:pt>
                <c:pt idx="351">
                  <c:v>46</c:v>
                </c:pt>
                <c:pt idx="352">
                  <c:v>94</c:v>
                </c:pt>
                <c:pt idx="353">
                  <c:v>157</c:v>
                </c:pt>
                <c:pt idx="354">
                  <c:v>137</c:v>
                </c:pt>
                <c:pt idx="355">
                  <c:v>0</c:v>
                </c:pt>
                <c:pt idx="356">
                  <c:v>46</c:v>
                </c:pt>
                <c:pt idx="357">
                  <c:v>148</c:v>
                </c:pt>
                <c:pt idx="358">
                  <c:v>136</c:v>
                </c:pt>
                <c:pt idx="359">
                  <c:v>151</c:v>
                </c:pt>
                <c:pt idx="360">
                  <c:v>120</c:v>
                </c:pt>
                <c:pt idx="361">
                  <c:v>118</c:v>
                </c:pt>
                <c:pt idx="362">
                  <c:v>0</c:v>
                </c:pt>
                <c:pt idx="363">
                  <c:v>129</c:v>
                </c:pt>
                <c:pt idx="364">
                  <c:v>114</c:v>
                </c:pt>
                <c:pt idx="365">
                  <c:v>104</c:v>
                </c:pt>
                <c:pt idx="366">
                  <c:v>141</c:v>
                </c:pt>
                <c:pt idx="367">
                  <c:v>107</c:v>
                </c:pt>
                <c:pt idx="368">
                  <c:v>0</c:v>
                </c:pt>
                <c:pt idx="369">
                  <c:v>0</c:v>
                </c:pt>
                <c:pt idx="370">
                  <c:v>102</c:v>
                </c:pt>
                <c:pt idx="371">
                  <c:v>110</c:v>
                </c:pt>
                <c:pt idx="372">
                  <c:v>116</c:v>
                </c:pt>
                <c:pt idx="373">
                  <c:v>102</c:v>
                </c:pt>
                <c:pt idx="374">
                  <c:v>98</c:v>
                </c:pt>
                <c:pt idx="375">
                  <c:v>28</c:v>
                </c:pt>
                <c:pt idx="376">
                  <c:v>16</c:v>
                </c:pt>
                <c:pt idx="377">
                  <c:v>92</c:v>
                </c:pt>
                <c:pt idx="378">
                  <c:v>101</c:v>
                </c:pt>
                <c:pt idx="379">
                  <c:v>79</c:v>
                </c:pt>
                <c:pt idx="380">
                  <c:v>51</c:v>
                </c:pt>
                <c:pt idx="381">
                  <c:v>65</c:v>
                </c:pt>
                <c:pt idx="382">
                  <c:v>105</c:v>
                </c:pt>
                <c:pt idx="383">
                  <c:v>0</c:v>
                </c:pt>
                <c:pt idx="384">
                  <c:v>110</c:v>
                </c:pt>
                <c:pt idx="385">
                  <c:v>123</c:v>
                </c:pt>
                <c:pt idx="386">
                  <c:v>4</c:v>
                </c:pt>
                <c:pt idx="387">
                  <c:v>99</c:v>
                </c:pt>
                <c:pt idx="388">
                  <c:v>126</c:v>
                </c:pt>
                <c:pt idx="389">
                  <c:v>6</c:v>
                </c:pt>
                <c:pt idx="390">
                  <c:v>0</c:v>
                </c:pt>
                <c:pt idx="391">
                  <c:v>116</c:v>
                </c:pt>
                <c:pt idx="392">
                  <c:v>109</c:v>
                </c:pt>
                <c:pt idx="393">
                  <c:v>124</c:v>
                </c:pt>
                <c:pt idx="394">
                  <c:v>106.5</c:v>
                </c:pt>
                <c:pt idx="395">
                  <c:v>72</c:v>
                </c:pt>
                <c:pt idx="396">
                  <c:v>7</c:v>
                </c:pt>
                <c:pt idx="397">
                  <c:v>0</c:v>
                </c:pt>
                <c:pt idx="398">
                  <c:v>0</c:v>
                </c:pt>
                <c:pt idx="399">
                  <c:v>95</c:v>
                </c:pt>
                <c:pt idx="400">
                  <c:v>45</c:v>
                </c:pt>
                <c:pt idx="401">
                  <c:v>64</c:v>
                </c:pt>
                <c:pt idx="402">
                  <c:v>79</c:v>
                </c:pt>
                <c:pt idx="403">
                  <c:v>88</c:v>
                </c:pt>
                <c:pt idx="404">
                  <c:v>7</c:v>
                </c:pt>
                <c:pt idx="405">
                  <c:v>101</c:v>
                </c:pt>
                <c:pt idx="406">
                  <c:v>81</c:v>
                </c:pt>
                <c:pt idx="407">
                  <c:v>68</c:v>
                </c:pt>
                <c:pt idx="408">
                  <c:v>74</c:v>
                </c:pt>
                <c:pt idx="409">
                  <c:v>47</c:v>
                </c:pt>
                <c:pt idx="410">
                  <c:v>54</c:v>
                </c:pt>
                <c:pt idx="411">
                  <c:v>0</c:v>
                </c:pt>
                <c:pt idx="412">
                  <c:v>63</c:v>
                </c:pt>
                <c:pt idx="413">
                  <c:v>74</c:v>
                </c:pt>
                <c:pt idx="414">
                  <c:v>87</c:v>
                </c:pt>
                <c:pt idx="415">
                  <c:v>84</c:v>
                </c:pt>
                <c:pt idx="416">
                  <c:v>83</c:v>
                </c:pt>
                <c:pt idx="417">
                  <c:v>4</c:v>
                </c:pt>
                <c:pt idx="418">
                  <c:v>0</c:v>
                </c:pt>
                <c:pt idx="419">
                  <c:v>117</c:v>
                </c:pt>
                <c:pt idx="420">
                  <c:v>102</c:v>
                </c:pt>
                <c:pt idx="421">
                  <c:v>105</c:v>
                </c:pt>
                <c:pt idx="422">
                  <c:v>84</c:v>
                </c:pt>
                <c:pt idx="423">
                  <c:v>0</c:v>
                </c:pt>
                <c:pt idx="424">
                  <c:v>95</c:v>
                </c:pt>
                <c:pt idx="425">
                  <c:v>0</c:v>
                </c:pt>
                <c:pt idx="426">
                  <c:v>93</c:v>
                </c:pt>
                <c:pt idx="427">
                  <c:v>84</c:v>
                </c:pt>
                <c:pt idx="428">
                  <c:v>74</c:v>
                </c:pt>
                <c:pt idx="429">
                  <c:v>73</c:v>
                </c:pt>
                <c:pt idx="430">
                  <c:v>88</c:v>
                </c:pt>
                <c:pt idx="431">
                  <c:v>71</c:v>
                </c:pt>
                <c:pt idx="432">
                  <c:v>0</c:v>
                </c:pt>
                <c:pt idx="433">
                  <c:v>64</c:v>
                </c:pt>
                <c:pt idx="434">
                  <c:v>120</c:v>
                </c:pt>
                <c:pt idx="435">
                  <c:v>105</c:v>
                </c:pt>
                <c:pt idx="436">
                  <c:v>115</c:v>
                </c:pt>
                <c:pt idx="437">
                  <c:v>99</c:v>
                </c:pt>
                <c:pt idx="438">
                  <c:v>0</c:v>
                </c:pt>
                <c:pt idx="439">
                  <c:v>0</c:v>
                </c:pt>
                <c:pt idx="440">
                  <c:v>85</c:v>
                </c:pt>
                <c:pt idx="441">
                  <c:v>107</c:v>
                </c:pt>
                <c:pt idx="442">
                  <c:v>93</c:v>
                </c:pt>
                <c:pt idx="443">
                  <c:v>84</c:v>
                </c:pt>
                <c:pt idx="444">
                  <c:v>102</c:v>
                </c:pt>
                <c:pt idx="445">
                  <c:v>11</c:v>
                </c:pt>
                <c:pt idx="446">
                  <c:v>0</c:v>
                </c:pt>
                <c:pt idx="447">
                  <c:v>102</c:v>
                </c:pt>
                <c:pt idx="448">
                  <c:v>95</c:v>
                </c:pt>
                <c:pt idx="449">
                  <c:v>74</c:v>
                </c:pt>
                <c:pt idx="450">
                  <c:v>96</c:v>
                </c:pt>
                <c:pt idx="451">
                  <c:v>104</c:v>
                </c:pt>
                <c:pt idx="452">
                  <c:v>16</c:v>
                </c:pt>
                <c:pt idx="453">
                  <c:v>0</c:v>
                </c:pt>
                <c:pt idx="454">
                  <c:v>113</c:v>
                </c:pt>
                <c:pt idx="455">
                  <c:v>113</c:v>
                </c:pt>
                <c:pt idx="456">
                  <c:v>123</c:v>
                </c:pt>
                <c:pt idx="457">
                  <c:v>110</c:v>
                </c:pt>
                <c:pt idx="458">
                  <c:v>104</c:v>
                </c:pt>
                <c:pt idx="459">
                  <c:v>106</c:v>
                </c:pt>
                <c:pt idx="460">
                  <c:v>0</c:v>
                </c:pt>
                <c:pt idx="461">
                  <c:v>72</c:v>
                </c:pt>
                <c:pt idx="462">
                  <c:v>60</c:v>
                </c:pt>
                <c:pt idx="463">
                  <c:v>12</c:v>
                </c:pt>
                <c:pt idx="464">
                  <c:v>66</c:v>
                </c:pt>
                <c:pt idx="465">
                  <c:v>50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38</c:v>
                </c:pt>
                <c:pt idx="472">
                  <c:v>76</c:v>
                </c:pt>
                <c:pt idx="473">
                  <c:v>60</c:v>
                </c:pt>
                <c:pt idx="474">
                  <c:v>0</c:v>
                </c:pt>
                <c:pt idx="475">
                  <c:v>55</c:v>
                </c:pt>
                <c:pt idx="476">
                  <c:v>75</c:v>
                </c:pt>
                <c:pt idx="477">
                  <c:v>59</c:v>
                </c:pt>
                <c:pt idx="478">
                  <c:v>17</c:v>
                </c:pt>
                <c:pt idx="479">
                  <c:v>41</c:v>
                </c:pt>
                <c:pt idx="480">
                  <c:v>43</c:v>
                </c:pt>
                <c:pt idx="481">
                  <c:v>0</c:v>
                </c:pt>
                <c:pt idx="482">
                  <c:v>38</c:v>
                </c:pt>
                <c:pt idx="483">
                  <c:v>52</c:v>
                </c:pt>
                <c:pt idx="484">
                  <c:v>63</c:v>
                </c:pt>
                <c:pt idx="485">
                  <c:v>112</c:v>
                </c:pt>
                <c:pt idx="486">
                  <c:v>137</c:v>
                </c:pt>
                <c:pt idx="487">
                  <c:v>4</c:v>
                </c:pt>
                <c:pt idx="488">
                  <c:v>0</c:v>
                </c:pt>
                <c:pt idx="489">
                  <c:v>98</c:v>
                </c:pt>
                <c:pt idx="490">
                  <c:v>87</c:v>
                </c:pt>
                <c:pt idx="491">
                  <c:v>90</c:v>
                </c:pt>
                <c:pt idx="492">
                  <c:v>97</c:v>
                </c:pt>
                <c:pt idx="493">
                  <c:v>114</c:v>
                </c:pt>
                <c:pt idx="494">
                  <c:v>0</c:v>
                </c:pt>
                <c:pt idx="495">
                  <c:v>0</c:v>
                </c:pt>
                <c:pt idx="496">
                  <c:v>103</c:v>
                </c:pt>
                <c:pt idx="497">
                  <c:v>90</c:v>
                </c:pt>
                <c:pt idx="498">
                  <c:v>68</c:v>
                </c:pt>
                <c:pt idx="499">
                  <c:v>103</c:v>
                </c:pt>
                <c:pt idx="500">
                  <c:v>74</c:v>
                </c:pt>
                <c:pt idx="501">
                  <c:v>0</c:v>
                </c:pt>
                <c:pt idx="502">
                  <c:v>0</c:v>
                </c:pt>
                <c:pt idx="503">
                  <c:v>103</c:v>
                </c:pt>
                <c:pt idx="504">
                  <c:v>91</c:v>
                </c:pt>
                <c:pt idx="505">
                  <c:v>104</c:v>
                </c:pt>
                <c:pt idx="506">
                  <c:v>97</c:v>
                </c:pt>
                <c:pt idx="507">
                  <c:v>112</c:v>
                </c:pt>
                <c:pt idx="508">
                  <c:v>48</c:v>
                </c:pt>
                <c:pt idx="509">
                  <c:v>0</c:v>
                </c:pt>
                <c:pt idx="510">
                  <c:v>165</c:v>
                </c:pt>
                <c:pt idx="511">
                  <c:v>141</c:v>
                </c:pt>
                <c:pt idx="512">
                  <c:v>132</c:v>
                </c:pt>
                <c:pt idx="513">
                  <c:v>152</c:v>
                </c:pt>
                <c:pt idx="514">
                  <c:v>140.5</c:v>
                </c:pt>
                <c:pt idx="515">
                  <c:v>22</c:v>
                </c:pt>
                <c:pt idx="516">
                  <c:v>0</c:v>
                </c:pt>
                <c:pt idx="517">
                  <c:v>128</c:v>
                </c:pt>
                <c:pt idx="518">
                  <c:v>143</c:v>
                </c:pt>
                <c:pt idx="519">
                  <c:v>103</c:v>
                </c:pt>
                <c:pt idx="520">
                  <c:v>112</c:v>
                </c:pt>
                <c:pt idx="521">
                  <c:v>108</c:v>
                </c:pt>
                <c:pt idx="522">
                  <c:v>0</c:v>
                </c:pt>
                <c:pt idx="523">
                  <c:v>0</c:v>
                </c:pt>
                <c:pt idx="524">
                  <c:v>79</c:v>
                </c:pt>
                <c:pt idx="525">
                  <c:v>87</c:v>
                </c:pt>
                <c:pt idx="526">
                  <c:v>76.862059126249989</c:v>
                </c:pt>
                <c:pt idx="527">
                  <c:v>102.11450000121299</c:v>
                </c:pt>
                <c:pt idx="528">
                  <c:v>89.972309180850687</c:v>
                </c:pt>
                <c:pt idx="529">
                  <c:v>0</c:v>
                </c:pt>
                <c:pt idx="530">
                  <c:v>2</c:v>
                </c:pt>
                <c:pt idx="531">
                  <c:v>66.126705993061407</c:v>
                </c:pt>
                <c:pt idx="532">
                  <c:v>83.063239410909091</c:v>
                </c:pt>
                <c:pt idx="533">
                  <c:v>68.225384529010597</c:v>
                </c:pt>
                <c:pt idx="534">
                  <c:v>56.656747074261915</c:v>
                </c:pt>
                <c:pt idx="535">
                  <c:v>51.740080832698823</c:v>
                </c:pt>
                <c:pt idx="536">
                  <c:v>53.812460793358902</c:v>
                </c:pt>
                <c:pt idx="537">
                  <c:v>0</c:v>
                </c:pt>
                <c:pt idx="538">
                  <c:v>45.812460793358902</c:v>
                </c:pt>
                <c:pt idx="539">
                  <c:v>60.348968940394315</c:v>
                </c:pt>
                <c:pt idx="540">
                  <c:v>72.395165724109376</c:v>
                </c:pt>
                <c:pt idx="541">
                  <c:v>83.856069301303819</c:v>
                </c:pt>
                <c:pt idx="542">
                  <c:v>106.9824277698655</c:v>
                </c:pt>
                <c:pt idx="543">
                  <c:v>0</c:v>
                </c:pt>
                <c:pt idx="544">
                  <c:v>0</c:v>
                </c:pt>
                <c:pt idx="545">
                  <c:v>8</c:v>
                </c:pt>
                <c:pt idx="546">
                  <c:v>104.03933946772273</c:v>
                </c:pt>
                <c:pt idx="547">
                  <c:v>95.054065180809872</c:v>
                </c:pt>
                <c:pt idx="548">
                  <c:v>104.97450845455776</c:v>
                </c:pt>
                <c:pt idx="549">
                  <c:v>111.44436971901861</c:v>
                </c:pt>
                <c:pt idx="550">
                  <c:v>16</c:v>
                </c:pt>
                <c:pt idx="551">
                  <c:v>16</c:v>
                </c:pt>
                <c:pt idx="552">
                  <c:v>94.014963024694154</c:v>
                </c:pt>
                <c:pt idx="553">
                  <c:v>105.97998076160775</c:v>
                </c:pt>
                <c:pt idx="554">
                  <c:v>136.10517560615779</c:v>
                </c:pt>
                <c:pt idx="555">
                  <c:v>170.42340583543501</c:v>
                </c:pt>
                <c:pt idx="556">
                  <c:v>144.49978100849336</c:v>
                </c:pt>
                <c:pt idx="557">
                  <c:v>21.594631466666669</c:v>
                </c:pt>
                <c:pt idx="558">
                  <c:v>0</c:v>
                </c:pt>
                <c:pt idx="559">
                  <c:v>152.34229610609805</c:v>
                </c:pt>
                <c:pt idx="560">
                  <c:v>174.03570030469035</c:v>
                </c:pt>
                <c:pt idx="561">
                  <c:v>156.80676530782773</c:v>
                </c:pt>
                <c:pt idx="562">
                  <c:v>142.21107282176212</c:v>
                </c:pt>
                <c:pt idx="563">
                  <c:v>157.35351972178634</c:v>
                </c:pt>
                <c:pt idx="564">
                  <c:v>112.64302221714743</c:v>
                </c:pt>
                <c:pt idx="565">
                  <c:v>4</c:v>
                </c:pt>
                <c:pt idx="566">
                  <c:v>81.858187225858089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115.16360947760253</c:v>
                </c:pt>
                <c:pt idx="574">
                  <c:v>123.26168756181423</c:v>
                </c:pt>
                <c:pt idx="575">
                  <c:v>131.60318846912975</c:v>
                </c:pt>
                <c:pt idx="576">
                  <c:v>145.67173954008905</c:v>
                </c:pt>
                <c:pt idx="577">
                  <c:v>172.53503533279587</c:v>
                </c:pt>
                <c:pt idx="578">
                  <c:v>0</c:v>
                </c:pt>
                <c:pt idx="579">
                  <c:v>0</c:v>
                </c:pt>
                <c:pt idx="580">
                  <c:v>138.6607955940994</c:v>
                </c:pt>
                <c:pt idx="581">
                  <c:v>170.67266035694618</c:v>
                </c:pt>
                <c:pt idx="582">
                  <c:v>154.04584186781386</c:v>
                </c:pt>
                <c:pt idx="583">
                  <c:v>141.99753702526348</c:v>
                </c:pt>
                <c:pt idx="584">
                  <c:v>131.14894866621341</c:v>
                </c:pt>
                <c:pt idx="585">
                  <c:v>30</c:v>
                </c:pt>
                <c:pt idx="586">
                  <c:v>0</c:v>
                </c:pt>
                <c:pt idx="587">
                  <c:v>99.401508981565868</c:v>
                </c:pt>
                <c:pt idx="588">
                  <c:v>132.2899618906568</c:v>
                </c:pt>
                <c:pt idx="589">
                  <c:v>117.21461094520222</c:v>
                </c:pt>
                <c:pt idx="590">
                  <c:v>126.69758832941929</c:v>
                </c:pt>
                <c:pt idx="591">
                  <c:v>112.65463156814511</c:v>
                </c:pt>
                <c:pt idx="592">
                  <c:v>39</c:v>
                </c:pt>
                <c:pt idx="593">
                  <c:v>12</c:v>
                </c:pt>
                <c:pt idx="594">
                  <c:v>122.17869644560145</c:v>
                </c:pt>
                <c:pt idx="595">
                  <c:v>124.63608035348149</c:v>
                </c:pt>
                <c:pt idx="596">
                  <c:v>121.01845460973445</c:v>
                </c:pt>
                <c:pt idx="597">
                  <c:v>135.15267823332886</c:v>
                </c:pt>
                <c:pt idx="598">
                  <c:v>128.60905078653911</c:v>
                </c:pt>
                <c:pt idx="599">
                  <c:v>27.603691343114388</c:v>
                </c:pt>
                <c:pt idx="600">
                  <c:v>4.6259431134786659</c:v>
                </c:pt>
                <c:pt idx="601">
                  <c:v>147.19731424679199</c:v>
                </c:pt>
                <c:pt idx="602">
                  <c:v>101.48179309893555</c:v>
                </c:pt>
                <c:pt idx="603">
                  <c:v>145.46822330128276</c:v>
                </c:pt>
                <c:pt idx="604">
                  <c:v>131.71957245511547</c:v>
                </c:pt>
                <c:pt idx="605">
                  <c:v>111.82396879691899</c:v>
                </c:pt>
                <c:pt idx="606">
                  <c:v>6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0</c:v>
                </c:pt>
                <c:pt idx="611">
                  <c:v>107.86230971925598</c:v>
                </c:pt>
                <c:pt idx="612">
                  <c:v>109.38584945855624</c:v>
                </c:pt>
                <c:pt idx="613">
                  <c:v>111.70144261488966</c:v>
                </c:pt>
                <c:pt idx="614">
                  <c:v>33.300687986890999</c:v>
                </c:pt>
                <c:pt idx="615">
                  <c:v>108.59333129736717</c:v>
                </c:pt>
                <c:pt idx="616">
                  <c:v>102.83490385510308</c:v>
                </c:pt>
                <c:pt idx="617">
                  <c:v>81.391671698634369</c:v>
                </c:pt>
                <c:pt idx="618">
                  <c:v>86.200911007736039</c:v>
                </c:pt>
                <c:pt idx="619">
                  <c:v>52.997225197573876</c:v>
                </c:pt>
                <c:pt idx="620">
                  <c:v>18</c:v>
                </c:pt>
                <c:pt idx="621">
                  <c:v>16.588655272234</c:v>
                </c:pt>
                <c:pt idx="622">
                  <c:v>94.469818794446326</c:v>
                </c:pt>
                <c:pt idx="623">
                  <c:v>90.774749931702672</c:v>
                </c:pt>
                <c:pt idx="624">
                  <c:v>105.56665325588284</c:v>
                </c:pt>
                <c:pt idx="625">
                  <c:v>88.548788844452218</c:v>
                </c:pt>
                <c:pt idx="626">
                  <c:v>85.058444499495323</c:v>
                </c:pt>
                <c:pt idx="627">
                  <c:v>53.205732907604087</c:v>
                </c:pt>
                <c:pt idx="628">
                  <c:v>22.588655272234</c:v>
                </c:pt>
                <c:pt idx="629">
                  <c:v>29.498708065177702</c:v>
                </c:pt>
                <c:pt idx="630">
                  <c:v>77.159819291733214</c:v>
                </c:pt>
                <c:pt idx="631">
                  <c:v>55.659690641889981</c:v>
                </c:pt>
                <c:pt idx="632">
                  <c:v>54.578732974793333</c:v>
                </c:pt>
                <c:pt idx="633">
                  <c:v>66.011039906703232</c:v>
                </c:pt>
                <c:pt idx="634">
                  <c:v>55.348379792781053</c:v>
                </c:pt>
                <c:pt idx="635">
                  <c:v>16</c:v>
                </c:pt>
                <c:pt idx="636">
                  <c:v>77.160856336615637</c:v>
                </c:pt>
                <c:pt idx="637">
                  <c:v>102.25001326648757</c:v>
                </c:pt>
                <c:pt idx="638">
                  <c:v>78.987281601655312</c:v>
                </c:pt>
                <c:pt idx="639">
                  <c:v>70.26037410828377</c:v>
                </c:pt>
                <c:pt idx="640">
                  <c:v>77.926148820991614</c:v>
                </c:pt>
                <c:pt idx="641">
                  <c:v>49.121823836071641</c:v>
                </c:pt>
                <c:pt idx="642">
                  <c:v>6</c:v>
                </c:pt>
                <c:pt idx="643">
                  <c:v>61.510833979109549</c:v>
                </c:pt>
                <c:pt idx="644">
                  <c:v>69.368589423293969</c:v>
                </c:pt>
                <c:pt idx="645">
                  <c:v>67.904476554382143</c:v>
                </c:pt>
                <c:pt idx="646">
                  <c:v>53.412201961222465</c:v>
                </c:pt>
                <c:pt idx="647">
                  <c:v>41.983126616924508</c:v>
                </c:pt>
                <c:pt idx="648">
                  <c:v>24.790819017813128</c:v>
                </c:pt>
                <c:pt idx="649">
                  <c:v>18.495889645684667</c:v>
                </c:pt>
                <c:pt idx="650">
                  <c:v>39.152928672516282</c:v>
                </c:pt>
                <c:pt idx="651">
                  <c:v>33.373608167637656</c:v>
                </c:pt>
                <c:pt idx="652">
                  <c:v>41.65934691798806</c:v>
                </c:pt>
                <c:pt idx="653">
                  <c:v>63.307231091262821</c:v>
                </c:pt>
                <c:pt idx="654">
                  <c:v>52.737918675587139</c:v>
                </c:pt>
                <c:pt idx="655">
                  <c:v>36.473338968444281</c:v>
                </c:pt>
                <c:pt idx="656">
                  <c:v>28</c:v>
                </c:pt>
                <c:pt idx="657">
                  <c:v>72.844044139846432</c:v>
                </c:pt>
                <c:pt idx="658">
                  <c:v>46.392575141506839</c:v>
                </c:pt>
                <c:pt idx="659">
                  <c:v>37.9175002863673</c:v>
                </c:pt>
                <c:pt idx="660">
                  <c:v>72.396464814807558</c:v>
                </c:pt>
                <c:pt idx="661">
                  <c:v>107.86930799947359</c:v>
                </c:pt>
                <c:pt idx="662">
                  <c:v>76.183025605791698</c:v>
                </c:pt>
                <c:pt idx="663">
                  <c:v>48.26738250465533</c:v>
                </c:pt>
                <c:pt idx="664">
                  <c:v>150.76173855095999</c:v>
                </c:pt>
                <c:pt idx="665">
                  <c:v>102.25677423062891</c:v>
                </c:pt>
                <c:pt idx="666">
                  <c:v>107.97120021751101</c:v>
                </c:pt>
                <c:pt idx="667">
                  <c:v>121.83189884983901</c:v>
                </c:pt>
                <c:pt idx="668">
                  <c:v>113.69102284395814</c:v>
                </c:pt>
                <c:pt idx="669">
                  <c:v>63.074405010998063</c:v>
                </c:pt>
                <c:pt idx="670">
                  <c:v>52.167519787860002</c:v>
                </c:pt>
                <c:pt idx="671">
                  <c:v>94.762612725170285</c:v>
                </c:pt>
                <c:pt idx="672">
                  <c:v>101.11339763421293</c:v>
                </c:pt>
                <c:pt idx="673">
                  <c:v>86.493129034061752</c:v>
                </c:pt>
                <c:pt idx="674">
                  <c:v>99.704503719544391</c:v>
                </c:pt>
                <c:pt idx="675">
                  <c:v>93.748464756784955</c:v>
                </c:pt>
                <c:pt idx="676">
                  <c:v>62.742824950023284</c:v>
                </c:pt>
                <c:pt idx="677">
                  <c:v>41.78986249963998</c:v>
                </c:pt>
                <c:pt idx="678">
                  <c:v>100.72710974189518</c:v>
                </c:pt>
                <c:pt idx="679">
                  <c:v>71.983931090361381</c:v>
                </c:pt>
                <c:pt idx="680">
                  <c:v>72.401560476535991</c:v>
                </c:pt>
                <c:pt idx="681">
                  <c:v>64.043886539924998</c:v>
                </c:pt>
                <c:pt idx="682">
                  <c:v>39.565657343929701</c:v>
                </c:pt>
                <c:pt idx="683">
                  <c:v>42.523667837000005</c:v>
                </c:pt>
                <c:pt idx="684">
                  <c:v>49.386104187999997</c:v>
                </c:pt>
                <c:pt idx="685">
                  <c:v>71.348961419747994</c:v>
                </c:pt>
                <c:pt idx="686">
                  <c:v>42.869789941000001</c:v>
                </c:pt>
                <c:pt idx="687">
                  <c:v>32.271335177249995</c:v>
                </c:pt>
                <c:pt idx="688">
                  <c:v>45.324684849250005</c:v>
                </c:pt>
                <c:pt idx="689">
                  <c:v>61.717397383088667</c:v>
                </c:pt>
                <c:pt idx="690">
                  <c:v>51.474256086747999</c:v>
                </c:pt>
                <c:pt idx="691">
                  <c:v>35.533022807747997</c:v>
                </c:pt>
                <c:pt idx="692">
                  <c:v>89.160402114248001</c:v>
                </c:pt>
                <c:pt idx="693">
                  <c:v>65.971600692211524</c:v>
                </c:pt>
                <c:pt idx="694">
                  <c:v>88.900131734684066</c:v>
                </c:pt>
                <c:pt idx="695">
                  <c:v>108.99461796600001</c:v>
                </c:pt>
                <c:pt idx="696">
                  <c:v>98.85834137225001</c:v>
                </c:pt>
                <c:pt idx="697">
                  <c:v>59.887276870068675</c:v>
                </c:pt>
                <c:pt idx="698">
                  <c:v>16</c:v>
                </c:pt>
                <c:pt idx="699">
                  <c:v>124.07197795235714</c:v>
                </c:pt>
                <c:pt idx="700">
                  <c:v>100.27911462035715</c:v>
                </c:pt>
                <c:pt idx="701">
                  <c:v>100.08967806035713</c:v>
                </c:pt>
                <c:pt idx="702">
                  <c:v>84.633160222857128</c:v>
                </c:pt>
                <c:pt idx="703">
                  <c:v>72.526460878857122</c:v>
                </c:pt>
                <c:pt idx="704">
                  <c:v>112.61237588635714</c:v>
                </c:pt>
                <c:pt idx="705">
                  <c:v>25.096760053333334</c:v>
                </c:pt>
                <c:pt idx="706">
                  <c:v>108.50390806285714</c:v>
                </c:pt>
                <c:pt idx="707">
                  <c:v>73.507864582857138</c:v>
                </c:pt>
                <c:pt idx="708">
                  <c:v>13.534392480000001</c:v>
                </c:pt>
                <c:pt idx="7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9-484B-A98D-8D0E15584E64}"/>
            </c:ext>
          </c:extLst>
        </c:ser>
        <c:ser>
          <c:idx val="1"/>
          <c:order val="1"/>
          <c:tx>
            <c:v>溶接作業予想時間</c:v>
          </c:tx>
          <c:spPr>
            <a:solidFill>
              <a:srgbClr val="FF9999"/>
            </a:solidFill>
            <a:ln>
              <a:solidFill>
                <a:srgbClr val="FF6699"/>
              </a:solidFill>
            </a:ln>
            <a:effectLst/>
          </c:spPr>
          <c:invertIfNegative val="0"/>
          <c:dLbls>
            <c:spPr>
              <a:noFill/>
              <a:ln>
                <a:solidFill>
                  <a:schemeClr val="bg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阪上班!$OP$245:$APW$245</c:f>
              <c:numCache>
                <c:formatCode>0_ </c:formatCode>
                <c:ptCount val="710"/>
                <c:pt idx="0">
                  <c:v>64</c:v>
                </c:pt>
                <c:pt idx="1">
                  <c:v>53</c:v>
                </c:pt>
                <c:pt idx="2">
                  <c:v>38</c:v>
                </c:pt>
                <c:pt idx="3">
                  <c:v>39</c:v>
                </c:pt>
                <c:pt idx="4">
                  <c:v>0</c:v>
                </c:pt>
                <c:pt idx="5">
                  <c:v>0</c:v>
                </c:pt>
                <c:pt idx="6">
                  <c:v>40</c:v>
                </c:pt>
                <c:pt idx="7">
                  <c:v>43</c:v>
                </c:pt>
                <c:pt idx="8">
                  <c:v>42</c:v>
                </c:pt>
                <c:pt idx="9">
                  <c:v>29</c:v>
                </c:pt>
                <c:pt idx="10">
                  <c:v>32</c:v>
                </c:pt>
                <c:pt idx="11">
                  <c:v>0</c:v>
                </c:pt>
                <c:pt idx="12">
                  <c:v>0</c:v>
                </c:pt>
                <c:pt idx="13">
                  <c:v>42</c:v>
                </c:pt>
                <c:pt idx="14">
                  <c:v>49</c:v>
                </c:pt>
                <c:pt idx="15">
                  <c:v>21</c:v>
                </c:pt>
                <c:pt idx="16">
                  <c:v>24</c:v>
                </c:pt>
                <c:pt idx="17">
                  <c:v>30</c:v>
                </c:pt>
                <c:pt idx="18">
                  <c:v>32</c:v>
                </c:pt>
                <c:pt idx="19">
                  <c:v>0</c:v>
                </c:pt>
                <c:pt idx="20">
                  <c:v>27</c:v>
                </c:pt>
                <c:pt idx="21">
                  <c:v>0</c:v>
                </c:pt>
                <c:pt idx="22">
                  <c:v>18</c:v>
                </c:pt>
                <c:pt idx="23">
                  <c:v>16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36</c:v>
                </c:pt>
                <c:pt idx="28">
                  <c:v>40</c:v>
                </c:pt>
                <c:pt idx="29">
                  <c:v>49</c:v>
                </c:pt>
                <c:pt idx="30">
                  <c:v>68</c:v>
                </c:pt>
                <c:pt idx="31">
                  <c:v>66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70</c:v>
                </c:pt>
                <c:pt idx="36">
                  <c:v>71</c:v>
                </c:pt>
                <c:pt idx="37">
                  <c:v>70</c:v>
                </c:pt>
                <c:pt idx="38">
                  <c:v>72</c:v>
                </c:pt>
                <c:pt idx="39">
                  <c:v>67</c:v>
                </c:pt>
                <c:pt idx="40">
                  <c:v>0</c:v>
                </c:pt>
                <c:pt idx="41">
                  <c:v>68</c:v>
                </c:pt>
                <c:pt idx="42">
                  <c:v>64</c:v>
                </c:pt>
                <c:pt idx="43">
                  <c:v>52</c:v>
                </c:pt>
                <c:pt idx="44">
                  <c:v>38</c:v>
                </c:pt>
                <c:pt idx="45">
                  <c:v>43</c:v>
                </c:pt>
                <c:pt idx="46">
                  <c:v>0</c:v>
                </c:pt>
                <c:pt idx="47">
                  <c:v>0</c:v>
                </c:pt>
                <c:pt idx="48">
                  <c:v>50</c:v>
                </c:pt>
                <c:pt idx="49">
                  <c:v>67</c:v>
                </c:pt>
                <c:pt idx="50">
                  <c:v>64</c:v>
                </c:pt>
                <c:pt idx="51">
                  <c:v>61</c:v>
                </c:pt>
                <c:pt idx="52">
                  <c:v>57</c:v>
                </c:pt>
                <c:pt idx="53">
                  <c:v>0</c:v>
                </c:pt>
                <c:pt idx="54">
                  <c:v>0</c:v>
                </c:pt>
                <c:pt idx="55">
                  <c:v>47</c:v>
                </c:pt>
                <c:pt idx="56">
                  <c:v>48</c:v>
                </c:pt>
                <c:pt idx="57">
                  <c:v>49</c:v>
                </c:pt>
                <c:pt idx="58">
                  <c:v>0</c:v>
                </c:pt>
                <c:pt idx="59">
                  <c:v>60</c:v>
                </c:pt>
                <c:pt idx="60">
                  <c:v>63</c:v>
                </c:pt>
                <c:pt idx="61">
                  <c:v>0</c:v>
                </c:pt>
                <c:pt idx="62">
                  <c:v>57</c:v>
                </c:pt>
                <c:pt idx="63">
                  <c:v>68</c:v>
                </c:pt>
                <c:pt idx="64">
                  <c:v>59</c:v>
                </c:pt>
                <c:pt idx="65">
                  <c:v>58</c:v>
                </c:pt>
                <c:pt idx="66">
                  <c:v>58</c:v>
                </c:pt>
                <c:pt idx="67">
                  <c:v>46</c:v>
                </c:pt>
                <c:pt idx="68">
                  <c:v>0</c:v>
                </c:pt>
                <c:pt idx="69">
                  <c:v>64</c:v>
                </c:pt>
                <c:pt idx="70">
                  <c:v>63</c:v>
                </c:pt>
                <c:pt idx="71">
                  <c:v>72</c:v>
                </c:pt>
                <c:pt idx="72">
                  <c:v>70</c:v>
                </c:pt>
                <c:pt idx="73">
                  <c:v>58</c:v>
                </c:pt>
                <c:pt idx="74">
                  <c:v>0</c:v>
                </c:pt>
                <c:pt idx="75">
                  <c:v>0</c:v>
                </c:pt>
                <c:pt idx="76">
                  <c:v>69</c:v>
                </c:pt>
                <c:pt idx="77">
                  <c:v>61</c:v>
                </c:pt>
                <c:pt idx="78">
                  <c:v>45</c:v>
                </c:pt>
                <c:pt idx="79">
                  <c:v>56</c:v>
                </c:pt>
                <c:pt idx="80">
                  <c:v>50</c:v>
                </c:pt>
                <c:pt idx="81">
                  <c:v>0</c:v>
                </c:pt>
                <c:pt idx="82">
                  <c:v>0</c:v>
                </c:pt>
                <c:pt idx="83">
                  <c:v>48</c:v>
                </c:pt>
                <c:pt idx="84">
                  <c:v>51</c:v>
                </c:pt>
                <c:pt idx="85">
                  <c:v>41</c:v>
                </c:pt>
                <c:pt idx="86">
                  <c:v>44</c:v>
                </c:pt>
                <c:pt idx="87">
                  <c:v>41</c:v>
                </c:pt>
                <c:pt idx="88">
                  <c:v>0</c:v>
                </c:pt>
                <c:pt idx="89">
                  <c:v>0</c:v>
                </c:pt>
                <c:pt idx="90">
                  <c:v>46</c:v>
                </c:pt>
                <c:pt idx="91">
                  <c:v>21</c:v>
                </c:pt>
                <c:pt idx="92">
                  <c:v>17</c:v>
                </c:pt>
                <c:pt idx="93">
                  <c:v>16</c:v>
                </c:pt>
                <c:pt idx="94">
                  <c:v>14</c:v>
                </c:pt>
                <c:pt idx="95">
                  <c:v>14</c:v>
                </c:pt>
                <c:pt idx="96">
                  <c:v>0</c:v>
                </c:pt>
                <c:pt idx="97">
                  <c:v>8</c:v>
                </c:pt>
                <c:pt idx="98">
                  <c:v>0</c:v>
                </c:pt>
                <c:pt idx="99">
                  <c:v>12</c:v>
                </c:pt>
                <c:pt idx="100">
                  <c:v>14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12</c:v>
                </c:pt>
                <c:pt idx="107">
                  <c:v>24</c:v>
                </c:pt>
                <c:pt idx="108">
                  <c:v>15</c:v>
                </c:pt>
                <c:pt idx="109">
                  <c:v>11</c:v>
                </c:pt>
                <c:pt idx="110">
                  <c:v>0</c:v>
                </c:pt>
                <c:pt idx="111">
                  <c:v>0</c:v>
                </c:pt>
                <c:pt idx="112">
                  <c:v>10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0</c:v>
                </c:pt>
                <c:pt idx="117">
                  <c:v>0</c:v>
                </c:pt>
                <c:pt idx="118">
                  <c:v>12</c:v>
                </c:pt>
                <c:pt idx="119">
                  <c:v>0</c:v>
                </c:pt>
                <c:pt idx="120">
                  <c:v>0</c:v>
                </c:pt>
                <c:pt idx="121">
                  <c:v>15</c:v>
                </c:pt>
                <c:pt idx="122">
                  <c:v>2</c:v>
                </c:pt>
                <c:pt idx="123">
                  <c:v>0</c:v>
                </c:pt>
                <c:pt idx="124">
                  <c:v>0</c:v>
                </c:pt>
                <c:pt idx="125">
                  <c:v>32</c:v>
                </c:pt>
                <c:pt idx="126">
                  <c:v>39</c:v>
                </c:pt>
                <c:pt idx="127">
                  <c:v>27</c:v>
                </c:pt>
                <c:pt idx="128">
                  <c:v>25</c:v>
                </c:pt>
                <c:pt idx="129">
                  <c:v>53</c:v>
                </c:pt>
                <c:pt idx="130">
                  <c:v>0</c:v>
                </c:pt>
                <c:pt idx="131">
                  <c:v>0</c:v>
                </c:pt>
                <c:pt idx="132">
                  <c:v>62</c:v>
                </c:pt>
                <c:pt idx="133">
                  <c:v>50</c:v>
                </c:pt>
                <c:pt idx="134">
                  <c:v>54</c:v>
                </c:pt>
                <c:pt idx="135">
                  <c:v>59</c:v>
                </c:pt>
                <c:pt idx="136">
                  <c:v>60</c:v>
                </c:pt>
                <c:pt idx="137">
                  <c:v>60</c:v>
                </c:pt>
                <c:pt idx="138">
                  <c:v>0</c:v>
                </c:pt>
                <c:pt idx="139">
                  <c:v>59</c:v>
                </c:pt>
                <c:pt idx="140">
                  <c:v>69</c:v>
                </c:pt>
                <c:pt idx="141">
                  <c:v>53</c:v>
                </c:pt>
                <c:pt idx="142">
                  <c:v>50</c:v>
                </c:pt>
                <c:pt idx="143">
                  <c:v>40</c:v>
                </c:pt>
                <c:pt idx="144">
                  <c:v>0</c:v>
                </c:pt>
                <c:pt idx="145">
                  <c:v>0</c:v>
                </c:pt>
                <c:pt idx="146">
                  <c:v>22</c:v>
                </c:pt>
                <c:pt idx="147">
                  <c:v>46</c:v>
                </c:pt>
                <c:pt idx="148">
                  <c:v>38</c:v>
                </c:pt>
                <c:pt idx="149">
                  <c:v>72</c:v>
                </c:pt>
                <c:pt idx="150">
                  <c:v>66</c:v>
                </c:pt>
                <c:pt idx="151">
                  <c:v>0</c:v>
                </c:pt>
                <c:pt idx="152">
                  <c:v>0</c:v>
                </c:pt>
                <c:pt idx="153">
                  <c:v>61</c:v>
                </c:pt>
                <c:pt idx="154">
                  <c:v>72</c:v>
                </c:pt>
                <c:pt idx="155">
                  <c:v>68</c:v>
                </c:pt>
                <c:pt idx="156">
                  <c:v>54</c:v>
                </c:pt>
                <c:pt idx="157">
                  <c:v>65</c:v>
                </c:pt>
                <c:pt idx="158">
                  <c:v>0</c:v>
                </c:pt>
                <c:pt idx="159">
                  <c:v>0</c:v>
                </c:pt>
                <c:pt idx="160">
                  <c:v>72</c:v>
                </c:pt>
                <c:pt idx="161">
                  <c:v>72</c:v>
                </c:pt>
                <c:pt idx="162">
                  <c:v>71</c:v>
                </c:pt>
                <c:pt idx="163">
                  <c:v>56</c:v>
                </c:pt>
                <c:pt idx="164">
                  <c:v>48</c:v>
                </c:pt>
                <c:pt idx="165">
                  <c:v>18</c:v>
                </c:pt>
                <c:pt idx="166">
                  <c:v>0</c:v>
                </c:pt>
                <c:pt idx="167">
                  <c:v>26</c:v>
                </c:pt>
                <c:pt idx="168">
                  <c:v>41</c:v>
                </c:pt>
                <c:pt idx="169">
                  <c:v>66</c:v>
                </c:pt>
                <c:pt idx="170">
                  <c:v>73</c:v>
                </c:pt>
                <c:pt idx="171">
                  <c:v>83</c:v>
                </c:pt>
                <c:pt idx="172">
                  <c:v>4</c:v>
                </c:pt>
                <c:pt idx="173">
                  <c:v>0</c:v>
                </c:pt>
                <c:pt idx="174">
                  <c:v>87</c:v>
                </c:pt>
                <c:pt idx="175">
                  <c:v>74</c:v>
                </c:pt>
                <c:pt idx="176">
                  <c:v>60</c:v>
                </c:pt>
                <c:pt idx="177">
                  <c:v>86</c:v>
                </c:pt>
                <c:pt idx="178">
                  <c:v>85</c:v>
                </c:pt>
                <c:pt idx="179">
                  <c:v>50</c:v>
                </c:pt>
                <c:pt idx="180">
                  <c:v>0</c:v>
                </c:pt>
                <c:pt idx="181">
                  <c:v>28</c:v>
                </c:pt>
                <c:pt idx="182">
                  <c:v>78</c:v>
                </c:pt>
                <c:pt idx="183">
                  <c:v>59</c:v>
                </c:pt>
                <c:pt idx="184">
                  <c:v>84</c:v>
                </c:pt>
                <c:pt idx="185">
                  <c:v>72</c:v>
                </c:pt>
                <c:pt idx="186">
                  <c:v>56</c:v>
                </c:pt>
                <c:pt idx="187">
                  <c:v>30</c:v>
                </c:pt>
                <c:pt idx="188">
                  <c:v>79</c:v>
                </c:pt>
                <c:pt idx="189">
                  <c:v>85</c:v>
                </c:pt>
                <c:pt idx="190">
                  <c:v>71</c:v>
                </c:pt>
                <c:pt idx="191">
                  <c:v>86</c:v>
                </c:pt>
                <c:pt idx="192">
                  <c:v>93</c:v>
                </c:pt>
                <c:pt idx="193">
                  <c:v>86</c:v>
                </c:pt>
                <c:pt idx="194">
                  <c:v>0</c:v>
                </c:pt>
                <c:pt idx="195">
                  <c:v>70</c:v>
                </c:pt>
                <c:pt idx="196">
                  <c:v>76</c:v>
                </c:pt>
                <c:pt idx="197">
                  <c:v>64</c:v>
                </c:pt>
                <c:pt idx="198">
                  <c:v>82</c:v>
                </c:pt>
                <c:pt idx="199">
                  <c:v>83</c:v>
                </c:pt>
                <c:pt idx="200">
                  <c:v>59</c:v>
                </c:pt>
                <c:pt idx="201">
                  <c:v>0</c:v>
                </c:pt>
                <c:pt idx="202">
                  <c:v>0</c:v>
                </c:pt>
                <c:pt idx="203">
                  <c:v>55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61</c:v>
                </c:pt>
                <c:pt idx="210">
                  <c:v>64</c:v>
                </c:pt>
                <c:pt idx="211">
                  <c:v>61</c:v>
                </c:pt>
                <c:pt idx="212">
                  <c:v>62</c:v>
                </c:pt>
                <c:pt idx="213">
                  <c:v>74</c:v>
                </c:pt>
                <c:pt idx="214">
                  <c:v>8</c:v>
                </c:pt>
                <c:pt idx="215">
                  <c:v>0</c:v>
                </c:pt>
                <c:pt idx="216">
                  <c:v>63</c:v>
                </c:pt>
                <c:pt idx="217">
                  <c:v>54</c:v>
                </c:pt>
                <c:pt idx="218">
                  <c:v>42</c:v>
                </c:pt>
                <c:pt idx="219">
                  <c:v>46</c:v>
                </c:pt>
                <c:pt idx="220">
                  <c:v>46</c:v>
                </c:pt>
                <c:pt idx="221">
                  <c:v>0</c:v>
                </c:pt>
                <c:pt idx="222">
                  <c:v>0</c:v>
                </c:pt>
                <c:pt idx="223">
                  <c:v>45</c:v>
                </c:pt>
                <c:pt idx="224">
                  <c:v>41</c:v>
                </c:pt>
                <c:pt idx="225">
                  <c:v>34</c:v>
                </c:pt>
                <c:pt idx="226">
                  <c:v>60</c:v>
                </c:pt>
                <c:pt idx="227">
                  <c:v>63</c:v>
                </c:pt>
                <c:pt idx="228">
                  <c:v>0</c:v>
                </c:pt>
                <c:pt idx="229">
                  <c:v>0</c:v>
                </c:pt>
                <c:pt idx="230">
                  <c:v>72</c:v>
                </c:pt>
                <c:pt idx="231">
                  <c:v>60</c:v>
                </c:pt>
                <c:pt idx="232">
                  <c:v>42</c:v>
                </c:pt>
                <c:pt idx="233">
                  <c:v>13</c:v>
                </c:pt>
                <c:pt idx="234">
                  <c:v>36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48</c:v>
                </c:pt>
                <c:pt idx="239">
                  <c:v>62</c:v>
                </c:pt>
                <c:pt idx="240">
                  <c:v>64</c:v>
                </c:pt>
                <c:pt idx="241">
                  <c:v>63</c:v>
                </c:pt>
                <c:pt idx="242">
                  <c:v>0</c:v>
                </c:pt>
                <c:pt idx="243">
                  <c:v>0</c:v>
                </c:pt>
                <c:pt idx="244">
                  <c:v>48</c:v>
                </c:pt>
                <c:pt idx="245">
                  <c:v>0</c:v>
                </c:pt>
                <c:pt idx="246">
                  <c:v>62</c:v>
                </c:pt>
                <c:pt idx="247">
                  <c:v>56</c:v>
                </c:pt>
                <c:pt idx="248">
                  <c:v>60</c:v>
                </c:pt>
                <c:pt idx="249">
                  <c:v>0</c:v>
                </c:pt>
                <c:pt idx="250">
                  <c:v>0</c:v>
                </c:pt>
                <c:pt idx="251">
                  <c:v>58</c:v>
                </c:pt>
                <c:pt idx="252">
                  <c:v>32</c:v>
                </c:pt>
                <c:pt idx="253">
                  <c:v>30</c:v>
                </c:pt>
                <c:pt idx="254">
                  <c:v>38</c:v>
                </c:pt>
                <c:pt idx="255">
                  <c:v>45</c:v>
                </c:pt>
                <c:pt idx="256">
                  <c:v>40</c:v>
                </c:pt>
                <c:pt idx="257">
                  <c:v>0</c:v>
                </c:pt>
                <c:pt idx="258">
                  <c:v>43</c:v>
                </c:pt>
                <c:pt idx="259">
                  <c:v>37</c:v>
                </c:pt>
                <c:pt idx="260">
                  <c:v>40</c:v>
                </c:pt>
                <c:pt idx="261">
                  <c:v>37</c:v>
                </c:pt>
                <c:pt idx="262">
                  <c:v>48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60</c:v>
                </c:pt>
                <c:pt idx="267">
                  <c:v>58</c:v>
                </c:pt>
                <c:pt idx="268">
                  <c:v>55</c:v>
                </c:pt>
                <c:pt idx="269">
                  <c:v>48</c:v>
                </c:pt>
                <c:pt idx="270">
                  <c:v>0</c:v>
                </c:pt>
                <c:pt idx="271">
                  <c:v>0</c:v>
                </c:pt>
                <c:pt idx="272">
                  <c:v>38</c:v>
                </c:pt>
                <c:pt idx="273">
                  <c:v>39</c:v>
                </c:pt>
                <c:pt idx="274">
                  <c:v>34</c:v>
                </c:pt>
                <c:pt idx="275">
                  <c:v>24</c:v>
                </c:pt>
                <c:pt idx="276">
                  <c:v>31</c:v>
                </c:pt>
                <c:pt idx="277">
                  <c:v>0</c:v>
                </c:pt>
                <c:pt idx="278">
                  <c:v>0</c:v>
                </c:pt>
                <c:pt idx="279">
                  <c:v>34</c:v>
                </c:pt>
                <c:pt idx="280">
                  <c:v>11</c:v>
                </c:pt>
                <c:pt idx="281">
                  <c:v>3</c:v>
                </c:pt>
                <c:pt idx="282">
                  <c:v>16</c:v>
                </c:pt>
                <c:pt idx="283">
                  <c:v>6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17</c:v>
                </c:pt>
                <c:pt idx="288">
                  <c:v>22</c:v>
                </c:pt>
                <c:pt idx="289">
                  <c:v>23</c:v>
                </c:pt>
                <c:pt idx="290">
                  <c:v>28</c:v>
                </c:pt>
                <c:pt idx="291">
                  <c:v>28</c:v>
                </c:pt>
                <c:pt idx="292">
                  <c:v>0</c:v>
                </c:pt>
                <c:pt idx="293">
                  <c:v>52</c:v>
                </c:pt>
                <c:pt idx="294">
                  <c:v>52</c:v>
                </c:pt>
                <c:pt idx="295">
                  <c:v>44</c:v>
                </c:pt>
                <c:pt idx="296">
                  <c:v>53</c:v>
                </c:pt>
                <c:pt idx="297">
                  <c:v>53</c:v>
                </c:pt>
                <c:pt idx="298">
                  <c:v>28</c:v>
                </c:pt>
                <c:pt idx="299">
                  <c:v>6</c:v>
                </c:pt>
                <c:pt idx="300">
                  <c:v>64</c:v>
                </c:pt>
                <c:pt idx="301">
                  <c:v>64</c:v>
                </c:pt>
                <c:pt idx="302">
                  <c:v>54</c:v>
                </c:pt>
                <c:pt idx="303">
                  <c:v>75</c:v>
                </c:pt>
                <c:pt idx="304">
                  <c:v>82</c:v>
                </c:pt>
                <c:pt idx="305">
                  <c:v>40</c:v>
                </c:pt>
                <c:pt idx="306">
                  <c:v>0</c:v>
                </c:pt>
                <c:pt idx="307">
                  <c:v>40</c:v>
                </c:pt>
                <c:pt idx="308">
                  <c:v>84</c:v>
                </c:pt>
                <c:pt idx="309">
                  <c:v>72</c:v>
                </c:pt>
                <c:pt idx="310">
                  <c:v>66</c:v>
                </c:pt>
                <c:pt idx="311">
                  <c:v>64</c:v>
                </c:pt>
                <c:pt idx="312">
                  <c:v>40</c:v>
                </c:pt>
                <c:pt idx="313">
                  <c:v>0</c:v>
                </c:pt>
                <c:pt idx="314">
                  <c:v>62</c:v>
                </c:pt>
                <c:pt idx="315">
                  <c:v>52</c:v>
                </c:pt>
                <c:pt idx="316">
                  <c:v>40</c:v>
                </c:pt>
                <c:pt idx="317">
                  <c:v>20</c:v>
                </c:pt>
                <c:pt idx="318">
                  <c:v>18</c:v>
                </c:pt>
                <c:pt idx="319">
                  <c:v>7</c:v>
                </c:pt>
                <c:pt idx="320">
                  <c:v>0</c:v>
                </c:pt>
                <c:pt idx="321">
                  <c:v>24</c:v>
                </c:pt>
                <c:pt idx="322">
                  <c:v>26</c:v>
                </c:pt>
                <c:pt idx="323">
                  <c:v>45</c:v>
                </c:pt>
                <c:pt idx="324">
                  <c:v>55</c:v>
                </c:pt>
                <c:pt idx="325">
                  <c:v>54</c:v>
                </c:pt>
                <c:pt idx="326">
                  <c:v>6</c:v>
                </c:pt>
                <c:pt idx="327">
                  <c:v>0</c:v>
                </c:pt>
                <c:pt idx="328">
                  <c:v>53</c:v>
                </c:pt>
                <c:pt idx="329">
                  <c:v>35</c:v>
                </c:pt>
                <c:pt idx="330">
                  <c:v>49</c:v>
                </c:pt>
                <c:pt idx="331">
                  <c:v>54</c:v>
                </c:pt>
                <c:pt idx="332">
                  <c:v>32</c:v>
                </c:pt>
                <c:pt idx="333">
                  <c:v>0</c:v>
                </c:pt>
                <c:pt idx="334">
                  <c:v>0</c:v>
                </c:pt>
                <c:pt idx="335">
                  <c:v>35</c:v>
                </c:pt>
                <c:pt idx="336">
                  <c:v>27</c:v>
                </c:pt>
                <c:pt idx="337">
                  <c:v>34</c:v>
                </c:pt>
                <c:pt idx="338">
                  <c:v>70</c:v>
                </c:pt>
                <c:pt idx="339">
                  <c:v>72</c:v>
                </c:pt>
                <c:pt idx="340">
                  <c:v>58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61</c:v>
                </c:pt>
                <c:pt idx="350">
                  <c:v>70</c:v>
                </c:pt>
                <c:pt idx="351">
                  <c:v>47</c:v>
                </c:pt>
                <c:pt idx="352">
                  <c:v>58</c:v>
                </c:pt>
                <c:pt idx="353">
                  <c:v>55</c:v>
                </c:pt>
                <c:pt idx="354">
                  <c:v>51</c:v>
                </c:pt>
                <c:pt idx="355">
                  <c:v>0</c:v>
                </c:pt>
                <c:pt idx="356">
                  <c:v>0</c:v>
                </c:pt>
                <c:pt idx="357">
                  <c:v>52</c:v>
                </c:pt>
                <c:pt idx="358">
                  <c:v>64</c:v>
                </c:pt>
                <c:pt idx="359">
                  <c:v>63</c:v>
                </c:pt>
                <c:pt idx="360">
                  <c:v>50</c:v>
                </c:pt>
                <c:pt idx="361">
                  <c:v>56</c:v>
                </c:pt>
                <c:pt idx="362">
                  <c:v>0</c:v>
                </c:pt>
                <c:pt idx="363">
                  <c:v>54</c:v>
                </c:pt>
                <c:pt idx="364">
                  <c:v>49</c:v>
                </c:pt>
                <c:pt idx="365">
                  <c:v>28</c:v>
                </c:pt>
                <c:pt idx="366">
                  <c:v>7</c:v>
                </c:pt>
                <c:pt idx="367">
                  <c:v>8</c:v>
                </c:pt>
                <c:pt idx="368">
                  <c:v>0</c:v>
                </c:pt>
                <c:pt idx="369">
                  <c:v>0</c:v>
                </c:pt>
                <c:pt idx="370">
                  <c:v>2</c:v>
                </c:pt>
                <c:pt idx="371">
                  <c:v>30</c:v>
                </c:pt>
                <c:pt idx="372">
                  <c:v>40</c:v>
                </c:pt>
                <c:pt idx="373">
                  <c:v>65</c:v>
                </c:pt>
                <c:pt idx="374">
                  <c:v>66</c:v>
                </c:pt>
                <c:pt idx="375">
                  <c:v>0</c:v>
                </c:pt>
                <c:pt idx="376">
                  <c:v>0</c:v>
                </c:pt>
                <c:pt idx="377">
                  <c:v>72</c:v>
                </c:pt>
                <c:pt idx="378">
                  <c:v>63</c:v>
                </c:pt>
                <c:pt idx="379">
                  <c:v>67</c:v>
                </c:pt>
                <c:pt idx="380">
                  <c:v>56</c:v>
                </c:pt>
                <c:pt idx="381">
                  <c:v>66</c:v>
                </c:pt>
                <c:pt idx="382">
                  <c:v>54</c:v>
                </c:pt>
                <c:pt idx="383">
                  <c:v>0</c:v>
                </c:pt>
                <c:pt idx="384">
                  <c:v>62</c:v>
                </c:pt>
                <c:pt idx="385">
                  <c:v>55</c:v>
                </c:pt>
                <c:pt idx="386">
                  <c:v>0</c:v>
                </c:pt>
                <c:pt idx="387">
                  <c:v>65</c:v>
                </c:pt>
                <c:pt idx="388">
                  <c:v>53</c:v>
                </c:pt>
                <c:pt idx="389">
                  <c:v>0</c:v>
                </c:pt>
                <c:pt idx="390">
                  <c:v>0</c:v>
                </c:pt>
                <c:pt idx="391">
                  <c:v>39</c:v>
                </c:pt>
                <c:pt idx="392">
                  <c:v>70</c:v>
                </c:pt>
                <c:pt idx="393">
                  <c:v>56</c:v>
                </c:pt>
                <c:pt idx="394">
                  <c:v>56</c:v>
                </c:pt>
                <c:pt idx="395">
                  <c:v>61</c:v>
                </c:pt>
                <c:pt idx="396">
                  <c:v>3</c:v>
                </c:pt>
                <c:pt idx="397">
                  <c:v>0</c:v>
                </c:pt>
                <c:pt idx="398">
                  <c:v>0</c:v>
                </c:pt>
                <c:pt idx="399">
                  <c:v>72</c:v>
                </c:pt>
                <c:pt idx="400">
                  <c:v>78</c:v>
                </c:pt>
                <c:pt idx="401">
                  <c:v>78</c:v>
                </c:pt>
                <c:pt idx="402">
                  <c:v>83</c:v>
                </c:pt>
                <c:pt idx="403">
                  <c:v>60</c:v>
                </c:pt>
                <c:pt idx="404">
                  <c:v>0</c:v>
                </c:pt>
                <c:pt idx="405">
                  <c:v>60</c:v>
                </c:pt>
                <c:pt idx="406">
                  <c:v>65</c:v>
                </c:pt>
                <c:pt idx="407">
                  <c:v>71</c:v>
                </c:pt>
                <c:pt idx="408">
                  <c:v>64</c:v>
                </c:pt>
                <c:pt idx="409">
                  <c:v>72</c:v>
                </c:pt>
                <c:pt idx="410">
                  <c:v>63</c:v>
                </c:pt>
                <c:pt idx="411">
                  <c:v>0</c:v>
                </c:pt>
                <c:pt idx="412">
                  <c:v>72</c:v>
                </c:pt>
                <c:pt idx="413">
                  <c:v>72</c:v>
                </c:pt>
                <c:pt idx="414">
                  <c:v>58</c:v>
                </c:pt>
                <c:pt idx="415">
                  <c:v>47</c:v>
                </c:pt>
                <c:pt idx="416">
                  <c:v>39</c:v>
                </c:pt>
                <c:pt idx="417">
                  <c:v>0</c:v>
                </c:pt>
                <c:pt idx="418">
                  <c:v>0</c:v>
                </c:pt>
                <c:pt idx="419">
                  <c:v>24</c:v>
                </c:pt>
                <c:pt idx="420">
                  <c:v>23</c:v>
                </c:pt>
                <c:pt idx="421">
                  <c:v>24</c:v>
                </c:pt>
                <c:pt idx="422">
                  <c:v>68</c:v>
                </c:pt>
                <c:pt idx="423">
                  <c:v>0</c:v>
                </c:pt>
                <c:pt idx="424">
                  <c:v>48</c:v>
                </c:pt>
                <c:pt idx="425">
                  <c:v>0</c:v>
                </c:pt>
                <c:pt idx="426">
                  <c:v>22</c:v>
                </c:pt>
                <c:pt idx="427">
                  <c:v>16</c:v>
                </c:pt>
                <c:pt idx="428">
                  <c:v>29</c:v>
                </c:pt>
                <c:pt idx="429">
                  <c:v>45</c:v>
                </c:pt>
                <c:pt idx="430">
                  <c:v>28</c:v>
                </c:pt>
                <c:pt idx="431">
                  <c:v>24</c:v>
                </c:pt>
                <c:pt idx="432">
                  <c:v>0</c:v>
                </c:pt>
                <c:pt idx="433">
                  <c:v>33</c:v>
                </c:pt>
                <c:pt idx="434">
                  <c:v>55</c:v>
                </c:pt>
                <c:pt idx="435">
                  <c:v>65</c:v>
                </c:pt>
                <c:pt idx="436">
                  <c:v>55</c:v>
                </c:pt>
                <c:pt idx="437">
                  <c:v>21</c:v>
                </c:pt>
                <c:pt idx="438">
                  <c:v>0</c:v>
                </c:pt>
                <c:pt idx="439">
                  <c:v>0</c:v>
                </c:pt>
                <c:pt idx="440">
                  <c:v>21</c:v>
                </c:pt>
                <c:pt idx="441">
                  <c:v>29</c:v>
                </c:pt>
                <c:pt idx="442">
                  <c:v>24</c:v>
                </c:pt>
                <c:pt idx="443">
                  <c:v>24</c:v>
                </c:pt>
                <c:pt idx="444">
                  <c:v>46</c:v>
                </c:pt>
                <c:pt idx="445">
                  <c:v>24</c:v>
                </c:pt>
                <c:pt idx="446">
                  <c:v>0</c:v>
                </c:pt>
                <c:pt idx="447">
                  <c:v>39</c:v>
                </c:pt>
                <c:pt idx="448">
                  <c:v>34</c:v>
                </c:pt>
                <c:pt idx="449">
                  <c:v>28</c:v>
                </c:pt>
                <c:pt idx="450">
                  <c:v>20</c:v>
                </c:pt>
                <c:pt idx="451">
                  <c:v>16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13</c:v>
                </c:pt>
                <c:pt idx="456">
                  <c:v>21</c:v>
                </c:pt>
                <c:pt idx="457">
                  <c:v>55</c:v>
                </c:pt>
                <c:pt idx="458">
                  <c:v>58</c:v>
                </c:pt>
                <c:pt idx="459">
                  <c:v>49</c:v>
                </c:pt>
                <c:pt idx="460">
                  <c:v>0</c:v>
                </c:pt>
                <c:pt idx="461">
                  <c:v>54</c:v>
                </c:pt>
                <c:pt idx="462">
                  <c:v>62</c:v>
                </c:pt>
                <c:pt idx="463">
                  <c:v>0</c:v>
                </c:pt>
                <c:pt idx="464">
                  <c:v>52</c:v>
                </c:pt>
                <c:pt idx="465">
                  <c:v>55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68</c:v>
                </c:pt>
                <c:pt idx="472">
                  <c:v>60</c:v>
                </c:pt>
                <c:pt idx="473">
                  <c:v>70</c:v>
                </c:pt>
                <c:pt idx="474">
                  <c:v>0</c:v>
                </c:pt>
                <c:pt idx="475">
                  <c:v>60</c:v>
                </c:pt>
                <c:pt idx="476">
                  <c:v>23</c:v>
                </c:pt>
                <c:pt idx="477">
                  <c:v>23</c:v>
                </c:pt>
                <c:pt idx="478">
                  <c:v>29</c:v>
                </c:pt>
                <c:pt idx="479">
                  <c:v>32</c:v>
                </c:pt>
                <c:pt idx="480">
                  <c:v>47</c:v>
                </c:pt>
                <c:pt idx="481">
                  <c:v>0</c:v>
                </c:pt>
                <c:pt idx="482">
                  <c:v>32</c:v>
                </c:pt>
                <c:pt idx="483">
                  <c:v>16</c:v>
                </c:pt>
                <c:pt idx="484">
                  <c:v>16</c:v>
                </c:pt>
                <c:pt idx="485">
                  <c:v>32</c:v>
                </c:pt>
                <c:pt idx="486">
                  <c:v>43</c:v>
                </c:pt>
                <c:pt idx="487">
                  <c:v>0</c:v>
                </c:pt>
                <c:pt idx="488">
                  <c:v>0</c:v>
                </c:pt>
                <c:pt idx="489">
                  <c:v>36</c:v>
                </c:pt>
                <c:pt idx="490">
                  <c:v>43</c:v>
                </c:pt>
                <c:pt idx="491">
                  <c:v>30</c:v>
                </c:pt>
                <c:pt idx="492">
                  <c:v>31</c:v>
                </c:pt>
                <c:pt idx="493">
                  <c:v>35</c:v>
                </c:pt>
                <c:pt idx="494">
                  <c:v>0</c:v>
                </c:pt>
                <c:pt idx="495">
                  <c:v>0</c:v>
                </c:pt>
                <c:pt idx="496">
                  <c:v>44</c:v>
                </c:pt>
                <c:pt idx="497">
                  <c:v>55</c:v>
                </c:pt>
                <c:pt idx="498">
                  <c:v>53</c:v>
                </c:pt>
                <c:pt idx="499">
                  <c:v>52</c:v>
                </c:pt>
                <c:pt idx="500">
                  <c:v>54</c:v>
                </c:pt>
                <c:pt idx="501">
                  <c:v>0</c:v>
                </c:pt>
                <c:pt idx="502">
                  <c:v>0</c:v>
                </c:pt>
                <c:pt idx="503">
                  <c:v>72</c:v>
                </c:pt>
                <c:pt idx="504">
                  <c:v>73</c:v>
                </c:pt>
                <c:pt idx="505">
                  <c:v>64</c:v>
                </c:pt>
                <c:pt idx="506">
                  <c:v>74</c:v>
                </c:pt>
                <c:pt idx="507">
                  <c:v>76</c:v>
                </c:pt>
                <c:pt idx="508">
                  <c:v>32</c:v>
                </c:pt>
                <c:pt idx="509">
                  <c:v>6</c:v>
                </c:pt>
                <c:pt idx="510">
                  <c:v>86</c:v>
                </c:pt>
                <c:pt idx="511">
                  <c:v>88</c:v>
                </c:pt>
                <c:pt idx="512">
                  <c:v>72</c:v>
                </c:pt>
                <c:pt idx="513">
                  <c:v>90</c:v>
                </c:pt>
                <c:pt idx="514">
                  <c:v>88</c:v>
                </c:pt>
                <c:pt idx="515">
                  <c:v>46</c:v>
                </c:pt>
                <c:pt idx="516">
                  <c:v>0</c:v>
                </c:pt>
                <c:pt idx="517">
                  <c:v>80</c:v>
                </c:pt>
                <c:pt idx="518">
                  <c:v>88</c:v>
                </c:pt>
                <c:pt idx="519">
                  <c:v>72</c:v>
                </c:pt>
                <c:pt idx="520">
                  <c:v>90</c:v>
                </c:pt>
                <c:pt idx="521">
                  <c:v>75</c:v>
                </c:pt>
                <c:pt idx="522">
                  <c:v>40</c:v>
                </c:pt>
                <c:pt idx="523">
                  <c:v>0</c:v>
                </c:pt>
                <c:pt idx="524">
                  <c:v>78</c:v>
                </c:pt>
                <c:pt idx="525">
                  <c:v>58</c:v>
                </c:pt>
                <c:pt idx="526">
                  <c:v>78.782272802145826</c:v>
                </c:pt>
                <c:pt idx="527">
                  <c:v>72.260113804828123</c:v>
                </c:pt>
                <c:pt idx="528">
                  <c:v>65.260113804828123</c:v>
                </c:pt>
                <c:pt idx="529">
                  <c:v>0</c:v>
                </c:pt>
                <c:pt idx="530">
                  <c:v>0</c:v>
                </c:pt>
                <c:pt idx="531">
                  <c:v>40.260113804828123</c:v>
                </c:pt>
                <c:pt idx="532">
                  <c:v>44.260113804828123</c:v>
                </c:pt>
                <c:pt idx="533">
                  <c:v>58</c:v>
                </c:pt>
                <c:pt idx="534">
                  <c:v>53</c:v>
                </c:pt>
                <c:pt idx="535">
                  <c:v>54</c:v>
                </c:pt>
                <c:pt idx="536">
                  <c:v>57.365675563636366</c:v>
                </c:pt>
                <c:pt idx="537">
                  <c:v>0</c:v>
                </c:pt>
                <c:pt idx="538">
                  <c:v>35</c:v>
                </c:pt>
                <c:pt idx="539">
                  <c:v>10</c:v>
                </c:pt>
                <c:pt idx="540">
                  <c:v>9.5727700181818189</c:v>
                </c:pt>
                <c:pt idx="541">
                  <c:v>9.5727700181818189</c:v>
                </c:pt>
                <c:pt idx="542">
                  <c:v>37.572770018181821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49.572770018181821</c:v>
                </c:pt>
                <c:pt idx="547">
                  <c:v>61.454477840655301</c:v>
                </c:pt>
                <c:pt idx="548">
                  <c:v>43.572770018181821</c:v>
                </c:pt>
                <c:pt idx="549">
                  <c:v>47.572770018181821</c:v>
                </c:pt>
                <c:pt idx="550">
                  <c:v>16</c:v>
                </c:pt>
                <c:pt idx="551">
                  <c:v>16</c:v>
                </c:pt>
                <c:pt idx="552">
                  <c:v>14.731351127272728</c:v>
                </c:pt>
                <c:pt idx="553">
                  <c:v>35.889932236363634</c:v>
                </c:pt>
                <c:pt idx="554">
                  <c:v>44.367773239045931</c:v>
                </c:pt>
                <c:pt idx="555">
                  <c:v>30</c:v>
                </c:pt>
                <c:pt idx="556">
                  <c:v>24</c:v>
                </c:pt>
                <c:pt idx="557">
                  <c:v>16</c:v>
                </c:pt>
                <c:pt idx="558">
                  <c:v>0</c:v>
                </c:pt>
                <c:pt idx="559">
                  <c:v>8</c:v>
                </c:pt>
                <c:pt idx="560">
                  <c:v>8</c:v>
                </c:pt>
                <c:pt idx="561">
                  <c:v>32</c:v>
                </c:pt>
                <c:pt idx="562">
                  <c:v>54.731351127272731</c:v>
                </c:pt>
                <c:pt idx="563">
                  <c:v>52.207094454545455</c:v>
                </c:pt>
                <c:pt idx="564">
                  <c:v>40</c:v>
                </c:pt>
                <c:pt idx="565">
                  <c:v>0</c:v>
                </c:pt>
                <c:pt idx="566">
                  <c:v>52.244975833333335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64</c:v>
                </c:pt>
                <c:pt idx="574">
                  <c:v>56</c:v>
                </c:pt>
                <c:pt idx="575">
                  <c:v>56</c:v>
                </c:pt>
                <c:pt idx="576">
                  <c:v>68</c:v>
                </c:pt>
                <c:pt idx="577">
                  <c:v>63</c:v>
                </c:pt>
                <c:pt idx="578">
                  <c:v>0</c:v>
                </c:pt>
                <c:pt idx="579">
                  <c:v>0</c:v>
                </c:pt>
                <c:pt idx="580">
                  <c:v>82</c:v>
                </c:pt>
                <c:pt idx="581">
                  <c:v>90</c:v>
                </c:pt>
                <c:pt idx="582">
                  <c:v>76</c:v>
                </c:pt>
                <c:pt idx="583">
                  <c:v>75.067583982521342</c:v>
                </c:pt>
                <c:pt idx="584">
                  <c:v>74</c:v>
                </c:pt>
                <c:pt idx="585">
                  <c:v>6</c:v>
                </c:pt>
                <c:pt idx="586">
                  <c:v>0</c:v>
                </c:pt>
                <c:pt idx="587">
                  <c:v>53.428707708333334</c:v>
                </c:pt>
                <c:pt idx="588">
                  <c:v>68</c:v>
                </c:pt>
                <c:pt idx="589">
                  <c:v>58</c:v>
                </c:pt>
                <c:pt idx="590">
                  <c:v>56</c:v>
                </c:pt>
                <c:pt idx="591">
                  <c:v>71.902063960673004</c:v>
                </c:pt>
                <c:pt idx="592">
                  <c:v>24</c:v>
                </c:pt>
                <c:pt idx="593">
                  <c:v>0</c:v>
                </c:pt>
                <c:pt idx="594">
                  <c:v>67.597844662675669</c:v>
                </c:pt>
                <c:pt idx="595">
                  <c:v>77.902063960673004</c:v>
                </c:pt>
                <c:pt idx="596">
                  <c:v>69.902063960673004</c:v>
                </c:pt>
                <c:pt idx="597">
                  <c:v>74.368271969412334</c:v>
                </c:pt>
                <c:pt idx="598">
                  <c:v>60</c:v>
                </c:pt>
                <c:pt idx="599">
                  <c:v>0</c:v>
                </c:pt>
                <c:pt idx="600">
                  <c:v>20</c:v>
                </c:pt>
                <c:pt idx="601">
                  <c:v>50</c:v>
                </c:pt>
                <c:pt idx="602">
                  <c:v>42.135167965042669</c:v>
                </c:pt>
                <c:pt idx="603">
                  <c:v>40.368271969412334</c:v>
                </c:pt>
                <c:pt idx="604">
                  <c:v>40.368271969412334</c:v>
                </c:pt>
                <c:pt idx="605">
                  <c:v>28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28</c:v>
                </c:pt>
                <c:pt idx="612">
                  <c:v>28</c:v>
                </c:pt>
                <c:pt idx="613">
                  <c:v>8</c:v>
                </c:pt>
                <c:pt idx="614">
                  <c:v>0</c:v>
                </c:pt>
                <c:pt idx="615">
                  <c:v>8</c:v>
                </c:pt>
                <c:pt idx="616">
                  <c:v>24.445610815135137</c:v>
                </c:pt>
                <c:pt idx="617">
                  <c:v>46.135167965042669</c:v>
                </c:pt>
                <c:pt idx="618">
                  <c:v>32</c:v>
                </c:pt>
                <c:pt idx="619">
                  <c:v>32</c:v>
                </c:pt>
                <c:pt idx="620">
                  <c:v>23.391561404005333</c:v>
                </c:pt>
                <c:pt idx="621">
                  <c:v>24.059165211395097</c:v>
                </c:pt>
                <c:pt idx="622">
                  <c:v>71.619725877503328</c:v>
                </c:pt>
                <c:pt idx="623">
                  <c:v>57</c:v>
                </c:pt>
                <c:pt idx="624">
                  <c:v>57</c:v>
                </c:pt>
                <c:pt idx="625">
                  <c:v>49</c:v>
                </c:pt>
                <c:pt idx="626">
                  <c:v>24</c:v>
                </c:pt>
                <c:pt idx="627">
                  <c:v>25</c:v>
                </c:pt>
                <c:pt idx="628">
                  <c:v>0</c:v>
                </c:pt>
                <c:pt idx="629">
                  <c:v>25</c:v>
                </c:pt>
                <c:pt idx="630">
                  <c:v>49</c:v>
                </c:pt>
                <c:pt idx="631">
                  <c:v>49</c:v>
                </c:pt>
                <c:pt idx="632">
                  <c:v>49</c:v>
                </c:pt>
                <c:pt idx="633">
                  <c:v>49</c:v>
                </c:pt>
                <c:pt idx="634">
                  <c:v>49</c:v>
                </c:pt>
                <c:pt idx="635">
                  <c:v>0</c:v>
                </c:pt>
                <c:pt idx="636">
                  <c:v>24</c:v>
                </c:pt>
                <c:pt idx="637">
                  <c:v>49</c:v>
                </c:pt>
                <c:pt idx="638">
                  <c:v>41</c:v>
                </c:pt>
                <c:pt idx="639">
                  <c:v>0</c:v>
                </c:pt>
                <c:pt idx="640">
                  <c:v>0</c:v>
                </c:pt>
                <c:pt idx="641">
                  <c:v>10</c:v>
                </c:pt>
                <c:pt idx="642">
                  <c:v>0</c:v>
                </c:pt>
                <c:pt idx="643">
                  <c:v>10</c:v>
                </c:pt>
                <c:pt idx="644">
                  <c:v>40</c:v>
                </c:pt>
                <c:pt idx="645">
                  <c:v>40</c:v>
                </c:pt>
                <c:pt idx="646">
                  <c:v>32</c:v>
                </c:pt>
                <c:pt idx="647">
                  <c:v>32</c:v>
                </c:pt>
                <c:pt idx="648">
                  <c:v>0</c:v>
                </c:pt>
                <c:pt idx="649">
                  <c:v>0</c:v>
                </c:pt>
                <c:pt idx="650">
                  <c:v>24</c:v>
                </c:pt>
                <c:pt idx="651">
                  <c:v>17.072966130000001</c:v>
                </c:pt>
                <c:pt idx="652">
                  <c:v>62.414173792499994</c:v>
                </c:pt>
                <c:pt idx="653">
                  <c:v>62.414173792499994</c:v>
                </c:pt>
                <c:pt idx="654">
                  <c:v>70.414173792499994</c:v>
                </c:pt>
                <c:pt idx="655">
                  <c:v>46.414173792500002</c:v>
                </c:pt>
                <c:pt idx="656">
                  <c:v>8</c:v>
                </c:pt>
                <c:pt idx="657">
                  <c:v>45.580768512500001</c:v>
                </c:pt>
                <c:pt idx="658">
                  <c:v>57.757910302500008</c:v>
                </c:pt>
                <c:pt idx="659">
                  <c:v>62.414173792499994</c:v>
                </c:pt>
                <c:pt idx="660">
                  <c:v>44.474064005000002</c:v>
                </c:pt>
                <c:pt idx="661">
                  <c:v>48.205822472500003</c:v>
                </c:pt>
                <c:pt idx="662">
                  <c:v>45.877690727500003</c:v>
                </c:pt>
                <c:pt idx="663">
                  <c:v>32.296922215000002</c:v>
                </c:pt>
                <c:pt idx="664">
                  <c:v>16</c:v>
                </c:pt>
                <c:pt idx="665">
                  <c:v>16</c:v>
                </c:pt>
                <c:pt idx="666">
                  <c:v>16</c:v>
                </c:pt>
                <c:pt idx="667">
                  <c:v>32</c:v>
                </c:pt>
                <c:pt idx="668">
                  <c:v>24</c:v>
                </c:pt>
                <c:pt idx="669">
                  <c:v>8</c:v>
                </c:pt>
                <c:pt idx="670">
                  <c:v>26.625053959999999</c:v>
                </c:pt>
                <c:pt idx="671">
                  <c:v>35.161537025000001</c:v>
                </c:pt>
                <c:pt idx="672">
                  <c:v>38.091679012500002</c:v>
                </c:pt>
                <c:pt idx="673">
                  <c:v>45.880042668750001</c:v>
                </c:pt>
                <c:pt idx="674">
                  <c:v>53.880042668750001</c:v>
                </c:pt>
                <c:pt idx="675">
                  <c:v>53.880042668750001</c:v>
                </c:pt>
                <c:pt idx="676">
                  <c:v>53.880042668750001</c:v>
                </c:pt>
                <c:pt idx="677">
                  <c:v>8</c:v>
                </c:pt>
                <c:pt idx="678">
                  <c:v>43.684477631250004</c:v>
                </c:pt>
                <c:pt idx="679">
                  <c:v>45.880042668750001</c:v>
                </c:pt>
                <c:pt idx="680">
                  <c:v>45.880042668750001</c:v>
                </c:pt>
                <c:pt idx="681">
                  <c:v>40.782260149999999</c:v>
                </c:pt>
                <c:pt idx="682">
                  <c:v>35.684477631250004</c:v>
                </c:pt>
                <c:pt idx="683">
                  <c:v>35.684477631250004</c:v>
                </c:pt>
                <c:pt idx="684">
                  <c:v>8</c:v>
                </c:pt>
                <c:pt idx="685">
                  <c:v>16</c:v>
                </c:pt>
                <c:pt idx="686">
                  <c:v>16</c:v>
                </c:pt>
                <c:pt idx="687">
                  <c:v>8</c:v>
                </c:pt>
                <c:pt idx="688">
                  <c:v>16</c:v>
                </c:pt>
                <c:pt idx="689">
                  <c:v>16</c:v>
                </c:pt>
                <c:pt idx="690">
                  <c:v>8</c:v>
                </c:pt>
                <c:pt idx="691">
                  <c:v>8</c:v>
                </c:pt>
                <c:pt idx="692">
                  <c:v>48.782260149999999</c:v>
                </c:pt>
                <c:pt idx="693">
                  <c:v>34.801439573750002</c:v>
                </c:pt>
                <c:pt idx="694">
                  <c:v>20.953185704999999</c:v>
                </c:pt>
                <c:pt idx="695">
                  <c:v>28.953185704999999</c:v>
                </c:pt>
                <c:pt idx="696">
                  <c:v>28.953185704999999</c:v>
                </c:pt>
                <c:pt idx="697">
                  <c:v>38.265712684999997</c:v>
                </c:pt>
                <c:pt idx="698">
                  <c:v>9.3125269799999995</c:v>
                </c:pt>
                <c:pt idx="699">
                  <c:v>9.3125269799999995</c:v>
                </c:pt>
                <c:pt idx="700">
                  <c:v>25.609449195000003</c:v>
                </c:pt>
                <c:pt idx="701">
                  <c:v>30.265712684999997</c:v>
                </c:pt>
                <c:pt idx="702">
                  <c:v>20.953185704999999</c:v>
                </c:pt>
                <c:pt idx="703">
                  <c:v>18.625053959999999</c:v>
                </c:pt>
                <c:pt idx="704">
                  <c:v>16.296922215000002</c:v>
                </c:pt>
                <c:pt idx="705">
                  <c:v>16.296922215000002</c:v>
                </c:pt>
                <c:pt idx="706">
                  <c:v>0</c:v>
                </c:pt>
                <c:pt idx="707">
                  <c:v>8</c:v>
                </c:pt>
                <c:pt idx="708">
                  <c:v>8</c:v>
                </c:pt>
                <c:pt idx="70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9-484B-A98D-8D0E15584E64}"/>
            </c:ext>
          </c:extLst>
        </c:ser>
        <c:ser>
          <c:idx val="6"/>
          <c:order val="6"/>
          <c:tx>
            <c:v>その他時間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阪上班!$OP$251:$APW$251</c:f>
              <c:numCache>
                <c:formatCode>0_ </c:formatCode>
                <c:ptCount val="710"/>
                <c:pt idx="0">
                  <c:v>25</c:v>
                </c:pt>
                <c:pt idx="1">
                  <c:v>24</c:v>
                </c:pt>
                <c:pt idx="2">
                  <c:v>51</c:v>
                </c:pt>
                <c:pt idx="3">
                  <c:v>55</c:v>
                </c:pt>
                <c:pt idx="4">
                  <c:v>0</c:v>
                </c:pt>
                <c:pt idx="5">
                  <c:v>0</c:v>
                </c:pt>
                <c:pt idx="6">
                  <c:v>39</c:v>
                </c:pt>
                <c:pt idx="7">
                  <c:v>42</c:v>
                </c:pt>
                <c:pt idx="8">
                  <c:v>39</c:v>
                </c:pt>
                <c:pt idx="9">
                  <c:v>42</c:v>
                </c:pt>
                <c:pt idx="10">
                  <c:v>38</c:v>
                </c:pt>
                <c:pt idx="11">
                  <c:v>1</c:v>
                </c:pt>
                <c:pt idx="12">
                  <c:v>0</c:v>
                </c:pt>
                <c:pt idx="13">
                  <c:v>26</c:v>
                </c:pt>
                <c:pt idx="14">
                  <c:v>31</c:v>
                </c:pt>
                <c:pt idx="15">
                  <c:v>81</c:v>
                </c:pt>
                <c:pt idx="16">
                  <c:v>94</c:v>
                </c:pt>
                <c:pt idx="17">
                  <c:v>82</c:v>
                </c:pt>
                <c:pt idx="18">
                  <c:v>65</c:v>
                </c:pt>
                <c:pt idx="19">
                  <c:v>0</c:v>
                </c:pt>
                <c:pt idx="20">
                  <c:v>70</c:v>
                </c:pt>
                <c:pt idx="21">
                  <c:v>0</c:v>
                </c:pt>
                <c:pt idx="22">
                  <c:v>83</c:v>
                </c:pt>
                <c:pt idx="23">
                  <c:v>95</c:v>
                </c:pt>
                <c:pt idx="24">
                  <c:v>83</c:v>
                </c:pt>
                <c:pt idx="25">
                  <c:v>8</c:v>
                </c:pt>
                <c:pt idx="26">
                  <c:v>20</c:v>
                </c:pt>
                <c:pt idx="27">
                  <c:v>97</c:v>
                </c:pt>
                <c:pt idx="28">
                  <c:v>90</c:v>
                </c:pt>
                <c:pt idx="29">
                  <c:v>83</c:v>
                </c:pt>
                <c:pt idx="30">
                  <c:v>30</c:v>
                </c:pt>
                <c:pt idx="31">
                  <c:v>29</c:v>
                </c:pt>
                <c:pt idx="32">
                  <c:v>3</c:v>
                </c:pt>
                <c:pt idx="33">
                  <c:v>0</c:v>
                </c:pt>
                <c:pt idx="34">
                  <c:v>0</c:v>
                </c:pt>
                <c:pt idx="35">
                  <c:v>34</c:v>
                </c:pt>
                <c:pt idx="36">
                  <c:v>30</c:v>
                </c:pt>
                <c:pt idx="37">
                  <c:v>19</c:v>
                </c:pt>
                <c:pt idx="38">
                  <c:v>37</c:v>
                </c:pt>
                <c:pt idx="39">
                  <c:v>52</c:v>
                </c:pt>
                <c:pt idx="40">
                  <c:v>0</c:v>
                </c:pt>
                <c:pt idx="41">
                  <c:v>77</c:v>
                </c:pt>
                <c:pt idx="42">
                  <c:v>74</c:v>
                </c:pt>
                <c:pt idx="43">
                  <c:v>70</c:v>
                </c:pt>
                <c:pt idx="44">
                  <c:v>89</c:v>
                </c:pt>
                <c:pt idx="45">
                  <c:v>79</c:v>
                </c:pt>
                <c:pt idx="46">
                  <c:v>21</c:v>
                </c:pt>
                <c:pt idx="47">
                  <c:v>0</c:v>
                </c:pt>
                <c:pt idx="48">
                  <c:v>54</c:v>
                </c:pt>
                <c:pt idx="49">
                  <c:v>32</c:v>
                </c:pt>
                <c:pt idx="50">
                  <c:v>30</c:v>
                </c:pt>
                <c:pt idx="51">
                  <c:v>24</c:v>
                </c:pt>
                <c:pt idx="52">
                  <c:v>30</c:v>
                </c:pt>
                <c:pt idx="53">
                  <c:v>1</c:v>
                </c:pt>
                <c:pt idx="54">
                  <c:v>0</c:v>
                </c:pt>
                <c:pt idx="55">
                  <c:v>21</c:v>
                </c:pt>
                <c:pt idx="56">
                  <c:v>37</c:v>
                </c:pt>
                <c:pt idx="57">
                  <c:v>37</c:v>
                </c:pt>
                <c:pt idx="58">
                  <c:v>1</c:v>
                </c:pt>
                <c:pt idx="59">
                  <c:v>35</c:v>
                </c:pt>
                <c:pt idx="60">
                  <c:v>34</c:v>
                </c:pt>
                <c:pt idx="61">
                  <c:v>0</c:v>
                </c:pt>
                <c:pt idx="62">
                  <c:v>17</c:v>
                </c:pt>
                <c:pt idx="63">
                  <c:v>13</c:v>
                </c:pt>
                <c:pt idx="64">
                  <c:v>34</c:v>
                </c:pt>
                <c:pt idx="65">
                  <c:v>43</c:v>
                </c:pt>
                <c:pt idx="66">
                  <c:v>31</c:v>
                </c:pt>
                <c:pt idx="67">
                  <c:v>29</c:v>
                </c:pt>
                <c:pt idx="68">
                  <c:v>0</c:v>
                </c:pt>
                <c:pt idx="69">
                  <c:v>15</c:v>
                </c:pt>
                <c:pt idx="70">
                  <c:v>15</c:v>
                </c:pt>
                <c:pt idx="71">
                  <c:v>51</c:v>
                </c:pt>
                <c:pt idx="72">
                  <c:v>44</c:v>
                </c:pt>
                <c:pt idx="73">
                  <c:v>58</c:v>
                </c:pt>
                <c:pt idx="74">
                  <c:v>0</c:v>
                </c:pt>
                <c:pt idx="75">
                  <c:v>0</c:v>
                </c:pt>
                <c:pt idx="76">
                  <c:v>59</c:v>
                </c:pt>
                <c:pt idx="77">
                  <c:v>68</c:v>
                </c:pt>
                <c:pt idx="78">
                  <c:v>71</c:v>
                </c:pt>
                <c:pt idx="79">
                  <c:v>69</c:v>
                </c:pt>
                <c:pt idx="80">
                  <c:v>62</c:v>
                </c:pt>
                <c:pt idx="81">
                  <c:v>0</c:v>
                </c:pt>
                <c:pt idx="82">
                  <c:v>0</c:v>
                </c:pt>
                <c:pt idx="83">
                  <c:v>95</c:v>
                </c:pt>
                <c:pt idx="84">
                  <c:v>113</c:v>
                </c:pt>
                <c:pt idx="85">
                  <c:v>105</c:v>
                </c:pt>
                <c:pt idx="86">
                  <c:v>95</c:v>
                </c:pt>
                <c:pt idx="87">
                  <c:v>90</c:v>
                </c:pt>
                <c:pt idx="88">
                  <c:v>0</c:v>
                </c:pt>
                <c:pt idx="89">
                  <c:v>0</c:v>
                </c:pt>
                <c:pt idx="90">
                  <c:v>87</c:v>
                </c:pt>
                <c:pt idx="91">
                  <c:v>116</c:v>
                </c:pt>
                <c:pt idx="92">
                  <c:v>115</c:v>
                </c:pt>
                <c:pt idx="93">
                  <c:v>110</c:v>
                </c:pt>
                <c:pt idx="94">
                  <c:v>100</c:v>
                </c:pt>
                <c:pt idx="95">
                  <c:v>95</c:v>
                </c:pt>
                <c:pt idx="96">
                  <c:v>25</c:v>
                </c:pt>
                <c:pt idx="97">
                  <c:v>128</c:v>
                </c:pt>
                <c:pt idx="98">
                  <c:v>0</c:v>
                </c:pt>
                <c:pt idx="99">
                  <c:v>116</c:v>
                </c:pt>
                <c:pt idx="100">
                  <c:v>101</c:v>
                </c:pt>
                <c:pt idx="101">
                  <c:v>148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121</c:v>
                </c:pt>
                <c:pt idx="107">
                  <c:v>98</c:v>
                </c:pt>
                <c:pt idx="108">
                  <c:v>88</c:v>
                </c:pt>
                <c:pt idx="109">
                  <c:v>94</c:v>
                </c:pt>
                <c:pt idx="110">
                  <c:v>0</c:v>
                </c:pt>
                <c:pt idx="111">
                  <c:v>100</c:v>
                </c:pt>
                <c:pt idx="112">
                  <c:v>92</c:v>
                </c:pt>
                <c:pt idx="113">
                  <c:v>109</c:v>
                </c:pt>
                <c:pt idx="114">
                  <c:v>120</c:v>
                </c:pt>
                <c:pt idx="115">
                  <c:v>115</c:v>
                </c:pt>
                <c:pt idx="116">
                  <c:v>117</c:v>
                </c:pt>
                <c:pt idx="117">
                  <c:v>0</c:v>
                </c:pt>
                <c:pt idx="118">
                  <c:v>117</c:v>
                </c:pt>
                <c:pt idx="119">
                  <c:v>126</c:v>
                </c:pt>
                <c:pt idx="120">
                  <c:v>91</c:v>
                </c:pt>
                <c:pt idx="121">
                  <c:v>90</c:v>
                </c:pt>
                <c:pt idx="122">
                  <c:v>121</c:v>
                </c:pt>
                <c:pt idx="123">
                  <c:v>0</c:v>
                </c:pt>
                <c:pt idx="124">
                  <c:v>0</c:v>
                </c:pt>
                <c:pt idx="125">
                  <c:v>57</c:v>
                </c:pt>
                <c:pt idx="126">
                  <c:v>70</c:v>
                </c:pt>
                <c:pt idx="127">
                  <c:v>71</c:v>
                </c:pt>
                <c:pt idx="128">
                  <c:v>92</c:v>
                </c:pt>
                <c:pt idx="129">
                  <c:v>61</c:v>
                </c:pt>
                <c:pt idx="130">
                  <c:v>0</c:v>
                </c:pt>
                <c:pt idx="131">
                  <c:v>0</c:v>
                </c:pt>
                <c:pt idx="132">
                  <c:v>39</c:v>
                </c:pt>
                <c:pt idx="133">
                  <c:v>70</c:v>
                </c:pt>
                <c:pt idx="134">
                  <c:v>33</c:v>
                </c:pt>
                <c:pt idx="135">
                  <c:v>31</c:v>
                </c:pt>
                <c:pt idx="136">
                  <c:v>55</c:v>
                </c:pt>
                <c:pt idx="137">
                  <c:v>89</c:v>
                </c:pt>
                <c:pt idx="138">
                  <c:v>9</c:v>
                </c:pt>
                <c:pt idx="139">
                  <c:v>61</c:v>
                </c:pt>
                <c:pt idx="140">
                  <c:v>64</c:v>
                </c:pt>
                <c:pt idx="141">
                  <c:v>55</c:v>
                </c:pt>
                <c:pt idx="142">
                  <c:v>56</c:v>
                </c:pt>
                <c:pt idx="143">
                  <c:v>63</c:v>
                </c:pt>
                <c:pt idx="144">
                  <c:v>0</c:v>
                </c:pt>
                <c:pt idx="145">
                  <c:v>0</c:v>
                </c:pt>
                <c:pt idx="146">
                  <c:v>85</c:v>
                </c:pt>
                <c:pt idx="147">
                  <c:v>109</c:v>
                </c:pt>
                <c:pt idx="148">
                  <c:v>86</c:v>
                </c:pt>
                <c:pt idx="149">
                  <c:v>73</c:v>
                </c:pt>
                <c:pt idx="150">
                  <c:v>74</c:v>
                </c:pt>
                <c:pt idx="151">
                  <c:v>2</c:v>
                </c:pt>
                <c:pt idx="152">
                  <c:v>0</c:v>
                </c:pt>
                <c:pt idx="153">
                  <c:v>65</c:v>
                </c:pt>
                <c:pt idx="154">
                  <c:v>8</c:v>
                </c:pt>
                <c:pt idx="155">
                  <c:v>30</c:v>
                </c:pt>
                <c:pt idx="156">
                  <c:v>22</c:v>
                </c:pt>
                <c:pt idx="157">
                  <c:v>32</c:v>
                </c:pt>
                <c:pt idx="158">
                  <c:v>0</c:v>
                </c:pt>
                <c:pt idx="159">
                  <c:v>0</c:v>
                </c:pt>
                <c:pt idx="160">
                  <c:v>11</c:v>
                </c:pt>
                <c:pt idx="161">
                  <c:v>2</c:v>
                </c:pt>
                <c:pt idx="162">
                  <c:v>9</c:v>
                </c:pt>
                <c:pt idx="163">
                  <c:v>34</c:v>
                </c:pt>
                <c:pt idx="164">
                  <c:v>34</c:v>
                </c:pt>
                <c:pt idx="165">
                  <c:v>68</c:v>
                </c:pt>
                <c:pt idx="166">
                  <c:v>0</c:v>
                </c:pt>
                <c:pt idx="167">
                  <c:v>77</c:v>
                </c:pt>
                <c:pt idx="168">
                  <c:v>25</c:v>
                </c:pt>
                <c:pt idx="169">
                  <c:v>20</c:v>
                </c:pt>
                <c:pt idx="170">
                  <c:v>35</c:v>
                </c:pt>
                <c:pt idx="171">
                  <c:v>18</c:v>
                </c:pt>
                <c:pt idx="172">
                  <c:v>0</c:v>
                </c:pt>
                <c:pt idx="173">
                  <c:v>0</c:v>
                </c:pt>
                <c:pt idx="174">
                  <c:v>34</c:v>
                </c:pt>
                <c:pt idx="175">
                  <c:v>22</c:v>
                </c:pt>
                <c:pt idx="176">
                  <c:v>36</c:v>
                </c:pt>
                <c:pt idx="177">
                  <c:v>36</c:v>
                </c:pt>
                <c:pt idx="178">
                  <c:v>27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21</c:v>
                </c:pt>
                <c:pt idx="183">
                  <c:v>21</c:v>
                </c:pt>
                <c:pt idx="184">
                  <c:v>24</c:v>
                </c:pt>
                <c:pt idx="185">
                  <c:v>19</c:v>
                </c:pt>
                <c:pt idx="186">
                  <c:v>20</c:v>
                </c:pt>
                <c:pt idx="187">
                  <c:v>0</c:v>
                </c:pt>
                <c:pt idx="188">
                  <c:v>29</c:v>
                </c:pt>
                <c:pt idx="189">
                  <c:v>26</c:v>
                </c:pt>
                <c:pt idx="190">
                  <c:v>51</c:v>
                </c:pt>
                <c:pt idx="191">
                  <c:v>36</c:v>
                </c:pt>
                <c:pt idx="192">
                  <c:v>44</c:v>
                </c:pt>
                <c:pt idx="193">
                  <c:v>16</c:v>
                </c:pt>
                <c:pt idx="194">
                  <c:v>0</c:v>
                </c:pt>
                <c:pt idx="195">
                  <c:v>43</c:v>
                </c:pt>
                <c:pt idx="196">
                  <c:v>28</c:v>
                </c:pt>
                <c:pt idx="197">
                  <c:v>12</c:v>
                </c:pt>
                <c:pt idx="198">
                  <c:v>28</c:v>
                </c:pt>
                <c:pt idx="199">
                  <c:v>18</c:v>
                </c:pt>
                <c:pt idx="200">
                  <c:v>18</c:v>
                </c:pt>
                <c:pt idx="201">
                  <c:v>0</c:v>
                </c:pt>
                <c:pt idx="202">
                  <c:v>0</c:v>
                </c:pt>
                <c:pt idx="203">
                  <c:v>10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55</c:v>
                </c:pt>
                <c:pt idx="210">
                  <c:v>56</c:v>
                </c:pt>
                <c:pt idx="211">
                  <c:v>29</c:v>
                </c:pt>
                <c:pt idx="212">
                  <c:v>44</c:v>
                </c:pt>
                <c:pt idx="213">
                  <c:v>22</c:v>
                </c:pt>
                <c:pt idx="214">
                  <c:v>0</c:v>
                </c:pt>
                <c:pt idx="215">
                  <c:v>0</c:v>
                </c:pt>
                <c:pt idx="216">
                  <c:v>22</c:v>
                </c:pt>
                <c:pt idx="217">
                  <c:v>21</c:v>
                </c:pt>
                <c:pt idx="218">
                  <c:v>44</c:v>
                </c:pt>
                <c:pt idx="219">
                  <c:v>40</c:v>
                </c:pt>
                <c:pt idx="220">
                  <c:v>34</c:v>
                </c:pt>
                <c:pt idx="221">
                  <c:v>3</c:v>
                </c:pt>
                <c:pt idx="222">
                  <c:v>0</c:v>
                </c:pt>
                <c:pt idx="223">
                  <c:v>38</c:v>
                </c:pt>
                <c:pt idx="224">
                  <c:v>29</c:v>
                </c:pt>
                <c:pt idx="225">
                  <c:v>58</c:v>
                </c:pt>
                <c:pt idx="226">
                  <c:v>18</c:v>
                </c:pt>
                <c:pt idx="227">
                  <c:v>34</c:v>
                </c:pt>
                <c:pt idx="228">
                  <c:v>2</c:v>
                </c:pt>
                <c:pt idx="229">
                  <c:v>0</c:v>
                </c:pt>
                <c:pt idx="230">
                  <c:v>11</c:v>
                </c:pt>
                <c:pt idx="231">
                  <c:v>24</c:v>
                </c:pt>
                <c:pt idx="232">
                  <c:v>46</c:v>
                </c:pt>
                <c:pt idx="233">
                  <c:v>77</c:v>
                </c:pt>
                <c:pt idx="234">
                  <c:v>45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41</c:v>
                </c:pt>
                <c:pt idx="239">
                  <c:v>30</c:v>
                </c:pt>
                <c:pt idx="240">
                  <c:v>38</c:v>
                </c:pt>
                <c:pt idx="241">
                  <c:v>42</c:v>
                </c:pt>
                <c:pt idx="242">
                  <c:v>0</c:v>
                </c:pt>
                <c:pt idx="243">
                  <c:v>0</c:v>
                </c:pt>
                <c:pt idx="244">
                  <c:v>61</c:v>
                </c:pt>
                <c:pt idx="245">
                  <c:v>0</c:v>
                </c:pt>
                <c:pt idx="246">
                  <c:v>76</c:v>
                </c:pt>
                <c:pt idx="247">
                  <c:v>117</c:v>
                </c:pt>
                <c:pt idx="248">
                  <c:v>56</c:v>
                </c:pt>
                <c:pt idx="249">
                  <c:v>0</c:v>
                </c:pt>
                <c:pt idx="250">
                  <c:v>0</c:v>
                </c:pt>
                <c:pt idx="251">
                  <c:v>45</c:v>
                </c:pt>
                <c:pt idx="252">
                  <c:v>82</c:v>
                </c:pt>
                <c:pt idx="253">
                  <c:v>82</c:v>
                </c:pt>
                <c:pt idx="254">
                  <c:v>71</c:v>
                </c:pt>
                <c:pt idx="255">
                  <c:v>63</c:v>
                </c:pt>
                <c:pt idx="256">
                  <c:v>69</c:v>
                </c:pt>
                <c:pt idx="257">
                  <c:v>0</c:v>
                </c:pt>
                <c:pt idx="258">
                  <c:v>106</c:v>
                </c:pt>
                <c:pt idx="259">
                  <c:v>104</c:v>
                </c:pt>
                <c:pt idx="260">
                  <c:v>66</c:v>
                </c:pt>
                <c:pt idx="261">
                  <c:v>85</c:v>
                </c:pt>
                <c:pt idx="262">
                  <c:v>49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69</c:v>
                </c:pt>
                <c:pt idx="267">
                  <c:v>83</c:v>
                </c:pt>
                <c:pt idx="268">
                  <c:v>92</c:v>
                </c:pt>
                <c:pt idx="269">
                  <c:v>74</c:v>
                </c:pt>
                <c:pt idx="270">
                  <c:v>0</c:v>
                </c:pt>
                <c:pt idx="271">
                  <c:v>0</c:v>
                </c:pt>
                <c:pt idx="272">
                  <c:v>72</c:v>
                </c:pt>
                <c:pt idx="273">
                  <c:v>99</c:v>
                </c:pt>
                <c:pt idx="274">
                  <c:v>97</c:v>
                </c:pt>
                <c:pt idx="275">
                  <c:v>124</c:v>
                </c:pt>
                <c:pt idx="276">
                  <c:v>137</c:v>
                </c:pt>
                <c:pt idx="277">
                  <c:v>0</c:v>
                </c:pt>
                <c:pt idx="278">
                  <c:v>0</c:v>
                </c:pt>
                <c:pt idx="279">
                  <c:v>118</c:v>
                </c:pt>
                <c:pt idx="280">
                  <c:v>135</c:v>
                </c:pt>
                <c:pt idx="281">
                  <c:v>122</c:v>
                </c:pt>
                <c:pt idx="282">
                  <c:v>117</c:v>
                </c:pt>
                <c:pt idx="283">
                  <c:v>144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101</c:v>
                </c:pt>
                <c:pt idx="288">
                  <c:v>95</c:v>
                </c:pt>
                <c:pt idx="289">
                  <c:v>79</c:v>
                </c:pt>
                <c:pt idx="290">
                  <c:v>50</c:v>
                </c:pt>
                <c:pt idx="291">
                  <c:v>11</c:v>
                </c:pt>
                <c:pt idx="292">
                  <c:v>0</c:v>
                </c:pt>
                <c:pt idx="293">
                  <c:v>31</c:v>
                </c:pt>
                <c:pt idx="294">
                  <c:v>38</c:v>
                </c:pt>
                <c:pt idx="295">
                  <c:v>18</c:v>
                </c:pt>
                <c:pt idx="296">
                  <c:v>38</c:v>
                </c:pt>
                <c:pt idx="297">
                  <c:v>30</c:v>
                </c:pt>
                <c:pt idx="298">
                  <c:v>0</c:v>
                </c:pt>
                <c:pt idx="299">
                  <c:v>0</c:v>
                </c:pt>
                <c:pt idx="300">
                  <c:v>32</c:v>
                </c:pt>
                <c:pt idx="301">
                  <c:v>18</c:v>
                </c:pt>
                <c:pt idx="302">
                  <c:v>38</c:v>
                </c:pt>
                <c:pt idx="303">
                  <c:v>28</c:v>
                </c:pt>
                <c:pt idx="304">
                  <c:v>21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21</c:v>
                </c:pt>
                <c:pt idx="309">
                  <c:v>31</c:v>
                </c:pt>
                <c:pt idx="310">
                  <c:v>35</c:v>
                </c:pt>
                <c:pt idx="311">
                  <c:v>29</c:v>
                </c:pt>
                <c:pt idx="312">
                  <c:v>12</c:v>
                </c:pt>
                <c:pt idx="313">
                  <c:v>0</c:v>
                </c:pt>
                <c:pt idx="314">
                  <c:v>31</c:v>
                </c:pt>
                <c:pt idx="315">
                  <c:v>70</c:v>
                </c:pt>
                <c:pt idx="316">
                  <c:v>64</c:v>
                </c:pt>
                <c:pt idx="317">
                  <c:v>79</c:v>
                </c:pt>
                <c:pt idx="318">
                  <c:v>84</c:v>
                </c:pt>
                <c:pt idx="319">
                  <c:v>87</c:v>
                </c:pt>
                <c:pt idx="320">
                  <c:v>0</c:v>
                </c:pt>
                <c:pt idx="321">
                  <c:v>76</c:v>
                </c:pt>
                <c:pt idx="322">
                  <c:v>55</c:v>
                </c:pt>
                <c:pt idx="323">
                  <c:v>51</c:v>
                </c:pt>
                <c:pt idx="324">
                  <c:v>51</c:v>
                </c:pt>
                <c:pt idx="325">
                  <c:v>82.5</c:v>
                </c:pt>
                <c:pt idx="326">
                  <c:v>2</c:v>
                </c:pt>
                <c:pt idx="327">
                  <c:v>0</c:v>
                </c:pt>
                <c:pt idx="328">
                  <c:v>48</c:v>
                </c:pt>
                <c:pt idx="329">
                  <c:v>99.5</c:v>
                </c:pt>
                <c:pt idx="330">
                  <c:v>64</c:v>
                </c:pt>
                <c:pt idx="331">
                  <c:v>88</c:v>
                </c:pt>
                <c:pt idx="332">
                  <c:v>100</c:v>
                </c:pt>
                <c:pt idx="333">
                  <c:v>0</c:v>
                </c:pt>
                <c:pt idx="334">
                  <c:v>5</c:v>
                </c:pt>
                <c:pt idx="335">
                  <c:v>105</c:v>
                </c:pt>
                <c:pt idx="336">
                  <c:v>102</c:v>
                </c:pt>
                <c:pt idx="337">
                  <c:v>104</c:v>
                </c:pt>
                <c:pt idx="338">
                  <c:v>73</c:v>
                </c:pt>
                <c:pt idx="339">
                  <c:v>42</c:v>
                </c:pt>
                <c:pt idx="340">
                  <c:v>73</c:v>
                </c:pt>
                <c:pt idx="341">
                  <c:v>0</c:v>
                </c:pt>
                <c:pt idx="342">
                  <c:v>199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93</c:v>
                </c:pt>
                <c:pt idx="350">
                  <c:v>107</c:v>
                </c:pt>
                <c:pt idx="351">
                  <c:v>123</c:v>
                </c:pt>
                <c:pt idx="352">
                  <c:v>78</c:v>
                </c:pt>
                <c:pt idx="353">
                  <c:v>13</c:v>
                </c:pt>
                <c:pt idx="354">
                  <c:v>28</c:v>
                </c:pt>
                <c:pt idx="355">
                  <c:v>0</c:v>
                </c:pt>
                <c:pt idx="356">
                  <c:v>1</c:v>
                </c:pt>
                <c:pt idx="357">
                  <c:v>26</c:v>
                </c:pt>
                <c:pt idx="358">
                  <c:v>18</c:v>
                </c:pt>
                <c:pt idx="359">
                  <c:v>22</c:v>
                </c:pt>
                <c:pt idx="360">
                  <c:v>67</c:v>
                </c:pt>
                <c:pt idx="361">
                  <c:v>26</c:v>
                </c:pt>
                <c:pt idx="362">
                  <c:v>0</c:v>
                </c:pt>
                <c:pt idx="363">
                  <c:v>25</c:v>
                </c:pt>
                <c:pt idx="364">
                  <c:v>69</c:v>
                </c:pt>
                <c:pt idx="365">
                  <c:v>86</c:v>
                </c:pt>
                <c:pt idx="366">
                  <c:v>72</c:v>
                </c:pt>
                <c:pt idx="367">
                  <c:v>116</c:v>
                </c:pt>
                <c:pt idx="368">
                  <c:v>0</c:v>
                </c:pt>
                <c:pt idx="369">
                  <c:v>0</c:v>
                </c:pt>
                <c:pt idx="370">
                  <c:v>115</c:v>
                </c:pt>
                <c:pt idx="371">
                  <c:v>90</c:v>
                </c:pt>
                <c:pt idx="372">
                  <c:v>64</c:v>
                </c:pt>
                <c:pt idx="373">
                  <c:v>49</c:v>
                </c:pt>
                <c:pt idx="374">
                  <c:v>56</c:v>
                </c:pt>
                <c:pt idx="375">
                  <c:v>1</c:v>
                </c:pt>
                <c:pt idx="376">
                  <c:v>0</c:v>
                </c:pt>
                <c:pt idx="377">
                  <c:v>54</c:v>
                </c:pt>
                <c:pt idx="378">
                  <c:v>53</c:v>
                </c:pt>
                <c:pt idx="379">
                  <c:v>78</c:v>
                </c:pt>
                <c:pt idx="380">
                  <c:v>117</c:v>
                </c:pt>
                <c:pt idx="381">
                  <c:v>93</c:v>
                </c:pt>
                <c:pt idx="382">
                  <c:v>49</c:v>
                </c:pt>
                <c:pt idx="383">
                  <c:v>0</c:v>
                </c:pt>
                <c:pt idx="384">
                  <c:v>68</c:v>
                </c:pt>
                <c:pt idx="385">
                  <c:v>59</c:v>
                </c:pt>
                <c:pt idx="386">
                  <c:v>0</c:v>
                </c:pt>
                <c:pt idx="387">
                  <c:v>48</c:v>
                </c:pt>
                <c:pt idx="388">
                  <c:v>29</c:v>
                </c:pt>
                <c:pt idx="389">
                  <c:v>0</c:v>
                </c:pt>
                <c:pt idx="390">
                  <c:v>0</c:v>
                </c:pt>
                <c:pt idx="391">
                  <c:v>61</c:v>
                </c:pt>
                <c:pt idx="392">
                  <c:v>29</c:v>
                </c:pt>
                <c:pt idx="393">
                  <c:v>42</c:v>
                </c:pt>
                <c:pt idx="394">
                  <c:v>54</c:v>
                </c:pt>
                <c:pt idx="395">
                  <c:v>83</c:v>
                </c:pt>
                <c:pt idx="396">
                  <c:v>1</c:v>
                </c:pt>
                <c:pt idx="397">
                  <c:v>0</c:v>
                </c:pt>
                <c:pt idx="398">
                  <c:v>0</c:v>
                </c:pt>
                <c:pt idx="399">
                  <c:v>63</c:v>
                </c:pt>
                <c:pt idx="400">
                  <c:v>107</c:v>
                </c:pt>
                <c:pt idx="401">
                  <c:v>92</c:v>
                </c:pt>
                <c:pt idx="402">
                  <c:v>46</c:v>
                </c:pt>
                <c:pt idx="403">
                  <c:v>60</c:v>
                </c:pt>
                <c:pt idx="404">
                  <c:v>0</c:v>
                </c:pt>
                <c:pt idx="405">
                  <c:v>58</c:v>
                </c:pt>
                <c:pt idx="406">
                  <c:v>66</c:v>
                </c:pt>
                <c:pt idx="407">
                  <c:v>85</c:v>
                </c:pt>
                <c:pt idx="408">
                  <c:v>78</c:v>
                </c:pt>
                <c:pt idx="409">
                  <c:v>97</c:v>
                </c:pt>
                <c:pt idx="410">
                  <c:v>75</c:v>
                </c:pt>
                <c:pt idx="411">
                  <c:v>0</c:v>
                </c:pt>
                <c:pt idx="412">
                  <c:v>81</c:v>
                </c:pt>
                <c:pt idx="413">
                  <c:v>78</c:v>
                </c:pt>
                <c:pt idx="414">
                  <c:v>77</c:v>
                </c:pt>
                <c:pt idx="415">
                  <c:v>99</c:v>
                </c:pt>
                <c:pt idx="416">
                  <c:v>60</c:v>
                </c:pt>
                <c:pt idx="417">
                  <c:v>0</c:v>
                </c:pt>
                <c:pt idx="418">
                  <c:v>0</c:v>
                </c:pt>
                <c:pt idx="419">
                  <c:v>63</c:v>
                </c:pt>
                <c:pt idx="420">
                  <c:v>83</c:v>
                </c:pt>
                <c:pt idx="421">
                  <c:v>61</c:v>
                </c:pt>
                <c:pt idx="422">
                  <c:v>44</c:v>
                </c:pt>
                <c:pt idx="423">
                  <c:v>0</c:v>
                </c:pt>
                <c:pt idx="424">
                  <c:v>57</c:v>
                </c:pt>
                <c:pt idx="425">
                  <c:v>0</c:v>
                </c:pt>
                <c:pt idx="426">
                  <c:v>85</c:v>
                </c:pt>
                <c:pt idx="427">
                  <c:v>104</c:v>
                </c:pt>
                <c:pt idx="428">
                  <c:v>89</c:v>
                </c:pt>
                <c:pt idx="429">
                  <c:v>98</c:v>
                </c:pt>
                <c:pt idx="430">
                  <c:v>101</c:v>
                </c:pt>
                <c:pt idx="431">
                  <c:v>78</c:v>
                </c:pt>
                <c:pt idx="432">
                  <c:v>0</c:v>
                </c:pt>
                <c:pt idx="433">
                  <c:v>111</c:v>
                </c:pt>
                <c:pt idx="434">
                  <c:v>49</c:v>
                </c:pt>
                <c:pt idx="435">
                  <c:v>38</c:v>
                </c:pt>
                <c:pt idx="436">
                  <c:v>54</c:v>
                </c:pt>
                <c:pt idx="437">
                  <c:v>96</c:v>
                </c:pt>
                <c:pt idx="438">
                  <c:v>0</c:v>
                </c:pt>
                <c:pt idx="439">
                  <c:v>0</c:v>
                </c:pt>
                <c:pt idx="440">
                  <c:v>78</c:v>
                </c:pt>
                <c:pt idx="441">
                  <c:v>48</c:v>
                </c:pt>
                <c:pt idx="442">
                  <c:v>61</c:v>
                </c:pt>
                <c:pt idx="443">
                  <c:v>76</c:v>
                </c:pt>
                <c:pt idx="444">
                  <c:v>48</c:v>
                </c:pt>
                <c:pt idx="445">
                  <c:v>3</c:v>
                </c:pt>
                <c:pt idx="446">
                  <c:v>0</c:v>
                </c:pt>
                <c:pt idx="447">
                  <c:v>50</c:v>
                </c:pt>
                <c:pt idx="448">
                  <c:v>75</c:v>
                </c:pt>
                <c:pt idx="449">
                  <c:v>94</c:v>
                </c:pt>
                <c:pt idx="450">
                  <c:v>72</c:v>
                </c:pt>
                <c:pt idx="451">
                  <c:v>69</c:v>
                </c:pt>
                <c:pt idx="452">
                  <c:v>0</c:v>
                </c:pt>
                <c:pt idx="453">
                  <c:v>0</c:v>
                </c:pt>
                <c:pt idx="454">
                  <c:v>107</c:v>
                </c:pt>
                <c:pt idx="455">
                  <c:v>90</c:v>
                </c:pt>
                <c:pt idx="456">
                  <c:v>64</c:v>
                </c:pt>
                <c:pt idx="457">
                  <c:v>49</c:v>
                </c:pt>
                <c:pt idx="458">
                  <c:v>58</c:v>
                </c:pt>
                <c:pt idx="459">
                  <c:v>37</c:v>
                </c:pt>
                <c:pt idx="460">
                  <c:v>0</c:v>
                </c:pt>
                <c:pt idx="461">
                  <c:v>90</c:v>
                </c:pt>
                <c:pt idx="462">
                  <c:v>102</c:v>
                </c:pt>
                <c:pt idx="463">
                  <c:v>0</c:v>
                </c:pt>
                <c:pt idx="464">
                  <c:v>107</c:v>
                </c:pt>
                <c:pt idx="465">
                  <c:v>103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98</c:v>
                </c:pt>
                <c:pt idx="472">
                  <c:v>52</c:v>
                </c:pt>
                <c:pt idx="473">
                  <c:v>70</c:v>
                </c:pt>
                <c:pt idx="474">
                  <c:v>0</c:v>
                </c:pt>
                <c:pt idx="475">
                  <c:v>89</c:v>
                </c:pt>
                <c:pt idx="476">
                  <c:v>102</c:v>
                </c:pt>
                <c:pt idx="477">
                  <c:v>125</c:v>
                </c:pt>
                <c:pt idx="478">
                  <c:v>162</c:v>
                </c:pt>
                <c:pt idx="479">
                  <c:v>135</c:v>
                </c:pt>
                <c:pt idx="480">
                  <c:v>82</c:v>
                </c:pt>
                <c:pt idx="481">
                  <c:v>0</c:v>
                </c:pt>
                <c:pt idx="482">
                  <c:v>94</c:v>
                </c:pt>
                <c:pt idx="483">
                  <c:v>116</c:v>
                </c:pt>
                <c:pt idx="484">
                  <c:v>114</c:v>
                </c:pt>
                <c:pt idx="485">
                  <c:v>75.5</c:v>
                </c:pt>
                <c:pt idx="486">
                  <c:v>56</c:v>
                </c:pt>
                <c:pt idx="487">
                  <c:v>25.5</c:v>
                </c:pt>
                <c:pt idx="488">
                  <c:v>0</c:v>
                </c:pt>
                <c:pt idx="489">
                  <c:v>69.5</c:v>
                </c:pt>
                <c:pt idx="490">
                  <c:v>76</c:v>
                </c:pt>
                <c:pt idx="491">
                  <c:v>84.5</c:v>
                </c:pt>
                <c:pt idx="492">
                  <c:v>56</c:v>
                </c:pt>
                <c:pt idx="493">
                  <c:v>69</c:v>
                </c:pt>
                <c:pt idx="494">
                  <c:v>0</c:v>
                </c:pt>
                <c:pt idx="495">
                  <c:v>0</c:v>
                </c:pt>
                <c:pt idx="496">
                  <c:v>66</c:v>
                </c:pt>
                <c:pt idx="497">
                  <c:v>66</c:v>
                </c:pt>
                <c:pt idx="498">
                  <c:v>85</c:v>
                </c:pt>
                <c:pt idx="499">
                  <c:v>61</c:v>
                </c:pt>
                <c:pt idx="500">
                  <c:v>84</c:v>
                </c:pt>
                <c:pt idx="501">
                  <c:v>0</c:v>
                </c:pt>
                <c:pt idx="502">
                  <c:v>0</c:v>
                </c:pt>
                <c:pt idx="503">
                  <c:v>58</c:v>
                </c:pt>
                <c:pt idx="504">
                  <c:v>67.5</c:v>
                </c:pt>
                <c:pt idx="505">
                  <c:v>35</c:v>
                </c:pt>
                <c:pt idx="506">
                  <c:v>65</c:v>
                </c:pt>
                <c:pt idx="507">
                  <c:v>47</c:v>
                </c:pt>
                <c:pt idx="508">
                  <c:v>0</c:v>
                </c:pt>
                <c:pt idx="509">
                  <c:v>0</c:v>
                </c:pt>
                <c:pt idx="510">
                  <c:v>12</c:v>
                </c:pt>
                <c:pt idx="511">
                  <c:v>20</c:v>
                </c:pt>
                <c:pt idx="512">
                  <c:v>6</c:v>
                </c:pt>
                <c:pt idx="513">
                  <c:v>19</c:v>
                </c:pt>
                <c:pt idx="514">
                  <c:v>5</c:v>
                </c:pt>
                <c:pt idx="515">
                  <c:v>0</c:v>
                </c:pt>
                <c:pt idx="516">
                  <c:v>0</c:v>
                </c:pt>
                <c:pt idx="517">
                  <c:v>29</c:v>
                </c:pt>
                <c:pt idx="518">
                  <c:v>8</c:v>
                </c:pt>
                <c:pt idx="519">
                  <c:v>29</c:v>
                </c:pt>
                <c:pt idx="520">
                  <c:v>26</c:v>
                </c:pt>
                <c:pt idx="521">
                  <c:v>33</c:v>
                </c:pt>
                <c:pt idx="522">
                  <c:v>0</c:v>
                </c:pt>
                <c:pt idx="523">
                  <c:v>0</c:v>
                </c:pt>
                <c:pt idx="524">
                  <c:v>67</c:v>
                </c:pt>
                <c:pt idx="525">
                  <c:v>55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F-418C-8A0D-88F30AAD4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3824520"/>
        <c:axId val="573824128"/>
      </c:barChart>
      <c:lineChart>
        <c:grouping val="standard"/>
        <c:varyColors val="0"/>
        <c:ser>
          <c:idx val="2"/>
          <c:order val="2"/>
          <c:tx>
            <c:v>2H残業ﾍﾟｰｽﾗｲﾝ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阪上班!$OP$261:$APW$261</c:f>
              <c:numCache>
                <c:formatCode>0_ </c:formatCode>
                <c:ptCount val="710"/>
                <c:pt idx="0">
                  <c:v>237.5</c:v>
                </c:pt>
                <c:pt idx="1">
                  <c:v>237.5</c:v>
                </c:pt>
                <c:pt idx="2">
                  <c:v>237.5</c:v>
                </c:pt>
                <c:pt idx="3">
                  <c:v>237.5</c:v>
                </c:pt>
                <c:pt idx="4">
                  <c:v>237.5</c:v>
                </c:pt>
                <c:pt idx="5">
                  <c:v>237.5</c:v>
                </c:pt>
                <c:pt idx="6">
                  <c:v>247</c:v>
                </c:pt>
                <c:pt idx="7">
                  <c:v>247</c:v>
                </c:pt>
                <c:pt idx="8">
                  <c:v>247</c:v>
                </c:pt>
                <c:pt idx="9">
                  <c:v>247</c:v>
                </c:pt>
                <c:pt idx="10">
                  <c:v>247</c:v>
                </c:pt>
                <c:pt idx="11">
                  <c:v>237.5</c:v>
                </c:pt>
                <c:pt idx="12">
                  <c:v>237.5</c:v>
                </c:pt>
                <c:pt idx="13">
                  <c:v>237.5</c:v>
                </c:pt>
                <c:pt idx="14">
                  <c:v>237.5</c:v>
                </c:pt>
                <c:pt idx="15">
                  <c:v>237.5</c:v>
                </c:pt>
                <c:pt idx="16">
                  <c:v>237.5</c:v>
                </c:pt>
                <c:pt idx="17">
                  <c:v>237.5</c:v>
                </c:pt>
                <c:pt idx="18">
                  <c:v>237.5</c:v>
                </c:pt>
                <c:pt idx="19">
                  <c:v>237.5</c:v>
                </c:pt>
                <c:pt idx="20">
                  <c:v>237.5</c:v>
                </c:pt>
                <c:pt idx="21">
                  <c:v>237.5</c:v>
                </c:pt>
                <c:pt idx="22">
                  <c:v>247</c:v>
                </c:pt>
                <c:pt idx="23">
                  <c:v>247</c:v>
                </c:pt>
                <c:pt idx="24">
                  <c:v>247</c:v>
                </c:pt>
                <c:pt idx="25">
                  <c:v>247</c:v>
                </c:pt>
                <c:pt idx="26">
                  <c:v>247</c:v>
                </c:pt>
                <c:pt idx="27">
                  <c:v>247</c:v>
                </c:pt>
                <c:pt idx="28">
                  <c:v>247</c:v>
                </c:pt>
                <c:pt idx="29">
                  <c:v>247</c:v>
                </c:pt>
                <c:pt idx="30">
                  <c:v>247</c:v>
                </c:pt>
                <c:pt idx="31">
                  <c:v>247</c:v>
                </c:pt>
                <c:pt idx="32">
                  <c:v>247</c:v>
                </c:pt>
                <c:pt idx="33">
                  <c:v>247</c:v>
                </c:pt>
                <c:pt idx="34">
                  <c:v>247</c:v>
                </c:pt>
                <c:pt idx="35">
                  <c:v>247</c:v>
                </c:pt>
                <c:pt idx="36">
                  <c:v>247</c:v>
                </c:pt>
                <c:pt idx="37">
                  <c:v>247</c:v>
                </c:pt>
                <c:pt idx="38">
                  <c:v>247</c:v>
                </c:pt>
                <c:pt idx="39">
                  <c:v>247</c:v>
                </c:pt>
                <c:pt idx="40">
                  <c:v>247</c:v>
                </c:pt>
                <c:pt idx="41">
                  <c:v>247</c:v>
                </c:pt>
                <c:pt idx="42">
                  <c:v>247</c:v>
                </c:pt>
                <c:pt idx="43">
                  <c:v>237.5</c:v>
                </c:pt>
                <c:pt idx="44">
                  <c:v>237.5</c:v>
                </c:pt>
                <c:pt idx="45">
                  <c:v>237.5</c:v>
                </c:pt>
                <c:pt idx="46">
                  <c:v>237.5</c:v>
                </c:pt>
                <c:pt idx="47">
                  <c:v>237.5</c:v>
                </c:pt>
                <c:pt idx="48">
                  <c:v>237.5</c:v>
                </c:pt>
                <c:pt idx="49">
                  <c:v>237.5</c:v>
                </c:pt>
                <c:pt idx="50">
                  <c:v>237.5</c:v>
                </c:pt>
                <c:pt idx="51">
                  <c:v>237.5</c:v>
                </c:pt>
                <c:pt idx="52">
                  <c:v>237.5</c:v>
                </c:pt>
                <c:pt idx="53">
                  <c:v>237.5</c:v>
                </c:pt>
                <c:pt idx="54">
                  <c:v>237.5</c:v>
                </c:pt>
                <c:pt idx="55">
                  <c:v>237.5</c:v>
                </c:pt>
                <c:pt idx="56">
                  <c:v>237.5</c:v>
                </c:pt>
                <c:pt idx="57">
                  <c:v>237.5</c:v>
                </c:pt>
                <c:pt idx="58">
                  <c:v>237.5</c:v>
                </c:pt>
                <c:pt idx="59">
                  <c:v>247</c:v>
                </c:pt>
                <c:pt idx="60">
                  <c:v>247</c:v>
                </c:pt>
                <c:pt idx="61">
                  <c:v>247</c:v>
                </c:pt>
                <c:pt idx="62">
                  <c:v>247</c:v>
                </c:pt>
                <c:pt idx="63">
                  <c:v>247</c:v>
                </c:pt>
                <c:pt idx="64">
                  <c:v>247</c:v>
                </c:pt>
                <c:pt idx="65">
                  <c:v>247</c:v>
                </c:pt>
                <c:pt idx="66">
                  <c:v>247</c:v>
                </c:pt>
                <c:pt idx="67">
                  <c:v>247</c:v>
                </c:pt>
                <c:pt idx="68">
                  <c:v>247</c:v>
                </c:pt>
                <c:pt idx="69">
                  <c:v>247</c:v>
                </c:pt>
                <c:pt idx="70">
                  <c:v>247</c:v>
                </c:pt>
                <c:pt idx="71">
                  <c:v>247</c:v>
                </c:pt>
                <c:pt idx="72">
                  <c:v>247</c:v>
                </c:pt>
                <c:pt idx="73">
                  <c:v>247</c:v>
                </c:pt>
                <c:pt idx="74">
                  <c:v>247</c:v>
                </c:pt>
                <c:pt idx="75">
                  <c:v>247</c:v>
                </c:pt>
                <c:pt idx="76">
                  <c:v>247</c:v>
                </c:pt>
                <c:pt idx="77">
                  <c:v>247</c:v>
                </c:pt>
                <c:pt idx="78">
                  <c:v>247</c:v>
                </c:pt>
                <c:pt idx="79">
                  <c:v>247</c:v>
                </c:pt>
                <c:pt idx="80">
                  <c:v>247</c:v>
                </c:pt>
                <c:pt idx="81">
                  <c:v>247</c:v>
                </c:pt>
                <c:pt idx="82">
                  <c:v>247</c:v>
                </c:pt>
                <c:pt idx="83">
                  <c:v>247</c:v>
                </c:pt>
                <c:pt idx="84">
                  <c:v>247</c:v>
                </c:pt>
                <c:pt idx="85">
                  <c:v>247</c:v>
                </c:pt>
                <c:pt idx="86">
                  <c:v>247</c:v>
                </c:pt>
                <c:pt idx="87">
                  <c:v>247</c:v>
                </c:pt>
                <c:pt idx="88">
                  <c:v>247</c:v>
                </c:pt>
                <c:pt idx="89">
                  <c:v>247</c:v>
                </c:pt>
                <c:pt idx="90">
                  <c:v>247</c:v>
                </c:pt>
                <c:pt idx="91">
                  <c:v>247</c:v>
                </c:pt>
                <c:pt idx="92">
                  <c:v>247</c:v>
                </c:pt>
                <c:pt idx="93">
                  <c:v>247</c:v>
                </c:pt>
                <c:pt idx="94">
                  <c:v>247</c:v>
                </c:pt>
                <c:pt idx="95">
                  <c:v>247</c:v>
                </c:pt>
                <c:pt idx="96">
                  <c:v>247</c:v>
                </c:pt>
                <c:pt idx="97">
                  <c:v>247</c:v>
                </c:pt>
                <c:pt idx="98">
                  <c:v>247</c:v>
                </c:pt>
                <c:pt idx="99">
                  <c:v>247</c:v>
                </c:pt>
                <c:pt idx="100">
                  <c:v>247</c:v>
                </c:pt>
                <c:pt idx="101">
                  <c:v>247</c:v>
                </c:pt>
                <c:pt idx="102">
                  <c:v>247</c:v>
                </c:pt>
                <c:pt idx="103">
                  <c:v>247</c:v>
                </c:pt>
                <c:pt idx="104">
                  <c:v>247</c:v>
                </c:pt>
                <c:pt idx="105">
                  <c:v>247</c:v>
                </c:pt>
                <c:pt idx="106">
                  <c:v>247</c:v>
                </c:pt>
                <c:pt idx="107">
                  <c:v>247</c:v>
                </c:pt>
                <c:pt idx="108">
                  <c:v>247</c:v>
                </c:pt>
                <c:pt idx="109">
                  <c:v>247</c:v>
                </c:pt>
                <c:pt idx="110">
                  <c:v>247</c:v>
                </c:pt>
                <c:pt idx="111">
                  <c:v>247</c:v>
                </c:pt>
                <c:pt idx="112">
                  <c:v>247</c:v>
                </c:pt>
                <c:pt idx="113">
                  <c:v>247</c:v>
                </c:pt>
                <c:pt idx="114">
                  <c:v>247</c:v>
                </c:pt>
                <c:pt idx="115">
                  <c:v>247</c:v>
                </c:pt>
                <c:pt idx="116">
                  <c:v>247</c:v>
                </c:pt>
                <c:pt idx="117">
                  <c:v>247</c:v>
                </c:pt>
                <c:pt idx="118">
                  <c:v>247</c:v>
                </c:pt>
                <c:pt idx="119">
                  <c:v>247</c:v>
                </c:pt>
                <c:pt idx="120">
                  <c:v>247</c:v>
                </c:pt>
                <c:pt idx="121">
                  <c:v>256.5</c:v>
                </c:pt>
                <c:pt idx="122">
                  <c:v>256.5</c:v>
                </c:pt>
                <c:pt idx="123">
                  <c:v>256.5</c:v>
                </c:pt>
                <c:pt idx="124">
                  <c:v>256.5</c:v>
                </c:pt>
                <c:pt idx="125">
                  <c:v>256.5</c:v>
                </c:pt>
                <c:pt idx="126">
                  <c:v>256.5</c:v>
                </c:pt>
                <c:pt idx="127">
                  <c:v>256.5</c:v>
                </c:pt>
                <c:pt idx="128">
                  <c:v>256.5</c:v>
                </c:pt>
                <c:pt idx="129">
                  <c:v>256.5</c:v>
                </c:pt>
                <c:pt idx="130">
                  <c:v>256.5</c:v>
                </c:pt>
                <c:pt idx="131">
                  <c:v>256.5</c:v>
                </c:pt>
                <c:pt idx="132">
                  <c:v>256.5</c:v>
                </c:pt>
                <c:pt idx="133">
                  <c:v>256.5</c:v>
                </c:pt>
                <c:pt idx="134">
                  <c:v>256.5</c:v>
                </c:pt>
                <c:pt idx="135">
                  <c:v>256.5</c:v>
                </c:pt>
                <c:pt idx="136">
                  <c:v>256.5</c:v>
                </c:pt>
                <c:pt idx="137">
                  <c:v>256.5</c:v>
                </c:pt>
                <c:pt idx="138">
                  <c:v>256.5</c:v>
                </c:pt>
                <c:pt idx="139">
                  <c:v>256.5</c:v>
                </c:pt>
                <c:pt idx="140">
                  <c:v>256.5</c:v>
                </c:pt>
                <c:pt idx="141">
                  <c:v>256.5</c:v>
                </c:pt>
                <c:pt idx="142">
                  <c:v>256.5</c:v>
                </c:pt>
                <c:pt idx="143">
                  <c:v>256.5</c:v>
                </c:pt>
                <c:pt idx="144">
                  <c:v>256.5</c:v>
                </c:pt>
                <c:pt idx="145">
                  <c:v>256.5</c:v>
                </c:pt>
                <c:pt idx="146">
                  <c:v>256.5</c:v>
                </c:pt>
                <c:pt idx="147">
                  <c:v>256.5</c:v>
                </c:pt>
                <c:pt idx="148">
                  <c:v>256.5</c:v>
                </c:pt>
                <c:pt idx="149">
                  <c:v>256.5</c:v>
                </c:pt>
                <c:pt idx="150">
                  <c:v>256.5</c:v>
                </c:pt>
                <c:pt idx="151">
                  <c:v>256.5</c:v>
                </c:pt>
                <c:pt idx="152">
                  <c:v>256.5</c:v>
                </c:pt>
                <c:pt idx="153">
                  <c:v>256.5</c:v>
                </c:pt>
                <c:pt idx="154">
                  <c:v>256.5</c:v>
                </c:pt>
                <c:pt idx="155">
                  <c:v>256.5</c:v>
                </c:pt>
                <c:pt idx="156">
                  <c:v>256.5</c:v>
                </c:pt>
                <c:pt idx="157">
                  <c:v>256.5</c:v>
                </c:pt>
                <c:pt idx="158">
                  <c:v>256.5</c:v>
                </c:pt>
                <c:pt idx="159">
                  <c:v>256.5</c:v>
                </c:pt>
                <c:pt idx="160">
                  <c:v>247</c:v>
                </c:pt>
                <c:pt idx="161">
                  <c:v>247</c:v>
                </c:pt>
                <c:pt idx="162">
                  <c:v>247</c:v>
                </c:pt>
                <c:pt idx="163">
                  <c:v>247</c:v>
                </c:pt>
                <c:pt idx="164">
                  <c:v>247</c:v>
                </c:pt>
                <c:pt idx="165">
                  <c:v>247</c:v>
                </c:pt>
                <c:pt idx="166">
                  <c:v>247</c:v>
                </c:pt>
                <c:pt idx="167">
                  <c:v>256.5</c:v>
                </c:pt>
                <c:pt idx="168">
                  <c:v>256.5</c:v>
                </c:pt>
                <c:pt idx="169">
                  <c:v>256.5</c:v>
                </c:pt>
                <c:pt idx="170">
                  <c:v>256.5</c:v>
                </c:pt>
                <c:pt idx="171">
                  <c:v>256.5</c:v>
                </c:pt>
                <c:pt idx="172">
                  <c:v>256.5</c:v>
                </c:pt>
                <c:pt idx="173">
                  <c:v>256.5</c:v>
                </c:pt>
                <c:pt idx="174">
                  <c:v>256.5</c:v>
                </c:pt>
                <c:pt idx="175">
                  <c:v>256.5</c:v>
                </c:pt>
                <c:pt idx="176">
                  <c:v>256.5</c:v>
                </c:pt>
                <c:pt idx="177">
                  <c:v>256.5</c:v>
                </c:pt>
                <c:pt idx="178">
                  <c:v>256.5</c:v>
                </c:pt>
                <c:pt idx="179">
                  <c:v>256.5</c:v>
                </c:pt>
                <c:pt idx="180">
                  <c:v>256.5</c:v>
                </c:pt>
                <c:pt idx="181">
                  <c:v>256.5</c:v>
                </c:pt>
                <c:pt idx="182">
                  <c:v>237.5</c:v>
                </c:pt>
                <c:pt idx="183">
                  <c:v>237.5</c:v>
                </c:pt>
                <c:pt idx="184">
                  <c:v>237.5</c:v>
                </c:pt>
                <c:pt idx="185">
                  <c:v>237.5</c:v>
                </c:pt>
                <c:pt idx="186">
                  <c:v>237.5</c:v>
                </c:pt>
                <c:pt idx="187">
                  <c:v>237.5</c:v>
                </c:pt>
                <c:pt idx="188">
                  <c:v>237.5</c:v>
                </c:pt>
                <c:pt idx="189">
                  <c:v>237.5</c:v>
                </c:pt>
                <c:pt idx="190">
                  <c:v>237.5</c:v>
                </c:pt>
                <c:pt idx="191">
                  <c:v>237.5</c:v>
                </c:pt>
                <c:pt idx="192">
                  <c:v>237.5</c:v>
                </c:pt>
                <c:pt idx="193">
                  <c:v>237.5</c:v>
                </c:pt>
                <c:pt idx="194">
                  <c:v>237.5</c:v>
                </c:pt>
                <c:pt idx="195">
                  <c:v>256.5</c:v>
                </c:pt>
                <c:pt idx="196">
                  <c:v>256.5</c:v>
                </c:pt>
                <c:pt idx="197">
                  <c:v>256.5</c:v>
                </c:pt>
                <c:pt idx="198">
                  <c:v>256.5</c:v>
                </c:pt>
                <c:pt idx="199">
                  <c:v>256.5</c:v>
                </c:pt>
                <c:pt idx="200">
                  <c:v>256.5</c:v>
                </c:pt>
                <c:pt idx="201">
                  <c:v>256.5</c:v>
                </c:pt>
                <c:pt idx="202">
                  <c:v>256.5</c:v>
                </c:pt>
                <c:pt idx="203">
                  <c:v>256.5</c:v>
                </c:pt>
                <c:pt idx="204">
                  <c:v>256.5</c:v>
                </c:pt>
                <c:pt idx="205">
                  <c:v>256.5</c:v>
                </c:pt>
                <c:pt idx="206">
                  <c:v>256.5</c:v>
                </c:pt>
                <c:pt idx="207">
                  <c:v>256.5</c:v>
                </c:pt>
                <c:pt idx="208">
                  <c:v>256.5</c:v>
                </c:pt>
                <c:pt idx="209">
                  <c:v>256.5</c:v>
                </c:pt>
                <c:pt idx="210">
                  <c:v>256.5</c:v>
                </c:pt>
                <c:pt idx="211">
                  <c:v>256.5</c:v>
                </c:pt>
                <c:pt idx="212">
                  <c:v>247</c:v>
                </c:pt>
                <c:pt idx="213">
                  <c:v>247</c:v>
                </c:pt>
                <c:pt idx="214">
                  <c:v>247</c:v>
                </c:pt>
                <c:pt idx="215">
                  <c:v>247</c:v>
                </c:pt>
                <c:pt idx="216">
                  <c:v>247</c:v>
                </c:pt>
                <c:pt idx="217">
                  <c:v>247</c:v>
                </c:pt>
                <c:pt idx="218">
                  <c:v>247</c:v>
                </c:pt>
                <c:pt idx="219">
                  <c:v>247</c:v>
                </c:pt>
                <c:pt idx="220">
                  <c:v>247</c:v>
                </c:pt>
                <c:pt idx="221">
                  <c:v>247</c:v>
                </c:pt>
                <c:pt idx="222">
                  <c:v>247</c:v>
                </c:pt>
                <c:pt idx="223">
                  <c:v>247</c:v>
                </c:pt>
                <c:pt idx="224">
                  <c:v>247</c:v>
                </c:pt>
                <c:pt idx="225">
                  <c:v>247</c:v>
                </c:pt>
                <c:pt idx="226">
                  <c:v>247</c:v>
                </c:pt>
                <c:pt idx="227">
                  <c:v>247</c:v>
                </c:pt>
                <c:pt idx="228">
                  <c:v>247</c:v>
                </c:pt>
                <c:pt idx="229">
                  <c:v>247</c:v>
                </c:pt>
                <c:pt idx="230">
                  <c:v>247</c:v>
                </c:pt>
                <c:pt idx="231">
                  <c:v>247</c:v>
                </c:pt>
                <c:pt idx="232">
                  <c:v>247</c:v>
                </c:pt>
                <c:pt idx="233">
                  <c:v>247</c:v>
                </c:pt>
                <c:pt idx="234">
                  <c:v>247</c:v>
                </c:pt>
                <c:pt idx="235">
                  <c:v>247</c:v>
                </c:pt>
                <c:pt idx="236">
                  <c:v>247</c:v>
                </c:pt>
                <c:pt idx="237">
                  <c:v>247</c:v>
                </c:pt>
                <c:pt idx="238">
                  <c:v>247</c:v>
                </c:pt>
                <c:pt idx="239">
                  <c:v>247</c:v>
                </c:pt>
                <c:pt idx="240">
                  <c:v>247</c:v>
                </c:pt>
                <c:pt idx="241">
                  <c:v>247</c:v>
                </c:pt>
                <c:pt idx="242">
                  <c:v>247</c:v>
                </c:pt>
                <c:pt idx="243">
                  <c:v>247</c:v>
                </c:pt>
                <c:pt idx="244">
                  <c:v>247</c:v>
                </c:pt>
                <c:pt idx="245">
                  <c:v>247</c:v>
                </c:pt>
                <c:pt idx="246">
                  <c:v>247</c:v>
                </c:pt>
                <c:pt idx="247">
                  <c:v>247</c:v>
                </c:pt>
                <c:pt idx="248">
                  <c:v>247</c:v>
                </c:pt>
                <c:pt idx="249">
                  <c:v>247</c:v>
                </c:pt>
                <c:pt idx="250">
                  <c:v>247</c:v>
                </c:pt>
                <c:pt idx="251">
                  <c:v>247</c:v>
                </c:pt>
                <c:pt idx="252">
                  <c:v>247</c:v>
                </c:pt>
                <c:pt idx="253">
                  <c:v>247</c:v>
                </c:pt>
                <c:pt idx="254">
                  <c:v>247</c:v>
                </c:pt>
                <c:pt idx="255">
                  <c:v>247</c:v>
                </c:pt>
                <c:pt idx="256">
                  <c:v>247</c:v>
                </c:pt>
                <c:pt idx="257">
                  <c:v>247</c:v>
                </c:pt>
                <c:pt idx="258">
                  <c:v>247</c:v>
                </c:pt>
                <c:pt idx="259">
                  <c:v>247</c:v>
                </c:pt>
                <c:pt idx="260">
                  <c:v>247</c:v>
                </c:pt>
                <c:pt idx="261">
                  <c:v>247</c:v>
                </c:pt>
                <c:pt idx="262">
                  <c:v>247</c:v>
                </c:pt>
                <c:pt idx="263">
                  <c:v>247</c:v>
                </c:pt>
                <c:pt idx="264">
                  <c:v>247</c:v>
                </c:pt>
                <c:pt idx="265">
                  <c:v>247</c:v>
                </c:pt>
                <c:pt idx="266">
                  <c:v>247</c:v>
                </c:pt>
                <c:pt idx="267">
                  <c:v>247</c:v>
                </c:pt>
                <c:pt idx="268">
                  <c:v>247</c:v>
                </c:pt>
                <c:pt idx="269">
                  <c:v>247</c:v>
                </c:pt>
                <c:pt idx="270">
                  <c:v>247</c:v>
                </c:pt>
                <c:pt idx="271">
                  <c:v>247</c:v>
                </c:pt>
                <c:pt idx="272">
                  <c:v>247</c:v>
                </c:pt>
                <c:pt idx="273">
                  <c:v>247</c:v>
                </c:pt>
                <c:pt idx="274">
                  <c:v>247</c:v>
                </c:pt>
                <c:pt idx="275">
                  <c:v>247</c:v>
                </c:pt>
                <c:pt idx="276">
                  <c:v>247</c:v>
                </c:pt>
                <c:pt idx="277">
                  <c:v>247</c:v>
                </c:pt>
                <c:pt idx="278">
                  <c:v>247</c:v>
                </c:pt>
                <c:pt idx="279">
                  <c:v>247</c:v>
                </c:pt>
                <c:pt idx="280">
                  <c:v>247</c:v>
                </c:pt>
                <c:pt idx="281">
                  <c:v>247</c:v>
                </c:pt>
                <c:pt idx="282">
                  <c:v>247</c:v>
                </c:pt>
                <c:pt idx="283">
                  <c:v>247</c:v>
                </c:pt>
                <c:pt idx="284">
                  <c:v>247</c:v>
                </c:pt>
                <c:pt idx="285">
                  <c:v>247</c:v>
                </c:pt>
                <c:pt idx="286">
                  <c:v>247</c:v>
                </c:pt>
                <c:pt idx="287">
                  <c:v>209</c:v>
                </c:pt>
                <c:pt idx="288">
                  <c:v>209</c:v>
                </c:pt>
                <c:pt idx="289">
                  <c:v>199.5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199.5</c:v>
                </c:pt>
                <c:pt idx="301">
                  <c:v>199.5</c:v>
                </c:pt>
                <c:pt idx="302">
                  <c:v>199.5</c:v>
                </c:pt>
                <c:pt idx="303">
                  <c:v>199.5</c:v>
                </c:pt>
                <c:pt idx="304">
                  <c:v>199.5</c:v>
                </c:pt>
                <c:pt idx="305">
                  <c:v>199.5</c:v>
                </c:pt>
                <c:pt idx="306">
                  <c:v>199.5</c:v>
                </c:pt>
                <c:pt idx="307">
                  <c:v>199.5</c:v>
                </c:pt>
                <c:pt idx="308">
                  <c:v>209</c:v>
                </c:pt>
                <c:pt idx="309">
                  <c:v>209</c:v>
                </c:pt>
                <c:pt idx="310">
                  <c:v>209</c:v>
                </c:pt>
                <c:pt idx="311">
                  <c:v>209</c:v>
                </c:pt>
                <c:pt idx="312">
                  <c:v>209</c:v>
                </c:pt>
                <c:pt idx="313">
                  <c:v>209</c:v>
                </c:pt>
                <c:pt idx="314">
                  <c:v>237.5</c:v>
                </c:pt>
                <c:pt idx="315">
                  <c:v>237.5</c:v>
                </c:pt>
                <c:pt idx="316">
                  <c:v>247</c:v>
                </c:pt>
                <c:pt idx="317">
                  <c:v>247</c:v>
                </c:pt>
                <c:pt idx="318">
                  <c:v>247</c:v>
                </c:pt>
                <c:pt idx="319">
                  <c:v>247</c:v>
                </c:pt>
                <c:pt idx="320">
                  <c:v>247</c:v>
                </c:pt>
                <c:pt idx="321">
                  <c:v>228</c:v>
                </c:pt>
                <c:pt idx="322">
                  <c:v>228</c:v>
                </c:pt>
                <c:pt idx="323">
                  <c:v>228</c:v>
                </c:pt>
                <c:pt idx="324">
                  <c:v>228</c:v>
                </c:pt>
                <c:pt idx="325">
                  <c:v>228</c:v>
                </c:pt>
                <c:pt idx="326">
                  <c:v>228</c:v>
                </c:pt>
                <c:pt idx="327">
                  <c:v>228</c:v>
                </c:pt>
                <c:pt idx="328">
                  <c:v>228</c:v>
                </c:pt>
                <c:pt idx="329">
                  <c:v>228</c:v>
                </c:pt>
                <c:pt idx="330">
                  <c:v>228</c:v>
                </c:pt>
                <c:pt idx="331">
                  <c:v>228</c:v>
                </c:pt>
                <c:pt idx="332">
                  <c:v>247</c:v>
                </c:pt>
                <c:pt idx="333">
                  <c:v>247</c:v>
                </c:pt>
                <c:pt idx="334">
                  <c:v>266</c:v>
                </c:pt>
                <c:pt idx="335">
                  <c:v>266</c:v>
                </c:pt>
                <c:pt idx="336">
                  <c:v>266</c:v>
                </c:pt>
                <c:pt idx="337">
                  <c:v>266</c:v>
                </c:pt>
                <c:pt idx="338">
                  <c:v>266</c:v>
                </c:pt>
                <c:pt idx="339">
                  <c:v>266</c:v>
                </c:pt>
                <c:pt idx="340">
                  <c:v>266</c:v>
                </c:pt>
                <c:pt idx="341">
                  <c:v>266</c:v>
                </c:pt>
                <c:pt idx="342">
                  <c:v>266</c:v>
                </c:pt>
                <c:pt idx="343">
                  <c:v>266</c:v>
                </c:pt>
                <c:pt idx="344">
                  <c:v>266</c:v>
                </c:pt>
                <c:pt idx="345">
                  <c:v>266</c:v>
                </c:pt>
                <c:pt idx="346">
                  <c:v>266</c:v>
                </c:pt>
                <c:pt idx="347">
                  <c:v>266</c:v>
                </c:pt>
                <c:pt idx="348">
                  <c:v>266</c:v>
                </c:pt>
                <c:pt idx="349">
                  <c:v>266</c:v>
                </c:pt>
                <c:pt idx="350">
                  <c:v>266</c:v>
                </c:pt>
                <c:pt idx="351">
                  <c:v>266</c:v>
                </c:pt>
                <c:pt idx="352">
                  <c:v>266</c:v>
                </c:pt>
                <c:pt idx="353">
                  <c:v>266</c:v>
                </c:pt>
                <c:pt idx="354">
                  <c:v>266</c:v>
                </c:pt>
                <c:pt idx="355">
                  <c:v>266</c:v>
                </c:pt>
                <c:pt idx="356">
                  <c:v>266</c:v>
                </c:pt>
                <c:pt idx="357">
                  <c:v>266</c:v>
                </c:pt>
                <c:pt idx="358">
                  <c:v>266</c:v>
                </c:pt>
                <c:pt idx="359">
                  <c:v>266</c:v>
                </c:pt>
                <c:pt idx="360">
                  <c:v>266</c:v>
                </c:pt>
                <c:pt idx="361">
                  <c:v>266</c:v>
                </c:pt>
                <c:pt idx="362">
                  <c:v>266</c:v>
                </c:pt>
                <c:pt idx="363">
                  <c:v>266</c:v>
                </c:pt>
                <c:pt idx="364">
                  <c:v>266</c:v>
                </c:pt>
                <c:pt idx="365">
                  <c:v>266</c:v>
                </c:pt>
                <c:pt idx="366">
                  <c:v>266</c:v>
                </c:pt>
                <c:pt idx="367">
                  <c:v>266</c:v>
                </c:pt>
                <c:pt idx="368">
                  <c:v>266</c:v>
                </c:pt>
                <c:pt idx="369">
                  <c:v>266</c:v>
                </c:pt>
                <c:pt idx="370">
                  <c:v>266</c:v>
                </c:pt>
                <c:pt idx="371">
                  <c:v>266</c:v>
                </c:pt>
                <c:pt idx="372">
                  <c:v>266</c:v>
                </c:pt>
                <c:pt idx="373">
                  <c:v>266</c:v>
                </c:pt>
                <c:pt idx="374">
                  <c:v>266</c:v>
                </c:pt>
                <c:pt idx="375">
                  <c:v>266</c:v>
                </c:pt>
                <c:pt idx="376">
                  <c:v>266</c:v>
                </c:pt>
                <c:pt idx="377">
                  <c:v>266</c:v>
                </c:pt>
                <c:pt idx="378">
                  <c:v>266</c:v>
                </c:pt>
                <c:pt idx="379">
                  <c:v>266</c:v>
                </c:pt>
                <c:pt idx="380">
                  <c:v>266</c:v>
                </c:pt>
                <c:pt idx="381">
                  <c:v>266</c:v>
                </c:pt>
                <c:pt idx="382">
                  <c:v>266</c:v>
                </c:pt>
                <c:pt idx="383">
                  <c:v>266</c:v>
                </c:pt>
                <c:pt idx="384">
                  <c:v>266</c:v>
                </c:pt>
                <c:pt idx="385">
                  <c:v>266</c:v>
                </c:pt>
                <c:pt idx="386">
                  <c:v>266</c:v>
                </c:pt>
                <c:pt idx="387">
                  <c:v>266</c:v>
                </c:pt>
                <c:pt idx="388">
                  <c:v>266</c:v>
                </c:pt>
                <c:pt idx="389">
                  <c:v>266</c:v>
                </c:pt>
                <c:pt idx="390">
                  <c:v>266</c:v>
                </c:pt>
                <c:pt idx="391">
                  <c:v>266</c:v>
                </c:pt>
                <c:pt idx="392">
                  <c:v>266</c:v>
                </c:pt>
                <c:pt idx="393">
                  <c:v>266</c:v>
                </c:pt>
                <c:pt idx="394">
                  <c:v>266</c:v>
                </c:pt>
                <c:pt idx="395">
                  <c:v>266</c:v>
                </c:pt>
                <c:pt idx="396">
                  <c:v>266</c:v>
                </c:pt>
                <c:pt idx="397">
                  <c:v>266</c:v>
                </c:pt>
                <c:pt idx="398">
                  <c:v>266</c:v>
                </c:pt>
                <c:pt idx="399">
                  <c:v>266</c:v>
                </c:pt>
                <c:pt idx="400">
                  <c:v>266</c:v>
                </c:pt>
                <c:pt idx="401">
                  <c:v>266</c:v>
                </c:pt>
                <c:pt idx="402">
                  <c:v>266</c:v>
                </c:pt>
                <c:pt idx="403">
                  <c:v>266</c:v>
                </c:pt>
                <c:pt idx="404">
                  <c:v>266</c:v>
                </c:pt>
                <c:pt idx="405">
                  <c:v>266</c:v>
                </c:pt>
                <c:pt idx="406">
                  <c:v>266</c:v>
                </c:pt>
                <c:pt idx="407">
                  <c:v>266</c:v>
                </c:pt>
                <c:pt idx="408">
                  <c:v>266</c:v>
                </c:pt>
                <c:pt idx="409">
                  <c:v>266</c:v>
                </c:pt>
                <c:pt idx="410">
                  <c:v>266</c:v>
                </c:pt>
                <c:pt idx="411">
                  <c:v>266</c:v>
                </c:pt>
                <c:pt idx="412">
                  <c:v>266</c:v>
                </c:pt>
                <c:pt idx="413">
                  <c:v>266</c:v>
                </c:pt>
                <c:pt idx="414">
                  <c:v>266</c:v>
                </c:pt>
                <c:pt idx="415">
                  <c:v>266</c:v>
                </c:pt>
                <c:pt idx="416">
                  <c:v>266</c:v>
                </c:pt>
                <c:pt idx="417">
                  <c:v>266</c:v>
                </c:pt>
                <c:pt idx="418">
                  <c:v>266</c:v>
                </c:pt>
                <c:pt idx="419">
                  <c:v>266</c:v>
                </c:pt>
                <c:pt idx="420">
                  <c:v>266</c:v>
                </c:pt>
                <c:pt idx="421">
                  <c:v>266</c:v>
                </c:pt>
                <c:pt idx="422">
                  <c:v>266</c:v>
                </c:pt>
                <c:pt idx="423">
                  <c:v>266</c:v>
                </c:pt>
                <c:pt idx="424">
                  <c:v>266</c:v>
                </c:pt>
                <c:pt idx="425">
                  <c:v>266</c:v>
                </c:pt>
                <c:pt idx="426">
                  <c:v>266</c:v>
                </c:pt>
                <c:pt idx="427">
                  <c:v>266</c:v>
                </c:pt>
                <c:pt idx="428">
                  <c:v>266</c:v>
                </c:pt>
                <c:pt idx="429">
                  <c:v>266</c:v>
                </c:pt>
                <c:pt idx="430">
                  <c:v>266</c:v>
                </c:pt>
                <c:pt idx="431">
                  <c:v>266</c:v>
                </c:pt>
                <c:pt idx="432">
                  <c:v>266</c:v>
                </c:pt>
                <c:pt idx="433">
                  <c:v>266</c:v>
                </c:pt>
                <c:pt idx="434">
                  <c:v>266</c:v>
                </c:pt>
                <c:pt idx="435">
                  <c:v>266</c:v>
                </c:pt>
                <c:pt idx="436">
                  <c:v>266</c:v>
                </c:pt>
                <c:pt idx="437">
                  <c:v>266</c:v>
                </c:pt>
                <c:pt idx="438">
                  <c:v>266</c:v>
                </c:pt>
                <c:pt idx="439">
                  <c:v>266</c:v>
                </c:pt>
                <c:pt idx="440">
                  <c:v>237.5</c:v>
                </c:pt>
                <c:pt idx="441">
                  <c:v>237.5</c:v>
                </c:pt>
                <c:pt idx="442">
                  <c:v>237.5</c:v>
                </c:pt>
                <c:pt idx="443">
                  <c:v>237.5</c:v>
                </c:pt>
                <c:pt idx="444">
                  <c:v>237.5</c:v>
                </c:pt>
                <c:pt idx="445">
                  <c:v>237.5</c:v>
                </c:pt>
                <c:pt idx="446">
                  <c:v>237.5</c:v>
                </c:pt>
                <c:pt idx="447">
                  <c:v>237.5</c:v>
                </c:pt>
                <c:pt idx="448">
                  <c:v>237.5</c:v>
                </c:pt>
                <c:pt idx="449">
                  <c:v>237.5</c:v>
                </c:pt>
                <c:pt idx="450">
                  <c:v>237.5</c:v>
                </c:pt>
                <c:pt idx="451">
                  <c:v>237.5</c:v>
                </c:pt>
                <c:pt idx="452">
                  <c:v>237.5</c:v>
                </c:pt>
                <c:pt idx="453">
                  <c:v>237.5</c:v>
                </c:pt>
                <c:pt idx="454">
                  <c:v>266</c:v>
                </c:pt>
                <c:pt idx="455">
                  <c:v>247</c:v>
                </c:pt>
                <c:pt idx="456">
                  <c:v>247</c:v>
                </c:pt>
                <c:pt idx="457">
                  <c:v>247</c:v>
                </c:pt>
                <c:pt idx="458">
                  <c:v>247</c:v>
                </c:pt>
                <c:pt idx="459">
                  <c:v>247</c:v>
                </c:pt>
                <c:pt idx="460">
                  <c:v>247</c:v>
                </c:pt>
                <c:pt idx="461">
                  <c:v>266</c:v>
                </c:pt>
                <c:pt idx="462">
                  <c:v>266</c:v>
                </c:pt>
                <c:pt idx="463">
                  <c:v>266</c:v>
                </c:pt>
                <c:pt idx="464">
                  <c:v>266</c:v>
                </c:pt>
                <c:pt idx="465">
                  <c:v>266</c:v>
                </c:pt>
                <c:pt idx="466">
                  <c:v>266</c:v>
                </c:pt>
                <c:pt idx="467">
                  <c:v>266</c:v>
                </c:pt>
                <c:pt idx="468">
                  <c:v>266</c:v>
                </c:pt>
                <c:pt idx="469">
                  <c:v>266</c:v>
                </c:pt>
                <c:pt idx="470">
                  <c:v>266</c:v>
                </c:pt>
                <c:pt idx="471">
                  <c:v>247</c:v>
                </c:pt>
                <c:pt idx="472">
                  <c:v>247</c:v>
                </c:pt>
                <c:pt idx="473">
                  <c:v>247</c:v>
                </c:pt>
                <c:pt idx="474">
                  <c:v>247</c:v>
                </c:pt>
                <c:pt idx="475">
                  <c:v>247</c:v>
                </c:pt>
                <c:pt idx="476">
                  <c:v>247</c:v>
                </c:pt>
                <c:pt idx="477">
                  <c:v>247</c:v>
                </c:pt>
                <c:pt idx="478">
                  <c:v>247</c:v>
                </c:pt>
                <c:pt idx="479">
                  <c:v>247</c:v>
                </c:pt>
                <c:pt idx="480">
                  <c:v>247</c:v>
                </c:pt>
                <c:pt idx="481">
                  <c:v>247</c:v>
                </c:pt>
                <c:pt idx="482">
                  <c:v>247</c:v>
                </c:pt>
                <c:pt idx="483">
                  <c:v>247</c:v>
                </c:pt>
                <c:pt idx="484">
                  <c:v>247</c:v>
                </c:pt>
                <c:pt idx="485">
                  <c:v>247</c:v>
                </c:pt>
                <c:pt idx="486">
                  <c:v>247</c:v>
                </c:pt>
                <c:pt idx="487">
                  <c:v>247</c:v>
                </c:pt>
                <c:pt idx="488">
                  <c:v>247</c:v>
                </c:pt>
                <c:pt idx="489">
                  <c:v>247</c:v>
                </c:pt>
                <c:pt idx="490">
                  <c:v>247</c:v>
                </c:pt>
                <c:pt idx="491">
                  <c:v>247</c:v>
                </c:pt>
                <c:pt idx="492">
                  <c:v>247</c:v>
                </c:pt>
                <c:pt idx="493">
                  <c:v>247</c:v>
                </c:pt>
                <c:pt idx="494">
                  <c:v>247</c:v>
                </c:pt>
                <c:pt idx="495">
                  <c:v>247</c:v>
                </c:pt>
                <c:pt idx="496">
                  <c:v>247</c:v>
                </c:pt>
                <c:pt idx="497">
                  <c:v>247</c:v>
                </c:pt>
                <c:pt idx="498">
                  <c:v>247</c:v>
                </c:pt>
                <c:pt idx="499">
                  <c:v>247</c:v>
                </c:pt>
                <c:pt idx="500">
                  <c:v>247</c:v>
                </c:pt>
                <c:pt idx="501">
                  <c:v>247</c:v>
                </c:pt>
                <c:pt idx="502">
                  <c:v>247</c:v>
                </c:pt>
                <c:pt idx="503">
                  <c:v>247</c:v>
                </c:pt>
                <c:pt idx="504">
                  <c:v>247</c:v>
                </c:pt>
                <c:pt idx="505">
                  <c:v>247</c:v>
                </c:pt>
                <c:pt idx="506">
                  <c:v>247</c:v>
                </c:pt>
                <c:pt idx="507">
                  <c:v>247</c:v>
                </c:pt>
                <c:pt idx="508">
                  <c:v>247</c:v>
                </c:pt>
                <c:pt idx="509">
                  <c:v>247</c:v>
                </c:pt>
                <c:pt idx="510">
                  <c:v>247</c:v>
                </c:pt>
                <c:pt idx="511">
                  <c:v>247</c:v>
                </c:pt>
                <c:pt idx="512">
                  <c:v>247</c:v>
                </c:pt>
                <c:pt idx="513">
                  <c:v>247</c:v>
                </c:pt>
                <c:pt idx="514">
                  <c:v>247</c:v>
                </c:pt>
                <c:pt idx="515">
                  <c:v>247</c:v>
                </c:pt>
                <c:pt idx="516">
                  <c:v>247</c:v>
                </c:pt>
                <c:pt idx="517">
                  <c:v>247</c:v>
                </c:pt>
                <c:pt idx="518">
                  <c:v>247</c:v>
                </c:pt>
                <c:pt idx="519">
                  <c:v>247</c:v>
                </c:pt>
                <c:pt idx="520">
                  <c:v>247</c:v>
                </c:pt>
                <c:pt idx="521">
                  <c:v>247</c:v>
                </c:pt>
                <c:pt idx="522">
                  <c:v>247</c:v>
                </c:pt>
                <c:pt idx="523">
                  <c:v>247</c:v>
                </c:pt>
                <c:pt idx="524">
                  <c:v>247</c:v>
                </c:pt>
                <c:pt idx="525">
                  <c:v>247</c:v>
                </c:pt>
                <c:pt idx="526">
                  <c:v>247</c:v>
                </c:pt>
                <c:pt idx="527">
                  <c:v>247</c:v>
                </c:pt>
                <c:pt idx="528">
                  <c:v>247</c:v>
                </c:pt>
                <c:pt idx="529">
                  <c:v>247</c:v>
                </c:pt>
                <c:pt idx="530">
                  <c:v>247</c:v>
                </c:pt>
                <c:pt idx="531">
                  <c:v>237.5</c:v>
                </c:pt>
                <c:pt idx="532">
                  <c:v>237.5</c:v>
                </c:pt>
                <c:pt idx="533">
                  <c:v>237.5</c:v>
                </c:pt>
                <c:pt idx="534">
                  <c:v>237.5</c:v>
                </c:pt>
                <c:pt idx="535">
                  <c:v>237.5</c:v>
                </c:pt>
                <c:pt idx="536">
                  <c:v>237.5</c:v>
                </c:pt>
                <c:pt idx="537">
                  <c:v>237.5</c:v>
                </c:pt>
                <c:pt idx="538">
                  <c:v>237.5</c:v>
                </c:pt>
                <c:pt idx="539">
                  <c:v>237.5</c:v>
                </c:pt>
                <c:pt idx="540">
                  <c:v>237.5</c:v>
                </c:pt>
                <c:pt idx="541">
                  <c:v>237.5</c:v>
                </c:pt>
                <c:pt idx="542">
                  <c:v>237.5</c:v>
                </c:pt>
                <c:pt idx="543">
                  <c:v>237.5</c:v>
                </c:pt>
                <c:pt idx="544">
                  <c:v>237.5</c:v>
                </c:pt>
                <c:pt idx="545">
                  <c:v>237.5</c:v>
                </c:pt>
                <c:pt idx="546">
                  <c:v>237.5</c:v>
                </c:pt>
                <c:pt idx="547">
                  <c:v>237.5</c:v>
                </c:pt>
                <c:pt idx="548">
                  <c:v>237.5</c:v>
                </c:pt>
                <c:pt idx="549">
                  <c:v>237.5</c:v>
                </c:pt>
                <c:pt idx="550">
                  <c:v>237.5</c:v>
                </c:pt>
                <c:pt idx="551">
                  <c:v>237.5</c:v>
                </c:pt>
                <c:pt idx="552">
                  <c:v>237.5</c:v>
                </c:pt>
                <c:pt idx="553">
                  <c:v>237.5</c:v>
                </c:pt>
                <c:pt idx="554">
                  <c:v>237.5</c:v>
                </c:pt>
                <c:pt idx="555">
                  <c:v>237.5</c:v>
                </c:pt>
                <c:pt idx="556">
                  <c:v>237.5</c:v>
                </c:pt>
                <c:pt idx="557">
                  <c:v>237.5</c:v>
                </c:pt>
                <c:pt idx="558">
                  <c:v>237.5</c:v>
                </c:pt>
                <c:pt idx="559">
                  <c:v>247</c:v>
                </c:pt>
                <c:pt idx="560">
                  <c:v>247</c:v>
                </c:pt>
                <c:pt idx="561">
                  <c:v>247</c:v>
                </c:pt>
                <c:pt idx="562">
                  <c:v>247</c:v>
                </c:pt>
                <c:pt idx="563">
                  <c:v>247</c:v>
                </c:pt>
                <c:pt idx="564">
                  <c:v>247</c:v>
                </c:pt>
                <c:pt idx="565">
                  <c:v>247</c:v>
                </c:pt>
                <c:pt idx="566">
                  <c:v>247</c:v>
                </c:pt>
                <c:pt idx="567">
                  <c:v>247</c:v>
                </c:pt>
                <c:pt idx="568">
                  <c:v>247</c:v>
                </c:pt>
                <c:pt idx="569">
                  <c:v>247</c:v>
                </c:pt>
                <c:pt idx="570">
                  <c:v>247</c:v>
                </c:pt>
                <c:pt idx="571">
                  <c:v>247</c:v>
                </c:pt>
                <c:pt idx="572">
                  <c:v>247</c:v>
                </c:pt>
                <c:pt idx="573">
                  <c:v>247</c:v>
                </c:pt>
                <c:pt idx="574">
                  <c:v>247</c:v>
                </c:pt>
                <c:pt idx="575">
                  <c:v>247</c:v>
                </c:pt>
                <c:pt idx="576">
                  <c:v>247</c:v>
                </c:pt>
                <c:pt idx="577">
                  <c:v>247</c:v>
                </c:pt>
                <c:pt idx="578">
                  <c:v>247</c:v>
                </c:pt>
                <c:pt idx="579">
                  <c:v>247</c:v>
                </c:pt>
                <c:pt idx="580">
                  <c:v>247</c:v>
                </c:pt>
                <c:pt idx="581">
                  <c:v>247</c:v>
                </c:pt>
                <c:pt idx="582">
                  <c:v>247</c:v>
                </c:pt>
                <c:pt idx="583">
                  <c:v>247</c:v>
                </c:pt>
                <c:pt idx="584">
                  <c:v>247</c:v>
                </c:pt>
                <c:pt idx="585">
                  <c:v>247</c:v>
                </c:pt>
                <c:pt idx="586">
                  <c:v>247</c:v>
                </c:pt>
                <c:pt idx="587">
                  <c:v>247</c:v>
                </c:pt>
                <c:pt idx="588">
                  <c:v>247</c:v>
                </c:pt>
                <c:pt idx="589">
                  <c:v>247</c:v>
                </c:pt>
                <c:pt idx="590">
                  <c:v>247</c:v>
                </c:pt>
                <c:pt idx="591">
                  <c:v>247</c:v>
                </c:pt>
                <c:pt idx="592">
                  <c:v>247</c:v>
                </c:pt>
                <c:pt idx="593">
                  <c:v>247</c:v>
                </c:pt>
                <c:pt idx="594">
                  <c:v>247</c:v>
                </c:pt>
                <c:pt idx="595">
                  <c:v>247</c:v>
                </c:pt>
                <c:pt idx="596">
                  <c:v>247</c:v>
                </c:pt>
                <c:pt idx="597">
                  <c:v>247</c:v>
                </c:pt>
                <c:pt idx="598">
                  <c:v>247</c:v>
                </c:pt>
                <c:pt idx="599">
                  <c:v>247</c:v>
                </c:pt>
                <c:pt idx="600">
                  <c:v>247</c:v>
                </c:pt>
                <c:pt idx="601">
                  <c:v>247</c:v>
                </c:pt>
                <c:pt idx="602">
                  <c:v>247</c:v>
                </c:pt>
                <c:pt idx="603">
                  <c:v>247</c:v>
                </c:pt>
                <c:pt idx="604">
                  <c:v>247</c:v>
                </c:pt>
                <c:pt idx="605">
                  <c:v>247</c:v>
                </c:pt>
                <c:pt idx="606">
                  <c:v>247</c:v>
                </c:pt>
                <c:pt idx="607">
                  <c:v>247</c:v>
                </c:pt>
                <c:pt idx="608">
                  <c:v>247</c:v>
                </c:pt>
                <c:pt idx="609">
                  <c:v>247</c:v>
                </c:pt>
                <c:pt idx="610">
                  <c:v>247</c:v>
                </c:pt>
                <c:pt idx="611">
                  <c:v>247</c:v>
                </c:pt>
                <c:pt idx="612">
                  <c:v>247</c:v>
                </c:pt>
                <c:pt idx="613">
                  <c:v>247</c:v>
                </c:pt>
                <c:pt idx="614">
                  <c:v>247</c:v>
                </c:pt>
                <c:pt idx="615">
                  <c:v>247</c:v>
                </c:pt>
                <c:pt idx="616">
                  <c:v>247</c:v>
                </c:pt>
                <c:pt idx="617">
                  <c:v>247</c:v>
                </c:pt>
                <c:pt idx="618">
                  <c:v>247</c:v>
                </c:pt>
                <c:pt idx="619">
                  <c:v>247</c:v>
                </c:pt>
                <c:pt idx="620">
                  <c:v>247</c:v>
                </c:pt>
                <c:pt idx="621">
                  <c:v>247</c:v>
                </c:pt>
                <c:pt idx="622">
                  <c:v>247</c:v>
                </c:pt>
                <c:pt idx="623">
                  <c:v>247</c:v>
                </c:pt>
                <c:pt idx="624">
                  <c:v>247</c:v>
                </c:pt>
                <c:pt idx="625">
                  <c:v>247</c:v>
                </c:pt>
                <c:pt idx="626">
                  <c:v>247</c:v>
                </c:pt>
                <c:pt idx="627">
                  <c:v>247</c:v>
                </c:pt>
                <c:pt idx="628">
                  <c:v>247</c:v>
                </c:pt>
                <c:pt idx="629">
                  <c:v>247</c:v>
                </c:pt>
                <c:pt idx="630">
                  <c:v>247</c:v>
                </c:pt>
                <c:pt idx="631">
                  <c:v>247</c:v>
                </c:pt>
                <c:pt idx="632">
                  <c:v>247</c:v>
                </c:pt>
                <c:pt idx="633">
                  <c:v>247</c:v>
                </c:pt>
                <c:pt idx="634">
                  <c:v>247</c:v>
                </c:pt>
                <c:pt idx="635">
                  <c:v>247</c:v>
                </c:pt>
                <c:pt idx="636">
                  <c:v>247</c:v>
                </c:pt>
                <c:pt idx="637">
                  <c:v>247</c:v>
                </c:pt>
                <c:pt idx="638">
                  <c:v>247</c:v>
                </c:pt>
                <c:pt idx="639">
                  <c:v>247</c:v>
                </c:pt>
                <c:pt idx="640">
                  <c:v>247</c:v>
                </c:pt>
                <c:pt idx="641">
                  <c:v>247</c:v>
                </c:pt>
                <c:pt idx="642">
                  <c:v>247</c:v>
                </c:pt>
                <c:pt idx="643">
                  <c:v>247</c:v>
                </c:pt>
                <c:pt idx="644">
                  <c:v>247</c:v>
                </c:pt>
                <c:pt idx="645">
                  <c:v>247</c:v>
                </c:pt>
                <c:pt idx="646">
                  <c:v>247</c:v>
                </c:pt>
                <c:pt idx="647">
                  <c:v>247</c:v>
                </c:pt>
                <c:pt idx="648">
                  <c:v>247</c:v>
                </c:pt>
                <c:pt idx="649">
                  <c:v>247</c:v>
                </c:pt>
                <c:pt idx="650">
                  <c:v>247</c:v>
                </c:pt>
                <c:pt idx="651">
                  <c:v>247</c:v>
                </c:pt>
                <c:pt idx="652">
                  <c:v>247</c:v>
                </c:pt>
                <c:pt idx="653">
                  <c:v>247</c:v>
                </c:pt>
                <c:pt idx="654">
                  <c:v>247</c:v>
                </c:pt>
                <c:pt idx="655">
                  <c:v>247</c:v>
                </c:pt>
                <c:pt idx="656">
                  <c:v>247</c:v>
                </c:pt>
                <c:pt idx="657">
                  <c:v>247</c:v>
                </c:pt>
                <c:pt idx="658">
                  <c:v>247</c:v>
                </c:pt>
                <c:pt idx="659">
                  <c:v>247</c:v>
                </c:pt>
                <c:pt idx="660">
                  <c:v>247</c:v>
                </c:pt>
                <c:pt idx="661">
                  <c:v>247</c:v>
                </c:pt>
                <c:pt idx="662">
                  <c:v>247</c:v>
                </c:pt>
                <c:pt idx="663">
                  <c:v>247</c:v>
                </c:pt>
                <c:pt idx="664">
                  <c:v>247</c:v>
                </c:pt>
                <c:pt idx="665">
                  <c:v>247</c:v>
                </c:pt>
                <c:pt idx="666">
                  <c:v>247</c:v>
                </c:pt>
                <c:pt idx="667">
                  <c:v>247</c:v>
                </c:pt>
                <c:pt idx="668">
                  <c:v>247</c:v>
                </c:pt>
                <c:pt idx="669">
                  <c:v>247</c:v>
                </c:pt>
                <c:pt idx="670">
                  <c:v>247</c:v>
                </c:pt>
                <c:pt idx="671">
                  <c:v>247</c:v>
                </c:pt>
                <c:pt idx="672">
                  <c:v>247</c:v>
                </c:pt>
                <c:pt idx="673">
                  <c:v>247</c:v>
                </c:pt>
                <c:pt idx="674">
                  <c:v>247</c:v>
                </c:pt>
                <c:pt idx="675">
                  <c:v>247</c:v>
                </c:pt>
                <c:pt idx="676">
                  <c:v>247</c:v>
                </c:pt>
                <c:pt idx="677">
                  <c:v>247</c:v>
                </c:pt>
                <c:pt idx="678">
                  <c:v>247</c:v>
                </c:pt>
                <c:pt idx="679">
                  <c:v>247</c:v>
                </c:pt>
                <c:pt idx="680">
                  <c:v>247</c:v>
                </c:pt>
                <c:pt idx="681">
                  <c:v>247</c:v>
                </c:pt>
                <c:pt idx="682">
                  <c:v>247</c:v>
                </c:pt>
                <c:pt idx="683">
                  <c:v>247</c:v>
                </c:pt>
                <c:pt idx="684">
                  <c:v>247</c:v>
                </c:pt>
                <c:pt idx="685">
                  <c:v>247</c:v>
                </c:pt>
                <c:pt idx="686">
                  <c:v>247</c:v>
                </c:pt>
                <c:pt idx="687">
                  <c:v>247</c:v>
                </c:pt>
                <c:pt idx="688">
                  <c:v>247</c:v>
                </c:pt>
                <c:pt idx="689">
                  <c:v>247</c:v>
                </c:pt>
                <c:pt idx="690">
                  <c:v>247</c:v>
                </c:pt>
                <c:pt idx="691">
                  <c:v>247</c:v>
                </c:pt>
                <c:pt idx="692">
                  <c:v>247</c:v>
                </c:pt>
                <c:pt idx="693">
                  <c:v>247</c:v>
                </c:pt>
                <c:pt idx="694">
                  <c:v>247</c:v>
                </c:pt>
                <c:pt idx="695">
                  <c:v>247</c:v>
                </c:pt>
                <c:pt idx="696">
                  <c:v>247</c:v>
                </c:pt>
                <c:pt idx="697">
                  <c:v>247</c:v>
                </c:pt>
                <c:pt idx="698">
                  <c:v>247</c:v>
                </c:pt>
                <c:pt idx="699">
                  <c:v>247</c:v>
                </c:pt>
                <c:pt idx="700">
                  <c:v>247</c:v>
                </c:pt>
                <c:pt idx="701">
                  <c:v>247</c:v>
                </c:pt>
                <c:pt idx="702">
                  <c:v>247</c:v>
                </c:pt>
                <c:pt idx="703">
                  <c:v>247</c:v>
                </c:pt>
                <c:pt idx="704">
                  <c:v>247</c:v>
                </c:pt>
                <c:pt idx="705">
                  <c:v>247</c:v>
                </c:pt>
                <c:pt idx="706">
                  <c:v>247</c:v>
                </c:pt>
                <c:pt idx="707">
                  <c:v>247</c:v>
                </c:pt>
                <c:pt idx="708">
                  <c:v>247</c:v>
                </c:pt>
                <c:pt idx="709">
                  <c:v>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19-484B-A98D-8D0E15584E64}"/>
            </c:ext>
          </c:extLst>
        </c:ser>
        <c:ser>
          <c:idx val="3"/>
          <c:order val="3"/>
          <c:tx>
            <c:v>定時ﾍﾟｰｽﾗｲﾝ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阪上班!$OP$262:$APW$262</c:f>
              <c:numCache>
                <c:formatCode>0_ </c:formatCode>
                <c:ptCount val="710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197.59999999999997</c:v>
                </c:pt>
                <c:pt idx="7">
                  <c:v>197.59999999999997</c:v>
                </c:pt>
                <c:pt idx="8">
                  <c:v>197.59999999999997</c:v>
                </c:pt>
                <c:pt idx="9">
                  <c:v>197.59999999999997</c:v>
                </c:pt>
                <c:pt idx="10">
                  <c:v>197.59999999999997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197.59999999999997</c:v>
                </c:pt>
                <c:pt idx="23">
                  <c:v>197.59999999999997</c:v>
                </c:pt>
                <c:pt idx="24">
                  <c:v>197.59999999999997</c:v>
                </c:pt>
                <c:pt idx="25">
                  <c:v>197.59999999999997</c:v>
                </c:pt>
                <c:pt idx="26">
                  <c:v>197.59999999999997</c:v>
                </c:pt>
                <c:pt idx="27">
                  <c:v>197.59999999999997</c:v>
                </c:pt>
                <c:pt idx="28">
                  <c:v>197.59999999999997</c:v>
                </c:pt>
                <c:pt idx="29">
                  <c:v>197.59999999999997</c:v>
                </c:pt>
                <c:pt idx="30">
                  <c:v>197.59999999999997</c:v>
                </c:pt>
                <c:pt idx="31">
                  <c:v>197.59999999999997</c:v>
                </c:pt>
                <c:pt idx="32">
                  <c:v>197.59999999999997</c:v>
                </c:pt>
                <c:pt idx="33">
                  <c:v>197.59999999999997</c:v>
                </c:pt>
                <c:pt idx="34">
                  <c:v>197.59999999999997</c:v>
                </c:pt>
                <c:pt idx="35">
                  <c:v>197.59999999999997</c:v>
                </c:pt>
                <c:pt idx="36">
                  <c:v>197.59999999999997</c:v>
                </c:pt>
                <c:pt idx="37">
                  <c:v>197.59999999999997</c:v>
                </c:pt>
                <c:pt idx="38">
                  <c:v>197.59999999999997</c:v>
                </c:pt>
                <c:pt idx="39">
                  <c:v>197.59999999999997</c:v>
                </c:pt>
                <c:pt idx="40">
                  <c:v>197.59999999999997</c:v>
                </c:pt>
                <c:pt idx="41">
                  <c:v>197.59999999999997</c:v>
                </c:pt>
                <c:pt idx="42">
                  <c:v>197.59999999999997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197.59999999999997</c:v>
                </c:pt>
                <c:pt idx="60">
                  <c:v>197.59999999999997</c:v>
                </c:pt>
                <c:pt idx="61">
                  <c:v>197.59999999999997</c:v>
                </c:pt>
                <c:pt idx="62">
                  <c:v>197.59999999999997</c:v>
                </c:pt>
                <c:pt idx="63">
                  <c:v>197.59999999999997</c:v>
                </c:pt>
                <c:pt idx="64">
                  <c:v>197.59999999999997</c:v>
                </c:pt>
                <c:pt idx="65">
                  <c:v>197.59999999999997</c:v>
                </c:pt>
                <c:pt idx="66">
                  <c:v>197.59999999999997</c:v>
                </c:pt>
                <c:pt idx="67">
                  <c:v>197.59999999999997</c:v>
                </c:pt>
                <c:pt idx="68">
                  <c:v>197.59999999999997</c:v>
                </c:pt>
                <c:pt idx="69">
                  <c:v>197.59999999999997</c:v>
                </c:pt>
                <c:pt idx="70">
                  <c:v>197.59999999999997</c:v>
                </c:pt>
                <c:pt idx="71">
                  <c:v>197.59999999999997</c:v>
                </c:pt>
                <c:pt idx="72">
                  <c:v>197.59999999999997</c:v>
                </c:pt>
                <c:pt idx="73">
                  <c:v>197.59999999999997</c:v>
                </c:pt>
                <c:pt idx="74">
                  <c:v>197.59999999999997</c:v>
                </c:pt>
                <c:pt idx="75">
                  <c:v>197.59999999999997</c:v>
                </c:pt>
                <c:pt idx="76">
                  <c:v>197.59999999999997</c:v>
                </c:pt>
                <c:pt idx="77">
                  <c:v>197.59999999999997</c:v>
                </c:pt>
                <c:pt idx="78">
                  <c:v>197.59999999999997</c:v>
                </c:pt>
                <c:pt idx="79">
                  <c:v>197.59999999999997</c:v>
                </c:pt>
                <c:pt idx="80">
                  <c:v>197.59999999999997</c:v>
                </c:pt>
                <c:pt idx="81">
                  <c:v>197.59999999999997</c:v>
                </c:pt>
                <c:pt idx="82">
                  <c:v>197.59999999999997</c:v>
                </c:pt>
                <c:pt idx="83">
                  <c:v>197.59999999999997</c:v>
                </c:pt>
                <c:pt idx="84">
                  <c:v>197.59999999999997</c:v>
                </c:pt>
                <c:pt idx="85">
                  <c:v>197.59999999999997</c:v>
                </c:pt>
                <c:pt idx="86">
                  <c:v>197.59999999999997</c:v>
                </c:pt>
                <c:pt idx="87">
                  <c:v>197.59999999999997</c:v>
                </c:pt>
                <c:pt idx="88">
                  <c:v>197.59999999999997</c:v>
                </c:pt>
                <c:pt idx="89">
                  <c:v>197.59999999999997</c:v>
                </c:pt>
                <c:pt idx="90">
                  <c:v>197.59999999999997</c:v>
                </c:pt>
                <c:pt idx="91">
                  <c:v>197.59999999999997</c:v>
                </c:pt>
                <c:pt idx="92">
                  <c:v>197.59999999999997</c:v>
                </c:pt>
                <c:pt idx="93">
                  <c:v>197.59999999999997</c:v>
                </c:pt>
                <c:pt idx="94">
                  <c:v>197.59999999999997</c:v>
                </c:pt>
                <c:pt idx="95">
                  <c:v>197.59999999999997</c:v>
                </c:pt>
                <c:pt idx="96">
                  <c:v>197.59999999999997</c:v>
                </c:pt>
                <c:pt idx="97">
                  <c:v>197.59999999999997</c:v>
                </c:pt>
                <c:pt idx="98">
                  <c:v>197.59999999999997</c:v>
                </c:pt>
                <c:pt idx="99">
                  <c:v>197.59999999999997</c:v>
                </c:pt>
                <c:pt idx="100">
                  <c:v>197.59999999999997</c:v>
                </c:pt>
                <c:pt idx="101">
                  <c:v>197.59999999999997</c:v>
                </c:pt>
                <c:pt idx="102">
                  <c:v>197.59999999999997</c:v>
                </c:pt>
                <c:pt idx="103">
                  <c:v>197.59999999999997</c:v>
                </c:pt>
                <c:pt idx="104">
                  <c:v>197.59999999999997</c:v>
                </c:pt>
                <c:pt idx="105">
                  <c:v>197.59999999999997</c:v>
                </c:pt>
                <c:pt idx="106">
                  <c:v>197.59999999999997</c:v>
                </c:pt>
                <c:pt idx="107">
                  <c:v>197.59999999999997</c:v>
                </c:pt>
                <c:pt idx="108">
                  <c:v>197.59999999999997</c:v>
                </c:pt>
                <c:pt idx="109">
                  <c:v>197.59999999999997</c:v>
                </c:pt>
                <c:pt idx="110">
                  <c:v>197.59999999999997</c:v>
                </c:pt>
                <c:pt idx="111">
                  <c:v>197.59999999999997</c:v>
                </c:pt>
                <c:pt idx="112">
                  <c:v>197.59999999999997</c:v>
                </c:pt>
                <c:pt idx="113">
                  <c:v>197.59999999999997</c:v>
                </c:pt>
                <c:pt idx="114">
                  <c:v>197.59999999999997</c:v>
                </c:pt>
                <c:pt idx="115">
                  <c:v>197.59999999999997</c:v>
                </c:pt>
                <c:pt idx="116">
                  <c:v>197.59999999999997</c:v>
                </c:pt>
                <c:pt idx="117">
                  <c:v>197.59999999999997</c:v>
                </c:pt>
                <c:pt idx="118">
                  <c:v>197.59999999999997</c:v>
                </c:pt>
                <c:pt idx="119">
                  <c:v>197.59999999999997</c:v>
                </c:pt>
                <c:pt idx="120">
                  <c:v>197.59999999999997</c:v>
                </c:pt>
                <c:pt idx="121">
                  <c:v>205.2</c:v>
                </c:pt>
                <c:pt idx="122">
                  <c:v>205.2</c:v>
                </c:pt>
                <c:pt idx="123">
                  <c:v>205.2</c:v>
                </c:pt>
                <c:pt idx="124">
                  <c:v>205.2</c:v>
                </c:pt>
                <c:pt idx="125">
                  <c:v>205.2</c:v>
                </c:pt>
                <c:pt idx="126">
                  <c:v>205.2</c:v>
                </c:pt>
                <c:pt idx="127">
                  <c:v>205.2</c:v>
                </c:pt>
                <c:pt idx="128">
                  <c:v>205.2</c:v>
                </c:pt>
                <c:pt idx="129">
                  <c:v>205.2</c:v>
                </c:pt>
                <c:pt idx="130">
                  <c:v>205.2</c:v>
                </c:pt>
                <c:pt idx="131">
                  <c:v>205.2</c:v>
                </c:pt>
                <c:pt idx="132">
                  <c:v>205.2</c:v>
                </c:pt>
                <c:pt idx="133">
                  <c:v>205.2</c:v>
                </c:pt>
                <c:pt idx="134">
                  <c:v>205.2</c:v>
                </c:pt>
                <c:pt idx="135">
                  <c:v>205.2</c:v>
                </c:pt>
                <c:pt idx="136">
                  <c:v>205.2</c:v>
                </c:pt>
                <c:pt idx="137">
                  <c:v>205.2</c:v>
                </c:pt>
                <c:pt idx="138">
                  <c:v>205.2</c:v>
                </c:pt>
                <c:pt idx="139">
                  <c:v>205.2</c:v>
                </c:pt>
                <c:pt idx="140">
                  <c:v>205.2</c:v>
                </c:pt>
                <c:pt idx="141">
                  <c:v>205.2</c:v>
                </c:pt>
                <c:pt idx="142">
                  <c:v>205.2</c:v>
                </c:pt>
                <c:pt idx="143">
                  <c:v>205.2</c:v>
                </c:pt>
                <c:pt idx="144">
                  <c:v>205.2</c:v>
                </c:pt>
                <c:pt idx="145">
                  <c:v>205.2</c:v>
                </c:pt>
                <c:pt idx="146">
                  <c:v>205.2</c:v>
                </c:pt>
                <c:pt idx="147">
                  <c:v>205.2</c:v>
                </c:pt>
                <c:pt idx="148">
                  <c:v>205.2</c:v>
                </c:pt>
                <c:pt idx="149">
                  <c:v>205.2</c:v>
                </c:pt>
                <c:pt idx="150">
                  <c:v>205.2</c:v>
                </c:pt>
                <c:pt idx="151">
                  <c:v>205.2</c:v>
                </c:pt>
                <c:pt idx="152">
                  <c:v>205.2</c:v>
                </c:pt>
                <c:pt idx="153">
                  <c:v>205.2</c:v>
                </c:pt>
                <c:pt idx="154">
                  <c:v>205.2</c:v>
                </c:pt>
                <c:pt idx="155">
                  <c:v>205.2</c:v>
                </c:pt>
                <c:pt idx="156">
                  <c:v>205.2</c:v>
                </c:pt>
                <c:pt idx="157">
                  <c:v>205.2</c:v>
                </c:pt>
                <c:pt idx="158">
                  <c:v>205.2</c:v>
                </c:pt>
                <c:pt idx="159">
                  <c:v>205.2</c:v>
                </c:pt>
                <c:pt idx="160">
                  <c:v>197.59999999999997</c:v>
                </c:pt>
                <c:pt idx="161">
                  <c:v>197.59999999999997</c:v>
                </c:pt>
                <c:pt idx="162">
                  <c:v>197.59999999999997</c:v>
                </c:pt>
                <c:pt idx="163">
                  <c:v>197.59999999999997</c:v>
                </c:pt>
                <c:pt idx="164">
                  <c:v>197.59999999999997</c:v>
                </c:pt>
                <c:pt idx="165">
                  <c:v>197.59999999999997</c:v>
                </c:pt>
                <c:pt idx="166">
                  <c:v>197.59999999999997</c:v>
                </c:pt>
                <c:pt idx="167">
                  <c:v>205.2</c:v>
                </c:pt>
                <c:pt idx="168">
                  <c:v>205.2</c:v>
                </c:pt>
                <c:pt idx="169">
                  <c:v>205.2</c:v>
                </c:pt>
                <c:pt idx="170">
                  <c:v>205.2</c:v>
                </c:pt>
                <c:pt idx="171">
                  <c:v>205.2</c:v>
                </c:pt>
                <c:pt idx="172">
                  <c:v>205.2</c:v>
                </c:pt>
                <c:pt idx="173">
                  <c:v>205.2</c:v>
                </c:pt>
                <c:pt idx="174">
                  <c:v>205.2</c:v>
                </c:pt>
                <c:pt idx="175">
                  <c:v>205.2</c:v>
                </c:pt>
                <c:pt idx="176">
                  <c:v>205.2</c:v>
                </c:pt>
                <c:pt idx="177">
                  <c:v>205.2</c:v>
                </c:pt>
                <c:pt idx="178">
                  <c:v>205.2</c:v>
                </c:pt>
                <c:pt idx="179">
                  <c:v>205.2</c:v>
                </c:pt>
                <c:pt idx="180">
                  <c:v>205.2</c:v>
                </c:pt>
                <c:pt idx="181">
                  <c:v>205.2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205.2</c:v>
                </c:pt>
                <c:pt idx="196">
                  <c:v>205.2</c:v>
                </c:pt>
                <c:pt idx="197">
                  <c:v>205.2</c:v>
                </c:pt>
                <c:pt idx="198">
                  <c:v>205.2</c:v>
                </c:pt>
                <c:pt idx="199">
                  <c:v>205.2</c:v>
                </c:pt>
                <c:pt idx="200">
                  <c:v>205.2</c:v>
                </c:pt>
                <c:pt idx="201">
                  <c:v>205.2</c:v>
                </c:pt>
                <c:pt idx="202">
                  <c:v>205.2</c:v>
                </c:pt>
                <c:pt idx="203">
                  <c:v>205.2</c:v>
                </c:pt>
                <c:pt idx="204">
                  <c:v>205.2</c:v>
                </c:pt>
                <c:pt idx="205">
                  <c:v>205.2</c:v>
                </c:pt>
                <c:pt idx="206">
                  <c:v>205.2</c:v>
                </c:pt>
                <c:pt idx="207">
                  <c:v>205.2</c:v>
                </c:pt>
                <c:pt idx="208">
                  <c:v>205.2</c:v>
                </c:pt>
                <c:pt idx="209">
                  <c:v>205.2</c:v>
                </c:pt>
                <c:pt idx="210">
                  <c:v>205.2</c:v>
                </c:pt>
                <c:pt idx="211">
                  <c:v>205.2</c:v>
                </c:pt>
                <c:pt idx="212">
                  <c:v>197.59999999999997</c:v>
                </c:pt>
                <c:pt idx="213">
                  <c:v>197.59999999999997</c:v>
                </c:pt>
                <c:pt idx="214">
                  <c:v>197.59999999999997</c:v>
                </c:pt>
                <c:pt idx="215">
                  <c:v>197.59999999999997</c:v>
                </c:pt>
                <c:pt idx="216">
                  <c:v>197.59999999999997</c:v>
                </c:pt>
                <c:pt idx="217">
                  <c:v>197.59999999999997</c:v>
                </c:pt>
                <c:pt idx="218">
                  <c:v>197.59999999999997</c:v>
                </c:pt>
                <c:pt idx="219">
                  <c:v>197.59999999999997</c:v>
                </c:pt>
                <c:pt idx="220">
                  <c:v>197.59999999999997</c:v>
                </c:pt>
                <c:pt idx="221">
                  <c:v>197.59999999999997</c:v>
                </c:pt>
                <c:pt idx="222">
                  <c:v>197.59999999999997</c:v>
                </c:pt>
                <c:pt idx="223">
                  <c:v>197.59999999999997</c:v>
                </c:pt>
                <c:pt idx="224">
                  <c:v>197.59999999999997</c:v>
                </c:pt>
                <c:pt idx="225">
                  <c:v>197.59999999999997</c:v>
                </c:pt>
                <c:pt idx="226">
                  <c:v>197.59999999999997</c:v>
                </c:pt>
                <c:pt idx="227">
                  <c:v>197.59999999999997</c:v>
                </c:pt>
                <c:pt idx="228">
                  <c:v>197.59999999999997</c:v>
                </c:pt>
                <c:pt idx="229">
                  <c:v>197.59999999999997</c:v>
                </c:pt>
                <c:pt idx="230">
                  <c:v>197.59999999999997</c:v>
                </c:pt>
                <c:pt idx="231">
                  <c:v>197.59999999999997</c:v>
                </c:pt>
                <c:pt idx="232">
                  <c:v>197.59999999999997</c:v>
                </c:pt>
                <c:pt idx="233">
                  <c:v>197.59999999999997</c:v>
                </c:pt>
                <c:pt idx="234">
                  <c:v>197.59999999999997</c:v>
                </c:pt>
                <c:pt idx="235">
                  <c:v>197.59999999999997</c:v>
                </c:pt>
                <c:pt idx="236">
                  <c:v>197.59999999999997</c:v>
                </c:pt>
                <c:pt idx="237">
                  <c:v>197.59999999999997</c:v>
                </c:pt>
                <c:pt idx="238">
                  <c:v>197.59999999999997</c:v>
                </c:pt>
                <c:pt idx="239">
                  <c:v>197.59999999999997</c:v>
                </c:pt>
                <c:pt idx="240">
                  <c:v>197.59999999999997</c:v>
                </c:pt>
                <c:pt idx="241">
                  <c:v>197.59999999999997</c:v>
                </c:pt>
                <c:pt idx="242">
                  <c:v>197.59999999999997</c:v>
                </c:pt>
                <c:pt idx="243">
                  <c:v>197.59999999999997</c:v>
                </c:pt>
                <c:pt idx="244">
                  <c:v>197.59999999999997</c:v>
                </c:pt>
                <c:pt idx="245">
                  <c:v>197.59999999999997</c:v>
                </c:pt>
                <c:pt idx="246">
                  <c:v>197.59999999999997</c:v>
                </c:pt>
                <c:pt idx="247">
                  <c:v>197.59999999999997</c:v>
                </c:pt>
                <c:pt idx="248">
                  <c:v>197.59999999999997</c:v>
                </c:pt>
                <c:pt idx="249">
                  <c:v>197.59999999999997</c:v>
                </c:pt>
                <c:pt idx="250">
                  <c:v>197.59999999999997</c:v>
                </c:pt>
                <c:pt idx="251">
                  <c:v>197.59999999999997</c:v>
                </c:pt>
                <c:pt idx="252">
                  <c:v>197.59999999999997</c:v>
                </c:pt>
                <c:pt idx="253">
                  <c:v>197.59999999999997</c:v>
                </c:pt>
                <c:pt idx="254">
                  <c:v>197.59999999999997</c:v>
                </c:pt>
                <c:pt idx="255">
                  <c:v>197.59999999999997</c:v>
                </c:pt>
                <c:pt idx="256">
                  <c:v>197.59999999999997</c:v>
                </c:pt>
                <c:pt idx="257">
                  <c:v>197.59999999999997</c:v>
                </c:pt>
                <c:pt idx="258">
                  <c:v>197.59999999999997</c:v>
                </c:pt>
                <c:pt idx="259">
                  <c:v>197.59999999999997</c:v>
                </c:pt>
                <c:pt idx="260">
                  <c:v>197.59999999999997</c:v>
                </c:pt>
                <c:pt idx="261">
                  <c:v>197.59999999999997</c:v>
                </c:pt>
                <c:pt idx="262">
                  <c:v>197.59999999999997</c:v>
                </c:pt>
                <c:pt idx="263">
                  <c:v>197.59999999999997</c:v>
                </c:pt>
                <c:pt idx="264">
                  <c:v>197.59999999999997</c:v>
                </c:pt>
                <c:pt idx="265">
                  <c:v>197.59999999999997</c:v>
                </c:pt>
                <c:pt idx="266">
                  <c:v>197.59999999999997</c:v>
                </c:pt>
                <c:pt idx="267">
                  <c:v>197.59999999999997</c:v>
                </c:pt>
                <c:pt idx="268">
                  <c:v>197.59999999999997</c:v>
                </c:pt>
                <c:pt idx="269">
                  <c:v>197.59999999999997</c:v>
                </c:pt>
                <c:pt idx="270">
                  <c:v>197.59999999999997</c:v>
                </c:pt>
                <c:pt idx="271">
                  <c:v>197.59999999999997</c:v>
                </c:pt>
                <c:pt idx="272">
                  <c:v>197.59999999999997</c:v>
                </c:pt>
                <c:pt idx="273">
                  <c:v>197.59999999999997</c:v>
                </c:pt>
                <c:pt idx="274">
                  <c:v>197.59999999999997</c:v>
                </c:pt>
                <c:pt idx="275">
                  <c:v>197.59999999999997</c:v>
                </c:pt>
                <c:pt idx="276">
                  <c:v>197.59999999999997</c:v>
                </c:pt>
                <c:pt idx="277">
                  <c:v>197.59999999999997</c:v>
                </c:pt>
                <c:pt idx="278">
                  <c:v>197.59999999999997</c:v>
                </c:pt>
                <c:pt idx="279">
                  <c:v>197.59999999999997</c:v>
                </c:pt>
                <c:pt idx="280">
                  <c:v>197.59999999999997</c:v>
                </c:pt>
                <c:pt idx="281">
                  <c:v>197.59999999999997</c:v>
                </c:pt>
                <c:pt idx="282">
                  <c:v>197.59999999999997</c:v>
                </c:pt>
                <c:pt idx="283">
                  <c:v>197.59999999999997</c:v>
                </c:pt>
                <c:pt idx="284">
                  <c:v>197.59999999999997</c:v>
                </c:pt>
                <c:pt idx="285">
                  <c:v>197.59999999999997</c:v>
                </c:pt>
                <c:pt idx="286">
                  <c:v>197.59999999999997</c:v>
                </c:pt>
                <c:pt idx="287">
                  <c:v>167.2</c:v>
                </c:pt>
                <c:pt idx="288">
                  <c:v>167.2</c:v>
                </c:pt>
                <c:pt idx="289">
                  <c:v>159.6</c:v>
                </c:pt>
                <c:pt idx="290">
                  <c:v>152</c:v>
                </c:pt>
                <c:pt idx="291">
                  <c:v>152</c:v>
                </c:pt>
                <c:pt idx="292">
                  <c:v>152</c:v>
                </c:pt>
                <c:pt idx="293">
                  <c:v>152</c:v>
                </c:pt>
                <c:pt idx="294">
                  <c:v>152</c:v>
                </c:pt>
                <c:pt idx="295">
                  <c:v>152</c:v>
                </c:pt>
                <c:pt idx="296">
                  <c:v>152</c:v>
                </c:pt>
                <c:pt idx="297">
                  <c:v>152</c:v>
                </c:pt>
                <c:pt idx="298">
                  <c:v>152</c:v>
                </c:pt>
                <c:pt idx="299">
                  <c:v>152</c:v>
                </c:pt>
                <c:pt idx="300">
                  <c:v>159.6</c:v>
                </c:pt>
                <c:pt idx="301">
                  <c:v>159.6</c:v>
                </c:pt>
                <c:pt idx="302">
                  <c:v>159.6</c:v>
                </c:pt>
                <c:pt idx="303">
                  <c:v>159.6</c:v>
                </c:pt>
                <c:pt idx="304">
                  <c:v>159.6</c:v>
                </c:pt>
                <c:pt idx="305">
                  <c:v>159.6</c:v>
                </c:pt>
                <c:pt idx="306">
                  <c:v>159.6</c:v>
                </c:pt>
                <c:pt idx="307">
                  <c:v>159.6</c:v>
                </c:pt>
                <c:pt idx="308">
                  <c:v>167.2</c:v>
                </c:pt>
                <c:pt idx="309">
                  <c:v>167.2</c:v>
                </c:pt>
                <c:pt idx="310">
                  <c:v>167.2</c:v>
                </c:pt>
                <c:pt idx="311">
                  <c:v>167.2</c:v>
                </c:pt>
                <c:pt idx="312">
                  <c:v>167.2</c:v>
                </c:pt>
                <c:pt idx="313">
                  <c:v>167.2</c:v>
                </c:pt>
                <c:pt idx="314">
                  <c:v>190</c:v>
                </c:pt>
                <c:pt idx="315">
                  <c:v>190</c:v>
                </c:pt>
                <c:pt idx="316">
                  <c:v>197.59999999999997</c:v>
                </c:pt>
                <c:pt idx="317">
                  <c:v>197.59999999999997</c:v>
                </c:pt>
                <c:pt idx="318">
                  <c:v>197.59999999999997</c:v>
                </c:pt>
                <c:pt idx="319">
                  <c:v>197.59999999999997</c:v>
                </c:pt>
                <c:pt idx="320">
                  <c:v>197.59999999999997</c:v>
                </c:pt>
                <c:pt idx="321">
                  <c:v>182.39999999999998</c:v>
                </c:pt>
                <c:pt idx="322">
                  <c:v>182.39999999999998</c:v>
                </c:pt>
                <c:pt idx="323">
                  <c:v>182.39999999999998</c:v>
                </c:pt>
                <c:pt idx="324">
                  <c:v>182.39999999999998</c:v>
                </c:pt>
                <c:pt idx="325">
                  <c:v>182.39999999999998</c:v>
                </c:pt>
                <c:pt idx="326">
                  <c:v>182.39999999999998</c:v>
                </c:pt>
                <c:pt idx="327">
                  <c:v>182.39999999999998</c:v>
                </c:pt>
                <c:pt idx="328">
                  <c:v>182.39999999999998</c:v>
                </c:pt>
                <c:pt idx="329">
                  <c:v>182.39999999999998</c:v>
                </c:pt>
                <c:pt idx="330">
                  <c:v>182.39999999999998</c:v>
                </c:pt>
                <c:pt idx="331">
                  <c:v>182.39999999999998</c:v>
                </c:pt>
                <c:pt idx="332">
                  <c:v>197.59999999999997</c:v>
                </c:pt>
                <c:pt idx="333">
                  <c:v>197.59999999999997</c:v>
                </c:pt>
                <c:pt idx="334">
                  <c:v>212.8</c:v>
                </c:pt>
                <c:pt idx="335">
                  <c:v>212.8</c:v>
                </c:pt>
                <c:pt idx="336">
                  <c:v>212.8</c:v>
                </c:pt>
                <c:pt idx="337">
                  <c:v>212.8</c:v>
                </c:pt>
                <c:pt idx="338">
                  <c:v>212.8</c:v>
                </c:pt>
                <c:pt idx="339">
                  <c:v>212.8</c:v>
                </c:pt>
                <c:pt idx="340">
                  <c:v>212.8</c:v>
                </c:pt>
                <c:pt idx="341">
                  <c:v>212.8</c:v>
                </c:pt>
                <c:pt idx="342">
                  <c:v>212.8</c:v>
                </c:pt>
                <c:pt idx="343">
                  <c:v>212.8</c:v>
                </c:pt>
                <c:pt idx="344">
                  <c:v>212.8</c:v>
                </c:pt>
                <c:pt idx="345">
                  <c:v>212.8</c:v>
                </c:pt>
                <c:pt idx="346">
                  <c:v>212.8</c:v>
                </c:pt>
                <c:pt idx="347">
                  <c:v>212.8</c:v>
                </c:pt>
                <c:pt idx="348">
                  <c:v>212.8</c:v>
                </c:pt>
                <c:pt idx="349">
                  <c:v>212.8</c:v>
                </c:pt>
                <c:pt idx="350">
                  <c:v>212.8</c:v>
                </c:pt>
                <c:pt idx="351">
                  <c:v>212.8</c:v>
                </c:pt>
                <c:pt idx="352">
                  <c:v>212.8</c:v>
                </c:pt>
                <c:pt idx="353">
                  <c:v>212.8</c:v>
                </c:pt>
                <c:pt idx="354">
                  <c:v>212.8</c:v>
                </c:pt>
                <c:pt idx="355">
                  <c:v>212.8</c:v>
                </c:pt>
                <c:pt idx="356">
                  <c:v>212.8</c:v>
                </c:pt>
                <c:pt idx="357">
                  <c:v>212.8</c:v>
                </c:pt>
                <c:pt idx="358">
                  <c:v>212.8</c:v>
                </c:pt>
                <c:pt idx="359">
                  <c:v>212.8</c:v>
                </c:pt>
                <c:pt idx="360">
                  <c:v>212.8</c:v>
                </c:pt>
                <c:pt idx="361">
                  <c:v>212.8</c:v>
                </c:pt>
                <c:pt idx="362">
                  <c:v>212.8</c:v>
                </c:pt>
                <c:pt idx="363">
                  <c:v>212.8</c:v>
                </c:pt>
                <c:pt idx="364">
                  <c:v>212.8</c:v>
                </c:pt>
                <c:pt idx="365">
                  <c:v>212.8</c:v>
                </c:pt>
                <c:pt idx="366">
                  <c:v>212.8</c:v>
                </c:pt>
                <c:pt idx="367">
                  <c:v>212.8</c:v>
                </c:pt>
                <c:pt idx="368">
                  <c:v>212.8</c:v>
                </c:pt>
                <c:pt idx="369">
                  <c:v>212.8</c:v>
                </c:pt>
                <c:pt idx="370">
                  <c:v>212.8</c:v>
                </c:pt>
                <c:pt idx="371">
                  <c:v>212.8</c:v>
                </c:pt>
                <c:pt idx="372">
                  <c:v>212.8</c:v>
                </c:pt>
                <c:pt idx="373">
                  <c:v>212.8</c:v>
                </c:pt>
                <c:pt idx="374">
                  <c:v>212.8</c:v>
                </c:pt>
                <c:pt idx="375">
                  <c:v>212.8</c:v>
                </c:pt>
                <c:pt idx="376">
                  <c:v>212.8</c:v>
                </c:pt>
                <c:pt idx="377">
                  <c:v>212.8</c:v>
                </c:pt>
                <c:pt idx="378">
                  <c:v>212.8</c:v>
                </c:pt>
                <c:pt idx="379">
                  <c:v>212.8</c:v>
                </c:pt>
                <c:pt idx="380">
                  <c:v>212.8</c:v>
                </c:pt>
                <c:pt idx="381">
                  <c:v>212.8</c:v>
                </c:pt>
                <c:pt idx="382">
                  <c:v>212.8</c:v>
                </c:pt>
                <c:pt idx="383">
                  <c:v>212.8</c:v>
                </c:pt>
                <c:pt idx="384">
                  <c:v>212.8</c:v>
                </c:pt>
                <c:pt idx="385">
                  <c:v>212.8</c:v>
                </c:pt>
                <c:pt idx="386">
                  <c:v>212.8</c:v>
                </c:pt>
                <c:pt idx="387">
                  <c:v>212.8</c:v>
                </c:pt>
                <c:pt idx="388">
                  <c:v>212.8</c:v>
                </c:pt>
                <c:pt idx="389">
                  <c:v>212.8</c:v>
                </c:pt>
                <c:pt idx="390">
                  <c:v>212.8</c:v>
                </c:pt>
                <c:pt idx="391">
                  <c:v>212.8</c:v>
                </c:pt>
                <c:pt idx="392">
                  <c:v>212.8</c:v>
                </c:pt>
                <c:pt idx="393">
                  <c:v>212.8</c:v>
                </c:pt>
                <c:pt idx="394">
                  <c:v>212.8</c:v>
                </c:pt>
                <c:pt idx="395">
                  <c:v>212.8</c:v>
                </c:pt>
                <c:pt idx="396">
                  <c:v>212.8</c:v>
                </c:pt>
                <c:pt idx="397">
                  <c:v>212.8</c:v>
                </c:pt>
                <c:pt idx="398">
                  <c:v>212.8</c:v>
                </c:pt>
                <c:pt idx="399">
                  <c:v>212.8</c:v>
                </c:pt>
                <c:pt idx="400">
                  <c:v>212.8</c:v>
                </c:pt>
                <c:pt idx="401">
                  <c:v>212.8</c:v>
                </c:pt>
                <c:pt idx="402">
                  <c:v>212.8</c:v>
                </c:pt>
                <c:pt idx="403">
                  <c:v>212.8</c:v>
                </c:pt>
                <c:pt idx="404">
                  <c:v>212.8</c:v>
                </c:pt>
                <c:pt idx="405">
                  <c:v>212.8</c:v>
                </c:pt>
                <c:pt idx="406">
                  <c:v>212.8</c:v>
                </c:pt>
                <c:pt idx="407">
                  <c:v>212.8</c:v>
                </c:pt>
                <c:pt idx="408">
                  <c:v>212.8</c:v>
                </c:pt>
                <c:pt idx="409">
                  <c:v>212.8</c:v>
                </c:pt>
                <c:pt idx="410">
                  <c:v>212.8</c:v>
                </c:pt>
                <c:pt idx="411">
                  <c:v>212.8</c:v>
                </c:pt>
                <c:pt idx="412">
                  <c:v>212.8</c:v>
                </c:pt>
                <c:pt idx="413">
                  <c:v>212.8</c:v>
                </c:pt>
                <c:pt idx="414">
                  <c:v>212.8</c:v>
                </c:pt>
                <c:pt idx="415">
                  <c:v>212.8</c:v>
                </c:pt>
                <c:pt idx="416">
                  <c:v>212.8</c:v>
                </c:pt>
                <c:pt idx="417">
                  <c:v>212.8</c:v>
                </c:pt>
                <c:pt idx="418">
                  <c:v>212.8</c:v>
                </c:pt>
                <c:pt idx="419">
                  <c:v>212.8</c:v>
                </c:pt>
                <c:pt idx="420">
                  <c:v>212.8</c:v>
                </c:pt>
                <c:pt idx="421">
                  <c:v>212.8</c:v>
                </c:pt>
                <c:pt idx="422">
                  <c:v>212.8</c:v>
                </c:pt>
                <c:pt idx="423">
                  <c:v>212.8</c:v>
                </c:pt>
                <c:pt idx="424">
                  <c:v>212.8</c:v>
                </c:pt>
                <c:pt idx="425">
                  <c:v>212.8</c:v>
                </c:pt>
                <c:pt idx="426">
                  <c:v>212.8</c:v>
                </c:pt>
                <c:pt idx="427">
                  <c:v>212.8</c:v>
                </c:pt>
                <c:pt idx="428">
                  <c:v>212.8</c:v>
                </c:pt>
                <c:pt idx="429">
                  <c:v>212.8</c:v>
                </c:pt>
                <c:pt idx="430">
                  <c:v>212.8</c:v>
                </c:pt>
                <c:pt idx="431">
                  <c:v>212.8</c:v>
                </c:pt>
                <c:pt idx="432">
                  <c:v>212.8</c:v>
                </c:pt>
                <c:pt idx="433">
                  <c:v>212.8</c:v>
                </c:pt>
                <c:pt idx="434">
                  <c:v>212.8</c:v>
                </c:pt>
                <c:pt idx="435">
                  <c:v>212.8</c:v>
                </c:pt>
                <c:pt idx="436">
                  <c:v>212.8</c:v>
                </c:pt>
                <c:pt idx="437">
                  <c:v>212.8</c:v>
                </c:pt>
                <c:pt idx="438">
                  <c:v>212.8</c:v>
                </c:pt>
                <c:pt idx="439">
                  <c:v>212.8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212.8</c:v>
                </c:pt>
                <c:pt idx="455">
                  <c:v>197.6</c:v>
                </c:pt>
                <c:pt idx="456">
                  <c:v>197.6</c:v>
                </c:pt>
                <c:pt idx="457">
                  <c:v>197.6</c:v>
                </c:pt>
                <c:pt idx="458">
                  <c:v>197.6</c:v>
                </c:pt>
                <c:pt idx="459">
                  <c:v>197.6</c:v>
                </c:pt>
                <c:pt idx="460">
                  <c:v>197.6</c:v>
                </c:pt>
                <c:pt idx="461">
                  <c:v>212.8</c:v>
                </c:pt>
                <c:pt idx="462">
                  <c:v>212.8</c:v>
                </c:pt>
                <c:pt idx="463">
                  <c:v>212.8</c:v>
                </c:pt>
                <c:pt idx="464">
                  <c:v>212.8</c:v>
                </c:pt>
                <c:pt idx="465">
                  <c:v>212.8</c:v>
                </c:pt>
                <c:pt idx="466">
                  <c:v>212.8</c:v>
                </c:pt>
                <c:pt idx="467">
                  <c:v>212.8</c:v>
                </c:pt>
                <c:pt idx="468">
                  <c:v>212.8</c:v>
                </c:pt>
                <c:pt idx="469">
                  <c:v>212.8</c:v>
                </c:pt>
                <c:pt idx="470">
                  <c:v>212.8</c:v>
                </c:pt>
                <c:pt idx="471">
                  <c:v>197.59999999999997</c:v>
                </c:pt>
                <c:pt idx="472">
                  <c:v>197.59999999999997</c:v>
                </c:pt>
                <c:pt idx="473">
                  <c:v>197.59999999999997</c:v>
                </c:pt>
                <c:pt idx="474">
                  <c:v>197.59999999999997</c:v>
                </c:pt>
                <c:pt idx="475">
                  <c:v>197.59999999999997</c:v>
                </c:pt>
                <c:pt idx="476">
                  <c:v>197.59999999999997</c:v>
                </c:pt>
                <c:pt idx="477">
                  <c:v>197.59999999999997</c:v>
                </c:pt>
                <c:pt idx="478">
                  <c:v>197.59999999999997</c:v>
                </c:pt>
                <c:pt idx="479">
                  <c:v>197.59999999999997</c:v>
                </c:pt>
                <c:pt idx="480">
                  <c:v>197.59999999999997</c:v>
                </c:pt>
                <c:pt idx="481">
                  <c:v>197.59999999999997</c:v>
                </c:pt>
                <c:pt idx="482">
                  <c:v>197.59999999999997</c:v>
                </c:pt>
                <c:pt idx="483">
                  <c:v>197.59999999999997</c:v>
                </c:pt>
                <c:pt idx="484">
                  <c:v>197.59999999999997</c:v>
                </c:pt>
                <c:pt idx="485">
                  <c:v>197.59999999999997</c:v>
                </c:pt>
                <c:pt idx="486">
                  <c:v>197.59999999999997</c:v>
                </c:pt>
                <c:pt idx="487">
                  <c:v>197.59999999999997</c:v>
                </c:pt>
                <c:pt idx="488">
                  <c:v>197.59999999999997</c:v>
                </c:pt>
                <c:pt idx="489">
                  <c:v>197.59999999999997</c:v>
                </c:pt>
                <c:pt idx="490">
                  <c:v>197.59999999999997</c:v>
                </c:pt>
                <c:pt idx="491">
                  <c:v>197.59999999999997</c:v>
                </c:pt>
                <c:pt idx="492">
                  <c:v>197.59999999999997</c:v>
                </c:pt>
                <c:pt idx="493">
                  <c:v>197.59999999999997</c:v>
                </c:pt>
                <c:pt idx="494">
                  <c:v>197.59999999999997</c:v>
                </c:pt>
                <c:pt idx="495">
                  <c:v>197.59999999999997</c:v>
                </c:pt>
                <c:pt idx="496">
                  <c:v>197.59999999999997</c:v>
                </c:pt>
                <c:pt idx="497">
                  <c:v>197.59999999999997</c:v>
                </c:pt>
                <c:pt idx="498">
                  <c:v>197.59999999999997</c:v>
                </c:pt>
                <c:pt idx="499">
                  <c:v>197.59999999999997</c:v>
                </c:pt>
                <c:pt idx="500">
                  <c:v>197.59999999999997</c:v>
                </c:pt>
                <c:pt idx="501">
                  <c:v>197.59999999999997</c:v>
                </c:pt>
                <c:pt idx="502">
                  <c:v>197.59999999999997</c:v>
                </c:pt>
                <c:pt idx="503">
                  <c:v>197.59999999999997</c:v>
                </c:pt>
                <c:pt idx="504">
                  <c:v>197.59999999999997</c:v>
                </c:pt>
                <c:pt idx="505">
                  <c:v>197.59999999999997</c:v>
                </c:pt>
                <c:pt idx="506">
                  <c:v>197.59999999999997</c:v>
                </c:pt>
                <c:pt idx="507">
                  <c:v>197.59999999999997</c:v>
                </c:pt>
                <c:pt idx="508">
                  <c:v>197.59999999999997</c:v>
                </c:pt>
                <c:pt idx="509">
                  <c:v>197.59999999999997</c:v>
                </c:pt>
                <c:pt idx="510">
                  <c:v>197.59999999999997</c:v>
                </c:pt>
                <c:pt idx="511">
                  <c:v>197.59999999999997</c:v>
                </c:pt>
                <c:pt idx="512">
                  <c:v>197.59999999999997</c:v>
                </c:pt>
                <c:pt idx="513">
                  <c:v>197.59999999999997</c:v>
                </c:pt>
                <c:pt idx="514">
                  <c:v>197.59999999999997</c:v>
                </c:pt>
                <c:pt idx="515">
                  <c:v>197.59999999999997</c:v>
                </c:pt>
                <c:pt idx="516">
                  <c:v>197.59999999999997</c:v>
                </c:pt>
                <c:pt idx="517">
                  <c:v>197.59999999999997</c:v>
                </c:pt>
                <c:pt idx="518">
                  <c:v>197.59999999999997</c:v>
                </c:pt>
                <c:pt idx="519">
                  <c:v>197.59999999999997</c:v>
                </c:pt>
                <c:pt idx="520">
                  <c:v>197.59999999999997</c:v>
                </c:pt>
                <c:pt idx="521">
                  <c:v>197.59999999999997</c:v>
                </c:pt>
                <c:pt idx="522">
                  <c:v>197.59999999999997</c:v>
                </c:pt>
                <c:pt idx="523">
                  <c:v>197.59999999999997</c:v>
                </c:pt>
                <c:pt idx="524">
                  <c:v>197.59999999999997</c:v>
                </c:pt>
                <c:pt idx="525">
                  <c:v>197.59999999999997</c:v>
                </c:pt>
                <c:pt idx="526">
                  <c:v>197.59999999999997</c:v>
                </c:pt>
                <c:pt idx="527">
                  <c:v>197.59999999999997</c:v>
                </c:pt>
                <c:pt idx="528">
                  <c:v>197.59999999999997</c:v>
                </c:pt>
                <c:pt idx="529">
                  <c:v>197.59999999999997</c:v>
                </c:pt>
                <c:pt idx="530">
                  <c:v>197.59999999999997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197.59999999999997</c:v>
                </c:pt>
                <c:pt idx="560">
                  <c:v>197.59999999999997</c:v>
                </c:pt>
                <c:pt idx="561">
                  <c:v>197.59999999999997</c:v>
                </c:pt>
                <c:pt idx="562">
                  <c:v>197.59999999999997</c:v>
                </c:pt>
                <c:pt idx="563">
                  <c:v>197.59999999999997</c:v>
                </c:pt>
                <c:pt idx="564">
                  <c:v>197.59999999999997</c:v>
                </c:pt>
                <c:pt idx="565">
                  <c:v>197.59999999999997</c:v>
                </c:pt>
                <c:pt idx="566">
                  <c:v>197.59999999999997</c:v>
                </c:pt>
                <c:pt idx="567">
                  <c:v>197.59999999999997</c:v>
                </c:pt>
                <c:pt idx="568">
                  <c:v>197.59999999999997</c:v>
                </c:pt>
                <c:pt idx="569">
                  <c:v>197.59999999999997</c:v>
                </c:pt>
                <c:pt idx="570">
                  <c:v>197.59999999999997</c:v>
                </c:pt>
                <c:pt idx="571">
                  <c:v>197.59999999999997</c:v>
                </c:pt>
                <c:pt idx="572">
                  <c:v>197.59999999999997</c:v>
                </c:pt>
                <c:pt idx="573">
                  <c:v>197.59999999999997</c:v>
                </c:pt>
                <c:pt idx="574">
                  <c:v>197.59999999999997</c:v>
                </c:pt>
                <c:pt idx="575">
                  <c:v>197.59999999999997</c:v>
                </c:pt>
                <c:pt idx="576">
                  <c:v>197.59999999999997</c:v>
                </c:pt>
                <c:pt idx="577">
                  <c:v>197.59999999999997</c:v>
                </c:pt>
                <c:pt idx="578">
                  <c:v>197.59999999999997</c:v>
                </c:pt>
                <c:pt idx="579">
                  <c:v>197.59999999999997</c:v>
                </c:pt>
                <c:pt idx="580">
                  <c:v>197.59999999999997</c:v>
                </c:pt>
                <c:pt idx="581">
                  <c:v>197.59999999999997</c:v>
                </c:pt>
                <c:pt idx="582">
                  <c:v>197.59999999999997</c:v>
                </c:pt>
                <c:pt idx="583">
                  <c:v>197.59999999999997</c:v>
                </c:pt>
                <c:pt idx="584">
                  <c:v>197.59999999999997</c:v>
                </c:pt>
                <c:pt idx="585">
                  <c:v>197.59999999999997</c:v>
                </c:pt>
                <c:pt idx="586">
                  <c:v>197.59999999999997</c:v>
                </c:pt>
                <c:pt idx="587">
                  <c:v>197.59999999999997</c:v>
                </c:pt>
                <c:pt idx="588">
                  <c:v>197.59999999999997</c:v>
                </c:pt>
                <c:pt idx="589">
                  <c:v>197.59999999999997</c:v>
                </c:pt>
                <c:pt idx="590">
                  <c:v>197.59999999999997</c:v>
                </c:pt>
                <c:pt idx="591">
                  <c:v>197.59999999999997</c:v>
                </c:pt>
                <c:pt idx="592">
                  <c:v>197.59999999999997</c:v>
                </c:pt>
                <c:pt idx="593">
                  <c:v>197.59999999999997</c:v>
                </c:pt>
                <c:pt idx="594">
                  <c:v>197.59999999999997</c:v>
                </c:pt>
                <c:pt idx="595">
                  <c:v>197.59999999999997</c:v>
                </c:pt>
                <c:pt idx="596">
                  <c:v>197.59999999999997</c:v>
                </c:pt>
                <c:pt idx="597">
                  <c:v>197.59999999999997</c:v>
                </c:pt>
                <c:pt idx="598">
                  <c:v>197.59999999999997</c:v>
                </c:pt>
                <c:pt idx="599">
                  <c:v>197.59999999999997</c:v>
                </c:pt>
                <c:pt idx="600">
                  <c:v>197.59999999999997</c:v>
                </c:pt>
                <c:pt idx="601">
                  <c:v>197.59999999999997</c:v>
                </c:pt>
                <c:pt idx="602">
                  <c:v>197.59999999999997</c:v>
                </c:pt>
                <c:pt idx="603">
                  <c:v>197.59999999999997</c:v>
                </c:pt>
                <c:pt idx="604">
                  <c:v>197.59999999999997</c:v>
                </c:pt>
                <c:pt idx="605">
                  <c:v>197.59999999999997</c:v>
                </c:pt>
                <c:pt idx="606">
                  <c:v>197.59999999999997</c:v>
                </c:pt>
                <c:pt idx="607">
                  <c:v>197.59999999999997</c:v>
                </c:pt>
                <c:pt idx="608">
                  <c:v>197.59999999999997</c:v>
                </c:pt>
                <c:pt idx="609">
                  <c:v>197.59999999999997</c:v>
                </c:pt>
                <c:pt idx="610">
                  <c:v>197.59999999999997</c:v>
                </c:pt>
                <c:pt idx="611">
                  <c:v>197.59999999999997</c:v>
                </c:pt>
                <c:pt idx="612">
                  <c:v>197.59999999999997</c:v>
                </c:pt>
                <c:pt idx="613">
                  <c:v>197.59999999999997</c:v>
                </c:pt>
                <c:pt idx="614">
                  <c:v>197.59999999999997</c:v>
                </c:pt>
                <c:pt idx="615">
                  <c:v>197.59999999999997</c:v>
                </c:pt>
                <c:pt idx="616">
                  <c:v>197.59999999999997</c:v>
                </c:pt>
                <c:pt idx="617">
                  <c:v>197.59999999999997</c:v>
                </c:pt>
                <c:pt idx="618">
                  <c:v>197.59999999999997</c:v>
                </c:pt>
                <c:pt idx="619">
                  <c:v>197.59999999999997</c:v>
                </c:pt>
                <c:pt idx="620">
                  <c:v>197.59999999999997</c:v>
                </c:pt>
                <c:pt idx="621">
                  <c:v>197.59999999999997</c:v>
                </c:pt>
                <c:pt idx="622">
                  <c:v>197.59999999999997</c:v>
                </c:pt>
                <c:pt idx="623">
                  <c:v>197.59999999999997</c:v>
                </c:pt>
                <c:pt idx="624">
                  <c:v>197.59999999999997</c:v>
                </c:pt>
                <c:pt idx="625">
                  <c:v>197.59999999999997</c:v>
                </c:pt>
                <c:pt idx="626">
                  <c:v>197.59999999999997</c:v>
                </c:pt>
                <c:pt idx="627">
                  <c:v>197.59999999999997</c:v>
                </c:pt>
                <c:pt idx="628">
                  <c:v>197.59999999999997</c:v>
                </c:pt>
                <c:pt idx="629">
                  <c:v>197.59999999999997</c:v>
                </c:pt>
                <c:pt idx="630">
                  <c:v>197.59999999999997</c:v>
                </c:pt>
                <c:pt idx="631">
                  <c:v>197.59999999999997</c:v>
                </c:pt>
                <c:pt idx="632">
                  <c:v>197.59999999999997</c:v>
                </c:pt>
                <c:pt idx="633">
                  <c:v>197.59999999999997</c:v>
                </c:pt>
                <c:pt idx="634">
                  <c:v>197.59999999999997</c:v>
                </c:pt>
                <c:pt idx="635">
                  <c:v>197.59999999999997</c:v>
                </c:pt>
                <c:pt idx="636">
                  <c:v>197.59999999999997</c:v>
                </c:pt>
                <c:pt idx="637">
                  <c:v>197.59999999999997</c:v>
                </c:pt>
                <c:pt idx="638">
                  <c:v>197.59999999999997</c:v>
                </c:pt>
                <c:pt idx="639">
                  <c:v>197.59999999999997</c:v>
                </c:pt>
                <c:pt idx="640">
                  <c:v>197.59999999999997</c:v>
                </c:pt>
                <c:pt idx="641">
                  <c:v>197.59999999999997</c:v>
                </c:pt>
                <c:pt idx="642">
                  <c:v>197.59999999999997</c:v>
                </c:pt>
                <c:pt idx="643">
                  <c:v>197.59999999999997</c:v>
                </c:pt>
                <c:pt idx="644">
                  <c:v>197.59999999999997</c:v>
                </c:pt>
                <c:pt idx="645">
                  <c:v>197.59999999999997</c:v>
                </c:pt>
                <c:pt idx="646">
                  <c:v>197.59999999999997</c:v>
                </c:pt>
                <c:pt idx="647">
                  <c:v>197.59999999999997</c:v>
                </c:pt>
                <c:pt idx="648">
                  <c:v>197.59999999999997</c:v>
                </c:pt>
                <c:pt idx="649">
                  <c:v>197.59999999999997</c:v>
                </c:pt>
                <c:pt idx="650">
                  <c:v>197.59999999999997</c:v>
                </c:pt>
                <c:pt idx="651">
                  <c:v>197.59999999999997</c:v>
                </c:pt>
                <c:pt idx="652">
                  <c:v>197.59999999999997</c:v>
                </c:pt>
                <c:pt idx="653">
                  <c:v>197.59999999999997</c:v>
                </c:pt>
                <c:pt idx="654">
                  <c:v>197.59999999999997</c:v>
                </c:pt>
                <c:pt idx="655">
                  <c:v>197.59999999999997</c:v>
                </c:pt>
                <c:pt idx="656">
                  <c:v>197.59999999999997</c:v>
                </c:pt>
                <c:pt idx="657">
                  <c:v>197.59999999999997</c:v>
                </c:pt>
                <c:pt idx="658">
                  <c:v>197.59999999999997</c:v>
                </c:pt>
                <c:pt idx="659">
                  <c:v>197.59999999999997</c:v>
                </c:pt>
                <c:pt idx="660">
                  <c:v>197.59999999999997</c:v>
                </c:pt>
                <c:pt idx="661">
                  <c:v>197.59999999999997</c:v>
                </c:pt>
                <c:pt idx="662">
                  <c:v>197.59999999999997</c:v>
                </c:pt>
                <c:pt idx="663">
                  <c:v>197.59999999999997</c:v>
                </c:pt>
                <c:pt idx="664">
                  <c:v>197.59999999999997</c:v>
                </c:pt>
                <c:pt idx="665">
                  <c:v>197.59999999999997</c:v>
                </c:pt>
                <c:pt idx="666">
                  <c:v>197.59999999999997</c:v>
                </c:pt>
                <c:pt idx="667">
                  <c:v>197.59999999999997</c:v>
                </c:pt>
                <c:pt idx="668">
                  <c:v>197.59999999999997</c:v>
                </c:pt>
                <c:pt idx="669">
                  <c:v>197.59999999999997</c:v>
                </c:pt>
                <c:pt idx="670">
                  <c:v>197.59999999999997</c:v>
                </c:pt>
                <c:pt idx="671">
                  <c:v>197.59999999999997</c:v>
                </c:pt>
                <c:pt idx="672">
                  <c:v>197.59999999999997</c:v>
                </c:pt>
                <c:pt idx="673">
                  <c:v>197.59999999999997</c:v>
                </c:pt>
                <c:pt idx="674">
                  <c:v>197.59999999999997</c:v>
                </c:pt>
                <c:pt idx="675">
                  <c:v>197.59999999999997</c:v>
                </c:pt>
                <c:pt idx="676">
                  <c:v>197.59999999999997</c:v>
                </c:pt>
                <c:pt idx="677">
                  <c:v>197.59999999999997</c:v>
                </c:pt>
                <c:pt idx="678">
                  <c:v>197.59999999999997</c:v>
                </c:pt>
                <c:pt idx="679">
                  <c:v>197.59999999999997</c:v>
                </c:pt>
                <c:pt idx="680">
                  <c:v>197.59999999999997</c:v>
                </c:pt>
                <c:pt idx="681">
                  <c:v>197.59999999999997</c:v>
                </c:pt>
                <c:pt idx="682">
                  <c:v>197.59999999999997</c:v>
                </c:pt>
                <c:pt idx="683">
                  <c:v>197.59999999999997</c:v>
                </c:pt>
                <c:pt idx="684">
                  <c:v>197.59999999999997</c:v>
                </c:pt>
                <c:pt idx="685">
                  <c:v>197.59999999999997</c:v>
                </c:pt>
                <c:pt idx="686">
                  <c:v>197.59999999999997</c:v>
                </c:pt>
                <c:pt idx="687">
                  <c:v>197.59999999999997</c:v>
                </c:pt>
                <c:pt idx="688">
                  <c:v>197.59999999999997</c:v>
                </c:pt>
                <c:pt idx="689">
                  <c:v>197.59999999999997</c:v>
                </c:pt>
                <c:pt idx="690">
                  <c:v>197.59999999999997</c:v>
                </c:pt>
                <c:pt idx="691">
                  <c:v>197.59999999999997</c:v>
                </c:pt>
                <c:pt idx="692">
                  <c:v>197.59999999999997</c:v>
                </c:pt>
                <c:pt idx="693">
                  <c:v>197.59999999999997</c:v>
                </c:pt>
                <c:pt idx="694">
                  <c:v>197.59999999999997</c:v>
                </c:pt>
                <c:pt idx="695">
                  <c:v>197.59999999999997</c:v>
                </c:pt>
                <c:pt idx="696">
                  <c:v>197.59999999999997</c:v>
                </c:pt>
                <c:pt idx="697">
                  <c:v>197.59999999999997</c:v>
                </c:pt>
                <c:pt idx="698">
                  <c:v>197.59999999999997</c:v>
                </c:pt>
                <c:pt idx="699">
                  <c:v>197.59999999999997</c:v>
                </c:pt>
                <c:pt idx="700">
                  <c:v>197.59999999999997</c:v>
                </c:pt>
                <c:pt idx="701">
                  <c:v>197.59999999999997</c:v>
                </c:pt>
                <c:pt idx="702">
                  <c:v>197.59999999999997</c:v>
                </c:pt>
                <c:pt idx="703">
                  <c:v>197.59999999999997</c:v>
                </c:pt>
                <c:pt idx="704">
                  <c:v>197.59999999999997</c:v>
                </c:pt>
                <c:pt idx="705">
                  <c:v>197.59999999999997</c:v>
                </c:pt>
                <c:pt idx="706">
                  <c:v>197.59999999999997</c:v>
                </c:pt>
                <c:pt idx="707">
                  <c:v>197.59999999999997</c:v>
                </c:pt>
                <c:pt idx="708">
                  <c:v>197.59999999999997</c:v>
                </c:pt>
                <c:pt idx="709">
                  <c:v>197.59999999999997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19-484B-A98D-8D0E15584E64}"/>
            </c:ext>
          </c:extLst>
        </c:ser>
        <c:ser>
          <c:idx val="4"/>
          <c:order val="4"/>
          <c:tx>
            <c:v>週平均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阪上班!$OP$253:$APW$253</c:f>
              <c:numCache>
                <c:formatCode>0_ </c:formatCode>
                <c:ptCount val="710"/>
                <c:pt idx="1">
                  <c:v>199.4</c:v>
                </c:pt>
                <c:pt idx="8">
                  <c:v>200</c:v>
                </c:pt>
                <c:pt idx="15">
                  <c:v>203.2</c:v>
                </c:pt>
                <c:pt idx="22">
                  <c:v>203.125</c:v>
                </c:pt>
                <c:pt idx="29">
                  <c:v>208</c:v>
                </c:pt>
                <c:pt idx="37">
                  <c:v>203.75</c:v>
                </c:pt>
                <c:pt idx="43">
                  <c:v>194.4</c:v>
                </c:pt>
                <c:pt idx="50">
                  <c:v>204.4</c:v>
                </c:pt>
                <c:pt idx="57">
                  <c:v>166.6</c:v>
                </c:pt>
                <c:pt idx="64">
                  <c:v>212.8</c:v>
                </c:pt>
                <c:pt idx="71">
                  <c:v>206</c:v>
                </c:pt>
                <c:pt idx="78">
                  <c:v>193.6</c:v>
                </c:pt>
                <c:pt idx="85">
                  <c:v>204.8</c:v>
                </c:pt>
                <c:pt idx="92">
                  <c:v>201.6</c:v>
                </c:pt>
                <c:pt idx="99">
                  <c:v>199</c:v>
                </c:pt>
                <c:pt idx="106">
                  <c:v>202.66666666666666</c:v>
                </c:pt>
                <c:pt idx="113">
                  <c:v>206.6</c:v>
                </c:pt>
                <c:pt idx="120">
                  <c:v>206.4</c:v>
                </c:pt>
                <c:pt idx="127">
                  <c:v>216.8</c:v>
                </c:pt>
                <c:pt idx="134">
                  <c:v>217.7</c:v>
                </c:pt>
                <c:pt idx="141">
                  <c:v>216</c:v>
                </c:pt>
                <c:pt idx="148">
                  <c:v>214.8</c:v>
                </c:pt>
                <c:pt idx="155">
                  <c:v>220.4</c:v>
                </c:pt>
                <c:pt idx="162">
                  <c:v>214.6</c:v>
                </c:pt>
                <c:pt idx="169">
                  <c:v>220.2</c:v>
                </c:pt>
                <c:pt idx="176">
                  <c:v>216.6</c:v>
                </c:pt>
                <c:pt idx="183">
                  <c:v>201</c:v>
                </c:pt>
                <c:pt idx="190">
                  <c:v>212.4</c:v>
                </c:pt>
                <c:pt idx="197">
                  <c:v>212.4</c:v>
                </c:pt>
                <c:pt idx="211">
                  <c:v>201</c:v>
                </c:pt>
                <c:pt idx="218">
                  <c:v>205.8</c:v>
                </c:pt>
                <c:pt idx="225">
                  <c:v>201.4</c:v>
                </c:pt>
                <c:pt idx="232">
                  <c:v>202</c:v>
                </c:pt>
                <c:pt idx="239">
                  <c:v>209</c:v>
                </c:pt>
                <c:pt idx="246">
                  <c:v>205.66666666666666</c:v>
                </c:pt>
                <c:pt idx="253">
                  <c:v>203.6</c:v>
                </c:pt>
                <c:pt idx="260">
                  <c:v>196.8</c:v>
                </c:pt>
                <c:pt idx="267">
                  <c:v>195</c:v>
                </c:pt>
                <c:pt idx="274">
                  <c:v>205.2</c:v>
                </c:pt>
                <c:pt idx="281">
                  <c:v>204.8</c:v>
                </c:pt>
                <c:pt idx="288">
                  <c:v>169.75</c:v>
                </c:pt>
                <c:pt idx="295">
                  <c:v>171.6</c:v>
                </c:pt>
                <c:pt idx="302">
                  <c:v>189.4</c:v>
                </c:pt>
                <c:pt idx="309">
                  <c:v>200.75</c:v>
                </c:pt>
                <c:pt idx="316">
                  <c:v>233.2</c:v>
                </c:pt>
                <c:pt idx="323">
                  <c:v>205.5</c:v>
                </c:pt>
                <c:pt idx="330">
                  <c:v>211.7</c:v>
                </c:pt>
                <c:pt idx="337">
                  <c:v>233</c:v>
                </c:pt>
                <c:pt idx="351">
                  <c:v>225.8</c:v>
                </c:pt>
                <c:pt idx="358">
                  <c:v>229.25</c:v>
                </c:pt>
                <c:pt idx="365">
                  <c:v>221.8</c:v>
                </c:pt>
                <c:pt idx="372">
                  <c:v>221</c:v>
                </c:pt>
                <c:pt idx="379">
                  <c:v>221.4</c:v>
                </c:pt>
                <c:pt idx="386">
                  <c:v>225.25</c:v>
                </c:pt>
                <c:pt idx="393">
                  <c:v>215.7</c:v>
                </c:pt>
                <c:pt idx="400">
                  <c:v>225.5</c:v>
                </c:pt>
                <c:pt idx="407">
                  <c:v>217.4</c:v>
                </c:pt>
                <c:pt idx="414">
                  <c:v>214.8</c:v>
                </c:pt>
                <c:pt idx="421">
                  <c:v>199.5</c:v>
                </c:pt>
                <c:pt idx="428">
                  <c:v>205.8</c:v>
                </c:pt>
                <c:pt idx="435">
                  <c:v>216</c:v>
                </c:pt>
                <c:pt idx="442">
                  <c:v>185.2</c:v>
                </c:pt>
                <c:pt idx="449">
                  <c:v>193.6</c:v>
                </c:pt>
                <c:pt idx="456">
                  <c:v>215.6</c:v>
                </c:pt>
                <c:pt idx="463">
                  <c:v>221.25</c:v>
                </c:pt>
                <c:pt idx="470">
                  <c:v>196</c:v>
                </c:pt>
                <c:pt idx="477">
                  <c:v>205.4</c:v>
                </c:pt>
                <c:pt idx="484">
                  <c:v>199.3</c:v>
                </c:pt>
                <c:pt idx="491">
                  <c:v>203.2</c:v>
                </c:pt>
                <c:pt idx="498">
                  <c:v>211.6</c:v>
                </c:pt>
                <c:pt idx="505">
                  <c:v>227.7</c:v>
                </c:pt>
                <c:pt idx="512">
                  <c:v>243.3</c:v>
                </c:pt>
                <c:pt idx="519">
                  <c:v>224.8</c:v>
                </c:pt>
                <c:pt idx="526">
                  <c:v>181.85027374402313</c:v>
                </c:pt>
                <c:pt idx="533">
                  <c:v>115.06647708991962</c:v>
                </c:pt>
                <c:pt idx="540">
                  <c:v>94.222680516715471</c:v>
                </c:pt>
                <c:pt idx="547">
                  <c:v>154.42126767932743</c:v>
                </c:pt>
                <c:pt idx="554">
                  <c:v>160.0024725678141</c:v>
                </c:pt>
                <c:pt idx="561">
                  <c:v>187.53755996879653</c:v>
                </c:pt>
                <c:pt idx="568">
                  <c:v>134.10316305919142</c:v>
                </c:pt>
                <c:pt idx="575">
                  <c:v>199.04705207628626</c:v>
                </c:pt>
                <c:pt idx="582">
                  <c:v>226.71867349857152</c:v>
                </c:pt>
                <c:pt idx="589">
                  <c:v>179.11781467679913</c:v>
                </c:pt>
                <c:pt idx="596">
                  <c:v>196.27304099642384</c:v>
                </c:pt>
                <c:pt idx="603">
                  <c:v>167.71251676058242</c:v>
                </c:pt>
                <c:pt idx="610">
                  <c:v>136.62407958890611</c:v>
                </c:pt>
                <c:pt idx="617">
                  <c:v>114.91976436731848</c:v>
                </c:pt>
                <c:pt idx="624">
                  <c:v>144.60763624069654</c:v>
                </c:pt>
                <c:pt idx="631">
                  <c:v>112.35232070377992</c:v>
                </c:pt>
                <c:pt idx="638">
                  <c:v>104.11693482680678</c:v>
                </c:pt>
                <c:pt idx="645">
                  <c:v>89.63584570698653</c:v>
                </c:pt>
                <c:pt idx="652">
                  <c:v>93.309304206498382</c:v>
                </c:pt>
                <c:pt idx="659">
                  <c:v>119.17052629340034</c:v>
                </c:pt>
                <c:pt idx="666">
                  <c:v>140.10252693857942</c:v>
                </c:pt>
                <c:pt idx="673">
                  <c:v>143.19782554083852</c:v>
                </c:pt>
                <c:pt idx="680">
                  <c:v>112.12668918852947</c:v>
                </c:pt>
                <c:pt idx="687">
                  <c:v>65.106433754067339</c:v>
                </c:pt>
                <c:pt idx="694">
                  <c:v>122.86567014362872</c:v>
                </c:pt>
                <c:pt idx="701">
                  <c:v>117.27326405195713</c:v>
                </c:pt>
                <c:pt idx="708">
                  <c:v>95.005886322857137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19-484B-A98D-8D0E15584E64}"/>
            </c:ext>
          </c:extLst>
        </c:ser>
        <c:ser>
          <c:idx val="5"/>
          <c:order val="5"/>
          <c:tx>
            <c:v>4H残業ﾍﾟｰｽﾗｲﾝ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阪上班!$OP$260:$APW$260</c:f>
              <c:numCache>
                <c:formatCode>0_ </c:formatCode>
                <c:ptCount val="710"/>
                <c:pt idx="0">
                  <c:v>285</c:v>
                </c:pt>
                <c:pt idx="1">
                  <c:v>285</c:v>
                </c:pt>
                <c:pt idx="2">
                  <c:v>285</c:v>
                </c:pt>
                <c:pt idx="3">
                  <c:v>285</c:v>
                </c:pt>
                <c:pt idx="4">
                  <c:v>285</c:v>
                </c:pt>
                <c:pt idx="5">
                  <c:v>285</c:v>
                </c:pt>
                <c:pt idx="6">
                  <c:v>296.39999999999998</c:v>
                </c:pt>
                <c:pt idx="7">
                  <c:v>296.39999999999998</c:v>
                </c:pt>
                <c:pt idx="8">
                  <c:v>296.39999999999998</c:v>
                </c:pt>
                <c:pt idx="9">
                  <c:v>296.39999999999998</c:v>
                </c:pt>
                <c:pt idx="10">
                  <c:v>296.39999999999998</c:v>
                </c:pt>
                <c:pt idx="11">
                  <c:v>285</c:v>
                </c:pt>
                <c:pt idx="12">
                  <c:v>285</c:v>
                </c:pt>
                <c:pt idx="13">
                  <c:v>285</c:v>
                </c:pt>
                <c:pt idx="14">
                  <c:v>285</c:v>
                </c:pt>
                <c:pt idx="15">
                  <c:v>285</c:v>
                </c:pt>
                <c:pt idx="16">
                  <c:v>285</c:v>
                </c:pt>
                <c:pt idx="17">
                  <c:v>285</c:v>
                </c:pt>
                <c:pt idx="18">
                  <c:v>285</c:v>
                </c:pt>
                <c:pt idx="19">
                  <c:v>285</c:v>
                </c:pt>
                <c:pt idx="20">
                  <c:v>285</c:v>
                </c:pt>
                <c:pt idx="21">
                  <c:v>285</c:v>
                </c:pt>
                <c:pt idx="22">
                  <c:v>296.39999999999998</c:v>
                </c:pt>
                <c:pt idx="23">
                  <c:v>296.39999999999998</c:v>
                </c:pt>
                <c:pt idx="24">
                  <c:v>296.39999999999998</c:v>
                </c:pt>
                <c:pt idx="25">
                  <c:v>296.39999999999998</c:v>
                </c:pt>
                <c:pt idx="26">
                  <c:v>296.39999999999998</c:v>
                </c:pt>
                <c:pt idx="27">
                  <c:v>296.39999999999998</c:v>
                </c:pt>
                <c:pt idx="28">
                  <c:v>296.39999999999998</c:v>
                </c:pt>
                <c:pt idx="29">
                  <c:v>296.39999999999998</c:v>
                </c:pt>
                <c:pt idx="30">
                  <c:v>296.39999999999998</c:v>
                </c:pt>
                <c:pt idx="31">
                  <c:v>296.39999999999998</c:v>
                </c:pt>
                <c:pt idx="32">
                  <c:v>296.39999999999998</c:v>
                </c:pt>
                <c:pt idx="33">
                  <c:v>296.39999999999998</c:v>
                </c:pt>
                <c:pt idx="34">
                  <c:v>296.39999999999998</c:v>
                </c:pt>
                <c:pt idx="35">
                  <c:v>296.39999999999998</c:v>
                </c:pt>
                <c:pt idx="36">
                  <c:v>296.39999999999998</c:v>
                </c:pt>
                <c:pt idx="37">
                  <c:v>296.39999999999998</c:v>
                </c:pt>
                <c:pt idx="38">
                  <c:v>296.39999999999998</c:v>
                </c:pt>
                <c:pt idx="39">
                  <c:v>296.39999999999998</c:v>
                </c:pt>
                <c:pt idx="40">
                  <c:v>296.39999999999998</c:v>
                </c:pt>
                <c:pt idx="41">
                  <c:v>296.39999999999998</c:v>
                </c:pt>
                <c:pt idx="42">
                  <c:v>296.39999999999998</c:v>
                </c:pt>
                <c:pt idx="43">
                  <c:v>285</c:v>
                </c:pt>
                <c:pt idx="44">
                  <c:v>285</c:v>
                </c:pt>
                <c:pt idx="45">
                  <c:v>285</c:v>
                </c:pt>
                <c:pt idx="46">
                  <c:v>285</c:v>
                </c:pt>
                <c:pt idx="47">
                  <c:v>285</c:v>
                </c:pt>
                <c:pt idx="48">
                  <c:v>285</c:v>
                </c:pt>
                <c:pt idx="49">
                  <c:v>285</c:v>
                </c:pt>
                <c:pt idx="50">
                  <c:v>285</c:v>
                </c:pt>
                <c:pt idx="51">
                  <c:v>285</c:v>
                </c:pt>
                <c:pt idx="52">
                  <c:v>285</c:v>
                </c:pt>
                <c:pt idx="53">
                  <c:v>285</c:v>
                </c:pt>
                <c:pt idx="54">
                  <c:v>285</c:v>
                </c:pt>
                <c:pt idx="55">
                  <c:v>285</c:v>
                </c:pt>
                <c:pt idx="56">
                  <c:v>285</c:v>
                </c:pt>
                <c:pt idx="57">
                  <c:v>285</c:v>
                </c:pt>
                <c:pt idx="58">
                  <c:v>285</c:v>
                </c:pt>
                <c:pt idx="59">
                  <c:v>296.39999999999998</c:v>
                </c:pt>
                <c:pt idx="60">
                  <c:v>296.39999999999998</c:v>
                </c:pt>
                <c:pt idx="61">
                  <c:v>296.39999999999998</c:v>
                </c:pt>
                <c:pt idx="62">
                  <c:v>296.39999999999998</c:v>
                </c:pt>
                <c:pt idx="63">
                  <c:v>296.39999999999998</c:v>
                </c:pt>
                <c:pt idx="64">
                  <c:v>296.39999999999998</c:v>
                </c:pt>
                <c:pt idx="65">
                  <c:v>296.39999999999998</c:v>
                </c:pt>
                <c:pt idx="66">
                  <c:v>296.39999999999998</c:v>
                </c:pt>
                <c:pt idx="67">
                  <c:v>296.39999999999998</c:v>
                </c:pt>
                <c:pt idx="68">
                  <c:v>296.39999999999998</c:v>
                </c:pt>
                <c:pt idx="69">
                  <c:v>296.39999999999998</c:v>
                </c:pt>
                <c:pt idx="70">
                  <c:v>296.39999999999998</c:v>
                </c:pt>
                <c:pt idx="71">
                  <c:v>296.39999999999998</c:v>
                </c:pt>
                <c:pt idx="72">
                  <c:v>296.39999999999998</c:v>
                </c:pt>
                <c:pt idx="73">
                  <c:v>296.39999999999998</c:v>
                </c:pt>
                <c:pt idx="74">
                  <c:v>296.39999999999998</c:v>
                </c:pt>
                <c:pt idx="75">
                  <c:v>296.39999999999998</c:v>
                </c:pt>
                <c:pt idx="76">
                  <c:v>296.39999999999998</c:v>
                </c:pt>
                <c:pt idx="77">
                  <c:v>296.39999999999998</c:v>
                </c:pt>
                <c:pt idx="78">
                  <c:v>296.39999999999998</c:v>
                </c:pt>
                <c:pt idx="79">
                  <c:v>296.39999999999998</c:v>
                </c:pt>
                <c:pt idx="80">
                  <c:v>296.39999999999998</c:v>
                </c:pt>
                <c:pt idx="81">
                  <c:v>296.39999999999998</c:v>
                </c:pt>
                <c:pt idx="82">
                  <c:v>296.39999999999998</c:v>
                </c:pt>
                <c:pt idx="83">
                  <c:v>296.39999999999998</c:v>
                </c:pt>
                <c:pt idx="84">
                  <c:v>296.39999999999998</c:v>
                </c:pt>
                <c:pt idx="85">
                  <c:v>296.39999999999998</c:v>
                </c:pt>
                <c:pt idx="86">
                  <c:v>296.39999999999998</c:v>
                </c:pt>
                <c:pt idx="87">
                  <c:v>296.39999999999998</c:v>
                </c:pt>
                <c:pt idx="88">
                  <c:v>296.39999999999998</c:v>
                </c:pt>
                <c:pt idx="89">
                  <c:v>296.39999999999998</c:v>
                </c:pt>
                <c:pt idx="90">
                  <c:v>296.39999999999998</c:v>
                </c:pt>
                <c:pt idx="91">
                  <c:v>296.39999999999998</c:v>
                </c:pt>
                <c:pt idx="92">
                  <c:v>296.39999999999998</c:v>
                </c:pt>
                <c:pt idx="93">
                  <c:v>296.39999999999998</c:v>
                </c:pt>
                <c:pt idx="94">
                  <c:v>296.39999999999998</c:v>
                </c:pt>
                <c:pt idx="95">
                  <c:v>296.39999999999998</c:v>
                </c:pt>
                <c:pt idx="96">
                  <c:v>296.39999999999998</c:v>
                </c:pt>
                <c:pt idx="97">
                  <c:v>296.39999999999998</c:v>
                </c:pt>
                <c:pt idx="98">
                  <c:v>296.39999999999998</c:v>
                </c:pt>
                <c:pt idx="99">
                  <c:v>296.39999999999998</c:v>
                </c:pt>
                <c:pt idx="100">
                  <c:v>296.39999999999998</c:v>
                </c:pt>
                <c:pt idx="101">
                  <c:v>296.39999999999998</c:v>
                </c:pt>
                <c:pt idx="102">
                  <c:v>296.39999999999998</c:v>
                </c:pt>
                <c:pt idx="103">
                  <c:v>296.39999999999998</c:v>
                </c:pt>
                <c:pt idx="104">
                  <c:v>296.39999999999998</c:v>
                </c:pt>
                <c:pt idx="105">
                  <c:v>296.39999999999998</c:v>
                </c:pt>
                <c:pt idx="106">
                  <c:v>296.39999999999998</c:v>
                </c:pt>
                <c:pt idx="107">
                  <c:v>296.39999999999998</c:v>
                </c:pt>
                <c:pt idx="108">
                  <c:v>296.39999999999998</c:v>
                </c:pt>
                <c:pt idx="109">
                  <c:v>296.39999999999998</c:v>
                </c:pt>
                <c:pt idx="110">
                  <c:v>296.39999999999998</c:v>
                </c:pt>
                <c:pt idx="111">
                  <c:v>296.39999999999998</c:v>
                </c:pt>
                <c:pt idx="112">
                  <c:v>296.39999999999998</c:v>
                </c:pt>
                <c:pt idx="113">
                  <c:v>296.39999999999998</c:v>
                </c:pt>
                <c:pt idx="114">
                  <c:v>296.39999999999998</c:v>
                </c:pt>
                <c:pt idx="115">
                  <c:v>296.39999999999998</c:v>
                </c:pt>
                <c:pt idx="116">
                  <c:v>296.39999999999998</c:v>
                </c:pt>
                <c:pt idx="117">
                  <c:v>296.39999999999998</c:v>
                </c:pt>
                <c:pt idx="118">
                  <c:v>296.39999999999998</c:v>
                </c:pt>
                <c:pt idx="119">
                  <c:v>296.39999999999998</c:v>
                </c:pt>
                <c:pt idx="120">
                  <c:v>296.39999999999998</c:v>
                </c:pt>
                <c:pt idx="121">
                  <c:v>307.79999999999995</c:v>
                </c:pt>
                <c:pt idx="122">
                  <c:v>307.79999999999995</c:v>
                </c:pt>
                <c:pt idx="123">
                  <c:v>307.79999999999995</c:v>
                </c:pt>
                <c:pt idx="124">
                  <c:v>307.79999999999995</c:v>
                </c:pt>
                <c:pt idx="125">
                  <c:v>307.79999999999995</c:v>
                </c:pt>
                <c:pt idx="126">
                  <c:v>307.79999999999995</c:v>
                </c:pt>
                <c:pt idx="127">
                  <c:v>307.79999999999995</c:v>
                </c:pt>
                <c:pt idx="128">
                  <c:v>307.79999999999995</c:v>
                </c:pt>
                <c:pt idx="129">
                  <c:v>307.79999999999995</c:v>
                </c:pt>
                <c:pt idx="130">
                  <c:v>307.79999999999995</c:v>
                </c:pt>
                <c:pt idx="131">
                  <c:v>307.79999999999995</c:v>
                </c:pt>
                <c:pt idx="132">
                  <c:v>307.79999999999995</c:v>
                </c:pt>
                <c:pt idx="133">
                  <c:v>307.79999999999995</c:v>
                </c:pt>
                <c:pt idx="134">
                  <c:v>307.79999999999995</c:v>
                </c:pt>
                <c:pt idx="135">
                  <c:v>307.79999999999995</c:v>
                </c:pt>
                <c:pt idx="136">
                  <c:v>307.79999999999995</c:v>
                </c:pt>
                <c:pt idx="137">
                  <c:v>307.79999999999995</c:v>
                </c:pt>
                <c:pt idx="138">
                  <c:v>307.79999999999995</c:v>
                </c:pt>
                <c:pt idx="139">
                  <c:v>307.79999999999995</c:v>
                </c:pt>
                <c:pt idx="140">
                  <c:v>307.79999999999995</c:v>
                </c:pt>
                <c:pt idx="141">
                  <c:v>307.79999999999995</c:v>
                </c:pt>
                <c:pt idx="142">
                  <c:v>307.79999999999995</c:v>
                </c:pt>
                <c:pt idx="143">
                  <c:v>307.79999999999995</c:v>
                </c:pt>
                <c:pt idx="144">
                  <c:v>307.79999999999995</c:v>
                </c:pt>
                <c:pt idx="145">
                  <c:v>307.79999999999995</c:v>
                </c:pt>
                <c:pt idx="146">
                  <c:v>307.79999999999995</c:v>
                </c:pt>
                <c:pt idx="147">
                  <c:v>307.79999999999995</c:v>
                </c:pt>
                <c:pt idx="148">
                  <c:v>307.79999999999995</c:v>
                </c:pt>
                <c:pt idx="149">
                  <c:v>307.79999999999995</c:v>
                </c:pt>
                <c:pt idx="150">
                  <c:v>307.79999999999995</c:v>
                </c:pt>
                <c:pt idx="151">
                  <c:v>307.79999999999995</c:v>
                </c:pt>
                <c:pt idx="152">
                  <c:v>307.79999999999995</c:v>
                </c:pt>
                <c:pt idx="153">
                  <c:v>307.79999999999995</c:v>
                </c:pt>
                <c:pt idx="154">
                  <c:v>307.79999999999995</c:v>
                </c:pt>
                <c:pt idx="155">
                  <c:v>307.79999999999995</c:v>
                </c:pt>
                <c:pt idx="156">
                  <c:v>307.79999999999995</c:v>
                </c:pt>
                <c:pt idx="157">
                  <c:v>307.79999999999995</c:v>
                </c:pt>
                <c:pt idx="158">
                  <c:v>307.79999999999995</c:v>
                </c:pt>
                <c:pt idx="159">
                  <c:v>307.79999999999995</c:v>
                </c:pt>
                <c:pt idx="160">
                  <c:v>296.39999999999998</c:v>
                </c:pt>
                <c:pt idx="161">
                  <c:v>296.39999999999998</c:v>
                </c:pt>
                <c:pt idx="162">
                  <c:v>296.39999999999998</c:v>
                </c:pt>
                <c:pt idx="163">
                  <c:v>296.39999999999998</c:v>
                </c:pt>
                <c:pt idx="164">
                  <c:v>296.39999999999998</c:v>
                </c:pt>
                <c:pt idx="165">
                  <c:v>296.39999999999998</c:v>
                </c:pt>
                <c:pt idx="166">
                  <c:v>296.39999999999998</c:v>
                </c:pt>
                <c:pt idx="167">
                  <c:v>307.79999999999995</c:v>
                </c:pt>
                <c:pt idx="168">
                  <c:v>307.79999999999995</c:v>
                </c:pt>
                <c:pt idx="169">
                  <c:v>307.79999999999995</c:v>
                </c:pt>
                <c:pt idx="170">
                  <c:v>307.79999999999995</c:v>
                </c:pt>
                <c:pt idx="171">
                  <c:v>307.79999999999995</c:v>
                </c:pt>
                <c:pt idx="172">
                  <c:v>307.79999999999995</c:v>
                </c:pt>
                <c:pt idx="173">
                  <c:v>307.79999999999995</c:v>
                </c:pt>
                <c:pt idx="174">
                  <c:v>307.79999999999995</c:v>
                </c:pt>
                <c:pt idx="175">
                  <c:v>307.79999999999995</c:v>
                </c:pt>
                <c:pt idx="176">
                  <c:v>307.79999999999995</c:v>
                </c:pt>
                <c:pt idx="177">
                  <c:v>307.79999999999995</c:v>
                </c:pt>
                <c:pt idx="178">
                  <c:v>307.79999999999995</c:v>
                </c:pt>
                <c:pt idx="179">
                  <c:v>307.79999999999995</c:v>
                </c:pt>
                <c:pt idx="180">
                  <c:v>307.79999999999995</c:v>
                </c:pt>
                <c:pt idx="181">
                  <c:v>307.79999999999995</c:v>
                </c:pt>
                <c:pt idx="182">
                  <c:v>285</c:v>
                </c:pt>
                <c:pt idx="183">
                  <c:v>285</c:v>
                </c:pt>
                <c:pt idx="184">
                  <c:v>285</c:v>
                </c:pt>
                <c:pt idx="185">
                  <c:v>285</c:v>
                </c:pt>
                <c:pt idx="186">
                  <c:v>285</c:v>
                </c:pt>
                <c:pt idx="187">
                  <c:v>285</c:v>
                </c:pt>
                <c:pt idx="188">
                  <c:v>285</c:v>
                </c:pt>
                <c:pt idx="189">
                  <c:v>285</c:v>
                </c:pt>
                <c:pt idx="190">
                  <c:v>285</c:v>
                </c:pt>
                <c:pt idx="191">
                  <c:v>285</c:v>
                </c:pt>
                <c:pt idx="192">
                  <c:v>285</c:v>
                </c:pt>
                <c:pt idx="193">
                  <c:v>285</c:v>
                </c:pt>
                <c:pt idx="194">
                  <c:v>285</c:v>
                </c:pt>
                <c:pt idx="195">
                  <c:v>307.79999999999995</c:v>
                </c:pt>
                <c:pt idx="196">
                  <c:v>307.79999999999995</c:v>
                </c:pt>
                <c:pt idx="197">
                  <c:v>307.79999999999995</c:v>
                </c:pt>
                <c:pt idx="198">
                  <c:v>307.79999999999995</c:v>
                </c:pt>
                <c:pt idx="199">
                  <c:v>307.79999999999995</c:v>
                </c:pt>
                <c:pt idx="200">
                  <c:v>307.79999999999995</c:v>
                </c:pt>
                <c:pt idx="201">
                  <c:v>307.79999999999995</c:v>
                </c:pt>
                <c:pt idx="202">
                  <c:v>307.79999999999995</c:v>
                </c:pt>
                <c:pt idx="203">
                  <c:v>307.79999999999995</c:v>
                </c:pt>
                <c:pt idx="204">
                  <c:v>307.79999999999995</c:v>
                </c:pt>
                <c:pt idx="205">
                  <c:v>307.79999999999995</c:v>
                </c:pt>
                <c:pt idx="206">
                  <c:v>307.79999999999995</c:v>
                </c:pt>
                <c:pt idx="207">
                  <c:v>307.79999999999995</c:v>
                </c:pt>
                <c:pt idx="208">
                  <c:v>307.79999999999995</c:v>
                </c:pt>
                <c:pt idx="209">
                  <c:v>307.79999999999995</c:v>
                </c:pt>
                <c:pt idx="210">
                  <c:v>307.79999999999995</c:v>
                </c:pt>
                <c:pt idx="211">
                  <c:v>307.79999999999995</c:v>
                </c:pt>
                <c:pt idx="212">
                  <c:v>296.39999999999998</c:v>
                </c:pt>
                <c:pt idx="213">
                  <c:v>296.39999999999998</c:v>
                </c:pt>
                <c:pt idx="214">
                  <c:v>296.39999999999998</c:v>
                </c:pt>
                <c:pt idx="215">
                  <c:v>296.39999999999998</c:v>
                </c:pt>
                <c:pt idx="216">
                  <c:v>296.39999999999998</c:v>
                </c:pt>
                <c:pt idx="217">
                  <c:v>296.39999999999998</c:v>
                </c:pt>
                <c:pt idx="218">
                  <c:v>296.39999999999998</c:v>
                </c:pt>
                <c:pt idx="219">
                  <c:v>296.39999999999998</c:v>
                </c:pt>
                <c:pt idx="220">
                  <c:v>296.39999999999998</c:v>
                </c:pt>
                <c:pt idx="221">
                  <c:v>296.39999999999998</c:v>
                </c:pt>
                <c:pt idx="222">
                  <c:v>296.39999999999998</c:v>
                </c:pt>
                <c:pt idx="223">
                  <c:v>296.39999999999998</c:v>
                </c:pt>
                <c:pt idx="224">
                  <c:v>296.39999999999998</c:v>
                </c:pt>
                <c:pt idx="225">
                  <c:v>296.39999999999998</c:v>
                </c:pt>
                <c:pt idx="226">
                  <c:v>296.39999999999998</c:v>
                </c:pt>
                <c:pt idx="227">
                  <c:v>296.39999999999998</c:v>
                </c:pt>
                <c:pt idx="228">
                  <c:v>296.39999999999998</c:v>
                </c:pt>
                <c:pt idx="229">
                  <c:v>296.39999999999998</c:v>
                </c:pt>
                <c:pt idx="230">
                  <c:v>296.39999999999998</c:v>
                </c:pt>
                <c:pt idx="231">
                  <c:v>296.39999999999998</c:v>
                </c:pt>
                <c:pt idx="232">
                  <c:v>296.39999999999998</c:v>
                </c:pt>
                <c:pt idx="233">
                  <c:v>296.39999999999998</c:v>
                </c:pt>
                <c:pt idx="234">
                  <c:v>296.39999999999998</c:v>
                </c:pt>
                <c:pt idx="235">
                  <c:v>296.39999999999998</c:v>
                </c:pt>
                <c:pt idx="236">
                  <c:v>296.39999999999998</c:v>
                </c:pt>
                <c:pt idx="237">
                  <c:v>296.39999999999998</c:v>
                </c:pt>
                <c:pt idx="238">
                  <c:v>296.39999999999998</c:v>
                </c:pt>
                <c:pt idx="239">
                  <c:v>296.39999999999998</c:v>
                </c:pt>
                <c:pt idx="240">
                  <c:v>296.39999999999998</c:v>
                </c:pt>
                <c:pt idx="241">
                  <c:v>296.39999999999998</c:v>
                </c:pt>
                <c:pt idx="242">
                  <c:v>296.39999999999998</c:v>
                </c:pt>
                <c:pt idx="243">
                  <c:v>296.39999999999998</c:v>
                </c:pt>
                <c:pt idx="244">
                  <c:v>296.39999999999998</c:v>
                </c:pt>
                <c:pt idx="245">
                  <c:v>296.39999999999998</c:v>
                </c:pt>
                <c:pt idx="246">
                  <c:v>296.39999999999998</c:v>
                </c:pt>
                <c:pt idx="247">
                  <c:v>296.39999999999998</c:v>
                </c:pt>
                <c:pt idx="248">
                  <c:v>296.39999999999998</c:v>
                </c:pt>
                <c:pt idx="249">
                  <c:v>296.39999999999998</c:v>
                </c:pt>
                <c:pt idx="250">
                  <c:v>296.39999999999998</c:v>
                </c:pt>
                <c:pt idx="251">
                  <c:v>296.39999999999998</c:v>
                </c:pt>
                <c:pt idx="252">
                  <c:v>296.39999999999998</c:v>
                </c:pt>
                <c:pt idx="253">
                  <c:v>296.39999999999998</c:v>
                </c:pt>
                <c:pt idx="254">
                  <c:v>296.39999999999998</c:v>
                </c:pt>
                <c:pt idx="255">
                  <c:v>296.39999999999998</c:v>
                </c:pt>
                <c:pt idx="256">
                  <c:v>296.39999999999998</c:v>
                </c:pt>
                <c:pt idx="257">
                  <c:v>296.39999999999998</c:v>
                </c:pt>
                <c:pt idx="258">
                  <c:v>296.39999999999998</c:v>
                </c:pt>
                <c:pt idx="259">
                  <c:v>296.39999999999998</c:v>
                </c:pt>
                <c:pt idx="260">
                  <c:v>296.39999999999998</c:v>
                </c:pt>
                <c:pt idx="261">
                  <c:v>296.39999999999998</c:v>
                </c:pt>
                <c:pt idx="262">
                  <c:v>296.39999999999998</c:v>
                </c:pt>
                <c:pt idx="263">
                  <c:v>296.39999999999998</c:v>
                </c:pt>
                <c:pt idx="264">
                  <c:v>296.39999999999998</c:v>
                </c:pt>
                <c:pt idx="265">
                  <c:v>296.39999999999998</c:v>
                </c:pt>
                <c:pt idx="266">
                  <c:v>296.39999999999998</c:v>
                </c:pt>
                <c:pt idx="267">
                  <c:v>296.39999999999998</c:v>
                </c:pt>
                <c:pt idx="268">
                  <c:v>296.39999999999998</c:v>
                </c:pt>
                <c:pt idx="269">
                  <c:v>296.39999999999998</c:v>
                </c:pt>
                <c:pt idx="270">
                  <c:v>296.39999999999998</c:v>
                </c:pt>
                <c:pt idx="271">
                  <c:v>296.39999999999998</c:v>
                </c:pt>
                <c:pt idx="272">
                  <c:v>296.39999999999998</c:v>
                </c:pt>
                <c:pt idx="273">
                  <c:v>296.39999999999998</c:v>
                </c:pt>
                <c:pt idx="274">
                  <c:v>296.39999999999998</c:v>
                </c:pt>
                <c:pt idx="275">
                  <c:v>296.39999999999998</c:v>
                </c:pt>
                <c:pt idx="276">
                  <c:v>296.39999999999998</c:v>
                </c:pt>
                <c:pt idx="277">
                  <c:v>296.39999999999998</c:v>
                </c:pt>
                <c:pt idx="278">
                  <c:v>296.39999999999998</c:v>
                </c:pt>
                <c:pt idx="279">
                  <c:v>296.39999999999998</c:v>
                </c:pt>
                <c:pt idx="280">
                  <c:v>296.39999999999998</c:v>
                </c:pt>
                <c:pt idx="281">
                  <c:v>296.39999999999998</c:v>
                </c:pt>
                <c:pt idx="282">
                  <c:v>296.39999999999998</c:v>
                </c:pt>
                <c:pt idx="283">
                  <c:v>296.39999999999998</c:v>
                </c:pt>
                <c:pt idx="284">
                  <c:v>296.39999999999998</c:v>
                </c:pt>
                <c:pt idx="285">
                  <c:v>296.39999999999998</c:v>
                </c:pt>
                <c:pt idx="286">
                  <c:v>296.39999999999998</c:v>
                </c:pt>
                <c:pt idx="287">
                  <c:v>250.8</c:v>
                </c:pt>
                <c:pt idx="288">
                  <c:v>250.8</c:v>
                </c:pt>
                <c:pt idx="289">
                  <c:v>239.39999999999998</c:v>
                </c:pt>
                <c:pt idx="290">
                  <c:v>228</c:v>
                </c:pt>
                <c:pt idx="291">
                  <c:v>228</c:v>
                </c:pt>
                <c:pt idx="292">
                  <c:v>228</c:v>
                </c:pt>
                <c:pt idx="293">
                  <c:v>228</c:v>
                </c:pt>
                <c:pt idx="294">
                  <c:v>228</c:v>
                </c:pt>
                <c:pt idx="295">
                  <c:v>228</c:v>
                </c:pt>
                <c:pt idx="296">
                  <c:v>228</c:v>
                </c:pt>
                <c:pt idx="297">
                  <c:v>228</c:v>
                </c:pt>
                <c:pt idx="298">
                  <c:v>228</c:v>
                </c:pt>
                <c:pt idx="299">
                  <c:v>228</c:v>
                </c:pt>
                <c:pt idx="300">
                  <c:v>239.39999999999998</c:v>
                </c:pt>
                <c:pt idx="301">
                  <c:v>239.39999999999998</c:v>
                </c:pt>
                <c:pt idx="302">
                  <c:v>239.39999999999998</c:v>
                </c:pt>
                <c:pt idx="303">
                  <c:v>239.39999999999998</c:v>
                </c:pt>
                <c:pt idx="304">
                  <c:v>239.39999999999998</c:v>
                </c:pt>
                <c:pt idx="305">
                  <c:v>239.39999999999998</c:v>
                </c:pt>
                <c:pt idx="306">
                  <c:v>239.39999999999998</c:v>
                </c:pt>
                <c:pt idx="307">
                  <c:v>239.39999999999998</c:v>
                </c:pt>
                <c:pt idx="308">
                  <c:v>250.79999999999995</c:v>
                </c:pt>
                <c:pt idx="309">
                  <c:v>250.79999999999995</c:v>
                </c:pt>
                <c:pt idx="310">
                  <c:v>250.79999999999995</c:v>
                </c:pt>
                <c:pt idx="311">
                  <c:v>250.79999999999995</c:v>
                </c:pt>
                <c:pt idx="312">
                  <c:v>250.79999999999995</c:v>
                </c:pt>
                <c:pt idx="313">
                  <c:v>250.79999999999995</c:v>
                </c:pt>
                <c:pt idx="314">
                  <c:v>285</c:v>
                </c:pt>
                <c:pt idx="315">
                  <c:v>285</c:v>
                </c:pt>
                <c:pt idx="316">
                  <c:v>296.39999999999998</c:v>
                </c:pt>
                <c:pt idx="317">
                  <c:v>296.39999999999998</c:v>
                </c:pt>
                <c:pt idx="318">
                  <c:v>296.39999999999998</c:v>
                </c:pt>
                <c:pt idx="319">
                  <c:v>296.39999999999998</c:v>
                </c:pt>
                <c:pt idx="320">
                  <c:v>296.39999999999998</c:v>
                </c:pt>
                <c:pt idx="321">
                  <c:v>273.60000000000002</c:v>
                </c:pt>
                <c:pt idx="322">
                  <c:v>273.60000000000002</c:v>
                </c:pt>
                <c:pt idx="323">
                  <c:v>273.60000000000002</c:v>
                </c:pt>
                <c:pt idx="324">
                  <c:v>273.60000000000002</c:v>
                </c:pt>
                <c:pt idx="325">
                  <c:v>273.60000000000002</c:v>
                </c:pt>
                <c:pt idx="326">
                  <c:v>273.60000000000002</c:v>
                </c:pt>
                <c:pt idx="327">
                  <c:v>273.60000000000002</c:v>
                </c:pt>
                <c:pt idx="328">
                  <c:v>273.60000000000002</c:v>
                </c:pt>
                <c:pt idx="329">
                  <c:v>273.60000000000002</c:v>
                </c:pt>
                <c:pt idx="330">
                  <c:v>273.60000000000002</c:v>
                </c:pt>
                <c:pt idx="331">
                  <c:v>273.60000000000002</c:v>
                </c:pt>
                <c:pt idx="332">
                  <c:v>296.39999999999998</c:v>
                </c:pt>
                <c:pt idx="333">
                  <c:v>296.39999999999998</c:v>
                </c:pt>
                <c:pt idx="334">
                  <c:v>319.2</c:v>
                </c:pt>
                <c:pt idx="335">
                  <c:v>319.2</c:v>
                </c:pt>
                <c:pt idx="336">
                  <c:v>319.2</c:v>
                </c:pt>
                <c:pt idx="337">
                  <c:v>319.2</c:v>
                </c:pt>
                <c:pt idx="338">
                  <c:v>319.2</c:v>
                </c:pt>
                <c:pt idx="339">
                  <c:v>319.2</c:v>
                </c:pt>
                <c:pt idx="340">
                  <c:v>319.2</c:v>
                </c:pt>
                <c:pt idx="341">
                  <c:v>319.2</c:v>
                </c:pt>
                <c:pt idx="342">
                  <c:v>319.2</c:v>
                </c:pt>
                <c:pt idx="343">
                  <c:v>319.2</c:v>
                </c:pt>
                <c:pt idx="344">
                  <c:v>319.2</c:v>
                </c:pt>
                <c:pt idx="345">
                  <c:v>319.2</c:v>
                </c:pt>
                <c:pt idx="346">
                  <c:v>319.2</c:v>
                </c:pt>
                <c:pt idx="347">
                  <c:v>319.2</c:v>
                </c:pt>
                <c:pt idx="348">
                  <c:v>319.2</c:v>
                </c:pt>
                <c:pt idx="349">
                  <c:v>319.2</c:v>
                </c:pt>
                <c:pt idx="350">
                  <c:v>319.2</c:v>
                </c:pt>
                <c:pt idx="351">
                  <c:v>319.2</c:v>
                </c:pt>
                <c:pt idx="352">
                  <c:v>319.2</c:v>
                </c:pt>
                <c:pt idx="353">
                  <c:v>319.2</c:v>
                </c:pt>
                <c:pt idx="354">
                  <c:v>319.2</c:v>
                </c:pt>
                <c:pt idx="355">
                  <c:v>319.2</c:v>
                </c:pt>
                <c:pt idx="356">
                  <c:v>319.2</c:v>
                </c:pt>
                <c:pt idx="357">
                  <c:v>319.2</c:v>
                </c:pt>
                <c:pt idx="358">
                  <c:v>319.2</c:v>
                </c:pt>
                <c:pt idx="359">
                  <c:v>319.2</c:v>
                </c:pt>
                <c:pt idx="360">
                  <c:v>319.2</c:v>
                </c:pt>
                <c:pt idx="361">
                  <c:v>319.2</c:v>
                </c:pt>
                <c:pt idx="362">
                  <c:v>319.2</c:v>
                </c:pt>
                <c:pt idx="363">
                  <c:v>319.2</c:v>
                </c:pt>
                <c:pt idx="364">
                  <c:v>319.2</c:v>
                </c:pt>
                <c:pt idx="365">
                  <c:v>319.2</c:v>
                </c:pt>
                <c:pt idx="366">
                  <c:v>319.2</c:v>
                </c:pt>
                <c:pt idx="367">
                  <c:v>319.2</c:v>
                </c:pt>
                <c:pt idx="368">
                  <c:v>319.2</c:v>
                </c:pt>
                <c:pt idx="369">
                  <c:v>319.2</c:v>
                </c:pt>
                <c:pt idx="370">
                  <c:v>319.2</c:v>
                </c:pt>
                <c:pt idx="371">
                  <c:v>319.2</c:v>
                </c:pt>
                <c:pt idx="372">
                  <c:v>319.2</c:v>
                </c:pt>
                <c:pt idx="373">
                  <c:v>319.2</c:v>
                </c:pt>
                <c:pt idx="374">
                  <c:v>319.2</c:v>
                </c:pt>
                <c:pt idx="375">
                  <c:v>319.2</c:v>
                </c:pt>
                <c:pt idx="376">
                  <c:v>319.2</c:v>
                </c:pt>
                <c:pt idx="377">
                  <c:v>319.2</c:v>
                </c:pt>
                <c:pt idx="378">
                  <c:v>319.2</c:v>
                </c:pt>
                <c:pt idx="379">
                  <c:v>319.2</c:v>
                </c:pt>
                <c:pt idx="380">
                  <c:v>319.2</c:v>
                </c:pt>
                <c:pt idx="381">
                  <c:v>319.2</c:v>
                </c:pt>
                <c:pt idx="382">
                  <c:v>319.2</c:v>
                </c:pt>
                <c:pt idx="383">
                  <c:v>319.2</c:v>
                </c:pt>
                <c:pt idx="384">
                  <c:v>319.2</c:v>
                </c:pt>
                <c:pt idx="385">
                  <c:v>319.2</c:v>
                </c:pt>
                <c:pt idx="386">
                  <c:v>319.2</c:v>
                </c:pt>
                <c:pt idx="387">
                  <c:v>319.2</c:v>
                </c:pt>
                <c:pt idx="388">
                  <c:v>319.2</c:v>
                </c:pt>
                <c:pt idx="389">
                  <c:v>319.2</c:v>
                </c:pt>
                <c:pt idx="390">
                  <c:v>319.2</c:v>
                </c:pt>
                <c:pt idx="391">
                  <c:v>319.2</c:v>
                </c:pt>
                <c:pt idx="392">
                  <c:v>319.2</c:v>
                </c:pt>
                <c:pt idx="393">
                  <c:v>319.2</c:v>
                </c:pt>
                <c:pt idx="394">
                  <c:v>319.2</c:v>
                </c:pt>
                <c:pt idx="395">
                  <c:v>319.2</c:v>
                </c:pt>
                <c:pt idx="396">
                  <c:v>319.2</c:v>
                </c:pt>
                <c:pt idx="397">
                  <c:v>319.2</c:v>
                </c:pt>
                <c:pt idx="398">
                  <c:v>319.2</c:v>
                </c:pt>
                <c:pt idx="399">
                  <c:v>319.2</c:v>
                </c:pt>
                <c:pt idx="400">
                  <c:v>319.2</c:v>
                </c:pt>
                <c:pt idx="401">
                  <c:v>319.2</c:v>
                </c:pt>
                <c:pt idx="402">
                  <c:v>319.2</c:v>
                </c:pt>
                <c:pt idx="403">
                  <c:v>319.2</c:v>
                </c:pt>
                <c:pt idx="404">
                  <c:v>319.2</c:v>
                </c:pt>
                <c:pt idx="405">
                  <c:v>319.2</c:v>
                </c:pt>
                <c:pt idx="406">
                  <c:v>319.2</c:v>
                </c:pt>
                <c:pt idx="407">
                  <c:v>319.2</c:v>
                </c:pt>
                <c:pt idx="408">
                  <c:v>319.2</c:v>
                </c:pt>
                <c:pt idx="409">
                  <c:v>319.2</c:v>
                </c:pt>
                <c:pt idx="410">
                  <c:v>319.2</c:v>
                </c:pt>
                <c:pt idx="411">
                  <c:v>319.2</c:v>
                </c:pt>
                <c:pt idx="412">
                  <c:v>319.2</c:v>
                </c:pt>
                <c:pt idx="413">
                  <c:v>319.2</c:v>
                </c:pt>
                <c:pt idx="414">
                  <c:v>319.2</c:v>
                </c:pt>
                <c:pt idx="415">
                  <c:v>319.2</c:v>
                </c:pt>
                <c:pt idx="416">
                  <c:v>319.2</c:v>
                </c:pt>
                <c:pt idx="417">
                  <c:v>319.2</c:v>
                </c:pt>
                <c:pt idx="418">
                  <c:v>319.2</c:v>
                </c:pt>
                <c:pt idx="419">
                  <c:v>319.2</c:v>
                </c:pt>
                <c:pt idx="420">
                  <c:v>319.2</c:v>
                </c:pt>
                <c:pt idx="421">
                  <c:v>319.2</c:v>
                </c:pt>
                <c:pt idx="422">
                  <c:v>319.2</c:v>
                </c:pt>
                <c:pt idx="423">
                  <c:v>319.2</c:v>
                </c:pt>
                <c:pt idx="424">
                  <c:v>319.2</c:v>
                </c:pt>
                <c:pt idx="425">
                  <c:v>319.2</c:v>
                </c:pt>
                <c:pt idx="426">
                  <c:v>319.2</c:v>
                </c:pt>
                <c:pt idx="427">
                  <c:v>319.2</c:v>
                </c:pt>
                <c:pt idx="428">
                  <c:v>319.2</c:v>
                </c:pt>
                <c:pt idx="429">
                  <c:v>319.2</c:v>
                </c:pt>
                <c:pt idx="430">
                  <c:v>319.2</c:v>
                </c:pt>
                <c:pt idx="431">
                  <c:v>319.2</c:v>
                </c:pt>
                <c:pt idx="432">
                  <c:v>319.2</c:v>
                </c:pt>
                <c:pt idx="433">
                  <c:v>319.2</c:v>
                </c:pt>
                <c:pt idx="434">
                  <c:v>319.2</c:v>
                </c:pt>
                <c:pt idx="435">
                  <c:v>319.2</c:v>
                </c:pt>
                <c:pt idx="436">
                  <c:v>319.2</c:v>
                </c:pt>
                <c:pt idx="437">
                  <c:v>319.2</c:v>
                </c:pt>
                <c:pt idx="438">
                  <c:v>319.2</c:v>
                </c:pt>
                <c:pt idx="439">
                  <c:v>319.2</c:v>
                </c:pt>
                <c:pt idx="440">
                  <c:v>285</c:v>
                </c:pt>
                <c:pt idx="441">
                  <c:v>285</c:v>
                </c:pt>
                <c:pt idx="442">
                  <c:v>285</c:v>
                </c:pt>
                <c:pt idx="443">
                  <c:v>285</c:v>
                </c:pt>
                <c:pt idx="444">
                  <c:v>285</c:v>
                </c:pt>
                <c:pt idx="445">
                  <c:v>285</c:v>
                </c:pt>
                <c:pt idx="446">
                  <c:v>285</c:v>
                </c:pt>
                <c:pt idx="447">
                  <c:v>285</c:v>
                </c:pt>
                <c:pt idx="448">
                  <c:v>285</c:v>
                </c:pt>
                <c:pt idx="449">
                  <c:v>285</c:v>
                </c:pt>
                <c:pt idx="450">
                  <c:v>285</c:v>
                </c:pt>
                <c:pt idx="451">
                  <c:v>285</c:v>
                </c:pt>
                <c:pt idx="452">
                  <c:v>285</c:v>
                </c:pt>
                <c:pt idx="453">
                  <c:v>285</c:v>
                </c:pt>
                <c:pt idx="454">
                  <c:v>319.2</c:v>
                </c:pt>
                <c:pt idx="455">
                  <c:v>296.39999999999998</c:v>
                </c:pt>
                <c:pt idx="456">
                  <c:v>296.39999999999998</c:v>
                </c:pt>
                <c:pt idx="457">
                  <c:v>296.39999999999998</c:v>
                </c:pt>
                <c:pt idx="458">
                  <c:v>296.39999999999998</c:v>
                </c:pt>
                <c:pt idx="459">
                  <c:v>296.39999999999998</c:v>
                </c:pt>
                <c:pt idx="460">
                  <c:v>296.39999999999998</c:v>
                </c:pt>
                <c:pt idx="461">
                  <c:v>319.2</c:v>
                </c:pt>
                <c:pt idx="462">
                  <c:v>319.2</c:v>
                </c:pt>
                <c:pt idx="463">
                  <c:v>319.2</c:v>
                </c:pt>
                <c:pt idx="464">
                  <c:v>319.2</c:v>
                </c:pt>
                <c:pt idx="465">
                  <c:v>319.2</c:v>
                </c:pt>
                <c:pt idx="466">
                  <c:v>319.2</c:v>
                </c:pt>
                <c:pt idx="467">
                  <c:v>319.2</c:v>
                </c:pt>
                <c:pt idx="468">
                  <c:v>319.2</c:v>
                </c:pt>
                <c:pt idx="469">
                  <c:v>319.2</c:v>
                </c:pt>
                <c:pt idx="470">
                  <c:v>319.2</c:v>
                </c:pt>
                <c:pt idx="471">
                  <c:v>296.39999999999998</c:v>
                </c:pt>
                <c:pt idx="472">
                  <c:v>296.39999999999998</c:v>
                </c:pt>
                <c:pt idx="473">
                  <c:v>296.39999999999998</c:v>
                </c:pt>
                <c:pt idx="474">
                  <c:v>296.39999999999998</c:v>
                </c:pt>
                <c:pt idx="475">
                  <c:v>296.39999999999998</c:v>
                </c:pt>
                <c:pt idx="476">
                  <c:v>296.39999999999998</c:v>
                </c:pt>
                <c:pt idx="477">
                  <c:v>296.39999999999998</c:v>
                </c:pt>
                <c:pt idx="478">
                  <c:v>296.39999999999998</c:v>
                </c:pt>
                <c:pt idx="479">
                  <c:v>296.39999999999998</c:v>
                </c:pt>
                <c:pt idx="480">
                  <c:v>296.39999999999998</c:v>
                </c:pt>
                <c:pt idx="481">
                  <c:v>296.39999999999998</c:v>
                </c:pt>
                <c:pt idx="482">
                  <c:v>296.39999999999998</c:v>
                </c:pt>
                <c:pt idx="483">
                  <c:v>296.39999999999998</c:v>
                </c:pt>
                <c:pt idx="484">
                  <c:v>296.39999999999998</c:v>
                </c:pt>
                <c:pt idx="485">
                  <c:v>296.39999999999998</c:v>
                </c:pt>
                <c:pt idx="486">
                  <c:v>296.39999999999998</c:v>
                </c:pt>
                <c:pt idx="487">
                  <c:v>296.39999999999998</c:v>
                </c:pt>
                <c:pt idx="488">
                  <c:v>296.39999999999998</c:v>
                </c:pt>
                <c:pt idx="489">
                  <c:v>296.39999999999998</c:v>
                </c:pt>
                <c:pt idx="490">
                  <c:v>296.39999999999998</c:v>
                </c:pt>
                <c:pt idx="491">
                  <c:v>296.39999999999998</c:v>
                </c:pt>
                <c:pt idx="492">
                  <c:v>296.39999999999998</c:v>
                </c:pt>
                <c:pt idx="493">
                  <c:v>296.39999999999998</c:v>
                </c:pt>
                <c:pt idx="494">
                  <c:v>296.39999999999998</c:v>
                </c:pt>
                <c:pt idx="495">
                  <c:v>296.39999999999998</c:v>
                </c:pt>
                <c:pt idx="496">
                  <c:v>296.39999999999998</c:v>
                </c:pt>
                <c:pt idx="497">
                  <c:v>296.39999999999998</c:v>
                </c:pt>
                <c:pt idx="498">
                  <c:v>296.39999999999998</c:v>
                </c:pt>
                <c:pt idx="499">
                  <c:v>296.39999999999998</c:v>
                </c:pt>
                <c:pt idx="500">
                  <c:v>296.39999999999998</c:v>
                </c:pt>
                <c:pt idx="501">
                  <c:v>296.39999999999998</c:v>
                </c:pt>
                <c:pt idx="502">
                  <c:v>296.39999999999998</c:v>
                </c:pt>
                <c:pt idx="503">
                  <c:v>296.39999999999998</c:v>
                </c:pt>
                <c:pt idx="504">
                  <c:v>296.39999999999998</c:v>
                </c:pt>
                <c:pt idx="505">
                  <c:v>296.39999999999998</c:v>
                </c:pt>
                <c:pt idx="506">
                  <c:v>296.39999999999998</c:v>
                </c:pt>
                <c:pt idx="507">
                  <c:v>296.39999999999998</c:v>
                </c:pt>
                <c:pt idx="508">
                  <c:v>296.39999999999998</c:v>
                </c:pt>
                <c:pt idx="509">
                  <c:v>296.39999999999998</c:v>
                </c:pt>
                <c:pt idx="510">
                  <c:v>296.39999999999998</c:v>
                </c:pt>
                <c:pt idx="511">
                  <c:v>296.39999999999998</c:v>
                </c:pt>
                <c:pt idx="512">
                  <c:v>296.39999999999998</c:v>
                </c:pt>
                <c:pt idx="513">
                  <c:v>296.39999999999998</c:v>
                </c:pt>
                <c:pt idx="514">
                  <c:v>296.39999999999998</c:v>
                </c:pt>
                <c:pt idx="515">
                  <c:v>296.39999999999998</c:v>
                </c:pt>
                <c:pt idx="516">
                  <c:v>296.39999999999998</c:v>
                </c:pt>
                <c:pt idx="517">
                  <c:v>296.39999999999998</c:v>
                </c:pt>
                <c:pt idx="518">
                  <c:v>296.39999999999998</c:v>
                </c:pt>
                <c:pt idx="519">
                  <c:v>296.39999999999998</c:v>
                </c:pt>
                <c:pt idx="520">
                  <c:v>296.39999999999998</c:v>
                </c:pt>
                <c:pt idx="521">
                  <c:v>296.39999999999998</c:v>
                </c:pt>
                <c:pt idx="522">
                  <c:v>296.39999999999998</c:v>
                </c:pt>
                <c:pt idx="523">
                  <c:v>296.39999999999998</c:v>
                </c:pt>
                <c:pt idx="524">
                  <c:v>296.39999999999998</c:v>
                </c:pt>
                <c:pt idx="525">
                  <c:v>296.39999999999998</c:v>
                </c:pt>
                <c:pt idx="526">
                  <c:v>296.39999999999998</c:v>
                </c:pt>
                <c:pt idx="527">
                  <c:v>296.39999999999998</c:v>
                </c:pt>
                <c:pt idx="528">
                  <c:v>296.39999999999998</c:v>
                </c:pt>
                <c:pt idx="529">
                  <c:v>296.39999999999998</c:v>
                </c:pt>
                <c:pt idx="530">
                  <c:v>296.39999999999998</c:v>
                </c:pt>
                <c:pt idx="531">
                  <c:v>285</c:v>
                </c:pt>
                <c:pt idx="532">
                  <c:v>285</c:v>
                </c:pt>
                <c:pt idx="533">
                  <c:v>285</c:v>
                </c:pt>
                <c:pt idx="534">
                  <c:v>285</c:v>
                </c:pt>
                <c:pt idx="535">
                  <c:v>285</c:v>
                </c:pt>
                <c:pt idx="536">
                  <c:v>285</c:v>
                </c:pt>
                <c:pt idx="537">
                  <c:v>285</c:v>
                </c:pt>
                <c:pt idx="538">
                  <c:v>285</c:v>
                </c:pt>
                <c:pt idx="539">
                  <c:v>285</c:v>
                </c:pt>
                <c:pt idx="540">
                  <c:v>285</c:v>
                </c:pt>
                <c:pt idx="541">
                  <c:v>285</c:v>
                </c:pt>
                <c:pt idx="542">
                  <c:v>285</c:v>
                </c:pt>
                <c:pt idx="543">
                  <c:v>285</c:v>
                </c:pt>
                <c:pt idx="544">
                  <c:v>285</c:v>
                </c:pt>
                <c:pt idx="545">
                  <c:v>285</c:v>
                </c:pt>
                <c:pt idx="546">
                  <c:v>285</c:v>
                </c:pt>
                <c:pt idx="547">
                  <c:v>285</c:v>
                </c:pt>
                <c:pt idx="548">
                  <c:v>285</c:v>
                </c:pt>
                <c:pt idx="549">
                  <c:v>285</c:v>
                </c:pt>
                <c:pt idx="550">
                  <c:v>285</c:v>
                </c:pt>
                <c:pt idx="551">
                  <c:v>285</c:v>
                </c:pt>
                <c:pt idx="552">
                  <c:v>285</c:v>
                </c:pt>
                <c:pt idx="553">
                  <c:v>285</c:v>
                </c:pt>
                <c:pt idx="554">
                  <c:v>285</c:v>
                </c:pt>
                <c:pt idx="555">
                  <c:v>285</c:v>
                </c:pt>
                <c:pt idx="556">
                  <c:v>285</c:v>
                </c:pt>
                <c:pt idx="557">
                  <c:v>285</c:v>
                </c:pt>
                <c:pt idx="558">
                  <c:v>285</c:v>
                </c:pt>
                <c:pt idx="559">
                  <c:v>296.39999999999998</c:v>
                </c:pt>
                <c:pt idx="560">
                  <c:v>296.39999999999998</c:v>
                </c:pt>
                <c:pt idx="561">
                  <c:v>296.39999999999998</c:v>
                </c:pt>
                <c:pt idx="562">
                  <c:v>296.39999999999998</c:v>
                </c:pt>
                <c:pt idx="563">
                  <c:v>296.39999999999998</c:v>
                </c:pt>
                <c:pt idx="564">
                  <c:v>296.39999999999998</c:v>
                </c:pt>
                <c:pt idx="565">
                  <c:v>296.39999999999998</c:v>
                </c:pt>
                <c:pt idx="566">
                  <c:v>296.39999999999998</c:v>
                </c:pt>
                <c:pt idx="567">
                  <c:v>296.39999999999998</c:v>
                </c:pt>
                <c:pt idx="568">
                  <c:v>296.39999999999998</c:v>
                </c:pt>
                <c:pt idx="569">
                  <c:v>296.39999999999998</c:v>
                </c:pt>
                <c:pt idx="570">
                  <c:v>296.39999999999998</c:v>
                </c:pt>
                <c:pt idx="571">
                  <c:v>296.39999999999998</c:v>
                </c:pt>
                <c:pt idx="572">
                  <c:v>296.39999999999998</c:v>
                </c:pt>
                <c:pt idx="573">
                  <c:v>296.39999999999998</c:v>
                </c:pt>
                <c:pt idx="574">
                  <c:v>296.39999999999998</c:v>
                </c:pt>
                <c:pt idx="575">
                  <c:v>296.39999999999998</c:v>
                </c:pt>
                <c:pt idx="576">
                  <c:v>296.39999999999998</c:v>
                </c:pt>
                <c:pt idx="577">
                  <c:v>296.39999999999998</c:v>
                </c:pt>
                <c:pt idx="578">
                  <c:v>296.39999999999998</c:v>
                </c:pt>
                <c:pt idx="579">
                  <c:v>296.39999999999998</c:v>
                </c:pt>
                <c:pt idx="580">
                  <c:v>296.39999999999998</c:v>
                </c:pt>
                <c:pt idx="581">
                  <c:v>296.39999999999998</c:v>
                </c:pt>
                <c:pt idx="582">
                  <c:v>296.39999999999998</c:v>
                </c:pt>
                <c:pt idx="583">
                  <c:v>296.39999999999998</c:v>
                </c:pt>
                <c:pt idx="584">
                  <c:v>296.39999999999998</c:v>
                </c:pt>
                <c:pt idx="585">
                  <c:v>296.39999999999998</c:v>
                </c:pt>
                <c:pt idx="586">
                  <c:v>296.39999999999998</c:v>
                </c:pt>
                <c:pt idx="587">
                  <c:v>296.39999999999998</c:v>
                </c:pt>
                <c:pt idx="588">
                  <c:v>296.39999999999998</c:v>
                </c:pt>
                <c:pt idx="589">
                  <c:v>296.39999999999998</c:v>
                </c:pt>
                <c:pt idx="590">
                  <c:v>296.39999999999998</c:v>
                </c:pt>
                <c:pt idx="591">
                  <c:v>296.39999999999998</c:v>
                </c:pt>
                <c:pt idx="592">
                  <c:v>296.39999999999998</c:v>
                </c:pt>
                <c:pt idx="593">
                  <c:v>296.39999999999998</c:v>
                </c:pt>
                <c:pt idx="594">
                  <c:v>296.39999999999998</c:v>
                </c:pt>
                <c:pt idx="595">
                  <c:v>296.39999999999998</c:v>
                </c:pt>
                <c:pt idx="596">
                  <c:v>296.39999999999998</c:v>
                </c:pt>
                <c:pt idx="597">
                  <c:v>296.39999999999998</c:v>
                </c:pt>
                <c:pt idx="598">
                  <c:v>296.39999999999998</c:v>
                </c:pt>
                <c:pt idx="599">
                  <c:v>296.39999999999998</c:v>
                </c:pt>
                <c:pt idx="600">
                  <c:v>296.39999999999998</c:v>
                </c:pt>
                <c:pt idx="601">
                  <c:v>296.39999999999998</c:v>
                </c:pt>
                <c:pt idx="602">
                  <c:v>296.39999999999998</c:v>
                </c:pt>
                <c:pt idx="603">
                  <c:v>296.39999999999998</c:v>
                </c:pt>
                <c:pt idx="604">
                  <c:v>296.39999999999998</c:v>
                </c:pt>
                <c:pt idx="605">
                  <c:v>296.39999999999998</c:v>
                </c:pt>
                <c:pt idx="606">
                  <c:v>296.39999999999998</c:v>
                </c:pt>
                <c:pt idx="607">
                  <c:v>296.39999999999998</c:v>
                </c:pt>
                <c:pt idx="608">
                  <c:v>296.39999999999998</c:v>
                </c:pt>
                <c:pt idx="609">
                  <c:v>296.39999999999998</c:v>
                </c:pt>
                <c:pt idx="610">
                  <c:v>296.39999999999998</c:v>
                </c:pt>
                <c:pt idx="611">
                  <c:v>296.39999999999998</c:v>
                </c:pt>
                <c:pt idx="612">
                  <c:v>296.39999999999998</c:v>
                </c:pt>
                <c:pt idx="613">
                  <c:v>296.39999999999998</c:v>
                </c:pt>
                <c:pt idx="614">
                  <c:v>296.39999999999998</c:v>
                </c:pt>
                <c:pt idx="615">
                  <c:v>296.39999999999998</c:v>
                </c:pt>
                <c:pt idx="616">
                  <c:v>296.39999999999998</c:v>
                </c:pt>
                <c:pt idx="617">
                  <c:v>296.39999999999998</c:v>
                </c:pt>
                <c:pt idx="618">
                  <c:v>296.39999999999998</c:v>
                </c:pt>
                <c:pt idx="619">
                  <c:v>296.39999999999998</c:v>
                </c:pt>
                <c:pt idx="620">
                  <c:v>296.39999999999998</c:v>
                </c:pt>
                <c:pt idx="621">
                  <c:v>296.39999999999998</c:v>
                </c:pt>
                <c:pt idx="622">
                  <c:v>296.39999999999998</c:v>
                </c:pt>
                <c:pt idx="623">
                  <c:v>296.39999999999998</c:v>
                </c:pt>
                <c:pt idx="624">
                  <c:v>296.39999999999998</c:v>
                </c:pt>
                <c:pt idx="625">
                  <c:v>296.39999999999998</c:v>
                </c:pt>
                <c:pt idx="626">
                  <c:v>296.39999999999998</c:v>
                </c:pt>
                <c:pt idx="627">
                  <c:v>296.39999999999998</c:v>
                </c:pt>
                <c:pt idx="628">
                  <c:v>296.39999999999998</c:v>
                </c:pt>
                <c:pt idx="629">
                  <c:v>296.39999999999998</c:v>
                </c:pt>
                <c:pt idx="630">
                  <c:v>296.39999999999998</c:v>
                </c:pt>
                <c:pt idx="631">
                  <c:v>296.39999999999998</c:v>
                </c:pt>
                <c:pt idx="632">
                  <c:v>296.39999999999998</c:v>
                </c:pt>
                <c:pt idx="633">
                  <c:v>296.39999999999998</c:v>
                </c:pt>
                <c:pt idx="634">
                  <c:v>296.39999999999998</c:v>
                </c:pt>
                <c:pt idx="635">
                  <c:v>296.39999999999998</c:v>
                </c:pt>
                <c:pt idx="636">
                  <c:v>296.39999999999998</c:v>
                </c:pt>
                <c:pt idx="637">
                  <c:v>296.39999999999998</c:v>
                </c:pt>
                <c:pt idx="638">
                  <c:v>296.39999999999998</c:v>
                </c:pt>
                <c:pt idx="639">
                  <c:v>296.39999999999998</c:v>
                </c:pt>
                <c:pt idx="640">
                  <c:v>296.39999999999998</c:v>
                </c:pt>
                <c:pt idx="641">
                  <c:v>296.39999999999998</c:v>
                </c:pt>
                <c:pt idx="642">
                  <c:v>296.39999999999998</c:v>
                </c:pt>
                <c:pt idx="643">
                  <c:v>296.39999999999998</c:v>
                </c:pt>
                <c:pt idx="644">
                  <c:v>296.39999999999998</c:v>
                </c:pt>
                <c:pt idx="645">
                  <c:v>296.39999999999998</c:v>
                </c:pt>
                <c:pt idx="646">
                  <c:v>296.39999999999998</c:v>
                </c:pt>
                <c:pt idx="647">
                  <c:v>296.39999999999998</c:v>
                </c:pt>
                <c:pt idx="648">
                  <c:v>296.39999999999998</c:v>
                </c:pt>
                <c:pt idx="649">
                  <c:v>296.39999999999998</c:v>
                </c:pt>
                <c:pt idx="650">
                  <c:v>296.39999999999998</c:v>
                </c:pt>
                <c:pt idx="651">
                  <c:v>296.39999999999998</c:v>
                </c:pt>
                <c:pt idx="652">
                  <c:v>296.39999999999998</c:v>
                </c:pt>
                <c:pt idx="653">
                  <c:v>296.39999999999998</c:v>
                </c:pt>
                <c:pt idx="654">
                  <c:v>296.39999999999998</c:v>
                </c:pt>
                <c:pt idx="655">
                  <c:v>296.39999999999998</c:v>
                </c:pt>
                <c:pt idx="656">
                  <c:v>296.39999999999998</c:v>
                </c:pt>
                <c:pt idx="657">
                  <c:v>296.39999999999998</c:v>
                </c:pt>
                <c:pt idx="658">
                  <c:v>296.39999999999998</c:v>
                </c:pt>
                <c:pt idx="659">
                  <c:v>296.39999999999998</c:v>
                </c:pt>
                <c:pt idx="660">
                  <c:v>296.39999999999998</c:v>
                </c:pt>
                <c:pt idx="661">
                  <c:v>296.39999999999998</c:v>
                </c:pt>
                <c:pt idx="662">
                  <c:v>296.39999999999998</c:v>
                </c:pt>
                <c:pt idx="663">
                  <c:v>296.39999999999998</c:v>
                </c:pt>
                <c:pt idx="664">
                  <c:v>296.39999999999998</c:v>
                </c:pt>
                <c:pt idx="665">
                  <c:v>296.39999999999998</c:v>
                </c:pt>
                <c:pt idx="666">
                  <c:v>296.39999999999998</c:v>
                </c:pt>
                <c:pt idx="667">
                  <c:v>296.39999999999998</c:v>
                </c:pt>
                <c:pt idx="668">
                  <c:v>296.39999999999998</c:v>
                </c:pt>
                <c:pt idx="669">
                  <c:v>296.39999999999998</c:v>
                </c:pt>
                <c:pt idx="670">
                  <c:v>296.39999999999998</c:v>
                </c:pt>
                <c:pt idx="671">
                  <c:v>296.39999999999998</c:v>
                </c:pt>
                <c:pt idx="672">
                  <c:v>296.39999999999998</c:v>
                </c:pt>
                <c:pt idx="673">
                  <c:v>296.39999999999998</c:v>
                </c:pt>
                <c:pt idx="674">
                  <c:v>296.39999999999998</c:v>
                </c:pt>
                <c:pt idx="675">
                  <c:v>296.39999999999998</c:v>
                </c:pt>
                <c:pt idx="676">
                  <c:v>296.39999999999998</c:v>
                </c:pt>
                <c:pt idx="677">
                  <c:v>296.39999999999998</c:v>
                </c:pt>
                <c:pt idx="678">
                  <c:v>296.39999999999998</c:v>
                </c:pt>
                <c:pt idx="679">
                  <c:v>296.39999999999998</c:v>
                </c:pt>
                <c:pt idx="680">
                  <c:v>296.39999999999998</c:v>
                </c:pt>
                <c:pt idx="681">
                  <c:v>296.39999999999998</c:v>
                </c:pt>
                <c:pt idx="682">
                  <c:v>296.39999999999998</c:v>
                </c:pt>
                <c:pt idx="683">
                  <c:v>296.39999999999998</c:v>
                </c:pt>
                <c:pt idx="684">
                  <c:v>296.39999999999998</c:v>
                </c:pt>
                <c:pt idx="685">
                  <c:v>296.39999999999998</c:v>
                </c:pt>
                <c:pt idx="686">
                  <c:v>296.39999999999998</c:v>
                </c:pt>
                <c:pt idx="687">
                  <c:v>296.39999999999998</c:v>
                </c:pt>
                <c:pt idx="688">
                  <c:v>296.39999999999998</c:v>
                </c:pt>
                <c:pt idx="689">
                  <c:v>296.39999999999998</c:v>
                </c:pt>
                <c:pt idx="690">
                  <c:v>296.39999999999998</c:v>
                </c:pt>
                <c:pt idx="691">
                  <c:v>296.39999999999998</c:v>
                </c:pt>
                <c:pt idx="692">
                  <c:v>296.39999999999998</c:v>
                </c:pt>
                <c:pt idx="693">
                  <c:v>296.39999999999998</c:v>
                </c:pt>
                <c:pt idx="694">
                  <c:v>296.39999999999998</c:v>
                </c:pt>
                <c:pt idx="695">
                  <c:v>296.39999999999998</c:v>
                </c:pt>
                <c:pt idx="696">
                  <c:v>296.39999999999998</c:v>
                </c:pt>
                <c:pt idx="697">
                  <c:v>296.39999999999998</c:v>
                </c:pt>
                <c:pt idx="698">
                  <c:v>296.39999999999998</c:v>
                </c:pt>
                <c:pt idx="699">
                  <c:v>296.39999999999998</c:v>
                </c:pt>
                <c:pt idx="700">
                  <c:v>296.39999999999998</c:v>
                </c:pt>
                <c:pt idx="701">
                  <c:v>296.39999999999998</c:v>
                </c:pt>
                <c:pt idx="702">
                  <c:v>296.39999999999998</c:v>
                </c:pt>
                <c:pt idx="703">
                  <c:v>296.39999999999998</c:v>
                </c:pt>
                <c:pt idx="704">
                  <c:v>296.39999999999998</c:v>
                </c:pt>
                <c:pt idx="705">
                  <c:v>296.39999999999998</c:v>
                </c:pt>
                <c:pt idx="706">
                  <c:v>296.39999999999998</c:v>
                </c:pt>
                <c:pt idx="707">
                  <c:v>296.39999999999998</c:v>
                </c:pt>
                <c:pt idx="708">
                  <c:v>296.39999999999998</c:v>
                </c:pt>
                <c:pt idx="709">
                  <c:v>296.39999999999998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9-40C3-AED6-9707EA4FA7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3824520"/>
        <c:axId val="573824128"/>
      </c:lineChart>
      <c:catAx>
        <c:axId val="573824520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3824128"/>
        <c:crosses val="autoZero"/>
        <c:auto val="0"/>
        <c:lblAlgn val="ctr"/>
        <c:lblOffset val="100"/>
        <c:noMultiLvlLbl val="0"/>
      </c:catAx>
      <c:valAx>
        <c:axId val="573824128"/>
        <c:scaling>
          <c:orientation val="minMax"/>
          <c:max val="340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382452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4803149606299213" l="0" r="0" t="0.74803149606299213" header="0.31496062992125984" footer="0.31496062992125984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泉北工場　日別予想作業時間</a:t>
            </a:r>
            <a:r>
              <a:rPr lang="en-US"/>
              <a:t>(</a:t>
            </a:r>
            <a:r>
              <a:rPr lang="ja-JP"/>
              <a:t>鍛冶作業</a:t>
            </a:r>
            <a:r>
              <a:rPr lang="en-US"/>
              <a:t>)</a:t>
            </a:r>
            <a:endParaRPr lang="ja-JP"/>
          </a:p>
        </c:rich>
      </c:tx>
      <c:layout>
        <c:manualLayout>
          <c:xMode val="edge"/>
          <c:yMode val="edge"/>
          <c:x val="0.72141926703606496"/>
          <c:y val="1.965320354802688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5.3040978938035431E-3"/>
          <c:y val="9.1554378242956716E-2"/>
          <c:w val="0.99020939024819865"/>
          <c:h val="0.82165843796552462"/>
        </c:manualLayout>
      </c:layout>
      <c:barChart>
        <c:barDir val="col"/>
        <c:grouping val="stacked"/>
        <c:varyColors val="0"/>
        <c:ser>
          <c:idx val="0"/>
          <c:order val="0"/>
          <c:tx>
            <c:v>鍛冶予想時間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阪上班!$OP$248:$APW$248</c:f>
              <c:numCache>
                <c:formatCode>0_ </c:formatCode>
                <c:ptCount val="710"/>
                <c:pt idx="0">
                  <c:v>121</c:v>
                </c:pt>
                <c:pt idx="1">
                  <c:v>115</c:v>
                </c:pt>
                <c:pt idx="2">
                  <c:v>107</c:v>
                </c:pt>
                <c:pt idx="3">
                  <c:v>98</c:v>
                </c:pt>
                <c:pt idx="4">
                  <c:v>0</c:v>
                </c:pt>
                <c:pt idx="5">
                  <c:v>0</c:v>
                </c:pt>
                <c:pt idx="6">
                  <c:v>109</c:v>
                </c:pt>
                <c:pt idx="7">
                  <c:v>121</c:v>
                </c:pt>
                <c:pt idx="8">
                  <c:v>103</c:v>
                </c:pt>
                <c:pt idx="9">
                  <c:v>135</c:v>
                </c:pt>
                <c:pt idx="10">
                  <c:v>146</c:v>
                </c:pt>
                <c:pt idx="11">
                  <c:v>23</c:v>
                </c:pt>
                <c:pt idx="12">
                  <c:v>0</c:v>
                </c:pt>
                <c:pt idx="13">
                  <c:v>148</c:v>
                </c:pt>
                <c:pt idx="14">
                  <c:v>130</c:v>
                </c:pt>
                <c:pt idx="15">
                  <c:v>101</c:v>
                </c:pt>
                <c:pt idx="16">
                  <c:v>82</c:v>
                </c:pt>
                <c:pt idx="17">
                  <c:v>75</c:v>
                </c:pt>
                <c:pt idx="18">
                  <c:v>95</c:v>
                </c:pt>
                <c:pt idx="19">
                  <c:v>0</c:v>
                </c:pt>
                <c:pt idx="20">
                  <c:v>87</c:v>
                </c:pt>
                <c:pt idx="21">
                  <c:v>30</c:v>
                </c:pt>
                <c:pt idx="22">
                  <c:v>83.5</c:v>
                </c:pt>
                <c:pt idx="23">
                  <c:v>103</c:v>
                </c:pt>
                <c:pt idx="24">
                  <c:v>97</c:v>
                </c:pt>
                <c:pt idx="25">
                  <c:v>13</c:v>
                </c:pt>
                <c:pt idx="26">
                  <c:v>0</c:v>
                </c:pt>
                <c:pt idx="27">
                  <c:v>75</c:v>
                </c:pt>
                <c:pt idx="28">
                  <c:v>78</c:v>
                </c:pt>
                <c:pt idx="29">
                  <c:v>76</c:v>
                </c:pt>
                <c:pt idx="30">
                  <c:v>110</c:v>
                </c:pt>
                <c:pt idx="31">
                  <c:v>113</c:v>
                </c:pt>
                <c:pt idx="32">
                  <c:v>28</c:v>
                </c:pt>
                <c:pt idx="33">
                  <c:v>0</c:v>
                </c:pt>
                <c:pt idx="34">
                  <c:v>0</c:v>
                </c:pt>
                <c:pt idx="35">
                  <c:v>104</c:v>
                </c:pt>
                <c:pt idx="36">
                  <c:v>107</c:v>
                </c:pt>
                <c:pt idx="37">
                  <c:v>110</c:v>
                </c:pt>
                <c:pt idx="38">
                  <c:v>91</c:v>
                </c:pt>
                <c:pt idx="39">
                  <c:v>53</c:v>
                </c:pt>
                <c:pt idx="40">
                  <c:v>0</c:v>
                </c:pt>
                <c:pt idx="41">
                  <c:v>63</c:v>
                </c:pt>
                <c:pt idx="42">
                  <c:v>50</c:v>
                </c:pt>
                <c:pt idx="43">
                  <c:v>66</c:v>
                </c:pt>
                <c:pt idx="44">
                  <c:v>53</c:v>
                </c:pt>
                <c:pt idx="45">
                  <c:v>86</c:v>
                </c:pt>
                <c:pt idx="46">
                  <c:v>25</c:v>
                </c:pt>
                <c:pt idx="47">
                  <c:v>0</c:v>
                </c:pt>
                <c:pt idx="48">
                  <c:v>106</c:v>
                </c:pt>
                <c:pt idx="49">
                  <c:v>105</c:v>
                </c:pt>
                <c:pt idx="50">
                  <c:v>90</c:v>
                </c:pt>
                <c:pt idx="51">
                  <c:v>127</c:v>
                </c:pt>
                <c:pt idx="52">
                  <c:v>125</c:v>
                </c:pt>
                <c:pt idx="53">
                  <c:v>24</c:v>
                </c:pt>
                <c:pt idx="54">
                  <c:v>0</c:v>
                </c:pt>
                <c:pt idx="55">
                  <c:v>150</c:v>
                </c:pt>
                <c:pt idx="56">
                  <c:v>101</c:v>
                </c:pt>
                <c:pt idx="57">
                  <c:v>108</c:v>
                </c:pt>
                <c:pt idx="58">
                  <c:v>26</c:v>
                </c:pt>
                <c:pt idx="59">
                  <c:v>113</c:v>
                </c:pt>
                <c:pt idx="60">
                  <c:v>100</c:v>
                </c:pt>
                <c:pt idx="61">
                  <c:v>0</c:v>
                </c:pt>
                <c:pt idx="62">
                  <c:v>132</c:v>
                </c:pt>
                <c:pt idx="63">
                  <c:v>127</c:v>
                </c:pt>
                <c:pt idx="64">
                  <c:v>115</c:v>
                </c:pt>
                <c:pt idx="65">
                  <c:v>111</c:v>
                </c:pt>
                <c:pt idx="66">
                  <c:v>141</c:v>
                </c:pt>
                <c:pt idx="67">
                  <c:v>109</c:v>
                </c:pt>
                <c:pt idx="68">
                  <c:v>0</c:v>
                </c:pt>
                <c:pt idx="69">
                  <c:v>139</c:v>
                </c:pt>
                <c:pt idx="70">
                  <c:v>126</c:v>
                </c:pt>
                <c:pt idx="71">
                  <c:v>77</c:v>
                </c:pt>
                <c:pt idx="72">
                  <c:v>94</c:v>
                </c:pt>
                <c:pt idx="73">
                  <c:v>84</c:v>
                </c:pt>
                <c:pt idx="74">
                  <c:v>0</c:v>
                </c:pt>
                <c:pt idx="75">
                  <c:v>0</c:v>
                </c:pt>
                <c:pt idx="76">
                  <c:v>64</c:v>
                </c:pt>
                <c:pt idx="77">
                  <c:v>63</c:v>
                </c:pt>
                <c:pt idx="78">
                  <c:v>84</c:v>
                </c:pt>
                <c:pt idx="79">
                  <c:v>75</c:v>
                </c:pt>
                <c:pt idx="80">
                  <c:v>72</c:v>
                </c:pt>
                <c:pt idx="81">
                  <c:v>0</c:v>
                </c:pt>
                <c:pt idx="82">
                  <c:v>0</c:v>
                </c:pt>
                <c:pt idx="83">
                  <c:v>65</c:v>
                </c:pt>
                <c:pt idx="84">
                  <c:v>44</c:v>
                </c:pt>
                <c:pt idx="85">
                  <c:v>62</c:v>
                </c:pt>
                <c:pt idx="86">
                  <c:v>69</c:v>
                </c:pt>
                <c:pt idx="87">
                  <c:v>61</c:v>
                </c:pt>
                <c:pt idx="88">
                  <c:v>0</c:v>
                </c:pt>
                <c:pt idx="89">
                  <c:v>0</c:v>
                </c:pt>
                <c:pt idx="90">
                  <c:v>67</c:v>
                </c:pt>
                <c:pt idx="91">
                  <c:v>71</c:v>
                </c:pt>
                <c:pt idx="92">
                  <c:v>68</c:v>
                </c:pt>
                <c:pt idx="93">
                  <c:v>74</c:v>
                </c:pt>
                <c:pt idx="94">
                  <c:v>86</c:v>
                </c:pt>
                <c:pt idx="95">
                  <c:v>79</c:v>
                </c:pt>
                <c:pt idx="96">
                  <c:v>0</c:v>
                </c:pt>
                <c:pt idx="97">
                  <c:v>60</c:v>
                </c:pt>
                <c:pt idx="98">
                  <c:v>0</c:v>
                </c:pt>
                <c:pt idx="99">
                  <c:v>64</c:v>
                </c:pt>
                <c:pt idx="100">
                  <c:v>93</c:v>
                </c:pt>
                <c:pt idx="101">
                  <c:v>51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75</c:v>
                </c:pt>
                <c:pt idx="107">
                  <c:v>78</c:v>
                </c:pt>
                <c:pt idx="108">
                  <c:v>97</c:v>
                </c:pt>
                <c:pt idx="109">
                  <c:v>103</c:v>
                </c:pt>
                <c:pt idx="110">
                  <c:v>0</c:v>
                </c:pt>
                <c:pt idx="111">
                  <c:v>101</c:v>
                </c:pt>
                <c:pt idx="112">
                  <c:v>110</c:v>
                </c:pt>
                <c:pt idx="113">
                  <c:v>89</c:v>
                </c:pt>
                <c:pt idx="114">
                  <c:v>91</c:v>
                </c:pt>
                <c:pt idx="115">
                  <c:v>91</c:v>
                </c:pt>
                <c:pt idx="116">
                  <c:v>83</c:v>
                </c:pt>
                <c:pt idx="117">
                  <c:v>0</c:v>
                </c:pt>
                <c:pt idx="118">
                  <c:v>79</c:v>
                </c:pt>
                <c:pt idx="119">
                  <c:v>82</c:v>
                </c:pt>
                <c:pt idx="120">
                  <c:v>109</c:v>
                </c:pt>
                <c:pt idx="121">
                  <c:v>107</c:v>
                </c:pt>
                <c:pt idx="122">
                  <c:v>81</c:v>
                </c:pt>
                <c:pt idx="123">
                  <c:v>4</c:v>
                </c:pt>
                <c:pt idx="124">
                  <c:v>0</c:v>
                </c:pt>
                <c:pt idx="125">
                  <c:v>129</c:v>
                </c:pt>
                <c:pt idx="126">
                  <c:v>99</c:v>
                </c:pt>
                <c:pt idx="127">
                  <c:v>110</c:v>
                </c:pt>
                <c:pt idx="128">
                  <c:v>107</c:v>
                </c:pt>
                <c:pt idx="129">
                  <c:v>112</c:v>
                </c:pt>
                <c:pt idx="130">
                  <c:v>8</c:v>
                </c:pt>
                <c:pt idx="131">
                  <c:v>0</c:v>
                </c:pt>
                <c:pt idx="132">
                  <c:v>121</c:v>
                </c:pt>
                <c:pt idx="133">
                  <c:v>102</c:v>
                </c:pt>
                <c:pt idx="134">
                  <c:v>125</c:v>
                </c:pt>
                <c:pt idx="135">
                  <c:v>122.5</c:v>
                </c:pt>
                <c:pt idx="136">
                  <c:v>105</c:v>
                </c:pt>
                <c:pt idx="137">
                  <c:v>73</c:v>
                </c:pt>
                <c:pt idx="138">
                  <c:v>0</c:v>
                </c:pt>
                <c:pt idx="139">
                  <c:v>92</c:v>
                </c:pt>
                <c:pt idx="140">
                  <c:v>83</c:v>
                </c:pt>
                <c:pt idx="141">
                  <c:v>104</c:v>
                </c:pt>
                <c:pt idx="142">
                  <c:v>114</c:v>
                </c:pt>
                <c:pt idx="143">
                  <c:v>117</c:v>
                </c:pt>
                <c:pt idx="144">
                  <c:v>8</c:v>
                </c:pt>
                <c:pt idx="145">
                  <c:v>0</c:v>
                </c:pt>
                <c:pt idx="146">
                  <c:v>109</c:v>
                </c:pt>
                <c:pt idx="147">
                  <c:v>61</c:v>
                </c:pt>
                <c:pt idx="148">
                  <c:v>84</c:v>
                </c:pt>
                <c:pt idx="149">
                  <c:v>71</c:v>
                </c:pt>
                <c:pt idx="150">
                  <c:v>78</c:v>
                </c:pt>
                <c:pt idx="151">
                  <c:v>32</c:v>
                </c:pt>
                <c:pt idx="152">
                  <c:v>0</c:v>
                </c:pt>
                <c:pt idx="153">
                  <c:v>92</c:v>
                </c:pt>
                <c:pt idx="154">
                  <c:v>150</c:v>
                </c:pt>
                <c:pt idx="155">
                  <c:v>102</c:v>
                </c:pt>
                <c:pt idx="156">
                  <c:v>150</c:v>
                </c:pt>
                <c:pt idx="157">
                  <c:v>131</c:v>
                </c:pt>
                <c:pt idx="158">
                  <c:v>40</c:v>
                </c:pt>
                <c:pt idx="159">
                  <c:v>0</c:v>
                </c:pt>
                <c:pt idx="160">
                  <c:v>125</c:v>
                </c:pt>
                <c:pt idx="161">
                  <c:v>144</c:v>
                </c:pt>
                <c:pt idx="162">
                  <c:v>126</c:v>
                </c:pt>
                <c:pt idx="163">
                  <c:v>133</c:v>
                </c:pt>
                <c:pt idx="164">
                  <c:v>136</c:v>
                </c:pt>
                <c:pt idx="165">
                  <c:v>102</c:v>
                </c:pt>
                <c:pt idx="166">
                  <c:v>0</c:v>
                </c:pt>
                <c:pt idx="167">
                  <c:v>105</c:v>
                </c:pt>
                <c:pt idx="168">
                  <c:v>161</c:v>
                </c:pt>
                <c:pt idx="169">
                  <c:v>122</c:v>
                </c:pt>
                <c:pt idx="170">
                  <c:v>118</c:v>
                </c:pt>
                <c:pt idx="171">
                  <c:v>131</c:v>
                </c:pt>
                <c:pt idx="172">
                  <c:v>8</c:v>
                </c:pt>
                <c:pt idx="173">
                  <c:v>0</c:v>
                </c:pt>
                <c:pt idx="174">
                  <c:v>115</c:v>
                </c:pt>
                <c:pt idx="175">
                  <c:v>120</c:v>
                </c:pt>
                <c:pt idx="176">
                  <c:v>92</c:v>
                </c:pt>
                <c:pt idx="177">
                  <c:v>107</c:v>
                </c:pt>
                <c:pt idx="178">
                  <c:v>102</c:v>
                </c:pt>
                <c:pt idx="179">
                  <c:v>25</c:v>
                </c:pt>
                <c:pt idx="180">
                  <c:v>0</c:v>
                </c:pt>
                <c:pt idx="181">
                  <c:v>0</c:v>
                </c:pt>
                <c:pt idx="182">
                  <c:v>114</c:v>
                </c:pt>
                <c:pt idx="183">
                  <c:v>104</c:v>
                </c:pt>
                <c:pt idx="184">
                  <c:v>90</c:v>
                </c:pt>
                <c:pt idx="185">
                  <c:v>118</c:v>
                </c:pt>
                <c:pt idx="186">
                  <c:v>116</c:v>
                </c:pt>
                <c:pt idx="187">
                  <c:v>0</c:v>
                </c:pt>
                <c:pt idx="188">
                  <c:v>108</c:v>
                </c:pt>
                <c:pt idx="189">
                  <c:v>106</c:v>
                </c:pt>
                <c:pt idx="190">
                  <c:v>78</c:v>
                </c:pt>
                <c:pt idx="191">
                  <c:v>91</c:v>
                </c:pt>
                <c:pt idx="192">
                  <c:v>79</c:v>
                </c:pt>
                <c:pt idx="193">
                  <c:v>82</c:v>
                </c:pt>
                <c:pt idx="194">
                  <c:v>0</c:v>
                </c:pt>
                <c:pt idx="195">
                  <c:v>93</c:v>
                </c:pt>
                <c:pt idx="196">
                  <c:v>114</c:v>
                </c:pt>
                <c:pt idx="197">
                  <c:v>108</c:v>
                </c:pt>
                <c:pt idx="198">
                  <c:v>116</c:v>
                </c:pt>
                <c:pt idx="199">
                  <c:v>127</c:v>
                </c:pt>
                <c:pt idx="200">
                  <c:v>119</c:v>
                </c:pt>
                <c:pt idx="201">
                  <c:v>0</c:v>
                </c:pt>
                <c:pt idx="202">
                  <c:v>0</c:v>
                </c:pt>
                <c:pt idx="203">
                  <c:v>75</c:v>
                </c:pt>
                <c:pt idx="204">
                  <c:v>11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99</c:v>
                </c:pt>
                <c:pt idx="210">
                  <c:v>90</c:v>
                </c:pt>
                <c:pt idx="211">
                  <c:v>86</c:v>
                </c:pt>
                <c:pt idx="212">
                  <c:v>98</c:v>
                </c:pt>
                <c:pt idx="213">
                  <c:v>104</c:v>
                </c:pt>
                <c:pt idx="214">
                  <c:v>4</c:v>
                </c:pt>
                <c:pt idx="215">
                  <c:v>0</c:v>
                </c:pt>
                <c:pt idx="216">
                  <c:v>121</c:v>
                </c:pt>
                <c:pt idx="217">
                  <c:v>131</c:v>
                </c:pt>
                <c:pt idx="218">
                  <c:v>114</c:v>
                </c:pt>
                <c:pt idx="219">
                  <c:v>131</c:v>
                </c:pt>
                <c:pt idx="220">
                  <c:v>120</c:v>
                </c:pt>
                <c:pt idx="221">
                  <c:v>18</c:v>
                </c:pt>
                <c:pt idx="222">
                  <c:v>0</c:v>
                </c:pt>
                <c:pt idx="223">
                  <c:v>119</c:v>
                </c:pt>
                <c:pt idx="224">
                  <c:v>128</c:v>
                </c:pt>
                <c:pt idx="225">
                  <c:v>116</c:v>
                </c:pt>
                <c:pt idx="226">
                  <c:v>122</c:v>
                </c:pt>
                <c:pt idx="227">
                  <c:v>102</c:v>
                </c:pt>
                <c:pt idx="228">
                  <c:v>14</c:v>
                </c:pt>
                <c:pt idx="229">
                  <c:v>0</c:v>
                </c:pt>
                <c:pt idx="230">
                  <c:v>131</c:v>
                </c:pt>
                <c:pt idx="231">
                  <c:v>116</c:v>
                </c:pt>
                <c:pt idx="232">
                  <c:v>112</c:v>
                </c:pt>
                <c:pt idx="233">
                  <c:v>118</c:v>
                </c:pt>
                <c:pt idx="234">
                  <c:v>107</c:v>
                </c:pt>
                <c:pt idx="235">
                  <c:v>8</c:v>
                </c:pt>
                <c:pt idx="236">
                  <c:v>0</c:v>
                </c:pt>
                <c:pt idx="237">
                  <c:v>0</c:v>
                </c:pt>
                <c:pt idx="238">
                  <c:v>115</c:v>
                </c:pt>
                <c:pt idx="239">
                  <c:v>116</c:v>
                </c:pt>
                <c:pt idx="240">
                  <c:v>114</c:v>
                </c:pt>
                <c:pt idx="241">
                  <c:v>103</c:v>
                </c:pt>
                <c:pt idx="242">
                  <c:v>16</c:v>
                </c:pt>
                <c:pt idx="243">
                  <c:v>0</c:v>
                </c:pt>
                <c:pt idx="244">
                  <c:v>91</c:v>
                </c:pt>
                <c:pt idx="245">
                  <c:v>8</c:v>
                </c:pt>
                <c:pt idx="246">
                  <c:v>70</c:v>
                </c:pt>
                <c:pt idx="247">
                  <c:v>44</c:v>
                </c:pt>
                <c:pt idx="248">
                  <c:v>76</c:v>
                </c:pt>
                <c:pt idx="249">
                  <c:v>0</c:v>
                </c:pt>
                <c:pt idx="250">
                  <c:v>0</c:v>
                </c:pt>
                <c:pt idx="251">
                  <c:v>107</c:v>
                </c:pt>
                <c:pt idx="252">
                  <c:v>98</c:v>
                </c:pt>
                <c:pt idx="253">
                  <c:v>80</c:v>
                </c:pt>
                <c:pt idx="254">
                  <c:v>95</c:v>
                </c:pt>
                <c:pt idx="255">
                  <c:v>92</c:v>
                </c:pt>
                <c:pt idx="256">
                  <c:v>59</c:v>
                </c:pt>
                <c:pt idx="257">
                  <c:v>0</c:v>
                </c:pt>
                <c:pt idx="258">
                  <c:v>43</c:v>
                </c:pt>
                <c:pt idx="259">
                  <c:v>71</c:v>
                </c:pt>
                <c:pt idx="260">
                  <c:v>90</c:v>
                </c:pt>
                <c:pt idx="261">
                  <c:v>82</c:v>
                </c:pt>
                <c:pt idx="262">
                  <c:v>83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63</c:v>
                </c:pt>
                <c:pt idx="267">
                  <c:v>67</c:v>
                </c:pt>
                <c:pt idx="268">
                  <c:v>45</c:v>
                </c:pt>
                <c:pt idx="269">
                  <c:v>66</c:v>
                </c:pt>
                <c:pt idx="270">
                  <c:v>0</c:v>
                </c:pt>
                <c:pt idx="271">
                  <c:v>0</c:v>
                </c:pt>
                <c:pt idx="272">
                  <c:v>98</c:v>
                </c:pt>
                <c:pt idx="273">
                  <c:v>62</c:v>
                </c:pt>
                <c:pt idx="274">
                  <c:v>77</c:v>
                </c:pt>
                <c:pt idx="275">
                  <c:v>54</c:v>
                </c:pt>
                <c:pt idx="276">
                  <c:v>40</c:v>
                </c:pt>
                <c:pt idx="277">
                  <c:v>0</c:v>
                </c:pt>
                <c:pt idx="278">
                  <c:v>0</c:v>
                </c:pt>
                <c:pt idx="279">
                  <c:v>56</c:v>
                </c:pt>
                <c:pt idx="280">
                  <c:v>62</c:v>
                </c:pt>
                <c:pt idx="281">
                  <c:v>75</c:v>
                </c:pt>
                <c:pt idx="282">
                  <c:v>75</c:v>
                </c:pt>
                <c:pt idx="283">
                  <c:v>50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56</c:v>
                </c:pt>
                <c:pt idx="288">
                  <c:v>68</c:v>
                </c:pt>
                <c:pt idx="289">
                  <c:v>66</c:v>
                </c:pt>
                <c:pt idx="290">
                  <c:v>74</c:v>
                </c:pt>
                <c:pt idx="291">
                  <c:v>103</c:v>
                </c:pt>
                <c:pt idx="292">
                  <c:v>0</c:v>
                </c:pt>
                <c:pt idx="293">
                  <c:v>104</c:v>
                </c:pt>
                <c:pt idx="294">
                  <c:v>85</c:v>
                </c:pt>
                <c:pt idx="295">
                  <c:v>90</c:v>
                </c:pt>
                <c:pt idx="296">
                  <c:v>86</c:v>
                </c:pt>
                <c:pt idx="297">
                  <c:v>84</c:v>
                </c:pt>
                <c:pt idx="298">
                  <c:v>8</c:v>
                </c:pt>
                <c:pt idx="299">
                  <c:v>0</c:v>
                </c:pt>
                <c:pt idx="300">
                  <c:v>99</c:v>
                </c:pt>
                <c:pt idx="301">
                  <c:v>113</c:v>
                </c:pt>
                <c:pt idx="302">
                  <c:v>82</c:v>
                </c:pt>
                <c:pt idx="303">
                  <c:v>82</c:v>
                </c:pt>
                <c:pt idx="304">
                  <c:v>95</c:v>
                </c:pt>
                <c:pt idx="305">
                  <c:v>0</c:v>
                </c:pt>
                <c:pt idx="306">
                  <c:v>0</c:v>
                </c:pt>
                <c:pt idx="307">
                  <c:v>24</c:v>
                </c:pt>
                <c:pt idx="308">
                  <c:v>102</c:v>
                </c:pt>
                <c:pt idx="309">
                  <c:v>93</c:v>
                </c:pt>
                <c:pt idx="310">
                  <c:v>106</c:v>
                </c:pt>
                <c:pt idx="311">
                  <c:v>100</c:v>
                </c:pt>
                <c:pt idx="312">
                  <c:v>124</c:v>
                </c:pt>
                <c:pt idx="313">
                  <c:v>0</c:v>
                </c:pt>
                <c:pt idx="314">
                  <c:v>143</c:v>
                </c:pt>
                <c:pt idx="315">
                  <c:v>112</c:v>
                </c:pt>
                <c:pt idx="316">
                  <c:v>104</c:v>
                </c:pt>
                <c:pt idx="317">
                  <c:v>149</c:v>
                </c:pt>
                <c:pt idx="318">
                  <c:v>138</c:v>
                </c:pt>
                <c:pt idx="319">
                  <c:v>102</c:v>
                </c:pt>
                <c:pt idx="320">
                  <c:v>0</c:v>
                </c:pt>
                <c:pt idx="321">
                  <c:v>86</c:v>
                </c:pt>
                <c:pt idx="322">
                  <c:v>121</c:v>
                </c:pt>
                <c:pt idx="323">
                  <c:v>104</c:v>
                </c:pt>
                <c:pt idx="324">
                  <c:v>106</c:v>
                </c:pt>
                <c:pt idx="325">
                  <c:v>91</c:v>
                </c:pt>
                <c:pt idx="326">
                  <c:v>28</c:v>
                </c:pt>
                <c:pt idx="327">
                  <c:v>0</c:v>
                </c:pt>
                <c:pt idx="328">
                  <c:v>99</c:v>
                </c:pt>
                <c:pt idx="329">
                  <c:v>81</c:v>
                </c:pt>
                <c:pt idx="330">
                  <c:v>91</c:v>
                </c:pt>
                <c:pt idx="331">
                  <c:v>69</c:v>
                </c:pt>
                <c:pt idx="332">
                  <c:v>96</c:v>
                </c:pt>
                <c:pt idx="333">
                  <c:v>6</c:v>
                </c:pt>
                <c:pt idx="334">
                  <c:v>4</c:v>
                </c:pt>
                <c:pt idx="335">
                  <c:v>104</c:v>
                </c:pt>
                <c:pt idx="336">
                  <c:v>115</c:v>
                </c:pt>
                <c:pt idx="337">
                  <c:v>91</c:v>
                </c:pt>
                <c:pt idx="338">
                  <c:v>87</c:v>
                </c:pt>
                <c:pt idx="339">
                  <c:v>104</c:v>
                </c:pt>
                <c:pt idx="340">
                  <c:v>69</c:v>
                </c:pt>
                <c:pt idx="341">
                  <c:v>0</c:v>
                </c:pt>
                <c:pt idx="342">
                  <c:v>17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70</c:v>
                </c:pt>
                <c:pt idx="350">
                  <c:v>57</c:v>
                </c:pt>
                <c:pt idx="351">
                  <c:v>46</c:v>
                </c:pt>
                <c:pt idx="352">
                  <c:v>94</c:v>
                </c:pt>
                <c:pt idx="353">
                  <c:v>157</c:v>
                </c:pt>
                <c:pt idx="354">
                  <c:v>137</c:v>
                </c:pt>
                <c:pt idx="355">
                  <c:v>0</c:v>
                </c:pt>
                <c:pt idx="356">
                  <c:v>46</c:v>
                </c:pt>
                <c:pt idx="357">
                  <c:v>148</c:v>
                </c:pt>
                <c:pt idx="358">
                  <c:v>136</c:v>
                </c:pt>
                <c:pt idx="359">
                  <c:v>151</c:v>
                </c:pt>
                <c:pt idx="360">
                  <c:v>120</c:v>
                </c:pt>
                <c:pt idx="361">
                  <c:v>118</c:v>
                </c:pt>
                <c:pt idx="362">
                  <c:v>0</c:v>
                </c:pt>
                <c:pt idx="363">
                  <c:v>129</c:v>
                </c:pt>
                <c:pt idx="364">
                  <c:v>114</c:v>
                </c:pt>
                <c:pt idx="365">
                  <c:v>104</c:v>
                </c:pt>
                <c:pt idx="366">
                  <c:v>141</c:v>
                </c:pt>
                <c:pt idx="367">
                  <c:v>107</c:v>
                </c:pt>
                <c:pt idx="368">
                  <c:v>0</c:v>
                </c:pt>
                <c:pt idx="369">
                  <c:v>0</c:v>
                </c:pt>
                <c:pt idx="370">
                  <c:v>102</c:v>
                </c:pt>
                <c:pt idx="371">
                  <c:v>110</c:v>
                </c:pt>
                <c:pt idx="372">
                  <c:v>116</c:v>
                </c:pt>
                <c:pt idx="373">
                  <c:v>102</c:v>
                </c:pt>
                <c:pt idx="374">
                  <c:v>98</c:v>
                </c:pt>
                <c:pt idx="375">
                  <c:v>28</c:v>
                </c:pt>
                <c:pt idx="376">
                  <c:v>16</c:v>
                </c:pt>
                <c:pt idx="377">
                  <c:v>92</c:v>
                </c:pt>
                <c:pt idx="378">
                  <c:v>101</c:v>
                </c:pt>
                <c:pt idx="379">
                  <c:v>79</c:v>
                </c:pt>
                <c:pt idx="380">
                  <c:v>51</c:v>
                </c:pt>
                <c:pt idx="381">
                  <c:v>65</c:v>
                </c:pt>
                <c:pt idx="382">
                  <c:v>105</c:v>
                </c:pt>
                <c:pt idx="383">
                  <c:v>0</c:v>
                </c:pt>
                <c:pt idx="384">
                  <c:v>110</c:v>
                </c:pt>
                <c:pt idx="385">
                  <c:v>123</c:v>
                </c:pt>
                <c:pt idx="386">
                  <c:v>4</c:v>
                </c:pt>
                <c:pt idx="387">
                  <c:v>99</c:v>
                </c:pt>
                <c:pt idx="388">
                  <c:v>126</c:v>
                </c:pt>
                <c:pt idx="389">
                  <c:v>6</c:v>
                </c:pt>
                <c:pt idx="390">
                  <c:v>0</c:v>
                </c:pt>
                <c:pt idx="391">
                  <c:v>116</c:v>
                </c:pt>
                <c:pt idx="392">
                  <c:v>109</c:v>
                </c:pt>
                <c:pt idx="393">
                  <c:v>124</c:v>
                </c:pt>
                <c:pt idx="394">
                  <c:v>106.5</c:v>
                </c:pt>
                <c:pt idx="395">
                  <c:v>72</c:v>
                </c:pt>
                <c:pt idx="396">
                  <c:v>7</c:v>
                </c:pt>
                <c:pt idx="397">
                  <c:v>0</c:v>
                </c:pt>
                <c:pt idx="398">
                  <c:v>0</c:v>
                </c:pt>
                <c:pt idx="399">
                  <c:v>95</c:v>
                </c:pt>
                <c:pt idx="400">
                  <c:v>45</c:v>
                </c:pt>
                <c:pt idx="401">
                  <c:v>64</c:v>
                </c:pt>
                <c:pt idx="402">
                  <c:v>79</c:v>
                </c:pt>
                <c:pt idx="403">
                  <c:v>88</c:v>
                </c:pt>
                <c:pt idx="404">
                  <c:v>7</c:v>
                </c:pt>
                <c:pt idx="405">
                  <c:v>101</c:v>
                </c:pt>
                <c:pt idx="406">
                  <c:v>81</c:v>
                </c:pt>
                <c:pt idx="407">
                  <c:v>68</c:v>
                </c:pt>
                <c:pt idx="408">
                  <c:v>74</c:v>
                </c:pt>
                <c:pt idx="409">
                  <c:v>47</c:v>
                </c:pt>
                <c:pt idx="410">
                  <c:v>54</c:v>
                </c:pt>
                <c:pt idx="411">
                  <c:v>0</c:v>
                </c:pt>
                <c:pt idx="412">
                  <c:v>63</c:v>
                </c:pt>
                <c:pt idx="413">
                  <c:v>74</c:v>
                </c:pt>
                <c:pt idx="414">
                  <c:v>87</c:v>
                </c:pt>
                <c:pt idx="415">
                  <c:v>84</c:v>
                </c:pt>
                <c:pt idx="416">
                  <c:v>83</c:v>
                </c:pt>
                <c:pt idx="417">
                  <c:v>4</c:v>
                </c:pt>
                <c:pt idx="418">
                  <c:v>0</c:v>
                </c:pt>
                <c:pt idx="419">
                  <c:v>117</c:v>
                </c:pt>
                <c:pt idx="420">
                  <c:v>102</c:v>
                </c:pt>
                <c:pt idx="421">
                  <c:v>105</c:v>
                </c:pt>
                <c:pt idx="422">
                  <c:v>84</c:v>
                </c:pt>
                <c:pt idx="423">
                  <c:v>0</c:v>
                </c:pt>
                <c:pt idx="424">
                  <c:v>95</c:v>
                </c:pt>
                <c:pt idx="425">
                  <c:v>0</c:v>
                </c:pt>
                <c:pt idx="426">
                  <c:v>93</c:v>
                </c:pt>
                <c:pt idx="427">
                  <c:v>84</c:v>
                </c:pt>
                <c:pt idx="428">
                  <c:v>74</c:v>
                </c:pt>
                <c:pt idx="429">
                  <c:v>73</c:v>
                </c:pt>
                <c:pt idx="430">
                  <c:v>88</c:v>
                </c:pt>
                <c:pt idx="431">
                  <c:v>71</c:v>
                </c:pt>
                <c:pt idx="432">
                  <c:v>0</c:v>
                </c:pt>
                <c:pt idx="433">
                  <c:v>64</c:v>
                </c:pt>
                <c:pt idx="434">
                  <c:v>120</c:v>
                </c:pt>
                <c:pt idx="435">
                  <c:v>105</c:v>
                </c:pt>
                <c:pt idx="436">
                  <c:v>115</c:v>
                </c:pt>
                <c:pt idx="437">
                  <c:v>99</c:v>
                </c:pt>
                <c:pt idx="438">
                  <c:v>0</c:v>
                </c:pt>
                <c:pt idx="439">
                  <c:v>0</c:v>
                </c:pt>
                <c:pt idx="440">
                  <c:v>85</c:v>
                </c:pt>
                <c:pt idx="441">
                  <c:v>107</c:v>
                </c:pt>
                <c:pt idx="442">
                  <c:v>93</c:v>
                </c:pt>
                <c:pt idx="443">
                  <c:v>84</c:v>
                </c:pt>
                <c:pt idx="444">
                  <c:v>102</c:v>
                </c:pt>
                <c:pt idx="445">
                  <c:v>11</c:v>
                </c:pt>
                <c:pt idx="446">
                  <c:v>0</c:v>
                </c:pt>
                <c:pt idx="447">
                  <c:v>102</c:v>
                </c:pt>
                <c:pt idx="448">
                  <c:v>95</c:v>
                </c:pt>
                <c:pt idx="449">
                  <c:v>74</c:v>
                </c:pt>
                <c:pt idx="450">
                  <c:v>96</c:v>
                </c:pt>
                <c:pt idx="451">
                  <c:v>104</c:v>
                </c:pt>
                <c:pt idx="452">
                  <c:v>16</c:v>
                </c:pt>
                <c:pt idx="453">
                  <c:v>0</c:v>
                </c:pt>
                <c:pt idx="454">
                  <c:v>113</c:v>
                </c:pt>
                <c:pt idx="455">
                  <c:v>113</c:v>
                </c:pt>
                <c:pt idx="456">
                  <c:v>123</c:v>
                </c:pt>
                <c:pt idx="457">
                  <c:v>110</c:v>
                </c:pt>
                <c:pt idx="458">
                  <c:v>104</c:v>
                </c:pt>
                <c:pt idx="459">
                  <c:v>106</c:v>
                </c:pt>
                <c:pt idx="460">
                  <c:v>0</c:v>
                </c:pt>
                <c:pt idx="461">
                  <c:v>72</c:v>
                </c:pt>
                <c:pt idx="462">
                  <c:v>60</c:v>
                </c:pt>
                <c:pt idx="463">
                  <c:v>12</c:v>
                </c:pt>
                <c:pt idx="464">
                  <c:v>66</c:v>
                </c:pt>
                <c:pt idx="465">
                  <c:v>50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38</c:v>
                </c:pt>
                <c:pt idx="472">
                  <c:v>76</c:v>
                </c:pt>
                <c:pt idx="473">
                  <c:v>60</c:v>
                </c:pt>
                <c:pt idx="474">
                  <c:v>0</c:v>
                </c:pt>
                <c:pt idx="475">
                  <c:v>55</c:v>
                </c:pt>
                <c:pt idx="476">
                  <c:v>75</c:v>
                </c:pt>
                <c:pt idx="477">
                  <c:v>59</c:v>
                </c:pt>
                <c:pt idx="478">
                  <c:v>17</c:v>
                </c:pt>
                <c:pt idx="479">
                  <c:v>41</c:v>
                </c:pt>
                <c:pt idx="480">
                  <c:v>43</c:v>
                </c:pt>
                <c:pt idx="481">
                  <c:v>0</c:v>
                </c:pt>
                <c:pt idx="482">
                  <c:v>38</c:v>
                </c:pt>
                <c:pt idx="483">
                  <c:v>52</c:v>
                </c:pt>
                <c:pt idx="484">
                  <c:v>63</c:v>
                </c:pt>
                <c:pt idx="485">
                  <c:v>112</c:v>
                </c:pt>
                <c:pt idx="486">
                  <c:v>137</c:v>
                </c:pt>
                <c:pt idx="487">
                  <c:v>4</c:v>
                </c:pt>
                <c:pt idx="488">
                  <c:v>0</c:v>
                </c:pt>
                <c:pt idx="489">
                  <c:v>98</c:v>
                </c:pt>
                <c:pt idx="490">
                  <c:v>87</c:v>
                </c:pt>
                <c:pt idx="491">
                  <c:v>90</c:v>
                </c:pt>
                <c:pt idx="492">
                  <c:v>97</c:v>
                </c:pt>
                <c:pt idx="493">
                  <c:v>114</c:v>
                </c:pt>
                <c:pt idx="494">
                  <c:v>0</c:v>
                </c:pt>
                <c:pt idx="495">
                  <c:v>0</c:v>
                </c:pt>
                <c:pt idx="496">
                  <c:v>103</c:v>
                </c:pt>
                <c:pt idx="497">
                  <c:v>90</c:v>
                </c:pt>
                <c:pt idx="498">
                  <c:v>68</c:v>
                </c:pt>
                <c:pt idx="499">
                  <c:v>103</c:v>
                </c:pt>
                <c:pt idx="500">
                  <c:v>74</c:v>
                </c:pt>
                <c:pt idx="501">
                  <c:v>0</c:v>
                </c:pt>
                <c:pt idx="502">
                  <c:v>0</c:v>
                </c:pt>
                <c:pt idx="503">
                  <c:v>103</c:v>
                </c:pt>
                <c:pt idx="504">
                  <c:v>91</c:v>
                </c:pt>
                <c:pt idx="505">
                  <c:v>104</c:v>
                </c:pt>
                <c:pt idx="506">
                  <c:v>97</c:v>
                </c:pt>
                <c:pt idx="507">
                  <c:v>112</c:v>
                </c:pt>
                <c:pt idx="508">
                  <c:v>48</c:v>
                </c:pt>
                <c:pt idx="509">
                  <c:v>0</c:v>
                </c:pt>
                <c:pt idx="510">
                  <c:v>165</c:v>
                </c:pt>
                <c:pt idx="511">
                  <c:v>141</c:v>
                </c:pt>
                <c:pt idx="512">
                  <c:v>132</c:v>
                </c:pt>
                <c:pt idx="513">
                  <c:v>152</c:v>
                </c:pt>
                <c:pt idx="514">
                  <c:v>140.5</c:v>
                </c:pt>
                <c:pt idx="515">
                  <c:v>22</c:v>
                </c:pt>
                <c:pt idx="516">
                  <c:v>0</c:v>
                </c:pt>
                <c:pt idx="517">
                  <c:v>128</c:v>
                </c:pt>
                <c:pt idx="518">
                  <c:v>143</c:v>
                </c:pt>
                <c:pt idx="519">
                  <c:v>103</c:v>
                </c:pt>
                <c:pt idx="520">
                  <c:v>112</c:v>
                </c:pt>
                <c:pt idx="521">
                  <c:v>108</c:v>
                </c:pt>
                <c:pt idx="522">
                  <c:v>0</c:v>
                </c:pt>
                <c:pt idx="523">
                  <c:v>0</c:v>
                </c:pt>
                <c:pt idx="524">
                  <c:v>79</c:v>
                </c:pt>
                <c:pt idx="525">
                  <c:v>87</c:v>
                </c:pt>
                <c:pt idx="526">
                  <c:v>76.862059126249989</c:v>
                </c:pt>
                <c:pt idx="527">
                  <c:v>102.11450000121299</c:v>
                </c:pt>
                <c:pt idx="528">
                  <c:v>89.972309180850687</c:v>
                </c:pt>
                <c:pt idx="529">
                  <c:v>0</c:v>
                </c:pt>
                <c:pt idx="530">
                  <c:v>2</c:v>
                </c:pt>
                <c:pt idx="531">
                  <c:v>66.126705993061407</c:v>
                </c:pt>
                <c:pt idx="532">
                  <c:v>83.063239410909091</c:v>
                </c:pt>
                <c:pt idx="533">
                  <c:v>68.225384529010597</c:v>
                </c:pt>
                <c:pt idx="534">
                  <c:v>56.656747074261915</c:v>
                </c:pt>
                <c:pt idx="535">
                  <c:v>51.740080832698823</c:v>
                </c:pt>
                <c:pt idx="536">
                  <c:v>53.812460793358902</c:v>
                </c:pt>
                <c:pt idx="537">
                  <c:v>0</c:v>
                </c:pt>
                <c:pt idx="538">
                  <c:v>45.812460793358902</c:v>
                </c:pt>
                <c:pt idx="539">
                  <c:v>60.348968940394315</c:v>
                </c:pt>
                <c:pt idx="540">
                  <c:v>72.395165724109376</c:v>
                </c:pt>
                <c:pt idx="541">
                  <c:v>83.856069301303819</c:v>
                </c:pt>
                <c:pt idx="542">
                  <c:v>106.9824277698655</c:v>
                </c:pt>
                <c:pt idx="543">
                  <c:v>0</c:v>
                </c:pt>
                <c:pt idx="544">
                  <c:v>0</c:v>
                </c:pt>
                <c:pt idx="545">
                  <c:v>8</c:v>
                </c:pt>
                <c:pt idx="546">
                  <c:v>104.03933946772273</c:v>
                </c:pt>
                <c:pt idx="547">
                  <c:v>95.054065180809872</c:v>
                </c:pt>
                <c:pt idx="548">
                  <c:v>104.97450845455776</c:v>
                </c:pt>
                <c:pt idx="549">
                  <c:v>111.44436971901861</c:v>
                </c:pt>
                <c:pt idx="550">
                  <c:v>16</c:v>
                </c:pt>
                <c:pt idx="551">
                  <c:v>16</c:v>
                </c:pt>
                <c:pt idx="552">
                  <c:v>94.014963024694154</c:v>
                </c:pt>
                <c:pt idx="553">
                  <c:v>105.97998076160775</c:v>
                </c:pt>
                <c:pt idx="554">
                  <c:v>136.10517560615779</c:v>
                </c:pt>
                <c:pt idx="555">
                  <c:v>170.42340583543501</c:v>
                </c:pt>
                <c:pt idx="556">
                  <c:v>144.49978100849336</c:v>
                </c:pt>
                <c:pt idx="557">
                  <c:v>21.594631466666669</c:v>
                </c:pt>
                <c:pt idx="558">
                  <c:v>0</c:v>
                </c:pt>
                <c:pt idx="559">
                  <c:v>152.34229610609805</c:v>
                </c:pt>
                <c:pt idx="560">
                  <c:v>174.03570030469035</c:v>
                </c:pt>
                <c:pt idx="561">
                  <c:v>156.80676530782773</c:v>
                </c:pt>
                <c:pt idx="562">
                  <c:v>142.21107282176212</c:v>
                </c:pt>
                <c:pt idx="563">
                  <c:v>157.35351972178634</c:v>
                </c:pt>
                <c:pt idx="564">
                  <c:v>112.64302221714743</c:v>
                </c:pt>
                <c:pt idx="565">
                  <c:v>4</c:v>
                </c:pt>
                <c:pt idx="566">
                  <c:v>81.858187225858089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115.16360947760253</c:v>
                </c:pt>
                <c:pt idx="574">
                  <c:v>123.26168756181423</c:v>
                </c:pt>
                <c:pt idx="575">
                  <c:v>131.60318846912975</c:v>
                </c:pt>
                <c:pt idx="576">
                  <c:v>145.67173954008905</c:v>
                </c:pt>
                <c:pt idx="577">
                  <c:v>172.53503533279587</c:v>
                </c:pt>
                <c:pt idx="578">
                  <c:v>0</c:v>
                </c:pt>
                <c:pt idx="579">
                  <c:v>0</c:v>
                </c:pt>
                <c:pt idx="580">
                  <c:v>138.6607955940994</c:v>
                </c:pt>
                <c:pt idx="581">
                  <c:v>170.67266035694618</c:v>
                </c:pt>
                <c:pt idx="582">
                  <c:v>154.04584186781386</c:v>
                </c:pt>
                <c:pt idx="583">
                  <c:v>141.99753702526348</c:v>
                </c:pt>
                <c:pt idx="584">
                  <c:v>131.14894866621341</c:v>
                </c:pt>
                <c:pt idx="585">
                  <c:v>30</c:v>
                </c:pt>
                <c:pt idx="586">
                  <c:v>0</c:v>
                </c:pt>
                <c:pt idx="587">
                  <c:v>99.401508981565868</c:v>
                </c:pt>
                <c:pt idx="588">
                  <c:v>132.2899618906568</c:v>
                </c:pt>
                <c:pt idx="589">
                  <c:v>117.21461094520222</c:v>
                </c:pt>
                <c:pt idx="590">
                  <c:v>126.69758832941929</c:v>
                </c:pt>
                <c:pt idx="591">
                  <c:v>112.65463156814511</c:v>
                </c:pt>
                <c:pt idx="592">
                  <c:v>39</c:v>
                </c:pt>
                <c:pt idx="593">
                  <c:v>12</c:v>
                </c:pt>
                <c:pt idx="594">
                  <c:v>122.17869644560145</c:v>
                </c:pt>
                <c:pt idx="595">
                  <c:v>124.63608035348149</c:v>
                </c:pt>
                <c:pt idx="596">
                  <c:v>121.01845460973445</c:v>
                </c:pt>
                <c:pt idx="597">
                  <c:v>135.15267823332886</c:v>
                </c:pt>
                <c:pt idx="598">
                  <c:v>128.60905078653911</c:v>
                </c:pt>
                <c:pt idx="599">
                  <c:v>27.603691343114388</c:v>
                </c:pt>
                <c:pt idx="600">
                  <c:v>4.6259431134786659</c:v>
                </c:pt>
                <c:pt idx="601">
                  <c:v>147.19731424679199</c:v>
                </c:pt>
                <c:pt idx="602">
                  <c:v>101.48179309893555</c:v>
                </c:pt>
                <c:pt idx="603">
                  <c:v>145.46822330128276</c:v>
                </c:pt>
                <c:pt idx="604">
                  <c:v>131.71957245511547</c:v>
                </c:pt>
                <c:pt idx="605">
                  <c:v>111.82396879691899</c:v>
                </c:pt>
                <c:pt idx="606">
                  <c:v>6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0</c:v>
                </c:pt>
                <c:pt idx="611">
                  <c:v>107.86230971925598</c:v>
                </c:pt>
                <c:pt idx="612">
                  <c:v>109.38584945855624</c:v>
                </c:pt>
                <c:pt idx="613">
                  <c:v>111.70144261488966</c:v>
                </c:pt>
                <c:pt idx="614">
                  <c:v>33.300687986890999</c:v>
                </c:pt>
                <c:pt idx="615">
                  <c:v>108.59333129736717</c:v>
                </c:pt>
                <c:pt idx="616">
                  <c:v>102.83490385510308</c:v>
                </c:pt>
                <c:pt idx="617">
                  <c:v>81.391671698634369</c:v>
                </c:pt>
                <c:pt idx="618">
                  <c:v>86.200911007736039</c:v>
                </c:pt>
                <c:pt idx="619">
                  <c:v>52.997225197573876</c:v>
                </c:pt>
                <c:pt idx="620">
                  <c:v>18</c:v>
                </c:pt>
                <c:pt idx="621">
                  <c:v>16.588655272234</c:v>
                </c:pt>
                <c:pt idx="622">
                  <c:v>94.469818794446326</c:v>
                </c:pt>
                <c:pt idx="623">
                  <c:v>90.774749931702672</c:v>
                </c:pt>
                <c:pt idx="624">
                  <c:v>105.56665325588284</c:v>
                </c:pt>
                <c:pt idx="625">
                  <c:v>88.548788844452218</c:v>
                </c:pt>
                <c:pt idx="626">
                  <c:v>85.058444499495323</c:v>
                </c:pt>
                <c:pt idx="627">
                  <c:v>53.205732907604087</c:v>
                </c:pt>
                <c:pt idx="628">
                  <c:v>22.588655272234</c:v>
                </c:pt>
                <c:pt idx="629">
                  <c:v>29.498708065177702</c:v>
                </c:pt>
                <c:pt idx="630">
                  <c:v>77.159819291733214</c:v>
                </c:pt>
                <c:pt idx="631">
                  <c:v>55.659690641889981</c:v>
                </c:pt>
                <c:pt idx="632">
                  <c:v>54.578732974793333</c:v>
                </c:pt>
                <c:pt idx="633">
                  <c:v>66.011039906703232</c:v>
                </c:pt>
                <c:pt idx="634">
                  <c:v>55.348379792781053</c:v>
                </c:pt>
                <c:pt idx="635">
                  <c:v>16</c:v>
                </c:pt>
                <c:pt idx="636">
                  <c:v>77.160856336615637</c:v>
                </c:pt>
                <c:pt idx="637">
                  <c:v>102.25001326648757</c:v>
                </c:pt>
                <c:pt idx="638">
                  <c:v>78.987281601655312</c:v>
                </c:pt>
                <c:pt idx="639">
                  <c:v>70.26037410828377</c:v>
                </c:pt>
                <c:pt idx="640">
                  <c:v>77.926148820991614</c:v>
                </c:pt>
                <c:pt idx="641">
                  <c:v>49.121823836071641</c:v>
                </c:pt>
                <c:pt idx="642">
                  <c:v>6</c:v>
                </c:pt>
                <c:pt idx="643">
                  <c:v>61.510833979109549</c:v>
                </c:pt>
                <c:pt idx="644">
                  <c:v>69.368589423293969</c:v>
                </c:pt>
                <c:pt idx="645">
                  <c:v>67.904476554382143</c:v>
                </c:pt>
                <c:pt idx="646">
                  <c:v>53.412201961222465</c:v>
                </c:pt>
                <c:pt idx="647">
                  <c:v>41.983126616924508</c:v>
                </c:pt>
                <c:pt idx="648">
                  <c:v>24.790819017813128</c:v>
                </c:pt>
                <c:pt idx="649">
                  <c:v>18.495889645684667</c:v>
                </c:pt>
                <c:pt idx="650">
                  <c:v>39.152928672516282</c:v>
                </c:pt>
                <c:pt idx="651">
                  <c:v>33.373608167637656</c:v>
                </c:pt>
                <c:pt idx="652">
                  <c:v>41.65934691798806</c:v>
                </c:pt>
                <c:pt idx="653">
                  <c:v>63.307231091262821</c:v>
                </c:pt>
                <c:pt idx="654">
                  <c:v>52.737918675587139</c:v>
                </c:pt>
                <c:pt idx="655">
                  <c:v>36.473338968444281</c:v>
                </c:pt>
                <c:pt idx="656">
                  <c:v>28</c:v>
                </c:pt>
                <c:pt idx="657">
                  <c:v>72.844044139846432</c:v>
                </c:pt>
                <c:pt idx="658">
                  <c:v>46.392575141506839</c:v>
                </c:pt>
                <c:pt idx="659">
                  <c:v>37.9175002863673</c:v>
                </c:pt>
                <c:pt idx="660">
                  <c:v>72.396464814807558</c:v>
                </c:pt>
                <c:pt idx="661">
                  <c:v>107.86930799947359</c:v>
                </c:pt>
                <c:pt idx="662">
                  <c:v>76.183025605791698</c:v>
                </c:pt>
                <c:pt idx="663">
                  <c:v>48.26738250465533</c:v>
                </c:pt>
                <c:pt idx="664">
                  <c:v>150.76173855095999</c:v>
                </c:pt>
                <c:pt idx="665">
                  <c:v>102.25677423062891</c:v>
                </c:pt>
                <c:pt idx="666">
                  <c:v>107.97120021751101</c:v>
                </c:pt>
                <c:pt idx="667">
                  <c:v>121.83189884983901</c:v>
                </c:pt>
                <c:pt idx="668">
                  <c:v>113.69102284395814</c:v>
                </c:pt>
                <c:pt idx="669">
                  <c:v>63.074405010998063</c:v>
                </c:pt>
                <c:pt idx="670">
                  <c:v>52.167519787860002</c:v>
                </c:pt>
                <c:pt idx="671">
                  <c:v>94.762612725170285</c:v>
                </c:pt>
                <c:pt idx="672">
                  <c:v>101.11339763421293</c:v>
                </c:pt>
                <c:pt idx="673">
                  <c:v>86.493129034061752</c:v>
                </c:pt>
                <c:pt idx="674">
                  <c:v>99.704503719544391</c:v>
                </c:pt>
                <c:pt idx="675">
                  <c:v>93.748464756784955</c:v>
                </c:pt>
                <c:pt idx="676">
                  <c:v>62.742824950023284</c:v>
                </c:pt>
                <c:pt idx="677">
                  <c:v>41.78986249963998</c:v>
                </c:pt>
                <c:pt idx="678">
                  <c:v>100.72710974189518</c:v>
                </c:pt>
                <c:pt idx="679">
                  <c:v>71.983931090361381</c:v>
                </c:pt>
                <c:pt idx="680">
                  <c:v>72.401560476535991</c:v>
                </c:pt>
                <c:pt idx="681">
                  <c:v>64.043886539924998</c:v>
                </c:pt>
                <c:pt idx="682">
                  <c:v>39.565657343929701</c:v>
                </c:pt>
                <c:pt idx="683">
                  <c:v>42.523667837000005</c:v>
                </c:pt>
                <c:pt idx="684">
                  <c:v>49.386104187999997</c:v>
                </c:pt>
                <c:pt idx="685">
                  <c:v>71.348961419747994</c:v>
                </c:pt>
                <c:pt idx="686">
                  <c:v>42.869789941000001</c:v>
                </c:pt>
                <c:pt idx="687">
                  <c:v>32.271335177249995</c:v>
                </c:pt>
                <c:pt idx="688">
                  <c:v>45.324684849250005</c:v>
                </c:pt>
                <c:pt idx="689">
                  <c:v>61.717397383088667</c:v>
                </c:pt>
                <c:pt idx="690">
                  <c:v>51.474256086747999</c:v>
                </c:pt>
                <c:pt idx="691">
                  <c:v>35.533022807747997</c:v>
                </c:pt>
                <c:pt idx="692">
                  <c:v>89.160402114248001</c:v>
                </c:pt>
                <c:pt idx="693">
                  <c:v>65.971600692211524</c:v>
                </c:pt>
                <c:pt idx="694">
                  <c:v>88.900131734684066</c:v>
                </c:pt>
                <c:pt idx="695">
                  <c:v>108.99461796600001</c:v>
                </c:pt>
                <c:pt idx="696">
                  <c:v>98.85834137225001</c:v>
                </c:pt>
                <c:pt idx="697">
                  <c:v>59.887276870068675</c:v>
                </c:pt>
                <c:pt idx="698">
                  <c:v>16</c:v>
                </c:pt>
                <c:pt idx="699">
                  <c:v>124.07197795235714</c:v>
                </c:pt>
                <c:pt idx="700">
                  <c:v>100.27911462035715</c:v>
                </c:pt>
                <c:pt idx="701">
                  <c:v>100.08967806035713</c:v>
                </c:pt>
                <c:pt idx="702">
                  <c:v>84.633160222857128</c:v>
                </c:pt>
                <c:pt idx="703">
                  <c:v>72.526460878857122</c:v>
                </c:pt>
                <c:pt idx="704">
                  <c:v>112.61237588635714</c:v>
                </c:pt>
                <c:pt idx="705">
                  <c:v>25.096760053333334</c:v>
                </c:pt>
                <c:pt idx="706">
                  <c:v>108.50390806285714</c:v>
                </c:pt>
                <c:pt idx="707">
                  <c:v>73.507864582857138</c:v>
                </c:pt>
                <c:pt idx="708">
                  <c:v>13.534392480000001</c:v>
                </c:pt>
                <c:pt idx="7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8AF-4493-9FEA-F54C34E86231}"/>
            </c:ext>
          </c:extLst>
        </c:ser>
        <c:ser>
          <c:idx val="6"/>
          <c:order val="6"/>
          <c:tx>
            <c:v>その他時間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阪上班!$OP$250:$APW$250</c:f>
              <c:numCache>
                <c:formatCode>0_ </c:formatCode>
                <c:ptCount val="710"/>
                <c:pt idx="0">
                  <c:v>25</c:v>
                </c:pt>
                <c:pt idx="1">
                  <c:v>13</c:v>
                </c:pt>
                <c:pt idx="2">
                  <c:v>25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15</c:v>
                </c:pt>
                <c:pt idx="7">
                  <c:v>21</c:v>
                </c:pt>
                <c:pt idx="8">
                  <c:v>21</c:v>
                </c:pt>
                <c:pt idx="9">
                  <c:v>19</c:v>
                </c:pt>
                <c:pt idx="10">
                  <c:v>11</c:v>
                </c:pt>
                <c:pt idx="11">
                  <c:v>1</c:v>
                </c:pt>
                <c:pt idx="12">
                  <c:v>0</c:v>
                </c:pt>
                <c:pt idx="13">
                  <c:v>4</c:v>
                </c:pt>
                <c:pt idx="14">
                  <c:v>16</c:v>
                </c:pt>
                <c:pt idx="15">
                  <c:v>34.5</c:v>
                </c:pt>
                <c:pt idx="16">
                  <c:v>54</c:v>
                </c:pt>
                <c:pt idx="17">
                  <c:v>47.5</c:v>
                </c:pt>
                <c:pt idx="18">
                  <c:v>33</c:v>
                </c:pt>
                <c:pt idx="19">
                  <c:v>0</c:v>
                </c:pt>
                <c:pt idx="20">
                  <c:v>41</c:v>
                </c:pt>
                <c:pt idx="21">
                  <c:v>0</c:v>
                </c:pt>
                <c:pt idx="22">
                  <c:v>45</c:v>
                </c:pt>
                <c:pt idx="23">
                  <c:v>57</c:v>
                </c:pt>
                <c:pt idx="24">
                  <c:v>58</c:v>
                </c:pt>
                <c:pt idx="25">
                  <c:v>0</c:v>
                </c:pt>
                <c:pt idx="26">
                  <c:v>0</c:v>
                </c:pt>
                <c:pt idx="27">
                  <c:v>71</c:v>
                </c:pt>
                <c:pt idx="28">
                  <c:v>60</c:v>
                </c:pt>
                <c:pt idx="29">
                  <c:v>59</c:v>
                </c:pt>
                <c:pt idx="30">
                  <c:v>26</c:v>
                </c:pt>
                <c:pt idx="31">
                  <c:v>25</c:v>
                </c:pt>
                <c:pt idx="32">
                  <c:v>3</c:v>
                </c:pt>
                <c:pt idx="33">
                  <c:v>0</c:v>
                </c:pt>
                <c:pt idx="34">
                  <c:v>0</c:v>
                </c:pt>
                <c:pt idx="35">
                  <c:v>32</c:v>
                </c:pt>
                <c:pt idx="36">
                  <c:v>29</c:v>
                </c:pt>
                <c:pt idx="37">
                  <c:v>19</c:v>
                </c:pt>
                <c:pt idx="38">
                  <c:v>37</c:v>
                </c:pt>
                <c:pt idx="39">
                  <c:v>51</c:v>
                </c:pt>
                <c:pt idx="40">
                  <c:v>0</c:v>
                </c:pt>
                <c:pt idx="41">
                  <c:v>73</c:v>
                </c:pt>
                <c:pt idx="42">
                  <c:v>66</c:v>
                </c:pt>
                <c:pt idx="43">
                  <c:v>54</c:v>
                </c:pt>
                <c:pt idx="44">
                  <c:v>63</c:v>
                </c:pt>
                <c:pt idx="45">
                  <c:v>50</c:v>
                </c:pt>
                <c:pt idx="46">
                  <c:v>13</c:v>
                </c:pt>
                <c:pt idx="47">
                  <c:v>0</c:v>
                </c:pt>
                <c:pt idx="48">
                  <c:v>32</c:v>
                </c:pt>
                <c:pt idx="49">
                  <c:v>25</c:v>
                </c:pt>
                <c:pt idx="50">
                  <c:v>22</c:v>
                </c:pt>
                <c:pt idx="51">
                  <c:v>13</c:v>
                </c:pt>
                <c:pt idx="52">
                  <c:v>14</c:v>
                </c:pt>
                <c:pt idx="53">
                  <c:v>1</c:v>
                </c:pt>
                <c:pt idx="54">
                  <c:v>0</c:v>
                </c:pt>
                <c:pt idx="55">
                  <c:v>3</c:v>
                </c:pt>
                <c:pt idx="56">
                  <c:v>21</c:v>
                </c:pt>
                <c:pt idx="57">
                  <c:v>21</c:v>
                </c:pt>
                <c:pt idx="58">
                  <c:v>1</c:v>
                </c:pt>
                <c:pt idx="59">
                  <c:v>19</c:v>
                </c:pt>
                <c:pt idx="60">
                  <c:v>22.5</c:v>
                </c:pt>
                <c:pt idx="61">
                  <c:v>0</c:v>
                </c:pt>
                <c:pt idx="62">
                  <c:v>10</c:v>
                </c:pt>
                <c:pt idx="63">
                  <c:v>9</c:v>
                </c:pt>
                <c:pt idx="64">
                  <c:v>25</c:v>
                </c:pt>
                <c:pt idx="65">
                  <c:v>29</c:v>
                </c:pt>
                <c:pt idx="66">
                  <c:v>15</c:v>
                </c:pt>
                <c:pt idx="67">
                  <c:v>19</c:v>
                </c:pt>
                <c:pt idx="68">
                  <c:v>0</c:v>
                </c:pt>
                <c:pt idx="69">
                  <c:v>7</c:v>
                </c:pt>
                <c:pt idx="70">
                  <c:v>12</c:v>
                </c:pt>
                <c:pt idx="71">
                  <c:v>47</c:v>
                </c:pt>
                <c:pt idx="72">
                  <c:v>40</c:v>
                </c:pt>
                <c:pt idx="73">
                  <c:v>48</c:v>
                </c:pt>
                <c:pt idx="74">
                  <c:v>0</c:v>
                </c:pt>
                <c:pt idx="75">
                  <c:v>0</c:v>
                </c:pt>
                <c:pt idx="76">
                  <c:v>51</c:v>
                </c:pt>
                <c:pt idx="77">
                  <c:v>60</c:v>
                </c:pt>
                <c:pt idx="78">
                  <c:v>52</c:v>
                </c:pt>
                <c:pt idx="79">
                  <c:v>53</c:v>
                </c:pt>
                <c:pt idx="80">
                  <c:v>40</c:v>
                </c:pt>
                <c:pt idx="81">
                  <c:v>0</c:v>
                </c:pt>
                <c:pt idx="82">
                  <c:v>0</c:v>
                </c:pt>
                <c:pt idx="83">
                  <c:v>71</c:v>
                </c:pt>
                <c:pt idx="84">
                  <c:v>90</c:v>
                </c:pt>
                <c:pt idx="85">
                  <c:v>74</c:v>
                </c:pt>
                <c:pt idx="86">
                  <c:v>69</c:v>
                </c:pt>
                <c:pt idx="87">
                  <c:v>67</c:v>
                </c:pt>
                <c:pt idx="88">
                  <c:v>0</c:v>
                </c:pt>
                <c:pt idx="89">
                  <c:v>0</c:v>
                </c:pt>
                <c:pt idx="90">
                  <c:v>57</c:v>
                </c:pt>
                <c:pt idx="91">
                  <c:v>62</c:v>
                </c:pt>
                <c:pt idx="92">
                  <c:v>68</c:v>
                </c:pt>
                <c:pt idx="93">
                  <c:v>54</c:v>
                </c:pt>
                <c:pt idx="94">
                  <c:v>42</c:v>
                </c:pt>
                <c:pt idx="95">
                  <c:v>41</c:v>
                </c:pt>
                <c:pt idx="96">
                  <c:v>0</c:v>
                </c:pt>
                <c:pt idx="97">
                  <c:v>76</c:v>
                </c:pt>
                <c:pt idx="98">
                  <c:v>0</c:v>
                </c:pt>
                <c:pt idx="99">
                  <c:v>62</c:v>
                </c:pt>
                <c:pt idx="100">
                  <c:v>53</c:v>
                </c:pt>
                <c:pt idx="101">
                  <c:v>92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77</c:v>
                </c:pt>
                <c:pt idx="107">
                  <c:v>74</c:v>
                </c:pt>
                <c:pt idx="108">
                  <c:v>47</c:v>
                </c:pt>
                <c:pt idx="109">
                  <c:v>41</c:v>
                </c:pt>
                <c:pt idx="110">
                  <c:v>0</c:v>
                </c:pt>
                <c:pt idx="111">
                  <c:v>36</c:v>
                </c:pt>
                <c:pt idx="112">
                  <c:v>38</c:v>
                </c:pt>
                <c:pt idx="113">
                  <c:v>45</c:v>
                </c:pt>
                <c:pt idx="114">
                  <c:v>56</c:v>
                </c:pt>
                <c:pt idx="115">
                  <c:v>54</c:v>
                </c:pt>
                <c:pt idx="116">
                  <c:v>51</c:v>
                </c:pt>
                <c:pt idx="117">
                  <c:v>0</c:v>
                </c:pt>
                <c:pt idx="118">
                  <c:v>62</c:v>
                </c:pt>
                <c:pt idx="119">
                  <c:v>58</c:v>
                </c:pt>
                <c:pt idx="120">
                  <c:v>33</c:v>
                </c:pt>
                <c:pt idx="121">
                  <c:v>40</c:v>
                </c:pt>
                <c:pt idx="122">
                  <c:v>51</c:v>
                </c:pt>
                <c:pt idx="123">
                  <c:v>0</c:v>
                </c:pt>
                <c:pt idx="124">
                  <c:v>0</c:v>
                </c:pt>
                <c:pt idx="125">
                  <c:v>25</c:v>
                </c:pt>
                <c:pt idx="126">
                  <c:v>45</c:v>
                </c:pt>
                <c:pt idx="127">
                  <c:v>34</c:v>
                </c:pt>
                <c:pt idx="128">
                  <c:v>53</c:v>
                </c:pt>
                <c:pt idx="129">
                  <c:v>42</c:v>
                </c:pt>
                <c:pt idx="130">
                  <c:v>0</c:v>
                </c:pt>
                <c:pt idx="131">
                  <c:v>0</c:v>
                </c:pt>
                <c:pt idx="132">
                  <c:v>29</c:v>
                </c:pt>
                <c:pt idx="133">
                  <c:v>48</c:v>
                </c:pt>
                <c:pt idx="134">
                  <c:v>21</c:v>
                </c:pt>
                <c:pt idx="135">
                  <c:v>26</c:v>
                </c:pt>
                <c:pt idx="136">
                  <c:v>46</c:v>
                </c:pt>
                <c:pt idx="137">
                  <c:v>77</c:v>
                </c:pt>
                <c:pt idx="138">
                  <c:v>6</c:v>
                </c:pt>
                <c:pt idx="139">
                  <c:v>59</c:v>
                </c:pt>
                <c:pt idx="140">
                  <c:v>64</c:v>
                </c:pt>
                <c:pt idx="141">
                  <c:v>40</c:v>
                </c:pt>
                <c:pt idx="142">
                  <c:v>31</c:v>
                </c:pt>
                <c:pt idx="143">
                  <c:v>31</c:v>
                </c:pt>
                <c:pt idx="144">
                  <c:v>0</c:v>
                </c:pt>
                <c:pt idx="145">
                  <c:v>0</c:v>
                </c:pt>
                <c:pt idx="146">
                  <c:v>37</c:v>
                </c:pt>
                <c:pt idx="147">
                  <c:v>83</c:v>
                </c:pt>
                <c:pt idx="148">
                  <c:v>60</c:v>
                </c:pt>
                <c:pt idx="149">
                  <c:v>73</c:v>
                </c:pt>
                <c:pt idx="150">
                  <c:v>72</c:v>
                </c:pt>
                <c:pt idx="151">
                  <c:v>2</c:v>
                </c:pt>
                <c:pt idx="152">
                  <c:v>0</c:v>
                </c:pt>
                <c:pt idx="153">
                  <c:v>54</c:v>
                </c:pt>
                <c:pt idx="154">
                  <c:v>8</c:v>
                </c:pt>
                <c:pt idx="155">
                  <c:v>26</c:v>
                </c:pt>
                <c:pt idx="156">
                  <c:v>19</c:v>
                </c:pt>
                <c:pt idx="157">
                  <c:v>30</c:v>
                </c:pt>
                <c:pt idx="158">
                  <c:v>0</c:v>
                </c:pt>
                <c:pt idx="159">
                  <c:v>0</c:v>
                </c:pt>
                <c:pt idx="160">
                  <c:v>11</c:v>
                </c:pt>
                <c:pt idx="161">
                  <c:v>2</c:v>
                </c:pt>
                <c:pt idx="162">
                  <c:v>8</c:v>
                </c:pt>
                <c:pt idx="163">
                  <c:v>24</c:v>
                </c:pt>
                <c:pt idx="164">
                  <c:v>18</c:v>
                </c:pt>
                <c:pt idx="165">
                  <c:v>36</c:v>
                </c:pt>
                <c:pt idx="166">
                  <c:v>0</c:v>
                </c:pt>
                <c:pt idx="167">
                  <c:v>32</c:v>
                </c:pt>
                <c:pt idx="168">
                  <c:v>8</c:v>
                </c:pt>
                <c:pt idx="169">
                  <c:v>12</c:v>
                </c:pt>
                <c:pt idx="170">
                  <c:v>27</c:v>
                </c:pt>
                <c:pt idx="171">
                  <c:v>17</c:v>
                </c:pt>
                <c:pt idx="172">
                  <c:v>0</c:v>
                </c:pt>
                <c:pt idx="173">
                  <c:v>0</c:v>
                </c:pt>
                <c:pt idx="174">
                  <c:v>34</c:v>
                </c:pt>
                <c:pt idx="175">
                  <c:v>22</c:v>
                </c:pt>
                <c:pt idx="176">
                  <c:v>36</c:v>
                </c:pt>
                <c:pt idx="177">
                  <c:v>33</c:v>
                </c:pt>
                <c:pt idx="178">
                  <c:v>26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21</c:v>
                </c:pt>
                <c:pt idx="183">
                  <c:v>16</c:v>
                </c:pt>
                <c:pt idx="184">
                  <c:v>17</c:v>
                </c:pt>
                <c:pt idx="185">
                  <c:v>12</c:v>
                </c:pt>
                <c:pt idx="186">
                  <c:v>12</c:v>
                </c:pt>
                <c:pt idx="187">
                  <c:v>0</c:v>
                </c:pt>
                <c:pt idx="188">
                  <c:v>22</c:v>
                </c:pt>
                <c:pt idx="189">
                  <c:v>24</c:v>
                </c:pt>
                <c:pt idx="190">
                  <c:v>50</c:v>
                </c:pt>
                <c:pt idx="191">
                  <c:v>36</c:v>
                </c:pt>
                <c:pt idx="192">
                  <c:v>43</c:v>
                </c:pt>
                <c:pt idx="193">
                  <c:v>16</c:v>
                </c:pt>
                <c:pt idx="194">
                  <c:v>0</c:v>
                </c:pt>
                <c:pt idx="195">
                  <c:v>43</c:v>
                </c:pt>
                <c:pt idx="196">
                  <c:v>28</c:v>
                </c:pt>
                <c:pt idx="197">
                  <c:v>12</c:v>
                </c:pt>
                <c:pt idx="198">
                  <c:v>26</c:v>
                </c:pt>
                <c:pt idx="199">
                  <c:v>17</c:v>
                </c:pt>
                <c:pt idx="200">
                  <c:v>17</c:v>
                </c:pt>
                <c:pt idx="201">
                  <c:v>0</c:v>
                </c:pt>
                <c:pt idx="202">
                  <c:v>0</c:v>
                </c:pt>
                <c:pt idx="203">
                  <c:v>9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43</c:v>
                </c:pt>
                <c:pt idx="210">
                  <c:v>46</c:v>
                </c:pt>
                <c:pt idx="211">
                  <c:v>18</c:v>
                </c:pt>
                <c:pt idx="212">
                  <c:v>34</c:v>
                </c:pt>
                <c:pt idx="213">
                  <c:v>21</c:v>
                </c:pt>
                <c:pt idx="214">
                  <c:v>0</c:v>
                </c:pt>
                <c:pt idx="215">
                  <c:v>0</c:v>
                </c:pt>
                <c:pt idx="216">
                  <c:v>21</c:v>
                </c:pt>
                <c:pt idx="217">
                  <c:v>17</c:v>
                </c:pt>
                <c:pt idx="218">
                  <c:v>21</c:v>
                </c:pt>
                <c:pt idx="219">
                  <c:v>30</c:v>
                </c:pt>
                <c:pt idx="220">
                  <c:v>19</c:v>
                </c:pt>
                <c:pt idx="221">
                  <c:v>3</c:v>
                </c:pt>
                <c:pt idx="222">
                  <c:v>0</c:v>
                </c:pt>
                <c:pt idx="223">
                  <c:v>12</c:v>
                </c:pt>
                <c:pt idx="224">
                  <c:v>12</c:v>
                </c:pt>
                <c:pt idx="225">
                  <c:v>22</c:v>
                </c:pt>
                <c:pt idx="226">
                  <c:v>14</c:v>
                </c:pt>
                <c:pt idx="227">
                  <c:v>25</c:v>
                </c:pt>
                <c:pt idx="228">
                  <c:v>2</c:v>
                </c:pt>
                <c:pt idx="229">
                  <c:v>0</c:v>
                </c:pt>
                <c:pt idx="230">
                  <c:v>10</c:v>
                </c:pt>
                <c:pt idx="231">
                  <c:v>12</c:v>
                </c:pt>
                <c:pt idx="232">
                  <c:v>16</c:v>
                </c:pt>
                <c:pt idx="233">
                  <c:v>18</c:v>
                </c:pt>
                <c:pt idx="234">
                  <c:v>7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17</c:v>
                </c:pt>
                <c:pt idx="239">
                  <c:v>22</c:v>
                </c:pt>
                <c:pt idx="240">
                  <c:v>30</c:v>
                </c:pt>
                <c:pt idx="241">
                  <c:v>33</c:v>
                </c:pt>
                <c:pt idx="242">
                  <c:v>0</c:v>
                </c:pt>
                <c:pt idx="243">
                  <c:v>0</c:v>
                </c:pt>
                <c:pt idx="244">
                  <c:v>53</c:v>
                </c:pt>
                <c:pt idx="245">
                  <c:v>0</c:v>
                </c:pt>
                <c:pt idx="246">
                  <c:v>66</c:v>
                </c:pt>
                <c:pt idx="247">
                  <c:v>98</c:v>
                </c:pt>
                <c:pt idx="248">
                  <c:v>44</c:v>
                </c:pt>
                <c:pt idx="249">
                  <c:v>0</c:v>
                </c:pt>
                <c:pt idx="250">
                  <c:v>0</c:v>
                </c:pt>
                <c:pt idx="251">
                  <c:v>41</c:v>
                </c:pt>
                <c:pt idx="252">
                  <c:v>44</c:v>
                </c:pt>
                <c:pt idx="253">
                  <c:v>40</c:v>
                </c:pt>
                <c:pt idx="254">
                  <c:v>34</c:v>
                </c:pt>
                <c:pt idx="255">
                  <c:v>36</c:v>
                </c:pt>
                <c:pt idx="256">
                  <c:v>61</c:v>
                </c:pt>
                <c:pt idx="257">
                  <c:v>0</c:v>
                </c:pt>
                <c:pt idx="258">
                  <c:v>85</c:v>
                </c:pt>
                <c:pt idx="259">
                  <c:v>67</c:v>
                </c:pt>
                <c:pt idx="260">
                  <c:v>46</c:v>
                </c:pt>
                <c:pt idx="261">
                  <c:v>68</c:v>
                </c:pt>
                <c:pt idx="262">
                  <c:v>37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66</c:v>
                </c:pt>
                <c:pt idx="267">
                  <c:v>69</c:v>
                </c:pt>
                <c:pt idx="268">
                  <c:v>73</c:v>
                </c:pt>
                <c:pt idx="269">
                  <c:v>50</c:v>
                </c:pt>
                <c:pt idx="270">
                  <c:v>0</c:v>
                </c:pt>
                <c:pt idx="271">
                  <c:v>0</c:v>
                </c:pt>
                <c:pt idx="272">
                  <c:v>38</c:v>
                </c:pt>
                <c:pt idx="273">
                  <c:v>66</c:v>
                </c:pt>
                <c:pt idx="274">
                  <c:v>59</c:v>
                </c:pt>
                <c:pt idx="275">
                  <c:v>84</c:v>
                </c:pt>
                <c:pt idx="276">
                  <c:v>96</c:v>
                </c:pt>
                <c:pt idx="277">
                  <c:v>0</c:v>
                </c:pt>
                <c:pt idx="278">
                  <c:v>0</c:v>
                </c:pt>
                <c:pt idx="279">
                  <c:v>80</c:v>
                </c:pt>
                <c:pt idx="280">
                  <c:v>74</c:v>
                </c:pt>
                <c:pt idx="281">
                  <c:v>57</c:v>
                </c:pt>
                <c:pt idx="282">
                  <c:v>74</c:v>
                </c:pt>
                <c:pt idx="283">
                  <c:v>86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67</c:v>
                </c:pt>
                <c:pt idx="288">
                  <c:v>55</c:v>
                </c:pt>
                <c:pt idx="289">
                  <c:v>53</c:v>
                </c:pt>
                <c:pt idx="290">
                  <c:v>30</c:v>
                </c:pt>
                <c:pt idx="291">
                  <c:v>7</c:v>
                </c:pt>
                <c:pt idx="292">
                  <c:v>0</c:v>
                </c:pt>
                <c:pt idx="293">
                  <c:v>31</c:v>
                </c:pt>
                <c:pt idx="294">
                  <c:v>38</c:v>
                </c:pt>
                <c:pt idx="295">
                  <c:v>18</c:v>
                </c:pt>
                <c:pt idx="296">
                  <c:v>38</c:v>
                </c:pt>
                <c:pt idx="297">
                  <c:v>30</c:v>
                </c:pt>
                <c:pt idx="298">
                  <c:v>0</c:v>
                </c:pt>
                <c:pt idx="299">
                  <c:v>0</c:v>
                </c:pt>
                <c:pt idx="300">
                  <c:v>32</c:v>
                </c:pt>
                <c:pt idx="301">
                  <c:v>18</c:v>
                </c:pt>
                <c:pt idx="302">
                  <c:v>38</c:v>
                </c:pt>
                <c:pt idx="303">
                  <c:v>28</c:v>
                </c:pt>
                <c:pt idx="304">
                  <c:v>21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21</c:v>
                </c:pt>
                <c:pt idx="309">
                  <c:v>31</c:v>
                </c:pt>
                <c:pt idx="310">
                  <c:v>33</c:v>
                </c:pt>
                <c:pt idx="311">
                  <c:v>29</c:v>
                </c:pt>
                <c:pt idx="312">
                  <c:v>12</c:v>
                </c:pt>
                <c:pt idx="313">
                  <c:v>0</c:v>
                </c:pt>
                <c:pt idx="314">
                  <c:v>21</c:v>
                </c:pt>
                <c:pt idx="315">
                  <c:v>50</c:v>
                </c:pt>
                <c:pt idx="316">
                  <c:v>32</c:v>
                </c:pt>
                <c:pt idx="317">
                  <c:v>27</c:v>
                </c:pt>
                <c:pt idx="318">
                  <c:v>34</c:v>
                </c:pt>
                <c:pt idx="319">
                  <c:v>30</c:v>
                </c:pt>
                <c:pt idx="320">
                  <c:v>0</c:v>
                </c:pt>
                <c:pt idx="321">
                  <c:v>44</c:v>
                </c:pt>
                <c:pt idx="322">
                  <c:v>31</c:v>
                </c:pt>
                <c:pt idx="323">
                  <c:v>34</c:v>
                </c:pt>
                <c:pt idx="324">
                  <c:v>32</c:v>
                </c:pt>
                <c:pt idx="325">
                  <c:v>67</c:v>
                </c:pt>
                <c:pt idx="326">
                  <c:v>2</c:v>
                </c:pt>
                <c:pt idx="327">
                  <c:v>0</c:v>
                </c:pt>
                <c:pt idx="328">
                  <c:v>40</c:v>
                </c:pt>
                <c:pt idx="329">
                  <c:v>57</c:v>
                </c:pt>
                <c:pt idx="330">
                  <c:v>47</c:v>
                </c:pt>
                <c:pt idx="331">
                  <c:v>73</c:v>
                </c:pt>
                <c:pt idx="332">
                  <c:v>68</c:v>
                </c:pt>
                <c:pt idx="333">
                  <c:v>0</c:v>
                </c:pt>
                <c:pt idx="334">
                  <c:v>5</c:v>
                </c:pt>
                <c:pt idx="335">
                  <c:v>60</c:v>
                </c:pt>
                <c:pt idx="336">
                  <c:v>54</c:v>
                </c:pt>
                <c:pt idx="337">
                  <c:v>58</c:v>
                </c:pt>
                <c:pt idx="338">
                  <c:v>65</c:v>
                </c:pt>
                <c:pt idx="339">
                  <c:v>42</c:v>
                </c:pt>
                <c:pt idx="340">
                  <c:v>63</c:v>
                </c:pt>
                <c:pt idx="341">
                  <c:v>0</c:v>
                </c:pt>
                <c:pt idx="342">
                  <c:v>127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83</c:v>
                </c:pt>
                <c:pt idx="350">
                  <c:v>97</c:v>
                </c:pt>
                <c:pt idx="351">
                  <c:v>102</c:v>
                </c:pt>
                <c:pt idx="352">
                  <c:v>72</c:v>
                </c:pt>
                <c:pt idx="353">
                  <c:v>10</c:v>
                </c:pt>
                <c:pt idx="354">
                  <c:v>17</c:v>
                </c:pt>
                <c:pt idx="355">
                  <c:v>0</c:v>
                </c:pt>
                <c:pt idx="356">
                  <c:v>1</c:v>
                </c:pt>
                <c:pt idx="357">
                  <c:v>26</c:v>
                </c:pt>
                <c:pt idx="358">
                  <c:v>18</c:v>
                </c:pt>
                <c:pt idx="359">
                  <c:v>22</c:v>
                </c:pt>
                <c:pt idx="360">
                  <c:v>67</c:v>
                </c:pt>
                <c:pt idx="361">
                  <c:v>25</c:v>
                </c:pt>
                <c:pt idx="362">
                  <c:v>0</c:v>
                </c:pt>
                <c:pt idx="363">
                  <c:v>24</c:v>
                </c:pt>
                <c:pt idx="364">
                  <c:v>46</c:v>
                </c:pt>
                <c:pt idx="365">
                  <c:v>52</c:v>
                </c:pt>
                <c:pt idx="366">
                  <c:v>29</c:v>
                </c:pt>
                <c:pt idx="367">
                  <c:v>52</c:v>
                </c:pt>
                <c:pt idx="368">
                  <c:v>0</c:v>
                </c:pt>
                <c:pt idx="369">
                  <c:v>0</c:v>
                </c:pt>
                <c:pt idx="370">
                  <c:v>53</c:v>
                </c:pt>
                <c:pt idx="371">
                  <c:v>49</c:v>
                </c:pt>
                <c:pt idx="372">
                  <c:v>48</c:v>
                </c:pt>
                <c:pt idx="373">
                  <c:v>48</c:v>
                </c:pt>
                <c:pt idx="374">
                  <c:v>53</c:v>
                </c:pt>
                <c:pt idx="375">
                  <c:v>1</c:v>
                </c:pt>
                <c:pt idx="376">
                  <c:v>0</c:v>
                </c:pt>
                <c:pt idx="377">
                  <c:v>54</c:v>
                </c:pt>
                <c:pt idx="378">
                  <c:v>52</c:v>
                </c:pt>
                <c:pt idx="379">
                  <c:v>74</c:v>
                </c:pt>
                <c:pt idx="380">
                  <c:v>109</c:v>
                </c:pt>
                <c:pt idx="381">
                  <c:v>92</c:v>
                </c:pt>
                <c:pt idx="382">
                  <c:v>49</c:v>
                </c:pt>
                <c:pt idx="383">
                  <c:v>0</c:v>
                </c:pt>
                <c:pt idx="384">
                  <c:v>58</c:v>
                </c:pt>
                <c:pt idx="385">
                  <c:v>56</c:v>
                </c:pt>
                <c:pt idx="386">
                  <c:v>0</c:v>
                </c:pt>
                <c:pt idx="387">
                  <c:v>48</c:v>
                </c:pt>
                <c:pt idx="388">
                  <c:v>27</c:v>
                </c:pt>
                <c:pt idx="389">
                  <c:v>0</c:v>
                </c:pt>
                <c:pt idx="390">
                  <c:v>0</c:v>
                </c:pt>
                <c:pt idx="391">
                  <c:v>40</c:v>
                </c:pt>
                <c:pt idx="392">
                  <c:v>27</c:v>
                </c:pt>
                <c:pt idx="393">
                  <c:v>41</c:v>
                </c:pt>
                <c:pt idx="394">
                  <c:v>54</c:v>
                </c:pt>
                <c:pt idx="395">
                  <c:v>81</c:v>
                </c:pt>
                <c:pt idx="396">
                  <c:v>1</c:v>
                </c:pt>
                <c:pt idx="397">
                  <c:v>0</c:v>
                </c:pt>
                <c:pt idx="398">
                  <c:v>0</c:v>
                </c:pt>
                <c:pt idx="399">
                  <c:v>59</c:v>
                </c:pt>
                <c:pt idx="400">
                  <c:v>107</c:v>
                </c:pt>
                <c:pt idx="401">
                  <c:v>92</c:v>
                </c:pt>
                <c:pt idx="402">
                  <c:v>46</c:v>
                </c:pt>
                <c:pt idx="403">
                  <c:v>48</c:v>
                </c:pt>
                <c:pt idx="404">
                  <c:v>0</c:v>
                </c:pt>
                <c:pt idx="405">
                  <c:v>55</c:v>
                </c:pt>
                <c:pt idx="406">
                  <c:v>63</c:v>
                </c:pt>
                <c:pt idx="407">
                  <c:v>84</c:v>
                </c:pt>
                <c:pt idx="408">
                  <c:v>78</c:v>
                </c:pt>
                <c:pt idx="409">
                  <c:v>97</c:v>
                </c:pt>
                <c:pt idx="410">
                  <c:v>74</c:v>
                </c:pt>
                <c:pt idx="411">
                  <c:v>0</c:v>
                </c:pt>
                <c:pt idx="412">
                  <c:v>81</c:v>
                </c:pt>
                <c:pt idx="413">
                  <c:v>78</c:v>
                </c:pt>
                <c:pt idx="414">
                  <c:v>69</c:v>
                </c:pt>
                <c:pt idx="415">
                  <c:v>74</c:v>
                </c:pt>
                <c:pt idx="416">
                  <c:v>29</c:v>
                </c:pt>
                <c:pt idx="417">
                  <c:v>0</c:v>
                </c:pt>
                <c:pt idx="418">
                  <c:v>0</c:v>
                </c:pt>
                <c:pt idx="419">
                  <c:v>23</c:v>
                </c:pt>
                <c:pt idx="420">
                  <c:v>43</c:v>
                </c:pt>
                <c:pt idx="421">
                  <c:v>29</c:v>
                </c:pt>
                <c:pt idx="422">
                  <c:v>40</c:v>
                </c:pt>
                <c:pt idx="423">
                  <c:v>0</c:v>
                </c:pt>
                <c:pt idx="424">
                  <c:v>52</c:v>
                </c:pt>
                <c:pt idx="425">
                  <c:v>0</c:v>
                </c:pt>
                <c:pt idx="426">
                  <c:v>43</c:v>
                </c:pt>
                <c:pt idx="427">
                  <c:v>52</c:v>
                </c:pt>
                <c:pt idx="428">
                  <c:v>46</c:v>
                </c:pt>
                <c:pt idx="429">
                  <c:v>71</c:v>
                </c:pt>
                <c:pt idx="430">
                  <c:v>65</c:v>
                </c:pt>
                <c:pt idx="431">
                  <c:v>54</c:v>
                </c:pt>
                <c:pt idx="432">
                  <c:v>0</c:v>
                </c:pt>
                <c:pt idx="433">
                  <c:v>80</c:v>
                </c:pt>
                <c:pt idx="434">
                  <c:v>36</c:v>
                </c:pt>
                <c:pt idx="435">
                  <c:v>31</c:v>
                </c:pt>
                <c:pt idx="436">
                  <c:v>37</c:v>
                </c:pt>
                <c:pt idx="437">
                  <c:v>44</c:v>
                </c:pt>
                <c:pt idx="438">
                  <c:v>0</c:v>
                </c:pt>
                <c:pt idx="439">
                  <c:v>0</c:v>
                </c:pt>
                <c:pt idx="440">
                  <c:v>59</c:v>
                </c:pt>
                <c:pt idx="441">
                  <c:v>29</c:v>
                </c:pt>
                <c:pt idx="442">
                  <c:v>37</c:v>
                </c:pt>
                <c:pt idx="443">
                  <c:v>52</c:v>
                </c:pt>
                <c:pt idx="444">
                  <c:v>40</c:v>
                </c:pt>
                <c:pt idx="445">
                  <c:v>3</c:v>
                </c:pt>
                <c:pt idx="446">
                  <c:v>0</c:v>
                </c:pt>
                <c:pt idx="447">
                  <c:v>50</c:v>
                </c:pt>
                <c:pt idx="448">
                  <c:v>66</c:v>
                </c:pt>
                <c:pt idx="449">
                  <c:v>82</c:v>
                </c:pt>
                <c:pt idx="450">
                  <c:v>51</c:v>
                </c:pt>
                <c:pt idx="451">
                  <c:v>44</c:v>
                </c:pt>
                <c:pt idx="452">
                  <c:v>0</c:v>
                </c:pt>
                <c:pt idx="453">
                  <c:v>0</c:v>
                </c:pt>
                <c:pt idx="454">
                  <c:v>43</c:v>
                </c:pt>
                <c:pt idx="455">
                  <c:v>55</c:v>
                </c:pt>
                <c:pt idx="456">
                  <c:v>46</c:v>
                </c:pt>
                <c:pt idx="457">
                  <c:v>42</c:v>
                </c:pt>
                <c:pt idx="458">
                  <c:v>54</c:v>
                </c:pt>
                <c:pt idx="459">
                  <c:v>36</c:v>
                </c:pt>
                <c:pt idx="460">
                  <c:v>0</c:v>
                </c:pt>
                <c:pt idx="461">
                  <c:v>82</c:v>
                </c:pt>
                <c:pt idx="462">
                  <c:v>100</c:v>
                </c:pt>
                <c:pt idx="463">
                  <c:v>0</c:v>
                </c:pt>
                <c:pt idx="464">
                  <c:v>103</c:v>
                </c:pt>
                <c:pt idx="465">
                  <c:v>102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96</c:v>
                </c:pt>
                <c:pt idx="472">
                  <c:v>48</c:v>
                </c:pt>
                <c:pt idx="473">
                  <c:v>68</c:v>
                </c:pt>
                <c:pt idx="474">
                  <c:v>0</c:v>
                </c:pt>
                <c:pt idx="475">
                  <c:v>77</c:v>
                </c:pt>
                <c:pt idx="476">
                  <c:v>53</c:v>
                </c:pt>
                <c:pt idx="477">
                  <c:v>77</c:v>
                </c:pt>
                <c:pt idx="478">
                  <c:v>127</c:v>
                </c:pt>
                <c:pt idx="479">
                  <c:v>103</c:v>
                </c:pt>
                <c:pt idx="480">
                  <c:v>57</c:v>
                </c:pt>
                <c:pt idx="481">
                  <c:v>0</c:v>
                </c:pt>
                <c:pt idx="482">
                  <c:v>82</c:v>
                </c:pt>
                <c:pt idx="483">
                  <c:v>76</c:v>
                </c:pt>
                <c:pt idx="484">
                  <c:v>74</c:v>
                </c:pt>
                <c:pt idx="485">
                  <c:v>60.5</c:v>
                </c:pt>
                <c:pt idx="486">
                  <c:v>43</c:v>
                </c:pt>
                <c:pt idx="487">
                  <c:v>25.5</c:v>
                </c:pt>
                <c:pt idx="488">
                  <c:v>0</c:v>
                </c:pt>
                <c:pt idx="489">
                  <c:v>43.5</c:v>
                </c:pt>
                <c:pt idx="490">
                  <c:v>52</c:v>
                </c:pt>
                <c:pt idx="491">
                  <c:v>55.5</c:v>
                </c:pt>
                <c:pt idx="492">
                  <c:v>19</c:v>
                </c:pt>
                <c:pt idx="493">
                  <c:v>34</c:v>
                </c:pt>
                <c:pt idx="494">
                  <c:v>0</c:v>
                </c:pt>
                <c:pt idx="495">
                  <c:v>0</c:v>
                </c:pt>
                <c:pt idx="496">
                  <c:v>40</c:v>
                </c:pt>
                <c:pt idx="497">
                  <c:v>51</c:v>
                </c:pt>
                <c:pt idx="498">
                  <c:v>74</c:v>
                </c:pt>
                <c:pt idx="499">
                  <c:v>43</c:v>
                </c:pt>
                <c:pt idx="500">
                  <c:v>73</c:v>
                </c:pt>
                <c:pt idx="501">
                  <c:v>0</c:v>
                </c:pt>
                <c:pt idx="502">
                  <c:v>0</c:v>
                </c:pt>
                <c:pt idx="503">
                  <c:v>58</c:v>
                </c:pt>
                <c:pt idx="504">
                  <c:v>66.5</c:v>
                </c:pt>
                <c:pt idx="505">
                  <c:v>35</c:v>
                </c:pt>
                <c:pt idx="506">
                  <c:v>63</c:v>
                </c:pt>
                <c:pt idx="507">
                  <c:v>45</c:v>
                </c:pt>
                <c:pt idx="508">
                  <c:v>0</c:v>
                </c:pt>
                <c:pt idx="509">
                  <c:v>0</c:v>
                </c:pt>
                <c:pt idx="510">
                  <c:v>6</c:v>
                </c:pt>
                <c:pt idx="511">
                  <c:v>20</c:v>
                </c:pt>
                <c:pt idx="512">
                  <c:v>6</c:v>
                </c:pt>
                <c:pt idx="513">
                  <c:v>19</c:v>
                </c:pt>
                <c:pt idx="514">
                  <c:v>5</c:v>
                </c:pt>
                <c:pt idx="515">
                  <c:v>0</c:v>
                </c:pt>
                <c:pt idx="516">
                  <c:v>0</c:v>
                </c:pt>
                <c:pt idx="517">
                  <c:v>29</c:v>
                </c:pt>
                <c:pt idx="518">
                  <c:v>8</c:v>
                </c:pt>
                <c:pt idx="519">
                  <c:v>29</c:v>
                </c:pt>
                <c:pt idx="520">
                  <c:v>26</c:v>
                </c:pt>
                <c:pt idx="521">
                  <c:v>30</c:v>
                </c:pt>
                <c:pt idx="522">
                  <c:v>0</c:v>
                </c:pt>
                <c:pt idx="523">
                  <c:v>0</c:v>
                </c:pt>
                <c:pt idx="524">
                  <c:v>57</c:v>
                </c:pt>
                <c:pt idx="525">
                  <c:v>41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E-4B66-9B3C-EBECF3135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3822560"/>
        <c:axId val="57382295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通常ペースの鍛冶時間</c:v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阪上班!$OP$234:$APW$234</c15:sqref>
                        </c15:formulaRef>
                      </c:ext>
                    </c:extLst>
                    <c:numCache>
                      <c:formatCode>m/d;@</c:formatCode>
                      <c:ptCount val="710"/>
                      <c:pt idx="0">
                        <c:v>45678</c:v>
                      </c:pt>
                      <c:pt idx="1">
                        <c:v>45679</c:v>
                      </c:pt>
                      <c:pt idx="2">
                        <c:v>45680</c:v>
                      </c:pt>
                      <c:pt idx="3">
                        <c:v>45681</c:v>
                      </c:pt>
                      <c:pt idx="4">
                        <c:v>45682</c:v>
                      </c:pt>
                      <c:pt idx="5">
                        <c:v>45683</c:v>
                      </c:pt>
                      <c:pt idx="6">
                        <c:v>45684</c:v>
                      </c:pt>
                      <c:pt idx="7">
                        <c:v>45685</c:v>
                      </c:pt>
                      <c:pt idx="8">
                        <c:v>45686</c:v>
                      </c:pt>
                      <c:pt idx="9">
                        <c:v>45687</c:v>
                      </c:pt>
                      <c:pt idx="10">
                        <c:v>45688</c:v>
                      </c:pt>
                      <c:pt idx="11">
                        <c:v>45689</c:v>
                      </c:pt>
                      <c:pt idx="12">
                        <c:v>45690</c:v>
                      </c:pt>
                      <c:pt idx="13">
                        <c:v>45691</c:v>
                      </c:pt>
                      <c:pt idx="14">
                        <c:v>45692</c:v>
                      </c:pt>
                      <c:pt idx="15">
                        <c:v>45693</c:v>
                      </c:pt>
                      <c:pt idx="16">
                        <c:v>45694</c:v>
                      </c:pt>
                      <c:pt idx="17">
                        <c:v>45695</c:v>
                      </c:pt>
                      <c:pt idx="18">
                        <c:v>45696</c:v>
                      </c:pt>
                      <c:pt idx="19">
                        <c:v>45697</c:v>
                      </c:pt>
                      <c:pt idx="20">
                        <c:v>45698</c:v>
                      </c:pt>
                      <c:pt idx="21">
                        <c:v>45699</c:v>
                      </c:pt>
                      <c:pt idx="22">
                        <c:v>45700</c:v>
                      </c:pt>
                      <c:pt idx="23">
                        <c:v>45701</c:v>
                      </c:pt>
                      <c:pt idx="24">
                        <c:v>45702</c:v>
                      </c:pt>
                      <c:pt idx="25">
                        <c:v>45703</c:v>
                      </c:pt>
                      <c:pt idx="26">
                        <c:v>45704</c:v>
                      </c:pt>
                      <c:pt idx="27">
                        <c:v>45705</c:v>
                      </c:pt>
                      <c:pt idx="28">
                        <c:v>45706</c:v>
                      </c:pt>
                      <c:pt idx="29">
                        <c:v>45707</c:v>
                      </c:pt>
                      <c:pt idx="30">
                        <c:v>45708</c:v>
                      </c:pt>
                      <c:pt idx="31">
                        <c:v>45709</c:v>
                      </c:pt>
                      <c:pt idx="32">
                        <c:v>45710</c:v>
                      </c:pt>
                      <c:pt idx="33">
                        <c:v>45711</c:v>
                      </c:pt>
                      <c:pt idx="34">
                        <c:v>45712</c:v>
                      </c:pt>
                      <c:pt idx="35">
                        <c:v>45713</c:v>
                      </c:pt>
                      <c:pt idx="36">
                        <c:v>45714</c:v>
                      </c:pt>
                      <c:pt idx="37">
                        <c:v>45715</c:v>
                      </c:pt>
                      <c:pt idx="38">
                        <c:v>45716</c:v>
                      </c:pt>
                      <c:pt idx="39">
                        <c:v>45717</c:v>
                      </c:pt>
                      <c:pt idx="40">
                        <c:v>45718</c:v>
                      </c:pt>
                      <c:pt idx="41">
                        <c:v>45719</c:v>
                      </c:pt>
                      <c:pt idx="42">
                        <c:v>45720</c:v>
                      </c:pt>
                      <c:pt idx="43">
                        <c:v>45721</c:v>
                      </c:pt>
                      <c:pt idx="44">
                        <c:v>45722</c:v>
                      </c:pt>
                      <c:pt idx="45">
                        <c:v>45723</c:v>
                      </c:pt>
                      <c:pt idx="46">
                        <c:v>45724</c:v>
                      </c:pt>
                      <c:pt idx="47">
                        <c:v>45725</c:v>
                      </c:pt>
                      <c:pt idx="48">
                        <c:v>45726</c:v>
                      </c:pt>
                      <c:pt idx="49">
                        <c:v>45727</c:v>
                      </c:pt>
                      <c:pt idx="50">
                        <c:v>45728</c:v>
                      </c:pt>
                      <c:pt idx="51">
                        <c:v>45729</c:v>
                      </c:pt>
                      <c:pt idx="52">
                        <c:v>45730</c:v>
                      </c:pt>
                      <c:pt idx="53">
                        <c:v>45731</c:v>
                      </c:pt>
                      <c:pt idx="54">
                        <c:v>45732</c:v>
                      </c:pt>
                      <c:pt idx="55">
                        <c:v>45733</c:v>
                      </c:pt>
                      <c:pt idx="56">
                        <c:v>45734</c:v>
                      </c:pt>
                      <c:pt idx="57">
                        <c:v>45735</c:v>
                      </c:pt>
                      <c:pt idx="58">
                        <c:v>45736</c:v>
                      </c:pt>
                      <c:pt idx="59">
                        <c:v>45737</c:v>
                      </c:pt>
                      <c:pt idx="60">
                        <c:v>45738</c:v>
                      </c:pt>
                      <c:pt idx="61">
                        <c:v>45739</c:v>
                      </c:pt>
                      <c:pt idx="62">
                        <c:v>45740</c:v>
                      </c:pt>
                      <c:pt idx="63">
                        <c:v>45741</c:v>
                      </c:pt>
                      <c:pt idx="64">
                        <c:v>45742</c:v>
                      </c:pt>
                      <c:pt idx="65">
                        <c:v>45743</c:v>
                      </c:pt>
                      <c:pt idx="66">
                        <c:v>45744</c:v>
                      </c:pt>
                      <c:pt idx="67">
                        <c:v>45745</c:v>
                      </c:pt>
                      <c:pt idx="68">
                        <c:v>45746</c:v>
                      </c:pt>
                      <c:pt idx="69">
                        <c:v>45747</c:v>
                      </c:pt>
                      <c:pt idx="70">
                        <c:v>45748</c:v>
                      </c:pt>
                      <c:pt idx="71">
                        <c:v>45749</c:v>
                      </c:pt>
                      <c:pt idx="72">
                        <c:v>45750</c:v>
                      </c:pt>
                      <c:pt idx="73">
                        <c:v>45751</c:v>
                      </c:pt>
                      <c:pt idx="74">
                        <c:v>45752</c:v>
                      </c:pt>
                      <c:pt idx="75">
                        <c:v>45753</c:v>
                      </c:pt>
                      <c:pt idx="76">
                        <c:v>45754</c:v>
                      </c:pt>
                      <c:pt idx="77">
                        <c:v>45755</c:v>
                      </c:pt>
                      <c:pt idx="78">
                        <c:v>45756</c:v>
                      </c:pt>
                      <c:pt idx="79">
                        <c:v>45757</c:v>
                      </c:pt>
                      <c:pt idx="80">
                        <c:v>45758</c:v>
                      </c:pt>
                      <c:pt idx="81">
                        <c:v>45759</c:v>
                      </c:pt>
                      <c:pt idx="82">
                        <c:v>45760</c:v>
                      </c:pt>
                      <c:pt idx="83">
                        <c:v>45761</c:v>
                      </c:pt>
                      <c:pt idx="84">
                        <c:v>45762</c:v>
                      </c:pt>
                      <c:pt idx="85">
                        <c:v>45763</c:v>
                      </c:pt>
                      <c:pt idx="86">
                        <c:v>45764</c:v>
                      </c:pt>
                      <c:pt idx="87">
                        <c:v>45765</c:v>
                      </c:pt>
                      <c:pt idx="88">
                        <c:v>45766</c:v>
                      </c:pt>
                      <c:pt idx="89">
                        <c:v>45767</c:v>
                      </c:pt>
                      <c:pt idx="90">
                        <c:v>45768</c:v>
                      </c:pt>
                      <c:pt idx="91">
                        <c:v>45769</c:v>
                      </c:pt>
                      <c:pt idx="92">
                        <c:v>45770</c:v>
                      </c:pt>
                      <c:pt idx="93">
                        <c:v>45771</c:v>
                      </c:pt>
                      <c:pt idx="94">
                        <c:v>45772</c:v>
                      </c:pt>
                      <c:pt idx="95">
                        <c:v>45773</c:v>
                      </c:pt>
                      <c:pt idx="96">
                        <c:v>45774</c:v>
                      </c:pt>
                      <c:pt idx="97">
                        <c:v>45775</c:v>
                      </c:pt>
                      <c:pt idx="98">
                        <c:v>45776</c:v>
                      </c:pt>
                      <c:pt idx="99">
                        <c:v>45777</c:v>
                      </c:pt>
                      <c:pt idx="100">
                        <c:v>45778</c:v>
                      </c:pt>
                      <c:pt idx="101">
                        <c:v>45779</c:v>
                      </c:pt>
                      <c:pt idx="102">
                        <c:v>45780</c:v>
                      </c:pt>
                      <c:pt idx="103">
                        <c:v>45781</c:v>
                      </c:pt>
                      <c:pt idx="104">
                        <c:v>45782</c:v>
                      </c:pt>
                      <c:pt idx="105">
                        <c:v>45783</c:v>
                      </c:pt>
                      <c:pt idx="106">
                        <c:v>45784</c:v>
                      </c:pt>
                      <c:pt idx="107">
                        <c:v>45785</c:v>
                      </c:pt>
                      <c:pt idx="108">
                        <c:v>45786</c:v>
                      </c:pt>
                      <c:pt idx="109">
                        <c:v>45787</c:v>
                      </c:pt>
                      <c:pt idx="110">
                        <c:v>45788</c:v>
                      </c:pt>
                      <c:pt idx="111">
                        <c:v>45789</c:v>
                      </c:pt>
                      <c:pt idx="112">
                        <c:v>45790</c:v>
                      </c:pt>
                      <c:pt idx="113">
                        <c:v>45791</c:v>
                      </c:pt>
                      <c:pt idx="114">
                        <c:v>45792</c:v>
                      </c:pt>
                      <c:pt idx="115">
                        <c:v>45793</c:v>
                      </c:pt>
                      <c:pt idx="116">
                        <c:v>45794</c:v>
                      </c:pt>
                      <c:pt idx="117">
                        <c:v>45795</c:v>
                      </c:pt>
                      <c:pt idx="118">
                        <c:v>45796</c:v>
                      </c:pt>
                      <c:pt idx="119">
                        <c:v>45797</c:v>
                      </c:pt>
                      <c:pt idx="120">
                        <c:v>45798</c:v>
                      </c:pt>
                      <c:pt idx="121">
                        <c:v>45799</c:v>
                      </c:pt>
                      <c:pt idx="122">
                        <c:v>45800</c:v>
                      </c:pt>
                      <c:pt idx="123">
                        <c:v>45801</c:v>
                      </c:pt>
                      <c:pt idx="124">
                        <c:v>45802</c:v>
                      </c:pt>
                      <c:pt idx="125">
                        <c:v>45803</c:v>
                      </c:pt>
                      <c:pt idx="126">
                        <c:v>45804</c:v>
                      </c:pt>
                      <c:pt idx="127">
                        <c:v>45805</c:v>
                      </c:pt>
                      <c:pt idx="128">
                        <c:v>45806</c:v>
                      </c:pt>
                      <c:pt idx="129">
                        <c:v>45807</c:v>
                      </c:pt>
                      <c:pt idx="130">
                        <c:v>45808</c:v>
                      </c:pt>
                      <c:pt idx="131">
                        <c:v>45809</c:v>
                      </c:pt>
                      <c:pt idx="132">
                        <c:v>45810</c:v>
                      </c:pt>
                      <c:pt idx="133">
                        <c:v>45811</c:v>
                      </c:pt>
                      <c:pt idx="134">
                        <c:v>45812</c:v>
                      </c:pt>
                      <c:pt idx="135">
                        <c:v>45813</c:v>
                      </c:pt>
                      <c:pt idx="136">
                        <c:v>45814</c:v>
                      </c:pt>
                      <c:pt idx="137">
                        <c:v>45815</c:v>
                      </c:pt>
                      <c:pt idx="138">
                        <c:v>45816</c:v>
                      </c:pt>
                      <c:pt idx="139">
                        <c:v>45817</c:v>
                      </c:pt>
                      <c:pt idx="140">
                        <c:v>45818</c:v>
                      </c:pt>
                      <c:pt idx="141">
                        <c:v>45819</c:v>
                      </c:pt>
                      <c:pt idx="142">
                        <c:v>45820</c:v>
                      </c:pt>
                      <c:pt idx="143">
                        <c:v>45821</c:v>
                      </c:pt>
                      <c:pt idx="144">
                        <c:v>45822</c:v>
                      </c:pt>
                      <c:pt idx="145">
                        <c:v>45823</c:v>
                      </c:pt>
                      <c:pt idx="146">
                        <c:v>45824</c:v>
                      </c:pt>
                      <c:pt idx="147">
                        <c:v>45825</c:v>
                      </c:pt>
                      <c:pt idx="148">
                        <c:v>45826</c:v>
                      </c:pt>
                      <c:pt idx="149">
                        <c:v>45827</c:v>
                      </c:pt>
                      <c:pt idx="150">
                        <c:v>45828</c:v>
                      </c:pt>
                      <c:pt idx="151">
                        <c:v>45829</c:v>
                      </c:pt>
                      <c:pt idx="152">
                        <c:v>45830</c:v>
                      </c:pt>
                      <c:pt idx="153">
                        <c:v>45831</c:v>
                      </c:pt>
                      <c:pt idx="154">
                        <c:v>45832</c:v>
                      </c:pt>
                      <c:pt idx="155">
                        <c:v>45833</c:v>
                      </c:pt>
                      <c:pt idx="156">
                        <c:v>45834</c:v>
                      </c:pt>
                      <c:pt idx="157">
                        <c:v>45835</c:v>
                      </c:pt>
                      <c:pt idx="158">
                        <c:v>45836</c:v>
                      </c:pt>
                      <c:pt idx="159">
                        <c:v>45837</c:v>
                      </c:pt>
                      <c:pt idx="160">
                        <c:v>45838</c:v>
                      </c:pt>
                      <c:pt idx="161">
                        <c:v>45839</c:v>
                      </c:pt>
                      <c:pt idx="162">
                        <c:v>45840</c:v>
                      </c:pt>
                      <c:pt idx="163">
                        <c:v>45841</c:v>
                      </c:pt>
                      <c:pt idx="164">
                        <c:v>45842</c:v>
                      </c:pt>
                      <c:pt idx="165">
                        <c:v>45843</c:v>
                      </c:pt>
                      <c:pt idx="166">
                        <c:v>45844</c:v>
                      </c:pt>
                      <c:pt idx="167">
                        <c:v>45845</c:v>
                      </c:pt>
                      <c:pt idx="168">
                        <c:v>45846</c:v>
                      </c:pt>
                      <c:pt idx="169">
                        <c:v>45847</c:v>
                      </c:pt>
                      <c:pt idx="170">
                        <c:v>45848</c:v>
                      </c:pt>
                      <c:pt idx="171">
                        <c:v>45849</c:v>
                      </c:pt>
                      <c:pt idx="172">
                        <c:v>45850</c:v>
                      </c:pt>
                      <c:pt idx="173">
                        <c:v>45851</c:v>
                      </c:pt>
                      <c:pt idx="174">
                        <c:v>45852</c:v>
                      </c:pt>
                      <c:pt idx="175">
                        <c:v>45853</c:v>
                      </c:pt>
                      <c:pt idx="176">
                        <c:v>45854</c:v>
                      </c:pt>
                      <c:pt idx="177">
                        <c:v>45855</c:v>
                      </c:pt>
                      <c:pt idx="178">
                        <c:v>45856</c:v>
                      </c:pt>
                      <c:pt idx="179">
                        <c:v>45857</c:v>
                      </c:pt>
                      <c:pt idx="180">
                        <c:v>45858</c:v>
                      </c:pt>
                      <c:pt idx="181">
                        <c:v>45859</c:v>
                      </c:pt>
                      <c:pt idx="182">
                        <c:v>45860</c:v>
                      </c:pt>
                      <c:pt idx="183">
                        <c:v>45861</c:v>
                      </c:pt>
                      <c:pt idx="184">
                        <c:v>45862</c:v>
                      </c:pt>
                      <c:pt idx="185">
                        <c:v>45863</c:v>
                      </c:pt>
                      <c:pt idx="186">
                        <c:v>45864</c:v>
                      </c:pt>
                      <c:pt idx="187">
                        <c:v>45865</c:v>
                      </c:pt>
                      <c:pt idx="188">
                        <c:v>45866</c:v>
                      </c:pt>
                      <c:pt idx="189">
                        <c:v>45867</c:v>
                      </c:pt>
                      <c:pt idx="190">
                        <c:v>45868</c:v>
                      </c:pt>
                      <c:pt idx="191">
                        <c:v>45869</c:v>
                      </c:pt>
                      <c:pt idx="192">
                        <c:v>45870</c:v>
                      </c:pt>
                      <c:pt idx="193">
                        <c:v>45871</c:v>
                      </c:pt>
                      <c:pt idx="194">
                        <c:v>45872</c:v>
                      </c:pt>
                      <c:pt idx="195">
                        <c:v>45873</c:v>
                      </c:pt>
                      <c:pt idx="196">
                        <c:v>45874</c:v>
                      </c:pt>
                      <c:pt idx="197">
                        <c:v>45875</c:v>
                      </c:pt>
                      <c:pt idx="198">
                        <c:v>45876</c:v>
                      </c:pt>
                      <c:pt idx="199">
                        <c:v>45877</c:v>
                      </c:pt>
                      <c:pt idx="200">
                        <c:v>45878</c:v>
                      </c:pt>
                      <c:pt idx="201">
                        <c:v>45879</c:v>
                      </c:pt>
                      <c:pt idx="202">
                        <c:v>45880</c:v>
                      </c:pt>
                      <c:pt idx="203">
                        <c:v>45881</c:v>
                      </c:pt>
                      <c:pt idx="204">
                        <c:v>45882</c:v>
                      </c:pt>
                      <c:pt idx="205">
                        <c:v>45883</c:v>
                      </c:pt>
                      <c:pt idx="206">
                        <c:v>45884</c:v>
                      </c:pt>
                      <c:pt idx="207">
                        <c:v>45885</c:v>
                      </c:pt>
                      <c:pt idx="208">
                        <c:v>45886</c:v>
                      </c:pt>
                      <c:pt idx="209">
                        <c:v>45887</c:v>
                      </c:pt>
                      <c:pt idx="210">
                        <c:v>45888</c:v>
                      </c:pt>
                      <c:pt idx="211">
                        <c:v>45889</c:v>
                      </c:pt>
                      <c:pt idx="212">
                        <c:v>45890</c:v>
                      </c:pt>
                      <c:pt idx="213">
                        <c:v>45891</c:v>
                      </c:pt>
                      <c:pt idx="214">
                        <c:v>45892</c:v>
                      </c:pt>
                      <c:pt idx="215">
                        <c:v>45893</c:v>
                      </c:pt>
                      <c:pt idx="216">
                        <c:v>45894</c:v>
                      </c:pt>
                      <c:pt idx="217">
                        <c:v>45895</c:v>
                      </c:pt>
                      <c:pt idx="218">
                        <c:v>45896</c:v>
                      </c:pt>
                      <c:pt idx="219">
                        <c:v>45897</c:v>
                      </c:pt>
                      <c:pt idx="220">
                        <c:v>45898</c:v>
                      </c:pt>
                      <c:pt idx="221">
                        <c:v>45899</c:v>
                      </c:pt>
                      <c:pt idx="222">
                        <c:v>45900</c:v>
                      </c:pt>
                      <c:pt idx="223">
                        <c:v>45901</c:v>
                      </c:pt>
                      <c:pt idx="224">
                        <c:v>45902</c:v>
                      </c:pt>
                      <c:pt idx="225">
                        <c:v>45903</c:v>
                      </c:pt>
                      <c:pt idx="226">
                        <c:v>45904</c:v>
                      </c:pt>
                      <c:pt idx="227">
                        <c:v>45905</c:v>
                      </c:pt>
                      <c:pt idx="228">
                        <c:v>45906</c:v>
                      </c:pt>
                      <c:pt idx="229">
                        <c:v>45907</c:v>
                      </c:pt>
                      <c:pt idx="230">
                        <c:v>45908</c:v>
                      </c:pt>
                      <c:pt idx="231">
                        <c:v>45909</c:v>
                      </c:pt>
                      <c:pt idx="232">
                        <c:v>45910</c:v>
                      </c:pt>
                      <c:pt idx="233">
                        <c:v>45911</c:v>
                      </c:pt>
                      <c:pt idx="234">
                        <c:v>45912</c:v>
                      </c:pt>
                      <c:pt idx="235">
                        <c:v>45913</c:v>
                      </c:pt>
                      <c:pt idx="236">
                        <c:v>45914</c:v>
                      </c:pt>
                      <c:pt idx="237">
                        <c:v>45915</c:v>
                      </c:pt>
                      <c:pt idx="238">
                        <c:v>45916</c:v>
                      </c:pt>
                      <c:pt idx="239">
                        <c:v>45917</c:v>
                      </c:pt>
                      <c:pt idx="240">
                        <c:v>45918</c:v>
                      </c:pt>
                      <c:pt idx="241">
                        <c:v>45919</c:v>
                      </c:pt>
                      <c:pt idx="242">
                        <c:v>45920</c:v>
                      </c:pt>
                      <c:pt idx="243">
                        <c:v>45921</c:v>
                      </c:pt>
                      <c:pt idx="244">
                        <c:v>45922</c:v>
                      </c:pt>
                      <c:pt idx="245">
                        <c:v>45923</c:v>
                      </c:pt>
                      <c:pt idx="246">
                        <c:v>45924</c:v>
                      </c:pt>
                      <c:pt idx="247">
                        <c:v>45925</c:v>
                      </c:pt>
                      <c:pt idx="248">
                        <c:v>45926</c:v>
                      </c:pt>
                      <c:pt idx="249">
                        <c:v>45927</c:v>
                      </c:pt>
                      <c:pt idx="250">
                        <c:v>45928</c:v>
                      </c:pt>
                      <c:pt idx="251">
                        <c:v>45929</c:v>
                      </c:pt>
                      <c:pt idx="252">
                        <c:v>45930</c:v>
                      </c:pt>
                      <c:pt idx="253">
                        <c:v>45931</c:v>
                      </c:pt>
                      <c:pt idx="254">
                        <c:v>45932</c:v>
                      </c:pt>
                      <c:pt idx="255">
                        <c:v>45933</c:v>
                      </c:pt>
                      <c:pt idx="256">
                        <c:v>45934</c:v>
                      </c:pt>
                      <c:pt idx="257">
                        <c:v>45935</c:v>
                      </c:pt>
                      <c:pt idx="258">
                        <c:v>45936</c:v>
                      </c:pt>
                      <c:pt idx="259">
                        <c:v>45937</c:v>
                      </c:pt>
                      <c:pt idx="260">
                        <c:v>45938</c:v>
                      </c:pt>
                      <c:pt idx="261">
                        <c:v>45939</c:v>
                      </c:pt>
                      <c:pt idx="262">
                        <c:v>45940</c:v>
                      </c:pt>
                      <c:pt idx="263">
                        <c:v>45941</c:v>
                      </c:pt>
                      <c:pt idx="264">
                        <c:v>45942</c:v>
                      </c:pt>
                      <c:pt idx="265">
                        <c:v>45943</c:v>
                      </c:pt>
                      <c:pt idx="266">
                        <c:v>45944</c:v>
                      </c:pt>
                      <c:pt idx="267">
                        <c:v>45945</c:v>
                      </c:pt>
                      <c:pt idx="268">
                        <c:v>45946</c:v>
                      </c:pt>
                      <c:pt idx="269">
                        <c:v>45947</c:v>
                      </c:pt>
                      <c:pt idx="270">
                        <c:v>45948</c:v>
                      </c:pt>
                      <c:pt idx="271">
                        <c:v>45949</c:v>
                      </c:pt>
                      <c:pt idx="272">
                        <c:v>45950</c:v>
                      </c:pt>
                      <c:pt idx="273">
                        <c:v>45951</c:v>
                      </c:pt>
                      <c:pt idx="274">
                        <c:v>45952</c:v>
                      </c:pt>
                      <c:pt idx="275">
                        <c:v>45953</c:v>
                      </c:pt>
                      <c:pt idx="276">
                        <c:v>45954</c:v>
                      </c:pt>
                      <c:pt idx="277">
                        <c:v>45955</c:v>
                      </c:pt>
                      <c:pt idx="278">
                        <c:v>45956</c:v>
                      </c:pt>
                      <c:pt idx="279">
                        <c:v>45957</c:v>
                      </c:pt>
                      <c:pt idx="280">
                        <c:v>45958</c:v>
                      </c:pt>
                      <c:pt idx="281">
                        <c:v>45959</c:v>
                      </c:pt>
                      <c:pt idx="282">
                        <c:v>45960</c:v>
                      </c:pt>
                      <c:pt idx="283">
                        <c:v>45961</c:v>
                      </c:pt>
                      <c:pt idx="284">
                        <c:v>45962</c:v>
                      </c:pt>
                      <c:pt idx="285">
                        <c:v>45963</c:v>
                      </c:pt>
                      <c:pt idx="286">
                        <c:v>45964</c:v>
                      </c:pt>
                      <c:pt idx="287">
                        <c:v>45965</c:v>
                      </c:pt>
                      <c:pt idx="288">
                        <c:v>45966</c:v>
                      </c:pt>
                      <c:pt idx="289">
                        <c:v>45967</c:v>
                      </c:pt>
                      <c:pt idx="290">
                        <c:v>45968</c:v>
                      </c:pt>
                      <c:pt idx="291">
                        <c:v>45969</c:v>
                      </c:pt>
                      <c:pt idx="292">
                        <c:v>45970</c:v>
                      </c:pt>
                      <c:pt idx="293">
                        <c:v>45971</c:v>
                      </c:pt>
                      <c:pt idx="294">
                        <c:v>45972</c:v>
                      </c:pt>
                      <c:pt idx="295">
                        <c:v>45973</c:v>
                      </c:pt>
                      <c:pt idx="296">
                        <c:v>45974</c:v>
                      </c:pt>
                      <c:pt idx="297">
                        <c:v>45975</c:v>
                      </c:pt>
                      <c:pt idx="298">
                        <c:v>45976</c:v>
                      </c:pt>
                      <c:pt idx="299">
                        <c:v>45977</c:v>
                      </c:pt>
                      <c:pt idx="300">
                        <c:v>45978</c:v>
                      </c:pt>
                      <c:pt idx="301">
                        <c:v>45979</c:v>
                      </c:pt>
                      <c:pt idx="302">
                        <c:v>45980</c:v>
                      </c:pt>
                      <c:pt idx="303">
                        <c:v>45981</c:v>
                      </c:pt>
                      <c:pt idx="304">
                        <c:v>45982</c:v>
                      </c:pt>
                      <c:pt idx="305">
                        <c:v>45983</c:v>
                      </c:pt>
                      <c:pt idx="306">
                        <c:v>45984</c:v>
                      </c:pt>
                      <c:pt idx="307">
                        <c:v>45985</c:v>
                      </c:pt>
                      <c:pt idx="308">
                        <c:v>45986</c:v>
                      </c:pt>
                      <c:pt idx="309">
                        <c:v>45987</c:v>
                      </c:pt>
                      <c:pt idx="310">
                        <c:v>45988</c:v>
                      </c:pt>
                      <c:pt idx="311">
                        <c:v>45989</c:v>
                      </c:pt>
                      <c:pt idx="312">
                        <c:v>45990</c:v>
                      </c:pt>
                      <c:pt idx="313">
                        <c:v>45991</c:v>
                      </c:pt>
                      <c:pt idx="314">
                        <c:v>45992</c:v>
                      </c:pt>
                      <c:pt idx="315">
                        <c:v>45993</c:v>
                      </c:pt>
                      <c:pt idx="316">
                        <c:v>45994</c:v>
                      </c:pt>
                      <c:pt idx="317">
                        <c:v>45995</c:v>
                      </c:pt>
                      <c:pt idx="318">
                        <c:v>45996</c:v>
                      </c:pt>
                      <c:pt idx="319">
                        <c:v>45997</c:v>
                      </c:pt>
                      <c:pt idx="320">
                        <c:v>45998</c:v>
                      </c:pt>
                      <c:pt idx="321">
                        <c:v>45999</c:v>
                      </c:pt>
                      <c:pt idx="322">
                        <c:v>46000</c:v>
                      </c:pt>
                      <c:pt idx="323">
                        <c:v>46001</c:v>
                      </c:pt>
                      <c:pt idx="324">
                        <c:v>46002</c:v>
                      </c:pt>
                      <c:pt idx="325">
                        <c:v>46003</c:v>
                      </c:pt>
                      <c:pt idx="326">
                        <c:v>46004</c:v>
                      </c:pt>
                      <c:pt idx="327">
                        <c:v>46005</c:v>
                      </c:pt>
                      <c:pt idx="328">
                        <c:v>46006</c:v>
                      </c:pt>
                      <c:pt idx="329">
                        <c:v>46007</c:v>
                      </c:pt>
                      <c:pt idx="330">
                        <c:v>46008</c:v>
                      </c:pt>
                      <c:pt idx="331">
                        <c:v>46009</c:v>
                      </c:pt>
                      <c:pt idx="332">
                        <c:v>46010</c:v>
                      </c:pt>
                      <c:pt idx="333">
                        <c:v>46011</c:v>
                      </c:pt>
                      <c:pt idx="334">
                        <c:v>46012</c:v>
                      </c:pt>
                      <c:pt idx="335">
                        <c:v>46013</c:v>
                      </c:pt>
                      <c:pt idx="336">
                        <c:v>46014</c:v>
                      </c:pt>
                      <c:pt idx="337">
                        <c:v>46015</c:v>
                      </c:pt>
                      <c:pt idx="338">
                        <c:v>46016</c:v>
                      </c:pt>
                      <c:pt idx="339">
                        <c:v>46017</c:v>
                      </c:pt>
                      <c:pt idx="340">
                        <c:v>46018</c:v>
                      </c:pt>
                      <c:pt idx="341">
                        <c:v>46019</c:v>
                      </c:pt>
                      <c:pt idx="342">
                        <c:v>46020</c:v>
                      </c:pt>
                      <c:pt idx="343">
                        <c:v>46021</c:v>
                      </c:pt>
                      <c:pt idx="344">
                        <c:v>46022</c:v>
                      </c:pt>
                      <c:pt idx="345">
                        <c:v>46023</c:v>
                      </c:pt>
                      <c:pt idx="346">
                        <c:v>46024</c:v>
                      </c:pt>
                      <c:pt idx="347">
                        <c:v>46025</c:v>
                      </c:pt>
                      <c:pt idx="348">
                        <c:v>46026</c:v>
                      </c:pt>
                      <c:pt idx="349">
                        <c:v>46027</c:v>
                      </c:pt>
                      <c:pt idx="350">
                        <c:v>46028</c:v>
                      </c:pt>
                      <c:pt idx="351">
                        <c:v>46029</c:v>
                      </c:pt>
                      <c:pt idx="352">
                        <c:v>46030</c:v>
                      </c:pt>
                      <c:pt idx="353">
                        <c:v>46031</c:v>
                      </c:pt>
                      <c:pt idx="354">
                        <c:v>46032</c:v>
                      </c:pt>
                      <c:pt idx="355">
                        <c:v>46033</c:v>
                      </c:pt>
                      <c:pt idx="356">
                        <c:v>46034</c:v>
                      </c:pt>
                      <c:pt idx="357">
                        <c:v>46035</c:v>
                      </c:pt>
                      <c:pt idx="358">
                        <c:v>46036</c:v>
                      </c:pt>
                      <c:pt idx="359">
                        <c:v>46037</c:v>
                      </c:pt>
                      <c:pt idx="360">
                        <c:v>46038</c:v>
                      </c:pt>
                      <c:pt idx="361">
                        <c:v>46039</c:v>
                      </c:pt>
                      <c:pt idx="362">
                        <c:v>46040</c:v>
                      </c:pt>
                      <c:pt idx="363">
                        <c:v>46041</c:v>
                      </c:pt>
                      <c:pt idx="364">
                        <c:v>46042</c:v>
                      </c:pt>
                      <c:pt idx="365">
                        <c:v>46043</c:v>
                      </c:pt>
                      <c:pt idx="366">
                        <c:v>46044</c:v>
                      </c:pt>
                      <c:pt idx="367">
                        <c:v>46045</c:v>
                      </c:pt>
                      <c:pt idx="368">
                        <c:v>46046</c:v>
                      </c:pt>
                      <c:pt idx="369">
                        <c:v>46047</c:v>
                      </c:pt>
                      <c:pt idx="370">
                        <c:v>46048</c:v>
                      </c:pt>
                      <c:pt idx="371">
                        <c:v>46049</c:v>
                      </c:pt>
                      <c:pt idx="372">
                        <c:v>46050</c:v>
                      </c:pt>
                      <c:pt idx="373">
                        <c:v>46051</c:v>
                      </c:pt>
                      <c:pt idx="374">
                        <c:v>46052</c:v>
                      </c:pt>
                      <c:pt idx="375">
                        <c:v>46053</c:v>
                      </c:pt>
                      <c:pt idx="376">
                        <c:v>46054</c:v>
                      </c:pt>
                      <c:pt idx="377">
                        <c:v>46055</c:v>
                      </c:pt>
                      <c:pt idx="378">
                        <c:v>46056</c:v>
                      </c:pt>
                      <c:pt idx="379">
                        <c:v>46057</c:v>
                      </c:pt>
                      <c:pt idx="380">
                        <c:v>46058</c:v>
                      </c:pt>
                      <c:pt idx="381">
                        <c:v>46059</c:v>
                      </c:pt>
                      <c:pt idx="382">
                        <c:v>46060</c:v>
                      </c:pt>
                      <c:pt idx="383">
                        <c:v>46061</c:v>
                      </c:pt>
                      <c:pt idx="384">
                        <c:v>46062</c:v>
                      </c:pt>
                      <c:pt idx="385">
                        <c:v>46063</c:v>
                      </c:pt>
                      <c:pt idx="386">
                        <c:v>46064</c:v>
                      </c:pt>
                      <c:pt idx="387">
                        <c:v>46065</c:v>
                      </c:pt>
                      <c:pt idx="388">
                        <c:v>46066</c:v>
                      </c:pt>
                      <c:pt idx="389">
                        <c:v>46067</c:v>
                      </c:pt>
                      <c:pt idx="390">
                        <c:v>46068</c:v>
                      </c:pt>
                      <c:pt idx="391">
                        <c:v>46069</c:v>
                      </c:pt>
                      <c:pt idx="392">
                        <c:v>46070</c:v>
                      </c:pt>
                      <c:pt idx="393">
                        <c:v>46071</c:v>
                      </c:pt>
                      <c:pt idx="394">
                        <c:v>46072</c:v>
                      </c:pt>
                      <c:pt idx="395">
                        <c:v>46073</c:v>
                      </c:pt>
                      <c:pt idx="396">
                        <c:v>46074</c:v>
                      </c:pt>
                      <c:pt idx="397">
                        <c:v>46075</c:v>
                      </c:pt>
                      <c:pt idx="398">
                        <c:v>46076</c:v>
                      </c:pt>
                      <c:pt idx="399">
                        <c:v>46077</c:v>
                      </c:pt>
                      <c:pt idx="400">
                        <c:v>46078</c:v>
                      </c:pt>
                      <c:pt idx="401">
                        <c:v>46079</c:v>
                      </c:pt>
                      <c:pt idx="402">
                        <c:v>46080</c:v>
                      </c:pt>
                      <c:pt idx="403">
                        <c:v>46081</c:v>
                      </c:pt>
                      <c:pt idx="404">
                        <c:v>46082</c:v>
                      </c:pt>
                      <c:pt idx="405">
                        <c:v>46083</c:v>
                      </c:pt>
                      <c:pt idx="406">
                        <c:v>46084</c:v>
                      </c:pt>
                      <c:pt idx="407">
                        <c:v>46085</c:v>
                      </c:pt>
                      <c:pt idx="408">
                        <c:v>46086</c:v>
                      </c:pt>
                      <c:pt idx="409">
                        <c:v>46087</c:v>
                      </c:pt>
                      <c:pt idx="410">
                        <c:v>46088</c:v>
                      </c:pt>
                      <c:pt idx="411">
                        <c:v>46089</c:v>
                      </c:pt>
                      <c:pt idx="412">
                        <c:v>46090</c:v>
                      </c:pt>
                      <c:pt idx="413">
                        <c:v>46091</c:v>
                      </c:pt>
                      <c:pt idx="414">
                        <c:v>46092</c:v>
                      </c:pt>
                      <c:pt idx="415">
                        <c:v>46093</c:v>
                      </c:pt>
                      <c:pt idx="416">
                        <c:v>46094</c:v>
                      </c:pt>
                      <c:pt idx="417">
                        <c:v>46095</c:v>
                      </c:pt>
                      <c:pt idx="418">
                        <c:v>46096</c:v>
                      </c:pt>
                      <c:pt idx="419">
                        <c:v>46097</c:v>
                      </c:pt>
                      <c:pt idx="420">
                        <c:v>46098</c:v>
                      </c:pt>
                      <c:pt idx="421">
                        <c:v>46099</c:v>
                      </c:pt>
                      <c:pt idx="422">
                        <c:v>46100</c:v>
                      </c:pt>
                      <c:pt idx="423">
                        <c:v>46101</c:v>
                      </c:pt>
                      <c:pt idx="424">
                        <c:v>46102</c:v>
                      </c:pt>
                      <c:pt idx="425">
                        <c:v>46103</c:v>
                      </c:pt>
                      <c:pt idx="426">
                        <c:v>46104</c:v>
                      </c:pt>
                      <c:pt idx="427">
                        <c:v>46105</c:v>
                      </c:pt>
                      <c:pt idx="428">
                        <c:v>46106</c:v>
                      </c:pt>
                      <c:pt idx="429">
                        <c:v>46107</c:v>
                      </c:pt>
                      <c:pt idx="430">
                        <c:v>46108</c:v>
                      </c:pt>
                      <c:pt idx="431">
                        <c:v>46109</c:v>
                      </c:pt>
                      <c:pt idx="432">
                        <c:v>46110</c:v>
                      </c:pt>
                      <c:pt idx="433">
                        <c:v>46111</c:v>
                      </c:pt>
                      <c:pt idx="434">
                        <c:v>46112</c:v>
                      </c:pt>
                      <c:pt idx="435">
                        <c:v>46113</c:v>
                      </c:pt>
                      <c:pt idx="436">
                        <c:v>46114</c:v>
                      </c:pt>
                      <c:pt idx="437">
                        <c:v>46115</c:v>
                      </c:pt>
                      <c:pt idx="438">
                        <c:v>46116</c:v>
                      </c:pt>
                      <c:pt idx="439">
                        <c:v>46117</c:v>
                      </c:pt>
                      <c:pt idx="440">
                        <c:v>46118</c:v>
                      </c:pt>
                      <c:pt idx="441">
                        <c:v>46119</c:v>
                      </c:pt>
                      <c:pt idx="442">
                        <c:v>46120</c:v>
                      </c:pt>
                      <c:pt idx="443">
                        <c:v>46121</c:v>
                      </c:pt>
                      <c:pt idx="444">
                        <c:v>46122</c:v>
                      </c:pt>
                      <c:pt idx="445">
                        <c:v>46123</c:v>
                      </c:pt>
                      <c:pt idx="446">
                        <c:v>46124</c:v>
                      </c:pt>
                      <c:pt idx="447">
                        <c:v>46125</c:v>
                      </c:pt>
                      <c:pt idx="448">
                        <c:v>46126</c:v>
                      </c:pt>
                      <c:pt idx="449">
                        <c:v>46127</c:v>
                      </c:pt>
                      <c:pt idx="450">
                        <c:v>46128</c:v>
                      </c:pt>
                      <c:pt idx="451">
                        <c:v>46129</c:v>
                      </c:pt>
                      <c:pt idx="452">
                        <c:v>46130</c:v>
                      </c:pt>
                      <c:pt idx="453">
                        <c:v>46131</c:v>
                      </c:pt>
                      <c:pt idx="454">
                        <c:v>46132</c:v>
                      </c:pt>
                      <c:pt idx="455">
                        <c:v>46133</c:v>
                      </c:pt>
                      <c:pt idx="456">
                        <c:v>46134</c:v>
                      </c:pt>
                      <c:pt idx="457">
                        <c:v>46135</c:v>
                      </c:pt>
                      <c:pt idx="458">
                        <c:v>46136</c:v>
                      </c:pt>
                      <c:pt idx="459">
                        <c:v>46137</c:v>
                      </c:pt>
                      <c:pt idx="460">
                        <c:v>46138</c:v>
                      </c:pt>
                      <c:pt idx="461">
                        <c:v>46139</c:v>
                      </c:pt>
                      <c:pt idx="462">
                        <c:v>46140</c:v>
                      </c:pt>
                      <c:pt idx="463">
                        <c:v>46141</c:v>
                      </c:pt>
                      <c:pt idx="464">
                        <c:v>46142</c:v>
                      </c:pt>
                      <c:pt idx="465">
                        <c:v>46143</c:v>
                      </c:pt>
                      <c:pt idx="466">
                        <c:v>46144</c:v>
                      </c:pt>
                      <c:pt idx="467">
                        <c:v>46145</c:v>
                      </c:pt>
                      <c:pt idx="468">
                        <c:v>46146</c:v>
                      </c:pt>
                      <c:pt idx="469">
                        <c:v>46147</c:v>
                      </c:pt>
                      <c:pt idx="470">
                        <c:v>46148</c:v>
                      </c:pt>
                      <c:pt idx="471">
                        <c:v>46149</c:v>
                      </c:pt>
                      <c:pt idx="472">
                        <c:v>46150</c:v>
                      </c:pt>
                      <c:pt idx="473">
                        <c:v>46151</c:v>
                      </c:pt>
                      <c:pt idx="474">
                        <c:v>46152</c:v>
                      </c:pt>
                      <c:pt idx="475">
                        <c:v>46153</c:v>
                      </c:pt>
                      <c:pt idx="476">
                        <c:v>46154</c:v>
                      </c:pt>
                      <c:pt idx="477">
                        <c:v>46155</c:v>
                      </c:pt>
                      <c:pt idx="478">
                        <c:v>46156</c:v>
                      </c:pt>
                      <c:pt idx="479">
                        <c:v>46157</c:v>
                      </c:pt>
                      <c:pt idx="480">
                        <c:v>46158</c:v>
                      </c:pt>
                      <c:pt idx="481">
                        <c:v>46159</c:v>
                      </c:pt>
                      <c:pt idx="482">
                        <c:v>46160</c:v>
                      </c:pt>
                      <c:pt idx="483">
                        <c:v>46161</c:v>
                      </c:pt>
                      <c:pt idx="484">
                        <c:v>46162</c:v>
                      </c:pt>
                      <c:pt idx="485">
                        <c:v>46163</c:v>
                      </c:pt>
                      <c:pt idx="486">
                        <c:v>46164</c:v>
                      </c:pt>
                      <c:pt idx="487">
                        <c:v>46165</c:v>
                      </c:pt>
                      <c:pt idx="488">
                        <c:v>46166</c:v>
                      </c:pt>
                      <c:pt idx="489">
                        <c:v>46167</c:v>
                      </c:pt>
                      <c:pt idx="490">
                        <c:v>46168</c:v>
                      </c:pt>
                      <c:pt idx="491">
                        <c:v>46169</c:v>
                      </c:pt>
                      <c:pt idx="492">
                        <c:v>46170</c:v>
                      </c:pt>
                      <c:pt idx="493">
                        <c:v>46171</c:v>
                      </c:pt>
                      <c:pt idx="494">
                        <c:v>46172</c:v>
                      </c:pt>
                      <c:pt idx="495">
                        <c:v>46173</c:v>
                      </c:pt>
                      <c:pt idx="496">
                        <c:v>46174</c:v>
                      </c:pt>
                      <c:pt idx="497">
                        <c:v>46175</c:v>
                      </c:pt>
                      <c:pt idx="498">
                        <c:v>46176</c:v>
                      </c:pt>
                      <c:pt idx="499">
                        <c:v>46177</c:v>
                      </c:pt>
                      <c:pt idx="500">
                        <c:v>46178</c:v>
                      </c:pt>
                      <c:pt idx="501">
                        <c:v>46179</c:v>
                      </c:pt>
                      <c:pt idx="502">
                        <c:v>46180</c:v>
                      </c:pt>
                      <c:pt idx="503">
                        <c:v>46181</c:v>
                      </c:pt>
                      <c:pt idx="504">
                        <c:v>46182</c:v>
                      </c:pt>
                      <c:pt idx="505">
                        <c:v>46183</c:v>
                      </c:pt>
                      <c:pt idx="506">
                        <c:v>46184</c:v>
                      </c:pt>
                      <c:pt idx="507">
                        <c:v>46185</c:v>
                      </c:pt>
                      <c:pt idx="508">
                        <c:v>46186</c:v>
                      </c:pt>
                      <c:pt idx="509">
                        <c:v>46187</c:v>
                      </c:pt>
                      <c:pt idx="510">
                        <c:v>46188</c:v>
                      </c:pt>
                      <c:pt idx="511">
                        <c:v>46189</c:v>
                      </c:pt>
                      <c:pt idx="512">
                        <c:v>46190</c:v>
                      </c:pt>
                      <c:pt idx="513">
                        <c:v>46191</c:v>
                      </c:pt>
                      <c:pt idx="514">
                        <c:v>46192</c:v>
                      </c:pt>
                      <c:pt idx="515">
                        <c:v>46193</c:v>
                      </c:pt>
                      <c:pt idx="516">
                        <c:v>46194</c:v>
                      </c:pt>
                      <c:pt idx="517">
                        <c:v>46195</c:v>
                      </c:pt>
                      <c:pt idx="518">
                        <c:v>46196</c:v>
                      </c:pt>
                      <c:pt idx="519">
                        <c:v>46197</c:v>
                      </c:pt>
                      <c:pt idx="520">
                        <c:v>46198</c:v>
                      </c:pt>
                      <c:pt idx="521">
                        <c:v>46199</c:v>
                      </c:pt>
                      <c:pt idx="522">
                        <c:v>46200</c:v>
                      </c:pt>
                      <c:pt idx="523">
                        <c:v>46201</c:v>
                      </c:pt>
                      <c:pt idx="524">
                        <c:v>46202</c:v>
                      </c:pt>
                      <c:pt idx="525">
                        <c:v>46203</c:v>
                      </c:pt>
                      <c:pt idx="526">
                        <c:v>46204</c:v>
                      </c:pt>
                      <c:pt idx="527">
                        <c:v>46205</c:v>
                      </c:pt>
                      <c:pt idx="528">
                        <c:v>46206</c:v>
                      </c:pt>
                      <c:pt idx="529">
                        <c:v>46207</c:v>
                      </c:pt>
                      <c:pt idx="530">
                        <c:v>46208</c:v>
                      </c:pt>
                      <c:pt idx="531">
                        <c:v>46209</c:v>
                      </c:pt>
                      <c:pt idx="532">
                        <c:v>46210</c:v>
                      </c:pt>
                      <c:pt idx="533">
                        <c:v>46211</c:v>
                      </c:pt>
                      <c:pt idx="534">
                        <c:v>46212</c:v>
                      </c:pt>
                      <c:pt idx="535">
                        <c:v>46213</c:v>
                      </c:pt>
                      <c:pt idx="536">
                        <c:v>46214</c:v>
                      </c:pt>
                      <c:pt idx="537">
                        <c:v>46215</c:v>
                      </c:pt>
                      <c:pt idx="538">
                        <c:v>46216</c:v>
                      </c:pt>
                      <c:pt idx="539">
                        <c:v>46217</c:v>
                      </c:pt>
                      <c:pt idx="540">
                        <c:v>46218</c:v>
                      </c:pt>
                      <c:pt idx="541">
                        <c:v>46219</c:v>
                      </c:pt>
                      <c:pt idx="542">
                        <c:v>46220</c:v>
                      </c:pt>
                      <c:pt idx="543">
                        <c:v>46221</c:v>
                      </c:pt>
                      <c:pt idx="544">
                        <c:v>46222</c:v>
                      </c:pt>
                      <c:pt idx="545">
                        <c:v>46223</c:v>
                      </c:pt>
                      <c:pt idx="546">
                        <c:v>46224</c:v>
                      </c:pt>
                      <c:pt idx="547">
                        <c:v>46225</c:v>
                      </c:pt>
                      <c:pt idx="548">
                        <c:v>46226</c:v>
                      </c:pt>
                      <c:pt idx="549">
                        <c:v>46227</c:v>
                      </c:pt>
                      <c:pt idx="550">
                        <c:v>46228</c:v>
                      </c:pt>
                      <c:pt idx="551">
                        <c:v>46229</c:v>
                      </c:pt>
                      <c:pt idx="552">
                        <c:v>46230</c:v>
                      </c:pt>
                      <c:pt idx="553">
                        <c:v>46231</c:v>
                      </c:pt>
                      <c:pt idx="554">
                        <c:v>46232</c:v>
                      </c:pt>
                      <c:pt idx="555">
                        <c:v>46233</c:v>
                      </c:pt>
                      <c:pt idx="556">
                        <c:v>46234</c:v>
                      </c:pt>
                      <c:pt idx="557">
                        <c:v>46235</c:v>
                      </c:pt>
                      <c:pt idx="558">
                        <c:v>46236</c:v>
                      </c:pt>
                      <c:pt idx="559">
                        <c:v>46237</c:v>
                      </c:pt>
                      <c:pt idx="560">
                        <c:v>46238</c:v>
                      </c:pt>
                      <c:pt idx="561">
                        <c:v>46239</c:v>
                      </c:pt>
                      <c:pt idx="562">
                        <c:v>46240</c:v>
                      </c:pt>
                      <c:pt idx="563">
                        <c:v>46241</c:v>
                      </c:pt>
                      <c:pt idx="564">
                        <c:v>46242</c:v>
                      </c:pt>
                      <c:pt idx="565">
                        <c:v>46243</c:v>
                      </c:pt>
                      <c:pt idx="566">
                        <c:v>46244</c:v>
                      </c:pt>
                      <c:pt idx="567">
                        <c:v>46245</c:v>
                      </c:pt>
                      <c:pt idx="568">
                        <c:v>46246</c:v>
                      </c:pt>
                      <c:pt idx="569">
                        <c:v>46247</c:v>
                      </c:pt>
                      <c:pt idx="570">
                        <c:v>46248</c:v>
                      </c:pt>
                      <c:pt idx="571">
                        <c:v>46249</c:v>
                      </c:pt>
                      <c:pt idx="572">
                        <c:v>46250</c:v>
                      </c:pt>
                      <c:pt idx="573">
                        <c:v>46251</c:v>
                      </c:pt>
                      <c:pt idx="574">
                        <c:v>46252</c:v>
                      </c:pt>
                      <c:pt idx="575">
                        <c:v>46253</c:v>
                      </c:pt>
                      <c:pt idx="576">
                        <c:v>46254</c:v>
                      </c:pt>
                      <c:pt idx="577">
                        <c:v>46255</c:v>
                      </c:pt>
                      <c:pt idx="578">
                        <c:v>46256</c:v>
                      </c:pt>
                      <c:pt idx="579">
                        <c:v>46257</c:v>
                      </c:pt>
                      <c:pt idx="580">
                        <c:v>46258</c:v>
                      </c:pt>
                      <c:pt idx="581">
                        <c:v>46259</c:v>
                      </c:pt>
                      <c:pt idx="582">
                        <c:v>46260</c:v>
                      </c:pt>
                      <c:pt idx="583">
                        <c:v>46261</c:v>
                      </c:pt>
                      <c:pt idx="584">
                        <c:v>46262</c:v>
                      </c:pt>
                      <c:pt idx="585">
                        <c:v>46263</c:v>
                      </c:pt>
                      <c:pt idx="586">
                        <c:v>46264</c:v>
                      </c:pt>
                      <c:pt idx="587">
                        <c:v>46265</c:v>
                      </c:pt>
                      <c:pt idx="588">
                        <c:v>46266</c:v>
                      </c:pt>
                      <c:pt idx="589">
                        <c:v>46267</c:v>
                      </c:pt>
                      <c:pt idx="590">
                        <c:v>46268</c:v>
                      </c:pt>
                      <c:pt idx="591">
                        <c:v>46269</c:v>
                      </c:pt>
                      <c:pt idx="592">
                        <c:v>46270</c:v>
                      </c:pt>
                      <c:pt idx="593">
                        <c:v>46271</c:v>
                      </c:pt>
                      <c:pt idx="594">
                        <c:v>46272</c:v>
                      </c:pt>
                      <c:pt idx="595">
                        <c:v>46273</c:v>
                      </c:pt>
                      <c:pt idx="596">
                        <c:v>46274</c:v>
                      </c:pt>
                      <c:pt idx="597">
                        <c:v>46275</c:v>
                      </c:pt>
                      <c:pt idx="598">
                        <c:v>46276</c:v>
                      </c:pt>
                      <c:pt idx="599">
                        <c:v>46277</c:v>
                      </c:pt>
                      <c:pt idx="600">
                        <c:v>46278</c:v>
                      </c:pt>
                      <c:pt idx="601">
                        <c:v>46279</c:v>
                      </c:pt>
                      <c:pt idx="602">
                        <c:v>46280</c:v>
                      </c:pt>
                      <c:pt idx="603">
                        <c:v>46281</c:v>
                      </c:pt>
                      <c:pt idx="604">
                        <c:v>46282</c:v>
                      </c:pt>
                      <c:pt idx="605">
                        <c:v>46283</c:v>
                      </c:pt>
                      <c:pt idx="606">
                        <c:v>46284</c:v>
                      </c:pt>
                      <c:pt idx="607">
                        <c:v>46285</c:v>
                      </c:pt>
                      <c:pt idx="608">
                        <c:v>46286</c:v>
                      </c:pt>
                      <c:pt idx="609">
                        <c:v>46287</c:v>
                      </c:pt>
                      <c:pt idx="610">
                        <c:v>46288</c:v>
                      </c:pt>
                      <c:pt idx="611">
                        <c:v>46289</c:v>
                      </c:pt>
                      <c:pt idx="612">
                        <c:v>46290</c:v>
                      </c:pt>
                      <c:pt idx="613">
                        <c:v>46291</c:v>
                      </c:pt>
                      <c:pt idx="614">
                        <c:v>46292</c:v>
                      </c:pt>
                      <c:pt idx="615">
                        <c:v>46293</c:v>
                      </c:pt>
                      <c:pt idx="616">
                        <c:v>46294</c:v>
                      </c:pt>
                      <c:pt idx="617">
                        <c:v>46295</c:v>
                      </c:pt>
                      <c:pt idx="618">
                        <c:v>46296</c:v>
                      </c:pt>
                      <c:pt idx="619">
                        <c:v>46297</c:v>
                      </c:pt>
                      <c:pt idx="620">
                        <c:v>46298</c:v>
                      </c:pt>
                      <c:pt idx="621">
                        <c:v>46299</c:v>
                      </c:pt>
                      <c:pt idx="622">
                        <c:v>46300</c:v>
                      </c:pt>
                      <c:pt idx="623">
                        <c:v>46301</c:v>
                      </c:pt>
                      <c:pt idx="624">
                        <c:v>46302</c:v>
                      </c:pt>
                      <c:pt idx="625">
                        <c:v>46303</c:v>
                      </c:pt>
                      <c:pt idx="626">
                        <c:v>46304</c:v>
                      </c:pt>
                      <c:pt idx="627">
                        <c:v>46305</c:v>
                      </c:pt>
                      <c:pt idx="628">
                        <c:v>46306</c:v>
                      </c:pt>
                      <c:pt idx="629">
                        <c:v>46307</c:v>
                      </c:pt>
                      <c:pt idx="630">
                        <c:v>46308</c:v>
                      </c:pt>
                      <c:pt idx="631">
                        <c:v>46309</c:v>
                      </c:pt>
                      <c:pt idx="632">
                        <c:v>46310</c:v>
                      </c:pt>
                      <c:pt idx="633">
                        <c:v>46311</c:v>
                      </c:pt>
                      <c:pt idx="634">
                        <c:v>46312</c:v>
                      </c:pt>
                      <c:pt idx="635">
                        <c:v>46313</c:v>
                      </c:pt>
                      <c:pt idx="636">
                        <c:v>46314</c:v>
                      </c:pt>
                      <c:pt idx="637">
                        <c:v>46315</c:v>
                      </c:pt>
                      <c:pt idx="638">
                        <c:v>46316</c:v>
                      </c:pt>
                      <c:pt idx="639">
                        <c:v>46317</c:v>
                      </c:pt>
                      <c:pt idx="640">
                        <c:v>46318</c:v>
                      </c:pt>
                      <c:pt idx="641">
                        <c:v>46319</c:v>
                      </c:pt>
                      <c:pt idx="642">
                        <c:v>46320</c:v>
                      </c:pt>
                      <c:pt idx="643">
                        <c:v>46321</c:v>
                      </c:pt>
                      <c:pt idx="644">
                        <c:v>46322</c:v>
                      </c:pt>
                      <c:pt idx="645">
                        <c:v>46323</c:v>
                      </c:pt>
                      <c:pt idx="646">
                        <c:v>46324</c:v>
                      </c:pt>
                      <c:pt idx="647">
                        <c:v>46325</c:v>
                      </c:pt>
                      <c:pt idx="648">
                        <c:v>46326</c:v>
                      </c:pt>
                      <c:pt idx="649">
                        <c:v>46327</c:v>
                      </c:pt>
                      <c:pt idx="650">
                        <c:v>46328</c:v>
                      </c:pt>
                      <c:pt idx="651">
                        <c:v>46329</c:v>
                      </c:pt>
                      <c:pt idx="652">
                        <c:v>46330</c:v>
                      </c:pt>
                      <c:pt idx="653">
                        <c:v>46331</c:v>
                      </c:pt>
                      <c:pt idx="654">
                        <c:v>46332</c:v>
                      </c:pt>
                      <c:pt idx="655">
                        <c:v>46333</c:v>
                      </c:pt>
                      <c:pt idx="656">
                        <c:v>46334</c:v>
                      </c:pt>
                      <c:pt idx="657">
                        <c:v>46335</c:v>
                      </c:pt>
                      <c:pt idx="658">
                        <c:v>46336</c:v>
                      </c:pt>
                      <c:pt idx="659">
                        <c:v>46337</c:v>
                      </c:pt>
                      <c:pt idx="660">
                        <c:v>46338</c:v>
                      </c:pt>
                      <c:pt idx="661">
                        <c:v>46339</c:v>
                      </c:pt>
                      <c:pt idx="662">
                        <c:v>46340</c:v>
                      </c:pt>
                      <c:pt idx="663">
                        <c:v>46341</c:v>
                      </c:pt>
                      <c:pt idx="664">
                        <c:v>46342</c:v>
                      </c:pt>
                      <c:pt idx="665">
                        <c:v>46343</c:v>
                      </c:pt>
                      <c:pt idx="666">
                        <c:v>46344</c:v>
                      </c:pt>
                      <c:pt idx="667">
                        <c:v>46345</c:v>
                      </c:pt>
                      <c:pt idx="668">
                        <c:v>46346</c:v>
                      </c:pt>
                      <c:pt idx="669">
                        <c:v>46347</c:v>
                      </c:pt>
                      <c:pt idx="670">
                        <c:v>46348</c:v>
                      </c:pt>
                      <c:pt idx="671">
                        <c:v>46349</c:v>
                      </c:pt>
                      <c:pt idx="672">
                        <c:v>46350</c:v>
                      </c:pt>
                      <c:pt idx="673">
                        <c:v>46351</c:v>
                      </c:pt>
                      <c:pt idx="674">
                        <c:v>46352</c:v>
                      </c:pt>
                      <c:pt idx="675">
                        <c:v>46353</c:v>
                      </c:pt>
                      <c:pt idx="676">
                        <c:v>46354</c:v>
                      </c:pt>
                      <c:pt idx="677">
                        <c:v>46355</c:v>
                      </c:pt>
                      <c:pt idx="678">
                        <c:v>46356</c:v>
                      </c:pt>
                      <c:pt idx="679">
                        <c:v>46357</c:v>
                      </c:pt>
                      <c:pt idx="680">
                        <c:v>46358</c:v>
                      </c:pt>
                      <c:pt idx="681">
                        <c:v>46359</c:v>
                      </c:pt>
                      <c:pt idx="682">
                        <c:v>46360</c:v>
                      </c:pt>
                      <c:pt idx="683">
                        <c:v>46361</c:v>
                      </c:pt>
                      <c:pt idx="684">
                        <c:v>46362</c:v>
                      </c:pt>
                      <c:pt idx="685">
                        <c:v>46363</c:v>
                      </c:pt>
                      <c:pt idx="686">
                        <c:v>46364</c:v>
                      </c:pt>
                      <c:pt idx="687">
                        <c:v>46365</c:v>
                      </c:pt>
                      <c:pt idx="688">
                        <c:v>46366</c:v>
                      </c:pt>
                      <c:pt idx="689">
                        <c:v>46367</c:v>
                      </c:pt>
                      <c:pt idx="690">
                        <c:v>46368</c:v>
                      </c:pt>
                      <c:pt idx="691">
                        <c:v>46369</c:v>
                      </c:pt>
                      <c:pt idx="692">
                        <c:v>46370</c:v>
                      </c:pt>
                      <c:pt idx="693">
                        <c:v>46371</c:v>
                      </c:pt>
                      <c:pt idx="694">
                        <c:v>46372</c:v>
                      </c:pt>
                      <c:pt idx="695">
                        <c:v>46373</c:v>
                      </c:pt>
                      <c:pt idx="696">
                        <c:v>46374</c:v>
                      </c:pt>
                      <c:pt idx="697">
                        <c:v>46375</c:v>
                      </c:pt>
                      <c:pt idx="698">
                        <c:v>46376</c:v>
                      </c:pt>
                      <c:pt idx="699">
                        <c:v>46377</c:v>
                      </c:pt>
                      <c:pt idx="700">
                        <c:v>46378</c:v>
                      </c:pt>
                      <c:pt idx="701">
                        <c:v>46379</c:v>
                      </c:pt>
                      <c:pt idx="702">
                        <c:v>46380</c:v>
                      </c:pt>
                      <c:pt idx="703">
                        <c:v>46381</c:v>
                      </c:pt>
                      <c:pt idx="704">
                        <c:v>46382</c:v>
                      </c:pt>
                      <c:pt idx="705">
                        <c:v>46383</c:v>
                      </c:pt>
                      <c:pt idx="706">
                        <c:v>46384</c:v>
                      </c:pt>
                      <c:pt idx="707">
                        <c:v>46385</c:v>
                      </c:pt>
                      <c:pt idx="708">
                        <c:v>46386</c:v>
                      </c:pt>
                      <c:pt idx="709">
                        <c:v>46387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阪上班!$I$258:$DF$258</c15:sqref>
                        </c15:formulaRef>
                      </c:ext>
                    </c:extLst>
                    <c:numCache>
                      <c:formatCode>General</c:formatCode>
                      <c:ptCount val="102"/>
                      <c:pt idx="0">
                        <c:v>152</c:v>
                      </c:pt>
                      <c:pt idx="1">
                        <c:v>152</c:v>
                      </c:pt>
                      <c:pt idx="2">
                        <c:v>152</c:v>
                      </c:pt>
                      <c:pt idx="3">
                        <c:v>152</c:v>
                      </c:pt>
                      <c:pt idx="4">
                        <c:v>152</c:v>
                      </c:pt>
                      <c:pt idx="5">
                        <c:v>152</c:v>
                      </c:pt>
                      <c:pt idx="6">
                        <c:v>152</c:v>
                      </c:pt>
                      <c:pt idx="7">
                        <c:v>152</c:v>
                      </c:pt>
                      <c:pt idx="8">
                        <c:v>152</c:v>
                      </c:pt>
                      <c:pt idx="9">
                        <c:v>152</c:v>
                      </c:pt>
                      <c:pt idx="10">
                        <c:v>152</c:v>
                      </c:pt>
                      <c:pt idx="11">
                        <c:v>152</c:v>
                      </c:pt>
                      <c:pt idx="12">
                        <c:v>152</c:v>
                      </c:pt>
                      <c:pt idx="13">
                        <c:v>152</c:v>
                      </c:pt>
                      <c:pt idx="14">
                        <c:v>152</c:v>
                      </c:pt>
                      <c:pt idx="15">
                        <c:v>152</c:v>
                      </c:pt>
                      <c:pt idx="16">
                        <c:v>152</c:v>
                      </c:pt>
                      <c:pt idx="17">
                        <c:v>152</c:v>
                      </c:pt>
                      <c:pt idx="18">
                        <c:v>152</c:v>
                      </c:pt>
                      <c:pt idx="19">
                        <c:v>152</c:v>
                      </c:pt>
                      <c:pt idx="20">
                        <c:v>152</c:v>
                      </c:pt>
                      <c:pt idx="21">
                        <c:v>152</c:v>
                      </c:pt>
                      <c:pt idx="22">
                        <c:v>152</c:v>
                      </c:pt>
                      <c:pt idx="23">
                        <c:v>152</c:v>
                      </c:pt>
                      <c:pt idx="24">
                        <c:v>152</c:v>
                      </c:pt>
                      <c:pt idx="25">
                        <c:v>152</c:v>
                      </c:pt>
                      <c:pt idx="26">
                        <c:v>152</c:v>
                      </c:pt>
                      <c:pt idx="27">
                        <c:v>152</c:v>
                      </c:pt>
                      <c:pt idx="28">
                        <c:v>152</c:v>
                      </c:pt>
                      <c:pt idx="29">
                        <c:v>152</c:v>
                      </c:pt>
                      <c:pt idx="30">
                        <c:v>152</c:v>
                      </c:pt>
                      <c:pt idx="31">
                        <c:v>152</c:v>
                      </c:pt>
                      <c:pt idx="32">
                        <c:v>152</c:v>
                      </c:pt>
                      <c:pt idx="33">
                        <c:v>152</c:v>
                      </c:pt>
                      <c:pt idx="34">
                        <c:v>152</c:v>
                      </c:pt>
                      <c:pt idx="35">
                        <c:v>152</c:v>
                      </c:pt>
                      <c:pt idx="36">
                        <c:v>152</c:v>
                      </c:pt>
                      <c:pt idx="37">
                        <c:v>152</c:v>
                      </c:pt>
                      <c:pt idx="38">
                        <c:v>152</c:v>
                      </c:pt>
                      <c:pt idx="39">
                        <c:v>152</c:v>
                      </c:pt>
                      <c:pt idx="40">
                        <c:v>152</c:v>
                      </c:pt>
                      <c:pt idx="41">
                        <c:v>152</c:v>
                      </c:pt>
                      <c:pt idx="42">
                        <c:v>152</c:v>
                      </c:pt>
                      <c:pt idx="43">
                        <c:v>152</c:v>
                      </c:pt>
                      <c:pt idx="44">
                        <c:v>152</c:v>
                      </c:pt>
                      <c:pt idx="45">
                        <c:v>152</c:v>
                      </c:pt>
                      <c:pt idx="46">
                        <c:v>152</c:v>
                      </c:pt>
                      <c:pt idx="47">
                        <c:v>152</c:v>
                      </c:pt>
                      <c:pt idx="48">
                        <c:v>152</c:v>
                      </c:pt>
                      <c:pt idx="49">
                        <c:v>152</c:v>
                      </c:pt>
                      <c:pt idx="50">
                        <c:v>152</c:v>
                      </c:pt>
                      <c:pt idx="51">
                        <c:v>152</c:v>
                      </c:pt>
                      <c:pt idx="52">
                        <c:v>152</c:v>
                      </c:pt>
                      <c:pt idx="53">
                        <c:v>152</c:v>
                      </c:pt>
                      <c:pt idx="54">
                        <c:v>152</c:v>
                      </c:pt>
                      <c:pt idx="55">
                        <c:v>152</c:v>
                      </c:pt>
                      <c:pt idx="56">
                        <c:v>152</c:v>
                      </c:pt>
                      <c:pt idx="57">
                        <c:v>152</c:v>
                      </c:pt>
                      <c:pt idx="58">
                        <c:v>152</c:v>
                      </c:pt>
                      <c:pt idx="59">
                        <c:v>152</c:v>
                      </c:pt>
                      <c:pt idx="60">
                        <c:v>152</c:v>
                      </c:pt>
                      <c:pt idx="61">
                        <c:v>152</c:v>
                      </c:pt>
                      <c:pt idx="62">
                        <c:v>152</c:v>
                      </c:pt>
                      <c:pt idx="63">
                        <c:v>152</c:v>
                      </c:pt>
                      <c:pt idx="64">
                        <c:v>152</c:v>
                      </c:pt>
                      <c:pt idx="65">
                        <c:v>152</c:v>
                      </c:pt>
                      <c:pt idx="66">
                        <c:v>152</c:v>
                      </c:pt>
                      <c:pt idx="67">
                        <c:v>152</c:v>
                      </c:pt>
                      <c:pt idx="68">
                        <c:v>152</c:v>
                      </c:pt>
                      <c:pt idx="69">
                        <c:v>152</c:v>
                      </c:pt>
                      <c:pt idx="70">
                        <c:v>152</c:v>
                      </c:pt>
                      <c:pt idx="71">
                        <c:v>152</c:v>
                      </c:pt>
                      <c:pt idx="72">
                        <c:v>152</c:v>
                      </c:pt>
                      <c:pt idx="73">
                        <c:v>152</c:v>
                      </c:pt>
                      <c:pt idx="74">
                        <c:v>152</c:v>
                      </c:pt>
                      <c:pt idx="75">
                        <c:v>152</c:v>
                      </c:pt>
                      <c:pt idx="76">
                        <c:v>152</c:v>
                      </c:pt>
                      <c:pt idx="77">
                        <c:v>152</c:v>
                      </c:pt>
                      <c:pt idx="78">
                        <c:v>152</c:v>
                      </c:pt>
                      <c:pt idx="79">
                        <c:v>152</c:v>
                      </c:pt>
                      <c:pt idx="80">
                        <c:v>152</c:v>
                      </c:pt>
                      <c:pt idx="81">
                        <c:v>152</c:v>
                      </c:pt>
                      <c:pt idx="82">
                        <c:v>152</c:v>
                      </c:pt>
                      <c:pt idx="83">
                        <c:v>152</c:v>
                      </c:pt>
                      <c:pt idx="84">
                        <c:v>152</c:v>
                      </c:pt>
                      <c:pt idx="85">
                        <c:v>152</c:v>
                      </c:pt>
                      <c:pt idx="86">
                        <c:v>152</c:v>
                      </c:pt>
                      <c:pt idx="87">
                        <c:v>152</c:v>
                      </c:pt>
                      <c:pt idx="88">
                        <c:v>152</c:v>
                      </c:pt>
                      <c:pt idx="89">
                        <c:v>152</c:v>
                      </c:pt>
                      <c:pt idx="90">
                        <c:v>152</c:v>
                      </c:pt>
                      <c:pt idx="91">
                        <c:v>152</c:v>
                      </c:pt>
                      <c:pt idx="92">
                        <c:v>152</c:v>
                      </c:pt>
                      <c:pt idx="93">
                        <c:v>152</c:v>
                      </c:pt>
                      <c:pt idx="94">
                        <c:v>152</c:v>
                      </c:pt>
                      <c:pt idx="95">
                        <c:v>152</c:v>
                      </c:pt>
                      <c:pt idx="96">
                        <c:v>152</c:v>
                      </c:pt>
                      <c:pt idx="97">
                        <c:v>152</c:v>
                      </c:pt>
                      <c:pt idx="98">
                        <c:v>152</c:v>
                      </c:pt>
                      <c:pt idx="99">
                        <c:v>152</c:v>
                      </c:pt>
                      <c:pt idx="100">
                        <c:v>152</c:v>
                      </c:pt>
                      <c:pt idx="101">
                        <c:v>152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3-38AF-4493-9FEA-F54C34E8623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v>鍛冶屋２H残業ペースライン</c:v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阪上班!$OP$258:$APW$258</c:f>
              <c:numCache>
                <c:formatCode>General</c:formatCode>
                <c:ptCount val="710"/>
                <c:pt idx="0">
                  <c:v>152</c:v>
                </c:pt>
                <c:pt idx="1">
                  <c:v>152</c:v>
                </c:pt>
                <c:pt idx="2">
                  <c:v>152</c:v>
                </c:pt>
                <c:pt idx="3">
                  <c:v>152</c:v>
                </c:pt>
                <c:pt idx="4">
                  <c:v>152</c:v>
                </c:pt>
                <c:pt idx="5">
                  <c:v>152</c:v>
                </c:pt>
                <c:pt idx="6">
                  <c:v>161.5</c:v>
                </c:pt>
                <c:pt idx="7">
                  <c:v>161.5</c:v>
                </c:pt>
                <c:pt idx="8">
                  <c:v>161.5</c:v>
                </c:pt>
                <c:pt idx="9">
                  <c:v>161.5</c:v>
                </c:pt>
                <c:pt idx="10">
                  <c:v>161.5</c:v>
                </c:pt>
                <c:pt idx="11">
                  <c:v>152</c:v>
                </c:pt>
                <c:pt idx="12">
                  <c:v>152</c:v>
                </c:pt>
                <c:pt idx="13">
                  <c:v>152</c:v>
                </c:pt>
                <c:pt idx="14">
                  <c:v>152</c:v>
                </c:pt>
                <c:pt idx="15">
                  <c:v>152</c:v>
                </c:pt>
                <c:pt idx="16">
                  <c:v>152</c:v>
                </c:pt>
                <c:pt idx="17">
                  <c:v>152</c:v>
                </c:pt>
                <c:pt idx="18">
                  <c:v>152</c:v>
                </c:pt>
                <c:pt idx="19">
                  <c:v>152</c:v>
                </c:pt>
                <c:pt idx="20">
                  <c:v>152</c:v>
                </c:pt>
                <c:pt idx="21">
                  <c:v>152</c:v>
                </c:pt>
                <c:pt idx="22">
                  <c:v>161.5</c:v>
                </c:pt>
                <c:pt idx="23">
                  <c:v>161.5</c:v>
                </c:pt>
                <c:pt idx="24">
                  <c:v>161.5</c:v>
                </c:pt>
                <c:pt idx="25">
                  <c:v>161.5</c:v>
                </c:pt>
                <c:pt idx="26">
                  <c:v>161.5</c:v>
                </c:pt>
                <c:pt idx="27">
                  <c:v>161.5</c:v>
                </c:pt>
                <c:pt idx="28">
                  <c:v>161.5</c:v>
                </c:pt>
                <c:pt idx="29">
                  <c:v>161.5</c:v>
                </c:pt>
                <c:pt idx="30">
                  <c:v>161.5</c:v>
                </c:pt>
                <c:pt idx="31">
                  <c:v>161.5</c:v>
                </c:pt>
                <c:pt idx="32">
                  <c:v>161.5</c:v>
                </c:pt>
                <c:pt idx="33">
                  <c:v>161.5</c:v>
                </c:pt>
                <c:pt idx="34">
                  <c:v>161.5</c:v>
                </c:pt>
                <c:pt idx="35">
                  <c:v>161.5</c:v>
                </c:pt>
                <c:pt idx="36">
                  <c:v>161.5</c:v>
                </c:pt>
                <c:pt idx="37">
                  <c:v>161.5</c:v>
                </c:pt>
                <c:pt idx="38">
                  <c:v>161.5</c:v>
                </c:pt>
                <c:pt idx="39">
                  <c:v>161.5</c:v>
                </c:pt>
                <c:pt idx="40">
                  <c:v>161.5</c:v>
                </c:pt>
                <c:pt idx="41">
                  <c:v>161.5</c:v>
                </c:pt>
                <c:pt idx="42">
                  <c:v>161.5</c:v>
                </c:pt>
                <c:pt idx="43">
                  <c:v>152</c:v>
                </c:pt>
                <c:pt idx="44">
                  <c:v>152</c:v>
                </c:pt>
                <c:pt idx="45">
                  <c:v>152</c:v>
                </c:pt>
                <c:pt idx="46">
                  <c:v>152</c:v>
                </c:pt>
                <c:pt idx="47">
                  <c:v>152</c:v>
                </c:pt>
                <c:pt idx="48">
                  <c:v>152</c:v>
                </c:pt>
                <c:pt idx="49">
                  <c:v>152</c:v>
                </c:pt>
                <c:pt idx="50">
                  <c:v>152</c:v>
                </c:pt>
                <c:pt idx="51">
                  <c:v>152</c:v>
                </c:pt>
                <c:pt idx="52">
                  <c:v>152</c:v>
                </c:pt>
                <c:pt idx="53">
                  <c:v>152</c:v>
                </c:pt>
                <c:pt idx="54">
                  <c:v>152</c:v>
                </c:pt>
                <c:pt idx="55">
                  <c:v>152</c:v>
                </c:pt>
                <c:pt idx="56">
                  <c:v>152</c:v>
                </c:pt>
                <c:pt idx="57">
                  <c:v>152</c:v>
                </c:pt>
                <c:pt idx="58">
                  <c:v>152</c:v>
                </c:pt>
                <c:pt idx="59">
                  <c:v>161.5</c:v>
                </c:pt>
                <c:pt idx="60">
                  <c:v>161.5</c:v>
                </c:pt>
                <c:pt idx="61">
                  <c:v>161.5</c:v>
                </c:pt>
                <c:pt idx="62">
                  <c:v>161.5</c:v>
                </c:pt>
                <c:pt idx="63">
                  <c:v>161.5</c:v>
                </c:pt>
                <c:pt idx="64">
                  <c:v>161.5</c:v>
                </c:pt>
                <c:pt idx="65">
                  <c:v>161.5</c:v>
                </c:pt>
                <c:pt idx="66">
                  <c:v>161.5</c:v>
                </c:pt>
                <c:pt idx="67">
                  <c:v>161.5</c:v>
                </c:pt>
                <c:pt idx="68">
                  <c:v>161.5</c:v>
                </c:pt>
                <c:pt idx="69">
                  <c:v>161.5</c:v>
                </c:pt>
                <c:pt idx="70">
                  <c:v>161.5</c:v>
                </c:pt>
                <c:pt idx="71">
                  <c:v>161.5</c:v>
                </c:pt>
                <c:pt idx="72">
                  <c:v>161.5</c:v>
                </c:pt>
                <c:pt idx="73">
                  <c:v>161.5</c:v>
                </c:pt>
                <c:pt idx="74">
                  <c:v>161.5</c:v>
                </c:pt>
                <c:pt idx="75">
                  <c:v>161.5</c:v>
                </c:pt>
                <c:pt idx="76">
                  <c:v>161.5</c:v>
                </c:pt>
                <c:pt idx="77">
                  <c:v>161.5</c:v>
                </c:pt>
                <c:pt idx="78">
                  <c:v>161.5</c:v>
                </c:pt>
                <c:pt idx="79">
                  <c:v>161.5</c:v>
                </c:pt>
                <c:pt idx="80">
                  <c:v>161.5</c:v>
                </c:pt>
                <c:pt idx="81">
                  <c:v>161.5</c:v>
                </c:pt>
                <c:pt idx="82">
                  <c:v>161.5</c:v>
                </c:pt>
                <c:pt idx="83">
                  <c:v>161.5</c:v>
                </c:pt>
                <c:pt idx="84">
                  <c:v>161.5</c:v>
                </c:pt>
                <c:pt idx="85">
                  <c:v>161.5</c:v>
                </c:pt>
                <c:pt idx="86">
                  <c:v>161.5</c:v>
                </c:pt>
                <c:pt idx="87">
                  <c:v>161.5</c:v>
                </c:pt>
                <c:pt idx="88">
                  <c:v>161.5</c:v>
                </c:pt>
                <c:pt idx="89">
                  <c:v>161.5</c:v>
                </c:pt>
                <c:pt idx="90">
                  <c:v>161.5</c:v>
                </c:pt>
                <c:pt idx="91">
                  <c:v>161.5</c:v>
                </c:pt>
                <c:pt idx="92">
                  <c:v>161.5</c:v>
                </c:pt>
                <c:pt idx="93">
                  <c:v>161.5</c:v>
                </c:pt>
                <c:pt idx="94">
                  <c:v>161.5</c:v>
                </c:pt>
                <c:pt idx="95">
                  <c:v>161.5</c:v>
                </c:pt>
                <c:pt idx="96">
                  <c:v>161.5</c:v>
                </c:pt>
                <c:pt idx="97">
                  <c:v>161.5</c:v>
                </c:pt>
                <c:pt idx="98">
                  <c:v>161.5</c:v>
                </c:pt>
                <c:pt idx="99">
                  <c:v>161.5</c:v>
                </c:pt>
                <c:pt idx="100">
                  <c:v>161.5</c:v>
                </c:pt>
                <c:pt idx="101">
                  <c:v>161.5</c:v>
                </c:pt>
                <c:pt idx="102">
                  <c:v>161.5</c:v>
                </c:pt>
                <c:pt idx="103">
                  <c:v>161.5</c:v>
                </c:pt>
                <c:pt idx="104">
                  <c:v>161.5</c:v>
                </c:pt>
                <c:pt idx="105">
                  <c:v>161.5</c:v>
                </c:pt>
                <c:pt idx="106">
                  <c:v>161.5</c:v>
                </c:pt>
                <c:pt idx="107">
                  <c:v>161.5</c:v>
                </c:pt>
                <c:pt idx="108">
                  <c:v>161.5</c:v>
                </c:pt>
                <c:pt idx="109">
                  <c:v>161.5</c:v>
                </c:pt>
                <c:pt idx="110">
                  <c:v>161.5</c:v>
                </c:pt>
                <c:pt idx="111">
                  <c:v>161.5</c:v>
                </c:pt>
                <c:pt idx="112">
                  <c:v>161.5</c:v>
                </c:pt>
                <c:pt idx="113">
                  <c:v>161.5</c:v>
                </c:pt>
                <c:pt idx="114">
                  <c:v>161.5</c:v>
                </c:pt>
                <c:pt idx="115">
                  <c:v>161.5</c:v>
                </c:pt>
                <c:pt idx="116">
                  <c:v>161.5</c:v>
                </c:pt>
                <c:pt idx="117">
                  <c:v>161.5</c:v>
                </c:pt>
                <c:pt idx="118">
                  <c:v>161.5</c:v>
                </c:pt>
                <c:pt idx="119">
                  <c:v>161.5</c:v>
                </c:pt>
                <c:pt idx="120">
                  <c:v>161.5</c:v>
                </c:pt>
                <c:pt idx="121">
                  <c:v>171</c:v>
                </c:pt>
                <c:pt idx="122">
                  <c:v>171</c:v>
                </c:pt>
                <c:pt idx="123">
                  <c:v>171</c:v>
                </c:pt>
                <c:pt idx="124">
                  <c:v>171</c:v>
                </c:pt>
                <c:pt idx="125">
                  <c:v>171</c:v>
                </c:pt>
                <c:pt idx="126">
                  <c:v>171</c:v>
                </c:pt>
                <c:pt idx="127">
                  <c:v>171</c:v>
                </c:pt>
                <c:pt idx="128">
                  <c:v>171</c:v>
                </c:pt>
                <c:pt idx="129">
                  <c:v>171</c:v>
                </c:pt>
                <c:pt idx="130">
                  <c:v>171</c:v>
                </c:pt>
                <c:pt idx="131">
                  <c:v>171</c:v>
                </c:pt>
                <c:pt idx="132">
                  <c:v>171</c:v>
                </c:pt>
                <c:pt idx="133">
                  <c:v>171</c:v>
                </c:pt>
                <c:pt idx="134">
                  <c:v>171</c:v>
                </c:pt>
                <c:pt idx="135">
                  <c:v>171</c:v>
                </c:pt>
                <c:pt idx="136">
                  <c:v>171</c:v>
                </c:pt>
                <c:pt idx="137">
                  <c:v>171</c:v>
                </c:pt>
                <c:pt idx="138">
                  <c:v>171</c:v>
                </c:pt>
                <c:pt idx="139">
                  <c:v>171</c:v>
                </c:pt>
                <c:pt idx="140">
                  <c:v>171</c:v>
                </c:pt>
                <c:pt idx="141">
                  <c:v>171</c:v>
                </c:pt>
                <c:pt idx="142">
                  <c:v>171</c:v>
                </c:pt>
                <c:pt idx="143">
                  <c:v>171</c:v>
                </c:pt>
                <c:pt idx="144">
                  <c:v>171</c:v>
                </c:pt>
                <c:pt idx="145">
                  <c:v>171</c:v>
                </c:pt>
                <c:pt idx="146">
                  <c:v>171</c:v>
                </c:pt>
                <c:pt idx="147">
                  <c:v>171</c:v>
                </c:pt>
                <c:pt idx="148">
                  <c:v>171</c:v>
                </c:pt>
                <c:pt idx="149">
                  <c:v>171</c:v>
                </c:pt>
                <c:pt idx="150">
                  <c:v>171</c:v>
                </c:pt>
                <c:pt idx="151">
                  <c:v>171</c:v>
                </c:pt>
                <c:pt idx="152">
                  <c:v>171</c:v>
                </c:pt>
                <c:pt idx="153">
                  <c:v>171</c:v>
                </c:pt>
                <c:pt idx="154">
                  <c:v>171</c:v>
                </c:pt>
                <c:pt idx="155">
                  <c:v>171</c:v>
                </c:pt>
                <c:pt idx="156">
                  <c:v>171</c:v>
                </c:pt>
                <c:pt idx="157">
                  <c:v>171</c:v>
                </c:pt>
                <c:pt idx="158">
                  <c:v>171</c:v>
                </c:pt>
                <c:pt idx="159">
                  <c:v>171</c:v>
                </c:pt>
                <c:pt idx="160">
                  <c:v>161.5</c:v>
                </c:pt>
                <c:pt idx="161">
                  <c:v>161.5</c:v>
                </c:pt>
                <c:pt idx="162">
                  <c:v>161.5</c:v>
                </c:pt>
                <c:pt idx="163">
                  <c:v>161.5</c:v>
                </c:pt>
                <c:pt idx="164">
                  <c:v>161.5</c:v>
                </c:pt>
                <c:pt idx="165">
                  <c:v>161.5</c:v>
                </c:pt>
                <c:pt idx="166">
                  <c:v>161.5</c:v>
                </c:pt>
                <c:pt idx="167">
                  <c:v>171</c:v>
                </c:pt>
                <c:pt idx="168">
                  <c:v>171</c:v>
                </c:pt>
                <c:pt idx="169">
                  <c:v>171</c:v>
                </c:pt>
                <c:pt idx="170">
                  <c:v>171</c:v>
                </c:pt>
                <c:pt idx="171">
                  <c:v>171</c:v>
                </c:pt>
                <c:pt idx="172">
                  <c:v>171</c:v>
                </c:pt>
                <c:pt idx="173">
                  <c:v>171</c:v>
                </c:pt>
                <c:pt idx="174">
                  <c:v>171</c:v>
                </c:pt>
                <c:pt idx="175">
                  <c:v>171</c:v>
                </c:pt>
                <c:pt idx="176">
                  <c:v>171</c:v>
                </c:pt>
                <c:pt idx="177">
                  <c:v>171</c:v>
                </c:pt>
                <c:pt idx="178">
                  <c:v>171</c:v>
                </c:pt>
                <c:pt idx="179">
                  <c:v>171</c:v>
                </c:pt>
                <c:pt idx="180">
                  <c:v>171</c:v>
                </c:pt>
                <c:pt idx="181">
                  <c:v>171</c:v>
                </c:pt>
                <c:pt idx="182">
                  <c:v>152</c:v>
                </c:pt>
                <c:pt idx="183">
                  <c:v>152</c:v>
                </c:pt>
                <c:pt idx="184">
                  <c:v>152</c:v>
                </c:pt>
                <c:pt idx="185">
                  <c:v>152</c:v>
                </c:pt>
                <c:pt idx="186">
                  <c:v>152</c:v>
                </c:pt>
                <c:pt idx="187">
                  <c:v>152</c:v>
                </c:pt>
                <c:pt idx="188">
                  <c:v>152</c:v>
                </c:pt>
                <c:pt idx="189">
                  <c:v>152</c:v>
                </c:pt>
                <c:pt idx="190">
                  <c:v>152</c:v>
                </c:pt>
                <c:pt idx="191">
                  <c:v>152</c:v>
                </c:pt>
                <c:pt idx="192">
                  <c:v>152</c:v>
                </c:pt>
                <c:pt idx="193">
                  <c:v>152</c:v>
                </c:pt>
                <c:pt idx="194">
                  <c:v>152</c:v>
                </c:pt>
                <c:pt idx="195">
                  <c:v>171</c:v>
                </c:pt>
                <c:pt idx="196">
                  <c:v>171</c:v>
                </c:pt>
                <c:pt idx="197">
                  <c:v>171</c:v>
                </c:pt>
                <c:pt idx="198">
                  <c:v>171</c:v>
                </c:pt>
                <c:pt idx="199">
                  <c:v>171</c:v>
                </c:pt>
                <c:pt idx="200">
                  <c:v>171</c:v>
                </c:pt>
                <c:pt idx="201">
                  <c:v>171</c:v>
                </c:pt>
                <c:pt idx="202">
                  <c:v>171</c:v>
                </c:pt>
                <c:pt idx="203">
                  <c:v>171</c:v>
                </c:pt>
                <c:pt idx="204">
                  <c:v>171</c:v>
                </c:pt>
                <c:pt idx="205">
                  <c:v>171</c:v>
                </c:pt>
                <c:pt idx="206">
                  <c:v>171</c:v>
                </c:pt>
                <c:pt idx="207">
                  <c:v>171</c:v>
                </c:pt>
                <c:pt idx="208">
                  <c:v>171</c:v>
                </c:pt>
                <c:pt idx="209">
                  <c:v>171</c:v>
                </c:pt>
                <c:pt idx="210">
                  <c:v>171</c:v>
                </c:pt>
                <c:pt idx="211">
                  <c:v>171</c:v>
                </c:pt>
                <c:pt idx="212">
                  <c:v>161.5</c:v>
                </c:pt>
                <c:pt idx="213">
                  <c:v>161.5</c:v>
                </c:pt>
                <c:pt idx="214">
                  <c:v>161.5</c:v>
                </c:pt>
                <c:pt idx="215">
                  <c:v>161.5</c:v>
                </c:pt>
                <c:pt idx="216">
                  <c:v>161.5</c:v>
                </c:pt>
                <c:pt idx="217">
                  <c:v>161.5</c:v>
                </c:pt>
                <c:pt idx="218">
                  <c:v>161.5</c:v>
                </c:pt>
                <c:pt idx="219">
                  <c:v>161.5</c:v>
                </c:pt>
                <c:pt idx="220">
                  <c:v>161.5</c:v>
                </c:pt>
                <c:pt idx="221">
                  <c:v>161.5</c:v>
                </c:pt>
                <c:pt idx="222">
                  <c:v>161.5</c:v>
                </c:pt>
                <c:pt idx="223">
                  <c:v>161.5</c:v>
                </c:pt>
                <c:pt idx="224">
                  <c:v>161.5</c:v>
                </c:pt>
                <c:pt idx="225">
                  <c:v>161.5</c:v>
                </c:pt>
                <c:pt idx="226">
                  <c:v>161.5</c:v>
                </c:pt>
                <c:pt idx="227">
                  <c:v>161.5</c:v>
                </c:pt>
                <c:pt idx="228">
                  <c:v>161.5</c:v>
                </c:pt>
                <c:pt idx="229">
                  <c:v>161.5</c:v>
                </c:pt>
                <c:pt idx="230">
                  <c:v>161.5</c:v>
                </c:pt>
                <c:pt idx="231">
                  <c:v>161.5</c:v>
                </c:pt>
                <c:pt idx="232">
                  <c:v>161.5</c:v>
                </c:pt>
                <c:pt idx="233">
                  <c:v>161.5</c:v>
                </c:pt>
                <c:pt idx="234">
                  <c:v>161.5</c:v>
                </c:pt>
                <c:pt idx="235">
                  <c:v>161.5</c:v>
                </c:pt>
                <c:pt idx="236">
                  <c:v>161.5</c:v>
                </c:pt>
                <c:pt idx="237">
                  <c:v>161.5</c:v>
                </c:pt>
                <c:pt idx="238">
                  <c:v>161.5</c:v>
                </c:pt>
                <c:pt idx="239">
                  <c:v>161.5</c:v>
                </c:pt>
                <c:pt idx="240">
                  <c:v>161.5</c:v>
                </c:pt>
                <c:pt idx="241">
                  <c:v>161.5</c:v>
                </c:pt>
                <c:pt idx="242">
                  <c:v>161.5</c:v>
                </c:pt>
                <c:pt idx="243">
                  <c:v>161.5</c:v>
                </c:pt>
                <c:pt idx="244">
                  <c:v>161.5</c:v>
                </c:pt>
                <c:pt idx="245">
                  <c:v>161.5</c:v>
                </c:pt>
                <c:pt idx="246">
                  <c:v>161.5</c:v>
                </c:pt>
                <c:pt idx="247">
                  <c:v>161.5</c:v>
                </c:pt>
                <c:pt idx="248">
                  <c:v>161.5</c:v>
                </c:pt>
                <c:pt idx="249">
                  <c:v>161.5</c:v>
                </c:pt>
                <c:pt idx="250">
                  <c:v>161.5</c:v>
                </c:pt>
                <c:pt idx="251">
                  <c:v>161.5</c:v>
                </c:pt>
                <c:pt idx="252">
                  <c:v>161.5</c:v>
                </c:pt>
                <c:pt idx="253">
                  <c:v>161.5</c:v>
                </c:pt>
                <c:pt idx="254">
                  <c:v>161.5</c:v>
                </c:pt>
                <c:pt idx="255">
                  <c:v>161.5</c:v>
                </c:pt>
                <c:pt idx="256">
                  <c:v>161.5</c:v>
                </c:pt>
                <c:pt idx="257">
                  <c:v>161.5</c:v>
                </c:pt>
                <c:pt idx="258">
                  <c:v>161.5</c:v>
                </c:pt>
                <c:pt idx="259">
                  <c:v>161.5</c:v>
                </c:pt>
                <c:pt idx="260">
                  <c:v>161.5</c:v>
                </c:pt>
                <c:pt idx="261">
                  <c:v>161.5</c:v>
                </c:pt>
                <c:pt idx="262">
                  <c:v>161.5</c:v>
                </c:pt>
                <c:pt idx="263">
                  <c:v>161.5</c:v>
                </c:pt>
                <c:pt idx="264">
                  <c:v>161.5</c:v>
                </c:pt>
                <c:pt idx="265">
                  <c:v>161.5</c:v>
                </c:pt>
                <c:pt idx="266">
                  <c:v>161.5</c:v>
                </c:pt>
                <c:pt idx="267">
                  <c:v>161.5</c:v>
                </c:pt>
                <c:pt idx="268">
                  <c:v>161.5</c:v>
                </c:pt>
                <c:pt idx="269">
                  <c:v>161.5</c:v>
                </c:pt>
                <c:pt idx="270">
                  <c:v>161.5</c:v>
                </c:pt>
                <c:pt idx="271">
                  <c:v>161.5</c:v>
                </c:pt>
                <c:pt idx="272">
                  <c:v>161.5</c:v>
                </c:pt>
                <c:pt idx="273">
                  <c:v>161.5</c:v>
                </c:pt>
                <c:pt idx="274">
                  <c:v>161.5</c:v>
                </c:pt>
                <c:pt idx="275">
                  <c:v>161.5</c:v>
                </c:pt>
                <c:pt idx="276">
                  <c:v>161.5</c:v>
                </c:pt>
                <c:pt idx="277">
                  <c:v>161.5</c:v>
                </c:pt>
                <c:pt idx="278">
                  <c:v>161.5</c:v>
                </c:pt>
                <c:pt idx="279">
                  <c:v>161.5</c:v>
                </c:pt>
                <c:pt idx="280">
                  <c:v>161.5</c:v>
                </c:pt>
                <c:pt idx="281">
                  <c:v>161.5</c:v>
                </c:pt>
                <c:pt idx="282">
                  <c:v>161.5</c:v>
                </c:pt>
                <c:pt idx="283">
                  <c:v>161.5</c:v>
                </c:pt>
                <c:pt idx="284">
                  <c:v>161.5</c:v>
                </c:pt>
                <c:pt idx="285">
                  <c:v>161.5</c:v>
                </c:pt>
                <c:pt idx="286">
                  <c:v>161.5</c:v>
                </c:pt>
                <c:pt idx="287">
                  <c:v>142.5</c:v>
                </c:pt>
                <c:pt idx="288">
                  <c:v>142.5</c:v>
                </c:pt>
                <c:pt idx="289">
                  <c:v>133</c:v>
                </c:pt>
                <c:pt idx="290">
                  <c:v>133</c:v>
                </c:pt>
                <c:pt idx="291">
                  <c:v>133</c:v>
                </c:pt>
                <c:pt idx="292">
                  <c:v>133</c:v>
                </c:pt>
                <c:pt idx="293">
                  <c:v>142.5</c:v>
                </c:pt>
                <c:pt idx="294">
                  <c:v>142.5</c:v>
                </c:pt>
                <c:pt idx="295">
                  <c:v>142.5</c:v>
                </c:pt>
                <c:pt idx="296">
                  <c:v>142.5</c:v>
                </c:pt>
                <c:pt idx="297">
                  <c:v>142.5</c:v>
                </c:pt>
                <c:pt idx="298">
                  <c:v>142.5</c:v>
                </c:pt>
                <c:pt idx="299">
                  <c:v>142.5</c:v>
                </c:pt>
                <c:pt idx="300">
                  <c:v>142.5</c:v>
                </c:pt>
                <c:pt idx="301">
                  <c:v>142.5</c:v>
                </c:pt>
                <c:pt idx="302">
                  <c:v>142.5</c:v>
                </c:pt>
                <c:pt idx="303">
                  <c:v>142.5</c:v>
                </c:pt>
                <c:pt idx="304">
                  <c:v>142.5</c:v>
                </c:pt>
                <c:pt idx="305">
                  <c:v>142.5</c:v>
                </c:pt>
                <c:pt idx="306">
                  <c:v>142.5</c:v>
                </c:pt>
                <c:pt idx="307">
                  <c:v>142.5</c:v>
                </c:pt>
                <c:pt idx="308">
                  <c:v>152</c:v>
                </c:pt>
                <c:pt idx="309">
                  <c:v>152</c:v>
                </c:pt>
                <c:pt idx="310">
                  <c:v>152</c:v>
                </c:pt>
                <c:pt idx="311">
                  <c:v>152</c:v>
                </c:pt>
                <c:pt idx="312">
                  <c:v>152</c:v>
                </c:pt>
                <c:pt idx="313">
                  <c:v>152</c:v>
                </c:pt>
                <c:pt idx="314">
                  <c:v>152</c:v>
                </c:pt>
                <c:pt idx="315">
                  <c:v>152</c:v>
                </c:pt>
                <c:pt idx="316">
                  <c:v>161.5</c:v>
                </c:pt>
                <c:pt idx="317">
                  <c:v>161.5</c:v>
                </c:pt>
                <c:pt idx="318">
                  <c:v>161.5</c:v>
                </c:pt>
                <c:pt idx="319">
                  <c:v>161.5</c:v>
                </c:pt>
                <c:pt idx="320">
                  <c:v>161.5</c:v>
                </c:pt>
                <c:pt idx="321">
                  <c:v>142.5</c:v>
                </c:pt>
                <c:pt idx="322">
                  <c:v>142.5</c:v>
                </c:pt>
                <c:pt idx="323">
                  <c:v>142.5</c:v>
                </c:pt>
                <c:pt idx="324">
                  <c:v>142.5</c:v>
                </c:pt>
                <c:pt idx="325">
                  <c:v>142.5</c:v>
                </c:pt>
                <c:pt idx="326">
                  <c:v>142.5</c:v>
                </c:pt>
                <c:pt idx="327">
                  <c:v>142.5</c:v>
                </c:pt>
                <c:pt idx="328">
                  <c:v>142.5</c:v>
                </c:pt>
                <c:pt idx="329">
                  <c:v>142.5</c:v>
                </c:pt>
                <c:pt idx="330">
                  <c:v>142.5</c:v>
                </c:pt>
                <c:pt idx="331">
                  <c:v>142.5</c:v>
                </c:pt>
                <c:pt idx="332">
                  <c:v>161.5</c:v>
                </c:pt>
                <c:pt idx="333">
                  <c:v>161.5</c:v>
                </c:pt>
                <c:pt idx="334">
                  <c:v>180.5</c:v>
                </c:pt>
                <c:pt idx="335">
                  <c:v>180.5</c:v>
                </c:pt>
                <c:pt idx="336">
                  <c:v>180.5</c:v>
                </c:pt>
                <c:pt idx="337">
                  <c:v>180.5</c:v>
                </c:pt>
                <c:pt idx="338">
                  <c:v>180.5</c:v>
                </c:pt>
                <c:pt idx="339">
                  <c:v>180.5</c:v>
                </c:pt>
                <c:pt idx="340">
                  <c:v>180.5</c:v>
                </c:pt>
                <c:pt idx="341">
                  <c:v>180.5</c:v>
                </c:pt>
                <c:pt idx="342">
                  <c:v>180.5</c:v>
                </c:pt>
                <c:pt idx="343">
                  <c:v>180.5</c:v>
                </c:pt>
                <c:pt idx="344">
                  <c:v>180.5</c:v>
                </c:pt>
                <c:pt idx="345">
                  <c:v>180.5</c:v>
                </c:pt>
                <c:pt idx="346">
                  <c:v>180.5</c:v>
                </c:pt>
                <c:pt idx="347">
                  <c:v>180.5</c:v>
                </c:pt>
                <c:pt idx="348">
                  <c:v>180.5</c:v>
                </c:pt>
                <c:pt idx="349">
                  <c:v>180.5</c:v>
                </c:pt>
                <c:pt idx="350">
                  <c:v>180.5</c:v>
                </c:pt>
                <c:pt idx="351">
                  <c:v>180.5</c:v>
                </c:pt>
                <c:pt idx="352">
                  <c:v>180.5</c:v>
                </c:pt>
                <c:pt idx="353">
                  <c:v>180.5</c:v>
                </c:pt>
                <c:pt idx="354">
                  <c:v>180.5</c:v>
                </c:pt>
                <c:pt idx="355">
                  <c:v>180.5</c:v>
                </c:pt>
                <c:pt idx="356">
                  <c:v>180.5</c:v>
                </c:pt>
                <c:pt idx="357">
                  <c:v>180.5</c:v>
                </c:pt>
                <c:pt idx="358">
                  <c:v>180.5</c:v>
                </c:pt>
                <c:pt idx="359">
                  <c:v>180.5</c:v>
                </c:pt>
                <c:pt idx="360">
                  <c:v>180.5</c:v>
                </c:pt>
                <c:pt idx="361">
                  <c:v>180.5</c:v>
                </c:pt>
                <c:pt idx="362">
                  <c:v>180.5</c:v>
                </c:pt>
                <c:pt idx="363">
                  <c:v>180.5</c:v>
                </c:pt>
                <c:pt idx="364">
                  <c:v>180.5</c:v>
                </c:pt>
                <c:pt idx="365">
                  <c:v>180.5</c:v>
                </c:pt>
                <c:pt idx="366">
                  <c:v>180.5</c:v>
                </c:pt>
                <c:pt idx="367">
                  <c:v>180.5</c:v>
                </c:pt>
                <c:pt idx="368">
                  <c:v>180.5</c:v>
                </c:pt>
                <c:pt idx="369">
                  <c:v>180.5</c:v>
                </c:pt>
                <c:pt idx="370">
                  <c:v>180.5</c:v>
                </c:pt>
                <c:pt idx="371">
                  <c:v>180.5</c:v>
                </c:pt>
                <c:pt idx="372">
                  <c:v>180.5</c:v>
                </c:pt>
                <c:pt idx="373">
                  <c:v>180.5</c:v>
                </c:pt>
                <c:pt idx="374">
                  <c:v>180.5</c:v>
                </c:pt>
                <c:pt idx="375">
                  <c:v>180.5</c:v>
                </c:pt>
                <c:pt idx="376">
                  <c:v>180.5</c:v>
                </c:pt>
                <c:pt idx="377">
                  <c:v>180.5</c:v>
                </c:pt>
                <c:pt idx="378">
                  <c:v>180.5</c:v>
                </c:pt>
                <c:pt idx="379">
                  <c:v>180.5</c:v>
                </c:pt>
                <c:pt idx="380">
                  <c:v>180.5</c:v>
                </c:pt>
                <c:pt idx="381">
                  <c:v>180.5</c:v>
                </c:pt>
                <c:pt idx="382">
                  <c:v>180.5</c:v>
                </c:pt>
                <c:pt idx="383">
                  <c:v>180.5</c:v>
                </c:pt>
                <c:pt idx="384">
                  <c:v>180.5</c:v>
                </c:pt>
                <c:pt idx="385">
                  <c:v>180.5</c:v>
                </c:pt>
                <c:pt idx="386">
                  <c:v>180.5</c:v>
                </c:pt>
                <c:pt idx="387">
                  <c:v>180.5</c:v>
                </c:pt>
                <c:pt idx="388">
                  <c:v>180.5</c:v>
                </c:pt>
                <c:pt idx="389">
                  <c:v>180.5</c:v>
                </c:pt>
                <c:pt idx="390">
                  <c:v>180.5</c:v>
                </c:pt>
                <c:pt idx="391">
                  <c:v>180.5</c:v>
                </c:pt>
                <c:pt idx="392">
                  <c:v>180.5</c:v>
                </c:pt>
                <c:pt idx="393">
                  <c:v>180.5</c:v>
                </c:pt>
                <c:pt idx="394">
                  <c:v>180.5</c:v>
                </c:pt>
                <c:pt idx="395">
                  <c:v>180.5</c:v>
                </c:pt>
                <c:pt idx="396">
                  <c:v>180.5</c:v>
                </c:pt>
                <c:pt idx="397">
                  <c:v>180.5</c:v>
                </c:pt>
                <c:pt idx="398">
                  <c:v>180.5</c:v>
                </c:pt>
                <c:pt idx="399">
                  <c:v>180.5</c:v>
                </c:pt>
                <c:pt idx="400">
                  <c:v>180.5</c:v>
                </c:pt>
                <c:pt idx="401">
                  <c:v>180.5</c:v>
                </c:pt>
                <c:pt idx="402">
                  <c:v>180.5</c:v>
                </c:pt>
                <c:pt idx="403">
                  <c:v>180.5</c:v>
                </c:pt>
                <c:pt idx="404">
                  <c:v>180.5</c:v>
                </c:pt>
                <c:pt idx="405">
                  <c:v>180.5</c:v>
                </c:pt>
                <c:pt idx="406">
                  <c:v>180.5</c:v>
                </c:pt>
                <c:pt idx="407">
                  <c:v>180.5</c:v>
                </c:pt>
                <c:pt idx="408">
                  <c:v>180.5</c:v>
                </c:pt>
                <c:pt idx="409">
                  <c:v>180.5</c:v>
                </c:pt>
                <c:pt idx="410">
                  <c:v>180.5</c:v>
                </c:pt>
                <c:pt idx="411">
                  <c:v>180.5</c:v>
                </c:pt>
                <c:pt idx="412">
                  <c:v>180.5</c:v>
                </c:pt>
                <c:pt idx="413">
                  <c:v>180.5</c:v>
                </c:pt>
                <c:pt idx="414">
                  <c:v>180.5</c:v>
                </c:pt>
                <c:pt idx="415">
                  <c:v>180.5</c:v>
                </c:pt>
                <c:pt idx="416">
                  <c:v>180.5</c:v>
                </c:pt>
                <c:pt idx="417">
                  <c:v>180.5</c:v>
                </c:pt>
                <c:pt idx="418">
                  <c:v>180.5</c:v>
                </c:pt>
                <c:pt idx="419">
                  <c:v>180.5</c:v>
                </c:pt>
                <c:pt idx="420">
                  <c:v>180.5</c:v>
                </c:pt>
                <c:pt idx="421">
                  <c:v>180.5</c:v>
                </c:pt>
                <c:pt idx="422">
                  <c:v>180.5</c:v>
                </c:pt>
                <c:pt idx="423">
                  <c:v>180.5</c:v>
                </c:pt>
                <c:pt idx="424">
                  <c:v>180.5</c:v>
                </c:pt>
                <c:pt idx="425">
                  <c:v>180.5</c:v>
                </c:pt>
                <c:pt idx="426">
                  <c:v>180.5</c:v>
                </c:pt>
                <c:pt idx="427">
                  <c:v>180.5</c:v>
                </c:pt>
                <c:pt idx="428">
                  <c:v>180.5</c:v>
                </c:pt>
                <c:pt idx="429">
                  <c:v>180.5</c:v>
                </c:pt>
                <c:pt idx="430">
                  <c:v>180.5</c:v>
                </c:pt>
                <c:pt idx="431">
                  <c:v>180.5</c:v>
                </c:pt>
                <c:pt idx="432">
                  <c:v>180.5</c:v>
                </c:pt>
                <c:pt idx="433">
                  <c:v>180.5</c:v>
                </c:pt>
                <c:pt idx="434">
                  <c:v>180.5</c:v>
                </c:pt>
                <c:pt idx="435">
                  <c:v>180.5</c:v>
                </c:pt>
                <c:pt idx="436">
                  <c:v>180.5</c:v>
                </c:pt>
                <c:pt idx="437">
                  <c:v>180.5</c:v>
                </c:pt>
                <c:pt idx="438">
                  <c:v>180.5</c:v>
                </c:pt>
                <c:pt idx="439">
                  <c:v>180.5</c:v>
                </c:pt>
                <c:pt idx="440">
                  <c:v>180.5</c:v>
                </c:pt>
                <c:pt idx="441">
                  <c:v>180.5</c:v>
                </c:pt>
                <c:pt idx="442">
                  <c:v>180.5</c:v>
                </c:pt>
                <c:pt idx="443">
                  <c:v>180.5</c:v>
                </c:pt>
                <c:pt idx="444">
                  <c:v>180.5</c:v>
                </c:pt>
                <c:pt idx="445">
                  <c:v>180.5</c:v>
                </c:pt>
                <c:pt idx="446">
                  <c:v>180.5</c:v>
                </c:pt>
                <c:pt idx="447">
                  <c:v>180.5</c:v>
                </c:pt>
                <c:pt idx="448">
                  <c:v>180.5</c:v>
                </c:pt>
                <c:pt idx="449">
                  <c:v>180.5</c:v>
                </c:pt>
                <c:pt idx="450">
                  <c:v>180.5</c:v>
                </c:pt>
                <c:pt idx="451">
                  <c:v>180.5</c:v>
                </c:pt>
                <c:pt idx="452">
                  <c:v>180.5</c:v>
                </c:pt>
                <c:pt idx="453">
                  <c:v>180.5</c:v>
                </c:pt>
                <c:pt idx="454">
                  <c:v>180.5</c:v>
                </c:pt>
                <c:pt idx="455">
                  <c:v>180.5</c:v>
                </c:pt>
                <c:pt idx="456">
                  <c:v>180.5</c:v>
                </c:pt>
                <c:pt idx="457">
                  <c:v>180.5</c:v>
                </c:pt>
                <c:pt idx="458">
                  <c:v>180.5</c:v>
                </c:pt>
                <c:pt idx="459">
                  <c:v>180.5</c:v>
                </c:pt>
                <c:pt idx="460">
                  <c:v>180.5</c:v>
                </c:pt>
                <c:pt idx="461">
                  <c:v>180.5</c:v>
                </c:pt>
                <c:pt idx="462">
                  <c:v>180.5</c:v>
                </c:pt>
                <c:pt idx="463">
                  <c:v>180.5</c:v>
                </c:pt>
                <c:pt idx="464">
                  <c:v>180.5</c:v>
                </c:pt>
                <c:pt idx="465">
                  <c:v>180.5</c:v>
                </c:pt>
                <c:pt idx="466">
                  <c:v>180.5</c:v>
                </c:pt>
                <c:pt idx="467">
                  <c:v>180.5</c:v>
                </c:pt>
                <c:pt idx="468">
                  <c:v>180.5</c:v>
                </c:pt>
                <c:pt idx="469">
                  <c:v>180.5</c:v>
                </c:pt>
                <c:pt idx="470">
                  <c:v>180.5</c:v>
                </c:pt>
                <c:pt idx="471">
                  <c:v>161.5</c:v>
                </c:pt>
                <c:pt idx="472">
                  <c:v>161.5</c:v>
                </c:pt>
                <c:pt idx="473">
                  <c:v>161.5</c:v>
                </c:pt>
                <c:pt idx="474">
                  <c:v>161.5</c:v>
                </c:pt>
                <c:pt idx="475">
                  <c:v>161.5</c:v>
                </c:pt>
                <c:pt idx="476">
                  <c:v>161.5</c:v>
                </c:pt>
                <c:pt idx="477">
                  <c:v>161.5</c:v>
                </c:pt>
                <c:pt idx="478">
                  <c:v>161.5</c:v>
                </c:pt>
                <c:pt idx="479">
                  <c:v>161.5</c:v>
                </c:pt>
                <c:pt idx="480">
                  <c:v>161.5</c:v>
                </c:pt>
                <c:pt idx="481">
                  <c:v>161.5</c:v>
                </c:pt>
                <c:pt idx="482">
                  <c:v>161.5</c:v>
                </c:pt>
                <c:pt idx="483">
                  <c:v>161.5</c:v>
                </c:pt>
                <c:pt idx="484">
                  <c:v>161.5</c:v>
                </c:pt>
                <c:pt idx="485">
                  <c:v>161.5</c:v>
                </c:pt>
                <c:pt idx="486">
                  <c:v>161.5</c:v>
                </c:pt>
                <c:pt idx="487">
                  <c:v>161.5</c:v>
                </c:pt>
                <c:pt idx="488">
                  <c:v>161.5</c:v>
                </c:pt>
                <c:pt idx="489">
                  <c:v>161.5</c:v>
                </c:pt>
                <c:pt idx="490">
                  <c:v>161.5</c:v>
                </c:pt>
                <c:pt idx="491">
                  <c:v>161.5</c:v>
                </c:pt>
                <c:pt idx="492">
                  <c:v>161.5</c:v>
                </c:pt>
                <c:pt idx="493">
                  <c:v>161.5</c:v>
                </c:pt>
                <c:pt idx="494">
                  <c:v>161.5</c:v>
                </c:pt>
                <c:pt idx="495">
                  <c:v>161.5</c:v>
                </c:pt>
                <c:pt idx="496">
                  <c:v>161.5</c:v>
                </c:pt>
                <c:pt idx="497">
                  <c:v>161.5</c:v>
                </c:pt>
                <c:pt idx="498">
                  <c:v>161.5</c:v>
                </c:pt>
                <c:pt idx="499">
                  <c:v>161.5</c:v>
                </c:pt>
                <c:pt idx="500">
                  <c:v>161.5</c:v>
                </c:pt>
                <c:pt idx="501">
                  <c:v>161.5</c:v>
                </c:pt>
                <c:pt idx="502">
                  <c:v>161.5</c:v>
                </c:pt>
                <c:pt idx="503">
                  <c:v>161.5</c:v>
                </c:pt>
                <c:pt idx="504">
                  <c:v>161.5</c:v>
                </c:pt>
                <c:pt idx="505">
                  <c:v>161.5</c:v>
                </c:pt>
                <c:pt idx="506">
                  <c:v>161.5</c:v>
                </c:pt>
                <c:pt idx="507">
                  <c:v>161.5</c:v>
                </c:pt>
                <c:pt idx="508">
                  <c:v>161.5</c:v>
                </c:pt>
                <c:pt idx="509">
                  <c:v>161.5</c:v>
                </c:pt>
                <c:pt idx="510">
                  <c:v>161.5</c:v>
                </c:pt>
                <c:pt idx="511">
                  <c:v>161.5</c:v>
                </c:pt>
                <c:pt idx="512">
                  <c:v>161.5</c:v>
                </c:pt>
                <c:pt idx="513">
                  <c:v>161.5</c:v>
                </c:pt>
                <c:pt idx="514">
                  <c:v>161.5</c:v>
                </c:pt>
                <c:pt idx="515">
                  <c:v>161.5</c:v>
                </c:pt>
                <c:pt idx="516">
                  <c:v>161.5</c:v>
                </c:pt>
                <c:pt idx="517">
                  <c:v>161.5</c:v>
                </c:pt>
                <c:pt idx="518">
                  <c:v>161.5</c:v>
                </c:pt>
                <c:pt idx="519">
                  <c:v>161.5</c:v>
                </c:pt>
                <c:pt idx="520">
                  <c:v>161.5</c:v>
                </c:pt>
                <c:pt idx="521">
                  <c:v>161.5</c:v>
                </c:pt>
                <c:pt idx="522">
                  <c:v>161.5</c:v>
                </c:pt>
                <c:pt idx="523">
                  <c:v>161.5</c:v>
                </c:pt>
                <c:pt idx="524">
                  <c:v>161.5</c:v>
                </c:pt>
                <c:pt idx="525">
                  <c:v>161.5</c:v>
                </c:pt>
                <c:pt idx="526">
                  <c:v>161.5</c:v>
                </c:pt>
                <c:pt idx="527">
                  <c:v>161.5</c:v>
                </c:pt>
                <c:pt idx="528">
                  <c:v>161.5</c:v>
                </c:pt>
                <c:pt idx="529">
                  <c:v>161.5</c:v>
                </c:pt>
                <c:pt idx="530">
                  <c:v>161.5</c:v>
                </c:pt>
                <c:pt idx="531">
                  <c:v>152</c:v>
                </c:pt>
                <c:pt idx="532">
                  <c:v>152</c:v>
                </c:pt>
                <c:pt idx="533">
                  <c:v>152</c:v>
                </c:pt>
                <c:pt idx="534">
                  <c:v>152</c:v>
                </c:pt>
                <c:pt idx="535">
                  <c:v>152</c:v>
                </c:pt>
                <c:pt idx="536">
                  <c:v>152</c:v>
                </c:pt>
                <c:pt idx="537">
                  <c:v>152</c:v>
                </c:pt>
                <c:pt idx="538">
                  <c:v>152</c:v>
                </c:pt>
                <c:pt idx="539">
                  <c:v>152</c:v>
                </c:pt>
                <c:pt idx="540">
                  <c:v>152</c:v>
                </c:pt>
                <c:pt idx="541">
                  <c:v>152</c:v>
                </c:pt>
                <c:pt idx="542">
                  <c:v>152</c:v>
                </c:pt>
                <c:pt idx="543">
                  <c:v>152</c:v>
                </c:pt>
                <c:pt idx="544">
                  <c:v>152</c:v>
                </c:pt>
                <c:pt idx="545">
                  <c:v>152</c:v>
                </c:pt>
                <c:pt idx="546">
                  <c:v>152</c:v>
                </c:pt>
                <c:pt idx="547">
                  <c:v>152</c:v>
                </c:pt>
                <c:pt idx="548">
                  <c:v>152</c:v>
                </c:pt>
                <c:pt idx="549">
                  <c:v>152</c:v>
                </c:pt>
                <c:pt idx="550">
                  <c:v>152</c:v>
                </c:pt>
                <c:pt idx="551">
                  <c:v>152</c:v>
                </c:pt>
                <c:pt idx="552">
                  <c:v>152</c:v>
                </c:pt>
                <c:pt idx="553">
                  <c:v>152</c:v>
                </c:pt>
                <c:pt idx="554">
                  <c:v>152</c:v>
                </c:pt>
                <c:pt idx="555">
                  <c:v>152</c:v>
                </c:pt>
                <c:pt idx="556">
                  <c:v>152</c:v>
                </c:pt>
                <c:pt idx="557">
                  <c:v>152</c:v>
                </c:pt>
                <c:pt idx="558">
                  <c:v>152</c:v>
                </c:pt>
                <c:pt idx="559">
                  <c:v>161.5</c:v>
                </c:pt>
                <c:pt idx="560">
                  <c:v>161.5</c:v>
                </c:pt>
                <c:pt idx="561">
                  <c:v>161.5</c:v>
                </c:pt>
                <c:pt idx="562">
                  <c:v>161.5</c:v>
                </c:pt>
                <c:pt idx="563">
                  <c:v>161.5</c:v>
                </c:pt>
                <c:pt idx="564">
                  <c:v>161.5</c:v>
                </c:pt>
                <c:pt idx="565">
                  <c:v>161.5</c:v>
                </c:pt>
                <c:pt idx="566">
                  <c:v>161.5</c:v>
                </c:pt>
                <c:pt idx="567">
                  <c:v>161.5</c:v>
                </c:pt>
                <c:pt idx="568">
                  <c:v>161.5</c:v>
                </c:pt>
                <c:pt idx="569">
                  <c:v>161.5</c:v>
                </c:pt>
                <c:pt idx="570">
                  <c:v>161.5</c:v>
                </c:pt>
                <c:pt idx="571">
                  <c:v>161.5</c:v>
                </c:pt>
                <c:pt idx="572">
                  <c:v>161.5</c:v>
                </c:pt>
                <c:pt idx="573">
                  <c:v>161.5</c:v>
                </c:pt>
                <c:pt idx="574">
                  <c:v>161.5</c:v>
                </c:pt>
                <c:pt idx="575">
                  <c:v>161.5</c:v>
                </c:pt>
                <c:pt idx="576">
                  <c:v>161.5</c:v>
                </c:pt>
                <c:pt idx="577">
                  <c:v>161.5</c:v>
                </c:pt>
                <c:pt idx="578">
                  <c:v>161.5</c:v>
                </c:pt>
                <c:pt idx="579">
                  <c:v>161.5</c:v>
                </c:pt>
                <c:pt idx="580">
                  <c:v>161.5</c:v>
                </c:pt>
                <c:pt idx="581">
                  <c:v>161.5</c:v>
                </c:pt>
                <c:pt idx="582">
                  <c:v>161.5</c:v>
                </c:pt>
                <c:pt idx="583">
                  <c:v>161.5</c:v>
                </c:pt>
                <c:pt idx="584">
                  <c:v>161.5</c:v>
                </c:pt>
                <c:pt idx="585">
                  <c:v>161.5</c:v>
                </c:pt>
                <c:pt idx="586">
                  <c:v>161.5</c:v>
                </c:pt>
                <c:pt idx="587">
                  <c:v>161.5</c:v>
                </c:pt>
                <c:pt idx="588">
                  <c:v>161.5</c:v>
                </c:pt>
                <c:pt idx="589">
                  <c:v>161.5</c:v>
                </c:pt>
                <c:pt idx="590">
                  <c:v>161.5</c:v>
                </c:pt>
                <c:pt idx="591">
                  <c:v>161.5</c:v>
                </c:pt>
                <c:pt idx="592">
                  <c:v>161.5</c:v>
                </c:pt>
                <c:pt idx="593">
                  <c:v>161.5</c:v>
                </c:pt>
                <c:pt idx="594">
                  <c:v>161.5</c:v>
                </c:pt>
                <c:pt idx="595">
                  <c:v>161.5</c:v>
                </c:pt>
                <c:pt idx="596">
                  <c:v>161.5</c:v>
                </c:pt>
                <c:pt idx="597">
                  <c:v>161.5</c:v>
                </c:pt>
                <c:pt idx="598">
                  <c:v>161.5</c:v>
                </c:pt>
                <c:pt idx="599">
                  <c:v>161.5</c:v>
                </c:pt>
                <c:pt idx="600">
                  <c:v>161.5</c:v>
                </c:pt>
                <c:pt idx="601">
                  <c:v>161.5</c:v>
                </c:pt>
                <c:pt idx="602">
                  <c:v>161.5</c:v>
                </c:pt>
                <c:pt idx="603">
                  <c:v>161.5</c:v>
                </c:pt>
                <c:pt idx="604">
                  <c:v>161.5</c:v>
                </c:pt>
                <c:pt idx="605">
                  <c:v>161.5</c:v>
                </c:pt>
                <c:pt idx="606">
                  <c:v>161.5</c:v>
                </c:pt>
                <c:pt idx="607">
                  <c:v>161.5</c:v>
                </c:pt>
                <c:pt idx="608">
                  <c:v>161.5</c:v>
                </c:pt>
                <c:pt idx="609">
                  <c:v>161.5</c:v>
                </c:pt>
                <c:pt idx="610">
                  <c:v>161.5</c:v>
                </c:pt>
                <c:pt idx="611">
                  <c:v>161.5</c:v>
                </c:pt>
                <c:pt idx="612">
                  <c:v>161.5</c:v>
                </c:pt>
                <c:pt idx="613">
                  <c:v>161.5</c:v>
                </c:pt>
                <c:pt idx="614">
                  <c:v>161.5</c:v>
                </c:pt>
                <c:pt idx="615">
                  <c:v>161.5</c:v>
                </c:pt>
                <c:pt idx="616">
                  <c:v>161.5</c:v>
                </c:pt>
                <c:pt idx="617">
                  <c:v>161.5</c:v>
                </c:pt>
                <c:pt idx="618">
                  <c:v>161.5</c:v>
                </c:pt>
                <c:pt idx="619">
                  <c:v>161.5</c:v>
                </c:pt>
                <c:pt idx="620">
                  <c:v>161.5</c:v>
                </c:pt>
                <c:pt idx="621">
                  <c:v>161.5</c:v>
                </c:pt>
                <c:pt idx="622">
                  <c:v>161.5</c:v>
                </c:pt>
                <c:pt idx="623">
                  <c:v>161.5</c:v>
                </c:pt>
                <c:pt idx="624">
                  <c:v>161.5</c:v>
                </c:pt>
                <c:pt idx="625">
                  <c:v>161.5</c:v>
                </c:pt>
                <c:pt idx="626">
                  <c:v>161.5</c:v>
                </c:pt>
                <c:pt idx="627">
                  <c:v>161.5</c:v>
                </c:pt>
                <c:pt idx="628">
                  <c:v>161.5</c:v>
                </c:pt>
                <c:pt idx="629">
                  <c:v>161.5</c:v>
                </c:pt>
                <c:pt idx="630">
                  <c:v>161.5</c:v>
                </c:pt>
                <c:pt idx="631">
                  <c:v>161.5</c:v>
                </c:pt>
                <c:pt idx="632">
                  <c:v>161.5</c:v>
                </c:pt>
                <c:pt idx="633">
                  <c:v>161.5</c:v>
                </c:pt>
                <c:pt idx="634">
                  <c:v>161.5</c:v>
                </c:pt>
                <c:pt idx="635">
                  <c:v>161.5</c:v>
                </c:pt>
                <c:pt idx="636">
                  <c:v>161.5</c:v>
                </c:pt>
                <c:pt idx="637">
                  <c:v>161.5</c:v>
                </c:pt>
                <c:pt idx="638">
                  <c:v>161.5</c:v>
                </c:pt>
                <c:pt idx="639">
                  <c:v>161.5</c:v>
                </c:pt>
                <c:pt idx="640">
                  <c:v>161.5</c:v>
                </c:pt>
                <c:pt idx="641">
                  <c:v>161.5</c:v>
                </c:pt>
                <c:pt idx="642">
                  <c:v>161.5</c:v>
                </c:pt>
                <c:pt idx="643">
                  <c:v>161.5</c:v>
                </c:pt>
                <c:pt idx="644">
                  <c:v>161.5</c:v>
                </c:pt>
                <c:pt idx="645">
                  <c:v>161.5</c:v>
                </c:pt>
                <c:pt idx="646">
                  <c:v>161.5</c:v>
                </c:pt>
                <c:pt idx="647">
                  <c:v>161.5</c:v>
                </c:pt>
                <c:pt idx="648">
                  <c:v>161.5</c:v>
                </c:pt>
                <c:pt idx="649">
                  <c:v>161.5</c:v>
                </c:pt>
                <c:pt idx="650">
                  <c:v>161.5</c:v>
                </c:pt>
                <c:pt idx="651">
                  <c:v>161.5</c:v>
                </c:pt>
                <c:pt idx="652">
                  <c:v>161.5</c:v>
                </c:pt>
                <c:pt idx="653">
                  <c:v>161.5</c:v>
                </c:pt>
                <c:pt idx="654">
                  <c:v>161.5</c:v>
                </c:pt>
                <c:pt idx="655">
                  <c:v>161.5</c:v>
                </c:pt>
                <c:pt idx="656">
                  <c:v>161.5</c:v>
                </c:pt>
                <c:pt idx="657">
                  <c:v>161.5</c:v>
                </c:pt>
                <c:pt idx="658">
                  <c:v>161.5</c:v>
                </c:pt>
                <c:pt idx="659">
                  <c:v>161.5</c:v>
                </c:pt>
                <c:pt idx="660">
                  <c:v>161.5</c:v>
                </c:pt>
                <c:pt idx="661">
                  <c:v>161.5</c:v>
                </c:pt>
                <c:pt idx="662">
                  <c:v>161.5</c:v>
                </c:pt>
                <c:pt idx="663">
                  <c:v>161.5</c:v>
                </c:pt>
                <c:pt idx="664">
                  <c:v>161.5</c:v>
                </c:pt>
                <c:pt idx="665">
                  <c:v>161.5</c:v>
                </c:pt>
                <c:pt idx="666">
                  <c:v>161.5</c:v>
                </c:pt>
                <c:pt idx="667">
                  <c:v>161.5</c:v>
                </c:pt>
                <c:pt idx="668">
                  <c:v>161.5</c:v>
                </c:pt>
                <c:pt idx="669">
                  <c:v>161.5</c:v>
                </c:pt>
                <c:pt idx="670">
                  <c:v>161.5</c:v>
                </c:pt>
                <c:pt idx="671">
                  <c:v>161.5</c:v>
                </c:pt>
                <c:pt idx="672">
                  <c:v>161.5</c:v>
                </c:pt>
                <c:pt idx="673">
                  <c:v>161.5</c:v>
                </c:pt>
                <c:pt idx="674">
                  <c:v>161.5</c:v>
                </c:pt>
                <c:pt idx="675">
                  <c:v>161.5</c:v>
                </c:pt>
                <c:pt idx="676">
                  <c:v>161.5</c:v>
                </c:pt>
                <c:pt idx="677">
                  <c:v>161.5</c:v>
                </c:pt>
                <c:pt idx="678">
                  <c:v>161.5</c:v>
                </c:pt>
                <c:pt idx="679">
                  <c:v>161.5</c:v>
                </c:pt>
                <c:pt idx="680">
                  <c:v>161.5</c:v>
                </c:pt>
                <c:pt idx="681">
                  <c:v>161.5</c:v>
                </c:pt>
                <c:pt idx="682">
                  <c:v>161.5</c:v>
                </c:pt>
                <c:pt idx="683">
                  <c:v>161.5</c:v>
                </c:pt>
                <c:pt idx="684">
                  <c:v>161.5</c:v>
                </c:pt>
                <c:pt idx="685">
                  <c:v>161.5</c:v>
                </c:pt>
                <c:pt idx="686">
                  <c:v>161.5</c:v>
                </c:pt>
                <c:pt idx="687">
                  <c:v>161.5</c:v>
                </c:pt>
                <c:pt idx="688">
                  <c:v>161.5</c:v>
                </c:pt>
                <c:pt idx="689">
                  <c:v>161.5</c:v>
                </c:pt>
                <c:pt idx="690">
                  <c:v>161.5</c:v>
                </c:pt>
                <c:pt idx="691">
                  <c:v>161.5</c:v>
                </c:pt>
                <c:pt idx="692">
                  <c:v>161.5</c:v>
                </c:pt>
                <c:pt idx="693">
                  <c:v>161.5</c:v>
                </c:pt>
                <c:pt idx="694">
                  <c:v>161.5</c:v>
                </c:pt>
                <c:pt idx="695">
                  <c:v>161.5</c:v>
                </c:pt>
                <c:pt idx="696">
                  <c:v>161.5</c:v>
                </c:pt>
                <c:pt idx="697">
                  <c:v>161.5</c:v>
                </c:pt>
                <c:pt idx="698">
                  <c:v>161.5</c:v>
                </c:pt>
                <c:pt idx="699">
                  <c:v>161.5</c:v>
                </c:pt>
                <c:pt idx="700">
                  <c:v>161.5</c:v>
                </c:pt>
                <c:pt idx="701">
                  <c:v>161.5</c:v>
                </c:pt>
                <c:pt idx="702">
                  <c:v>161.5</c:v>
                </c:pt>
                <c:pt idx="703">
                  <c:v>161.5</c:v>
                </c:pt>
                <c:pt idx="704">
                  <c:v>161.5</c:v>
                </c:pt>
                <c:pt idx="705">
                  <c:v>161.5</c:v>
                </c:pt>
                <c:pt idx="706">
                  <c:v>161.5</c:v>
                </c:pt>
                <c:pt idx="707">
                  <c:v>161.5</c:v>
                </c:pt>
                <c:pt idx="708">
                  <c:v>161.5</c:v>
                </c:pt>
                <c:pt idx="709">
                  <c:v>161.5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8AF-4493-9FEA-F54C34E86231}"/>
            </c:ext>
          </c:extLst>
        </c:ser>
        <c:ser>
          <c:idx val="3"/>
          <c:order val="3"/>
          <c:tx>
            <c:v>鍛冶工　定時ﾍﾟｰｽﾗｲﾝ</c:v>
          </c:tx>
          <c:spPr>
            <a:ln w="317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阪上班!$OP$259:$APW$259</c:f>
              <c:numCache>
                <c:formatCode>0_ </c:formatCode>
                <c:ptCount val="710"/>
                <c:pt idx="0">
                  <c:v>121.6</c:v>
                </c:pt>
                <c:pt idx="1">
                  <c:v>121.6</c:v>
                </c:pt>
                <c:pt idx="2">
                  <c:v>121.6</c:v>
                </c:pt>
                <c:pt idx="3">
                  <c:v>121.6</c:v>
                </c:pt>
                <c:pt idx="4">
                  <c:v>121.6</c:v>
                </c:pt>
                <c:pt idx="5">
                  <c:v>121.6</c:v>
                </c:pt>
                <c:pt idx="6">
                  <c:v>129.19999999999999</c:v>
                </c:pt>
                <c:pt idx="7">
                  <c:v>129.19999999999999</c:v>
                </c:pt>
                <c:pt idx="8">
                  <c:v>129.19999999999999</c:v>
                </c:pt>
                <c:pt idx="9">
                  <c:v>129.19999999999999</c:v>
                </c:pt>
                <c:pt idx="10">
                  <c:v>129.19999999999999</c:v>
                </c:pt>
                <c:pt idx="11">
                  <c:v>121.6</c:v>
                </c:pt>
                <c:pt idx="12">
                  <c:v>121.6</c:v>
                </c:pt>
                <c:pt idx="13">
                  <c:v>121.6</c:v>
                </c:pt>
                <c:pt idx="14">
                  <c:v>121.6</c:v>
                </c:pt>
                <c:pt idx="15">
                  <c:v>121.6</c:v>
                </c:pt>
                <c:pt idx="16">
                  <c:v>121.6</c:v>
                </c:pt>
                <c:pt idx="17">
                  <c:v>121.6</c:v>
                </c:pt>
                <c:pt idx="18">
                  <c:v>121.6</c:v>
                </c:pt>
                <c:pt idx="19">
                  <c:v>121.6</c:v>
                </c:pt>
                <c:pt idx="20">
                  <c:v>121.6</c:v>
                </c:pt>
                <c:pt idx="21">
                  <c:v>121.6</c:v>
                </c:pt>
                <c:pt idx="22">
                  <c:v>129.19999999999999</c:v>
                </c:pt>
                <c:pt idx="23">
                  <c:v>129.19999999999999</c:v>
                </c:pt>
                <c:pt idx="24">
                  <c:v>129.19999999999999</c:v>
                </c:pt>
                <c:pt idx="25">
                  <c:v>129.19999999999999</c:v>
                </c:pt>
                <c:pt idx="26">
                  <c:v>129.19999999999999</c:v>
                </c:pt>
                <c:pt idx="27">
                  <c:v>129.19999999999999</c:v>
                </c:pt>
                <c:pt idx="28">
                  <c:v>129.19999999999999</c:v>
                </c:pt>
                <c:pt idx="29">
                  <c:v>129.19999999999999</c:v>
                </c:pt>
                <c:pt idx="30">
                  <c:v>129.19999999999999</c:v>
                </c:pt>
                <c:pt idx="31">
                  <c:v>129.19999999999999</c:v>
                </c:pt>
                <c:pt idx="32">
                  <c:v>129.19999999999999</c:v>
                </c:pt>
                <c:pt idx="33">
                  <c:v>129.19999999999999</c:v>
                </c:pt>
                <c:pt idx="34">
                  <c:v>129.19999999999999</c:v>
                </c:pt>
                <c:pt idx="35">
                  <c:v>129.19999999999999</c:v>
                </c:pt>
                <c:pt idx="36">
                  <c:v>129.19999999999999</c:v>
                </c:pt>
                <c:pt idx="37">
                  <c:v>129.19999999999999</c:v>
                </c:pt>
                <c:pt idx="38">
                  <c:v>129.19999999999999</c:v>
                </c:pt>
                <c:pt idx="39">
                  <c:v>129.19999999999999</c:v>
                </c:pt>
                <c:pt idx="40">
                  <c:v>129.19999999999999</c:v>
                </c:pt>
                <c:pt idx="41">
                  <c:v>129.19999999999999</c:v>
                </c:pt>
                <c:pt idx="42">
                  <c:v>129.19999999999999</c:v>
                </c:pt>
                <c:pt idx="43">
                  <c:v>121.6</c:v>
                </c:pt>
                <c:pt idx="44">
                  <c:v>121.6</c:v>
                </c:pt>
                <c:pt idx="45">
                  <c:v>121.6</c:v>
                </c:pt>
                <c:pt idx="46">
                  <c:v>121.6</c:v>
                </c:pt>
                <c:pt idx="47">
                  <c:v>121.6</c:v>
                </c:pt>
                <c:pt idx="48">
                  <c:v>121.6</c:v>
                </c:pt>
                <c:pt idx="49">
                  <c:v>121.6</c:v>
                </c:pt>
                <c:pt idx="50">
                  <c:v>121.6</c:v>
                </c:pt>
                <c:pt idx="51">
                  <c:v>121.6</c:v>
                </c:pt>
                <c:pt idx="52">
                  <c:v>121.6</c:v>
                </c:pt>
                <c:pt idx="53">
                  <c:v>121.6</c:v>
                </c:pt>
                <c:pt idx="54">
                  <c:v>121.6</c:v>
                </c:pt>
                <c:pt idx="55">
                  <c:v>121.6</c:v>
                </c:pt>
                <c:pt idx="56">
                  <c:v>121.6</c:v>
                </c:pt>
                <c:pt idx="57">
                  <c:v>121.6</c:v>
                </c:pt>
                <c:pt idx="58">
                  <c:v>121.6</c:v>
                </c:pt>
                <c:pt idx="59">
                  <c:v>129.19999999999999</c:v>
                </c:pt>
                <c:pt idx="60">
                  <c:v>129.19999999999999</c:v>
                </c:pt>
                <c:pt idx="61">
                  <c:v>129.19999999999999</c:v>
                </c:pt>
                <c:pt idx="62">
                  <c:v>129.19999999999999</c:v>
                </c:pt>
                <c:pt idx="63">
                  <c:v>129.19999999999999</c:v>
                </c:pt>
                <c:pt idx="64">
                  <c:v>129.19999999999999</c:v>
                </c:pt>
                <c:pt idx="65">
                  <c:v>129.19999999999999</c:v>
                </c:pt>
                <c:pt idx="66">
                  <c:v>129.19999999999999</c:v>
                </c:pt>
                <c:pt idx="67">
                  <c:v>129.19999999999999</c:v>
                </c:pt>
                <c:pt idx="68">
                  <c:v>129.19999999999999</c:v>
                </c:pt>
                <c:pt idx="69">
                  <c:v>129.19999999999999</c:v>
                </c:pt>
                <c:pt idx="70">
                  <c:v>129.19999999999999</c:v>
                </c:pt>
                <c:pt idx="71">
                  <c:v>129.19999999999999</c:v>
                </c:pt>
                <c:pt idx="72">
                  <c:v>129.19999999999999</c:v>
                </c:pt>
                <c:pt idx="73">
                  <c:v>129.19999999999999</c:v>
                </c:pt>
                <c:pt idx="74">
                  <c:v>129.19999999999999</c:v>
                </c:pt>
                <c:pt idx="75">
                  <c:v>129.19999999999999</c:v>
                </c:pt>
                <c:pt idx="76">
                  <c:v>129.19999999999999</c:v>
                </c:pt>
                <c:pt idx="77">
                  <c:v>129.19999999999999</c:v>
                </c:pt>
                <c:pt idx="78">
                  <c:v>129.19999999999999</c:v>
                </c:pt>
                <c:pt idx="79">
                  <c:v>129.19999999999999</c:v>
                </c:pt>
                <c:pt idx="80">
                  <c:v>129.19999999999999</c:v>
                </c:pt>
                <c:pt idx="81">
                  <c:v>129.19999999999999</c:v>
                </c:pt>
                <c:pt idx="82">
                  <c:v>129.19999999999999</c:v>
                </c:pt>
                <c:pt idx="83">
                  <c:v>129.19999999999999</c:v>
                </c:pt>
                <c:pt idx="84">
                  <c:v>129.19999999999999</c:v>
                </c:pt>
                <c:pt idx="85">
                  <c:v>129.19999999999999</c:v>
                </c:pt>
                <c:pt idx="86">
                  <c:v>129.19999999999999</c:v>
                </c:pt>
                <c:pt idx="87">
                  <c:v>129.19999999999999</c:v>
                </c:pt>
                <c:pt idx="88">
                  <c:v>129.19999999999999</c:v>
                </c:pt>
                <c:pt idx="89">
                  <c:v>129.19999999999999</c:v>
                </c:pt>
                <c:pt idx="90">
                  <c:v>129.19999999999999</c:v>
                </c:pt>
                <c:pt idx="91">
                  <c:v>129.19999999999999</c:v>
                </c:pt>
                <c:pt idx="92">
                  <c:v>129.19999999999999</c:v>
                </c:pt>
                <c:pt idx="93">
                  <c:v>129.19999999999999</c:v>
                </c:pt>
                <c:pt idx="94">
                  <c:v>129.19999999999999</c:v>
                </c:pt>
                <c:pt idx="95">
                  <c:v>129.19999999999999</c:v>
                </c:pt>
                <c:pt idx="96">
                  <c:v>129.19999999999999</c:v>
                </c:pt>
                <c:pt idx="97">
                  <c:v>129.19999999999999</c:v>
                </c:pt>
                <c:pt idx="98">
                  <c:v>129.19999999999999</c:v>
                </c:pt>
                <c:pt idx="99">
                  <c:v>129.19999999999999</c:v>
                </c:pt>
                <c:pt idx="100">
                  <c:v>129.19999999999999</c:v>
                </c:pt>
                <c:pt idx="101">
                  <c:v>129.19999999999999</c:v>
                </c:pt>
                <c:pt idx="102">
                  <c:v>129.19999999999999</c:v>
                </c:pt>
                <c:pt idx="103">
                  <c:v>129.19999999999999</c:v>
                </c:pt>
                <c:pt idx="104">
                  <c:v>129.19999999999999</c:v>
                </c:pt>
                <c:pt idx="105">
                  <c:v>129.19999999999999</c:v>
                </c:pt>
                <c:pt idx="106">
                  <c:v>129.19999999999999</c:v>
                </c:pt>
                <c:pt idx="107">
                  <c:v>129.19999999999999</c:v>
                </c:pt>
                <c:pt idx="108">
                  <c:v>129.19999999999999</c:v>
                </c:pt>
                <c:pt idx="109">
                  <c:v>129.19999999999999</c:v>
                </c:pt>
                <c:pt idx="110">
                  <c:v>129.19999999999999</c:v>
                </c:pt>
                <c:pt idx="111">
                  <c:v>129.19999999999999</c:v>
                </c:pt>
                <c:pt idx="112">
                  <c:v>129.19999999999999</c:v>
                </c:pt>
                <c:pt idx="113">
                  <c:v>129.19999999999999</c:v>
                </c:pt>
                <c:pt idx="114">
                  <c:v>129.19999999999999</c:v>
                </c:pt>
                <c:pt idx="115">
                  <c:v>129.19999999999999</c:v>
                </c:pt>
                <c:pt idx="116">
                  <c:v>129.19999999999999</c:v>
                </c:pt>
                <c:pt idx="117">
                  <c:v>129.19999999999999</c:v>
                </c:pt>
                <c:pt idx="118">
                  <c:v>129.19999999999999</c:v>
                </c:pt>
                <c:pt idx="119">
                  <c:v>129.19999999999999</c:v>
                </c:pt>
                <c:pt idx="120">
                  <c:v>129.19999999999999</c:v>
                </c:pt>
                <c:pt idx="121">
                  <c:v>136.79999999999998</c:v>
                </c:pt>
                <c:pt idx="122">
                  <c:v>136.79999999999998</c:v>
                </c:pt>
                <c:pt idx="123">
                  <c:v>136.79999999999998</c:v>
                </c:pt>
                <c:pt idx="124">
                  <c:v>136.79999999999998</c:v>
                </c:pt>
                <c:pt idx="125">
                  <c:v>136.79999999999998</c:v>
                </c:pt>
                <c:pt idx="126">
                  <c:v>136.79999999999998</c:v>
                </c:pt>
                <c:pt idx="127">
                  <c:v>136.79999999999998</c:v>
                </c:pt>
                <c:pt idx="128">
                  <c:v>136.79999999999998</c:v>
                </c:pt>
                <c:pt idx="129">
                  <c:v>136.79999999999998</c:v>
                </c:pt>
                <c:pt idx="130">
                  <c:v>136.79999999999998</c:v>
                </c:pt>
                <c:pt idx="131">
                  <c:v>136.79999999999998</c:v>
                </c:pt>
                <c:pt idx="132">
                  <c:v>136.79999999999998</c:v>
                </c:pt>
                <c:pt idx="133">
                  <c:v>136.79999999999998</c:v>
                </c:pt>
                <c:pt idx="134">
                  <c:v>136.79999999999998</c:v>
                </c:pt>
                <c:pt idx="135">
                  <c:v>136.79999999999998</c:v>
                </c:pt>
                <c:pt idx="136">
                  <c:v>136.79999999999998</c:v>
                </c:pt>
                <c:pt idx="137">
                  <c:v>136.79999999999998</c:v>
                </c:pt>
                <c:pt idx="138">
                  <c:v>136.79999999999998</c:v>
                </c:pt>
                <c:pt idx="139">
                  <c:v>136.79999999999998</c:v>
                </c:pt>
                <c:pt idx="140">
                  <c:v>136.79999999999998</c:v>
                </c:pt>
                <c:pt idx="141">
                  <c:v>136.79999999999998</c:v>
                </c:pt>
                <c:pt idx="142">
                  <c:v>136.79999999999998</c:v>
                </c:pt>
                <c:pt idx="143">
                  <c:v>136.79999999999998</c:v>
                </c:pt>
                <c:pt idx="144">
                  <c:v>136.79999999999998</c:v>
                </c:pt>
                <c:pt idx="145">
                  <c:v>136.79999999999998</c:v>
                </c:pt>
                <c:pt idx="146">
                  <c:v>136.79999999999998</c:v>
                </c:pt>
                <c:pt idx="147">
                  <c:v>136.79999999999998</c:v>
                </c:pt>
                <c:pt idx="148">
                  <c:v>136.79999999999998</c:v>
                </c:pt>
                <c:pt idx="149">
                  <c:v>136.79999999999998</c:v>
                </c:pt>
                <c:pt idx="150">
                  <c:v>136.79999999999998</c:v>
                </c:pt>
                <c:pt idx="151">
                  <c:v>136.79999999999998</c:v>
                </c:pt>
                <c:pt idx="152">
                  <c:v>136.79999999999998</c:v>
                </c:pt>
                <c:pt idx="153">
                  <c:v>136.79999999999998</c:v>
                </c:pt>
                <c:pt idx="154">
                  <c:v>136.79999999999998</c:v>
                </c:pt>
                <c:pt idx="155">
                  <c:v>136.79999999999998</c:v>
                </c:pt>
                <c:pt idx="156">
                  <c:v>136.79999999999998</c:v>
                </c:pt>
                <c:pt idx="157">
                  <c:v>136.79999999999998</c:v>
                </c:pt>
                <c:pt idx="158">
                  <c:v>136.79999999999998</c:v>
                </c:pt>
                <c:pt idx="159">
                  <c:v>136.79999999999998</c:v>
                </c:pt>
                <c:pt idx="160">
                  <c:v>129.19999999999999</c:v>
                </c:pt>
                <c:pt idx="161">
                  <c:v>129.19999999999999</c:v>
                </c:pt>
                <c:pt idx="162">
                  <c:v>129.19999999999999</c:v>
                </c:pt>
                <c:pt idx="163">
                  <c:v>129.19999999999999</c:v>
                </c:pt>
                <c:pt idx="164">
                  <c:v>129.19999999999999</c:v>
                </c:pt>
                <c:pt idx="165">
                  <c:v>129.19999999999999</c:v>
                </c:pt>
                <c:pt idx="166">
                  <c:v>129.19999999999999</c:v>
                </c:pt>
                <c:pt idx="167">
                  <c:v>136.79999999999998</c:v>
                </c:pt>
                <c:pt idx="168">
                  <c:v>136.79999999999998</c:v>
                </c:pt>
                <c:pt idx="169">
                  <c:v>136.79999999999998</c:v>
                </c:pt>
                <c:pt idx="170">
                  <c:v>136.79999999999998</c:v>
                </c:pt>
                <c:pt idx="171">
                  <c:v>136.79999999999998</c:v>
                </c:pt>
                <c:pt idx="172">
                  <c:v>136.79999999999998</c:v>
                </c:pt>
                <c:pt idx="173">
                  <c:v>136.79999999999998</c:v>
                </c:pt>
                <c:pt idx="174">
                  <c:v>136.79999999999998</c:v>
                </c:pt>
                <c:pt idx="175">
                  <c:v>136.79999999999998</c:v>
                </c:pt>
                <c:pt idx="176">
                  <c:v>136.79999999999998</c:v>
                </c:pt>
                <c:pt idx="177">
                  <c:v>136.79999999999998</c:v>
                </c:pt>
                <c:pt idx="178">
                  <c:v>136.79999999999998</c:v>
                </c:pt>
                <c:pt idx="179">
                  <c:v>136.79999999999998</c:v>
                </c:pt>
                <c:pt idx="180">
                  <c:v>136.79999999999998</c:v>
                </c:pt>
                <c:pt idx="181">
                  <c:v>136.79999999999998</c:v>
                </c:pt>
                <c:pt idx="182">
                  <c:v>121.6</c:v>
                </c:pt>
                <c:pt idx="183">
                  <c:v>121.6</c:v>
                </c:pt>
                <c:pt idx="184">
                  <c:v>121.6</c:v>
                </c:pt>
                <c:pt idx="185">
                  <c:v>121.6</c:v>
                </c:pt>
                <c:pt idx="186">
                  <c:v>121.6</c:v>
                </c:pt>
                <c:pt idx="187">
                  <c:v>121.6</c:v>
                </c:pt>
                <c:pt idx="188">
                  <c:v>121.6</c:v>
                </c:pt>
                <c:pt idx="189">
                  <c:v>121.6</c:v>
                </c:pt>
                <c:pt idx="190">
                  <c:v>121.6</c:v>
                </c:pt>
                <c:pt idx="191">
                  <c:v>121.6</c:v>
                </c:pt>
                <c:pt idx="192">
                  <c:v>121.6</c:v>
                </c:pt>
                <c:pt idx="193">
                  <c:v>121.6</c:v>
                </c:pt>
                <c:pt idx="194">
                  <c:v>121.6</c:v>
                </c:pt>
                <c:pt idx="195">
                  <c:v>136.79999999999998</c:v>
                </c:pt>
                <c:pt idx="196">
                  <c:v>136.79999999999998</c:v>
                </c:pt>
                <c:pt idx="197">
                  <c:v>136.79999999999998</c:v>
                </c:pt>
                <c:pt idx="198">
                  <c:v>136.79999999999998</c:v>
                </c:pt>
                <c:pt idx="199">
                  <c:v>136.79999999999998</c:v>
                </c:pt>
                <c:pt idx="200">
                  <c:v>136.79999999999998</c:v>
                </c:pt>
                <c:pt idx="201">
                  <c:v>136.79999999999998</c:v>
                </c:pt>
                <c:pt idx="202">
                  <c:v>136.79999999999998</c:v>
                </c:pt>
                <c:pt idx="203">
                  <c:v>136.79999999999998</c:v>
                </c:pt>
                <c:pt idx="204">
                  <c:v>136.79999999999998</c:v>
                </c:pt>
                <c:pt idx="205">
                  <c:v>136.79999999999998</c:v>
                </c:pt>
                <c:pt idx="206">
                  <c:v>136.79999999999998</c:v>
                </c:pt>
                <c:pt idx="207">
                  <c:v>136.79999999999998</c:v>
                </c:pt>
                <c:pt idx="208">
                  <c:v>136.79999999999998</c:v>
                </c:pt>
                <c:pt idx="209">
                  <c:v>136.79999999999998</c:v>
                </c:pt>
                <c:pt idx="210">
                  <c:v>136.79999999999998</c:v>
                </c:pt>
                <c:pt idx="211">
                  <c:v>136.79999999999998</c:v>
                </c:pt>
                <c:pt idx="212">
                  <c:v>129.19999999999999</c:v>
                </c:pt>
                <c:pt idx="213">
                  <c:v>129.19999999999999</c:v>
                </c:pt>
                <c:pt idx="214">
                  <c:v>129.19999999999999</c:v>
                </c:pt>
                <c:pt idx="215">
                  <c:v>129.19999999999999</c:v>
                </c:pt>
                <c:pt idx="216">
                  <c:v>129.19999999999999</c:v>
                </c:pt>
                <c:pt idx="217">
                  <c:v>129.19999999999999</c:v>
                </c:pt>
                <c:pt idx="218">
                  <c:v>129.19999999999999</c:v>
                </c:pt>
                <c:pt idx="219">
                  <c:v>129.19999999999999</c:v>
                </c:pt>
                <c:pt idx="220">
                  <c:v>129.19999999999999</c:v>
                </c:pt>
                <c:pt idx="221">
                  <c:v>129.19999999999999</c:v>
                </c:pt>
                <c:pt idx="222">
                  <c:v>129.19999999999999</c:v>
                </c:pt>
                <c:pt idx="223">
                  <c:v>129.19999999999999</c:v>
                </c:pt>
                <c:pt idx="224">
                  <c:v>129.19999999999999</c:v>
                </c:pt>
                <c:pt idx="225">
                  <c:v>129.19999999999999</c:v>
                </c:pt>
                <c:pt idx="226">
                  <c:v>129.19999999999999</c:v>
                </c:pt>
                <c:pt idx="227">
                  <c:v>129.19999999999999</c:v>
                </c:pt>
                <c:pt idx="228">
                  <c:v>129.19999999999999</c:v>
                </c:pt>
                <c:pt idx="229">
                  <c:v>129.19999999999999</c:v>
                </c:pt>
                <c:pt idx="230">
                  <c:v>129.19999999999999</c:v>
                </c:pt>
                <c:pt idx="231">
                  <c:v>129.19999999999999</c:v>
                </c:pt>
                <c:pt idx="232">
                  <c:v>129.19999999999999</c:v>
                </c:pt>
                <c:pt idx="233">
                  <c:v>129.19999999999999</c:v>
                </c:pt>
                <c:pt idx="234">
                  <c:v>129.19999999999999</c:v>
                </c:pt>
                <c:pt idx="235">
                  <c:v>129.19999999999999</c:v>
                </c:pt>
                <c:pt idx="236">
                  <c:v>129.19999999999999</c:v>
                </c:pt>
                <c:pt idx="237">
                  <c:v>129.19999999999999</c:v>
                </c:pt>
                <c:pt idx="238">
                  <c:v>129.19999999999999</c:v>
                </c:pt>
                <c:pt idx="239">
                  <c:v>129.19999999999999</c:v>
                </c:pt>
                <c:pt idx="240">
                  <c:v>129.19999999999999</c:v>
                </c:pt>
                <c:pt idx="241">
                  <c:v>129.19999999999999</c:v>
                </c:pt>
                <c:pt idx="242">
                  <c:v>129.19999999999999</c:v>
                </c:pt>
                <c:pt idx="243">
                  <c:v>129.19999999999999</c:v>
                </c:pt>
                <c:pt idx="244">
                  <c:v>129.19999999999999</c:v>
                </c:pt>
                <c:pt idx="245">
                  <c:v>129.19999999999999</c:v>
                </c:pt>
                <c:pt idx="246">
                  <c:v>129.19999999999999</c:v>
                </c:pt>
                <c:pt idx="247">
                  <c:v>129.19999999999999</c:v>
                </c:pt>
                <c:pt idx="248">
                  <c:v>129.19999999999999</c:v>
                </c:pt>
                <c:pt idx="249">
                  <c:v>129.19999999999999</c:v>
                </c:pt>
                <c:pt idx="250">
                  <c:v>129.19999999999999</c:v>
                </c:pt>
                <c:pt idx="251">
                  <c:v>129.19999999999999</c:v>
                </c:pt>
                <c:pt idx="252">
                  <c:v>129.19999999999999</c:v>
                </c:pt>
                <c:pt idx="253">
                  <c:v>129.19999999999999</c:v>
                </c:pt>
                <c:pt idx="254">
                  <c:v>129.19999999999999</c:v>
                </c:pt>
                <c:pt idx="255">
                  <c:v>129.19999999999999</c:v>
                </c:pt>
                <c:pt idx="256">
                  <c:v>129.19999999999999</c:v>
                </c:pt>
                <c:pt idx="257">
                  <c:v>129.19999999999999</c:v>
                </c:pt>
                <c:pt idx="258">
                  <c:v>129.19999999999999</c:v>
                </c:pt>
                <c:pt idx="259">
                  <c:v>129.19999999999999</c:v>
                </c:pt>
                <c:pt idx="260">
                  <c:v>129.19999999999999</c:v>
                </c:pt>
                <c:pt idx="261">
                  <c:v>129.19999999999999</c:v>
                </c:pt>
                <c:pt idx="262">
                  <c:v>129.19999999999999</c:v>
                </c:pt>
                <c:pt idx="263">
                  <c:v>129.19999999999999</c:v>
                </c:pt>
                <c:pt idx="264">
                  <c:v>129.19999999999999</c:v>
                </c:pt>
                <c:pt idx="265">
                  <c:v>129.19999999999999</c:v>
                </c:pt>
                <c:pt idx="266">
                  <c:v>129.19999999999999</c:v>
                </c:pt>
                <c:pt idx="267">
                  <c:v>129.19999999999999</c:v>
                </c:pt>
                <c:pt idx="268">
                  <c:v>129.19999999999999</c:v>
                </c:pt>
                <c:pt idx="269">
                  <c:v>129.19999999999999</c:v>
                </c:pt>
                <c:pt idx="270">
                  <c:v>129.19999999999999</c:v>
                </c:pt>
                <c:pt idx="271">
                  <c:v>129.19999999999999</c:v>
                </c:pt>
                <c:pt idx="272">
                  <c:v>129.19999999999999</c:v>
                </c:pt>
                <c:pt idx="273">
                  <c:v>129.19999999999999</c:v>
                </c:pt>
                <c:pt idx="274">
                  <c:v>129.19999999999999</c:v>
                </c:pt>
                <c:pt idx="275">
                  <c:v>129.19999999999999</c:v>
                </c:pt>
                <c:pt idx="276">
                  <c:v>129.19999999999999</c:v>
                </c:pt>
                <c:pt idx="277">
                  <c:v>129.19999999999999</c:v>
                </c:pt>
                <c:pt idx="278">
                  <c:v>129.19999999999999</c:v>
                </c:pt>
                <c:pt idx="279">
                  <c:v>129.19999999999999</c:v>
                </c:pt>
                <c:pt idx="280">
                  <c:v>129.19999999999999</c:v>
                </c:pt>
                <c:pt idx="281">
                  <c:v>129.19999999999999</c:v>
                </c:pt>
                <c:pt idx="282">
                  <c:v>129.19999999999999</c:v>
                </c:pt>
                <c:pt idx="283">
                  <c:v>129.19999999999999</c:v>
                </c:pt>
                <c:pt idx="284">
                  <c:v>129.19999999999999</c:v>
                </c:pt>
                <c:pt idx="285">
                  <c:v>129.19999999999999</c:v>
                </c:pt>
                <c:pt idx="286">
                  <c:v>129.19999999999999</c:v>
                </c:pt>
                <c:pt idx="287">
                  <c:v>114</c:v>
                </c:pt>
                <c:pt idx="288">
                  <c:v>114</c:v>
                </c:pt>
                <c:pt idx="289">
                  <c:v>106.39999999999999</c:v>
                </c:pt>
                <c:pt idx="290">
                  <c:v>106.39999999999999</c:v>
                </c:pt>
                <c:pt idx="291">
                  <c:v>106.39999999999999</c:v>
                </c:pt>
                <c:pt idx="292">
                  <c:v>106.39999999999999</c:v>
                </c:pt>
                <c:pt idx="293">
                  <c:v>114</c:v>
                </c:pt>
                <c:pt idx="294">
                  <c:v>114</c:v>
                </c:pt>
                <c:pt idx="295">
                  <c:v>114</c:v>
                </c:pt>
                <c:pt idx="296">
                  <c:v>114</c:v>
                </c:pt>
                <c:pt idx="297">
                  <c:v>114</c:v>
                </c:pt>
                <c:pt idx="298">
                  <c:v>114</c:v>
                </c:pt>
                <c:pt idx="299">
                  <c:v>114</c:v>
                </c:pt>
                <c:pt idx="300">
                  <c:v>114</c:v>
                </c:pt>
                <c:pt idx="301">
                  <c:v>114</c:v>
                </c:pt>
                <c:pt idx="302">
                  <c:v>114</c:v>
                </c:pt>
                <c:pt idx="303">
                  <c:v>114</c:v>
                </c:pt>
                <c:pt idx="304">
                  <c:v>114</c:v>
                </c:pt>
                <c:pt idx="305">
                  <c:v>114</c:v>
                </c:pt>
                <c:pt idx="306">
                  <c:v>114</c:v>
                </c:pt>
                <c:pt idx="307">
                  <c:v>114</c:v>
                </c:pt>
                <c:pt idx="308">
                  <c:v>121.6</c:v>
                </c:pt>
                <c:pt idx="309">
                  <c:v>121.6</c:v>
                </c:pt>
                <c:pt idx="310">
                  <c:v>121.6</c:v>
                </c:pt>
                <c:pt idx="311">
                  <c:v>121.6</c:v>
                </c:pt>
                <c:pt idx="312">
                  <c:v>121.6</c:v>
                </c:pt>
                <c:pt idx="313">
                  <c:v>121.6</c:v>
                </c:pt>
                <c:pt idx="314">
                  <c:v>121.6</c:v>
                </c:pt>
                <c:pt idx="315">
                  <c:v>121.6</c:v>
                </c:pt>
                <c:pt idx="316">
                  <c:v>129.19999999999999</c:v>
                </c:pt>
                <c:pt idx="317">
                  <c:v>129.19999999999999</c:v>
                </c:pt>
                <c:pt idx="318">
                  <c:v>129.19999999999999</c:v>
                </c:pt>
                <c:pt idx="319">
                  <c:v>129.19999999999999</c:v>
                </c:pt>
                <c:pt idx="320">
                  <c:v>129.19999999999999</c:v>
                </c:pt>
                <c:pt idx="321">
                  <c:v>114</c:v>
                </c:pt>
                <c:pt idx="322">
                  <c:v>114</c:v>
                </c:pt>
                <c:pt idx="323">
                  <c:v>114</c:v>
                </c:pt>
                <c:pt idx="324">
                  <c:v>114</c:v>
                </c:pt>
                <c:pt idx="325">
                  <c:v>114</c:v>
                </c:pt>
                <c:pt idx="326">
                  <c:v>114</c:v>
                </c:pt>
                <c:pt idx="327">
                  <c:v>114</c:v>
                </c:pt>
                <c:pt idx="328">
                  <c:v>114</c:v>
                </c:pt>
                <c:pt idx="329">
                  <c:v>114</c:v>
                </c:pt>
                <c:pt idx="330">
                  <c:v>114</c:v>
                </c:pt>
                <c:pt idx="331">
                  <c:v>114</c:v>
                </c:pt>
                <c:pt idx="332">
                  <c:v>129.19999999999999</c:v>
                </c:pt>
                <c:pt idx="333">
                  <c:v>129.19999999999999</c:v>
                </c:pt>
                <c:pt idx="334">
                  <c:v>144.4</c:v>
                </c:pt>
                <c:pt idx="335">
                  <c:v>144.4</c:v>
                </c:pt>
                <c:pt idx="336">
                  <c:v>144.4</c:v>
                </c:pt>
                <c:pt idx="337">
                  <c:v>144.4</c:v>
                </c:pt>
                <c:pt idx="338">
                  <c:v>144.4</c:v>
                </c:pt>
                <c:pt idx="339">
                  <c:v>144.4</c:v>
                </c:pt>
                <c:pt idx="340">
                  <c:v>144.4</c:v>
                </c:pt>
                <c:pt idx="341">
                  <c:v>144.4</c:v>
                </c:pt>
                <c:pt idx="342">
                  <c:v>144.4</c:v>
                </c:pt>
                <c:pt idx="343">
                  <c:v>144.4</c:v>
                </c:pt>
                <c:pt idx="344">
                  <c:v>144.4</c:v>
                </c:pt>
                <c:pt idx="345">
                  <c:v>144.4</c:v>
                </c:pt>
                <c:pt idx="346">
                  <c:v>144.4</c:v>
                </c:pt>
                <c:pt idx="347">
                  <c:v>144.4</c:v>
                </c:pt>
                <c:pt idx="348">
                  <c:v>144.4</c:v>
                </c:pt>
                <c:pt idx="349">
                  <c:v>144.4</c:v>
                </c:pt>
                <c:pt idx="350">
                  <c:v>144.4</c:v>
                </c:pt>
                <c:pt idx="351">
                  <c:v>144.4</c:v>
                </c:pt>
                <c:pt idx="352">
                  <c:v>144.4</c:v>
                </c:pt>
                <c:pt idx="353">
                  <c:v>144.4</c:v>
                </c:pt>
                <c:pt idx="354">
                  <c:v>144.4</c:v>
                </c:pt>
                <c:pt idx="355">
                  <c:v>144.4</c:v>
                </c:pt>
                <c:pt idx="356">
                  <c:v>144.4</c:v>
                </c:pt>
                <c:pt idx="357">
                  <c:v>144.4</c:v>
                </c:pt>
                <c:pt idx="358">
                  <c:v>144.4</c:v>
                </c:pt>
                <c:pt idx="359">
                  <c:v>144.4</c:v>
                </c:pt>
                <c:pt idx="360">
                  <c:v>144.4</c:v>
                </c:pt>
                <c:pt idx="361">
                  <c:v>144.4</c:v>
                </c:pt>
                <c:pt idx="362">
                  <c:v>144.4</c:v>
                </c:pt>
                <c:pt idx="363">
                  <c:v>144.4</c:v>
                </c:pt>
                <c:pt idx="364">
                  <c:v>144.4</c:v>
                </c:pt>
                <c:pt idx="365">
                  <c:v>144.4</c:v>
                </c:pt>
                <c:pt idx="366">
                  <c:v>144.4</c:v>
                </c:pt>
                <c:pt idx="367">
                  <c:v>144.4</c:v>
                </c:pt>
                <c:pt idx="368">
                  <c:v>144.4</c:v>
                </c:pt>
                <c:pt idx="369">
                  <c:v>144.4</c:v>
                </c:pt>
                <c:pt idx="370">
                  <c:v>144.4</c:v>
                </c:pt>
                <c:pt idx="371">
                  <c:v>144.4</c:v>
                </c:pt>
                <c:pt idx="372">
                  <c:v>144.4</c:v>
                </c:pt>
                <c:pt idx="373">
                  <c:v>144.4</c:v>
                </c:pt>
                <c:pt idx="374">
                  <c:v>144.4</c:v>
                </c:pt>
                <c:pt idx="375">
                  <c:v>144.4</c:v>
                </c:pt>
                <c:pt idx="376">
                  <c:v>144.4</c:v>
                </c:pt>
                <c:pt idx="377">
                  <c:v>144.4</c:v>
                </c:pt>
                <c:pt idx="378">
                  <c:v>144.4</c:v>
                </c:pt>
                <c:pt idx="379">
                  <c:v>144.4</c:v>
                </c:pt>
                <c:pt idx="380">
                  <c:v>144.4</c:v>
                </c:pt>
                <c:pt idx="381">
                  <c:v>144.4</c:v>
                </c:pt>
                <c:pt idx="382">
                  <c:v>144.4</c:v>
                </c:pt>
                <c:pt idx="383">
                  <c:v>144.4</c:v>
                </c:pt>
                <c:pt idx="384">
                  <c:v>144.4</c:v>
                </c:pt>
                <c:pt idx="385">
                  <c:v>144.4</c:v>
                </c:pt>
                <c:pt idx="386">
                  <c:v>144.4</c:v>
                </c:pt>
                <c:pt idx="387">
                  <c:v>144.4</c:v>
                </c:pt>
                <c:pt idx="388">
                  <c:v>144.4</c:v>
                </c:pt>
                <c:pt idx="389">
                  <c:v>144.4</c:v>
                </c:pt>
                <c:pt idx="390">
                  <c:v>144.4</c:v>
                </c:pt>
                <c:pt idx="391">
                  <c:v>144.4</c:v>
                </c:pt>
                <c:pt idx="392">
                  <c:v>144.4</c:v>
                </c:pt>
                <c:pt idx="393">
                  <c:v>144.4</c:v>
                </c:pt>
                <c:pt idx="394">
                  <c:v>144.4</c:v>
                </c:pt>
                <c:pt idx="395">
                  <c:v>144.4</c:v>
                </c:pt>
                <c:pt idx="396">
                  <c:v>144.4</c:v>
                </c:pt>
                <c:pt idx="397">
                  <c:v>144.4</c:v>
                </c:pt>
                <c:pt idx="398">
                  <c:v>144.4</c:v>
                </c:pt>
                <c:pt idx="399">
                  <c:v>144.4</c:v>
                </c:pt>
                <c:pt idx="400">
                  <c:v>144.4</c:v>
                </c:pt>
                <c:pt idx="401">
                  <c:v>144.4</c:v>
                </c:pt>
                <c:pt idx="402">
                  <c:v>144.4</c:v>
                </c:pt>
                <c:pt idx="403">
                  <c:v>144.4</c:v>
                </c:pt>
                <c:pt idx="404">
                  <c:v>144.4</c:v>
                </c:pt>
                <c:pt idx="405">
                  <c:v>144.4</c:v>
                </c:pt>
                <c:pt idx="406">
                  <c:v>144.4</c:v>
                </c:pt>
                <c:pt idx="407">
                  <c:v>144.4</c:v>
                </c:pt>
                <c:pt idx="408">
                  <c:v>144.4</c:v>
                </c:pt>
                <c:pt idx="409">
                  <c:v>144.4</c:v>
                </c:pt>
                <c:pt idx="410">
                  <c:v>144.4</c:v>
                </c:pt>
                <c:pt idx="411">
                  <c:v>144.4</c:v>
                </c:pt>
                <c:pt idx="412">
                  <c:v>144.4</c:v>
                </c:pt>
                <c:pt idx="413">
                  <c:v>144.4</c:v>
                </c:pt>
                <c:pt idx="414">
                  <c:v>144.4</c:v>
                </c:pt>
                <c:pt idx="415">
                  <c:v>144.4</c:v>
                </c:pt>
                <c:pt idx="416">
                  <c:v>144.4</c:v>
                </c:pt>
                <c:pt idx="417">
                  <c:v>144.4</c:v>
                </c:pt>
                <c:pt idx="418">
                  <c:v>144.4</c:v>
                </c:pt>
                <c:pt idx="419">
                  <c:v>144.4</c:v>
                </c:pt>
                <c:pt idx="420">
                  <c:v>144.4</c:v>
                </c:pt>
                <c:pt idx="421">
                  <c:v>144.4</c:v>
                </c:pt>
                <c:pt idx="422">
                  <c:v>144.4</c:v>
                </c:pt>
                <c:pt idx="423">
                  <c:v>144.4</c:v>
                </c:pt>
                <c:pt idx="424">
                  <c:v>144.4</c:v>
                </c:pt>
                <c:pt idx="425">
                  <c:v>144.4</c:v>
                </c:pt>
                <c:pt idx="426">
                  <c:v>144.4</c:v>
                </c:pt>
                <c:pt idx="427">
                  <c:v>144.4</c:v>
                </c:pt>
                <c:pt idx="428">
                  <c:v>144.4</c:v>
                </c:pt>
                <c:pt idx="429">
                  <c:v>144.4</c:v>
                </c:pt>
                <c:pt idx="430">
                  <c:v>144.4</c:v>
                </c:pt>
                <c:pt idx="431">
                  <c:v>144.4</c:v>
                </c:pt>
                <c:pt idx="432">
                  <c:v>144.4</c:v>
                </c:pt>
                <c:pt idx="433">
                  <c:v>144.4</c:v>
                </c:pt>
                <c:pt idx="434">
                  <c:v>144.4</c:v>
                </c:pt>
                <c:pt idx="435">
                  <c:v>144.4</c:v>
                </c:pt>
                <c:pt idx="436">
                  <c:v>144.4</c:v>
                </c:pt>
                <c:pt idx="437">
                  <c:v>144.4</c:v>
                </c:pt>
                <c:pt idx="438">
                  <c:v>144.4</c:v>
                </c:pt>
                <c:pt idx="439">
                  <c:v>144.4</c:v>
                </c:pt>
                <c:pt idx="440">
                  <c:v>144.4</c:v>
                </c:pt>
                <c:pt idx="441">
                  <c:v>144.4</c:v>
                </c:pt>
                <c:pt idx="442">
                  <c:v>144.4</c:v>
                </c:pt>
                <c:pt idx="443">
                  <c:v>144.4</c:v>
                </c:pt>
                <c:pt idx="444">
                  <c:v>144.4</c:v>
                </c:pt>
                <c:pt idx="445">
                  <c:v>144.4</c:v>
                </c:pt>
                <c:pt idx="446">
                  <c:v>144.4</c:v>
                </c:pt>
                <c:pt idx="447">
                  <c:v>144.4</c:v>
                </c:pt>
                <c:pt idx="448">
                  <c:v>144.4</c:v>
                </c:pt>
                <c:pt idx="449">
                  <c:v>144.4</c:v>
                </c:pt>
                <c:pt idx="450">
                  <c:v>144.4</c:v>
                </c:pt>
                <c:pt idx="451">
                  <c:v>144.4</c:v>
                </c:pt>
                <c:pt idx="452">
                  <c:v>144.4</c:v>
                </c:pt>
                <c:pt idx="453">
                  <c:v>144.4</c:v>
                </c:pt>
                <c:pt idx="454">
                  <c:v>144.4</c:v>
                </c:pt>
                <c:pt idx="455">
                  <c:v>144.4</c:v>
                </c:pt>
                <c:pt idx="456">
                  <c:v>144.4</c:v>
                </c:pt>
                <c:pt idx="457">
                  <c:v>144.4</c:v>
                </c:pt>
                <c:pt idx="458">
                  <c:v>144.4</c:v>
                </c:pt>
                <c:pt idx="459">
                  <c:v>144.4</c:v>
                </c:pt>
                <c:pt idx="460">
                  <c:v>144.4</c:v>
                </c:pt>
                <c:pt idx="461">
                  <c:v>144.4</c:v>
                </c:pt>
                <c:pt idx="462">
                  <c:v>144.4</c:v>
                </c:pt>
                <c:pt idx="463">
                  <c:v>144.4</c:v>
                </c:pt>
                <c:pt idx="464">
                  <c:v>144.4</c:v>
                </c:pt>
                <c:pt idx="465">
                  <c:v>144.4</c:v>
                </c:pt>
                <c:pt idx="466">
                  <c:v>144.4</c:v>
                </c:pt>
                <c:pt idx="467">
                  <c:v>144.4</c:v>
                </c:pt>
                <c:pt idx="468">
                  <c:v>144.4</c:v>
                </c:pt>
                <c:pt idx="469">
                  <c:v>144.4</c:v>
                </c:pt>
                <c:pt idx="470">
                  <c:v>144.4</c:v>
                </c:pt>
                <c:pt idx="471">
                  <c:v>129.19999999999999</c:v>
                </c:pt>
                <c:pt idx="472">
                  <c:v>129.19999999999999</c:v>
                </c:pt>
                <c:pt idx="473">
                  <c:v>129.19999999999999</c:v>
                </c:pt>
                <c:pt idx="474">
                  <c:v>129.19999999999999</c:v>
                </c:pt>
                <c:pt idx="475">
                  <c:v>129.19999999999999</c:v>
                </c:pt>
                <c:pt idx="476">
                  <c:v>129.19999999999999</c:v>
                </c:pt>
                <c:pt idx="477">
                  <c:v>129.19999999999999</c:v>
                </c:pt>
                <c:pt idx="478">
                  <c:v>129.19999999999999</c:v>
                </c:pt>
                <c:pt idx="479">
                  <c:v>129.19999999999999</c:v>
                </c:pt>
                <c:pt idx="480">
                  <c:v>129.19999999999999</c:v>
                </c:pt>
                <c:pt idx="481">
                  <c:v>129.19999999999999</c:v>
                </c:pt>
                <c:pt idx="482">
                  <c:v>129.19999999999999</c:v>
                </c:pt>
                <c:pt idx="483">
                  <c:v>129.19999999999999</c:v>
                </c:pt>
                <c:pt idx="484">
                  <c:v>129.19999999999999</c:v>
                </c:pt>
                <c:pt idx="485">
                  <c:v>129.19999999999999</c:v>
                </c:pt>
                <c:pt idx="486">
                  <c:v>129.19999999999999</c:v>
                </c:pt>
                <c:pt idx="487">
                  <c:v>129.19999999999999</c:v>
                </c:pt>
                <c:pt idx="488">
                  <c:v>129.19999999999999</c:v>
                </c:pt>
                <c:pt idx="489">
                  <c:v>129.19999999999999</c:v>
                </c:pt>
                <c:pt idx="490">
                  <c:v>129.19999999999999</c:v>
                </c:pt>
                <c:pt idx="491">
                  <c:v>129.19999999999999</c:v>
                </c:pt>
                <c:pt idx="492">
                  <c:v>129.19999999999999</c:v>
                </c:pt>
                <c:pt idx="493">
                  <c:v>129.19999999999999</c:v>
                </c:pt>
                <c:pt idx="494">
                  <c:v>129.19999999999999</c:v>
                </c:pt>
                <c:pt idx="495">
                  <c:v>129.19999999999999</c:v>
                </c:pt>
                <c:pt idx="496">
                  <c:v>129.19999999999999</c:v>
                </c:pt>
                <c:pt idx="497">
                  <c:v>129.19999999999999</c:v>
                </c:pt>
                <c:pt idx="498">
                  <c:v>129.19999999999999</c:v>
                </c:pt>
                <c:pt idx="499">
                  <c:v>129.19999999999999</c:v>
                </c:pt>
                <c:pt idx="500">
                  <c:v>129.19999999999999</c:v>
                </c:pt>
                <c:pt idx="501">
                  <c:v>129.19999999999999</c:v>
                </c:pt>
                <c:pt idx="502">
                  <c:v>129.19999999999999</c:v>
                </c:pt>
                <c:pt idx="503">
                  <c:v>129.19999999999999</c:v>
                </c:pt>
                <c:pt idx="504">
                  <c:v>129.19999999999999</c:v>
                </c:pt>
                <c:pt idx="505">
                  <c:v>129.19999999999999</c:v>
                </c:pt>
                <c:pt idx="506">
                  <c:v>129.19999999999999</c:v>
                </c:pt>
                <c:pt idx="507">
                  <c:v>129.19999999999999</c:v>
                </c:pt>
                <c:pt idx="508">
                  <c:v>129.19999999999999</c:v>
                </c:pt>
                <c:pt idx="509">
                  <c:v>129.19999999999999</c:v>
                </c:pt>
                <c:pt idx="510">
                  <c:v>129.19999999999999</c:v>
                </c:pt>
                <c:pt idx="511">
                  <c:v>129.19999999999999</c:v>
                </c:pt>
                <c:pt idx="512">
                  <c:v>129.19999999999999</c:v>
                </c:pt>
                <c:pt idx="513">
                  <c:v>129.19999999999999</c:v>
                </c:pt>
                <c:pt idx="514">
                  <c:v>129.19999999999999</c:v>
                </c:pt>
                <c:pt idx="515">
                  <c:v>129.19999999999999</c:v>
                </c:pt>
                <c:pt idx="516">
                  <c:v>129.19999999999999</c:v>
                </c:pt>
                <c:pt idx="517">
                  <c:v>129.19999999999999</c:v>
                </c:pt>
                <c:pt idx="518">
                  <c:v>129.19999999999999</c:v>
                </c:pt>
                <c:pt idx="519">
                  <c:v>129.19999999999999</c:v>
                </c:pt>
                <c:pt idx="520">
                  <c:v>129.19999999999999</c:v>
                </c:pt>
                <c:pt idx="521">
                  <c:v>129.19999999999999</c:v>
                </c:pt>
                <c:pt idx="522">
                  <c:v>129.19999999999999</c:v>
                </c:pt>
                <c:pt idx="523">
                  <c:v>129.19999999999999</c:v>
                </c:pt>
                <c:pt idx="524">
                  <c:v>129.19999999999999</c:v>
                </c:pt>
                <c:pt idx="525">
                  <c:v>129.19999999999999</c:v>
                </c:pt>
                <c:pt idx="526">
                  <c:v>129.19999999999999</c:v>
                </c:pt>
                <c:pt idx="527">
                  <c:v>129.19999999999999</c:v>
                </c:pt>
                <c:pt idx="528">
                  <c:v>129.19999999999999</c:v>
                </c:pt>
                <c:pt idx="529">
                  <c:v>129.19999999999999</c:v>
                </c:pt>
                <c:pt idx="530">
                  <c:v>129.19999999999999</c:v>
                </c:pt>
                <c:pt idx="531">
                  <c:v>121.6</c:v>
                </c:pt>
                <c:pt idx="532">
                  <c:v>121.6</c:v>
                </c:pt>
                <c:pt idx="533">
                  <c:v>121.6</c:v>
                </c:pt>
                <c:pt idx="534">
                  <c:v>121.6</c:v>
                </c:pt>
                <c:pt idx="535">
                  <c:v>121.6</c:v>
                </c:pt>
                <c:pt idx="536">
                  <c:v>121.6</c:v>
                </c:pt>
                <c:pt idx="537">
                  <c:v>121.6</c:v>
                </c:pt>
                <c:pt idx="538">
                  <c:v>121.6</c:v>
                </c:pt>
                <c:pt idx="539">
                  <c:v>121.6</c:v>
                </c:pt>
                <c:pt idx="540">
                  <c:v>121.6</c:v>
                </c:pt>
                <c:pt idx="541">
                  <c:v>121.6</c:v>
                </c:pt>
                <c:pt idx="542">
                  <c:v>121.6</c:v>
                </c:pt>
                <c:pt idx="543">
                  <c:v>121.6</c:v>
                </c:pt>
                <c:pt idx="544">
                  <c:v>121.6</c:v>
                </c:pt>
                <c:pt idx="545">
                  <c:v>121.6</c:v>
                </c:pt>
                <c:pt idx="546">
                  <c:v>121.6</c:v>
                </c:pt>
                <c:pt idx="547">
                  <c:v>121.6</c:v>
                </c:pt>
                <c:pt idx="548">
                  <c:v>121.6</c:v>
                </c:pt>
                <c:pt idx="549">
                  <c:v>121.6</c:v>
                </c:pt>
                <c:pt idx="550">
                  <c:v>121.6</c:v>
                </c:pt>
                <c:pt idx="551">
                  <c:v>121.6</c:v>
                </c:pt>
                <c:pt idx="552">
                  <c:v>121.6</c:v>
                </c:pt>
                <c:pt idx="553">
                  <c:v>121.6</c:v>
                </c:pt>
                <c:pt idx="554">
                  <c:v>121.6</c:v>
                </c:pt>
                <c:pt idx="555">
                  <c:v>121.6</c:v>
                </c:pt>
                <c:pt idx="556">
                  <c:v>121.6</c:v>
                </c:pt>
                <c:pt idx="557">
                  <c:v>121.6</c:v>
                </c:pt>
                <c:pt idx="558">
                  <c:v>121.6</c:v>
                </c:pt>
                <c:pt idx="559">
                  <c:v>129.19999999999999</c:v>
                </c:pt>
                <c:pt idx="560">
                  <c:v>129.19999999999999</c:v>
                </c:pt>
                <c:pt idx="561">
                  <c:v>129.19999999999999</c:v>
                </c:pt>
                <c:pt idx="562">
                  <c:v>129.19999999999999</c:v>
                </c:pt>
                <c:pt idx="563">
                  <c:v>129.19999999999999</c:v>
                </c:pt>
                <c:pt idx="564">
                  <c:v>129.19999999999999</c:v>
                </c:pt>
                <c:pt idx="565">
                  <c:v>129.19999999999999</c:v>
                </c:pt>
                <c:pt idx="566">
                  <c:v>129.19999999999999</c:v>
                </c:pt>
                <c:pt idx="567">
                  <c:v>129.19999999999999</c:v>
                </c:pt>
                <c:pt idx="568">
                  <c:v>129.19999999999999</c:v>
                </c:pt>
                <c:pt idx="569">
                  <c:v>129.19999999999999</c:v>
                </c:pt>
                <c:pt idx="570">
                  <c:v>129.19999999999999</c:v>
                </c:pt>
                <c:pt idx="571">
                  <c:v>129.19999999999999</c:v>
                </c:pt>
                <c:pt idx="572">
                  <c:v>129.19999999999999</c:v>
                </c:pt>
                <c:pt idx="573">
                  <c:v>129.19999999999999</c:v>
                </c:pt>
                <c:pt idx="574">
                  <c:v>129.19999999999999</c:v>
                </c:pt>
                <c:pt idx="575">
                  <c:v>129.19999999999999</c:v>
                </c:pt>
                <c:pt idx="576">
                  <c:v>129.19999999999999</c:v>
                </c:pt>
                <c:pt idx="577">
                  <c:v>129.19999999999999</c:v>
                </c:pt>
                <c:pt idx="578">
                  <c:v>129.19999999999999</c:v>
                </c:pt>
                <c:pt idx="579">
                  <c:v>129.19999999999999</c:v>
                </c:pt>
                <c:pt idx="580">
                  <c:v>129.19999999999999</c:v>
                </c:pt>
                <c:pt idx="581">
                  <c:v>129.19999999999999</c:v>
                </c:pt>
                <c:pt idx="582">
                  <c:v>129.19999999999999</c:v>
                </c:pt>
                <c:pt idx="583">
                  <c:v>129.19999999999999</c:v>
                </c:pt>
                <c:pt idx="584">
                  <c:v>129.19999999999999</c:v>
                </c:pt>
                <c:pt idx="585">
                  <c:v>129.19999999999999</c:v>
                </c:pt>
                <c:pt idx="586">
                  <c:v>129.19999999999999</c:v>
                </c:pt>
                <c:pt idx="587">
                  <c:v>129.19999999999999</c:v>
                </c:pt>
                <c:pt idx="588">
                  <c:v>129.19999999999999</c:v>
                </c:pt>
                <c:pt idx="589">
                  <c:v>129.19999999999999</c:v>
                </c:pt>
                <c:pt idx="590">
                  <c:v>129.19999999999999</c:v>
                </c:pt>
                <c:pt idx="591">
                  <c:v>129.19999999999999</c:v>
                </c:pt>
                <c:pt idx="592">
                  <c:v>129.19999999999999</c:v>
                </c:pt>
                <c:pt idx="593">
                  <c:v>129.19999999999999</c:v>
                </c:pt>
                <c:pt idx="594">
                  <c:v>129.19999999999999</c:v>
                </c:pt>
                <c:pt idx="595">
                  <c:v>129.19999999999999</c:v>
                </c:pt>
                <c:pt idx="596">
                  <c:v>129.19999999999999</c:v>
                </c:pt>
                <c:pt idx="597">
                  <c:v>129.19999999999999</c:v>
                </c:pt>
                <c:pt idx="598">
                  <c:v>129.19999999999999</c:v>
                </c:pt>
                <c:pt idx="599">
                  <c:v>129.19999999999999</c:v>
                </c:pt>
                <c:pt idx="600">
                  <c:v>129.19999999999999</c:v>
                </c:pt>
                <c:pt idx="601">
                  <c:v>129.19999999999999</c:v>
                </c:pt>
                <c:pt idx="602">
                  <c:v>129.19999999999999</c:v>
                </c:pt>
                <c:pt idx="603">
                  <c:v>129.19999999999999</c:v>
                </c:pt>
                <c:pt idx="604">
                  <c:v>129.19999999999999</c:v>
                </c:pt>
                <c:pt idx="605">
                  <c:v>129.19999999999999</c:v>
                </c:pt>
                <c:pt idx="606">
                  <c:v>129.19999999999999</c:v>
                </c:pt>
                <c:pt idx="607">
                  <c:v>129.19999999999999</c:v>
                </c:pt>
                <c:pt idx="608">
                  <c:v>129.19999999999999</c:v>
                </c:pt>
                <c:pt idx="609">
                  <c:v>129.19999999999999</c:v>
                </c:pt>
                <c:pt idx="610">
                  <c:v>129.19999999999999</c:v>
                </c:pt>
                <c:pt idx="611">
                  <c:v>129.19999999999999</c:v>
                </c:pt>
                <c:pt idx="612">
                  <c:v>129.19999999999999</c:v>
                </c:pt>
                <c:pt idx="613">
                  <c:v>129.19999999999999</c:v>
                </c:pt>
                <c:pt idx="614">
                  <c:v>129.19999999999999</c:v>
                </c:pt>
                <c:pt idx="615">
                  <c:v>129.19999999999999</c:v>
                </c:pt>
                <c:pt idx="616">
                  <c:v>129.19999999999999</c:v>
                </c:pt>
                <c:pt idx="617">
                  <c:v>129.19999999999999</c:v>
                </c:pt>
                <c:pt idx="618">
                  <c:v>129.19999999999999</c:v>
                </c:pt>
                <c:pt idx="619">
                  <c:v>129.19999999999999</c:v>
                </c:pt>
                <c:pt idx="620">
                  <c:v>129.19999999999999</c:v>
                </c:pt>
                <c:pt idx="621">
                  <c:v>129.19999999999999</c:v>
                </c:pt>
                <c:pt idx="622">
                  <c:v>129.19999999999999</c:v>
                </c:pt>
                <c:pt idx="623">
                  <c:v>129.19999999999999</c:v>
                </c:pt>
                <c:pt idx="624">
                  <c:v>129.19999999999999</c:v>
                </c:pt>
                <c:pt idx="625">
                  <c:v>129.19999999999999</c:v>
                </c:pt>
                <c:pt idx="626">
                  <c:v>129.19999999999999</c:v>
                </c:pt>
                <c:pt idx="627">
                  <c:v>129.19999999999999</c:v>
                </c:pt>
                <c:pt idx="628">
                  <c:v>129.19999999999999</c:v>
                </c:pt>
                <c:pt idx="629">
                  <c:v>129.19999999999999</c:v>
                </c:pt>
                <c:pt idx="630">
                  <c:v>129.19999999999999</c:v>
                </c:pt>
                <c:pt idx="631">
                  <c:v>129.19999999999999</c:v>
                </c:pt>
                <c:pt idx="632">
                  <c:v>129.19999999999999</c:v>
                </c:pt>
                <c:pt idx="633">
                  <c:v>129.19999999999999</c:v>
                </c:pt>
                <c:pt idx="634">
                  <c:v>129.19999999999999</c:v>
                </c:pt>
                <c:pt idx="635">
                  <c:v>129.19999999999999</c:v>
                </c:pt>
                <c:pt idx="636">
                  <c:v>129.19999999999999</c:v>
                </c:pt>
                <c:pt idx="637">
                  <c:v>129.19999999999999</c:v>
                </c:pt>
                <c:pt idx="638">
                  <c:v>129.19999999999999</c:v>
                </c:pt>
                <c:pt idx="639">
                  <c:v>129.19999999999999</c:v>
                </c:pt>
                <c:pt idx="640">
                  <c:v>129.19999999999999</c:v>
                </c:pt>
                <c:pt idx="641">
                  <c:v>129.19999999999999</c:v>
                </c:pt>
                <c:pt idx="642">
                  <c:v>129.19999999999999</c:v>
                </c:pt>
                <c:pt idx="643">
                  <c:v>129.19999999999999</c:v>
                </c:pt>
                <c:pt idx="644">
                  <c:v>129.19999999999999</c:v>
                </c:pt>
                <c:pt idx="645">
                  <c:v>129.19999999999999</c:v>
                </c:pt>
                <c:pt idx="646">
                  <c:v>129.19999999999999</c:v>
                </c:pt>
                <c:pt idx="647">
                  <c:v>129.19999999999999</c:v>
                </c:pt>
                <c:pt idx="648">
                  <c:v>129.19999999999999</c:v>
                </c:pt>
                <c:pt idx="649">
                  <c:v>129.19999999999999</c:v>
                </c:pt>
                <c:pt idx="650">
                  <c:v>129.19999999999999</c:v>
                </c:pt>
                <c:pt idx="651">
                  <c:v>129.19999999999999</c:v>
                </c:pt>
                <c:pt idx="652">
                  <c:v>129.19999999999999</c:v>
                </c:pt>
                <c:pt idx="653">
                  <c:v>129.19999999999999</c:v>
                </c:pt>
                <c:pt idx="654">
                  <c:v>129.19999999999999</c:v>
                </c:pt>
                <c:pt idx="655">
                  <c:v>129.19999999999999</c:v>
                </c:pt>
                <c:pt idx="656">
                  <c:v>129.19999999999999</c:v>
                </c:pt>
                <c:pt idx="657">
                  <c:v>129.19999999999999</c:v>
                </c:pt>
                <c:pt idx="658">
                  <c:v>129.19999999999999</c:v>
                </c:pt>
                <c:pt idx="659">
                  <c:v>129.19999999999999</c:v>
                </c:pt>
                <c:pt idx="660">
                  <c:v>129.19999999999999</c:v>
                </c:pt>
                <c:pt idx="661">
                  <c:v>129.19999999999999</c:v>
                </c:pt>
                <c:pt idx="662">
                  <c:v>129.19999999999999</c:v>
                </c:pt>
                <c:pt idx="663">
                  <c:v>129.19999999999999</c:v>
                </c:pt>
                <c:pt idx="664">
                  <c:v>129.19999999999999</c:v>
                </c:pt>
                <c:pt idx="665">
                  <c:v>129.19999999999999</c:v>
                </c:pt>
                <c:pt idx="666">
                  <c:v>129.19999999999999</c:v>
                </c:pt>
                <c:pt idx="667">
                  <c:v>129.19999999999999</c:v>
                </c:pt>
                <c:pt idx="668">
                  <c:v>129.19999999999999</c:v>
                </c:pt>
                <c:pt idx="669">
                  <c:v>129.19999999999999</c:v>
                </c:pt>
                <c:pt idx="670">
                  <c:v>129.19999999999999</c:v>
                </c:pt>
                <c:pt idx="671">
                  <c:v>129.19999999999999</c:v>
                </c:pt>
                <c:pt idx="672">
                  <c:v>129.19999999999999</c:v>
                </c:pt>
                <c:pt idx="673">
                  <c:v>129.19999999999999</c:v>
                </c:pt>
                <c:pt idx="674">
                  <c:v>129.19999999999999</c:v>
                </c:pt>
                <c:pt idx="675">
                  <c:v>129.19999999999999</c:v>
                </c:pt>
                <c:pt idx="676">
                  <c:v>129.19999999999999</c:v>
                </c:pt>
                <c:pt idx="677">
                  <c:v>129.19999999999999</c:v>
                </c:pt>
                <c:pt idx="678">
                  <c:v>129.19999999999999</c:v>
                </c:pt>
                <c:pt idx="679">
                  <c:v>129.19999999999999</c:v>
                </c:pt>
                <c:pt idx="680">
                  <c:v>129.19999999999999</c:v>
                </c:pt>
                <c:pt idx="681">
                  <c:v>129.19999999999999</c:v>
                </c:pt>
                <c:pt idx="682">
                  <c:v>129.19999999999999</c:v>
                </c:pt>
                <c:pt idx="683">
                  <c:v>129.19999999999999</c:v>
                </c:pt>
                <c:pt idx="684">
                  <c:v>129.19999999999999</c:v>
                </c:pt>
                <c:pt idx="685">
                  <c:v>129.19999999999999</c:v>
                </c:pt>
                <c:pt idx="686">
                  <c:v>129.19999999999999</c:v>
                </c:pt>
                <c:pt idx="687">
                  <c:v>129.19999999999999</c:v>
                </c:pt>
                <c:pt idx="688">
                  <c:v>129.19999999999999</c:v>
                </c:pt>
                <c:pt idx="689">
                  <c:v>129.19999999999999</c:v>
                </c:pt>
                <c:pt idx="690">
                  <c:v>129.19999999999999</c:v>
                </c:pt>
                <c:pt idx="691">
                  <c:v>129.19999999999999</c:v>
                </c:pt>
                <c:pt idx="692">
                  <c:v>129.19999999999999</c:v>
                </c:pt>
                <c:pt idx="693">
                  <c:v>129.19999999999999</c:v>
                </c:pt>
                <c:pt idx="694">
                  <c:v>129.19999999999999</c:v>
                </c:pt>
                <c:pt idx="695">
                  <c:v>129.19999999999999</c:v>
                </c:pt>
                <c:pt idx="696">
                  <c:v>129.19999999999999</c:v>
                </c:pt>
                <c:pt idx="697">
                  <c:v>129.19999999999999</c:v>
                </c:pt>
                <c:pt idx="698">
                  <c:v>129.19999999999999</c:v>
                </c:pt>
                <c:pt idx="699">
                  <c:v>129.19999999999999</c:v>
                </c:pt>
                <c:pt idx="700">
                  <c:v>129.19999999999999</c:v>
                </c:pt>
                <c:pt idx="701">
                  <c:v>129.19999999999999</c:v>
                </c:pt>
                <c:pt idx="702">
                  <c:v>129.19999999999999</c:v>
                </c:pt>
                <c:pt idx="703">
                  <c:v>129.19999999999999</c:v>
                </c:pt>
                <c:pt idx="704">
                  <c:v>129.19999999999999</c:v>
                </c:pt>
                <c:pt idx="705">
                  <c:v>129.19999999999999</c:v>
                </c:pt>
                <c:pt idx="706">
                  <c:v>129.19999999999999</c:v>
                </c:pt>
                <c:pt idx="707">
                  <c:v>129.19999999999999</c:v>
                </c:pt>
                <c:pt idx="708">
                  <c:v>129.19999999999999</c:v>
                </c:pt>
                <c:pt idx="709">
                  <c:v>129.19999999999999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8AF-4493-9FEA-F54C34E86231}"/>
            </c:ext>
          </c:extLst>
        </c:ser>
        <c:ser>
          <c:idx val="4"/>
          <c:order val="4"/>
          <c:tx>
            <c:v>週平均</c:v>
          </c:tx>
          <c:spPr>
            <a:ln w="317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阪上班!$OP$249:$APW$249</c:f>
              <c:numCache>
                <c:formatCode>0_ </c:formatCode>
                <c:ptCount val="710"/>
                <c:pt idx="1">
                  <c:v>135.19999999999999</c:v>
                </c:pt>
                <c:pt idx="8">
                  <c:v>140.19999999999999</c:v>
                </c:pt>
                <c:pt idx="15">
                  <c:v>138.4</c:v>
                </c:pt>
                <c:pt idx="22">
                  <c:v>150.375</c:v>
                </c:pt>
                <c:pt idx="29">
                  <c:v>138.6</c:v>
                </c:pt>
                <c:pt idx="36">
                  <c:v>105.8</c:v>
                </c:pt>
                <c:pt idx="43">
                  <c:v>124.8</c:v>
                </c:pt>
                <c:pt idx="50">
                  <c:v>131.80000000000001</c:v>
                </c:pt>
                <c:pt idx="57">
                  <c:v>112.6</c:v>
                </c:pt>
                <c:pt idx="64">
                  <c:v>142.80000000000001</c:v>
                </c:pt>
                <c:pt idx="71">
                  <c:v>134.80000000000001</c:v>
                </c:pt>
                <c:pt idx="78">
                  <c:v>122.8</c:v>
                </c:pt>
                <c:pt idx="85">
                  <c:v>134.4</c:v>
                </c:pt>
                <c:pt idx="92">
                  <c:v>129.80000000000001</c:v>
                </c:pt>
                <c:pt idx="99">
                  <c:v>137.75</c:v>
                </c:pt>
                <c:pt idx="106">
                  <c:v>149.33333333333334</c:v>
                </c:pt>
                <c:pt idx="113">
                  <c:v>142.19999999999999</c:v>
                </c:pt>
                <c:pt idx="120">
                  <c:v>140.4</c:v>
                </c:pt>
                <c:pt idx="127">
                  <c:v>151.19999999999999</c:v>
                </c:pt>
                <c:pt idx="134">
                  <c:v>149.1</c:v>
                </c:pt>
                <c:pt idx="141">
                  <c:v>147</c:v>
                </c:pt>
                <c:pt idx="148">
                  <c:v>145.6</c:v>
                </c:pt>
                <c:pt idx="155">
                  <c:v>152.4</c:v>
                </c:pt>
                <c:pt idx="162">
                  <c:v>145.4</c:v>
                </c:pt>
                <c:pt idx="169">
                  <c:v>146.6</c:v>
                </c:pt>
                <c:pt idx="176">
                  <c:v>137.4</c:v>
                </c:pt>
                <c:pt idx="183">
                  <c:v>123</c:v>
                </c:pt>
                <c:pt idx="190">
                  <c:v>127.4</c:v>
                </c:pt>
                <c:pt idx="197">
                  <c:v>136.80000000000001</c:v>
                </c:pt>
                <c:pt idx="211">
                  <c:v>127.8</c:v>
                </c:pt>
                <c:pt idx="218">
                  <c:v>145</c:v>
                </c:pt>
                <c:pt idx="225">
                  <c:v>134.4</c:v>
                </c:pt>
                <c:pt idx="232">
                  <c:v>129.4</c:v>
                </c:pt>
                <c:pt idx="239">
                  <c:v>137.5</c:v>
                </c:pt>
                <c:pt idx="246">
                  <c:v>132.66666666666666</c:v>
                </c:pt>
                <c:pt idx="253">
                  <c:v>133.4</c:v>
                </c:pt>
                <c:pt idx="260">
                  <c:v>134.4</c:v>
                </c:pt>
                <c:pt idx="267">
                  <c:v>124.75</c:v>
                </c:pt>
                <c:pt idx="274">
                  <c:v>134.80000000000001</c:v>
                </c:pt>
                <c:pt idx="281">
                  <c:v>137.80000000000001</c:v>
                </c:pt>
                <c:pt idx="288">
                  <c:v>117.25</c:v>
                </c:pt>
                <c:pt idx="295">
                  <c:v>120.8</c:v>
                </c:pt>
                <c:pt idx="302">
                  <c:v>121.6</c:v>
                </c:pt>
                <c:pt idx="309">
                  <c:v>128.75</c:v>
                </c:pt>
                <c:pt idx="316">
                  <c:v>162</c:v>
                </c:pt>
                <c:pt idx="323">
                  <c:v>143.19999999999999</c:v>
                </c:pt>
                <c:pt idx="330">
                  <c:v>144.19999999999999</c:v>
                </c:pt>
                <c:pt idx="351">
                  <c:v>157.6</c:v>
                </c:pt>
                <c:pt idx="358">
                  <c:v>172</c:v>
                </c:pt>
                <c:pt idx="365">
                  <c:v>159.6</c:v>
                </c:pt>
                <c:pt idx="372">
                  <c:v>155.80000000000001</c:v>
                </c:pt>
                <c:pt idx="379">
                  <c:v>153.80000000000001</c:v>
                </c:pt>
                <c:pt idx="386">
                  <c:v>162.75</c:v>
                </c:pt>
                <c:pt idx="393">
                  <c:v>154.1</c:v>
                </c:pt>
                <c:pt idx="400">
                  <c:v>146.75</c:v>
                </c:pt>
                <c:pt idx="407">
                  <c:v>149.6</c:v>
                </c:pt>
                <c:pt idx="414">
                  <c:v>144.4</c:v>
                </c:pt>
                <c:pt idx="421">
                  <c:v>135.75</c:v>
                </c:pt>
                <c:pt idx="428">
                  <c:v>137.80000000000001</c:v>
                </c:pt>
                <c:pt idx="435">
                  <c:v>146.19999999999999</c:v>
                </c:pt>
                <c:pt idx="442">
                  <c:v>137.6</c:v>
                </c:pt>
                <c:pt idx="449">
                  <c:v>152.80000000000001</c:v>
                </c:pt>
                <c:pt idx="456">
                  <c:v>160.6</c:v>
                </c:pt>
                <c:pt idx="463">
                  <c:v>161.75</c:v>
                </c:pt>
                <c:pt idx="470">
                  <c:v>129</c:v>
                </c:pt>
                <c:pt idx="477">
                  <c:v>136.80000000000001</c:v>
                </c:pt>
                <c:pt idx="484">
                  <c:v>147.5</c:v>
                </c:pt>
                <c:pt idx="491">
                  <c:v>138</c:v>
                </c:pt>
                <c:pt idx="498">
                  <c:v>143.80000000000001</c:v>
                </c:pt>
                <c:pt idx="505">
                  <c:v>154.9</c:v>
                </c:pt>
                <c:pt idx="512">
                  <c:v>157.30000000000001</c:v>
                </c:pt>
                <c:pt idx="519">
                  <c:v>143.19999999999999</c:v>
                </c:pt>
                <c:pt idx="526">
                  <c:v>106.58977366166273</c:v>
                </c:pt>
                <c:pt idx="533">
                  <c:v>65.162431567988364</c:v>
                </c:pt>
                <c:pt idx="540">
                  <c:v>73.879018505806386</c:v>
                </c:pt>
                <c:pt idx="547">
                  <c:v>103.87807070552725</c:v>
                </c:pt>
                <c:pt idx="554">
                  <c:v>130.20466124727761</c:v>
                </c:pt>
                <c:pt idx="561">
                  <c:v>156.54987085243292</c:v>
                </c:pt>
                <c:pt idx="568">
                  <c:v>81.858187225858089</c:v>
                </c:pt>
                <c:pt idx="575">
                  <c:v>137.64705207628626</c:v>
                </c:pt>
                <c:pt idx="582">
                  <c:v>147.30515670206728</c:v>
                </c:pt>
                <c:pt idx="589">
                  <c:v>117.65166034299787</c:v>
                </c:pt>
                <c:pt idx="596">
                  <c:v>126.31899208573707</c:v>
                </c:pt>
                <c:pt idx="603">
                  <c:v>127.53817437980895</c:v>
                </c:pt>
                <c:pt idx="610">
                  <c:v>108.62407958890611</c:v>
                </c:pt>
                <c:pt idx="617">
                  <c:v>86.40360861128292</c:v>
                </c:pt>
                <c:pt idx="624">
                  <c:v>92.883691065195876</c:v>
                </c:pt>
                <c:pt idx="631">
                  <c:v>63.352320703779938</c:v>
                </c:pt>
                <c:pt idx="638">
                  <c:v>81.316934826806772</c:v>
                </c:pt>
                <c:pt idx="645">
                  <c:v>58.835845706986525</c:v>
                </c:pt>
                <c:pt idx="652">
                  <c:v>46.046206704998397</c:v>
                </c:pt>
                <c:pt idx="659">
                  <c:v>67.483978476400338</c:v>
                </c:pt>
                <c:pt idx="666">
                  <c:v>119.30252693857942</c:v>
                </c:pt>
                <c:pt idx="673">
                  <c:v>95.264873786151014</c:v>
                </c:pt>
                <c:pt idx="680">
                  <c:v>69.744429038529461</c:v>
                </c:pt>
                <c:pt idx="687">
                  <c:v>50.706433754067334</c:v>
                </c:pt>
                <c:pt idx="694">
                  <c:v>90.377018775878724</c:v>
                </c:pt>
                <c:pt idx="701">
                  <c:v>96.320078346957132</c:v>
                </c:pt>
                <c:pt idx="708">
                  <c:v>91.005886322857137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8AF-4493-9FEA-F54C34E86231}"/>
            </c:ext>
          </c:extLst>
        </c:ser>
        <c:ser>
          <c:idx val="5"/>
          <c:order val="5"/>
          <c:tx>
            <c:v>鍛冶4H残業ﾍﾟｰｽﾗｲﾝ</c:v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阪上班!$OP$257:$APW$257</c:f>
              <c:numCache>
                <c:formatCode>General</c:formatCode>
                <c:ptCount val="710"/>
                <c:pt idx="0">
                  <c:v>182.39999999999998</c:v>
                </c:pt>
                <c:pt idx="1">
                  <c:v>182.39999999999998</c:v>
                </c:pt>
                <c:pt idx="2">
                  <c:v>182.39999999999998</c:v>
                </c:pt>
                <c:pt idx="3">
                  <c:v>182.39999999999998</c:v>
                </c:pt>
                <c:pt idx="4">
                  <c:v>182.39999999999998</c:v>
                </c:pt>
                <c:pt idx="5">
                  <c:v>182.39999999999998</c:v>
                </c:pt>
                <c:pt idx="6">
                  <c:v>193.79999999999998</c:v>
                </c:pt>
                <c:pt idx="7">
                  <c:v>193.79999999999998</c:v>
                </c:pt>
                <c:pt idx="8">
                  <c:v>193.79999999999998</c:v>
                </c:pt>
                <c:pt idx="9">
                  <c:v>193.79999999999998</c:v>
                </c:pt>
                <c:pt idx="10">
                  <c:v>193.79999999999998</c:v>
                </c:pt>
                <c:pt idx="11">
                  <c:v>182.39999999999998</c:v>
                </c:pt>
                <c:pt idx="12">
                  <c:v>182.39999999999998</c:v>
                </c:pt>
                <c:pt idx="13">
                  <c:v>182.39999999999998</c:v>
                </c:pt>
                <c:pt idx="14">
                  <c:v>182.39999999999998</c:v>
                </c:pt>
                <c:pt idx="15">
                  <c:v>182.39999999999998</c:v>
                </c:pt>
                <c:pt idx="16">
                  <c:v>182.39999999999998</c:v>
                </c:pt>
                <c:pt idx="17">
                  <c:v>182.39999999999998</c:v>
                </c:pt>
                <c:pt idx="18">
                  <c:v>182.39999999999998</c:v>
                </c:pt>
                <c:pt idx="19">
                  <c:v>182.39999999999998</c:v>
                </c:pt>
                <c:pt idx="20">
                  <c:v>182.39999999999998</c:v>
                </c:pt>
                <c:pt idx="21">
                  <c:v>182.39999999999998</c:v>
                </c:pt>
                <c:pt idx="22">
                  <c:v>193.79999999999998</c:v>
                </c:pt>
                <c:pt idx="23">
                  <c:v>193.79999999999998</c:v>
                </c:pt>
                <c:pt idx="24">
                  <c:v>193.79999999999998</c:v>
                </c:pt>
                <c:pt idx="25">
                  <c:v>193.79999999999998</c:v>
                </c:pt>
                <c:pt idx="26">
                  <c:v>193.79999999999998</c:v>
                </c:pt>
                <c:pt idx="27">
                  <c:v>193.79999999999998</c:v>
                </c:pt>
                <c:pt idx="28">
                  <c:v>193.79999999999998</c:v>
                </c:pt>
                <c:pt idx="29">
                  <c:v>193.79999999999998</c:v>
                </c:pt>
                <c:pt idx="30">
                  <c:v>193.79999999999998</c:v>
                </c:pt>
                <c:pt idx="31">
                  <c:v>193.79999999999998</c:v>
                </c:pt>
                <c:pt idx="32">
                  <c:v>193.79999999999998</c:v>
                </c:pt>
                <c:pt idx="33">
                  <c:v>193.79999999999998</c:v>
                </c:pt>
                <c:pt idx="34">
                  <c:v>193.79999999999998</c:v>
                </c:pt>
                <c:pt idx="35">
                  <c:v>193.79999999999998</c:v>
                </c:pt>
                <c:pt idx="36">
                  <c:v>193.79999999999998</c:v>
                </c:pt>
                <c:pt idx="37">
                  <c:v>193.79999999999998</c:v>
                </c:pt>
                <c:pt idx="38">
                  <c:v>193.79999999999998</c:v>
                </c:pt>
                <c:pt idx="39">
                  <c:v>193.79999999999998</c:v>
                </c:pt>
                <c:pt idx="40">
                  <c:v>193.79999999999998</c:v>
                </c:pt>
                <c:pt idx="41">
                  <c:v>193.79999999999998</c:v>
                </c:pt>
                <c:pt idx="42">
                  <c:v>193.79999999999998</c:v>
                </c:pt>
                <c:pt idx="43">
                  <c:v>182.39999999999998</c:v>
                </c:pt>
                <c:pt idx="44">
                  <c:v>182.39999999999998</c:v>
                </c:pt>
                <c:pt idx="45">
                  <c:v>182.39999999999998</c:v>
                </c:pt>
                <c:pt idx="46">
                  <c:v>182.39999999999998</c:v>
                </c:pt>
                <c:pt idx="47">
                  <c:v>182.39999999999998</c:v>
                </c:pt>
                <c:pt idx="48">
                  <c:v>182.39999999999998</c:v>
                </c:pt>
                <c:pt idx="49">
                  <c:v>182.39999999999998</c:v>
                </c:pt>
                <c:pt idx="50">
                  <c:v>182.39999999999998</c:v>
                </c:pt>
                <c:pt idx="51">
                  <c:v>182.39999999999998</c:v>
                </c:pt>
                <c:pt idx="52">
                  <c:v>182.39999999999998</c:v>
                </c:pt>
                <c:pt idx="53">
                  <c:v>182.39999999999998</c:v>
                </c:pt>
                <c:pt idx="54">
                  <c:v>182.39999999999998</c:v>
                </c:pt>
                <c:pt idx="55">
                  <c:v>182.39999999999998</c:v>
                </c:pt>
                <c:pt idx="56">
                  <c:v>182.39999999999998</c:v>
                </c:pt>
                <c:pt idx="57">
                  <c:v>182.39999999999998</c:v>
                </c:pt>
                <c:pt idx="58">
                  <c:v>182.39999999999998</c:v>
                </c:pt>
                <c:pt idx="59">
                  <c:v>193.79999999999998</c:v>
                </c:pt>
                <c:pt idx="60">
                  <c:v>193.79999999999998</c:v>
                </c:pt>
                <c:pt idx="61">
                  <c:v>193.79999999999998</c:v>
                </c:pt>
                <c:pt idx="62">
                  <c:v>193.79999999999998</c:v>
                </c:pt>
                <c:pt idx="63">
                  <c:v>193.79999999999998</c:v>
                </c:pt>
                <c:pt idx="64">
                  <c:v>193.79999999999998</c:v>
                </c:pt>
                <c:pt idx="65">
                  <c:v>193.79999999999998</c:v>
                </c:pt>
                <c:pt idx="66">
                  <c:v>193.79999999999998</c:v>
                </c:pt>
                <c:pt idx="67">
                  <c:v>193.79999999999998</c:v>
                </c:pt>
                <c:pt idx="68">
                  <c:v>193.79999999999998</c:v>
                </c:pt>
                <c:pt idx="69">
                  <c:v>193.79999999999998</c:v>
                </c:pt>
                <c:pt idx="70">
                  <c:v>193.79999999999998</c:v>
                </c:pt>
                <c:pt idx="71">
                  <c:v>193.79999999999998</c:v>
                </c:pt>
                <c:pt idx="72">
                  <c:v>193.79999999999998</c:v>
                </c:pt>
                <c:pt idx="73">
                  <c:v>193.79999999999998</c:v>
                </c:pt>
                <c:pt idx="74">
                  <c:v>193.79999999999998</c:v>
                </c:pt>
                <c:pt idx="75">
                  <c:v>193.79999999999998</c:v>
                </c:pt>
                <c:pt idx="76">
                  <c:v>193.79999999999998</c:v>
                </c:pt>
                <c:pt idx="77">
                  <c:v>193.79999999999998</c:v>
                </c:pt>
                <c:pt idx="78">
                  <c:v>193.79999999999998</c:v>
                </c:pt>
                <c:pt idx="79">
                  <c:v>193.79999999999998</c:v>
                </c:pt>
                <c:pt idx="80">
                  <c:v>193.79999999999998</c:v>
                </c:pt>
                <c:pt idx="81">
                  <c:v>193.79999999999998</c:v>
                </c:pt>
                <c:pt idx="82">
                  <c:v>193.79999999999998</c:v>
                </c:pt>
                <c:pt idx="83">
                  <c:v>193.79999999999998</c:v>
                </c:pt>
                <c:pt idx="84">
                  <c:v>193.79999999999998</c:v>
                </c:pt>
                <c:pt idx="85">
                  <c:v>193.79999999999998</c:v>
                </c:pt>
                <c:pt idx="86">
                  <c:v>193.79999999999998</c:v>
                </c:pt>
                <c:pt idx="87">
                  <c:v>193.79999999999998</c:v>
                </c:pt>
                <c:pt idx="88">
                  <c:v>193.79999999999998</c:v>
                </c:pt>
                <c:pt idx="89">
                  <c:v>193.79999999999998</c:v>
                </c:pt>
                <c:pt idx="90">
                  <c:v>193.79999999999998</c:v>
                </c:pt>
                <c:pt idx="91">
                  <c:v>193.79999999999998</c:v>
                </c:pt>
                <c:pt idx="92">
                  <c:v>193.79999999999998</c:v>
                </c:pt>
                <c:pt idx="93">
                  <c:v>193.79999999999998</c:v>
                </c:pt>
                <c:pt idx="94">
                  <c:v>193.79999999999998</c:v>
                </c:pt>
                <c:pt idx="95">
                  <c:v>193.79999999999998</c:v>
                </c:pt>
                <c:pt idx="96">
                  <c:v>193.79999999999998</c:v>
                </c:pt>
                <c:pt idx="97">
                  <c:v>193.79999999999998</c:v>
                </c:pt>
                <c:pt idx="98">
                  <c:v>193.79999999999998</c:v>
                </c:pt>
                <c:pt idx="99">
                  <c:v>193.79999999999998</c:v>
                </c:pt>
                <c:pt idx="100">
                  <c:v>193.79999999999998</c:v>
                </c:pt>
                <c:pt idx="101">
                  <c:v>193.79999999999998</c:v>
                </c:pt>
                <c:pt idx="102">
                  <c:v>193.79999999999998</c:v>
                </c:pt>
                <c:pt idx="103">
                  <c:v>193.79999999999998</c:v>
                </c:pt>
                <c:pt idx="104">
                  <c:v>193.79999999999998</c:v>
                </c:pt>
                <c:pt idx="105">
                  <c:v>193.79999999999998</c:v>
                </c:pt>
                <c:pt idx="106">
                  <c:v>193.79999999999998</c:v>
                </c:pt>
                <c:pt idx="107">
                  <c:v>193.79999999999998</c:v>
                </c:pt>
                <c:pt idx="108">
                  <c:v>193.79999999999998</c:v>
                </c:pt>
                <c:pt idx="109">
                  <c:v>193.79999999999998</c:v>
                </c:pt>
                <c:pt idx="110">
                  <c:v>193.79999999999998</c:v>
                </c:pt>
                <c:pt idx="111">
                  <c:v>193.79999999999998</c:v>
                </c:pt>
                <c:pt idx="112">
                  <c:v>193.79999999999998</c:v>
                </c:pt>
                <c:pt idx="113">
                  <c:v>193.79999999999998</c:v>
                </c:pt>
                <c:pt idx="114">
                  <c:v>193.79999999999998</c:v>
                </c:pt>
                <c:pt idx="115">
                  <c:v>193.79999999999998</c:v>
                </c:pt>
                <c:pt idx="116">
                  <c:v>193.79999999999998</c:v>
                </c:pt>
                <c:pt idx="117">
                  <c:v>193.79999999999998</c:v>
                </c:pt>
                <c:pt idx="118">
                  <c:v>193.79999999999998</c:v>
                </c:pt>
                <c:pt idx="119">
                  <c:v>193.79999999999998</c:v>
                </c:pt>
                <c:pt idx="120">
                  <c:v>193.79999999999998</c:v>
                </c:pt>
                <c:pt idx="121">
                  <c:v>205.2</c:v>
                </c:pt>
                <c:pt idx="122">
                  <c:v>205.2</c:v>
                </c:pt>
                <c:pt idx="123">
                  <c:v>205.2</c:v>
                </c:pt>
                <c:pt idx="124">
                  <c:v>205.2</c:v>
                </c:pt>
                <c:pt idx="125">
                  <c:v>205.2</c:v>
                </c:pt>
                <c:pt idx="126">
                  <c:v>205.2</c:v>
                </c:pt>
                <c:pt idx="127">
                  <c:v>205.2</c:v>
                </c:pt>
                <c:pt idx="128">
                  <c:v>205.2</c:v>
                </c:pt>
                <c:pt idx="129">
                  <c:v>205.2</c:v>
                </c:pt>
                <c:pt idx="130">
                  <c:v>205.2</c:v>
                </c:pt>
                <c:pt idx="131">
                  <c:v>205.2</c:v>
                </c:pt>
                <c:pt idx="132">
                  <c:v>205.2</c:v>
                </c:pt>
                <c:pt idx="133">
                  <c:v>205.2</c:v>
                </c:pt>
                <c:pt idx="134">
                  <c:v>205.2</c:v>
                </c:pt>
                <c:pt idx="135">
                  <c:v>205.2</c:v>
                </c:pt>
                <c:pt idx="136">
                  <c:v>205.2</c:v>
                </c:pt>
                <c:pt idx="137">
                  <c:v>205.2</c:v>
                </c:pt>
                <c:pt idx="138">
                  <c:v>205.2</c:v>
                </c:pt>
                <c:pt idx="139">
                  <c:v>205.2</c:v>
                </c:pt>
                <c:pt idx="140">
                  <c:v>205.2</c:v>
                </c:pt>
                <c:pt idx="141">
                  <c:v>205.2</c:v>
                </c:pt>
                <c:pt idx="142">
                  <c:v>205.2</c:v>
                </c:pt>
                <c:pt idx="143">
                  <c:v>205.2</c:v>
                </c:pt>
                <c:pt idx="144">
                  <c:v>205.2</c:v>
                </c:pt>
                <c:pt idx="145">
                  <c:v>205.2</c:v>
                </c:pt>
                <c:pt idx="146">
                  <c:v>205.2</c:v>
                </c:pt>
                <c:pt idx="147">
                  <c:v>205.2</c:v>
                </c:pt>
                <c:pt idx="148">
                  <c:v>205.2</c:v>
                </c:pt>
                <c:pt idx="149">
                  <c:v>205.2</c:v>
                </c:pt>
                <c:pt idx="150">
                  <c:v>205.2</c:v>
                </c:pt>
                <c:pt idx="151">
                  <c:v>205.2</c:v>
                </c:pt>
                <c:pt idx="152">
                  <c:v>205.2</c:v>
                </c:pt>
                <c:pt idx="153">
                  <c:v>205.2</c:v>
                </c:pt>
                <c:pt idx="154">
                  <c:v>205.2</c:v>
                </c:pt>
                <c:pt idx="155">
                  <c:v>205.2</c:v>
                </c:pt>
                <c:pt idx="156">
                  <c:v>205.2</c:v>
                </c:pt>
                <c:pt idx="157">
                  <c:v>205.2</c:v>
                </c:pt>
                <c:pt idx="158">
                  <c:v>205.2</c:v>
                </c:pt>
                <c:pt idx="159">
                  <c:v>205.2</c:v>
                </c:pt>
                <c:pt idx="160">
                  <c:v>193.79999999999998</c:v>
                </c:pt>
                <c:pt idx="161">
                  <c:v>193.79999999999998</c:v>
                </c:pt>
                <c:pt idx="162">
                  <c:v>193.79999999999998</c:v>
                </c:pt>
                <c:pt idx="163">
                  <c:v>193.79999999999998</c:v>
                </c:pt>
                <c:pt idx="164">
                  <c:v>193.79999999999998</c:v>
                </c:pt>
                <c:pt idx="165">
                  <c:v>193.79999999999998</c:v>
                </c:pt>
                <c:pt idx="166">
                  <c:v>193.79999999999998</c:v>
                </c:pt>
                <c:pt idx="167">
                  <c:v>205.2</c:v>
                </c:pt>
                <c:pt idx="168">
                  <c:v>205.2</c:v>
                </c:pt>
                <c:pt idx="169">
                  <c:v>205.2</c:v>
                </c:pt>
                <c:pt idx="170">
                  <c:v>205.2</c:v>
                </c:pt>
                <c:pt idx="171">
                  <c:v>205.2</c:v>
                </c:pt>
                <c:pt idx="172">
                  <c:v>205.2</c:v>
                </c:pt>
                <c:pt idx="173">
                  <c:v>205.2</c:v>
                </c:pt>
                <c:pt idx="174">
                  <c:v>205.2</c:v>
                </c:pt>
                <c:pt idx="175">
                  <c:v>205.2</c:v>
                </c:pt>
                <c:pt idx="176">
                  <c:v>205.2</c:v>
                </c:pt>
                <c:pt idx="177">
                  <c:v>205.2</c:v>
                </c:pt>
                <c:pt idx="178">
                  <c:v>205.2</c:v>
                </c:pt>
                <c:pt idx="179">
                  <c:v>205.2</c:v>
                </c:pt>
                <c:pt idx="180">
                  <c:v>205.2</c:v>
                </c:pt>
                <c:pt idx="181">
                  <c:v>205.2</c:v>
                </c:pt>
                <c:pt idx="182">
                  <c:v>182.39999999999998</c:v>
                </c:pt>
                <c:pt idx="183">
                  <c:v>182.39999999999998</c:v>
                </c:pt>
                <c:pt idx="184">
                  <c:v>182.39999999999998</c:v>
                </c:pt>
                <c:pt idx="185">
                  <c:v>182.39999999999998</c:v>
                </c:pt>
                <c:pt idx="186">
                  <c:v>182.39999999999998</c:v>
                </c:pt>
                <c:pt idx="187">
                  <c:v>182.39999999999998</c:v>
                </c:pt>
                <c:pt idx="188">
                  <c:v>182.39999999999998</c:v>
                </c:pt>
                <c:pt idx="189">
                  <c:v>182.39999999999998</c:v>
                </c:pt>
                <c:pt idx="190">
                  <c:v>182.39999999999998</c:v>
                </c:pt>
                <c:pt idx="191">
                  <c:v>182.39999999999998</c:v>
                </c:pt>
                <c:pt idx="192">
                  <c:v>182.39999999999998</c:v>
                </c:pt>
                <c:pt idx="193">
                  <c:v>182.39999999999998</c:v>
                </c:pt>
                <c:pt idx="194">
                  <c:v>182.39999999999998</c:v>
                </c:pt>
                <c:pt idx="195">
                  <c:v>205.2</c:v>
                </c:pt>
                <c:pt idx="196">
                  <c:v>205.2</c:v>
                </c:pt>
                <c:pt idx="197">
                  <c:v>205.2</c:v>
                </c:pt>
                <c:pt idx="198">
                  <c:v>205.2</c:v>
                </c:pt>
                <c:pt idx="199">
                  <c:v>205.2</c:v>
                </c:pt>
                <c:pt idx="200">
                  <c:v>205.2</c:v>
                </c:pt>
                <c:pt idx="201">
                  <c:v>205.2</c:v>
                </c:pt>
                <c:pt idx="202">
                  <c:v>205.2</c:v>
                </c:pt>
                <c:pt idx="203">
                  <c:v>205.2</c:v>
                </c:pt>
                <c:pt idx="204">
                  <c:v>205.2</c:v>
                </c:pt>
                <c:pt idx="205">
                  <c:v>205.2</c:v>
                </c:pt>
                <c:pt idx="206">
                  <c:v>205.2</c:v>
                </c:pt>
                <c:pt idx="207">
                  <c:v>205.2</c:v>
                </c:pt>
                <c:pt idx="208">
                  <c:v>205.2</c:v>
                </c:pt>
                <c:pt idx="209">
                  <c:v>205.2</c:v>
                </c:pt>
                <c:pt idx="210">
                  <c:v>205.2</c:v>
                </c:pt>
                <c:pt idx="211">
                  <c:v>205.2</c:v>
                </c:pt>
                <c:pt idx="212">
                  <c:v>193.79999999999998</c:v>
                </c:pt>
                <c:pt idx="213">
                  <c:v>193.79999999999998</c:v>
                </c:pt>
                <c:pt idx="214">
                  <c:v>193.79999999999998</c:v>
                </c:pt>
                <c:pt idx="215">
                  <c:v>193.79999999999998</c:v>
                </c:pt>
                <c:pt idx="216">
                  <c:v>193.79999999999998</c:v>
                </c:pt>
                <c:pt idx="217">
                  <c:v>193.79999999999998</c:v>
                </c:pt>
                <c:pt idx="218">
                  <c:v>193.79999999999998</c:v>
                </c:pt>
                <c:pt idx="219">
                  <c:v>193.79999999999998</c:v>
                </c:pt>
                <c:pt idx="220">
                  <c:v>193.79999999999998</c:v>
                </c:pt>
                <c:pt idx="221">
                  <c:v>193.79999999999998</c:v>
                </c:pt>
                <c:pt idx="222">
                  <c:v>193.79999999999998</c:v>
                </c:pt>
                <c:pt idx="223">
                  <c:v>193.79999999999998</c:v>
                </c:pt>
                <c:pt idx="224">
                  <c:v>193.79999999999998</c:v>
                </c:pt>
                <c:pt idx="225">
                  <c:v>193.79999999999998</c:v>
                </c:pt>
                <c:pt idx="226">
                  <c:v>193.79999999999998</c:v>
                </c:pt>
                <c:pt idx="227">
                  <c:v>193.79999999999998</c:v>
                </c:pt>
                <c:pt idx="228">
                  <c:v>193.79999999999998</c:v>
                </c:pt>
                <c:pt idx="229">
                  <c:v>193.79999999999998</c:v>
                </c:pt>
                <c:pt idx="230">
                  <c:v>193.79999999999998</c:v>
                </c:pt>
                <c:pt idx="231">
                  <c:v>193.79999999999998</c:v>
                </c:pt>
                <c:pt idx="232">
                  <c:v>193.79999999999998</c:v>
                </c:pt>
                <c:pt idx="233">
                  <c:v>193.79999999999998</c:v>
                </c:pt>
                <c:pt idx="234">
                  <c:v>193.79999999999998</c:v>
                </c:pt>
                <c:pt idx="235">
                  <c:v>193.79999999999998</c:v>
                </c:pt>
                <c:pt idx="236">
                  <c:v>193.79999999999998</c:v>
                </c:pt>
                <c:pt idx="237">
                  <c:v>193.79999999999998</c:v>
                </c:pt>
                <c:pt idx="238">
                  <c:v>193.79999999999998</c:v>
                </c:pt>
                <c:pt idx="239">
                  <c:v>193.79999999999998</c:v>
                </c:pt>
                <c:pt idx="240">
                  <c:v>193.79999999999998</c:v>
                </c:pt>
                <c:pt idx="241">
                  <c:v>193.79999999999998</c:v>
                </c:pt>
                <c:pt idx="242">
                  <c:v>193.79999999999998</c:v>
                </c:pt>
                <c:pt idx="243">
                  <c:v>193.79999999999998</c:v>
                </c:pt>
                <c:pt idx="244">
                  <c:v>193.79999999999998</c:v>
                </c:pt>
                <c:pt idx="245">
                  <c:v>193.79999999999998</c:v>
                </c:pt>
                <c:pt idx="246">
                  <c:v>193.79999999999998</c:v>
                </c:pt>
                <c:pt idx="247">
                  <c:v>193.79999999999998</c:v>
                </c:pt>
                <c:pt idx="248">
                  <c:v>193.79999999999998</c:v>
                </c:pt>
                <c:pt idx="249">
                  <c:v>193.79999999999998</c:v>
                </c:pt>
                <c:pt idx="250">
                  <c:v>193.79999999999998</c:v>
                </c:pt>
                <c:pt idx="251">
                  <c:v>193.79999999999998</c:v>
                </c:pt>
                <c:pt idx="252">
                  <c:v>193.79999999999998</c:v>
                </c:pt>
                <c:pt idx="253">
                  <c:v>193.79999999999998</c:v>
                </c:pt>
                <c:pt idx="254">
                  <c:v>193.79999999999998</c:v>
                </c:pt>
                <c:pt idx="255">
                  <c:v>193.79999999999998</c:v>
                </c:pt>
                <c:pt idx="256">
                  <c:v>193.79999999999998</c:v>
                </c:pt>
                <c:pt idx="257">
                  <c:v>193.79999999999998</c:v>
                </c:pt>
                <c:pt idx="258">
                  <c:v>193.79999999999998</c:v>
                </c:pt>
                <c:pt idx="259">
                  <c:v>193.79999999999998</c:v>
                </c:pt>
                <c:pt idx="260">
                  <c:v>193.79999999999998</c:v>
                </c:pt>
                <c:pt idx="261">
                  <c:v>193.79999999999998</c:v>
                </c:pt>
                <c:pt idx="262">
                  <c:v>193.79999999999998</c:v>
                </c:pt>
                <c:pt idx="263">
                  <c:v>193.79999999999998</c:v>
                </c:pt>
                <c:pt idx="264">
                  <c:v>193.79999999999998</c:v>
                </c:pt>
                <c:pt idx="265">
                  <c:v>193.79999999999998</c:v>
                </c:pt>
                <c:pt idx="266">
                  <c:v>193.79999999999998</c:v>
                </c:pt>
                <c:pt idx="267">
                  <c:v>193.79999999999998</c:v>
                </c:pt>
                <c:pt idx="268">
                  <c:v>193.79999999999998</c:v>
                </c:pt>
                <c:pt idx="269">
                  <c:v>193.79999999999998</c:v>
                </c:pt>
                <c:pt idx="270">
                  <c:v>193.79999999999998</c:v>
                </c:pt>
                <c:pt idx="271">
                  <c:v>193.79999999999998</c:v>
                </c:pt>
                <c:pt idx="272">
                  <c:v>193.79999999999998</c:v>
                </c:pt>
                <c:pt idx="273">
                  <c:v>193.79999999999998</c:v>
                </c:pt>
                <c:pt idx="274">
                  <c:v>193.79999999999998</c:v>
                </c:pt>
                <c:pt idx="275">
                  <c:v>193.79999999999998</c:v>
                </c:pt>
                <c:pt idx="276">
                  <c:v>193.79999999999998</c:v>
                </c:pt>
                <c:pt idx="277">
                  <c:v>193.79999999999998</c:v>
                </c:pt>
                <c:pt idx="278">
                  <c:v>193.79999999999998</c:v>
                </c:pt>
                <c:pt idx="279">
                  <c:v>193.79999999999998</c:v>
                </c:pt>
                <c:pt idx="280">
                  <c:v>193.79999999999998</c:v>
                </c:pt>
                <c:pt idx="281">
                  <c:v>193.79999999999998</c:v>
                </c:pt>
                <c:pt idx="282">
                  <c:v>193.79999999999998</c:v>
                </c:pt>
                <c:pt idx="283">
                  <c:v>193.79999999999998</c:v>
                </c:pt>
                <c:pt idx="284">
                  <c:v>193.79999999999998</c:v>
                </c:pt>
                <c:pt idx="285">
                  <c:v>193.79999999999998</c:v>
                </c:pt>
                <c:pt idx="286">
                  <c:v>193.79999999999998</c:v>
                </c:pt>
                <c:pt idx="287">
                  <c:v>171</c:v>
                </c:pt>
                <c:pt idx="288">
                  <c:v>171</c:v>
                </c:pt>
                <c:pt idx="289">
                  <c:v>159.6</c:v>
                </c:pt>
                <c:pt idx="290">
                  <c:v>159.6</c:v>
                </c:pt>
                <c:pt idx="291">
                  <c:v>159.6</c:v>
                </c:pt>
                <c:pt idx="292">
                  <c:v>159.6</c:v>
                </c:pt>
                <c:pt idx="293">
                  <c:v>171</c:v>
                </c:pt>
                <c:pt idx="294">
                  <c:v>171</c:v>
                </c:pt>
                <c:pt idx="295">
                  <c:v>171</c:v>
                </c:pt>
                <c:pt idx="296">
                  <c:v>171</c:v>
                </c:pt>
                <c:pt idx="297">
                  <c:v>171</c:v>
                </c:pt>
                <c:pt idx="298">
                  <c:v>171</c:v>
                </c:pt>
                <c:pt idx="299">
                  <c:v>171</c:v>
                </c:pt>
                <c:pt idx="300">
                  <c:v>171</c:v>
                </c:pt>
                <c:pt idx="301">
                  <c:v>171</c:v>
                </c:pt>
                <c:pt idx="302">
                  <c:v>171</c:v>
                </c:pt>
                <c:pt idx="303">
                  <c:v>171</c:v>
                </c:pt>
                <c:pt idx="304">
                  <c:v>171</c:v>
                </c:pt>
                <c:pt idx="305">
                  <c:v>171</c:v>
                </c:pt>
                <c:pt idx="306">
                  <c:v>171</c:v>
                </c:pt>
                <c:pt idx="307">
                  <c:v>171</c:v>
                </c:pt>
                <c:pt idx="308">
                  <c:v>182.39999999999998</c:v>
                </c:pt>
                <c:pt idx="309">
                  <c:v>182.39999999999998</c:v>
                </c:pt>
                <c:pt idx="310">
                  <c:v>182.39999999999998</c:v>
                </c:pt>
                <c:pt idx="311">
                  <c:v>182.39999999999998</c:v>
                </c:pt>
                <c:pt idx="312">
                  <c:v>182.39999999999998</c:v>
                </c:pt>
                <c:pt idx="313">
                  <c:v>182.39999999999998</c:v>
                </c:pt>
                <c:pt idx="314">
                  <c:v>182.39999999999998</c:v>
                </c:pt>
                <c:pt idx="315">
                  <c:v>182.39999999999998</c:v>
                </c:pt>
                <c:pt idx="316">
                  <c:v>193.79999999999998</c:v>
                </c:pt>
                <c:pt idx="317">
                  <c:v>193.79999999999998</c:v>
                </c:pt>
                <c:pt idx="318">
                  <c:v>193.79999999999998</c:v>
                </c:pt>
                <c:pt idx="319">
                  <c:v>193.79999999999998</c:v>
                </c:pt>
                <c:pt idx="320">
                  <c:v>193.79999999999998</c:v>
                </c:pt>
                <c:pt idx="321">
                  <c:v>171</c:v>
                </c:pt>
                <c:pt idx="322">
                  <c:v>171</c:v>
                </c:pt>
                <c:pt idx="323">
                  <c:v>171</c:v>
                </c:pt>
                <c:pt idx="324">
                  <c:v>171</c:v>
                </c:pt>
                <c:pt idx="325">
                  <c:v>171</c:v>
                </c:pt>
                <c:pt idx="326">
                  <c:v>171</c:v>
                </c:pt>
                <c:pt idx="327">
                  <c:v>171</c:v>
                </c:pt>
                <c:pt idx="328">
                  <c:v>171</c:v>
                </c:pt>
                <c:pt idx="329">
                  <c:v>171</c:v>
                </c:pt>
                <c:pt idx="330">
                  <c:v>171</c:v>
                </c:pt>
                <c:pt idx="331">
                  <c:v>171</c:v>
                </c:pt>
                <c:pt idx="332">
                  <c:v>193.79999999999998</c:v>
                </c:pt>
                <c:pt idx="333">
                  <c:v>193.79999999999998</c:v>
                </c:pt>
                <c:pt idx="334">
                  <c:v>216.6</c:v>
                </c:pt>
                <c:pt idx="335">
                  <c:v>216.6</c:v>
                </c:pt>
                <c:pt idx="336">
                  <c:v>216.6</c:v>
                </c:pt>
                <c:pt idx="337">
                  <c:v>216.6</c:v>
                </c:pt>
                <c:pt idx="338">
                  <c:v>216.6</c:v>
                </c:pt>
                <c:pt idx="339">
                  <c:v>216.6</c:v>
                </c:pt>
                <c:pt idx="340">
                  <c:v>216.6</c:v>
                </c:pt>
                <c:pt idx="341">
                  <c:v>216.6</c:v>
                </c:pt>
                <c:pt idx="342">
                  <c:v>216.6</c:v>
                </c:pt>
                <c:pt idx="343">
                  <c:v>216.6</c:v>
                </c:pt>
                <c:pt idx="344">
                  <c:v>216.6</c:v>
                </c:pt>
                <c:pt idx="345">
                  <c:v>216.6</c:v>
                </c:pt>
                <c:pt idx="346">
                  <c:v>216.6</c:v>
                </c:pt>
                <c:pt idx="347">
                  <c:v>216.6</c:v>
                </c:pt>
                <c:pt idx="348">
                  <c:v>216.6</c:v>
                </c:pt>
                <c:pt idx="349">
                  <c:v>216.6</c:v>
                </c:pt>
                <c:pt idx="350">
                  <c:v>216.6</c:v>
                </c:pt>
                <c:pt idx="351">
                  <c:v>216.6</c:v>
                </c:pt>
                <c:pt idx="352">
                  <c:v>216.6</c:v>
                </c:pt>
                <c:pt idx="353">
                  <c:v>216.6</c:v>
                </c:pt>
                <c:pt idx="354">
                  <c:v>216.6</c:v>
                </c:pt>
                <c:pt idx="355">
                  <c:v>216.6</c:v>
                </c:pt>
                <c:pt idx="356">
                  <c:v>216.6</c:v>
                </c:pt>
                <c:pt idx="357">
                  <c:v>216.6</c:v>
                </c:pt>
                <c:pt idx="358">
                  <c:v>216.6</c:v>
                </c:pt>
                <c:pt idx="359">
                  <c:v>216.6</c:v>
                </c:pt>
                <c:pt idx="360">
                  <c:v>216.6</c:v>
                </c:pt>
                <c:pt idx="361">
                  <c:v>216.6</c:v>
                </c:pt>
                <c:pt idx="362">
                  <c:v>216.6</c:v>
                </c:pt>
                <c:pt idx="363">
                  <c:v>216.6</c:v>
                </c:pt>
                <c:pt idx="364">
                  <c:v>216.6</c:v>
                </c:pt>
                <c:pt idx="365">
                  <c:v>216.6</c:v>
                </c:pt>
                <c:pt idx="366">
                  <c:v>216.6</c:v>
                </c:pt>
                <c:pt idx="367">
                  <c:v>216.6</c:v>
                </c:pt>
                <c:pt idx="368">
                  <c:v>216.6</c:v>
                </c:pt>
                <c:pt idx="369">
                  <c:v>216.6</c:v>
                </c:pt>
                <c:pt idx="370">
                  <c:v>216.6</c:v>
                </c:pt>
                <c:pt idx="371">
                  <c:v>216.6</c:v>
                </c:pt>
                <c:pt idx="372">
                  <c:v>216.6</c:v>
                </c:pt>
                <c:pt idx="373">
                  <c:v>216.6</c:v>
                </c:pt>
                <c:pt idx="374">
                  <c:v>216.6</c:v>
                </c:pt>
                <c:pt idx="375">
                  <c:v>216.6</c:v>
                </c:pt>
                <c:pt idx="376">
                  <c:v>216.6</c:v>
                </c:pt>
                <c:pt idx="377">
                  <c:v>216.6</c:v>
                </c:pt>
                <c:pt idx="378">
                  <c:v>216.6</c:v>
                </c:pt>
                <c:pt idx="379">
                  <c:v>216.6</c:v>
                </c:pt>
                <c:pt idx="380">
                  <c:v>216.6</c:v>
                </c:pt>
                <c:pt idx="381">
                  <c:v>216.6</c:v>
                </c:pt>
                <c:pt idx="382">
                  <c:v>216.6</c:v>
                </c:pt>
                <c:pt idx="383">
                  <c:v>216.6</c:v>
                </c:pt>
                <c:pt idx="384">
                  <c:v>216.6</c:v>
                </c:pt>
                <c:pt idx="385">
                  <c:v>216.6</c:v>
                </c:pt>
                <c:pt idx="386">
                  <c:v>216.6</c:v>
                </c:pt>
                <c:pt idx="387">
                  <c:v>216.6</c:v>
                </c:pt>
                <c:pt idx="388">
                  <c:v>216.6</c:v>
                </c:pt>
                <c:pt idx="389">
                  <c:v>216.6</c:v>
                </c:pt>
                <c:pt idx="390">
                  <c:v>216.6</c:v>
                </c:pt>
                <c:pt idx="391">
                  <c:v>216.6</c:v>
                </c:pt>
                <c:pt idx="392">
                  <c:v>216.6</c:v>
                </c:pt>
                <c:pt idx="393">
                  <c:v>216.6</c:v>
                </c:pt>
                <c:pt idx="394">
                  <c:v>216.6</c:v>
                </c:pt>
                <c:pt idx="395">
                  <c:v>216.6</c:v>
                </c:pt>
                <c:pt idx="396">
                  <c:v>216.6</c:v>
                </c:pt>
                <c:pt idx="397">
                  <c:v>216.6</c:v>
                </c:pt>
                <c:pt idx="398">
                  <c:v>216.6</c:v>
                </c:pt>
                <c:pt idx="399">
                  <c:v>216.6</c:v>
                </c:pt>
                <c:pt idx="400">
                  <c:v>216.6</c:v>
                </c:pt>
                <c:pt idx="401">
                  <c:v>216.6</c:v>
                </c:pt>
                <c:pt idx="402">
                  <c:v>216.6</c:v>
                </c:pt>
                <c:pt idx="403">
                  <c:v>216.6</c:v>
                </c:pt>
                <c:pt idx="404">
                  <c:v>216.6</c:v>
                </c:pt>
                <c:pt idx="405">
                  <c:v>216.6</c:v>
                </c:pt>
                <c:pt idx="406">
                  <c:v>216.6</c:v>
                </c:pt>
                <c:pt idx="407">
                  <c:v>216.6</c:v>
                </c:pt>
                <c:pt idx="408">
                  <c:v>216.6</c:v>
                </c:pt>
                <c:pt idx="409">
                  <c:v>216.6</c:v>
                </c:pt>
                <c:pt idx="410">
                  <c:v>216.6</c:v>
                </c:pt>
                <c:pt idx="411">
                  <c:v>216.6</c:v>
                </c:pt>
                <c:pt idx="412">
                  <c:v>216.6</c:v>
                </c:pt>
                <c:pt idx="413">
                  <c:v>216.6</c:v>
                </c:pt>
                <c:pt idx="414">
                  <c:v>216.6</c:v>
                </c:pt>
                <c:pt idx="415">
                  <c:v>216.6</c:v>
                </c:pt>
                <c:pt idx="416">
                  <c:v>216.6</c:v>
                </c:pt>
                <c:pt idx="417">
                  <c:v>216.6</c:v>
                </c:pt>
                <c:pt idx="418">
                  <c:v>216.6</c:v>
                </c:pt>
                <c:pt idx="419">
                  <c:v>216.6</c:v>
                </c:pt>
                <c:pt idx="420">
                  <c:v>216.6</c:v>
                </c:pt>
                <c:pt idx="421">
                  <c:v>216.6</c:v>
                </c:pt>
                <c:pt idx="422">
                  <c:v>216.6</c:v>
                </c:pt>
                <c:pt idx="423">
                  <c:v>216.6</c:v>
                </c:pt>
                <c:pt idx="424">
                  <c:v>216.6</c:v>
                </c:pt>
                <c:pt idx="425">
                  <c:v>216.6</c:v>
                </c:pt>
                <c:pt idx="426">
                  <c:v>216.6</c:v>
                </c:pt>
                <c:pt idx="427">
                  <c:v>216.6</c:v>
                </c:pt>
                <c:pt idx="428">
                  <c:v>216.6</c:v>
                </c:pt>
                <c:pt idx="429">
                  <c:v>216.6</c:v>
                </c:pt>
                <c:pt idx="430">
                  <c:v>216.6</c:v>
                </c:pt>
                <c:pt idx="431">
                  <c:v>216.6</c:v>
                </c:pt>
                <c:pt idx="432">
                  <c:v>216.6</c:v>
                </c:pt>
                <c:pt idx="433">
                  <c:v>216.6</c:v>
                </c:pt>
                <c:pt idx="434">
                  <c:v>216.6</c:v>
                </c:pt>
                <c:pt idx="435">
                  <c:v>216.6</c:v>
                </c:pt>
                <c:pt idx="436">
                  <c:v>216.6</c:v>
                </c:pt>
                <c:pt idx="437">
                  <c:v>216.6</c:v>
                </c:pt>
                <c:pt idx="438">
                  <c:v>216.6</c:v>
                </c:pt>
                <c:pt idx="439">
                  <c:v>216.6</c:v>
                </c:pt>
                <c:pt idx="440">
                  <c:v>216.6</c:v>
                </c:pt>
                <c:pt idx="441">
                  <c:v>216.6</c:v>
                </c:pt>
                <c:pt idx="442">
                  <c:v>216.6</c:v>
                </c:pt>
                <c:pt idx="443">
                  <c:v>216.6</c:v>
                </c:pt>
                <c:pt idx="444">
                  <c:v>216.6</c:v>
                </c:pt>
                <c:pt idx="445">
                  <c:v>216.6</c:v>
                </c:pt>
                <c:pt idx="446">
                  <c:v>216.6</c:v>
                </c:pt>
                <c:pt idx="447">
                  <c:v>216.6</c:v>
                </c:pt>
                <c:pt idx="448">
                  <c:v>216.6</c:v>
                </c:pt>
                <c:pt idx="449">
                  <c:v>216.6</c:v>
                </c:pt>
                <c:pt idx="450">
                  <c:v>216.6</c:v>
                </c:pt>
                <c:pt idx="451">
                  <c:v>216.6</c:v>
                </c:pt>
                <c:pt idx="452">
                  <c:v>216.6</c:v>
                </c:pt>
                <c:pt idx="453">
                  <c:v>216.6</c:v>
                </c:pt>
                <c:pt idx="454">
                  <c:v>216.6</c:v>
                </c:pt>
                <c:pt idx="455">
                  <c:v>216.6</c:v>
                </c:pt>
                <c:pt idx="456">
                  <c:v>216.6</c:v>
                </c:pt>
                <c:pt idx="457">
                  <c:v>216.6</c:v>
                </c:pt>
                <c:pt idx="458">
                  <c:v>216.6</c:v>
                </c:pt>
                <c:pt idx="459">
                  <c:v>216.6</c:v>
                </c:pt>
                <c:pt idx="460">
                  <c:v>216.6</c:v>
                </c:pt>
                <c:pt idx="461">
                  <c:v>216.6</c:v>
                </c:pt>
                <c:pt idx="462">
                  <c:v>216.6</c:v>
                </c:pt>
                <c:pt idx="463">
                  <c:v>216.6</c:v>
                </c:pt>
                <c:pt idx="464">
                  <c:v>216.6</c:v>
                </c:pt>
                <c:pt idx="465">
                  <c:v>216.6</c:v>
                </c:pt>
                <c:pt idx="466">
                  <c:v>216.6</c:v>
                </c:pt>
                <c:pt idx="467">
                  <c:v>216.6</c:v>
                </c:pt>
                <c:pt idx="468">
                  <c:v>216.6</c:v>
                </c:pt>
                <c:pt idx="469">
                  <c:v>216.6</c:v>
                </c:pt>
                <c:pt idx="470">
                  <c:v>216.6</c:v>
                </c:pt>
                <c:pt idx="471">
                  <c:v>193.79999999999998</c:v>
                </c:pt>
                <c:pt idx="472">
                  <c:v>193.79999999999998</c:v>
                </c:pt>
                <c:pt idx="473">
                  <c:v>193.79999999999998</c:v>
                </c:pt>
                <c:pt idx="474">
                  <c:v>193.79999999999998</c:v>
                </c:pt>
                <c:pt idx="475">
                  <c:v>193.79999999999998</c:v>
                </c:pt>
                <c:pt idx="476">
                  <c:v>193.79999999999998</c:v>
                </c:pt>
                <c:pt idx="477">
                  <c:v>193.79999999999998</c:v>
                </c:pt>
                <c:pt idx="478">
                  <c:v>193.79999999999998</c:v>
                </c:pt>
                <c:pt idx="479">
                  <c:v>193.79999999999998</c:v>
                </c:pt>
                <c:pt idx="480">
                  <c:v>193.79999999999998</c:v>
                </c:pt>
                <c:pt idx="481">
                  <c:v>193.79999999999998</c:v>
                </c:pt>
                <c:pt idx="482">
                  <c:v>193.79999999999998</c:v>
                </c:pt>
                <c:pt idx="483">
                  <c:v>193.79999999999998</c:v>
                </c:pt>
                <c:pt idx="484">
                  <c:v>193.79999999999998</c:v>
                </c:pt>
                <c:pt idx="485">
                  <c:v>193.79999999999998</c:v>
                </c:pt>
                <c:pt idx="486">
                  <c:v>193.79999999999998</c:v>
                </c:pt>
                <c:pt idx="487">
                  <c:v>193.79999999999998</c:v>
                </c:pt>
                <c:pt idx="488">
                  <c:v>193.79999999999998</c:v>
                </c:pt>
                <c:pt idx="489">
                  <c:v>193.79999999999998</c:v>
                </c:pt>
                <c:pt idx="490">
                  <c:v>193.79999999999998</c:v>
                </c:pt>
                <c:pt idx="491">
                  <c:v>193.79999999999998</c:v>
                </c:pt>
                <c:pt idx="492">
                  <c:v>193.79999999999998</c:v>
                </c:pt>
                <c:pt idx="493">
                  <c:v>193.79999999999998</c:v>
                </c:pt>
                <c:pt idx="494">
                  <c:v>193.79999999999998</c:v>
                </c:pt>
                <c:pt idx="495">
                  <c:v>193.79999999999998</c:v>
                </c:pt>
                <c:pt idx="496">
                  <c:v>193.79999999999998</c:v>
                </c:pt>
                <c:pt idx="497">
                  <c:v>193.79999999999998</c:v>
                </c:pt>
                <c:pt idx="498">
                  <c:v>193.79999999999998</c:v>
                </c:pt>
                <c:pt idx="499">
                  <c:v>193.79999999999998</c:v>
                </c:pt>
                <c:pt idx="500">
                  <c:v>193.79999999999998</c:v>
                </c:pt>
                <c:pt idx="501">
                  <c:v>193.79999999999998</c:v>
                </c:pt>
                <c:pt idx="502">
                  <c:v>193.79999999999998</c:v>
                </c:pt>
                <c:pt idx="503">
                  <c:v>193.79999999999998</c:v>
                </c:pt>
                <c:pt idx="504">
                  <c:v>193.79999999999998</c:v>
                </c:pt>
                <c:pt idx="505">
                  <c:v>193.79999999999998</c:v>
                </c:pt>
                <c:pt idx="506">
                  <c:v>193.79999999999998</c:v>
                </c:pt>
                <c:pt idx="507">
                  <c:v>193.79999999999998</c:v>
                </c:pt>
                <c:pt idx="508">
                  <c:v>193.79999999999998</c:v>
                </c:pt>
                <c:pt idx="509">
                  <c:v>193.79999999999998</c:v>
                </c:pt>
                <c:pt idx="510">
                  <c:v>193.79999999999998</c:v>
                </c:pt>
                <c:pt idx="511">
                  <c:v>193.79999999999998</c:v>
                </c:pt>
                <c:pt idx="512">
                  <c:v>193.79999999999998</c:v>
                </c:pt>
                <c:pt idx="513">
                  <c:v>193.79999999999998</c:v>
                </c:pt>
                <c:pt idx="514">
                  <c:v>193.79999999999998</c:v>
                </c:pt>
                <c:pt idx="515">
                  <c:v>193.79999999999998</c:v>
                </c:pt>
                <c:pt idx="516">
                  <c:v>193.79999999999998</c:v>
                </c:pt>
                <c:pt idx="517">
                  <c:v>193.79999999999998</c:v>
                </c:pt>
                <c:pt idx="518">
                  <c:v>193.79999999999998</c:v>
                </c:pt>
                <c:pt idx="519">
                  <c:v>193.79999999999998</c:v>
                </c:pt>
                <c:pt idx="520">
                  <c:v>193.79999999999998</c:v>
                </c:pt>
                <c:pt idx="521">
                  <c:v>193.79999999999998</c:v>
                </c:pt>
                <c:pt idx="522">
                  <c:v>193.79999999999998</c:v>
                </c:pt>
                <c:pt idx="523">
                  <c:v>193.79999999999998</c:v>
                </c:pt>
                <c:pt idx="524">
                  <c:v>193.79999999999998</c:v>
                </c:pt>
                <c:pt idx="525">
                  <c:v>193.79999999999998</c:v>
                </c:pt>
                <c:pt idx="526">
                  <c:v>193.79999999999998</c:v>
                </c:pt>
                <c:pt idx="527">
                  <c:v>193.79999999999998</c:v>
                </c:pt>
                <c:pt idx="528">
                  <c:v>193.79999999999998</c:v>
                </c:pt>
                <c:pt idx="529">
                  <c:v>193.79999999999998</c:v>
                </c:pt>
                <c:pt idx="530">
                  <c:v>193.79999999999998</c:v>
                </c:pt>
                <c:pt idx="531">
                  <c:v>182.39999999999998</c:v>
                </c:pt>
                <c:pt idx="532">
                  <c:v>182.39999999999998</c:v>
                </c:pt>
                <c:pt idx="533">
                  <c:v>182.39999999999998</c:v>
                </c:pt>
                <c:pt idx="534">
                  <c:v>182.39999999999998</c:v>
                </c:pt>
                <c:pt idx="535">
                  <c:v>182.39999999999998</c:v>
                </c:pt>
                <c:pt idx="536">
                  <c:v>182.39999999999998</c:v>
                </c:pt>
                <c:pt idx="537">
                  <c:v>182.39999999999998</c:v>
                </c:pt>
                <c:pt idx="538">
                  <c:v>182.39999999999998</c:v>
                </c:pt>
                <c:pt idx="539">
                  <c:v>182.39999999999998</c:v>
                </c:pt>
                <c:pt idx="540">
                  <c:v>182.39999999999998</c:v>
                </c:pt>
                <c:pt idx="541">
                  <c:v>182.39999999999998</c:v>
                </c:pt>
                <c:pt idx="542">
                  <c:v>182.39999999999998</c:v>
                </c:pt>
                <c:pt idx="543">
                  <c:v>182.39999999999998</c:v>
                </c:pt>
                <c:pt idx="544">
                  <c:v>182.39999999999998</c:v>
                </c:pt>
                <c:pt idx="545">
                  <c:v>182.39999999999998</c:v>
                </c:pt>
                <c:pt idx="546">
                  <c:v>182.39999999999998</c:v>
                </c:pt>
                <c:pt idx="547">
                  <c:v>182.39999999999998</c:v>
                </c:pt>
                <c:pt idx="548">
                  <c:v>182.39999999999998</c:v>
                </c:pt>
                <c:pt idx="549">
                  <c:v>182.39999999999998</c:v>
                </c:pt>
                <c:pt idx="550">
                  <c:v>182.39999999999998</c:v>
                </c:pt>
                <c:pt idx="551">
                  <c:v>182.39999999999998</c:v>
                </c:pt>
                <c:pt idx="552">
                  <c:v>182.39999999999998</c:v>
                </c:pt>
                <c:pt idx="553">
                  <c:v>182.39999999999998</c:v>
                </c:pt>
                <c:pt idx="554">
                  <c:v>182.39999999999998</c:v>
                </c:pt>
                <c:pt idx="555">
                  <c:v>182.39999999999998</c:v>
                </c:pt>
                <c:pt idx="556">
                  <c:v>182.39999999999998</c:v>
                </c:pt>
                <c:pt idx="557">
                  <c:v>182.39999999999998</c:v>
                </c:pt>
                <c:pt idx="558">
                  <c:v>182.39999999999998</c:v>
                </c:pt>
                <c:pt idx="559">
                  <c:v>193.79999999999998</c:v>
                </c:pt>
                <c:pt idx="560">
                  <c:v>193.79999999999998</c:v>
                </c:pt>
                <c:pt idx="561">
                  <c:v>193.79999999999998</c:v>
                </c:pt>
                <c:pt idx="562">
                  <c:v>193.79999999999998</c:v>
                </c:pt>
                <c:pt idx="563">
                  <c:v>193.79999999999998</c:v>
                </c:pt>
                <c:pt idx="564">
                  <c:v>193.79999999999998</c:v>
                </c:pt>
                <c:pt idx="565">
                  <c:v>193.79999999999998</c:v>
                </c:pt>
                <c:pt idx="566">
                  <c:v>193.79999999999998</c:v>
                </c:pt>
                <c:pt idx="567">
                  <c:v>193.79999999999998</c:v>
                </c:pt>
                <c:pt idx="568">
                  <c:v>193.79999999999998</c:v>
                </c:pt>
                <c:pt idx="569">
                  <c:v>193.79999999999998</c:v>
                </c:pt>
                <c:pt idx="570">
                  <c:v>193.79999999999998</c:v>
                </c:pt>
                <c:pt idx="571">
                  <c:v>193.79999999999998</c:v>
                </c:pt>
                <c:pt idx="572">
                  <c:v>193.79999999999998</c:v>
                </c:pt>
                <c:pt idx="573">
                  <c:v>193.79999999999998</c:v>
                </c:pt>
                <c:pt idx="574">
                  <c:v>193.79999999999998</c:v>
                </c:pt>
                <c:pt idx="575">
                  <c:v>193.79999999999998</c:v>
                </c:pt>
                <c:pt idx="576">
                  <c:v>193.79999999999998</c:v>
                </c:pt>
                <c:pt idx="577">
                  <c:v>193.79999999999998</c:v>
                </c:pt>
                <c:pt idx="578">
                  <c:v>193.79999999999998</c:v>
                </c:pt>
                <c:pt idx="579">
                  <c:v>193.79999999999998</c:v>
                </c:pt>
                <c:pt idx="580">
                  <c:v>193.79999999999998</c:v>
                </c:pt>
                <c:pt idx="581">
                  <c:v>193.79999999999998</c:v>
                </c:pt>
                <c:pt idx="582">
                  <c:v>193.79999999999998</c:v>
                </c:pt>
                <c:pt idx="583">
                  <c:v>193.79999999999998</c:v>
                </c:pt>
                <c:pt idx="584">
                  <c:v>193.79999999999998</c:v>
                </c:pt>
                <c:pt idx="585">
                  <c:v>193.79999999999998</c:v>
                </c:pt>
                <c:pt idx="586">
                  <c:v>193.79999999999998</c:v>
                </c:pt>
                <c:pt idx="587">
                  <c:v>193.79999999999998</c:v>
                </c:pt>
                <c:pt idx="588">
                  <c:v>193.79999999999998</c:v>
                </c:pt>
                <c:pt idx="589">
                  <c:v>193.79999999999998</c:v>
                </c:pt>
                <c:pt idx="590">
                  <c:v>193.79999999999998</c:v>
                </c:pt>
                <c:pt idx="591">
                  <c:v>193.79999999999998</c:v>
                </c:pt>
                <c:pt idx="592">
                  <c:v>193.79999999999998</c:v>
                </c:pt>
                <c:pt idx="593">
                  <c:v>193.79999999999998</c:v>
                </c:pt>
                <c:pt idx="594">
                  <c:v>193.79999999999998</c:v>
                </c:pt>
                <c:pt idx="595">
                  <c:v>193.79999999999998</c:v>
                </c:pt>
                <c:pt idx="596">
                  <c:v>193.79999999999998</c:v>
                </c:pt>
                <c:pt idx="597">
                  <c:v>193.79999999999998</c:v>
                </c:pt>
                <c:pt idx="598">
                  <c:v>193.79999999999998</c:v>
                </c:pt>
                <c:pt idx="599">
                  <c:v>193.79999999999998</c:v>
                </c:pt>
                <c:pt idx="600">
                  <c:v>193.79999999999998</c:v>
                </c:pt>
                <c:pt idx="601">
                  <c:v>193.79999999999998</c:v>
                </c:pt>
                <c:pt idx="602">
                  <c:v>193.79999999999998</c:v>
                </c:pt>
                <c:pt idx="603">
                  <c:v>193.79999999999998</c:v>
                </c:pt>
                <c:pt idx="604">
                  <c:v>193.79999999999998</c:v>
                </c:pt>
                <c:pt idx="605">
                  <c:v>193.79999999999998</c:v>
                </c:pt>
                <c:pt idx="606">
                  <c:v>193.79999999999998</c:v>
                </c:pt>
                <c:pt idx="607">
                  <c:v>193.79999999999998</c:v>
                </c:pt>
                <c:pt idx="608">
                  <c:v>193.79999999999998</c:v>
                </c:pt>
                <c:pt idx="609">
                  <c:v>193.79999999999998</c:v>
                </c:pt>
                <c:pt idx="610">
                  <c:v>193.79999999999998</c:v>
                </c:pt>
                <c:pt idx="611">
                  <c:v>193.79999999999998</c:v>
                </c:pt>
                <c:pt idx="612">
                  <c:v>193.79999999999998</c:v>
                </c:pt>
                <c:pt idx="613">
                  <c:v>193.79999999999998</c:v>
                </c:pt>
                <c:pt idx="614">
                  <c:v>193.79999999999998</c:v>
                </c:pt>
                <c:pt idx="615">
                  <c:v>193.79999999999998</c:v>
                </c:pt>
                <c:pt idx="616">
                  <c:v>193.79999999999998</c:v>
                </c:pt>
                <c:pt idx="617">
                  <c:v>193.79999999999998</c:v>
                </c:pt>
                <c:pt idx="618">
                  <c:v>193.79999999999998</c:v>
                </c:pt>
                <c:pt idx="619">
                  <c:v>193.79999999999998</c:v>
                </c:pt>
                <c:pt idx="620">
                  <c:v>193.79999999999998</c:v>
                </c:pt>
                <c:pt idx="621">
                  <c:v>193.79999999999998</c:v>
                </c:pt>
                <c:pt idx="622">
                  <c:v>193.79999999999998</c:v>
                </c:pt>
                <c:pt idx="623">
                  <c:v>193.79999999999998</c:v>
                </c:pt>
                <c:pt idx="624">
                  <c:v>193.79999999999998</c:v>
                </c:pt>
                <c:pt idx="625">
                  <c:v>193.79999999999998</c:v>
                </c:pt>
                <c:pt idx="626">
                  <c:v>193.79999999999998</c:v>
                </c:pt>
                <c:pt idx="627">
                  <c:v>193.79999999999998</c:v>
                </c:pt>
                <c:pt idx="628">
                  <c:v>193.79999999999998</c:v>
                </c:pt>
                <c:pt idx="629">
                  <c:v>193.79999999999998</c:v>
                </c:pt>
                <c:pt idx="630">
                  <c:v>193.79999999999998</c:v>
                </c:pt>
                <c:pt idx="631">
                  <c:v>193.79999999999998</c:v>
                </c:pt>
                <c:pt idx="632">
                  <c:v>193.79999999999998</c:v>
                </c:pt>
                <c:pt idx="633">
                  <c:v>193.79999999999998</c:v>
                </c:pt>
                <c:pt idx="634">
                  <c:v>193.79999999999998</c:v>
                </c:pt>
                <c:pt idx="635">
                  <c:v>193.79999999999998</c:v>
                </c:pt>
                <c:pt idx="636">
                  <c:v>193.79999999999998</c:v>
                </c:pt>
                <c:pt idx="637">
                  <c:v>193.79999999999998</c:v>
                </c:pt>
                <c:pt idx="638">
                  <c:v>193.79999999999998</c:v>
                </c:pt>
                <c:pt idx="639">
                  <c:v>193.79999999999998</c:v>
                </c:pt>
                <c:pt idx="640">
                  <c:v>193.79999999999998</c:v>
                </c:pt>
                <c:pt idx="641">
                  <c:v>193.79999999999998</c:v>
                </c:pt>
                <c:pt idx="642">
                  <c:v>193.79999999999998</c:v>
                </c:pt>
                <c:pt idx="643">
                  <c:v>193.79999999999998</c:v>
                </c:pt>
                <c:pt idx="644">
                  <c:v>193.79999999999998</c:v>
                </c:pt>
                <c:pt idx="645">
                  <c:v>193.79999999999998</c:v>
                </c:pt>
                <c:pt idx="646">
                  <c:v>193.79999999999998</c:v>
                </c:pt>
                <c:pt idx="647">
                  <c:v>193.79999999999998</c:v>
                </c:pt>
                <c:pt idx="648">
                  <c:v>193.79999999999998</c:v>
                </c:pt>
                <c:pt idx="649">
                  <c:v>193.79999999999998</c:v>
                </c:pt>
                <c:pt idx="650">
                  <c:v>193.79999999999998</c:v>
                </c:pt>
                <c:pt idx="651">
                  <c:v>193.79999999999998</c:v>
                </c:pt>
                <c:pt idx="652">
                  <c:v>193.79999999999998</c:v>
                </c:pt>
                <c:pt idx="653">
                  <c:v>193.79999999999998</c:v>
                </c:pt>
                <c:pt idx="654">
                  <c:v>193.79999999999998</c:v>
                </c:pt>
                <c:pt idx="655">
                  <c:v>193.79999999999998</c:v>
                </c:pt>
                <c:pt idx="656">
                  <c:v>193.79999999999998</c:v>
                </c:pt>
                <c:pt idx="657">
                  <c:v>193.79999999999998</c:v>
                </c:pt>
                <c:pt idx="658">
                  <c:v>193.79999999999998</c:v>
                </c:pt>
                <c:pt idx="659">
                  <c:v>193.79999999999998</c:v>
                </c:pt>
                <c:pt idx="660">
                  <c:v>193.79999999999998</c:v>
                </c:pt>
                <c:pt idx="661">
                  <c:v>193.79999999999998</c:v>
                </c:pt>
                <c:pt idx="662">
                  <c:v>193.79999999999998</c:v>
                </c:pt>
                <c:pt idx="663">
                  <c:v>193.79999999999998</c:v>
                </c:pt>
                <c:pt idx="664">
                  <c:v>193.79999999999998</c:v>
                </c:pt>
                <c:pt idx="665">
                  <c:v>193.79999999999998</c:v>
                </c:pt>
                <c:pt idx="666">
                  <c:v>193.79999999999998</c:v>
                </c:pt>
                <c:pt idx="667">
                  <c:v>193.79999999999998</c:v>
                </c:pt>
                <c:pt idx="668">
                  <c:v>193.79999999999998</c:v>
                </c:pt>
                <c:pt idx="669">
                  <c:v>193.79999999999998</c:v>
                </c:pt>
                <c:pt idx="670">
                  <c:v>193.79999999999998</c:v>
                </c:pt>
                <c:pt idx="671">
                  <c:v>193.79999999999998</c:v>
                </c:pt>
                <c:pt idx="672">
                  <c:v>193.79999999999998</c:v>
                </c:pt>
                <c:pt idx="673">
                  <c:v>193.79999999999998</c:v>
                </c:pt>
                <c:pt idx="674">
                  <c:v>193.79999999999998</c:v>
                </c:pt>
                <c:pt idx="675">
                  <c:v>193.79999999999998</c:v>
                </c:pt>
                <c:pt idx="676">
                  <c:v>193.79999999999998</c:v>
                </c:pt>
                <c:pt idx="677">
                  <c:v>193.79999999999998</c:v>
                </c:pt>
                <c:pt idx="678">
                  <c:v>193.79999999999998</c:v>
                </c:pt>
                <c:pt idx="679">
                  <c:v>193.79999999999998</c:v>
                </c:pt>
                <c:pt idx="680">
                  <c:v>193.79999999999998</c:v>
                </c:pt>
                <c:pt idx="681">
                  <c:v>193.79999999999998</c:v>
                </c:pt>
                <c:pt idx="682">
                  <c:v>193.79999999999998</c:v>
                </c:pt>
                <c:pt idx="683">
                  <c:v>193.79999999999998</c:v>
                </c:pt>
                <c:pt idx="684">
                  <c:v>193.79999999999998</c:v>
                </c:pt>
                <c:pt idx="685">
                  <c:v>193.79999999999998</c:v>
                </c:pt>
                <c:pt idx="686">
                  <c:v>193.79999999999998</c:v>
                </c:pt>
                <c:pt idx="687">
                  <c:v>193.79999999999998</c:v>
                </c:pt>
                <c:pt idx="688">
                  <c:v>193.79999999999998</c:v>
                </c:pt>
                <c:pt idx="689">
                  <c:v>193.79999999999998</c:v>
                </c:pt>
                <c:pt idx="690">
                  <c:v>193.79999999999998</c:v>
                </c:pt>
                <c:pt idx="691">
                  <c:v>193.79999999999998</c:v>
                </c:pt>
                <c:pt idx="692">
                  <c:v>193.79999999999998</c:v>
                </c:pt>
                <c:pt idx="693">
                  <c:v>193.79999999999998</c:v>
                </c:pt>
                <c:pt idx="694">
                  <c:v>193.79999999999998</c:v>
                </c:pt>
                <c:pt idx="695">
                  <c:v>193.79999999999998</c:v>
                </c:pt>
                <c:pt idx="696">
                  <c:v>193.79999999999998</c:v>
                </c:pt>
                <c:pt idx="697">
                  <c:v>193.79999999999998</c:v>
                </c:pt>
                <c:pt idx="698">
                  <c:v>193.79999999999998</c:v>
                </c:pt>
                <c:pt idx="699">
                  <c:v>193.79999999999998</c:v>
                </c:pt>
                <c:pt idx="700">
                  <c:v>193.79999999999998</c:v>
                </c:pt>
                <c:pt idx="701">
                  <c:v>193.79999999999998</c:v>
                </c:pt>
                <c:pt idx="702">
                  <c:v>193.79999999999998</c:v>
                </c:pt>
                <c:pt idx="703">
                  <c:v>193.79999999999998</c:v>
                </c:pt>
                <c:pt idx="704">
                  <c:v>193.79999999999998</c:v>
                </c:pt>
                <c:pt idx="705">
                  <c:v>193.79999999999998</c:v>
                </c:pt>
                <c:pt idx="706">
                  <c:v>193.79999999999998</c:v>
                </c:pt>
                <c:pt idx="707">
                  <c:v>193.79999999999998</c:v>
                </c:pt>
                <c:pt idx="708">
                  <c:v>193.79999999999998</c:v>
                </c:pt>
                <c:pt idx="709">
                  <c:v>193.79999999999998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09-4E9E-ADEC-BF39D6DE16E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3822560"/>
        <c:axId val="573822952"/>
      </c:lineChart>
      <c:catAx>
        <c:axId val="573822560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3822952"/>
        <c:crosses val="autoZero"/>
        <c:auto val="0"/>
        <c:lblAlgn val="ctr"/>
        <c:lblOffset val="100"/>
        <c:noMultiLvlLbl val="0"/>
      </c:catAx>
      <c:valAx>
        <c:axId val="573822952"/>
        <c:scaling>
          <c:orientation val="minMax"/>
          <c:max val="2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382256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4803149606299213" l="0" r="0" t="0.74803149606299213" header="0.31496062992125984" footer="0.31496062992125984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泉北工場　日別予想作業時間</a:t>
            </a:r>
            <a:r>
              <a:rPr lang="en-US"/>
              <a:t>(</a:t>
            </a:r>
            <a:r>
              <a:rPr lang="ja-JP"/>
              <a:t>溶接作業</a:t>
            </a:r>
            <a:r>
              <a:rPr lang="en-US"/>
              <a:t>)</a:t>
            </a:r>
            <a:endParaRPr lang="ja-JP"/>
          </a:p>
        </c:rich>
      </c:tx>
      <c:layout>
        <c:manualLayout>
          <c:xMode val="edge"/>
          <c:yMode val="edge"/>
          <c:x val="0.72116996981161219"/>
          <c:y val="3.108850906371924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0123168566193373E-3"/>
          <c:y val="4.2483066502463057E-2"/>
          <c:w val="0.9917242648569935"/>
          <c:h val="0.88637171067043174"/>
        </c:manualLayout>
      </c:layout>
      <c:barChart>
        <c:barDir val="col"/>
        <c:grouping val="stacked"/>
        <c:varyColors val="0"/>
        <c:ser>
          <c:idx val="0"/>
          <c:order val="0"/>
          <c:tx>
            <c:v>溶接予想時間</c:v>
          </c:tx>
          <c:spPr>
            <a:solidFill>
              <a:srgbClr val="FF9999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阪上班!$OP$245:$APW$245</c:f>
              <c:numCache>
                <c:formatCode>0_ </c:formatCode>
                <c:ptCount val="710"/>
                <c:pt idx="0">
                  <c:v>64</c:v>
                </c:pt>
                <c:pt idx="1">
                  <c:v>53</c:v>
                </c:pt>
                <c:pt idx="2">
                  <c:v>38</c:v>
                </c:pt>
                <c:pt idx="3">
                  <c:v>39</c:v>
                </c:pt>
                <c:pt idx="4">
                  <c:v>0</c:v>
                </c:pt>
                <c:pt idx="5">
                  <c:v>0</c:v>
                </c:pt>
                <c:pt idx="6">
                  <c:v>40</c:v>
                </c:pt>
                <c:pt idx="7">
                  <c:v>43</c:v>
                </c:pt>
                <c:pt idx="8">
                  <c:v>42</c:v>
                </c:pt>
                <c:pt idx="9">
                  <c:v>29</c:v>
                </c:pt>
                <c:pt idx="10">
                  <c:v>32</c:v>
                </c:pt>
                <c:pt idx="11">
                  <c:v>0</c:v>
                </c:pt>
                <c:pt idx="12">
                  <c:v>0</c:v>
                </c:pt>
                <c:pt idx="13">
                  <c:v>42</c:v>
                </c:pt>
                <c:pt idx="14">
                  <c:v>49</c:v>
                </c:pt>
                <c:pt idx="15">
                  <c:v>21</c:v>
                </c:pt>
                <c:pt idx="16">
                  <c:v>24</c:v>
                </c:pt>
                <c:pt idx="17">
                  <c:v>30</c:v>
                </c:pt>
                <c:pt idx="18">
                  <c:v>32</c:v>
                </c:pt>
                <c:pt idx="19">
                  <c:v>0</c:v>
                </c:pt>
                <c:pt idx="20">
                  <c:v>27</c:v>
                </c:pt>
                <c:pt idx="21">
                  <c:v>0</c:v>
                </c:pt>
                <c:pt idx="22">
                  <c:v>18</c:v>
                </c:pt>
                <c:pt idx="23">
                  <c:v>16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36</c:v>
                </c:pt>
                <c:pt idx="28">
                  <c:v>40</c:v>
                </c:pt>
                <c:pt idx="29">
                  <c:v>49</c:v>
                </c:pt>
                <c:pt idx="30">
                  <c:v>68</c:v>
                </c:pt>
                <c:pt idx="31">
                  <c:v>66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70</c:v>
                </c:pt>
                <c:pt idx="36">
                  <c:v>71</c:v>
                </c:pt>
                <c:pt idx="37">
                  <c:v>70</c:v>
                </c:pt>
                <c:pt idx="38">
                  <c:v>72</c:v>
                </c:pt>
                <c:pt idx="39">
                  <c:v>67</c:v>
                </c:pt>
                <c:pt idx="40">
                  <c:v>0</c:v>
                </c:pt>
                <c:pt idx="41">
                  <c:v>68</c:v>
                </c:pt>
                <c:pt idx="42">
                  <c:v>64</c:v>
                </c:pt>
                <c:pt idx="43">
                  <c:v>52</c:v>
                </c:pt>
                <c:pt idx="44">
                  <c:v>38</c:v>
                </c:pt>
                <c:pt idx="45">
                  <c:v>43</c:v>
                </c:pt>
                <c:pt idx="46">
                  <c:v>0</c:v>
                </c:pt>
                <c:pt idx="47">
                  <c:v>0</c:v>
                </c:pt>
                <c:pt idx="48">
                  <c:v>50</c:v>
                </c:pt>
                <c:pt idx="49">
                  <c:v>67</c:v>
                </c:pt>
                <c:pt idx="50">
                  <c:v>64</c:v>
                </c:pt>
                <c:pt idx="51">
                  <c:v>61</c:v>
                </c:pt>
                <c:pt idx="52">
                  <c:v>57</c:v>
                </c:pt>
                <c:pt idx="53">
                  <c:v>0</c:v>
                </c:pt>
                <c:pt idx="54">
                  <c:v>0</c:v>
                </c:pt>
                <c:pt idx="55">
                  <c:v>47</c:v>
                </c:pt>
                <c:pt idx="56">
                  <c:v>48</c:v>
                </c:pt>
                <c:pt idx="57">
                  <c:v>49</c:v>
                </c:pt>
                <c:pt idx="58">
                  <c:v>0</c:v>
                </c:pt>
                <c:pt idx="59">
                  <c:v>60</c:v>
                </c:pt>
                <c:pt idx="60">
                  <c:v>63</c:v>
                </c:pt>
                <c:pt idx="61">
                  <c:v>0</c:v>
                </c:pt>
                <c:pt idx="62">
                  <c:v>57</c:v>
                </c:pt>
                <c:pt idx="63">
                  <c:v>68</c:v>
                </c:pt>
                <c:pt idx="64">
                  <c:v>59</c:v>
                </c:pt>
                <c:pt idx="65">
                  <c:v>58</c:v>
                </c:pt>
                <c:pt idx="66">
                  <c:v>58</c:v>
                </c:pt>
                <c:pt idx="67">
                  <c:v>46</c:v>
                </c:pt>
                <c:pt idx="68">
                  <c:v>0</c:v>
                </c:pt>
                <c:pt idx="69">
                  <c:v>64</c:v>
                </c:pt>
                <c:pt idx="70">
                  <c:v>63</c:v>
                </c:pt>
                <c:pt idx="71">
                  <c:v>72</c:v>
                </c:pt>
                <c:pt idx="72">
                  <c:v>70</c:v>
                </c:pt>
                <c:pt idx="73">
                  <c:v>58</c:v>
                </c:pt>
                <c:pt idx="74">
                  <c:v>0</c:v>
                </c:pt>
                <c:pt idx="75">
                  <c:v>0</c:v>
                </c:pt>
                <c:pt idx="76">
                  <c:v>69</c:v>
                </c:pt>
                <c:pt idx="77">
                  <c:v>61</c:v>
                </c:pt>
                <c:pt idx="78">
                  <c:v>45</c:v>
                </c:pt>
                <c:pt idx="79">
                  <c:v>56</c:v>
                </c:pt>
                <c:pt idx="80">
                  <c:v>50</c:v>
                </c:pt>
                <c:pt idx="81">
                  <c:v>0</c:v>
                </c:pt>
                <c:pt idx="82">
                  <c:v>0</c:v>
                </c:pt>
                <c:pt idx="83">
                  <c:v>48</c:v>
                </c:pt>
                <c:pt idx="84">
                  <c:v>51</c:v>
                </c:pt>
                <c:pt idx="85">
                  <c:v>41</c:v>
                </c:pt>
                <c:pt idx="86">
                  <c:v>44</c:v>
                </c:pt>
                <c:pt idx="87">
                  <c:v>41</c:v>
                </c:pt>
                <c:pt idx="88">
                  <c:v>0</c:v>
                </c:pt>
                <c:pt idx="89">
                  <c:v>0</c:v>
                </c:pt>
                <c:pt idx="90">
                  <c:v>46</c:v>
                </c:pt>
                <c:pt idx="91">
                  <c:v>21</c:v>
                </c:pt>
                <c:pt idx="92">
                  <c:v>17</c:v>
                </c:pt>
                <c:pt idx="93">
                  <c:v>16</c:v>
                </c:pt>
                <c:pt idx="94">
                  <c:v>14</c:v>
                </c:pt>
                <c:pt idx="95">
                  <c:v>14</c:v>
                </c:pt>
                <c:pt idx="96">
                  <c:v>0</c:v>
                </c:pt>
                <c:pt idx="97">
                  <c:v>8</c:v>
                </c:pt>
                <c:pt idx="98">
                  <c:v>0</c:v>
                </c:pt>
                <c:pt idx="99">
                  <c:v>12</c:v>
                </c:pt>
                <c:pt idx="100">
                  <c:v>14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12</c:v>
                </c:pt>
                <c:pt idx="107">
                  <c:v>24</c:v>
                </c:pt>
                <c:pt idx="108">
                  <c:v>15</c:v>
                </c:pt>
                <c:pt idx="109">
                  <c:v>11</c:v>
                </c:pt>
                <c:pt idx="110">
                  <c:v>0</c:v>
                </c:pt>
                <c:pt idx="111">
                  <c:v>0</c:v>
                </c:pt>
                <c:pt idx="112">
                  <c:v>10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0</c:v>
                </c:pt>
                <c:pt idx="117">
                  <c:v>0</c:v>
                </c:pt>
                <c:pt idx="118">
                  <c:v>12</c:v>
                </c:pt>
                <c:pt idx="119">
                  <c:v>0</c:v>
                </c:pt>
                <c:pt idx="120">
                  <c:v>0</c:v>
                </c:pt>
                <c:pt idx="121">
                  <c:v>15</c:v>
                </c:pt>
                <c:pt idx="122">
                  <c:v>2</c:v>
                </c:pt>
                <c:pt idx="123">
                  <c:v>0</c:v>
                </c:pt>
                <c:pt idx="124">
                  <c:v>0</c:v>
                </c:pt>
                <c:pt idx="125">
                  <c:v>32</c:v>
                </c:pt>
                <c:pt idx="126">
                  <c:v>39</c:v>
                </c:pt>
                <c:pt idx="127">
                  <c:v>27</c:v>
                </c:pt>
                <c:pt idx="128">
                  <c:v>25</c:v>
                </c:pt>
                <c:pt idx="129">
                  <c:v>53</c:v>
                </c:pt>
                <c:pt idx="130">
                  <c:v>0</c:v>
                </c:pt>
                <c:pt idx="131">
                  <c:v>0</c:v>
                </c:pt>
                <c:pt idx="132">
                  <c:v>62</c:v>
                </c:pt>
                <c:pt idx="133">
                  <c:v>50</c:v>
                </c:pt>
                <c:pt idx="134">
                  <c:v>54</c:v>
                </c:pt>
                <c:pt idx="135">
                  <c:v>59</c:v>
                </c:pt>
                <c:pt idx="136">
                  <c:v>60</c:v>
                </c:pt>
                <c:pt idx="137">
                  <c:v>60</c:v>
                </c:pt>
                <c:pt idx="138">
                  <c:v>0</c:v>
                </c:pt>
                <c:pt idx="139">
                  <c:v>59</c:v>
                </c:pt>
                <c:pt idx="140">
                  <c:v>69</c:v>
                </c:pt>
                <c:pt idx="141">
                  <c:v>53</c:v>
                </c:pt>
                <c:pt idx="142">
                  <c:v>50</c:v>
                </c:pt>
                <c:pt idx="143">
                  <c:v>40</c:v>
                </c:pt>
                <c:pt idx="144">
                  <c:v>0</c:v>
                </c:pt>
                <c:pt idx="145">
                  <c:v>0</c:v>
                </c:pt>
                <c:pt idx="146">
                  <c:v>22</c:v>
                </c:pt>
                <c:pt idx="147">
                  <c:v>46</c:v>
                </c:pt>
                <c:pt idx="148">
                  <c:v>38</c:v>
                </c:pt>
                <c:pt idx="149">
                  <c:v>72</c:v>
                </c:pt>
                <c:pt idx="150">
                  <c:v>66</c:v>
                </c:pt>
                <c:pt idx="151">
                  <c:v>0</c:v>
                </c:pt>
                <c:pt idx="152">
                  <c:v>0</c:v>
                </c:pt>
                <c:pt idx="153">
                  <c:v>61</c:v>
                </c:pt>
                <c:pt idx="154">
                  <c:v>72</c:v>
                </c:pt>
                <c:pt idx="155">
                  <c:v>68</c:v>
                </c:pt>
                <c:pt idx="156">
                  <c:v>54</c:v>
                </c:pt>
                <c:pt idx="157">
                  <c:v>65</c:v>
                </c:pt>
                <c:pt idx="158">
                  <c:v>0</c:v>
                </c:pt>
                <c:pt idx="159">
                  <c:v>0</c:v>
                </c:pt>
                <c:pt idx="160">
                  <c:v>72</c:v>
                </c:pt>
                <c:pt idx="161">
                  <c:v>72</c:v>
                </c:pt>
                <c:pt idx="162">
                  <c:v>71</c:v>
                </c:pt>
                <c:pt idx="163">
                  <c:v>56</c:v>
                </c:pt>
                <c:pt idx="164">
                  <c:v>48</c:v>
                </c:pt>
                <c:pt idx="165">
                  <c:v>18</c:v>
                </c:pt>
                <c:pt idx="166">
                  <c:v>0</c:v>
                </c:pt>
                <c:pt idx="167">
                  <c:v>26</c:v>
                </c:pt>
                <c:pt idx="168">
                  <c:v>41</c:v>
                </c:pt>
                <c:pt idx="169">
                  <c:v>66</c:v>
                </c:pt>
                <c:pt idx="170">
                  <c:v>73</c:v>
                </c:pt>
                <c:pt idx="171">
                  <c:v>83</c:v>
                </c:pt>
                <c:pt idx="172">
                  <c:v>4</c:v>
                </c:pt>
                <c:pt idx="173">
                  <c:v>0</c:v>
                </c:pt>
                <c:pt idx="174">
                  <c:v>87</c:v>
                </c:pt>
                <c:pt idx="175">
                  <c:v>74</c:v>
                </c:pt>
                <c:pt idx="176">
                  <c:v>60</c:v>
                </c:pt>
                <c:pt idx="177">
                  <c:v>86</c:v>
                </c:pt>
                <c:pt idx="178">
                  <c:v>85</c:v>
                </c:pt>
                <c:pt idx="179">
                  <c:v>50</c:v>
                </c:pt>
                <c:pt idx="180">
                  <c:v>0</c:v>
                </c:pt>
                <c:pt idx="181">
                  <c:v>28</c:v>
                </c:pt>
                <c:pt idx="182">
                  <c:v>78</c:v>
                </c:pt>
                <c:pt idx="183">
                  <c:v>59</c:v>
                </c:pt>
                <c:pt idx="184">
                  <c:v>84</c:v>
                </c:pt>
                <c:pt idx="185">
                  <c:v>72</c:v>
                </c:pt>
                <c:pt idx="186">
                  <c:v>56</c:v>
                </c:pt>
                <c:pt idx="187">
                  <c:v>30</c:v>
                </c:pt>
                <c:pt idx="188">
                  <c:v>79</c:v>
                </c:pt>
                <c:pt idx="189">
                  <c:v>85</c:v>
                </c:pt>
                <c:pt idx="190">
                  <c:v>71</c:v>
                </c:pt>
                <c:pt idx="191">
                  <c:v>86</c:v>
                </c:pt>
                <c:pt idx="192">
                  <c:v>93</c:v>
                </c:pt>
                <c:pt idx="193">
                  <c:v>86</c:v>
                </c:pt>
                <c:pt idx="194">
                  <c:v>0</c:v>
                </c:pt>
                <c:pt idx="195">
                  <c:v>70</c:v>
                </c:pt>
                <c:pt idx="196">
                  <c:v>76</c:v>
                </c:pt>
                <c:pt idx="197">
                  <c:v>64</c:v>
                </c:pt>
                <c:pt idx="198">
                  <c:v>82</c:v>
                </c:pt>
                <c:pt idx="199">
                  <c:v>83</c:v>
                </c:pt>
                <c:pt idx="200">
                  <c:v>59</c:v>
                </c:pt>
                <c:pt idx="201">
                  <c:v>0</c:v>
                </c:pt>
                <c:pt idx="202">
                  <c:v>0</c:v>
                </c:pt>
                <c:pt idx="203">
                  <c:v>55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61</c:v>
                </c:pt>
                <c:pt idx="210">
                  <c:v>64</c:v>
                </c:pt>
                <c:pt idx="211">
                  <c:v>61</c:v>
                </c:pt>
                <c:pt idx="212">
                  <c:v>62</c:v>
                </c:pt>
                <c:pt idx="213">
                  <c:v>74</c:v>
                </c:pt>
                <c:pt idx="214">
                  <c:v>8</c:v>
                </c:pt>
                <c:pt idx="215">
                  <c:v>0</c:v>
                </c:pt>
                <c:pt idx="216">
                  <c:v>63</c:v>
                </c:pt>
                <c:pt idx="217">
                  <c:v>54</c:v>
                </c:pt>
                <c:pt idx="218">
                  <c:v>42</c:v>
                </c:pt>
                <c:pt idx="219">
                  <c:v>46</c:v>
                </c:pt>
                <c:pt idx="220">
                  <c:v>46</c:v>
                </c:pt>
                <c:pt idx="221">
                  <c:v>0</c:v>
                </c:pt>
                <c:pt idx="222">
                  <c:v>0</c:v>
                </c:pt>
                <c:pt idx="223">
                  <c:v>45</c:v>
                </c:pt>
                <c:pt idx="224">
                  <c:v>41</c:v>
                </c:pt>
                <c:pt idx="225">
                  <c:v>34</c:v>
                </c:pt>
                <c:pt idx="226">
                  <c:v>60</c:v>
                </c:pt>
                <c:pt idx="227">
                  <c:v>63</c:v>
                </c:pt>
                <c:pt idx="228">
                  <c:v>0</c:v>
                </c:pt>
                <c:pt idx="229">
                  <c:v>0</c:v>
                </c:pt>
                <c:pt idx="230">
                  <c:v>72</c:v>
                </c:pt>
                <c:pt idx="231">
                  <c:v>60</c:v>
                </c:pt>
                <c:pt idx="232">
                  <c:v>42</c:v>
                </c:pt>
                <c:pt idx="233">
                  <c:v>13</c:v>
                </c:pt>
                <c:pt idx="234">
                  <c:v>36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48</c:v>
                </c:pt>
                <c:pt idx="239">
                  <c:v>62</c:v>
                </c:pt>
                <c:pt idx="240">
                  <c:v>64</c:v>
                </c:pt>
                <c:pt idx="241">
                  <c:v>63</c:v>
                </c:pt>
                <c:pt idx="242">
                  <c:v>0</c:v>
                </c:pt>
                <c:pt idx="243">
                  <c:v>0</c:v>
                </c:pt>
                <c:pt idx="244">
                  <c:v>48</c:v>
                </c:pt>
                <c:pt idx="245">
                  <c:v>0</c:v>
                </c:pt>
                <c:pt idx="246">
                  <c:v>62</c:v>
                </c:pt>
                <c:pt idx="247">
                  <c:v>56</c:v>
                </c:pt>
                <c:pt idx="248">
                  <c:v>60</c:v>
                </c:pt>
                <c:pt idx="249">
                  <c:v>0</c:v>
                </c:pt>
                <c:pt idx="250">
                  <c:v>0</c:v>
                </c:pt>
                <c:pt idx="251">
                  <c:v>58</c:v>
                </c:pt>
                <c:pt idx="252">
                  <c:v>32</c:v>
                </c:pt>
                <c:pt idx="253">
                  <c:v>30</c:v>
                </c:pt>
                <c:pt idx="254">
                  <c:v>38</c:v>
                </c:pt>
                <c:pt idx="255">
                  <c:v>45</c:v>
                </c:pt>
                <c:pt idx="256">
                  <c:v>40</c:v>
                </c:pt>
                <c:pt idx="257">
                  <c:v>0</c:v>
                </c:pt>
                <c:pt idx="258">
                  <c:v>43</c:v>
                </c:pt>
                <c:pt idx="259">
                  <c:v>37</c:v>
                </c:pt>
                <c:pt idx="260">
                  <c:v>40</c:v>
                </c:pt>
                <c:pt idx="261">
                  <c:v>37</c:v>
                </c:pt>
                <c:pt idx="262">
                  <c:v>48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60</c:v>
                </c:pt>
                <c:pt idx="267">
                  <c:v>58</c:v>
                </c:pt>
                <c:pt idx="268">
                  <c:v>55</c:v>
                </c:pt>
                <c:pt idx="269">
                  <c:v>48</c:v>
                </c:pt>
                <c:pt idx="270">
                  <c:v>0</c:v>
                </c:pt>
                <c:pt idx="271">
                  <c:v>0</c:v>
                </c:pt>
                <c:pt idx="272">
                  <c:v>38</c:v>
                </c:pt>
                <c:pt idx="273">
                  <c:v>39</c:v>
                </c:pt>
                <c:pt idx="274">
                  <c:v>34</c:v>
                </c:pt>
                <c:pt idx="275">
                  <c:v>24</c:v>
                </c:pt>
                <c:pt idx="276">
                  <c:v>31</c:v>
                </c:pt>
                <c:pt idx="277">
                  <c:v>0</c:v>
                </c:pt>
                <c:pt idx="278">
                  <c:v>0</c:v>
                </c:pt>
                <c:pt idx="279">
                  <c:v>34</c:v>
                </c:pt>
                <c:pt idx="280">
                  <c:v>11</c:v>
                </c:pt>
                <c:pt idx="281">
                  <c:v>3</c:v>
                </c:pt>
                <c:pt idx="282">
                  <c:v>16</c:v>
                </c:pt>
                <c:pt idx="283">
                  <c:v>6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17</c:v>
                </c:pt>
                <c:pt idx="288">
                  <c:v>22</c:v>
                </c:pt>
                <c:pt idx="289">
                  <c:v>23</c:v>
                </c:pt>
                <c:pt idx="290">
                  <c:v>28</c:v>
                </c:pt>
                <c:pt idx="291">
                  <c:v>28</c:v>
                </c:pt>
                <c:pt idx="292">
                  <c:v>0</c:v>
                </c:pt>
                <c:pt idx="293">
                  <c:v>52</c:v>
                </c:pt>
                <c:pt idx="294">
                  <c:v>52</c:v>
                </c:pt>
                <c:pt idx="295">
                  <c:v>44</c:v>
                </c:pt>
                <c:pt idx="296">
                  <c:v>53</c:v>
                </c:pt>
                <c:pt idx="297">
                  <c:v>53</c:v>
                </c:pt>
                <c:pt idx="298">
                  <c:v>28</c:v>
                </c:pt>
                <c:pt idx="299">
                  <c:v>6</c:v>
                </c:pt>
                <c:pt idx="300">
                  <c:v>64</c:v>
                </c:pt>
                <c:pt idx="301">
                  <c:v>64</c:v>
                </c:pt>
                <c:pt idx="302">
                  <c:v>54</c:v>
                </c:pt>
                <c:pt idx="303">
                  <c:v>75</c:v>
                </c:pt>
                <c:pt idx="304">
                  <c:v>82</c:v>
                </c:pt>
                <c:pt idx="305">
                  <c:v>40</c:v>
                </c:pt>
                <c:pt idx="306">
                  <c:v>0</c:v>
                </c:pt>
                <c:pt idx="307">
                  <c:v>40</c:v>
                </c:pt>
                <c:pt idx="308">
                  <c:v>84</c:v>
                </c:pt>
                <c:pt idx="309">
                  <c:v>72</c:v>
                </c:pt>
                <c:pt idx="310">
                  <c:v>66</c:v>
                </c:pt>
                <c:pt idx="311">
                  <c:v>64</c:v>
                </c:pt>
                <c:pt idx="312">
                  <c:v>40</c:v>
                </c:pt>
                <c:pt idx="313">
                  <c:v>0</c:v>
                </c:pt>
                <c:pt idx="314">
                  <c:v>62</c:v>
                </c:pt>
                <c:pt idx="315">
                  <c:v>52</c:v>
                </c:pt>
                <c:pt idx="316">
                  <c:v>40</c:v>
                </c:pt>
                <c:pt idx="317">
                  <c:v>20</c:v>
                </c:pt>
                <c:pt idx="318">
                  <c:v>18</c:v>
                </c:pt>
                <c:pt idx="319">
                  <c:v>7</c:v>
                </c:pt>
                <c:pt idx="320">
                  <c:v>0</c:v>
                </c:pt>
                <c:pt idx="321">
                  <c:v>24</c:v>
                </c:pt>
                <c:pt idx="322">
                  <c:v>26</c:v>
                </c:pt>
                <c:pt idx="323">
                  <c:v>45</c:v>
                </c:pt>
                <c:pt idx="324">
                  <c:v>55</c:v>
                </c:pt>
                <c:pt idx="325">
                  <c:v>54</c:v>
                </c:pt>
                <c:pt idx="326">
                  <c:v>6</c:v>
                </c:pt>
                <c:pt idx="327">
                  <c:v>0</c:v>
                </c:pt>
                <c:pt idx="328">
                  <c:v>53</c:v>
                </c:pt>
                <c:pt idx="329">
                  <c:v>35</c:v>
                </c:pt>
                <c:pt idx="330">
                  <c:v>49</c:v>
                </c:pt>
                <c:pt idx="331">
                  <c:v>54</c:v>
                </c:pt>
                <c:pt idx="332">
                  <c:v>32</c:v>
                </c:pt>
                <c:pt idx="333">
                  <c:v>0</c:v>
                </c:pt>
                <c:pt idx="334">
                  <c:v>0</c:v>
                </c:pt>
                <c:pt idx="335">
                  <c:v>35</c:v>
                </c:pt>
                <c:pt idx="336">
                  <c:v>27</c:v>
                </c:pt>
                <c:pt idx="337">
                  <c:v>34</c:v>
                </c:pt>
                <c:pt idx="338">
                  <c:v>70</c:v>
                </c:pt>
                <c:pt idx="339">
                  <c:v>72</c:v>
                </c:pt>
                <c:pt idx="340">
                  <c:v>58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61</c:v>
                </c:pt>
                <c:pt idx="350">
                  <c:v>70</c:v>
                </c:pt>
                <c:pt idx="351">
                  <c:v>47</c:v>
                </c:pt>
                <c:pt idx="352">
                  <c:v>58</c:v>
                </c:pt>
                <c:pt idx="353">
                  <c:v>55</c:v>
                </c:pt>
                <c:pt idx="354">
                  <c:v>51</c:v>
                </c:pt>
                <c:pt idx="355">
                  <c:v>0</c:v>
                </c:pt>
                <c:pt idx="356">
                  <c:v>0</c:v>
                </c:pt>
                <c:pt idx="357">
                  <c:v>52</c:v>
                </c:pt>
                <c:pt idx="358">
                  <c:v>64</c:v>
                </c:pt>
                <c:pt idx="359">
                  <c:v>63</c:v>
                </c:pt>
                <c:pt idx="360">
                  <c:v>50</c:v>
                </c:pt>
                <c:pt idx="361">
                  <c:v>56</c:v>
                </c:pt>
                <c:pt idx="362">
                  <c:v>0</c:v>
                </c:pt>
                <c:pt idx="363">
                  <c:v>54</c:v>
                </c:pt>
                <c:pt idx="364">
                  <c:v>49</c:v>
                </c:pt>
                <c:pt idx="365">
                  <c:v>28</c:v>
                </c:pt>
                <c:pt idx="366">
                  <c:v>7</c:v>
                </c:pt>
                <c:pt idx="367">
                  <c:v>8</c:v>
                </c:pt>
                <c:pt idx="368">
                  <c:v>0</c:v>
                </c:pt>
                <c:pt idx="369">
                  <c:v>0</c:v>
                </c:pt>
                <c:pt idx="370">
                  <c:v>2</c:v>
                </c:pt>
                <c:pt idx="371">
                  <c:v>30</c:v>
                </c:pt>
                <c:pt idx="372">
                  <c:v>40</c:v>
                </c:pt>
                <c:pt idx="373">
                  <c:v>65</c:v>
                </c:pt>
                <c:pt idx="374">
                  <c:v>66</c:v>
                </c:pt>
                <c:pt idx="375">
                  <c:v>0</c:v>
                </c:pt>
                <c:pt idx="376">
                  <c:v>0</c:v>
                </c:pt>
                <c:pt idx="377">
                  <c:v>72</c:v>
                </c:pt>
                <c:pt idx="378">
                  <c:v>63</c:v>
                </c:pt>
                <c:pt idx="379">
                  <c:v>67</c:v>
                </c:pt>
                <c:pt idx="380">
                  <c:v>56</c:v>
                </c:pt>
                <c:pt idx="381">
                  <c:v>66</c:v>
                </c:pt>
                <c:pt idx="382">
                  <c:v>54</c:v>
                </c:pt>
                <c:pt idx="383">
                  <c:v>0</c:v>
                </c:pt>
                <c:pt idx="384">
                  <c:v>62</c:v>
                </c:pt>
                <c:pt idx="385">
                  <c:v>55</c:v>
                </c:pt>
                <c:pt idx="386">
                  <c:v>0</c:v>
                </c:pt>
                <c:pt idx="387">
                  <c:v>65</c:v>
                </c:pt>
                <c:pt idx="388">
                  <c:v>53</c:v>
                </c:pt>
                <c:pt idx="389">
                  <c:v>0</c:v>
                </c:pt>
                <c:pt idx="390">
                  <c:v>0</c:v>
                </c:pt>
                <c:pt idx="391">
                  <c:v>39</c:v>
                </c:pt>
                <c:pt idx="392">
                  <c:v>70</c:v>
                </c:pt>
                <c:pt idx="393">
                  <c:v>56</c:v>
                </c:pt>
                <c:pt idx="394">
                  <c:v>56</c:v>
                </c:pt>
                <c:pt idx="395">
                  <c:v>61</c:v>
                </c:pt>
                <c:pt idx="396">
                  <c:v>3</c:v>
                </c:pt>
                <c:pt idx="397">
                  <c:v>0</c:v>
                </c:pt>
                <c:pt idx="398">
                  <c:v>0</c:v>
                </c:pt>
                <c:pt idx="399">
                  <c:v>72</c:v>
                </c:pt>
                <c:pt idx="400">
                  <c:v>78</c:v>
                </c:pt>
                <c:pt idx="401">
                  <c:v>78</c:v>
                </c:pt>
                <c:pt idx="402">
                  <c:v>83</c:v>
                </c:pt>
                <c:pt idx="403">
                  <c:v>60</c:v>
                </c:pt>
                <c:pt idx="404">
                  <c:v>0</c:v>
                </c:pt>
                <c:pt idx="405">
                  <c:v>60</c:v>
                </c:pt>
                <c:pt idx="406">
                  <c:v>65</c:v>
                </c:pt>
                <c:pt idx="407">
                  <c:v>71</c:v>
                </c:pt>
                <c:pt idx="408">
                  <c:v>64</c:v>
                </c:pt>
                <c:pt idx="409">
                  <c:v>72</c:v>
                </c:pt>
                <c:pt idx="410">
                  <c:v>63</c:v>
                </c:pt>
                <c:pt idx="411">
                  <c:v>0</c:v>
                </c:pt>
                <c:pt idx="412">
                  <c:v>72</c:v>
                </c:pt>
                <c:pt idx="413">
                  <c:v>72</c:v>
                </c:pt>
                <c:pt idx="414">
                  <c:v>58</c:v>
                </c:pt>
                <c:pt idx="415">
                  <c:v>47</c:v>
                </c:pt>
                <c:pt idx="416">
                  <c:v>39</c:v>
                </c:pt>
                <c:pt idx="417">
                  <c:v>0</c:v>
                </c:pt>
                <c:pt idx="418">
                  <c:v>0</c:v>
                </c:pt>
                <c:pt idx="419">
                  <c:v>24</c:v>
                </c:pt>
                <c:pt idx="420">
                  <c:v>23</c:v>
                </c:pt>
                <c:pt idx="421">
                  <c:v>24</c:v>
                </c:pt>
                <c:pt idx="422">
                  <c:v>68</c:v>
                </c:pt>
                <c:pt idx="423">
                  <c:v>0</c:v>
                </c:pt>
                <c:pt idx="424">
                  <c:v>48</c:v>
                </c:pt>
                <c:pt idx="425">
                  <c:v>0</c:v>
                </c:pt>
                <c:pt idx="426">
                  <c:v>22</c:v>
                </c:pt>
                <c:pt idx="427">
                  <c:v>16</c:v>
                </c:pt>
                <c:pt idx="428">
                  <c:v>29</c:v>
                </c:pt>
                <c:pt idx="429">
                  <c:v>45</c:v>
                </c:pt>
                <c:pt idx="430">
                  <c:v>28</c:v>
                </c:pt>
                <c:pt idx="431">
                  <c:v>24</c:v>
                </c:pt>
                <c:pt idx="432">
                  <c:v>0</c:v>
                </c:pt>
                <c:pt idx="433">
                  <c:v>33</c:v>
                </c:pt>
                <c:pt idx="434">
                  <c:v>55</c:v>
                </c:pt>
                <c:pt idx="435">
                  <c:v>65</c:v>
                </c:pt>
                <c:pt idx="436">
                  <c:v>55</c:v>
                </c:pt>
                <c:pt idx="437">
                  <c:v>21</c:v>
                </c:pt>
                <c:pt idx="438">
                  <c:v>0</c:v>
                </c:pt>
                <c:pt idx="439">
                  <c:v>0</c:v>
                </c:pt>
                <c:pt idx="440">
                  <c:v>21</c:v>
                </c:pt>
                <c:pt idx="441">
                  <c:v>29</c:v>
                </c:pt>
                <c:pt idx="442">
                  <c:v>24</c:v>
                </c:pt>
                <c:pt idx="443">
                  <c:v>24</c:v>
                </c:pt>
                <c:pt idx="444">
                  <c:v>46</c:v>
                </c:pt>
                <c:pt idx="445">
                  <c:v>24</c:v>
                </c:pt>
                <c:pt idx="446">
                  <c:v>0</c:v>
                </c:pt>
                <c:pt idx="447">
                  <c:v>39</c:v>
                </c:pt>
                <c:pt idx="448">
                  <c:v>34</c:v>
                </c:pt>
                <c:pt idx="449">
                  <c:v>28</c:v>
                </c:pt>
                <c:pt idx="450">
                  <c:v>20</c:v>
                </c:pt>
                <c:pt idx="451">
                  <c:v>16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13</c:v>
                </c:pt>
                <c:pt idx="456">
                  <c:v>21</c:v>
                </c:pt>
                <c:pt idx="457">
                  <c:v>55</c:v>
                </c:pt>
                <c:pt idx="458">
                  <c:v>58</c:v>
                </c:pt>
                <c:pt idx="459">
                  <c:v>49</c:v>
                </c:pt>
                <c:pt idx="460">
                  <c:v>0</c:v>
                </c:pt>
                <c:pt idx="461">
                  <c:v>54</c:v>
                </c:pt>
                <c:pt idx="462">
                  <c:v>62</c:v>
                </c:pt>
                <c:pt idx="463">
                  <c:v>0</c:v>
                </c:pt>
                <c:pt idx="464">
                  <c:v>52</c:v>
                </c:pt>
                <c:pt idx="465">
                  <c:v>55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68</c:v>
                </c:pt>
                <c:pt idx="472">
                  <c:v>60</c:v>
                </c:pt>
                <c:pt idx="473">
                  <c:v>70</c:v>
                </c:pt>
                <c:pt idx="474">
                  <c:v>0</c:v>
                </c:pt>
                <c:pt idx="475">
                  <c:v>60</c:v>
                </c:pt>
                <c:pt idx="476">
                  <c:v>23</c:v>
                </c:pt>
                <c:pt idx="477">
                  <c:v>23</c:v>
                </c:pt>
                <c:pt idx="478">
                  <c:v>29</c:v>
                </c:pt>
                <c:pt idx="479">
                  <c:v>32</c:v>
                </c:pt>
                <c:pt idx="480">
                  <c:v>47</c:v>
                </c:pt>
                <c:pt idx="481">
                  <c:v>0</c:v>
                </c:pt>
                <c:pt idx="482">
                  <c:v>32</c:v>
                </c:pt>
                <c:pt idx="483">
                  <c:v>16</c:v>
                </c:pt>
                <c:pt idx="484">
                  <c:v>16</c:v>
                </c:pt>
                <c:pt idx="485">
                  <c:v>32</c:v>
                </c:pt>
                <c:pt idx="486">
                  <c:v>43</c:v>
                </c:pt>
                <c:pt idx="487">
                  <c:v>0</c:v>
                </c:pt>
                <c:pt idx="488">
                  <c:v>0</c:v>
                </c:pt>
                <c:pt idx="489">
                  <c:v>36</c:v>
                </c:pt>
                <c:pt idx="490">
                  <c:v>43</c:v>
                </c:pt>
                <c:pt idx="491">
                  <c:v>30</c:v>
                </c:pt>
                <c:pt idx="492">
                  <c:v>31</c:v>
                </c:pt>
                <c:pt idx="493">
                  <c:v>35</c:v>
                </c:pt>
                <c:pt idx="494">
                  <c:v>0</c:v>
                </c:pt>
                <c:pt idx="495">
                  <c:v>0</c:v>
                </c:pt>
                <c:pt idx="496">
                  <c:v>44</c:v>
                </c:pt>
                <c:pt idx="497">
                  <c:v>55</c:v>
                </c:pt>
                <c:pt idx="498">
                  <c:v>53</c:v>
                </c:pt>
                <c:pt idx="499">
                  <c:v>52</c:v>
                </c:pt>
                <c:pt idx="500">
                  <c:v>54</c:v>
                </c:pt>
                <c:pt idx="501">
                  <c:v>0</c:v>
                </c:pt>
                <c:pt idx="502">
                  <c:v>0</c:v>
                </c:pt>
                <c:pt idx="503">
                  <c:v>72</c:v>
                </c:pt>
                <c:pt idx="504">
                  <c:v>73</c:v>
                </c:pt>
                <c:pt idx="505">
                  <c:v>64</c:v>
                </c:pt>
                <c:pt idx="506">
                  <c:v>74</c:v>
                </c:pt>
                <c:pt idx="507">
                  <c:v>76</c:v>
                </c:pt>
                <c:pt idx="508">
                  <c:v>32</c:v>
                </c:pt>
                <c:pt idx="509">
                  <c:v>6</c:v>
                </c:pt>
                <c:pt idx="510">
                  <c:v>86</c:v>
                </c:pt>
                <c:pt idx="511">
                  <c:v>88</c:v>
                </c:pt>
                <c:pt idx="512">
                  <c:v>72</c:v>
                </c:pt>
                <c:pt idx="513">
                  <c:v>90</c:v>
                </c:pt>
                <c:pt idx="514">
                  <c:v>88</c:v>
                </c:pt>
                <c:pt idx="515">
                  <c:v>46</c:v>
                </c:pt>
                <c:pt idx="516">
                  <c:v>0</c:v>
                </c:pt>
                <c:pt idx="517">
                  <c:v>80</c:v>
                </c:pt>
                <c:pt idx="518">
                  <c:v>88</c:v>
                </c:pt>
                <c:pt idx="519">
                  <c:v>72</c:v>
                </c:pt>
                <c:pt idx="520">
                  <c:v>90</c:v>
                </c:pt>
                <c:pt idx="521">
                  <c:v>75</c:v>
                </c:pt>
                <c:pt idx="522">
                  <c:v>40</c:v>
                </c:pt>
                <c:pt idx="523">
                  <c:v>0</c:v>
                </c:pt>
                <c:pt idx="524">
                  <c:v>78</c:v>
                </c:pt>
                <c:pt idx="525">
                  <c:v>58</c:v>
                </c:pt>
                <c:pt idx="526">
                  <c:v>78.782272802145826</c:v>
                </c:pt>
                <c:pt idx="527">
                  <c:v>72.260113804828123</c:v>
                </c:pt>
                <c:pt idx="528">
                  <c:v>65.260113804828123</c:v>
                </c:pt>
                <c:pt idx="529">
                  <c:v>0</c:v>
                </c:pt>
                <c:pt idx="530">
                  <c:v>0</c:v>
                </c:pt>
                <c:pt idx="531">
                  <c:v>40.260113804828123</c:v>
                </c:pt>
                <c:pt idx="532">
                  <c:v>44.260113804828123</c:v>
                </c:pt>
                <c:pt idx="533">
                  <c:v>58</c:v>
                </c:pt>
                <c:pt idx="534">
                  <c:v>53</c:v>
                </c:pt>
                <c:pt idx="535">
                  <c:v>54</c:v>
                </c:pt>
                <c:pt idx="536">
                  <c:v>57.365675563636366</c:v>
                </c:pt>
                <c:pt idx="537">
                  <c:v>0</c:v>
                </c:pt>
                <c:pt idx="538">
                  <c:v>35</c:v>
                </c:pt>
                <c:pt idx="539">
                  <c:v>10</c:v>
                </c:pt>
                <c:pt idx="540">
                  <c:v>9.5727700181818189</c:v>
                </c:pt>
                <c:pt idx="541">
                  <c:v>9.5727700181818189</c:v>
                </c:pt>
                <c:pt idx="542">
                  <c:v>37.572770018181821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49.572770018181821</c:v>
                </c:pt>
                <c:pt idx="547">
                  <c:v>61.454477840655301</c:v>
                </c:pt>
                <c:pt idx="548">
                  <c:v>43.572770018181821</c:v>
                </c:pt>
                <c:pt idx="549">
                  <c:v>47.572770018181821</c:v>
                </c:pt>
                <c:pt idx="550">
                  <c:v>16</c:v>
                </c:pt>
                <c:pt idx="551">
                  <c:v>16</c:v>
                </c:pt>
                <c:pt idx="552">
                  <c:v>14.731351127272728</c:v>
                </c:pt>
                <c:pt idx="553">
                  <c:v>35.889932236363634</c:v>
                </c:pt>
                <c:pt idx="554">
                  <c:v>44.367773239045931</c:v>
                </c:pt>
                <c:pt idx="555">
                  <c:v>30</c:v>
                </c:pt>
                <c:pt idx="556">
                  <c:v>24</c:v>
                </c:pt>
                <c:pt idx="557">
                  <c:v>16</c:v>
                </c:pt>
                <c:pt idx="558">
                  <c:v>0</c:v>
                </c:pt>
                <c:pt idx="559">
                  <c:v>8</c:v>
                </c:pt>
                <c:pt idx="560">
                  <c:v>8</c:v>
                </c:pt>
                <c:pt idx="561">
                  <c:v>32</c:v>
                </c:pt>
                <c:pt idx="562">
                  <c:v>54.731351127272731</c:v>
                </c:pt>
                <c:pt idx="563">
                  <c:v>52.207094454545455</c:v>
                </c:pt>
                <c:pt idx="564">
                  <c:v>40</c:v>
                </c:pt>
                <c:pt idx="565">
                  <c:v>0</c:v>
                </c:pt>
                <c:pt idx="566">
                  <c:v>52.244975833333335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64</c:v>
                </c:pt>
                <c:pt idx="574">
                  <c:v>56</c:v>
                </c:pt>
                <c:pt idx="575">
                  <c:v>56</c:v>
                </c:pt>
                <c:pt idx="576">
                  <c:v>68</c:v>
                </c:pt>
                <c:pt idx="577">
                  <c:v>63</c:v>
                </c:pt>
                <c:pt idx="578">
                  <c:v>0</c:v>
                </c:pt>
                <c:pt idx="579">
                  <c:v>0</c:v>
                </c:pt>
                <c:pt idx="580">
                  <c:v>82</c:v>
                </c:pt>
                <c:pt idx="581">
                  <c:v>90</c:v>
                </c:pt>
                <c:pt idx="582">
                  <c:v>76</c:v>
                </c:pt>
                <c:pt idx="583">
                  <c:v>75.067583982521342</c:v>
                </c:pt>
                <c:pt idx="584">
                  <c:v>74</c:v>
                </c:pt>
                <c:pt idx="585">
                  <c:v>6</c:v>
                </c:pt>
                <c:pt idx="586">
                  <c:v>0</c:v>
                </c:pt>
                <c:pt idx="587">
                  <c:v>53.428707708333334</c:v>
                </c:pt>
                <c:pt idx="588">
                  <c:v>68</c:v>
                </c:pt>
                <c:pt idx="589">
                  <c:v>58</c:v>
                </c:pt>
                <c:pt idx="590">
                  <c:v>56</c:v>
                </c:pt>
                <c:pt idx="591">
                  <c:v>71.902063960673004</c:v>
                </c:pt>
                <c:pt idx="592">
                  <c:v>24</c:v>
                </c:pt>
                <c:pt idx="593">
                  <c:v>0</c:v>
                </c:pt>
                <c:pt idx="594">
                  <c:v>67.597844662675669</c:v>
                </c:pt>
                <c:pt idx="595">
                  <c:v>77.902063960673004</c:v>
                </c:pt>
                <c:pt idx="596">
                  <c:v>69.902063960673004</c:v>
                </c:pt>
                <c:pt idx="597">
                  <c:v>74.368271969412334</c:v>
                </c:pt>
                <c:pt idx="598">
                  <c:v>60</c:v>
                </c:pt>
                <c:pt idx="599">
                  <c:v>0</c:v>
                </c:pt>
                <c:pt idx="600">
                  <c:v>20</c:v>
                </c:pt>
                <c:pt idx="601">
                  <c:v>50</c:v>
                </c:pt>
                <c:pt idx="602">
                  <c:v>42.135167965042669</c:v>
                </c:pt>
                <c:pt idx="603">
                  <c:v>40.368271969412334</c:v>
                </c:pt>
                <c:pt idx="604">
                  <c:v>40.368271969412334</c:v>
                </c:pt>
                <c:pt idx="605">
                  <c:v>28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28</c:v>
                </c:pt>
                <c:pt idx="612">
                  <c:v>28</c:v>
                </c:pt>
                <c:pt idx="613">
                  <c:v>8</c:v>
                </c:pt>
                <c:pt idx="614">
                  <c:v>0</c:v>
                </c:pt>
                <c:pt idx="615">
                  <c:v>8</c:v>
                </c:pt>
                <c:pt idx="616">
                  <c:v>24.445610815135137</c:v>
                </c:pt>
                <c:pt idx="617">
                  <c:v>46.135167965042669</c:v>
                </c:pt>
                <c:pt idx="618">
                  <c:v>32</c:v>
                </c:pt>
                <c:pt idx="619">
                  <c:v>32</c:v>
                </c:pt>
                <c:pt idx="620">
                  <c:v>23.391561404005333</c:v>
                </c:pt>
                <c:pt idx="621">
                  <c:v>24.059165211395097</c:v>
                </c:pt>
                <c:pt idx="622">
                  <c:v>71.619725877503328</c:v>
                </c:pt>
                <c:pt idx="623">
                  <c:v>57</c:v>
                </c:pt>
                <c:pt idx="624">
                  <c:v>57</c:v>
                </c:pt>
                <c:pt idx="625">
                  <c:v>49</c:v>
                </c:pt>
                <c:pt idx="626">
                  <c:v>24</c:v>
                </c:pt>
                <c:pt idx="627">
                  <c:v>25</c:v>
                </c:pt>
                <c:pt idx="628">
                  <c:v>0</c:v>
                </c:pt>
                <c:pt idx="629">
                  <c:v>25</c:v>
                </c:pt>
                <c:pt idx="630">
                  <c:v>49</c:v>
                </c:pt>
                <c:pt idx="631">
                  <c:v>49</c:v>
                </c:pt>
                <c:pt idx="632">
                  <c:v>49</c:v>
                </c:pt>
                <c:pt idx="633">
                  <c:v>49</c:v>
                </c:pt>
                <c:pt idx="634">
                  <c:v>49</c:v>
                </c:pt>
                <c:pt idx="635">
                  <c:v>0</c:v>
                </c:pt>
                <c:pt idx="636">
                  <c:v>24</c:v>
                </c:pt>
                <c:pt idx="637">
                  <c:v>49</c:v>
                </c:pt>
                <c:pt idx="638">
                  <c:v>41</c:v>
                </c:pt>
                <c:pt idx="639">
                  <c:v>0</c:v>
                </c:pt>
                <c:pt idx="640">
                  <c:v>0</c:v>
                </c:pt>
                <c:pt idx="641">
                  <c:v>10</c:v>
                </c:pt>
                <c:pt idx="642">
                  <c:v>0</c:v>
                </c:pt>
                <c:pt idx="643">
                  <c:v>10</c:v>
                </c:pt>
                <c:pt idx="644">
                  <c:v>40</c:v>
                </c:pt>
                <c:pt idx="645">
                  <c:v>40</c:v>
                </c:pt>
                <c:pt idx="646">
                  <c:v>32</c:v>
                </c:pt>
                <c:pt idx="647">
                  <c:v>32</c:v>
                </c:pt>
                <c:pt idx="648">
                  <c:v>0</c:v>
                </c:pt>
                <c:pt idx="649">
                  <c:v>0</c:v>
                </c:pt>
                <c:pt idx="650">
                  <c:v>24</c:v>
                </c:pt>
                <c:pt idx="651">
                  <c:v>17.072966130000001</c:v>
                </c:pt>
                <c:pt idx="652">
                  <c:v>62.414173792499994</c:v>
                </c:pt>
                <c:pt idx="653">
                  <c:v>62.414173792499994</c:v>
                </c:pt>
                <c:pt idx="654">
                  <c:v>70.414173792499994</c:v>
                </c:pt>
                <c:pt idx="655">
                  <c:v>46.414173792500002</c:v>
                </c:pt>
                <c:pt idx="656">
                  <c:v>8</c:v>
                </c:pt>
                <c:pt idx="657">
                  <c:v>45.580768512500001</c:v>
                </c:pt>
                <c:pt idx="658">
                  <c:v>57.757910302500008</c:v>
                </c:pt>
                <c:pt idx="659">
                  <c:v>62.414173792499994</c:v>
                </c:pt>
                <c:pt idx="660">
                  <c:v>44.474064005000002</c:v>
                </c:pt>
                <c:pt idx="661">
                  <c:v>48.205822472500003</c:v>
                </c:pt>
                <c:pt idx="662">
                  <c:v>45.877690727500003</c:v>
                </c:pt>
                <c:pt idx="663">
                  <c:v>32.296922215000002</c:v>
                </c:pt>
                <c:pt idx="664">
                  <c:v>16</c:v>
                </c:pt>
                <c:pt idx="665">
                  <c:v>16</c:v>
                </c:pt>
                <c:pt idx="666">
                  <c:v>16</c:v>
                </c:pt>
                <c:pt idx="667">
                  <c:v>32</c:v>
                </c:pt>
                <c:pt idx="668">
                  <c:v>24</c:v>
                </c:pt>
                <c:pt idx="669">
                  <c:v>8</c:v>
                </c:pt>
                <c:pt idx="670">
                  <c:v>26.625053959999999</c:v>
                </c:pt>
                <c:pt idx="671">
                  <c:v>35.161537025000001</c:v>
                </c:pt>
                <c:pt idx="672">
                  <c:v>38.091679012500002</c:v>
                </c:pt>
                <c:pt idx="673">
                  <c:v>45.880042668750001</c:v>
                </c:pt>
                <c:pt idx="674">
                  <c:v>53.880042668750001</c:v>
                </c:pt>
                <c:pt idx="675">
                  <c:v>53.880042668750001</c:v>
                </c:pt>
                <c:pt idx="676">
                  <c:v>53.880042668750001</c:v>
                </c:pt>
                <c:pt idx="677">
                  <c:v>8</c:v>
                </c:pt>
                <c:pt idx="678">
                  <c:v>43.684477631250004</c:v>
                </c:pt>
                <c:pt idx="679">
                  <c:v>45.880042668750001</c:v>
                </c:pt>
                <c:pt idx="680">
                  <c:v>45.880042668750001</c:v>
                </c:pt>
                <c:pt idx="681">
                  <c:v>40.782260149999999</c:v>
                </c:pt>
                <c:pt idx="682">
                  <c:v>35.684477631250004</c:v>
                </c:pt>
                <c:pt idx="683">
                  <c:v>35.684477631250004</c:v>
                </c:pt>
                <c:pt idx="684">
                  <c:v>8</c:v>
                </c:pt>
                <c:pt idx="685">
                  <c:v>16</c:v>
                </c:pt>
                <c:pt idx="686">
                  <c:v>16</c:v>
                </c:pt>
                <c:pt idx="687">
                  <c:v>8</c:v>
                </c:pt>
                <c:pt idx="688">
                  <c:v>16</c:v>
                </c:pt>
                <c:pt idx="689">
                  <c:v>16</c:v>
                </c:pt>
                <c:pt idx="690">
                  <c:v>8</c:v>
                </c:pt>
                <c:pt idx="691">
                  <c:v>8</c:v>
                </c:pt>
                <c:pt idx="692">
                  <c:v>48.782260149999999</c:v>
                </c:pt>
                <c:pt idx="693">
                  <c:v>34.801439573750002</c:v>
                </c:pt>
                <c:pt idx="694">
                  <c:v>20.953185704999999</c:v>
                </c:pt>
                <c:pt idx="695">
                  <c:v>28.953185704999999</c:v>
                </c:pt>
                <c:pt idx="696">
                  <c:v>28.953185704999999</c:v>
                </c:pt>
                <c:pt idx="697">
                  <c:v>38.265712684999997</c:v>
                </c:pt>
                <c:pt idx="698">
                  <c:v>9.3125269799999995</c:v>
                </c:pt>
                <c:pt idx="699">
                  <c:v>9.3125269799999995</c:v>
                </c:pt>
                <c:pt idx="700">
                  <c:v>25.609449195000003</c:v>
                </c:pt>
                <c:pt idx="701">
                  <c:v>30.265712684999997</c:v>
                </c:pt>
                <c:pt idx="702">
                  <c:v>20.953185704999999</c:v>
                </c:pt>
                <c:pt idx="703">
                  <c:v>18.625053959999999</c:v>
                </c:pt>
                <c:pt idx="704">
                  <c:v>16.296922215000002</c:v>
                </c:pt>
                <c:pt idx="705">
                  <c:v>16.296922215000002</c:v>
                </c:pt>
                <c:pt idx="706">
                  <c:v>0</c:v>
                </c:pt>
                <c:pt idx="707">
                  <c:v>8</c:v>
                </c:pt>
                <c:pt idx="708">
                  <c:v>8</c:v>
                </c:pt>
                <c:pt idx="70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F45-422A-AAE0-C3F44B51306C}"/>
            </c:ext>
          </c:extLst>
        </c:ser>
        <c:ser>
          <c:idx val="6"/>
          <c:order val="6"/>
          <c:tx>
            <c:v>その他時間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阪上班!$OP$246:$APW$246</c:f>
              <c:numCache>
                <c:formatCode>0_ </c:formatCode>
                <c:ptCount val="710"/>
                <c:pt idx="0">
                  <c:v>0</c:v>
                </c:pt>
                <c:pt idx="1">
                  <c:v>11</c:v>
                </c:pt>
                <c:pt idx="2">
                  <c:v>26</c:v>
                </c:pt>
                <c:pt idx="3">
                  <c:v>25</c:v>
                </c:pt>
                <c:pt idx="4">
                  <c:v>0</c:v>
                </c:pt>
                <c:pt idx="5">
                  <c:v>0</c:v>
                </c:pt>
                <c:pt idx="6">
                  <c:v>24</c:v>
                </c:pt>
                <c:pt idx="7">
                  <c:v>21</c:v>
                </c:pt>
                <c:pt idx="8">
                  <c:v>18</c:v>
                </c:pt>
                <c:pt idx="9">
                  <c:v>23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15</c:v>
                </c:pt>
                <c:pt idx="15">
                  <c:v>46.5</c:v>
                </c:pt>
                <c:pt idx="16">
                  <c:v>40</c:v>
                </c:pt>
                <c:pt idx="17">
                  <c:v>34.5</c:v>
                </c:pt>
                <c:pt idx="18">
                  <c:v>32</c:v>
                </c:pt>
                <c:pt idx="19">
                  <c:v>0</c:v>
                </c:pt>
                <c:pt idx="20">
                  <c:v>29</c:v>
                </c:pt>
                <c:pt idx="21">
                  <c:v>0</c:v>
                </c:pt>
                <c:pt idx="22">
                  <c:v>38</c:v>
                </c:pt>
                <c:pt idx="23">
                  <c:v>38</c:v>
                </c:pt>
                <c:pt idx="24">
                  <c:v>25</c:v>
                </c:pt>
                <c:pt idx="25">
                  <c:v>8</c:v>
                </c:pt>
                <c:pt idx="26">
                  <c:v>20</c:v>
                </c:pt>
                <c:pt idx="27">
                  <c:v>26</c:v>
                </c:pt>
                <c:pt idx="28">
                  <c:v>30</c:v>
                </c:pt>
                <c:pt idx="29">
                  <c:v>24</c:v>
                </c:pt>
                <c:pt idx="30">
                  <c:v>4</c:v>
                </c:pt>
                <c:pt idx="31">
                  <c:v>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4</c:v>
                </c:pt>
                <c:pt idx="42">
                  <c:v>8</c:v>
                </c:pt>
                <c:pt idx="43">
                  <c:v>16</c:v>
                </c:pt>
                <c:pt idx="44">
                  <c:v>26</c:v>
                </c:pt>
                <c:pt idx="45">
                  <c:v>29</c:v>
                </c:pt>
                <c:pt idx="46">
                  <c:v>8</c:v>
                </c:pt>
                <c:pt idx="47">
                  <c:v>0</c:v>
                </c:pt>
                <c:pt idx="48">
                  <c:v>22</c:v>
                </c:pt>
                <c:pt idx="49">
                  <c:v>7</c:v>
                </c:pt>
                <c:pt idx="50">
                  <c:v>8</c:v>
                </c:pt>
                <c:pt idx="51">
                  <c:v>11</c:v>
                </c:pt>
                <c:pt idx="52">
                  <c:v>16</c:v>
                </c:pt>
                <c:pt idx="53">
                  <c:v>0</c:v>
                </c:pt>
                <c:pt idx="54">
                  <c:v>0</c:v>
                </c:pt>
                <c:pt idx="55">
                  <c:v>18</c:v>
                </c:pt>
                <c:pt idx="56">
                  <c:v>16</c:v>
                </c:pt>
                <c:pt idx="57">
                  <c:v>16</c:v>
                </c:pt>
                <c:pt idx="58">
                  <c:v>0</c:v>
                </c:pt>
                <c:pt idx="59">
                  <c:v>16</c:v>
                </c:pt>
                <c:pt idx="60">
                  <c:v>11.5</c:v>
                </c:pt>
                <c:pt idx="61">
                  <c:v>0</c:v>
                </c:pt>
                <c:pt idx="62">
                  <c:v>7</c:v>
                </c:pt>
                <c:pt idx="63">
                  <c:v>4</c:v>
                </c:pt>
                <c:pt idx="64">
                  <c:v>9</c:v>
                </c:pt>
                <c:pt idx="65">
                  <c:v>14</c:v>
                </c:pt>
                <c:pt idx="66">
                  <c:v>16</c:v>
                </c:pt>
                <c:pt idx="67">
                  <c:v>10</c:v>
                </c:pt>
                <c:pt idx="68">
                  <c:v>0</c:v>
                </c:pt>
                <c:pt idx="69">
                  <c:v>8</c:v>
                </c:pt>
                <c:pt idx="70">
                  <c:v>3</c:v>
                </c:pt>
                <c:pt idx="71">
                  <c:v>4</c:v>
                </c:pt>
                <c:pt idx="72">
                  <c:v>4</c:v>
                </c:pt>
                <c:pt idx="73">
                  <c:v>10</c:v>
                </c:pt>
                <c:pt idx="74">
                  <c:v>0</c:v>
                </c:pt>
                <c:pt idx="75">
                  <c:v>0</c:v>
                </c:pt>
                <c:pt idx="76">
                  <c:v>8</c:v>
                </c:pt>
                <c:pt idx="77">
                  <c:v>8</c:v>
                </c:pt>
                <c:pt idx="78">
                  <c:v>19</c:v>
                </c:pt>
                <c:pt idx="79">
                  <c:v>16</c:v>
                </c:pt>
                <c:pt idx="80">
                  <c:v>22</c:v>
                </c:pt>
                <c:pt idx="81">
                  <c:v>0</c:v>
                </c:pt>
                <c:pt idx="82">
                  <c:v>0</c:v>
                </c:pt>
                <c:pt idx="83">
                  <c:v>24</c:v>
                </c:pt>
                <c:pt idx="84">
                  <c:v>23</c:v>
                </c:pt>
                <c:pt idx="85">
                  <c:v>31</c:v>
                </c:pt>
                <c:pt idx="86">
                  <c:v>26</c:v>
                </c:pt>
                <c:pt idx="87">
                  <c:v>23</c:v>
                </c:pt>
                <c:pt idx="88">
                  <c:v>0</c:v>
                </c:pt>
                <c:pt idx="89">
                  <c:v>0</c:v>
                </c:pt>
                <c:pt idx="90">
                  <c:v>30</c:v>
                </c:pt>
                <c:pt idx="91">
                  <c:v>54</c:v>
                </c:pt>
                <c:pt idx="92">
                  <c:v>47</c:v>
                </c:pt>
                <c:pt idx="93">
                  <c:v>56</c:v>
                </c:pt>
                <c:pt idx="94">
                  <c:v>58</c:v>
                </c:pt>
                <c:pt idx="95">
                  <c:v>54</c:v>
                </c:pt>
                <c:pt idx="96">
                  <c:v>25</c:v>
                </c:pt>
                <c:pt idx="97">
                  <c:v>52</c:v>
                </c:pt>
                <c:pt idx="98">
                  <c:v>0</c:v>
                </c:pt>
                <c:pt idx="99">
                  <c:v>54</c:v>
                </c:pt>
                <c:pt idx="100">
                  <c:v>48</c:v>
                </c:pt>
                <c:pt idx="101">
                  <c:v>56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44</c:v>
                </c:pt>
                <c:pt idx="107">
                  <c:v>24</c:v>
                </c:pt>
                <c:pt idx="108">
                  <c:v>41</c:v>
                </c:pt>
                <c:pt idx="109">
                  <c:v>53</c:v>
                </c:pt>
                <c:pt idx="110">
                  <c:v>0</c:v>
                </c:pt>
                <c:pt idx="111">
                  <c:v>64</c:v>
                </c:pt>
                <c:pt idx="112">
                  <c:v>54</c:v>
                </c:pt>
                <c:pt idx="113">
                  <c:v>64</c:v>
                </c:pt>
                <c:pt idx="114">
                  <c:v>64</c:v>
                </c:pt>
                <c:pt idx="115">
                  <c:v>61</c:v>
                </c:pt>
                <c:pt idx="116">
                  <c:v>66</c:v>
                </c:pt>
                <c:pt idx="117">
                  <c:v>0</c:v>
                </c:pt>
                <c:pt idx="118">
                  <c:v>55</c:v>
                </c:pt>
                <c:pt idx="119">
                  <c:v>68</c:v>
                </c:pt>
                <c:pt idx="120">
                  <c:v>58</c:v>
                </c:pt>
                <c:pt idx="121">
                  <c:v>50</c:v>
                </c:pt>
                <c:pt idx="122">
                  <c:v>70</c:v>
                </c:pt>
                <c:pt idx="123">
                  <c:v>0</c:v>
                </c:pt>
                <c:pt idx="124">
                  <c:v>0</c:v>
                </c:pt>
                <c:pt idx="125">
                  <c:v>32</c:v>
                </c:pt>
                <c:pt idx="126">
                  <c:v>25</c:v>
                </c:pt>
                <c:pt idx="127">
                  <c:v>37</c:v>
                </c:pt>
                <c:pt idx="128">
                  <c:v>39</c:v>
                </c:pt>
                <c:pt idx="129">
                  <c:v>19</c:v>
                </c:pt>
                <c:pt idx="130">
                  <c:v>0</c:v>
                </c:pt>
                <c:pt idx="131">
                  <c:v>0</c:v>
                </c:pt>
                <c:pt idx="132">
                  <c:v>10</c:v>
                </c:pt>
                <c:pt idx="133">
                  <c:v>22</c:v>
                </c:pt>
                <c:pt idx="134">
                  <c:v>12</c:v>
                </c:pt>
                <c:pt idx="135">
                  <c:v>5</c:v>
                </c:pt>
                <c:pt idx="136">
                  <c:v>9</c:v>
                </c:pt>
                <c:pt idx="137">
                  <c:v>12</c:v>
                </c:pt>
                <c:pt idx="138">
                  <c:v>3</c:v>
                </c:pt>
                <c:pt idx="139">
                  <c:v>2</c:v>
                </c:pt>
                <c:pt idx="140">
                  <c:v>0</c:v>
                </c:pt>
                <c:pt idx="141">
                  <c:v>15</c:v>
                </c:pt>
                <c:pt idx="142">
                  <c:v>25</c:v>
                </c:pt>
                <c:pt idx="143">
                  <c:v>32</c:v>
                </c:pt>
                <c:pt idx="144">
                  <c:v>0</c:v>
                </c:pt>
                <c:pt idx="145">
                  <c:v>0</c:v>
                </c:pt>
                <c:pt idx="146">
                  <c:v>48</c:v>
                </c:pt>
                <c:pt idx="147">
                  <c:v>26</c:v>
                </c:pt>
                <c:pt idx="148">
                  <c:v>26</c:v>
                </c:pt>
                <c:pt idx="149">
                  <c:v>0</c:v>
                </c:pt>
                <c:pt idx="150">
                  <c:v>2</c:v>
                </c:pt>
                <c:pt idx="151">
                  <c:v>0</c:v>
                </c:pt>
                <c:pt idx="152">
                  <c:v>0</c:v>
                </c:pt>
                <c:pt idx="153">
                  <c:v>11</c:v>
                </c:pt>
                <c:pt idx="154">
                  <c:v>0</c:v>
                </c:pt>
                <c:pt idx="155">
                  <c:v>4</c:v>
                </c:pt>
                <c:pt idx="156">
                  <c:v>3</c:v>
                </c:pt>
                <c:pt idx="157">
                  <c:v>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10</c:v>
                </c:pt>
                <c:pt idx="164">
                  <c:v>16</c:v>
                </c:pt>
                <c:pt idx="165">
                  <c:v>32</c:v>
                </c:pt>
                <c:pt idx="166">
                  <c:v>0</c:v>
                </c:pt>
                <c:pt idx="167">
                  <c:v>45</c:v>
                </c:pt>
                <c:pt idx="168">
                  <c:v>17</c:v>
                </c:pt>
                <c:pt idx="169">
                  <c:v>8</c:v>
                </c:pt>
                <c:pt idx="170">
                  <c:v>8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3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5</c:v>
                </c:pt>
                <c:pt idx="184">
                  <c:v>7</c:v>
                </c:pt>
                <c:pt idx="185">
                  <c:v>7</c:v>
                </c:pt>
                <c:pt idx="186">
                  <c:v>8</c:v>
                </c:pt>
                <c:pt idx="187">
                  <c:v>0</c:v>
                </c:pt>
                <c:pt idx="188">
                  <c:v>7</c:v>
                </c:pt>
                <c:pt idx="189">
                  <c:v>2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2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12</c:v>
                </c:pt>
                <c:pt idx="210">
                  <c:v>10</c:v>
                </c:pt>
                <c:pt idx="211">
                  <c:v>11</c:v>
                </c:pt>
                <c:pt idx="212">
                  <c:v>10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4</c:v>
                </c:pt>
                <c:pt idx="218">
                  <c:v>23</c:v>
                </c:pt>
                <c:pt idx="219">
                  <c:v>10</c:v>
                </c:pt>
                <c:pt idx="220">
                  <c:v>15</c:v>
                </c:pt>
                <c:pt idx="221">
                  <c:v>0</c:v>
                </c:pt>
                <c:pt idx="222">
                  <c:v>0</c:v>
                </c:pt>
                <c:pt idx="223">
                  <c:v>26</c:v>
                </c:pt>
                <c:pt idx="224">
                  <c:v>17</c:v>
                </c:pt>
                <c:pt idx="225">
                  <c:v>36</c:v>
                </c:pt>
                <c:pt idx="226">
                  <c:v>4</c:v>
                </c:pt>
                <c:pt idx="227">
                  <c:v>9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12</c:v>
                </c:pt>
                <c:pt idx="232">
                  <c:v>30</c:v>
                </c:pt>
                <c:pt idx="233">
                  <c:v>59</c:v>
                </c:pt>
                <c:pt idx="234">
                  <c:v>38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24</c:v>
                </c:pt>
                <c:pt idx="239">
                  <c:v>8</c:v>
                </c:pt>
                <c:pt idx="240">
                  <c:v>8</c:v>
                </c:pt>
                <c:pt idx="241">
                  <c:v>9</c:v>
                </c:pt>
                <c:pt idx="242">
                  <c:v>0</c:v>
                </c:pt>
                <c:pt idx="243">
                  <c:v>0</c:v>
                </c:pt>
                <c:pt idx="244">
                  <c:v>8</c:v>
                </c:pt>
                <c:pt idx="245">
                  <c:v>0</c:v>
                </c:pt>
                <c:pt idx="246">
                  <c:v>10</c:v>
                </c:pt>
                <c:pt idx="247">
                  <c:v>19</c:v>
                </c:pt>
                <c:pt idx="248">
                  <c:v>12</c:v>
                </c:pt>
                <c:pt idx="249">
                  <c:v>0</c:v>
                </c:pt>
                <c:pt idx="250">
                  <c:v>0</c:v>
                </c:pt>
                <c:pt idx="251">
                  <c:v>4</c:v>
                </c:pt>
                <c:pt idx="252">
                  <c:v>38</c:v>
                </c:pt>
                <c:pt idx="253">
                  <c:v>42</c:v>
                </c:pt>
                <c:pt idx="254">
                  <c:v>37</c:v>
                </c:pt>
                <c:pt idx="255">
                  <c:v>27</c:v>
                </c:pt>
                <c:pt idx="256">
                  <c:v>8</c:v>
                </c:pt>
                <c:pt idx="257">
                  <c:v>0</c:v>
                </c:pt>
                <c:pt idx="258">
                  <c:v>21</c:v>
                </c:pt>
                <c:pt idx="259">
                  <c:v>37</c:v>
                </c:pt>
                <c:pt idx="260">
                  <c:v>20</c:v>
                </c:pt>
                <c:pt idx="261">
                  <c:v>17</c:v>
                </c:pt>
                <c:pt idx="262">
                  <c:v>12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</c:v>
                </c:pt>
                <c:pt idx="267">
                  <c:v>14</c:v>
                </c:pt>
                <c:pt idx="268">
                  <c:v>19</c:v>
                </c:pt>
                <c:pt idx="269">
                  <c:v>24</c:v>
                </c:pt>
                <c:pt idx="270">
                  <c:v>0</c:v>
                </c:pt>
                <c:pt idx="271">
                  <c:v>0</c:v>
                </c:pt>
                <c:pt idx="272">
                  <c:v>34</c:v>
                </c:pt>
                <c:pt idx="273">
                  <c:v>33</c:v>
                </c:pt>
                <c:pt idx="274">
                  <c:v>38</c:v>
                </c:pt>
                <c:pt idx="275">
                  <c:v>40</c:v>
                </c:pt>
                <c:pt idx="276">
                  <c:v>41</c:v>
                </c:pt>
                <c:pt idx="277">
                  <c:v>0</c:v>
                </c:pt>
                <c:pt idx="278">
                  <c:v>0</c:v>
                </c:pt>
                <c:pt idx="279">
                  <c:v>38</c:v>
                </c:pt>
                <c:pt idx="280">
                  <c:v>61</c:v>
                </c:pt>
                <c:pt idx="281">
                  <c:v>65</c:v>
                </c:pt>
                <c:pt idx="282">
                  <c:v>43</c:v>
                </c:pt>
                <c:pt idx="283">
                  <c:v>58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34</c:v>
                </c:pt>
                <c:pt idx="288">
                  <c:v>40</c:v>
                </c:pt>
                <c:pt idx="289">
                  <c:v>26</c:v>
                </c:pt>
                <c:pt idx="290">
                  <c:v>20</c:v>
                </c:pt>
                <c:pt idx="291">
                  <c:v>4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2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10</c:v>
                </c:pt>
                <c:pt idx="315">
                  <c:v>20</c:v>
                </c:pt>
                <c:pt idx="316">
                  <c:v>32</c:v>
                </c:pt>
                <c:pt idx="317">
                  <c:v>52</c:v>
                </c:pt>
                <c:pt idx="318">
                  <c:v>50</c:v>
                </c:pt>
                <c:pt idx="319">
                  <c:v>57</c:v>
                </c:pt>
                <c:pt idx="320">
                  <c:v>0</c:v>
                </c:pt>
                <c:pt idx="321">
                  <c:v>32</c:v>
                </c:pt>
                <c:pt idx="322">
                  <c:v>24</c:v>
                </c:pt>
                <c:pt idx="323">
                  <c:v>17</c:v>
                </c:pt>
                <c:pt idx="324">
                  <c:v>19</c:v>
                </c:pt>
                <c:pt idx="325">
                  <c:v>15.5</c:v>
                </c:pt>
                <c:pt idx="326">
                  <c:v>0</c:v>
                </c:pt>
                <c:pt idx="327">
                  <c:v>0</c:v>
                </c:pt>
                <c:pt idx="328">
                  <c:v>8</c:v>
                </c:pt>
                <c:pt idx="329">
                  <c:v>42.5</c:v>
                </c:pt>
                <c:pt idx="330">
                  <c:v>17</c:v>
                </c:pt>
                <c:pt idx="331">
                  <c:v>15</c:v>
                </c:pt>
                <c:pt idx="332">
                  <c:v>32</c:v>
                </c:pt>
                <c:pt idx="333">
                  <c:v>0</c:v>
                </c:pt>
                <c:pt idx="334">
                  <c:v>0</c:v>
                </c:pt>
                <c:pt idx="335">
                  <c:v>45</c:v>
                </c:pt>
                <c:pt idx="336">
                  <c:v>48</c:v>
                </c:pt>
                <c:pt idx="337">
                  <c:v>46</c:v>
                </c:pt>
                <c:pt idx="338">
                  <c:v>8</c:v>
                </c:pt>
                <c:pt idx="339">
                  <c:v>0</c:v>
                </c:pt>
                <c:pt idx="340">
                  <c:v>10</c:v>
                </c:pt>
                <c:pt idx="341">
                  <c:v>0</c:v>
                </c:pt>
                <c:pt idx="342">
                  <c:v>72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10</c:v>
                </c:pt>
                <c:pt idx="350">
                  <c:v>10</c:v>
                </c:pt>
                <c:pt idx="351">
                  <c:v>21</c:v>
                </c:pt>
                <c:pt idx="352">
                  <c:v>6</c:v>
                </c:pt>
                <c:pt idx="353">
                  <c:v>3</c:v>
                </c:pt>
                <c:pt idx="354">
                  <c:v>11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1</c:v>
                </c:pt>
                <c:pt idx="364">
                  <c:v>23</c:v>
                </c:pt>
                <c:pt idx="365">
                  <c:v>34</c:v>
                </c:pt>
                <c:pt idx="366">
                  <c:v>43</c:v>
                </c:pt>
                <c:pt idx="367">
                  <c:v>64</c:v>
                </c:pt>
                <c:pt idx="368">
                  <c:v>0</c:v>
                </c:pt>
                <c:pt idx="369">
                  <c:v>0</c:v>
                </c:pt>
                <c:pt idx="370">
                  <c:v>62</c:v>
                </c:pt>
                <c:pt idx="371">
                  <c:v>41</c:v>
                </c:pt>
                <c:pt idx="372">
                  <c:v>16</c:v>
                </c:pt>
                <c:pt idx="373">
                  <c:v>1</c:v>
                </c:pt>
                <c:pt idx="374">
                  <c:v>3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4</c:v>
                </c:pt>
                <c:pt idx="380">
                  <c:v>8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10</c:v>
                </c:pt>
                <c:pt idx="385">
                  <c:v>3</c:v>
                </c:pt>
                <c:pt idx="386">
                  <c:v>0</c:v>
                </c:pt>
                <c:pt idx="387">
                  <c:v>0</c:v>
                </c:pt>
                <c:pt idx="388">
                  <c:v>2</c:v>
                </c:pt>
                <c:pt idx="389">
                  <c:v>0</c:v>
                </c:pt>
                <c:pt idx="390">
                  <c:v>0</c:v>
                </c:pt>
                <c:pt idx="391">
                  <c:v>21</c:v>
                </c:pt>
                <c:pt idx="392">
                  <c:v>2</c:v>
                </c:pt>
                <c:pt idx="393">
                  <c:v>1</c:v>
                </c:pt>
                <c:pt idx="394">
                  <c:v>0</c:v>
                </c:pt>
                <c:pt idx="395">
                  <c:v>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4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12</c:v>
                </c:pt>
                <c:pt idx="404">
                  <c:v>0</c:v>
                </c:pt>
                <c:pt idx="405">
                  <c:v>3</c:v>
                </c:pt>
                <c:pt idx="406">
                  <c:v>3</c:v>
                </c:pt>
                <c:pt idx="407">
                  <c:v>1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8</c:v>
                </c:pt>
                <c:pt idx="415">
                  <c:v>25</c:v>
                </c:pt>
                <c:pt idx="416">
                  <c:v>31</c:v>
                </c:pt>
                <c:pt idx="417">
                  <c:v>0</c:v>
                </c:pt>
                <c:pt idx="418">
                  <c:v>0</c:v>
                </c:pt>
                <c:pt idx="419">
                  <c:v>40</c:v>
                </c:pt>
                <c:pt idx="420">
                  <c:v>40</c:v>
                </c:pt>
                <c:pt idx="421">
                  <c:v>32</c:v>
                </c:pt>
                <c:pt idx="422">
                  <c:v>4</c:v>
                </c:pt>
                <c:pt idx="423">
                  <c:v>0</c:v>
                </c:pt>
                <c:pt idx="424">
                  <c:v>5</c:v>
                </c:pt>
                <c:pt idx="425">
                  <c:v>0</c:v>
                </c:pt>
                <c:pt idx="426">
                  <c:v>42</c:v>
                </c:pt>
                <c:pt idx="427">
                  <c:v>52</c:v>
                </c:pt>
                <c:pt idx="428">
                  <c:v>43</c:v>
                </c:pt>
                <c:pt idx="429">
                  <c:v>27</c:v>
                </c:pt>
                <c:pt idx="430">
                  <c:v>36</c:v>
                </c:pt>
                <c:pt idx="431">
                  <c:v>24</c:v>
                </c:pt>
                <c:pt idx="432">
                  <c:v>0</c:v>
                </c:pt>
                <c:pt idx="433">
                  <c:v>31</c:v>
                </c:pt>
                <c:pt idx="434">
                  <c:v>13</c:v>
                </c:pt>
                <c:pt idx="435">
                  <c:v>7</c:v>
                </c:pt>
                <c:pt idx="436">
                  <c:v>17</c:v>
                </c:pt>
                <c:pt idx="437">
                  <c:v>52</c:v>
                </c:pt>
                <c:pt idx="438">
                  <c:v>0</c:v>
                </c:pt>
                <c:pt idx="439">
                  <c:v>0</c:v>
                </c:pt>
                <c:pt idx="440">
                  <c:v>19</c:v>
                </c:pt>
                <c:pt idx="441">
                  <c:v>19</c:v>
                </c:pt>
                <c:pt idx="442">
                  <c:v>24</c:v>
                </c:pt>
                <c:pt idx="443">
                  <c:v>24</c:v>
                </c:pt>
                <c:pt idx="444">
                  <c:v>8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9</c:v>
                </c:pt>
                <c:pt idx="449">
                  <c:v>12</c:v>
                </c:pt>
                <c:pt idx="450">
                  <c:v>21</c:v>
                </c:pt>
                <c:pt idx="451">
                  <c:v>25</c:v>
                </c:pt>
                <c:pt idx="452">
                  <c:v>0</c:v>
                </c:pt>
                <c:pt idx="453">
                  <c:v>0</c:v>
                </c:pt>
                <c:pt idx="454">
                  <c:v>64</c:v>
                </c:pt>
                <c:pt idx="455">
                  <c:v>35</c:v>
                </c:pt>
                <c:pt idx="456">
                  <c:v>18</c:v>
                </c:pt>
                <c:pt idx="457">
                  <c:v>7</c:v>
                </c:pt>
                <c:pt idx="458">
                  <c:v>4</c:v>
                </c:pt>
                <c:pt idx="459">
                  <c:v>1</c:v>
                </c:pt>
                <c:pt idx="460">
                  <c:v>0</c:v>
                </c:pt>
                <c:pt idx="461">
                  <c:v>8</c:v>
                </c:pt>
                <c:pt idx="462">
                  <c:v>2</c:v>
                </c:pt>
                <c:pt idx="463">
                  <c:v>0</c:v>
                </c:pt>
                <c:pt idx="464">
                  <c:v>4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2</c:v>
                </c:pt>
                <c:pt idx="472">
                  <c:v>4</c:v>
                </c:pt>
                <c:pt idx="473">
                  <c:v>2</c:v>
                </c:pt>
                <c:pt idx="474">
                  <c:v>0</c:v>
                </c:pt>
                <c:pt idx="475">
                  <c:v>12</c:v>
                </c:pt>
                <c:pt idx="476">
                  <c:v>49</c:v>
                </c:pt>
                <c:pt idx="477">
                  <c:v>48</c:v>
                </c:pt>
                <c:pt idx="478">
                  <c:v>35</c:v>
                </c:pt>
                <c:pt idx="479">
                  <c:v>32</c:v>
                </c:pt>
                <c:pt idx="480">
                  <c:v>25</c:v>
                </c:pt>
                <c:pt idx="481">
                  <c:v>0</c:v>
                </c:pt>
                <c:pt idx="482">
                  <c:v>12</c:v>
                </c:pt>
                <c:pt idx="483">
                  <c:v>40</c:v>
                </c:pt>
                <c:pt idx="484">
                  <c:v>40</c:v>
                </c:pt>
                <c:pt idx="485">
                  <c:v>15</c:v>
                </c:pt>
                <c:pt idx="486">
                  <c:v>13</c:v>
                </c:pt>
                <c:pt idx="487">
                  <c:v>0</c:v>
                </c:pt>
                <c:pt idx="488">
                  <c:v>0</c:v>
                </c:pt>
                <c:pt idx="489">
                  <c:v>26</c:v>
                </c:pt>
                <c:pt idx="490">
                  <c:v>24</c:v>
                </c:pt>
                <c:pt idx="491">
                  <c:v>29</c:v>
                </c:pt>
                <c:pt idx="492">
                  <c:v>37</c:v>
                </c:pt>
                <c:pt idx="493">
                  <c:v>35</c:v>
                </c:pt>
                <c:pt idx="494">
                  <c:v>0</c:v>
                </c:pt>
                <c:pt idx="495">
                  <c:v>0</c:v>
                </c:pt>
                <c:pt idx="496">
                  <c:v>26</c:v>
                </c:pt>
                <c:pt idx="497">
                  <c:v>15</c:v>
                </c:pt>
                <c:pt idx="498">
                  <c:v>11</c:v>
                </c:pt>
                <c:pt idx="499">
                  <c:v>18</c:v>
                </c:pt>
                <c:pt idx="500">
                  <c:v>11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2</c:v>
                </c:pt>
                <c:pt idx="507">
                  <c:v>2</c:v>
                </c:pt>
                <c:pt idx="508">
                  <c:v>0</c:v>
                </c:pt>
                <c:pt idx="509">
                  <c:v>0</c:v>
                </c:pt>
                <c:pt idx="510">
                  <c:v>6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3</c:v>
                </c:pt>
                <c:pt idx="522">
                  <c:v>0</c:v>
                </c:pt>
                <c:pt idx="523">
                  <c:v>0</c:v>
                </c:pt>
                <c:pt idx="524">
                  <c:v>10</c:v>
                </c:pt>
                <c:pt idx="52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F5-4B55-A58F-28377A14B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6502712"/>
        <c:axId val="4565046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通常ペースの溶接時間</c:v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阪上班!$OP$234:$APW$234</c15:sqref>
                        </c15:formulaRef>
                      </c:ext>
                    </c:extLst>
                    <c:numCache>
                      <c:formatCode>m/d;@</c:formatCode>
                      <c:ptCount val="710"/>
                      <c:pt idx="0">
                        <c:v>45678</c:v>
                      </c:pt>
                      <c:pt idx="1">
                        <c:v>45679</c:v>
                      </c:pt>
                      <c:pt idx="2">
                        <c:v>45680</c:v>
                      </c:pt>
                      <c:pt idx="3">
                        <c:v>45681</c:v>
                      </c:pt>
                      <c:pt idx="4">
                        <c:v>45682</c:v>
                      </c:pt>
                      <c:pt idx="5">
                        <c:v>45683</c:v>
                      </c:pt>
                      <c:pt idx="6">
                        <c:v>45684</c:v>
                      </c:pt>
                      <c:pt idx="7">
                        <c:v>45685</c:v>
                      </c:pt>
                      <c:pt idx="8">
                        <c:v>45686</c:v>
                      </c:pt>
                      <c:pt idx="9">
                        <c:v>45687</c:v>
                      </c:pt>
                      <c:pt idx="10">
                        <c:v>45688</c:v>
                      </c:pt>
                      <c:pt idx="11">
                        <c:v>45689</c:v>
                      </c:pt>
                      <c:pt idx="12">
                        <c:v>45690</c:v>
                      </c:pt>
                      <c:pt idx="13">
                        <c:v>45691</c:v>
                      </c:pt>
                      <c:pt idx="14">
                        <c:v>45692</c:v>
                      </c:pt>
                      <c:pt idx="15">
                        <c:v>45693</c:v>
                      </c:pt>
                      <c:pt idx="16">
                        <c:v>45694</c:v>
                      </c:pt>
                      <c:pt idx="17">
                        <c:v>45695</c:v>
                      </c:pt>
                      <c:pt idx="18">
                        <c:v>45696</c:v>
                      </c:pt>
                      <c:pt idx="19">
                        <c:v>45697</c:v>
                      </c:pt>
                      <c:pt idx="20">
                        <c:v>45698</c:v>
                      </c:pt>
                      <c:pt idx="21">
                        <c:v>45699</c:v>
                      </c:pt>
                      <c:pt idx="22">
                        <c:v>45700</c:v>
                      </c:pt>
                      <c:pt idx="23">
                        <c:v>45701</c:v>
                      </c:pt>
                      <c:pt idx="24">
                        <c:v>45702</c:v>
                      </c:pt>
                      <c:pt idx="25">
                        <c:v>45703</c:v>
                      </c:pt>
                      <c:pt idx="26">
                        <c:v>45704</c:v>
                      </c:pt>
                      <c:pt idx="27">
                        <c:v>45705</c:v>
                      </c:pt>
                      <c:pt idx="28">
                        <c:v>45706</c:v>
                      </c:pt>
                      <c:pt idx="29">
                        <c:v>45707</c:v>
                      </c:pt>
                      <c:pt idx="30">
                        <c:v>45708</c:v>
                      </c:pt>
                      <c:pt idx="31">
                        <c:v>45709</c:v>
                      </c:pt>
                      <c:pt idx="32">
                        <c:v>45710</c:v>
                      </c:pt>
                      <c:pt idx="33">
                        <c:v>45711</c:v>
                      </c:pt>
                      <c:pt idx="34">
                        <c:v>45712</c:v>
                      </c:pt>
                      <c:pt idx="35">
                        <c:v>45713</c:v>
                      </c:pt>
                      <c:pt idx="36">
                        <c:v>45714</c:v>
                      </c:pt>
                      <c:pt idx="37">
                        <c:v>45715</c:v>
                      </c:pt>
                      <c:pt idx="38">
                        <c:v>45716</c:v>
                      </c:pt>
                      <c:pt idx="39">
                        <c:v>45717</c:v>
                      </c:pt>
                      <c:pt idx="40">
                        <c:v>45718</c:v>
                      </c:pt>
                      <c:pt idx="41">
                        <c:v>45719</c:v>
                      </c:pt>
                      <c:pt idx="42">
                        <c:v>45720</c:v>
                      </c:pt>
                      <c:pt idx="43">
                        <c:v>45721</c:v>
                      </c:pt>
                      <c:pt idx="44">
                        <c:v>45722</c:v>
                      </c:pt>
                      <c:pt idx="45">
                        <c:v>45723</c:v>
                      </c:pt>
                      <c:pt idx="46">
                        <c:v>45724</c:v>
                      </c:pt>
                      <c:pt idx="47">
                        <c:v>45725</c:v>
                      </c:pt>
                      <c:pt idx="48">
                        <c:v>45726</c:v>
                      </c:pt>
                      <c:pt idx="49">
                        <c:v>45727</c:v>
                      </c:pt>
                      <c:pt idx="50">
                        <c:v>45728</c:v>
                      </c:pt>
                      <c:pt idx="51">
                        <c:v>45729</c:v>
                      </c:pt>
                      <c:pt idx="52">
                        <c:v>45730</c:v>
                      </c:pt>
                      <c:pt idx="53">
                        <c:v>45731</c:v>
                      </c:pt>
                      <c:pt idx="54">
                        <c:v>45732</c:v>
                      </c:pt>
                      <c:pt idx="55">
                        <c:v>45733</c:v>
                      </c:pt>
                      <c:pt idx="56">
                        <c:v>45734</c:v>
                      </c:pt>
                      <c:pt idx="57">
                        <c:v>45735</c:v>
                      </c:pt>
                      <c:pt idx="58">
                        <c:v>45736</c:v>
                      </c:pt>
                      <c:pt idx="59">
                        <c:v>45737</c:v>
                      </c:pt>
                      <c:pt idx="60">
                        <c:v>45738</c:v>
                      </c:pt>
                      <c:pt idx="61">
                        <c:v>45739</c:v>
                      </c:pt>
                      <c:pt idx="62">
                        <c:v>45740</c:v>
                      </c:pt>
                      <c:pt idx="63">
                        <c:v>45741</c:v>
                      </c:pt>
                      <c:pt idx="64">
                        <c:v>45742</c:v>
                      </c:pt>
                      <c:pt idx="65">
                        <c:v>45743</c:v>
                      </c:pt>
                      <c:pt idx="66">
                        <c:v>45744</c:v>
                      </c:pt>
                      <c:pt idx="67">
                        <c:v>45745</c:v>
                      </c:pt>
                      <c:pt idx="68">
                        <c:v>45746</c:v>
                      </c:pt>
                      <c:pt idx="69">
                        <c:v>45747</c:v>
                      </c:pt>
                      <c:pt idx="70">
                        <c:v>45748</c:v>
                      </c:pt>
                      <c:pt idx="71">
                        <c:v>45749</c:v>
                      </c:pt>
                      <c:pt idx="72">
                        <c:v>45750</c:v>
                      </c:pt>
                      <c:pt idx="73">
                        <c:v>45751</c:v>
                      </c:pt>
                      <c:pt idx="74">
                        <c:v>45752</c:v>
                      </c:pt>
                      <c:pt idx="75">
                        <c:v>45753</c:v>
                      </c:pt>
                      <c:pt idx="76">
                        <c:v>45754</c:v>
                      </c:pt>
                      <c:pt idx="77">
                        <c:v>45755</c:v>
                      </c:pt>
                      <c:pt idx="78">
                        <c:v>45756</c:v>
                      </c:pt>
                      <c:pt idx="79">
                        <c:v>45757</c:v>
                      </c:pt>
                      <c:pt idx="80">
                        <c:v>45758</c:v>
                      </c:pt>
                      <c:pt idx="81">
                        <c:v>45759</c:v>
                      </c:pt>
                      <c:pt idx="82">
                        <c:v>45760</c:v>
                      </c:pt>
                      <c:pt idx="83">
                        <c:v>45761</c:v>
                      </c:pt>
                      <c:pt idx="84">
                        <c:v>45762</c:v>
                      </c:pt>
                      <c:pt idx="85">
                        <c:v>45763</c:v>
                      </c:pt>
                      <c:pt idx="86">
                        <c:v>45764</c:v>
                      </c:pt>
                      <c:pt idx="87">
                        <c:v>45765</c:v>
                      </c:pt>
                      <c:pt idx="88">
                        <c:v>45766</c:v>
                      </c:pt>
                      <c:pt idx="89">
                        <c:v>45767</c:v>
                      </c:pt>
                      <c:pt idx="90">
                        <c:v>45768</c:v>
                      </c:pt>
                      <c:pt idx="91">
                        <c:v>45769</c:v>
                      </c:pt>
                      <c:pt idx="92">
                        <c:v>45770</c:v>
                      </c:pt>
                      <c:pt idx="93">
                        <c:v>45771</c:v>
                      </c:pt>
                      <c:pt idx="94">
                        <c:v>45772</c:v>
                      </c:pt>
                      <c:pt idx="95">
                        <c:v>45773</c:v>
                      </c:pt>
                      <c:pt idx="96">
                        <c:v>45774</c:v>
                      </c:pt>
                      <c:pt idx="97">
                        <c:v>45775</c:v>
                      </c:pt>
                      <c:pt idx="98">
                        <c:v>45776</c:v>
                      </c:pt>
                      <c:pt idx="99">
                        <c:v>45777</c:v>
                      </c:pt>
                      <c:pt idx="100">
                        <c:v>45778</c:v>
                      </c:pt>
                      <c:pt idx="101">
                        <c:v>45779</c:v>
                      </c:pt>
                      <c:pt idx="102">
                        <c:v>45780</c:v>
                      </c:pt>
                      <c:pt idx="103">
                        <c:v>45781</c:v>
                      </c:pt>
                      <c:pt idx="104">
                        <c:v>45782</c:v>
                      </c:pt>
                      <c:pt idx="105">
                        <c:v>45783</c:v>
                      </c:pt>
                      <c:pt idx="106">
                        <c:v>45784</c:v>
                      </c:pt>
                      <c:pt idx="107">
                        <c:v>45785</c:v>
                      </c:pt>
                      <c:pt idx="108">
                        <c:v>45786</c:v>
                      </c:pt>
                      <c:pt idx="109">
                        <c:v>45787</c:v>
                      </c:pt>
                      <c:pt idx="110">
                        <c:v>45788</c:v>
                      </c:pt>
                      <c:pt idx="111">
                        <c:v>45789</c:v>
                      </c:pt>
                      <c:pt idx="112">
                        <c:v>45790</c:v>
                      </c:pt>
                      <c:pt idx="113">
                        <c:v>45791</c:v>
                      </c:pt>
                      <c:pt idx="114">
                        <c:v>45792</c:v>
                      </c:pt>
                      <c:pt idx="115">
                        <c:v>45793</c:v>
                      </c:pt>
                      <c:pt idx="116">
                        <c:v>45794</c:v>
                      </c:pt>
                      <c:pt idx="117">
                        <c:v>45795</c:v>
                      </c:pt>
                      <c:pt idx="118">
                        <c:v>45796</c:v>
                      </c:pt>
                      <c:pt idx="119">
                        <c:v>45797</c:v>
                      </c:pt>
                      <c:pt idx="120">
                        <c:v>45798</c:v>
                      </c:pt>
                      <c:pt idx="121">
                        <c:v>45799</c:v>
                      </c:pt>
                      <c:pt idx="122">
                        <c:v>45800</c:v>
                      </c:pt>
                      <c:pt idx="123">
                        <c:v>45801</c:v>
                      </c:pt>
                      <c:pt idx="124">
                        <c:v>45802</c:v>
                      </c:pt>
                      <c:pt idx="125">
                        <c:v>45803</c:v>
                      </c:pt>
                      <c:pt idx="126">
                        <c:v>45804</c:v>
                      </c:pt>
                      <c:pt idx="127">
                        <c:v>45805</c:v>
                      </c:pt>
                      <c:pt idx="128">
                        <c:v>45806</c:v>
                      </c:pt>
                      <c:pt idx="129">
                        <c:v>45807</c:v>
                      </c:pt>
                      <c:pt idx="130">
                        <c:v>45808</c:v>
                      </c:pt>
                      <c:pt idx="131">
                        <c:v>45809</c:v>
                      </c:pt>
                      <c:pt idx="132">
                        <c:v>45810</c:v>
                      </c:pt>
                      <c:pt idx="133">
                        <c:v>45811</c:v>
                      </c:pt>
                      <c:pt idx="134">
                        <c:v>45812</c:v>
                      </c:pt>
                      <c:pt idx="135">
                        <c:v>45813</c:v>
                      </c:pt>
                      <c:pt idx="136">
                        <c:v>45814</c:v>
                      </c:pt>
                      <c:pt idx="137">
                        <c:v>45815</c:v>
                      </c:pt>
                      <c:pt idx="138">
                        <c:v>45816</c:v>
                      </c:pt>
                      <c:pt idx="139">
                        <c:v>45817</c:v>
                      </c:pt>
                      <c:pt idx="140">
                        <c:v>45818</c:v>
                      </c:pt>
                      <c:pt idx="141">
                        <c:v>45819</c:v>
                      </c:pt>
                      <c:pt idx="142">
                        <c:v>45820</c:v>
                      </c:pt>
                      <c:pt idx="143">
                        <c:v>45821</c:v>
                      </c:pt>
                      <c:pt idx="144">
                        <c:v>45822</c:v>
                      </c:pt>
                      <c:pt idx="145">
                        <c:v>45823</c:v>
                      </c:pt>
                      <c:pt idx="146">
                        <c:v>45824</c:v>
                      </c:pt>
                      <c:pt idx="147">
                        <c:v>45825</c:v>
                      </c:pt>
                      <c:pt idx="148">
                        <c:v>45826</c:v>
                      </c:pt>
                      <c:pt idx="149">
                        <c:v>45827</c:v>
                      </c:pt>
                      <c:pt idx="150">
                        <c:v>45828</c:v>
                      </c:pt>
                      <c:pt idx="151">
                        <c:v>45829</c:v>
                      </c:pt>
                      <c:pt idx="152">
                        <c:v>45830</c:v>
                      </c:pt>
                      <c:pt idx="153">
                        <c:v>45831</c:v>
                      </c:pt>
                      <c:pt idx="154">
                        <c:v>45832</c:v>
                      </c:pt>
                      <c:pt idx="155">
                        <c:v>45833</c:v>
                      </c:pt>
                      <c:pt idx="156">
                        <c:v>45834</c:v>
                      </c:pt>
                      <c:pt idx="157">
                        <c:v>45835</c:v>
                      </c:pt>
                      <c:pt idx="158">
                        <c:v>45836</c:v>
                      </c:pt>
                      <c:pt idx="159">
                        <c:v>45837</c:v>
                      </c:pt>
                      <c:pt idx="160">
                        <c:v>45838</c:v>
                      </c:pt>
                      <c:pt idx="161">
                        <c:v>45839</c:v>
                      </c:pt>
                      <c:pt idx="162">
                        <c:v>45840</c:v>
                      </c:pt>
                      <c:pt idx="163">
                        <c:v>45841</c:v>
                      </c:pt>
                      <c:pt idx="164">
                        <c:v>45842</c:v>
                      </c:pt>
                      <c:pt idx="165">
                        <c:v>45843</c:v>
                      </c:pt>
                      <c:pt idx="166">
                        <c:v>45844</c:v>
                      </c:pt>
                      <c:pt idx="167">
                        <c:v>45845</c:v>
                      </c:pt>
                      <c:pt idx="168">
                        <c:v>45846</c:v>
                      </c:pt>
                      <c:pt idx="169">
                        <c:v>45847</c:v>
                      </c:pt>
                      <c:pt idx="170">
                        <c:v>45848</c:v>
                      </c:pt>
                      <c:pt idx="171">
                        <c:v>45849</c:v>
                      </c:pt>
                      <c:pt idx="172">
                        <c:v>45850</c:v>
                      </c:pt>
                      <c:pt idx="173">
                        <c:v>45851</c:v>
                      </c:pt>
                      <c:pt idx="174">
                        <c:v>45852</c:v>
                      </c:pt>
                      <c:pt idx="175">
                        <c:v>45853</c:v>
                      </c:pt>
                      <c:pt idx="176">
                        <c:v>45854</c:v>
                      </c:pt>
                      <c:pt idx="177">
                        <c:v>45855</c:v>
                      </c:pt>
                      <c:pt idx="178">
                        <c:v>45856</c:v>
                      </c:pt>
                      <c:pt idx="179">
                        <c:v>45857</c:v>
                      </c:pt>
                      <c:pt idx="180">
                        <c:v>45858</c:v>
                      </c:pt>
                      <c:pt idx="181">
                        <c:v>45859</c:v>
                      </c:pt>
                      <c:pt idx="182">
                        <c:v>45860</c:v>
                      </c:pt>
                      <c:pt idx="183">
                        <c:v>45861</c:v>
                      </c:pt>
                      <c:pt idx="184">
                        <c:v>45862</c:v>
                      </c:pt>
                      <c:pt idx="185">
                        <c:v>45863</c:v>
                      </c:pt>
                      <c:pt idx="186">
                        <c:v>45864</c:v>
                      </c:pt>
                      <c:pt idx="187">
                        <c:v>45865</c:v>
                      </c:pt>
                      <c:pt idx="188">
                        <c:v>45866</c:v>
                      </c:pt>
                      <c:pt idx="189">
                        <c:v>45867</c:v>
                      </c:pt>
                      <c:pt idx="190">
                        <c:v>45868</c:v>
                      </c:pt>
                      <c:pt idx="191">
                        <c:v>45869</c:v>
                      </c:pt>
                      <c:pt idx="192">
                        <c:v>45870</c:v>
                      </c:pt>
                      <c:pt idx="193">
                        <c:v>45871</c:v>
                      </c:pt>
                      <c:pt idx="194">
                        <c:v>45872</c:v>
                      </c:pt>
                      <c:pt idx="195">
                        <c:v>45873</c:v>
                      </c:pt>
                      <c:pt idx="196">
                        <c:v>45874</c:v>
                      </c:pt>
                      <c:pt idx="197">
                        <c:v>45875</c:v>
                      </c:pt>
                      <c:pt idx="198">
                        <c:v>45876</c:v>
                      </c:pt>
                      <c:pt idx="199">
                        <c:v>45877</c:v>
                      </c:pt>
                      <c:pt idx="200">
                        <c:v>45878</c:v>
                      </c:pt>
                      <c:pt idx="201">
                        <c:v>45879</c:v>
                      </c:pt>
                      <c:pt idx="202">
                        <c:v>45880</c:v>
                      </c:pt>
                      <c:pt idx="203">
                        <c:v>45881</c:v>
                      </c:pt>
                      <c:pt idx="204">
                        <c:v>45882</c:v>
                      </c:pt>
                      <c:pt idx="205">
                        <c:v>45883</c:v>
                      </c:pt>
                      <c:pt idx="206">
                        <c:v>45884</c:v>
                      </c:pt>
                      <c:pt idx="207">
                        <c:v>45885</c:v>
                      </c:pt>
                      <c:pt idx="208">
                        <c:v>45886</c:v>
                      </c:pt>
                      <c:pt idx="209">
                        <c:v>45887</c:v>
                      </c:pt>
                      <c:pt idx="210">
                        <c:v>45888</c:v>
                      </c:pt>
                      <c:pt idx="211">
                        <c:v>45889</c:v>
                      </c:pt>
                      <c:pt idx="212">
                        <c:v>45890</c:v>
                      </c:pt>
                      <c:pt idx="213">
                        <c:v>45891</c:v>
                      </c:pt>
                      <c:pt idx="214">
                        <c:v>45892</c:v>
                      </c:pt>
                      <c:pt idx="215">
                        <c:v>45893</c:v>
                      </c:pt>
                      <c:pt idx="216">
                        <c:v>45894</c:v>
                      </c:pt>
                      <c:pt idx="217">
                        <c:v>45895</c:v>
                      </c:pt>
                      <c:pt idx="218">
                        <c:v>45896</c:v>
                      </c:pt>
                      <c:pt idx="219">
                        <c:v>45897</c:v>
                      </c:pt>
                      <c:pt idx="220">
                        <c:v>45898</c:v>
                      </c:pt>
                      <c:pt idx="221">
                        <c:v>45899</c:v>
                      </c:pt>
                      <c:pt idx="222">
                        <c:v>45900</c:v>
                      </c:pt>
                      <c:pt idx="223">
                        <c:v>45901</c:v>
                      </c:pt>
                      <c:pt idx="224">
                        <c:v>45902</c:v>
                      </c:pt>
                      <c:pt idx="225">
                        <c:v>45903</c:v>
                      </c:pt>
                      <c:pt idx="226">
                        <c:v>45904</c:v>
                      </c:pt>
                      <c:pt idx="227">
                        <c:v>45905</c:v>
                      </c:pt>
                      <c:pt idx="228">
                        <c:v>45906</c:v>
                      </c:pt>
                      <c:pt idx="229">
                        <c:v>45907</c:v>
                      </c:pt>
                      <c:pt idx="230">
                        <c:v>45908</c:v>
                      </c:pt>
                      <c:pt idx="231">
                        <c:v>45909</c:v>
                      </c:pt>
                      <c:pt idx="232">
                        <c:v>45910</c:v>
                      </c:pt>
                      <c:pt idx="233">
                        <c:v>45911</c:v>
                      </c:pt>
                      <c:pt idx="234">
                        <c:v>45912</c:v>
                      </c:pt>
                      <c:pt idx="235">
                        <c:v>45913</c:v>
                      </c:pt>
                      <c:pt idx="236">
                        <c:v>45914</c:v>
                      </c:pt>
                      <c:pt idx="237">
                        <c:v>45915</c:v>
                      </c:pt>
                      <c:pt idx="238">
                        <c:v>45916</c:v>
                      </c:pt>
                      <c:pt idx="239">
                        <c:v>45917</c:v>
                      </c:pt>
                      <c:pt idx="240">
                        <c:v>45918</c:v>
                      </c:pt>
                      <c:pt idx="241">
                        <c:v>45919</c:v>
                      </c:pt>
                      <c:pt idx="242">
                        <c:v>45920</c:v>
                      </c:pt>
                      <c:pt idx="243">
                        <c:v>45921</c:v>
                      </c:pt>
                      <c:pt idx="244">
                        <c:v>45922</c:v>
                      </c:pt>
                      <c:pt idx="245">
                        <c:v>45923</c:v>
                      </c:pt>
                      <c:pt idx="246">
                        <c:v>45924</c:v>
                      </c:pt>
                      <c:pt idx="247">
                        <c:v>45925</c:v>
                      </c:pt>
                      <c:pt idx="248">
                        <c:v>45926</c:v>
                      </c:pt>
                      <c:pt idx="249">
                        <c:v>45927</c:v>
                      </c:pt>
                      <c:pt idx="250">
                        <c:v>45928</c:v>
                      </c:pt>
                      <c:pt idx="251">
                        <c:v>45929</c:v>
                      </c:pt>
                      <c:pt idx="252">
                        <c:v>45930</c:v>
                      </c:pt>
                      <c:pt idx="253">
                        <c:v>45931</c:v>
                      </c:pt>
                      <c:pt idx="254">
                        <c:v>45932</c:v>
                      </c:pt>
                      <c:pt idx="255">
                        <c:v>45933</c:v>
                      </c:pt>
                      <c:pt idx="256">
                        <c:v>45934</c:v>
                      </c:pt>
                      <c:pt idx="257">
                        <c:v>45935</c:v>
                      </c:pt>
                      <c:pt idx="258">
                        <c:v>45936</c:v>
                      </c:pt>
                      <c:pt idx="259">
                        <c:v>45937</c:v>
                      </c:pt>
                      <c:pt idx="260">
                        <c:v>45938</c:v>
                      </c:pt>
                      <c:pt idx="261">
                        <c:v>45939</c:v>
                      </c:pt>
                      <c:pt idx="262">
                        <c:v>45940</c:v>
                      </c:pt>
                      <c:pt idx="263">
                        <c:v>45941</c:v>
                      </c:pt>
                      <c:pt idx="264">
                        <c:v>45942</c:v>
                      </c:pt>
                      <c:pt idx="265">
                        <c:v>45943</c:v>
                      </c:pt>
                      <c:pt idx="266">
                        <c:v>45944</c:v>
                      </c:pt>
                      <c:pt idx="267">
                        <c:v>45945</c:v>
                      </c:pt>
                      <c:pt idx="268">
                        <c:v>45946</c:v>
                      </c:pt>
                      <c:pt idx="269">
                        <c:v>45947</c:v>
                      </c:pt>
                      <c:pt idx="270">
                        <c:v>45948</c:v>
                      </c:pt>
                      <c:pt idx="271">
                        <c:v>45949</c:v>
                      </c:pt>
                      <c:pt idx="272">
                        <c:v>45950</c:v>
                      </c:pt>
                      <c:pt idx="273">
                        <c:v>45951</c:v>
                      </c:pt>
                      <c:pt idx="274">
                        <c:v>45952</c:v>
                      </c:pt>
                      <c:pt idx="275">
                        <c:v>45953</c:v>
                      </c:pt>
                      <c:pt idx="276">
                        <c:v>45954</c:v>
                      </c:pt>
                      <c:pt idx="277">
                        <c:v>45955</c:v>
                      </c:pt>
                      <c:pt idx="278">
                        <c:v>45956</c:v>
                      </c:pt>
                      <c:pt idx="279">
                        <c:v>45957</c:v>
                      </c:pt>
                      <c:pt idx="280">
                        <c:v>45958</c:v>
                      </c:pt>
                      <c:pt idx="281">
                        <c:v>45959</c:v>
                      </c:pt>
                      <c:pt idx="282">
                        <c:v>45960</c:v>
                      </c:pt>
                      <c:pt idx="283">
                        <c:v>45961</c:v>
                      </c:pt>
                      <c:pt idx="284">
                        <c:v>45962</c:v>
                      </c:pt>
                      <c:pt idx="285">
                        <c:v>45963</c:v>
                      </c:pt>
                      <c:pt idx="286">
                        <c:v>45964</c:v>
                      </c:pt>
                      <c:pt idx="287">
                        <c:v>45965</c:v>
                      </c:pt>
                      <c:pt idx="288">
                        <c:v>45966</c:v>
                      </c:pt>
                      <c:pt idx="289">
                        <c:v>45967</c:v>
                      </c:pt>
                      <c:pt idx="290">
                        <c:v>45968</c:v>
                      </c:pt>
                      <c:pt idx="291">
                        <c:v>45969</c:v>
                      </c:pt>
                      <c:pt idx="292">
                        <c:v>45970</c:v>
                      </c:pt>
                      <c:pt idx="293">
                        <c:v>45971</c:v>
                      </c:pt>
                      <c:pt idx="294">
                        <c:v>45972</c:v>
                      </c:pt>
                      <c:pt idx="295">
                        <c:v>45973</c:v>
                      </c:pt>
                      <c:pt idx="296">
                        <c:v>45974</c:v>
                      </c:pt>
                      <c:pt idx="297">
                        <c:v>45975</c:v>
                      </c:pt>
                      <c:pt idx="298">
                        <c:v>45976</c:v>
                      </c:pt>
                      <c:pt idx="299">
                        <c:v>45977</c:v>
                      </c:pt>
                      <c:pt idx="300">
                        <c:v>45978</c:v>
                      </c:pt>
                      <c:pt idx="301">
                        <c:v>45979</c:v>
                      </c:pt>
                      <c:pt idx="302">
                        <c:v>45980</c:v>
                      </c:pt>
                      <c:pt idx="303">
                        <c:v>45981</c:v>
                      </c:pt>
                      <c:pt idx="304">
                        <c:v>45982</c:v>
                      </c:pt>
                      <c:pt idx="305">
                        <c:v>45983</c:v>
                      </c:pt>
                      <c:pt idx="306">
                        <c:v>45984</c:v>
                      </c:pt>
                      <c:pt idx="307">
                        <c:v>45985</c:v>
                      </c:pt>
                      <c:pt idx="308">
                        <c:v>45986</c:v>
                      </c:pt>
                      <c:pt idx="309">
                        <c:v>45987</c:v>
                      </c:pt>
                      <c:pt idx="310">
                        <c:v>45988</c:v>
                      </c:pt>
                      <c:pt idx="311">
                        <c:v>45989</c:v>
                      </c:pt>
                      <c:pt idx="312">
                        <c:v>45990</c:v>
                      </c:pt>
                      <c:pt idx="313">
                        <c:v>45991</c:v>
                      </c:pt>
                      <c:pt idx="314">
                        <c:v>45992</c:v>
                      </c:pt>
                      <c:pt idx="315">
                        <c:v>45993</c:v>
                      </c:pt>
                      <c:pt idx="316">
                        <c:v>45994</c:v>
                      </c:pt>
                      <c:pt idx="317">
                        <c:v>45995</c:v>
                      </c:pt>
                      <c:pt idx="318">
                        <c:v>45996</c:v>
                      </c:pt>
                      <c:pt idx="319">
                        <c:v>45997</c:v>
                      </c:pt>
                      <c:pt idx="320">
                        <c:v>45998</c:v>
                      </c:pt>
                      <c:pt idx="321">
                        <c:v>45999</c:v>
                      </c:pt>
                      <c:pt idx="322">
                        <c:v>46000</c:v>
                      </c:pt>
                      <c:pt idx="323">
                        <c:v>46001</c:v>
                      </c:pt>
                      <c:pt idx="324">
                        <c:v>46002</c:v>
                      </c:pt>
                      <c:pt idx="325">
                        <c:v>46003</c:v>
                      </c:pt>
                      <c:pt idx="326">
                        <c:v>46004</c:v>
                      </c:pt>
                      <c:pt idx="327">
                        <c:v>46005</c:v>
                      </c:pt>
                      <c:pt idx="328">
                        <c:v>46006</c:v>
                      </c:pt>
                      <c:pt idx="329">
                        <c:v>46007</c:v>
                      </c:pt>
                      <c:pt idx="330">
                        <c:v>46008</c:v>
                      </c:pt>
                      <c:pt idx="331">
                        <c:v>46009</c:v>
                      </c:pt>
                      <c:pt idx="332">
                        <c:v>46010</c:v>
                      </c:pt>
                      <c:pt idx="333">
                        <c:v>46011</c:v>
                      </c:pt>
                      <c:pt idx="334">
                        <c:v>46012</c:v>
                      </c:pt>
                      <c:pt idx="335">
                        <c:v>46013</c:v>
                      </c:pt>
                      <c:pt idx="336">
                        <c:v>46014</c:v>
                      </c:pt>
                      <c:pt idx="337">
                        <c:v>46015</c:v>
                      </c:pt>
                      <c:pt idx="338">
                        <c:v>46016</c:v>
                      </c:pt>
                      <c:pt idx="339">
                        <c:v>46017</c:v>
                      </c:pt>
                      <c:pt idx="340">
                        <c:v>46018</c:v>
                      </c:pt>
                      <c:pt idx="341">
                        <c:v>46019</c:v>
                      </c:pt>
                      <c:pt idx="342">
                        <c:v>46020</c:v>
                      </c:pt>
                      <c:pt idx="343">
                        <c:v>46021</c:v>
                      </c:pt>
                      <c:pt idx="344">
                        <c:v>46022</c:v>
                      </c:pt>
                      <c:pt idx="345">
                        <c:v>46023</c:v>
                      </c:pt>
                      <c:pt idx="346">
                        <c:v>46024</c:v>
                      </c:pt>
                      <c:pt idx="347">
                        <c:v>46025</c:v>
                      </c:pt>
                      <c:pt idx="348">
                        <c:v>46026</c:v>
                      </c:pt>
                      <c:pt idx="349">
                        <c:v>46027</c:v>
                      </c:pt>
                      <c:pt idx="350">
                        <c:v>46028</c:v>
                      </c:pt>
                      <c:pt idx="351">
                        <c:v>46029</c:v>
                      </c:pt>
                      <c:pt idx="352">
                        <c:v>46030</c:v>
                      </c:pt>
                      <c:pt idx="353">
                        <c:v>46031</c:v>
                      </c:pt>
                      <c:pt idx="354">
                        <c:v>46032</c:v>
                      </c:pt>
                      <c:pt idx="355">
                        <c:v>46033</c:v>
                      </c:pt>
                      <c:pt idx="356">
                        <c:v>46034</c:v>
                      </c:pt>
                      <c:pt idx="357">
                        <c:v>46035</c:v>
                      </c:pt>
                      <c:pt idx="358">
                        <c:v>46036</c:v>
                      </c:pt>
                      <c:pt idx="359">
                        <c:v>46037</c:v>
                      </c:pt>
                      <c:pt idx="360">
                        <c:v>46038</c:v>
                      </c:pt>
                      <c:pt idx="361">
                        <c:v>46039</c:v>
                      </c:pt>
                      <c:pt idx="362">
                        <c:v>46040</c:v>
                      </c:pt>
                      <c:pt idx="363">
                        <c:v>46041</c:v>
                      </c:pt>
                      <c:pt idx="364">
                        <c:v>46042</c:v>
                      </c:pt>
                      <c:pt idx="365">
                        <c:v>46043</c:v>
                      </c:pt>
                      <c:pt idx="366">
                        <c:v>46044</c:v>
                      </c:pt>
                      <c:pt idx="367">
                        <c:v>46045</c:v>
                      </c:pt>
                      <c:pt idx="368">
                        <c:v>46046</c:v>
                      </c:pt>
                      <c:pt idx="369">
                        <c:v>46047</c:v>
                      </c:pt>
                      <c:pt idx="370">
                        <c:v>46048</c:v>
                      </c:pt>
                      <c:pt idx="371">
                        <c:v>46049</c:v>
                      </c:pt>
                      <c:pt idx="372">
                        <c:v>46050</c:v>
                      </c:pt>
                      <c:pt idx="373">
                        <c:v>46051</c:v>
                      </c:pt>
                      <c:pt idx="374">
                        <c:v>46052</c:v>
                      </c:pt>
                      <c:pt idx="375">
                        <c:v>46053</c:v>
                      </c:pt>
                      <c:pt idx="376">
                        <c:v>46054</c:v>
                      </c:pt>
                      <c:pt idx="377">
                        <c:v>46055</c:v>
                      </c:pt>
                      <c:pt idx="378">
                        <c:v>46056</c:v>
                      </c:pt>
                      <c:pt idx="379">
                        <c:v>46057</c:v>
                      </c:pt>
                      <c:pt idx="380">
                        <c:v>46058</c:v>
                      </c:pt>
                      <c:pt idx="381">
                        <c:v>46059</c:v>
                      </c:pt>
                      <c:pt idx="382">
                        <c:v>46060</c:v>
                      </c:pt>
                      <c:pt idx="383">
                        <c:v>46061</c:v>
                      </c:pt>
                      <c:pt idx="384">
                        <c:v>46062</c:v>
                      </c:pt>
                      <c:pt idx="385">
                        <c:v>46063</c:v>
                      </c:pt>
                      <c:pt idx="386">
                        <c:v>46064</c:v>
                      </c:pt>
                      <c:pt idx="387">
                        <c:v>46065</c:v>
                      </c:pt>
                      <c:pt idx="388">
                        <c:v>46066</c:v>
                      </c:pt>
                      <c:pt idx="389">
                        <c:v>46067</c:v>
                      </c:pt>
                      <c:pt idx="390">
                        <c:v>46068</c:v>
                      </c:pt>
                      <c:pt idx="391">
                        <c:v>46069</c:v>
                      </c:pt>
                      <c:pt idx="392">
                        <c:v>46070</c:v>
                      </c:pt>
                      <c:pt idx="393">
                        <c:v>46071</c:v>
                      </c:pt>
                      <c:pt idx="394">
                        <c:v>46072</c:v>
                      </c:pt>
                      <c:pt idx="395">
                        <c:v>46073</c:v>
                      </c:pt>
                      <c:pt idx="396">
                        <c:v>46074</c:v>
                      </c:pt>
                      <c:pt idx="397">
                        <c:v>46075</c:v>
                      </c:pt>
                      <c:pt idx="398">
                        <c:v>46076</c:v>
                      </c:pt>
                      <c:pt idx="399">
                        <c:v>46077</c:v>
                      </c:pt>
                      <c:pt idx="400">
                        <c:v>46078</c:v>
                      </c:pt>
                      <c:pt idx="401">
                        <c:v>46079</c:v>
                      </c:pt>
                      <c:pt idx="402">
                        <c:v>46080</c:v>
                      </c:pt>
                      <c:pt idx="403">
                        <c:v>46081</c:v>
                      </c:pt>
                      <c:pt idx="404">
                        <c:v>46082</c:v>
                      </c:pt>
                      <c:pt idx="405">
                        <c:v>46083</c:v>
                      </c:pt>
                      <c:pt idx="406">
                        <c:v>46084</c:v>
                      </c:pt>
                      <c:pt idx="407">
                        <c:v>46085</c:v>
                      </c:pt>
                      <c:pt idx="408">
                        <c:v>46086</c:v>
                      </c:pt>
                      <c:pt idx="409">
                        <c:v>46087</c:v>
                      </c:pt>
                      <c:pt idx="410">
                        <c:v>46088</c:v>
                      </c:pt>
                      <c:pt idx="411">
                        <c:v>46089</c:v>
                      </c:pt>
                      <c:pt idx="412">
                        <c:v>46090</c:v>
                      </c:pt>
                      <c:pt idx="413">
                        <c:v>46091</c:v>
                      </c:pt>
                      <c:pt idx="414">
                        <c:v>46092</c:v>
                      </c:pt>
                      <c:pt idx="415">
                        <c:v>46093</c:v>
                      </c:pt>
                      <c:pt idx="416">
                        <c:v>46094</c:v>
                      </c:pt>
                      <c:pt idx="417">
                        <c:v>46095</c:v>
                      </c:pt>
                      <c:pt idx="418">
                        <c:v>46096</c:v>
                      </c:pt>
                      <c:pt idx="419">
                        <c:v>46097</c:v>
                      </c:pt>
                      <c:pt idx="420">
                        <c:v>46098</c:v>
                      </c:pt>
                      <c:pt idx="421">
                        <c:v>46099</c:v>
                      </c:pt>
                      <c:pt idx="422">
                        <c:v>46100</c:v>
                      </c:pt>
                      <c:pt idx="423">
                        <c:v>46101</c:v>
                      </c:pt>
                      <c:pt idx="424">
                        <c:v>46102</c:v>
                      </c:pt>
                      <c:pt idx="425">
                        <c:v>46103</c:v>
                      </c:pt>
                      <c:pt idx="426">
                        <c:v>46104</c:v>
                      </c:pt>
                      <c:pt idx="427">
                        <c:v>46105</c:v>
                      </c:pt>
                      <c:pt idx="428">
                        <c:v>46106</c:v>
                      </c:pt>
                      <c:pt idx="429">
                        <c:v>46107</c:v>
                      </c:pt>
                      <c:pt idx="430">
                        <c:v>46108</c:v>
                      </c:pt>
                      <c:pt idx="431">
                        <c:v>46109</c:v>
                      </c:pt>
                      <c:pt idx="432">
                        <c:v>46110</c:v>
                      </c:pt>
                      <c:pt idx="433">
                        <c:v>46111</c:v>
                      </c:pt>
                      <c:pt idx="434">
                        <c:v>46112</c:v>
                      </c:pt>
                      <c:pt idx="435">
                        <c:v>46113</c:v>
                      </c:pt>
                      <c:pt idx="436">
                        <c:v>46114</c:v>
                      </c:pt>
                      <c:pt idx="437">
                        <c:v>46115</c:v>
                      </c:pt>
                      <c:pt idx="438">
                        <c:v>46116</c:v>
                      </c:pt>
                      <c:pt idx="439">
                        <c:v>46117</c:v>
                      </c:pt>
                      <c:pt idx="440">
                        <c:v>46118</c:v>
                      </c:pt>
                      <c:pt idx="441">
                        <c:v>46119</c:v>
                      </c:pt>
                      <c:pt idx="442">
                        <c:v>46120</c:v>
                      </c:pt>
                      <c:pt idx="443">
                        <c:v>46121</c:v>
                      </c:pt>
                      <c:pt idx="444">
                        <c:v>46122</c:v>
                      </c:pt>
                      <c:pt idx="445">
                        <c:v>46123</c:v>
                      </c:pt>
                      <c:pt idx="446">
                        <c:v>46124</c:v>
                      </c:pt>
                      <c:pt idx="447">
                        <c:v>46125</c:v>
                      </c:pt>
                      <c:pt idx="448">
                        <c:v>46126</c:v>
                      </c:pt>
                      <c:pt idx="449">
                        <c:v>46127</c:v>
                      </c:pt>
                      <c:pt idx="450">
                        <c:v>46128</c:v>
                      </c:pt>
                      <c:pt idx="451">
                        <c:v>46129</c:v>
                      </c:pt>
                      <c:pt idx="452">
                        <c:v>46130</c:v>
                      </c:pt>
                      <c:pt idx="453">
                        <c:v>46131</c:v>
                      </c:pt>
                      <c:pt idx="454">
                        <c:v>46132</c:v>
                      </c:pt>
                      <c:pt idx="455">
                        <c:v>46133</c:v>
                      </c:pt>
                      <c:pt idx="456">
                        <c:v>46134</c:v>
                      </c:pt>
                      <c:pt idx="457">
                        <c:v>46135</c:v>
                      </c:pt>
                      <c:pt idx="458">
                        <c:v>46136</c:v>
                      </c:pt>
                      <c:pt idx="459">
                        <c:v>46137</c:v>
                      </c:pt>
                      <c:pt idx="460">
                        <c:v>46138</c:v>
                      </c:pt>
                      <c:pt idx="461">
                        <c:v>46139</c:v>
                      </c:pt>
                      <c:pt idx="462">
                        <c:v>46140</c:v>
                      </c:pt>
                      <c:pt idx="463">
                        <c:v>46141</c:v>
                      </c:pt>
                      <c:pt idx="464">
                        <c:v>46142</c:v>
                      </c:pt>
                      <c:pt idx="465">
                        <c:v>46143</c:v>
                      </c:pt>
                      <c:pt idx="466">
                        <c:v>46144</c:v>
                      </c:pt>
                      <c:pt idx="467">
                        <c:v>46145</c:v>
                      </c:pt>
                      <c:pt idx="468">
                        <c:v>46146</c:v>
                      </c:pt>
                      <c:pt idx="469">
                        <c:v>46147</c:v>
                      </c:pt>
                      <c:pt idx="470">
                        <c:v>46148</c:v>
                      </c:pt>
                      <c:pt idx="471">
                        <c:v>46149</c:v>
                      </c:pt>
                      <c:pt idx="472">
                        <c:v>46150</c:v>
                      </c:pt>
                      <c:pt idx="473">
                        <c:v>46151</c:v>
                      </c:pt>
                      <c:pt idx="474">
                        <c:v>46152</c:v>
                      </c:pt>
                      <c:pt idx="475">
                        <c:v>46153</c:v>
                      </c:pt>
                      <c:pt idx="476">
                        <c:v>46154</c:v>
                      </c:pt>
                      <c:pt idx="477">
                        <c:v>46155</c:v>
                      </c:pt>
                      <c:pt idx="478">
                        <c:v>46156</c:v>
                      </c:pt>
                      <c:pt idx="479">
                        <c:v>46157</c:v>
                      </c:pt>
                      <c:pt idx="480">
                        <c:v>46158</c:v>
                      </c:pt>
                      <c:pt idx="481">
                        <c:v>46159</c:v>
                      </c:pt>
                      <c:pt idx="482">
                        <c:v>46160</c:v>
                      </c:pt>
                      <c:pt idx="483">
                        <c:v>46161</c:v>
                      </c:pt>
                      <c:pt idx="484">
                        <c:v>46162</c:v>
                      </c:pt>
                      <c:pt idx="485">
                        <c:v>46163</c:v>
                      </c:pt>
                      <c:pt idx="486">
                        <c:v>46164</c:v>
                      </c:pt>
                      <c:pt idx="487">
                        <c:v>46165</c:v>
                      </c:pt>
                      <c:pt idx="488">
                        <c:v>46166</c:v>
                      </c:pt>
                      <c:pt idx="489">
                        <c:v>46167</c:v>
                      </c:pt>
                      <c:pt idx="490">
                        <c:v>46168</c:v>
                      </c:pt>
                      <c:pt idx="491">
                        <c:v>46169</c:v>
                      </c:pt>
                      <c:pt idx="492">
                        <c:v>46170</c:v>
                      </c:pt>
                      <c:pt idx="493">
                        <c:v>46171</c:v>
                      </c:pt>
                      <c:pt idx="494">
                        <c:v>46172</c:v>
                      </c:pt>
                      <c:pt idx="495">
                        <c:v>46173</c:v>
                      </c:pt>
                      <c:pt idx="496">
                        <c:v>46174</c:v>
                      </c:pt>
                      <c:pt idx="497">
                        <c:v>46175</c:v>
                      </c:pt>
                      <c:pt idx="498">
                        <c:v>46176</c:v>
                      </c:pt>
                      <c:pt idx="499">
                        <c:v>46177</c:v>
                      </c:pt>
                      <c:pt idx="500">
                        <c:v>46178</c:v>
                      </c:pt>
                      <c:pt idx="501">
                        <c:v>46179</c:v>
                      </c:pt>
                      <c:pt idx="502">
                        <c:v>46180</c:v>
                      </c:pt>
                      <c:pt idx="503">
                        <c:v>46181</c:v>
                      </c:pt>
                      <c:pt idx="504">
                        <c:v>46182</c:v>
                      </c:pt>
                      <c:pt idx="505">
                        <c:v>46183</c:v>
                      </c:pt>
                      <c:pt idx="506">
                        <c:v>46184</c:v>
                      </c:pt>
                      <c:pt idx="507">
                        <c:v>46185</c:v>
                      </c:pt>
                      <c:pt idx="508">
                        <c:v>46186</c:v>
                      </c:pt>
                      <c:pt idx="509">
                        <c:v>46187</c:v>
                      </c:pt>
                      <c:pt idx="510">
                        <c:v>46188</c:v>
                      </c:pt>
                      <c:pt idx="511">
                        <c:v>46189</c:v>
                      </c:pt>
                      <c:pt idx="512">
                        <c:v>46190</c:v>
                      </c:pt>
                      <c:pt idx="513">
                        <c:v>46191</c:v>
                      </c:pt>
                      <c:pt idx="514">
                        <c:v>46192</c:v>
                      </c:pt>
                      <c:pt idx="515">
                        <c:v>46193</c:v>
                      </c:pt>
                      <c:pt idx="516">
                        <c:v>46194</c:v>
                      </c:pt>
                      <c:pt idx="517">
                        <c:v>46195</c:v>
                      </c:pt>
                      <c:pt idx="518">
                        <c:v>46196</c:v>
                      </c:pt>
                      <c:pt idx="519">
                        <c:v>46197</c:v>
                      </c:pt>
                      <c:pt idx="520">
                        <c:v>46198</c:v>
                      </c:pt>
                      <c:pt idx="521">
                        <c:v>46199</c:v>
                      </c:pt>
                      <c:pt idx="522">
                        <c:v>46200</c:v>
                      </c:pt>
                      <c:pt idx="523">
                        <c:v>46201</c:v>
                      </c:pt>
                      <c:pt idx="524">
                        <c:v>46202</c:v>
                      </c:pt>
                      <c:pt idx="525">
                        <c:v>46203</c:v>
                      </c:pt>
                      <c:pt idx="526">
                        <c:v>46204</c:v>
                      </c:pt>
                      <c:pt idx="527">
                        <c:v>46205</c:v>
                      </c:pt>
                      <c:pt idx="528">
                        <c:v>46206</c:v>
                      </c:pt>
                      <c:pt idx="529">
                        <c:v>46207</c:v>
                      </c:pt>
                      <c:pt idx="530">
                        <c:v>46208</c:v>
                      </c:pt>
                      <c:pt idx="531">
                        <c:v>46209</c:v>
                      </c:pt>
                      <c:pt idx="532">
                        <c:v>46210</c:v>
                      </c:pt>
                      <c:pt idx="533">
                        <c:v>46211</c:v>
                      </c:pt>
                      <c:pt idx="534">
                        <c:v>46212</c:v>
                      </c:pt>
                      <c:pt idx="535">
                        <c:v>46213</c:v>
                      </c:pt>
                      <c:pt idx="536">
                        <c:v>46214</c:v>
                      </c:pt>
                      <c:pt idx="537">
                        <c:v>46215</c:v>
                      </c:pt>
                      <c:pt idx="538">
                        <c:v>46216</c:v>
                      </c:pt>
                      <c:pt idx="539">
                        <c:v>46217</c:v>
                      </c:pt>
                      <c:pt idx="540">
                        <c:v>46218</c:v>
                      </c:pt>
                      <c:pt idx="541">
                        <c:v>46219</c:v>
                      </c:pt>
                      <c:pt idx="542">
                        <c:v>46220</c:v>
                      </c:pt>
                      <c:pt idx="543">
                        <c:v>46221</c:v>
                      </c:pt>
                      <c:pt idx="544">
                        <c:v>46222</c:v>
                      </c:pt>
                      <c:pt idx="545">
                        <c:v>46223</c:v>
                      </c:pt>
                      <c:pt idx="546">
                        <c:v>46224</c:v>
                      </c:pt>
                      <c:pt idx="547">
                        <c:v>46225</c:v>
                      </c:pt>
                      <c:pt idx="548">
                        <c:v>46226</c:v>
                      </c:pt>
                      <c:pt idx="549">
                        <c:v>46227</c:v>
                      </c:pt>
                      <c:pt idx="550">
                        <c:v>46228</c:v>
                      </c:pt>
                      <c:pt idx="551">
                        <c:v>46229</c:v>
                      </c:pt>
                      <c:pt idx="552">
                        <c:v>46230</c:v>
                      </c:pt>
                      <c:pt idx="553">
                        <c:v>46231</c:v>
                      </c:pt>
                      <c:pt idx="554">
                        <c:v>46232</c:v>
                      </c:pt>
                      <c:pt idx="555">
                        <c:v>46233</c:v>
                      </c:pt>
                      <c:pt idx="556">
                        <c:v>46234</c:v>
                      </c:pt>
                      <c:pt idx="557">
                        <c:v>46235</c:v>
                      </c:pt>
                      <c:pt idx="558">
                        <c:v>46236</c:v>
                      </c:pt>
                      <c:pt idx="559">
                        <c:v>46237</c:v>
                      </c:pt>
                      <c:pt idx="560">
                        <c:v>46238</c:v>
                      </c:pt>
                      <c:pt idx="561">
                        <c:v>46239</c:v>
                      </c:pt>
                      <c:pt idx="562">
                        <c:v>46240</c:v>
                      </c:pt>
                      <c:pt idx="563">
                        <c:v>46241</c:v>
                      </c:pt>
                      <c:pt idx="564">
                        <c:v>46242</c:v>
                      </c:pt>
                      <c:pt idx="565">
                        <c:v>46243</c:v>
                      </c:pt>
                      <c:pt idx="566">
                        <c:v>46244</c:v>
                      </c:pt>
                      <c:pt idx="567">
                        <c:v>46245</c:v>
                      </c:pt>
                      <c:pt idx="568">
                        <c:v>46246</c:v>
                      </c:pt>
                      <c:pt idx="569">
                        <c:v>46247</c:v>
                      </c:pt>
                      <c:pt idx="570">
                        <c:v>46248</c:v>
                      </c:pt>
                      <c:pt idx="571">
                        <c:v>46249</c:v>
                      </c:pt>
                      <c:pt idx="572">
                        <c:v>46250</c:v>
                      </c:pt>
                      <c:pt idx="573">
                        <c:v>46251</c:v>
                      </c:pt>
                      <c:pt idx="574">
                        <c:v>46252</c:v>
                      </c:pt>
                      <c:pt idx="575">
                        <c:v>46253</c:v>
                      </c:pt>
                      <c:pt idx="576">
                        <c:v>46254</c:v>
                      </c:pt>
                      <c:pt idx="577">
                        <c:v>46255</c:v>
                      </c:pt>
                      <c:pt idx="578">
                        <c:v>46256</c:v>
                      </c:pt>
                      <c:pt idx="579">
                        <c:v>46257</c:v>
                      </c:pt>
                      <c:pt idx="580">
                        <c:v>46258</c:v>
                      </c:pt>
                      <c:pt idx="581">
                        <c:v>46259</c:v>
                      </c:pt>
                      <c:pt idx="582">
                        <c:v>46260</c:v>
                      </c:pt>
                      <c:pt idx="583">
                        <c:v>46261</c:v>
                      </c:pt>
                      <c:pt idx="584">
                        <c:v>46262</c:v>
                      </c:pt>
                      <c:pt idx="585">
                        <c:v>46263</c:v>
                      </c:pt>
                      <c:pt idx="586">
                        <c:v>46264</c:v>
                      </c:pt>
                      <c:pt idx="587">
                        <c:v>46265</c:v>
                      </c:pt>
                      <c:pt idx="588">
                        <c:v>46266</c:v>
                      </c:pt>
                      <c:pt idx="589">
                        <c:v>46267</c:v>
                      </c:pt>
                      <c:pt idx="590">
                        <c:v>46268</c:v>
                      </c:pt>
                      <c:pt idx="591">
                        <c:v>46269</c:v>
                      </c:pt>
                      <c:pt idx="592">
                        <c:v>46270</c:v>
                      </c:pt>
                      <c:pt idx="593">
                        <c:v>46271</c:v>
                      </c:pt>
                      <c:pt idx="594">
                        <c:v>46272</c:v>
                      </c:pt>
                      <c:pt idx="595">
                        <c:v>46273</c:v>
                      </c:pt>
                      <c:pt idx="596">
                        <c:v>46274</c:v>
                      </c:pt>
                      <c:pt idx="597">
                        <c:v>46275</c:v>
                      </c:pt>
                      <c:pt idx="598">
                        <c:v>46276</c:v>
                      </c:pt>
                      <c:pt idx="599">
                        <c:v>46277</c:v>
                      </c:pt>
                      <c:pt idx="600">
                        <c:v>46278</c:v>
                      </c:pt>
                      <c:pt idx="601">
                        <c:v>46279</c:v>
                      </c:pt>
                      <c:pt idx="602">
                        <c:v>46280</c:v>
                      </c:pt>
                      <c:pt idx="603">
                        <c:v>46281</c:v>
                      </c:pt>
                      <c:pt idx="604">
                        <c:v>46282</c:v>
                      </c:pt>
                      <c:pt idx="605">
                        <c:v>46283</c:v>
                      </c:pt>
                      <c:pt idx="606">
                        <c:v>46284</c:v>
                      </c:pt>
                      <c:pt idx="607">
                        <c:v>46285</c:v>
                      </c:pt>
                      <c:pt idx="608">
                        <c:v>46286</c:v>
                      </c:pt>
                      <c:pt idx="609">
                        <c:v>46287</c:v>
                      </c:pt>
                      <c:pt idx="610">
                        <c:v>46288</c:v>
                      </c:pt>
                      <c:pt idx="611">
                        <c:v>46289</c:v>
                      </c:pt>
                      <c:pt idx="612">
                        <c:v>46290</c:v>
                      </c:pt>
                      <c:pt idx="613">
                        <c:v>46291</c:v>
                      </c:pt>
                      <c:pt idx="614">
                        <c:v>46292</c:v>
                      </c:pt>
                      <c:pt idx="615">
                        <c:v>46293</c:v>
                      </c:pt>
                      <c:pt idx="616">
                        <c:v>46294</c:v>
                      </c:pt>
                      <c:pt idx="617">
                        <c:v>46295</c:v>
                      </c:pt>
                      <c:pt idx="618">
                        <c:v>46296</c:v>
                      </c:pt>
                      <c:pt idx="619">
                        <c:v>46297</c:v>
                      </c:pt>
                      <c:pt idx="620">
                        <c:v>46298</c:v>
                      </c:pt>
                      <c:pt idx="621">
                        <c:v>46299</c:v>
                      </c:pt>
                      <c:pt idx="622">
                        <c:v>46300</c:v>
                      </c:pt>
                      <c:pt idx="623">
                        <c:v>46301</c:v>
                      </c:pt>
                      <c:pt idx="624">
                        <c:v>46302</c:v>
                      </c:pt>
                      <c:pt idx="625">
                        <c:v>46303</c:v>
                      </c:pt>
                      <c:pt idx="626">
                        <c:v>46304</c:v>
                      </c:pt>
                      <c:pt idx="627">
                        <c:v>46305</c:v>
                      </c:pt>
                      <c:pt idx="628">
                        <c:v>46306</c:v>
                      </c:pt>
                      <c:pt idx="629">
                        <c:v>46307</c:v>
                      </c:pt>
                      <c:pt idx="630">
                        <c:v>46308</c:v>
                      </c:pt>
                      <c:pt idx="631">
                        <c:v>46309</c:v>
                      </c:pt>
                      <c:pt idx="632">
                        <c:v>46310</c:v>
                      </c:pt>
                      <c:pt idx="633">
                        <c:v>46311</c:v>
                      </c:pt>
                      <c:pt idx="634">
                        <c:v>46312</c:v>
                      </c:pt>
                      <c:pt idx="635">
                        <c:v>46313</c:v>
                      </c:pt>
                      <c:pt idx="636">
                        <c:v>46314</c:v>
                      </c:pt>
                      <c:pt idx="637">
                        <c:v>46315</c:v>
                      </c:pt>
                      <c:pt idx="638">
                        <c:v>46316</c:v>
                      </c:pt>
                      <c:pt idx="639">
                        <c:v>46317</c:v>
                      </c:pt>
                      <c:pt idx="640">
                        <c:v>46318</c:v>
                      </c:pt>
                      <c:pt idx="641">
                        <c:v>46319</c:v>
                      </c:pt>
                      <c:pt idx="642">
                        <c:v>46320</c:v>
                      </c:pt>
                      <c:pt idx="643">
                        <c:v>46321</c:v>
                      </c:pt>
                      <c:pt idx="644">
                        <c:v>46322</c:v>
                      </c:pt>
                      <c:pt idx="645">
                        <c:v>46323</c:v>
                      </c:pt>
                      <c:pt idx="646">
                        <c:v>46324</c:v>
                      </c:pt>
                      <c:pt idx="647">
                        <c:v>46325</c:v>
                      </c:pt>
                      <c:pt idx="648">
                        <c:v>46326</c:v>
                      </c:pt>
                      <c:pt idx="649">
                        <c:v>46327</c:v>
                      </c:pt>
                      <c:pt idx="650">
                        <c:v>46328</c:v>
                      </c:pt>
                      <c:pt idx="651">
                        <c:v>46329</c:v>
                      </c:pt>
                      <c:pt idx="652">
                        <c:v>46330</c:v>
                      </c:pt>
                      <c:pt idx="653">
                        <c:v>46331</c:v>
                      </c:pt>
                      <c:pt idx="654">
                        <c:v>46332</c:v>
                      </c:pt>
                      <c:pt idx="655">
                        <c:v>46333</c:v>
                      </c:pt>
                      <c:pt idx="656">
                        <c:v>46334</c:v>
                      </c:pt>
                      <c:pt idx="657">
                        <c:v>46335</c:v>
                      </c:pt>
                      <c:pt idx="658">
                        <c:v>46336</c:v>
                      </c:pt>
                      <c:pt idx="659">
                        <c:v>46337</c:v>
                      </c:pt>
                      <c:pt idx="660">
                        <c:v>46338</c:v>
                      </c:pt>
                      <c:pt idx="661">
                        <c:v>46339</c:v>
                      </c:pt>
                      <c:pt idx="662">
                        <c:v>46340</c:v>
                      </c:pt>
                      <c:pt idx="663">
                        <c:v>46341</c:v>
                      </c:pt>
                      <c:pt idx="664">
                        <c:v>46342</c:v>
                      </c:pt>
                      <c:pt idx="665">
                        <c:v>46343</c:v>
                      </c:pt>
                      <c:pt idx="666">
                        <c:v>46344</c:v>
                      </c:pt>
                      <c:pt idx="667">
                        <c:v>46345</c:v>
                      </c:pt>
                      <c:pt idx="668">
                        <c:v>46346</c:v>
                      </c:pt>
                      <c:pt idx="669">
                        <c:v>46347</c:v>
                      </c:pt>
                      <c:pt idx="670">
                        <c:v>46348</c:v>
                      </c:pt>
                      <c:pt idx="671">
                        <c:v>46349</c:v>
                      </c:pt>
                      <c:pt idx="672">
                        <c:v>46350</c:v>
                      </c:pt>
                      <c:pt idx="673">
                        <c:v>46351</c:v>
                      </c:pt>
                      <c:pt idx="674">
                        <c:v>46352</c:v>
                      </c:pt>
                      <c:pt idx="675">
                        <c:v>46353</c:v>
                      </c:pt>
                      <c:pt idx="676">
                        <c:v>46354</c:v>
                      </c:pt>
                      <c:pt idx="677">
                        <c:v>46355</c:v>
                      </c:pt>
                      <c:pt idx="678">
                        <c:v>46356</c:v>
                      </c:pt>
                      <c:pt idx="679">
                        <c:v>46357</c:v>
                      </c:pt>
                      <c:pt idx="680">
                        <c:v>46358</c:v>
                      </c:pt>
                      <c:pt idx="681">
                        <c:v>46359</c:v>
                      </c:pt>
                      <c:pt idx="682">
                        <c:v>46360</c:v>
                      </c:pt>
                      <c:pt idx="683">
                        <c:v>46361</c:v>
                      </c:pt>
                      <c:pt idx="684">
                        <c:v>46362</c:v>
                      </c:pt>
                      <c:pt idx="685">
                        <c:v>46363</c:v>
                      </c:pt>
                      <c:pt idx="686">
                        <c:v>46364</c:v>
                      </c:pt>
                      <c:pt idx="687">
                        <c:v>46365</c:v>
                      </c:pt>
                      <c:pt idx="688">
                        <c:v>46366</c:v>
                      </c:pt>
                      <c:pt idx="689">
                        <c:v>46367</c:v>
                      </c:pt>
                      <c:pt idx="690">
                        <c:v>46368</c:v>
                      </c:pt>
                      <c:pt idx="691">
                        <c:v>46369</c:v>
                      </c:pt>
                      <c:pt idx="692">
                        <c:v>46370</c:v>
                      </c:pt>
                      <c:pt idx="693">
                        <c:v>46371</c:v>
                      </c:pt>
                      <c:pt idx="694">
                        <c:v>46372</c:v>
                      </c:pt>
                      <c:pt idx="695">
                        <c:v>46373</c:v>
                      </c:pt>
                      <c:pt idx="696">
                        <c:v>46374</c:v>
                      </c:pt>
                      <c:pt idx="697">
                        <c:v>46375</c:v>
                      </c:pt>
                      <c:pt idx="698">
                        <c:v>46376</c:v>
                      </c:pt>
                      <c:pt idx="699">
                        <c:v>46377</c:v>
                      </c:pt>
                      <c:pt idx="700">
                        <c:v>46378</c:v>
                      </c:pt>
                      <c:pt idx="701">
                        <c:v>46379</c:v>
                      </c:pt>
                      <c:pt idx="702">
                        <c:v>46380</c:v>
                      </c:pt>
                      <c:pt idx="703">
                        <c:v>46381</c:v>
                      </c:pt>
                      <c:pt idx="704">
                        <c:v>46382</c:v>
                      </c:pt>
                      <c:pt idx="705">
                        <c:v>46383</c:v>
                      </c:pt>
                      <c:pt idx="706">
                        <c:v>46384</c:v>
                      </c:pt>
                      <c:pt idx="707">
                        <c:v>46385</c:v>
                      </c:pt>
                      <c:pt idx="708">
                        <c:v>46386</c:v>
                      </c:pt>
                      <c:pt idx="709">
                        <c:v>46387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阪上班!#REF!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3-6F45-422A-AAE0-C3F44B51306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v>溶接工　2H残業ﾍﾟｰｽﾗｲﾝ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阪上班!$OP$255:$APW$255</c:f>
              <c:numCache>
                <c:formatCode>General</c:formatCode>
                <c:ptCount val="710"/>
                <c:pt idx="0">
                  <c:v>85.5</c:v>
                </c:pt>
                <c:pt idx="1">
                  <c:v>85.5</c:v>
                </c:pt>
                <c:pt idx="2">
                  <c:v>85.5</c:v>
                </c:pt>
                <c:pt idx="3">
                  <c:v>85.5</c:v>
                </c:pt>
                <c:pt idx="4">
                  <c:v>85.5</c:v>
                </c:pt>
                <c:pt idx="5">
                  <c:v>85.5</c:v>
                </c:pt>
                <c:pt idx="6">
                  <c:v>85.5</c:v>
                </c:pt>
                <c:pt idx="7">
                  <c:v>85.5</c:v>
                </c:pt>
                <c:pt idx="8">
                  <c:v>85.5</c:v>
                </c:pt>
                <c:pt idx="9">
                  <c:v>85.5</c:v>
                </c:pt>
                <c:pt idx="10">
                  <c:v>85.5</c:v>
                </c:pt>
                <c:pt idx="11">
                  <c:v>85.5</c:v>
                </c:pt>
                <c:pt idx="12">
                  <c:v>85.5</c:v>
                </c:pt>
                <c:pt idx="13">
                  <c:v>85.5</c:v>
                </c:pt>
                <c:pt idx="14">
                  <c:v>85.5</c:v>
                </c:pt>
                <c:pt idx="15">
                  <c:v>85.5</c:v>
                </c:pt>
                <c:pt idx="16">
                  <c:v>85.5</c:v>
                </c:pt>
                <c:pt idx="17">
                  <c:v>85.5</c:v>
                </c:pt>
                <c:pt idx="18">
                  <c:v>85.5</c:v>
                </c:pt>
                <c:pt idx="19">
                  <c:v>85.5</c:v>
                </c:pt>
                <c:pt idx="20">
                  <c:v>85.5</c:v>
                </c:pt>
                <c:pt idx="21">
                  <c:v>85.5</c:v>
                </c:pt>
                <c:pt idx="22">
                  <c:v>85.5</c:v>
                </c:pt>
                <c:pt idx="23">
                  <c:v>85.5</c:v>
                </c:pt>
                <c:pt idx="24">
                  <c:v>85.5</c:v>
                </c:pt>
                <c:pt idx="25">
                  <c:v>85.5</c:v>
                </c:pt>
                <c:pt idx="26">
                  <c:v>85.5</c:v>
                </c:pt>
                <c:pt idx="27">
                  <c:v>85.5</c:v>
                </c:pt>
                <c:pt idx="28">
                  <c:v>85.5</c:v>
                </c:pt>
                <c:pt idx="29">
                  <c:v>85.5</c:v>
                </c:pt>
                <c:pt idx="30">
                  <c:v>85.5</c:v>
                </c:pt>
                <c:pt idx="31">
                  <c:v>85.5</c:v>
                </c:pt>
                <c:pt idx="32">
                  <c:v>85.5</c:v>
                </c:pt>
                <c:pt idx="33">
                  <c:v>85.5</c:v>
                </c:pt>
                <c:pt idx="34">
                  <c:v>85.5</c:v>
                </c:pt>
                <c:pt idx="35">
                  <c:v>85.5</c:v>
                </c:pt>
                <c:pt idx="36">
                  <c:v>85.5</c:v>
                </c:pt>
                <c:pt idx="37">
                  <c:v>85.5</c:v>
                </c:pt>
                <c:pt idx="38">
                  <c:v>85.5</c:v>
                </c:pt>
                <c:pt idx="39">
                  <c:v>85.5</c:v>
                </c:pt>
                <c:pt idx="40">
                  <c:v>85.5</c:v>
                </c:pt>
                <c:pt idx="41">
                  <c:v>85.5</c:v>
                </c:pt>
                <c:pt idx="42">
                  <c:v>85.5</c:v>
                </c:pt>
                <c:pt idx="43">
                  <c:v>85.5</c:v>
                </c:pt>
                <c:pt idx="44">
                  <c:v>85.5</c:v>
                </c:pt>
                <c:pt idx="45">
                  <c:v>85.5</c:v>
                </c:pt>
                <c:pt idx="46">
                  <c:v>85.5</c:v>
                </c:pt>
                <c:pt idx="47">
                  <c:v>85.5</c:v>
                </c:pt>
                <c:pt idx="48">
                  <c:v>85.5</c:v>
                </c:pt>
                <c:pt idx="49">
                  <c:v>85.5</c:v>
                </c:pt>
                <c:pt idx="50">
                  <c:v>85.5</c:v>
                </c:pt>
                <c:pt idx="51">
                  <c:v>85.5</c:v>
                </c:pt>
                <c:pt idx="52">
                  <c:v>85.5</c:v>
                </c:pt>
                <c:pt idx="53">
                  <c:v>85.5</c:v>
                </c:pt>
                <c:pt idx="54">
                  <c:v>85.5</c:v>
                </c:pt>
                <c:pt idx="55">
                  <c:v>85.5</c:v>
                </c:pt>
                <c:pt idx="56">
                  <c:v>85.5</c:v>
                </c:pt>
                <c:pt idx="57">
                  <c:v>85.5</c:v>
                </c:pt>
                <c:pt idx="58">
                  <c:v>85.5</c:v>
                </c:pt>
                <c:pt idx="59">
                  <c:v>85.5</c:v>
                </c:pt>
                <c:pt idx="60">
                  <c:v>85.5</c:v>
                </c:pt>
                <c:pt idx="61">
                  <c:v>85.5</c:v>
                </c:pt>
                <c:pt idx="62">
                  <c:v>85.5</c:v>
                </c:pt>
                <c:pt idx="63">
                  <c:v>85.5</c:v>
                </c:pt>
                <c:pt idx="64">
                  <c:v>85.5</c:v>
                </c:pt>
                <c:pt idx="65">
                  <c:v>85.5</c:v>
                </c:pt>
                <c:pt idx="66">
                  <c:v>85.5</c:v>
                </c:pt>
                <c:pt idx="67">
                  <c:v>85.5</c:v>
                </c:pt>
                <c:pt idx="68">
                  <c:v>85.5</c:v>
                </c:pt>
                <c:pt idx="69">
                  <c:v>85.5</c:v>
                </c:pt>
                <c:pt idx="70">
                  <c:v>85.5</c:v>
                </c:pt>
                <c:pt idx="71">
                  <c:v>85.5</c:v>
                </c:pt>
                <c:pt idx="72">
                  <c:v>85.5</c:v>
                </c:pt>
                <c:pt idx="73">
                  <c:v>85.5</c:v>
                </c:pt>
                <c:pt idx="74">
                  <c:v>85.5</c:v>
                </c:pt>
                <c:pt idx="75">
                  <c:v>85.5</c:v>
                </c:pt>
                <c:pt idx="76">
                  <c:v>85.5</c:v>
                </c:pt>
                <c:pt idx="77">
                  <c:v>85.5</c:v>
                </c:pt>
                <c:pt idx="78">
                  <c:v>85.5</c:v>
                </c:pt>
                <c:pt idx="79">
                  <c:v>85.5</c:v>
                </c:pt>
                <c:pt idx="80">
                  <c:v>85.5</c:v>
                </c:pt>
                <c:pt idx="81">
                  <c:v>85.5</c:v>
                </c:pt>
                <c:pt idx="82">
                  <c:v>85.5</c:v>
                </c:pt>
                <c:pt idx="83">
                  <c:v>85.5</c:v>
                </c:pt>
                <c:pt idx="84">
                  <c:v>85.5</c:v>
                </c:pt>
                <c:pt idx="85">
                  <c:v>85.5</c:v>
                </c:pt>
                <c:pt idx="86">
                  <c:v>85.5</c:v>
                </c:pt>
                <c:pt idx="87">
                  <c:v>85.5</c:v>
                </c:pt>
                <c:pt idx="88">
                  <c:v>85.5</c:v>
                </c:pt>
                <c:pt idx="89">
                  <c:v>85.5</c:v>
                </c:pt>
                <c:pt idx="90">
                  <c:v>85.5</c:v>
                </c:pt>
                <c:pt idx="91">
                  <c:v>85.5</c:v>
                </c:pt>
                <c:pt idx="92">
                  <c:v>85.5</c:v>
                </c:pt>
                <c:pt idx="93">
                  <c:v>85.5</c:v>
                </c:pt>
                <c:pt idx="94">
                  <c:v>85.5</c:v>
                </c:pt>
                <c:pt idx="95">
                  <c:v>85.5</c:v>
                </c:pt>
                <c:pt idx="96">
                  <c:v>85.5</c:v>
                </c:pt>
                <c:pt idx="97">
                  <c:v>85.5</c:v>
                </c:pt>
                <c:pt idx="98">
                  <c:v>85.5</c:v>
                </c:pt>
                <c:pt idx="99">
                  <c:v>85.5</c:v>
                </c:pt>
                <c:pt idx="100">
                  <c:v>85.5</c:v>
                </c:pt>
                <c:pt idx="101">
                  <c:v>85.5</c:v>
                </c:pt>
                <c:pt idx="102">
                  <c:v>85.5</c:v>
                </c:pt>
                <c:pt idx="103">
                  <c:v>85.5</c:v>
                </c:pt>
                <c:pt idx="104">
                  <c:v>85.5</c:v>
                </c:pt>
                <c:pt idx="105">
                  <c:v>85.5</c:v>
                </c:pt>
                <c:pt idx="106">
                  <c:v>85.5</c:v>
                </c:pt>
                <c:pt idx="107">
                  <c:v>85.5</c:v>
                </c:pt>
                <c:pt idx="108">
                  <c:v>85.5</c:v>
                </c:pt>
                <c:pt idx="109">
                  <c:v>85.5</c:v>
                </c:pt>
                <c:pt idx="110">
                  <c:v>85.5</c:v>
                </c:pt>
                <c:pt idx="111">
                  <c:v>85.5</c:v>
                </c:pt>
                <c:pt idx="112">
                  <c:v>85.5</c:v>
                </c:pt>
                <c:pt idx="113">
                  <c:v>85.5</c:v>
                </c:pt>
                <c:pt idx="114">
                  <c:v>85.5</c:v>
                </c:pt>
                <c:pt idx="115">
                  <c:v>85.5</c:v>
                </c:pt>
                <c:pt idx="116">
                  <c:v>85.5</c:v>
                </c:pt>
                <c:pt idx="117">
                  <c:v>85.5</c:v>
                </c:pt>
                <c:pt idx="118">
                  <c:v>85.5</c:v>
                </c:pt>
                <c:pt idx="119">
                  <c:v>85.5</c:v>
                </c:pt>
                <c:pt idx="120">
                  <c:v>85.5</c:v>
                </c:pt>
                <c:pt idx="121">
                  <c:v>85.5</c:v>
                </c:pt>
                <c:pt idx="122">
                  <c:v>85.5</c:v>
                </c:pt>
                <c:pt idx="123">
                  <c:v>85.5</c:v>
                </c:pt>
                <c:pt idx="124">
                  <c:v>85.5</c:v>
                </c:pt>
                <c:pt idx="125">
                  <c:v>85.5</c:v>
                </c:pt>
                <c:pt idx="126">
                  <c:v>85.5</c:v>
                </c:pt>
                <c:pt idx="127">
                  <c:v>85.5</c:v>
                </c:pt>
                <c:pt idx="128">
                  <c:v>85.5</c:v>
                </c:pt>
                <c:pt idx="129">
                  <c:v>85.5</c:v>
                </c:pt>
                <c:pt idx="130">
                  <c:v>85.5</c:v>
                </c:pt>
                <c:pt idx="131">
                  <c:v>85.5</c:v>
                </c:pt>
                <c:pt idx="132">
                  <c:v>85.5</c:v>
                </c:pt>
                <c:pt idx="133">
                  <c:v>85.5</c:v>
                </c:pt>
                <c:pt idx="134">
                  <c:v>85.5</c:v>
                </c:pt>
                <c:pt idx="135">
                  <c:v>85.5</c:v>
                </c:pt>
                <c:pt idx="136">
                  <c:v>85.5</c:v>
                </c:pt>
                <c:pt idx="137">
                  <c:v>85.5</c:v>
                </c:pt>
                <c:pt idx="138">
                  <c:v>85.5</c:v>
                </c:pt>
                <c:pt idx="139">
                  <c:v>85.5</c:v>
                </c:pt>
                <c:pt idx="140">
                  <c:v>85.5</c:v>
                </c:pt>
                <c:pt idx="141">
                  <c:v>85.5</c:v>
                </c:pt>
                <c:pt idx="142">
                  <c:v>85.5</c:v>
                </c:pt>
                <c:pt idx="143">
                  <c:v>85.5</c:v>
                </c:pt>
                <c:pt idx="144">
                  <c:v>85.5</c:v>
                </c:pt>
                <c:pt idx="145">
                  <c:v>85.5</c:v>
                </c:pt>
                <c:pt idx="146">
                  <c:v>85.5</c:v>
                </c:pt>
                <c:pt idx="147">
                  <c:v>85.5</c:v>
                </c:pt>
                <c:pt idx="148">
                  <c:v>85.5</c:v>
                </c:pt>
                <c:pt idx="149">
                  <c:v>85.5</c:v>
                </c:pt>
                <c:pt idx="150">
                  <c:v>85.5</c:v>
                </c:pt>
                <c:pt idx="151">
                  <c:v>85.5</c:v>
                </c:pt>
                <c:pt idx="152">
                  <c:v>85.5</c:v>
                </c:pt>
                <c:pt idx="153">
                  <c:v>85.5</c:v>
                </c:pt>
                <c:pt idx="154">
                  <c:v>85.5</c:v>
                </c:pt>
                <c:pt idx="155">
                  <c:v>85.5</c:v>
                </c:pt>
                <c:pt idx="156">
                  <c:v>85.5</c:v>
                </c:pt>
                <c:pt idx="157">
                  <c:v>85.5</c:v>
                </c:pt>
                <c:pt idx="158">
                  <c:v>85.5</c:v>
                </c:pt>
                <c:pt idx="159">
                  <c:v>85.5</c:v>
                </c:pt>
                <c:pt idx="160">
                  <c:v>85.5</c:v>
                </c:pt>
                <c:pt idx="161">
                  <c:v>85.5</c:v>
                </c:pt>
                <c:pt idx="162">
                  <c:v>85.5</c:v>
                </c:pt>
                <c:pt idx="163">
                  <c:v>85.5</c:v>
                </c:pt>
                <c:pt idx="164">
                  <c:v>85.5</c:v>
                </c:pt>
                <c:pt idx="165">
                  <c:v>85.5</c:v>
                </c:pt>
                <c:pt idx="166">
                  <c:v>85.5</c:v>
                </c:pt>
                <c:pt idx="167">
                  <c:v>85.5</c:v>
                </c:pt>
                <c:pt idx="168">
                  <c:v>85.5</c:v>
                </c:pt>
                <c:pt idx="169">
                  <c:v>85.5</c:v>
                </c:pt>
                <c:pt idx="170">
                  <c:v>85.5</c:v>
                </c:pt>
                <c:pt idx="171">
                  <c:v>85.5</c:v>
                </c:pt>
                <c:pt idx="172">
                  <c:v>85.5</c:v>
                </c:pt>
                <c:pt idx="173">
                  <c:v>85.5</c:v>
                </c:pt>
                <c:pt idx="174">
                  <c:v>85.5</c:v>
                </c:pt>
                <c:pt idx="175">
                  <c:v>85.5</c:v>
                </c:pt>
                <c:pt idx="176">
                  <c:v>85.5</c:v>
                </c:pt>
                <c:pt idx="177">
                  <c:v>85.5</c:v>
                </c:pt>
                <c:pt idx="178">
                  <c:v>85.5</c:v>
                </c:pt>
                <c:pt idx="179">
                  <c:v>85.5</c:v>
                </c:pt>
                <c:pt idx="180">
                  <c:v>85.5</c:v>
                </c:pt>
                <c:pt idx="181">
                  <c:v>85.5</c:v>
                </c:pt>
                <c:pt idx="182">
                  <c:v>85.5</c:v>
                </c:pt>
                <c:pt idx="183">
                  <c:v>85.5</c:v>
                </c:pt>
                <c:pt idx="184">
                  <c:v>85.5</c:v>
                </c:pt>
                <c:pt idx="185">
                  <c:v>85.5</c:v>
                </c:pt>
                <c:pt idx="186">
                  <c:v>85.5</c:v>
                </c:pt>
                <c:pt idx="187">
                  <c:v>85.5</c:v>
                </c:pt>
                <c:pt idx="188">
                  <c:v>85.5</c:v>
                </c:pt>
                <c:pt idx="189">
                  <c:v>85.5</c:v>
                </c:pt>
                <c:pt idx="190">
                  <c:v>85.5</c:v>
                </c:pt>
                <c:pt idx="191">
                  <c:v>85.5</c:v>
                </c:pt>
                <c:pt idx="192">
                  <c:v>85.5</c:v>
                </c:pt>
                <c:pt idx="193">
                  <c:v>85.5</c:v>
                </c:pt>
                <c:pt idx="194">
                  <c:v>85.5</c:v>
                </c:pt>
                <c:pt idx="195">
                  <c:v>85.5</c:v>
                </c:pt>
                <c:pt idx="196">
                  <c:v>85.5</c:v>
                </c:pt>
                <c:pt idx="197">
                  <c:v>85.5</c:v>
                </c:pt>
                <c:pt idx="198">
                  <c:v>85.5</c:v>
                </c:pt>
                <c:pt idx="199">
                  <c:v>85.5</c:v>
                </c:pt>
                <c:pt idx="200">
                  <c:v>85.5</c:v>
                </c:pt>
                <c:pt idx="201">
                  <c:v>85.5</c:v>
                </c:pt>
                <c:pt idx="202">
                  <c:v>85.5</c:v>
                </c:pt>
                <c:pt idx="203">
                  <c:v>85.5</c:v>
                </c:pt>
                <c:pt idx="204">
                  <c:v>85.5</c:v>
                </c:pt>
                <c:pt idx="205">
                  <c:v>85.5</c:v>
                </c:pt>
                <c:pt idx="206">
                  <c:v>85.5</c:v>
                </c:pt>
                <c:pt idx="207">
                  <c:v>85.5</c:v>
                </c:pt>
                <c:pt idx="208">
                  <c:v>85.5</c:v>
                </c:pt>
                <c:pt idx="209">
                  <c:v>85.5</c:v>
                </c:pt>
                <c:pt idx="210">
                  <c:v>85.5</c:v>
                </c:pt>
                <c:pt idx="211">
                  <c:v>85.5</c:v>
                </c:pt>
                <c:pt idx="212">
                  <c:v>85.5</c:v>
                </c:pt>
                <c:pt idx="213">
                  <c:v>85.5</c:v>
                </c:pt>
                <c:pt idx="214">
                  <c:v>85.5</c:v>
                </c:pt>
                <c:pt idx="215">
                  <c:v>85.5</c:v>
                </c:pt>
                <c:pt idx="216">
                  <c:v>85.5</c:v>
                </c:pt>
                <c:pt idx="217">
                  <c:v>85.5</c:v>
                </c:pt>
                <c:pt idx="218">
                  <c:v>85.5</c:v>
                </c:pt>
                <c:pt idx="219">
                  <c:v>85.5</c:v>
                </c:pt>
                <c:pt idx="220">
                  <c:v>85.5</c:v>
                </c:pt>
                <c:pt idx="221">
                  <c:v>85.5</c:v>
                </c:pt>
                <c:pt idx="222">
                  <c:v>85.5</c:v>
                </c:pt>
                <c:pt idx="223">
                  <c:v>85.5</c:v>
                </c:pt>
                <c:pt idx="224">
                  <c:v>85.5</c:v>
                </c:pt>
                <c:pt idx="225">
                  <c:v>85.5</c:v>
                </c:pt>
                <c:pt idx="226">
                  <c:v>85.5</c:v>
                </c:pt>
                <c:pt idx="227">
                  <c:v>85.5</c:v>
                </c:pt>
                <c:pt idx="228">
                  <c:v>85.5</c:v>
                </c:pt>
                <c:pt idx="229">
                  <c:v>85.5</c:v>
                </c:pt>
                <c:pt idx="230">
                  <c:v>85.5</c:v>
                </c:pt>
                <c:pt idx="231">
                  <c:v>85.5</c:v>
                </c:pt>
                <c:pt idx="232">
                  <c:v>85.5</c:v>
                </c:pt>
                <c:pt idx="233">
                  <c:v>85.5</c:v>
                </c:pt>
                <c:pt idx="234">
                  <c:v>85.5</c:v>
                </c:pt>
                <c:pt idx="235">
                  <c:v>85.5</c:v>
                </c:pt>
                <c:pt idx="236">
                  <c:v>85.5</c:v>
                </c:pt>
                <c:pt idx="237">
                  <c:v>85.5</c:v>
                </c:pt>
                <c:pt idx="238">
                  <c:v>85.5</c:v>
                </c:pt>
                <c:pt idx="239">
                  <c:v>85.5</c:v>
                </c:pt>
                <c:pt idx="240">
                  <c:v>85.5</c:v>
                </c:pt>
                <c:pt idx="241">
                  <c:v>85.5</c:v>
                </c:pt>
                <c:pt idx="242">
                  <c:v>85.5</c:v>
                </c:pt>
                <c:pt idx="243">
                  <c:v>85.5</c:v>
                </c:pt>
                <c:pt idx="244">
                  <c:v>85.5</c:v>
                </c:pt>
                <c:pt idx="245">
                  <c:v>85.5</c:v>
                </c:pt>
                <c:pt idx="246">
                  <c:v>85.5</c:v>
                </c:pt>
                <c:pt idx="247">
                  <c:v>85.5</c:v>
                </c:pt>
                <c:pt idx="248">
                  <c:v>85.5</c:v>
                </c:pt>
                <c:pt idx="249">
                  <c:v>85.5</c:v>
                </c:pt>
                <c:pt idx="250">
                  <c:v>85.5</c:v>
                </c:pt>
                <c:pt idx="251">
                  <c:v>85.5</c:v>
                </c:pt>
                <c:pt idx="252">
                  <c:v>85.5</c:v>
                </c:pt>
                <c:pt idx="253">
                  <c:v>85.5</c:v>
                </c:pt>
                <c:pt idx="254">
                  <c:v>85.5</c:v>
                </c:pt>
                <c:pt idx="255">
                  <c:v>85.5</c:v>
                </c:pt>
                <c:pt idx="256">
                  <c:v>85.5</c:v>
                </c:pt>
                <c:pt idx="257">
                  <c:v>85.5</c:v>
                </c:pt>
                <c:pt idx="258">
                  <c:v>85.5</c:v>
                </c:pt>
                <c:pt idx="259">
                  <c:v>85.5</c:v>
                </c:pt>
                <c:pt idx="260">
                  <c:v>85.5</c:v>
                </c:pt>
                <c:pt idx="261">
                  <c:v>85.5</c:v>
                </c:pt>
                <c:pt idx="262">
                  <c:v>85.5</c:v>
                </c:pt>
                <c:pt idx="263">
                  <c:v>85.5</c:v>
                </c:pt>
                <c:pt idx="264">
                  <c:v>85.5</c:v>
                </c:pt>
                <c:pt idx="265">
                  <c:v>85.5</c:v>
                </c:pt>
                <c:pt idx="266">
                  <c:v>85.5</c:v>
                </c:pt>
                <c:pt idx="267">
                  <c:v>85.5</c:v>
                </c:pt>
                <c:pt idx="268">
                  <c:v>85.5</c:v>
                </c:pt>
                <c:pt idx="269">
                  <c:v>85.5</c:v>
                </c:pt>
                <c:pt idx="270">
                  <c:v>85.5</c:v>
                </c:pt>
                <c:pt idx="271">
                  <c:v>85.5</c:v>
                </c:pt>
                <c:pt idx="272">
                  <c:v>85.5</c:v>
                </c:pt>
                <c:pt idx="273">
                  <c:v>85.5</c:v>
                </c:pt>
                <c:pt idx="274">
                  <c:v>85.5</c:v>
                </c:pt>
                <c:pt idx="275">
                  <c:v>85.5</c:v>
                </c:pt>
                <c:pt idx="276">
                  <c:v>85.5</c:v>
                </c:pt>
                <c:pt idx="277">
                  <c:v>85.5</c:v>
                </c:pt>
                <c:pt idx="278">
                  <c:v>85.5</c:v>
                </c:pt>
                <c:pt idx="279">
                  <c:v>85.5</c:v>
                </c:pt>
                <c:pt idx="280">
                  <c:v>85.5</c:v>
                </c:pt>
                <c:pt idx="281">
                  <c:v>85.5</c:v>
                </c:pt>
                <c:pt idx="282">
                  <c:v>85.5</c:v>
                </c:pt>
                <c:pt idx="283">
                  <c:v>85.5</c:v>
                </c:pt>
                <c:pt idx="284">
                  <c:v>85.5</c:v>
                </c:pt>
                <c:pt idx="285">
                  <c:v>85.5</c:v>
                </c:pt>
                <c:pt idx="286">
                  <c:v>85.5</c:v>
                </c:pt>
                <c:pt idx="287">
                  <c:v>66.5</c:v>
                </c:pt>
                <c:pt idx="288">
                  <c:v>66.5</c:v>
                </c:pt>
                <c:pt idx="289">
                  <c:v>66.5</c:v>
                </c:pt>
                <c:pt idx="290">
                  <c:v>57</c:v>
                </c:pt>
                <c:pt idx="291">
                  <c:v>57</c:v>
                </c:pt>
                <c:pt idx="292">
                  <c:v>57</c:v>
                </c:pt>
                <c:pt idx="293">
                  <c:v>47.5</c:v>
                </c:pt>
                <c:pt idx="294">
                  <c:v>47.5</c:v>
                </c:pt>
                <c:pt idx="295">
                  <c:v>47.5</c:v>
                </c:pt>
                <c:pt idx="296">
                  <c:v>47.5</c:v>
                </c:pt>
                <c:pt idx="297">
                  <c:v>47.5</c:v>
                </c:pt>
                <c:pt idx="298">
                  <c:v>47.5</c:v>
                </c:pt>
                <c:pt idx="299">
                  <c:v>47.5</c:v>
                </c:pt>
                <c:pt idx="300">
                  <c:v>57</c:v>
                </c:pt>
                <c:pt idx="301">
                  <c:v>57</c:v>
                </c:pt>
                <c:pt idx="302">
                  <c:v>57</c:v>
                </c:pt>
                <c:pt idx="303">
                  <c:v>57</c:v>
                </c:pt>
                <c:pt idx="304">
                  <c:v>57</c:v>
                </c:pt>
                <c:pt idx="305">
                  <c:v>57</c:v>
                </c:pt>
                <c:pt idx="306">
                  <c:v>57</c:v>
                </c:pt>
                <c:pt idx="307">
                  <c:v>57</c:v>
                </c:pt>
                <c:pt idx="308">
                  <c:v>57</c:v>
                </c:pt>
                <c:pt idx="309">
                  <c:v>57</c:v>
                </c:pt>
                <c:pt idx="310">
                  <c:v>57</c:v>
                </c:pt>
                <c:pt idx="311">
                  <c:v>57</c:v>
                </c:pt>
                <c:pt idx="312">
                  <c:v>57</c:v>
                </c:pt>
                <c:pt idx="313">
                  <c:v>57</c:v>
                </c:pt>
                <c:pt idx="314">
                  <c:v>85.5</c:v>
                </c:pt>
                <c:pt idx="315">
                  <c:v>85.5</c:v>
                </c:pt>
                <c:pt idx="316">
                  <c:v>85.5</c:v>
                </c:pt>
                <c:pt idx="317">
                  <c:v>85.5</c:v>
                </c:pt>
                <c:pt idx="318">
                  <c:v>85.5</c:v>
                </c:pt>
                <c:pt idx="319">
                  <c:v>85.5</c:v>
                </c:pt>
                <c:pt idx="320">
                  <c:v>85.5</c:v>
                </c:pt>
                <c:pt idx="321">
                  <c:v>85.5</c:v>
                </c:pt>
                <c:pt idx="322">
                  <c:v>85.5</c:v>
                </c:pt>
                <c:pt idx="323">
                  <c:v>85.5</c:v>
                </c:pt>
                <c:pt idx="324">
                  <c:v>85.5</c:v>
                </c:pt>
                <c:pt idx="325">
                  <c:v>85.5</c:v>
                </c:pt>
                <c:pt idx="326">
                  <c:v>85.5</c:v>
                </c:pt>
                <c:pt idx="327">
                  <c:v>85.5</c:v>
                </c:pt>
                <c:pt idx="328">
                  <c:v>85.5</c:v>
                </c:pt>
                <c:pt idx="329">
                  <c:v>85.5</c:v>
                </c:pt>
                <c:pt idx="330">
                  <c:v>85.5</c:v>
                </c:pt>
                <c:pt idx="331">
                  <c:v>85.5</c:v>
                </c:pt>
                <c:pt idx="332">
                  <c:v>85.5</c:v>
                </c:pt>
                <c:pt idx="333">
                  <c:v>85.5</c:v>
                </c:pt>
                <c:pt idx="334">
                  <c:v>85.5</c:v>
                </c:pt>
                <c:pt idx="335">
                  <c:v>85.5</c:v>
                </c:pt>
                <c:pt idx="336">
                  <c:v>85.5</c:v>
                </c:pt>
                <c:pt idx="337">
                  <c:v>85.5</c:v>
                </c:pt>
                <c:pt idx="338">
                  <c:v>85.5</c:v>
                </c:pt>
                <c:pt idx="339">
                  <c:v>85.5</c:v>
                </c:pt>
                <c:pt idx="340">
                  <c:v>85.5</c:v>
                </c:pt>
                <c:pt idx="341">
                  <c:v>85.5</c:v>
                </c:pt>
                <c:pt idx="342">
                  <c:v>85.5</c:v>
                </c:pt>
                <c:pt idx="343">
                  <c:v>85.5</c:v>
                </c:pt>
                <c:pt idx="344">
                  <c:v>85.5</c:v>
                </c:pt>
                <c:pt idx="345">
                  <c:v>85.5</c:v>
                </c:pt>
                <c:pt idx="346">
                  <c:v>85.5</c:v>
                </c:pt>
                <c:pt idx="347">
                  <c:v>85.5</c:v>
                </c:pt>
                <c:pt idx="348">
                  <c:v>85.5</c:v>
                </c:pt>
                <c:pt idx="349">
                  <c:v>85.5</c:v>
                </c:pt>
                <c:pt idx="350">
                  <c:v>85.5</c:v>
                </c:pt>
                <c:pt idx="351">
                  <c:v>85.5</c:v>
                </c:pt>
                <c:pt idx="352">
                  <c:v>85.5</c:v>
                </c:pt>
                <c:pt idx="353">
                  <c:v>85.5</c:v>
                </c:pt>
                <c:pt idx="354">
                  <c:v>85.5</c:v>
                </c:pt>
                <c:pt idx="355">
                  <c:v>85.5</c:v>
                </c:pt>
                <c:pt idx="356">
                  <c:v>85.5</c:v>
                </c:pt>
                <c:pt idx="357">
                  <c:v>85.5</c:v>
                </c:pt>
                <c:pt idx="358">
                  <c:v>85.5</c:v>
                </c:pt>
                <c:pt idx="359">
                  <c:v>85.5</c:v>
                </c:pt>
                <c:pt idx="360">
                  <c:v>85.5</c:v>
                </c:pt>
                <c:pt idx="361">
                  <c:v>85.5</c:v>
                </c:pt>
                <c:pt idx="362">
                  <c:v>85.5</c:v>
                </c:pt>
                <c:pt idx="363">
                  <c:v>85.5</c:v>
                </c:pt>
                <c:pt idx="364">
                  <c:v>85.5</c:v>
                </c:pt>
                <c:pt idx="365">
                  <c:v>85.5</c:v>
                </c:pt>
                <c:pt idx="366">
                  <c:v>85.5</c:v>
                </c:pt>
                <c:pt idx="367">
                  <c:v>85.5</c:v>
                </c:pt>
                <c:pt idx="368">
                  <c:v>85.5</c:v>
                </c:pt>
                <c:pt idx="369">
                  <c:v>85.5</c:v>
                </c:pt>
                <c:pt idx="370">
                  <c:v>85.5</c:v>
                </c:pt>
                <c:pt idx="371">
                  <c:v>85.5</c:v>
                </c:pt>
                <c:pt idx="372">
                  <c:v>85.5</c:v>
                </c:pt>
                <c:pt idx="373">
                  <c:v>85.5</c:v>
                </c:pt>
                <c:pt idx="374">
                  <c:v>85.5</c:v>
                </c:pt>
                <c:pt idx="375">
                  <c:v>85.5</c:v>
                </c:pt>
                <c:pt idx="376">
                  <c:v>85.5</c:v>
                </c:pt>
                <c:pt idx="377">
                  <c:v>85.5</c:v>
                </c:pt>
                <c:pt idx="378">
                  <c:v>85.5</c:v>
                </c:pt>
                <c:pt idx="379">
                  <c:v>85.5</c:v>
                </c:pt>
                <c:pt idx="380">
                  <c:v>85.5</c:v>
                </c:pt>
                <c:pt idx="381">
                  <c:v>85.5</c:v>
                </c:pt>
                <c:pt idx="382">
                  <c:v>85.5</c:v>
                </c:pt>
                <c:pt idx="383">
                  <c:v>85.5</c:v>
                </c:pt>
                <c:pt idx="384">
                  <c:v>85.5</c:v>
                </c:pt>
                <c:pt idx="385">
                  <c:v>85.5</c:v>
                </c:pt>
                <c:pt idx="386">
                  <c:v>85.5</c:v>
                </c:pt>
                <c:pt idx="387">
                  <c:v>85.5</c:v>
                </c:pt>
                <c:pt idx="388">
                  <c:v>85.5</c:v>
                </c:pt>
                <c:pt idx="389">
                  <c:v>85.5</c:v>
                </c:pt>
                <c:pt idx="390">
                  <c:v>85.5</c:v>
                </c:pt>
                <c:pt idx="391">
                  <c:v>85.5</c:v>
                </c:pt>
                <c:pt idx="392">
                  <c:v>85.5</c:v>
                </c:pt>
                <c:pt idx="393">
                  <c:v>85.5</c:v>
                </c:pt>
                <c:pt idx="394">
                  <c:v>85.5</c:v>
                </c:pt>
                <c:pt idx="395">
                  <c:v>85.5</c:v>
                </c:pt>
                <c:pt idx="396">
                  <c:v>85.5</c:v>
                </c:pt>
                <c:pt idx="397">
                  <c:v>85.5</c:v>
                </c:pt>
                <c:pt idx="398">
                  <c:v>85.5</c:v>
                </c:pt>
                <c:pt idx="399">
                  <c:v>85.5</c:v>
                </c:pt>
                <c:pt idx="400">
                  <c:v>85.5</c:v>
                </c:pt>
                <c:pt idx="401">
                  <c:v>85.5</c:v>
                </c:pt>
                <c:pt idx="402">
                  <c:v>85.5</c:v>
                </c:pt>
                <c:pt idx="403">
                  <c:v>85.5</c:v>
                </c:pt>
                <c:pt idx="404">
                  <c:v>85.5</c:v>
                </c:pt>
                <c:pt idx="405">
                  <c:v>85.5</c:v>
                </c:pt>
                <c:pt idx="406">
                  <c:v>85.5</c:v>
                </c:pt>
                <c:pt idx="407">
                  <c:v>85.5</c:v>
                </c:pt>
                <c:pt idx="408">
                  <c:v>85.5</c:v>
                </c:pt>
                <c:pt idx="409">
                  <c:v>85.5</c:v>
                </c:pt>
                <c:pt idx="410">
                  <c:v>85.5</c:v>
                </c:pt>
                <c:pt idx="411">
                  <c:v>85.5</c:v>
                </c:pt>
                <c:pt idx="412">
                  <c:v>85.5</c:v>
                </c:pt>
                <c:pt idx="413">
                  <c:v>85.5</c:v>
                </c:pt>
                <c:pt idx="414">
                  <c:v>85.5</c:v>
                </c:pt>
                <c:pt idx="415">
                  <c:v>85.5</c:v>
                </c:pt>
                <c:pt idx="416">
                  <c:v>85.5</c:v>
                </c:pt>
                <c:pt idx="417">
                  <c:v>85.5</c:v>
                </c:pt>
                <c:pt idx="418">
                  <c:v>85.5</c:v>
                </c:pt>
                <c:pt idx="419">
                  <c:v>85.5</c:v>
                </c:pt>
                <c:pt idx="420">
                  <c:v>85.5</c:v>
                </c:pt>
                <c:pt idx="421">
                  <c:v>85.5</c:v>
                </c:pt>
                <c:pt idx="422">
                  <c:v>85.5</c:v>
                </c:pt>
                <c:pt idx="423">
                  <c:v>85.5</c:v>
                </c:pt>
                <c:pt idx="424">
                  <c:v>85.5</c:v>
                </c:pt>
                <c:pt idx="425">
                  <c:v>85.5</c:v>
                </c:pt>
                <c:pt idx="426">
                  <c:v>85.5</c:v>
                </c:pt>
                <c:pt idx="427">
                  <c:v>85.5</c:v>
                </c:pt>
                <c:pt idx="428">
                  <c:v>85.5</c:v>
                </c:pt>
                <c:pt idx="429">
                  <c:v>85.5</c:v>
                </c:pt>
                <c:pt idx="430">
                  <c:v>85.5</c:v>
                </c:pt>
                <c:pt idx="431">
                  <c:v>85.5</c:v>
                </c:pt>
                <c:pt idx="432">
                  <c:v>85.5</c:v>
                </c:pt>
                <c:pt idx="433">
                  <c:v>85.5</c:v>
                </c:pt>
                <c:pt idx="434">
                  <c:v>85.5</c:v>
                </c:pt>
                <c:pt idx="435">
                  <c:v>85.5</c:v>
                </c:pt>
                <c:pt idx="436">
                  <c:v>85.5</c:v>
                </c:pt>
                <c:pt idx="437">
                  <c:v>85.5</c:v>
                </c:pt>
                <c:pt idx="438">
                  <c:v>85.5</c:v>
                </c:pt>
                <c:pt idx="439">
                  <c:v>85.5</c:v>
                </c:pt>
                <c:pt idx="440">
                  <c:v>57</c:v>
                </c:pt>
                <c:pt idx="441">
                  <c:v>57</c:v>
                </c:pt>
                <c:pt idx="442">
                  <c:v>57</c:v>
                </c:pt>
                <c:pt idx="443">
                  <c:v>57</c:v>
                </c:pt>
                <c:pt idx="444">
                  <c:v>57</c:v>
                </c:pt>
                <c:pt idx="445">
                  <c:v>57</c:v>
                </c:pt>
                <c:pt idx="446">
                  <c:v>57</c:v>
                </c:pt>
                <c:pt idx="447">
                  <c:v>57</c:v>
                </c:pt>
                <c:pt idx="448">
                  <c:v>57</c:v>
                </c:pt>
                <c:pt idx="449">
                  <c:v>57</c:v>
                </c:pt>
                <c:pt idx="450">
                  <c:v>57</c:v>
                </c:pt>
                <c:pt idx="451">
                  <c:v>57</c:v>
                </c:pt>
                <c:pt idx="452">
                  <c:v>57</c:v>
                </c:pt>
                <c:pt idx="453">
                  <c:v>57</c:v>
                </c:pt>
                <c:pt idx="454">
                  <c:v>85.5</c:v>
                </c:pt>
                <c:pt idx="455">
                  <c:v>66.5</c:v>
                </c:pt>
                <c:pt idx="456">
                  <c:v>66.5</c:v>
                </c:pt>
                <c:pt idx="457">
                  <c:v>66.5</c:v>
                </c:pt>
                <c:pt idx="458">
                  <c:v>66.5</c:v>
                </c:pt>
                <c:pt idx="459">
                  <c:v>66.5</c:v>
                </c:pt>
                <c:pt idx="460">
                  <c:v>66.5</c:v>
                </c:pt>
                <c:pt idx="461">
                  <c:v>85.5</c:v>
                </c:pt>
                <c:pt idx="462">
                  <c:v>85.5</c:v>
                </c:pt>
                <c:pt idx="463">
                  <c:v>85.5</c:v>
                </c:pt>
                <c:pt idx="464">
                  <c:v>85.5</c:v>
                </c:pt>
                <c:pt idx="465">
                  <c:v>85.5</c:v>
                </c:pt>
                <c:pt idx="466">
                  <c:v>85.5</c:v>
                </c:pt>
                <c:pt idx="467">
                  <c:v>85.5</c:v>
                </c:pt>
                <c:pt idx="468">
                  <c:v>85.5</c:v>
                </c:pt>
                <c:pt idx="469">
                  <c:v>85.5</c:v>
                </c:pt>
                <c:pt idx="470">
                  <c:v>85.5</c:v>
                </c:pt>
                <c:pt idx="471">
                  <c:v>85.5</c:v>
                </c:pt>
                <c:pt idx="472">
                  <c:v>85.5</c:v>
                </c:pt>
                <c:pt idx="473">
                  <c:v>85.5</c:v>
                </c:pt>
                <c:pt idx="474">
                  <c:v>85.5</c:v>
                </c:pt>
                <c:pt idx="475">
                  <c:v>85.5</c:v>
                </c:pt>
                <c:pt idx="476">
                  <c:v>85.5</c:v>
                </c:pt>
                <c:pt idx="477">
                  <c:v>85.5</c:v>
                </c:pt>
                <c:pt idx="478">
                  <c:v>85.5</c:v>
                </c:pt>
                <c:pt idx="479">
                  <c:v>85.5</c:v>
                </c:pt>
                <c:pt idx="480">
                  <c:v>85.5</c:v>
                </c:pt>
                <c:pt idx="481">
                  <c:v>85.5</c:v>
                </c:pt>
                <c:pt idx="482">
                  <c:v>85.5</c:v>
                </c:pt>
                <c:pt idx="483">
                  <c:v>85.5</c:v>
                </c:pt>
                <c:pt idx="484">
                  <c:v>85.5</c:v>
                </c:pt>
                <c:pt idx="485">
                  <c:v>85.5</c:v>
                </c:pt>
                <c:pt idx="486">
                  <c:v>85.5</c:v>
                </c:pt>
                <c:pt idx="487">
                  <c:v>85.5</c:v>
                </c:pt>
                <c:pt idx="488">
                  <c:v>85.5</c:v>
                </c:pt>
                <c:pt idx="489">
                  <c:v>85.5</c:v>
                </c:pt>
                <c:pt idx="490">
                  <c:v>85.5</c:v>
                </c:pt>
                <c:pt idx="491">
                  <c:v>85.5</c:v>
                </c:pt>
                <c:pt idx="492">
                  <c:v>85.5</c:v>
                </c:pt>
                <c:pt idx="493">
                  <c:v>85.5</c:v>
                </c:pt>
                <c:pt idx="494">
                  <c:v>85.5</c:v>
                </c:pt>
                <c:pt idx="495">
                  <c:v>85.5</c:v>
                </c:pt>
                <c:pt idx="496">
                  <c:v>85.5</c:v>
                </c:pt>
                <c:pt idx="497">
                  <c:v>85.5</c:v>
                </c:pt>
                <c:pt idx="498">
                  <c:v>85.5</c:v>
                </c:pt>
                <c:pt idx="499">
                  <c:v>85.5</c:v>
                </c:pt>
                <c:pt idx="500">
                  <c:v>85.5</c:v>
                </c:pt>
                <c:pt idx="501">
                  <c:v>85.5</c:v>
                </c:pt>
                <c:pt idx="502">
                  <c:v>85.5</c:v>
                </c:pt>
                <c:pt idx="503">
                  <c:v>85.5</c:v>
                </c:pt>
                <c:pt idx="504">
                  <c:v>85.5</c:v>
                </c:pt>
                <c:pt idx="505">
                  <c:v>85.5</c:v>
                </c:pt>
                <c:pt idx="506">
                  <c:v>85.5</c:v>
                </c:pt>
                <c:pt idx="507">
                  <c:v>85.5</c:v>
                </c:pt>
                <c:pt idx="508">
                  <c:v>85.5</c:v>
                </c:pt>
                <c:pt idx="509">
                  <c:v>85.5</c:v>
                </c:pt>
                <c:pt idx="510">
                  <c:v>85.5</c:v>
                </c:pt>
                <c:pt idx="511">
                  <c:v>85.5</c:v>
                </c:pt>
                <c:pt idx="512">
                  <c:v>85.5</c:v>
                </c:pt>
                <c:pt idx="513">
                  <c:v>85.5</c:v>
                </c:pt>
                <c:pt idx="514">
                  <c:v>85.5</c:v>
                </c:pt>
                <c:pt idx="515">
                  <c:v>85.5</c:v>
                </c:pt>
                <c:pt idx="516">
                  <c:v>85.5</c:v>
                </c:pt>
                <c:pt idx="517">
                  <c:v>85.5</c:v>
                </c:pt>
                <c:pt idx="518">
                  <c:v>85.5</c:v>
                </c:pt>
                <c:pt idx="519">
                  <c:v>85.5</c:v>
                </c:pt>
                <c:pt idx="520">
                  <c:v>85.5</c:v>
                </c:pt>
                <c:pt idx="521">
                  <c:v>85.5</c:v>
                </c:pt>
                <c:pt idx="522">
                  <c:v>85.5</c:v>
                </c:pt>
                <c:pt idx="523">
                  <c:v>85.5</c:v>
                </c:pt>
                <c:pt idx="524">
                  <c:v>85.5</c:v>
                </c:pt>
                <c:pt idx="525">
                  <c:v>85.5</c:v>
                </c:pt>
                <c:pt idx="526">
                  <c:v>85.5</c:v>
                </c:pt>
                <c:pt idx="527">
                  <c:v>85.5</c:v>
                </c:pt>
                <c:pt idx="528">
                  <c:v>85.5</c:v>
                </c:pt>
                <c:pt idx="529">
                  <c:v>85.5</c:v>
                </c:pt>
                <c:pt idx="530">
                  <c:v>85.5</c:v>
                </c:pt>
                <c:pt idx="531">
                  <c:v>85.5</c:v>
                </c:pt>
                <c:pt idx="532">
                  <c:v>85.5</c:v>
                </c:pt>
                <c:pt idx="533">
                  <c:v>85.5</c:v>
                </c:pt>
                <c:pt idx="534">
                  <c:v>85.5</c:v>
                </c:pt>
                <c:pt idx="535">
                  <c:v>85.5</c:v>
                </c:pt>
                <c:pt idx="536">
                  <c:v>85.5</c:v>
                </c:pt>
                <c:pt idx="537">
                  <c:v>85.5</c:v>
                </c:pt>
                <c:pt idx="538">
                  <c:v>85.5</c:v>
                </c:pt>
                <c:pt idx="539">
                  <c:v>85.5</c:v>
                </c:pt>
                <c:pt idx="540">
                  <c:v>85.5</c:v>
                </c:pt>
                <c:pt idx="541">
                  <c:v>85.5</c:v>
                </c:pt>
                <c:pt idx="542">
                  <c:v>85.5</c:v>
                </c:pt>
                <c:pt idx="543">
                  <c:v>85.5</c:v>
                </c:pt>
                <c:pt idx="544">
                  <c:v>85.5</c:v>
                </c:pt>
                <c:pt idx="545">
                  <c:v>85.5</c:v>
                </c:pt>
                <c:pt idx="546">
                  <c:v>85.5</c:v>
                </c:pt>
                <c:pt idx="547">
                  <c:v>85.5</c:v>
                </c:pt>
                <c:pt idx="548">
                  <c:v>85.5</c:v>
                </c:pt>
                <c:pt idx="549">
                  <c:v>85.5</c:v>
                </c:pt>
                <c:pt idx="550">
                  <c:v>85.5</c:v>
                </c:pt>
                <c:pt idx="551">
                  <c:v>85.5</c:v>
                </c:pt>
                <c:pt idx="552">
                  <c:v>85.5</c:v>
                </c:pt>
                <c:pt idx="553">
                  <c:v>85.5</c:v>
                </c:pt>
                <c:pt idx="554">
                  <c:v>85.5</c:v>
                </c:pt>
                <c:pt idx="555">
                  <c:v>85.5</c:v>
                </c:pt>
                <c:pt idx="556">
                  <c:v>85.5</c:v>
                </c:pt>
                <c:pt idx="557">
                  <c:v>85.5</c:v>
                </c:pt>
                <c:pt idx="558">
                  <c:v>85.5</c:v>
                </c:pt>
                <c:pt idx="559">
                  <c:v>85.5</c:v>
                </c:pt>
                <c:pt idx="560">
                  <c:v>85.5</c:v>
                </c:pt>
                <c:pt idx="561">
                  <c:v>85.5</c:v>
                </c:pt>
                <c:pt idx="562">
                  <c:v>85.5</c:v>
                </c:pt>
                <c:pt idx="563">
                  <c:v>85.5</c:v>
                </c:pt>
                <c:pt idx="564">
                  <c:v>85.5</c:v>
                </c:pt>
                <c:pt idx="565">
                  <c:v>85.5</c:v>
                </c:pt>
                <c:pt idx="566">
                  <c:v>85.5</c:v>
                </c:pt>
                <c:pt idx="567">
                  <c:v>85.5</c:v>
                </c:pt>
                <c:pt idx="568">
                  <c:v>85.5</c:v>
                </c:pt>
                <c:pt idx="569">
                  <c:v>85.5</c:v>
                </c:pt>
                <c:pt idx="570">
                  <c:v>85.5</c:v>
                </c:pt>
                <c:pt idx="571">
                  <c:v>85.5</c:v>
                </c:pt>
                <c:pt idx="572">
                  <c:v>85.5</c:v>
                </c:pt>
                <c:pt idx="573">
                  <c:v>85.5</c:v>
                </c:pt>
                <c:pt idx="574">
                  <c:v>85.5</c:v>
                </c:pt>
                <c:pt idx="575">
                  <c:v>85.5</c:v>
                </c:pt>
                <c:pt idx="576">
                  <c:v>85.5</c:v>
                </c:pt>
                <c:pt idx="577">
                  <c:v>85.5</c:v>
                </c:pt>
                <c:pt idx="578">
                  <c:v>85.5</c:v>
                </c:pt>
                <c:pt idx="579">
                  <c:v>85.5</c:v>
                </c:pt>
                <c:pt idx="580">
                  <c:v>85.5</c:v>
                </c:pt>
                <c:pt idx="581">
                  <c:v>85.5</c:v>
                </c:pt>
                <c:pt idx="582">
                  <c:v>85.5</c:v>
                </c:pt>
                <c:pt idx="583">
                  <c:v>85.5</c:v>
                </c:pt>
                <c:pt idx="584">
                  <c:v>85.5</c:v>
                </c:pt>
                <c:pt idx="585">
                  <c:v>85.5</c:v>
                </c:pt>
                <c:pt idx="586">
                  <c:v>85.5</c:v>
                </c:pt>
                <c:pt idx="587">
                  <c:v>85.5</c:v>
                </c:pt>
                <c:pt idx="588">
                  <c:v>85.5</c:v>
                </c:pt>
                <c:pt idx="589">
                  <c:v>85.5</c:v>
                </c:pt>
                <c:pt idx="590">
                  <c:v>85.5</c:v>
                </c:pt>
                <c:pt idx="591">
                  <c:v>85.5</c:v>
                </c:pt>
                <c:pt idx="592">
                  <c:v>85.5</c:v>
                </c:pt>
                <c:pt idx="593">
                  <c:v>85.5</c:v>
                </c:pt>
                <c:pt idx="594">
                  <c:v>85.5</c:v>
                </c:pt>
                <c:pt idx="595">
                  <c:v>85.5</c:v>
                </c:pt>
                <c:pt idx="596">
                  <c:v>85.5</c:v>
                </c:pt>
                <c:pt idx="597">
                  <c:v>85.5</c:v>
                </c:pt>
                <c:pt idx="598">
                  <c:v>85.5</c:v>
                </c:pt>
                <c:pt idx="599">
                  <c:v>85.5</c:v>
                </c:pt>
                <c:pt idx="600">
                  <c:v>85.5</c:v>
                </c:pt>
                <c:pt idx="601">
                  <c:v>85.5</c:v>
                </c:pt>
                <c:pt idx="602">
                  <c:v>85.5</c:v>
                </c:pt>
                <c:pt idx="603">
                  <c:v>85.5</c:v>
                </c:pt>
                <c:pt idx="604">
                  <c:v>85.5</c:v>
                </c:pt>
                <c:pt idx="605">
                  <c:v>85.5</c:v>
                </c:pt>
                <c:pt idx="606">
                  <c:v>85.5</c:v>
                </c:pt>
                <c:pt idx="607">
                  <c:v>85.5</c:v>
                </c:pt>
                <c:pt idx="608">
                  <c:v>85.5</c:v>
                </c:pt>
                <c:pt idx="609">
                  <c:v>85.5</c:v>
                </c:pt>
                <c:pt idx="610">
                  <c:v>85.5</c:v>
                </c:pt>
                <c:pt idx="611">
                  <c:v>85.5</c:v>
                </c:pt>
                <c:pt idx="612">
                  <c:v>85.5</c:v>
                </c:pt>
                <c:pt idx="613">
                  <c:v>85.5</c:v>
                </c:pt>
                <c:pt idx="614">
                  <c:v>85.5</c:v>
                </c:pt>
                <c:pt idx="615">
                  <c:v>85.5</c:v>
                </c:pt>
                <c:pt idx="616">
                  <c:v>85.5</c:v>
                </c:pt>
                <c:pt idx="617">
                  <c:v>85.5</c:v>
                </c:pt>
                <c:pt idx="618">
                  <c:v>85.5</c:v>
                </c:pt>
                <c:pt idx="619">
                  <c:v>85.5</c:v>
                </c:pt>
                <c:pt idx="620">
                  <c:v>85.5</c:v>
                </c:pt>
                <c:pt idx="621">
                  <c:v>85.5</c:v>
                </c:pt>
                <c:pt idx="622">
                  <c:v>85.5</c:v>
                </c:pt>
                <c:pt idx="623">
                  <c:v>85.5</c:v>
                </c:pt>
                <c:pt idx="624">
                  <c:v>85.5</c:v>
                </c:pt>
                <c:pt idx="625">
                  <c:v>85.5</c:v>
                </c:pt>
                <c:pt idx="626">
                  <c:v>85.5</c:v>
                </c:pt>
                <c:pt idx="627">
                  <c:v>85.5</c:v>
                </c:pt>
                <c:pt idx="628">
                  <c:v>85.5</c:v>
                </c:pt>
                <c:pt idx="629">
                  <c:v>85.5</c:v>
                </c:pt>
                <c:pt idx="630">
                  <c:v>85.5</c:v>
                </c:pt>
                <c:pt idx="631">
                  <c:v>85.5</c:v>
                </c:pt>
                <c:pt idx="632">
                  <c:v>85.5</c:v>
                </c:pt>
                <c:pt idx="633">
                  <c:v>85.5</c:v>
                </c:pt>
                <c:pt idx="634">
                  <c:v>85.5</c:v>
                </c:pt>
                <c:pt idx="635">
                  <c:v>85.5</c:v>
                </c:pt>
                <c:pt idx="636">
                  <c:v>85.5</c:v>
                </c:pt>
                <c:pt idx="637">
                  <c:v>85.5</c:v>
                </c:pt>
                <c:pt idx="638">
                  <c:v>85.5</c:v>
                </c:pt>
                <c:pt idx="639">
                  <c:v>85.5</c:v>
                </c:pt>
                <c:pt idx="640">
                  <c:v>85.5</c:v>
                </c:pt>
                <c:pt idx="641">
                  <c:v>85.5</c:v>
                </c:pt>
                <c:pt idx="642">
                  <c:v>85.5</c:v>
                </c:pt>
                <c:pt idx="643">
                  <c:v>85.5</c:v>
                </c:pt>
                <c:pt idx="644">
                  <c:v>85.5</c:v>
                </c:pt>
                <c:pt idx="645">
                  <c:v>85.5</c:v>
                </c:pt>
                <c:pt idx="646">
                  <c:v>85.5</c:v>
                </c:pt>
                <c:pt idx="647">
                  <c:v>85.5</c:v>
                </c:pt>
                <c:pt idx="648">
                  <c:v>85.5</c:v>
                </c:pt>
                <c:pt idx="649">
                  <c:v>85.5</c:v>
                </c:pt>
                <c:pt idx="650">
                  <c:v>85.5</c:v>
                </c:pt>
                <c:pt idx="651">
                  <c:v>85.5</c:v>
                </c:pt>
                <c:pt idx="652">
                  <c:v>85.5</c:v>
                </c:pt>
                <c:pt idx="653">
                  <c:v>85.5</c:v>
                </c:pt>
                <c:pt idx="654">
                  <c:v>85.5</c:v>
                </c:pt>
                <c:pt idx="655">
                  <c:v>85.5</c:v>
                </c:pt>
                <c:pt idx="656">
                  <c:v>85.5</c:v>
                </c:pt>
                <c:pt idx="657">
                  <c:v>85.5</c:v>
                </c:pt>
                <c:pt idx="658">
                  <c:v>85.5</c:v>
                </c:pt>
                <c:pt idx="659">
                  <c:v>85.5</c:v>
                </c:pt>
                <c:pt idx="660">
                  <c:v>85.5</c:v>
                </c:pt>
                <c:pt idx="661">
                  <c:v>85.5</c:v>
                </c:pt>
                <c:pt idx="662">
                  <c:v>85.5</c:v>
                </c:pt>
                <c:pt idx="663">
                  <c:v>85.5</c:v>
                </c:pt>
                <c:pt idx="664">
                  <c:v>85.5</c:v>
                </c:pt>
                <c:pt idx="665">
                  <c:v>85.5</c:v>
                </c:pt>
                <c:pt idx="666">
                  <c:v>85.5</c:v>
                </c:pt>
                <c:pt idx="667">
                  <c:v>85.5</c:v>
                </c:pt>
                <c:pt idx="668">
                  <c:v>85.5</c:v>
                </c:pt>
                <c:pt idx="669">
                  <c:v>85.5</c:v>
                </c:pt>
                <c:pt idx="670">
                  <c:v>85.5</c:v>
                </c:pt>
                <c:pt idx="671">
                  <c:v>85.5</c:v>
                </c:pt>
                <c:pt idx="672">
                  <c:v>85.5</c:v>
                </c:pt>
                <c:pt idx="673">
                  <c:v>85.5</c:v>
                </c:pt>
                <c:pt idx="674">
                  <c:v>85.5</c:v>
                </c:pt>
                <c:pt idx="675">
                  <c:v>85.5</c:v>
                </c:pt>
                <c:pt idx="676">
                  <c:v>85.5</c:v>
                </c:pt>
                <c:pt idx="677">
                  <c:v>85.5</c:v>
                </c:pt>
                <c:pt idx="678">
                  <c:v>85.5</c:v>
                </c:pt>
                <c:pt idx="679">
                  <c:v>85.5</c:v>
                </c:pt>
                <c:pt idx="680">
                  <c:v>85.5</c:v>
                </c:pt>
                <c:pt idx="681">
                  <c:v>85.5</c:v>
                </c:pt>
                <c:pt idx="682">
                  <c:v>85.5</c:v>
                </c:pt>
                <c:pt idx="683">
                  <c:v>85.5</c:v>
                </c:pt>
                <c:pt idx="684">
                  <c:v>85.5</c:v>
                </c:pt>
                <c:pt idx="685">
                  <c:v>85.5</c:v>
                </c:pt>
                <c:pt idx="686">
                  <c:v>85.5</c:v>
                </c:pt>
                <c:pt idx="687">
                  <c:v>85.5</c:v>
                </c:pt>
                <c:pt idx="688">
                  <c:v>85.5</c:v>
                </c:pt>
                <c:pt idx="689">
                  <c:v>85.5</c:v>
                </c:pt>
                <c:pt idx="690">
                  <c:v>85.5</c:v>
                </c:pt>
                <c:pt idx="691">
                  <c:v>85.5</c:v>
                </c:pt>
                <c:pt idx="692">
                  <c:v>85.5</c:v>
                </c:pt>
                <c:pt idx="693">
                  <c:v>85.5</c:v>
                </c:pt>
                <c:pt idx="694">
                  <c:v>85.5</c:v>
                </c:pt>
                <c:pt idx="695">
                  <c:v>85.5</c:v>
                </c:pt>
                <c:pt idx="696">
                  <c:v>85.5</c:v>
                </c:pt>
                <c:pt idx="697">
                  <c:v>85.5</c:v>
                </c:pt>
                <c:pt idx="698">
                  <c:v>85.5</c:v>
                </c:pt>
                <c:pt idx="699">
                  <c:v>85.5</c:v>
                </c:pt>
                <c:pt idx="700">
                  <c:v>85.5</c:v>
                </c:pt>
                <c:pt idx="701">
                  <c:v>85.5</c:v>
                </c:pt>
                <c:pt idx="702">
                  <c:v>85.5</c:v>
                </c:pt>
                <c:pt idx="703">
                  <c:v>85.5</c:v>
                </c:pt>
                <c:pt idx="704">
                  <c:v>85.5</c:v>
                </c:pt>
                <c:pt idx="705">
                  <c:v>85.5</c:v>
                </c:pt>
                <c:pt idx="706">
                  <c:v>85.5</c:v>
                </c:pt>
                <c:pt idx="707">
                  <c:v>85.5</c:v>
                </c:pt>
                <c:pt idx="708">
                  <c:v>85.5</c:v>
                </c:pt>
                <c:pt idx="709">
                  <c:v>85.5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F45-422A-AAE0-C3F44B51306C}"/>
            </c:ext>
          </c:extLst>
        </c:ser>
        <c:ser>
          <c:idx val="3"/>
          <c:order val="3"/>
          <c:tx>
            <c:v>溶接工　定時ﾍﾟｰｽﾗｲﾝ</c:v>
          </c:tx>
          <c:spPr>
            <a:ln w="317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阪上班!$OP$256:$APW$256</c:f>
              <c:numCache>
                <c:formatCode>0_ </c:formatCode>
                <c:ptCount val="710"/>
                <c:pt idx="0">
                  <c:v>68.399999999999991</c:v>
                </c:pt>
                <c:pt idx="1">
                  <c:v>68.399999999999991</c:v>
                </c:pt>
                <c:pt idx="2">
                  <c:v>68.399999999999991</c:v>
                </c:pt>
                <c:pt idx="3">
                  <c:v>68.399999999999991</c:v>
                </c:pt>
                <c:pt idx="4">
                  <c:v>68.399999999999991</c:v>
                </c:pt>
                <c:pt idx="5">
                  <c:v>68.399999999999991</c:v>
                </c:pt>
                <c:pt idx="6">
                  <c:v>68.399999999999991</c:v>
                </c:pt>
                <c:pt idx="7">
                  <c:v>68.399999999999991</c:v>
                </c:pt>
                <c:pt idx="8">
                  <c:v>68.399999999999991</c:v>
                </c:pt>
                <c:pt idx="9">
                  <c:v>68.399999999999991</c:v>
                </c:pt>
                <c:pt idx="10">
                  <c:v>68.399999999999991</c:v>
                </c:pt>
                <c:pt idx="11">
                  <c:v>68.399999999999991</c:v>
                </c:pt>
                <c:pt idx="12">
                  <c:v>68.399999999999991</c:v>
                </c:pt>
                <c:pt idx="13">
                  <c:v>68.399999999999991</c:v>
                </c:pt>
                <c:pt idx="14">
                  <c:v>68.399999999999991</c:v>
                </c:pt>
                <c:pt idx="15">
                  <c:v>68.399999999999991</c:v>
                </c:pt>
                <c:pt idx="16">
                  <c:v>68.399999999999991</c:v>
                </c:pt>
                <c:pt idx="17">
                  <c:v>68.399999999999991</c:v>
                </c:pt>
                <c:pt idx="18">
                  <c:v>68.399999999999991</c:v>
                </c:pt>
                <c:pt idx="19">
                  <c:v>68.399999999999991</c:v>
                </c:pt>
                <c:pt idx="20">
                  <c:v>68.399999999999991</c:v>
                </c:pt>
                <c:pt idx="21">
                  <c:v>68.399999999999991</c:v>
                </c:pt>
                <c:pt idx="22">
                  <c:v>68.399999999999991</c:v>
                </c:pt>
                <c:pt idx="23">
                  <c:v>68.399999999999991</c:v>
                </c:pt>
                <c:pt idx="24">
                  <c:v>68.399999999999991</c:v>
                </c:pt>
                <c:pt idx="25">
                  <c:v>68.399999999999991</c:v>
                </c:pt>
                <c:pt idx="26">
                  <c:v>68.399999999999991</c:v>
                </c:pt>
                <c:pt idx="27">
                  <c:v>68.399999999999991</c:v>
                </c:pt>
                <c:pt idx="28">
                  <c:v>68.399999999999991</c:v>
                </c:pt>
                <c:pt idx="29">
                  <c:v>68.399999999999991</c:v>
                </c:pt>
                <c:pt idx="30">
                  <c:v>68.399999999999991</c:v>
                </c:pt>
                <c:pt idx="31">
                  <c:v>68.399999999999991</c:v>
                </c:pt>
                <c:pt idx="32">
                  <c:v>68.399999999999991</c:v>
                </c:pt>
                <c:pt idx="33">
                  <c:v>68.399999999999991</c:v>
                </c:pt>
                <c:pt idx="34">
                  <c:v>68.399999999999991</c:v>
                </c:pt>
                <c:pt idx="35">
                  <c:v>68.399999999999991</c:v>
                </c:pt>
                <c:pt idx="36">
                  <c:v>68.399999999999991</c:v>
                </c:pt>
                <c:pt idx="37">
                  <c:v>68.399999999999991</c:v>
                </c:pt>
                <c:pt idx="38">
                  <c:v>68.399999999999991</c:v>
                </c:pt>
                <c:pt idx="39">
                  <c:v>68.399999999999991</c:v>
                </c:pt>
                <c:pt idx="40">
                  <c:v>68.399999999999991</c:v>
                </c:pt>
                <c:pt idx="41">
                  <c:v>68.399999999999991</c:v>
                </c:pt>
                <c:pt idx="42">
                  <c:v>68.399999999999991</c:v>
                </c:pt>
                <c:pt idx="43">
                  <c:v>68.399999999999991</c:v>
                </c:pt>
                <c:pt idx="44">
                  <c:v>68.399999999999991</c:v>
                </c:pt>
                <c:pt idx="45">
                  <c:v>68.399999999999991</c:v>
                </c:pt>
                <c:pt idx="46">
                  <c:v>68.399999999999991</c:v>
                </c:pt>
                <c:pt idx="47">
                  <c:v>68.399999999999991</c:v>
                </c:pt>
                <c:pt idx="48">
                  <c:v>68.399999999999991</c:v>
                </c:pt>
                <c:pt idx="49">
                  <c:v>68.399999999999991</c:v>
                </c:pt>
                <c:pt idx="50">
                  <c:v>68.399999999999991</c:v>
                </c:pt>
                <c:pt idx="51">
                  <c:v>68.399999999999991</c:v>
                </c:pt>
                <c:pt idx="52">
                  <c:v>68.399999999999991</c:v>
                </c:pt>
                <c:pt idx="53">
                  <c:v>68.399999999999991</c:v>
                </c:pt>
                <c:pt idx="54">
                  <c:v>68.399999999999991</c:v>
                </c:pt>
                <c:pt idx="55">
                  <c:v>68.399999999999991</c:v>
                </c:pt>
                <c:pt idx="56">
                  <c:v>68.399999999999991</c:v>
                </c:pt>
                <c:pt idx="57">
                  <c:v>68.399999999999991</c:v>
                </c:pt>
                <c:pt idx="58">
                  <c:v>68.399999999999991</c:v>
                </c:pt>
                <c:pt idx="59">
                  <c:v>68.399999999999991</c:v>
                </c:pt>
                <c:pt idx="60">
                  <c:v>68.399999999999991</c:v>
                </c:pt>
                <c:pt idx="61">
                  <c:v>68.399999999999991</c:v>
                </c:pt>
                <c:pt idx="62">
                  <c:v>68.399999999999991</c:v>
                </c:pt>
                <c:pt idx="63">
                  <c:v>68.399999999999991</c:v>
                </c:pt>
                <c:pt idx="64">
                  <c:v>68.399999999999991</c:v>
                </c:pt>
                <c:pt idx="65">
                  <c:v>68.399999999999991</c:v>
                </c:pt>
                <c:pt idx="66">
                  <c:v>68.399999999999991</c:v>
                </c:pt>
                <c:pt idx="67">
                  <c:v>68.399999999999991</c:v>
                </c:pt>
                <c:pt idx="68">
                  <c:v>68.399999999999991</c:v>
                </c:pt>
                <c:pt idx="69">
                  <c:v>68.399999999999991</c:v>
                </c:pt>
                <c:pt idx="70">
                  <c:v>68.399999999999991</c:v>
                </c:pt>
                <c:pt idx="71">
                  <c:v>68.399999999999991</c:v>
                </c:pt>
                <c:pt idx="72">
                  <c:v>68.399999999999991</c:v>
                </c:pt>
                <c:pt idx="73">
                  <c:v>68.399999999999991</c:v>
                </c:pt>
                <c:pt idx="74">
                  <c:v>68.399999999999991</c:v>
                </c:pt>
                <c:pt idx="75">
                  <c:v>68.399999999999991</c:v>
                </c:pt>
                <c:pt idx="76">
                  <c:v>68.399999999999991</c:v>
                </c:pt>
                <c:pt idx="77">
                  <c:v>68.399999999999991</c:v>
                </c:pt>
                <c:pt idx="78">
                  <c:v>68.399999999999991</c:v>
                </c:pt>
                <c:pt idx="79">
                  <c:v>68.399999999999991</c:v>
                </c:pt>
                <c:pt idx="80">
                  <c:v>68.399999999999991</c:v>
                </c:pt>
                <c:pt idx="81">
                  <c:v>68.399999999999991</c:v>
                </c:pt>
                <c:pt idx="82">
                  <c:v>68.399999999999991</c:v>
                </c:pt>
                <c:pt idx="83">
                  <c:v>68.399999999999991</c:v>
                </c:pt>
                <c:pt idx="84">
                  <c:v>68.399999999999991</c:v>
                </c:pt>
                <c:pt idx="85">
                  <c:v>68.399999999999991</c:v>
                </c:pt>
                <c:pt idx="86">
                  <c:v>68.399999999999991</c:v>
                </c:pt>
                <c:pt idx="87">
                  <c:v>68.399999999999991</c:v>
                </c:pt>
                <c:pt idx="88">
                  <c:v>68.399999999999991</c:v>
                </c:pt>
                <c:pt idx="89">
                  <c:v>68.399999999999991</c:v>
                </c:pt>
                <c:pt idx="90">
                  <c:v>68.399999999999991</c:v>
                </c:pt>
                <c:pt idx="91">
                  <c:v>68.399999999999991</c:v>
                </c:pt>
                <c:pt idx="92">
                  <c:v>68.399999999999991</c:v>
                </c:pt>
                <c:pt idx="93">
                  <c:v>68.399999999999991</c:v>
                </c:pt>
                <c:pt idx="94">
                  <c:v>68.399999999999991</c:v>
                </c:pt>
                <c:pt idx="95">
                  <c:v>68.399999999999991</c:v>
                </c:pt>
                <c:pt idx="96">
                  <c:v>68.399999999999991</c:v>
                </c:pt>
                <c:pt idx="97">
                  <c:v>68.399999999999991</c:v>
                </c:pt>
                <c:pt idx="98">
                  <c:v>68.399999999999991</c:v>
                </c:pt>
                <c:pt idx="99">
                  <c:v>68.399999999999991</c:v>
                </c:pt>
                <c:pt idx="100">
                  <c:v>68.399999999999991</c:v>
                </c:pt>
                <c:pt idx="101">
                  <c:v>68.399999999999991</c:v>
                </c:pt>
                <c:pt idx="102">
                  <c:v>68.399999999999991</c:v>
                </c:pt>
                <c:pt idx="103">
                  <c:v>68.399999999999991</c:v>
                </c:pt>
                <c:pt idx="104">
                  <c:v>68.399999999999991</c:v>
                </c:pt>
                <c:pt idx="105">
                  <c:v>68.399999999999991</c:v>
                </c:pt>
                <c:pt idx="106">
                  <c:v>68.399999999999991</c:v>
                </c:pt>
                <c:pt idx="107">
                  <c:v>68.399999999999991</c:v>
                </c:pt>
                <c:pt idx="108">
                  <c:v>68.399999999999991</c:v>
                </c:pt>
                <c:pt idx="109">
                  <c:v>68.399999999999991</c:v>
                </c:pt>
                <c:pt idx="110">
                  <c:v>68.399999999999991</c:v>
                </c:pt>
                <c:pt idx="111">
                  <c:v>68.399999999999991</c:v>
                </c:pt>
                <c:pt idx="112">
                  <c:v>68.399999999999991</c:v>
                </c:pt>
                <c:pt idx="113">
                  <c:v>68.399999999999991</c:v>
                </c:pt>
                <c:pt idx="114">
                  <c:v>68.399999999999991</c:v>
                </c:pt>
                <c:pt idx="115">
                  <c:v>68.399999999999991</c:v>
                </c:pt>
                <c:pt idx="116">
                  <c:v>68.399999999999991</c:v>
                </c:pt>
                <c:pt idx="117">
                  <c:v>68.399999999999991</c:v>
                </c:pt>
                <c:pt idx="118">
                  <c:v>68.399999999999991</c:v>
                </c:pt>
                <c:pt idx="119">
                  <c:v>68.399999999999991</c:v>
                </c:pt>
                <c:pt idx="120">
                  <c:v>68.399999999999991</c:v>
                </c:pt>
                <c:pt idx="121">
                  <c:v>68.399999999999991</c:v>
                </c:pt>
                <c:pt idx="122">
                  <c:v>68.399999999999991</c:v>
                </c:pt>
                <c:pt idx="123">
                  <c:v>68.399999999999991</c:v>
                </c:pt>
                <c:pt idx="124">
                  <c:v>68.399999999999991</c:v>
                </c:pt>
                <c:pt idx="125">
                  <c:v>68.399999999999991</c:v>
                </c:pt>
                <c:pt idx="126">
                  <c:v>68.399999999999991</c:v>
                </c:pt>
                <c:pt idx="127">
                  <c:v>68.399999999999991</c:v>
                </c:pt>
                <c:pt idx="128">
                  <c:v>68.399999999999991</c:v>
                </c:pt>
                <c:pt idx="129">
                  <c:v>68.399999999999991</c:v>
                </c:pt>
                <c:pt idx="130">
                  <c:v>68.399999999999991</c:v>
                </c:pt>
                <c:pt idx="131">
                  <c:v>68.399999999999991</c:v>
                </c:pt>
                <c:pt idx="132">
                  <c:v>68.399999999999991</c:v>
                </c:pt>
                <c:pt idx="133">
                  <c:v>68.399999999999991</c:v>
                </c:pt>
                <c:pt idx="134">
                  <c:v>68.399999999999991</c:v>
                </c:pt>
                <c:pt idx="135">
                  <c:v>68.399999999999991</c:v>
                </c:pt>
                <c:pt idx="136">
                  <c:v>68.399999999999991</c:v>
                </c:pt>
                <c:pt idx="137">
                  <c:v>68.399999999999991</c:v>
                </c:pt>
                <c:pt idx="138">
                  <c:v>68.399999999999991</c:v>
                </c:pt>
                <c:pt idx="139">
                  <c:v>68.399999999999991</c:v>
                </c:pt>
                <c:pt idx="140">
                  <c:v>68.399999999999991</c:v>
                </c:pt>
                <c:pt idx="141">
                  <c:v>68.399999999999991</c:v>
                </c:pt>
                <c:pt idx="142">
                  <c:v>68.399999999999991</c:v>
                </c:pt>
                <c:pt idx="143">
                  <c:v>68.399999999999991</c:v>
                </c:pt>
                <c:pt idx="144">
                  <c:v>68.399999999999991</c:v>
                </c:pt>
                <c:pt idx="145">
                  <c:v>68.399999999999991</c:v>
                </c:pt>
                <c:pt idx="146">
                  <c:v>68.399999999999991</c:v>
                </c:pt>
                <c:pt idx="147">
                  <c:v>68.399999999999991</c:v>
                </c:pt>
                <c:pt idx="148">
                  <c:v>68.399999999999991</c:v>
                </c:pt>
                <c:pt idx="149">
                  <c:v>68.399999999999991</c:v>
                </c:pt>
                <c:pt idx="150">
                  <c:v>68.399999999999991</c:v>
                </c:pt>
                <c:pt idx="151">
                  <c:v>68.399999999999991</c:v>
                </c:pt>
                <c:pt idx="152">
                  <c:v>68.399999999999991</c:v>
                </c:pt>
                <c:pt idx="153">
                  <c:v>68.399999999999991</c:v>
                </c:pt>
                <c:pt idx="154">
                  <c:v>68.399999999999991</c:v>
                </c:pt>
                <c:pt idx="155">
                  <c:v>68.399999999999991</c:v>
                </c:pt>
                <c:pt idx="156">
                  <c:v>68.399999999999991</c:v>
                </c:pt>
                <c:pt idx="157">
                  <c:v>68.399999999999991</c:v>
                </c:pt>
                <c:pt idx="158">
                  <c:v>68.399999999999991</c:v>
                </c:pt>
                <c:pt idx="159">
                  <c:v>68.399999999999991</c:v>
                </c:pt>
                <c:pt idx="160">
                  <c:v>68.399999999999991</c:v>
                </c:pt>
                <c:pt idx="161">
                  <c:v>68.399999999999991</c:v>
                </c:pt>
                <c:pt idx="162">
                  <c:v>68.399999999999991</c:v>
                </c:pt>
                <c:pt idx="163">
                  <c:v>68.399999999999991</c:v>
                </c:pt>
                <c:pt idx="164">
                  <c:v>68.399999999999991</c:v>
                </c:pt>
                <c:pt idx="165">
                  <c:v>68.399999999999991</c:v>
                </c:pt>
                <c:pt idx="166">
                  <c:v>68.399999999999991</c:v>
                </c:pt>
                <c:pt idx="167">
                  <c:v>68.399999999999991</c:v>
                </c:pt>
                <c:pt idx="168">
                  <c:v>68.399999999999991</c:v>
                </c:pt>
                <c:pt idx="169">
                  <c:v>68.399999999999991</c:v>
                </c:pt>
                <c:pt idx="170">
                  <c:v>68.399999999999991</c:v>
                </c:pt>
                <c:pt idx="171">
                  <c:v>68.399999999999991</c:v>
                </c:pt>
                <c:pt idx="172">
                  <c:v>68.399999999999991</c:v>
                </c:pt>
                <c:pt idx="173">
                  <c:v>68.399999999999991</c:v>
                </c:pt>
                <c:pt idx="174">
                  <c:v>68.399999999999991</c:v>
                </c:pt>
                <c:pt idx="175">
                  <c:v>68.399999999999991</c:v>
                </c:pt>
                <c:pt idx="176">
                  <c:v>68.399999999999991</c:v>
                </c:pt>
                <c:pt idx="177">
                  <c:v>68.399999999999991</c:v>
                </c:pt>
                <c:pt idx="178">
                  <c:v>68.399999999999991</c:v>
                </c:pt>
                <c:pt idx="179">
                  <c:v>68.399999999999991</c:v>
                </c:pt>
                <c:pt idx="180">
                  <c:v>68.399999999999991</c:v>
                </c:pt>
                <c:pt idx="181">
                  <c:v>68.399999999999991</c:v>
                </c:pt>
                <c:pt idx="182">
                  <c:v>68.399999999999991</c:v>
                </c:pt>
                <c:pt idx="183">
                  <c:v>68.399999999999991</c:v>
                </c:pt>
                <c:pt idx="184">
                  <c:v>68.399999999999991</c:v>
                </c:pt>
                <c:pt idx="185">
                  <c:v>68.399999999999991</c:v>
                </c:pt>
                <c:pt idx="186">
                  <c:v>68.399999999999991</c:v>
                </c:pt>
                <c:pt idx="187">
                  <c:v>68.399999999999991</c:v>
                </c:pt>
                <c:pt idx="188">
                  <c:v>68.399999999999991</c:v>
                </c:pt>
                <c:pt idx="189">
                  <c:v>68.399999999999991</c:v>
                </c:pt>
                <c:pt idx="190">
                  <c:v>68.399999999999991</c:v>
                </c:pt>
                <c:pt idx="191">
                  <c:v>68.399999999999991</c:v>
                </c:pt>
                <c:pt idx="192">
                  <c:v>68.399999999999991</c:v>
                </c:pt>
                <c:pt idx="193">
                  <c:v>68.399999999999991</c:v>
                </c:pt>
                <c:pt idx="194">
                  <c:v>68.399999999999991</c:v>
                </c:pt>
                <c:pt idx="195">
                  <c:v>68.399999999999991</c:v>
                </c:pt>
                <c:pt idx="196">
                  <c:v>68.399999999999991</c:v>
                </c:pt>
                <c:pt idx="197">
                  <c:v>68.399999999999991</c:v>
                </c:pt>
                <c:pt idx="198">
                  <c:v>68.399999999999991</c:v>
                </c:pt>
                <c:pt idx="199">
                  <c:v>68.399999999999991</c:v>
                </c:pt>
                <c:pt idx="200">
                  <c:v>68.399999999999991</c:v>
                </c:pt>
                <c:pt idx="201">
                  <c:v>68.399999999999991</c:v>
                </c:pt>
                <c:pt idx="202">
                  <c:v>68.399999999999991</c:v>
                </c:pt>
                <c:pt idx="203">
                  <c:v>68.399999999999991</c:v>
                </c:pt>
                <c:pt idx="204">
                  <c:v>68.399999999999991</c:v>
                </c:pt>
                <c:pt idx="205">
                  <c:v>68.399999999999991</c:v>
                </c:pt>
                <c:pt idx="206">
                  <c:v>68.399999999999991</c:v>
                </c:pt>
                <c:pt idx="207">
                  <c:v>68.399999999999991</c:v>
                </c:pt>
                <c:pt idx="208">
                  <c:v>68.399999999999991</c:v>
                </c:pt>
                <c:pt idx="209">
                  <c:v>68.399999999999991</c:v>
                </c:pt>
                <c:pt idx="210">
                  <c:v>68.399999999999991</c:v>
                </c:pt>
                <c:pt idx="211">
                  <c:v>68.399999999999991</c:v>
                </c:pt>
                <c:pt idx="212">
                  <c:v>68.399999999999991</c:v>
                </c:pt>
                <c:pt idx="213">
                  <c:v>68.399999999999991</c:v>
                </c:pt>
                <c:pt idx="214">
                  <c:v>68.399999999999991</c:v>
                </c:pt>
                <c:pt idx="215">
                  <c:v>68.399999999999991</c:v>
                </c:pt>
                <c:pt idx="216">
                  <c:v>68.399999999999991</c:v>
                </c:pt>
                <c:pt idx="217">
                  <c:v>68.399999999999991</c:v>
                </c:pt>
                <c:pt idx="218">
                  <c:v>68.399999999999991</c:v>
                </c:pt>
                <c:pt idx="219">
                  <c:v>68.399999999999991</c:v>
                </c:pt>
                <c:pt idx="220">
                  <c:v>68.399999999999991</c:v>
                </c:pt>
                <c:pt idx="221">
                  <c:v>68.399999999999991</c:v>
                </c:pt>
                <c:pt idx="222">
                  <c:v>68.399999999999991</c:v>
                </c:pt>
                <c:pt idx="223">
                  <c:v>68.399999999999991</c:v>
                </c:pt>
                <c:pt idx="224">
                  <c:v>68.399999999999991</c:v>
                </c:pt>
                <c:pt idx="225">
                  <c:v>68.399999999999991</c:v>
                </c:pt>
                <c:pt idx="226">
                  <c:v>68.399999999999991</c:v>
                </c:pt>
                <c:pt idx="227">
                  <c:v>68.399999999999991</c:v>
                </c:pt>
                <c:pt idx="228">
                  <c:v>68.399999999999991</c:v>
                </c:pt>
                <c:pt idx="229">
                  <c:v>68.399999999999991</c:v>
                </c:pt>
                <c:pt idx="230">
                  <c:v>68.399999999999991</c:v>
                </c:pt>
                <c:pt idx="231">
                  <c:v>68.399999999999991</c:v>
                </c:pt>
                <c:pt idx="232">
                  <c:v>68.399999999999991</c:v>
                </c:pt>
                <c:pt idx="233">
                  <c:v>68.399999999999991</c:v>
                </c:pt>
                <c:pt idx="234">
                  <c:v>68.399999999999991</c:v>
                </c:pt>
                <c:pt idx="235">
                  <c:v>68.399999999999991</c:v>
                </c:pt>
                <c:pt idx="236">
                  <c:v>68.399999999999991</c:v>
                </c:pt>
                <c:pt idx="237">
                  <c:v>68.399999999999991</c:v>
                </c:pt>
                <c:pt idx="238">
                  <c:v>68.399999999999991</c:v>
                </c:pt>
                <c:pt idx="239">
                  <c:v>68.399999999999991</c:v>
                </c:pt>
                <c:pt idx="240">
                  <c:v>68.399999999999991</c:v>
                </c:pt>
                <c:pt idx="241">
                  <c:v>68.399999999999991</c:v>
                </c:pt>
                <c:pt idx="242">
                  <c:v>68.399999999999991</c:v>
                </c:pt>
                <c:pt idx="243">
                  <c:v>68.399999999999991</c:v>
                </c:pt>
                <c:pt idx="244">
                  <c:v>68.399999999999991</c:v>
                </c:pt>
                <c:pt idx="245">
                  <c:v>68.399999999999991</c:v>
                </c:pt>
                <c:pt idx="246">
                  <c:v>68.399999999999991</c:v>
                </c:pt>
                <c:pt idx="247">
                  <c:v>68.399999999999991</c:v>
                </c:pt>
                <c:pt idx="248">
                  <c:v>68.399999999999991</c:v>
                </c:pt>
                <c:pt idx="249">
                  <c:v>68.399999999999991</c:v>
                </c:pt>
                <c:pt idx="250">
                  <c:v>68.399999999999991</c:v>
                </c:pt>
                <c:pt idx="251">
                  <c:v>68.399999999999991</c:v>
                </c:pt>
                <c:pt idx="252">
                  <c:v>68.399999999999991</c:v>
                </c:pt>
                <c:pt idx="253">
                  <c:v>68.399999999999991</c:v>
                </c:pt>
                <c:pt idx="254">
                  <c:v>68.399999999999991</c:v>
                </c:pt>
                <c:pt idx="255">
                  <c:v>68.399999999999991</c:v>
                </c:pt>
                <c:pt idx="256">
                  <c:v>68.399999999999991</c:v>
                </c:pt>
                <c:pt idx="257">
                  <c:v>68.399999999999991</c:v>
                </c:pt>
                <c:pt idx="258">
                  <c:v>68.399999999999991</c:v>
                </c:pt>
                <c:pt idx="259">
                  <c:v>68.399999999999991</c:v>
                </c:pt>
                <c:pt idx="260">
                  <c:v>68.399999999999991</c:v>
                </c:pt>
                <c:pt idx="261">
                  <c:v>68.399999999999991</c:v>
                </c:pt>
                <c:pt idx="262">
                  <c:v>68.399999999999991</c:v>
                </c:pt>
                <c:pt idx="263">
                  <c:v>68.399999999999991</c:v>
                </c:pt>
                <c:pt idx="264">
                  <c:v>68.399999999999991</c:v>
                </c:pt>
                <c:pt idx="265">
                  <c:v>68.399999999999991</c:v>
                </c:pt>
                <c:pt idx="266">
                  <c:v>68.399999999999991</c:v>
                </c:pt>
                <c:pt idx="267">
                  <c:v>68.399999999999991</c:v>
                </c:pt>
                <c:pt idx="268">
                  <c:v>68.399999999999991</c:v>
                </c:pt>
                <c:pt idx="269">
                  <c:v>68.399999999999991</c:v>
                </c:pt>
                <c:pt idx="270">
                  <c:v>68.399999999999991</c:v>
                </c:pt>
                <c:pt idx="271">
                  <c:v>68.399999999999991</c:v>
                </c:pt>
                <c:pt idx="272">
                  <c:v>68.399999999999991</c:v>
                </c:pt>
                <c:pt idx="273">
                  <c:v>68.399999999999991</c:v>
                </c:pt>
                <c:pt idx="274">
                  <c:v>68.399999999999991</c:v>
                </c:pt>
                <c:pt idx="275">
                  <c:v>68.399999999999991</c:v>
                </c:pt>
                <c:pt idx="276">
                  <c:v>68.399999999999991</c:v>
                </c:pt>
                <c:pt idx="277">
                  <c:v>68.399999999999991</c:v>
                </c:pt>
                <c:pt idx="278">
                  <c:v>68.399999999999991</c:v>
                </c:pt>
                <c:pt idx="279">
                  <c:v>68.399999999999991</c:v>
                </c:pt>
                <c:pt idx="280">
                  <c:v>68.399999999999991</c:v>
                </c:pt>
                <c:pt idx="281">
                  <c:v>68.399999999999991</c:v>
                </c:pt>
                <c:pt idx="282">
                  <c:v>68.399999999999991</c:v>
                </c:pt>
                <c:pt idx="283">
                  <c:v>68.399999999999991</c:v>
                </c:pt>
                <c:pt idx="284">
                  <c:v>68.399999999999991</c:v>
                </c:pt>
                <c:pt idx="285">
                  <c:v>68.399999999999991</c:v>
                </c:pt>
                <c:pt idx="286">
                  <c:v>68.399999999999991</c:v>
                </c:pt>
                <c:pt idx="287">
                  <c:v>53.199999999999996</c:v>
                </c:pt>
                <c:pt idx="288">
                  <c:v>53.199999999999996</c:v>
                </c:pt>
                <c:pt idx="289">
                  <c:v>53.199999999999996</c:v>
                </c:pt>
                <c:pt idx="290">
                  <c:v>45.599999999999994</c:v>
                </c:pt>
                <c:pt idx="291">
                  <c:v>45.599999999999994</c:v>
                </c:pt>
                <c:pt idx="292">
                  <c:v>45.599999999999994</c:v>
                </c:pt>
                <c:pt idx="293">
                  <c:v>38</c:v>
                </c:pt>
                <c:pt idx="294">
                  <c:v>38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45.599999999999994</c:v>
                </c:pt>
                <c:pt idx="301">
                  <c:v>45.599999999999994</c:v>
                </c:pt>
                <c:pt idx="302">
                  <c:v>45.599999999999994</c:v>
                </c:pt>
                <c:pt idx="303">
                  <c:v>45.599999999999994</c:v>
                </c:pt>
                <c:pt idx="304">
                  <c:v>45.599999999999994</c:v>
                </c:pt>
                <c:pt idx="305">
                  <c:v>45.599999999999994</c:v>
                </c:pt>
                <c:pt idx="306">
                  <c:v>45.599999999999994</c:v>
                </c:pt>
                <c:pt idx="307">
                  <c:v>45.599999999999994</c:v>
                </c:pt>
                <c:pt idx="308">
                  <c:v>45.599999999999994</c:v>
                </c:pt>
                <c:pt idx="309">
                  <c:v>45.599999999999994</c:v>
                </c:pt>
                <c:pt idx="310">
                  <c:v>45.599999999999994</c:v>
                </c:pt>
                <c:pt idx="311">
                  <c:v>45.599999999999994</c:v>
                </c:pt>
                <c:pt idx="312">
                  <c:v>45.599999999999994</c:v>
                </c:pt>
                <c:pt idx="313">
                  <c:v>45.599999999999994</c:v>
                </c:pt>
                <c:pt idx="314">
                  <c:v>68.399999999999991</c:v>
                </c:pt>
                <c:pt idx="315">
                  <c:v>68.399999999999991</c:v>
                </c:pt>
                <c:pt idx="316">
                  <c:v>68.399999999999991</c:v>
                </c:pt>
                <c:pt idx="317">
                  <c:v>68.399999999999991</c:v>
                </c:pt>
                <c:pt idx="318">
                  <c:v>68.399999999999991</c:v>
                </c:pt>
                <c:pt idx="319">
                  <c:v>68.399999999999991</c:v>
                </c:pt>
                <c:pt idx="320">
                  <c:v>68.399999999999991</c:v>
                </c:pt>
                <c:pt idx="321">
                  <c:v>68.399999999999991</c:v>
                </c:pt>
                <c:pt idx="322">
                  <c:v>68.399999999999991</c:v>
                </c:pt>
                <c:pt idx="323">
                  <c:v>68.399999999999991</c:v>
                </c:pt>
                <c:pt idx="324">
                  <c:v>68.399999999999991</c:v>
                </c:pt>
                <c:pt idx="325">
                  <c:v>68.399999999999991</c:v>
                </c:pt>
                <c:pt idx="326">
                  <c:v>68.399999999999991</c:v>
                </c:pt>
                <c:pt idx="327">
                  <c:v>68.399999999999991</c:v>
                </c:pt>
                <c:pt idx="328">
                  <c:v>68.399999999999991</c:v>
                </c:pt>
                <c:pt idx="329">
                  <c:v>68.399999999999991</c:v>
                </c:pt>
                <c:pt idx="330">
                  <c:v>68.399999999999991</c:v>
                </c:pt>
                <c:pt idx="331">
                  <c:v>68.399999999999991</c:v>
                </c:pt>
                <c:pt idx="332">
                  <c:v>68.399999999999991</c:v>
                </c:pt>
                <c:pt idx="333">
                  <c:v>68.399999999999991</c:v>
                </c:pt>
                <c:pt idx="334">
                  <c:v>68.399999999999991</c:v>
                </c:pt>
                <c:pt idx="335">
                  <c:v>68.399999999999991</c:v>
                </c:pt>
                <c:pt idx="336">
                  <c:v>68.399999999999991</c:v>
                </c:pt>
                <c:pt idx="337">
                  <c:v>68.399999999999991</c:v>
                </c:pt>
                <c:pt idx="338">
                  <c:v>68.399999999999991</c:v>
                </c:pt>
                <c:pt idx="339">
                  <c:v>68.399999999999991</c:v>
                </c:pt>
                <c:pt idx="340">
                  <c:v>68.399999999999991</c:v>
                </c:pt>
                <c:pt idx="341">
                  <c:v>68.399999999999991</c:v>
                </c:pt>
                <c:pt idx="342">
                  <c:v>68.399999999999991</c:v>
                </c:pt>
                <c:pt idx="343">
                  <c:v>68.399999999999991</c:v>
                </c:pt>
                <c:pt idx="344">
                  <c:v>68.399999999999991</c:v>
                </c:pt>
                <c:pt idx="345">
                  <c:v>68.399999999999991</c:v>
                </c:pt>
                <c:pt idx="346">
                  <c:v>68.399999999999991</c:v>
                </c:pt>
                <c:pt idx="347">
                  <c:v>68.399999999999991</c:v>
                </c:pt>
                <c:pt idx="348">
                  <c:v>68.399999999999991</c:v>
                </c:pt>
                <c:pt idx="349">
                  <c:v>68.399999999999991</c:v>
                </c:pt>
                <c:pt idx="350">
                  <c:v>68.399999999999991</c:v>
                </c:pt>
                <c:pt idx="351">
                  <c:v>68.399999999999991</c:v>
                </c:pt>
                <c:pt idx="352">
                  <c:v>68.399999999999991</c:v>
                </c:pt>
                <c:pt idx="353">
                  <c:v>68.399999999999991</c:v>
                </c:pt>
                <c:pt idx="354">
                  <c:v>68.399999999999991</c:v>
                </c:pt>
                <c:pt idx="355">
                  <c:v>68.399999999999991</c:v>
                </c:pt>
                <c:pt idx="356">
                  <c:v>68.399999999999991</c:v>
                </c:pt>
                <c:pt idx="357">
                  <c:v>68.399999999999991</c:v>
                </c:pt>
                <c:pt idx="358">
                  <c:v>68.399999999999991</c:v>
                </c:pt>
                <c:pt idx="359">
                  <c:v>68.399999999999991</c:v>
                </c:pt>
                <c:pt idx="360">
                  <c:v>68.399999999999991</c:v>
                </c:pt>
                <c:pt idx="361">
                  <c:v>68.399999999999991</c:v>
                </c:pt>
                <c:pt idx="362">
                  <c:v>68.399999999999991</c:v>
                </c:pt>
                <c:pt idx="363">
                  <c:v>68.399999999999991</c:v>
                </c:pt>
                <c:pt idx="364">
                  <c:v>68.399999999999991</c:v>
                </c:pt>
                <c:pt idx="365">
                  <c:v>68.399999999999991</c:v>
                </c:pt>
                <c:pt idx="366">
                  <c:v>68.399999999999991</c:v>
                </c:pt>
                <c:pt idx="367">
                  <c:v>68.399999999999991</c:v>
                </c:pt>
                <c:pt idx="368">
                  <c:v>68.399999999999991</c:v>
                </c:pt>
                <c:pt idx="369">
                  <c:v>68.399999999999991</c:v>
                </c:pt>
                <c:pt idx="370">
                  <c:v>68.399999999999991</c:v>
                </c:pt>
                <c:pt idx="371">
                  <c:v>68.399999999999991</c:v>
                </c:pt>
                <c:pt idx="372">
                  <c:v>68.399999999999991</c:v>
                </c:pt>
                <c:pt idx="373">
                  <c:v>68.399999999999991</c:v>
                </c:pt>
                <c:pt idx="374">
                  <c:v>68.399999999999991</c:v>
                </c:pt>
                <c:pt idx="375">
                  <c:v>68.399999999999991</c:v>
                </c:pt>
                <c:pt idx="376">
                  <c:v>68.399999999999991</c:v>
                </c:pt>
                <c:pt idx="377">
                  <c:v>68.399999999999991</c:v>
                </c:pt>
                <c:pt idx="378">
                  <c:v>68.399999999999991</c:v>
                </c:pt>
                <c:pt idx="379">
                  <c:v>68.399999999999991</c:v>
                </c:pt>
                <c:pt idx="380">
                  <c:v>68.399999999999991</c:v>
                </c:pt>
                <c:pt idx="381">
                  <c:v>68.399999999999991</c:v>
                </c:pt>
                <c:pt idx="382">
                  <c:v>68.399999999999991</c:v>
                </c:pt>
                <c:pt idx="383">
                  <c:v>68.399999999999991</c:v>
                </c:pt>
                <c:pt idx="384">
                  <c:v>68.399999999999991</c:v>
                </c:pt>
                <c:pt idx="385">
                  <c:v>68.399999999999991</c:v>
                </c:pt>
                <c:pt idx="386">
                  <c:v>68.399999999999991</c:v>
                </c:pt>
                <c:pt idx="387">
                  <c:v>68.399999999999991</c:v>
                </c:pt>
                <c:pt idx="388">
                  <c:v>68.399999999999991</c:v>
                </c:pt>
                <c:pt idx="389">
                  <c:v>68.399999999999991</c:v>
                </c:pt>
                <c:pt idx="390">
                  <c:v>68.399999999999991</c:v>
                </c:pt>
                <c:pt idx="391">
                  <c:v>68.399999999999991</c:v>
                </c:pt>
                <c:pt idx="392">
                  <c:v>68.399999999999991</c:v>
                </c:pt>
                <c:pt idx="393">
                  <c:v>68.399999999999991</c:v>
                </c:pt>
                <c:pt idx="394">
                  <c:v>68.399999999999991</c:v>
                </c:pt>
                <c:pt idx="395">
                  <c:v>68.399999999999991</c:v>
                </c:pt>
                <c:pt idx="396">
                  <c:v>68.399999999999991</c:v>
                </c:pt>
                <c:pt idx="397">
                  <c:v>68.399999999999991</c:v>
                </c:pt>
                <c:pt idx="398">
                  <c:v>68.399999999999991</c:v>
                </c:pt>
                <c:pt idx="399">
                  <c:v>68.399999999999991</c:v>
                </c:pt>
                <c:pt idx="400">
                  <c:v>68.399999999999991</c:v>
                </c:pt>
                <c:pt idx="401">
                  <c:v>68.399999999999991</c:v>
                </c:pt>
                <c:pt idx="402">
                  <c:v>68.399999999999991</c:v>
                </c:pt>
                <c:pt idx="403">
                  <c:v>68.399999999999991</c:v>
                </c:pt>
                <c:pt idx="404">
                  <c:v>68.399999999999991</c:v>
                </c:pt>
                <c:pt idx="405">
                  <c:v>68.399999999999991</c:v>
                </c:pt>
                <c:pt idx="406">
                  <c:v>68.399999999999991</c:v>
                </c:pt>
                <c:pt idx="407">
                  <c:v>68.399999999999991</c:v>
                </c:pt>
                <c:pt idx="408">
                  <c:v>68.399999999999991</c:v>
                </c:pt>
                <c:pt idx="409">
                  <c:v>68.399999999999991</c:v>
                </c:pt>
                <c:pt idx="410">
                  <c:v>68.399999999999991</c:v>
                </c:pt>
                <c:pt idx="411">
                  <c:v>68.399999999999991</c:v>
                </c:pt>
                <c:pt idx="412">
                  <c:v>68.399999999999991</c:v>
                </c:pt>
                <c:pt idx="413">
                  <c:v>68.399999999999991</c:v>
                </c:pt>
                <c:pt idx="414">
                  <c:v>68.399999999999991</c:v>
                </c:pt>
                <c:pt idx="415">
                  <c:v>68.399999999999991</c:v>
                </c:pt>
                <c:pt idx="416">
                  <c:v>68.399999999999991</c:v>
                </c:pt>
                <c:pt idx="417">
                  <c:v>68.399999999999991</c:v>
                </c:pt>
                <c:pt idx="418">
                  <c:v>68.399999999999991</c:v>
                </c:pt>
                <c:pt idx="419">
                  <c:v>68.399999999999991</c:v>
                </c:pt>
                <c:pt idx="420">
                  <c:v>68.399999999999991</c:v>
                </c:pt>
                <c:pt idx="421">
                  <c:v>68.399999999999991</c:v>
                </c:pt>
                <c:pt idx="422">
                  <c:v>68.399999999999991</c:v>
                </c:pt>
                <c:pt idx="423">
                  <c:v>68.399999999999991</c:v>
                </c:pt>
                <c:pt idx="424">
                  <c:v>68.399999999999991</c:v>
                </c:pt>
                <c:pt idx="425">
                  <c:v>68.399999999999991</c:v>
                </c:pt>
                <c:pt idx="426">
                  <c:v>68.399999999999991</c:v>
                </c:pt>
                <c:pt idx="427">
                  <c:v>68.399999999999991</c:v>
                </c:pt>
                <c:pt idx="428">
                  <c:v>68.399999999999991</c:v>
                </c:pt>
                <c:pt idx="429">
                  <c:v>68.399999999999991</c:v>
                </c:pt>
                <c:pt idx="430">
                  <c:v>68.399999999999991</c:v>
                </c:pt>
                <c:pt idx="431">
                  <c:v>68.399999999999991</c:v>
                </c:pt>
                <c:pt idx="432">
                  <c:v>68.399999999999991</c:v>
                </c:pt>
                <c:pt idx="433">
                  <c:v>68.399999999999991</c:v>
                </c:pt>
                <c:pt idx="434">
                  <c:v>68.399999999999991</c:v>
                </c:pt>
                <c:pt idx="435">
                  <c:v>68.399999999999991</c:v>
                </c:pt>
                <c:pt idx="436">
                  <c:v>68.399999999999991</c:v>
                </c:pt>
                <c:pt idx="437">
                  <c:v>68.399999999999991</c:v>
                </c:pt>
                <c:pt idx="438">
                  <c:v>68.399999999999991</c:v>
                </c:pt>
                <c:pt idx="439">
                  <c:v>68.399999999999991</c:v>
                </c:pt>
                <c:pt idx="440">
                  <c:v>45.599999999999994</c:v>
                </c:pt>
                <c:pt idx="441">
                  <c:v>45.599999999999994</c:v>
                </c:pt>
                <c:pt idx="442">
                  <c:v>45.599999999999994</c:v>
                </c:pt>
                <c:pt idx="443">
                  <c:v>45.599999999999994</c:v>
                </c:pt>
                <c:pt idx="444">
                  <c:v>45.599999999999994</c:v>
                </c:pt>
                <c:pt idx="445">
                  <c:v>45.599999999999994</c:v>
                </c:pt>
                <c:pt idx="446">
                  <c:v>45.599999999999994</c:v>
                </c:pt>
                <c:pt idx="447">
                  <c:v>45.599999999999994</c:v>
                </c:pt>
                <c:pt idx="448">
                  <c:v>45.599999999999994</c:v>
                </c:pt>
                <c:pt idx="449">
                  <c:v>45.599999999999994</c:v>
                </c:pt>
                <c:pt idx="450">
                  <c:v>45.599999999999994</c:v>
                </c:pt>
                <c:pt idx="451">
                  <c:v>45.599999999999994</c:v>
                </c:pt>
                <c:pt idx="452">
                  <c:v>45.599999999999994</c:v>
                </c:pt>
                <c:pt idx="453">
                  <c:v>45.599999999999994</c:v>
                </c:pt>
                <c:pt idx="454">
                  <c:v>68.399999999999991</c:v>
                </c:pt>
                <c:pt idx="455">
                  <c:v>53.199999999999996</c:v>
                </c:pt>
                <c:pt idx="456">
                  <c:v>53.199999999999996</c:v>
                </c:pt>
                <c:pt idx="457">
                  <c:v>53.199999999999996</c:v>
                </c:pt>
                <c:pt idx="458">
                  <c:v>53.199999999999996</c:v>
                </c:pt>
                <c:pt idx="459">
                  <c:v>53.199999999999996</c:v>
                </c:pt>
                <c:pt idx="460">
                  <c:v>53.199999999999996</c:v>
                </c:pt>
                <c:pt idx="461">
                  <c:v>68.399999999999991</c:v>
                </c:pt>
                <c:pt idx="462">
                  <c:v>68.399999999999991</c:v>
                </c:pt>
                <c:pt idx="463">
                  <c:v>68.399999999999991</c:v>
                </c:pt>
                <c:pt idx="464">
                  <c:v>68.399999999999991</c:v>
                </c:pt>
                <c:pt idx="465">
                  <c:v>68.399999999999991</c:v>
                </c:pt>
                <c:pt idx="466">
                  <c:v>68.399999999999991</c:v>
                </c:pt>
                <c:pt idx="467">
                  <c:v>68.399999999999991</c:v>
                </c:pt>
                <c:pt idx="468">
                  <c:v>68.399999999999991</c:v>
                </c:pt>
                <c:pt idx="469">
                  <c:v>68.399999999999991</c:v>
                </c:pt>
                <c:pt idx="470">
                  <c:v>68.399999999999991</c:v>
                </c:pt>
                <c:pt idx="471">
                  <c:v>68.399999999999991</c:v>
                </c:pt>
                <c:pt idx="472">
                  <c:v>68.399999999999991</c:v>
                </c:pt>
                <c:pt idx="473">
                  <c:v>68.399999999999991</c:v>
                </c:pt>
                <c:pt idx="474">
                  <c:v>68.399999999999991</c:v>
                </c:pt>
                <c:pt idx="475">
                  <c:v>68.399999999999991</c:v>
                </c:pt>
                <c:pt idx="476">
                  <c:v>68.399999999999991</c:v>
                </c:pt>
                <c:pt idx="477">
                  <c:v>68.399999999999991</c:v>
                </c:pt>
                <c:pt idx="478">
                  <c:v>68.399999999999991</c:v>
                </c:pt>
                <c:pt idx="479">
                  <c:v>68.399999999999991</c:v>
                </c:pt>
                <c:pt idx="480">
                  <c:v>68.399999999999991</c:v>
                </c:pt>
                <c:pt idx="481">
                  <c:v>68.399999999999991</c:v>
                </c:pt>
                <c:pt idx="482">
                  <c:v>68.399999999999991</c:v>
                </c:pt>
                <c:pt idx="483">
                  <c:v>68.399999999999991</c:v>
                </c:pt>
                <c:pt idx="484">
                  <c:v>68.399999999999991</c:v>
                </c:pt>
                <c:pt idx="485">
                  <c:v>68.399999999999991</c:v>
                </c:pt>
                <c:pt idx="486">
                  <c:v>68.399999999999991</c:v>
                </c:pt>
                <c:pt idx="487">
                  <c:v>68.399999999999991</c:v>
                </c:pt>
                <c:pt idx="488">
                  <c:v>68.399999999999991</c:v>
                </c:pt>
                <c:pt idx="489">
                  <c:v>68.399999999999991</c:v>
                </c:pt>
                <c:pt idx="490">
                  <c:v>68.399999999999991</c:v>
                </c:pt>
                <c:pt idx="491">
                  <c:v>68.399999999999991</c:v>
                </c:pt>
                <c:pt idx="492">
                  <c:v>68.399999999999991</c:v>
                </c:pt>
                <c:pt idx="493">
                  <c:v>68.399999999999991</c:v>
                </c:pt>
                <c:pt idx="494">
                  <c:v>68.399999999999991</c:v>
                </c:pt>
                <c:pt idx="495">
                  <c:v>68.399999999999991</c:v>
                </c:pt>
                <c:pt idx="496">
                  <c:v>68.399999999999991</c:v>
                </c:pt>
                <c:pt idx="497">
                  <c:v>68.399999999999991</c:v>
                </c:pt>
                <c:pt idx="498">
                  <c:v>68.399999999999991</c:v>
                </c:pt>
                <c:pt idx="499">
                  <c:v>68.399999999999991</c:v>
                </c:pt>
                <c:pt idx="500">
                  <c:v>68.399999999999991</c:v>
                </c:pt>
                <c:pt idx="501">
                  <c:v>68.399999999999991</c:v>
                </c:pt>
                <c:pt idx="502">
                  <c:v>68.399999999999991</c:v>
                </c:pt>
                <c:pt idx="503">
                  <c:v>68.399999999999991</c:v>
                </c:pt>
                <c:pt idx="504">
                  <c:v>68.399999999999991</c:v>
                </c:pt>
                <c:pt idx="505">
                  <c:v>68.399999999999991</c:v>
                </c:pt>
                <c:pt idx="506">
                  <c:v>68.399999999999991</c:v>
                </c:pt>
                <c:pt idx="507">
                  <c:v>68.399999999999991</c:v>
                </c:pt>
                <c:pt idx="508">
                  <c:v>68.399999999999991</c:v>
                </c:pt>
                <c:pt idx="509">
                  <c:v>68.399999999999991</c:v>
                </c:pt>
                <c:pt idx="510">
                  <c:v>68.399999999999991</c:v>
                </c:pt>
                <c:pt idx="511">
                  <c:v>68.399999999999991</c:v>
                </c:pt>
                <c:pt idx="512">
                  <c:v>68.399999999999991</c:v>
                </c:pt>
                <c:pt idx="513">
                  <c:v>68.399999999999991</c:v>
                </c:pt>
                <c:pt idx="514">
                  <c:v>68.399999999999991</c:v>
                </c:pt>
                <c:pt idx="515">
                  <c:v>68.399999999999991</c:v>
                </c:pt>
                <c:pt idx="516">
                  <c:v>68.399999999999991</c:v>
                </c:pt>
                <c:pt idx="517">
                  <c:v>68.399999999999991</c:v>
                </c:pt>
                <c:pt idx="518">
                  <c:v>68.399999999999991</c:v>
                </c:pt>
                <c:pt idx="519">
                  <c:v>68.399999999999991</c:v>
                </c:pt>
                <c:pt idx="520">
                  <c:v>68.399999999999991</c:v>
                </c:pt>
                <c:pt idx="521">
                  <c:v>68.399999999999991</c:v>
                </c:pt>
                <c:pt idx="522">
                  <c:v>68.399999999999991</c:v>
                </c:pt>
                <c:pt idx="523">
                  <c:v>68.399999999999991</c:v>
                </c:pt>
                <c:pt idx="524">
                  <c:v>68.399999999999991</c:v>
                </c:pt>
                <c:pt idx="525">
                  <c:v>68.399999999999991</c:v>
                </c:pt>
                <c:pt idx="526">
                  <c:v>68.399999999999991</c:v>
                </c:pt>
                <c:pt idx="527">
                  <c:v>68.399999999999991</c:v>
                </c:pt>
                <c:pt idx="528">
                  <c:v>68.399999999999991</c:v>
                </c:pt>
                <c:pt idx="529">
                  <c:v>68.399999999999991</c:v>
                </c:pt>
                <c:pt idx="530">
                  <c:v>68.399999999999991</c:v>
                </c:pt>
                <c:pt idx="531">
                  <c:v>68.399999999999991</c:v>
                </c:pt>
                <c:pt idx="532">
                  <c:v>68.399999999999991</c:v>
                </c:pt>
                <c:pt idx="533">
                  <c:v>68.399999999999991</c:v>
                </c:pt>
                <c:pt idx="534">
                  <c:v>68.399999999999991</c:v>
                </c:pt>
                <c:pt idx="535">
                  <c:v>68.399999999999991</c:v>
                </c:pt>
                <c:pt idx="536">
                  <c:v>68.399999999999991</c:v>
                </c:pt>
                <c:pt idx="537">
                  <c:v>68.399999999999991</c:v>
                </c:pt>
                <c:pt idx="538">
                  <c:v>68.399999999999991</c:v>
                </c:pt>
                <c:pt idx="539">
                  <c:v>68.399999999999991</c:v>
                </c:pt>
                <c:pt idx="540">
                  <c:v>68.399999999999991</c:v>
                </c:pt>
                <c:pt idx="541">
                  <c:v>68.399999999999991</c:v>
                </c:pt>
                <c:pt idx="542">
                  <c:v>68.399999999999991</c:v>
                </c:pt>
                <c:pt idx="543">
                  <c:v>68.399999999999991</c:v>
                </c:pt>
                <c:pt idx="544">
                  <c:v>68.399999999999991</c:v>
                </c:pt>
                <c:pt idx="545">
                  <c:v>68.399999999999991</c:v>
                </c:pt>
                <c:pt idx="546">
                  <c:v>68.399999999999991</c:v>
                </c:pt>
                <c:pt idx="547">
                  <c:v>68.399999999999991</c:v>
                </c:pt>
                <c:pt idx="548">
                  <c:v>68.399999999999991</c:v>
                </c:pt>
                <c:pt idx="549">
                  <c:v>68.399999999999991</c:v>
                </c:pt>
                <c:pt idx="550">
                  <c:v>68.399999999999991</c:v>
                </c:pt>
                <c:pt idx="551">
                  <c:v>68.399999999999991</c:v>
                </c:pt>
                <c:pt idx="552">
                  <c:v>68.399999999999991</c:v>
                </c:pt>
                <c:pt idx="553">
                  <c:v>68.399999999999991</c:v>
                </c:pt>
                <c:pt idx="554">
                  <c:v>68.399999999999991</c:v>
                </c:pt>
                <c:pt idx="555">
                  <c:v>68.399999999999991</c:v>
                </c:pt>
                <c:pt idx="556">
                  <c:v>68.399999999999991</c:v>
                </c:pt>
                <c:pt idx="557">
                  <c:v>68.399999999999991</c:v>
                </c:pt>
                <c:pt idx="558">
                  <c:v>68.399999999999991</c:v>
                </c:pt>
                <c:pt idx="559">
                  <c:v>68.399999999999991</c:v>
                </c:pt>
                <c:pt idx="560">
                  <c:v>68.399999999999991</c:v>
                </c:pt>
                <c:pt idx="561">
                  <c:v>68.399999999999991</c:v>
                </c:pt>
                <c:pt idx="562">
                  <c:v>68.399999999999991</c:v>
                </c:pt>
                <c:pt idx="563">
                  <c:v>68.399999999999991</c:v>
                </c:pt>
                <c:pt idx="564">
                  <c:v>68.399999999999991</c:v>
                </c:pt>
                <c:pt idx="565">
                  <c:v>68.399999999999991</c:v>
                </c:pt>
                <c:pt idx="566">
                  <c:v>68.399999999999991</c:v>
                </c:pt>
                <c:pt idx="567">
                  <c:v>68.399999999999991</c:v>
                </c:pt>
                <c:pt idx="568">
                  <c:v>68.399999999999991</c:v>
                </c:pt>
                <c:pt idx="569">
                  <c:v>68.399999999999991</c:v>
                </c:pt>
                <c:pt idx="570">
                  <c:v>68.399999999999991</c:v>
                </c:pt>
                <c:pt idx="571">
                  <c:v>68.399999999999991</c:v>
                </c:pt>
                <c:pt idx="572">
                  <c:v>68.399999999999991</c:v>
                </c:pt>
                <c:pt idx="573">
                  <c:v>68.399999999999991</c:v>
                </c:pt>
                <c:pt idx="574">
                  <c:v>68.399999999999991</c:v>
                </c:pt>
                <c:pt idx="575">
                  <c:v>68.399999999999991</c:v>
                </c:pt>
                <c:pt idx="576">
                  <c:v>68.399999999999991</c:v>
                </c:pt>
                <c:pt idx="577">
                  <c:v>68.399999999999991</c:v>
                </c:pt>
                <c:pt idx="578">
                  <c:v>68.399999999999991</c:v>
                </c:pt>
                <c:pt idx="579">
                  <c:v>68.399999999999991</c:v>
                </c:pt>
                <c:pt idx="580">
                  <c:v>68.399999999999991</c:v>
                </c:pt>
                <c:pt idx="581">
                  <c:v>68.399999999999991</c:v>
                </c:pt>
                <c:pt idx="582">
                  <c:v>68.399999999999991</c:v>
                </c:pt>
                <c:pt idx="583">
                  <c:v>68.399999999999991</c:v>
                </c:pt>
                <c:pt idx="584">
                  <c:v>68.399999999999991</c:v>
                </c:pt>
                <c:pt idx="585">
                  <c:v>68.399999999999991</c:v>
                </c:pt>
                <c:pt idx="586">
                  <c:v>68.399999999999991</c:v>
                </c:pt>
                <c:pt idx="587">
                  <c:v>68.399999999999991</c:v>
                </c:pt>
                <c:pt idx="588">
                  <c:v>68.399999999999991</c:v>
                </c:pt>
                <c:pt idx="589">
                  <c:v>68.399999999999991</c:v>
                </c:pt>
                <c:pt idx="590">
                  <c:v>68.399999999999991</c:v>
                </c:pt>
                <c:pt idx="591">
                  <c:v>68.399999999999991</c:v>
                </c:pt>
                <c:pt idx="592">
                  <c:v>68.399999999999991</c:v>
                </c:pt>
                <c:pt idx="593">
                  <c:v>68.399999999999991</c:v>
                </c:pt>
                <c:pt idx="594">
                  <c:v>68.399999999999991</c:v>
                </c:pt>
                <c:pt idx="595">
                  <c:v>68.399999999999991</c:v>
                </c:pt>
                <c:pt idx="596">
                  <c:v>68.399999999999991</c:v>
                </c:pt>
                <c:pt idx="597">
                  <c:v>68.399999999999991</c:v>
                </c:pt>
                <c:pt idx="598">
                  <c:v>68.399999999999991</c:v>
                </c:pt>
                <c:pt idx="599">
                  <c:v>68.399999999999991</c:v>
                </c:pt>
                <c:pt idx="600">
                  <c:v>68.399999999999991</c:v>
                </c:pt>
                <c:pt idx="601">
                  <c:v>68.399999999999991</c:v>
                </c:pt>
                <c:pt idx="602">
                  <c:v>68.399999999999991</c:v>
                </c:pt>
                <c:pt idx="603">
                  <c:v>68.399999999999991</c:v>
                </c:pt>
                <c:pt idx="604">
                  <c:v>68.399999999999991</c:v>
                </c:pt>
                <c:pt idx="605">
                  <c:v>68.399999999999991</c:v>
                </c:pt>
                <c:pt idx="606">
                  <c:v>68.399999999999991</c:v>
                </c:pt>
                <c:pt idx="607">
                  <c:v>68.399999999999991</c:v>
                </c:pt>
                <c:pt idx="608">
                  <c:v>68.399999999999991</c:v>
                </c:pt>
                <c:pt idx="609">
                  <c:v>68.399999999999991</c:v>
                </c:pt>
                <c:pt idx="610">
                  <c:v>68.399999999999991</c:v>
                </c:pt>
                <c:pt idx="611">
                  <c:v>68.399999999999991</c:v>
                </c:pt>
                <c:pt idx="612">
                  <c:v>68.399999999999991</c:v>
                </c:pt>
                <c:pt idx="613">
                  <c:v>68.399999999999991</c:v>
                </c:pt>
                <c:pt idx="614">
                  <c:v>68.399999999999991</c:v>
                </c:pt>
                <c:pt idx="615">
                  <c:v>68.399999999999991</c:v>
                </c:pt>
                <c:pt idx="616">
                  <c:v>68.399999999999991</c:v>
                </c:pt>
                <c:pt idx="617">
                  <c:v>68.399999999999991</c:v>
                </c:pt>
                <c:pt idx="618">
                  <c:v>68.399999999999991</c:v>
                </c:pt>
                <c:pt idx="619">
                  <c:v>68.399999999999991</c:v>
                </c:pt>
                <c:pt idx="620">
                  <c:v>68.399999999999991</c:v>
                </c:pt>
                <c:pt idx="621">
                  <c:v>68.399999999999991</c:v>
                </c:pt>
                <c:pt idx="622">
                  <c:v>68.399999999999991</c:v>
                </c:pt>
                <c:pt idx="623">
                  <c:v>68.399999999999991</c:v>
                </c:pt>
                <c:pt idx="624">
                  <c:v>68.399999999999991</c:v>
                </c:pt>
                <c:pt idx="625">
                  <c:v>68.399999999999991</c:v>
                </c:pt>
                <c:pt idx="626">
                  <c:v>68.399999999999991</c:v>
                </c:pt>
                <c:pt idx="627">
                  <c:v>68.399999999999991</c:v>
                </c:pt>
                <c:pt idx="628">
                  <c:v>68.399999999999991</c:v>
                </c:pt>
                <c:pt idx="629">
                  <c:v>68.399999999999991</c:v>
                </c:pt>
                <c:pt idx="630">
                  <c:v>68.399999999999991</c:v>
                </c:pt>
                <c:pt idx="631">
                  <c:v>68.399999999999991</c:v>
                </c:pt>
                <c:pt idx="632">
                  <c:v>68.399999999999991</c:v>
                </c:pt>
                <c:pt idx="633">
                  <c:v>68.399999999999991</c:v>
                </c:pt>
                <c:pt idx="634">
                  <c:v>68.399999999999991</c:v>
                </c:pt>
                <c:pt idx="635">
                  <c:v>68.399999999999991</c:v>
                </c:pt>
                <c:pt idx="636">
                  <c:v>68.399999999999991</c:v>
                </c:pt>
                <c:pt idx="637">
                  <c:v>68.399999999999991</c:v>
                </c:pt>
                <c:pt idx="638">
                  <c:v>68.399999999999991</c:v>
                </c:pt>
                <c:pt idx="639">
                  <c:v>68.399999999999991</c:v>
                </c:pt>
                <c:pt idx="640">
                  <c:v>68.399999999999991</c:v>
                </c:pt>
                <c:pt idx="641">
                  <c:v>68.399999999999991</c:v>
                </c:pt>
                <c:pt idx="642">
                  <c:v>68.399999999999991</c:v>
                </c:pt>
                <c:pt idx="643">
                  <c:v>68.399999999999991</c:v>
                </c:pt>
                <c:pt idx="644">
                  <c:v>68.399999999999991</c:v>
                </c:pt>
                <c:pt idx="645">
                  <c:v>68.399999999999991</c:v>
                </c:pt>
                <c:pt idx="646">
                  <c:v>68.399999999999991</c:v>
                </c:pt>
                <c:pt idx="647">
                  <c:v>68.399999999999991</c:v>
                </c:pt>
                <c:pt idx="648">
                  <c:v>68.399999999999991</c:v>
                </c:pt>
                <c:pt idx="649">
                  <c:v>68.399999999999991</c:v>
                </c:pt>
                <c:pt idx="650">
                  <c:v>68.399999999999991</c:v>
                </c:pt>
                <c:pt idx="651">
                  <c:v>68.399999999999991</c:v>
                </c:pt>
                <c:pt idx="652">
                  <c:v>68.399999999999991</c:v>
                </c:pt>
                <c:pt idx="653">
                  <c:v>68.399999999999991</c:v>
                </c:pt>
                <c:pt idx="654">
                  <c:v>68.399999999999991</c:v>
                </c:pt>
                <c:pt idx="655">
                  <c:v>68.399999999999991</c:v>
                </c:pt>
                <c:pt idx="656">
                  <c:v>68.399999999999991</c:v>
                </c:pt>
                <c:pt idx="657">
                  <c:v>68.399999999999991</c:v>
                </c:pt>
                <c:pt idx="658">
                  <c:v>68.399999999999991</c:v>
                </c:pt>
                <c:pt idx="659">
                  <c:v>68.399999999999991</c:v>
                </c:pt>
                <c:pt idx="660">
                  <c:v>68.399999999999991</c:v>
                </c:pt>
                <c:pt idx="661">
                  <c:v>68.399999999999991</c:v>
                </c:pt>
                <c:pt idx="662">
                  <c:v>68.399999999999991</c:v>
                </c:pt>
                <c:pt idx="663">
                  <c:v>68.399999999999991</c:v>
                </c:pt>
                <c:pt idx="664">
                  <c:v>68.399999999999991</c:v>
                </c:pt>
                <c:pt idx="665">
                  <c:v>68.399999999999991</c:v>
                </c:pt>
                <c:pt idx="666">
                  <c:v>68.399999999999991</c:v>
                </c:pt>
                <c:pt idx="667">
                  <c:v>68.399999999999991</c:v>
                </c:pt>
                <c:pt idx="668">
                  <c:v>68.399999999999991</c:v>
                </c:pt>
                <c:pt idx="669">
                  <c:v>68.399999999999991</c:v>
                </c:pt>
                <c:pt idx="670">
                  <c:v>68.399999999999991</c:v>
                </c:pt>
                <c:pt idx="671">
                  <c:v>68.399999999999991</c:v>
                </c:pt>
                <c:pt idx="672">
                  <c:v>68.399999999999991</c:v>
                </c:pt>
                <c:pt idx="673">
                  <c:v>68.399999999999991</c:v>
                </c:pt>
                <c:pt idx="674">
                  <c:v>68.399999999999991</c:v>
                </c:pt>
                <c:pt idx="675">
                  <c:v>68.399999999999991</c:v>
                </c:pt>
                <c:pt idx="676">
                  <c:v>68.399999999999991</c:v>
                </c:pt>
                <c:pt idx="677">
                  <c:v>68.399999999999991</c:v>
                </c:pt>
                <c:pt idx="678">
                  <c:v>68.399999999999991</c:v>
                </c:pt>
                <c:pt idx="679">
                  <c:v>68.399999999999991</c:v>
                </c:pt>
                <c:pt idx="680">
                  <c:v>68.399999999999991</c:v>
                </c:pt>
                <c:pt idx="681">
                  <c:v>68.399999999999991</c:v>
                </c:pt>
                <c:pt idx="682">
                  <c:v>68.399999999999991</c:v>
                </c:pt>
                <c:pt idx="683">
                  <c:v>68.399999999999991</c:v>
                </c:pt>
                <c:pt idx="684">
                  <c:v>68.399999999999991</c:v>
                </c:pt>
                <c:pt idx="685">
                  <c:v>68.399999999999991</c:v>
                </c:pt>
                <c:pt idx="686">
                  <c:v>68.399999999999991</c:v>
                </c:pt>
                <c:pt idx="687">
                  <c:v>68.399999999999991</c:v>
                </c:pt>
                <c:pt idx="688">
                  <c:v>68.399999999999991</c:v>
                </c:pt>
                <c:pt idx="689">
                  <c:v>68.399999999999991</c:v>
                </c:pt>
                <c:pt idx="690">
                  <c:v>68.399999999999991</c:v>
                </c:pt>
                <c:pt idx="691">
                  <c:v>68.399999999999991</c:v>
                </c:pt>
                <c:pt idx="692">
                  <c:v>68.399999999999991</c:v>
                </c:pt>
                <c:pt idx="693">
                  <c:v>68.399999999999991</c:v>
                </c:pt>
                <c:pt idx="694">
                  <c:v>68.399999999999991</c:v>
                </c:pt>
                <c:pt idx="695">
                  <c:v>68.399999999999991</c:v>
                </c:pt>
                <c:pt idx="696">
                  <c:v>68.399999999999991</c:v>
                </c:pt>
                <c:pt idx="697">
                  <c:v>68.399999999999991</c:v>
                </c:pt>
                <c:pt idx="698">
                  <c:v>68.399999999999991</c:v>
                </c:pt>
                <c:pt idx="699">
                  <c:v>68.399999999999991</c:v>
                </c:pt>
                <c:pt idx="700">
                  <c:v>68.399999999999991</c:v>
                </c:pt>
                <c:pt idx="701">
                  <c:v>68.399999999999991</c:v>
                </c:pt>
                <c:pt idx="702">
                  <c:v>68.399999999999991</c:v>
                </c:pt>
                <c:pt idx="703">
                  <c:v>68.399999999999991</c:v>
                </c:pt>
                <c:pt idx="704">
                  <c:v>68.399999999999991</c:v>
                </c:pt>
                <c:pt idx="705">
                  <c:v>68.399999999999991</c:v>
                </c:pt>
                <c:pt idx="706">
                  <c:v>68.399999999999991</c:v>
                </c:pt>
                <c:pt idx="707">
                  <c:v>68.399999999999991</c:v>
                </c:pt>
                <c:pt idx="708">
                  <c:v>68.399999999999991</c:v>
                </c:pt>
                <c:pt idx="709">
                  <c:v>68.399999999999991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F45-422A-AAE0-C3F44B51306C}"/>
            </c:ext>
          </c:extLst>
        </c:ser>
        <c:ser>
          <c:idx val="4"/>
          <c:order val="4"/>
          <c:tx>
            <c:v>週平均時間</c:v>
          </c:tx>
          <c:spPr>
            <a:ln w="31750" cap="rnd">
              <a:solidFill>
                <a:srgbClr val="FF66FF"/>
              </a:solidFill>
              <a:round/>
            </a:ln>
            <a:effectLst/>
          </c:spPr>
          <c:marker>
            <c:symbol val="none"/>
          </c:marker>
          <c:val>
            <c:numRef>
              <c:f>阪上班!$OP$247:$APW$247</c:f>
              <c:numCache>
                <c:formatCode>0_ </c:formatCode>
                <c:ptCount val="710"/>
                <c:pt idx="1">
                  <c:v>64.2</c:v>
                </c:pt>
                <c:pt idx="8">
                  <c:v>59.8</c:v>
                </c:pt>
                <c:pt idx="15">
                  <c:v>64.8</c:v>
                </c:pt>
                <c:pt idx="22">
                  <c:v>52.75</c:v>
                </c:pt>
                <c:pt idx="29">
                  <c:v>69.400000000000006</c:v>
                </c:pt>
                <c:pt idx="36">
                  <c:v>71.5</c:v>
                </c:pt>
                <c:pt idx="43">
                  <c:v>69.599999999999994</c:v>
                </c:pt>
                <c:pt idx="50">
                  <c:v>72.599999999999994</c:v>
                </c:pt>
                <c:pt idx="57">
                  <c:v>54</c:v>
                </c:pt>
                <c:pt idx="64">
                  <c:v>70</c:v>
                </c:pt>
                <c:pt idx="71">
                  <c:v>71.2</c:v>
                </c:pt>
                <c:pt idx="78">
                  <c:v>70.8</c:v>
                </c:pt>
                <c:pt idx="85">
                  <c:v>70.400000000000006</c:v>
                </c:pt>
                <c:pt idx="92">
                  <c:v>71.8</c:v>
                </c:pt>
                <c:pt idx="99">
                  <c:v>61.25</c:v>
                </c:pt>
                <c:pt idx="106">
                  <c:v>53.333333333333336</c:v>
                </c:pt>
                <c:pt idx="113">
                  <c:v>64.400000000000006</c:v>
                </c:pt>
                <c:pt idx="120">
                  <c:v>66</c:v>
                </c:pt>
                <c:pt idx="127">
                  <c:v>65.599999999999994</c:v>
                </c:pt>
                <c:pt idx="134">
                  <c:v>68.599999999999994</c:v>
                </c:pt>
                <c:pt idx="141">
                  <c:v>69</c:v>
                </c:pt>
                <c:pt idx="148">
                  <c:v>69.2</c:v>
                </c:pt>
                <c:pt idx="155">
                  <c:v>68</c:v>
                </c:pt>
                <c:pt idx="162">
                  <c:v>69.2</c:v>
                </c:pt>
                <c:pt idx="169">
                  <c:v>73.599999999999994</c:v>
                </c:pt>
                <c:pt idx="176">
                  <c:v>79.2</c:v>
                </c:pt>
                <c:pt idx="183">
                  <c:v>78</c:v>
                </c:pt>
                <c:pt idx="190">
                  <c:v>85</c:v>
                </c:pt>
                <c:pt idx="197">
                  <c:v>75.599999999999994</c:v>
                </c:pt>
                <c:pt idx="211">
                  <c:v>73.2</c:v>
                </c:pt>
                <c:pt idx="218">
                  <c:v>60.8</c:v>
                </c:pt>
                <c:pt idx="225">
                  <c:v>67</c:v>
                </c:pt>
                <c:pt idx="232">
                  <c:v>72.599999999999994</c:v>
                </c:pt>
                <c:pt idx="239">
                  <c:v>71.5</c:v>
                </c:pt>
                <c:pt idx="246">
                  <c:v>73</c:v>
                </c:pt>
                <c:pt idx="253">
                  <c:v>70.2</c:v>
                </c:pt>
                <c:pt idx="260">
                  <c:v>62.4</c:v>
                </c:pt>
                <c:pt idx="267">
                  <c:v>70.25</c:v>
                </c:pt>
                <c:pt idx="274">
                  <c:v>70.400000000000006</c:v>
                </c:pt>
                <c:pt idx="281">
                  <c:v>67</c:v>
                </c:pt>
                <c:pt idx="288">
                  <c:v>52.5</c:v>
                </c:pt>
                <c:pt idx="295">
                  <c:v>50.8</c:v>
                </c:pt>
                <c:pt idx="302">
                  <c:v>67.8</c:v>
                </c:pt>
                <c:pt idx="309">
                  <c:v>72</c:v>
                </c:pt>
                <c:pt idx="316">
                  <c:v>71.2</c:v>
                </c:pt>
                <c:pt idx="323">
                  <c:v>62.3</c:v>
                </c:pt>
                <c:pt idx="330">
                  <c:v>67.5</c:v>
                </c:pt>
                <c:pt idx="337">
                  <c:v>77</c:v>
                </c:pt>
                <c:pt idx="351">
                  <c:v>68.2</c:v>
                </c:pt>
                <c:pt idx="358">
                  <c:v>57.25</c:v>
                </c:pt>
                <c:pt idx="365">
                  <c:v>62.2</c:v>
                </c:pt>
                <c:pt idx="372">
                  <c:v>65.2</c:v>
                </c:pt>
                <c:pt idx="379">
                  <c:v>67.599999999999994</c:v>
                </c:pt>
                <c:pt idx="386">
                  <c:v>62.5</c:v>
                </c:pt>
                <c:pt idx="393">
                  <c:v>61.6</c:v>
                </c:pt>
                <c:pt idx="400">
                  <c:v>78.75</c:v>
                </c:pt>
                <c:pt idx="407">
                  <c:v>67.8</c:v>
                </c:pt>
                <c:pt idx="414">
                  <c:v>70.400000000000006</c:v>
                </c:pt>
                <c:pt idx="421">
                  <c:v>63.75</c:v>
                </c:pt>
                <c:pt idx="428">
                  <c:v>68</c:v>
                </c:pt>
                <c:pt idx="435">
                  <c:v>69.8</c:v>
                </c:pt>
                <c:pt idx="442">
                  <c:v>47.6</c:v>
                </c:pt>
                <c:pt idx="449">
                  <c:v>40.799999999999997</c:v>
                </c:pt>
                <c:pt idx="456">
                  <c:v>55</c:v>
                </c:pt>
                <c:pt idx="463">
                  <c:v>59.5</c:v>
                </c:pt>
                <c:pt idx="470">
                  <c:v>67</c:v>
                </c:pt>
                <c:pt idx="477">
                  <c:v>68.599999999999994</c:v>
                </c:pt>
                <c:pt idx="484">
                  <c:v>51.8</c:v>
                </c:pt>
                <c:pt idx="491">
                  <c:v>65.2</c:v>
                </c:pt>
                <c:pt idx="498">
                  <c:v>67.8</c:v>
                </c:pt>
                <c:pt idx="505">
                  <c:v>72.8</c:v>
                </c:pt>
                <c:pt idx="512">
                  <c:v>86</c:v>
                </c:pt>
                <c:pt idx="519">
                  <c:v>81.599999999999994</c:v>
                </c:pt>
                <c:pt idx="526">
                  <c:v>75.260500082360409</c:v>
                </c:pt>
                <c:pt idx="533">
                  <c:v>49.904045521931252</c:v>
                </c:pt>
                <c:pt idx="540">
                  <c:v>20.343662010909092</c:v>
                </c:pt>
                <c:pt idx="547">
                  <c:v>50.543196973800185</c:v>
                </c:pt>
                <c:pt idx="554">
                  <c:v>29.797811320536461</c:v>
                </c:pt>
                <c:pt idx="561">
                  <c:v>30.98768911636364</c:v>
                </c:pt>
                <c:pt idx="568">
                  <c:v>52.244975833333335</c:v>
                </c:pt>
                <c:pt idx="575">
                  <c:v>61.4</c:v>
                </c:pt>
                <c:pt idx="582">
                  <c:v>79.413516796504268</c:v>
                </c:pt>
                <c:pt idx="589">
                  <c:v>61.466154333801263</c:v>
                </c:pt>
                <c:pt idx="596">
                  <c:v>69.954048910686794</c:v>
                </c:pt>
                <c:pt idx="603">
                  <c:v>40.174342380773467</c:v>
                </c:pt>
                <c:pt idx="610">
                  <c:v>28</c:v>
                </c:pt>
                <c:pt idx="617">
                  <c:v>28.516155756035563</c:v>
                </c:pt>
                <c:pt idx="624">
                  <c:v>51.723945175500674</c:v>
                </c:pt>
                <c:pt idx="631">
                  <c:v>49</c:v>
                </c:pt>
                <c:pt idx="638">
                  <c:v>22.8</c:v>
                </c:pt>
                <c:pt idx="645">
                  <c:v>30.8</c:v>
                </c:pt>
                <c:pt idx="652">
                  <c:v>47.263097501499999</c:v>
                </c:pt>
                <c:pt idx="659">
                  <c:v>51.686547817000005</c:v>
                </c:pt>
                <c:pt idx="666">
                  <c:v>20.8</c:v>
                </c:pt>
                <c:pt idx="673">
                  <c:v>47.932951754687501</c:v>
                </c:pt>
                <c:pt idx="680">
                  <c:v>42.38226015</c:v>
                </c:pt>
                <c:pt idx="687">
                  <c:v>14.4</c:v>
                </c:pt>
                <c:pt idx="694">
                  <c:v>32.488651367750002</c:v>
                </c:pt>
                <c:pt idx="701">
                  <c:v>20.953185705000003</c:v>
                </c:pt>
                <c:pt idx="70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F45-422A-AAE0-C3F44B51306C}"/>
            </c:ext>
          </c:extLst>
        </c:ser>
        <c:ser>
          <c:idx val="5"/>
          <c:order val="5"/>
          <c:tx>
            <c:strRef>
              <c:f>実績と3ヵ月予報!$QI$72</c:f>
              <c:strCache>
                <c:ptCount val="1"/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阪上班!$OP$254:$APW$254</c:f>
              <c:numCache>
                <c:formatCode>General</c:formatCode>
                <c:ptCount val="710"/>
                <c:pt idx="0">
                  <c:v>102.6</c:v>
                </c:pt>
                <c:pt idx="1">
                  <c:v>102.6</c:v>
                </c:pt>
                <c:pt idx="2">
                  <c:v>102.6</c:v>
                </c:pt>
                <c:pt idx="3">
                  <c:v>102.6</c:v>
                </c:pt>
                <c:pt idx="4">
                  <c:v>102.6</c:v>
                </c:pt>
                <c:pt idx="5">
                  <c:v>102.6</c:v>
                </c:pt>
                <c:pt idx="6">
                  <c:v>102.6</c:v>
                </c:pt>
                <c:pt idx="7">
                  <c:v>102.6</c:v>
                </c:pt>
                <c:pt idx="8">
                  <c:v>102.6</c:v>
                </c:pt>
                <c:pt idx="9">
                  <c:v>102.6</c:v>
                </c:pt>
                <c:pt idx="10">
                  <c:v>102.6</c:v>
                </c:pt>
                <c:pt idx="11">
                  <c:v>102.6</c:v>
                </c:pt>
                <c:pt idx="12">
                  <c:v>102.6</c:v>
                </c:pt>
                <c:pt idx="13">
                  <c:v>102.6</c:v>
                </c:pt>
                <c:pt idx="14">
                  <c:v>102.6</c:v>
                </c:pt>
                <c:pt idx="15">
                  <c:v>102.6</c:v>
                </c:pt>
                <c:pt idx="16">
                  <c:v>102.6</c:v>
                </c:pt>
                <c:pt idx="17">
                  <c:v>102.6</c:v>
                </c:pt>
                <c:pt idx="18">
                  <c:v>102.6</c:v>
                </c:pt>
                <c:pt idx="19">
                  <c:v>102.6</c:v>
                </c:pt>
                <c:pt idx="20">
                  <c:v>102.6</c:v>
                </c:pt>
                <c:pt idx="21">
                  <c:v>102.6</c:v>
                </c:pt>
                <c:pt idx="22">
                  <c:v>102.6</c:v>
                </c:pt>
                <c:pt idx="23">
                  <c:v>102.6</c:v>
                </c:pt>
                <c:pt idx="24">
                  <c:v>102.6</c:v>
                </c:pt>
                <c:pt idx="25">
                  <c:v>102.6</c:v>
                </c:pt>
                <c:pt idx="26">
                  <c:v>102.6</c:v>
                </c:pt>
                <c:pt idx="27">
                  <c:v>102.6</c:v>
                </c:pt>
                <c:pt idx="28">
                  <c:v>102.6</c:v>
                </c:pt>
                <c:pt idx="29">
                  <c:v>102.6</c:v>
                </c:pt>
                <c:pt idx="30">
                  <c:v>102.6</c:v>
                </c:pt>
                <c:pt idx="31">
                  <c:v>102.6</c:v>
                </c:pt>
                <c:pt idx="32">
                  <c:v>102.6</c:v>
                </c:pt>
                <c:pt idx="33">
                  <c:v>102.6</c:v>
                </c:pt>
                <c:pt idx="34">
                  <c:v>102.6</c:v>
                </c:pt>
                <c:pt idx="35">
                  <c:v>102.6</c:v>
                </c:pt>
                <c:pt idx="36">
                  <c:v>102.6</c:v>
                </c:pt>
                <c:pt idx="37">
                  <c:v>102.6</c:v>
                </c:pt>
                <c:pt idx="38">
                  <c:v>102.6</c:v>
                </c:pt>
                <c:pt idx="39">
                  <c:v>102.6</c:v>
                </c:pt>
                <c:pt idx="40">
                  <c:v>102.6</c:v>
                </c:pt>
                <c:pt idx="41">
                  <c:v>102.6</c:v>
                </c:pt>
                <c:pt idx="42">
                  <c:v>102.6</c:v>
                </c:pt>
                <c:pt idx="43">
                  <c:v>102.6</c:v>
                </c:pt>
                <c:pt idx="44">
                  <c:v>102.6</c:v>
                </c:pt>
                <c:pt idx="45">
                  <c:v>102.6</c:v>
                </c:pt>
                <c:pt idx="46">
                  <c:v>102.6</c:v>
                </c:pt>
                <c:pt idx="47">
                  <c:v>102.6</c:v>
                </c:pt>
                <c:pt idx="48">
                  <c:v>102.6</c:v>
                </c:pt>
                <c:pt idx="49">
                  <c:v>102.6</c:v>
                </c:pt>
                <c:pt idx="50">
                  <c:v>102.6</c:v>
                </c:pt>
                <c:pt idx="51">
                  <c:v>102.6</c:v>
                </c:pt>
                <c:pt idx="52">
                  <c:v>102.6</c:v>
                </c:pt>
                <c:pt idx="53">
                  <c:v>102.6</c:v>
                </c:pt>
                <c:pt idx="54">
                  <c:v>102.6</c:v>
                </c:pt>
                <c:pt idx="55">
                  <c:v>102.6</c:v>
                </c:pt>
                <c:pt idx="56">
                  <c:v>102.6</c:v>
                </c:pt>
                <c:pt idx="57">
                  <c:v>102.6</c:v>
                </c:pt>
                <c:pt idx="58">
                  <c:v>102.6</c:v>
                </c:pt>
                <c:pt idx="59">
                  <c:v>102.6</c:v>
                </c:pt>
                <c:pt idx="60">
                  <c:v>102.6</c:v>
                </c:pt>
                <c:pt idx="61">
                  <c:v>102.6</c:v>
                </c:pt>
                <c:pt idx="62">
                  <c:v>102.6</c:v>
                </c:pt>
                <c:pt idx="63">
                  <c:v>102.6</c:v>
                </c:pt>
                <c:pt idx="64">
                  <c:v>102.6</c:v>
                </c:pt>
                <c:pt idx="65">
                  <c:v>102.6</c:v>
                </c:pt>
                <c:pt idx="66">
                  <c:v>102.6</c:v>
                </c:pt>
                <c:pt idx="67">
                  <c:v>102.6</c:v>
                </c:pt>
                <c:pt idx="68">
                  <c:v>102.6</c:v>
                </c:pt>
                <c:pt idx="69">
                  <c:v>102.6</c:v>
                </c:pt>
                <c:pt idx="70">
                  <c:v>102.6</c:v>
                </c:pt>
                <c:pt idx="71">
                  <c:v>102.6</c:v>
                </c:pt>
                <c:pt idx="72">
                  <c:v>102.6</c:v>
                </c:pt>
                <c:pt idx="73">
                  <c:v>102.6</c:v>
                </c:pt>
                <c:pt idx="74">
                  <c:v>102.6</c:v>
                </c:pt>
                <c:pt idx="75">
                  <c:v>102.6</c:v>
                </c:pt>
                <c:pt idx="76">
                  <c:v>102.6</c:v>
                </c:pt>
                <c:pt idx="77">
                  <c:v>102.6</c:v>
                </c:pt>
                <c:pt idx="78">
                  <c:v>102.6</c:v>
                </c:pt>
                <c:pt idx="79">
                  <c:v>102.6</c:v>
                </c:pt>
                <c:pt idx="80">
                  <c:v>102.6</c:v>
                </c:pt>
                <c:pt idx="81">
                  <c:v>102.6</c:v>
                </c:pt>
                <c:pt idx="82">
                  <c:v>102.6</c:v>
                </c:pt>
                <c:pt idx="83">
                  <c:v>102.6</c:v>
                </c:pt>
                <c:pt idx="84">
                  <c:v>102.6</c:v>
                </c:pt>
                <c:pt idx="85">
                  <c:v>102.6</c:v>
                </c:pt>
                <c:pt idx="86">
                  <c:v>102.6</c:v>
                </c:pt>
                <c:pt idx="87">
                  <c:v>102.6</c:v>
                </c:pt>
                <c:pt idx="88">
                  <c:v>102.6</c:v>
                </c:pt>
                <c:pt idx="89">
                  <c:v>102.6</c:v>
                </c:pt>
                <c:pt idx="90">
                  <c:v>102.6</c:v>
                </c:pt>
                <c:pt idx="91">
                  <c:v>102.6</c:v>
                </c:pt>
                <c:pt idx="92">
                  <c:v>102.6</c:v>
                </c:pt>
                <c:pt idx="93">
                  <c:v>102.6</c:v>
                </c:pt>
                <c:pt idx="94">
                  <c:v>102.6</c:v>
                </c:pt>
                <c:pt idx="95">
                  <c:v>102.6</c:v>
                </c:pt>
                <c:pt idx="96">
                  <c:v>102.6</c:v>
                </c:pt>
                <c:pt idx="97">
                  <c:v>102.6</c:v>
                </c:pt>
                <c:pt idx="98">
                  <c:v>102.6</c:v>
                </c:pt>
                <c:pt idx="99">
                  <c:v>102.6</c:v>
                </c:pt>
                <c:pt idx="100">
                  <c:v>102.6</c:v>
                </c:pt>
                <c:pt idx="101">
                  <c:v>102.6</c:v>
                </c:pt>
                <c:pt idx="102">
                  <c:v>102.6</c:v>
                </c:pt>
                <c:pt idx="103">
                  <c:v>102.6</c:v>
                </c:pt>
                <c:pt idx="104">
                  <c:v>102.6</c:v>
                </c:pt>
                <c:pt idx="105">
                  <c:v>102.6</c:v>
                </c:pt>
                <c:pt idx="106">
                  <c:v>102.6</c:v>
                </c:pt>
                <c:pt idx="107">
                  <c:v>102.6</c:v>
                </c:pt>
                <c:pt idx="108">
                  <c:v>102.6</c:v>
                </c:pt>
                <c:pt idx="109">
                  <c:v>102.6</c:v>
                </c:pt>
                <c:pt idx="110">
                  <c:v>102.6</c:v>
                </c:pt>
                <c:pt idx="111">
                  <c:v>102.6</c:v>
                </c:pt>
                <c:pt idx="112">
                  <c:v>102.6</c:v>
                </c:pt>
                <c:pt idx="113">
                  <c:v>102.6</c:v>
                </c:pt>
                <c:pt idx="114">
                  <c:v>102.6</c:v>
                </c:pt>
                <c:pt idx="115">
                  <c:v>102.6</c:v>
                </c:pt>
                <c:pt idx="116">
                  <c:v>102.6</c:v>
                </c:pt>
                <c:pt idx="117">
                  <c:v>102.6</c:v>
                </c:pt>
                <c:pt idx="118">
                  <c:v>102.6</c:v>
                </c:pt>
                <c:pt idx="119">
                  <c:v>102.6</c:v>
                </c:pt>
                <c:pt idx="120">
                  <c:v>102.6</c:v>
                </c:pt>
                <c:pt idx="121">
                  <c:v>102.6</c:v>
                </c:pt>
                <c:pt idx="122">
                  <c:v>102.6</c:v>
                </c:pt>
                <c:pt idx="123">
                  <c:v>102.6</c:v>
                </c:pt>
                <c:pt idx="124">
                  <c:v>102.6</c:v>
                </c:pt>
                <c:pt idx="125">
                  <c:v>102.6</c:v>
                </c:pt>
                <c:pt idx="126">
                  <c:v>102.6</c:v>
                </c:pt>
                <c:pt idx="127">
                  <c:v>102.6</c:v>
                </c:pt>
                <c:pt idx="128">
                  <c:v>102.6</c:v>
                </c:pt>
                <c:pt idx="129">
                  <c:v>102.6</c:v>
                </c:pt>
                <c:pt idx="130">
                  <c:v>102.6</c:v>
                </c:pt>
                <c:pt idx="131">
                  <c:v>102.6</c:v>
                </c:pt>
                <c:pt idx="132">
                  <c:v>102.6</c:v>
                </c:pt>
                <c:pt idx="133">
                  <c:v>102.6</c:v>
                </c:pt>
                <c:pt idx="134">
                  <c:v>102.6</c:v>
                </c:pt>
                <c:pt idx="135">
                  <c:v>102.6</c:v>
                </c:pt>
                <c:pt idx="136">
                  <c:v>102.6</c:v>
                </c:pt>
                <c:pt idx="137">
                  <c:v>102.6</c:v>
                </c:pt>
                <c:pt idx="138">
                  <c:v>102.6</c:v>
                </c:pt>
                <c:pt idx="139">
                  <c:v>102.6</c:v>
                </c:pt>
                <c:pt idx="140">
                  <c:v>102.6</c:v>
                </c:pt>
                <c:pt idx="141">
                  <c:v>102.6</c:v>
                </c:pt>
                <c:pt idx="142">
                  <c:v>102.6</c:v>
                </c:pt>
                <c:pt idx="143">
                  <c:v>102.6</c:v>
                </c:pt>
                <c:pt idx="144">
                  <c:v>102.6</c:v>
                </c:pt>
                <c:pt idx="145">
                  <c:v>102.6</c:v>
                </c:pt>
                <c:pt idx="146">
                  <c:v>102.6</c:v>
                </c:pt>
                <c:pt idx="147">
                  <c:v>102.6</c:v>
                </c:pt>
                <c:pt idx="148">
                  <c:v>102.6</c:v>
                </c:pt>
                <c:pt idx="149">
                  <c:v>102.6</c:v>
                </c:pt>
                <c:pt idx="150">
                  <c:v>102.6</c:v>
                </c:pt>
                <c:pt idx="151">
                  <c:v>102.6</c:v>
                </c:pt>
                <c:pt idx="152">
                  <c:v>102.6</c:v>
                </c:pt>
                <c:pt idx="153">
                  <c:v>102.6</c:v>
                </c:pt>
                <c:pt idx="154">
                  <c:v>102.6</c:v>
                </c:pt>
                <c:pt idx="155">
                  <c:v>102.6</c:v>
                </c:pt>
                <c:pt idx="156">
                  <c:v>102.6</c:v>
                </c:pt>
                <c:pt idx="157">
                  <c:v>102.6</c:v>
                </c:pt>
                <c:pt idx="158">
                  <c:v>102.6</c:v>
                </c:pt>
                <c:pt idx="159">
                  <c:v>102.6</c:v>
                </c:pt>
                <c:pt idx="160">
                  <c:v>102.6</c:v>
                </c:pt>
                <c:pt idx="161">
                  <c:v>102.6</c:v>
                </c:pt>
                <c:pt idx="162">
                  <c:v>102.6</c:v>
                </c:pt>
                <c:pt idx="163">
                  <c:v>102.6</c:v>
                </c:pt>
                <c:pt idx="164">
                  <c:v>102.6</c:v>
                </c:pt>
                <c:pt idx="165">
                  <c:v>102.6</c:v>
                </c:pt>
                <c:pt idx="166">
                  <c:v>102.6</c:v>
                </c:pt>
                <c:pt idx="167">
                  <c:v>102.6</c:v>
                </c:pt>
                <c:pt idx="168">
                  <c:v>102.6</c:v>
                </c:pt>
                <c:pt idx="169">
                  <c:v>102.6</c:v>
                </c:pt>
                <c:pt idx="170">
                  <c:v>102.6</c:v>
                </c:pt>
                <c:pt idx="171">
                  <c:v>102.6</c:v>
                </c:pt>
                <c:pt idx="172">
                  <c:v>102.6</c:v>
                </c:pt>
                <c:pt idx="173">
                  <c:v>102.6</c:v>
                </c:pt>
                <c:pt idx="174">
                  <c:v>102.6</c:v>
                </c:pt>
                <c:pt idx="175">
                  <c:v>102.6</c:v>
                </c:pt>
                <c:pt idx="176">
                  <c:v>102.6</c:v>
                </c:pt>
                <c:pt idx="177">
                  <c:v>102.6</c:v>
                </c:pt>
                <c:pt idx="178">
                  <c:v>102.6</c:v>
                </c:pt>
                <c:pt idx="179">
                  <c:v>102.6</c:v>
                </c:pt>
                <c:pt idx="180">
                  <c:v>102.6</c:v>
                </c:pt>
                <c:pt idx="181">
                  <c:v>102.6</c:v>
                </c:pt>
                <c:pt idx="182">
                  <c:v>102.6</c:v>
                </c:pt>
                <c:pt idx="183">
                  <c:v>102.6</c:v>
                </c:pt>
                <c:pt idx="184">
                  <c:v>102.6</c:v>
                </c:pt>
                <c:pt idx="185">
                  <c:v>102.6</c:v>
                </c:pt>
                <c:pt idx="186">
                  <c:v>102.6</c:v>
                </c:pt>
                <c:pt idx="187">
                  <c:v>102.6</c:v>
                </c:pt>
                <c:pt idx="188">
                  <c:v>102.6</c:v>
                </c:pt>
                <c:pt idx="189">
                  <c:v>102.6</c:v>
                </c:pt>
                <c:pt idx="190">
                  <c:v>102.6</c:v>
                </c:pt>
                <c:pt idx="191">
                  <c:v>102.6</c:v>
                </c:pt>
                <c:pt idx="192">
                  <c:v>102.6</c:v>
                </c:pt>
                <c:pt idx="193">
                  <c:v>102.6</c:v>
                </c:pt>
                <c:pt idx="194">
                  <c:v>102.6</c:v>
                </c:pt>
                <c:pt idx="195">
                  <c:v>102.6</c:v>
                </c:pt>
                <c:pt idx="196">
                  <c:v>102.6</c:v>
                </c:pt>
                <c:pt idx="197">
                  <c:v>102.6</c:v>
                </c:pt>
                <c:pt idx="198">
                  <c:v>102.6</c:v>
                </c:pt>
                <c:pt idx="199">
                  <c:v>102.6</c:v>
                </c:pt>
                <c:pt idx="200">
                  <c:v>102.6</c:v>
                </c:pt>
                <c:pt idx="201">
                  <c:v>102.6</c:v>
                </c:pt>
                <c:pt idx="202">
                  <c:v>102.6</c:v>
                </c:pt>
                <c:pt idx="203">
                  <c:v>102.6</c:v>
                </c:pt>
                <c:pt idx="204">
                  <c:v>102.6</c:v>
                </c:pt>
                <c:pt idx="205">
                  <c:v>102.6</c:v>
                </c:pt>
                <c:pt idx="206">
                  <c:v>102.6</c:v>
                </c:pt>
                <c:pt idx="207">
                  <c:v>102.6</c:v>
                </c:pt>
                <c:pt idx="208">
                  <c:v>102.6</c:v>
                </c:pt>
                <c:pt idx="209">
                  <c:v>102.6</c:v>
                </c:pt>
                <c:pt idx="210">
                  <c:v>102.6</c:v>
                </c:pt>
                <c:pt idx="211">
                  <c:v>102.6</c:v>
                </c:pt>
                <c:pt idx="212">
                  <c:v>102.6</c:v>
                </c:pt>
                <c:pt idx="213">
                  <c:v>102.6</c:v>
                </c:pt>
                <c:pt idx="214">
                  <c:v>102.6</c:v>
                </c:pt>
                <c:pt idx="215">
                  <c:v>102.6</c:v>
                </c:pt>
                <c:pt idx="216">
                  <c:v>102.6</c:v>
                </c:pt>
                <c:pt idx="217">
                  <c:v>102.6</c:v>
                </c:pt>
                <c:pt idx="218">
                  <c:v>102.6</c:v>
                </c:pt>
                <c:pt idx="219">
                  <c:v>102.6</c:v>
                </c:pt>
                <c:pt idx="220">
                  <c:v>102.6</c:v>
                </c:pt>
                <c:pt idx="221">
                  <c:v>102.6</c:v>
                </c:pt>
                <c:pt idx="222">
                  <c:v>102.6</c:v>
                </c:pt>
                <c:pt idx="223">
                  <c:v>102.6</c:v>
                </c:pt>
                <c:pt idx="224">
                  <c:v>102.6</c:v>
                </c:pt>
                <c:pt idx="225">
                  <c:v>102.6</c:v>
                </c:pt>
                <c:pt idx="226">
                  <c:v>102.6</c:v>
                </c:pt>
                <c:pt idx="227">
                  <c:v>102.6</c:v>
                </c:pt>
                <c:pt idx="228">
                  <c:v>102.6</c:v>
                </c:pt>
                <c:pt idx="229">
                  <c:v>102.6</c:v>
                </c:pt>
                <c:pt idx="230">
                  <c:v>102.6</c:v>
                </c:pt>
                <c:pt idx="231">
                  <c:v>102.6</c:v>
                </c:pt>
                <c:pt idx="232">
                  <c:v>102.6</c:v>
                </c:pt>
                <c:pt idx="233">
                  <c:v>102.6</c:v>
                </c:pt>
                <c:pt idx="234">
                  <c:v>102.6</c:v>
                </c:pt>
                <c:pt idx="235">
                  <c:v>102.6</c:v>
                </c:pt>
                <c:pt idx="236">
                  <c:v>102.6</c:v>
                </c:pt>
                <c:pt idx="237">
                  <c:v>102.6</c:v>
                </c:pt>
                <c:pt idx="238">
                  <c:v>102.6</c:v>
                </c:pt>
                <c:pt idx="239">
                  <c:v>102.6</c:v>
                </c:pt>
                <c:pt idx="240">
                  <c:v>102.6</c:v>
                </c:pt>
                <c:pt idx="241">
                  <c:v>102.6</c:v>
                </c:pt>
                <c:pt idx="242">
                  <c:v>102.6</c:v>
                </c:pt>
                <c:pt idx="243">
                  <c:v>102.6</c:v>
                </c:pt>
                <c:pt idx="244">
                  <c:v>102.6</c:v>
                </c:pt>
                <c:pt idx="245">
                  <c:v>102.6</c:v>
                </c:pt>
                <c:pt idx="246">
                  <c:v>102.6</c:v>
                </c:pt>
                <c:pt idx="247">
                  <c:v>102.6</c:v>
                </c:pt>
                <c:pt idx="248">
                  <c:v>102.6</c:v>
                </c:pt>
                <c:pt idx="249">
                  <c:v>102.6</c:v>
                </c:pt>
                <c:pt idx="250">
                  <c:v>102.6</c:v>
                </c:pt>
                <c:pt idx="251">
                  <c:v>102.6</c:v>
                </c:pt>
                <c:pt idx="252">
                  <c:v>102.6</c:v>
                </c:pt>
                <c:pt idx="253">
                  <c:v>102.6</c:v>
                </c:pt>
                <c:pt idx="254">
                  <c:v>102.6</c:v>
                </c:pt>
                <c:pt idx="255">
                  <c:v>102.6</c:v>
                </c:pt>
                <c:pt idx="256">
                  <c:v>102.6</c:v>
                </c:pt>
                <c:pt idx="257">
                  <c:v>102.6</c:v>
                </c:pt>
                <c:pt idx="258">
                  <c:v>102.6</c:v>
                </c:pt>
                <c:pt idx="259">
                  <c:v>102.6</c:v>
                </c:pt>
                <c:pt idx="260">
                  <c:v>102.6</c:v>
                </c:pt>
                <c:pt idx="261">
                  <c:v>102.6</c:v>
                </c:pt>
                <c:pt idx="262">
                  <c:v>102.6</c:v>
                </c:pt>
                <c:pt idx="263">
                  <c:v>102.6</c:v>
                </c:pt>
                <c:pt idx="264">
                  <c:v>102.6</c:v>
                </c:pt>
                <c:pt idx="265">
                  <c:v>102.6</c:v>
                </c:pt>
                <c:pt idx="266">
                  <c:v>102.6</c:v>
                </c:pt>
                <c:pt idx="267">
                  <c:v>102.6</c:v>
                </c:pt>
                <c:pt idx="268">
                  <c:v>102.6</c:v>
                </c:pt>
                <c:pt idx="269">
                  <c:v>102.6</c:v>
                </c:pt>
                <c:pt idx="270">
                  <c:v>102.6</c:v>
                </c:pt>
                <c:pt idx="271">
                  <c:v>102.6</c:v>
                </c:pt>
                <c:pt idx="272">
                  <c:v>102.6</c:v>
                </c:pt>
                <c:pt idx="273">
                  <c:v>102.6</c:v>
                </c:pt>
                <c:pt idx="274">
                  <c:v>102.6</c:v>
                </c:pt>
                <c:pt idx="275">
                  <c:v>102.6</c:v>
                </c:pt>
                <c:pt idx="276">
                  <c:v>102.6</c:v>
                </c:pt>
                <c:pt idx="277">
                  <c:v>102.6</c:v>
                </c:pt>
                <c:pt idx="278">
                  <c:v>102.6</c:v>
                </c:pt>
                <c:pt idx="279">
                  <c:v>102.6</c:v>
                </c:pt>
                <c:pt idx="280">
                  <c:v>102.6</c:v>
                </c:pt>
                <c:pt idx="281">
                  <c:v>102.6</c:v>
                </c:pt>
                <c:pt idx="282">
                  <c:v>102.6</c:v>
                </c:pt>
                <c:pt idx="283">
                  <c:v>102.6</c:v>
                </c:pt>
                <c:pt idx="284">
                  <c:v>102.6</c:v>
                </c:pt>
                <c:pt idx="285">
                  <c:v>102.6</c:v>
                </c:pt>
                <c:pt idx="286">
                  <c:v>102.6</c:v>
                </c:pt>
                <c:pt idx="287">
                  <c:v>79.8</c:v>
                </c:pt>
                <c:pt idx="288">
                  <c:v>79.8</c:v>
                </c:pt>
                <c:pt idx="289">
                  <c:v>79.8</c:v>
                </c:pt>
                <c:pt idx="290">
                  <c:v>68.399999999999991</c:v>
                </c:pt>
                <c:pt idx="291">
                  <c:v>68.399999999999991</c:v>
                </c:pt>
                <c:pt idx="292">
                  <c:v>68.399999999999991</c:v>
                </c:pt>
                <c:pt idx="293">
                  <c:v>57</c:v>
                </c:pt>
                <c:pt idx="294">
                  <c:v>57</c:v>
                </c:pt>
                <c:pt idx="295">
                  <c:v>57</c:v>
                </c:pt>
                <c:pt idx="296">
                  <c:v>57</c:v>
                </c:pt>
                <c:pt idx="297">
                  <c:v>57</c:v>
                </c:pt>
                <c:pt idx="298">
                  <c:v>57</c:v>
                </c:pt>
                <c:pt idx="299">
                  <c:v>57</c:v>
                </c:pt>
                <c:pt idx="300">
                  <c:v>68.399999999999991</c:v>
                </c:pt>
                <c:pt idx="301">
                  <c:v>68.399999999999991</c:v>
                </c:pt>
                <c:pt idx="302">
                  <c:v>68.399999999999991</c:v>
                </c:pt>
                <c:pt idx="303">
                  <c:v>68.399999999999991</c:v>
                </c:pt>
                <c:pt idx="304">
                  <c:v>68.399999999999991</c:v>
                </c:pt>
                <c:pt idx="305">
                  <c:v>68.399999999999991</c:v>
                </c:pt>
                <c:pt idx="306">
                  <c:v>68.399999999999991</c:v>
                </c:pt>
                <c:pt idx="307">
                  <c:v>68.399999999999991</c:v>
                </c:pt>
                <c:pt idx="308">
                  <c:v>68.399999999999991</c:v>
                </c:pt>
                <c:pt idx="309">
                  <c:v>68.399999999999991</c:v>
                </c:pt>
                <c:pt idx="310">
                  <c:v>68.399999999999991</c:v>
                </c:pt>
                <c:pt idx="311">
                  <c:v>68.399999999999991</c:v>
                </c:pt>
                <c:pt idx="312">
                  <c:v>68.399999999999991</c:v>
                </c:pt>
                <c:pt idx="313">
                  <c:v>68.399999999999991</c:v>
                </c:pt>
                <c:pt idx="314">
                  <c:v>102.6</c:v>
                </c:pt>
                <c:pt idx="315">
                  <c:v>102.6</c:v>
                </c:pt>
                <c:pt idx="316">
                  <c:v>102.6</c:v>
                </c:pt>
                <c:pt idx="317">
                  <c:v>102.6</c:v>
                </c:pt>
                <c:pt idx="318">
                  <c:v>102.6</c:v>
                </c:pt>
                <c:pt idx="319">
                  <c:v>102.6</c:v>
                </c:pt>
                <c:pt idx="320">
                  <c:v>102.6</c:v>
                </c:pt>
                <c:pt idx="321">
                  <c:v>102.6</c:v>
                </c:pt>
                <c:pt idx="322">
                  <c:v>102.6</c:v>
                </c:pt>
                <c:pt idx="323">
                  <c:v>102.6</c:v>
                </c:pt>
                <c:pt idx="324">
                  <c:v>102.6</c:v>
                </c:pt>
                <c:pt idx="325">
                  <c:v>102.6</c:v>
                </c:pt>
                <c:pt idx="326">
                  <c:v>102.6</c:v>
                </c:pt>
                <c:pt idx="327">
                  <c:v>102.6</c:v>
                </c:pt>
                <c:pt idx="328">
                  <c:v>102.6</c:v>
                </c:pt>
                <c:pt idx="329">
                  <c:v>102.6</c:v>
                </c:pt>
                <c:pt idx="330">
                  <c:v>102.6</c:v>
                </c:pt>
                <c:pt idx="331">
                  <c:v>102.6</c:v>
                </c:pt>
                <c:pt idx="332">
                  <c:v>102.6</c:v>
                </c:pt>
                <c:pt idx="333">
                  <c:v>102.6</c:v>
                </c:pt>
                <c:pt idx="334">
                  <c:v>102.6</c:v>
                </c:pt>
                <c:pt idx="335">
                  <c:v>102.6</c:v>
                </c:pt>
                <c:pt idx="336">
                  <c:v>102.6</c:v>
                </c:pt>
                <c:pt idx="337">
                  <c:v>102.6</c:v>
                </c:pt>
                <c:pt idx="338">
                  <c:v>102.6</c:v>
                </c:pt>
                <c:pt idx="339">
                  <c:v>102.6</c:v>
                </c:pt>
                <c:pt idx="340">
                  <c:v>102.6</c:v>
                </c:pt>
                <c:pt idx="341">
                  <c:v>102.6</c:v>
                </c:pt>
                <c:pt idx="342">
                  <c:v>102.6</c:v>
                </c:pt>
                <c:pt idx="343">
                  <c:v>102.6</c:v>
                </c:pt>
                <c:pt idx="344">
                  <c:v>102.6</c:v>
                </c:pt>
                <c:pt idx="345">
                  <c:v>102.6</c:v>
                </c:pt>
                <c:pt idx="346">
                  <c:v>102.6</c:v>
                </c:pt>
                <c:pt idx="347">
                  <c:v>102.6</c:v>
                </c:pt>
                <c:pt idx="348">
                  <c:v>102.6</c:v>
                </c:pt>
                <c:pt idx="349">
                  <c:v>102.6</c:v>
                </c:pt>
                <c:pt idx="350">
                  <c:v>102.6</c:v>
                </c:pt>
                <c:pt idx="351">
                  <c:v>102.6</c:v>
                </c:pt>
                <c:pt idx="352">
                  <c:v>102.6</c:v>
                </c:pt>
                <c:pt idx="353">
                  <c:v>102.6</c:v>
                </c:pt>
                <c:pt idx="354">
                  <c:v>102.6</c:v>
                </c:pt>
                <c:pt idx="355">
                  <c:v>102.6</c:v>
                </c:pt>
                <c:pt idx="356">
                  <c:v>102.6</c:v>
                </c:pt>
                <c:pt idx="357">
                  <c:v>102.6</c:v>
                </c:pt>
                <c:pt idx="358">
                  <c:v>102.6</c:v>
                </c:pt>
                <c:pt idx="359">
                  <c:v>102.6</c:v>
                </c:pt>
                <c:pt idx="360">
                  <c:v>102.6</c:v>
                </c:pt>
                <c:pt idx="361">
                  <c:v>102.6</c:v>
                </c:pt>
                <c:pt idx="362">
                  <c:v>102.6</c:v>
                </c:pt>
                <c:pt idx="363">
                  <c:v>102.6</c:v>
                </c:pt>
                <c:pt idx="364">
                  <c:v>102.6</c:v>
                </c:pt>
                <c:pt idx="365">
                  <c:v>102.6</c:v>
                </c:pt>
                <c:pt idx="366">
                  <c:v>102.6</c:v>
                </c:pt>
                <c:pt idx="367">
                  <c:v>102.6</c:v>
                </c:pt>
                <c:pt idx="368">
                  <c:v>102.6</c:v>
                </c:pt>
                <c:pt idx="369">
                  <c:v>102.6</c:v>
                </c:pt>
                <c:pt idx="370">
                  <c:v>102.6</c:v>
                </c:pt>
                <c:pt idx="371">
                  <c:v>102.6</c:v>
                </c:pt>
                <c:pt idx="372">
                  <c:v>102.6</c:v>
                </c:pt>
                <c:pt idx="373">
                  <c:v>102.6</c:v>
                </c:pt>
                <c:pt idx="374">
                  <c:v>102.6</c:v>
                </c:pt>
                <c:pt idx="375">
                  <c:v>102.6</c:v>
                </c:pt>
                <c:pt idx="376">
                  <c:v>102.6</c:v>
                </c:pt>
                <c:pt idx="377">
                  <c:v>102.6</c:v>
                </c:pt>
                <c:pt idx="378">
                  <c:v>102.6</c:v>
                </c:pt>
                <c:pt idx="379">
                  <c:v>102.6</c:v>
                </c:pt>
                <c:pt idx="380">
                  <c:v>102.6</c:v>
                </c:pt>
                <c:pt idx="381">
                  <c:v>102.6</c:v>
                </c:pt>
                <c:pt idx="382">
                  <c:v>102.6</c:v>
                </c:pt>
                <c:pt idx="383">
                  <c:v>102.6</c:v>
                </c:pt>
                <c:pt idx="384">
                  <c:v>102.6</c:v>
                </c:pt>
                <c:pt idx="385">
                  <c:v>102.6</c:v>
                </c:pt>
                <c:pt idx="386">
                  <c:v>102.6</c:v>
                </c:pt>
                <c:pt idx="387">
                  <c:v>102.6</c:v>
                </c:pt>
                <c:pt idx="388">
                  <c:v>102.6</c:v>
                </c:pt>
                <c:pt idx="389">
                  <c:v>102.6</c:v>
                </c:pt>
                <c:pt idx="390">
                  <c:v>102.6</c:v>
                </c:pt>
                <c:pt idx="391">
                  <c:v>102.6</c:v>
                </c:pt>
                <c:pt idx="392">
                  <c:v>102.6</c:v>
                </c:pt>
                <c:pt idx="393">
                  <c:v>102.6</c:v>
                </c:pt>
                <c:pt idx="394">
                  <c:v>102.6</c:v>
                </c:pt>
                <c:pt idx="395">
                  <c:v>102.6</c:v>
                </c:pt>
                <c:pt idx="396">
                  <c:v>102.6</c:v>
                </c:pt>
                <c:pt idx="397">
                  <c:v>102.6</c:v>
                </c:pt>
                <c:pt idx="398">
                  <c:v>102.6</c:v>
                </c:pt>
                <c:pt idx="399">
                  <c:v>102.6</c:v>
                </c:pt>
                <c:pt idx="400">
                  <c:v>102.6</c:v>
                </c:pt>
                <c:pt idx="401">
                  <c:v>102.6</c:v>
                </c:pt>
                <c:pt idx="402">
                  <c:v>102.6</c:v>
                </c:pt>
                <c:pt idx="403">
                  <c:v>102.6</c:v>
                </c:pt>
                <c:pt idx="404">
                  <c:v>102.6</c:v>
                </c:pt>
                <c:pt idx="405">
                  <c:v>102.6</c:v>
                </c:pt>
                <c:pt idx="406">
                  <c:v>102.6</c:v>
                </c:pt>
                <c:pt idx="407">
                  <c:v>102.6</c:v>
                </c:pt>
                <c:pt idx="408">
                  <c:v>102.6</c:v>
                </c:pt>
                <c:pt idx="409">
                  <c:v>102.6</c:v>
                </c:pt>
                <c:pt idx="410">
                  <c:v>102.6</c:v>
                </c:pt>
                <c:pt idx="411">
                  <c:v>102.6</c:v>
                </c:pt>
                <c:pt idx="412">
                  <c:v>102.6</c:v>
                </c:pt>
                <c:pt idx="413">
                  <c:v>102.6</c:v>
                </c:pt>
                <c:pt idx="414">
                  <c:v>102.6</c:v>
                </c:pt>
                <c:pt idx="415">
                  <c:v>102.6</c:v>
                </c:pt>
                <c:pt idx="416">
                  <c:v>102.6</c:v>
                </c:pt>
                <c:pt idx="417">
                  <c:v>102.6</c:v>
                </c:pt>
                <c:pt idx="418">
                  <c:v>102.6</c:v>
                </c:pt>
                <c:pt idx="419">
                  <c:v>102.6</c:v>
                </c:pt>
                <c:pt idx="420">
                  <c:v>102.6</c:v>
                </c:pt>
                <c:pt idx="421">
                  <c:v>102.6</c:v>
                </c:pt>
                <c:pt idx="422">
                  <c:v>102.6</c:v>
                </c:pt>
                <c:pt idx="423">
                  <c:v>102.6</c:v>
                </c:pt>
                <c:pt idx="424">
                  <c:v>102.6</c:v>
                </c:pt>
                <c:pt idx="425">
                  <c:v>102.6</c:v>
                </c:pt>
                <c:pt idx="426">
                  <c:v>102.6</c:v>
                </c:pt>
                <c:pt idx="427">
                  <c:v>102.6</c:v>
                </c:pt>
                <c:pt idx="428">
                  <c:v>102.6</c:v>
                </c:pt>
                <c:pt idx="429">
                  <c:v>102.6</c:v>
                </c:pt>
                <c:pt idx="430">
                  <c:v>102.6</c:v>
                </c:pt>
                <c:pt idx="431">
                  <c:v>102.6</c:v>
                </c:pt>
                <c:pt idx="432">
                  <c:v>102.6</c:v>
                </c:pt>
                <c:pt idx="433">
                  <c:v>102.6</c:v>
                </c:pt>
                <c:pt idx="434">
                  <c:v>102.6</c:v>
                </c:pt>
                <c:pt idx="435">
                  <c:v>102.6</c:v>
                </c:pt>
                <c:pt idx="436">
                  <c:v>102.6</c:v>
                </c:pt>
                <c:pt idx="437">
                  <c:v>102.6</c:v>
                </c:pt>
                <c:pt idx="438">
                  <c:v>102.6</c:v>
                </c:pt>
                <c:pt idx="439">
                  <c:v>102.6</c:v>
                </c:pt>
                <c:pt idx="440">
                  <c:v>68.399999999999991</c:v>
                </c:pt>
                <c:pt idx="441">
                  <c:v>68.399999999999991</c:v>
                </c:pt>
                <c:pt idx="442">
                  <c:v>68.399999999999991</c:v>
                </c:pt>
                <c:pt idx="443">
                  <c:v>68.399999999999991</c:v>
                </c:pt>
                <c:pt idx="444">
                  <c:v>68.399999999999991</c:v>
                </c:pt>
                <c:pt idx="445">
                  <c:v>68.399999999999991</c:v>
                </c:pt>
                <c:pt idx="446">
                  <c:v>68.399999999999991</c:v>
                </c:pt>
                <c:pt idx="447">
                  <c:v>68.399999999999991</c:v>
                </c:pt>
                <c:pt idx="448">
                  <c:v>68.399999999999991</c:v>
                </c:pt>
                <c:pt idx="449">
                  <c:v>68.399999999999991</c:v>
                </c:pt>
                <c:pt idx="450">
                  <c:v>68.399999999999991</c:v>
                </c:pt>
                <c:pt idx="451">
                  <c:v>68.399999999999991</c:v>
                </c:pt>
                <c:pt idx="452">
                  <c:v>68.399999999999991</c:v>
                </c:pt>
                <c:pt idx="453">
                  <c:v>68.399999999999991</c:v>
                </c:pt>
                <c:pt idx="454">
                  <c:v>102.6</c:v>
                </c:pt>
                <c:pt idx="455">
                  <c:v>79.8</c:v>
                </c:pt>
                <c:pt idx="456">
                  <c:v>79.8</c:v>
                </c:pt>
                <c:pt idx="457">
                  <c:v>79.8</c:v>
                </c:pt>
                <c:pt idx="458">
                  <c:v>79.8</c:v>
                </c:pt>
                <c:pt idx="459">
                  <c:v>79.8</c:v>
                </c:pt>
                <c:pt idx="460">
                  <c:v>79.8</c:v>
                </c:pt>
                <c:pt idx="461">
                  <c:v>102.6</c:v>
                </c:pt>
                <c:pt idx="462">
                  <c:v>102.6</c:v>
                </c:pt>
                <c:pt idx="463">
                  <c:v>102.6</c:v>
                </c:pt>
                <c:pt idx="464">
                  <c:v>102.6</c:v>
                </c:pt>
                <c:pt idx="465">
                  <c:v>102.6</c:v>
                </c:pt>
                <c:pt idx="466">
                  <c:v>102.6</c:v>
                </c:pt>
                <c:pt idx="467">
                  <c:v>102.6</c:v>
                </c:pt>
                <c:pt idx="468">
                  <c:v>102.6</c:v>
                </c:pt>
                <c:pt idx="469">
                  <c:v>102.6</c:v>
                </c:pt>
                <c:pt idx="470">
                  <c:v>102.6</c:v>
                </c:pt>
                <c:pt idx="471">
                  <c:v>102.6</c:v>
                </c:pt>
                <c:pt idx="472">
                  <c:v>102.6</c:v>
                </c:pt>
                <c:pt idx="473">
                  <c:v>102.6</c:v>
                </c:pt>
                <c:pt idx="474">
                  <c:v>102.6</c:v>
                </c:pt>
                <c:pt idx="475">
                  <c:v>102.6</c:v>
                </c:pt>
                <c:pt idx="476">
                  <c:v>102.6</c:v>
                </c:pt>
                <c:pt idx="477">
                  <c:v>102.6</c:v>
                </c:pt>
                <c:pt idx="478">
                  <c:v>102.6</c:v>
                </c:pt>
                <c:pt idx="479">
                  <c:v>102.6</c:v>
                </c:pt>
                <c:pt idx="480">
                  <c:v>102.6</c:v>
                </c:pt>
                <c:pt idx="481">
                  <c:v>102.6</c:v>
                </c:pt>
                <c:pt idx="482">
                  <c:v>102.6</c:v>
                </c:pt>
                <c:pt idx="483">
                  <c:v>102.6</c:v>
                </c:pt>
                <c:pt idx="484">
                  <c:v>102.6</c:v>
                </c:pt>
                <c:pt idx="485">
                  <c:v>102.6</c:v>
                </c:pt>
                <c:pt idx="486">
                  <c:v>102.6</c:v>
                </c:pt>
                <c:pt idx="487">
                  <c:v>102.6</c:v>
                </c:pt>
                <c:pt idx="488">
                  <c:v>102.6</c:v>
                </c:pt>
                <c:pt idx="489">
                  <c:v>102.6</c:v>
                </c:pt>
                <c:pt idx="490">
                  <c:v>102.6</c:v>
                </c:pt>
                <c:pt idx="491">
                  <c:v>102.6</c:v>
                </c:pt>
                <c:pt idx="492">
                  <c:v>102.6</c:v>
                </c:pt>
                <c:pt idx="493">
                  <c:v>102.6</c:v>
                </c:pt>
                <c:pt idx="494">
                  <c:v>102.6</c:v>
                </c:pt>
                <c:pt idx="495">
                  <c:v>102.6</c:v>
                </c:pt>
                <c:pt idx="496">
                  <c:v>102.6</c:v>
                </c:pt>
                <c:pt idx="497">
                  <c:v>102.6</c:v>
                </c:pt>
                <c:pt idx="498">
                  <c:v>102.6</c:v>
                </c:pt>
                <c:pt idx="499">
                  <c:v>102.6</c:v>
                </c:pt>
                <c:pt idx="500">
                  <c:v>102.6</c:v>
                </c:pt>
                <c:pt idx="501">
                  <c:v>102.6</c:v>
                </c:pt>
                <c:pt idx="502">
                  <c:v>102.6</c:v>
                </c:pt>
                <c:pt idx="503">
                  <c:v>102.6</c:v>
                </c:pt>
                <c:pt idx="504">
                  <c:v>102.6</c:v>
                </c:pt>
                <c:pt idx="505">
                  <c:v>102.6</c:v>
                </c:pt>
                <c:pt idx="506">
                  <c:v>102.6</c:v>
                </c:pt>
                <c:pt idx="507">
                  <c:v>102.6</c:v>
                </c:pt>
                <c:pt idx="508">
                  <c:v>102.6</c:v>
                </c:pt>
                <c:pt idx="509">
                  <c:v>102.6</c:v>
                </c:pt>
                <c:pt idx="510">
                  <c:v>102.6</c:v>
                </c:pt>
                <c:pt idx="511">
                  <c:v>102.6</c:v>
                </c:pt>
                <c:pt idx="512">
                  <c:v>102.6</c:v>
                </c:pt>
                <c:pt idx="513">
                  <c:v>102.6</c:v>
                </c:pt>
                <c:pt idx="514">
                  <c:v>102.6</c:v>
                </c:pt>
                <c:pt idx="515">
                  <c:v>102.6</c:v>
                </c:pt>
                <c:pt idx="516">
                  <c:v>102.6</c:v>
                </c:pt>
                <c:pt idx="517">
                  <c:v>102.6</c:v>
                </c:pt>
                <c:pt idx="518">
                  <c:v>102.6</c:v>
                </c:pt>
                <c:pt idx="519">
                  <c:v>102.6</c:v>
                </c:pt>
                <c:pt idx="520">
                  <c:v>102.6</c:v>
                </c:pt>
                <c:pt idx="521">
                  <c:v>102.6</c:v>
                </c:pt>
                <c:pt idx="522">
                  <c:v>102.6</c:v>
                </c:pt>
                <c:pt idx="523">
                  <c:v>102.6</c:v>
                </c:pt>
                <c:pt idx="524">
                  <c:v>102.6</c:v>
                </c:pt>
                <c:pt idx="525">
                  <c:v>102.6</c:v>
                </c:pt>
                <c:pt idx="526">
                  <c:v>102.6</c:v>
                </c:pt>
                <c:pt idx="527">
                  <c:v>102.6</c:v>
                </c:pt>
                <c:pt idx="528">
                  <c:v>102.6</c:v>
                </c:pt>
                <c:pt idx="529">
                  <c:v>102.6</c:v>
                </c:pt>
                <c:pt idx="530">
                  <c:v>102.6</c:v>
                </c:pt>
                <c:pt idx="531">
                  <c:v>102.6</c:v>
                </c:pt>
                <c:pt idx="532">
                  <c:v>102.6</c:v>
                </c:pt>
                <c:pt idx="533">
                  <c:v>102.6</c:v>
                </c:pt>
                <c:pt idx="534">
                  <c:v>102.6</c:v>
                </c:pt>
                <c:pt idx="535">
                  <c:v>102.6</c:v>
                </c:pt>
                <c:pt idx="536">
                  <c:v>102.6</c:v>
                </c:pt>
                <c:pt idx="537">
                  <c:v>102.6</c:v>
                </c:pt>
                <c:pt idx="538">
                  <c:v>102.6</c:v>
                </c:pt>
                <c:pt idx="539">
                  <c:v>102.6</c:v>
                </c:pt>
                <c:pt idx="540">
                  <c:v>102.6</c:v>
                </c:pt>
                <c:pt idx="541">
                  <c:v>102.6</c:v>
                </c:pt>
                <c:pt idx="542">
                  <c:v>102.6</c:v>
                </c:pt>
                <c:pt idx="543">
                  <c:v>102.6</c:v>
                </c:pt>
                <c:pt idx="544">
                  <c:v>102.6</c:v>
                </c:pt>
                <c:pt idx="545">
                  <c:v>102.6</c:v>
                </c:pt>
                <c:pt idx="546">
                  <c:v>102.6</c:v>
                </c:pt>
                <c:pt idx="547">
                  <c:v>102.6</c:v>
                </c:pt>
                <c:pt idx="548">
                  <c:v>102.6</c:v>
                </c:pt>
                <c:pt idx="549">
                  <c:v>102.6</c:v>
                </c:pt>
                <c:pt idx="550">
                  <c:v>102.6</c:v>
                </c:pt>
                <c:pt idx="551">
                  <c:v>102.6</c:v>
                </c:pt>
                <c:pt idx="552">
                  <c:v>102.6</c:v>
                </c:pt>
                <c:pt idx="553">
                  <c:v>102.6</c:v>
                </c:pt>
                <c:pt idx="554">
                  <c:v>102.6</c:v>
                </c:pt>
                <c:pt idx="555">
                  <c:v>102.6</c:v>
                </c:pt>
                <c:pt idx="556">
                  <c:v>102.6</c:v>
                </c:pt>
                <c:pt idx="557">
                  <c:v>102.6</c:v>
                </c:pt>
                <c:pt idx="558">
                  <c:v>102.6</c:v>
                </c:pt>
                <c:pt idx="559">
                  <c:v>102.6</c:v>
                </c:pt>
                <c:pt idx="560">
                  <c:v>102.6</c:v>
                </c:pt>
                <c:pt idx="561">
                  <c:v>102.6</c:v>
                </c:pt>
                <c:pt idx="562">
                  <c:v>102.6</c:v>
                </c:pt>
                <c:pt idx="563">
                  <c:v>102.6</c:v>
                </c:pt>
                <c:pt idx="564">
                  <c:v>102.6</c:v>
                </c:pt>
                <c:pt idx="565">
                  <c:v>102.6</c:v>
                </c:pt>
                <c:pt idx="566">
                  <c:v>102.6</c:v>
                </c:pt>
                <c:pt idx="567">
                  <c:v>102.6</c:v>
                </c:pt>
                <c:pt idx="568">
                  <c:v>102.6</c:v>
                </c:pt>
                <c:pt idx="569">
                  <c:v>102.6</c:v>
                </c:pt>
                <c:pt idx="570">
                  <c:v>102.6</c:v>
                </c:pt>
                <c:pt idx="571">
                  <c:v>102.6</c:v>
                </c:pt>
                <c:pt idx="572">
                  <c:v>102.6</c:v>
                </c:pt>
                <c:pt idx="573">
                  <c:v>102.6</c:v>
                </c:pt>
                <c:pt idx="574">
                  <c:v>102.6</c:v>
                </c:pt>
                <c:pt idx="575">
                  <c:v>102.6</c:v>
                </c:pt>
                <c:pt idx="576">
                  <c:v>102.6</c:v>
                </c:pt>
                <c:pt idx="577">
                  <c:v>102.6</c:v>
                </c:pt>
                <c:pt idx="578">
                  <c:v>102.6</c:v>
                </c:pt>
                <c:pt idx="579">
                  <c:v>102.6</c:v>
                </c:pt>
                <c:pt idx="580">
                  <c:v>102.6</c:v>
                </c:pt>
                <c:pt idx="581">
                  <c:v>102.6</c:v>
                </c:pt>
                <c:pt idx="582">
                  <c:v>102.6</c:v>
                </c:pt>
                <c:pt idx="583">
                  <c:v>102.6</c:v>
                </c:pt>
                <c:pt idx="584">
                  <c:v>102.6</c:v>
                </c:pt>
                <c:pt idx="585">
                  <c:v>102.6</c:v>
                </c:pt>
                <c:pt idx="586">
                  <c:v>102.6</c:v>
                </c:pt>
                <c:pt idx="587">
                  <c:v>102.6</c:v>
                </c:pt>
                <c:pt idx="588">
                  <c:v>102.6</c:v>
                </c:pt>
                <c:pt idx="589">
                  <c:v>102.6</c:v>
                </c:pt>
                <c:pt idx="590">
                  <c:v>102.6</c:v>
                </c:pt>
                <c:pt idx="591">
                  <c:v>102.6</c:v>
                </c:pt>
                <c:pt idx="592">
                  <c:v>102.6</c:v>
                </c:pt>
                <c:pt idx="593">
                  <c:v>102.6</c:v>
                </c:pt>
                <c:pt idx="594">
                  <c:v>102.6</c:v>
                </c:pt>
                <c:pt idx="595">
                  <c:v>102.6</c:v>
                </c:pt>
                <c:pt idx="596">
                  <c:v>102.6</c:v>
                </c:pt>
                <c:pt idx="597">
                  <c:v>102.6</c:v>
                </c:pt>
                <c:pt idx="598">
                  <c:v>102.6</c:v>
                </c:pt>
                <c:pt idx="599">
                  <c:v>102.6</c:v>
                </c:pt>
                <c:pt idx="600">
                  <c:v>102.6</c:v>
                </c:pt>
                <c:pt idx="601">
                  <c:v>102.6</c:v>
                </c:pt>
                <c:pt idx="602">
                  <c:v>102.6</c:v>
                </c:pt>
                <c:pt idx="603">
                  <c:v>102.6</c:v>
                </c:pt>
                <c:pt idx="604">
                  <c:v>102.6</c:v>
                </c:pt>
                <c:pt idx="605">
                  <c:v>102.6</c:v>
                </c:pt>
                <c:pt idx="606">
                  <c:v>102.6</c:v>
                </c:pt>
                <c:pt idx="607">
                  <c:v>102.6</c:v>
                </c:pt>
                <c:pt idx="608">
                  <c:v>102.6</c:v>
                </c:pt>
                <c:pt idx="609">
                  <c:v>102.6</c:v>
                </c:pt>
                <c:pt idx="610">
                  <c:v>102.6</c:v>
                </c:pt>
                <c:pt idx="611">
                  <c:v>102.6</c:v>
                </c:pt>
                <c:pt idx="612">
                  <c:v>102.6</c:v>
                </c:pt>
                <c:pt idx="613">
                  <c:v>102.6</c:v>
                </c:pt>
                <c:pt idx="614">
                  <c:v>102.6</c:v>
                </c:pt>
                <c:pt idx="615">
                  <c:v>102.6</c:v>
                </c:pt>
                <c:pt idx="616">
                  <c:v>102.6</c:v>
                </c:pt>
                <c:pt idx="617">
                  <c:v>102.6</c:v>
                </c:pt>
                <c:pt idx="618">
                  <c:v>102.6</c:v>
                </c:pt>
                <c:pt idx="619">
                  <c:v>102.6</c:v>
                </c:pt>
                <c:pt idx="620">
                  <c:v>102.6</c:v>
                </c:pt>
                <c:pt idx="621">
                  <c:v>102.6</c:v>
                </c:pt>
                <c:pt idx="622">
                  <c:v>102.6</c:v>
                </c:pt>
                <c:pt idx="623">
                  <c:v>102.6</c:v>
                </c:pt>
                <c:pt idx="624">
                  <c:v>102.6</c:v>
                </c:pt>
                <c:pt idx="625">
                  <c:v>102.6</c:v>
                </c:pt>
                <c:pt idx="626">
                  <c:v>102.6</c:v>
                </c:pt>
                <c:pt idx="627">
                  <c:v>102.6</c:v>
                </c:pt>
                <c:pt idx="628">
                  <c:v>102.6</c:v>
                </c:pt>
                <c:pt idx="629">
                  <c:v>102.6</c:v>
                </c:pt>
                <c:pt idx="630">
                  <c:v>102.6</c:v>
                </c:pt>
                <c:pt idx="631">
                  <c:v>102.6</c:v>
                </c:pt>
                <c:pt idx="632">
                  <c:v>102.6</c:v>
                </c:pt>
                <c:pt idx="633">
                  <c:v>102.6</c:v>
                </c:pt>
                <c:pt idx="634">
                  <c:v>102.6</c:v>
                </c:pt>
                <c:pt idx="635">
                  <c:v>102.6</c:v>
                </c:pt>
                <c:pt idx="636">
                  <c:v>102.6</c:v>
                </c:pt>
                <c:pt idx="637">
                  <c:v>102.6</c:v>
                </c:pt>
                <c:pt idx="638">
                  <c:v>102.6</c:v>
                </c:pt>
                <c:pt idx="639">
                  <c:v>102.6</c:v>
                </c:pt>
                <c:pt idx="640">
                  <c:v>102.6</c:v>
                </c:pt>
                <c:pt idx="641">
                  <c:v>102.6</c:v>
                </c:pt>
                <c:pt idx="642">
                  <c:v>102.6</c:v>
                </c:pt>
                <c:pt idx="643">
                  <c:v>102.6</c:v>
                </c:pt>
                <c:pt idx="644">
                  <c:v>102.6</c:v>
                </c:pt>
                <c:pt idx="645">
                  <c:v>102.6</c:v>
                </c:pt>
                <c:pt idx="646">
                  <c:v>102.6</c:v>
                </c:pt>
                <c:pt idx="647">
                  <c:v>102.6</c:v>
                </c:pt>
                <c:pt idx="648">
                  <c:v>102.6</c:v>
                </c:pt>
                <c:pt idx="649">
                  <c:v>102.6</c:v>
                </c:pt>
                <c:pt idx="650">
                  <c:v>102.6</c:v>
                </c:pt>
                <c:pt idx="651">
                  <c:v>102.6</c:v>
                </c:pt>
                <c:pt idx="652">
                  <c:v>102.6</c:v>
                </c:pt>
                <c:pt idx="653">
                  <c:v>102.6</c:v>
                </c:pt>
                <c:pt idx="654">
                  <c:v>102.6</c:v>
                </c:pt>
                <c:pt idx="655">
                  <c:v>102.6</c:v>
                </c:pt>
                <c:pt idx="656">
                  <c:v>102.6</c:v>
                </c:pt>
                <c:pt idx="657">
                  <c:v>102.6</c:v>
                </c:pt>
                <c:pt idx="658">
                  <c:v>102.6</c:v>
                </c:pt>
                <c:pt idx="659">
                  <c:v>102.6</c:v>
                </c:pt>
                <c:pt idx="660">
                  <c:v>102.6</c:v>
                </c:pt>
                <c:pt idx="661">
                  <c:v>102.6</c:v>
                </c:pt>
                <c:pt idx="662">
                  <c:v>102.6</c:v>
                </c:pt>
                <c:pt idx="663">
                  <c:v>102.6</c:v>
                </c:pt>
                <c:pt idx="664">
                  <c:v>102.6</c:v>
                </c:pt>
                <c:pt idx="665">
                  <c:v>102.6</c:v>
                </c:pt>
                <c:pt idx="666">
                  <c:v>102.6</c:v>
                </c:pt>
                <c:pt idx="667">
                  <c:v>102.6</c:v>
                </c:pt>
                <c:pt idx="668">
                  <c:v>102.6</c:v>
                </c:pt>
                <c:pt idx="669">
                  <c:v>102.6</c:v>
                </c:pt>
                <c:pt idx="670">
                  <c:v>102.6</c:v>
                </c:pt>
                <c:pt idx="671">
                  <c:v>102.6</c:v>
                </c:pt>
                <c:pt idx="672">
                  <c:v>102.6</c:v>
                </c:pt>
                <c:pt idx="673">
                  <c:v>102.6</c:v>
                </c:pt>
                <c:pt idx="674">
                  <c:v>102.6</c:v>
                </c:pt>
                <c:pt idx="675">
                  <c:v>102.6</c:v>
                </c:pt>
                <c:pt idx="676">
                  <c:v>102.6</c:v>
                </c:pt>
                <c:pt idx="677">
                  <c:v>102.6</c:v>
                </c:pt>
                <c:pt idx="678">
                  <c:v>102.6</c:v>
                </c:pt>
                <c:pt idx="679">
                  <c:v>102.6</c:v>
                </c:pt>
                <c:pt idx="680">
                  <c:v>102.6</c:v>
                </c:pt>
                <c:pt idx="681">
                  <c:v>102.6</c:v>
                </c:pt>
                <c:pt idx="682">
                  <c:v>102.6</c:v>
                </c:pt>
                <c:pt idx="683">
                  <c:v>102.6</c:v>
                </c:pt>
                <c:pt idx="684">
                  <c:v>102.6</c:v>
                </c:pt>
                <c:pt idx="685">
                  <c:v>102.6</c:v>
                </c:pt>
                <c:pt idx="686">
                  <c:v>102.6</c:v>
                </c:pt>
                <c:pt idx="687">
                  <c:v>102.6</c:v>
                </c:pt>
                <c:pt idx="688">
                  <c:v>102.6</c:v>
                </c:pt>
                <c:pt idx="689">
                  <c:v>102.6</c:v>
                </c:pt>
                <c:pt idx="690">
                  <c:v>102.6</c:v>
                </c:pt>
                <c:pt idx="691">
                  <c:v>102.6</c:v>
                </c:pt>
                <c:pt idx="692">
                  <c:v>102.6</c:v>
                </c:pt>
                <c:pt idx="693">
                  <c:v>102.6</c:v>
                </c:pt>
                <c:pt idx="694">
                  <c:v>102.6</c:v>
                </c:pt>
                <c:pt idx="695">
                  <c:v>102.6</c:v>
                </c:pt>
                <c:pt idx="696">
                  <c:v>102.6</c:v>
                </c:pt>
                <c:pt idx="697">
                  <c:v>102.6</c:v>
                </c:pt>
                <c:pt idx="698">
                  <c:v>102.6</c:v>
                </c:pt>
                <c:pt idx="699">
                  <c:v>102.6</c:v>
                </c:pt>
                <c:pt idx="700">
                  <c:v>102.6</c:v>
                </c:pt>
                <c:pt idx="701">
                  <c:v>102.6</c:v>
                </c:pt>
                <c:pt idx="702">
                  <c:v>102.6</c:v>
                </c:pt>
                <c:pt idx="703">
                  <c:v>102.6</c:v>
                </c:pt>
                <c:pt idx="704">
                  <c:v>102.6</c:v>
                </c:pt>
                <c:pt idx="705">
                  <c:v>102.6</c:v>
                </c:pt>
                <c:pt idx="706">
                  <c:v>102.6</c:v>
                </c:pt>
                <c:pt idx="707">
                  <c:v>102.6</c:v>
                </c:pt>
                <c:pt idx="708">
                  <c:v>102.6</c:v>
                </c:pt>
                <c:pt idx="709">
                  <c:v>102.6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3C-47E4-9D6E-1023FEDE2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502712"/>
        <c:axId val="456504672"/>
      </c:lineChart>
      <c:catAx>
        <c:axId val="456502712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504672"/>
        <c:crosses val="autoZero"/>
        <c:auto val="0"/>
        <c:lblAlgn val="ctr"/>
        <c:lblOffset val="100"/>
        <c:noMultiLvlLbl val="0"/>
      </c:catAx>
      <c:valAx>
        <c:axId val="456504672"/>
        <c:scaling>
          <c:orientation val="minMax"/>
          <c:max val="1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numFmt formatCode="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50271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4803149606299213" l="0" r="0" t="0.74803149606299213" header="0.31496062992125984" footer="0.31496062992125984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阪上班　日別予想作業時間</a:t>
            </a:r>
            <a:r>
              <a:rPr lang="en-US"/>
              <a:t>(</a:t>
            </a:r>
            <a:r>
              <a:rPr lang="ja-JP"/>
              <a:t>鍛冶作業</a:t>
            </a:r>
            <a:r>
              <a:rPr lang="en-US"/>
              <a:t>)</a:t>
            </a:r>
            <a:endParaRPr lang="ja-JP"/>
          </a:p>
        </c:rich>
      </c:tx>
      <c:layout>
        <c:manualLayout>
          <c:xMode val="edge"/>
          <c:yMode val="edge"/>
          <c:x val="0.72101766959495361"/>
          <c:y val="2.811491458531275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5676630490781804E-3"/>
          <c:y val="0.12132302656978063"/>
          <c:w val="0.99148468660368205"/>
          <c:h val="0.75212301337188925"/>
        </c:manualLayout>
      </c:layout>
      <c:barChart>
        <c:barDir val="col"/>
        <c:grouping val="stacked"/>
        <c:varyColors val="0"/>
        <c:ser>
          <c:idx val="0"/>
          <c:order val="0"/>
          <c:tx>
            <c:v>鍛冶予想時間</c:v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阪上班!$OP$243:$APW$243</c:f>
              <c:numCache>
                <c:formatCode>0_ </c:formatCode>
                <c:ptCount val="710"/>
                <c:pt idx="0">
                  <c:v>28</c:v>
                </c:pt>
                <c:pt idx="1">
                  <c:v>29</c:v>
                </c:pt>
                <c:pt idx="2">
                  <c:v>23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34</c:v>
                </c:pt>
                <c:pt idx="7">
                  <c:v>28</c:v>
                </c:pt>
                <c:pt idx="8">
                  <c:v>26</c:v>
                </c:pt>
                <c:pt idx="9">
                  <c:v>30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25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</c:v>
                </c:pt>
                <c:pt idx="24">
                  <c:v>6</c:v>
                </c:pt>
                <c:pt idx="25">
                  <c:v>0</c:v>
                </c:pt>
                <c:pt idx="26">
                  <c:v>0</c:v>
                </c:pt>
                <c:pt idx="27">
                  <c:v>12</c:v>
                </c:pt>
                <c:pt idx="28">
                  <c:v>12</c:v>
                </c:pt>
                <c:pt idx="29">
                  <c:v>24</c:v>
                </c:pt>
                <c:pt idx="30">
                  <c:v>38</c:v>
                </c:pt>
                <c:pt idx="31">
                  <c:v>41</c:v>
                </c:pt>
                <c:pt idx="32">
                  <c:v>4</c:v>
                </c:pt>
                <c:pt idx="33">
                  <c:v>0</c:v>
                </c:pt>
                <c:pt idx="34">
                  <c:v>0</c:v>
                </c:pt>
                <c:pt idx="35">
                  <c:v>42</c:v>
                </c:pt>
                <c:pt idx="36">
                  <c:v>37</c:v>
                </c:pt>
                <c:pt idx="37">
                  <c:v>34</c:v>
                </c:pt>
                <c:pt idx="38">
                  <c:v>31</c:v>
                </c:pt>
                <c:pt idx="39">
                  <c:v>19</c:v>
                </c:pt>
                <c:pt idx="40">
                  <c:v>0</c:v>
                </c:pt>
                <c:pt idx="41">
                  <c:v>16</c:v>
                </c:pt>
                <c:pt idx="42">
                  <c:v>11</c:v>
                </c:pt>
                <c:pt idx="43">
                  <c:v>41</c:v>
                </c:pt>
                <c:pt idx="44">
                  <c:v>8</c:v>
                </c:pt>
                <c:pt idx="45">
                  <c:v>31</c:v>
                </c:pt>
                <c:pt idx="46">
                  <c:v>16</c:v>
                </c:pt>
                <c:pt idx="47">
                  <c:v>0</c:v>
                </c:pt>
                <c:pt idx="48">
                  <c:v>44</c:v>
                </c:pt>
                <c:pt idx="49">
                  <c:v>40</c:v>
                </c:pt>
                <c:pt idx="50">
                  <c:v>34</c:v>
                </c:pt>
                <c:pt idx="51">
                  <c:v>59</c:v>
                </c:pt>
                <c:pt idx="52">
                  <c:v>56</c:v>
                </c:pt>
                <c:pt idx="53">
                  <c:v>0</c:v>
                </c:pt>
                <c:pt idx="54">
                  <c:v>0</c:v>
                </c:pt>
                <c:pt idx="55">
                  <c:v>57</c:v>
                </c:pt>
                <c:pt idx="56">
                  <c:v>39</c:v>
                </c:pt>
                <c:pt idx="57">
                  <c:v>40</c:v>
                </c:pt>
                <c:pt idx="58">
                  <c:v>7</c:v>
                </c:pt>
                <c:pt idx="59">
                  <c:v>34</c:v>
                </c:pt>
                <c:pt idx="60">
                  <c:v>31</c:v>
                </c:pt>
                <c:pt idx="61">
                  <c:v>0</c:v>
                </c:pt>
                <c:pt idx="62">
                  <c:v>32</c:v>
                </c:pt>
                <c:pt idx="63">
                  <c:v>42</c:v>
                </c:pt>
                <c:pt idx="64">
                  <c:v>35</c:v>
                </c:pt>
                <c:pt idx="65">
                  <c:v>35</c:v>
                </c:pt>
                <c:pt idx="66">
                  <c:v>44</c:v>
                </c:pt>
                <c:pt idx="67">
                  <c:v>37</c:v>
                </c:pt>
                <c:pt idx="68">
                  <c:v>0</c:v>
                </c:pt>
                <c:pt idx="69">
                  <c:v>54</c:v>
                </c:pt>
                <c:pt idx="70">
                  <c:v>44</c:v>
                </c:pt>
                <c:pt idx="71">
                  <c:v>19</c:v>
                </c:pt>
                <c:pt idx="72">
                  <c:v>19</c:v>
                </c:pt>
                <c:pt idx="73">
                  <c:v>24</c:v>
                </c:pt>
                <c:pt idx="74">
                  <c:v>0</c:v>
                </c:pt>
                <c:pt idx="75">
                  <c:v>0</c:v>
                </c:pt>
                <c:pt idx="76">
                  <c:v>11</c:v>
                </c:pt>
                <c:pt idx="77">
                  <c:v>23</c:v>
                </c:pt>
                <c:pt idx="78">
                  <c:v>24</c:v>
                </c:pt>
                <c:pt idx="79">
                  <c:v>17</c:v>
                </c:pt>
                <c:pt idx="80">
                  <c:v>22</c:v>
                </c:pt>
                <c:pt idx="81">
                  <c:v>0</c:v>
                </c:pt>
                <c:pt idx="82">
                  <c:v>0</c:v>
                </c:pt>
                <c:pt idx="83">
                  <c:v>28</c:v>
                </c:pt>
                <c:pt idx="84">
                  <c:v>16</c:v>
                </c:pt>
                <c:pt idx="85">
                  <c:v>22</c:v>
                </c:pt>
                <c:pt idx="86">
                  <c:v>19</c:v>
                </c:pt>
                <c:pt idx="87">
                  <c:v>24</c:v>
                </c:pt>
                <c:pt idx="88">
                  <c:v>0</c:v>
                </c:pt>
                <c:pt idx="89">
                  <c:v>0</c:v>
                </c:pt>
                <c:pt idx="90">
                  <c:v>25</c:v>
                </c:pt>
                <c:pt idx="91">
                  <c:v>17</c:v>
                </c:pt>
                <c:pt idx="92">
                  <c:v>19</c:v>
                </c:pt>
                <c:pt idx="93">
                  <c:v>19</c:v>
                </c:pt>
                <c:pt idx="94">
                  <c:v>24</c:v>
                </c:pt>
                <c:pt idx="95">
                  <c:v>22</c:v>
                </c:pt>
                <c:pt idx="96">
                  <c:v>0</c:v>
                </c:pt>
                <c:pt idx="97">
                  <c:v>18</c:v>
                </c:pt>
                <c:pt idx="98">
                  <c:v>0</c:v>
                </c:pt>
                <c:pt idx="99">
                  <c:v>22</c:v>
                </c:pt>
                <c:pt idx="100">
                  <c:v>22</c:v>
                </c:pt>
                <c:pt idx="101">
                  <c:v>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4</c:v>
                </c:pt>
                <c:pt idx="107">
                  <c:v>12</c:v>
                </c:pt>
                <c:pt idx="108">
                  <c:v>24</c:v>
                </c:pt>
                <c:pt idx="109">
                  <c:v>25</c:v>
                </c:pt>
                <c:pt idx="110">
                  <c:v>0</c:v>
                </c:pt>
                <c:pt idx="111">
                  <c:v>25</c:v>
                </c:pt>
                <c:pt idx="112">
                  <c:v>21</c:v>
                </c:pt>
                <c:pt idx="113">
                  <c:v>22</c:v>
                </c:pt>
                <c:pt idx="114">
                  <c:v>18</c:v>
                </c:pt>
                <c:pt idx="115">
                  <c:v>15</c:v>
                </c:pt>
                <c:pt idx="116">
                  <c:v>11</c:v>
                </c:pt>
                <c:pt idx="117">
                  <c:v>0</c:v>
                </c:pt>
                <c:pt idx="118">
                  <c:v>24</c:v>
                </c:pt>
                <c:pt idx="119">
                  <c:v>29</c:v>
                </c:pt>
                <c:pt idx="120">
                  <c:v>34</c:v>
                </c:pt>
                <c:pt idx="121">
                  <c:v>38</c:v>
                </c:pt>
                <c:pt idx="122">
                  <c:v>30</c:v>
                </c:pt>
                <c:pt idx="123">
                  <c:v>0</c:v>
                </c:pt>
                <c:pt idx="124">
                  <c:v>0</c:v>
                </c:pt>
                <c:pt idx="125">
                  <c:v>53</c:v>
                </c:pt>
                <c:pt idx="126">
                  <c:v>40</c:v>
                </c:pt>
                <c:pt idx="127">
                  <c:v>42</c:v>
                </c:pt>
                <c:pt idx="128">
                  <c:v>25</c:v>
                </c:pt>
                <c:pt idx="129">
                  <c:v>28</c:v>
                </c:pt>
                <c:pt idx="130">
                  <c:v>0</c:v>
                </c:pt>
                <c:pt idx="131">
                  <c:v>0</c:v>
                </c:pt>
                <c:pt idx="132">
                  <c:v>36</c:v>
                </c:pt>
                <c:pt idx="133">
                  <c:v>19</c:v>
                </c:pt>
                <c:pt idx="134">
                  <c:v>38</c:v>
                </c:pt>
                <c:pt idx="135">
                  <c:v>29</c:v>
                </c:pt>
                <c:pt idx="136">
                  <c:v>10</c:v>
                </c:pt>
                <c:pt idx="137">
                  <c:v>4</c:v>
                </c:pt>
                <c:pt idx="138">
                  <c:v>0</c:v>
                </c:pt>
                <c:pt idx="139">
                  <c:v>4</c:v>
                </c:pt>
                <c:pt idx="140">
                  <c:v>6</c:v>
                </c:pt>
                <c:pt idx="141">
                  <c:v>19</c:v>
                </c:pt>
                <c:pt idx="142">
                  <c:v>28</c:v>
                </c:pt>
                <c:pt idx="143">
                  <c:v>24</c:v>
                </c:pt>
                <c:pt idx="144">
                  <c:v>0</c:v>
                </c:pt>
                <c:pt idx="145">
                  <c:v>0</c:v>
                </c:pt>
                <c:pt idx="146">
                  <c:v>28</c:v>
                </c:pt>
                <c:pt idx="147">
                  <c:v>10</c:v>
                </c:pt>
                <c:pt idx="148">
                  <c:v>17</c:v>
                </c:pt>
                <c:pt idx="149">
                  <c:v>9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9</c:v>
                </c:pt>
                <c:pt idx="154">
                  <c:v>59</c:v>
                </c:pt>
                <c:pt idx="155">
                  <c:v>42</c:v>
                </c:pt>
                <c:pt idx="156">
                  <c:v>53</c:v>
                </c:pt>
                <c:pt idx="157">
                  <c:v>47</c:v>
                </c:pt>
                <c:pt idx="158">
                  <c:v>24</c:v>
                </c:pt>
                <c:pt idx="159">
                  <c:v>0</c:v>
                </c:pt>
                <c:pt idx="160">
                  <c:v>47</c:v>
                </c:pt>
                <c:pt idx="161">
                  <c:v>58</c:v>
                </c:pt>
                <c:pt idx="162">
                  <c:v>43</c:v>
                </c:pt>
                <c:pt idx="163">
                  <c:v>62</c:v>
                </c:pt>
                <c:pt idx="164">
                  <c:v>58</c:v>
                </c:pt>
                <c:pt idx="165">
                  <c:v>42</c:v>
                </c:pt>
                <c:pt idx="166">
                  <c:v>0</c:v>
                </c:pt>
                <c:pt idx="167">
                  <c:v>28</c:v>
                </c:pt>
                <c:pt idx="168">
                  <c:v>42</c:v>
                </c:pt>
                <c:pt idx="169">
                  <c:v>40</c:v>
                </c:pt>
                <c:pt idx="170">
                  <c:v>28</c:v>
                </c:pt>
                <c:pt idx="171">
                  <c:v>34</c:v>
                </c:pt>
                <c:pt idx="172">
                  <c:v>0</c:v>
                </c:pt>
                <c:pt idx="173">
                  <c:v>0</c:v>
                </c:pt>
                <c:pt idx="174">
                  <c:v>23</c:v>
                </c:pt>
                <c:pt idx="175">
                  <c:v>35</c:v>
                </c:pt>
                <c:pt idx="176">
                  <c:v>36</c:v>
                </c:pt>
                <c:pt idx="177">
                  <c:v>40</c:v>
                </c:pt>
                <c:pt idx="178">
                  <c:v>44</c:v>
                </c:pt>
                <c:pt idx="179">
                  <c:v>4</c:v>
                </c:pt>
                <c:pt idx="180">
                  <c:v>0</c:v>
                </c:pt>
                <c:pt idx="181">
                  <c:v>0</c:v>
                </c:pt>
                <c:pt idx="182">
                  <c:v>46</c:v>
                </c:pt>
                <c:pt idx="183">
                  <c:v>33</c:v>
                </c:pt>
                <c:pt idx="184">
                  <c:v>29</c:v>
                </c:pt>
                <c:pt idx="185">
                  <c:v>42</c:v>
                </c:pt>
                <c:pt idx="186">
                  <c:v>40</c:v>
                </c:pt>
                <c:pt idx="187">
                  <c:v>0</c:v>
                </c:pt>
                <c:pt idx="188">
                  <c:v>27</c:v>
                </c:pt>
                <c:pt idx="189">
                  <c:v>24</c:v>
                </c:pt>
                <c:pt idx="190">
                  <c:v>4</c:v>
                </c:pt>
                <c:pt idx="191">
                  <c:v>14</c:v>
                </c:pt>
                <c:pt idx="192">
                  <c:v>9</c:v>
                </c:pt>
                <c:pt idx="193">
                  <c:v>3</c:v>
                </c:pt>
                <c:pt idx="194">
                  <c:v>0</c:v>
                </c:pt>
                <c:pt idx="195">
                  <c:v>21</c:v>
                </c:pt>
                <c:pt idx="196">
                  <c:v>30</c:v>
                </c:pt>
                <c:pt idx="197">
                  <c:v>44</c:v>
                </c:pt>
                <c:pt idx="198">
                  <c:v>44</c:v>
                </c:pt>
                <c:pt idx="199">
                  <c:v>46</c:v>
                </c:pt>
                <c:pt idx="200">
                  <c:v>45</c:v>
                </c:pt>
                <c:pt idx="201">
                  <c:v>0</c:v>
                </c:pt>
                <c:pt idx="202">
                  <c:v>0</c:v>
                </c:pt>
                <c:pt idx="203">
                  <c:v>7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36</c:v>
                </c:pt>
                <c:pt idx="210">
                  <c:v>35</c:v>
                </c:pt>
                <c:pt idx="211">
                  <c:v>31</c:v>
                </c:pt>
                <c:pt idx="212">
                  <c:v>33</c:v>
                </c:pt>
                <c:pt idx="213">
                  <c:v>40</c:v>
                </c:pt>
                <c:pt idx="214">
                  <c:v>0</c:v>
                </c:pt>
                <c:pt idx="215">
                  <c:v>0</c:v>
                </c:pt>
                <c:pt idx="216">
                  <c:v>41</c:v>
                </c:pt>
                <c:pt idx="217">
                  <c:v>52</c:v>
                </c:pt>
                <c:pt idx="218">
                  <c:v>49</c:v>
                </c:pt>
                <c:pt idx="219">
                  <c:v>41</c:v>
                </c:pt>
                <c:pt idx="220">
                  <c:v>42</c:v>
                </c:pt>
                <c:pt idx="221">
                  <c:v>0</c:v>
                </c:pt>
                <c:pt idx="222">
                  <c:v>0</c:v>
                </c:pt>
                <c:pt idx="223">
                  <c:v>37</c:v>
                </c:pt>
                <c:pt idx="224">
                  <c:v>44</c:v>
                </c:pt>
                <c:pt idx="225">
                  <c:v>36</c:v>
                </c:pt>
                <c:pt idx="226">
                  <c:v>36</c:v>
                </c:pt>
                <c:pt idx="227">
                  <c:v>29</c:v>
                </c:pt>
                <c:pt idx="228">
                  <c:v>0</c:v>
                </c:pt>
                <c:pt idx="229">
                  <c:v>0</c:v>
                </c:pt>
                <c:pt idx="230">
                  <c:v>42</c:v>
                </c:pt>
                <c:pt idx="231">
                  <c:v>36</c:v>
                </c:pt>
                <c:pt idx="232">
                  <c:v>32</c:v>
                </c:pt>
                <c:pt idx="233">
                  <c:v>41</c:v>
                </c:pt>
                <c:pt idx="234">
                  <c:v>37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38</c:v>
                </c:pt>
                <c:pt idx="239">
                  <c:v>35</c:v>
                </c:pt>
                <c:pt idx="240">
                  <c:v>23</c:v>
                </c:pt>
                <c:pt idx="241">
                  <c:v>21</c:v>
                </c:pt>
                <c:pt idx="242">
                  <c:v>4</c:v>
                </c:pt>
                <c:pt idx="243">
                  <c:v>0</c:v>
                </c:pt>
                <c:pt idx="244">
                  <c:v>14</c:v>
                </c:pt>
                <c:pt idx="245">
                  <c:v>0</c:v>
                </c:pt>
                <c:pt idx="246">
                  <c:v>11</c:v>
                </c:pt>
                <c:pt idx="247">
                  <c:v>4</c:v>
                </c:pt>
                <c:pt idx="248">
                  <c:v>24</c:v>
                </c:pt>
                <c:pt idx="249">
                  <c:v>0</c:v>
                </c:pt>
                <c:pt idx="250">
                  <c:v>0</c:v>
                </c:pt>
                <c:pt idx="251">
                  <c:v>27</c:v>
                </c:pt>
                <c:pt idx="252">
                  <c:v>28</c:v>
                </c:pt>
                <c:pt idx="253">
                  <c:v>27</c:v>
                </c:pt>
                <c:pt idx="254">
                  <c:v>23</c:v>
                </c:pt>
                <c:pt idx="255">
                  <c:v>29</c:v>
                </c:pt>
                <c:pt idx="256">
                  <c:v>19</c:v>
                </c:pt>
                <c:pt idx="257">
                  <c:v>0</c:v>
                </c:pt>
                <c:pt idx="258">
                  <c:v>10</c:v>
                </c:pt>
                <c:pt idx="259">
                  <c:v>24</c:v>
                </c:pt>
                <c:pt idx="260">
                  <c:v>30</c:v>
                </c:pt>
                <c:pt idx="261">
                  <c:v>16</c:v>
                </c:pt>
                <c:pt idx="262">
                  <c:v>25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20</c:v>
                </c:pt>
                <c:pt idx="267">
                  <c:v>20</c:v>
                </c:pt>
                <c:pt idx="268">
                  <c:v>19</c:v>
                </c:pt>
                <c:pt idx="269">
                  <c:v>27</c:v>
                </c:pt>
                <c:pt idx="270">
                  <c:v>0</c:v>
                </c:pt>
                <c:pt idx="271">
                  <c:v>0</c:v>
                </c:pt>
                <c:pt idx="272">
                  <c:v>39</c:v>
                </c:pt>
                <c:pt idx="273">
                  <c:v>12</c:v>
                </c:pt>
                <c:pt idx="274">
                  <c:v>23</c:v>
                </c:pt>
                <c:pt idx="275">
                  <c:v>23</c:v>
                </c:pt>
                <c:pt idx="276">
                  <c:v>7</c:v>
                </c:pt>
                <c:pt idx="277">
                  <c:v>0</c:v>
                </c:pt>
                <c:pt idx="278">
                  <c:v>0</c:v>
                </c:pt>
                <c:pt idx="279">
                  <c:v>12</c:v>
                </c:pt>
                <c:pt idx="280">
                  <c:v>22</c:v>
                </c:pt>
                <c:pt idx="281">
                  <c:v>31</c:v>
                </c:pt>
                <c:pt idx="282">
                  <c:v>21</c:v>
                </c:pt>
                <c:pt idx="283">
                  <c:v>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11</c:v>
                </c:pt>
                <c:pt idx="288">
                  <c:v>8</c:v>
                </c:pt>
                <c:pt idx="289">
                  <c:v>6</c:v>
                </c:pt>
                <c:pt idx="290">
                  <c:v>28</c:v>
                </c:pt>
                <c:pt idx="291">
                  <c:v>31</c:v>
                </c:pt>
                <c:pt idx="292">
                  <c:v>0</c:v>
                </c:pt>
                <c:pt idx="293">
                  <c:v>15</c:v>
                </c:pt>
                <c:pt idx="294">
                  <c:v>18</c:v>
                </c:pt>
                <c:pt idx="295">
                  <c:v>37</c:v>
                </c:pt>
                <c:pt idx="296">
                  <c:v>21</c:v>
                </c:pt>
                <c:pt idx="297">
                  <c:v>32</c:v>
                </c:pt>
                <c:pt idx="298">
                  <c:v>0</c:v>
                </c:pt>
                <c:pt idx="299">
                  <c:v>0</c:v>
                </c:pt>
                <c:pt idx="300">
                  <c:v>36</c:v>
                </c:pt>
                <c:pt idx="301">
                  <c:v>36</c:v>
                </c:pt>
                <c:pt idx="302">
                  <c:v>21</c:v>
                </c:pt>
                <c:pt idx="303">
                  <c:v>23</c:v>
                </c:pt>
                <c:pt idx="304">
                  <c:v>22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16</c:v>
                </c:pt>
                <c:pt idx="309">
                  <c:v>16</c:v>
                </c:pt>
                <c:pt idx="310">
                  <c:v>24</c:v>
                </c:pt>
                <c:pt idx="311">
                  <c:v>33</c:v>
                </c:pt>
                <c:pt idx="312">
                  <c:v>48</c:v>
                </c:pt>
                <c:pt idx="313">
                  <c:v>0</c:v>
                </c:pt>
                <c:pt idx="314">
                  <c:v>49</c:v>
                </c:pt>
                <c:pt idx="315">
                  <c:v>48</c:v>
                </c:pt>
                <c:pt idx="316">
                  <c:v>45</c:v>
                </c:pt>
                <c:pt idx="317">
                  <c:v>55</c:v>
                </c:pt>
                <c:pt idx="318">
                  <c:v>51</c:v>
                </c:pt>
                <c:pt idx="319">
                  <c:v>47</c:v>
                </c:pt>
                <c:pt idx="320">
                  <c:v>0</c:v>
                </c:pt>
                <c:pt idx="321">
                  <c:v>33</c:v>
                </c:pt>
                <c:pt idx="322">
                  <c:v>39</c:v>
                </c:pt>
                <c:pt idx="323">
                  <c:v>40</c:v>
                </c:pt>
                <c:pt idx="324">
                  <c:v>33</c:v>
                </c:pt>
                <c:pt idx="325">
                  <c:v>19</c:v>
                </c:pt>
                <c:pt idx="326">
                  <c:v>2</c:v>
                </c:pt>
                <c:pt idx="327">
                  <c:v>0</c:v>
                </c:pt>
                <c:pt idx="328">
                  <c:v>16</c:v>
                </c:pt>
                <c:pt idx="329">
                  <c:v>4</c:v>
                </c:pt>
                <c:pt idx="330">
                  <c:v>3</c:v>
                </c:pt>
                <c:pt idx="331">
                  <c:v>1</c:v>
                </c:pt>
                <c:pt idx="332">
                  <c:v>21</c:v>
                </c:pt>
                <c:pt idx="333">
                  <c:v>6</c:v>
                </c:pt>
                <c:pt idx="334">
                  <c:v>4</c:v>
                </c:pt>
                <c:pt idx="335">
                  <c:v>31</c:v>
                </c:pt>
                <c:pt idx="336">
                  <c:v>46</c:v>
                </c:pt>
                <c:pt idx="337">
                  <c:v>31</c:v>
                </c:pt>
                <c:pt idx="338">
                  <c:v>17</c:v>
                </c:pt>
                <c:pt idx="339">
                  <c:v>43</c:v>
                </c:pt>
                <c:pt idx="340">
                  <c:v>29</c:v>
                </c:pt>
                <c:pt idx="341">
                  <c:v>0</c:v>
                </c:pt>
                <c:pt idx="342">
                  <c:v>4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8</c:v>
                </c:pt>
                <c:pt idx="350">
                  <c:v>1</c:v>
                </c:pt>
                <c:pt idx="351">
                  <c:v>2</c:v>
                </c:pt>
                <c:pt idx="352">
                  <c:v>16</c:v>
                </c:pt>
                <c:pt idx="353">
                  <c:v>51</c:v>
                </c:pt>
                <c:pt idx="354">
                  <c:v>59</c:v>
                </c:pt>
                <c:pt idx="355">
                  <c:v>0</c:v>
                </c:pt>
                <c:pt idx="356">
                  <c:v>0</c:v>
                </c:pt>
                <c:pt idx="357">
                  <c:v>53</c:v>
                </c:pt>
                <c:pt idx="358">
                  <c:v>53</c:v>
                </c:pt>
                <c:pt idx="359">
                  <c:v>58</c:v>
                </c:pt>
                <c:pt idx="360">
                  <c:v>45</c:v>
                </c:pt>
                <c:pt idx="361">
                  <c:v>44</c:v>
                </c:pt>
                <c:pt idx="362">
                  <c:v>0</c:v>
                </c:pt>
                <c:pt idx="363">
                  <c:v>53</c:v>
                </c:pt>
                <c:pt idx="364">
                  <c:v>44</c:v>
                </c:pt>
                <c:pt idx="365">
                  <c:v>47</c:v>
                </c:pt>
                <c:pt idx="366">
                  <c:v>42</c:v>
                </c:pt>
                <c:pt idx="367">
                  <c:v>39</c:v>
                </c:pt>
                <c:pt idx="368">
                  <c:v>0</c:v>
                </c:pt>
                <c:pt idx="369">
                  <c:v>0</c:v>
                </c:pt>
                <c:pt idx="370">
                  <c:v>37</c:v>
                </c:pt>
                <c:pt idx="371">
                  <c:v>42</c:v>
                </c:pt>
                <c:pt idx="372">
                  <c:v>49</c:v>
                </c:pt>
                <c:pt idx="373">
                  <c:v>55</c:v>
                </c:pt>
                <c:pt idx="374">
                  <c:v>41</c:v>
                </c:pt>
                <c:pt idx="375">
                  <c:v>0</c:v>
                </c:pt>
                <c:pt idx="376">
                  <c:v>0</c:v>
                </c:pt>
                <c:pt idx="377">
                  <c:v>46</c:v>
                </c:pt>
                <c:pt idx="378">
                  <c:v>47</c:v>
                </c:pt>
                <c:pt idx="379">
                  <c:v>38</c:v>
                </c:pt>
                <c:pt idx="380">
                  <c:v>19</c:v>
                </c:pt>
                <c:pt idx="381">
                  <c:v>13</c:v>
                </c:pt>
                <c:pt idx="382">
                  <c:v>51</c:v>
                </c:pt>
                <c:pt idx="383">
                  <c:v>0</c:v>
                </c:pt>
                <c:pt idx="384">
                  <c:v>66</c:v>
                </c:pt>
                <c:pt idx="385">
                  <c:v>53</c:v>
                </c:pt>
                <c:pt idx="386">
                  <c:v>4</c:v>
                </c:pt>
                <c:pt idx="387">
                  <c:v>36</c:v>
                </c:pt>
                <c:pt idx="388">
                  <c:v>35</c:v>
                </c:pt>
                <c:pt idx="389">
                  <c:v>6</c:v>
                </c:pt>
                <c:pt idx="390">
                  <c:v>0</c:v>
                </c:pt>
                <c:pt idx="391">
                  <c:v>47</c:v>
                </c:pt>
                <c:pt idx="392">
                  <c:v>49</c:v>
                </c:pt>
                <c:pt idx="393">
                  <c:v>65</c:v>
                </c:pt>
                <c:pt idx="394">
                  <c:v>51.5</c:v>
                </c:pt>
                <c:pt idx="395">
                  <c:v>4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24</c:v>
                </c:pt>
                <c:pt idx="400">
                  <c:v>25</c:v>
                </c:pt>
                <c:pt idx="401">
                  <c:v>33</c:v>
                </c:pt>
                <c:pt idx="402">
                  <c:v>27</c:v>
                </c:pt>
                <c:pt idx="403">
                  <c:v>33.5</c:v>
                </c:pt>
                <c:pt idx="404">
                  <c:v>0</c:v>
                </c:pt>
                <c:pt idx="405">
                  <c:v>48</c:v>
                </c:pt>
                <c:pt idx="406">
                  <c:v>45</c:v>
                </c:pt>
                <c:pt idx="407">
                  <c:v>36</c:v>
                </c:pt>
                <c:pt idx="408">
                  <c:v>34</c:v>
                </c:pt>
                <c:pt idx="409">
                  <c:v>28</c:v>
                </c:pt>
                <c:pt idx="410">
                  <c:v>30</c:v>
                </c:pt>
                <c:pt idx="411">
                  <c:v>0</c:v>
                </c:pt>
                <c:pt idx="412">
                  <c:v>33</c:v>
                </c:pt>
                <c:pt idx="413">
                  <c:v>30</c:v>
                </c:pt>
                <c:pt idx="414">
                  <c:v>23</c:v>
                </c:pt>
                <c:pt idx="415">
                  <c:v>20</c:v>
                </c:pt>
                <c:pt idx="416">
                  <c:v>9</c:v>
                </c:pt>
                <c:pt idx="417">
                  <c:v>0</c:v>
                </c:pt>
                <c:pt idx="418">
                  <c:v>0</c:v>
                </c:pt>
                <c:pt idx="419">
                  <c:v>27</c:v>
                </c:pt>
                <c:pt idx="420">
                  <c:v>26</c:v>
                </c:pt>
                <c:pt idx="421">
                  <c:v>42</c:v>
                </c:pt>
                <c:pt idx="422">
                  <c:v>12</c:v>
                </c:pt>
                <c:pt idx="423">
                  <c:v>0</c:v>
                </c:pt>
                <c:pt idx="424">
                  <c:v>19</c:v>
                </c:pt>
                <c:pt idx="425">
                  <c:v>0</c:v>
                </c:pt>
                <c:pt idx="426">
                  <c:v>18</c:v>
                </c:pt>
                <c:pt idx="427">
                  <c:v>12</c:v>
                </c:pt>
                <c:pt idx="428">
                  <c:v>9</c:v>
                </c:pt>
                <c:pt idx="429">
                  <c:v>1</c:v>
                </c:pt>
                <c:pt idx="430">
                  <c:v>30</c:v>
                </c:pt>
                <c:pt idx="431">
                  <c:v>32</c:v>
                </c:pt>
                <c:pt idx="432">
                  <c:v>0</c:v>
                </c:pt>
                <c:pt idx="433">
                  <c:v>27</c:v>
                </c:pt>
                <c:pt idx="434">
                  <c:v>45</c:v>
                </c:pt>
                <c:pt idx="435">
                  <c:v>39</c:v>
                </c:pt>
                <c:pt idx="436">
                  <c:v>39</c:v>
                </c:pt>
                <c:pt idx="437">
                  <c:v>27</c:v>
                </c:pt>
                <c:pt idx="438">
                  <c:v>0</c:v>
                </c:pt>
                <c:pt idx="439">
                  <c:v>0</c:v>
                </c:pt>
                <c:pt idx="440">
                  <c:v>27</c:v>
                </c:pt>
                <c:pt idx="441">
                  <c:v>42</c:v>
                </c:pt>
                <c:pt idx="442">
                  <c:v>39</c:v>
                </c:pt>
                <c:pt idx="443">
                  <c:v>24</c:v>
                </c:pt>
                <c:pt idx="444">
                  <c:v>37</c:v>
                </c:pt>
                <c:pt idx="445">
                  <c:v>7</c:v>
                </c:pt>
                <c:pt idx="446">
                  <c:v>0</c:v>
                </c:pt>
                <c:pt idx="447">
                  <c:v>38</c:v>
                </c:pt>
                <c:pt idx="448">
                  <c:v>25</c:v>
                </c:pt>
                <c:pt idx="449">
                  <c:v>21</c:v>
                </c:pt>
                <c:pt idx="450">
                  <c:v>34</c:v>
                </c:pt>
                <c:pt idx="451">
                  <c:v>29</c:v>
                </c:pt>
                <c:pt idx="452">
                  <c:v>0</c:v>
                </c:pt>
                <c:pt idx="453">
                  <c:v>0</c:v>
                </c:pt>
                <c:pt idx="454">
                  <c:v>31</c:v>
                </c:pt>
                <c:pt idx="455">
                  <c:v>29</c:v>
                </c:pt>
                <c:pt idx="456">
                  <c:v>32</c:v>
                </c:pt>
                <c:pt idx="457">
                  <c:v>34</c:v>
                </c:pt>
                <c:pt idx="458">
                  <c:v>21</c:v>
                </c:pt>
                <c:pt idx="459">
                  <c:v>22</c:v>
                </c:pt>
                <c:pt idx="460">
                  <c:v>0</c:v>
                </c:pt>
                <c:pt idx="461">
                  <c:v>18</c:v>
                </c:pt>
                <c:pt idx="462">
                  <c:v>13</c:v>
                </c:pt>
                <c:pt idx="463">
                  <c:v>0</c:v>
                </c:pt>
                <c:pt idx="464">
                  <c:v>0</c:v>
                </c:pt>
                <c:pt idx="465">
                  <c:v>5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1</c:v>
                </c:pt>
                <c:pt idx="472">
                  <c:v>13</c:v>
                </c:pt>
                <c:pt idx="473">
                  <c:v>15</c:v>
                </c:pt>
                <c:pt idx="474">
                  <c:v>0</c:v>
                </c:pt>
                <c:pt idx="475">
                  <c:v>19</c:v>
                </c:pt>
                <c:pt idx="476">
                  <c:v>21</c:v>
                </c:pt>
                <c:pt idx="477">
                  <c:v>11</c:v>
                </c:pt>
                <c:pt idx="478">
                  <c:v>6</c:v>
                </c:pt>
                <c:pt idx="479">
                  <c:v>3</c:v>
                </c:pt>
                <c:pt idx="480">
                  <c:v>15</c:v>
                </c:pt>
                <c:pt idx="481">
                  <c:v>0</c:v>
                </c:pt>
                <c:pt idx="482">
                  <c:v>5</c:v>
                </c:pt>
                <c:pt idx="483">
                  <c:v>1</c:v>
                </c:pt>
                <c:pt idx="484">
                  <c:v>3</c:v>
                </c:pt>
                <c:pt idx="485">
                  <c:v>13</c:v>
                </c:pt>
                <c:pt idx="486">
                  <c:v>17</c:v>
                </c:pt>
                <c:pt idx="487">
                  <c:v>0</c:v>
                </c:pt>
                <c:pt idx="488">
                  <c:v>0</c:v>
                </c:pt>
                <c:pt idx="489">
                  <c:v>15</c:v>
                </c:pt>
                <c:pt idx="490">
                  <c:v>13</c:v>
                </c:pt>
                <c:pt idx="491">
                  <c:v>14</c:v>
                </c:pt>
                <c:pt idx="492">
                  <c:v>17</c:v>
                </c:pt>
                <c:pt idx="493">
                  <c:v>4</c:v>
                </c:pt>
                <c:pt idx="494">
                  <c:v>0</c:v>
                </c:pt>
                <c:pt idx="495">
                  <c:v>0</c:v>
                </c:pt>
                <c:pt idx="496">
                  <c:v>4</c:v>
                </c:pt>
                <c:pt idx="497">
                  <c:v>2</c:v>
                </c:pt>
                <c:pt idx="498">
                  <c:v>10</c:v>
                </c:pt>
                <c:pt idx="499">
                  <c:v>11</c:v>
                </c:pt>
                <c:pt idx="500">
                  <c:v>4</c:v>
                </c:pt>
                <c:pt idx="501">
                  <c:v>0</c:v>
                </c:pt>
                <c:pt idx="502">
                  <c:v>0</c:v>
                </c:pt>
                <c:pt idx="503">
                  <c:v>9</c:v>
                </c:pt>
                <c:pt idx="504">
                  <c:v>8</c:v>
                </c:pt>
                <c:pt idx="505">
                  <c:v>11</c:v>
                </c:pt>
                <c:pt idx="506">
                  <c:v>13</c:v>
                </c:pt>
                <c:pt idx="507">
                  <c:v>18</c:v>
                </c:pt>
                <c:pt idx="508">
                  <c:v>0</c:v>
                </c:pt>
                <c:pt idx="509">
                  <c:v>0</c:v>
                </c:pt>
                <c:pt idx="510">
                  <c:v>39</c:v>
                </c:pt>
                <c:pt idx="511">
                  <c:v>22</c:v>
                </c:pt>
                <c:pt idx="512">
                  <c:v>28</c:v>
                </c:pt>
                <c:pt idx="513">
                  <c:v>41</c:v>
                </c:pt>
                <c:pt idx="514">
                  <c:v>39.5</c:v>
                </c:pt>
                <c:pt idx="515">
                  <c:v>0</c:v>
                </c:pt>
                <c:pt idx="516">
                  <c:v>0</c:v>
                </c:pt>
                <c:pt idx="517">
                  <c:v>39</c:v>
                </c:pt>
                <c:pt idx="518">
                  <c:v>42</c:v>
                </c:pt>
                <c:pt idx="519">
                  <c:v>23</c:v>
                </c:pt>
                <c:pt idx="520">
                  <c:v>30</c:v>
                </c:pt>
                <c:pt idx="521">
                  <c:v>30</c:v>
                </c:pt>
                <c:pt idx="522">
                  <c:v>0</c:v>
                </c:pt>
                <c:pt idx="523">
                  <c:v>0</c:v>
                </c:pt>
                <c:pt idx="524">
                  <c:v>18</c:v>
                </c:pt>
                <c:pt idx="525">
                  <c:v>12</c:v>
                </c:pt>
                <c:pt idx="526">
                  <c:v>18.279579526249989</c:v>
                </c:pt>
                <c:pt idx="527">
                  <c:v>31.007763728485713</c:v>
                </c:pt>
                <c:pt idx="528">
                  <c:v>18.167605808123408</c:v>
                </c:pt>
                <c:pt idx="529">
                  <c:v>0</c:v>
                </c:pt>
                <c:pt idx="530">
                  <c:v>2</c:v>
                </c:pt>
                <c:pt idx="531">
                  <c:v>12.146032588141669</c:v>
                </c:pt>
                <c:pt idx="532">
                  <c:v>13.999999999999996</c:v>
                </c:pt>
                <c:pt idx="533">
                  <c:v>11.29206517628333</c:v>
                </c:pt>
                <c:pt idx="534">
                  <c:v>4.656747074261915</c:v>
                </c:pt>
                <c:pt idx="535">
                  <c:v>7.7400808326988226</c:v>
                </c:pt>
                <c:pt idx="536">
                  <c:v>7.6825407351770849</c:v>
                </c:pt>
                <c:pt idx="537">
                  <c:v>0</c:v>
                </c:pt>
                <c:pt idx="538">
                  <c:v>5.6825407351770849</c:v>
                </c:pt>
                <c:pt idx="539">
                  <c:v>12.219048882212499</c:v>
                </c:pt>
                <c:pt idx="540">
                  <c:v>26.395165724109376</c:v>
                </c:pt>
                <c:pt idx="541">
                  <c:v>29.517165050961228</c:v>
                </c:pt>
                <c:pt idx="542">
                  <c:v>41.578563490431989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38.060925667722728</c:v>
                </c:pt>
                <c:pt idx="547">
                  <c:v>37.227796322628052</c:v>
                </c:pt>
                <c:pt idx="548">
                  <c:v>36.959759618543771</c:v>
                </c:pt>
                <c:pt idx="549">
                  <c:v>32.913607068319308</c:v>
                </c:pt>
                <c:pt idx="550">
                  <c:v>0</c:v>
                </c:pt>
                <c:pt idx="551">
                  <c:v>0</c:v>
                </c:pt>
                <c:pt idx="552">
                  <c:v>34.065953708330525</c:v>
                </c:pt>
                <c:pt idx="553">
                  <c:v>25.667740205244108</c:v>
                </c:pt>
                <c:pt idx="554">
                  <c:v>50.202674606157785</c:v>
                </c:pt>
                <c:pt idx="555">
                  <c:v>61.103064325131953</c:v>
                </c:pt>
                <c:pt idx="556">
                  <c:v>38.4024790690994</c:v>
                </c:pt>
                <c:pt idx="557">
                  <c:v>0</c:v>
                </c:pt>
                <c:pt idx="558">
                  <c:v>0</c:v>
                </c:pt>
                <c:pt idx="559">
                  <c:v>60.158216707651036</c:v>
                </c:pt>
                <c:pt idx="560">
                  <c:v>50.462648507114579</c:v>
                </c:pt>
                <c:pt idx="561">
                  <c:v>28.152475257114581</c:v>
                </c:pt>
                <c:pt idx="562">
                  <c:v>24.277945590447921</c:v>
                </c:pt>
                <c:pt idx="563">
                  <c:v>36.971175570472127</c:v>
                </c:pt>
                <c:pt idx="564">
                  <c:v>20.796593217147436</c:v>
                </c:pt>
                <c:pt idx="565">
                  <c:v>0</c:v>
                </c:pt>
                <c:pt idx="566">
                  <c:v>14.752485596955125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32.5119274105</c:v>
                </c:pt>
                <c:pt idx="574">
                  <c:v>40.5119274105</c:v>
                </c:pt>
                <c:pt idx="575">
                  <c:v>42.072181250947921</c:v>
                </c:pt>
                <c:pt idx="576">
                  <c:v>48.85994891294159</c:v>
                </c:pt>
                <c:pt idx="577">
                  <c:v>52.388305146583249</c:v>
                </c:pt>
                <c:pt idx="578">
                  <c:v>0</c:v>
                </c:pt>
                <c:pt idx="579">
                  <c:v>0</c:v>
                </c:pt>
                <c:pt idx="580">
                  <c:v>24</c:v>
                </c:pt>
                <c:pt idx="581">
                  <c:v>29.749059333333335</c:v>
                </c:pt>
                <c:pt idx="582">
                  <c:v>19.749059333333335</c:v>
                </c:pt>
                <c:pt idx="583">
                  <c:v>15.700754490782934</c:v>
                </c:pt>
                <c:pt idx="584">
                  <c:v>19.401508981565868</c:v>
                </c:pt>
                <c:pt idx="585">
                  <c:v>0</c:v>
                </c:pt>
                <c:pt idx="586">
                  <c:v>0</c:v>
                </c:pt>
                <c:pt idx="587">
                  <c:v>25.401508981565868</c:v>
                </c:pt>
                <c:pt idx="588">
                  <c:v>25.401508981565868</c:v>
                </c:pt>
                <c:pt idx="589">
                  <c:v>42.401508981565868</c:v>
                </c:pt>
                <c:pt idx="590">
                  <c:v>43.884486365782934</c:v>
                </c:pt>
                <c:pt idx="591">
                  <c:v>32.183731874999999</c:v>
                </c:pt>
                <c:pt idx="592">
                  <c:v>15</c:v>
                </c:pt>
                <c:pt idx="593">
                  <c:v>0</c:v>
                </c:pt>
                <c:pt idx="594">
                  <c:v>37.81845805245554</c:v>
                </c:pt>
                <c:pt idx="595">
                  <c:v>30.401508981565868</c:v>
                </c:pt>
                <c:pt idx="596">
                  <c:v>33.703950807900341</c:v>
                </c:pt>
                <c:pt idx="597">
                  <c:v>47.572120142189817</c:v>
                </c:pt>
                <c:pt idx="598">
                  <c:v>34.687187071812005</c:v>
                </c:pt>
                <c:pt idx="599">
                  <c:v>11.41851392493257</c:v>
                </c:pt>
                <c:pt idx="600">
                  <c:v>4.6259431134786659</c:v>
                </c:pt>
                <c:pt idx="601">
                  <c:v>51.185973263660344</c:v>
                </c:pt>
                <c:pt idx="602">
                  <c:v>40.501227986174399</c:v>
                </c:pt>
                <c:pt idx="603">
                  <c:v>46.584822427455535</c:v>
                </c:pt>
                <c:pt idx="604">
                  <c:v>42.584822427455535</c:v>
                </c:pt>
                <c:pt idx="605">
                  <c:v>38.584822427455535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26.584822427455535</c:v>
                </c:pt>
                <c:pt idx="612">
                  <c:v>22.767459338727768</c:v>
                </c:pt>
                <c:pt idx="613">
                  <c:v>40.950096250000001</c:v>
                </c:pt>
                <c:pt idx="614">
                  <c:v>12</c:v>
                </c:pt>
                <c:pt idx="615">
                  <c:v>45.19337784412221</c:v>
                </c:pt>
                <c:pt idx="616">
                  <c:v>38.735638388749123</c:v>
                </c:pt>
                <c:pt idx="617">
                  <c:v>42.395644806076042</c:v>
                </c:pt>
                <c:pt idx="618">
                  <c:v>42.793539387411712</c:v>
                </c:pt>
                <c:pt idx="619">
                  <c:v>25.793539387411712</c:v>
                </c:pt>
                <c:pt idx="620">
                  <c:v>4</c:v>
                </c:pt>
                <c:pt idx="621">
                  <c:v>4</c:v>
                </c:pt>
                <c:pt idx="622">
                  <c:v>14.226044633091654</c:v>
                </c:pt>
                <c:pt idx="623">
                  <c:v>11.593529261748003</c:v>
                </c:pt>
                <c:pt idx="624">
                  <c:v>21.441419612749328</c:v>
                </c:pt>
                <c:pt idx="625">
                  <c:v>21.441419612749328</c:v>
                </c:pt>
                <c:pt idx="626">
                  <c:v>24.152200614704206</c:v>
                </c:pt>
                <c:pt idx="627">
                  <c:v>13.634726177455541</c:v>
                </c:pt>
                <c:pt idx="628">
                  <c:v>0</c:v>
                </c:pt>
                <c:pt idx="629">
                  <c:v>7.593529261748003</c:v>
                </c:pt>
                <c:pt idx="630">
                  <c:v>13.593529261748003</c:v>
                </c:pt>
                <c:pt idx="631">
                  <c:v>10</c:v>
                </c:pt>
                <c:pt idx="632">
                  <c:v>10</c:v>
                </c:pt>
                <c:pt idx="633">
                  <c:v>6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9.8846836962102884</c:v>
                </c:pt>
                <c:pt idx="639">
                  <c:v>21.303197621142857</c:v>
                </c:pt>
                <c:pt idx="640">
                  <c:v>21.303197621142857</c:v>
                </c:pt>
                <c:pt idx="641">
                  <c:v>21.303197621142854</c:v>
                </c:pt>
                <c:pt idx="642">
                  <c:v>0</c:v>
                </c:pt>
                <c:pt idx="643">
                  <c:v>9.8846836962102849</c:v>
                </c:pt>
                <c:pt idx="644">
                  <c:v>9.8846836962102849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7.6123426166217145</c:v>
                </c:pt>
                <c:pt idx="649">
                  <c:v>0</c:v>
                </c:pt>
                <c:pt idx="650">
                  <c:v>0</c:v>
                </c:pt>
                <c:pt idx="651">
                  <c:v>7.6123426166217145</c:v>
                </c:pt>
                <c:pt idx="652">
                  <c:v>3.8061713083108573</c:v>
                </c:pt>
                <c:pt idx="653">
                  <c:v>9.8846836962102849</c:v>
                </c:pt>
                <c:pt idx="654">
                  <c:v>9.8846836962102849</c:v>
                </c:pt>
                <c:pt idx="655">
                  <c:v>9.8846836962102849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13.065961207634285</c:v>
                </c:pt>
                <c:pt idx="662">
                  <c:v>12.725110045695999</c:v>
                </c:pt>
                <c:pt idx="663">
                  <c:v>12.725110045695999</c:v>
                </c:pt>
                <c:pt idx="664">
                  <c:v>29.823191419331284</c:v>
                </c:pt>
                <c:pt idx="665">
                  <c:v>7.0252220858400012</c:v>
                </c:pt>
                <c:pt idx="666">
                  <c:v>25.181227311752686</c:v>
                </c:pt>
                <c:pt idx="667">
                  <c:v>30.002063965432885</c:v>
                </c:pt>
                <c:pt idx="668">
                  <c:v>10.023486511761</c:v>
                </c:pt>
                <c:pt idx="669">
                  <c:v>0</c:v>
                </c:pt>
                <c:pt idx="670">
                  <c:v>0</c:v>
                </c:pt>
                <c:pt idx="671">
                  <c:v>9.8846836962102849</c:v>
                </c:pt>
                <c:pt idx="672">
                  <c:v>19.556909103679285</c:v>
                </c:pt>
                <c:pt idx="673">
                  <c:v>15.341775852175285</c:v>
                </c:pt>
                <c:pt idx="674">
                  <c:v>15.341775852175285</c:v>
                </c:pt>
                <c:pt idx="675">
                  <c:v>5.4570921559650003</c:v>
                </c:pt>
                <c:pt idx="676">
                  <c:v>21.704330875023285</c:v>
                </c:pt>
                <c:pt idx="677">
                  <c:v>9.8846836962102849</c:v>
                </c:pt>
                <c:pt idx="678">
                  <c:v>18.854386895095285</c:v>
                </c:pt>
                <c:pt idx="679">
                  <c:v>15.341775852175285</c:v>
                </c:pt>
                <c:pt idx="680">
                  <c:v>5.4570921559650003</c:v>
                </c:pt>
                <c:pt idx="681">
                  <c:v>5.4570921559650003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7.5935292617479995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12.481318211838666</c:v>
                </c:pt>
                <c:pt idx="690">
                  <c:v>7.5935292617479995</c:v>
                </c:pt>
                <c:pt idx="691">
                  <c:v>7.5935292617479995</c:v>
                </c:pt>
                <c:pt idx="692">
                  <c:v>7.5935292617479995</c:v>
                </c:pt>
                <c:pt idx="693">
                  <c:v>0</c:v>
                </c:pt>
                <c:pt idx="694">
                  <c:v>10</c:v>
                </c:pt>
                <c:pt idx="695">
                  <c:v>10</c:v>
                </c:pt>
                <c:pt idx="696">
                  <c:v>10</c:v>
                </c:pt>
                <c:pt idx="697">
                  <c:v>0</c:v>
                </c:pt>
                <c:pt idx="698">
                  <c:v>0</c:v>
                </c:pt>
                <c:pt idx="699">
                  <c:v>10</c:v>
                </c:pt>
                <c:pt idx="700">
                  <c:v>15.534392480000001</c:v>
                </c:pt>
                <c:pt idx="701">
                  <c:v>23.534392480000001</c:v>
                </c:pt>
                <c:pt idx="702">
                  <c:v>23.534392480000001</c:v>
                </c:pt>
                <c:pt idx="703">
                  <c:v>5.5343924800000002</c:v>
                </c:pt>
                <c:pt idx="704">
                  <c:v>0</c:v>
                </c:pt>
                <c:pt idx="705">
                  <c:v>25.096760053333334</c:v>
                </c:pt>
                <c:pt idx="706">
                  <c:v>21.534392480000001</c:v>
                </c:pt>
                <c:pt idx="707">
                  <c:v>13.534392480000001</c:v>
                </c:pt>
                <c:pt idx="708">
                  <c:v>5.5343924800000011</c:v>
                </c:pt>
                <c:pt idx="7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F8D-48B0-B429-9299AFC50B81}"/>
            </c:ext>
          </c:extLst>
        </c:ser>
        <c:ser>
          <c:idx val="6"/>
          <c:order val="6"/>
          <c:tx>
            <c:v>その他時間</c:v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阪上班!$OP$241:$APW$241</c:f>
              <c:numCache>
                <c:formatCode>0_ </c:formatCode>
                <c:ptCount val="710"/>
                <c:pt idx="0">
                  <c:v>8</c:v>
                </c:pt>
                <c:pt idx="1">
                  <c:v>7</c:v>
                </c:pt>
                <c:pt idx="2">
                  <c:v>11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7</c:v>
                </c:pt>
                <c:pt idx="8">
                  <c:v>6</c:v>
                </c:pt>
                <c:pt idx="9">
                  <c:v>10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3</c:v>
                </c:pt>
                <c:pt idx="15">
                  <c:v>15</c:v>
                </c:pt>
                <c:pt idx="16">
                  <c:v>32</c:v>
                </c:pt>
                <c:pt idx="17">
                  <c:v>21</c:v>
                </c:pt>
                <c:pt idx="18">
                  <c:v>4</c:v>
                </c:pt>
                <c:pt idx="19">
                  <c:v>0</c:v>
                </c:pt>
                <c:pt idx="20">
                  <c:v>17</c:v>
                </c:pt>
                <c:pt idx="21">
                  <c:v>0</c:v>
                </c:pt>
                <c:pt idx="22">
                  <c:v>29</c:v>
                </c:pt>
                <c:pt idx="23">
                  <c:v>22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28</c:v>
                </c:pt>
                <c:pt idx="28">
                  <c:v>30</c:v>
                </c:pt>
                <c:pt idx="29">
                  <c:v>21</c:v>
                </c:pt>
                <c:pt idx="30">
                  <c:v>9</c:v>
                </c:pt>
                <c:pt idx="31">
                  <c:v>7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5</c:v>
                </c:pt>
                <c:pt idx="36">
                  <c:v>11</c:v>
                </c:pt>
                <c:pt idx="37">
                  <c:v>8</c:v>
                </c:pt>
                <c:pt idx="38">
                  <c:v>9</c:v>
                </c:pt>
                <c:pt idx="39">
                  <c:v>21</c:v>
                </c:pt>
                <c:pt idx="40">
                  <c:v>0</c:v>
                </c:pt>
                <c:pt idx="41">
                  <c:v>32</c:v>
                </c:pt>
                <c:pt idx="42">
                  <c:v>25</c:v>
                </c:pt>
                <c:pt idx="43">
                  <c:v>15</c:v>
                </c:pt>
                <c:pt idx="44">
                  <c:v>27</c:v>
                </c:pt>
                <c:pt idx="45">
                  <c:v>20</c:v>
                </c:pt>
                <c:pt idx="46">
                  <c:v>12</c:v>
                </c:pt>
                <c:pt idx="47">
                  <c:v>0</c:v>
                </c:pt>
                <c:pt idx="48">
                  <c:v>14</c:v>
                </c:pt>
                <c:pt idx="49">
                  <c:v>16</c:v>
                </c:pt>
                <c:pt idx="50">
                  <c:v>14</c:v>
                </c:pt>
                <c:pt idx="51">
                  <c:v>1</c:v>
                </c:pt>
                <c:pt idx="52">
                  <c:v>3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9</c:v>
                </c:pt>
                <c:pt idx="57">
                  <c:v>8</c:v>
                </c:pt>
                <c:pt idx="58">
                  <c:v>0</c:v>
                </c:pt>
                <c:pt idx="59">
                  <c:v>18</c:v>
                </c:pt>
                <c:pt idx="60">
                  <c:v>19.5</c:v>
                </c:pt>
                <c:pt idx="61">
                  <c:v>0</c:v>
                </c:pt>
                <c:pt idx="62">
                  <c:v>10</c:v>
                </c:pt>
                <c:pt idx="63">
                  <c:v>4</c:v>
                </c:pt>
                <c:pt idx="64">
                  <c:v>16</c:v>
                </c:pt>
                <c:pt idx="65">
                  <c:v>11</c:v>
                </c:pt>
                <c:pt idx="66">
                  <c:v>4</c:v>
                </c:pt>
                <c:pt idx="67">
                  <c:v>7</c:v>
                </c:pt>
                <c:pt idx="68">
                  <c:v>0</c:v>
                </c:pt>
                <c:pt idx="69">
                  <c:v>4</c:v>
                </c:pt>
                <c:pt idx="70">
                  <c:v>6</c:v>
                </c:pt>
                <c:pt idx="71">
                  <c:v>25</c:v>
                </c:pt>
                <c:pt idx="72">
                  <c:v>23</c:v>
                </c:pt>
                <c:pt idx="73">
                  <c:v>24</c:v>
                </c:pt>
                <c:pt idx="74">
                  <c:v>0</c:v>
                </c:pt>
                <c:pt idx="75">
                  <c:v>0</c:v>
                </c:pt>
                <c:pt idx="76">
                  <c:v>32</c:v>
                </c:pt>
                <c:pt idx="77">
                  <c:v>20</c:v>
                </c:pt>
                <c:pt idx="78">
                  <c:v>24</c:v>
                </c:pt>
                <c:pt idx="79">
                  <c:v>27</c:v>
                </c:pt>
                <c:pt idx="80">
                  <c:v>7</c:v>
                </c:pt>
                <c:pt idx="81">
                  <c:v>0</c:v>
                </c:pt>
                <c:pt idx="82">
                  <c:v>0</c:v>
                </c:pt>
                <c:pt idx="83">
                  <c:v>20</c:v>
                </c:pt>
                <c:pt idx="84">
                  <c:v>30</c:v>
                </c:pt>
                <c:pt idx="85">
                  <c:v>26</c:v>
                </c:pt>
                <c:pt idx="86">
                  <c:v>29</c:v>
                </c:pt>
                <c:pt idx="87">
                  <c:v>16</c:v>
                </c:pt>
                <c:pt idx="88">
                  <c:v>0</c:v>
                </c:pt>
                <c:pt idx="89">
                  <c:v>0</c:v>
                </c:pt>
                <c:pt idx="90">
                  <c:v>19</c:v>
                </c:pt>
                <c:pt idx="91">
                  <c:v>28</c:v>
                </c:pt>
                <c:pt idx="92">
                  <c:v>27</c:v>
                </c:pt>
                <c:pt idx="93">
                  <c:v>29</c:v>
                </c:pt>
                <c:pt idx="94">
                  <c:v>24</c:v>
                </c:pt>
                <c:pt idx="95">
                  <c:v>10</c:v>
                </c:pt>
                <c:pt idx="96">
                  <c:v>0</c:v>
                </c:pt>
                <c:pt idx="97">
                  <c:v>30</c:v>
                </c:pt>
                <c:pt idx="98">
                  <c:v>0</c:v>
                </c:pt>
                <c:pt idx="99">
                  <c:v>16</c:v>
                </c:pt>
                <c:pt idx="100">
                  <c:v>24</c:v>
                </c:pt>
                <c:pt idx="101">
                  <c:v>43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44</c:v>
                </c:pt>
                <c:pt idx="107">
                  <c:v>36</c:v>
                </c:pt>
                <c:pt idx="108">
                  <c:v>24</c:v>
                </c:pt>
                <c:pt idx="109">
                  <c:v>23</c:v>
                </c:pt>
                <c:pt idx="110">
                  <c:v>0</c:v>
                </c:pt>
                <c:pt idx="111">
                  <c:v>23</c:v>
                </c:pt>
                <c:pt idx="112">
                  <c:v>27</c:v>
                </c:pt>
                <c:pt idx="113">
                  <c:v>24</c:v>
                </c:pt>
                <c:pt idx="114">
                  <c:v>30</c:v>
                </c:pt>
                <c:pt idx="115">
                  <c:v>33</c:v>
                </c:pt>
                <c:pt idx="116">
                  <c:v>29</c:v>
                </c:pt>
                <c:pt idx="117">
                  <c:v>0</c:v>
                </c:pt>
                <c:pt idx="118">
                  <c:v>24</c:v>
                </c:pt>
                <c:pt idx="119">
                  <c:v>19</c:v>
                </c:pt>
                <c:pt idx="120">
                  <c:v>14</c:v>
                </c:pt>
                <c:pt idx="121">
                  <c:v>10</c:v>
                </c:pt>
                <c:pt idx="122">
                  <c:v>10</c:v>
                </c:pt>
                <c:pt idx="123">
                  <c:v>0</c:v>
                </c:pt>
                <c:pt idx="124">
                  <c:v>0</c:v>
                </c:pt>
                <c:pt idx="125">
                  <c:v>5</c:v>
                </c:pt>
                <c:pt idx="126">
                  <c:v>8</c:v>
                </c:pt>
                <c:pt idx="127">
                  <c:v>6</c:v>
                </c:pt>
                <c:pt idx="128">
                  <c:v>23</c:v>
                </c:pt>
                <c:pt idx="129">
                  <c:v>12</c:v>
                </c:pt>
                <c:pt idx="130">
                  <c:v>0</c:v>
                </c:pt>
                <c:pt idx="131">
                  <c:v>0</c:v>
                </c:pt>
                <c:pt idx="132">
                  <c:v>12</c:v>
                </c:pt>
                <c:pt idx="133">
                  <c:v>25</c:v>
                </c:pt>
                <c:pt idx="134">
                  <c:v>7</c:v>
                </c:pt>
                <c:pt idx="135">
                  <c:v>19</c:v>
                </c:pt>
                <c:pt idx="136">
                  <c:v>38</c:v>
                </c:pt>
                <c:pt idx="137">
                  <c:v>50</c:v>
                </c:pt>
                <c:pt idx="138">
                  <c:v>0</c:v>
                </c:pt>
                <c:pt idx="139">
                  <c:v>40</c:v>
                </c:pt>
                <c:pt idx="140">
                  <c:v>42</c:v>
                </c:pt>
                <c:pt idx="141">
                  <c:v>25</c:v>
                </c:pt>
                <c:pt idx="142">
                  <c:v>17</c:v>
                </c:pt>
                <c:pt idx="143">
                  <c:v>18</c:v>
                </c:pt>
                <c:pt idx="144">
                  <c:v>0</c:v>
                </c:pt>
                <c:pt idx="145">
                  <c:v>0</c:v>
                </c:pt>
                <c:pt idx="146">
                  <c:v>14</c:v>
                </c:pt>
                <c:pt idx="147">
                  <c:v>30</c:v>
                </c:pt>
                <c:pt idx="148">
                  <c:v>31</c:v>
                </c:pt>
                <c:pt idx="149">
                  <c:v>35</c:v>
                </c:pt>
                <c:pt idx="150">
                  <c:v>39</c:v>
                </c:pt>
                <c:pt idx="151">
                  <c:v>1</c:v>
                </c:pt>
                <c:pt idx="152">
                  <c:v>0</c:v>
                </c:pt>
                <c:pt idx="153">
                  <c:v>35</c:v>
                </c:pt>
                <c:pt idx="154">
                  <c:v>1</c:v>
                </c:pt>
                <c:pt idx="155">
                  <c:v>6</c:v>
                </c:pt>
                <c:pt idx="156">
                  <c:v>4</c:v>
                </c:pt>
                <c:pt idx="157">
                  <c:v>14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2</c:v>
                </c:pt>
                <c:pt idx="162">
                  <c:v>5</c:v>
                </c:pt>
                <c:pt idx="163">
                  <c:v>4</c:v>
                </c:pt>
                <c:pt idx="164">
                  <c:v>8</c:v>
                </c:pt>
                <c:pt idx="165">
                  <c:v>14</c:v>
                </c:pt>
                <c:pt idx="166">
                  <c:v>0</c:v>
                </c:pt>
                <c:pt idx="167">
                  <c:v>12</c:v>
                </c:pt>
                <c:pt idx="168">
                  <c:v>6</c:v>
                </c:pt>
                <c:pt idx="169">
                  <c:v>7</c:v>
                </c:pt>
                <c:pt idx="170">
                  <c:v>15</c:v>
                </c:pt>
                <c:pt idx="171">
                  <c:v>6</c:v>
                </c:pt>
                <c:pt idx="172">
                  <c:v>0</c:v>
                </c:pt>
                <c:pt idx="173">
                  <c:v>0</c:v>
                </c:pt>
                <c:pt idx="174">
                  <c:v>20</c:v>
                </c:pt>
                <c:pt idx="175">
                  <c:v>9</c:v>
                </c:pt>
                <c:pt idx="176">
                  <c:v>4</c:v>
                </c:pt>
                <c:pt idx="177">
                  <c:v>8</c:v>
                </c:pt>
                <c:pt idx="178">
                  <c:v>4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</c:v>
                </c:pt>
                <c:pt idx="183">
                  <c:v>7</c:v>
                </c:pt>
                <c:pt idx="184">
                  <c:v>8</c:v>
                </c:pt>
                <c:pt idx="185">
                  <c:v>5</c:v>
                </c:pt>
                <c:pt idx="186">
                  <c:v>1</c:v>
                </c:pt>
                <c:pt idx="187">
                  <c:v>0</c:v>
                </c:pt>
                <c:pt idx="188">
                  <c:v>13</c:v>
                </c:pt>
                <c:pt idx="189">
                  <c:v>18</c:v>
                </c:pt>
                <c:pt idx="190">
                  <c:v>40</c:v>
                </c:pt>
                <c:pt idx="191">
                  <c:v>22</c:v>
                </c:pt>
                <c:pt idx="192">
                  <c:v>31</c:v>
                </c:pt>
                <c:pt idx="193">
                  <c:v>9</c:v>
                </c:pt>
                <c:pt idx="194">
                  <c:v>0</c:v>
                </c:pt>
                <c:pt idx="195">
                  <c:v>27</c:v>
                </c:pt>
                <c:pt idx="196">
                  <c:v>18</c:v>
                </c:pt>
                <c:pt idx="197">
                  <c:v>4</c:v>
                </c:pt>
                <c:pt idx="198">
                  <c:v>4</c:v>
                </c:pt>
                <c:pt idx="199">
                  <c:v>2</c:v>
                </c:pt>
                <c:pt idx="200">
                  <c:v>3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13</c:v>
                </c:pt>
                <c:pt idx="210">
                  <c:v>15</c:v>
                </c:pt>
                <c:pt idx="211">
                  <c:v>9</c:v>
                </c:pt>
                <c:pt idx="212">
                  <c:v>15</c:v>
                </c:pt>
                <c:pt idx="213">
                  <c:v>5</c:v>
                </c:pt>
                <c:pt idx="214">
                  <c:v>0</c:v>
                </c:pt>
                <c:pt idx="215">
                  <c:v>0</c:v>
                </c:pt>
                <c:pt idx="216">
                  <c:v>7</c:v>
                </c:pt>
                <c:pt idx="217">
                  <c:v>2</c:v>
                </c:pt>
                <c:pt idx="218">
                  <c:v>6</c:v>
                </c:pt>
                <c:pt idx="219">
                  <c:v>16</c:v>
                </c:pt>
                <c:pt idx="220">
                  <c:v>13</c:v>
                </c:pt>
                <c:pt idx="221">
                  <c:v>0</c:v>
                </c:pt>
                <c:pt idx="222">
                  <c:v>0</c:v>
                </c:pt>
                <c:pt idx="223">
                  <c:v>3</c:v>
                </c:pt>
                <c:pt idx="224">
                  <c:v>2</c:v>
                </c:pt>
                <c:pt idx="225">
                  <c:v>10</c:v>
                </c:pt>
                <c:pt idx="226">
                  <c:v>8</c:v>
                </c:pt>
                <c:pt idx="227">
                  <c:v>15</c:v>
                </c:pt>
                <c:pt idx="228">
                  <c:v>0</c:v>
                </c:pt>
                <c:pt idx="229">
                  <c:v>0</c:v>
                </c:pt>
                <c:pt idx="230">
                  <c:v>5</c:v>
                </c:pt>
                <c:pt idx="231">
                  <c:v>4</c:v>
                </c:pt>
                <c:pt idx="232">
                  <c:v>8</c:v>
                </c:pt>
                <c:pt idx="233">
                  <c:v>7</c:v>
                </c:pt>
                <c:pt idx="234">
                  <c:v>7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10</c:v>
                </c:pt>
                <c:pt idx="239">
                  <c:v>8</c:v>
                </c:pt>
                <c:pt idx="240">
                  <c:v>17</c:v>
                </c:pt>
                <c:pt idx="241">
                  <c:v>19</c:v>
                </c:pt>
                <c:pt idx="242">
                  <c:v>0</c:v>
                </c:pt>
                <c:pt idx="243">
                  <c:v>0</c:v>
                </c:pt>
                <c:pt idx="244">
                  <c:v>34</c:v>
                </c:pt>
                <c:pt idx="245">
                  <c:v>0</c:v>
                </c:pt>
                <c:pt idx="246">
                  <c:v>37</c:v>
                </c:pt>
                <c:pt idx="247">
                  <c:v>47</c:v>
                </c:pt>
                <c:pt idx="248">
                  <c:v>16</c:v>
                </c:pt>
                <c:pt idx="249">
                  <c:v>0</c:v>
                </c:pt>
                <c:pt idx="250">
                  <c:v>0</c:v>
                </c:pt>
                <c:pt idx="251">
                  <c:v>9</c:v>
                </c:pt>
                <c:pt idx="252">
                  <c:v>16</c:v>
                </c:pt>
                <c:pt idx="253">
                  <c:v>11</c:v>
                </c:pt>
                <c:pt idx="254">
                  <c:v>13</c:v>
                </c:pt>
                <c:pt idx="255">
                  <c:v>19</c:v>
                </c:pt>
                <c:pt idx="256">
                  <c:v>29</c:v>
                </c:pt>
                <c:pt idx="257">
                  <c:v>0</c:v>
                </c:pt>
                <c:pt idx="258">
                  <c:v>38</c:v>
                </c:pt>
                <c:pt idx="259">
                  <c:v>19</c:v>
                </c:pt>
                <c:pt idx="260">
                  <c:v>16</c:v>
                </c:pt>
                <c:pt idx="261">
                  <c:v>32</c:v>
                </c:pt>
                <c:pt idx="262">
                  <c:v>15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24</c:v>
                </c:pt>
                <c:pt idx="267">
                  <c:v>28</c:v>
                </c:pt>
                <c:pt idx="268">
                  <c:v>27</c:v>
                </c:pt>
                <c:pt idx="269">
                  <c:v>15</c:v>
                </c:pt>
                <c:pt idx="270">
                  <c:v>0</c:v>
                </c:pt>
                <c:pt idx="271">
                  <c:v>0</c:v>
                </c:pt>
                <c:pt idx="272">
                  <c:v>9</c:v>
                </c:pt>
                <c:pt idx="273">
                  <c:v>36</c:v>
                </c:pt>
                <c:pt idx="274">
                  <c:v>17</c:v>
                </c:pt>
                <c:pt idx="275">
                  <c:v>23</c:v>
                </c:pt>
                <c:pt idx="276">
                  <c:v>37</c:v>
                </c:pt>
                <c:pt idx="277">
                  <c:v>0</c:v>
                </c:pt>
                <c:pt idx="278">
                  <c:v>0</c:v>
                </c:pt>
                <c:pt idx="279">
                  <c:v>32</c:v>
                </c:pt>
                <c:pt idx="280">
                  <c:v>20</c:v>
                </c:pt>
                <c:pt idx="281">
                  <c:v>11</c:v>
                </c:pt>
                <c:pt idx="282">
                  <c:v>23</c:v>
                </c:pt>
                <c:pt idx="283">
                  <c:v>40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34</c:v>
                </c:pt>
                <c:pt idx="288">
                  <c:v>38</c:v>
                </c:pt>
                <c:pt idx="289">
                  <c:v>31</c:v>
                </c:pt>
                <c:pt idx="290">
                  <c:v>12</c:v>
                </c:pt>
                <c:pt idx="291">
                  <c:v>1</c:v>
                </c:pt>
                <c:pt idx="292">
                  <c:v>0</c:v>
                </c:pt>
                <c:pt idx="293">
                  <c:v>14</c:v>
                </c:pt>
                <c:pt idx="294">
                  <c:v>19</c:v>
                </c:pt>
                <c:pt idx="295">
                  <c:v>4</c:v>
                </c:pt>
                <c:pt idx="296">
                  <c:v>24</c:v>
                </c:pt>
                <c:pt idx="297">
                  <c:v>8</c:v>
                </c:pt>
                <c:pt idx="298">
                  <c:v>0</c:v>
                </c:pt>
                <c:pt idx="299">
                  <c:v>0</c:v>
                </c:pt>
                <c:pt idx="300">
                  <c:v>12</c:v>
                </c:pt>
                <c:pt idx="301">
                  <c:v>10</c:v>
                </c:pt>
                <c:pt idx="302">
                  <c:v>24</c:v>
                </c:pt>
                <c:pt idx="303">
                  <c:v>15</c:v>
                </c:pt>
                <c:pt idx="304">
                  <c:v>11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6</c:v>
                </c:pt>
                <c:pt idx="309">
                  <c:v>14</c:v>
                </c:pt>
                <c:pt idx="310">
                  <c:v>15</c:v>
                </c:pt>
                <c:pt idx="311">
                  <c:v>3</c:v>
                </c:pt>
                <c:pt idx="312">
                  <c:v>0</c:v>
                </c:pt>
                <c:pt idx="313">
                  <c:v>0</c:v>
                </c:pt>
                <c:pt idx="314">
                  <c:v>11</c:v>
                </c:pt>
                <c:pt idx="315">
                  <c:v>20</c:v>
                </c:pt>
                <c:pt idx="316">
                  <c:v>7</c:v>
                </c:pt>
                <c:pt idx="317">
                  <c:v>10</c:v>
                </c:pt>
                <c:pt idx="318">
                  <c:v>3</c:v>
                </c:pt>
                <c:pt idx="319">
                  <c:v>5</c:v>
                </c:pt>
                <c:pt idx="320">
                  <c:v>0</c:v>
                </c:pt>
                <c:pt idx="321">
                  <c:v>15</c:v>
                </c:pt>
                <c:pt idx="322">
                  <c:v>9</c:v>
                </c:pt>
                <c:pt idx="323">
                  <c:v>8</c:v>
                </c:pt>
                <c:pt idx="324">
                  <c:v>15</c:v>
                </c:pt>
                <c:pt idx="325">
                  <c:v>37</c:v>
                </c:pt>
                <c:pt idx="326">
                  <c:v>2</c:v>
                </c:pt>
                <c:pt idx="327">
                  <c:v>0</c:v>
                </c:pt>
                <c:pt idx="328">
                  <c:v>31</c:v>
                </c:pt>
                <c:pt idx="329">
                  <c:v>46</c:v>
                </c:pt>
                <c:pt idx="330">
                  <c:v>37</c:v>
                </c:pt>
                <c:pt idx="331">
                  <c:v>47</c:v>
                </c:pt>
                <c:pt idx="332">
                  <c:v>37</c:v>
                </c:pt>
                <c:pt idx="333">
                  <c:v>0</c:v>
                </c:pt>
                <c:pt idx="334">
                  <c:v>2.5</c:v>
                </c:pt>
                <c:pt idx="335">
                  <c:v>27</c:v>
                </c:pt>
                <c:pt idx="336">
                  <c:v>17</c:v>
                </c:pt>
                <c:pt idx="337">
                  <c:v>27.5</c:v>
                </c:pt>
                <c:pt idx="338">
                  <c:v>39</c:v>
                </c:pt>
                <c:pt idx="339">
                  <c:v>13</c:v>
                </c:pt>
                <c:pt idx="340">
                  <c:v>15</c:v>
                </c:pt>
                <c:pt idx="341">
                  <c:v>0</c:v>
                </c:pt>
                <c:pt idx="342">
                  <c:v>50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40</c:v>
                </c:pt>
                <c:pt idx="350">
                  <c:v>43</c:v>
                </c:pt>
                <c:pt idx="351">
                  <c:v>52</c:v>
                </c:pt>
                <c:pt idx="352">
                  <c:v>52</c:v>
                </c:pt>
                <c:pt idx="353">
                  <c:v>7</c:v>
                </c:pt>
                <c:pt idx="354">
                  <c:v>5</c:v>
                </c:pt>
                <c:pt idx="355">
                  <c:v>0</c:v>
                </c:pt>
                <c:pt idx="356">
                  <c:v>0</c:v>
                </c:pt>
                <c:pt idx="357">
                  <c:v>15</c:v>
                </c:pt>
                <c:pt idx="358">
                  <c:v>11</c:v>
                </c:pt>
                <c:pt idx="359">
                  <c:v>7</c:v>
                </c:pt>
                <c:pt idx="360">
                  <c:v>45</c:v>
                </c:pt>
                <c:pt idx="361">
                  <c:v>3</c:v>
                </c:pt>
                <c:pt idx="362">
                  <c:v>0</c:v>
                </c:pt>
                <c:pt idx="363">
                  <c:v>4</c:v>
                </c:pt>
                <c:pt idx="364">
                  <c:v>12</c:v>
                </c:pt>
                <c:pt idx="365">
                  <c:v>9</c:v>
                </c:pt>
                <c:pt idx="366">
                  <c:v>14</c:v>
                </c:pt>
                <c:pt idx="367">
                  <c:v>17</c:v>
                </c:pt>
                <c:pt idx="368">
                  <c:v>0</c:v>
                </c:pt>
                <c:pt idx="369">
                  <c:v>0</c:v>
                </c:pt>
                <c:pt idx="370">
                  <c:v>19</c:v>
                </c:pt>
                <c:pt idx="371">
                  <c:v>13</c:v>
                </c:pt>
                <c:pt idx="372">
                  <c:v>9</c:v>
                </c:pt>
                <c:pt idx="373">
                  <c:v>6</c:v>
                </c:pt>
                <c:pt idx="374">
                  <c:v>14</c:v>
                </c:pt>
                <c:pt idx="375">
                  <c:v>0</c:v>
                </c:pt>
                <c:pt idx="376">
                  <c:v>0</c:v>
                </c:pt>
                <c:pt idx="377">
                  <c:v>2</c:v>
                </c:pt>
                <c:pt idx="378">
                  <c:v>9</c:v>
                </c:pt>
                <c:pt idx="379">
                  <c:v>17</c:v>
                </c:pt>
                <c:pt idx="380">
                  <c:v>29</c:v>
                </c:pt>
                <c:pt idx="381">
                  <c:v>34</c:v>
                </c:pt>
                <c:pt idx="382">
                  <c:v>10</c:v>
                </c:pt>
                <c:pt idx="383">
                  <c:v>0</c:v>
                </c:pt>
                <c:pt idx="384">
                  <c:v>18</c:v>
                </c:pt>
                <c:pt idx="385">
                  <c:v>25</c:v>
                </c:pt>
                <c:pt idx="386">
                  <c:v>0</c:v>
                </c:pt>
                <c:pt idx="387">
                  <c:v>15</c:v>
                </c:pt>
                <c:pt idx="388">
                  <c:v>14</c:v>
                </c:pt>
                <c:pt idx="389">
                  <c:v>0</c:v>
                </c:pt>
                <c:pt idx="390">
                  <c:v>0</c:v>
                </c:pt>
                <c:pt idx="391">
                  <c:v>11</c:v>
                </c:pt>
                <c:pt idx="392">
                  <c:v>1</c:v>
                </c:pt>
                <c:pt idx="393">
                  <c:v>12</c:v>
                </c:pt>
                <c:pt idx="394">
                  <c:v>25</c:v>
                </c:pt>
                <c:pt idx="395">
                  <c:v>50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24</c:v>
                </c:pt>
                <c:pt idx="400">
                  <c:v>23</c:v>
                </c:pt>
                <c:pt idx="401">
                  <c:v>15</c:v>
                </c:pt>
                <c:pt idx="402">
                  <c:v>2</c:v>
                </c:pt>
                <c:pt idx="403">
                  <c:v>8</c:v>
                </c:pt>
                <c:pt idx="404">
                  <c:v>0</c:v>
                </c:pt>
                <c:pt idx="405">
                  <c:v>5</c:v>
                </c:pt>
                <c:pt idx="406">
                  <c:v>7</c:v>
                </c:pt>
                <c:pt idx="407">
                  <c:v>5</c:v>
                </c:pt>
                <c:pt idx="408">
                  <c:v>10</c:v>
                </c:pt>
                <c:pt idx="409">
                  <c:v>10</c:v>
                </c:pt>
                <c:pt idx="410">
                  <c:v>8</c:v>
                </c:pt>
                <c:pt idx="411">
                  <c:v>0</c:v>
                </c:pt>
                <c:pt idx="412">
                  <c:v>7</c:v>
                </c:pt>
                <c:pt idx="413">
                  <c:v>13</c:v>
                </c:pt>
                <c:pt idx="414">
                  <c:v>27</c:v>
                </c:pt>
                <c:pt idx="415">
                  <c:v>26</c:v>
                </c:pt>
                <c:pt idx="416">
                  <c:v>9</c:v>
                </c:pt>
                <c:pt idx="417">
                  <c:v>0</c:v>
                </c:pt>
                <c:pt idx="418">
                  <c:v>0</c:v>
                </c:pt>
                <c:pt idx="419">
                  <c:v>4</c:v>
                </c:pt>
                <c:pt idx="420">
                  <c:v>20</c:v>
                </c:pt>
                <c:pt idx="421">
                  <c:v>17</c:v>
                </c:pt>
                <c:pt idx="422">
                  <c:v>15</c:v>
                </c:pt>
                <c:pt idx="423">
                  <c:v>0</c:v>
                </c:pt>
                <c:pt idx="424">
                  <c:v>29</c:v>
                </c:pt>
                <c:pt idx="425">
                  <c:v>0</c:v>
                </c:pt>
                <c:pt idx="426">
                  <c:v>22</c:v>
                </c:pt>
                <c:pt idx="427">
                  <c:v>28</c:v>
                </c:pt>
                <c:pt idx="428">
                  <c:v>31</c:v>
                </c:pt>
                <c:pt idx="429">
                  <c:v>47</c:v>
                </c:pt>
                <c:pt idx="430">
                  <c:v>18</c:v>
                </c:pt>
                <c:pt idx="431">
                  <c:v>5</c:v>
                </c:pt>
                <c:pt idx="432">
                  <c:v>0</c:v>
                </c:pt>
                <c:pt idx="433">
                  <c:v>10</c:v>
                </c:pt>
                <c:pt idx="434">
                  <c:v>3</c:v>
                </c:pt>
                <c:pt idx="435">
                  <c:v>1</c:v>
                </c:pt>
                <c:pt idx="436">
                  <c:v>9</c:v>
                </c:pt>
                <c:pt idx="437">
                  <c:v>12</c:v>
                </c:pt>
                <c:pt idx="438">
                  <c:v>0</c:v>
                </c:pt>
                <c:pt idx="439">
                  <c:v>0</c:v>
                </c:pt>
                <c:pt idx="440">
                  <c:v>5</c:v>
                </c:pt>
                <c:pt idx="441">
                  <c:v>2</c:v>
                </c:pt>
                <c:pt idx="442">
                  <c:v>1</c:v>
                </c:pt>
                <c:pt idx="443">
                  <c:v>16</c:v>
                </c:pt>
                <c:pt idx="444">
                  <c:v>11</c:v>
                </c:pt>
                <c:pt idx="445">
                  <c:v>3</c:v>
                </c:pt>
                <c:pt idx="446">
                  <c:v>0</c:v>
                </c:pt>
                <c:pt idx="447">
                  <c:v>18</c:v>
                </c:pt>
                <c:pt idx="448">
                  <c:v>30</c:v>
                </c:pt>
                <c:pt idx="449">
                  <c:v>39</c:v>
                </c:pt>
                <c:pt idx="450">
                  <c:v>11</c:v>
                </c:pt>
                <c:pt idx="451">
                  <c:v>12</c:v>
                </c:pt>
                <c:pt idx="452">
                  <c:v>0</c:v>
                </c:pt>
                <c:pt idx="453">
                  <c:v>0</c:v>
                </c:pt>
                <c:pt idx="454">
                  <c:v>25</c:v>
                </c:pt>
                <c:pt idx="455">
                  <c:v>31</c:v>
                </c:pt>
                <c:pt idx="456">
                  <c:v>26</c:v>
                </c:pt>
                <c:pt idx="457">
                  <c:v>14</c:v>
                </c:pt>
                <c:pt idx="458">
                  <c:v>27</c:v>
                </c:pt>
                <c:pt idx="459">
                  <c:v>16</c:v>
                </c:pt>
                <c:pt idx="460">
                  <c:v>0</c:v>
                </c:pt>
                <c:pt idx="461">
                  <c:v>28</c:v>
                </c:pt>
                <c:pt idx="462">
                  <c:v>27</c:v>
                </c:pt>
                <c:pt idx="463">
                  <c:v>0</c:v>
                </c:pt>
                <c:pt idx="464">
                  <c:v>67</c:v>
                </c:pt>
                <c:pt idx="465">
                  <c:v>51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38</c:v>
                </c:pt>
                <c:pt idx="472">
                  <c:v>19</c:v>
                </c:pt>
                <c:pt idx="473">
                  <c:v>23</c:v>
                </c:pt>
                <c:pt idx="474">
                  <c:v>0</c:v>
                </c:pt>
                <c:pt idx="475">
                  <c:v>21</c:v>
                </c:pt>
                <c:pt idx="476">
                  <c:v>17</c:v>
                </c:pt>
                <c:pt idx="477">
                  <c:v>31</c:v>
                </c:pt>
                <c:pt idx="478">
                  <c:v>47</c:v>
                </c:pt>
                <c:pt idx="479">
                  <c:v>34</c:v>
                </c:pt>
                <c:pt idx="480">
                  <c:v>9</c:v>
                </c:pt>
                <c:pt idx="481">
                  <c:v>0</c:v>
                </c:pt>
                <c:pt idx="482">
                  <c:v>30</c:v>
                </c:pt>
                <c:pt idx="483">
                  <c:v>39</c:v>
                </c:pt>
                <c:pt idx="484">
                  <c:v>29</c:v>
                </c:pt>
                <c:pt idx="485">
                  <c:v>15</c:v>
                </c:pt>
                <c:pt idx="486">
                  <c:v>7</c:v>
                </c:pt>
                <c:pt idx="487">
                  <c:v>0</c:v>
                </c:pt>
                <c:pt idx="488">
                  <c:v>0</c:v>
                </c:pt>
                <c:pt idx="489">
                  <c:v>9</c:v>
                </c:pt>
                <c:pt idx="490">
                  <c:v>10</c:v>
                </c:pt>
                <c:pt idx="491">
                  <c:v>13</c:v>
                </c:pt>
                <c:pt idx="492">
                  <c:v>8</c:v>
                </c:pt>
                <c:pt idx="493">
                  <c:v>27</c:v>
                </c:pt>
                <c:pt idx="494">
                  <c:v>0</c:v>
                </c:pt>
                <c:pt idx="495">
                  <c:v>0</c:v>
                </c:pt>
                <c:pt idx="496">
                  <c:v>29</c:v>
                </c:pt>
                <c:pt idx="497">
                  <c:v>37</c:v>
                </c:pt>
                <c:pt idx="498">
                  <c:v>38</c:v>
                </c:pt>
                <c:pt idx="499">
                  <c:v>21</c:v>
                </c:pt>
                <c:pt idx="500">
                  <c:v>29.5</c:v>
                </c:pt>
                <c:pt idx="501">
                  <c:v>0</c:v>
                </c:pt>
                <c:pt idx="502">
                  <c:v>0</c:v>
                </c:pt>
                <c:pt idx="503">
                  <c:v>19</c:v>
                </c:pt>
                <c:pt idx="504">
                  <c:v>8</c:v>
                </c:pt>
                <c:pt idx="505">
                  <c:v>5</c:v>
                </c:pt>
                <c:pt idx="506">
                  <c:v>3</c:v>
                </c:pt>
                <c:pt idx="507">
                  <c:v>4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10</c:v>
                </c:pt>
                <c:pt idx="512">
                  <c:v>6</c:v>
                </c:pt>
                <c:pt idx="513">
                  <c:v>9</c:v>
                </c:pt>
                <c:pt idx="514">
                  <c:v>2</c:v>
                </c:pt>
                <c:pt idx="515">
                  <c:v>0</c:v>
                </c:pt>
                <c:pt idx="516">
                  <c:v>0</c:v>
                </c:pt>
                <c:pt idx="517">
                  <c:v>17</c:v>
                </c:pt>
                <c:pt idx="518">
                  <c:v>7</c:v>
                </c:pt>
                <c:pt idx="519">
                  <c:v>23</c:v>
                </c:pt>
                <c:pt idx="520">
                  <c:v>8</c:v>
                </c:pt>
                <c:pt idx="521">
                  <c:v>7</c:v>
                </c:pt>
                <c:pt idx="522">
                  <c:v>0</c:v>
                </c:pt>
                <c:pt idx="523">
                  <c:v>0</c:v>
                </c:pt>
                <c:pt idx="524">
                  <c:v>18</c:v>
                </c:pt>
                <c:pt idx="52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9-48BC-8341-5EDE194AA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6505456"/>
        <c:axId val="45650310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通常ペースの鍛冶時間</c:v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阪上班!$OP$234:$APW$234</c15:sqref>
                        </c15:formulaRef>
                      </c:ext>
                    </c:extLst>
                    <c:numCache>
                      <c:formatCode>m/d;@</c:formatCode>
                      <c:ptCount val="710"/>
                      <c:pt idx="0">
                        <c:v>45678</c:v>
                      </c:pt>
                      <c:pt idx="1">
                        <c:v>45679</c:v>
                      </c:pt>
                      <c:pt idx="2">
                        <c:v>45680</c:v>
                      </c:pt>
                      <c:pt idx="3">
                        <c:v>45681</c:v>
                      </c:pt>
                      <c:pt idx="4">
                        <c:v>45682</c:v>
                      </c:pt>
                      <c:pt idx="5">
                        <c:v>45683</c:v>
                      </c:pt>
                      <c:pt idx="6">
                        <c:v>45684</c:v>
                      </c:pt>
                      <c:pt idx="7">
                        <c:v>45685</c:v>
                      </c:pt>
                      <c:pt idx="8">
                        <c:v>45686</c:v>
                      </c:pt>
                      <c:pt idx="9">
                        <c:v>45687</c:v>
                      </c:pt>
                      <c:pt idx="10">
                        <c:v>45688</c:v>
                      </c:pt>
                      <c:pt idx="11">
                        <c:v>45689</c:v>
                      </c:pt>
                      <c:pt idx="12">
                        <c:v>45690</c:v>
                      </c:pt>
                      <c:pt idx="13">
                        <c:v>45691</c:v>
                      </c:pt>
                      <c:pt idx="14">
                        <c:v>45692</c:v>
                      </c:pt>
                      <c:pt idx="15">
                        <c:v>45693</c:v>
                      </c:pt>
                      <c:pt idx="16">
                        <c:v>45694</c:v>
                      </c:pt>
                      <c:pt idx="17">
                        <c:v>45695</c:v>
                      </c:pt>
                      <c:pt idx="18">
                        <c:v>45696</c:v>
                      </c:pt>
                      <c:pt idx="19">
                        <c:v>45697</c:v>
                      </c:pt>
                      <c:pt idx="20">
                        <c:v>45698</c:v>
                      </c:pt>
                      <c:pt idx="21">
                        <c:v>45699</c:v>
                      </c:pt>
                      <c:pt idx="22">
                        <c:v>45700</c:v>
                      </c:pt>
                      <c:pt idx="23">
                        <c:v>45701</c:v>
                      </c:pt>
                      <c:pt idx="24">
                        <c:v>45702</c:v>
                      </c:pt>
                      <c:pt idx="25">
                        <c:v>45703</c:v>
                      </c:pt>
                      <c:pt idx="26">
                        <c:v>45704</c:v>
                      </c:pt>
                      <c:pt idx="27">
                        <c:v>45705</c:v>
                      </c:pt>
                      <c:pt idx="28">
                        <c:v>45706</c:v>
                      </c:pt>
                      <c:pt idx="29">
                        <c:v>45707</c:v>
                      </c:pt>
                      <c:pt idx="30">
                        <c:v>45708</c:v>
                      </c:pt>
                      <c:pt idx="31">
                        <c:v>45709</c:v>
                      </c:pt>
                      <c:pt idx="32">
                        <c:v>45710</c:v>
                      </c:pt>
                      <c:pt idx="33">
                        <c:v>45711</c:v>
                      </c:pt>
                      <c:pt idx="34">
                        <c:v>45712</c:v>
                      </c:pt>
                      <c:pt idx="35">
                        <c:v>45713</c:v>
                      </c:pt>
                      <c:pt idx="36">
                        <c:v>45714</c:v>
                      </c:pt>
                      <c:pt idx="37">
                        <c:v>45715</c:v>
                      </c:pt>
                      <c:pt idx="38">
                        <c:v>45716</c:v>
                      </c:pt>
                      <c:pt idx="39">
                        <c:v>45717</c:v>
                      </c:pt>
                      <c:pt idx="40">
                        <c:v>45718</c:v>
                      </c:pt>
                      <c:pt idx="41">
                        <c:v>45719</c:v>
                      </c:pt>
                      <c:pt idx="42">
                        <c:v>45720</c:v>
                      </c:pt>
                      <c:pt idx="43">
                        <c:v>45721</c:v>
                      </c:pt>
                      <c:pt idx="44">
                        <c:v>45722</c:v>
                      </c:pt>
                      <c:pt idx="45">
                        <c:v>45723</c:v>
                      </c:pt>
                      <c:pt idx="46">
                        <c:v>45724</c:v>
                      </c:pt>
                      <c:pt idx="47">
                        <c:v>45725</c:v>
                      </c:pt>
                      <c:pt idx="48">
                        <c:v>45726</c:v>
                      </c:pt>
                      <c:pt idx="49">
                        <c:v>45727</c:v>
                      </c:pt>
                      <c:pt idx="50">
                        <c:v>45728</c:v>
                      </c:pt>
                      <c:pt idx="51">
                        <c:v>45729</c:v>
                      </c:pt>
                      <c:pt idx="52">
                        <c:v>45730</c:v>
                      </c:pt>
                      <c:pt idx="53">
                        <c:v>45731</c:v>
                      </c:pt>
                      <c:pt idx="54">
                        <c:v>45732</c:v>
                      </c:pt>
                      <c:pt idx="55">
                        <c:v>45733</c:v>
                      </c:pt>
                      <c:pt idx="56">
                        <c:v>45734</c:v>
                      </c:pt>
                      <c:pt idx="57">
                        <c:v>45735</c:v>
                      </c:pt>
                      <c:pt idx="58">
                        <c:v>45736</c:v>
                      </c:pt>
                      <c:pt idx="59">
                        <c:v>45737</c:v>
                      </c:pt>
                      <c:pt idx="60">
                        <c:v>45738</c:v>
                      </c:pt>
                      <c:pt idx="61">
                        <c:v>45739</c:v>
                      </c:pt>
                      <c:pt idx="62">
                        <c:v>45740</c:v>
                      </c:pt>
                      <c:pt idx="63">
                        <c:v>45741</c:v>
                      </c:pt>
                      <c:pt idx="64">
                        <c:v>45742</c:v>
                      </c:pt>
                      <c:pt idx="65">
                        <c:v>45743</c:v>
                      </c:pt>
                      <c:pt idx="66">
                        <c:v>45744</c:v>
                      </c:pt>
                      <c:pt idx="67">
                        <c:v>45745</c:v>
                      </c:pt>
                      <c:pt idx="68">
                        <c:v>45746</c:v>
                      </c:pt>
                      <c:pt idx="69">
                        <c:v>45747</c:v>
                      </c:pt>
                      <c:pt idx="70">
                        <c:v>45748</c:v>
                      </c:pt>
                      <c:pt idx="71">
                        <c:v>45749</c:v>
                      </c:pt>
                      <c:pt idx="72">
                        <c:v>45750</c:v>
                      </c:pt>
                      <c:pt idx="73">
                        <c:v>45751</c:v>
                      </c:pt>
                      <c:pt idx="74">
                        <c:v>45752</c:v>
                      </c:pt>
                      <c:pt idx="75">
                        <c:v>45753</c:v>
                      </c:pt>
                      <c:pt idx="76">
                        <c:v>45754</c:v>
                      </c:pt>
                      <c:pt idx="77">
                        <c:v>45755</c:v>
                      </c:pt>
                      <c:pt idx="78">
                        <c:v>45756</c:v>
                      </c:pt>
                      <c:pt idx="79">
                        <c:v>45757</c:v>
                      </c:pt>
                      <c:pt idx="80">
                        <c:v>45758</c:v>
                      </c:pt>
                      <c:pt idx="81">
                        <c:v>45759</c:v>
                      </c:pt>
                      <c:pt idx="82">
                        <c:v>45760</c:v>
                      </c:pt>
                      <c:pt idx="83">
                        <c:v>45761</c:v>
                      </c:pt>
                      <c:pt idx="84">
                        <c:v>45762</c:v>
                      </c:pt>
                      <c:pt idx="85">
                        <c:v>45763</c:v>
                      </c:pt>
                      <c:pt idx="86">
                        <c:v>45764</c:v>
                      </c:pt>
                      <c:pt idx="87">
                        <c:v>45765</c:v>
                      </c:pt>
                      <c:pt idx="88">
                        <c:v>45766</c:v>
                      </c:pt>
                      <c:pt idx="89">
                        <c:v>45767</c:v>
                      </c:pt>
                      <c:pt idx="90">
                        <c:v>45768</c:v>
                      </c:pt>
                      <c:pt idx="91">
                        <c:v>45769</c:v>
                      </c:pt>
                      <c:pt idx="92">
                        <c:v>45770</c:v>
                      </c:pt>
                      <c:pt idx="93">
                        <c:v>45771</c:v>
                      </c:pt>
                      <c:pt idx="94">
                        <c:v>45772</c:v>
                      </c:pt>
                      <c:pt idx="95">
                        <c:v>45773</c:v>
                      </c:pt>
                      <c:pt idx="96">
                        <c:v>45774</c:v>
                      </c:pt>
                      <c:pt idx="97">
                        <c:v>45775</c:v>
                      </c:pt>
                      <c:pt idx="98">
                        <c:v>45776</c:v>
                      </c:pt>
                      <c:pt idx="99">
                        <c:v>45777</c:v>
                      </c:pt>
                      <c:pt idx="100">
                        <c:v>45778</c:v>
                      </c:pt>
                      <c:pt idx="101">
                        <c:v>45779</c:v>
                      </c:pt>
                      <c:pt idx="102">
                        <c:v>45780</c:v>
                      </c:pt>
                      <c:pt idx="103">
                        <c:v>45781</c:v>
                      </c:pt>
                      <c:pt idx="104">
                        <c:v>45782</c:v>
                      </c:pt>
                      <c:pt idx="105">
                        <c:v>45783</c:v>
                      </c:pt>
                      <c:pt idx="106">
                        <c:v>45784</c:v>
                      </c:pt>
                      <c:pt idx="107">
                        <c:v>45785</c:v>
                      </c:pt>
                      <c:pt idx="108">
                        <c:v>45786</c:v>
                      </c:pt>
                      <c:pt idx="109">
                        <c:v>45787</c:v>
                      </c:pt>
                      <c:pt idx="110">
                        <c:v>45788</c:v>
                      </c:pt>
                      <c:pt idx="111">
                        <c:v>45789</c:v>
                      </c:pt>
                      <c:pt idx="112">
                        <c:v>45790</c:v>
                      </c:pt>
                      <c:pt idx="113">
                        <c:v>45791</c:v>
                      </c:pt>
                      <c:pt idx="114">
                        <c:v>45792</c:v>
                      </c:pt>
                      <c:pt idx="115">
                        <c:v>45793</c:v>
                      </c:pt>
                      <c:pt idx="116">
                        <c:v>45794</c:v>
                      </c:pt>
                      <c:pt idx="117">
                        <c:v>45795</c:v>
                      </c:pt>
                      <c:pt idx="118">
                        <c:v>45796</c:v>
                      </c:pt>
                      <c:pt idx="119">
                        <c:v>45797</c:v>
                      </c:pt>
                      <c:pt idx="120">
                        <c:v>45798</c:v>
                      </c:pt>
                      <c:pt idx="121">
                        <c:v>45799</c:v>
                      </c:pt>
                      <c:pt idx="122">
                        <c:v>45800</c:v>
                      </c:pt>
                      <c:pt idx="123">
                        <c:v>45801</c:v>
                      </c:pt>
                      <c:pt idx="124">
                        <c:v>45802</c:v>
                      </c:pt>
                      <c:pt idx="125">
                        <c:v>45803</c:v>
                      </c:pt>
                      <c:pt idx="126">
                        <c:v>45804</c:v>
                      </c:pt>
                      <c:pt idx="127">
                        <c:v>45805</c:v>
                      </c:pt>
                      <c:pt idx="128">
                        <c:v>45806</c:v>
                      </c:pt>
                      <c:pt idx="129">
                        <c:v>45807</c:v>
                      </c:pt>
                      <c:pt idx="130">
                        <c:v>45808</c:v>
                      </c:pt>
                      <c:pt idx="131">
                        <c:v>45809</c:v>
                      </c:pt>
                      <c:pt idx="132">
                        <c:v>45810</c:v>
                      </c:pt>
                      <c:pt idx="133">
                        <c:v>45811</c:v>
                      </c:pt>
                      <c:pt idx="134">
                        <c:v>45812</c:v>
                      </c:pt>
                      <c:pt idx="135">
                        <c:v>45813</c:v>
                      </c:pt>
                      <c:pt idx="136">
                        <c:v>45814</c:v>
                      </c:pt>
                      <c:pt idx="137">
                        <c:v>45815</c:v>
                      </c:pt>
                      <c:pt idx="138">
                        <c:v>45816</c:v>
                      </c:pt>
                      <c:pt idx="139">
                        <c:v>45817</c:v>
                      </c:pt>
                      <c:pt idx="140">
                        <c:v>45818</c:v>
                      </c:pt>
                      <c:pt idx="141">
                        <c:v>45819</c:v>
                      </c:pt>
                      <c:pt idx="142">
                        <c:v>45820</c:v>
                      </c:pt>
                      <c:pt idx="143">
                        <c:v>45821</c:v>
                      </c:pt>
                      <c:pt idx="144">
                        <c:v>45822</c:v>
                      </c:pt>
                      <c:pt idx="145">
                        <c:v>45823</c:v>
                      </c:pt>
                      <c:pt idx="146">
                        <c:v>45824</c:v>
                      </c:pt>
                      <c:pt idx="147">
                        <c:v>45825</c:v>
                      </c:pt>
                      <c:pt idx="148">
                        <c:v>45826</c:v>
                      </c:pt>
                      <c:pt idx="149">
                        <c:v>45827</c:v>
                      </c:pt>
                      <c:pt idx="150">
                        <c:v>45828</c:v>
                      </c:pt>
                      <c:pt idx="151">
                        <c:v>45829</c:v>
                      </c:pt>
                      <c:pt idx="152">
                        <c:v>45830</c:v>
                      </c:pt>
                      <c:pt idx="153">
                        <c:v>45831</c:v>
                      </c:pt>
                      <c:pt idx="154">
                        <c:v>45832</c:v>
                      </c:pt>
                      <c:pt idx="155">
                        <c:v>45833</c:v>
                      </c:pt>
                      <c:pt idx="156">
                        <c:v>45834</c:v>
                      </c:pt>
                      <c:pt idx="157">
                        <c:v>45835</c:v>
                      </c:pt>
                      <c:pt idx="158">
                        <c:v>45836</c:v>
                      </c:pt>
                      <c:pt idx="159">
                        <c:v>45837</c:v>
                      </c:pt>
                      <c:pt idx="160">
                        <c:v>45838</c:v>
                      </c:pt>
                      <c:pt idx="161">
                        <c:v>45839</c:v>
                      </c:pt>
                      <c:pt idx="162">
                        <c:v>45840</c:v>
                      </c:pt>
                      <c:pt idx="163">
                        <c:v>45841</c:v>
                      </c:pt>
                      <c:pt idx="164">
                        <c:v>45842</c:v>
                      </c:pt>
                      <c:pt idx="165">
                        <c:v>45843</c:v>
                      </c:pt>
                      <c:pt idx="166">
                        <c:v>45844</c:v>
                      </c:pt>
                      <c:pt idx="167">
                        <c:v>45845</c:v>
                      </c:pt>
                      <c:pt idx="168">
                        <c:v>45846</c:v>
                      </c:pt>
                      <c:pt idx="169">
                        <c:v>45847</c:v>
                      </c:pt>
                      <c:pt idx="170">
                        <c:v>45848</c:v>
                      </c:pt>
                      <c:pt idx="171">
                        <c:v>45849</c:v>
                      </c:pt>
                      <c:pt idx="172">
                        <c:v>45850</c:v>
                      </c:pt>
                      <c:pt idx="173">
                        <c:v>45851</c:v>
                      </c:pt>
                      <c:pt idx="174">
                        <c:v>45852</c:v>
                      </c:pt>
                      <c:pt idx="175">
                        <c:v>45853</c:v>
                      </c:pt>
                      <c:pt idx="176">
                        <c:v>45854</c:v>
                      </c:pt>
                      <c:pt idx="177">
                        <c:v>45855</c:v>
                      </c:pt>
                      <c:pt idx="178">
                        <c:v>45856</c:v>
                      </c:pt>
                      <c:pt idx="179">
                        <c:v>45857</c:v>
                      </c:pt>
                      <c:pt idx="180">
                        <c:v>45858</c:v>
                      </c:pt>
                      <c:pt idx="181">
                        <c:v>45859</c:v>
                      </c:pt>
                      <c:pt idx="182">
                        <c:v>45860</c:v>
                      </c:pt>
                      <c:pt idx="183">
                        <c:v>45861</c:v>
                      </c:pt>
                      <c:pt idx="184">
                        <c:v>45862</c:v>
                      </c:pt>
                      <c:pt idx="185">
                        <c:v>45863</c:v>
                      </c:pt>
                      <c:pt idx="186">
                        <c:v>45864</c:v>
                      </c:pt>
                      <c:pt idx="187">
                        <c:v>45865</c:v>
                      </c:pt>
                      <c:pt idx="188">
                        <c:v>45866</c:v>
                      </c:pt>
                      <c:pt idx="189">
                        <c:v>45867</c:v>
                      </c:pt>
                      <c:pt idx="190">
                        <c:v>45868</c:v>
                      </c:pt>
                      <c:pt idx="191">
                        <c:v>45869</c:v>
                      </c:pt>
                      <c:pt idx="192">
                        <c:v>45870</c:v>
                      </c:pt>
                      <c:pt idx="193">
                        <c:v>45871</c:v>
                      </c:pt>
                      <c:pt idx="194">
                        <c:v>45872</c:v>
                      </c:pt>
                      <c:pt idx="195">
                        <c:v>45873</c:v>
                      </c:pt>
                      <c:pt idx="196">
                        <c:v>45874</c:v>
                      </c:pt>
                      <c:pt idx="197">
                        <c:v>45875</c:v>
                      </c:pt>
                      <c:pt idx="198">
                        <c:v>45876</c:v>
                      </c:pt>
                      <c:pt idx="199">
                        <c:v>45877</c:v>
                      </c:pt>
                      <c:pt idx="200">
                        <c:v>45878</c:v>
                      </c:pt>
                      <c:pt idx="201">
                        <c:v>45879</c:v>
                      </c:pt>
                      <c:pt idx="202">
                        <c:v>45880</c:v>
                      </c:pt>
                      <c:pt idx="203">
                        <c:v>45881</c:v>
                      </c:pt>
                      <c:pt idx="204">
                        <c:v>45882</c:v>
                      </c:pt>
                      <c:pt idx="205">
                        <c:v>45883</c:v>
                      </c:pt>
                      <c:pt idx="206">
                        <c:v>45884</c:v>
                      </c:pt>
                      <c:pt idx="207">
                        <c:v>45885</c:v>
                      </c:pt>
                      <c:pt idx="208">
                        <c:v>45886</c:v>
                      </c:pt>
                      <c:pt idx="209">
                        <c:v>45887</c:v>
                      </c:pt>
                      <c:pt idx="210">
                        <c:v>45888</c:v>
                      </c:pt>
                      <c:pt idx="211">
                        <c:v>45889</c:v>
                      </c:pt>
                      <c:pt idx="212">
                        <c:v>45890</c:v>
                      </c:pt>
                      <c:pt idx="213">
                        <c:v>45891</c:v>
                      </c:pt>
                      <c:pt idx="214">
                        <c:v>45892</c:v>
                      </c:pt>
                      <c:pt idx="215">
                        <c:v>45893</c:v>
                      </c:pt>
                      <c:pt idx="216">
                        <c:v>45894</c:v>
                      </c:pt>
                      <c:pt idx="217">
                        <c:v>45895</c:v>
                      </c:pt>
                      <c:pt idx="218">
                        <c:v>45896</c:v>
                      </c:pt>
                      <c:pt idx="219">
                        <c:v>45897</c:v>
                      </c:pt>
                      <c:pt idx="220">
                        <c:v>45898</c:v>
                      </c:pt>
                      <c:pt idx="221">
                        <c:v>45899</c:v>
                      </c:pt>
                      <c:pt idx="222">
                        <c:v>45900</c:v>
                      </c:pt>
                      <c:pt idx="223">
                        <c:v>45901</c:v>
                      </c:pt>
                      <c:pt idx="224">
                        <c:v>45902</c:v>
                      </c:pt>
                      <c:pt idx="225">
                        <c:v>45903</c:v>
                      </c:pt>
                      <c:pt idx="226">
                        <c:v>45904</c:v>
                      </c:pt>
                      <c:pt idx="227">
                        <c:v>45905</c:v>
                      </c:pt>
                      <c:pt idx="228">
                        <c:v>45906</c:v>
                      </c:pt>
                      <c:pt idx="229">
                        <c:v>45907</c:v>
                      </c:pt>
                      <c:pt idx="230">
                        <c:v>45908</c:v>
                      </c:pt>
                      <c:pt idx="231">
                        <c:v>45909</c:v>
                      </c:pt>
                      <c:pt idx="232">
                        <c:v>45910</c:v>
                      </c:pt>
                      <c:pt idx="233">
                        <c:v>45911</c:v>
                      </c:pt>
                      <c:pt idx="234">
                        <c:v>45912</c:v>
                      </c:pt>
                      <c:pt idx="235">
                        <c:v>45913</c:v>
                      </c:pt>
                      <c:pt idx="236">
                        <c:v>45914</c:v>
                      </c:pt>
                      <c:pt idx="237">
                        <c:v>45915</c:v>
                      </c:pt>
                      <c:pt idx="238">
                        <c:v>45916</c:v>
                      </c:pt>
                      <c:pt idx="239">
                        <c:v>45917</c:v>
                      </c:pt>
                      <c:pt idx="240">
                        <c:v>45918</c:v>
                      </c:pt>
                      <c:pt idx="241">
                        <c:v>45919</c:v>
                      </c:pt>
                      <c:pt idx="242">
                        <c:v>45920</c:v>
                      </c:pt>
                      <c:pt idx="243">
                        <c:v>45921</c:v>
                      </c:pt>
                      <c:pt idx="244">
                        <c:v>45922</c:v>
                      </c:pt>
                      <c:pt idx="245">
                        <c:v>45923</c:v>
                      </c:pt>
                      <c:pt idx="246">
                        <c:v>45924</c:v>
                      </c:pt>
                      <c:pt idx="247">
                        <c:v>45925</c:v>
                      </c:pt>
                      <c:pt idx="248">
                        <c:v>45926</c:v>
                      </c:pt>
                      <c:pt idx="249">
                        <c:v>45927</c:v>
                      </c:pt>
                      <c:pt idx="250">
                        <c:v>45928</c:v>
                      </c:pt>
                      <c:pt idx="251">
                        <c:v>45929</c:v>
                      </c:pt>
                      <c:pt idx="252">
                        <c:v>45930</c:v>
                      </c:pt>
                      <c:pt idx="253">
                        <c:v>45931</c:v>
                      </c:pt>
                      <c:pt idx="254">
                        <c:v>45932</c:v>
                      </c:pt>
                      <c:pt idx="255">
                        <c:v>45933</c:v>
                      </c:pt>
                      <c:pt idx="256">
                        <c:v>45934</c:v>
                      </c:pt>
                      <c:pt idx="257">
                        <c:v>45935</c:v>
                      </c:pt>
                      <c:pt idx="258">
                        <c:v>45936</c:v>
                      </c:pt>
                      <c:pt idx="259">
                        <c:v>45937</c:v>
                      </c:pt>
                      <c:pt idx="260">
                        <c:v>45938</c:v>
                      </c:pt>
                      <c:pt idx="261">
                        <c:v>45939</c:v>
                      </c:pt>
                      <c:pt idx="262">
                        <c:v>45940</c:v>
                      </c:pt>
                      <c:pt idx="263">
                        <c:v>45941</c:v>
                      </c:pt>
                      <c:pt idx="264">
                        <c:v>45942</c:v>
                      </c:pt>
                      <c:pt idx="265">
                        <c:v>45943</c:v>
                      </c:pt>
                      <c:pt idx="266">
                        <c:v>45944</c:v>
                      </c:pt>
                      <c:pt idx="267">
                        <c:v>45945</c:v>
                      </c:pt>
                      <c:pt idx="268">
                        <c:v>45946</c:v>
                      </c:pt>
                      <c:pt idx="269">
                        <c:v>45947</c:v>
                      </c:pt>
                      <c:pt idx="270">
                        <c:v>45948</c:v>
                      </c:pt>
                      <c:pt idx="271">
                        <c:v>45949</c:v>
                      </c:pt>
                      <c:pt idx="272">
                        <c:v>45950</c:v>
                      </c:pt>
                      <c:pt idx="273">
                        <c:v>45951</c:v>
                      </c:pt>
                      <c:pt idx="274">
                        <c:v>45952</c:v>
                      </c:pt>
                      <c:pt idx="275">
                        <c:v>45953</c:v>
                      </c:pt>
                      <c:pt idx="276">
                        <c:v>45954</c:v>
                      </c:pt>
                      <c:pt idx="277">
                        <c:v>45955</c:v>
                      </c:pt>
                      <c:pt idx="278">
                        <c:v>45956</c:v>
                      </c:pt>
                      <c:pt idx="279">
                        <c:v>45957</c:v>
                      </c:pt>
                      <c:pt idx="280">
                        <c:v>45958</c:v>
                      </c:pt>
                      <c:pt idx="281">
                        <c:v>45959</c:v>
                      </c:pt>
                      <c:pt idx="282">
                        <c:v>45960</c:v>
                      </c:pt>
                      <c:pt idx="283">
                        <c:v>45961</c:v>
                      </c:pt>
                      <c:pt idx="284">
                        <c:v>45962</c:v>
                      </c:pt>
                      <c:pt idx="285">
                        <c:v>45963</c:v>
                      </c:pt>
                      <c:pt idx="286">
                        <c:v>45964</c:v>
                      </c:pt>
                      <c:pt idx="287">
                        <c:v>45965</c:v>
                      </c:pt>
                      <c:pt idx="288">
                        <c:v>45966</c:v>
                      </c:pt>
                      <c:pt idx="289">
                        <c:v>45967</c:v>
                      </c:pt>
                      <c:pt idx="290">
                        <c:v>45968</c:v>
                      </c:pt>
                      <c:pt idx="291">
                        <c:v>45969</c:v>
                      </c:pt>
                      <c:pt idx="292">
                        <c:v>45970</c:v>
                      </c:pt>
                      <c:pt idx="293">
                        <c:v>45971</c:v>
                      </c:pt>
                      <c:pt idx="294">
                        <c:v>45972</c:v>
                      </c:pt>
                      <c:pt idx="295">
                        <c:v>45973</c:v>
                      </c:pt>
                      <c:pt idx="296">
                        <c:v>45974</c:v>
                      </c:pt>
                      <c:pt idx="297">
                        <c:v>45975</c:v>
                      </c:pt>
                      <c:pt idx="298">
                        <c:v>45976</c:v>
                      </c:pt>
                      <c:pt idx="299">
                        <c:v>45977</c:v>
                      </c:pt>
                      <c:pt idx="300">
                        <c:v>45978</c:v>
                      </c:pt>
                      <c:pt idx="301">
                        <c:v>45979</c:v>
                      </c:pt>
                      <c:pt idx="302">
                        <c:v>45980</c:v>
                      </c:pt>
                      <c:pt idx="303">
                        <c:v>45981</c:v>
                      </c:pt>
                      <c:pt idx="304">
                        <c:v>45982</c:v>
                      </c:pt>
                      <c:pt idx="305">
                        <c:v>45983</c:v>
                      </c:pt>
                      <c:pt idx="306">
                        <c:v>45984</c:v>
                      </c:pt>
                      <c:pt idx="307">
                        <c:v>45985</c:v>
                      </c:pt>
                      <c:pt idx="308">
                        <c:v>45986</c:v>
                      </c:pt>
                      <c:pt idx="309">
                        <c:v>45987</c:v>
                      </c:pt>
                      <c:pt idx="310">
                        <c:v>45988</c:v>
                      </c:pt>
                      <c:pt idx="311">
                        <c:v>45989</c:v>
                      </c:pt>
                      <c:pt idx="312">
                        <c:v>45990</c:v>
                      </c:pt>
                      <c:pt idx="313">
                        <c:v>45991</c:v>
                      </c:pt>
                      <c:pt idx="314">
                        <c:v>45992</c:v>
                      </c:pt>
                      <c:pt idx="315">
                        <c:v>45993</c:v>
                      </c:pt>
                      <c:pt idx="316">
                        <c:v>45994</c:v>
                      </c:pt>
                      <c:pt idx="317">
                        <c:v>45995</c:v>
                      </c:pt>
                      <c:pt idx="318">
                        <c:v>45996</c:v>
                      </c:pt>
                      <c:pt idx="319">
                        <c:v>45997</c:v>
                      </c:pt>
                      <c:pt idx="320">
                        <c:v>45998</c:v>
                      </c:pt>
                      <c:pt idx="321">
                        <c:v>45999</c:v>
                      </c:pt>
                      <c:pt idx="322">
                        <c:v>46000</c:v>
                      </c:pt>
                      <c:pt idx="323">
                        <c:v>46001</c:v>
                      </c:pt>
                      <c:pt idx="324">
                        <c:v>46002</c:v>
                      </c:pt>
                      <c:pt idx="325">
                        <c:v>46003</c:v>
                      </c:pt>
                      <c:pt idx="326">
                        <c:v>46004</c:v>
                      </c:pt>
                      <c:pt idx="327">
                        <c:v>46005</c:v>
                      </c:pt>
                      <c:pt idx="328">
                        <c:v>46006</c:v>
                      </c:pt>
                      <c:pt idx="329">
                        <c:v>46007</c:v>
                      </c:pt>
                      <c:pt idx="330">
                        <c:v>46008</c:v>
                      </c:pt>
                      <c:pt idx="331">
                        <c:v>46009</c:v>
                      </c:pt>
                      <c:pt idx="332">
                        <c:v>46010</c:v>
                      </c:pt>
                      <c:pt idx="333">
                        <c:v>46011</c:v>
                      </c:pt>
                      <c:pt idx="334">
                        <c:v>46012</c:v>
                      </c:pt>
                      <c:pt idx="335">
                        <c:v>46013</c:v>
                      </c:pt>
                      <c:pt idx="336">
                        <c:v>46014</c:v>
                      </c:pt>
                      <c:pt idx="337">
                        <c:v>46015</c:v>
                      </c:pt>
                      <c:pt idx="338">
                        <c:v>46016</c:v>
                      </c:pt>
                      <c:pt idx="339">
                        <c:v>46017</c:v>
                      </c:pt>
                      <c:pt idx="340">
                        <c:v>46018</c:v>
                      </c:pt>
                      <c:pt idx="341">
                        <c:v>46019</c:v>
                      </c:pt>
                      <c:pt idx="342">
                        <c:v>46020</c:v>
                      </c:pt>
                      <c:pt idx="343">
                        <c:v>46021</c:v>
                      </c:pt>
                      <c:pt idx="344">
                        <c:v>46022</c:v>
                      </c:pt>
                      <c:pt idx="345">
                        <c:v>46023</c:v>
                      </c:pt>
                      <c:pt idx="346">
                        <c:v>46024</c:v>
                      </c:pt>
                      <c:pt idx="347">
                        <c:v>46025</c:v>
                      </c:pt>
                      <c:pt idx="348">
                        <c:v>46026</c:v>
                      </c:pt>
                      <c:pt idx="349">
                        <c:v>46027</c:v>
                      </c:pt>
                      <c:pt idx="350">
                        <c:v>46028</c:v>
                      </c:pt>
                      <c:pt idx="351">
                        <c:v>46029</c:v>
                      </c:pt>
                      <c:pt idx="352">
                        <c:v>46030</c:v>
                      </c:pt>
                      <c:pt idx="353">
                        <c:v>46031</c:v>
                      </c:pt>
                      <c:pt idx="354">
                        <c:v>46032</c:v>
                      </c:pt>
                      <c:pt idx="355">
                        <c:v>46033</c:v>
                      </c:pt>
                      <c:pt idx="356">
                        <c:v>46034</c:v>
                      </c:pt>
                      <c:pt idx="357">
                        <c:v>46035</c:v>
                      </c:pt>
                      <c:pt idx="358">
                        <c:v>46036</c:v>
                      </c:pt>
                      <c:pt idx="359">
                        <c:v>46037</c:v>
                      </c:pt>
                      <c:pt idx="360">
                        <c:v>46038</c:v>
                      </c:pt>
                      <c:pt idx="361">
                        <c:v>46039</c:v>
                      </c:pt>
                      <c:pt idx="362">
                        <c:v>46040</c:v>
                      </c:pt>
                      <c:pt idx="363">
                        <c:v>46041</c:v>
                      </c:pt>
                      <c:pt idx="364">
                        <c:v>46042</c:v>
                      </c:pt>
                      <c:pt idx="365">
                        <c:v>46043</c:v>
                      </c:pt>
                      <c:pt idx="366">
                        <c:v>46044</c:v>
                      </c:pt>
                      <c:pt idx="367">
                        <c:v>46045</c:v>
                      </c:pt>
                      <c:pt idx="368">
                        <c:v>46046</c:v>
                      </c:pt>
                      <c:pt idx="369">
                        <c:v>46047</c:v>
                      </c:pt>
                      <c:pt idx="370">
                        <c:v>46048</c:v>
                      </c:pt>
                      <c:pt idx="371">
                        <c:v>46049</c:v>
                      </c:pt>
                      <c:pt idx="372">
                        <c:v>46050</c:v>
                      </c:pt>
                      <c:pt idx="373">
                        <c:v>46051</c:v>
                      </c:pt>
                      <c:pt idx="374">
                        <c:v>46052</c:v>
                      </c:pt>
                      <c:pt idx="375">
                        <c:v>46053</c:v>
                      </c:pt>
                      <c:pt idx="376">
                        <c:v>46054</c:v>
                      </c:pt>
                      <c:pt idx="377">
                        <c:v>46055</c:v>
                      </c:pt>
                      <c:pt idx="378">
                        <c:v>46056</c:v>
                      </c:pt>
                      <c:pt idx="379">
                        <c:v>46057</c:v>
                      </c:pt>
                      <c:pt idx="380">
                        <c:v>46058</c:v>
                      </c:pt>
                      <c:pt idx="381">
                        <c:v>46059</c:v>
                      </c:pt>
                      <c:pt idx="382">
                        <c:v>46060</c:v>
                      </c:pt>
                      <c:pt idx="383">
                        <c:v>46061</c:v>
                      </c:pt>
                      <c:pt idx="384">
                        <c:v>46062</c:v>
                      </c:pt>
                      <c:pt idx="385">
                        <c:v>46063</c:v>
                      </c:pt>
                      <c:pt idx="386">
                        <c:v>46064</c:v>
                      </c:pt>
                      <c:pt idx="387">
                        <c:v>46065</c:v>
                      </c:pt>
                      <c:pt idx="388">
                        <c:v>46066</c:v>
                      </c:pt>
                      <c:pt idx="389">
                        <c:v>46067</c:v>
                      </c:pt>
                      <c:pt idx="390">
                        <c:v>46068</c:v>
                      </c:pt>
                      <c:pt idx="391">
                        <c:v>46069</c:v>
                      </c:pt>
                      <c:pt idx="392">
                        <c:v>46070</c:v>
                      </c:pt>
                      <c:pt idx="393">
                        <c:v>46071</c:v>
                      </c:pt>
                      <c:pt idx="394">
                        <c:v>46072</c:v>
                      </c:pt>
                      <c:pt idx="395">
                        <c:v>46073</c:v>
                      </c:pt>
                      <c:pt idx="396">
                        <c:v>46074</c:v>
                      </c:pt>
                      <c:pt idx="397">
                        <c:v>46075</c:v>
                      </c:pt>
                      <c:pt idx="398">
                        <c:v>46076</c:v>
                      </c:pt>
                      <c:pt idx="399">
                        <c:v>46077</c:v>
                      </c:pt>
                      <c:pt idx="400">
                        <c:v>46078</c:v>
                      </c:pt>
                      <c:pt idx="401">
                        <c:v>46079</c:v>
                      </c:pt>
                      <c:pt idx="402">
                        <c:v>46080</c:v>
                      </c:pt>
                      <c:pt idx="403">
                        <c:v>46081</c:v>
                      </c:pt>
                      <c:pt idx="404">
                        <c:v>46082</c:v>
                      </c:pt>
                      <c:pt idx="405">
                        <c:v>46083</c:v>
                      </c:pt>
                      <c:pt idx="406">
                        <c:v>46084</c:v>
                      </c:pt>
                      <c:pt idx="407">
                        <c:v>46085</c:v>
                      </c:pt>
                      <c:pt idx="408">
                        <c:v>46086</c:v>
                      </c:pt>
                      <c:pt idx="409">
                        <c:v>46087</c:v>
                      </c:pt>
                      <c:pt idx="410">
                        <c:v>46088</c:v>
                      </c:pt>
                      <c:pt idx="411">
                        <c:v>46089</c:v>
                      </c:pt>
                      <c:pt idx="412">
                        <c:v>46090</c:v>
                      </c:pt>
                      <c:pt idx="413">
                        <c:v>46091</c:v>
                      </c:pt>
                      <c:pt idx="414">
                        <c:v>46092</c:v>
                      </c:pt>
                      <c:pt idx="415">
                        <c:v>46093</c:v>
                      </c:pt>
                      <c:pt idx="416">
                        <c:v>46094</c:v>
                      </c:pt>
                      <c:pt idx="417">
                        <c:v>46095</c:v>
                      </c:pt>
                      <c:pt idx="418">
                        <c:v>46096</c:v>
                      </c:pt>
                      <c:pt idx="419">
                        <c:v>46097</c:v>
                      </c:pt>
                      <c:pt idx="420">
                        <c:v>46098</c:v>
                      </c:pt>
                      <c:pt idx="421">
                        <c:v>46099</c:v>
                      </c:pt>
                      <c:pt idx="422">
                        <c:v>46100</c:v>
                      </c:pt>
                      <c:pt idx="423">
                        <c:v>46101</c:v>
                      </c:pt>
                      <c:pt idx="424">
                        <c:v>46102</c:v>
                      </c:pt>
                      <c:pt idx="425">
                        <c:v>46103</c:v>
                      </c:pt>
                      <c:pt idx="426">
                        <c:v>46104</c:v>
                      </c:pt>
                      <c:pt idx="427">
                        <c:v>46105</c:v>
                      </c:pt>
                      <c:pt idx="428">
                        <c:v>46106</c:v>
                      </c:pt>
                      <c:pt idx="429">
                        <c:v>46107</c:v>
                      </c:pt>
                      <c:pt idx="430">
                        <c:v>46108</c:v>
                      </c:pt>
                      <c:pt idx="431">
                        <c:v>46109</c:v>
                      </c:pt>
                      <c:pt idx="432">
                        <c:v>46110</c:v>
                      </c:pt>
                      <c:pt idx="433">
                        <c:v>46111</c:v>
                      </c:pt>
                      <c:pt idx="434">
                        <c:v>46112</c:v>
                      </c:pt>
                      <c:pt idx="435">
                        <c:v>46113</c:v>
                      </c:pt>
                      <c:pt idx="436">
                        <c:v>46114</c:v>
                      </c:pt>
                      <c:pt idx="437">
                        <c:v>46115</c:v>
                      </c:pt>
                      <c:pt idx="438">
                        <c:v>46116</c:v>
                      </c:pt>
                      <c:pt idx="439">
                        <c:v>46117</c:v>
                      </c:pt>
                      <c:pt idx="440">
                        <c:v>46118</c:v>
                      </c:pt>
                      <c:pt idx="441">
                        <c:v>46119</c:v>
                      </c:pt>
                      <c:pt idx="442">
                        <c:v>46120</c:v>
                      </c:pt>
                      <c:pt idx="443">
                        <c:v>46121</c:v>
                      </c:pt>
                      <c:pt idx="444">
                        <c:v>46122</c:v>
                      </c:pt>
                      <c:pt idx="445">
                        <c:v>46123</c:v>
                      </c:pt>
                      <c:pt idx="446">
                        <c:v>46124</c:v>
                      </c:pt>
                      <c:pt idx="447">
                        <c:v>46125</c:v>
                      </c:pt>
                      <c:pt idx="448">
                        <c:v>46126</c:v>
                      </c:pt>
                      <c:pt idx="449">
                        <c:v>46127</c:v>
                      </c:pt>
                      <c:pt idx="450">
                        <c:v>46128</c:v>
                      </c:pt>
                      <c:pt idx="451">
                        <c:v>46129</c:v>
                      </c:pt>
                      <c:pt idx="452">
                        <c:v>46130</c:v>
                      </c:pt>
                      <c:pt idx="453">
                        <c:v>46131</c:v>
                      </c:pt>
                      <c:pt idx="454">
                        <c:v>46132</c:v>
                      </c:pt>
                      <c:pt idx="455">
                        <c:v>46133</c:v>
                      </c:pt>
                      <c:pt idx="456">
                        <c:v>46134</c:v>
                      </c:pt>
                      <c:pt idx="457">
                        <c:v>46135</c:v>
                      </c:pt>
                      <c:pt idx="458">
                        <c:v>46136</c:v>
                      </c:pt>
                      <c:pt idx="459">
                        <c:v>46137</c:v>
                      </c:pt>
                      <c:pt idx="460">
                        <c:v>46138</c:v>
                      </c:pt>
                      <c:pt idx="461">
                        <c:v>46139</c:v>
                      </c:pt>
                      <c:pt idx="462">
                        <c:v>46140</c:v>
                      </c:pt>
                      <c:pt idx="463">
                        <c:v>46141</c:v>
                      </c:pt>
                      <c:pt idx="464">
                        <c:v>46142</c:v>
                      </c:pt>
                      <c:pt idx="465">
                        <c:v>46143</c:v>
                      </c:pt>
                      <c:pt idx="466">
                        <c:v>46144</c:v>
                      </c:pt>
                      <c:pt idx="467">
                        <c:v>46145</c:v>
                      </c:pt>
                      <c:pt idx="468">
                        <c:v>46146</c:v>
                      </c:pt>
                      <c:pt idx="469">
                        <c:v>46147</c:v>
                      </c:pt>
                      <c:pt idx="470">
                        <c:v>46148</c:v>
                      </c:pt>
                      <c:pt idx="471">
                        <c:v>46149</c:v>
                      </c:pt>
                      <c:pt idx="472">
                        <c:v>46150</c:v>
                      </c:pt>
                      <c:pt idx="473">
                        <c:v>46151</c:v>
                      </c:pt>
                      <c:pt idx="474">
                        <c:v>46152</c:v>
                      </c:pt>
                      <c:pt idx="475">
                        <c:v>46153</c:v>
                      </c:pt>
                      <c:pt idx="476">
                        <c:v>46154</c:v>
                      </c:pt>
                      <c:pt idx="477">
                        <c:v>46155</c:v>
                      </c:pt>
                      <c:pt idx="478">
                        <c:v>46156</c:v>
                      </c:pt>
                      <c:pt idx="479">
                        <c:v>46157</c:v>
                      </c:pt>
                      <c:pt idx="480">
                        <c:v>46158</c:v>
                      </c:pt>
                      <c:pt idx="481">
                        <c:v>46159</c:v>
                      </c:pt>
                      <c:pt idx="482">
                        <c:v>46160</c:v>
                      </c:pt>
                      <c:pt idx="483">
                        <c:v>46161</c:v>
                      </c:pt>
                      <c:pt idx="484">
                        <c:v>46162</c:v>
                      </c:pt>
                      <c:pt idx="485">
                        <c:v>46163</c:v>
                      </c:pt>
                      <c:pt idx="486">
                        <c:v>46164</c:v>
                      </c:pt>
                      <c:pt idx="487">
                        <c:v>46165</c:v>
                      </c:pt>
                      <c:pt idx="488">
                        <c:v>46166</c:v>
                      </c:pt>
                      <c:pt idx="489">
                        <c:v>46167</c:v>
                      </c:pt>
                      <c:pt idx="490">
                        <c:v>46168</c:v>
                      </c:pt>
                      <c:pt idx="491">
                        <c:v>46169</c:v>
                      </c:pt>
                      <c:pt idx="492">
                        <c:v>46170</c:v>
                      </c:pt>
                      <c:pt idx="493">
                        <c:v>46171</c:v>
                      </c:pt>
                      <c:pt idx="494">
                        <c:v>46172</c:v>
                      </c:pt>
                      <c:pt idx="495">
                        <c:v>46173</c:v>
                      </c:pt>
                      <c:pt idx="496">
                        <c:v>46174</c:v>
                      </c:pt>
                      <c:pt idx="497">
                        <c:v>46175</c:v>
                      </c:pt>
                      <c:pt idx="498">
                        <c:v>46176</c:v>
                      </c:pt>
                      <c:pt idx="499">
                        <c:v>46177</c:v>
                      </c:pt>
                      <c:pt idx="500">
                        <c:v>46178</c:v>
                      </c:pt>
                      <c:pt idx="501">
                        <c:v>46179</c:v>
                      </c:pt>
                      <c:pt idx="502">
                        <c:v>46180</c:v>
                      </c:pt>
                      <c:pt idx="503">
                        <c:v>46181</c:v>
                      </c:pt>
                      <c:pt idx="504">
                        <c:v>46182</c:v>
                      </c:pt>
                      <c:pt idx="505">
                        <c:v>46183</c:v>
                      </c:pt>
                      <c:pt idx="506">
                        <c:v>46184</c:v>
                      </c:pt>
                      <c:pt idx="507">
                        <c:v>46185</c:v>
                      </c:pt>
                      <c:pt idx="508">
                        <c:v>46186</c:v>
                      </c:pt>
                      <c:pt idx="509">
                        <c:v>46187</c:v>
                      </c:pt>
                      <c:pt idx="510">
                        <c:v>46188</c:v>
                      </c:pt>
                      <c:pt idx="511">
                        <c:v>46189</c:v>
                      </c:pt>
                      <c:pt idx="512">
                        <c:v>46190</c:v>
                      </c:pt>
                      <c:pt idx="513">
                        <c:v>46191</c:v>
                      </c:pt>
                      <c:pt idx="514">
                        <c:v>46192</c:v>
                      </c:pt>
                      <c:pt idx="515">
                        <c:v>46193</c:v>
                      </c:pt>
                      <c:pt idx="516">
                        <c:v>46194</c:v>
                      </c:pt>
                      <c:pt idx="517">
                        <c:v>46195</c:v>
                      </c:pt>
                      <c:pt idx="518">
                        <c:v>46196</c:v>
                      </c:pt>
                      <c:pt idx="519">
                        <c:v>46197</c:v>
                      </c:pt>
                      <c:pt idx="520">
                        <c:v>46198</c:v>
                      </c:pt>
                      <c:pt idx="521">
                        <c:v>46199</c:v>
                      </c:pt>
                      <c:pt idx="522">
                        <c:v>46200</c:v>
                      </c:pt>
                      <c:pt idx="523">
                        <c:v>46201</c:v>
                      </c:pt>
                      <c:pt idx="524">
                        <c:v>46202</c:v>
                      </c:pt>
                      <c:pt idx="525">
                        <c:v>46203</c:v>
                      </c:pt>
                      <c:pt idx="526">
                        <c:v>46204</c:v>
                      </c:pt>
                      <c:pt idx="527">
                        <c:v>46205</c:v>
                      </c:pt>
                      <c:pt idx="528">
                        <c:v>46206</c:v>
                      </c:pt>
                      <c:pt idx="529">
                        <c:v>46207</c:v>
                      </c:pt>
                      <c:pt idx="530">
                        <c:v>46208</c:v>
                      </c:pt>
                      <c:pt idx="531">
                        <c:v>46209</c:v>
                      </c:pt>
                      <c:pt idx="532">
                        <c:v>46210</c:v>
                      </c:pt>
                      <c:pt idx="533">
                        <c:v>46211</c:v>
                      </c:pt>
                      <c:pt idx="534">
                        <c:v>46212</c:v>
                      </c:pt>
                      <c:pt idx="535">
                        <c:v>46213</c:v>
                      </c:pt>
                      <c:pt idx="536">
                        <c:v>46214</c:v>
                      </c:pt>
                      <c:pt idx="537">
                        <c:v>46215</c:v>
                      </c:pt>
                      <c:pt idx="538">
                        <c:v>46216</c:v>
                      </c:pt>
                      <c:pt idx="539">
                        <c:v>46217</c:v>
                      </c:pt>
                      <c:pt idx="540">
                        <c:v>46218</c:v>
                      </c:pt>
                      <c:pt idx="541">
                        <c:v>46219</c:v>
                      </c:pt>
                      <c:pt idx="542">
                        <c:v>46220</c:v>
                      </c:pt>
                      <c:pt idx="543">
                        <c:v>46221</c:v>
                      </c:pt>
                      <c:pt idx="544">
                        <c:v>46222</c:v>
                      </c:pt>
                      <c:pt idx="545">
                        <c:v>46223</c:v>
                      </c:pt>
                      <c:pt idx="546">
                        <c:v>46224</c:v>
                      </c:pt>
                      <c:pt idx="547">
                        <c:v>46225</c:v>
                      </c:pt>
                      <c:pt idx="548">
                        <c:v>46226</c:v>
                      </c:pt>
                      <c:pt idx="549">
                        <c:v>46227</c:v>
                      </c:pt>
                      <c:pt idx="550">
                        <c:v>46228</c:v>
                      </c:pt>
                      <c:pt idx="551">
                        <c:v>46229</c:v>
                      </c:pt>
                      <c:pt idx="552">
                        <c:v>46230</c:v>
                      </c:pt>
                      <c:pt idx="553">
                        <c:v>46231</c:v>
                      </c:pt>
                      <c:pt idx="554">
                        <c:v>46232</c:v>
                      </c:pt>
                      <c:pt idx="555">
                        <c:v>46233</c:v>
                      </c:pt>
                      <c:pt idx="556">
                        <c:v>46234</c:v>
                      </c:pt>
                      <c:pt idx="557">
                        <c:v>46235</c:v>
                      </c:pt>
                      <c:pt idx="558">
                        <c:v>46236</c:v>
                      </c:pt>
                      <c:pt idx="559">
                        <c:v>46237</c:v>
                      </c:pt>
                      <c:pt idx="560">
                        <c:v>46238</c:v>
                      </c:pt>
                      <c:pt idx="561">
                        <c:v>46239</c:v>
                      </c:pt>
                      <c:pt idx="562">
                        <c:v>46240</c:v>
                      </c:pt>
                      <c:pt idx="563">
                        <c:v>46241</c:v>
                      </c:pt>
                      <c:pt idx="564">
                        <c:v>46242</c:v>
                      </c:pt>
                      <c:pt idx="565">
                        <c:v>46243</c:v>
                      </c:pt>
                      <c:pt idx="566">
                        <c:v>46244</c:v>
                      </c:pt>
                      <c:pt idx="567">
                        <c:v>46245</c:v>
                      </c:pt>
                      <c:pt idx="568">
                        <c:v>46246</c:v>
                      </c:pt>
                      <c:pt idx="569">
                        <c:v>46247</c:v>
                      </c:pt>
                      <c:pt idx="570">
                        <c:v>46248</c:v>
                      </c:pt>
                      <c:pt idx="571">
                        <c:v>46249</c:v>
                      </c:pt>
                      <c:pt idx="572">
                        <c:v>46250</c:v>
                      </c:pt>
                      <c:pt idx="573">
                        <c:v>46251</c:v>
                      </c:pt>
                      <c:pt idx="574">
                        <c:v>46252</c:v>
                      </c:pt>
                      <c:pt idx="575">
                        <c:v>46253</c:v>
                      </c:pt>
                      <c:pt idx="576">
                        <c:v>46254</c:v>
                      </c:pt>
                      <c:pt idx="577">
                        <c:v>46255</c:v>
                      </c:pt>
                      <c:pt idx="578">
                        <c:v>46256</c:v>
                      </c:pt>
                      <c:pt idx="579">
                        <c:v>46257</c:v>
                      </c:pt>
                      <c:pt idx="580">
                        <c:v>46258</c:v>
                      </c:pt>
                      <c:pt idx="581">
                        <c:v>46259</c:v>
                      </c:pt>
                      <c:pt idx="582">
                        <c:v>46260</c:v>
                      </c:pt>
                      <c:pt idx="583">
                        <c:v>46261</c:v>
                      </c:pt>
                      <c:pt idx="584">
                        <c:v>46262</c:v>
                      </c:pt>
                      <c:pt idx="585">
                        <c:v>46263</c:v>
                      </c:pt>
                      <c:pt idx="586">
                        <c:v>46264</c:v>
                      </c:pt>
                      <c:pt idx="587">
                        <c:v>46265</c:v>
                      </c:pt>
                      <c:pt idx="588">
                        <c:v>46266</c:v>
                      </c:pt>
                      <c:pt idx="589">
                        <c:v>46267</c:v>
                      </c:pt>
                      <c:pt idx="590">
                        <c:v>46268</c:v>
                      </c:pt>
                      <c:pt idx="591">
                        <c:v>46269</c:v>
                      </c:pt>
                      <c:pt idx="592">
                        <c:v>46270</c:v>
                      </c:pt>
                      <c:pt idx="593">
                        <c:v>46271</c:v>
                      </c:pt>
                      <c:pt idx="594">
                        <c:v>46272</c:v>
                      </c:pt>
                      <c:pt idx="595">
                        <c:v>46273</c:v>
                      </c:pt>
                      <c:pt idx="596">
                        <c:v>46274</c:v>
                      </c:pt>
                      <c:pt idx="597">
                        <c:v>46275</c:v>
                      </c:pt>
                      <c:pt idx="598">
                        <c:v>46276</c:v>
                      </c:pt>
                      <c:pt idx="599">
                        <c:v>46277</c:v>
                      </c:pt>
                      <c:pt idx="600">
                        <c:v>46278</c:v>
                      </c:pt>
                      <c:pt idx="601">
                        <c:v>46279</c:v>
                      </c:pt>
                      <c:pt idx="602">
                        <c:v>46280</c:v>
                      </c:pt>
                      <c:pt idx="603">
                        <c:v>46281</c:v>
                      </c:pt>
                      <c:pt idx="604">
                        <c:v>46282</c:v>
                      </c:pt>
                      <c:pt idx="605">
                        <c:v>46283</c:v>
                      </c:pt>
                      <c:pt idx="606">
                        <c:v>46284</c:v>
                      </c:pt>
                      <c:pt idx="607">
                        <c:v>46285</c:v>
                      </c:pt>
                      <c:pt idx="608">
                        <c:v>46286</c:v>
                      </c:pt>
                      <c:pt idx="609">
                        <c:v>46287</c:v>
                      </c:pt>
                      <c:pt idx="610">
                        <c:v>46288</c:v>
                      </c:pt>
                      <c:pt idx="611">
                        <c:v>46289</c:v>
                      </c:pt>
                      <c:pt idx="612">
                        <c:v>46290</c:v>
                      </c:pt>
                      <c:pt idx="613">
                        <c:v>46291</c:v>
                      </c:pt>
                      <c:pt idx="614">
                        <c:v>46292</c:v>
                      </c:pt>
                      <c:pt idx="615">
                        <c:v>46293</c:v>
                      </c:pt>
                      <c:pt idx="616">
                        <c:v>46294</c:v>
                      </c:pt>
                      <c:pt idx="617">
                        <c:v>46295</c:v>
                      </c:pt>
                      <c:pt idx="618">
                        <c:v>46296</c:v>
                      </c:pt>
                      <c:pt idx="619">
                        <c:v>46297</c:v>
                      </c:pt>
                      <c:pt idx="620">
                        <c:v>46298</c:v>
                      </c:pt>
                      <c:pt idx="621">
                        <c:v>46299</c:v>
                      </c:pt>
                      <c:pt idx="622">
                        <c:v>46300</c:v>
                      </c:pt>
                      <c:pt idx="623">
                        <c:v>46301</c:v>
                      </c:pt>
                      <c:pt idx="624">
                        <c:v>46302</c:v>
                      </c:pt>
                      <c:pt idx="625">
                        <c:v>46303</c:v>
                      </c:pt>
                      <c:pt idx="626">
                        <c:v>46304</c:v>
                      </c:pt>
                      <c:pt idx="627">
                        <c:v>46305</c:v>
                      </c:pt>
                      <c:pt idx="628">
                        <c:v>46306</c:v>
                      </c:pt>
                      <c:pt idx="629">
                        <c:v>46307</c:v>
                      </c:pt>
                      <c:pt idx="630">
                        <c:v>46308</c:v>
                      </c:pt>
                      <c:pt idx="631">
                        <c:v>46309</c:v>
                      </c:pt>
                      <c:pt idx="632">
                        <c:v>46310</c:v>
                      </c:pt>
                      <c:pt idx="633">
                        <c:v>46311</c:v>
                      </c:pt>
                      <c:pt idx="634">
                        <c:v>46312</c:v>
                      </c:pt>
                      <c:pt idx="635">
                        <c:v>46313</c:v>
                      </c:pt>
                      <c:pt idx="636">
                        <c:v>46314</c:v>
                      </c:pt>
                      <c:pt idx="637">
                        <c:v>46315</c:v>
                      </c:pt>
                      <c:pt idx="638">
                        <c:v>46316</c:v>
                      </c:pt>
                      <c:pt idx="639">
                        <c:v>46317</c:v>
                      </c:pt>
                      <c:pt idx="640">
                        <c:v>46318</c:v>
                      </c:pt>
                      <c:pt idx="641">
                        <c:v>46319</c:v>
                      </c:pt>
                      <c:pt idx="642">
                        <c:v>46320</c:v>
                      </c:pt>
                      <c:pt idx="643">
                        <c:v>46321</c:v>
                      </c:pt>
                      <c:pt idx="644">
                        <c:v>46322</c:v>
                      </c:pt>
                      <c:pt idx="645">
                        <c:v>46323</c:v>
                      </c:pt>
                      <c:pt idx="646">
                        <c:v>46324</c:v>
                      </c:pt>
                      <c:pt idx="647">
                        <c:v>46325</c:v>
                      </c:pt>
                      <c:pt idx="648">
                        <c:v>46326</c:v>
                      </c:pt>
                      <c:pt idx="649">
                        <c:v>46327</c:v>
                      </c:pt>
                      <c:pt idx="650">
                        <c:v>46328</c:v>
                      </c:pt>
                      <c:pt idx="651">
                        <c:v>46329</c:v>
                      </c:pt>
                      <c:pt idx="652">
                        <c:v>46330</c:v>
                      </c:pt>
                      <c:pt idx="653">
                        <c:v>46331</c:v>
                      </c:pt>
                      <c:pt idx="654">
                        <c:v>46332</c:v>
                      </c:pt>
                      <c:pt idx="655">
                        <c:v>46333</c:v>
                      </c:pt>
                      <c:pt idx="656">
                        <c:v>46334</c:v>
                      </c:pt>
                      <c:pt idx="657">
                        <c:v>46335</c:v>
                      </c:pt>
                      <c:pt idx="658">
                        <c:v>46336</c:v>
                      </c:pt>
                      <c:pt idx="659">
                        <c:v>46337</c:v>
                      </c:pt>
                      <c:pt idx="660">
                        <c:v>46338</c:v>
                      </c:pt>
                      <c:pt idx="661">
                        <c:v>46339</c:v>
                      </c:pt>
                      <c:pt idx="662">
                        <c:v>46340</c:v>
                      </c:pt>
                      <c:pt idx="663">
                        <c:v>46341</c:v>
                      </c:pt>
                      <c:pt idx="664">
                        <c:v>46342</c:v>
                      </c:pt>
                      <c:pt idx="665">
                        <c:v>46343</c:v>
                      </c:pt>
                      <c:pt idx="666">
                        <c:v>46344</c:v>
                      </c:pt>
                      <c:pt idx="667">
                        <c:v>46345</c:v>
                      </c:pt>
                      <c:pt idx="668">
                        <c:v>46346</c:v>
                      </c:pt>
                      <c:pt idx="669">
                        <c:v>46347</c:v>
                      </c:pt>
                      <c:pt idx="670">
                        <c:v>46348</c:v>
                      </c:pt>
                      <c:pt idx="671">
                        <c:v>46349</c:v>
                      </c:pt>
                      <c:pt idx="672">
                        <c:v>46350</c:v>
                      </c:pt>
                      <c:pt idx="673">
                        <c:v>46351</c:v>
                      </c:pt>
                      <c:pt idx="674">
                        <c:v>46352</c:v>
                      </c:pt>
                      <c:pt idx="675">
                        <c:v>46353</c:v>
                      </c:pt>
                      <c:pt idx="676">
                        <c:v>46354</c:v>
                      </c:pt>
                      <c:pt idx="677">
                        <c:v>46355</c:v>
                      </c:pt>
                      <c:pt idx="678">
                        <c:v>46356</c:v>
                      </c:pt>
                      <c:pt idx="679">
                        <c:v>46357</c:v>
                      </c:pt>
                      <c:pt idx="680">
                        <c:v>46358</c:v>
                      </c:pt>
                      <c:pt idx="681">
                        <c:v>46359</c:v>
                      </c:pt>
                      <c:pt idx="682">
                        <c:v>46360</c:v>
                      </c:pt>
                      <c:pt idx="683">
                        <c:v>46361</c:v>
                      </c:pt>
                      <c:pt idx="684">
                        <c:v>46362</c:v>
                      </c:pt>
                      <c:pt idx="685">
                        <c:v>46363</c:v>
                      </c:pt>
                      <c:pt idx="686">
                        <c:v>46364</c:v>
                      </c:pt>
                      <c:pt idx="687">
                        <c:v>46365</c:v>
                      </c:pt>
                      <c:pt idx="688">
                        <c:v>46366</c:v>
                      </c:pt>
                      <c:pt idx="689">
                        <c:v>46367</c:v>
                      </c:pt>
                      <c:pt idx="690">
                        <c:v>46368</c:v>
                      </c:pt>
                      <c:pt idx="691">
                        <c:v>46369</c:v>
                      </c:pt>
                      <c:pt idx="692">
                        <c:v>46370</c:v>
                      </c:pt>
                      <c:pt idx="693">
                        <c:v>46371</c:v>
                      </c:pt>
                      <c:pt idx="694">
                        <c:v>46372</c:v>
                      </c:pt>
                      <c:pt idx="695">
                        <c:v>46373</c:v>
                      </c:pt>
                      <c:pt idx="696">
                        <c:v>46374</c:v>
                      </c:pt>
                      <c:pt idx="697">
                        <c:v>46375</c:v>
                      </c:pt>
                      <c:pt idx="698">
                        <c:v>46376</c:v>
                      </c:pt>
                      <c:pt idx="699">
                        <c:v>46377</c:v>
                      </c:pt>
                      <c:pt idx="700">
                        <c:v>46378</c:v>
                      </c:pt>
                      <c:pt idx="701">
                        <c:v>46379</c:v>
                      </c:pt>
                      <c:pt idx="702">
                        <c:v>46380</c:v>
                      </c:pt>
                      <c:pt idx="703">
                        <c:v>46381</c:v>
                      </c:pt>
                      <c:pt idx="704">
                        <c:v>46382</c:v>
                      </c:pt>
                      <c:pt idx="705">
                        <c:v>46383</c:v>
                      </c:pt>
                      <c:pt idx="706">
                        <c:v>46384</c:v>
                      </c:pt>
                      <c:pt idx="707">
                        <c:v>46385</c:v>
                      </c:pt>
                      <c:pt idx="708">
                        <c:v>46386</c:v>
                      </c:pt>
                      <c:pt idx="709">
                        <c:v>46387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阪上班!$I$264:$GS$264</c15:sqref>
                        </c15:formulaRef>
                      </c:ext>
                    </c:extLst>
                    <c:numCache>
                      <c:formatCode>0_ </c:formatCode>
                      <c:ptCount val="193"/>
                      <c:pt idx="0">
                        <c:v>57</c:v>
                      </c:pt>
                      <c:pt idx="1">
                        <c:v>57</c:v>
                      </c:pt>
                      <c:pt idx="2">
                        <c:v>57</c:v>
                      </c:pt>
                      <c:pt idx="3">
                        <c:v>57</c:v>
                      </c:pt>
                      <c:pt idx="4">
                        <c:v>57</c:v>
                      </c:pt>
                      <c:pt idx="5">
                        <c:v>57</c:v>
                      </c:pt>
                      <c:pt idx="6">
                        <c:v>57</c:v>
                      </c:pt>
                      <c:pt idx="7">
                        <c:v>57</c:v>
                      </c:pt>
                      <c:pt idx="8">
                        <c:v>57</c:v>
                      </c:pt>
                      <c:pt idx="9">
                        <c:v>57</c:v>
                      </c:pt>
                      <c:pt idx="10">
                        <c:v>57</c:v>
                      </c:pt>
                      <c:pt idx="11">
                        <c:v>57</c:v>
                      </c:pt>
                      <c:pt idx="12">
                        <c:v>57</c:v>
                      </c:pt>
                      <c:pt idx="13">
                        <c:v>57</c:v>
                      </c:pt>
                      <c:pt idx="14">
                        <c:v>57</c:v>
                      </c:pt>
                      <c:pt idx="15">
                        <c:v>57</c:v>
                      </c:pt>
                      <c:pt idx="16">
                        <c:v>57</c:v>
                      </c:pt>
                      <c:pt idx="17">
                        <c:v>57</c:v>
                      </c:pt>
                      <c:pt idx="18">
                        <c:v>57</c:v>
                      </c:pt>
                      <c:pt idx="19">
                        <c:v>57</c:v>
                      </c:pt>
                      <c:pt idx="20">
                        <c:v>57</c:v>
                      </c:pt>
                      <c:pt idx="21">
                        <c:v>57</c:v>
                      </c:pt>
                      <c:pt idx="22">
                        <c:v>57</c:v>
                      </c:pt>
                      <c:pt idx="23">
                        <c:v>57</c:v>
                      </c:pt>
                      <c:pt idx="24">
                        <c:v>57</c:v>
                      </c:pt>
                      <c:pt idx="25">
                        <c:v>57</c:v>
                      </c:pt>
                      <c:pt idx="26">
                        <c:v>57</c:v>
                      </c:pt>
                      <c:pt idx="27">
                        <c:v>57</c:v>
                      </c:pt>
                      <c:pt idx="28">
                        <c:v>57</c:v>
                      </c:pt>
                      <c:pt idx="29">
                        <c:v>57</c:v>
                      </c:pt>
                      <c:pt idx="30">
                        <c:v>57</c:v>
                      </c:pt>
                      <c:pt idx="31">
                        <c:v>57</c:v>
                      </c:pt>
                      <c:pt idx="32">
                        <c:v>57</c:v>
                      </c:pt>
                      <c:pt idx="33">
                        <c:v>57</c:v>
                      </c:pt>
                      <c:pt idx="34">
                        <c:v>57</c:v>
                      </c:pt>
                      <c:pt idx="35">
                        <c:v>57</c:v>
                      </c:pt>
                      <c:pt idx="36">
                        <c:v>57</c:v>
                      </c:pt>
                      <c:pt idx="37">
                        <c:v>57</c:v>
                      </c:pt>
                      <c:pt idx="38">
                        <c:v>57</c:v>
                      </c:pt>
                      <c:pt idx="39">
                        <c:v>57</c:v>
                      </c:pt>
                      <c:pt idx="40">
                        <c:v>57</c:v>
                      </c:pt>
                      <c:pt idx="41">
                        <c:v>57</c:v>
                      </c:pt>
                      <c:pt idx="42">
                        <c:v>57</c:v>
                      </c:pt>
                      <c:pt idx="43">
                        <c:v>57</c:v>
                      </c:pt>
                      <c:pt idx="44">
                        <c:v>57</c:v>
                      </c:pt>
                      <c:pt idx="45">
                        <c:v>57</c:v>
                      </c:pt>
                      <c:pt idx="46">
                        <c:v>57</c:v>
                      </c:pt>
                      <c:pt idx="47">
                        <c:v>57</c:v>
                      </c:pt>
                      <c:pt idx="48">
                        <c:v>57</c:v>
                      </c:pt>
                      <c:pt idx="49">
                        <c:v>57</c:v>
                      </c:pt>
                      <c:pt idx="50">
                        <c:v>57</c:v>
                      </c:pt>
                      <c:pt idx="51">
                        <c:v>57</c:v>
                      </c:pt>
                      <c:pt idx="52">
                        <c:v>57</c:v>
                      </c:pt>
                      <c:pt idx="53">
                        <c:v>57</c:v>
                      </c:pt>
                      <c:pt idx="54">
                        <c:v>57</c:v>
                      </c:pt>
                      <c:pt idx="55">
                        <c:v>57</c:v>
                      </c:pt>
                      <c:pt idx="56">
                        <c:v>57</c:v>
                      </c:pt>
                      <c:pt idx="57">
                        <c:v>57</c:v>
                      </c:pt>
                      <c:pt idx="58">
                        <c:v>57</c:v>
                      </c:pt>
                      <c:pt idx="59">
                        <c:v>57</c:v>
                      </c:pt>
                      <c:pt idx="60">
                        <c:v>57</c:v>
                      </c:pt>
                      <c:pt idx="61">
                        <c:v>57</c:v>
                      </c:pt>
                      <c:pt idx="62">
                        <c:v>57</c:v>
                      </c:pt>
                      <c:pt idx="63">
                        <c:v>57</c:v>
                      </c:pt>
                      <c:pt idx="64">
                        <c:v>57</c:v>
                      </c:pt>
                      <c:pt idx="65">
                        <c:v>57</c:v>
                      </c:pt>
                      <c:pt idx="66">
                        <c:v>57</c:v>
                      </c:pt>
                      <c:pt idx="67">
                        <c:v>57</c:v>
                      </c:pt>
                      <c:pt idx="68">
                        <c:v>57</c:v>
                      </c:pt>
                      <c:pt idx="69">
                        <c:v>57</c:v>
                      </c:pt>
                      <c:pt idx="70">
                        <c:v>57</c:v>
                      </c:pt>
                      <c:pt idx="71">
                        <c:v>57</c:v>
                      </c:pt>
                      <c:pt idx="72">
                        <c:v>57</c:v>
                      </c:pt>
                      <c:pt idx="73">
                        <c:v>57</c:v>
                      </c:pt>
                      <c:pt idx="74">
                        <c:v>57</c:v>
                      </c:pt>
                      <c:pt idx="75">
                        <c:v>57</c:v>
                      </c:pt>
                      <c:pt idx="76">
                        <c:v>57</c:v>
                      </c:pt>
                      <c:pt idx="77">
                        <c:v>57</c:v>
                      </c:pt>
                      <c:pt idx="78">
                        <c:v>57</c:v>
                      </c:pt>
                      <c:pt idx="79">
                        <c:v>57</c:v>
                      </c:pt>
                      <c:pt idx="80">
                        <c:v>57</c:v>
                      </c:pt>
                      <c:pt idx="81">
                        <c:v>57</c:v>
                      </c:pt>
                      <c:pt idx="82">
                        <c:v>57</c:v>
                      </c:pt>
                      <c:pt idx="83">
                        <c:v>57</c:v>
                      </c:pt>
                      <c:pt idx="84">
                        <c:v>57</c:v>
                      </c:pt>
                      <c:pt idx="85">
                        <c:v>57</c:v>
                      </c:pt>
                      <c:pt idx="86">
                        <c:v>57</c:v>
                      </c:pt>
                      <c:pt idx="87">
                        <c:v>57</c:v>
                      </c:pt>
                      <c:pt idx="88">
                        <c:v>57</c:v>
                      </c:pt>
                      <c:pt idx="89">
                        <c:v>57</c:v>
                      </c:pt>
                      <c:pt idx="90">
                        <c:v>57</c:v>
                      </c:pt>
                      <c:pt idx="91">
                        <c:v>57</c:v>
                      </c:pt>
                      <c:pt idx="92">
                        <c:v>57</c:v>
                      </c:pt>
                      <c:pt idx="93">
                        <c:v>57</c:v>
                      </c:pt>
                      <c:pt idx="94">
                        <c:v>57</c:v>
                      </c:pt>
                      <c:pt idx="95">
                        <c:v>57</c:v>
                      </c:pt>
                      <c:pt idx="96">
                        <c:v>57</c:v>
                      </c:pt>
                      <c:pt idx="97">
                        <c:v>57</c:v>
                      </c:pt>
                      <c:pt idx="98">
                        <c:v>57</c:v>
                      </c:pt>
                      <c:pt idx="99">
                        <c:v>57</c:v>
                      </c:pt>
                      <c:pt idx="100">
                        <c:v>57</c:v>
                      </c:pt>
                      <c:pt idx="101">
                        <c:v>57</c:v>
                      </c:pt>
                      <c:pt idx="102">
                        <c:v>57</c:v>
                      </c:pt>
                      <c:pt idx="103">
                        <c:v>57</c:v>
                      </c:pt>
                      <c:pt idx="104">
                        <c:v>57</c:v>
                      </c:pt>
                      <c:pt idx="105">
                        <c:v>57</c:v>
                      </c:pt>
                      <c:pt idx="106">
                        <c:v>57</c:v>
                      </c:pt>
                      <c:pt idx="107">
                        <c:v>57</c:v>
                      </c:pt>
                      <c:pt idx="108">
                        <c:v>57</c:v>
                      </c:pt>
                      <c:pt idx="109">
                        <c:v>57</c:v>
                      </c:pt>
                      <c:pt idx="110">
                        <c:v>57</c:v>
                      </c:pt>
                      <c:pt idx="111">
                        <c:v>57</c:v>
                      </c:pt>
                      <c:pt idx="112">
                        <c:v>57</c:v>
                      </c:pt>
                      <c:pt idx="113">
                        <c:v>57</c:v>
                      </c:pt>
                      <c:pt idx="114">
                        <c:v>57</c:v>
                      </c:pt>
                      <c:pt idx="115">
                        <c:v>57</c:v>
                      </c:pt>
                      <c:pt idx="116">
                        <c:v>57</c:v>
                      </c:pt>
                      <c:pt idx="117">
                        <c:v>57</c:v>
                      </c:pt>
                      <c:pt idx="118">
                        <c:v>57</c:v>
                      </c:pt>
                      <c:pt idx="119">
                        <c:v>57</c:v>
                      </c:pt>
                      <c:pt idx="120">
                        <c:v>57</c:v>
                      </c:pt>
                      <c:pt idx="121">
                        <c:v>57</c:v>
                      </c:pt>
                      <c:pt idx="122">
                        <c:v>57</c:v>
                      </c:pt>
                      <c:pt idx="123">
                        <c:v>57</c:v>
                      </c:pt>
                      <c:pt idx="124">
                        <c:v>57</c:v>
                      </c:pt>
                      <c:pt idx="125">
                        <c:v>57</c:v>
                      </c:pt>
                      <c:pt idx="126">
                        <c:v>57</c:v>
                      </c:pt>
                      <c:pt idx="127">
                        <c:v>57</c:v>
                      </c:pt>
                      <c:pt idx="128">
                        <c:v>57</c:v>
                      </c:pt>
                      <c:pt idx="129">
                        <c:v>57</c:v>
                      </c:pt>
                      <c:pt idx="130">
                        <c:v>57</c:v>
                      </c:pt>
                      <c:pt idx="131">
                        <c:v>57</c:v>
                      </c:pt>
                      <c:pt idx="132">
                        <c:v>57</c:v>
                      </c:pt>
                      <c:pt idx="133">
                        <c:v>57</c:v>
                      </c:pt>
                      <c:pt idx="134">
                        <c:v>57</c:v>
                      </c:pt>
                      <c:pt idx="135">
                        <c:v>57</c:v>
                      </c:pt>
                      <c:pt idx="136">
                        <c:v>57</c:v>
                      </c:pt>
                      <c:pt idx="137">
                        <c:v>57</c:v>
                      </c:pt>
                      <c:pt idx="138">
                        <c:v>57</c:v>
                      </c:pt>
                      <c:pt idx="139">
                        <c:v>57</c:v>
                      </c:pt>
                      <c:pt idx="140">
                        <c:v>57</c:v>
                      </c:pt>
                      <c:pt idx="141">
                        <c:v>57</c:v>
                      </c:pt>
                      <c:pt idx="142">
                        <c:v>57</c:v>
                      </c:pt>
                      <c:pt idx="143">
                        <c:v>57</c:v>
                      </c:pt>
                      <c:pt idx="144">
                        <c:v>57</c:v>
                      </c:pt>
                      <c:pt idx="145">
                        <c:v>57</c:v>
                      </c:pt>
                      <c:pt idx="146">
                        <c:v>57</c:v>
                      </c:pt>
                      <c:pt idx="147">
                        <c:v>57</c:v>
                      </c:pt>
                      <c:pt idx="148">
                        <c:v>57</c:v>
                      </c:pt>
                      <c:pt idx="149">
                        <c:v>57</c:v>
                      </c:pt>
                      <c:pt idx="150">
                        <c:v>57</c:v>
                      </c:pt>
                      <c:pt idx="151">
                        <c:v>57</c:v>
                      </c:pt>
                      <c:pt idx="152">
                        <c:v>57</c:v>
                      </c:pt>
                      <c:pt idx="153">
                        <c:v>57</c:v>
                      </c:pt>
                      <c:pt idx="154">
                        <c:v>57</c:v>
                      </c:pt>
                      <c:pt idx="155">
                        <c:v>57</c:v>
                      </c:pt>
                      <c:pt idx="156">
                        <c:v>57</c:v>
                      </c:pt>
                      <c:pt idx="157">
                        <c:v>57</c:v>
                      </c:pt>
                      <c:pt idx="158">
                        <c:v>57</c:v>
                      </c:pt>
                      <c:pt idx="159">
                        <c:v>57</c:v>
                      </c:pt>
                      <c:pt idx="160">
                        <c:v>57</c:v>
                      </c:pt>
                      <c:pt idx="161">
                        <c:v>57</c:v>
                      </c:pt>
                      <c:pt idx="162">
                        <c:v>57</c:v>
                      </c:pt>
                      <c:pt idx="163">
                        <c:v>57</c:v>
                      </c:pt>
                      <c:pt idx="164">
                        <c:v>57</c:v>
                      </c:pt>
                      <c:pt idx="165">
                        <c:v>57</c:v>
                      </c:pt>
                      <c:pt idx="166">
                        <c:v>57</c:v>
                      </c:pt>
                      <c:pt idx="167">
                        <c:v>57</c:v>
                      </c:pt>
                      <c:pt idx="168">
                        <c:v>57</c:v>
                      </c:pt>
                      <c:pt idx="169">
                        <c:v>57</c:v>
                      </c:pt>
                      <c:pt idx="170">
                        <c:v>57</c:v>
                      </c:pt>
                      <c:pt idx="171">
                        <c:v>57</c:v>
                      </c:pt>
                      <c:pt idx="172">
                        <c:v>57</c:v>
                      </c:pt>
                      <c:pt idx="173">
                        <c:v>57</c:v>
                      </c:pt>
                      <c:pt idx="174">
                        <c:v>57</c:v>
                      </c:pt>
                      <c:pt idx="175">
                        <c:v>57</c:v>
                      </c:pt>
                      <c:pt idx="176">
                        <c:v>57</c:v>
                      </c:pt>
                      <c:pt idx="177">
                        <c:v>57</c:v>
                      </c:pt>
                      <c:pt idx="178">
                        <c:v>57</c:v>
                      </c:pt>
                      <c:pt idx="179">
                        <c:v>57</c:v>
                      </c:pt>
                      <c:pt idx="180">
                        <c:v>57</c:v>
                      </c:pt>
                      <c:pt idx="181">
                        <c:v>57</c:v>
                      </c:pt>
                      <c:pt idx="182">
                        <c:v>57</c:v>
                      </c:pt>
                      <c:pt idx="183">
                        <c:v>57</c:v>
                      </c:pt>
                      <c:pt idx="184">
                        <c:v>57</c:v>
                      </c:pt>
                      <c:pt idx="185">
                        <c:v>57</c:v>
                      </c:pt>
                      <c:pt idx="186">
                        <c:v>57</c:v>
                      </c:pt>
                      <c:pt idx="187">
                        <c:v>57</c:v>
                      </c:pt>
                      <c:pt idx="188">
                        <c:v>57</c:v>
                      </c:pt>
                      <c:pt idx="189">
                        <c:v>57</c:v>
                      </c:pt>
                      <c:pt idx="190">
                        <c:v>57</c:v>
                      </c:pt>
                      <c:pt idx="191">
                        <c:v>57</c:v>
                      </c:pt>
                      <c:pt idx="192">
                        <c:v>57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2-AF8D-48B0-B429-9299AFC50B8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v>阪上班２H残業ﾍﾟｰｽﾗｲﾝ</c:v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阪上班!$OP$264:$APW$264</c:f>
              <c:numCache>
                <c:formatCode>0_ </c:formatCode>
                <c:ptCount val="710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  <c:pt idx="4">
                  <c:v>57</c:v>
                </c:pt>
                <c:pt idx="5">
                  <c:v>57</c:v>
                </c:pt>
                <c:pt idx="6">
                  <c:v>57</c:v>
                </c:pt>
                <c:pt idx="7">
                  <c:v>57</c:v>
                </c:pt>
                <c:pt idx="8">
                  <c:v>57</c:v>
                </c:pt>
                <c:pt idx="9">
                  <c:v>57</c:v>
                </c:pt>
                <c:pt idx="10">
                  <c:v>57</c:v>
                </c:pt>
                <c:pt idx="11">
                  <c:v>47.5</c:v>
                </c:pt>
                <c:pt idx="12">
                  <c:v>47.5</c:v>
                </c:pt>
                <c:pt idx="13">
                  <c:v>47.5</c:v>
                </c:pt>
                <c:pt idx="14">
                  <c:v>47.5</c:v>
                </c:pt>
                <c:pt idx="15">
                  <c:v>47.5</c:v>
                </c:pt>
                <c:pt idx="16">
                  <c:v>47.5</c:v>
                </c:pt>
                <c:pt idx="17">
                  <c:v>47.5</c:v>
                </c:pt>
                <c:pt idx="18">
                  <c:v>47.5</c:v>
                </c:pt>
                <c:pt idx="19">
                  <c:v>47.5</c:v>
                </c:pt>
                <c:pt idx="20">
                  <c:v>47.5</c:v>
                </c:pt>
                <c:pt idx="21">
                  <c:v>47.5</c:v>
                </c:pt>
                <c:pt idx="22">
                  <c:v>57</c:v>
                </c:pt>
                <c:pt idx="23">
                  <c:v>57</c:v>
                </c:pt>
                <c:pt idx="24">
                  <c:v>57</c:v>
                </c:pt>
                <c:pt idx="25">
                  <c:v>57</c:v>
                </c:pt>
                <c:pt idx="26">
                  <c:v>57</c:v>
                </c:pt>
                <c:pt idx="27">
                  <c:v>57</c:v>
                </c:pt>
                <c:pt idx="28">
                  <c:v>57</c:v>
                </c:pt>
                <c:pt idx="29">
                  <c:v>57</c:v>
                </c:pt>
                <c:pt idx="30">
                  <c:v>57</c:v>
                </c:pt>
                <c:pt idx="31">
                  <c:v>57</c:v>
                </c:pt>
                <c:pt idx="32">
                  <c:v>57</c:v>
                </c:pt>
                <c:pt idx="33">
                  <c:v>57</c:v>
                </c:pt>
                <c:pt idx="34">
                  <c:v>57</c:v>
                </c:pt>
                <c:pt idx="35">
                  <c:v>57</c:v>
                </c:pt>
                <c:pt idx="36">
                  <c:v>57</c:v>
                </c:pt>
                <c:pt idx="37">
                  <c:v>57</c:v>
                </c:pt>
                <c:pt idx="38">
                  <c:v>57</c:v>
                </c:pt>
                <c:pt idx="39">
                  <c:v>57</c:v>
                </c:pt>
                <c:pt idx="40">
                  <c:v>57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57</c:v>
                </c:pt>
                <c:pt idx="46">
                  <c:v>57</c:v>
                </c:pt>
                <c:pt idx="47">
                  <c:v>57</c:v>
                </c:pt>
                <c:pt idx="48">
                  <c:v>57</c:v>
                </c:pt>
                <c:pt idx="49">
                  <c:v>57</c:v>
                </c:pt>
                <c:pt idx="50">
                  <c:v>57</c:v>
                </c:pt>
                <c:pt idx="51">
                  <c:v>57</c:v>
                </c:pt>
                <c:pt idx="52">
                  <c:v>57</c:v>
                </c:pt>
                <c:pt idx="53">
                  <c:v>57</c:v>
                </c:pt>
                <c:pt idx="54">
                  <c:v>57</c:v>
                </c:pt>
                <c:pt idx="55">
                  <c:v>57</c:v>
                </c:pt>
                <c:pt idx="56">
                  <c:v>57</c:v>
                </c:pt>
                <c:pt idx="57">
                  <c:v>57</c:v>
                </c:pt>
                <c:pt idx="58">
                  <c:v>57</c:v>
                </c:pt>
                <c:pt idx="59">
                  <c:v>57</c:v>
                </c:pt>
                <c:pt idx="60">
                  <c:v>57</c:v>
                </c:pt>
                <c:pt idx="61">
                  <c:v>57</c:v>
                </c:pt>
                <c:pt idx="62">
                  <c:v>57</c:v>
                </c:pt>
                <c:pt idx="63">
                  <c:v>57</c:v>
                </c:pt>
                <c:pt idx="64">
                  <c:v>57</c:v>
                </c:pt>
                <c:pt idx="65">
                  <c:v>57</c:v>
                </c:pt>
                <c:pt idx="66">
                  <c:v>57</c:v>
                </c:pt>
                <c:pt idx="67">
                  <c:v>57</c:v>
                </c:pt>
                <c:pt idx="68">
                  <c:v>57</c:v>
                </c:pt>
                <c:pt idx="69">
                  <c:v>57</c:v>
                </c:pt>
                <c:pt idx="70">
                  <c:v>57</c:v>
                </c:pt>
                <c:pt idx="71">
                  <c:v>57</c:v>
                </c:pt>
                <c:pt idx="72">
                  <c:v>57</c:v>
                </c:pt>
                <c:pt idx="73">
                  <c:v>57</c:v>
                </c:pt>
                <c:pt idx="74">
                  <c:v>57</c:v>
                </c:pt>
                <c:pt idx="75">
                  <c:v>57</c:v>
                </c:pt>
                <c:pt idx="76">
                  <c:v>57</c:v>
                </c:pt>
                <c:pt idx="77">
                  <c:v>57</c:v>
                </c:pt>
                <c:pt idx="78">
                  <c:v>57</c:v>
                </c:pt>
                <c:pt idx="79">
                  <c:v>57</c:v>
                </c:pt>
                <c:pt idx="80">
                  <c:v>57</c:v>
                </c:pt>
                <c:pt idx="81">
                  <c:v>57</c:v>
                </c:pt>
                <c:pt idx="82">
                  <c:v>57</c:v>
                </c:pt>
                <c:pt idx="83">
                  <c:v>57</c:v>
                </c:pt>
                <c:pt idx="84">
                  <c:v>57</c:v>
                </c:pt>
                <c:pt idx="85">
                  <c:v>57</c:v>
                </c:pt>
                <c:pt idx="86">
                  <c:v>57</c:v>
                </c:pt>
                <c:pt idx="87">
                  <c:v>57</c:v>
                </c:pt>
                <c:pt idx="88">
                  <c:v>57</c:v>
                </c:pt>
                <c:pt idx="89">
                  <c:v>57</c:v>
                </c:pt>
                <c:pt idx="90">
                  <c:v>57</c:v>
                </c:pt>
                <c:pt idx="91">
                  <c:v>57</c:v>
                </c:pt>
                <c:pt idx="92">
                  <c:v>57</c:v>
                </c:pt>
                <c:pt idx="93">
                  <c:v>57</c:v>
                </c:pt>
                <c:pt idx="94">
                  <c:v>57</c:v>
                </c:pt>
                <c:pt idx="95">
                  <c:v>57</c:v>
                </c:pt>
                <c:pt idx="96">
                  <c:v>57</c:v>
                </c:pt>
                <c:pt idx="97">
                  <c:v>57</c:v>
                </c:pt>
                <c:pt idx="98">
                  <c:v>57</c:v>
                </c:pt>
                <c:pt idx="99">
                  <c:v>57</c:v>
                </c:pt>
                <c:pt idx="100">
                  <c:v>57</c:v>
                </c:pt>
                <c:pt idx="101">
                  <c:v>57</c:v>
                </c:pt>
                <c:pt idx="102">
                  <c:v>57</c:v>
                </c:pt>
                <c:pt idx="103">
                  <c:v>57</c:v>
                </c:pt>
                <c:pt idx="104">
                  <c:v>57</c:v>
                </c:pt>
                <c:pt idx="105">
                  <c:v>57</c:v>
                </c:pt>
                <c:pt idx="106">
                  <c:v>57</c:v>
                </c:pt>
                <c:pt idx="107">
                  <c:v>57</c:v>
                </c:pt>
                <c:pt idx="108">
                  <c:v>57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57</c:v>
                </c:pt>
                <c:pt idx="113">
                  <c:v>57</c:v>
                </c:pt>
                <c:pt idx="114">
                  <c:v>57</c:v>
                </c:pt>
                <c:pt idx="115">
                  <c:v>57</c:v>
                </c:pt>
                <c:pt idx="116">
                  <c:v>57</c:v>
                </c:pt>
                <c:pt idx="117">
                  <c:v>57</c:v>
                </c:pt>
                <c:pt idx="118">
                  <c:v>57</c:v>
                </c:pt>
                <c:pt idx="119">
                  <c:v>57</c:v>
                </c:pt>
                <c:pt idx="120">
                  <c:v>57</c:v>
                </c:pt>
                <c:pt idx="121">
                  <c:v>57</c:v>
                </c:pt>
                <c:pt idx="122">
                  <c:v>57</c:v>
                </c:pt>
                <c:pt idx="123">
                  <c:v>57</c:v>
                </c:pt>
                <c:pt idx="124">
                  <c:v>57</c:v>
                </c:pt>
                <c:pt idx="125">
                  <c:v>57</c:v>
                </c:pt>
                <c:pt idx="126">
                  <c:v>57</c:v>
                </c:pt>
                <c:pt idx="127">
                  <c:v>57</c:v>
                </c:pt>
                <c:pt idx="128">
                  <c:v>57</c:v>
                </c:pt>
                <c:pt idx="129">
                  <c:v>57</c:v>
                </c:pt>
                <c:pt idx="130">
                  <c:v>57</c:v>
                </c:pt>
                <c:pt idx="131">
                  <c:v>57</c:v>
                </c:pt>
                <c:pt idx="132">
                  <c:v>57</c:v>
                </c:pt>
                <c:pt idx="133">
                  <c:v>57</c:v>
                </c:pt>
                <c:pt idx="134">
                  <c:v>57</c:v>
                </c:pt>
                <c:pt idx="135">
                  <c:v>57</c:v>
                </c:pt>
                <c:pt idx="136">
                  <c:v>57</c:v>
                </c:pt>
                <c:pt idx="137">
                  <c:v>57</c:v>
                </c:pt>
                <c:pt idx="138">
                  <c:v>57</c:v>
                </c:pt>
                <c:pt idx="139">
                  <c:v>57</c:v>
                </c:pt>
                <c:pt idx="140">
                  <c:v>57</c:v>
                </c:pt>
                <c:pt idx="141">
                  <c:v>57</c:v>
                </c:pt>
                <c:pt idx="142">
                  <c:v>57</c:v>
                </c:pt>
                <c:pt idx="143">
                  <c:v>57</c:v>
                </c:pt>
                <c:pt idx="144">
                  <c:v>57</c:v>
                </c:pt>
                <c:pt idx="145">
                  <c:v>57</c:v>
                </c:pt>
                <c:pt idx="146">
                  <c:v>57</c:v>
                </c:pt>
                <c:pt idx="147">
                  <c:v>57</c:v>
                </c:pt>
                <c:pt idx="148">
                  <c:v>57</c:v>
                </c:pt>
                <c:pt idx="149">
                  <c:v>57</c:v>
                </c:pt>
                <c:pt idx="150">
                  <c:v>57</c:v>
                </c:pt>
                <c:pt idx="151">
                  <c:v>57</c:v>
                </c:pt>
                <c:pt idx="152">
                  <c:v>57</c:v>
                </c:pt>
                <c:pt idx="153">
                  <c:v>57</c:v>
                </c:pt>
                <c:pt idx="154">
                  <c:v>57</c:v>
                </c:pt>
                <c:pt idx="155">
                  <c:v>57</c:v>
                </c:pt>
                <c:pt idx="156">
                  <c:v>57</c:v>
                </c:pt>
                <c:pt idx="157">
                  <c:v>57</c:v>
                </c:pt>
                <c:pt idx="158">
                  <c:v>57</c:v>
                </c:pt>
                <c:pt idx="159">
                  <c:v>57</c:v>
                </c:pt>
                <c:pt idx="160">
                  <c:v>57</c:v>
                </c:pt>
                <c:pt idx="161">
                  <c:v>57</c:v>
                </c:pt>
                <c:pt idx="162">
                  <c:v>57</c:v>
                </c:pt>
                <c:pt idx="163">
                  <c:v>57</c:v>
                </c:pt>
                <c:pt idx="164">
                  <c:v>57</c:v>
                </c:pt>
                <c:pt idx="165">
                  <c:v>57</c:v>
                </c:pt>
                <c:pt idx="166">
                  <c:v>57</c:v>
                </c:pt>
                <c:pt idx="167">
                  <c:v>57</c:v>
                </c:pt>
                <c:pt idx="168">
                  <c:v>57</c:v>
                </c:pt>
                <c:pt idx="169">
                  <c:v>57</c:v>
                </c:pt>
                <c:pt idx="170">
                  <c:v>57</c:v>
                </c:pt>
                <c:pt idx="171">
                  <c:v>57</c:v>
                </c:pt>
                <c:pt idx="172">
                  <c:v>57</c:v>
                </c:pt>
                <c:pt idx="173">
                  <c:v>57</c:v>
                </c:pt>
                <c:pt idx="174">
                  <c:v>57</c:v>
                </c:pt>
                <c:pt idx="175">
                  <c:v>57</c:v>
                </c:pt>
                <c:pt idx="176">
                  <c:v>57</c:v>
                </c:pt>
                <c:pt idx="177">
                  <c:v>57</c:v>
                </c:pt>
                <c:pt idx="178">
                  <c:v>57</c:v>
                </c:pt>
                <c:pt idx="179">
                  <c:v>57</c:v>
                </c:pt>
                <c:pt idx="180">
                  <c:v>57</c:v>
                </c:pt>
                <c:pt idx="181">
                  <c:v>57</c:v>
                </c:pt>
                <c:pt idx="182">
                  <c:v>57</c:v>
                </c:pt>
                <c:pt idx="183">
                  <c:v>57</c:v>
                </c:pt>
                <c:pt idx="184">
                  <c:v>57</c:v>
                </c:pt>
                <c:pt idx="185">
                  <c:v>57</c:v>
                </c:pt>
                <c:pt idx="186">
                  <c:v>57</c:v>
                </c:pt>
                <c:pt idx="187">
                  <c:v>57</c:v>
                </c:pt>
                <c:pt idx="188">
                  <c:v>57</c:v>
                </c:pt>
                <c:pt idx="189">
                  <c:v>57</c:v>
                </c:pt>
                <c:pt idx="190">
                  <c:v>57</c:v>
                </c:pt>
                <c:pt idx="191">
                  <c:v>57</c:v>
                </c:pt>
                <c:pt idx="192">
                  <c:v>57</c:v>
                </c:pt>
                <c:pt idx="193">
                  <c:v>57</c:v>
                </c:pt>
                <c:pt idx="194">
                  <c:v>57</c:v>
                </c:pt>
                <c:pt idx="195">
                  <c:v>57</c:v>
                </c:pt>
                <c:pt idx="196">
                  <c:v>57</c:v>
                </c:pt>
                <c:pt idx="197">
                  <c:v>57</c:v>
                </c:pt>
                <c:pt idx="198">
                  <c:v>57</c:v>
                </c:pt>
                <c:pt idx="199">
                  <c:v>57</c:v>
                </c:pt>
                <c:pt idx="200">
                  <c:v>57</c:v>
                </c:pt>
                <c:pt idx="201">
                  <c:v>57</c:v>
                </c:pt>
                <c:pt idx="202">
                  <c:v>57</c:v>
                </c:pt>
                <c:pt idx="203">
                  <c:v>57</c:v>
                </c:pt>
                <c:pt idx="204">
                  <c:v>57</c:v>
                </c:pt>
                <c:pt idx="205">
                  <c:v>57</c:v>
                </c:pt>
                <c:pt idx="206">
                  <c:v>57</c:v>
                </c:pt>
                <c:pt idx="207">
                  <c:v>57</c:v>
                </c:pt>
                <c:pt idx="208">
                  <c:v>57</c:v>
                </c:pt>
                <c:pt idx="209">
                  <c:v>57</c:v>
                </c:pt>
                <c:pt idx="210">
                  <c:v>57</c:v>
                </c:pt>
                <c:pt idx="211">
                  <c:v>57</c:v>
                </c:pt>
                <c:pt idx="212">
                  <c:v>57</c:v>
                </c:pt>
                <c:pt idx="213">
                  <c:v>57</c:v>
                </c:pt>
                <c:pt idx="214">
                  <c:v>57</c:v>
                </c:pt>
                <c:pt idx="215">
                  <c:v>57</c:v>
                </c:pt>
                <c:pt idx="216">
                  <c:v>57</c:v>
                </c:pt>
                <c:pt idx="217">
                  <c:v>57</c:v>
                </c:pt>
                <c:pt idx="218">
                  <c:v>57</c:v>
                </c:pt>
                <c:pt idx="219">
                  <c:v>57</c:v>
                </c:pt>
                <c:pt idx="220">
                  <c:v>57</c:v>
                </c:pt>
                <c:pt idx="221">
                  <c:v>57</c:v>
                </c:pt>
                <c:pt idx="222">
                  <c:v>57</c:v>
                </c:pt>
                <c:pt idx="223">
                  <c:v>57</c:v>
                </c:pt>
                <c:pt idx="224">
                  <c:v>57</c:v>
                </c:pt>
                <c:pt idx="225">
                  <c:v>57</c:v>
                </c:pt>
                <c:pt idx="226">
                  <c:v>57</c:v>
                </c:pt>
                <c:pt idx="227">
                  <c:v>57</c:v>
                </c:pt>
                <c:pt idx="228">
                  <c:v>57</c:v>
                </c:pt>
                <c:pt idx="229">
                  <c:v>57</c:v>
                </c:pt>
                <c:pt idx="230">
                  <c:v>57</c:v>
                </c:pt>
                <c:pt idx="231">
                  <c:v>57</c:v>
                </c:pt>
                <c:pt idx="232">
                  <c:v>57</c:v>
                </c:pt>
                <c:pt idx="233">
                  <c:v>57</c:v>
                </c:pt>
                <c:pt idx="234">
                  <c:v>57</c:v>
                </c:pt>
                <c:pt idx="235">
                  <c:v>57</c:v>
                </c:pt>
                <c:pt idx="236">
                  <c:v>57</c:v>
                </c:pt>
                <c:pt idx="237">
                  <c:v>57</c:v>
                </c:pt>
                <c:pt idx="238">
                  <c:v>57</c:v>
                </c:pt>
                <c:pt idx="239">
                  <c:v>57</c:v>
                </c:pt>
                <c:pt idx="240">
                  <c:v>57</c:v>
                </c:pt>
                <c:pt idx="241">
                  <c:v>57</c:v>
                </c:pt>
                <c:pt idx="242">
                  <c:v>57</c:v>
                </c:pt>
                <c:pt idx="243">
                  <c:v>57</c:v>
                </c:pt>
                <c:pt idx="244">
                  <c:v>57</c:v>
                </c:pt>
                <c:pt idx="245">
                  <c:v>57</c:v>
                </c:pt>
                <c:pt idx="246">
                  <c:v>57</c:v>
                </c:pt>
                <c:pt idx="247">
                  <c:v>57</c:v>
                </c:pt>
                <c:pt idx="248">
                  <c:v>57</c:v>
                </c:pt>
                <c:pt idx="249">
                  <c:v>57</c:v>
                </c:pt>
                <c:pt idx="250">
                  <c:v>57</c:v>
                </c:pt>
                <c:pt idx="251">
                  <c:v>57</c:v>
                </c:pt>
                <c:pt idx="252">
                  <c:v>57</c:v>
                </c:pt>
                <c:pt idx="253">
                  <c:v>57</c:v>
                </c:pt>
                <c:pt idx="254">
                  <c:v>57</c:v>
                </c:pt>
                <c:pt idx="255">
                  <c:v>57</c:v>
                </c:pt>
                <c:pt idx="256">
                  <c:v>57</c:v>
                </c:pt>
                <c:pt idx="257">
                  <c:v>57</c:v>
                </c:pt>
                <c:pt idx="258">
                  <c:v>57</c:v>
                </c:pt>
                <c:pt idx="259">
                  <c:v>57</c:v>
                </c:pt>
                <c:pt idx="260">
                  <c:v>57</c:v>
                </c:pt>
                <c:pt idx="261">
                  <c:v>57</c:v>
                </c:pt>
                <c:pt idx="262">
                  <c:v>57</c:v>
                </c:pt>
                <c:pt idx="263">
                  <c:v>57</c:v>
                </c:pt>
                <c:pt idx="264">
                  <c:v>57</c:v>
                </c:pt>
                <c:pt idx="265">
                  <c:v>57</c:v>
                </c:pt>
                <c:pt idx="266">
                  <c:v>57</c:v>
                </c:pt>
                <c:pt idx="267">
                  <c:v>57</c:v>
                </c:pt>
                <c:pt idx="268">
                  <c:v>57</c:v>
                </c:pt>
                <c:pt idx="269">
                  <c:v>57</c:v>
                </c:pt>
                <c:pt idx="270">
                  <c:v>57</c:v>
                </c:pt>
                <c:pt idx="271">
                  <c:v>57</c:v>
                </c:pt>
                <c:pt idx="272">
                  <c:v>57</c:v>
                </c:pt>
                <c:pt idx="273">
                  <c:v>57</c:v>
                </c:pt>
                <c:pt idx="274">
                  <c:v>57</c:v>
                </c:pt>
                <c:pt idx="275">
                  <c:v>57</c:v>
                </c:pt>
                <c:pt idx="276">
                  <c:v>57</c:v>
                </c:pt>
                <c:pt idx="277">
                  <c:v>57</c:v>
                </c:pt>
                <c:pt idx="278">
                  <c:v>57</c:v>
                </c:pt>
                <c:pt idx="279">
                  <c:v>57</c:v>
                </c:pt>
                <c:pt idx="280">
                  <c:v>57</c:v>
                </c:pt>
                <c:pt idx="281">
                  <c:v>57</c:v>
                </c:pt>
                <c:pt idx="282">
                  <c:v>57</c:v>
                </c:pt>
                <c:pt idx="283">
                  <c:v>57</c:v>
                </c:pt>
                <c:pt idx="284">
                  <c:v>57</c:v>
                </c:pt>
                <c:pt idx="285">
                  <c:v>57</c:v>
                </c:pt>
                <c:pt idx="286">
                  <c:v>57</c:v>
                </c:pt>
                <c:pt idx="287">
                  <c:v>57</c:v>
                </c:pt>
                <c:pt idx="288">
                  <c:v>57</c:v>
                </c:pt>
                <c:pt idx="289">
                  <c:v>47.5</c:v>
                </c:pt>
                <c:pt idx="290">
                  <c:v>47.5</c:v>
                </c:pt>
                <c:pt idx="291">
                  <c:v>47.5</c:v>
                </c:pt>
                <c:pt idx="292">
                  <c:v>47.5</c:v>
                </c:pt>
                <c:pt idx="293">
                  <c:v>57</c:v>
                </c:pt>
                <c:pt idx="294">
                  <c:v>57</c:v>
                </c:pt>
                <c:pt idx="295">
                  <c:v>57</c:v>
                </c:pt>
                <c:pt idx="296">
                  <c:v>57</c:v>
                </c:pt>
                <c:pt idx="297">
                  <c:v>57</c:v>
                </c:pt>
                <c:pt idx="298">
                  <c:v>57</c:v>
                </c:pt>
                <c:pt idx="299">
                  <c:v>57</c:v>
                </c:pt>
                <c:pt idx="300">
                  <c:v>57</c:v>
                </c:pt>
                <c:pt idx="301">
                  <c:v>57</c:v>
                </c:pt>
                <c:pt idx="302">
                  <c:v>57</c:v>
                </c:pt>
                <c:pt idx="303">
                  <c:v>57</c:v>
                </c:pt>
                <c:pt idx="304">
                  <c:v>57</c:v>
                </c:pt>
                <c:pt idx="305">
                  <c:v>57</c:v>
                </c:pt>
                <c:pt idx="306">
                  <c:v>57</c:v>
                </c:pt>
                <c:pt idx="307">
                  <c:v>57</c:v>
                </c:pt>
                <c:pt idx="308">
                  <c:v>57</c:v>
                </c:pt>
                <c:pt idx="309">
                  <c:v>57</c:v>
                </c:pt>
                <c:pt idx="310">
                  <c:v>57</c:v>
                </c:pt>
                <c:pt idx="311">
                  <c:v>57</c:v>
                </c:pt>
                <c:pt idx="312">
                  <c:v>57</c:v>
                </c:pt>
                <c:pt idx="313">
                  <c:v>57</c:v>
                </c:pt>
                <c:pt idx="314">
                  <c:v>57</c:v>
                </c:pt>
                <c:pt idx="315">
                  <c:v>57</c:v>
                </c:pt>
                <c:pt idx="316">
                  <c:v>57</c:v>
                </c:pt>
                <c:pt idx="317">
                  <c:v>57</c:v>
                </c:pt>
                <c:pt idx="318">
                  <c:v>57</c:v>
                </c:pt>
                <c:pt idx="319">
                  <c:v>57</c:v>
                </c:pt>
                <c:pt idx="320">
                  <c:v>57</c:v>
                </c:pt>
                <c:pt idx="321">
                  <c:v>47.5</c:v>
                </c:pt>
                <c:pt idx="322">
                  <c:v>47.5</c:v>
                </c:pt>
                <c:pt idx="323">
                  <c:v>47.5</c:v>
                </c:pt>
                <c:pt idx="324">
                  <c:v>47.5</c:v>
                </c:pt>
                <c:pt idx="325">
                  <c:v>47.5</c:v>
                </c:pt>
                <c:pt idx="326">
                  <c:v>47.5</c:v>
                </c:pt>
                <c:pt idx="327">
                  <c:v>47.5</c:v>
                </c:pt>
                <c:pt idx="328">
                  <c:v>47.5</c:v>
                </c:pt>
                <c:pt idx="329">
                  <c:v>47.5</c:v>
                </c:pt>
                <c:pt idx="330">
                  <c:v>47.5</c:v>
                </c:pt>
                <c:pt idx="331">
                  <c:v>47.5</c:v>
                </c:pt>
                <c:pt idx="332">
                  <c:v>57</c:v>
                </c:pt>
                <c:pt idx="333">
                  <c:v>57</c:v>
                </c:pt>
                <c:pt idx="334">
                  <c:v>66.5</c:v>
                </c:pt>
                <c:pt idx="335">
                  <c:v>66.5</c:v>
                </c:pt>
                <c:pt idx="336">
                  <c:v>66.5</c:v>
                </c:pt>
                <c:pt idx="337">
                  <c:v>66.5</c:v>
                </c:pt>
                <c:pt idx="338">
                  <c:v>66.5</c:v>
                </c:pt>
                <c:pt idx="339">
                  <c:v>66.5</c:v>
                </c:pt>
                <c:pt idx="340">
                  <c:v>66.5</c:v>
                </c:pt>
                <c:pt idx="341">
                  <c:v>66.5</c:v>
                </c:pt>
                <c:pt idx="342">
                  <c:v>66.5</c:v>
                </c:pt>
                <c:pt idx="343">
                  <c:v>66.5</c:v>
                </c:pt>
                <c:pt idx="344">
                  <c:v>66.5</c:v>
                </c:pt>
                <c:pt idx="345">
                  <c:v>66.5</c:v>
                </c:pt>
                <c:pt idx="346">
                  <c:v>66.5</c:v>
                </c:pt>
                <c:pt idx="347">
                  <c:v>66.5</c:v>
                </c:pt>
                <c:pt idx="348">
                  <c:v>66.5</c:v>
                </c:pt>
                <c:pt idx="349">
                  <c:v>66.5</c:v>
                </c:pt>
                <c:pt idx="350">
                  <c:v>66.5</c:v>
                </c:pt>
                <c:pt idx="351">
                  <c:v>66.5</c:v>
                </c:pt>
                <c:pt idx="352">
                  <c:v>66.5</c:v>
                </c:pt>
                <c:pt idx="353">
                  <c:v>66.5</c:v>
                </c:pt>
                <c:pt idx="354">
                  <c:v>66.5</c:v>
                </c:pt>
                <c:pt idx="355">
                  <c:v>66.5</c:v>
                </c:pt>
                <c:pt idx="356">
                  <c:v>66.5</c:v>
                </c:pt>
                <c:pt idx="357">
                  <c:v>66.5</c:v>
                </c:pt>
                <c:pt idx="358">
                  <c:v>66.5</c:v>
                </c:pt>
                <c:pt idx="359">
                  <c:v>66.5</c:v>
                </c:pt>
                <c:pt idx="360">
                  <c:v>66.5</c:v>
                </c:pt>
                <c:pt idx="361">
                  <c:v>66.5</c:v>
                </c:pt>
                <c:pt idx="362">
                  <c:v>66.5</c:v>
                </c:pt>
                <c:pt idx="363">
                  <c:v>66.5</c:v>
                </c:pt>
                <c:pt idx="364">
                  <c:v>66.5</c:v>
                </c:pt>
                <c:pt idx="365">
                  <c:v>66.5</c:v>
                </c:pt>
                <c:pt idx="366">
                  <c:v>66.5</c:v>
                </c:pt>
                <c:pt idx="367">
                  <c:v>66.5</c:v>
                </c:pt>
                <c:pt idx="368">
                  <c:v>66.5</c:v>
                </c:pt>
                <c:pt idx="369">
                  <c:v>66.5</c:v>
                </c:pt>
                <c:pt idx="370">
                  <c:v>66.5</c:v>
                </c:pt>
                <c:pt idx="371">
                  <c:v>66.5</c:v>
                </c:pt>
                <c:pt idx="372">
                  <c:v>66.5</c:v>
                </c:pt>
                <c:pt idx="373">
                  <c:v>66.5</c:v>
                </c:pt>
                <c:pt idx="374">
                  <c:v>66.5</c:v>
                </c:pt>
                <c:pt idx="375">
                  <c:v>66.5</c:v>
                </c:pt>
                <c:pt idx="376">
                  <c:v>66.5</c:v>
                </c:pt>
                <c:pt idx="377">
                  <c:v>66.5</c:v>
                </c:pt>
                <c:pt idx="378">
                  <c:v>66.5</c:v>
                </c:pt>
                <c:pt idx="379">
                  <c:v>66.5</c:v>
                </c:pt>
                <c:pt idx="380">
                  <c:v>66.5</c:v>
                </c:pt>
                <c:pt idx="381">
                  <c:v>66.5</c:v>
                </c:pt>
                <c:pt idx="382">
                  <c:v>66.5</c:v>
                </c:pt>
                <c:pt idx="383">
                  <c:v>66.5</c:v>
                </c:pt>
                <c:pt idx="384">
                  <c:v>66.5</c:v>
                </c:pt>
                <c:pt idx="385">
                  <c:v>66.5</c:v>
                </c:pt>
                <c:pt idx="386">
                  <c:v>66.5</c:v>
                </c:pt>
                <c:pt idx="387">
                  <c:v>66.5</c:v>
                </c:pt>
                <c:pt idx="388">
                  <c:v>66.5</c:v>
                </c:pt>
                <c:pt idx="389">
                  <c:v>66.5</c:v>
                </c:pt>
                <c:pt idx="390">
                  <c:v>66.5</c:v>
                </c:pt>
                <c:pt idx="391">
                  <c:v>66.5</c:v>
                </c:pt>
                <c:pt idx="392">
                  <c:v>66.5</c:v>
                </c:pt>
                <c:pt idx="393">
                  <c:v>66.5</c:v>
                </c:pt>
                <c:pt idx="394">
                  <c:v>66.5</c:v>
                </c:pt>
                <c:pt idx="395">
                  <c:v>66.5</c:v>
                </c:pt>
                <c:pt idx="396">
                  <c:v>57</c:v>
                </c:pt>
                <c:pt idx="397">
                  <c:v>57</c:v>
                </c:pt>
                <c:pt idx="398">
                  <c:v>57</c:v>
                </c:pt>
                <c:pt idx="399">
                  <c:v>57</c:v>
                </c:pt>
                <c:pt idx="400">
                  <c:v>57</c:v>
                </c:pt>
                <c:pt idx="401">
                  <c:v>57</c:v>
                </c:pt>
                <c:pt idx="402">
                  <c:v>57</c:v>
                </c:pt>
                <c:pt idx="403">
                  <c:v>57</c:v>
                </c:pt>
                <c:pt idx="404">
                  <c:v>57</c:v>
                </c:pt>
                <c:pt idx="405">
                  <c:v>57</c:v>
                </c:pt>
                <c:pt idx="406">
                  <c:v>57</c:v>
                </c:pt>
                <c:pt idx="407">
                  <c:v>57</c:v>
                </c:pt>
                <c:pt idx="408">
                  <c:v>57</c:v>
                </c:pt>
                <c:pt idx="409">
                  <c:v>57</c:v>
                </c:pt>
                <c:pt idx="410">
                  <c:v>57</c:v>
                </c:pt>
                <c:pt idx="411">
                  <c:v>57</c:v>
                </c:pt>
                <c:pt idx="412">
                  <c:v>57</c:v>
                </c:pt>
                <c:pt idx="413">
                  <c:v>57</c:v>
                </c:pt>
                <c:pt idx="414">
                  <c:v>57</c:v>
                </c:pt>
                <c:pt idx="415">
                  <c:v>57</c:v>
                </c:pt>
                <c:pt idx="416">
                  <c:v>57</c:v>
                </c:pt>
                <c:pt idx="417">
                  <c:v>57</c:v>
                </c:pt>
                <c:pt idx="418">
                  <c:v>57</c:v>
                </c:pt>
                <c:pt idx="419">
                  <c:v>57</c:v>
                </c:pt>
                <c:pt idx="420">
                  <c:v>57</c:v>
                </c:pt>
                <c:pt idx="421">
                  <c:v>57</c:v>
                </c:pt>
                <c:pt idx="422">
                  <c:v>57</c:v>
                </c:pt>
                <c:pt idx="423">
                  <c:v>57</c:v>
                </c:pt>
                <c:pt idx="424">
                  <c:v>57</c:v>
                </c:pt>
                <c:pt idx="425">
                  <c:v>57</c:v>
                </c:pt>
                <c:pt idx="426">
                  <c:v>57</c:v>
                </c:pt>
                <c:pt idx="427">
                  <c:v>57</c:v>
                </c:pt>
                <c:pt idx="428">
                  <c:v>57</c:v>
                </c:pt>
                <c:pt idx="429">
                  <c:v>57</c:v>
                </c:pt>
                <c:pt idx="430">
                  <c:v>57</c:v>
                </c:pt>
                <c:pt idx="431">
                  <c:v>57</c:v>
                </c:pt>
                <c:pt idx="432">
                  <c:v>57</c:v>
                </c:pt>
                <c:pt idx="433">
                  <c:v>57</c:v>
                </c:pt>
                <c:pt idx="434">
                  <c:v>57</c:v>
                </c:pt>
                <c:pt idx="435">
                  <c:v>57</c:v>
                </c:pt>
                <c:pt idx="436">
                  <c:v>57</c:v>
                </c:pt>
                <c:pt idx="437">
                  <c:v>57</c:v>
                </c:pt>
                <c:pt idx="438">
                  <c:v>57</c:v>
                </c:pt>
                <c:pt idx="439">
                  <c:v>57</c:v>
                </c:pt>
                <c:pt idx="440">
                  <c:v>57</c:v>
                </c:pt>
                <c:pt idx="441">
                  <c:v>57</c:v>
                </c:pt>
                <c:pt idx="442">
                  <c:v>57</c:v>
                </c:pt>
                <c:pt idx="443">
                  <c:v>57</c:v>
                </c:pt>
                <c:pt idx="444">
                  <c:v>57</c:v>
                </c:pt>
                <c:pt idx="445">
                  <c:v>57</c:v>
                </c:pt>
                <c:pt idx="446">
                  <c:v>57</c:v>
                </c:pt>
                <c:pt idx="447">
                  <c:v>57</c:v>
                </c:pt>
                <c:pt idx="448">
                  <c:v>57</c:v>
                </c:pt>
                <c:pt idx="449">
                  <c:v>57</c:v>
                </c:pt>
                <c:pt idx="450">
                  <c:v>57</c:v>
                </c:pt>
                <c:pt idx="451">
                  <c:v>57</c:v>
                </c:pt>
                <c:pt idx="452">
                  <c:v>57</c:v>
                </c:pt>
                <c:pt idx="453">
                  <c:v>57</c:v>
                </c:pt>
                <c:pt idx="454">
                  <c:v>57</c:v>
                </c:pt>
                <c:pt idx="455">
                  <c:v>57</c:v>
                </c:pt>
                <c:pt idx="456">
                  <c:v>57</c:v>
                </c:pt>
                <c:pt idx="457">
                  <c:v>57</c:v>
                </c:pt>
                <c:pt idx="458">
                  <c:v>57</c:v>
                </c:pt>
                <c:pt idx="459">
                  <c:v>57</c:v>
                </c:pt>
                <c:pt idx="460">
                  <c:v>57</c:v>
                </c:pt>
                <c:pt idx="461">
                  <c:v>57</c:v>
                </c:pt>
                <c:pt idx="462">
                  <c:v>57</c:v>
                </c:pt>
                <c:pt idx="463">
                  <c:v>57</c:v>
                </c:pt>
                <c:pt idx="464">
                  <c:v>57</c:v>
                </c:pt>
                <c:pt idx="465">
                  <c:v>57</c:v>
                </c:pt>
                <c:pt idx="466">
                  <c:v>57</c:v>
                </c:pt>
                <c:pt idx="467">
                  <c:v>57</c:v>
                </c:pt>
                <c:pt idx="468">
                  <c:v>57</c:v>
                </c:pt>
                <c:pt idx="469">
                  <c:v>57</c:v>
                </c:pt>
                <c:pt idx="470">
                  <c:v>57</c:v>
                </c:pt>
                <c:pt idx="471">
                  <c:v>47.5</c:v>
                </c:pt>
                <c:pt idx="472">
                  <c:v>47.5</c:v>
                </c:pt>
                <c:pt idx="473">
                  <c:v>47.5</c:v>
                </c:pt>
                <c:pt idx="474">
                  <c:v>47.5</c:v>
                </c:pt>
                <c:pt idx="475">
                  <c:v>47.5</c:v>
                </c:pt>
                <c:pt idx="476">
                  <c:v>47.5</c:v>
                </c:pt>
                <c:pt idx="477">
                  <c:v>47.5</c:v>
                </c:pt>
                <c:pt idx="478">
                  <c:v>47.5</c:v>
                </c:pt>
                <c:pt idx="479">
                  <c:v>47.5</c:v>
                </c:pt>
                <c:pt idx="480">
                  <c:v>47.5</c:v>
                </c:pt>
                <c:pt idx="481">
                  <c:v>47.5</c:v>
                </c:pt>
                <c:pt idx="482">
                  <c:v>47.5</c:v>
                </c:pt>
                <c:pt idx="483">
                  <c:v>47.5</c:v>
                </c:pt>
                <c:pt idx="484">
                  <c:v>47.5</c:v>
                </c:pt>
                <c:pt idx="485">
                  <c:v>47.5</c:v>
                </c:pt>
                <c:pt idx="486">
                  <c:v>47.5</c:v>
                </c:pt>
                <c:pt idx="487">
                  <c:v>47.5</c:v>
                </c:pt>
                <c:pt idx="488">
                  <c:v>47.5</c:v>
                </c:pt>
                <c:pt idx="489">
                  <c:v>47.5</c:v>
                </c:pt>
                <c:pt idx="490">
                  <c:v>47.5</c:v>
                </c:pt>
                <c:pt idx="491">
                  <c:v>47.5</c:v>
                </c:pt>
                <c:pt idx="492">
                  <c:v>47.5</c:v>
                </c:pt>
                <c:pt idx="493">
                  <c:v>47.5</c:v>
                </c:pt>
                <c:pt idx="494">
                  <c:v>47.5</c:v>
                </c:pt>
                <c:pt idx="495">
                  <c:v>47.5</c:v>
                </c:pt>
                <c:pt idx="496">
                  <c:v>47.5</c:v>
                </c:pt>
                <c:pt idx="497">
                  <c:v>47.5</c:v>
                </c:pt>
                <c:pt idx="498">
                  <c:v>47.5</c:v>
                </c:pt>
                <c:pt idx="499">
                  <c:v>47.5</c:v>
                </c:pt>
                <c:pt idx="500">
                  <c:v>47.5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47.5</c:v>
                </c:pt>
                <c:pt idx="505">
                  <c:v>47.5</c:v>
                </c:pt>
                <c:pt idx="506">
                  <c:v>47.5</c:v>
                </c:pt>
                <c:pt idx="507">
                  <c:v>47.5</c:v>
                </c:pt>
                <c:pt idx="508">
                  <c:v>47.5</c:v>
                </c:pt>
                <c:pt idx="509">
                  <c:v>47.5</c:v>
                </c:pt>
                <c:pt idx="510">
                  <c:v>47.5</c:v>
                </c:pt>
                <c:pt idx="511">
                  <c:v>47.5</c:v>
                </c:pt>
                <c:pt idx="512">
                  <c:v>47.5</c:v>
                </c:pt>
                <c:pt idx="513">
                  <c:v>47.5</c:v>
                </c:pt>
                <c:pt idx="514">
                  <c:v>47.5</c:v>
                </c:pt>
                <c:pt idx="515">
                  <c:v>47.5</c:v>
                </c:pt>
                <c:pt idx="516">
                  <c:v>47.5</c:v>
                </c:pt>
                <c:pt idx="517">
                  <c:v>47.5</c:v>
                </c:pt>
                <c:pt idx="518">
                  <c:v>47.5</c:v>
                </c:pt>
                <c:pt idx="519">
                  <c:v>47.5</c:v>
                </c:pt>
                <c:pt idx="520">
                  <c:v>47.5</c:v>
                </c:pt>
                <c:pt idx="521">
                  <c:v>47.5</c:v>
                </c:pt>
                <c:pt idx="522">
                  <c:v>47.5</c:v>
                </c:pt>
                <c:pt idx="523">
                  <c:v>47.5</c:v>
                </c:pt>
                <c:pt idx="524">
                  <c:v>47.5</c:v>
                </c:pt>
                <c:pt idx="525">
                  <c:v>47.5</c:v>
                </c:pt>
                <c:pt idx="526">
                  <c:v>47.5</c:v>
                </c:pt>
                <c:pt idx="527">
                  <c:v>47.5</c:v>
                </c:pt>
                <c:pt idx="528">
                  <c:v>47.5</c:v>
                </c:pt>
                <c:pt idx="529">
                  <c:v>47.5</c:v>
                </c:pt>
                <c:pt idx="530">
                  <c:v>47.5</c:v>
                </c:pt>
                <c:pt idx="531">
                  <c:v>47.5</c:v>
                </c:pt>
                <c:pt idx="532">
                  <c:v>47.5</c:v>
                </c:pt>
                <c:pt idx="533">
                  <c:v>47.5</c:v>
                </c:pt>
                <c:pt idx="534">
                  <c:v>47.5</c:v>
                </c:pt>
                <c:pt idx="535">
                  <c:v>47.5</c:v>
                </c:pt>
                <c:pt idx="536">
                  <c:v>47.5</c:v>
                </c:pt>
                <c:pt idx="537">
                  <c:v>47.5</c:v>
                </c:pt>
                <c:pt idx="538">
                  <c:v>47.5</c:v>
                </c:pt>
                <c:pt idx="539">
                  <c:v>47.5</c:v>
                </c:pt>
                <c:pt idx="540">
                  <c:v>47.5</c:v>
                </c:pt>
                <c:pt idx="541">
                  <c:v>47.5</c:v>
                </c:pt>
                <c:pt idx="542">
                  <c:v>47.5</c:v>
                </c:pt>
                <c:pt idx="543">
                  <c:v>47.5</c:v>
                </c:pt>
                <c:pt idx="544">
                  <c:v>47.5</c:v>
                </c:pt>
                <c:pt idx="545">
                  <c:v>47.5</c:v>
                </c:pt>
                <c:pt idx="546">
                  <c:v>47.5</c:v>
                </c:pt>
                <c:pt idx="547">
                  <c:v>47.5</c:v>
                </c:pt>
                <c:pt idx="548">
                  <c:v>47.5</c:v>
                </c:pt>
                <c:pt idx="549">
                  <c:v>47.5</c:v>
                </c:pt>
                <c:pt idx="550">
                  <c:v>47.5</c:v>
                </c:pt>
                <c:pt idx="551">
                  <c:v>47.5</c:v>
                </c:pt>
                <c:pt idx="552">
                  <c:v>47.5</c:v>
                </c:pt>
                <c:pt idx="553">
                  <c:v>47.5</c:v>
                </c:pt>
                <c:pt idx="554">
                  <c:v>47.5</c:v>
                </c:pt>
                <c:pt idx="555">
                  <c:v>47.5</c:v>
                </c:pt>
                <c:pt idx="556">
                  <c:v>47.5</c:v>
                </c:pt>
                <c:pt idx="557">
                  <c:v>47.5</c:v>
                </c:pt>
                <c:pt idx="558">
                  <c:v>47.5</c:v>
                </c:pt>
                <c:pt idx="559">
                  <c:v>47.5</c:v>
                </c:pt>
                <c:pt idx="560">
                  <c:v>47.5</c:v>
                </c:pt>
                <c:pt idx="561">
                  <c:v>47.5</c:v>
                </c:pt>
                <c:pt idx="562">
                  <c:v>47.5</c:v>
                </c:pt>
                <c:pt idx="563">
                  <c:v>47.5</c:v>
                </c:pt>
                <c:pt idx="564">
                  <c:v>47.5</c:v>
                </c:pt>
                <c:pt idx="565">
                  <c:v>47.5</c:v>
                </c:pt>
                <c:pt idx="566">
                  <c:v>47.5</c:v>
                </c:pt>
                <c:pt idx="567">
                  <c:v>47.5</c:v>
                </c:pt>
                <c:pt idx="568">
                  <c:v>47.5</c:v>
                </c:pt>
                <c:pt idx="569">
                  <c:v>47.5</c:v>
                </c:pt>
                <c:pt idx="570">
                  <c:v>47.5</c:v>
                </c:pt>
                <c:pt idx="571">
                  <c:v>47.5</c:v>
                </c:pt>
                <c:pt idx="572">
                  <c:v>47.5</c:v>
                </c:pt>
                <c:pt idx="573">
                  <c:v>47.5</c:v>
                </c:pt>
                <c:pt idx="574">
                  <c:v>47.5</c:v>
                </c:pt>
                <c:pt idx="575">
                  <c:v>47.5</c:v>
                </c:pt>
                <c:pt idx="576">
                  <c:v>47.5</c:v>
                </c:pt>
                <c:pt idx="577">
                  <c:v>47.5</c:v>
                </c:pt>
                <c:pt idx="578">
                  <c:v>47.5</c:v>
                </c:pt>
                <c:pt idx="579">
                  <c:v>47.5</c:v>
                </c:pt>
                <c:pt idx="580">
                  <c:v>47.5</c:v>
                </c:pt>
                <c:pt idx="581">
                  <c:v>47.5</c:v>
                </c:pt>
                <c:pt idx="582">
                  <c:v>47.5</c:v>
                </c:pt>
                <c:pt idx="583">
                  <c:v>47.5</c:v>
                </c:pt>
                <c:pt idx="584">
                  <c:v>47.5</c:v>
                </c:pt>
                <c:pt idx="585">
                  <c:v>47.5</c:v>
                </c:pt>
                <c:pt idx="586">
                  <c:v>47.5</c:v>
                </c:pt>
                <c:pt idx="587">
                  <c:v>47.5</c:v>
                </c:pt>
                <c:pt idx="588">
                  <c:v>47.5</c:v>
                </c:pt>
                <c:pt idx="589">
                  <c:v>47.5</c:v>
                </c:pt>
                <c:pt idx="590">
                  <c:v>47.5</c:v>
                </c:pt>
                <c:pt idx="591">
                  <c:v>47.5</c:v>
                </c:pt>
                <c:pt idx="592">
                  <c:v>47.5</c:v>
                </c:pt>
                <c:pt idx="593">
                  <c:v>47.5</c:v>
                </c:pt>
                <c:pt idx="594">
                  <c:v>47.5</c:v>
                </c:pt>
                <c:pt idx="595">
                  <c:v>47.5</c:v>
                </c:pt>
                <c:pt idx="596">
                  <c:v>47.5</c:v>
                </c:pt>
                <c:pt idx="597">
                  <c:v>47.5</c:v>
                </c:pt>
                <c:pt idx="598">
                  <c:v>47.5</c:v>
                </c:pt>
                <c:pt idx="599">
                  <c:v>47.5</c:v>
                </c:pt>
                <c:pt idx="600">
                  <c:v>47.5</c:v>
                </c:pt>
                <c:pt idx="601">
                  <c:v>47.5</c:v>
                </c:pt>
                <c:pt idx="602">
                  <c:v>47.5</c:v>
                </c:pt>
                <c:pt idx="603">
                  <c:v>47.5</c:v>
                </c:pt>
                <c:pt idx="604">
                  <c:v>47.5</c:v>
                </c:pt>
                <c:pt idx="605">
                  <c:v>47.5</c:v>
                </c:pt>
                <c:pt idx="606">
                  <c:v>47.5</c:v>
                </c:pt>
                <c:pt idx="607">
                  <c:v>47.5</c:v>
                </c:pt>
                <c:pt idx="608">
                  <c:v>47.5</c:v>
                </c:pt>
                <c:pt idx="609">
                  <c:v>47.5</c:v>
                </c:pt>
                <c:pt idx="610">
                  <c:v>47.5</c:v>
                </c:pt>
                <c:pt idx="611">
                  <c:v>47.5</c:v>
                </c:pt>
                <c:pt idx="612">
                  <c:v>47.5</c:v>
                </c:pt>
                <c:pt idx="613">
                  <c:v>47.5</c:v>
                </c:pt>
                <c:pt idx="614">
                  <c:v>47.5</c:v>
                </c:pt>
                <c:pt idx="615">
                  <c:v>47.5</c:v>
                </c:pt>
                <c:pt idx="616">
                  <c:v>47.5</c:v>
                </c:pt>
                <c:pt idx="617">
                  <c:v>47.5</c:v>
                </c:pt>
                <c:pt idx="618">
                  <c:v>47.5</c:v>
                </c:pt>
                <c:pt idx="619">
                  <c:v>47.5</c:v>
                </c:pt>
                <c:pt idx="620">
                  <c:v>47.5</c:v>
                </c:pt>
                <c:pt idx="621">
                  <c:v>47.5</c:v>
                </c:pt>
                <c:pt idx="622">
                  <c:v>47.5</c:v>
                </c:pt>
                <c:pt idx="623">
                  <c:v>47.5</c:v>
                </c:pt>
                <c:pt idx="624">
                  <c:v>47.5</c:v>
                </c:pt>
                <c:pt idx="625">
                  <c:v>47.5</c:v>
                </c:pt>
                <c:pt idx="626">
                  <c:v>47.5</c:v>
                </c:pt>
                <c:pt idx="627">
                  <c:v>47.5</c:v>
                </c:pt>
                <c:pt idx="628">
                  <c:v>47.5</c:v>
                </c:pt>
                <c:pt idx="629">
                  <c:v>47.5</c:v>
                </c:pt>
                <c:pt idx="630">
                  <c:v>47.5</c:v>
                </c:pt>
                <c:pt idx="631">
                  <c:v>47.5</c:v>
                </c:pt>
                <c:pt idx="632">
                  <c:v>47.5</c:v>
                </c:pt>
                <c:pt idx="633">
                  <c:v>47.5</c:v>
                </c:pt>
                <c:pt idx="634">
                  <c:v>47.5</c:v>
                </c:pt>
                <c:pt idx="635">
                  <c:v>47.5</c:v>
                </c:pt>
                <c:pt idx="636">
                  <c:v>47.5</c:v>
                </c:pt>
                <c:pt idx="637">
                  <c:v>47.5</c:v>
                </c:pt>
                <c:pt idx="638">
                  <c:v>47.5</c:v>
                </c:pt>
                <c:pt idx="639">
                  <c:v>47.5</c:v>
                </c:pt>
                <c:pt idx="640">
                  <c:v>47.5</c:v>
                </c:pt>
                <c:pt idx="641">
                  <c:v>47.5</c:v>
                </c:pt>
                <c:pt idx="642">
                  <c:v>47.5</c:v>
                </c:pt>
                <c:pt idx="643">
                  <c:v>47.5</c:v>
                </c:pt>
                <c:pt idx="644">
                  <c:v>47.5</c:v>
                </c:pt>
                <c:pt idx="645">
                  <c:v>47.5</c:v>
                </c:pt>
                <c:pt idx="646">
                  <c:v>47.5</c:v>
                </c:pt>
                <c:pt idx="647">
                  <c:v>47.5</c:v>
                </c:pt>
                <c:pt idx="648">
                  <c:v>47.5</c:v>
                </c:pt>
                <c:pt idx="649">
                  <c:v>47.5</c:v>
                </c:pt>
                <c:pt idx="650">
                  <c:v>47.5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47.5</c:v>
                </c:pt>
                <c:pt idx="655">
                  <c:v>47.5</c:v>
                </c:pt>
                <c:pt idx="656">
                  <c:v>47.5</c:v>
                </c:pt>
                <c:pt idx="657">
                  <c:v>47.5</c:v>
                </c:pt>
                <c:pt idx="658">
                  <c:v>47.5</c:v>
                </c:pt>
                <c:pt idx="659">
                  <c:v>47.5</c:v>
                </c:pt>
                <c:pt idx="660">
                  <c:v>47.5</c:v>
                </c:pt>
                <c:pt idx="661">
                  <c:v>47.5</c:v>
                </c:pt>
                <c:pt idx="662">
                  <c:v>47.5</c:v>
                </c:pt>
                <c:pt idx="663">
                  <c:v>47.5</c:v>
                </c:pt>
                <c:pt idx="664">
                  <c:v>47.5</c:v>
                </c:pt>
                <c:pt idx="665">
                  <c:v>47.5</c:v>
                </c:pt>
                <c:pt idx="666">
                  <c:v>47.5</c:v>
                </c:pt>
                <c:pt idx="667">
                  <c:v>47.5</c:v>
                </c:pt>
                <c:pt idx="668">
                  <c:v>47.5</c:v>
                </c:pt>
                <c:pt idx="669">
                  <c:v>47.5</c:v>
                </c:pt>
                <c:pt idx="670">
                  <c:v>47.5</c:v>
                </c:pt>
                <c:pt idx="671">
                  <c:v>47.5</c:v>
                </c:pt>
                <c:pt idx="672">
                  <c:v>47.5</c:v>
                </c:pt>
                <c:pt idx="673">
                  <c:v>47.5</c:v>
                </c:pt>
                <c:pt idx="674">
                  <c:v>47.5</c:v>
                </c:pt>
                <c:pt idx="675">
                  <c:v>47.5</c:v>
                </c:pt>
                <c:pt idx="676">
                  <c:v>47.5</c:v>
                </c:pt>
                <c:pt idx="677">
                  <c:v>47.5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47.5</c:v>
                </c:pt>
                <c:pt idx="683">
                  <c:v>47.5</c:v>
                </c:pt>
                <c:pt idx="684">
                  <c:v>47.5</c:v>
                </c:pt>
                <c:pt idx="685">
                  <c:v>47.5</c:v>
                </c:pt>
                <c:pt idx="686">
                  <c:v>47.5</c:v>
                </c:pt>
                <c:pt idx="687">
                  <c:v>47.5</c:v>
                </c:pt>
                <c:pt idx="688">
                  <c:v>47.5</c:v>
                </c:pt>
                <c:pt idx="689">
                  <c:v>47.5</c:v>
                </c:pt>
                <c:pt idx="690">
                  <c:v>47.5</c:v>
                </c:pt>
                <c:pt idx="691">
                  <c:v>47.5</c:v>
                </c:pt>
                <c:pt idx="692">
                  <c:v>47.5</c:v>
                </c:pt>
                <c:pt idx="693">
                  <c:v>47.5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47.5</c:v>
                </c:pt>
                <c:pt idx="705">
                  <c:v>47.5</c:v>
                </c:pt>
                <c:pt idx="706">
                  <c:v>47.5</c:v>
                </c:pt>
                <c:pt idx="707">
                  <c:v>47.5</c:v>
                </c:pt>
                <c:pt idx="708">
                  <c:v>47.5</c:v>
                </c:pt>
                <c:pt idx="709">
                  <c:v>47.5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F8D-48B0-B429-9299AFC50B81}"/>
            </c:ext>
          </c:extLst>
        </c:ser>
        <c:ser>
          <c:idx val="3"/>
          <c:order val="3"/>
          <c:tx>
            <c:v>阪上班　定時ﾍﾟｰｽﾗｲﾝ</c:v>
          </c:tx>
          <c:spPr>
            <a:ln w="317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阪上班!$OP$265:$APW$265</c:f>
              <c:numCache>
                <c:formatCode>0_ </c:formatCode>
                <c:ptCount val="710"/>
                <c:pt idx="0">
                  <c:v>45.599999999999994</c:v>
                </c:pt>
                <c:pt idx="1">
                  <c:v>45.599999999999994</c:v>
                </c:pt>
                <c:pt idx="2">
                  <c:v>45.599999999999994</c:v>
                </c:pt>
                <c:pt idx="3">
                  <c:v>45.599999999999994</c:v>
                </c:pt>
                <c:pt idx="4">
                  <c:v>45.599999999999994</c:v>
                </c:pt>
                <c:pt idx="5">
                  <c:v>45.599999999999994</c:v>
                </c:pt>
                <c:pt idx="6">
                  <c:v>45.599999999999994</c:v>
                </c:pt>
                <c:pt idx="7">
                  <c:v>45.599999999999994</c:v>
                </c:pt>
                <c:pt idx="8">
                  <c:v>45.599999999999994</c:v>
                </c:pt>
                <c:pt idx="9">
                  <c:v>45.599999999999994</c:v>
                </c:pt>
                <c:pt idx="10">
                  <c:v>45.599999999999994</c:v>
                </c:pt>
                <c:pt idx="11">
                  <c:v>38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38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38</c:v>
                </c:pt>
                <c:pt idx="22">
                  <c:v>45.599999999999994</c:v>
                </c:pt>
                <c:pt idx="23">
                  <c:v>45.599999999999994</c:v>
                </c:pt>
                <c:pt idx="24">
                  <c:v>45.599999999999994</c:v>
                </c:pt>
                <c:pt idx="25">
                  <c:v>45.599999999999994</c:v>
                </c:pt>
                <c:pt idx="26">
                  <c:v>45.599999999999994</c:v>
                </c:pt>
                <c:pt idx="27">
                  <c:v>45.599999999999994</c:v>
                </c:pt>
                <c:pt idx="28">
                  <c:v>45.599999999999994</c:v>
                </c:pt>
                <c:pt idx="29">
                  <c:v>45.599999999999994</c:v>
                </c:pt>
                <c:pt idx="30">
                  <c:v>45.599999999999994</c:v>
                </c:pt>
                <c:pt idx="31">
                  <c:v>45.599999999999994</c:v>
                </c:pt>
                <c:pt idx="32">
                  <c:v>45.599999999999994</c:v>
                </c:pt>
                <c:pt idx="33">
                  <c:v>45.599999999999994</c:v>
                </c:pt>
                <c:pt idx="34">
                  <c:v>45.599999999999994</c:v>
                </c:pt>
                <c:pt idx="35">
                  <c:v>45.599999999999994</c:v>
                </c:pt>
                <c:pt idx="36">
                  <c:v>45.599999999999994</c:v>
                </c:pt>
                <c:pt idx="37">
                  <c:v>45.599999999999994</c:v>
                </c:pt>
                <c:pt idx="38">
                  <c:v>45.599999999999994</c:v>
                </c:pt>
                <c:pt idx="39">
                  <c:v>45.599999999999994</c:v>
                </c:pt>
                <c:pt idx="40">
                  <c:v>45.599999999999994</c:v>
                </c:pt>
                <c:pt idx="41">
                  <c:v>45.599999999999994</c:v>
                </c:pt>
                <c:pt idx="42">
                  <c:v>45.599999999999994</c:v>
                </c:pt>
                <c:pt idx="43">
                  <c:v>45.599999999999994</c:v>
                </c:pt>
                <c:pt idx="44">
                  <c:v>45.599999999999994</c:v>
                </c:pt>
                <c:pt idx="45">
                  <c:v>45.599999999999994</c:v>
                </c:pt>
                <c:pt idx="46">
                  <c:v>45.599999999999994</c:v>
                </c:pt>
                <c:pt idx="47">
                  <c:v>45.599999999999994</c:v>
                </c:pt>
                <c:pt idx="48">
                  <c:v>45.599999999999994</c:v>
                </c:pt>
                <c:pt idx="49">
                  <c:v>45.599999999999994</c:v>
                </c:pt>
                <c:pt idx="50">
                  <c:v>45.599999999999994</c:v>
                </c:pt>
                <c:pt idx="51">
                  <c:v>45.599999999999994</c:v>
                </c:pt>
                <c:pt idx="52">
                  <c:v>45.599999999999994</c:v>
                </c:pt>
                <c:pt idx="53">
                  <c:v>45.599999999999994</c:v>
                </c:pt>
                <c:pt idx="54">
                  <c:v>45.599999999999994</c:v>
                </c:pt>
                <c:pt idx="55">
                  <c:v>45.599999999999994</c:v>
                </c:pt>
                <c:pt idx="56">
                  <c:v>45.599999999999994</c:v>
                </c:pt>
                <c:pt idx="57">
                  <c:v>45.599999999999994</c:v>
                </c:pt>
                <c:pt idx="58">
                  <c:v>45.599999999999994</c:v>
                </c:pt>
                <c:pt idx="59">
                  <c:v>45.599999999999994</c:v>
                </c:pt>
                <c:pt idx="60">
                  <c:v>45.599999999999994</c:v>
                </c:pt>
                <c:pt idx="61">
                  <c:v>45.599999999999994</c:v>
                </c:pt>
                <c:pt idx="62">
                  <c:v>45.599999999999994</c:v>
                </c:pt>
                <c:pt idx="63">
                  <c:v>45.599999999999994</c:v>
                </c:pt>
                <c:pt idx="64">
                  <c:v>45.599999999999994</c:v>
                </c:pt>
                <c:pt idx="65">
                  <c:v>45.599999999999994</c:v>
                </c:pt>
                <c:pt idx="66">
                  <c:v>45.599999999999994</c:v>
                </c:pt>
                <c:pt idx="67">
                  <c:v>45.599999999999994</c:v>
                </c:pt>
                <c:pt idx="68">
                  <c:v>45.599999999999994</c:v>
                </c:pt>
                <c:pt idx="69">
                  <c:v>45.599999999999994</c:v>
                </c:pt>
                <c:pt idx="70">
                  <c:v>45.599999999999994</c:v>
                </c:pt>
                <c:pt idx="71">
                  <c:v>45.599999999999994</c:v>
                </c:pt>
                <c:pt idx="72">
                  <c:v>45.599999999999994</c:v>
                </c:pt>
                <c:pt idx="73">
                  <c:v>45.599999999999994</c:v>
                </c:pt>
                <c:pt idx="74">
                  <c:v>45.599999999999994</c:v>
                </c:pt>
                <c:pt idx="75">
                  <c:v>45.599999999999994</c:v>
                </c:pt>
                <c:pt idx="76">
                  <c:v>45.599999999999994</c:v>
                </c:pt>
                <c:pt idx="77">
                  <c:v>45.599999999999994</c:v>
                </c:pt>
                <c:pt idx="78">
                  <c:v>45.599999999999994</c:v>
                </c:pt>
                <c:pt idx="79">
                  <c:v>45.599999999999994</c:v>
                </c:pt>
                <c:pt idx="80">
                  <c:v>45.599999999999994</c:v>
                </c:pt>
                <c:pt idx="81">
                  <c:v>45.599999999999994</c:v>
                </c:pt>
                <c:pt idx="82">
                  <c:v>45.599999999999994</c:v>
                </c:pt>
                <c:pt idx="83">
                  <c:v>45.599999999999994</c:v>
                </c:pt>
                <c:pt idx="84">
                  <c:v>45.599999999999994</c:v>
                </c:pt>
                <c:pt idx="85">
                  <c:v>45.599999999999994</c:v>
                </c:pt>
                <c:pt idx="86">
                  <c:v>45.599999999999994</c:v>
                </c:pt>
                <c:pt idx="87">
                  <c:v>45.599999999999994</c:v>
                </c:pt>
                <c:pt idx="88">
                  <c:v>45.599999999999994</c:v>
                </c:pt>
                <c:pt idx="89">
                  <c:v>45.599999999999994</c:v>
                </c:pt>
                <c:pt idx="90">
                  <c:v>45.599999999999994</c:v>
                </c:pt>
                <c:pt idx="91">
                  <c:v>45.599999999999994</c:v>
                </c:pt>
                <c:pt idx="92">
                  <c:v>45.599999999999994</c:v>
                </c:pt>
                <c:pt idx="93">
                  <c:v>45.599999999999994</c:v>
                </c:pt>
                <c:pt idx="94">
                  <c:v>45.599999999999994</c:v>
                </c:pt>
                <c:pt idx="95">
                  <c:v>45.599999999999994</c:v>
                </c:pt>
                <c:pt idx="96">
                  <c:v>45.599999999999994</c:v>
                </c:pt>
                <c:pt idx="97">
                  <c:v>45.599999999999994</c:v>
                </c:pt>
                <c:pt idx="98">
                  <c:v>45.599999999999994</c:v>
                </c:pt>
                <c:pt idx="99">
                  <c:v>45.599999999999994</c:v>
                </c:pt>
                <c:pt idx="100">
                  <c:v>45.599999999999994</c:v>
                </c:pt>
                <c:pt idx="101">
                  <c:v>45.599999999999994</c:v>
                </c:pt>
                <c:pt idx="102">
                  <c:v>45.599999999999994</c:v>
                </c:pt>
                <c:pt idx="103">
                  <c:v>45.599999999999994</c:v>
                </c:pt>
                <c:pt idx="104">
                  <c:v>45.599999999999994</c:v>
                </c:pt>
                <c:pt idx="105">
                  <c:v>45.599999999999994</c:v>
                </c:pt>
                <c:pt idx="106">
                  <c:v>45.599999999999994</c:v>
                </c:pt>
                <c:pt idx="107">
                  <c:v>45.599999999999994</c:v>
                </c:pt>
                <c:pt idx="108">
                  <c:v>45.599999999999994</c:v>
                </c:pt>
                <c:pt idx="109">
                  <c:v>45.599999999999994</c:v>
                </c:pt>
                <c:pt idx="110">
                  <c:v>45.599999999999994</c:v>
                </c:pt>
                <c:pt idx="111">
                  <c:v>45.599999999999994</c:v>
                </c:pt>
                <c:pt idx="112">
                  <c:v>45.599999999999994</c:v>
                </c:pt>
                <c:pt idx="113">
                  <c:v>45.599999999999994</c:v>
                </c:pt>
                <c:pt idx="114">
                  <c:v>45.599999999999994</c:v>
                </c:pt>
                <c:pt idx="115">
                  <c:v>45.599999999999994</c:v>
                </c:pt>
                <c:pt idx="116">
                  <c:v>45.599999999999994</c:v>
                </c:pt>
                <c:pt idx="117">
                  <c:v>45.599999999999994</c:v>
                </c:pt>
                <c:pt idx="118">
                  <c:v>45.599999999999994</c:v>
                </c:pt>
                <c:pt idx="119">
                  <c:v>45.599999999999994</c:v>
                </c:pt>
                <c:pt idx="120">
                  <c:v>45.599999999999994</c:v>
                </c:pt>
                <c:pt idx="121">
                  <c:v>45.599999999999994</c:v>
                </c:pt>
                <c:pt idx="122">
                  <c:v>45.599999999999994</c:v>
                </c:pt>
                <c:pt idx="123">
                  <c:v>45.599999999999994</c:v>
                </c:pt>
                <c:pt idx="124">
                  <c:v>45.599999999999994</c:v>
                </c:pt>
                <c:pt idx="125">
                  <c:v>45.599999999999994</c:v>
                </c:pt>
                <c:pt idx="126">
                  <c:v>45.599999999999994</c:v>
                </c:pt>
                <c:pt idx="127">
                  <c:v>45.599999999999994</c:v>
                </c:pt>
                <c:pt idx="128">
                  <c:v>45.599999999999994</c:v>
                </c:pt>
                <c:pt idx="129">
                  <c:v>45.599999999999994</c:v>
                </c:pt>
                <c:pt idx="130">
                  <c:v>45.599999999999994</c:v>
                </c:pt>
                <c:pt idx="131">
                  <c:v>45.599999999999994</c:v>
                </c:pt>
                <c:pt idx="132">
                  <c:v>45.599999999999994</c:v>
                </c:pt>
                <c:pt idx="133">
                  <c:v>45.599999999999994</c:v>
                </c:pt>
                <c:pt idx="134">
                  <c:v>45.599999999999994</c:v>
                </c:pt>
                <c:pt idx="135">
                  <c:v>45.599999999999994</c:v>
                </c:pt>
                <c:pt idx="136">
                  <c:v>45.599999999999994</c:v>
                </c:pt>
                <c:pt idx="137">
                  <c:v>45.599999999999994</c:v>
                </c:pt>
                <c:pt idx="138">
                  <c:v>45.599999999999994</c:v>
                </c:pt>
                <c:pt idx="139">
                  <c:v>45.599999999999994</c:v>
                </c:pt>
                <c:pt idx="140">
                  <c:v>45.599999999999994</c:v>
                </c:pt>
                <c:pt idx="141">
                  <c:v>45.599999999999994</c:v>
                </c:pt>
                <c:pt idx="142">
                  <c:v>45.599999999999994</c:v>
                </c:pt>
                <c:pt idx="143">
                  <c:v>45.599999999999994</c:v>
                </c:pt>
                <c:pt idx="144">
                  <c:v>45.599999999999994</c:v>
                </c:pt>
                <c:pt idx="145">
                  <c:v>45.599999999999994</c:v>
                </c:pt>
                <c:pt idx="146">
                  <c:v>45.599999999999994</c:v>
                </c:pt>
                <c:pt idx="147">
                  <c:v>45.599999999999994</c:v>
                </c:pt>
                <c:pt idx="148">
                  <c:v>45.599999999999994</c:v>
                </c:pt>
                <c:pt idx="149">
                  <c:v>45.599999999999994</c:v>
                </c:pt>
                <c:pt idx="150">
                  <c:v>45.599999999999994</c:v>
                </c:pt>
                <c:pt idx="151">
                  <c:v>45.599999999999994</c:v>
                </c:pt>
                <c:pt idx="152">
                  <c:v>45.599999999999994</c:v>
                </c:pt>
                <c:pt idx="153">
                  <c:v>45.599999999999994</c:v>
                </c:pt>
                <c:pt idx="154">
                  <c:v>45.599999999999994</c:v>
                </c:pt>
                <c:pt idx="155">
                  <c:v>45.599999999999994</c:v>
                </c:pt>
                <c:pt idx="156">
                  <c:v>45.599999999999994</c:v>
                </c:pt>
                <c:pt idx="157">
                  <c:v>45.599999999999994</c:v>
                </c:pt>
                <c:pt idx="158">
                  <c:v>45.599999999999994</c:v>
                </c:pt>
                <c:pt idx="159">
                  <c:v>45.599999999999994</c:v>
                </c:pt>
                <c:pt idx="160">
                  <c:v>45.599999999999994</c:v>
                </c:pt>
                <c:pt idx="161">
                  <c:v>45.599999999999994</c:v>
                </c:pt>
                <c:pt idx="162">
                  <c:v>45.599999999999994</c:v>
                </c:pt>
                <c:pt idx="163">
                  <c:v>45.599999999999994</c:v>
                </c:pt>
                <c:pt idx="164">
                  <c:v>45.599999999999994</c:v>
                </c:pt>
                <c:pt idx="165">
                  <c:v>45.599999999999994</c:v>
                </c:pt>
                <c:pt idx="166">
                  <c:v>45.599999999999994</c:v>
                </c:pt>
                <c:pt idx="167">
                  <c:v>45.599999999999994</c:v>
                </c:pt>
                <c:pt idx="168">
                  <c:v>45.599999999999994</c:v>
                </c:pt>
                <c:pt idx="169">
                  <c:v>45.599999999999994</c:v>
                </c:pt>
                <c:pt idx="170">
                  <c:v>45.599999999999994</c:v>
                </c:pt>
                <c:pt idx="171">
                  <c:v>45.599999999999994</c:v>
                </c:pt>
                <c:pt idx="172">
                  <c:v>45.599999999999994</c:v>
                </c:pt>
                <c:pt idx="173">
                  <c:v>45.599999999999994</c:v>
                </c:pt>
                <c:pt idx="174">
                  <c:v>45.599999999999994</c:v>
                </c:pt>
                <c:pt idx="175">
                  <c:v>45.599999999999994</c:v>
                </c:pt>
                <c:pt idx="176">
                  <c:v>45.599999999999994</c:v>
                </c:pt>
                <c:pt idx="177">
                  <c:v>45.599999999999994</c:v>
                </c:pt>
                <c:pt idx="178">
                  <c:v>45.599999999999994</c:v>
                </c:pt>
                <c:pt idx="179">
                  <c:v>45.599999999999994</c:v>
                </c:pt>
                <c:pt idx="180">
                  <c:v>45.599999999999994</c:v>
                </c:pt>
                <c:pt idx="181">
                  <c:v>45.599999999999994</c:v>
                </c:pt>
                <c:pt idx="182">
                  <c:v>45.599999999999994</c:v>
                </c:pt>
                <c:pt idx="183">
                  <c:v>45.599999999999994</c:v>
                </c:pt>
                <c:pt idx="184">
                  <c:v>45.599999999999994</c:v>
                </c:pt>
                <c:pt idx="185">
                  <c:v>45.599999999999994</c:v>
                </c:pt>
                <c:pt idx="186">
                  <c:v>45.599999999999994</c:v>
                </c:pt>
                <c:pt idx="187">
                  <c:v>45.599999999999994</c:v>
                </c:pt>
                <c:pt idx="188">
                  <c:v>45.599999999999994</c:v>
                </c:pt>
                <c:pt idx="189">
                  <c:v>45.599999999999994</c:v>
                </c:pt>
                <c:pt idx="190">
                  <c:v>45.599999999999994</c:v>
                </c:pt>
                <c:pt idx="191">
                  <c:v>45.599999999999994</c:v>
                </c:pt>
                <c:pt idx="192">
                  <c:v>45.599999999999994</c:v>
                </c:pt>
                <c:pt idx="193">
                  <c:v>45.599999999999994</c:v>
                </c:pt>
                <c:pt idx="194">
                  <c:v>45.599999999999994</c:v>
                </c:pt>
                <c:pt idx="195">
                  <c:v>45.599999999999994</c:v>
                </c:pt>
                <c:pt idx="196">
                  <c:v>45.599999999999994</c:v>
                </c:pt>
                <c:pt idx="197">
                  <c:v>45.599999999999994</c:v>
                </c:pt>
                <c:pt idx="198">
                  <c:v>45.599999999999994</c:v>
                </c:pt>
                <c:pt idx="199">
                  <c:v>45.599999999999994</c:v>
                </c:pt>
                <c:pt idx="200">
                  <c:v>45.599999999999994</c:v>
                </c:pt>
                <c:pt idx="201">
                  <c:v>45.599999999999994</c:v>
                </c:pt>
                <c:pt idx="202">
                  <c:v>45.599999999999994</c:v>
                </c:pt>
                <c:pt idx="203">
                  <c:v>45.599999999999994</c:v>
                </c:pt>
                <c:pt idx="204">
                  <c:v>45.599999999999994</c:v>
                </c:pt>
                <c:pt idx="205">
                  <c:v>45.599999999999994</c:v>
                </c:pt>
                <c:pt idx="206">
                  <c:v>45.599999999999994</c:v>
                </c:pt>
                <c:pt idx="207">
                  <c:v>45.599999999999994</c:v>
                </c:pt>
                <c:pt idx="208">
                  <c:v>45.599999999999994</c:v>
                </c:pt>
                <c:pt idx="209">
                  <c:v>45.599999999999994</c:v>
                </c:pt>
                <c:pt idx="210">
                  <c:v>45.599999999999994</c:v>
                </c:pt>
                <c:pt idx="211">
                  <c:v>45.599999999999994</c:v>
                </c:pt>
                <c:pt idx="212">
                  <c:v>45.599999999999994</c:v>
                </c:pt>
                <c:pt idx="213">
                  <c:v>45.599999999999994</c:v>
                </c:pt>
                <c:pt idx="214">
                  <c:v>45.599999999999994</c:v>
                </c:pt>
                <c:pt idx="215">
                  <c:v>45.599999999999994</c:v>
                </c:pt>
                <c:pt idx="216">
                  <c:v>45.599999999999994</c:v>
                </c:pt>
                <c:pt idx="217">
                  <c:v>45.599999999999994</c:v>
                </c:pt>
                <c:pt idx="218">
                  <c:v>45.599999999999994</c:v>
                </c:pt>
                <c:pt idx="219">
                  <c:v>45.599999999999994</c:v>
                </c:pt>
                <c:pt idx="220">
                  <c:v>45.599999999999994</c:v>
                </c:pt>
                <c:pt idx="221">
                  <c:v>45.599999999999994</c:v>
                </c:pt>
                <c:pt idx="222">
                  <c:v>45.599999999999994</c:v>
                </c:pt>
                <c:pt idx="223">
                  <c:v>45.599999999999994</c:v>
                </c:pt>
                <c:pt idx="224">
                  <c:v>45.599999999999994</c:v>
                </c:pt>
                <c:pt idx="225">
                  <c:v>45.599999999999994</c:v>
                </c:pt>
                <c:pt idx="226">
                  <c:v>45.599999999999994</c:v>
                </c:pt>
                <c:pt idx="227">
                  <c:v>45.599999999999994</c:v>
                </c:pt>
                <c:pt idx="228">
                  <c:v>45.599999999999994</c:v>
                </c:pt>
                <c:pt idx="229">
                  <c:v>45.599999999999994</c:v>
                </c:pt>
                <c:pt idx="230">
                  <c:v>45.599999999999994</c:v>
                </c:pt>
                <c:pt idx="231">
                  <c:v>45.599999999999994</c:v>
                </c:pt>
                <c:pt idx="232">
                  <c:v>45.599999999999994</c:v>
                </c:pt>
                <c:pt idx="233">
                  <c:v>45.599999999999994</c:v>
                </c:pt>
                <c:pt idx="234">
                  <c:v>45.599999999999994</c:v>
                </c:pt>
                <c:pt idx="235">
                  <c:v>45.599999999999994</c:v>
                </c:pt>
                <c:pt idx="236">
                  <c:v>45.599999999999994</c:v>
                </c:pt>
                <c:pt idx="237">
                  <c:v>45.599999999999994</c:v>
                </c:pt>
                <c:pt idx="238">
                  <c:v>45.599999999999994</c:v>
                </c:pt>
                <c:pt idx="239">
                  <c:v>45.599999999999994</c:v>
                </c:pt>
                <c:pt idx="240">
                  <c:v>45.599999999999994</c:v>
                </c:pt>
                <c:pt idx="241">
                  <c:v>45.599999999999994</c:v>
                </c:pt>
                <c:pt idx="242">
                  <c:v>45.599999999999994</c:v>
                </c:pt>
                <c:pt idx="243">
                  <c:v>45.599999999999994</c:v>
                </c:pt>
                <c:pt idx="244">
                  <c:v>45.599999999999994</c:v>
                </c:pt>
                <c:pt idx="245">
                  <c:v>45.599999999999994</c:v>
                </c:pt>
                <c:pt idx="246">
                  <c:v>45.599999999999994</c:v>
                </c:pt>
                <c:pt idx="247">
                  <c:v>45.599999999999994</c:v>
                </c:pt>
                <c:pt idx="248">
                  <c:v>45.599999999999994</c:v>
                </c:pt>
                <c:pt idx="249">
                  <c:v>45.599999999999994</c:v>
                </c:pt>
                <c:pt idx="250">
                  <c:v>45.599999999999994</c:v>
                </c:pt>
                <c:pt idx="251">
                  <c:v>45.599999999999994</c:v>
                </c:pt>
                <c:pt idx="252">
                  <c:v>45.599999999999994</c:v>
                </c:pt>
                <c:pt idx="253">
                  <c:v>45.599999999999994</c:v>
                </c:pt>
                <c:pt idx="254">
                  <c:v>45.599999999999994</c:v>
                </c:pt>
                <c:pt idx="255">
                  <c:v>45.599999999999994</c:v>
                </c:pt>
                <c:pt idx="256">
                  <c:v>45.599999999999994</c:v>
                </c:pt>
                <c:pt idx="257">
                  <c:v>45.599999999999994</c:v>
                </c:pt>
                <c:pt idx="258">
                  <c:v>45.599999999999994</c:v>
                </c:pt>
                <c:pt idx="259">
                  <c:v>45.599999999999994</c:v>
                </c:pt>
                <c:pt idx="260">
                  <c:v>45.599999999999994</c:v>
                </c:pt>
                <c:pt idx="261">
                  <c:v>45.599999999999994</c:v>
                </c:pt>
                <c:pt idx="262">
                  <c:v>45.599999999999994</c:v>
                </c:pt>
                <c:pt idx="263">
                  <c:v>45.599999999999994</c:v>
                </c:pt>
                <c:pt idx="264">
                  <c:v>45.599999999999994</c:v>
                </c:pt>
                <c:pt idx="265">
                  <c:v>45.599999999999994</c:v>
                </c:pt>
                <c:pt idx="266">
                  <c:v>45.599999999999994</c:v>
                </c:pt>
                <c:pt idx="267">
                  <c:v>45.599999999999994</c:v>
                </c:pt>
                <c:pt idx="268">
                  <c:v>45.599999999999994</c:v>
                </c:pt>
                <c:pt idx="269">
                  <c:v>45.599999999999994</c:v>
                </c:pt>
                <c:pt idx="270">
                  <c:v>45.599999999999994</c:v>
                </c:pt>
                <c:pt idx="271">
                  <c:v>45.599999999999994</c:v>
                </c:pt>
                <c:pt idx="272">
                  <c:v>45.599999999999994</c:v>
                </c:pt>
                <c:pt idx="273">
                  <c:v>45.599999999999994</c:v>
                </c:pt>
                <c:pt idx="274">
                  <c:v>45.599999999999994</c:v>
                </c:pt>
                <c:pt idx="275">
                  <c:v>45.599999999999994</c:v>
                </c:pt>
                <c:pt idx="276">
                  <c:v>45.599999999999994</c:v>
                </c:pt>
                <c:pt idx="277">
                  <c:v>45.599999999999994</c:v>
                </c:pt>
                <c:pt idx="278">
                  <c:v>45.599999999999994</c:v>
                </c:pt>
                <c:pt idx="279">
                  <c:v>45.599999999999994</c:v>
                </c:pt>
                <c:pt idx="280">
                  <c:v>45.599999999999994</c:v>
                </c:pt>
                <c:pt idx="281">
                  <c:v>45.599999999999994</c:v>
                </c:pt>
                <c:pt idx="282">
                  <c:v>45.599999999999994</c:v>
                </c:pt>
                <c:pt idx="283">
                  <c:v>45.599999999999994</c:v>
                </c:pt>
                <c:pt idx="284">
                  <c:v>45.599999999999994</c:v>
                </c:pt>
                <c:pt idx="285">
                  <c:v>45.599999999999994</c:v>
                </c:pt>
                <c:pt idx="286">
                  <c:v>45.599999999999994</c:v>
                </c:pt>
                <c:pt idx="287">
                  <c:v>45.599999999999994</c:v>
                </c:pt>
                <c:pt idx="288">
                  <c:v>45.599999999999994</c:v>
                </c:pt>
                <c:pt idx="289">
                  <c:v>38</c:v>
                </c:pt>
                <c:pt idx="290">
                  <c:v>38</c:v>
                </c:pt>
                <c:pt idx="291">
                  <c:v>38</c:v>
                </c:pt>
                <c:pt idx="292">
                  <c:v>38</c:v>
                </c:pt>
                <c:pt idx="293">
                  <c:v>45.599999999999994</c:v>
                </c:pt>
                <c:pt idx="294">
                  <c:v>45.599999999999994</c:v>
                </c:pt>
                <c:pt idx="295">
                  <c:v>45.599999999999994</c:v>
                </c:pt>
                <c:pt idx="296">
                  <c:v>45.599999999999994</c:v>
                </c:pt>
                <c:pt idx="297">
                  <c:v>45.599999999999994</c:v>
                </c:pt>
                <c:pt idx="298">
                  <c:v>45.599999999999994</c:v>
                </c:pt>
                <c:pt idx="299">
                  <c:v>45.599999999999994</c:v>
                </c:pt>
                <c:pt idx="300">
                  <c:v>45.599999999999994</c:v>
                </c:pt>
                <c:pt idx="301">
                  <c:v>45.599999999999994</c:v>
                </c:pt>
                <c:pt idx="302">
                  <c:v>45.599999999999994</c:v>
                </c:pt>
                <c:pt idx="303">
                  <c:v>45.599999999999994</c:v>
                </c:pt>
                <c:pt idx="304">
                  <c:v>45.599999999999994</c:v>
                </c:pt>
                <c:pt idx="305">
                  <c:v>45.599999999999994</c:v>
                </c:pt>
                <c:pt idx="306">
                  <c:v>45.599999999999994</c:v>
                </c:pt>
                <c:pt idx="307">
                  <c:v>45.599999999999994</c:v>
                </c:pt>
                <c:pt idx="308">
                  <c:v>45.599999999999994</c:v>
                </c:pt>
                <c:pt idx="309">
                  <c:v>45.599999999999994</c:v>
                </c:pt>
                <c:pt idx="310">
                  <c:v>45.599999999999994</c:v>
                </c:pt>
                <c:pt idx="311">
                  <c:v>45.599999999999994</c:v>
                </c:pt>
                <c:pt idx="312">
                  <c:v>45.599999999999994</c:v>
                </c:pt>
                <c:pt idx="313">
                  <c:v>45.599999999999994</c:v>
                </c:pt>
                <c:pt idx="314">
                  <c:v>45.599999999999994</c:v>
                </c:pt>
                <c:pt idx="315">
                  <c:v>45.599999999999994</c:v>
                </c:pt>
                <c:pt idx="316">
                  <c:v>45.599999999999994</c:v>
                </c:pt>
                <c:pt idx="317">
                  <c:v>45.599999999999994</c:v>
                </c:pt>
                <c:pt idx="318">
                  <c:v>45.599999999999994</c:v>
                </c:pt>
                <c:pt idx="319">
                  <c:v>45.599999999999994</c:v>
                </c:pt>
                <c:pt idx="320">
                  <c:v>45.599999999999994</c:v>
                </c:pt>
                <c:pt idx="321">
                  <c:v>38</c:v>
                </c:pt>
                <c:pt idx="322">
                  <c:v>38</c:v>
                </c:pt>
                <c:pt idx="323">
                  <c:v>38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38</c:v>
                </c:pt>
                <c:pt idx="332">
                  <c:v>45.599999999999994</c:v>
                </c:pt>
                <c:pt idx="333">
                  <c:v>45.599999999999994</c:v>
                </c:pt>
                <c:pt idx="334">
                  <c:v>53.199999999999996</c:v>
                </c:pt>
                <c:pt idx="335">
                  <c:v>53.199999999999996</c:v>
                </c:pt>
                <c:pt idx="336">
                  <c:v>53.199999999999996</c:v>
                </c:pt>
                <c:pt idx="337">
                  <c:v>53.199999999999996</c:v>
                </c:pt>
                <c:pt idx="338">
                  <c:v>53.199999999999996</c:v>
                </c:pt>
                <c:pt idx="339">
                  <c:v>53.199999999999996</c:v>
                </c:pt>
                <c:pt idx="340">
                  <c:v>53.199999999999996</c:v>
                </c:pt>
                <c:pt idx="341">
                  <c:v>53.199999999999996</c:v>
                </c:pt>
                <c:pt idx="342">
                  <c:v>53.199999999999996</c:v>
                </c:pt>
                <c:pt idx="343">
                  <c:v>53.199999999999996</c:v>
                </c:pt>
                <c:pt idx="344">
                  <c:v>53.199999999999996</c:v>
                </c:pt>
                <c:pt idx="345">
                  <c:v>53.199999999999996</c:v>
                </c:pt>
                <c:pt idx="346">
                  <c:v>53.199999999999996</c:v>
                </c:pt>
                <c:pt idx="347">
                  <c:v>53.199999999999996</c:v>
                </c:pt>
                <c:pt idx="348">
                  <c:v>53.199999999999996</c:v>
                </c:pt>
                <c:pt idx="349">
                  <c:v>53.199999999999996</c:v>
                </c:pt>
                <c:pt idx="350">
                  <c:v>53.199999999999996</c:v>
                </c:pt>
                <c:pt idx="351">
                  <c:v>53.199999999999996</c:v>
                </c:pt>
                <c:pt idx="352">
                  <c:v>53.199999999999996</c:v>
                </c:pt>
                <c:pt idx="353">
                  <c:v>53.199999999999996</c:v>
                </c:pt>
                <c:pt idx="354">
                  <c:v>53.199999999999996</c:v>
                </c:pt>
                <c:pt idx="355">
                  <c:v>53.199999999999996</c:v>
                </c:pt>
                <c:pt idx="356">
                  <c:v>53.199999999999996</c:v>
                </c:pt>
                <c:pt idx="357">
                  <c:v>53.199999999999996</c:v>
                </c:pt>
                <c:pt idx="358">
                  <c:v>53.199999999999996</c:v>
                </c:pt>
                <c:pt idx="359">
                  <c:v>53.199999999999996</c:v>
                </c:pt>
                <c:pt idx="360">
                  <c:v>53.199999999999996</c:v>
                </c:pt>
                <c:pt idx="361">
                  <c:v>53.199999999999996</c:v>
                </c:pt>
                <c:pt idx="362">
                  <c:v>53.199999999999996</c:v>
                </c:pt>
                <c:pt idx="363">
                  <c:v>53.199999999999996</c:v>
                </c:pt>
                <c:pt idx="364">
                  <c:v>53.199999999999996</c:v>
                </c:pt>
                <c:pt idx="365">
                  <c:v>53.199999999999996</c:v>
                </c:pt>
                <c:pt idx="366">
                  <c:v>53.199999999999996</c:v>
                </c:pt>
                <c:pt idx="367">
                  <c:v>53.199999999999996</c:v>
                </c:pt>
                <c:pt idx="368">
                  <c:v>53.199999999999996</c:v>
                </c:pt>
                <c:pt idx="369">
                  <c:v>53.199999999999996</c:v>
                </c:pt>
                <c:pt idx="370">
                  <c:v>53.199999999999996</c:v>
                </c:pt>
                <c:pt idx="371">
                  <c:v>53.199999999999996</c:v>
                </c:pt>
                <c:pt idx="372">
                  <c:v>53.199999999999996</c:v>
                </c:pt>
                <c:pt idx="373">
                  <c:v>53.199999999999996</c:v>
                </c:pt>
                <c:pt idx="374">
                  <c:v>53.199999999999996</c:v>
                </c:pt>
                <c:pt idx="375">
                  <c:v>53.199999999999996</c:v>
                </c:pt>
                <c:pt idx="376">
                  <c:v>53.199999999999996</c:v>
                </c:pt>
                <c:pt idx="377">
                  <c:v>53.199999999999996</c:v>
                </c:pt>
                <c:pt idx="378">
                  <c:v>53.199999999999996</c:v>
                </c:pt>
                <c:pt idx="379">
                  <c:v>53.199999999999996</c:v>
                </c:pt>
                <c:pt idx="380">
                  <c:v>53.199999999999996</c:v>
                </c:pt>
                <c:pt idx="381">
                  <c:v>53.199999999999996</c:v>
                </c:pt>
                <c:pt idx="382">
                  <c:v>53.199999999999996</c:v>
                </c:pt>
                <c:pt idx="383">
                  <c:v>53.199999999999996</c:v>
                </c:pt>
                <c:pt idx="384">
                  <c:v>53.199999999999996</c:v>
                </c:pt>
                <c:pt idx="385">
                  <c:v>53.199999999999996</c:v>
                </c:pt>
                <c:pt idx="386">
                  <c:v>53.199999999999996</c:v>
                </c:pt>
                <c:pt idx="387">
                  <c:v>53.199999999999996</c:v>
                </c:pt>
                <c:pt idx="388">
                  <c:v>53.199999999999996</c:v>
                </c:pt>
                <c:pt idx="389">
                  <c:v>53.199999999999996</c:v>
                </c:pt>
                <c:pt idx="390">
                  <c:v>53.199999999999996</c:v>
                </c:pt>
                <c:pt idx="391">
                  <c:v>53.199999999999996</c:v>
                </c:pt>
                <c:pt idx="392">
                  <c:v>53.199999999999996</c:v>
                </c:pt>
                <c:pt idx="393">
                  <c:v>53.199999999999996</c:v>
                </c:pt>
                <c:pt idx="394">
                  <c:v>53.199999999999996</c:v>
                </c:pt>
                <c:pt idx="395">
                  <c:v>53.199999999999996</c:v>
                </c:pt>
                <c:pt idx="396">
                  <c:v>45.599999999999994</c:v>
                </c:pt>
                <c:pt idx="397">
                  <c:v>45.599999999999994</c:v>
                </c:pt>
                <c:pt idx="398">
                  <c:v>45.599999999999994</c:v>
                </c:pt>
                <c:pt idx="399">
                  <c:v>45.599999999999994</c:v>
                </c:pt>
                <c:pt idx="400">
                  <c:v>45.599999999999994</c:v>
                </c:pt>
                <c:pt idx="401">
                  <c:v>45.599999999999994</c:v>
                </c:pt>
                <c:pt idx="402">
                  <c:v>45.599999999999994</c:v>
                </c:pt>
                <c:pt idx="403">
                  <c:v>45.599999999999994</c:v>
                </c:pt>
                <c:pt idx="404">
                  <c:v>45.599999999999994</c:v>
                </c:pt>
                <c:pt idx="405">
                  <c:v>45.599999999999994</c:v>
                </c:pt>
                <c:pt idx="406">
                  <c:v>45.599999999999994</c:v>
                </c:pt>
                <c:pt idx="407">
                  <c:v>45.599999999999994</c:v>
                </c:pt>
                <c:pt idx="408">
                  <c:v>45.599999999999994</c:v>
                </c:pt>
                <c:pt idx="409">
                  <c:v>45.599999999999994</c:v>
                </c:pt>
                <c:pt idx="410">
                  <c:v>45.599999999999994</c:v>
                </c:pt>
                <c:pt idx="411">
                  <c:v>45.599999999999994</c:v>
                </c:pt>
                <c:pt idx="412">
                  <c:v>45.599999999999994</c:v>
                </c:pt>
                <c:pt idx="413">
                  <c:v>45.599999999999994</c:v>
                </c:pt>
                <c:pt idx="414">
                  <c:v>45.599999999999994</c:v>
                </c:pt>
                <c:pt idx="415">
                  <c:v>45.599999999999994</c:v>
                </c:pt>
                <c:pt idx="416">
                  <c:v>45.599999999999994</c:v>
                </c:pt>
                <c:pt idx="417">
                  <c:v>45.599999999999994</c:v>
                </c:pt>
                <c:pt idx="418">
                  <c:v>45.599999999999994</c:v>
                </c:pt>
                <c:pt idx="419">
                  <c:v>45.599999999999994</c:v>
                </c:pt>
                <c:pt idx="420">
                  <c:v>45.599999999999994</c:v>
                </c:pt>
                <c:pt idx="421">
                  <c:v>45.599999999999994</c:v>
                </c:pt>
                <c:pt idx="422">
                  <c:v>45.599999999999994</c:v>
                </c:pt>
                <c:pt idx="423">
                  <c:v>45.599999999999994</c:v>
                </c:pt>
                <c:pt idx="424">
                  <c:v>45.599999999999994</c:v>
                </c:pt>
                <c:pt idx="425">
                  <c:v>45.599999999999994</c:v>
                </c:pt>
                <c:pt idx="426">
                  <c:v>45.599999999999994</c:v>
                </c:pt>
                <c:pt idx="427">
                  <c:v>45.599999999999994</c:v>
                </c:pt>
                <c:pt idx="428">
                  <c:v>45.599999999999994</c:v>
                </c:pt>
                <c:pt idx="429">
                  <c:v>45.599999999999994</c:v>
                </c:pt>
                <c:pt idx="430">
                  <c:v>45.599999999999994</c:v>
                </c:pt>
                <c:pt idx="431">
                  <c:v>45.599999999999994</c:v>
                </c:pt>
                <c:pt idx="432">
                  <c:v>45.599999999999994</c:v>
                </c:pt>
                <c:pt idx="433">
                  <c:v>45.599999999999994</c:v>
                </c:pt>
                <c:pt idx="434">
                  <c:v>45.599999999999994</c:v>
                </c:pt>
                <c:pt idx="435">
                  <c:v>45.599999999999994</c:v>
                </c:pt>
                <c:pt idx="436">
                  <c:v>45.599999999999994</c:v>
                </c:pt>
                <c:pt idx="437">
                  <c:v>45.599999999999994</c:v>
                </c:pt>
                <c:pt idx="438">
                  <c:v>45.599999999999994</c:v>
                </c:pt>
                <c:pt idx="439">
                  <c:v>45.599999999999994</c:v>
                </c:pt>
                <c:pt idx="440">
                  <c:v>45.599999999999994</c:v>
                </c:pt>
                <c:pt idx="441">
                  <c:v>45.599999999999994</c:v>
                </c:pt>
                <c:pt idx="442">
                  <c:v>45.599999999999994</c:v>
                </c:pt>
                <c:pt idx="443">
                  <c:v>45.599999999999994</c:v>
                </c:pt>
                <c:pt idx="444">
                  <c:v>45.599999999999994</c:v>
                </c:pt>
                <c:pt idx="445">
                  <c:v>45.599999999999994</c:v>
                </c:pt>
                <c:pt idx="446">
                  <c:v>45.599999999999994</c:v>
                </c:pt>
                <c:pt idx="447">
                  <c:v>45.599999999999994</c:v>
                </c:pt>
                <c:pt idx="448">
                  <c:v>45.599999999999994</c:v>
                </c:pt>
                <c:pt idx="449">
                  <c:v>45.599999999999994</c:v>
                </c:pt>
                <c:pt idx="450">
                  <c:v>45.599999999999994</c:v>
                </c:pt>
                <c:pt idx="451">
                  <c:v>45.599999999999994</c:v>
                </c:pt>
                <c:pt idx="452">
                  <c:v>45.599999999999994</c:v>
                </c:pt>
                <c:pt idx="453">
                  <c:v>45.599999999999994</c:v>
                </c:pt>
                <c:pt idx="454">
                  <c:v>45.599999999999994</c:v>
                </c:pt>
                <c:pt idx="455">
                  <c:v>45.599999999999994</c:v>
                </c:pt>
                <c:pt idx="456">
                  <c:v>45.599999999999994</c:v>
                </c:pt>
                <c:pt idx="457">
                  <c:v>45.599999999999994</c:v>
                </c:pt>
                <c:pt idx="458">
                  <c:v>45.599999999999994</c:v>
                </c:pt>
                <c:pt idx="459">
                  <c:v>45.599999999999994</c:v>
                </c:pt>
                <c:pt idx="460">
                  <c:v>45.599999999999994</c:v>
                </c:pt>
                <c:pt idx="461">
                  <c:v>45.599999999999994</c:v>
                </c:pt>
                <c:pt idx="462">
                  <c:v>45.599999999999994</c:v>
                </c:pt>
                <c:pt idx="463">
                  <c:v>45.599999999999994</c:v>
                </c:pt>
                <c:pt idx="464">
                  <c:v>45.599999999999994</c:v>
                </c:pt>
                <c:pt idx="465">
                  <c:v>45.599999999999994</c:v>
                </c:pt>
                <c:pt idx="466">
                  <c:v>45.599999999999994</c:v>
                </c:pt>
                <c:pt idx="467">
                  <c:v>45.599999999999994</c:v>
                </c:pt>
                <c:pt idx="468">
                  <c:v>45.599999999999994</c:v>
                </c:pt>
                <c:pt idx="469">
                  <c:v>45.599999999999994</c:v>
                </c:pt>
                <c:pt idx="470">
                  <c:v>45.599999999999994</c:v>
                </c:pt>
                <c:pt idx="471">
                  <c:v>38</c:v>
                </c:pt>
                <c:pt idx="472">
                  <c:v>38</c:v>
                </c:pt>
                <c:pt idx="473">
                  <c:v>38</c:v>
                </c:pt>
                <c:pt idx="474">
                  <c:v>38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38</c:v>
                </c:pt>
                <c:pt idx="480">
                  <c:v>38</c:v>
                </c:pt>
                <c:pt idx="481">
                  <c:v>38</c:v>
                </c:pt>
                <c:pt idx="482">
                  <c:v>38</c:v>
                </c:pt>
                <c:pt idx="483">
                  <c:v>38</c:v>
                </c:pt>
                <c:pt idx="484">
                  <c:v>38</c:v>
                </c:pt>
                <c:pt idx="485">
                  <c:v>38</c:v>
                </c:pt>
                <c:pt idx="486">
                  <c:v>38</c:v>
                </c:pt>
                <c:pt idx="487">
                  <c:v>38</c:v>
                </c:pt>
                <c:pt idx="488">
                  <c:v>38</c:v>
                </c:pt>
                <c:pt idx="489">
                  <c:v>38</c:v>
                </c:pt>
                <c:pt idx="490">
                  <c:v>38</c:v>
                </c:pt>
                <c:pt idx="491">
                  <c:v>38</c:v>
                </c:pt>
                <c:pt idx="492">
                  <c:v>38</c:v>
                </c:pt>
                <c:pt idx="493">
                  <c:v>38</c:v>
                </c:pt>
                <c:pt idx="494">
                  <c:v>38</c:v>
                </c:pt>
                <c:pt idx="495">
                  <c:v>38</c:v>
                </c:pt>
                <c:pt idx="496">
                  <c:v>38</c:v>
                </c:pt>
                <c:pt idx="497">
                  <c:v>38</c:v>
                </c:pt>
                <c:pt idx="498">
                  <c:v>38</c:v>
                </c:pt>
                <c:pt idx="499">
                  <c:v>38</c:v>
                </c:pt>
                <c:pt idx="500">
                  <c:v>38</c:v>
                </c:pt>
                <c:pt idx="501">
                  <c:v>38</c:v>
                </c:pt>
                <c:pt idx="502">
                  <c:v>38</c:v>
                </c:pt>
                <c:pt idx="503">
                  <c:v>38</c:v>
                </c:pt>
                <c:pt idx="504">
                  <c:v>38</c:v>
                </c:pt>
                <c:pt idx="505">
                  <c:v>38</c:v>
                </c:pt>
                <c:pt idx="506">
                  <c:v>38</c:v>
                </c:pt>
                <c:pt idx="507">
                  <c:v>38</c:v>
                </c:pt>
                <c:pt idx="508">
                  <c:v>38</c:v>
                </c:pt>
                <c:pt idx="509">
                  <c:v>38</c:v>
                </c:pt>
                <c:pt idx="510">
                  <c:v>38</c:v>
                </c:pt>
                <c:pt idx="511">
                  <c:v>38</c:v>
                </c:pt>
                <c:pt idx="512">
                  <c:v>38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</c:v>
                </c:pt>
                <c:pt idx="517">
                  <c:v>38</c:v>
                </c:pt>
                <c:pt idx="518">
                  <c:v>38</c:v>
                </c:pt>
                <c:pt idx="519">
                  <c:v>38</c:v>
                </c:pt>
                <c:pt idx="520">
                  <c:v>38</c:v>
                </c:pt>
                <c:pt idx="521">
                  <c:v>38</c:v>
                </c:pt>
                <c:pt idx="522">
                  <c:v>38</c:v>
                </c:pt>
                <c:pt idx="523">
                  <c:v>38</c:v>
                </c:pt>
                <c:pt idx="524">
                  <c:v>38</c:v>
                </c:pt>
                <c:pt idx="525">
                  <c:v>38</c:v>
                </c:pt>
                <c:pt idx="526">
                  <c:v>38</c:v>
                </c:pt>
                <c:pt idx="527">
                  <c:v>38</c:v>
                </c:pt>
                <c:pt idx="528">
                  <c:v>38</c:v>
                </c:pt>
                <c:pt idx="529">
                  <c:v>38</c:v>
                </c:pt>
                <c:pt idx="530">
                  <c:v>38</c:v>
                </c:pt>
                <c:pt idx="531">
                  <c:v>38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</c:v>
                </c:pt>
                <c:pt idx="538">
                  <c:v>38</c:v>
                </c:pt>
                <c:pt idx="539">
                  <c:v>38</c:v>
                </c:pt>
                <c:pt idx="540">
                  <c:v>38</c:v>
                </c:pt>
                <c:pt idx="541">
                  <c:v>38</c:v>
                </c:pt>
                <c:pt idx="542">
                  <c:v>38</c:v>
                </c:pt>
                <c:pt idx="543">
                  <c:v>38</c:v>
                </c:pt>
                <c:pt idx="544">
                  <c:v>38</c:v>
                </c:pt>
                <c:pt idx="545">
                  <c:v>38</c:v>
                </c:pt>
                <c:pt idx="546">
                  <c:v>38</c:v>
                </c:pt>
                <c:pt idx="547">
                  <c:v>38</c:v>
                </c:pt>
                <c:pt idx="548">
                  <c:v>38</c:v>
                </c:pt>
                <c:pt idx="549">
                  <c:v>38</c:v>
                </c:pt>
                <c:pt idx="550">
                  <c:v>38</c:v>
                </c:pt>
                <c:pt idx="551">
                  <c:v>38</c:v>
                </c:pt>
                <c:pt idx="552">
                  <c:v>38</c:v>
                </c:pt>
                <c:pt idx="553">
                  <c:v>38</c:v>
                </c:pt>
                <c:pt idx="554">
                  <c:v>38</c:v>
                </c:pt>
                <c:pt idx="555">
                  <c:v>38</c:v>
                </c:pt>
                <c:pt idx="556">
                  <c:v>38</c:v>
                </c:pt>
                <c:pt idx="557">
                  <c:v>38</c:v>
                </c:pt>
                <c:pt idx="558">
                  <c:v>38</c:v>
                </c:pt>
                <c:pt idx="559">
                  <c:v>38</c:v>
                </c:pt>
                <c:pt idx="560">
                  <c:v>38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38</c:v>
                </c:pt>
                <c:pt idx="565">
                  <c:v>38</c:v>
                </c:pt>
                <c:pt idx="566">
                  <c:v>38</c:v>
                </c:pt>
                <c:pt idx="567">
                  <c:v>38</c:v>
                </c:pt>
                <c:pt idx="568">
                  <c:v>38</c:v>
                </c:pt>
                <c:pt idx="569">
                  <c:v>38</c:v>
                </c:pt>
                <c:pt idx="570">
                  <c:v>38</c:v>
                </c:pt>
                <c:pt idx="571">
                  <c:v>38</c:v>
                </c:pt>
                <c:pt idx="572">
                  <c:v>38</c:v>
                </c:pt>
                <c:pt idx="573">
                  <c:v>38</c:v>
                </c:pt>
                <c:pt idx="574">
                  <c:v>38</c:v>
                </c:pt>
                <c:pt idx="575">
                  <c:v>38</c:v>
                </c:pt>
                <c:pt idx="576">
                  <c:v>38</c:v>
                </c:pt>
                <c:pt idx="577">
                  <c:v>38</c:v>
                </c:pt>
                <c:pt idx="578">
                  <c:v>38</c:v>
                </c:pt>
                <c:pt idx="579">
                  <c:v>38</c:v>
                </c:pt>
                <c:pt idx="580">
                  <c:v>38</c:v>
                </c:pt>
                <c:pt idx="581">
                  <c:v>38</c:v>
                </c:pt>
                <c:pt idx="582">
                  <c:v>38</c:v>
                </c:pt>
                <c:pt idx="583">
                  <c:v>38</c:v>
                </c:pt>
                <c:pt idx="584">
                  <c:v>38</c:v>
                </c:pt>
                <c:pt idx="585">
                  <c:v>38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38</c:v>
                </c:pt>
                <c:pt idx="593">
                  <c:v>38</c:v>
                </c:pt>
                <c:pt idx="594">
                  <c:v>38</c:v>
                </c:pt>
                <c:pt idx="595">
                  <c:v>38</c:v>
                </c:pt>
                <c:pt idx="596">
                  <c:v>38</c:v>
                </c:pt>
                <c:pt idx="597">
                  <c:v>38</c:v>
                </c:pt>
                <c:pt idx="598">
                  <c:v>38</c:v>
                </c:pt>
                <c:pt idx="599">
                  <c:v>38</c:v>
                </c:pt>
                <c:pt idx="600">
                  <c:v>38</c:v>
                </c:pt>
                <c:pt idx="601">
                  <c:v>38</c:v>
                </c:pt>
                <c:pt idx="602">
                  <c:v>38</c:v>
                </c:pt>
                <c:pt idx="603">
                  <c:v>38</c:v>
                </c:pt>
                <c:pt idx="604">
                  <c:v>38</c:v>
                </c:pt>
                <c:pt idx="605">
                  <c:v>38</c:v>
                </c:pt>
                <c:pt idx="606">
                  <c:v>38</c:v>
                </c:pt>
                <c:pt idx="607">
                  <c:v>38</c:v>
                </c:pt>
                <c:pt idx="608">
                  <c:v>38</c:v>
                </c:pt>
                <c:pt idx="609">
                  <c:v>38</c:v>
                </c:pt>
                <c:pt idx="610">
                  <c:v>38</c:v>
                </c:pt>
                <c:pt idx="611">
                  <c:v>38</c:v>
                </c:pt>
                <c:pt idx="612">
                  <c:v>38</c:v>
                </c:pt>
                <c:pt idx="613">
                  <c:v>38</c:v>
                </c:pt>
                <c:pt idx="614">
                  <c:v>38</c:v>
                </c:pt>
                <c:pt idx="615">
                  <c:v>38</c:v>
                </c:pt>
                <c:pt idx="616">
                  <c:v>38</c:v>
                </c:pt>
                <c:pt idx="617">
                  <c:v>38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</c:v>
                </c:pt>
                <c:pt idx="622">
                  <c:v>38</c:v>
                </c:pt>
                <c:pt idx="623">
                  <c:v>38</c:v>
                </c:pt>
                <c:pt idx="624">
                  <c:v>38</c:v>
                </c:pt>
                <c:pt idx="625">
                  <c:v>38</c:v>
                </c:pt>
                <c:pt idx="626">
                  <c:v>38</c:v>
                </c:pt>
                <c:pt idx="627">
                  <c:v>38</c:v>
                </c:pt>
                <c:pt idx="628">
                  <c:v>38</c:v>
                </c:pt>
                <c:pt idx="629">
                  <c:v>38</c:v>
                </c:pt>
                <c:pt idx="630">
                  <c:v>38</c:v>
                </c:pt>
                <c:pt idx="631">
                  <c:v>38</c:v>
                </c:pt>
                <c:pt idx="632">
                  <c:v>38</c:v>
                </c:pt>
                <c:pt idx="633">
                  <c:v>38</c:v>
                </c:pt>
                <c:pt idx="634">
                  <c:v>38</c:v>
                </c:pt>
                <c:pt idx="635">
                  <c:v>38</c:v>
                </c:pt>
                <c:pt idx="636">
                  <c:v>38</c:v>
                </c:pt>
                <c:pt idx="637">
                  <c:v>38</c:v>
                </c:pt>
                <c:pt idx="638">
                  <c:v>38</c:v>
                </c:pt>
                <c:pt idx="639">
                  <c:v>38</c:v>
                </c:pt>
                <c:pt idx="640">
                  <c:v>38</c:v>
                </c:pt>
                <c:pt idx="641">
                  <c:v>38</c:v>
                </c:pt>
                <c:pt idx="642">
                  <c:v>38</c:v>
                </c:pt>
                <c:pt idx="643">
                  <c:v>38</c:v>
                </c:pt>
                <c:pt idx="644">
                  <c:v>38</c:v>
                </c:pt>
                <c:pt idx="645">
                  <c:v>38</c:v>
                </c:pt>
                <c:pt idx="646">
                  <c:v>38</c:v>
                </c:pt>
                <c:pt idx="647">
                  <c:v>38</c:v>
                </c:pt>
                <c:pt idx="648">
                  <c:v>38</c:v>
                </c:pt>
                <c:pt idx="649">
                  <c:v>38</c:v>
                </c:pt>
                <c:pt idx="650">
                  <c:v>38</c:v>
                </c:pt>
                <c:pt idx="651">
                  <c:v>38</c:v>
                </c:pt>
                <c:pt idx="652">
                  <c:v>38</c:v>
                </c:pt>
                <c:pt idx="653">
                  <c:v>38</c:v>
                </c:pt>
                <c:pt idx="654">
                  <c:v>38</c:v>
                </c:pt>
                <c:pt idx="655">
                  <c:v>38</c:v>
                </c:pt>
                <c:pt idx="656">
                  <c:v>38</c:v>
                </c:pt>
                <c:pt idx="657">
                  <c:v>38</c:v>
                </c:pt>
                <c:pt idx="658">
                  <c:v>38</c:v>
                </c:pt>
                <c:pt idx="659">
                  <c:v>38</c:v>
                </c:pt>
                <c:pt idx="660">
                  <c:v>38</c:v>
                </c:pt>
                <c:pt idx="661">
                  <c:v>38</c:v>
                </c:pt>
                <c:pt idx="662">
                  <c:v>38</c:v>
                </c:pt>
                <c:pt idx="663">
                  <c:v>38</c:v>
                </c:pt>
                <c:pt idx="664">
                  <c:v>38</c:v>
                </c:pt>
                <c:pt idx="665">
                  <c:v>38</c:v>
                </c:pt>
                <c:pt idx="666">
                  <c:v>38</c:v>
                </c:pt>
                <c:pt idx="667">
                  <c:v>38</c:v>
                </c:pt>
                <c:pt idx="668">
                  <c:v>38</c:v>
                </c:pt>
                <c:pt idx="669">
                  <c:v>38</c:v>
                </c:pt>
                <c:pt idx="670">
                  <c:v>38</c:v>
                </c:pt>
                <c:pt idx="671">
                  <c:v>38</c:v>
                </c:pt>
                <c:pt idx="672">
                  <c:v>38</c:v>
                </c:pt>
                <c:pt idx="673">
                  <c:v>38</c:v>
                </c:pt>
                <c:pt idx="674">
                  <c:v>38</c:v>
                </c:pt>
                <c:pt idx="675">
                  <c:v>38</c:v>
                </c:pt>
                <c:pt idx="676">
                  <c:v>38</c:v>
                </c:pt>
                <c:pt idx="677">
                  <c:v>38</c:v>
                </c:pt>
                <c:pt idx="678">
                  <c:v>38</c:v>
                </c:pt>
                <c:pt idx="679">
                  <c:v>38</c:v>
                </c:pt>
                <c:pt idx="680">
                  <c:v>38</c:v>
                </c:pt>
                <c:pt idx="681">
                  <c:v>38</c:v>
                </c:pt>
                <c:pt idx="682">
                  <c:v>38</c:v>
                </c:pt>
                <c:pt idx="683">
                  <c:v>38</c:v>
                </c:pt>
                <c:pt idx="684">
                  <c:v>38</c:v>
                </c:pt>
                <c:pt idx="685">
                  <c:v>38</c:v>
                </c:pt>
                <c:pt idx="686">
                  <c:v>38</c:v>
                </c:pt>
                <c:pt idx="687">
                  <c:v>38</c:v>
                </c:pt>
                <c:pt idx="688">
                  <c:v>38</c:v>
                </c:pt>
                <c:pt idx="689">
                  <c:v>38</c:v>
                </c:pt>
                <c:pt idx="690">
                  <c:v>38</c:v>
                </c:pt>
                <c:pt idx="691">
                  <c:v>38</c:v>
                </c:pt>
                <c:pt idx="692">
                  <c:v>38</c:v>
                </c:pt>
                <c:pt idx="693">
                  <c:v>38</c:v>
                </c:pt>
                <c:pt idx="694">
                  <c:v>38</c:v>
                </c:pt>
                <c:pt idx="695">
                  <c:v>38</c:v>
                </c:pt>
                <c:pt idx="696">
                  <c:v>38</c:v>
                </c:pt>
                <c:pt idx="697">
                  <c:v>38</c:v>
                </c:pt>
                <c:pt idx="698">
                  <c:v>38</c:v>
                </c:pt>
                <c:pt idx="699">
                  <c:v>38</c:v>
                </c:pt>
                <c:pt idx="700">
                  <c:v>38</c:v>
                </c:pt>
                <c:pt idx="701">
                  <c:v>38</c:v>
                </c:pt>
                <c:pt idx="702">
                  <c:v>38</c:v>
                </c:pt>
                <c:pt idx="703">
                  <c:v>38</c:v>
                </c:pt>
                <c:pt idx="704">
                  <c:v>38</c:v>
                </c:pt>
                <c:pt idx="705">
                  <c:v>38</c:v>
                </c:pt>
                <c:pt idx="706">
                  <c:v>38</c:v>
                </c:pt>
                <c:pt idx="707">
                  <c:v>38</c:v>
                </c:pt>
                <c:pt idx="708">
                  <c:v>38</c:v>
                </c:pt>
                <c:pt idx="70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F8D-48B0-B429-9299AFC50B81}"/>
            </c:ext>
          </c:extLst>
        </c:ser>
        <c:ser>
          <c:idx val="4"/>
          <c:order val="4"/>
          <c:tx>
            <c:v>平均時間</c:v>
          </c:tx>
          <c:spPr>
            <a:ln w="317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阪上班!$OP$244:$APW$244</c:f>
              <c:numCache>
                <c:formatCode>0_ </c:formatCode>
                <c:ptCount val="710"/>
                <c:pt idx="1">
                  <c:v>34.799999999999997</c:v>
                </c:pt>
                <c:pt idx="8">
                  <c:v>35.200000000000003</c:v>
                </c:pt>
                <c:pt idx="15">
                  <c:v>26.4</c:v>
                </c:pt>
                <c:pt idx="22">
                  <c:v>25.75</c:v>
                </c:pt>
                <c:pt idx="29">
                  <c:v>44.4</c:v>
                </c:pt>
                <c:pt idx="36">
                  <c:v>44.25</c:v>
                </c:pt>
                <c:pt idx="43">
                  <c:v>45.2</c:v>
                </c:pt>
                <c:pt idx="50">
                  <c:v>56.2</c:v>
                </c:pt>
                <c:pt idx="57">
                  <c:v>47.555555555555557</c:v>
                </c:pt>
                <c:pt idx="64">
                  <c:v>46.6</c:v>
                </c:pt>
                <c:pt idx="71">
                  <c:v>48.4</c:v>
                </c:pt>
                <c:pt idx="78">
                  <c:v>41.4</c:v>
                </c:pt>
                <c:pt idx="85">
                  <c:v>46</c:v>
                </c:pt>
                <c:pt idx="92">
                  <c:v>46.2</c:v>
                </c:pt>
                <c:pt idx="99">
                  <c:v>44.75</c:v>
                </c:pt>
                <c:pt idx="106">
                  <c:v>48</c:v>
                </c:pt>
                <c:pt idx="113">
                  <c:v>47.6</c:v>
                </c:pt>
                <c:pt idx="120">
                  <c:v>46.4</c:v>
                </c:pt>
                <c:pt idx="127">
                  <c:v>48.4</c:v>
                </c:pt>
                <c:pt idx="134">
                  <c:v>46.6</c:v>
                </c:pt>
                <c:pt idx="141">
                  <c:v>44.6</c:v>
                </c:pt>
                <c:pt idx="148">
                  <c:v>42.8</c:v>
                </c:pt>
                <c:pt idx="155">
                  <c:v>54</c:v>
                </c:pt>
                <c:pt idx="162">
                  <c:v>57.6</c:v>
                </c:pt>
                <c:pt idx="169">
                  <c:v>43.6</c:v>
                </c:pt>
                <c:pt idx="176">
                  <c:v>44.6</c:v>
                </c:pt>
                <c:pt idx="183">
                  <c:v>43</c:v>
                </c:pt>
                <c:pt idx="190">
                  <c:v>40.4</c:v>
                </c:pt>
                <c:pt idx="197">
                  <c:v>48</c:v>
                </c:pt>
                <c:pt idx="211">
                  <c:v>46.4</c:v>
                </c:pt>
                <c:pt idx="218">
                  <c:v>53.8</c:v>
                </c:pt>
                <c:pt idx="225">
                  <c:v>44</c:v>
                </c:pt>
                <c:pt idx="232">
                  <c:v>43.8</c:v>
                </c:pt>
                <c:pt idx="239">
                  <c:v>42.75</c:v>
                </c:pt>
                <c:pt idx="246">
                  <c:v>46.333333333333336</c:v>
                </c:pt>
                <c:pt idx="253">
                  <c:v>40.4</c:v>
                </c:pt>
                <c:pt idx="260">
                  <c:v>45</c:v>
                </c:pt>
                <c:pt idx="267">
                  <c:v>45</c:v>
                </c:pt>
                <c:pt idx="274">
                  <c:v>45.2</c:v>
                </c:pt>
                <c:pt idx="281">
                  <c:v>43.2</c:v>
                </c:pt>
                <c:pt idx="288">
                  <c:v>42</c:v>
                </c:pt>
                <c:pt idx="295">
                  <c:v>38.4</c:v>
                </c:pt>
                <c:pt idx="302">
                  <c:v>42</c:v>
                </c:pt>
                <c:pt idx="309">
                  <c:v>31.75</c:v>
                </c:pt>
                <c:pt idx="316">
                  <c:v>59.8</c:v>
                </c:pt>
                <c:pt idx="323">
                  <c:v>49.6</c:v>
                </c:pt>
                <c:pt idx="330">
                  <c:v>48.6</c:v>
                </c:pt>
                <c:pt idx="337">
                  <c:v>58.3</c:v>
                </c:pt>
                <c:pt idx="351">
                  <c:v>54.4</c:v>
                </c:pt>
                <c:pt idx="358">
                  <c:v>71.75</c:v>
                </c:pt>
                <c:pt idx="365">
                  <c:v>56.2</c:v>
                </c:pt>
                <c:pt idx="372">
                  <c:v>57</c:v>
                </c:pt>
                <c:pt idx="379">
                  <c:v>50.8</c:v>
                </c:pt>
                <c:pt idx="386">
                  <c:v>66.5</c:v>
                </c:pt>
                <c:pt idx="393">
                  <c:v>63.1</c:v>
                </c:pt>
                <c:pt idx="400">
                  <c:v>43.25</c:v>
                </c:pt>
                <c:pt idx="407">
                  <c:v>45.6</c:v>
                </c:pt>
                <c:pt idx="414">
                  <c:v>39.4</c:v>
                </c:pt>
                <c:pt idx="421">
                  <c:v>40.75</c:v>
                </c:pt>
                <c:pt idx="428">
                  <c:v>43.2</c:v>
                </c:pt>
                <c:pt idx="435">
                  <c:v>42.4</c:v>
                </c:pt>
                <c:pt idx="442">
                  <c:v>40.799999999999997</c:v>
                </c:pt>
                <c:pt idx="449">
                  <c:v>51.4</c:v>
                </c:pt>
                <c:pt idx="456">
                  <c:v>54</c:v>
                </c:pt>
                <c:pt idx="463">
                  <c:v>52.25</c:v>
                </c:pt>
                <c:pt idx="470">
                  <c:v>35.5</c:v>
                </c:pt>
                <c:pt idx="477">
                  <c:v>42</c:v>
                </c:pt>
                <c:pt idx="484">
                  <c:v>31.8</c:v>
                </c:pt>
                <c:pt idx="491">
                  <c:v>26</c:v>
                </c:pt>
                <c:pt idx="498">
                  <c:v>37.1</c:v>
                </c:pt>
                <c:pt idx="505">
                  <c:v>19.600000000000001</c:v>
                </c:pt>
                <c:pt idx="512">
                  <c:v>39.5</c:v>
                </c:pt>
                <c:pt idx="519">
                  <c:v>45.2</c:v>
                </c:pt>
                <c:pt idx="526">
                  <c:v>25.890989812571821</c:v>
                </c:pt>
                <c:pt idx="533">
                  <c:v>9.9669851342771469</c:v>
                </c:pt>
                <c:pt idx="540">
                  <c:v>23.078496776578437</c:v>
                </c:pt>
                <c:pt idx="547">
                  <c:v>36.290522169303465</c:v>
                </c:pt>
                <c:pt idx="554">
                  <c:v>41.888382382792756</c:v>
                </c:pt>
                <c:pt idx="561">
                  <c:v>40.004492326560054</c:v>
                </c:pt>
                <c:pt idx="568">
                  <c:v>14.752485596955125</c:v>
                </c:pt>
                <c:pt idx="575">
                  <c:v>43.268858026294552</c:v>
                </c:pt>
                <c:pt idx="582">
                  <c:v>21.720076427803097</c:v>
                </c:pt>
                <c:pt idx="589">
                  <c:v>33.854549037096106</c:v>
                </c:pt>
                <c:pt idx="596">
                  <c:v>36.836645011184714</c:v>
                </c:pt>
                <c:pt idx="603">
                  <c:v>43.888333706440278</c:v>
                </c:pt>
                <c:pt idx="610">
                  <c:v>24.676140883091652</c:v>
                </c:pt>
                <c:pt idx="617">
                  <c:v>38.982347962754162</c:v>
                </c:pt>
                <c:pt idx="624">
                  <c:v>18.570922747008506</c:v>
                </c:pt>
                <c:pt idx="631">
                  <c:v>9.8983823154370008</c:v>
                </c:pt>
                <c:pt idx="638">
                  <c:v>10.4982157876992</c:v>
                </c:pt>
                <c:pt idx="645">
                  <c:v>3.9538734784841139</c:v>
                </c:pt>
                <c:pt idx="652">
                  <c:v>6.2375762634706282</c:v>
                </c:pt>
                <c:pt idx="659">
                  <c:v>2.6131922415268569</c:v>
                </c:pt>
                <c:pt idx="666">
                  <c:v>20.411038258823574</c:v>
                </c:pt>
                <c:pt idx="673">
                  <c:v>13.924388240998713</c:v>
                </c:pt>
                <c:pt idx="680">
                  <c:v>9.0220694118401141</c:v>
                </c:pt>
                <c:pt idx="687">
                  <c:v>4.0149694947173327</c:v>
                </c:pt>
                <c:pt idx="694">
                  <c:v>7.5187058523496004</c:v>
                </c:pt>
                <c:pt idx="701">
                  <c:v>15.627513983999998</c:v>
                </c:pt>
                <c:pt idx="708">
                  <c:v>17.534392480000001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F8D-48B0-B429-9299AFC50B81}"/>
            </c:ext>
          </c:extLst>
        </c:ser>
        <c:ser>
          <c:idx val="5"/>
          <c:order val="5"/>
          <c:tx>
            <c:v>阪上班　4H残業ペース</c:v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阪上班!$OP$263:$APW$263</c:f>
              <c:numCache>
                <c:formatCode>0_ </c:formatCode>
                <c:ptCount val="710"/>
                <c:pt idx="0">
                  <c:v>68.399999999999991</c:v>
                </c:pt>
                <c:pt idx="1">
                  <c:v>68.399999999999991</c:v>
                </c:pt>
                <c:pt idx="2">
                  <c:v>68.399999999999991</c:v>
                </c:pt>
                <c:pt idx="3">
                  <c:v>68.399999999999991</c:v>
                </c:pt>
                <c:pt idx="4">
                  <c:v>68.399999999999991</c:v>
                </c:pt>
                <c:pt idx="5">
                  <c:v>68.399999999999991</c:v>
                </c:pt>
                <c:pt idx="6">
                  <c:v>68.399999999999991</c:v>
                </c:pt>
                <c:pt idx="7">
                  <c:v>68.399999999999991</c:v>
                </c:pt>
                <c:pt idx="8">
                  <c:v>68.399999999999991</c:v>
                </c:pt>
                <c:pt idx="9">
                  <c:v>68.399999999999991</c:v>
                </c:pt>
                <c:pt idx="10">
                  <c:v>68.399999999999991</c:v>
                </c:pt>
                <c:pt idx="11">
                  <c:v>57</c:v>
                </c:pt>
                <c:pt idx="12">
                  <c:v>57</c:v>
                </c:pt>
                <c:pt idx="13">
                  <c:v>57</c:v>
                </c:pt>
                <c:pt idx="14">
                  <c:v>57</c:v>
                </c:pt>
                <c:pt idx="15">
                  <c:v>57</c:v>
                </c:pt>
                <c:pt idx="16">
                  <c:v>57</c:v>
                </c:pt>
                <c:pt idx="17">
                  <c:v>57</c:v>
                </c:pt>
                <c:pt idx="18">
                  <c:v>57</c:v>
                </c:pt>
                <c:pt idx="19">
                  <c:v>57</c:v>
                </c:pt>
                <c:pt idx="20">
                  <c:v>57</c:v>
                </c:pt>
                <c:pt idx="21">
                  <c:v>57</c:v>
                </c:pt>
                <c:pt idx="22">
                  <c:v>68.399999999999991</c:v>
                </c:pt>
                <c:pt idx="23">
                  <c:v>68.399999999999991</c:v>
                </c:pt>
                <c:pt idx="24">
                  <c:v>68.399999999999991</c:v>
                </c:pt>
                <c:pt idx="25">
                  <c:v>68.399999999999991</c:v>
                </c:pt>
                <c:pt idx="26">
                  <c:v>68.399999999999991</c:v>
                </c:pt>
                <c:pt idx="27">
                  <c:v>68.399999999999991</c:v>
                </c:pt>
                <c:pt idx="28">
                  <c:v>68.399999999999991</c:v>
                </c:pt>
                <c:pt idx="29">
                  <c:v>68.399999999999991</c:v>
                </c:pt>
                <c:pt idx="30">
                  <c:v>68.399999999999991</c:v>
                </c:pt>
                <c:pt idx="31">
                  <c:v>68.399999999999991</c:v>
                </c:pt>
                <c:pt idx="32">
                  <c:v>68.399999999999991</c:v>
                </c:pt>
                <c:pt idx="33">
                  <c:v>68.399999999999991</c:v>
                </c:pt>
                <c:pt idx="34">
                  <c:v>68.399999999999991</c:v>
                </c:pt>
                <c:pt idx="35">
                  <c:v>68.399999999999991</c:v>
                </c:pt>
                <c:pt idx="36">
                  <c:v>68.399999999999991</c:v>
                </c:pt>
                <c:pt idx="37">
                  <c:v>68.399999999999991</c:v>
                </c:pt>
                <c:pt idx="38">
                  <c:v>68.399999999999991</c:v>
                </c:pt>
                <c:pt idx="39">
                  <c:v>68.399999999999991</c:v>
                </c:pt>
                <c:pt idx="40">
                  <c:v>68.399999999999991</c:v>
                </c:pt>
                <c:pt idx="41">
                  <c:v>68.399999999999991</c:v>
                </c:pt>
                <c:pt idx="42">
                  <c:v>68.399999999999991</c:v>
                </c:pt>
                <c:pt idx="43">
                  <c:v>68.399999999999991</c:v>
                </c:pt>
                <c:pt idx="44">
                  <c:v>68.399999999999991</c:v>
                </c:pt>
                <c:pt idx="45">
                  <c:v>68.399999999999991</c:v>
                </c:pt>
                <c:pt idx="46">
                  <c:v>68.399999999999991</c:v>
                </c:pt>
                <c:pt idx="47">
                  <c:v>68.399999999999991</c:v>
                </c:pt>
                <c:pt idx="48">
                  <c:v>68.399999999999991</c:v>
                </c:pt>
                <c:pt idx="49">
                  <c:v>68.399999999999991</c:v>
                </c:pt>
                <c:pt idx="50">
                  <c:v>68.399999999999991</c:v>
                </c:pt>
                <c:pt idx="51">
                  <c:v>68.399999999999991</c:v>
                </c:pt>
                <c:pt idx="52">
                  <c:v>68.399999999999991</c:v>
                </c:pt>
                <c:pt idx="53">
                  <c:v>68.399999999999991</c:v>
                </c:pt>
                <c:pt idx="54">
                  <c:v>68.399999999999991</c:v>
                </c:pt>
                <c:pt idx="55">
                  <c:v>68.399999999999991</c:v>
                </c:pt>
                <c:pt idx="56">
                  <c:v>68.399999999999991</c:v>
                </c:pt>
                <c:pt idx="57">
                  <c:v>68.399999999999991</c:v>
                </c:pt>
                <c:pt idx="58">
                  <c:v>68.399999999999991</c:v>
                </c:pt>
                <c:pt idx="59">
                  <c:v>68.399999999999991</c:v>
                </c:pt>
                <c:pt idx="60">
                  <c:v>68.399999999999991</c:v>
                </c:pt>
                <c:pt idx="61">
                  <c:v>68.399999999999991</c:v>
                </c:pt>
                <c:pt idx="62">
                  <c:v>68.399999999999991</c:v>
                </c:pt>
                <c:pt idx="63">
                  <c:v>68.399999999999991</c:v>
                </c:pt>
                <c:pt idx="64">
                  <c:v>68.399999999999991</c:v>
                </c:pt>
                <c:pt idx="65">
                  <c:v>68.399999999999991</c:v>
                </c:pt>
                <c:pt idx="66">
                  <c:v>68.399999999999991</c:v>
                </c:pt>
                <c:pt idx="67">
                  <c:v>68.399999999999991</c:v>
                </c:pt>
                <c:pt idx="68">
                  <c:v>68.399999999999991</c:v>
                </c:pt>
                <c:pt idx="69">
                  <c:v>68.399999999999991</c:v>
                </c:pt>
                <c:pt idx="70">
                  <c:v>68.399999999999991</c:v>
                </c:pt>
                <c:pt idx="71">
                  <c:v>68.399999999999991</c:v>
                </c:pt>
                <c:pt idx="72">
                  <c:v>68.399999999999991</c:v>
                </c:pt>
                <c:pt idx="73">
                  <c:v>68.399999999999991</c:v>
                </c:pt>
                <c:pt idx="74">
                  <c:v>68.399999999999991</c:v>
                </c:pt>
                <c:pt idx="75">
                  <c:v>68.399999999999991</c:v>
                </c:pt>
                <c:pt idx="76">
                  <c:v>68.399999999999991</c:v>
                </c:pt>
                <c:pt idx="77">
                  <c:v>68.399999999999991</c:v>
                </c:pt>
                <c:pt idx="78">
                  <c:v>68.399999999999991</c:v>
                </c:pt>
                <c:pt idx="79">
                  <c:v>68.399999999999991</c:v>
                </c:pt>
                <c:pt idx="80">
                  <c:v>68.399999999999991</c:v>
                </c:pt>
                <c:pt idx="81">
                  <c:v>68.399999999999991</c:v>
                </c:pt>
                <c:pt idx="82">
                  <c:v>68.399999999999991</c:v>
                </c:pt>
                <c:pt idx="83">
                  <c:v>68.399999999999991</c:v>
                </c:pt>
                <c:pt idx="84">
                  <c:v>68.399999999999991</c:v>
                </c:pt>
                <c:pt idx="85">
                  <c:v>68.399999999999991</c:v>
                </c:pt>
                <c:pt idx="86">
                  <c:v>68.399999999999991</c:v>
                </c:pt>
                <c:pt idx="87">
                  <c:v>68.399999999999991</c:v>
                </c:pt>
                <c:pt idx="88">
                  <c:v>68.399999999999991</c:v>
                </c:pt>
                <c:pt idx="89">
                  <c:v>68.399999999999991</c:v>
                </c:pt>
                <c:pt idx="90">
                  <c:v>68.399999999999991</c:v>
                </c:pt>
                <c:pt idx="91">
                  <c:v>68.399999999999991</c:v>
                </c:pt>
                <c:pt idx="92">
                  <c:v>68.399999999999991</c:v>
                </c:pt>
                <c:pt idx="93">
                  <c:v>68.399999999999991</c:v>
                </c:pt>
                <c:pt idx="94">
                  <c:v>68.399999999999991</c:v>
                </c:pt>
                <c:pt idx="95">
                  <c:v>68.399999999999991</c:v>
                </c:pt>
                <c:pt idx="96">
                  <c:v>68.399999999999991</c:v>
                </c:pt>
                <c:pt idx="97">
                  <c:v>68.399999999999991</c:v>
                </c:pt>
                <c:pt idx="98">
                  <c:v>68.399999999999991</c:v>
                </c:pt>
                <c:pt idx="99">
                  <c:v>68.399999999999991</c:v>
                </c:pt>
                <c:pt idx="100">
                  <c:v>68.399999999999991</c:v>
                </c:pt>
                <c:pt idx="101">
                  <c:v>68.399999999999991</c:v>
                </c:pt>
                <c:pt idx="102">
                  <c:v>68.399999999999991</c:v>
                </c:pt>
                <c:pt idx="103">
                  <c:v>68.399999999999991</c:v>
                </c:pt>
                <c:pt idx="104">
                  <c:v>68.399999999999991</c:v>
                </c:pt>
                <c:pt idx="105">
                  <c:v>68.399999999999991</c:v>
                </c:pt>
                <c:pt idx="106">
                  <c:v>68.399999999999991</c:v>
                </c:pt>
                <c:pt idx="107">
                  <c:v>68.399999999999991</c:v>
                </c:pt>
                <c:pt idx="108">
                  <c:v>68.399999999999991</c:v>
                </c:pt>
                <c:pt idx="109">
                  <c:v>68.399999999999991</c:v>
                </c:pt>
                <c:pt idx="110">
                  <c:v>68.399999999999991</c:v>
                </c:pt>
                <c:pt idx="111">
                  <c:v>68.399999999999991</c:v>
                </c:pt>
                <c:pt idx="112">
                  <c:v>68.399999999999991</c:v>
                </c:pt>
                <c:pt idx="113">
                  <c:v>68.399999999999991</c:v>
                </c:pt>
                <c:pt idx="114">
                  <c:v>68.399999999999991</c:v>
                </c:pt>
                <c:pt idx="115">
                  <c:v>68.399999999999991</c:v>
                </c:pt>
                <c:pt idx="116">
                  <c:v>68.399999999999991</c:v>
                </c:pt>
                <c:pt idx="117">
                  <c:v>68.399999999999991</c:v>
                </c:pt>
                <c:pt idx="118">
                  <c:v>68.399999999999991</c:v>
                </c:pt>
                <c:pt idx="119">
                  <c:v>68.399999999999991</c:v>
                </c:pt>
                <c:pt idx="120">
                  <c:v>68.399999999999991</c:v>
                </c:pt>
                <c:pt idx="121">
                  <c:v>68.399999999999991</c:v>
                </c:pt>
                <c:pt idx="122">
                  <c:v>68.399999999999991</c:v>
                </c:pt>
                <c:pt idx="123">
                  <c:v>68.399999999999991</c:v>
                </c:pt>
                <c:pt idx="124">
                  <c:v>68.399999999999991</c:v>
                </c:pt>
                <c:pt idx="125">
                  <c:v>68.399999999999991</c:v>
                </c:pt>
                <c:pt idx="126">
                  <c:v>68.399999999999991</c:v>
                </c:pt>
                <c:pt idx="127">
                  <c:v>68.399999999999991</c:v>
                </c:pt>
                <c:pt idx="128">
                  <c:v>68.399999999999991</c:v>
                </c:pt>
                <c:pt idx="129">
                  <c:v>68.399999999999991</c:v>
                </c:pt>
                <c:pt idx="130">
                  <c:v>68.399999999999991</c:v>
                </c:pt>
                <c:pt idx="131">
                  <c:v>68.399999999999991</c:v>
                </c:pt>
                <c:pt idx="132">
                  <c:v>68.399999999999991</c:v>
                </c:pt>
                <c:pt idx="133">
                  <c:v>68.399999999999991</c:v>
                </c:pt>
                <c:pt idx="134">
                  <c:v>68.399999999999991</c:v>
                </c:pt>
                <c:pt idx="135">
                  <c:v>68.399999999999991</c:v>
                </c:pt>
                <c:pt idx="136">
                  <c:v>68.399999999999991</c:v>
                </c:pt>
                <c:pt idx="137">
                  <c:v>68.399999999999991</c:v>
                </c:pt>
                <c:pt idx="138">
                  <c:v>68.399999999999991</c:v>
                </c:pt>
                <c:pt idx="139">
                  <c:v>68.399999999999991</c:v>
                </c:pt>
                <c:pt idx="140">
                  <c:v>68.399999999999991</c:v>
                </c:pt>
                <c:pt idx="141">
                  <c:v>68.399999999999991</c:v>
                </c:pt>
                <c:pt idx="142">
                  <c:v>68.399999999999991</c:v>
                </c:pt>
                <c:pt idx="143">
                  <c:v>68.399999999999991</c:v>
                </c:pt>
                <c:pt idx="144">
                  <c:v>68.399999999999991</c:v>
                </c:pt>
                <c:pt idx="145">
                  <c:v>68.399999999999991</c:v>
                </c:pt>
                <c:pt idx="146">
                  <c:v>68.399999999999991</c:v>
                </c:pt>
                <c:pt idx="147">
                  <c:v>68.399999999999991</c:v>
                </c:pt>
                <c:pt idx="148">
                  <c:v>68.399999999999991</c:v>
                </c:pt>
                <c:pt idx="149">
                  <c:v>68.399999999999991</c:v>
                </c:pt>
                <c:pt idx="150">
                  <c:v>68.399999999999991</c:v>
                </c:pt>
                <c:pt idx="151">
                  <c:v>68.399999999999991</c:v>
                </c:pt>
                <c:pt idx="152">
                  <c:v>68.399999999999991</c:v>
                </c:pt>
                <c:pt idx="153">
                  <c:v>68.399999999999991</c:v>
                </c:pt>
                <c:pt idx="154">
                  <c:v>68.399999999999991</c:v>
                </c:pt>
                <c:pt idx="155">
                  <c:v>68.399999999999991</c:v>
                </c:pt>
                <c:pt idx="156">
                  <c:v>68.399999999999991</c:v>
                </c:pt>
                <c:pt idx="157">
                  <c:v>68.399999999999991</c:v>
                </c:pt>
                <c:pt idx="158">
                  <c:v>68.399999999999991</c:v>
                </c:pt>
                <c:pt idx="159">
                  <c:v>68.399999999999991</c:v>
                </c:pt>
                <c:pt idx="160">
                  <c:v>68.399999999999991</c:v>
                </c:pt>
                <c:pt idx="161">
                  <c:v>68.399999999999991</c:v>
                </c:pt>
                <c:pt idx="162">
                  <c:v>68.399999999999991</c:v>
                </c:pt>
                <c:pt idx="163">
                  <c:v>68.399999999999991</c:v>
                </c:pt>
                <c:pt idx="164">
                  <c:v>68.399999999999991</c:v>
                </c:pt>
                <c:pt idx="165">
                  <c:v>68.399999999999991</c:v>
                </c:pt>
                <c:pt idx="166">
                  <c:v>68.399999999999991</c:v>
                </c:pt>
                <c:pt idx="167">
                  <c:v>68.399999999999991</c:v>
                </c:pt>
                <c:pt idx="168">
                  <c:v>68.399999999999991</c:v>
                </c:pt>
                <c:pt idx="169">
                  <c:v>68.399999999999991</c:v>
                </c:pt>
                <c:pt idx="170">
                  <c:v>68.399999999999991</c:v>
                </c:pt>
                <c:pt idx="171">
                  <c:v>68.399999999999991</c:v>
                </c:pt>
                <c:pt idx="172">
                  <c:v>68.399999999999991</c:v>
                </c:pt>
                <c:pt idx="173">
                  <c:v>68.399999999999991</c:v>
                </c:pt>
                <c:pt idx="174">
                  <c:v>68.399999999999991</c:v>
                </c:pt>
                <c:pt idx="175">
                  <c:v>68.399999999999991</c:v>
                </c:pt>
                <c:pt idx="176">
                  <c:v>68.399999999999991</c:v>
                </c:pt>
                <c:pt idx="177">
                  <c:v>68.399999999999991</c:v>
                </c:pt>
                <c:pt idx="178">
                  <c:v>68.399999999999991</c:v>
                </c:pt>
                <c:pt idx="179">
                  <c:v>68.399999999999991</c:v>
                </c:pt>
                <c:pt idx="180">
                  <c:v>68.399999999999991</c:v>
                </c:pt>
                <c:pt idx="181">
                  <c:v>68.399999999999991</c:v>
                </c:pt>
                <c:pt idx="182">
                  <c:v>68.399999999999991</c:v>
                </c:pt>
                <c:pt idx="183">
                  <c:v>68.399999999999991</c:v>
                </c:pt>
                <c:pt idx="184">
                  <c:v>68.399999999999991</c:v>
                </c:pt>
                <c:pt idx="185">
                  <c:v>68.399999999999991</c:v>
                </c:pt>
                <c:pt idx="186">
                  <c:v>68.399999999999991</c:v>
                </c:pt>
                <c:pt idx="187">
                  <c:v>68.399999999999991</c:v>
                </c:pt>
                <c:pt idx="188">
                  <c:v>68.399999999999991</c:v>
                </c:pt>
                <c:pt idx="189">
                  <c:v>68.399999999999991</c:v>
                </c:pt>
                <c:pt idx="190">
                  <c:v>68.399999999999991</c:v>
                </c:pt>
                <c:pt idx="191">
                  <c:v>68.399999999999991</c:v>
                </c:pt>
                <c:pt idx="192">
                  <c:v>68.399999999999991</c:v>
                </c:pt>
                <c:pt idx="193">
                  <c:v>68.399999999999991</c:v>
                </c:pt>
                <c:pt idx="194">
                  <c:v>68.399999999999991</c:v>
                </c:pt>
                <c:pt idx="195">
                  <c:v>68.399999999999991</c:v>
                </c:pt>
                <c:pt idx="196">
                  <c:v>68.399999999999991</c:v>
                </c:pt>
                <c:pt idx="197">
                  <c:v>68.399999999999991</c:v>
                </c:pt>
                <c:pt idx="198">
                  <c:v>68.399999999999991</c:v>
                </c:pt>
                <c:pt idx="199">
                  <c:v>68.399999999999991</c:v>
                </c:pt>
                <c:pt idx="200">
                  <c:v>68.399999999999991</c:v>
                </c:pt>
                <c:pt idx="201">
                  <c:v>68.399999999999991</c:v>
                </c:pt>
                <c:pt idx="202">
                  <c:v>68.399999999999991</c:v>
                </c:pt>
                <c:pt idx="203">
                  <c:v>68.399999999999991</c:v>
                </c:pt>
                <c:pt idx="204">
                  <c:v>68.399999999999991</c:v>
                </c:pt>
                <c:pt idx="205">
                  <c:v>68.399999999999991</c:v>
                </c:pt>
                <c:pt idx="206">
                  <c:v>68.399999999999991</c:v>
                </c:pt>
                <c:pt idx="207">
                  <c:v>68.399999999999991</c:v>
                </c:pt>
                <c:pt idx="208">
                  <c:v>68.399999999999991</c:v>
                </c:pt>
                <c:pt idx="209">
                  <c:v>68.399999999999991</c:v>
                </c:pt>
                <c:pt idx="210">
                  <c:v>68.399999999999991</c:v>
                </c:pt>
                <c:pt idx="211">
                  <c:v>68.399999999999991</c:v>
                </c:pt>
                <c:pt idx="212">
                  <c:v>68.399999999999991</c:v>
                </c:pt>
                <c:pt idx="213">
                  <c:v>68.399999999999991</c:v>
                </c:pt>
                <c:pt idx="214">
                  <c:v>68.399999999999991</c:v>
                </c:pt>
                <c:pt idx="215">
                  <c:v>68.399999999999991</c:v>
                </c:pt>
                <c:pt idx="216">
                  <c:v>68.399999999999991</c:v>
                </c:pt>
                <c:pt idx="217">
                  <c:v>68.399999999999991</c:v>
                </c:pt>
                <c:pt idx="218">
                  <c:v>68.399999999999991</c:v>
                </c:pt>
                <c:pt idx="219">
                  <c:v>68.399999999999991</c:v>
                </c:pt>
                <c:pt idx="220">
                  <c:v>68.399999999999991</c:v>
                </c:pt>
                <c:pt idx="221">
                  <c:v>68.399999999999991</c:v>
                </c:pt>
                <c:pt idx="222">
                  <c:v>68.399999999999991</c:v>
                </c:pt>
                <c:pt idx="223">
                  <c:v>68.399999999999991</c:v>
                </c:pt>
                <c:pt idx="224">
                  <c:v>68.399999999999991</c:v>
                </c:pt>
                <c:pt idx="225">
                  <c:v>68.399999999999991</c:v>
                </c:pt>
                <c:pt idx="226">
                  <c:v>68.399999999999991</c:v>
                </c:pt>
                <c:pt idx="227">
                  <c:v>68.399999999999991</c:v>
                </c:pt>
                <c:pt idx="228">
                  <c:v>68.399999999999991</c:v>
                </c:pt>
                <c:pt idx="229">
                  <c:v>68.399999999999991</c:v>
                </c:pt>
                <c:pt idx="230">
                  <c:v>68.399999999999991</c:v>
                </c:pt>
                <c:pt idx="231">
                  <c:v>68.399999999999991</c:v>
                </c:pt>
                <c:pt idx="232">
                  <c:v>68.399999999999991</c:v>
                </c:pt>
                <c:pt idx="233">
                  <c:v>68.399999999999991</c:v>
                </c:pt>
                <c:pt idx="234">
                  <c:v>68.399999999999991</c:v>
                </c:pt>
                <c:pt idx="235">
                  <c:v>68.399999999999991</c:v>
                </c:pt>
                <c:pt idx="236">
                  <c:v>68.399999999999991</c:v>
                </c:pt>
                <c:pt idx="237">
                  <c:v>68.399999999999991</c:v>
                </c:pt>
                <c:pt idx="238">
                  <c:v>68.399999999999991</c:v>
                </c:pt>
                <c:pt idx="239">
                  <c:v>68.399999999999991</c:v>
                </c:pt>
                <c:pt idx="240">
                  <c:v>68.399999999999991</c:v>
                </c:pt>
                <c:pt idx="241">
                  <c:v>68.399999999999991</c:v>
                </c:pt>
                <c:pt idx="242">
                  <c:v>68.399999999999991</c:v>
                </c:pt>
                <c:pt idx="243">
                  <c:v>68.399999999999991</c:v>
                </c:pt>
                <c:pt idx="244">
                  <c:v>68.399999999999991</c:v>
                </c:pt>
                <c:pt idx="245">
                  <c:v>68.399999999999991</c:v>
                </c:pt>
                <c:pt idx="246">
                  <c:v>68.399999999999991</c:v>
                </c:pt>
                <c:pt idx="247">
                  <c:v>68.399999999999991</c:v>
                </c:pt>
                <c:pt idx="248">
                  <c:v>68.399999999999991</c:v>
                </c:pt>
                <c:pt idx="249">
                  <c:v>68.399999999999991</c:v>
                </c:pt>
                <c:pt idx="250">
                  <c:v>68.399999999999991</c:v>
                </c:pt>
                <c:pt idx="251">
                  <c:v>68.399999999999991</c:v>
                </c:pt>
                <c:pt idx="252">
                  <c:v>68.399999999999991</c:v>
                </c:pt>
                <c:pt idx="253">
                  <c:v>68.399999999999991</c:v>
                </c:pt>
                <c:pt idx="254">
                  <c:v>68.399999999999991</c:v>
                </c:pt>
                <c:pt idx="255">
                  <c:v>68.399999999999991</c:v>
                </c:pt>
                <c:pt idx="256">
                  <c:v>68.399999999999991</c:v>
                </c:pt>
                <c:pt idx="257">
                  <c:v>68.399999999999991</c:v>
                </c:pt>
                <c:pt idx="258">
                  <c:v>68.399999999999991</c:v>
                </c:pt>
                <c:pt idx="259">
                  <c:v>68.399999999999991</c:v>
                </c:pt>
                <c:pt idx="260">
                  <c:v>68.399999999999991</c:v>
                </c:pt>
                <c:pt idx="261">
                  <c:v>68.399999999999991</c:v>
                </c:pt>
                <c:pt idx="262">
                  <c:v>68.399999999999991</c:v>
                </c:pt>
                <c:pt idx="263">
                  <c:v>68.399999999999991</c:v>
                </c:pt>
                <c:pt idx="264">
                  <c:v>68.399999999999991</c:v>
                </c:pt>
                <c:pt idx="265">
                  <c:v>68.399999999999991</c:v>
                </c:pt>
                <c:pt idx="266">
                  <c:v>68.399999999999991</c:v>
                </c:pt>
                <c:pt idx="267">
                  <c:v>68.399999999999991</c:v>
                </c:pt>
                <c:pt idx="268">
                  <c:v>68.399999999999991</c:v>
                </c:pt>
                <c:pt idx="269">
                  <c:v>68.399999999999991</c:v>
                </c:pt>
                <c:pt idx="270">
                  <c:v>68.399999999999991</c:v>
                </c:pt>
                <c:pt idx="271">
                  <c:v>68.399999999999991</c:v>
                </c:pt>
                <c:pt idx="272">
                  <c:v>68.399999999999991</c:v>
                </c:pt>
                <c:pt idx="273">
                  <c:v>68.399999999999991</c:v>
                </c:pt>
                <c:pt idx="274">
                  <c:v>68.399999999999991</c:v>
                </c:pt>
                <c:pt idx="275">
                  <c:v>68.399999999999991</c:v>
                </c:pt>
                <c:pt idx="276">
                  <c:v>68.399999999999991</c:v>
                </c:pt>
                <c:pt idx="277">
                  <c:v>68.399999999999991</c:v>
                </c:pt>
                <c:pt idx="278">
                  <c:v>68.399999999999991</c:v>
                </c:pt>
                <c:pt idx="279">
                  <c:v>68.399999999999991</c:v>
                </c:pt>
                <c:pt idx="280">
                  <c:v>68.399999999999991</c:v>
                </c:pt>
                <c:pt idx="281">
                  <c:v>68.399999999999991</c:v>
                </c:pt>
                <c:pt idx="282">
                  <c:v>68.399999999999991</c:v>
                </c:pt>
                <c:pt idx="283">
                  <c:v>68.399999999999991</c:v>
                </c:pt>
                <c:pt idx="284">
                  <c:v>68.399999999999991</c:v>
                </c:pt>
                <c:pt idx="285">
                  <c:v>68.399999999999991</c:v>
                </c:pt>
                <c:pt idx="286">
                  <c:v>68.399999999999991</c:v>
                </c:pt>
                <c:pt idx="287">
                  <c:v>68.399999999999991</c:v>
                </c:pt>
                <c:pt idx="288">
                  <c:v>68.399999999999991</c:v>
                </c:pt>
                <c:pt idx="289">
                  <c:v>57</c:v>
                </c:pt>
                <c:pt idx="290">
                  <c:v>57</c:v>
                </c:pt>
                <c:pt idx="291">
                  <c:v>57</c:v>
                </c:pt>
                <c:pt idx="292">
                  <c:v>57</c:v>
                </c:pt>
                <c:pt idx="293">
                  <c:v>68.399999999999991</c:v>
                </c:pt>
                <c:pt idx="294">
                  <c:v>68.399999999999991</c:v>
                </c:pt>
                <c:pt idx="295">
                  <c:v>68.399999999999991</c:v>
                </c:pt>
                <c:pt idx="296">
                  <c:v>68.399999999999991</c:v>
                </c:pt>
                <c:pt idx="297">
                  <c:v>68.399999999999991</c:v>
                </c:pt>
                <c:pt idx="298">
                  <c:v>68.399999999999991</c:v>
                </c:pt>
                <c:pt idx="299">
                  <c:v>68.399999999999991</c:v>
                </c:pt>
                <c:pt idx="300">
                  <c:v>68.399999999999991</c:v>
                </c:pt>
                <c:pt idx="301">
                  <c:v>68.399999999999991</c:v>
                </c:pt>
                <c:pt idx="302">
                  <c:v>68.399999999999991</c:v>
                </c:pt>
                <c:pt idx="303">
                  <c:v>68.399999999999991</c:v>
                </c:pt>
                <c:pt idx="304">
                  <c:v>68.399999999999991</c:v>
                </c:pt>
                <c:pt idx="305">
                  <c:v>68.399999999999991</c:v>
                </c:pt>
                <c:pt idx="306">
                  <c:v>68.399999999999991</c:v>
                </c:pt>
                <c:pt idx="307">
                  <c:v>68.399999999999991</c:v>
                </c:pt>
                <c:pt idx="308">
                  <c:v>68.399999999999991</c:v>
                </c:pt>
                <c:pt idx="309">
                  <c:v>68.399999999999991</c:v>
                </c:pt>
                <c:pt idx="310">
                  <c:v>68.399999999999991</c:v>
                </c:pt>
                <c:pt idx="311">
                  <c:v>68.399999999999991</c:v>
                </c:pt>
                <c:pt idx="312">
                  <c:v>68.399999999999991</c:v>
                </c:pt>
                <c:pt idx="313">
                  <c:v>68.399999999999991</c:v>
                </c:pt>
                <c:pt idx="314">
                  <c:v>68.399999999999991</c:v>
                </c:pt>
                <c:pt idx="315">
                  <c:v>68.399999999999991</c:v>
                </c:pt>
                <c:pt idx="316">
                  <c:v>68.399999999999991</c:v>
                </c:pt>
                <c:pt idx="317">
                  <c:v>68.399999999999991</c:v>
                </c:pt>
                <c:pt idx="318">
                  <c:v>68.399999999999991</c:v>
                </c:pt>
                <c:pt idx="319">
                  <c:v>68.399999999999991</c:v>
                </c:pt>
                <c:pt idx="320">
                  <c:v>68.399999999999991</c:v>
                </c:pt>
                <c:pt idx="321">
                  <c:v>57</c:v>
                </c:pt>
                <c:pt idx="322">
                  <c:v>57</c:v>
                </c:pt>
                <c:pt idx="323">
                  <c:v>57</c:v>
                </c:pt>
                <c:pt idx="324">
                  <c:v>57</c:v>
                </c:pt>
                <c:pt idx="325">
                  <c:v>57</c:v>
                </c:pt>
                <c:pt idx="326">
                  <c:v>57</c:v>
                </c:pt>
                <c:pt idx="327">
                  <c:v>57</c:v>
                </c:pt>
                <c:pt idx="328">
                  <c:v>57</c:v>
                </c:pt>
                <c:pt idx="329">
                  <c:v>57</c:v>
                </c:pt>
                <c:pt idx="330">
                  <c:v>57</c:v>
                </c:pt>
                <c:pt idx="331">
                  <c:v>57</c:v>
                </c:pt>
                <c:pt idx="332">
                  <c:v>68.399999999999991</c:v>
                </c:pt>
                <c:pt idx="333">
                  <c:v>68.399999999999991</c:v>
                </c:pt>
                <c:pt idx="334">
                  <c:v>79.8</c:v>
                </c:pt>
                <c:pt idx="335">
                  <c:v>79.8</c:v>
                </c:pt>
                <c:pt idx="336">
                  <c:v>79.8</c:v>
                </c:pt>
                <c:pt idx="337">
                  <c:v>79.8</c:v>
                </c:pt>
                <c:pt idx="338">
                  <c:v>79.8</c:v>
                </c:pt>
                <c:pt idx="339">
                  <c:v>79.8</c:v>
                </c:pt>
                <c:pt idx="340">
                  <c:v>79.8</c:v>
                </c:pt>
                <c:pt idx="341">
                  <c:v>79.8</c:v>
                </c:pt>
                <c:pt idx="342">
                  <c:v>79.8</c:v>
                </c:pt>
                <c:pt idx="343">
                  <c:v>79.8</c:v>
                </c:pt>
                <c:pt idx="344">
                  <c:v>79.8</c:v>
                </c:pt>
                <c:pt idx="345">
                  <c:v>79.8</c:v>
                </c:pt>
                <c:pt idx="346">
                  <c:v>79.8</c:v>
                </c:pt>
                <c:pt idx="347">
                  <c:v>79.8</c:v>
                </c:pt>
                <c:pt idx="348">
                  <c:v>79.8</c:v>
                </c:pt>
                <c:pt idx="349">
                  <c:v>79.8</c:v>
                </c:pt>
                <c:pt idx="350">
                  <c:v>79.8</c:v>
                </c:pt>
                <c:pt idx="351">
                  <c:v>79.8</c:v>
                </c:pt>
                <c:pt idx="352">
                  <c:v>79.8</c:v>
                </c:pt>
                <c:pt idx="353">
                  <c:v>79.8</c:v>
                </c:pt>
                <c:pt idx="354">
                  <c:v>79.8</c:v>
                </c:pt>
                <c:pt idx="355">
                  <c:v>79.8</c:v>
                </c:pt>
                <c:pt idx="356">
                  <c:v>79.8</c:v>
                </c:pt>
                <c:pt idx="357">
                  <c:v>79.8</c:v>
                </c:pt>
                <c:pt idx="358">
                  <c:v>79.8</c:v>
                </c:pt>
                <c:pt idx="359">
                  <c:v>79.8</c:v>
                </c:pt>
                <c:pt idx="360">
                  <c:v>79.8</c:v>
                </c:pt>
                <c:pt idx="361">
                  <c:v>79.8</c:v>
                </c:pt>
                <c:pt idx="362">
                  <c:v>79.8</c:v>
                </c:pt>
                <c:pt idx="363">
                  <c:v>79.8</c:v>
                </c:pt>
                <c:pt idx="364">
                  <c:v>79.8</c:v>
                </c:pt>
                <c:pt idx="365">
                  <c:v>79.8</c:v>
                </c:pt>
                <c:pt idx="366">
                  <c:v>79.8</c:v>
                </c:pt>
                <c:pt idx="367">
                  <c:v>79.8</c:v>
                </c:pt>
                <c:pt idx="368">
                  <c:v>79.8</c:v>
                </c:pt>
                <c:pt idx="369">
                  <c:v>79.8</c:v>
                </c:pt>
                <c:pt idx="370">
                  <c:v>79.8</c:v>
                </c:pt>
                <c:pt idx="371">
                  <c:v>79.8</c:v>
                </c:pt>
                <c:pt idx="372">
                  <c:v>79.8</c:v>
                </c:pt>
                <c:pt idx="373">
                  <c:v>79.8</c:v>
                </c:pt>
                <c:pt idx="374">
                  <c:v>79.8</c:v>
                </c:pt>
                <c:pt idx="375">
                  <c:v>79.8</c:v>
                </c:pt>
                <c:pt idx="376">
                  <c:v>79.8</c:v>
                </c:pt>
                <c:pt idx="377">
                  <c:v>79.8</c:v>
                </c:pt>
                <c:pt idx="378">
                  <c:v>79.8</c:v>
                </c:pt>
                <c:pt idx="379">
                  <c:v>79.8</c:v>
                </c:pt>
                <c:pt idx="380">
                  <c:v>79.8</c:v>
                </c:pt>
                <c:pt idx="381">
                  <c:v>79.8</c:v>
                </c:pt>
                <c:pt idx="382">
                  <c:v>79.8</c:v>
                </c:pt>
                <c:pt idx="383">
                  <c:v>79.8</c:v>
                </c:pt>
                <c:pt idx="384">
                  <c:v>79.8</c:v>
                </c:pt>
                <c:pt idx="385">
                  <c:v>79.8</c:v>
                </c:pt>
                <c:pt idx="386">
                  <c:v>79.8</c:v>
                </c:pt>
                <c:pt idx="387">
                  <c:v>79.8</c:v>
                </c:pt>
                <c:pt idx="388">
                  <c:v>79.8</c:v>
                </c:pt>
                <c:pt idx="389">
                  <c:v>79.8</c:v>
                </c:pt>
                <c:pt idx="390">
                  <c:v>79.8</c:v>
                </c:pt>
                <c:pt idx="391">
                  <c:v>79.8</c:v>
                </c:pt>
                <c:pt idx="392">
                  <c:v>79.8</c:v>
                </c:pt>
                <c:pt idx="393">
                  <c:v>79.8</c:v>
                </c:pt>
                <c:pt idx="394">
                  <c:v>79.8</c:v>
                </c:pt>
                <c:pt idx="395">
                  <c:v>79.8</c:v>
                </c:pt>
                <c:pt idx="396">
                  <c:v>68.399999999999991</c:v>
                </c:pt>
                <c:pt idx="397">
                  <c:v>68.399999999999991</c:v>
                </c:pt>
                <c:pt idx="398">
                  <c:v>68.399999999999991</c:v>
                </c:pt>
                <c:pt idx="399">
                  <c:v>68.399999999999991</c:v>
                </c:pt>
                <c:pt idx="400">
                  <c:v>68.399999999999991</c:v>
                </c:pt>
                <c:pt idx="401">
                  <c:v>68.399999999999991</c:v>
                </c:pt>
                <c:pt idx="402">
                  <c:v>68.399999999999991</c:v>
                </c:pt>
                <c:pt idx="403">
                  <c:v>68.399999999999991</c:v>
                </c:pt>
                <c:pt idx="404">
                  <c:v>68.399999999999991</c:v>
                </c:pt>
                <c:pt idx="405">
                  <c:v>68.399999999999991</c:v>
                </c:pt>
                <c:pt idx="406">
                  <c:v>68.399999999999991</c:v>
                </c:pt>
                <c:pt idx="407">
                  <c:v>68.399999999999991</c:v>
                </c:pt>
                <c:pt idx="408">
                  <c:v>68.399999999999991</c:v>
                </c:pt>
                <c:pt idx="409">
                  <c:v>68.399999999999991</c:v>
                </c:pt>
                <c:pt idx="410">
                  <c:v>68.399999999999991</c:v>
                </c:pt>
                <c:pt idx="411">
                  <c:v>68.399999999999991</c:v>
                </c:pt>
                <c:pt idx="412">
                  <c:v>68.399999999999991</c:v>
                </c:pt>
                <c:pt idx="413">
                  <c:v>68.399999999999991</c:v>
                </c:pt>
                <c:pt idx="414">
                  <c:v>68.399999999999991</c:v>
                </c:pt>
                <c:pt idx="415">
                  <c:v>68.399999999999991</c:v>
                </c:pt>
                <c:pt idx="416">
                  <c:v>68.399999999999991</c:v>
                </c:pt>
                <c:pt idx="417">
                  <c:v>68.399999999999991</c:v>
                </c:pt>
                <c:pt idx="418">
                  <c:v>68.399999999999991</c:v>
                </c:pt>
                <c:pt idx="419">
                  <c:v>68.399999999999991</c:v>
                </c:pt>
                <c:pt idx="420">
                  <c:v>68.399999999999991</c:v>
                </c:pt>
                <c:pt idx="421">
                  <c:v>68.399999999999991</c:v>
                </c:pt>
                <c:pt idx="422">
                  <c:v>68.399999999999991</c:v>
                </c:pt>
                <c:pt idx="423">
                  <c:v>68.399999999999991</c:v>
                </c:pt>
                <c:pt idx="424">
                  <c:v>68.399999999999991</c:v>
                </c:pt>
                <c:pt idx="425">
                  <c:v>68.399999999999991</c:v>
                </c:pt>
                <c:pt idx="426">
                  <c:v>68.399999999999991</c:v>
                </c:pt>
                <c:pt idx="427">
                  <c:v>68.399999999999991</c:v>
                </c:pt>
                <c:pt idx="428">
                  <c:v>68.399999999999991</c:v>
                </c:pt>
                <c:pt idx="429">
                  <c:v>68.399999999999991</c:v>
                </c:pt>
                <c:pt idx="430">
                  <c:v>68.399999999999991</c:v>
                </c:pt>
                <c:pt idx="431">
                  <c:v>68.399999999999991</c:v>
                </c:pt>
                <c:pt idx="432">
                  <c:v>68.399999999999991</c:v>
                </c:pt>
                <c:pt idx="433">
                  <c:v>68.399999999999991</c:v>
                </c:pt>
                <c:pt idx="434">
                  <c:v>68.399999999999991</c:v>
                </c:pt>
                <c:pt idx="435">
                  <c:v>68.399999999999991</c:v>
                </c:pt>
                <c:pt idx="436">
                  <c:v>68.399999999999991</c:v>
                </c:pt>
                <c:pt idx="437">
                  <c:v>68.399999999999991</c:v>
                </c:pt>
                <c:pt idx="438">
                  <c:v>68.399999999999991</c:v>
                </c:pt>
                <c:pt idx="439">
                  <c:v>68.399999999999991</c:v>
                </c:pt>
                <c:pt idx="440">
                  <c:v>68.399999999999991</c:v>
                </c:pt>
                <c:pt idx="441">
                  <c:v>68.399999999999991</c:v>
                </c:pt>
                <c:pt idx="442">
                  <c:v>68.399999999999991</c:v>
                </c:pt>
                <c:pt idx="443">
                  <c:v>68.399999999999991</c:v>
                </c:pt>
                <c:pt idx="444">
                  <c:v>68.399999999999991</c:v>
                </c:pt>
                <c:pt idx="445">
                  <c:v>68.399999999999991</c:v>
                </c:pt>
                <c:pt idx="446">
                  <c:v>68.399999999999991</c:v>
                </c:pt>
                <c:pt idx="447">
                  <c:v>68.399999999999991</c:v>
                </c:pt>
                <c:pt idx="448">
                  <c:v>68.399999999999991</c:v>
                </c:pt>
                <c:pt idx="449">
                  <c:v>68.399999999999991</c:v>
                </c:pt>
                <c:pt idx="450">
                  <c:v>68.399999999999991</c:v>
                </c:pt>
                <c:pt idx="451">
                  <c:v>68.399999999999991</c:v>
                </c:pt>
                <c:pt idx="452">
                  <c:v>68.399999999999991</c:v>
                </c:pt>
                <c:pt idx="453">
                  <c:v>68.399999999999991</c:v>
                </c:pt>
                <c:pt idx="454">
                  <c:v>68.399999999999991</c:v>
                </c:pt>
                <c:pt idx="455">
                  <c:v>68.399999999999991</c:v>
                </c:pt>
                <c:pt idx="456">
                  <c:v>68.399999999999991</c:v>
                </c:pt>
                <c:pt idx="457">
                  <c:v>68.399999999999991</c:v>
                </c:pt>
                <c:pt idx="458">
                  <c:v>68.399999999999991</c:v>
                </c:pt>
                <c:pt idx="459">
                  <c:v>68.399999999999991</c:v>
                </c:pt>
                <c:pt idx="460">
                  <c:v>68.399999999999991</c:v>
                </c:pt>
                <c:pt idx="461">
                  <c:v>68.399999999999991</c:v>
                </c:pt>
                <c:pt idx="462">
                  <c:v>68.399999999999991</c:v>
                </c:pt>
                <c:pt idx="463">
                  <c:v>68.399999999999991</c:v>
                </c:pt>
                <c:pt idx="464">
                  <c:v>68.399999999999991</c:v>
                </c:pt>
                <c:pt idx="465">
                  <c:v>68.399999999999991</c:v>
                </c:pt>
                <c:pt idx="466">
                  <c:v>68.399999999999991</c:v>
                </c:pt>
                <c:pt idx="467">
                  <c:v>68.399999999999991</c:v>
                </c:pt>
                <c:pt idx="468">
                  <c:v>68.399999999999991</c:v>
                </c:pt>
                <c:pt idx="469">
                  <c:v>68.399999999999991</c:v>
                </c:pt>
                <c:pt idx="470">
                  <c:v>68.399999999999991</c:v>
                </c:pt>
                <c:pt idx="471">
                  <c:v>57</c:v>
                </c:pt>
                <c:pt idx="472">
                  <c:v>57</c:v>
                </c:pt>
                <c:pt idx="473">
                  <c:v>57</c:v>
                </c:pt>
                <c:pt idx="474">
                  <c:v>57</c:v>
                </c:pt>
                <c:pt idx="475">
                  <c:v>57</c:v>
                </c:pt>
                <c:pt idx="476">
                  <c:v>57</c:v>
                </c:pt>
                <c:pt idx="477">
                  <c:v>57</c:v>
                </c:pt>
                <c:pt idx="478">
                  <c:v>57</c:v>
                </c:pt>
                <c:pt idx="479">
                  <c:v>57</c:v>
                </c:pt>
                <c:pt idx="480">
                  <c:v>57</c:v>
                </c:pt>
                <c:pt idx="481">
                  <c:v>57</c:v>
                </c:pt>
                <c:pt idx="482">
                  <c:v>57</c:v>
                </c:pt>
                <c:pt idx="483">
                  <c:v>57</c:v>
                </c:pt>
                <c:pt idx="484">
                  <c:v>57</c:v>
                </c:pt>
                <c:pt idx="485">
                  <c:v>57</c:v>
                </c:pt>
                <c:pt idx="486">
                  <c:v>57</c:v>
                </c:pt>
                <c:pt idx="487">
                  <c:v>57</c:v>
                </c:pt>
                <c:pt idx="488">
                  <c:v>57</c:v>
                </c:pt>
                <c:pt idx="489">
                  <c:v>57</c:v>
                </c:pt>
                <c:pt idx="490">
                  <c:v>57</c:v>
                </c:pt>
                <c:pt idx="491">
                  <c:v>57</c:v>
                </c:pt>
                <c:pt idx="492">
                  <c:v>57</c:v>
                </c:pt>
                <c:pt idx="493">
                  <c:v>57</c:v>
                </c:pt>
                <c:pt idx="494">
                  <c:v>57</c:v>
                </c:pt>
                <c:pt idx="495">
                  <c:v>57</c:v>
                </c:pt>
                <c:pt idx="496">
                  <c:v>57</c:v>
                </c:pt>
                <c:pt idx="497">
                  <c:v>57</c:v>
                </c:pt>
                <c:pt idx="498">
                  <c:v>57</c:v>
                </c:pt>
                <c:pt idx="499">
                  <c:v>57</c:v>
                </c:pt>
                <c:pt idx="500">
                  <c:v>57</c:v>
                </c:pt>
                <c:pt idx="501">
                  <c:v>57</c:v>
                </c:pt>
                <c:pt idx="502">
                  <c:v>57</c:v>
                </c:pt>
                <c:pt idx="503">
                  <c:v>57</c:v>
                </c:pt>
                <c:pt idx="504">
                  <c:v>57</c:v>
                </c:pt>
                <c:pt idx="505">
                  <c:v>57</c:v>
                </c:pt>
                <c:pt idx="506">
                  <c:v>57</c:v>
                </c:pt>
                <c:pt idx="507">
                  <c:v>57</c:v>
                </c:pt>
                <c:pt idx="508">
                  <c:v>57</c:v>
                </c:pt>
                <c:pt idx="509">
                  <c:v>57</c:v>
                </c:pt>
                <c:pt idx="510">
                  <c:v>57</c:v>
                </c:pt>
                <c:pt idx="511">
                  <c:v>57</c:v>
                </c:pt>
                <c:pt idx="512">
                  <c:v>57</c:v>
                </c:pt>
                <c:pt idx="513">
                  <c:v>57</c:v>
                </c:pt>
                <c:pt idx="514">
                  <c:v>57</c:v>
                </c:pt>
                <c:pt idx="515">
                  <c:v>57</c:v>
                </c:pt>
                <c:pt idx="516">
                  <c:v>57</c:v>
                </c:pt>
                <c:pt idx="517">
                  <c:v>57</c:v>
                </c:pt>
                <c:pt idx="518">
                  <c:v>57</c:v>
                </c:pt>
                <c:pt idx="519">
                  <c:v>57</c:v>
                </c:pt>
                <c:pt idx="520">
                  <c:v>57</c:v>
                </c:pt>
                <c:pt idx="521">
                  <c:v>57</c:v>
                </c:pt>
                <c:pt idx="522">
                  <c:v>57</c:v>
                </c:pt>
                <c:pt idx="523">
                  <c:v>57</c:v>
                </c:pt>
                <c:pt idx="524">
                  <c:v>57</c:v>
                </c:pt>
                <c:pt idx="525">
                  <c:v>57</c:v>
                </c:pt>
                <c:pt idx="526">
                  <c:v>57</c:v>
                </c:pt>
                <c:pt idx="527">
                  <c:v>57</c:v>
                </c:pt>
                <c:pt idx="528">
                  <c:v>57</c:v>
                </c:pt>
                <c:pt idx="529">
                  <c:v>57</c:v>
                </c:pt>
                <c:pt idx="530">
                  <c:v>57</c:v>
                </c:pt>
                <c:pt idx="531">
                  <c:v>57</c:v>
                </c:pt>
                <c:pt idx="532">
                  <c:v>57</c:v>
                </c:pt>
                <c:pt idx="533">
                  <c:v>57</c:v>
                </c:pt>
                <c:pt idx="534">
                  <c:v>57</c:v>
                </c:pt>
                <c:pt idx="535">
                  <c:v>57</c:v>
                </c:pt>
                <c:pt idx="536">
                  <c:v>57</c:v>
                </c:pt>
                <c:pt idx="537">
                  <c:v>57</c:v>
                </c:pt>
                <c:pt idx="538">
                  <c:v>57</c:v>
                </c:pt>
                <c:pt idx="539">
                  <c:v>57</c:v>
                </c:pt>
                <c:pt idx="540">
                  <c:v>57</c:v>
                </c:pt>
                <c:pt idx="541">
                  <c:v>57</c:v>
                </c:pt>
                <c:pt idx="542">
                  <c:v>57</c:v>
                </c:pt>
                <c:pt idx="543">
                  <c:v>57</c:v>
                </c:pt>
                <c:pt idx="544">
                  <c:v>57</c:v>
                </c:pt>
                <c:pt idx="545">
                  <c:v>57</c:v>
                </c:pt>
                <c:pt idx="546">
                  <c:v>57</c:v>
                </c:pt>
                <c:pt idx="547">
                  <c:v>57</c:v>
                </c:pt>
                <c:pt idx="548">
                  <c:v>57</c:v>
                </c:pt>
                <c:pt idx="549">
                  <c:v>57</c:v>
                </c:pt>
                <c:pt idx="550">
                  <c:v>57</c:v>
                </c:pt>
                <c:pt idx="551">
                  <c:v>57</c:v>
                </c:pt>
                <c:pt idx="552">
                  <c:v>57</c:v>
                </c:pt>
                <c:pt idx="553">
                  <c:v>57</c:v>
                </c:pt>
                <c:pt idx="554">
                  <c:v>57</c:v>
                </c:pt>
                <c:pt idx="555">
                  <c:v>57</c:v>
                </c:pt>
                <c:pt idx="556">
                  <c:v>57</c:v>
                </c:pt>
                <c:pt idx="557">
                  <c:v>57</c:v>
                </c:pt>
                <c:pt idx="558">
                  <c:v>57</c:v>
                </c:pt>
                <c:pt idx="559">
                  <c:v>57</c:v>
                </c:pt>
                <c:pt idx="560">
                  <c:v>57</c:v>
                </c:pt>
                <c:pt idx="561">
                  <c:v>57</c:v>
                </c:pt>
                <c:pt idx="562">
                  <c:v>57</c:v>
                </c:pt>
                <c:pt idx="563">
                  <c:v>57</c:v>
                </c:pt>
                <c:pt idx="564">
                  <c:v>57</c:v>
                </c:pt>
                <c:pt idx="565">
                  <c:v>57</c:v>
                </c:pt>
                <c:pt idx="566">
                  <c:v>57</c:v>
                </c:pt>
                <c:pt idx="567">
                  <c:v>57</c:v>
                </c:pt>
                <c:pt idx="568">
                  <c:v>57</c:v>
                </c:pt>
                <c:pt idx="569">
                  <c:v>57</c:v>
                </c:pt>
                <c:pt idx="570">
                  <c:v>57</c:v>
                </c:pt>
                <c:pt idx="571">
                  <c:v>57</c:v>
                </c:pt>
                <c:pt idx="572">
                  <c:v>57</c:v>
                </c:pt>
                <c:pt idx="573">
                  <c:v>57</c:v>
                </c:pt>
                <c:pt idx="574">
                  <c:v>57</c:v>
                </c:pt>
                <c:pt idx="575">
                  <c:v>57</c:v>
                </c:pt>
                <c:pt idx="576">
                  <c:v>57</c:v>
                </c:pt>
                <c:pt idx="577">
                  <c:v>57</c:v>
                </c:pt>
                <c:pt idx="578">
                  <c:v>57</c:v>
                </c:pt>
                <c:pt idx="579">
                  <c:v>57</c:v>
                </c:pt>
                <c:pt idx="580">
                  <c:v>57</c:v>
                </c:pt>
                <c:pt idx="581">
                  <c:v>57</c:v>
                </c:pt>
                <c:pt idx="582">
                  <c:v>57</c:v>
                </c:pt>
                <c:pt idx="583">
                  <c:v>57</c:v>
                </c:pt>
                <c:pt idx="584">
                  <c:v>57</c:v>
                </c:pt>
                <c:pt idx="585">
                  <c:v>57</c:v>
                </c:pt>
                <c:pt idx="586">
                  <c:v>57</c:v>
                </c:pt>
                <c:pt idx="587">
                  <c:v>57</c:v>
                </c:pt>
                <c:pt idx="588">
                  <c:v>57</c:v>
                </c:pt>
                <c:pt idx="589">
                  <c:v>57</c:v>
                </c:pt>
                <c:pt idx="590">
                  <c:v>57</c:v>
                </c:pt>
                <c:pt idx="591">
                  <c:v>57</c:v>
                </c:pt>
                <c:pt idx="592">
                  <c:v>57</c:v>
                </c:pt>
                <c:pt idx="593">
                  <c:v>57</c:v>
                </c:pt>
                <c:pt idx="594">
                  <c:v>57</c:v>
                </c:pt>
                <c:pt idx="595">
                  <c:v>57</c:v>
                </c:pt>
                <c:pt idx="596">
                  <c:v>57</c:v>
                </c:pt>
                <c:pt idx="597">
                  <c:v>57</c:v>
                </c:pt>
                <c:pt idx="598">
                  <c:v>57</c:v>
                </c:pt>
                <c:pt idx="599">
                  <c:v>57</c:v>
                </c:pt>
                <c:pt idx="600">
                  <c:v>57</c:v>
                </c:pt>
                <c:pt idx="601">
                  <c:v>57</c:v>
                </c:pt>
                <c:pt idx="602">
                  <c:v>57</c:v>
                </c:pt>
                <c:pt idx="603">
                  <c:v>57</c:v>
                </c:pt>
                <c:pt idx="604">
                  <c:v>57</c:v>
                </c:pt>
                <c:pt idx="605">
                  <c:v>57</c:v>
                </c:pt>
                <c:pt idx="606">
                  <c:v>57</c:v>
                </c:pt>
                <c:pt idx="607">
                  <c:v>57</c:v>
                </c:pt>
                <c:pt idx="608">
                  <c:v>57</c:v>
                </c:pt>
                <c:pt idx="609">
                  <c:v>57</c:v>
                </c:pt>
                <c:pt idx="610">
                  <c:v>57</c:v>
                </c:pt>
                <c:pt idx="611">
                  <c:v>57</c:v>
                </c:pt>
                <c:pt idx="612">
                  <c:v>57</c:v>
                </c:pt>
                <c:pt idx="613">
                  <c:v>57</c:v>
                </c:pt>
                <c:pt idx="614">
                  <c:v>57</c:v>
                </c:pt>
                <c:pt idx="615">
                  <c:v>57</c:v>
                </c:pt>
                <c:pt idx="616">
                  <c:v>57</c:v>
                </c:pt>
                <c:pt idx="617">
                  <c:v>57</c:v>
                </c:pt>
                <c:pt idx="618">
                  <c:v>57</c:v>
                </c:pt>
                <c:pt idx="619">
                  <c:v>57</c:v>
                </c:pt>
                <c:pt idx="620">
                  <c:v>57</c:v>
                </c:pt>
                <c:pt idx="621">
                  <c:v>57</c:v>
                </c:pt>
                <c:pt idx="622">
                  <c:v>57</c:v>
                </c:pt>
                <c:pt idx="623">
                  <c:v>57</c:v>
                </c:pt>
                <c:pt idx="624">
                  <c:v>57</c:v>
                </c:pt>
                <c:pt idx="625">
                  <c:v>57</c:v>
                </c:pt>
                <c:pt idx="626">
                  <c:v>57</c:v>
                </c:pt>
                <c:pt idx="627">
                  <c:v>57</c:v>
                </c:pt>
                <c:pt idx="628">
                  <c:v>57</c:v>
                </c:pt>
                <c:pt idx="629">
                  <c:v>57</c:v>
                </c:pt>
                <c:pt idx="630">
                  <c:v>57</c:v>
                </c:pt>
                <c:pt idx="631">
                  <c:v>57</c:v>
                </c:pt>
                <c:pt idx="632">
                  <c:v>57</c:v>
                </c:pt>
                <c:pt idx="633">
                  <c:v>57</c:v>
                </c:pt>
                <c:pt idx="634">
                  <c:v>57</c:v>
                </c:pt>
                <c:pt idx="635">
                  <c:v>57</c:v>
                </c:pt>
                <c:pt idx="636">
                  <c:v>57</c:v>
                </c:pt>
                <c:pt idx="637">
                  <c:v>57</c:v>
                </c:pt>
                <c:pt idx="638">
                  <c:v>57</c:v>
                </c:pt>
                <c:pt idx="639">
                  <c:v>57</c:v>
                </c:pt>
                <c:pt idx="640">
                  <c:v>57</c:v>
                </c:pt>
                <c:pt idx="641">
                  <c:v>57</c:v>
                </c:pt>
                <c:pt idx="642">
                  <c:v>57</c:v>
                </c:pt>
                <c:pt idx="643">
                  <c:v>57</c:v>
                </c:pt>
                <c:pt idx="644">
                  <c:v>57</c:v>
                </c:pt>
                <c:pt idx="645">
                  <c:v>57</c:v>
                </c:pt>
                <c:pt idx="646">
                  <c:v>57</c:v>
                </c:pt>
                <c:pt idx="647">
                  <c:v>57</c:v>
                </c:pt>
                <c:pt idx="648">
                  <c:v>57</c:v>
                </c:pt>
                <c:pt idx="649">
                  <c:v>57</c:v>
                </c:pt>
                <c:pt idx="650">
                  <c:v>57</c:v>
                </c:pt>
                <c:pt idx="651">
                  <c:v>57</c:v>
                </c:pt>
                <c:pt idx="652">
                  <c:v>57</c:v>
                </c:pt>
                <c:pt idx="653">
                  <c:v>57</c:v>
                </c:pt>
                <c:pt idx="654">
                  <c:v>57</c:v>
                </c:pt>
                <c:pt idx="655">
                  <c:v>57</c:v>
                </c:pt>
                <c:pt idx="656">
                  <c:v>57</c:v>
                </c:pt>
                <c:pt idx="657">
                  <c:v>57</c:v>
                </c:pt>
                <c:pt idx="658">
                  <c:v>57</c:v>
                </c:pt>
                <c:pt idx="659">
                  <c:v>57</c:v>
                </c:pt>
                <c:pt idx="660">
                  <c:v>57</c:v>
                </c:pt>
                <c:pt idx="661">
                  <c:v>57</c:v>
                </c:pt>
                <c:pt idx="662">
                  <c:v>57</c:v>
                </c:pt>
                <c:pt idx="663">
                  <c:v>57</c:v>
                </c:pt>
                <c:pt idx="664">
                  <c:v>57</c:v>
                </c:pt>
                <c:pt idx="665">
                  <c:v>57</c:v>
                </c:pt>
                <c:pt idx="666">
                  <c:v>57</c:v>
                </c:pt>
                <c:pt idx="667">
                  <c:v>57</c:v>
                </c:pt>
                <c:pt idx="668">
                  <c:v>57</c:v>
                </c:pt>
                <c:pt idx="669">
                  <c:v>57</c:v>
                </c:pt>
                <c:pt idx="670">
                  <c:v>57</c:v>
                </c:pt>
                <c:pt idx="671">
                  <c:v>57</c:v>
                </c:pt>
                <c:pt idx="672">
                  <c:v>57</c:v>
                </c:pt>
                <c:pt idx="673">
                  <c:v>57</c:v>
                </c:pt>
                <c:pt idx="674">
                  <c:v>57</c:v>
                </c:pt>
                <c:pt idx="675">
                  <c:v>57</c:v>
                </c:pt>
                <c:pt idx="676">
                  <c:v>57</c:v>
                </c:pt>
                <c:pt idx="677">
                  <c:v>57</c:v>
                </c:pt>
                <c:pt idx="678">
                  <c:v>57</c:v>
                </c:pt>
                <c:pt idx="679">
                  <c:v>57</c:v>
                </c:pt>
                <c:pt idx="680">
                  <c:v>57</c:v>
                </c:pt>
                <c:pt idx="681">
                  <c:v>57</c:v>
                </c:pt>
                <c:pt idx="682">
                  <c:v>57</c:v>
                </c:pt>
                <c:pt idx="683">
                  <c:v>57</c:v>
                </c:pt>
                <c:pt idx="684">
                  <c:v>57</c:v>
                </c:pt>
                <c:pt idx="685">
                  <c:v>57</c:v>
                </c:pt>
                <c:pt idx="686">
                  <c:v>57</c:v>
                </c:pt>
                <c:pt idx="687">
                  <c:v>57</c:v>
                </c:pt>
                <c:pt idx="688">
                  <c:v>57</c:v>
                </c:pt>
                <c:pt idx="689">
                  <c:v>57</c:v>
                </c:pt>
                <c:pt idx="690">
                  <c:v>57</c:v>
                </c:pt>
                <c:pt idx="691">
                  <c:v>57</c:v>
                </c:pt>
                <c:pt idx="692">
                  <c:v>57</c:v>
                </c:pt>
                <c:pt idx="693">
                  <c:v>57</c:v>
                </c:pt>
                <c:pt idx="694">
                  <c:v>57</c:v>
                </c:pt>
                <c:pt idx="695">
                  <c:v>57</c:v>
                </c:pt>
                <c:pt idx="696">
                  <c:v>57</c:v>
                </c:pt>
                <c:pt idx="697">
                  <c:v>57</c:v>
                </c:pt>
                <c:pt idx="698">
                  <c:v>57</c:v>
                </c:pt>
                <c:pt idx="699">
                  <c:v>57</c:v>
                </c:pt>
                <c:pt idx="700">
                  <c:v>57</c:v>
                </c:pt>
                <c:pt idx="701">
                  <c:v>57</c:v>
                </c:pt>
                <c:pt idx="702">
                  <c:v>57</c:v>
                </c:pt>
                <c:pt idx="703">
                  <c:v>57</c:v>
                </c:pt>
                <c:pt idx="704">
                  <c:v>57</c:v>
                </c:pt>
                <c:pt idx="705">
                  <c:v>57</c:v>
                </c:pt>
                <c:pt idx="706">
                  <c:v>57</c:v>
                </c:pt>
                <c:pt idx="707">
                  <c:v>57</c:v>
                </c:pt>
                <c:pt idx="708">
                  <c:v>57</c:v>
                </c:pt>
                <c:pt idx="709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ED-4B4A-880A-F3C9C4CC6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505456"/>
        <c:axId val="456503104"/>
      </c:lineChart>
      <c:catAx>
        <c:axId val="456505456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503104"/>
        <c:crosses val="autoZero"/>
        <c:auto val="0"/>
        <c:lblAlgn val="ctr"/>
        <c:lblOffset val="100"/>
        <c:noMultiLvlLbl val="0"/>
      </c:catAx>
      <c:valAx>
        <c:axId val="456503104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50545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4803149606299213" l="0" r="0" t="0.74803149606299213" header="0.31496062992125984" footer="0.31496062992125984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道姓班　日別予想作業時間</a:t>
            </a:r>
            <a:r>
              <a:rPr lang="en-US"/>
              <a:t>(</a:t>
            </a:r>
            <a:r>
              <a:rPr lang="ja-JP"/>
              <a:t>鍛冶作業</a:t>
            </a:r>
            <a:r>
              <a:rPr lang="en-US"/>
              <a:t>)</a:t>
            </a:r>
            <a:endParaRPr lang="ja-JP"/>
          </a:p>
        </c:rich>
      </c:tx>
      <c:layout>
        <c:manualLayout>
          <c:xMode val="edge"/>
          <c:yMode val="edge"/>
          <c:x val="0.72823866004572868"/>
          <c:y val="2.821598454782199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4302407407407407E-3"/>
          <c:y val="0.11980589959411572"/>
          <c:w val="0.99085064814814805"/>
          <c:h val="0.76662642633861744"/>
        </c:manualLayout>
      </c:layout>
      <c:barChart>
        <c:barDir val="col"/>
        <c:grouping val="stacked"/>
        <c:varyColors val="0"/>
        <c:ser>
          <c:idx val="0"/>
          <c:order val="0"/>
          <c:tx>
            <c:v>鍛冶予想時間</c:v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道姓班!$OP$193:$APW$193</c:f>
              <c:numCache>
                <c:formatCode>0_ </c:formatCode>
                <c:ptCount val="710"/>
                <c:pt idx="0">
                  <c:v>27</c:v>
                </c:pt>
                <c:pt idx="1">
                  <c:v>38</c:v>
                </c:pt>
                <c:pt idx="2">
                  <c:v>40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39</c:v>
                </c:pt>
                <c:pt idx="7">
                  <c:v>42</c:v>
                </c:pt>
                <c:pt idx="8">
                  <c:v>36</c:v>
                </c:pt>
                <c:pt idx="9">
                  <c:v>45</c:v>
                </c:pt>
                <c:pt idx="10">
                  <c:v>45</c:v>
                </c:pt>
                <c:pt idx="11">
                  <c:v>8</c:v>
                </c:pt>
                <c:pt idx="12">
                  <c:v>0</c:v>
                </c:pt>
                <c:pt idx="13">
                  <c:v>53</c:v>
                </c:pt>
                <c:pt idx="14">
                  <c:v>35</c:v>
                </c:pt>
                <c:pt idx="15">
                  <c:v>32</c:v>
                </c:pt>
                <c:pt idx="16">
                  <c:v>27</c:v>
                </c:pt>
                <c:pt idx="17">
                  <c:v>28</c:v>
                </c:pt>
                <c:pt idx="18">
                  <c:v>12</c:v>
                </c:pt>
                <c:pt idx="19">
                  <c:v>0</c:v>
                </c:pt>
                <c:pt idx="20">
                  <c:v>16</c:v>
                </c:pt>
                <c:pt idx="21">
                  <c:v>0</c:v>
                </c:pt>
                <c:pt idx="22">
                  <c:v>24</c:v>
                </c:pt>
                <c:pt idx="23">
                  <c:v>13</c:v>
                </c:pt>
                <c:pt idx="24">
                  <c:v>16</c:v>
                </c:pt>
                <c:pt idx="25">
                  <c:v>0</c:v>
                </c:pt>
                <c:pt idx="26">
                  <c:v>0</c:v>
                </c:pt>
                <c:pt idx="27">
                  <c:v>5</c:v>
                </c:pt>
                <c:pt idx="28">
                  <c:v>25</c:v>
                </c:pt>
                <c:pt idx="29">
                  <c:v>24</c:v>
                </c:pt>
                <c:pt idx="30">
                  <c:v>38</c:v>
                </c:pt>
                <c:pt idx="31">
                  <c:v>39</c:v>
                </c:pt>
                <c:pt idx="32">
                  <c:v>8</c:v>
                </c:pt>
                <c:pt idx="33">
                  <c:v>0</c:v>
                </c:pt>
                <c:pt idx="34">
                  <c:v>0</c:v>
                </c:pt>
                <c:pt idx="35">
                  <c:v>24</c:v>
                </c:pt>
                <c:pt idx="36">
                  <c:v>30</c:v>
                </c:pt>
                <c:pt idx="37">
                  <c:v>42</c:v>
                </c:pt>
                <c:pt idx="38">
                  <c:v>30</c:v>
                </c:pt>
                <c:pt idx="39">
                  <c:v>16</c:v>
                </c:pt>
                <c:pt idx="40">
                  <c:v>0</c:v>
                </c:pt>
                <c:pt idx="41">
                  <c:v>20</c:v>
                </c:pt>
                <c:pt idx="42">
                  <c:v>16</c:v>
                </c:pt>
                <c:pt idx="43">
                  <c:v>5</c:v>
                </c:pt>
                <c:pt idx="44">
                  <c:v>14</c:v>
                </c:pt>
                <c:pt idx="45">
                  <c:v>14</c:v>
                </c:pt>
                <c:pt idx="46">
                  <c:v>5</c:v>
                </c:pt>
                <c:pt idx="47">
                  <c:v>0</c:v>
                </c:pt>
                <c:pt idx="48">
                  <c:v>30</c:v>
                </c:pt>
                <c:pt idx="49">
                  <c:v>30</c:v>
                </c:pt>
                <c:pt idx="50">
                  <c:v>24</c:v>
                </c:pt>
                <c:pt idx="51">
                  <c:v>30</c:v>
                </c:pt>
                <c:pt idx="52">
                  <c:v>34</c:v>
                </c:pt>
                <c:pt idx="53">
                  <c:v>8</c:v>
                </c:pt>
                <c:pt idx="54">
                  <c:v>0</c:v>
                </c:pt>
                <c:pt idx="55">
                  <c:v>44</c:v>
                </c:pt>
                <c:pt idx="56">
                  <c:v>32</c:v>
                </c:pt>
                <c:pt idx="57">
                  <c:v>40</c:v>
                </c:pt>
                <c:pt idx="58">
                  <c:v>0</c:v>
                </c:pt>
                <c:pt idx="59">
                  <c:v>40</c:v>
                </c:pt>
                <c:pt idx="60">
                  <c:v>30</c:v>
                </c:pt>
                <c:pt idx="61">
                  <c:v>0</c:v>
                </c:pt>
                <c:pt idx="62">
                  <c:v>44</c:v>
                </c:pt>
                <c:pt idx="63">
                  <c:v>36</c:v>
                </c:pt>
                <c:pt idx="64">
                  <c:v>40</c:v>
                </c:pt>
                <c:pt idx="65">
                  <c:v>44</c:v>
                </c:pt>
                <c:pt idx="66">
                  <c:v>48</c:v>
                </c:pt>
                <c:pt idx="67">
                  <c:v>29</c:v>
                </c:pt>
                <c:pt idx="68">
                  <c:v>0</c:v>
                </c:pt>
                <c:pt idx="69">
                  <c:v>40</c:v>
                </c:pt>
                <c:pt idx="70">
                  <c:v>32</c:v>
                </c:pt>
                <c:pt idx="71">
                  <c:v>39</c:v>
                </c:pt>
                <c:pt idx="72">
                  <c:v>36</c:v>
                </c:pt>
                <c:pt idx="73">
                  <c:v>31</c:v>
                </c:pt>
                <c:pt idx="74">
                  <c:v>0</c:v>
                </c:pt>
                <c:pt idx="75">
                  <c:v>0</c:v>
                </c:pt>
                <c:pt idx="76">
                  <c:v>16</c:v>
                </c:pt>
                <c:pt idx="77">
                  <c:v>22</c:v>
                </c:pt>
                <c:pt idx="78">
                  <c:v>22</c:v>
                </c:pt>
                <c:pt idx="79">
                  <c:v>26</c:v>
                </c:pt>
                <c:pt idx="80">
                  <c:v>16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3</c:v>
                </c:pt>
                <c:pt idx="86">
                  <c:v>8</c:v>
                </c:pt>
                <c:pt idx="87">
                  <c:v>4</c:v>
                </c:pt>
                <c:pt idx="88">
                  <c:v>0</c:v>
                </c:pt>
                <c:pt idx="89">
                  <c:v>0</c:v>
                </c:pt>
                <c:pt idx="90">
                  <c:v>9</c:v>
                </c:pt>
                <c:pt idx="91">
                  <c:v>24</c:v>
                </c:pt>
                <c:pt idx="92">
                  <c:v>24</c:v>
                </c:pt>
                <c:pt idx="93">
                  <c:v>30</c:v>
                </c:pt>
                <c:pt idx="94">
                  <c:v>32</c:v>
                </c:pt>
                <c:pt idx="95">
                  <c:v>32</c:v>
                </c:pt>
                <c:pt idx="96">
                  <c:v>0</c:v>
                </c:pt>
                <c:pt idx="97">
                  <c:v>20</c:v>
                </c:pt>
                <c:pt idx="98">
                  <c:v>0</c:v>
                </c:pt>
                <c:pt idx="99">
                  <c:v>24</c:v>
                </c:pt>
                <c:pt idx="100">
                  <c:v>36</c:v>
                </c:pt>
                <c:pt idx="101">
                  <c:v>17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22</c:v>
                </c:pt>
                <c:pt idx="107">
                  <c:v>22</c:v>
                </c:pt>
                <c:pt idx="108">
                  <c:v>37</c:v>
                </c:pt>
                <c:pt idx="109">
                  <c:v>34</c:v>
                </c:pt>
                <c:pt idx="110">
                  <c:v>0</c:v>
                </c:pt>
                <c:pt idx="111">
                  <c:v>38</c:v>
                </c:pt>
                <c:pt idx="112">
                  <c:v>44</c:v>
                </c:pt>
                <c:pt idx="113">
                  <c:v>38</c:v>
                </c:pt>
                <c:pt idx="114">
                  <c:v>42</c:v>
                </c:pt>
                <c:pt idx="115">
                  <c:v>43</c:v>
                </c:pt>
                <c:pt idx="116">
                  <c:v>38</c:v>
                </c:pt>
                <c:pt idx="117">
                  <c:v>0</c:v>
                </c:pt>
                <c:pt idx="118">
                  <c:v>40</c:v>
                </c:pt>
                <c:pt idx="119">
                  <c:v>37</c:v>
                </c:pt>
                <c:pt idx="120">
                  <c:v>41</c:v>
                </c:pt>
                <c:pt idx="121">
                  <c:v>47</c:v>
                </c:pt>
                <c:pt idx="122">
                  <c:v>35</c:v>
                </c:pt>
                <c:pt idx="123">
                  <c:v>4</c:v>
                </c:pt>
                <c:pt idx="124">
                  <c:v>0</c:v>
                </c:pt>
                <c:pt idx="125">
                  <c:v>32</c:v>
                </c:pt>
                <c:pt idx="126">
                  <c:v>14</c:v>
                </c:pt>
                <c:pt idx="127">
                  <c:v>24</c:v>
                </c:pt>
                <c:pt idx="128">
                  <c:v>30</c:v>
                </c:pt>
                <c:pt idx="129">
                  <c:v>28</c:v>
                </c:pt>
                <c:pt idx="130">
                  <c:v>8</c:v>
                </c:pt>
                <c:pt idx="131">
                  <c:v>0</c:v>
                </c:pt>
                <c:pt idx="132">
                  <c:v>41</c:v>
                </c:pt>
                <c:pt idx="133">
                  <c:v>45</c:v>
                </c:pt>
                <c:pt idx="134">
                  <c:v>42</c:v>
                </c:pt>
                <c:pt idx="135">
                  <c:v>50.5</c:v>
                </c:pt>
                <c:pt idx="136">
                  <c:v>47</c:v>
                </c:pt>
                <c:pt idx="137">
                  <c:v>43</c:v>
                </c:pt>
                <c:pt idx="138">
                  <c:v>0</c:v>
                </c:pt>
                <c:pt idx="139">
                  <c:v>46</c:v>
                </c:pt>
                <c:pt idx="140">
                  <c:v>44</c:v>
                </c:pt>
                <c:pt idx="141">
                  <c:v>41</c:v>
                </c:pt>
                <c:pt idx="142">
                  <c:v>48</c:v>
                </c:pt>
                <c:pt idx="143">
                  <c:v>49</c:v>
                </c:pt>
                <c:pt idx="144">
                  <c:v>8</c:v>
                </c:pt>
                <c:pt idx="145">
                  <c:v>0</c:v>
                </c:pt>
                <c:pt idx="146">
                  <c:v>41</c:v>
                </c:pt>
                <c:pt idx="147">
                  <c:v>27</c:v>
                </c:pt>
                <c:pt idx="148">
                  <c:v>35</c:v>
                </c:pt>
                <c:pt idx="149">
                  <c:v>20</c:v>
                </c:pt>
                <c:pt idx="150">
                  <c:v>27</c:v>
                </c:pt>
                <c:pt idx="151">
                  <c:v>8</c:v>
                </c:pt>
                <c:pt idx="152">
                  <c:v>0</c:v>
                </c:pt>
                <c:pt idx="153">
                  <c:v>24</c:v>
                </c:pt>
                <c:pt idx="154">
                  <c:v>45</c:v>
                </c:pt>
                <c:pt idx="155">
                  <c:v>26</c:v>
                </c:pt>
                <c:pt idx="156">
                  <c:v>21</c:v>
                </c:pt>
                <c:pt idx="157">
                  <c:v>20</c:v>
                </c:pt>
                <c:pt idx="158">
                  <c:v>0</c:v>
                </c:pt>
                <c:pt idx="159">
                  <c:v>0</c:v>
                </c:pt>
                <c:pt idx="160">
                  <c:v>16</c:v>
                </c:pt>
                <c:pt idx="161">
                  <c:v>32</c:v>
                </c:pt>
                <c:pt idx="162">
                  <c:v>45</c:v>
                </c:pt>
                <c:pt idx="163">
                  <c:v>17</c:v>
                </c:pt>
                <c:pt idx="164">
                  <c:v>26</c:v>
                </c:pt>
                <c:pt idx="165">
                  <c:v>16</c:v>
                </c:pt>
                <c:pt idx="166">
                  <c:v>0</c:v>
                </c:pt>
                <c:pt idx="167">
                  <c:v>22</c:v>
                </c:pt>
                <c:pt idx="168">
                  <c:v>44</c:v>
                </c:pt>
                <c:pt idx="169">
                  <c:v>39</c:v>
                </c:pt>
                <c:pt idx="170">
                  <c:v>32</c:v>
                </c:pt>
                <c:pt idx="171">
                  <c:v>36</c:v>
                </c:pt>
                <c:pt idx="172">
                  <c:v>8</c:v>
                </c:pt>
                <c:pt idx="173">
                  <c:v>0</c:v>
                </c:pt>
                <c:pt idx="174">
                  <c:v>38</c:v>
                </c:pt>
                <c:pt idx="175">
                  <c:v>31</c:v>
                </c:pt>
                <c:pt idx="176">
                  <c:v>12</c:v>
                </c:pt>
                <c:pt idx="177">
                  <c:v>20</c:v>
                </c:pt>
                <c:pt idx="178">
                  <c:v>15</c:v>
                </c:pt>
                <c:pt idx="179">
                  <c:v>4</c:v>
                </c:pt>
                <c:pt idx="180">
                  <c:v>0</c:v>
                </c:pt>
                <c:pt idx="181">
                  <c:v>0</c:v>
                </c:pt>
                <c:pt idx="182">
                  <c:v>30</c:v>
                </c:pt>
                <c:pt idx="183">
                  <c:v>38</c:v>
                </c:pt>
                <c:pt idx="184">
                  <c:v>33</c:v>
                </c:pt>
                <c:pt idx="185">
                  <c:v>41</c:v>
                </c:pt>
                <c:pt idx="186">
                  <c:v>32</c:v>
                </c:pt>
                <c:pt idx="187">
                  <c:v>0</c:v>
                </c:pt>
                <c:pt idx="188">
                  <c:v>25</c:v>
                </c:pt>
                <c:pt idx="189">
                  <c:v>30</c:v>
                </c:pt>
                <c:pt idx="190">
                  <c:v>31</c:v>
                </c:pt>
                <c:pt idx="191">
                  <c:v>35</c:v>
                </c:pt>
                <c:pt idx="192">
                  <c:v>32</c:v>
                </c:pt>
                <c:pt idx="193">
                  <c:v>47</c:v>
                </c:pt>
                <c:pt idx="194">
                  <c:v>0</c:v>
                </c:pt>
                <c:pt idx="195">
                  <c:v>36</c:v>
                </c:pt>
                <c:pt idx="196">
                  <c:v>52</c:v>
                </c:pt>
                <c:pt idx="197">
                  <c:v>34</c:v>
                </c:pt>
                <c:pt idx="198">
                  <c:v>40</c:v>
                </c:pt>
                <c:pt idx="199">
                  <c:v>54</c:v>
                </c:pt>
                <c:pt idx="200">
                  <c:v>46</c:v>
                </c:pt>
                <c:pt idx="201">
                  <c:v>0</c:v>
                </c:pt>
                <c:pt idx="202">
                  <c:v>0</c:v>
                </c:pt>
                <c:pt idx="203">
                  <c:v>48</c:v>
                </c:pt>
                <c:pt idx="204">
                  <c:v>11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44</c:v>
                </c:pt>
                <c:pt idx="210">
                  <c:v>39</c:v>
                </c:pt>
                <c:pt idx="211">
                  <c:v>30</c:v>
                </c:pt>
                <c:pt idx="212">
                  <c:v>38</c:v>
                </c:pt>
                <c:pt idx="213">
                  <c:v>30</c:v>
                </c:pt>
                <c:pt idx="214">
                  <c:v>4</c:v>
                </c:pt>
                <c:pt idx="215">
                  <c:v>0</c:v>
                </c:pt>
                <c:pt idx="216">
                  <c:v>41</c:v>
                </c:pt>
                <c:pt idx="217">
                  <c:v>38</c:v>
                </c:pt>
                <c:pt idx="218">
                  <c:v>21</c:v>
                </c:pt>
                <c:pt idx="219">
                  <c:v>40</c:v>
                </c:pt>
                <c:pt idx="220">
                  <c:v>40</c:v>
                </c:pt>
                <c:pt idx="221">
                  <c:v>18</c:v>
                </c:pt>
                <c:pt idx="222">
                  <c:v>0</c:v>
                </c:pt>
                <c:pt idx="223">
                  <c:v>43</c:v>
                </c:pt>
                <c:pt idx="224">
                  <c:v>46</c:v>
                </c:pt>
                <c:pt idx="225">
                  <c:v>39</c:v>
                </c:pt>
                <c:pt idx="226">
                  <c:v>38</c:v>
                </c:pt>
                <c:pt idx="227">
                  <c:v>30</c:v>
                </c:pt>
                <c:pt idx="228">
                  <c:v>14</c:v>
                </c:pt>
                <c:pt idx="229">
                  <c:v>0</c:v>
                </c:pt>
                <c:pt idx="230">
                  <c:v>46</c:v>
                </c:pt>
                <c:pt idx="231">
                  <c:v>36</c:v>
                </c:pt>
                <c:pt idx="232">
                  <c:v>40</c:v>
                </c:pt>
                <c:pt idx="233">
                  <c:v>35</c:v>
                </c:pt>
                <c:pt idx="234">
                  <c:v>32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36</c:v>
                </c:pt>
                <c:pt idx="239">
                  <c:v>34</c:v>
                </c:pt>
                <c:pt idx="240">
                  <c:v>44</c:v>
                </c:pt>
                <c:pt idx="241">
                  <c:v>47</c:v>
                </c:pt>
                <c:pt idx="242">
                  <c:v>12</c:v>
                </c:pt>
                <c:pt idx="243">
                  <c:v>0</c:v>
                </c:pt>
                <c:pt idx="244">
                  <c:v>48</c:v>
                </c:pt>
                <c:pt idx="245">
                  <c:v>8</c:v>
                </c:pt>
                <c:pt idx="246">
                  <c:v>29</c:v>
                </c:pt>
                <c:pt idx="247">
                  <c:v>24</c:v>
                </c:pt>
                <c:pt idx="248">
                  <c:v>32</c:v>
                </c:pt>
                <c:pt idx="249">
                  <c:v>0</c:v>
                </c:pt>
                <c:pt idx="250">
                  <c:v>0</c:v>
                </c:pt>
                <c:pt idx="251">
                  <c:v>49</c:v>
                </c:pt>
                <c:pt idx="252">
                  <c:v>36</c:v>
                </c:pt>
                <c:pt idx="253">
                  <c:v>32</c:v>
                </c:pt>
                <c:pt idx="254">
                  <c:v>42</c:v>
                </c:pt>
                <c:pt idx="255">
                  <c:v>39</c:v>
                </c:pt>
                <c:pt idx="256">
                  <c:v>26</c:v>
                </c:pt>
                <c:pt idx="257">
                  <c:v>0</c:v>
                </c:pt>
                <c:pt idx="258">
                  <c:v>23</c:v>
                </c:pt>
                <c:pt idx="259">
                  <c:v>31</c:v>
                </c:pt>
                <c:pt idx="260">
                  <c:v>29</c:v>
                </c:pt>
                <c:pt idx="261">
                  <c:v>45</c:v>
                </c:pt>
                <c:pt idx="262">
                  <c:v>34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22</c:v>
                </c:pt>
                <c:pt idx="267">
                  <c:v>30</c:v>
                </c:pt>
                <c:pt idx="268">
                  <c:v>20</c:v>
                </c:pt>
                <c:pt idx="269">
                  <c:v>22</c:v>
                </c:pt>
                <c:pt idx="270">
                  <c:v>0</c:v>
                </c:pt>
                <c:pt idx="271">
                  <c:v>0</c:v>
                </c:pt>
                <c:pt idx="272">
                  <c:v>29</c:v>
                </c:pt>
                <c:pt idx="273">
                  <c:v>19</c:v>
                </c:pt>
                <c:pt idx="274">
                  <c:v>24</c:v>
                </c:pt>
                <c:pt idx="275">
                  <c:v>16</c:v>
                </c:pt>
                <c:pt idx="276">
                  <c:v>16</c:v>
                </c:pt>
                <c:pt idx="277">
                  <c:v>0</c:v>
                </c:pt>
                <c:pt idx="278">
                  <c:v>0</c:v>
                </c:pt>
                <c:pt idx="279">
                  <c:v>16</c:v>
                </c:pt>
                <c:pt idx="280">
                  <c:v>13</c:v>
                </c:pt>
                <c:pt idx="281">
                  <c:v>20</c:v>
                </c:pt>
                <c:pt idx="282">
                  <c:v>19</c:v>
                </c:pt>
                <c:pt idx="283">
                  <c:v>12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17</c:v>
                </c:pt>
                <c:pt idx="288">
                  <c:v>24</c:v>
                </c:pt>
                <c:pt idx="289">
                  <c:v>29</c:v>
                </c:pt>
                <c:pt idx="290">
                  <c:v>24</c:v>
                </c:pt>
                <c:pt idx="291">
                  <c:v>14</c:v>
                </c:pt>
                <c:pt idx="292">
                  <c:v>0</c:v>
                </c:pt>
                <c:pt idx="293">
                  <c:v>16</c:v>
                </c:pt>
                <c:pt idx="294">
                  <c:v>19</c:v>
                </c:pt>
                <c:pt idx="295">
                  <c:v>15</c:v>
                </c:pt>
                <c:pt idx="296">
                  <c:v>19</c:v>
                </c:pt>
                <c:pt idx="297">
                  <c:v>7</c:v>
                </c:pt>
                <c:pt idx="298">
                  <c:v>0</c:v>
                </c:pt>
                <c:pt idx="299">
                  <c:v>0</c:v>
                </c:pt>
                <c:pt idx="300">
                  <c:v>10</c:v>
                </c:pt>
                <c:pt idx="301">
                  <c:v>24</c:v>
                </c:pt>
                <c:pt idx="302">
                  <c:v>21</c:v>
                </c:pt>
                <c:pt idx="303">
                  <c:v>15</c:v>
                </c:pt>
                <c:pt idx="304">
                  <c:v>25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24</c:v>
                </c:pt>
                <c:pt idx="309">
                  <c:v>31</c:v>
                </c:pt>
                <c:pt idx="310">
                  <c:v>24</c:v>
                </c:pt>
                <c:pt idx="311">
                  <c:v>18</c:v>
                </c:pt>
                <c:pt idx="312">
                  <c:v>28</c:v>
                </c:pt>
                <c:pt idx="313">
                  <c:v>0</c:v>
                </c:pt>
                <c:pt idx="314">
                  <c:v>34</c:v>
                </c:pt>
                <c:pt idx="315">
                  <c:v>24</c:v>
                </c:pt>
                <c:pt idx="316">
                  <c:v>24</c:v>
                </c:pt>
                <c:pt idx="317">
                  <c:v>44</c:v>
                </c:pt>
                <c:pt idx="318">
                  <c:v>42</c:v>
                </c:pt>
                <c:pt idx="319">
                  <c:v>34</c:v>
                </c:pt>
                <c:pt idx="320">
                  <c:v>0</c:v>
                </c:pt>
                <c:pt idx="321">
                  <c:v>18</c:v>
                </c:pt>
                <c:pt idx="322">
                  <c:v>20</c:v>
                </c:pt>
                <c:pt idx="323">
                  <c:v>18</c:v>
                </c:pt>
                <c:pt idx="324">
                  <c:v>28</c:v>
                </c:pt>
                <c:pt idx="325">
                  <c:v>34</c:v>
                </c:pt>
                <c:pt idx="326">
                  <c:v>12</c:v>
                </c:pt>
                <c:pt idx="327">
                  <c:v>0</c:v>
                </c:pt>
                <c:pt idx="328">
                  <c:v>40</c:v>
                </c:pt>
                <c:pt idx="329">
                  <c:v>36</c:v>
                </c:pt>
                <c:pt idx="330">
                  <c:v>32</c:v>
                </c:pt>
                <c:pt idx="331">
                  <c:v>34</c:v>
                </c:pt>
                <c:pt idx="332">
                  <c:v>24</c:v>
                </c:pt>
                <c:pt idx="333">
                  <c:v>0</c:v>
                </c:pt>
                <c:pt idx="334">
                  <c:v>0</c:v>
                </c:pt>
                <c:pt idx="335">
                  <c:v>22</c:v>
                </c:pt>
                <c:pt idx="336">
                  <c:v>18</c:v>
                </c:pt>
                <c:pt idx="337">
                  <c:v>21</c:v>
                </c:pt>
                <c:pt idx="338">
                  <c:v>22</c:v>
                </c:pt>
                <c:pt idx="339">
                  <c:v>21</c:v>
                </c:pt>
                <c:pt idx="340">
                  <c:v>4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24</c:v>
                </c:pt>
                <c:pt idx="350">
                  <c:v>16</c:v>
                </c:pt>
                <c:pt idx="351">
                  <c:v>17</c:v>
                </c:pt>
                <c:pt idx="352">
                  <c:v>31</c:v>
                </c:pt>
                <c:pt idx="353">
                  <c:v>48</c:v>
                </c:pt>
                <c:pt idx="354">
                  <c:v>39</c:v>
                </c:pt>
                <c:pt idx="355">
                  <c:v>0</c:v>
                </c:pt>
                <c:pt idx="356">
                  <c:v>8</c:v>
                </c:pt>
                <c:pt idx="357">
                  <c:v>40</c:v>
                </c:pt>
                <c:pt idx="358">
                  <c:v>36</c:v>
                </c:pt>
                <c:pt idx="359">
                  <c:v>42</c:v>
                </c:pt>
                <c:pt idx="360">
                  <c:v>20</c:v>
                </c:pt>
                <c:pt idx="361">
                  <c:v>27</c:v>
                </c:pt>
                <c:pt idx="362">
                  <c:v>0</c:v>
                </c:pt>
                <c:pt idx="363">
                  <c:v>30</c:v>
                </c:pt>
                <c:pt idx="364">
                  <c:v>15</c:v>
                </c:pt>
                <c:pt idx="365">
                  <c:v>5</c:v>
                </c:pt>
                <c:pt idx="366">
                  <c:v>19</c:v>
                </c:pt>
                <c:pt idx="367">
                  <c:v>14</c:v>
                </c:pt>
                <c:pt idx="368">
                  <c:v>0</c:v>
                </c:pt>
                <c:pt idx="369">
                  <c:v>0</c:v>
                </c:pt>
                <c:pt idx="370">
                  <c:v>22</c:v>
                </c:pt>
                <c:pt idx="371">
                  <c:v>16</c:v>
                </c:pt>
                <c:pt idx="372">
                  <c:v>33</c:v>
                </c:pt>
                <c:pt idx="373">
                  <c:v>12</c:v>
                </c:pt>
                <c:pt idx="374">
                  <c:v>10</c:v>
                </c:pt>
                <c:pt idx="375">
                  <c:v>0</c:v>
                </c:pt>
                <c:pt idx="376">
                  <c:v>0</c:v>
                </c:pt>
                <c:pt idx="377">
                  <c:v>4</c:v>
                </c:pt>
                <c:pt idx="378">
                  <c:v>8</c:v>
                </c:pt>
                <c:pt idx="379">
                  <c:v>8</c:v>
                </c:pt>
                <c:pt idx="380">
                  <c:v>4</c:v>
                </c:pt>
                <c:pt idx="381">
                  <c:v>4</c:v>
                </c:pt>
                <c:pt idx="382">
                  <c:v>0</c:v>
                </c:pt>
                <c:pt idx="383">
                  <c:v>0</c:v>
                </c:pt>
                <c:pt idx="384">
                  <c:v>4</c:v>
                </c:pt>
                <c:pt idx="385">
                  <c:v>15</c:v>
                </c:pt>
                <c:pt idx="386">
                  <c:v>0</c:v>
                </c:pt>
                <c:pt idx="387">
                  <c:v>12</c:v>
                </c:pt>
                <c:pt idx="388">
                  <c:v>36</c:v>
                </c:pt>
                <c:pt idx="389">
                  <c:v>0</c:v>
                </c:pt>
                <c:pt idx="390">
                  <c:v>0</c:v>
                </c:pt>
                <c:pt idx="391">
                  <c:v>27</c:v>
                </c:pt>
                <c:pt idx="392">
                  <c:v>22</c:v>
                </c:pt>
                <c:pt idx="393">
                  <c:v>25</c:v>
                </c:pt>
                <c:pt idx="394">
                  <c:v>18</c:v>
                </c:pt>
                <c:pt idx="395">
                  <c:v>19</c:v>
                </c:pt>
                <c:pt idx="396">
                  <c:v>7</c:v>
                </c:pt>
                <c:pt idx="397">
                  <c:v>0</c:v>
                </c:pt>
                <c:pt idx="398">
                  <c:v>0</c:v>
                </c:pt>
                <c:pt idx="399">
                  <c:v>33</c:v>
                </c:pt>
                <c:pt idx="400">
                  <c:v>7</c:v>
                </c:pt>
                <c:pt idx="401">
                  <c:v>18</c:v>
                </c:pt>
                <c:pt idx="402">
                  <c:v>29</c:v>
                </c:pt>
                <c:pt idx="403">
                  <c:v>28.5</c:v>
                </c:pt>
                <c:pt idx="404">
                  <c:v>7</c:v>
                </c:pt>
                <c:pt idx="405">
                  <c:v>40</c:v>
                </c:pt>
                <c:pt idx="406">
                  <c:v>22</c:v>
                </c:pt>
                <c:pt idx="407">
                  <c:v>24</c:v>
                </c:pt>
                <c:pt idx="408">
                  <c:v>34</c:v>
                </c:pt>
                <c:pt idx="409">
                  <c:v>14</c:v>
                </c:pt>
                <c:pt idx="410">
                  <c:v>14</c:v>
                </c:pt>
                <c:pt idx="411">
                  <c:v>0</c:v>
                </c:pt>
                <c:pt idx="412">
                  <c:v>18</c:v>
                </c:pt>
                <c:pt idx="413">
                  <c:v>38</c:v>
                </c:pt>
                <c:pt idx="414">
                  <c:v>53</c:v>
                </c:pt>
                <c:pt idx="415">
                  <c:v>53</c:v>
                </c:pt>
                <c:pt idx="416">
                  <c:v>38</c:v>
                </c:pt>
                <c:pt idx="417">
                  <c:v>4</c:v>
                </c:pt>
                <c:pt idx="418">
                  <c:v>0</c:v>
                </c:pt>
                <c:pt idx="419">
                  <c:v>42</c:v>
                </c:pt>
                <c:pt idx="420">
                  <c:v>37</c:v>
                </c:pt>
                <c:pt idx="421">
                  <c:v>23</c:v>
                </c:pt>
                <c:pt idx="422">
                  <c:v>28</c:v>
                </c:pt>
                <c:pt idx="423">
                  <c:v>0</c:v>
                </c:pt>
                <c:pt idx="424">
                  <c:v>38</c:v>
                </c:pt>
                <c:pt idx="425">
                  <c:v>0</c:v>
                </c:pt>
                <c:pt idx="426">
                  <c:v>40</c:v>
                </c:pt>
                <c:pt idx="427">
                  <c:v>39</c:v>
                </c:pt>
                <c:pt idx="428">
                  <c:v>37</c:v>
                </c:pt>
                <c:pt idx="429">
                  <c:v>46</c:v>
                </c:pt>
                <c:pt idx="430">
                  <c:v>36</c:v>
                </c:pt>
                <c:pt idx="431">
                  <c:v>31</c:v>
                </c:pt>
                <c:pt idx="432">
                  <c:v>0</c:v>
                </c:pt>
                <c:pt idx="433">
                  <c:v>37</c:v>
                </c:pt>
                <c:pt idx="434">
                  <c:v>45</c:v>
                </c:pt>
                <c:pt idx="435">
                  <c:v>48</c:v>
                </c:pt>
                <c:pt idx="436">
                  <c:v>48</c:v>
                </c:pt>
                <c:pt idx="437">
                  <c:v>51</c:v>
                </c:pt>
                <c:pt idx="438">
                  <c:v>0</c:v>
                </c:pt>
                <c:pt idx="439">
                  <c:v>0</c:v>
                </c:pt>
                <c:pt idx="440">
                  <c:v>34</c:v>
                </c:pt>
                <c:pt idx="441">
                  <c:v>41</c:v>
                </c:pt>
                <c:pt idx="442">
                  <c:v>41</c:v>
                </c:pt>
                <c:pt idx="443">
                  <c:v>42</c:v>
                </c:pt>
                <c:pt idx="444">
                  <c:v>48</c:v>
                </c:pt>
                <c:pt idx="445">
                  <c:v>4</c:v>
                </c:pt>
                <c:pt idx="446">
                  <c:v>0</c:v>
                </c:pt>
                <c:pt idx="447">
                  <c:v>56</c:v>
                </c:pt>
                <c:pt idx="448">
                  <c:v>58</c:v>
                </c:pt>
                <c:pt idx="449">
                  <c:v>46</c:v>
                </c:pt>
                <c:pt idx="450">
                  <c:v>54</c:v>
                </c:pt>
                <c:pt idx="451">
                  <c:v>43</c:v>
                </c:pt>
                <c:pt idx="452">
                  <c:v>8</c:v>
                </c:pt>
                <c:pt idx="453">
                  <c:v>0</c:v>
                </c:pt>
                <c:pt idx="454">
                  <c:v>45</c:v>
                </c:pt>
                <c:pt idx="455">
                  <c:v>42</c:v>
                </c:pt>
                <c:pt idx="456">
                  <c:v>42</c:v>
                </c:pt>
                <c:pt idx="457">
                  <c:v>40</c:v>
                </c:pt>
                <c:pt idx="458">
                  <c:v>50</c:v>
                </c:pt>
                <c:pt idx="459">
                  <c:v>37</c:v>
                </c:pt>
                <c:pt idx="460">
                  <c:v>0</c:v>
                </c:pt>
                <c:pt idx="461">
                  <c:v>24</c:v>
                </c:pt>
                <c:pt idx="462">
                  <c:v>20</c:v>
                </c:pt>
                <c:pt idx="463">
                  <c:v>12</c:v>
                </c:pt>
                <c:pt idx="464">
                  <c:v>38</c:v>
                </c:pt>
                <c:pt idx="465">
                  <c:v>29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28</c:v>
                </c:pt>
                <c:pt idx="472">
                  <c:v>32</c:v>
                </c:pt>
                <c:pt idx="473">
                  <c:v>33</c:v>
                </c:pt>
                <c:pt idx="474">
                  <c:v>0</c:v>
                </c:pt>
                <c:pt idx="475">
                  <c:v>24</c:v>
                </c:pt>
                <c:pt idx="476">
                  <c:v>32</c:v>
                </c:pt>
                <c:pt idx="477">
                  <c:v>29</c:v>
                </c:pt>
                <c:pt idx="478">
                  <c:v>0</c:v>
                </c:pt>
                <c:pt idx="479">
                  <c:v>26</c:v>
                </c:pt>
                <c:pt idx="480">
                  <c:v>24</c:v>
                </c:pt>
                <c:pt idx="481">
                  <c:v>0</c:v>
                </c:pt>
                <c:pt idx="482">
                  <c:v>31</c:v>
                </c:pt>
                <c:pt idx="483">
                  <c:v>40</c:v>
                </c:pt>
                <c:pt idx="484">
                  <c:v>36</c:v>
                </c:pt>
                <c:pt idx="485">
                  <c:v>39</c:v>
                </c:pt>
                <c:pt idx="486">
                  <c:v>18</c:v>
                </c:pt>
                <c:pt idx="487">
                  <c:v>4</c:v>
                </c:pt>
                <c:pt idx="488">
                  <c:v>0</c:v>
                </c:pt>
                <c:pt idx="489">
                  <c:v>27</c:v>
                </c:pt>
                <c:pt idx="490">
                  <c:v>20</c:v>
                </c:pt>
                <c:pt idx="491">
                  <c:v>29</c:v>
                </c:pt>
                <c:pt idx="492">
                  <c:v>29</c:v>
                </c:pt>
                <c:pt idx="493">
                  <c:v>38</c:v>
                </c:pt>
                <c:pt idx="494">
                  <c:v>0</c:v>
                </c:pt>
                <c:pt idx="495">
                  <c:v>0</c:v>
                </c:pt>
                <c:pt idx="496">
                  <c:v>32</c:v>
                </c:pt>
                <c:pt idx="497">
                  <c:v>26</c:v>
                </c:pt>
                <c:pt idx="498">
                  <c:v>9</c:v>
                </c:pt>
                <c:pt idx="499">
                  <c:v>34</c:v>
                </c:pt>
                <c:pt idx="500">
                  <c:v>24</c:v>
                </c:pt>
                <c:pt idx="501">
                  <c:v>0</c:v>
                </c:pt>
                <c:pt idx="502">
                  <c:v>0</c:v>
                </c:pt>
                <c:pt idx="503">
                  <c:v>16</c:v>
                </c:pt>
                <c:pt idx="504">
                  <c:v>8</c:v>
                </c:pt>
                <c:pt idx="505">
                  <c:v>32</c:v>
                </c:pt>
                <c:pt idx="506">
                  <c:v>4</c:v>
                </c:pt>
                <c:pt idx="507">
                  <c:v>19</c:v>
                </c:pt>
                <c:pt idx="508">
                  <c:v>12</c:v>
                </c:pt>
                <c:pt idx="509">
                  <c:v>0</c:v>
                </c:pt>
                <c:pt idx="510">
                  <c:v>24</c:v>
                </c:pt>
                <c:pt idx="511">
                  <c:v>28</c:v>
                </c:pt>
                <c:pt idx="512">
                  <c:v>10</c:v>
                </c:pt>
                <c:pt idx="513">
                  <c:v>5</c:v>
                </c:pt>
                <c:pt idx="514">
                  <c:v>6</c:v>
                </c:pt>
                <c:pt idx="515">
                  <c:v>0</c:v>
                </c:pt>
                <c:pt idx="516">
                  <c:v>0</c:v>
                </c:pt>
                <c:pt idx="517">
                  <c:v>3</c:v>
                </c:pt>
                <c:pt idx="518">
                  <c:v>27</c:v>
                </c:pt>
                <c:pt idx="519">
                  <c:v>22</c:v>
                </c:pt>
                <c:pt idx="520">
                  <c:v>20</c:v>
                </c:pt>
                <c:pt idx="521">
                  <c:v>16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8</c:v>
                </c:pt>
                <c:pt idx="526">
                  <c:v>12</c:v>
                </c:pt>
                <c:pt idx="527">
                  <c:v>19</c:v>
                </c:pt>
                <c:pt idx="528">
                  <c:v>28</c:v>
                </c:pt>
                <c:pt idx="529">
                  <c:v>0</c:v>
                </c:pt>
                <c:pt idx="530">
                  <c:v>0</c:v>
                </c:pt>
                <c:pt idx="531">
                  <c:v>17</c:v>
                </c:pt>
                <c:pt idx="532">
                  <c:v>35</c:v>
                </c:pt>
                <c:pt idx="533">
                  <c:v>28</c:v>
                </c:pt>
                <c:pt idx="534">
                  <c:v>27</c:v>
                </c:pt>
                <c:pt idx="535">
                  <c:v>22</c:v>
                </c:pt>
                <c:pt idx="536">
                  <c:v>22</c:v>
                </c:pt>
                <c:pt idx="537">
                  <c:v>0</c:v>
                </c:pt>
                <c:pt idx="538">
                  <c:v>20</c:v>
                </c:pt>
                <c:pt idx="539">
                  <c:v>28</c:v>
                </c:pt>
                <c:pt idx="540">
                  <c:v>28</c:v>
                </c:pt>
                <c:pt idx="541">
                  <c:v>36</c:v>
                </c:pt>
                <c:pt idx="542">
                  <c:v>44</c:v>
                </c:pt>
                <c:pt idx="543">
                  <c:v>0</c:v>
                </c:pt>
                <c:pt idx="544">
                  <c:v>0</c:v>
                </c:pt>
                <c:pt idx="545">
                  <c:v>8</c:v>
                </c:pt>
                <c:pt idx="546">
                  <c:v>40</c:v>
                </c:pt>
                <c:pt idx="547">
                  <c:v>40</c:v>
                </c:pt>
                <c:pt idx="548">
                  <c:v>49</c:v>
                </c:pt>
                <c:pt idx="549">
                  <c:v>41</c:v>
                </c:pt>
                <c:pt idx="550">
                  <c:v>16</c:v>
                </c:pt>
                <c:pt idx="551">
                  <c:v>16</c:v>
                </c:pt>
                <c:pt idx="552">
                  <c:v>22</c:v>
                </c:pt>
                <c:pt idx="553">
                  <c:v>34</c:v>
                </c:pt>
                <c:pt idx="554">
                  <c:v>34</c:v>
                </c:pt>
                <c:pt idx="555">
                  <c:v>39.744487666666672</c:v>
                </c:pt>
                <c:pt idx="556">
                  <c:v>37.594631466666669</c:v>
                </c:pt>
                <c:pt idx="557">
                  <c:v>21.594631466666669</c:v>
                </c:pt>
                <c:pt idx="558">
                  <c:v>0</c:v>
                </c:pt>
                <c:pt idx="559">
                  <c:v>23.681408925719715</c:v>
                </c:pt>
                <c:pt idx="560">
                  <c:v>32.940461266666674</c:v>
                </c:pt>
                <c:pt idx="561">
                  <c:v>42.982340253333334</c:v>
                </c:pt>
                <c:pt idx="562">
                  <c:v>42.702608679999997</c:v>
                </c:pt>
                <c:pt idx="563">
                  <c:v>35</c:v>
                </c:pt>
                <c:pt idx="564">
                  <c:v>20</c:v>
                </c:pt>
                <c:pt idx="565">
                  <c:v>0</c:v>
                </c:pt>
                <c:pt idx="566">
                  <c:v>16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30.406332824879215</c:v>
                </c:pt>
                <c:pt idx="574">
                  <c:v>39.345829800000004</c:v>
                </c:pt>
                <c:pt idx="575">
                  <c:v>47.345829800000004</c:v>
                </c:pt>
                <c:pt idx="576">
                  <c:v>52.811790627147474</c:v>
                </c:pt>
                <c:pt idx="577">
                  <c:v>48.927977253080201</c:v>
                </c:pt>
                <c:pt idx="578">
                  <c:v>0</c:v>
                </c:pt>
                <c:pt idx="579">
                  <c:v>0</c:v>
                </c:pt>
                <c:pt idx="580">
                  <c:v>59.44204266096699</c:v>
                </c:pt>
                <c:pt idx="581">
                  <c:v>60.704848090480439</c:v>
                </c:pt>
                <c:pt idx="582">
                  <c:v>65.078029601348135</c:v>
                </c:pt>
                <c:pt idx="583">
                  <c:v>65.078029601348135</c:v>
                </c:pt>
                <c:pt idx="584">
                  <c:v>52.343509333333337</c:v>
                </c:pt>
                <c:pt idx="585">
                  <c:v>16</c:v>
                </c:pt>
                <c:pt idx="586">
                  <c:v>0</c:v>
                </c:pt>
                <c:pt idx="587">
                  <c:v>36</c:v>
                </c:pt>
                <c:pt idx="588">
                  <c:v>40</c:v>
                </c:pt>
                <c:pt idx="589">
                  <c:v>40</c:v>
                </c:pt>
                <c:pt idx="590">
                  <c:v>40</c:v>
                </c:pt>
                <c:pt idx="591">
                  <c:v>44.472620311326935</c:v>
                </c:pt>
                <c:pt idx="592">
                  <c:v>24</c:v>
                </c:pt>
                <c:pt idx="593">
                  <c:v>0</c:v>
                </c:pt>
                <c:pt idx="594">
                  <c:v>28.472620311326938</c:v>
                </c:pt>
                <c:pt idx="595">
                  <c:v>26.236310155663464</c:v>
                </c:pt>
                <c:pt idx="596">
                  <c:v>24.000000000000004</c:v>
                </c:pt>
                <c:pt idx="597">
                  <c:v>36.472620311326935</c:v>
                </c:pt>
                <c:pt idx="598">
                  <c:v>30.768508966746836</c:v>
                </c:pt>
                <c:pt idx="599">
                  <c:v>8</c:v>
                </c:pt>
                <c:pt idx="600">
                  <c:v>0</c:v>
                </c:pt>
                <c:pt idx="601">
                  <c:v>27.897415535711573</c:v>
                </c:pt>
                <c:pt idx="602">
                  <c:v>26.795387694579333</c:v>
                </c:pt>
                <c:pt idx="603">
                  <c:v>26.795387694579333</c:v>
                </c:pt>
                <c:pt idx="604">
                  <c:v>16</c:v>
                </c:pt>
                <c:pt idx="605">
                  <c:v>19.354465233495198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16</c:v>
                </c:pt>
                <c:pt idx="612">
                  <c:v>16</c:v>
                </c:pt>
                <c:pt idx="613">
                  <c:v>21.300687986890999</c:v>
                </c:pt>
                <c:pt idx="614">
                  <c:v>5.300687986891</c:v>
                </c:pt>
                <c:pt idx="615">
                  <c:v>25.773308298217934</c:v>
                </c:pt>
                <c:pt idx="616">
                  <c:v>20.472620311326935</c:v>
                </c:pt>
                <c:pt idx="617">
                  <c:v>20.588655272234</c:v>
                </c:pt>
                <c:pt idx="618">
                  <c:v>16</c:v>
                </c:pt>
                <c:pt idx="619">
                  <c:v>16</c:v>
                </c:pt>
                <c:pt idx="620">
                  <c:v>0</c:v>
                </c:pt>
                <c:pt idx="621">
                  <c:v>4.5886552722339982</c:v>
                </c:pt>
                <c:pt idx="622">
                  <c:v>24.122447263494664</c:v>
                </c:pt>
                <c:pt idx="623">
                  <c:v>24.122447263494664</c:v>
                </c:pt>
                <c:pt idx="624">
                  <c:v>22.355551267864335</c:v>
                </c:pt>
                <c:pt idx="625">
                  <c:v>20.588655272234</c:v>
                </c:pt>
                <c:pt idx="626">
                  <c:v>16</c:v>
                </c:pt>
                <c:pt idx="627">
                  <c:v>20.588655272234</c:v>
                </c:pt>
                <c:pt idx="628">
                  <c:v>16.588655272234</c:v>
                </c:pt>
                <c:pt idx="629">
                  <c:v>0</c:v>
                </c:pt>
                <c:pt idx="630">
                  <c:v>0</c:v>
                </c:pt>
                <c:pt idx="631">
                  <c:v>8</c:v>
                </c:pt>
                <c:pt idx="632">
                  <c:v>8</c:v>
                </c:pt>
                <c:pt idx="633">
                  <c:v>16</c:v>
                </c:pt>
                <c:pt idx="634">
                  <c:v>16</c:v>
                </c:pt>
                <c:pt idx="635">
                  <c:v>16</c:v>
                </c:pt>
                <c:pt idx="636">
                  <c:v>8</c:v>
                </c:pt>
                <c:pt idx="637">
                  <c:v>0</c:v>
                </c:pt>
                <c:pt idx="638">
                  <c:v>8</c:v>
                </c:pt>
                <c:pt idx="639">
                  <c:v>8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6.0654638655966657</c:v>
                </c:pt>
                <c:pt idx="645">
                  <c:v>5.9072343734506667</c:v>
                </c:pt>
                <c:pt idx="646">
                  <c:v>5.9072343734506667</c:v>
                </c:pt>
                <c:pt idx="647">
                  <c:v>0</c:v>
                </c:pt>
                <c:pt idx="648">
                  <c:v>8</c:v>
                </c:pt>
                <c:pt idx="649">
                  <c:v>18.495889645684667</c:v>
                </c:pt>
                <c:pt idx="650">
                  <c:v>8.4283576149769317</c:v>
                </c:pt>
                <c:pt idx="651">
                  <c:v>8.1329958963043989</c:v>
                </c:pt>
                <c:pt idx="652">
                  <c:v>4.588655272233999</c:v>
                </c:pt>
                <c:pt idx="653">
                  <c:v>20.588655272234</c:v>
                </c:pt>
                <c:pt idx="654">
                  <c:v>20.588655272234</c:v>
                </c:pt>
                <c:pt idx="655">
                  <c:v>20.588655272234</c:v>
                </c:pt>
                <c:pt idx="656">
                  <c:v>16</c:v>
                </c:pt>
                <c:pt idx="657">
                  <c:v>16</c:v>
                </c:pt>
                <c:pt idx="658">
                  <c:v>0</c:v>
                </c:pt>
                <c:pt idx="659">
                  <c:v>0</c:v>
                </c:pt>
                <c:pt idx="660">
                  <c:v>16</c:v>
                </c:pt>
                <c:pt idx="661">
                  <c:v>16</c:v>
                </c:pt>
                <c:pt idx="662">
                  <c:v>16</c:v>
                </c:pt>
                <c:pt idx="663">
                  <c:v>23.542272458959332</c:v>
                </c:pt>
                <c:pt idx="664">
                  <c:v>20.588655272234</c:v>
                </c:pt>
                <c:pt idx="665">
                  <c:v>20.588655272234</c:v>
                </c:pt>
                <c:pt idx="666">
                  <c:v>4.588655272233999</c:v>
                </c:pt>
                <c:pt idx="667">
                  <c:v>16</c:v>
                </c:pt>
                <c:pt idx="668">
                  <c:v>16</c:v>
                </c:pt>
                <c:pt idx="669">
                  <c:v>16</c:v>
                </c:pt>
                <c:pt idx="670">
                  <c:v>24</c:v>
                </c:pt>
                <c:pt idx="671">
                  <c:v>20</c:v>
                </c:pt>
                <c:pt idx="672">
                  <c:v>0</c:v>
                </c:pt>
                <c:pt idx="673">
                  <c:v>0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16</c:v>
                </c:pt>
                <c:pt idx="678">
                  <c:v>16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16</c:v>
                </c:pt>
                <c:pt idx="685">
                  <c:v>16</c:v>
                </c:pt>
                <c:pt idx="686">
                  <c:v>16</c:v>
                </c:pt>
                <c:pt idx="687">
                  <c:v>0</c:v>
                </c:pt>
                <c:pt idx="688">
                  <c:v>16</c:v>
                </c:pt>
                <c:pt idx="689">
                  <c:v>16</c:v>
                </c:pt>
                <c:pt idx="690">
                  <c:v>16</c:v>
                </c:pt>
                <c:pt idx="691">
                  <c:v>16</c:v>
                </c:pt>
                <c:pt idx="692">
                  <c:v>16</c:v>
                </c:pt>
                <c:pt idx="693">
                  <c:v>0</c:v>
                </c:pt>
                <c:pt idx="694">
                  <c:v>0</c:v>
                </c:pt>
                <c:pt idx="695">
                  <c:v>16</c:v>
                </c:pt>
                <c:pt idx="696">
                  <c:v>16</c:v>
                </c:pt>
                <c:pt idx="697">
                  <c:v>20</c:v>
                </c:pt>
                <c:pt idx="698">
                  <c:v>16</c:v>
                </c:pt>
                <c:pt idx="699">
                  <c:v>20</c:v>
                </c:pt>
                <c:pt idx="700">
                  <c:v>18</c:v>
                </c:pt>
                <c:pt idx="701">
                  <c:v>17</c:v>
                </c:pt>
                <c:pt idx="702">
                  <c:v>2</c:v>
                </c:pt>
                <c:pt idx="703">
                  <c:v>2</c:v>
                </c:pt>
                <c:pt idx="704">
                  <c:v>8</c:v>
                </c:pt>
                <c:pt idx="705">
                  <c:v>0</c:v>
                </c:pt>
                <c:pt idx="706">
                  <c:v>8</c:v>
                </c:pt>
                <c:pt idx="707">
                  <c:v>8</c:v>
                </c:pt>
                <c:pt idx="708">
                  <c:v>8</c:v>
                </c:pt>
                <c:pt idx="7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C36-4D49-BAFF-D87D73D29806}"/>
            </c:ext>
          </c:extLst>
        </c:ser>
        <c:ser>
          <c:idx val="6"/>
          <c:order val="6"/>
          <c:tx>
            <c:v>その他時間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道姓班!$OP$191:$APW$191</c:f>
              <c:numCache>
                <c:formatCode>0_ </c:formatCode>
                <c:ptCount val="710"/>
                <c:pt idx="0">
                  <c:v>13</c:v>
                </c:pt>
                <c:pt idx="1">
                  <c:v>2</c:v>
                </c:pt>
                <c:pt idx="2">
                  <c:v>4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  <c:pt idx="7">
                  <c:v>12</c:v>
                </c:pt>
                <c:pt idx="8">
                  <c:v>12</c:v>
                </c:pt>
                <c:pt idx="9">
                  <c:v>7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13</c:v>
                </c:pt>
                <c:pt idx="15">
                  <c:v>19.5</c:v>
                </c:pt>
                <c:pt idx="16">
                  <c:v>21</c:v>
                </c:pt>
                <c:pt idx="17">
                  <c:v>26.5</c:v>
                </c:pt>
                <c:pt idx="18">
                  <c:v>28</c:v>
                </c:pt>
                <c:pt idx="19">
                  <c:v>0</c:v>
                </c:pt>
                <c:pt idx="20">
                  <c:v>24</c:v>
                </c:pt>
                <c:pt idx="21">
                  <c:v>0</c:v>
                </c:pt>
                <c:pt idx="22">
                  <c:v>16</c:v>
                </c:pt>
                <c:pt idx="23">
                  <c:v>35</c:v>
                </c:pt>
                <c:pt idx="24">
                  <c:v>32</c:v>
                </c:pt>
                <c:pt idx="25">
                  <c:v>0</c:v>
                </c:pt>
                <c:pt idx="26">
                  <c:v>0</c:v>
                </c:pt>
                <c:pt idx="27">
                  <c:v>43</c:v>
                </c:pt>
                <c:pt idx="28">
                  <c:v>23</c:v>
                </c:pt>
                <c:pt idx="29">
                  <c:v>24</c:v>
                </c:pt>
                <c:pt idx="30">
                  <c:v>10</c:v>
                </c:pt>
                <c:pt idx="31">
                  <c:v>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24</c:v>
                </c:pt>
                <c:pt idx="36">
                  <c:v>18</c:v>
                </c:pt>
                <c:pt idx="37">
                  <c:v>6</c:v>
                </c:pt>
                <c:pt idx="38">
                  <c:v>18</c:v>
                </c:pt>
                <c:pt idx="39">
                  <c:v>16</c:v>
                </c:pt>
                <c:pt idx="40">
                  <c:v>0</c:v>
                </c:pt>
                <c:pt idx="41">
                  <c:v>28</c:v>
                </c:pt>
                <c:pt idx="42">
                  <c:v>32</c:v>
                </c:pt>
                <c:pt idx="43">
                  <c:v>27</c:v>
                </c:pt>
                <c:pt idx="44">
                  <c:v>26</c:v>
                </c:pt>
                <c:pt idx="45">
                  <c:v>26</c:v>
                </c:pt>
                <c:pt idx="46">
                  <c:v>1</c:v>
                </c:pt>
                <c:pt idx="47">
                  <c:v>0</c:v>
                </c:pt>
                <c:pt idx="48">
                  <c:v>10</c:v>
                </c:pt>
                <c:pt idx="49">
                  <c:v>4</c:v>
                </c:pt>
                <c:pt idx="50">
                  <c:v>8</c:v>
                </c:pt>
                <c:pt idx="51">
                  <c:v>10</c:v>
                </c:pt>
                <c:pt idx="52">
                  <c:v>10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8</c:v>
                </c:pt>
                <c:pt idx="57">
                  <c:v>9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2</c:v>
                </c:pt>
                <c:pt idx="66">
                  <c:v>0</c:v>
                </c:pt>
                <c:pt idx="67">
                  <c:v>3</c:v>
                </c:pt>
                <c:pt idx="68">
                  <c:v>0</c:v>
                </c:pt>
                <c:pt idx="69">
                  <c:v>0</c:v>
                </c:pt>
                <c:pt idx="70">
                  <c:v>4</c:v>
                </c:pt>
                <c:pt idx="71">
                  <c:v>1</c:v>
                </c:pt>
                <c:pt idx="72">
                  <c:v>4</c:v>
                </c:pt>
                <c:pt idx="73">
                  <c:v>9</c:v>
                </c:pt>
                <c:pt idx="74">
                  <c:v>0</c:v>
                </c:pt>
                <c:pt idx="75">
                  <c:v>0</c:v>
                </c:pt>
                <c:pt idx="76">
                  <c:v>16</c:v>
                </c:pt>
                <c:pt idx="77">
                  <c:v>18</c:v>
                </c:pt>
                <c:pt idx="78">
                  <c:v>18</c:v>
                </c:pt>
                <c:pt idx="79">
                  <c:v>14</c:v>
                </c:pt>
                <c:pt idx="80">
                  <c:v>24</c:v>
                </c:pt>
                <c:pt idx="81">
                  <c:v>0</c:v>
                </c:pt>
                <c:pt idx="82">
                  <c:v>0</c:v>
                </c:pt>
                <c:pt idx="83">
                  <c:v>40</c:v>
                </c:pt>
                <c:pt idx="84">
                  <c:v>38</c:v>
                </c:pt>
                <c:pt idx="85">
                  <c:v>37</c:v>
                </c:pt>
                <c:pt idx="86">
                  <c:v>32</c:v>
                </c:pt>
                <c:pt idx="87">
                  <c:v>36</c:v>
                </c:pt>
                <c:pt idx="88">
                  <c:v>0</c:v>
                </c:pt>
                <c:pt idx="89">
                  <c:v>0</c:v>
                </c:pt>
                <c:pt idx="90">
                  <c:v>23</c:v>
                </c:pt>
                <c:pt idx="91">
                  <c:v>16</c:v>
                </c:pt>
                <c:pt idx="92">
                  <c:v>16</c:v>
                </c:pt>
                <c:pt idx="93">
                  <c:v>10</c:v>
                </c:pt>
                <c:pt idx="94">
                  <c:v>8</c:v>
                </c:pt>
                <c:pt idx="95">
                  <c:v>8</c:v>
                </c:pt>
                <c:pt idx="96">
                  <c:v>0</c:v>
                </c:pt>
                <c:pt idx="97">
                  <c:v>20</c:v>
                </c:pt>
                <c:pt idx="98">
                  <c:v>0</c:v>
                </c:pt>
                <c:pt idx="99">
                  <c:v>16</c:v>
                </c:pt>
                <c:pt idx="100">
                  <c:v>12</c:v>
                </c:pt>
                <c:pt idx="101">
                  <c:v>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18</c:v>
                </c:pt>
                <c:pt idx="107">
                  <c:v>10</c:v>
                </c:pt>
                <c:pt idx="108">
                  <c:v>3</c:v>
                </c:pt>
                <c:pt idx="109">
                  <c:v>6</c:v>
                </c:pt>
                <c:pt idx="110">
                  <c:v>0</c:v>
                </c:pt>
                <c:pt idx="111">
                  <c:v>3</c:v>
                </c:pt>
                <c:pt idx="112">
                  <c:v>0</c:v>
                </c:pt>
                <c:pt idx="113">
                  <c:v>2</c:v>
                </c:pt>
                <c:pt idx="114">
                  <c:v>2</c:v>
                </c:pt>
                <c:pt idx="115">
                  <c:v>0</c:v>
                </c:pt>
                <c:pt idx="116">
                  <c:v>2</c:v>
                </c:pt>
                <c:pt idx="117">
                  <c:v>0</c:v>
                </c:pt>
                <c:pt idx="118">
                  <c:v>0</c:v>
                </c:pt>
                <c:pt idx="119">
                  <c:v>3</c:v>
                </c:pt>
                <c:pt idx="120">
                  <c:v>5</c:v>
                </c:pt>
                <c:pt idx="121">
                  <c:v>8</c:v>
                </c:pt>
                <c:pt idx="122">
                  <c:v>17</c:v>
                </c:pt>
                <c:pt idx="123">
                  <c:v>0</c:v>
                </c:pt>
                <c:pt idx="124">
                  <c:v>0</c:v>
                </c:pt>
                <c:pt idx="125">
                  <c:v>16</c:v>
                </c:pt>
                <c:pt idx="126">
                  <c:v>34</c:v>
                </c:pt>
                <c:pt idx="127">
                  <c:v>24</c:v>
                </c:pt>
                <c:pt idx="128">
                  <c:v>24</c:v>
                </c:pt>
                <c:pt idx="129">
                  <c:v>26</c:v>
                </c:pt>
                <c:pt idx="130">
                  <c:v>0</c:v>
                </c:pt>
                <c:pt idx="131">
                  <c:v>0</c:v>
                </c:pt>
                <c:pt idx="132">
                  <c:v>13</c:v>
                </c:pt>
                <c:pt idx="133">
                  <c:v>9</c:v>
                </c:pt>
                <c:pt idx="134">
                  <c:v>8</c:v>
                </c:pt>
                <c:pt idx="135">
                  <c:v>2</c:v>
                </c:pt>
                <c:pt idx="136">
                  <c:v>5</c:v>
                </c:pt>
                <c:pt idx="137">
                  <c:v>5</c:v>
                </c:pt>
                <c:pt idx="138">
                  <c:v>3</c:v>
                </c:pt>
                <c:pt idx="139">
                  <c:v>8</c:v>
                </c:pt>
                <c:pt idx="140">
                  <c:v>7</c:v>
                </c:pt>
                <c:pt idx="141">
                  <c:v>7</c:v>
                </c:pt>
                <c:pt idx="142">
                  <c:v>4</c:v>
                </c:pt>
                <c:pt idx="143">
                  <c:v>3</c:v>
                </c:pt>
                <c:pt idx="144">
                  <c:v>0</c:v>
                </c:pt>
                <c:pt idx="145">
                  <c:v>0</c:v>
                </c:pt>
                <c:pt idx="146">
                  <c:v>7</c:v>
                </c:pt>
                <c:pt idx="147">
                  <c:v>21</c:v>
                </c:pt>
                <c:pt idx="148">
                  <c:v>13</c:v>
                </c:pt>
                <c:pt idx="149">
                  <c:v>28</c:v>
                </c:pt>
                <c:pt idx="150">
                  <c:v>25</c:v>
                </c:pt>
                <c:pt idx="151">
                  <c:v>0</c:v>
                </c:pt>
                <c:pt idx="152">
                  <c:v>0</c:v>
                </c:pt>
                <c:pt idx="153">
                  <c:v>17</c:v>
                </c:pt>
                <c:pt idx="154">
                  <c:v>3</c:v>
                </c:pt>
                <c:pt idx="155">
                  <c:v>14</c:v>
                </c:pt>
                <c:pt idx="156">
                  <c:v>11</c:v>
                </c:pt>
                <c:pt idx="157">
                  <c:v>12</c:v>
                </c:pt>
                <c:pt idx="158">
                  <c:v>0</c:v>
                </c:pt>
                <c:pt idx="159">
                  <c:v>0</c:v>
                </c:pt>
                <c:pt idx="160">
                  <c:v>8</c:v>
                </c:pt>
                <c:pt idx="161">
                  <c:v>0</c:v>
                </c:pt>
                <c:pt idx="162">
                  <c:v>1</c:v>
                </c:pt>
                <c:pt idx="163">
                  <c:v>18</c:v>
                </c:pt>
                <c:pt idx="164">
                  <c:v>6</c:v>
                </c:pt>
                <c:pt idx="165">
                  <c:v>12</c:v>
                </c:pt>
                <c:pt idx="166">
                  <c:v>0</c:v>
                </c:pt>
                <c:pt idx="167">
                  <c:v>18</c:v>
                </c:pt>
                <c:pt idx="168">
                  <c:v>2</c:v>
                </c:pt>
                <c:pt idx="169">
                  <c:v>1</c:v>
                </c:pt>
                <c:pt idx="170">
                  <c:v>10</c:v>
                </c:pt>
                <c:pt idx="171">
                  <c:v>8</c:v>
                </c:pt>
                <c:pt idx="172">
                  <c:v>0</c:v>
                </c:pt>
                <c:pt idx="173">
                  <c:v>0</c:v>
                </c:pt>
                <c:pt idx="174">
                  <c:v>10</c:v>
                </c:pt>
                <c:pt idx="175">
                  <c:v>11</c:v>
                </c:pt>
                <c:pt idx="176">
                  <c:v>28</c:v>
                </c:pt>
                <c:pt idx="177">
                  <c:v>22</c:v>
                </c:pt>
                <c:pt idx="178">
                  <c:v>17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13</c:v>
                </c:pt>
                <c:pt idx="183">
                  <c:v>2</c:v>
                </c:pt>
                <c:pt idx="184">
                  <c:v>5</c:v>
                </c:pt>
                <c:pt idx="185">
                  <c:v>6</c:v>
                </c:pt>
                <c:pt idx="186">
                  <c:v>8</c:v>
                </c:pt>
                <c:pt idx="187">
                  <c:v>0</c:v>
                </c:pt>
                <c:pt idx="188">
                  <c:v>7</c:v>
                </c:pt>
                <c:pt idx="189">
                  <c:v>2</c:v>
                </c:pt>
                <c:pt idx="190">
                  <c:v>1</c:v>
                </c:pt>
                <c:pt idx="191">
                  <c:v>4</c:v>
                </c:pt>
                <c:pt idx="192">
                  <c:v>4</c:v>
                </c:pt>
                <c:pt idx="193">
                  <c:v>5</c:v>
                </c:pt>
                <c:pt idx="194">
                  <c:v>0</c:v>
                </c:pt>
                <c:pt idx="195">
                  <c:v>4</c:v>
                </c:pt>
                <c:pt idx="196">
                  <c:v>4</c:v>
                </c:pt>
                <c:pt idx="197">
                  <c:v>1</c:v>
                </c:pt>
                <c:pt idx="198">
                  <c:v>6</c:v>
                </c:pt>
                <c:pt idx="199">
                  <c:v>2</c:v>
                </c:pt>
                <c:pt idx="200">
                  <c:v>2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9</c:v>
                </c:pt>
                <c:pt idx="210">
                  <c:v>11</c:v>
                </c:pt>
                <c:pt idx="211">
                  <c:v>2</c:v>
                </c:pt>
                <c:pt idx="212">
                  <c:v>6</c:v>
                </c:pt>
                <c:pt idx="213">
                  <c:v>10</c:v>
                </c:pt>
                <c:pt idx="214">
                  <c:v>0</c:v>
                </c:pt>
                <c:pt idx="215">
                  <c:v>0</c:v>
                </c:pt>
                <c:pt idx="216">
                  <c:v>5</c:v>
                </c:pt>
                <c:pt idx="217">
                  <c:v>8</c:v>
                </c:pt>
                <c:pt idx="218">
                  <c:v>11</c:v>
                </c:pt>
                <c:pt idx="219">
                  <c:v>8</c:v>
                </c:pt>
                <c:pt idx="220">
                  <c:v>4</c:v>
                </c:pt>
                <c:pt idx="221">
                  <c:v>3</c:v>
                </c:pt>
                <c:pt idx="222">
                  <c:v>0</c:v>
                </c:pt>
                <c:pt idx="223">
                  <c:v>4</c:v>
                </c:pt>
                <c:pt idx="224">
                  <c:v>0</c:v>
                </c:pt>
                <c:pt idx="225">
                  <c:v>1</c:v>
                </c:pt>
                <c:pt idx="226">
                  <c:v>2</c:v>
                </c:pt>
                <c:pt idx="227">
                  <c:v>9</c:v>
                </c:pt>
                <c:pt idx="228">
                  <c:v>2</c:v>
                </c:pt>
                <c:pt idx="229">
                  <c:v>0</c:v>
                </c:pt>
                <c:pt idx="230">
                  <c:v>0</c:v>
                </c:pt>
                <c:pt idx="231">
                  <c:v>4</c:v>
                </c:pt>
                <c:pt idx="232">
                  <c:v>0</c:v>
                </c:pt>
                <c:pt idx="233">
                  <c:v>5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6</c:v>
                </c:pt>
                <c:pt idx="240">
                  <c:v>4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11</c:v>
                </c:pt>
                <c:pt idx="247">
                  <c:v>19</c:v>
                </c:pt>
                <c:pt idx="248">
                  <c:v>8</c:v>
                </c:pt>
                <c:pt idx="249">
                  <c:v>0</c:v>
                </c:pt>
                <c:pt idx="250">
                  <c:v>0</c:v>
                </c:pt>
                <c:pt idx="251">
                  <c:v>8</c:v>
                </c:pt>
                <c:pt idx="252">
                  <c:v>8</c:v>
                </c:pt>
                <c:pt idx="253">
                  <c:v>0</c:v>
                </c:pt>
                <c:pt idx="254">
                  <c:v>3</c:v>
                </c:pt>
                <c:pt idx="255">
                  <c:v>1</c:v>
                </c:pt>
                <c:pt idx="256">
                  <c:v>14</c:v>
                </c:pt>
                <c:pt idx="257">
                  <c:v>0</c:v>
                </c:pt>
                <c:pt idx="258">
                  <c:v>9</c:v>
                </c:pt>
                <c:pt idx="259">
                  <c:v>16</c:v>
                </c:pt>
                <c:pt idx="260">
                  <c:v>11</c:v>
                </c:pt>
                <c:pt idx="261">
                  <c:v>9</c:v>
                </c:pt>
                <c:pt idx="262">
                  <c:v>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11</c:v>
                </c:pt>
                <c:pt idx="267">
                  <c:v>10</c:v>
                </c:pt>
                <c:pt idx="268">
                  <c:v>12</c:v>
                </c:pt>
                <c:pt idx="269">
                  <c:v>10</c:v>
                </c:pt>
                <c:pt idx="270">
                  <c:v>0</c:v>
                </c:pt>
                <c:pt idx="271">
                  <c:v>0</c:v>
                </c:pt>
                <c:pt idx="272">
                  <c:v>11</c:v>
                </c:pt>
                <c:pt idx="273">
                  <c:v>13</c:v>
                </c:pt>
                <c:pt idx="274">
                  <c:v>16</c:v>
                </c:pt>
                <c:pt idx="275">
                  <c:v>24</c:v>
                </c:pt>
                <c:pt idx="276">
                  <c:v>24</c:v>
                </c:pt>
                <c:pt idx="277">
                  <c:v>0</c:v>
                </c:pt>
                <c:pt idx="278">
                  <c:v>0</c:v>
                </c:pt>
                <c:pt idx="279">
                  <c:v>24</c:v>
                </c:pt>
                <c:pt idx="280">
                  <c:v>27</c:v>
                </c:pt>
                <c:pt idx="281">
                  <c:v>24</c:v>
                </c:pt>
                <c:pt idx="282">
                  <c:v>26</c:v>
                </c:pt>
                <c:pt idx="283">
                  <c:v>28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7</c:v>
                </c:pt>
                <c:pt idx="288">
                  <c:v>0</c:v>
                </c:pt>
                <c:pt idx="289">
                  <c:v>2</c:v>
                </c:pt>
                <c:pt idx="290">
                  <c:v>0</c:v>
                </c:pt>
                <c:pt idx="291">
                  <c:v>6</c:v>
                </c:pt>
                <c:pt idx="292">
                  <c:v>0</c:v>
                </c:pt>
                <c:pt idx="293">
                  <c:v>8</c:v>
                </c:pt>
                <c:pt idx="294">
                  <c:v>5</c:v>
                </c:pt>
                <c:pt idx="295">
                  <c:v>1</c:v>
                </c:pt>
                <c:pt idx="296">
                  <c:v>5</c:v>
                </c:pt>
                <c:pt idx="297">
                  <c:v>17</c:v>
                </c:pt>
                <c:pt idx="298">
                  <c:v>0</c:v>
                </c:pt>
                <c:pt idx="299">
                  <c:v>0</c:v>
                </c:pt>
                <c:pt idx="300">
                  <c:v>14</c:v>
                </c:pt>
                <c:pt idx="301">
                  <c:v>0</c:v>
                </c:pt>
                <c:pt idx="302">
                  <c:v>3</c:v>
                </c:pt>
                <c:pt idx="303">
                  <c:v>3</c:v>
                </c:pt>
                <c:pt idx="304">
                  <c:v>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12</c:v>
                </c:pt>
                <c:pt idx="309">
                  <c:v>9</c:v>
                </c:pt>
                <c:pt idx="310">
                  <c:v>16</c:v>
                </c:pt>
                <c:pt idx="311">
                  <c:v>22</c:v>
                </c:pt>
                <c:pt idx="312">
                  <c:v>12</c:v>
                </c:pt>
                <c:pt idx="313">
                  <c:v>0</c:v>
                </c:pt>
                <c:pt idx="314">
                  <c:v>8</c:v>
                </c:pt>
                <c:pt idx="315">
                  <c:v>20</c:v>
                </c:pt>
                <c:pt idx="316">
                  <c:v>16</c:v>
                </c:pt>
                <c:pt idx="317">
                  <c:v>12</c:v>
                </c:pt>
                <c:pt idx="318">
                  <c:v>18</c:v>
                </c:pt>
                <c:pt idx="319">
                  <c:v>14</c:v>
                </c:pt>
                <c:pt idx="320">
                  <c:v>0</c:v>
                </c:pt>
                <c:pt idx="321">
                  <c:v>22</c:v>
                </c:pt>
                <c:pt idx="322">
                  <c:v>20</c:v>
                </c:pt>
                <c:pt idx="323">
                  <c:v>22</c:v>
                </c:pt>
                <c:pt idx="324">
                  <c:v>8</c:v>
                </c:pt>
                <c:pt idx="325">
                  <c:v>18</c:v>
                </c:pt>
                <c:pt idx="326">
                  <c:v>0</c:v>
                </c:pt>
                <c:pt idx="327">
                  <c:v>0</c:v>
                </c:pt>
                <c:pt idx="328">
                  <c:v>4</c:v>
                </c:pt>
                <c:pt idx="329">
                  <c:v>4</c:v>
                </c:pt>
                <c:pt idx="330">
                  <c:v>8</c:v>
                </c:pt>
                <c:pt idx="331">
                  <c:v>12</c:v>
                </c:pt>
                <c:pt idx="332">
                  <c:v>24</c:v>
                </c:pt>
                <c:pt idx="333">
                  <c:v>0</c:v>
                </c:pt>
                <c:pt idx="334">
                  <c:v>2.5</c:v>
                </c:pt>
                <c:pt idx="335">
                  <c:v>28</c:v>
                </c:pt>
                <c:pt idx="336">
                  <c:v>32</c:v>
                </c:pt>
                <c:pt idx="337">
                  <c:v>21.5</c:v>
                </c:pt>
                <c:pt idx="338">
                  <c:v>18</c:v>
                </c:pt>
                <c:pt idx="339">
                  <c:v>27</c:v>
                </c:pt>
                <c:pt idx="340">
                  <c:v>40</c:v>
                </c:pt>
                <c:pt idx="341">
                  <c:v>0</c:v>
                </c:pt>
                <c:pt idx="342">
                  <c:v>48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26</c:v>
                </c:pt>
                <c:pt idx="350">
                  <c:v>38</c:v>
                </c:pt>
                <c:pt idx="351">
                  <c:v>33</c:v>
                </c:pt>
                <c:pt idx="352">
                  <c:v>13</c:v>
                </c:pt>
                <c:pt idx="353">
                  <c:v>0</c:v>
                </c:pt>
                <c:pt idx="354">
                  <c:v>9</c:v>
                </c:pt>
                <c:pt idx="355">
                  <c:v>0</c:v>
                </c:pt>
                <c:pt idx="356">
                  <c:v>0</c:v>
                </c:pt>
                <c:pt idx="357">
                  <c:v>4</c:v>
                </c:pt>
                <c:pt idx="358">
                  <c:v>4</c:v>
                </c:pt>
                <c:pt idx="359">
                  <c:v>13</c:v>
                </c:pt>
                <c:pt idx="360">
                  <c:v>20</c:v>
                </c:pt>
                <c:pt idx="361">
                  <c:v>21</c:v>
                </c:pt>
                <c:pt idx="362">
                  <c:v>0</c:v>
                </c:pt>
                <c:pt idx="363">
                  <c:v>18</c:v>
                </c:pt>
                <c:pt idx="364">
                  <c:v>33</c:v>
                </c:pt>
                <c:pt idx="365">
                  <c:v>43</c:v>
                </c:pt>
                <c:pt idx="366">
                  <c:v>13</c:v>
                </c:pt>
                <c:pt idx="367">
                  <c:v>28</c:v>
                </c:pt>
                <c:pt idx="368">
                  <c:v>0</c:v>
                </c:pt>
                <c:pt idx="369">
                  <c:v>0</c:v>
                </c:pt>
                <c:pt idx="370">
                  <c:v>25</c:v>
                </c:pt>
                <c:pt idx="371">
                  <c:v>28</c:v>
                </c:pt>
                <c:pt idx="372">
                  <c:v>13</c:v>
                </c:pt>
                <c:pt idx="373">
                  <c:v>36</c:v>
                </c:pt>
                <c:pt idx="374">
                  <c:v>38</c:v>
                </c:pt>
                <c:pt idx="375">
                  <c:v>0</c:v>
                </c:pt>
                <c:pt idx="376">
                  <c:v>0</c:v>
                </c:pt>
                <c:pt idx="377">
                  <c:v>44</c:v>
                </c:pt>
                <c:pt idx="378">
                  <c:v>41</c:v>
                </c:pt>
                <c:pt idx="379">
                  <c:v>40</c:v>
                </c:pt>
                <c:pt idx="380">
                  <c:v>36</c:v>
                </c:pt>
                <c:pt idx="381">
                  <c:v>36</c:v>
                </c:pt>
                <c:pt idx="382">
                  <c:v>31</c:v>
                </c:pt>
                <c:pt idx="383">
                  <c:v>0</c:v>
                </c:pt>
                <c:pt idx="384">
                  <c:v>36</c:v>
                </c:pt>
                <c:pt idx="385">
                  <c:v>31</c:v>
                </c:pt>
                <c:pt idx="386">
                  <c:v>0</c:v>
                </c:pt>
                <c:pt idx="387">
                  <c:v>28</c:v>
                </c:pt>
                <c:pt idx="388">
                  <c:v>12</c:v>
                </c:pt>
                <c:pt idx="389">
                  <c:v>0</c:v>
                </c:pt>
                <c:pt idx="390">
                  <c:v>0</c:v>
                </c:pt>
                <c:pt idx="391">
                  <c:v>21</c:v>
                </c:pt>
                <c:pt idx="392">
                  <c:v>24</c:v>
                </c:pt>
                <c:pt idx="393">
                  <c:v>15</c:v>
                </c:pt>
                <c:pt idx="394">
                  <c:v>22</c:v>
                </c:pt>
                <c:pt idx="395">
                  <c:v>28</c:v>
                </c:pt>
                <c:pt idx="396">
                  <c:v>1</c:v>
                </c:pt>
                <c:pt idx="397">
                  <c:v>0</c:v>
                </c:pt>
                <c:pt idx="398">
                  <c:v>0</c:v>
                </c:pt>
                <c:pt idx="399">
                  <c:v>25</c:v>
                </c:pt>
                <c:pt idx="400">
                  <c:v>49</c:v>
                </c:pt>
                <c:pt idx="401">
                  <c:v>42</c:v>
                </c:pt>
                <c:pt idx="402">
                  <c:v>27</c:v>
                </c:pt>
                <c:pt idx="403">
                  <c:v>28</c:v>
                </c:pt>
                <c:pt idx="404">
                  <c:v>0</c:v>
                </c:pt>
                <c:pt idx="405">
                  <c:v>18</c:v>
                </c:pt>
                <c:pt idx="406">
                  <c:v>34</c:v>
                </c:pt>
                <c:pt idx="407">
                  <c:v>35</c:v>
                </c:pt>
                <c:pt idx="408">
                  <c:v>22</c:v>
                </c:pt>
                <c:pt idx="409">
                  <c:v>42</c:v>
                </c:pt>
                <c:pt idx="410">
                  <c:v>42</c:v>
                </c:pt>
                <c:pt idx="411">
                  <c:v>0</c:v>
                </c:pt>
                <c:pt idx="412">
                  <c:v>34</c:v>
                </c:pt>
                <c:pt idx="413">
                  <c:v>21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0</c:v>
                </c:pt>
                <c:pt idx="418">
                  <c:v>0</c:v>
                </c:pt>
                <c:pt idx="419">
                  <c:v>11</c:v>
                </c:pt>
                <c:pt idx="420">
                  <c:v>13</c:v>
                </c:pt>
                <c:pt idx="421">
                  <c:v>10</c:v>
                </c:pt>
                <c:pt idx="422">
                  <c:v>21</c:v>
                </c:pt>
                <c:pt idx="423">
                  <c:v>0</c:v>
                </c:pt>
                <c:pt idx="424">
                  <c:v>10</c:v>
                </c:pt>
                <c:pt idx="425">
                  <c:v>0</c:v>
                </c:pt>
                <c:pt idx="426">
                  <c:v>0</c:v>
                </c:pt>
                <c:pt idx="427">
                  <c:v>5</c:v>
                </c:pt>
                <c:pt idx="428">
                  <c:v>3</c:v>
                </c:pt>
                <c:pt idx="429">
                  <c:v>6</c:v>
                </c:pt>
                <c:pt idx="430">
                  <c:v>29</c:v>
                </c:pt>
                <c:pt idx="431">
                  <c:v>38</c:v>
                </c:pt>
                <c:pt idx="432">
                  <c:v>0</c:v>
                </c:pt>
                <c:pt idx="433">
                  <c:v>14</c:v>
                </c:pt>
                <c:pt idx="434">
                  <c:v>11</c:v>
                </c:pt>
                <c:pt idx="435">
                  <c:v>8</c:v>
                </c:pt>
                <c:pt idx="436">
                  <c:v>8</c:v>
                </c:pt>
                <c:pt idx="437">
                  <c:v>5</c:v>
                </c:pt>
                <c:pt idx="438">
                  <c:v>0</c:v>
                </c:pt>
                <c:pt idx="439">
                  <c:v>0</c:v>
                </c:pt>
                <c:pt idx="440">
                  <c:v>30</c:v>
                </c:pt>
                <c:pt idx="441">
                  <c:v>11</c:v>
                </c:pt>
                <c:pt idx="442">
                  <c:v>5</c:v>
                </c:pt>
                <c:pt idx="443">
                  <c:v>6</c:v>
                </c:pt>
                <c:pt idx="444">
                  <c:v>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2</c:v>
                </c:pt>
                <c:pt idx="450">
                  <c:v>0</c:v>
                </c:pt>
                <c:pt idx="451">
                  <c:v>9</c:v>
                </c:pt>
                <c:pt idx="452">
                  <c:v>0</c:v>
                </c:pt>
                <c:pt idx="453">
                  <c:v>0</c:v>
                </c:pt>
                <c:pt idx="454">
                  <c:v>11</c:v>
                </c:pt>
                <c:pt idx="455">
                  <c:v>14</c:v>
                </c:pt>
                <c:pt idx="456">
                  <c:v>17</c:v>
                </c:pt>
                <c:pt idx="457">
                  <c:v>12</c:v>
                </c:pt>
                <c:pt idx="458">
                  <c:v>10</c:v>
                </c:pt>
                <c:pt idx="459">
                  <c:v>19</c:v>
                </c:pt>
                <c:pt idx="460">
                  <c:v>0</c:v>
                </c:pt>
                <c:pt idx="461">
                  <c:v>36</c:v>
                </c:pt>
                <c:pt idx="462">
                  <c:v>52</c:v>
                </c:pt>
                <c:pt idx="463">
                  <c:v>0</c:v>
                </c:pt>
                <c:pt idx="464">
                  <c:v>16</c:v>
                </c:pt>
                <c:pt idx="465">
                  <c:v>19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16</c:v>
                </c:pt>
                <c:pt idx="472">
                  <c:v>0</c:v>
                </c:pt>
                <c:pt idx="473">
                  <c:v>7</c:v>
                </c:pt>
                <c:pt idx="474">
                  <c:v>0</c:v>
                </c:pt>
                <c:pt idx="475">
                  <c:v>24</c:v>
                </c:pt>
                <c:pt idx="476">
                  <c:v>8</c:v>
                </c:pt>
                <c:pt idx="477">
                  <c:v>18</c:v>
                </c:pt>
                <c:pt idx="478">
                  <c:v>40</c:v>
                </c:pt>
                <c:pt idx="479">
                  <c:v>29</c:v>
                </c:pt>
                <c:pt idx="480">
                  <c:v>20</c:v>
                </c:pt>
                <c:pt idx="481">
                  <c:v>0</c:v>
                </c:pt>
                <c:pt idx="482">
                  <c:v>10</c:v>
                </c:pt>
                <c:pt idx="483">
                  <c:v>0</c:v>
                </c:pt>
                <c:pt idx="484">
                  <c:v>4</c:v>
                </c:pt>
                <c:pt idx="485">
                  <c:v>10</c:v>
                </c:pt>
                <c:pt idx="486">
                  <c:v>6</c:v>
                </c:pt>
                <c:pt idx="487">
                  <c:v>0</c:v>
                </c:pt>
                <c:pt idx="488">
                  <c:v>0</c:v>
                </c:pt>
                <c:pt idx="489">
                  <c:v>9</c:v>
                </c:pt>
                <c:pt idx="490">
                  <c:v>8</c:v>
                </c:pt>
                <c:pt idx="491">
                  <c:v>3</c:v>
                </c:pt>
                <c:pt idx="492">
                  <c:v>7</c:v>
                </c:pt>
                <c:pt idx="493">
                  <c:v>5</c:v>
                </c:pt>
                <c:pt idx="494">
                  <c:v>0</c:v>
                </c:pt>
                <c:pt idx="495">
                  <c:v>0</c:v>
                </c:pt>
                <c:pt idx="496">
                  <c:v>8</c:v>
                </c:pt>
                <c:pt idx="497">
                  <c:v>14</c:v>
                </c:pt>
                <c:pt idx="498">
                  <c:v>31</c:v>
                </c:pt>
                <c:pt idx="499">
                  <c:v>18</c:v>
                </c:pt>
                <c:pt idx="500">
                  <c:v>27.5</c:v>
                </c:pt>
                <c:pt idx="501">
                  <c:v>0</c:v>
                </c:pt>
                <c:pt idx="502">
                  <c:v>0</c:v>
                </c:pt>
                <c:pt idx="503">
                  <c:v>28</c:v>
                </c:pt>
                <c:pt idx="504">
                  <c:v>24</c:v>
                </c:pt>
                <c:pt idx="505">
                  <c:v>0</c:v>
                </c:pt>
                <c:pt idx="506">
                  <c:v>20</c:v>
                </c:pt>
                <c:pt idx="507">
                  <c:v>11</c:v>
                </c:pt>
                <c:pt idx="508">
                  <c:v>0</c:v>
                </c:pt>
                <c:pt idx="509">
                  <c:v>0</c:v>
                </c:pt>
                <c:pt idx="510">
                  <c:v>4</c:v>
                </c:pt>
                <c:pt idx="511">
                  <c:v>10</c:v>
                </c:pt>
                <c:pt idx="512">
                  <c:v>0</c:v>
                </c:pt>
                <c:pt idx="513">
                  <c:v>8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10</c:v>
                </c:pt>
                <c:pt idx="518">
                  <c:v>0</c:v>
                </c:pt>
                <c:pt idx="519">
                  <c:v>2</c:v>
                </c:pt>
                <c:pt idx="520">
                  <c:v>18</c:v>
                </c:pt>
                <c:pt idx="521">
                  <c:v>22</c:v>
                </c:pt>
                <c:pt idx="522">
                  <c:v>0</c:v>
                </c:pt>
                <c:pt idx="523">
                  <c:v>0</c:v>
                </c:pt>
                <c:pt idx="524">
                  <c:v>34</c:v>
                </c:pt>
                <c:pt idx="52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0-406C-B271-819749156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3752896"/>
        <c:axId val="5694218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通常ペースの鍛冶時間</c:v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阪上班!$OP$234:$APW$234</c15:sqref>
                        </c15:formulaRef>
                      </c:ext>
                    </c:extLst>
                    <c:numCache>
                      <c:formatCode>m/d;@</c:formatCode>
                      <c:ptCount val="710"/>
                      <c:pt idx="0">
                        <c:v>45678</c:v>
                      </c:pt>
                      <c:pt idx="1">
                        <c:v>45679</c:v>
                      </c:pt>
                      <c:pt idx="2">
                        <c:v>45680</c:v>
                      </c:pt>
                      <c:pt idx="3">
                        <c:v>45681</c:v>
                      </c:pt>
                      <c:pt idx="4">
                        <c:v>45682</c:v>
                      </c:pt>
                      <c:pt idx="5">
                        <c:v>45683</c:v>
                      </c:pt>
                      <c:pt idx="6">
                        <c:v>45684</c:v>
                      </c:pt>
                      <c:pt idx="7">
                        <c:v>45685</c:v>
                      </c:pt>
                      <c:pt idx="8">
                        <c:v>45686</c:v>
                      </c:pt>
                      <c:pt idx="9">
                        <c:v>45687</c:v>
                      </c:pt>
                      <c:pt idx="10">
                        <c:v>45688</c:v>
                      </c:pt>
                      <c:pt idx="11">
                        <c:v>45689</c:v>
                      </c:pt>
                      <c:pt idx="12">
                        <c:v>45690</c:v>
                      </c:pt>
                      <c:pt idx="13">
                        <c:v>45691</c:v>
                      </c:pt>
                      <c:pt idx="14">
                        <c:v>45692</c:v>
                      </c:pt>
                      <c:pt idx="15">
                        <c:v>45693</c:v>
                      </c:pt>
                      <c:pt idx="16">
                        <c:v>45694</c:v>
                      </c:pt>
                      <c:pt idx="17">
                        <c:v>45695</c:v>
                      </c:pt>
                      <c:pt idx="18">
                        <c:v>45696</c:v>
                      </c:pt>
                      <c:pt idx="19">
                        <c:v>45697</c:v>
                      </c:pt>
                      <c:pt idx="20">
                        <c:v>45698</c:v>
                      </c:pt>
                      <c:pt idx="21">
                        <c:v>45699</c:v>
                      </c:pt>
                      <c:pt idx="22">
                        <c:v>45700</c:v>
                      </c:pt>
                      <c:pt idx="23">
                        <c:v>45701</c:v>
                      </c:pt>
                      <c:pt idx="24">
                        <c:v>45702</c:v>
                      </c:pt>
                      <c:pt idx="25">
                        <c:v>45703</c:v>
                      </c:pt>
                      <c:pt idx="26">
                        <c:v>45704</c:v>
                      </c:pt>
                      <c:pt idx="27">
                        <c:v>45705</c:v>
                      </c:pt>
                      <c:pt idx="28">
                        <c:v>45706</c:v>
                      </c:pt>
                      <c:pt idx="29">
                        <c:v>45707</c:v>
                      </c:pt>
                      <c:pt idx="30">
                        <c:v>45708</c:v>
                      </c:pt>
                      <c:pt idx="31">
                        <c:v>45709</c:v>
                      </c:pt>
                      <c:pt idx="32">
                        <c:v>45710</c:v>
                      </c:pt>
                      <c:pt idx="33">
                        <c:v>45711</c:v>
                      </c:pt>
                      <c:pt idx="34">
                        <c:v>45712</c:v>
                      </c:pt>
                      <c:pt idx="35">
                        <c:v>45713</c:v>
                      </c:pt>
                      <c:pt idx="36">
                        <c:v>45714</c:v>
                      </c:pt>
                      <c:pt idx="37">
                        <c:v>45715</c:v>
                      </c:pt>
                      <c:pt idx="38">
                        <c:v>45716</c:v>
                      </c:pt>
                      <c:pt idx="39">
                        <c:v>45717</c:v>
                      </c:pt>
                      <c:pt idx="40">
                        <c:v>45718</c:v>
                      </c:pt>
                      <c:pt idx="41">
                        <c:v>45719</c:v>
                      </c:pt>
                      <c:pt idx="42">
                        <c:v>45720</c:v>
                      </c:pt>
                      <c:pt idx="43">
                        <c:v>45721</c:v>
                      </c:pt>
                      <c:pt idx="44">
                        <c:v>45722</c:v>
                      </c:pt>
                      <c:pt idx="45">
                        <c:v>45723</c:v>
                      </c:pt>
                      <c:pt idx="46">
                        <c:v>45724</c:v>
                      </c:pt>
                      <c:pt idx="47">
                        <c:v>45725</c:v>
                      </c:pt>
                      <c:pt idx="48">
                        <c:v>45726</c:v>
                      </c:pt>
                      <c:pt idx="49">
                        <c:v>45727</c:v>
                      </c:pt>
                      <c:pt idx="50">
                        <c:v>45728</c:v>
                      </c:pt>
                      <c:pt idx="51">
                        <c:v>45729</c:v>
                      </c:pt>
                      <c:pt idx="52">
                        <c:v>45730</c:v>
                      </c:pt>
                      <c:pt idx="53">
                        <c:v>45731</c:v>
                      </c:pt>
                      <c:pt idx="54">
                        <c:v>45732</c:v>
                      </c:pt>
                      <c:pt idx="55">
                        <c:v>45733</c:v>
                      </c:pt>
                      <c:pt idx="56">
                        <c:v>45734</c:v>
                      </c:pt>
                      <c:pt idx="57">
                        <c:v>45735</c:v>
                      </c:pt>
                      <c:pt idx="58">
                        <c:v>45736</c:v>
                      </c:pt>
                      <c:pt idx="59">
                        <c:v>45737</c:v>
                      </c:pt>
                      <c:pt idx="60">
                        <c:v>45738</c:v>
                      </c:pt>
                      <c:pt idx="61">
                        <c:v>45739</c:v>
                      </c:pt>
                      <c:pt idx="62">
                        <c:v>45740</c:v>
                      </c:pt>
                      <c:pt idx="63">
                        <c:v>45741</c:v>
                      </c:pt>
                      <c:pt idx="64">
                        <c:v>45742</c:v>
                      </c:pt>
                      <c:pt idx="65">
                        <c:v>45743</c:v>
                      </c:pt>
                      <c:pt idx="66">
                        <c:v>45744</c:v>
                      </c:pt>
                      <c:pt idx="67">
                        <c:v>45745</c:v>
                      </c:pt>
                      <c:pt idx="68">
                        <c:v>45746</c:v>
                      </c:pt>
                      <c:pt idx="69">
                        <c:v>45747</c:v>
                      </c:pt>
                      <c:pt idx="70">
                        <c:v>45748</c:v>
                      </c:pt>
                      <c:pt idx="71">
                        <c:v>45749</c:v>
                      </c:pt>
                      <c:pt idx="72">
                        <c:v>45750</c:v>
                      </c:pt>
                      <c:pt idx="73">
                        <c:v>45751</c:v>
                      </c:pt>
                      <c:pt idx="74">
                        <c:v>45752</c:v>
                      </c:pt>
                      <c:pt idx="75">
                        <c:v>45753</c:v>
                      </c:pt>
                      <c:pt idx="76">
                        <c:v>45754</c:v>
                      </c:pt>
                      <c:pt idx="77">
                        <c:v>45755</c:v>
                      </c:pt>
                      <c:pt idx="78">
                        <c:v>45756</c:v>
                      </c:pt>
                      <c:pt idx="79">
                        <c:v>45757</c:v>
                      </c:pt>
                      <c:pt idx="80">
                        <c:v>45758</c:v>
                      </c:pt>
                      <c:pt idx="81">
                        <c:v>45759</c:v>
                      </c:pt>
                      <c:pt idx="82">
                        <c:v>45760</c:v>
                      </c:pt>
                      <c:pt idx="83">
                        <c:v>45761</c:v>
                      </c:pt>
                      <c:pt idx="84">
                        <c:v>45762</c:v>
                      </c:pt>
                      <c:pt idx="85">
                        <c:v>45763</c:v>
                      </c:pt>
                      <c:pt idx="86">
                        <c:v>45764</c:v>
                      </c:pt>
                      <c:pt idx="87">
                        <c:v>45765</c:v>
                      </c:pt>
                      <c:pt idx="88">
                        <c:v>45766</c:v>
                      </c:pt>
                      <c:pt idx="89">
                        <c:v>45767</c:v>
                      </c:pt>
                      <c:pt idx="90">
                        <c:v>45768</c:v>
                      </c:pt>
                      <c:pt idx="91">
                        <c:v>45769</c:v>
                      </c:pt>
                      <c:pt idx="92">
                        <c:v>45770</c:v>
                      </c:pt>
                      <c:pt idx="93">
                        <c:v>45771</c:v>
                      </c:pt>
                      <c:pt idx="94">
                        <c:v>45772</c:v>
                      </c:pt>
                      <c:pt idx="95">
                        <c:v>45773</c:v>
                      </c:pt>
                      <c:pt idx="96">
                        <c:v>45774</c:v>
                      </c:pt>
                      <c:pt idx="97">
                        <c:v>45775</c:v>
                      </c:pt>
                      <c:pt idx="98">
                        <c:v>45776</c:v>
                      </c:pt>
                      <c:pt idx="99">
                        <c:v>45777</c:v>
                      </c:pt>
                      <c:pt idx="100">
                        <c:v>45778</c:v>
                      </c:pt>
                      <c:pt idx="101">
                        <c:v>45779</c:v>
                      </c:pt>
                      <c:pt idx="102">
                        <c:v>45780</c:v>
                      </c:pt>
                      <c:pt idx="103">
                        <c:v>45781</c:v>
                      </c:pt>
                      <c:pt idx="104">
                        <c:v>45782</c:v>
                      </c:pt>
                      <c:pt idx="105">
                        <c:v>45783</c:v>
                      </c:pt>
                      <c:pt idx="106">
                        <c:v>45784</c:v>
                      </c:pt>
                      <c:pt idx="107">
                        <c:v>45785</c:v>
                      </c:pt>
                      <c:pt idx="108">
                        <c:v>45786</c:v>
                      </c:pt>
                      <c:pt idx="109">
                        <c:v>45787</c:v>
                      </c:pt>
                      <c:pt idx="110">
                        <c:v>45788</c:v>
                      </c:pt>
                      <c:pt idx="111">
                        <c:v>45789</c:v>
                      </c:pt>
                      <c:pt idx="112">
                        <c:v>45790</c:v>
                      </c:pt>
                      <c:pt idx="113">
                        <c:v>45791</c:v>
                      </c:pt>
                      <c:pt idx="114">
                        <c:v>45792</c:v>
                      </c:pt>
                      <c:pt idx="115">
                        <c:v>45793</c:v>
                      </c:pt>
                      <c:pt idx="116">
                        <c:v>45794</c:v>
                      </c:pt>
                      <c:pt idx="117">
                        <c:v>45795</c:v>
                      </c:pt>
                      <c:pt idx="118">
                        <c:v>45796</c:v>
                      </c:pt>
                      <c:pt idx="119">
                        <c:v>45797</c:v>
                      </c:pt>
                      <c:pt idx="120">
                        <c:v>45798</c:v>
                      </c:pt>
                      <c:pt idx="121">
                        <c:v>45799</c:v>
                      </c:pt>
                      <c:pt idx="122">
                        <c:v>45800</c:v>
                      </c:pt>
                      <c:pt idx="123">
                        <c:v>45801</c:v>
                      </c:pt>
                      <c:pt idx="124">
                        <c:v>45802</c:v>
                      </c:pt>
                      <c:pt idx="125">
                        <c:v>45803</c:v>
                      </c:pt>
                      <c:pt idx="126">
                        <c:v>45804</c:v>
                      </c:pt>
                      <c:pt idx="127">
                        <c:v>45805</c:v>
                      </c:pt>
                      <c:pt idx="128">
                        <c:v>45806</c:v>
                      </c:pt>
                      <c:pt idx="129">
                        <c:v>45807</c:v>
                      </c:pt>
                      <c:pt idx="130">
                        <c:v>45808</c:v>
                      </c:pt>
                      <c:pt idx="131">
                        <c:v>45809</c:v>
                      </c:pt>
                      <c:pt idx="132">
                        <c:v>45810</c:v>
                      </c:pt>
                      <c:pt idx="133">
                        <c:v>45811</c:v>
                      </c:pt>
                      <c:pt idx="134">
                        <c:v>45812</c:v>
                      </c:pt>
                      <c:pt idx="135">
                        <c:v>45813</c:v>
                      </c:pt>
                      <c:pt idx="136">
                        <c:v>45814</c:v>
                      </c:pt>
                      <c:pt idx="137">
                        <c:v>45815</c:v>
                      </c:pt>
                      <c:pt idx="138">
                        <c:v>45816</c:v>
                      </c:pt>
                      <c:pt idx="139">
                        <c:v>45817</c:v>
                      </c:pt>
                      <c:pt idx="140">
                        <c:v>45818</c:v>
                      </c:pt>
                      <c:pt idx="141">
                        <c:v>45819</c:v>
                      </c:pt>
                      <c:pt idx="142">
                        <c:v>45820</c:v>
                      </c:pt>
                      <c:pt idx="143">
                        <c:v>45821</c:v>
                      </c:pt>
                      <c:pt idx="144">
                        <c:v>45822</c:v>
                      </c:pt>
                      <c:pt idx="145">
                        <c:v>45823</c:v>
                      </c:pt>
                      <c:pt idx="146">
                        <c:v>45824</c:v>
                      </c:pt>
                      <c:pt idx="147">
                        <c:v>45825</c:v>
                      </c:pt>
                      <c:pt idx="148">
                        <c:v>45826</c:v>
                      </c:pt>
                      <c:pt idx="149">
                        <c:v>45827</c:v>
                      </c:pt>
                      <c:pt idx="150">
                        <c:v>45828</c:v>
                      </c:pt>
                      <c:pt idx="151">
                        <c:v>45829</c:v>
                      </c:pt>
                      <c:pt idx="152">
                        <c:v>45830</c:v>
                      </c:pt>
                      <c:pt idx="153">
                        <c:v>45831</c:v>
                      </c:pt>
                      <c:pt idx="154">
                        <c:v>45832</c:v>
                      </c:pt>
                      <c:pt idx="155">
                        <c:v>45833</c:v>
                      </c:pt>
                      <c:pt idx="156">
                        <c:v>45834</c:v>
                      </c:pt>
                      <c:pt idx="157">
                        <c:v>45835</c:v>
                      </c:pt>
                      <c:pt idx="158">
                        <c:v>45836</c:v>
                      </c:pt>
                      <c:pt idx="159">
                        <c:v>45837</c:v>
                      </c:pt>
                      <c:pt idx="160">
                        <c:v>45838</c:v>
                      </c:pt>
                      <c:pt idx="161">
                        <c:v>45839</c:v>
                      </c:pt>
                      <c:pt idx="162">
                        <c:v>45840</c:v>
                      </c:pt>
                      <c:pt idx="163">
                        <c:v>45841</c:v>
                      </c:pt>
                      <c:pt idx="164">
                        <c:v>45842</c:v>
                      </c:pt>
                      <c:pt idx="165">
                        <c:v>45843</c:v>
                      </c:pt>
                      <c:pt idx="166">
                        <c:v>45844</c:v>
                      </c:pt>
                      <c:pt idx="167">
                        <c:v>45845</c:v>
                      </c:pt>
                      <c:pt idx="168">
                        <c:v>45846</c:v>
                      </c:pt>
                      <c:pt idx="169">
                        <c:v>45847</c:v>
                      </c:pt>
                      <c:pt idx="170">
                        <c:v>45848</c:v>
                      </c:pt>
                      <c:pt idx="171">
                        <c:v>45849</c:v>
                      </c:pt>
                      <c:pt idx="172">
                        <c:v>45850</c:v>
                      </c:pt>
                      <c:pt idx="173">
                        <c:v>45851</c:v>
                      </c:pt>
                      <c:pt idx="174">
                        <c:v>45852</c:v>
                      </c:pt>
                      <c:pt idx="175">
                        <c:v>45853</c:v>
                      </c:pt>
                      <c:pt idx="176">
                        <c:v>45854</c:v>
                      </c:pt>
                      <c:pt idx="177">
                        <c:v>45855</c:v>
                      </c:pt>
                      <c:pt idx="178">
                        <c:v>45856</c:v>
                      </c:pt>
                      <c:pt idx="179">
                        <c:v>45857</c:v>
                      </c:pt>
                      <c:pt idx="180">
                        <c:v>45858</c:v>
                      </c:pt>
                      <c:pt idx="181">
                        <c:v>45859</c:v>
                      </c:pt>
                      <c:pt idx="182">
                        <c:v>45860</c:v>
                      </c:pt>
                      <c:pt idx="183">
                        <c:v>45861</c:v>
                      </c:pt>
                      <c:pt idx="184">
                        <c:v>45862</c:v>
                      </c:pt>
                      <c:pt idx="185">
                        <c:v>45863</c:v>
                      </c:pt>
                      <c:pt idx="186">
                        <c:v>45864</c:v>
                      </c:pt>
                      <c:pt idx="187">
                        <c:v>45865</c:v>
                      </c:pt>
                      <c:pt idx="188">
                        <c:v>45866</c:v>
                      </c:pt>
                      <c:pt idx="189">
                        <c:v>45867</c:v>
                      </c:pt>
                      <c:pt idx="190">
                        <c:v>45868</c:v>
                      </c:pt>
                      <c:pt idx="191">
                        <c:v>45869</c:v>
                      </c:pt>
                      <c:pt idx="192">
                        <c:v>45870</c:v>
                      </c:pt>
                      <c:pt idx="193">
                        <c:v>45871</c:v>
                      </c:pt>
                      <c:pt idx="194">
                        <c:v>45872</c:v>
                      </c:pt>
                      <c:pt idx="195">
                        <c:v>45873</c:v>
                      </c:pt>
                      <c:pt idx="196">
                        <c:v>45874</c:v>
                      </c:pt>
                      <c:pt idx="197">
                        <c:v>45875</c:v>
                      </c:pt>
                      <c:pt idx="198">
                        <c:v>45876</c:v>
                      </c:pt>
                      <c:pt idx="199">
                        <c:v>45877</c:v>
                      </c:pt>
                      <c:pt idx="200">
                        <c:v>45878</c:v>
                      </c:pt>
                      <c:pt idx="201">
                        <c:v>45879</c:v>
                      </c:pt>
                      <c:pt idx="202">
                        <c:v>45880</c:v>
                      </c:pt>
                      <c:pt idx="203">
                        <c:v>45881</c:v>
                      </c:pt>
                      <c:pt idx="204">
                        <c:v>45882</c:v>
                      </c:pt>
                      <c:pt idx="205">
                        <c:v>45883</c:v>
                      </c:pt>
                      <c:pt idx="206">
                        <c:v>45884</c:v>
                      </c:pt>
                      <c:pt idx="207">
                        <c:v>45885</c:v>
                      </c:pt>
                      <c:pt idx="208">
                        <c:v>45886</c:v>
                      </c:pt>
                      <c:pt idx="209">
                        <c:v>45887</c:v>
                      </c:pt>
                      <c:pt idx="210">
                        <c:v>45888</c:v>
                      </c:pt>
                      <c:pt idx="211">
                        <c:v>45889</c:v>
                      </c:pt>
                      <c:pt idx="212">
                        <c:v>45890</c:v>
                      </c:pt>
                      <c:pt idx="213">
                        <c:v>45891</c:v>
                      </c:pt>
                      <c:pt idx="214">
                        <c:v>45892</c:v>
                      </c:pt>
                      <c:pt idx="215">
                        <c:v>45893</c:v>
                      </c:pt>
                      <c:pt idx="216">
                        <c:v>45894</c:v>
                      </c:pt>
                      <c:pt idx="217">
                        <c:v>45895</c:v>
                      </c:pt>
                      <c:pt idx="218">
                        <c:v>45896</c:v>
                      </c:pt>
                      <c:pt idx="219">
                        <c:v>45897</c:v>
                      </c:pt>
                      <c:pt idx="220">
                        <c:v>45898</c:v>
                      </c:pt>
                      <c:pt idx="221">
                        <c:v>45899</c:v>
                      </c:pt>
                      <c:pt idx="222">
                        <c:v>45900</c:v>
                      </c:pt>
                      <c:pt idx="223">
                        <c:v>45901</c:v>
                      </c:pt>
                      <c:pt idx="224">
                        <c:v>45902</c:v>
                      </c:pt>
                      <c:pt idx="225">
                        <c:v>45903</c:v>
                      </c:pt>
                      <c:pt idx="226">
                        <c:v>45904</c:v>
                      </c:pt>
                      <c:pt idx="227">
                        <c:v>45905</c:v>
                      </c:pt>
                      <c:pt idx="228">
                        <c:v>45906</c:v>
                      </c:pt>
                      <c:pt idx="229">
                        <c:v>45907</c:v>
                      </c:pt>
                      <c:pt idx="230">
                        <c:v>45908</c:v>
                      </c:pt>
                      <c:pt idx="231">
                        <c:v>45909</c:v>
                      </c:pt>
                      <c:pt idx="232">
                        <c:v>45910</c:v>
                      </c:pt>
                      <c:pt idx="233">
                        <c:v>45911</c:v>
                      </c:pt>
                      <c:pt idx="234">
                        <c:v>45912</c:v>
                      </c:pt>
                      <c:pt idx="235">
                        <c:v>45913</c:v>
                      </c:pt>
                      <c:pt idx="236">
                        <c:v>45914</c:v>
                      </c:pt>
                      <c:pt idx="237">
                        <c:v>45915</c:v>
                      </c:pt>
                      <c:pt idx="238">
                        <c:v>45916</c:v>
                      </c:pt>
                      <c:pt idx="239">
                        <c:v>45917</c:v>
                      </c:pt>
                      <c:pt idx="240">
                        <c:v>45918</c:v>
                      </c:pt>
                      <c:pt idx="241">
                        <c:v>45919</c:v>
                      </c:pt>
                      <c:pt idx="242">
                        <c:v>45920</c:v>
                      </c:pt>
                      <c:pt idx="243">
                        <c:v>45921</c:v>
                      </c:pt>
                      <c:pt idx="244">
                        <c:v>45922</c:v>
                      </c:pt>
                      <c:pt idx="245">
                        <c:v>45923</c:v>
                      </c:pt>
                      <c:pt idx="246">
                        <c:v>45924</c:v>
                      </c:pt>
                      <c:pt idx="247">
                        <c:v>45925</c:v>
                      </c:pt>
                      <c:pt idx="248">
                        <c:v>45926</c:v>
                      </c:pt>
                      <c:pt idx="249">
                        <c:v>45927</c:v>
                      </c:pt>
                      <c:pt idx="250">
                        <c:v>45928</c:v>
                      </c:pt>
                      <c:pt idx="251">
                        <c:v>45929</c:v>
                      </c:pt>
                      <c:pt idx="252">
                        <c:v>45930</c:v>
                      </c:pt>
                      <c:pt idx="253">
                        <c:v>45931</c:v>
                      </c:pt>
                      <c:pt idx="254">
                        <c:v>45932</c:v>
                      </c:pt>
                      <c:pt idx="255">
                        <c:v>45933</c:v>
                      </c:pt>
                      <c:pt idx="256">
                        <c:v>45934</c:v>
                      </c:pt>
                      <c:pt idx="257">
                        <c:v>45935</c:v>
                      </c:pt>
                      <c:pt idx="258">
                        <c:v>45936</c:v>
                      </c:pt>
                      <c:pt idx="259">
                        <c:v>45937</c:v>
                      </c:pt>
                      <c:pt idx="260">
                        <c:v>45938</c:v>
                      </c:pt>
                      <c:pt idx="261">
                        <c:v>45939</c:v>
                      </c:pt>
                      <c:pt idx="262">
                        <c:v>45940</c:v>
                      </c:pt>
                      <c:pt idx="263">
                        <c:v>45941</c:v>
                      </c:pt>
                      <c:pt idx="264">
                        <c:v>45942</c:v>
                      </c:pt>
                      <c:pt idx="265">
                        <c:v>45943</c:v>
                      </c:pt>
                      <c:pt idx="266">
                        <c:v>45944</c:v>
                      </c:pt>
                      <c:pt idx="267">
                        <c:v>45945</c:v>
                      </c:pt>
                      <c:pt idx="268">
                        <c:v>45946</c:v>
                      </c:pt>
                      <c:pt idx="269">
                        <c:v>45947</c:v>
                      </c:pt>
                      <c:pt idx="270">
                        <c:v>45948</c:v>
                      </c:pt>
                      <c:pt idx="271">
                        <c:v>45949</c:v>
                      </c:pt>
                      <c:pt idx="272">
                        <c:v>45950</c:v>
                      </c:pt>
                      <c:pt idx="273">
                        <c:v>45951</c:v>
                      </c:pt>
                      <c:pt idx="274">
                        <c:v>45952</c:v>
                      </c:pt>
                      <c:pt idx="275">
                        <c:v>45953</c:v>
                      </c:pt>
                      <c:pt idx="276">
                        <c:v>45954</c:v>
                      </c:pt>
                      <c:pt idx="277">
                        <c:v>45955</c:v>
                      </c:pt>
                      <c:pt idx="278">
                        <c:v>45956</c:v>
                      </c:pt>
                      <c:pt idx="279">
                        <c:v>45957</c:v>
                      </c:pt>
                      <c:pt idx="280">
                        <c:v>45958</c:v>
                      </c:pt>
                      <c:pt idx="281">
                        <c:v>45959</c:v>
                      </c:pt>
                      <c:pt idx="282">
                        <c:v>45960</c:v>
                      </c:pt>
                      <c:pt idx="283">
                        <c:v>45961</c:v>
                      </c:pt>
                      <c:pt idx="284">
                        <c:v>45962</c:v>
                      </c:pt>
                      <c:pt idx="285">
                        <c:v>45963</c:v>
                      </c:pt>
                      <c:pt idx="286">
                        <c:v>45964</c:v>
                      </c:pt>
                      <c:pt idx="287">
                        <c:v>45965</c:v>
                      </c:pt>
                      <c:pt idx="288">
                        <c:v>45966</c:v>
                      </c:pt>
                      <c:pt idx="289">
                        <c:v>45967</c:v>
                      </c:pt>
                      <c:pt idx="290">
                        <c:v>45968</c:v>
                      </c:pt>
                      <c:pt idx="291">
                        <c:v>45969</c:v>
                      </c:pt>
                      <c:pt idx="292">
                        <c:v>45970</c:v>
                      </c:pt>
                      <c:pt idx="293">
                        <c:v>45971</c:v>
                      </c:pt>
                      <c:pt idx="294">
                        <c:v>45972</c:v>
                      </c:pt>
                      <c:pt idx="295">
                        <c:v>45973</c:v>
                      </c:pt>
                      <c:pt idx="296">
                        <c:v>45974</c:v>
                      </c:pt>
                      <c:pt idx="297">
                        <c:v>45975</c:v>
                      </c:pt>
                      <c:pt idx="298">
                        <c:v>45976</c:v>
                      </c:pt>
                      <c:pt idx="299">
                        <c:v>45977</c:v>
                      </c:pt>
                      <c:pt idx="300">
                        <c:v>45978</c:v>
                      </c:pt>
                      <c:pt idx="301">
                        <c:v>45979</c:v>
                      </c:pt>
                      <c:pt idx="302">
                        <c:v>45980</c:v>
                      </c:pt>
                      <c:pt idx="303">
                        <c:v>45981</c:v>
                      </c:pt>
                      <c:pt idx="304">
                        <c:v>45982</c:v>
                      </c:pt>
                      <c:pt idx="305">
                        <c:v>45983</c:v>
                      </c:pt>
                      <c:pt idx="306">
                        <c:v>45984</c:v>
                      </c:pt>
                      <c:pt idx="307">
                        <c:v>45985</c:v>
                      </c:pt>
                      <c:pt idx="308">
                        <c:v>45986</c:v>
                      </c:pt>
                      <c:pt idx="309">
                        <c:v>45987</c:v>
                      </c:pt>
                      <c:pt idx="310">
                        <c:v>45988</c:v>
                      </c:pt>
                      <c:pt idx="311">
                        <c:v>45989</c:v>
                      </c:pt>
                      <c:pt idx="312">
                        <c:v>45990</c:v>
                      </c:pt>
                      <c:pt idx="313">
                        <c:v>45991</c:v>
                      </c:pt>
                      <c:pt idx="314">
                        <c:v>45992</c:v>
                      </c:pt>
                      <c:pt idx="315">
                        <c:v>45993</c:v>
                      </c:pt>
                      <c:pt idx="316">
                        <c:v>45994</c:v>
                      </c:pt>
                      <c:pt idx="317">
                        <c:v>45995</c:v>
                      </c:pt>
                      <c:pt idx="318">
                        <c:v>45996</c:v>
                      </c:pt>
                      <c:pt idx="319">
                        <c:v>45997</c:v>
                      </c:pt>
                      <c:pt idx="320">
                        <c:v>45998</c:v>
                      </c:pt>
                      <c:pt idx="321">
                        <c:v>45999</c:v>
                      </c:pt>
                      <c:pt idx="322">
                        <c:v>46000</c:v>
                      </c:pt>
                      <c:pt idx="323">
                        <c:v>46001</c:v>
                      </c:pt>
                      <c:pt idx="324">
                        <c:v>46002</c:v>
                      </c:pt>
                      <c:pt idx="325">
                        <c:v>46003</c:v>
                      </c:pt>
                      <c:pt idx="326">
                        <c:v>46004</c:v>
                      </c:pt>
                      <c:pt idx="327">
                        <c:v>46005</c:v>
                      </c:pt>
                      <c:pt idx="328">
                        <c:v>46006</c:v>
                      </c:pt>
                      <c:pt idx="329">
                        <c:v>46007</c:v>
                      </c:pt>
                      <c:pt idx="330">
                        <c:v>46008</c:v>
                      </c:pt>
                      <c:pt idx="331">
                        <c:v>46009</c:v>
                      </c:pt>
                      <c:pt idx="332">
                        <c:v>46010</c:v>
                      </c:pt>
                      <c:pt idx="333">
                        <c:v>46011</c:v>
                      </c:pt>
                      <c:pt idx="334">
                        <c:v>46012</c:v>
                      </c:pt>
                      <c:pt idx="335">
                        <c:v>46013</c:v>
                      </c:pt>
                      <c:pt idx="336">
                        <c:v>46014</c:v>
                      </c:pt>
                      <c:pt idx="337">
                        <c:v>46015</c:v>
                      </c:pt>
                      <c:pt idx="338">
                        <c:v>46016</c:v>
                      </c:pt>
                      <c:pt idx="339">
                        <c:v>46017</c:v>
                      </c:pt>
                      <c:pt idx="340">
                        <c:v>46018</c:v>
                      </c:pt>
                      <c:pt idx="341">
                        <c:v>46019</c:v>
                      </c:pt>
                      <c:pt idx="342">
                        <c:v>46020</c:v>
                      </c:pt>
                      <c:pt idx="343">
                        <c:v>46021</c:v>
                      </c:pt>
                      <c:pt idx="344">
                        <c:v>46022</c:v>
                      </c:pt>
                      <c:pt idx="345">
                        <c:v>46023</c:v>
                      </c:pt>
                      <c:pt idx="346">
                        <c:v>46024</c:v>
                      </c:pt>
                      <c:pt idx="347">
                        <c:v>46025</c:v>
                      </c:pt>
                      <c:pt idx="348">
                        <c:v>46026</c:v>
                      </c:pt>
                      <c:pt idx="349">
                        <c:v>46027</c:v>
                      </c:pt>
                      <c:pt idx="350">
                        <c:v>46028</c:v>
                      </c:pt>
                      <c:pt idx="351">
                        <c:v>46029</c:v>
                      </c:pt>
                      <c:pt idx="352">
                        <c:v>46030</c:v>
                      </c:pt>
                      <c:pt idx="353">
                        <c:v>46031</c:v>
                      </c:pt>
                      <c:pt idx="354">
                        <c:v>46032</c:v>
                      </c:pt>
                      <c:pt idx="355">
                        <c:v>46033</c:v>
                      </c:pt>
                      <c:pt idx="356">
                        <c:v>46034</c:v>
                      </c:pt>
                      <c:pt idx="357">
                        <c:v>46035</c:v>
                      </c:pt>
                      <c:pt idx="358">
                        <c:v>46036</c:v>
                      </c:pt>
                      <c:pt idx="359">
                        <c:v>46037</c:v>
                      </c:pt>
                      <c:pt idx="360">
                        <c:v>46038</c:v>
                      </c:pt>
                      <c:pt idx="361">
                        <c:v>46039</c:v>
                      </c:pt>
                      <c:pt idx="362">
                        <c:v>46040</c:v>
                      </c:pt>
                      <c:pt idx="363">
                        <c:v>46041</c:v>
                      </c:pt>
                      <c:pt idx="364">
                        <c:v>46042</c:v>
                      </c:pt>
                      <c:pt idx="365">
                        <c:v>46043</c:v>
                      </c:pt>
                      <c:pt idx="366">
                        <c:v>46044</c:v>
                      </c:pt>
                      <c:pt idx="367">
                        <c:v>46045</c:v>
                      </c:pt>
                      <c:pt idx="368">
                        <c:v>46046</c:v>
                      </c:pt>
                      <c:pt idx="369">
                        <c:v>46047</c:v>
                      </c:pt>
                      <c:pt idx="370">
                        <c:v>46048</c:v>
                      </c:pt>
                      <c:pt idx="371">
                        <c:v>46049</c:v>
                      </c:pt>
                      <c:pt idx="372">
                        <c:v>46050</c:v>
                      </c:pt>
                      <c:pt idx="373">
                        <c:v>46051</c:v>
                      </c:pt>
                      <c:pt idx="374">
                        <c:v>46052</c:v>
                      </c:pt>
                      <c:pt idx="375">
                        <c:v>46053</c:v>
                      </c:pt>
                      <c:pt idx="376">
                        <c:v>46054</c:v>
                      </c:pt>
                      <c:pt idx="377">
                        <c:v>46055</c:v>
                      </c:pt>
                      <c:pt idx="378">
                        <c:v>46056</c:v>
                      </c:pt>
                      <c:pt idx="379">
                        <c:v>46057</c:v>
                      </c:pt>
                      <c:pt idx="380">
                        <c:v>46058</c:v>
                      </c:pt>
                      <c:pt idx="381">
                        <c:v>46059</c:v>
                      </c:pt>
                      <c:pt idx="382">
                        <c:v>46060</c:v>
                      </c:pt>
                      <c:pt idx="383">
                        <c:v>46061</c:v>
                      </c:pt>
                      <c:pt idx="384">
                        <c:v>46062</c:v>
                      </c:pt>
                      <c:pt idx="385">
                        <c:v>46063</c:v>
                      </c:pt>
                      <c:pt idx="386">
                        <c:v>46064</c:v>
                      </c:pt>
                      <c:pt idx="387">
                        <c:v>46065</c:v>
                      </c:pt>
                      <c:pt idx="388">
                        <c:v>46066</c:v>
                      </c:pt>
                      <c:pt idx="389">
                        <c:v>46067</c:v>
                      </c:pt>
                      <c:pt idx="390">
                        <c:v>46068</c:v>
                      </c:pt>
                      <c:pt idx="391">
                        <c:v>46069</c:v>
                      </c:pt>
                      <c:pt idx="392">
                        <c:v>46070</c:v>
                      </c:pt>
                      <c:pt idx="393">
                        <c:v>46071</c:v>
                      </c:pt>
                      <c:pt idx="394">
                        <c:v>46072</c:v>
                      </c:pt>
                      <c:pt idx="395">
                        <c:v>46073</c:v>
                      </c:pt>
                      <c:pt idx="396">
                        <c:v>46074</c:v>
                      </c:pt>
                      <c:pt idx="397">
                        <c:v>46075</c:v>
                      </c:pt>
                      <c:pt idx="398">
                        <c:v>46076</c:v>
                      </c:pt>
                      <c:pt idx="399">
                        <c:v>46077</c:v>
                      </c:pt>
                      <c:pt idx="400">
                        <c:v>46078</c:v>
                      </c:pt>
                      <c:pt idx="401">
                        <c:v>46079</c:v>
                      </c:pt>
                      <c:pt idx="402">
                        <c:v>46080</c:v>
                      </c:pt>
                      <c:pt idx="403">
                        <c:v>46081</c:v>
                      </c:pt>
                      <c:pt idx="404">
                        <c:v>46082</c:v>
                      </c:pt>
                      <c:pt idx="405">
                        <c:v>46083</c:v>
                      </c:pt>
                      <c:pt idx="406">
                        <c:v>46084</c:v>
                      </c:pt>
                      <c:pt idx="407">
                        <c:v>46085</c:v>
                      </c:pt>
                      <c:pt idx="408">
                        <c:v>46086</c:v>
                      </c:pt>
                      <c:pt idx="409">
                        <c:v>46087</c:v>
                      </c:pt>
                      <c:pt idx="410">
                        <c:v>46088</c:v>
                      </c:pt>
                      <c:pt idx="411">
                        <c:v>46089</c:v>
                      </c:pt>
                      <c:pt idx="412">
                        <c:v>46090</c:v>
                      </c:pt>
                      <c:pt idx="413">
                        <c:v>46091</c:v>
                      </c:pt>
                      <c:pt idx="414">
                        <c:v>46092</c:v>
                      </c:pt>
                      <c:pt idx="415">
                        <c:v>46093</c:v>
                      </c:pt>
                      <c:pt idx="416">
                        <c:v>46094</c:v>
                      </c:pt>
                      <c:pt idx="417">
                        <c:v>46095</c:v>
                      </c:pt>
                      <c:pt idx="418">
                        <c:v>46096</c:v>
                      </c:pt>
                      <c:pt idx="419">
                        <c:v>46097</c:v>
                      </c:pt>
                      <c:pt idx="420">
                        <c:v>46098</c:v>
                      </c:pt>
                      <c:pt idx="421">
                        <c:v>46099</c:v>
                      </c:pt>
                      <c:pt idx="422">
                        <c:v>46100</c:v>
                      </c:pt>
                      <c:pt idx="423">
                        <c:v>46101</c:v>
                      </c:pt>
                      <c:pt idx="424">
                        <c:v>46102</c:v>
                      </c:pt>
                      <c:pt idx="425">
                        <c:v>46103</c:v>
                      </c:pt>
                      <c:pt idx="426">
                        <c:v>46104</c:v>
                      </c:pt>
                      <c:pt idx="427">
                        <c:v>46105</c:v>
                      </c:pt>
                      <c:pt idx="428">
                        <c:v>46106</c:v>
                      </c:pt>
                      <c:pt idx="429">
                        <c:v>46107</c:v>
                      </c:pt>
                      <c:pt idx="430">
                        <c:v>46108</c:v>
                      </c:pt>
                      <c:pt idx="431">
                        <c:v>46109</c:v>
                      </c:pt>
                      <c:pt idx="432">
                        <c:v>46110</c:v>
                      </c:pt>
                      <c:pt idx="433">
                        <c:v>46111</c:v>
                      </c:pt>
                      <c:pt idx="434">
                        <c:v>46112</c:v>
                      </c:pt>
                      <c:pt idx="435">
                        <c:v>46113</c:v>
                      </c:pt>
                      <c:pt idx="436">
                        <c:v>46114</c:v>
                      </c:pt>
                      <c:pt idx="437">
                        <c:v>46115</c:v>
                      </c:pt>
                      <c:pt idx="438">
                        <c:v>46116</c:v>
                      </c:pt>
                      <c:pt idx="439">
                        <c:v>46117</c:v>
                      </c:pt>
                      <c:pt idx="440">
                        <c:v>46118</c:v>
                      </c:pt>
                      <c:pt idx="441">
                        <c:v>46119</c:v>
                      </c:pt>
                      <c:pt idx="442">
                        <c:v>46120</c:v>
                      </c:pt>
                      <c:pt idx="443">
                        <c:v>46121</c:v>
                      </c:pt>
                      <c:pt idx="444">
                        <c:v>46122</c:v>
                      </c:pt>
                      <c:pt idx="445">
                        <c:v>46123</c:v>
                      </c:pt>
                      <c:pt idx="446">
                        <c:v>46124</c:v>
                      </c:pt>
                      <c:pt idx="447">
                        <c:v>46125</c:v>
                      </c:pt>
                      <c:pt idx="448">
                        <c:v>46126</c:v>
                      </c:pt>
                      <c:pt idx="449">
                        <c:v>46127</c:v>
                      </c:pt>
                      <c:pt idx="450">
                        <c:v>46128</c:v>
                      </c:pt>
                      <c:pt idx="451">
                        <c:v>46129</c:v>
                      </c:pt>
                      <c:pt idx="452">
                        <c:v>46130</c:v>
                      </c:pt>
                      <c:pt idx="453">
                        <c:v>46131</c:v>
                      </c:pt>
                      <c:pt idx="454">
                        <c:v>46132</c:v>
                      </c:pt>
                      <c:pt idx="455">
                        <c:v>46133</c:v>
                      </c:pt>
                      <c:pt idx="456">
                        <c:v>46134</c:v>
                      </c:pt>
                      <c:pt idx="457">
                        <c:v>46135</c:v>
                      </c:pt>
                      <c:pt idx="458">
                        <c:v>46136</c:v>
                      </c:pt>
                      <c:pt idx="459">
                        <c:v>46137</c:v>
                      </c:pt>
                      <c:pt idx="460">
                        <c:v>46138</c:v>
                      </c:pt>
                      <c:pt idx="461">
                        <c:v>46139</c:v>
                      </c:pt>
                      <c:pt idx="462">
                        <c:v>46140</c:v>
                      </c:pt>
                      <c:pt idx="463">
                        <c:v>46141</c:v>
                      </c:pt>
                      <c:pt idx="464">
                        <c:v>46142</c:v>
                      </c:pt>
                      <c:pt idx="465">
                        <c:v>46143</c:v>
                      </c:pt>
                      <c:pt idx="466">
                        <c:v>46144</c:v>
                      </c:pt>
                      <c:pt idx="467">
                        <c:v>46145</c:v>
                      </c:pt>
                      <c:pt idx="468">
                        <c:v>46146</c:v>
                      </c:pt>
                      <c:pt idx="469">
                        <c:v>46147</c:v>
                      </c:pt>
                      <c:pt idx="470">
                        <c:v>46148</c:v>
                      </c:pt>
                      <c:pt idx="471">
                        <c:v>46149</c:v>
                      </c:pt>
                      <c:pt idx="472">
                        <c:v>46150</c:v>
                      </c:pt>
                      <c:pt idx="473">
                        <c:v>46151</c:v>
                      </c:pt>
                      <c:pt idx="474">
                        <c:v>46152</c:v>
                      </c:pt>
                      <c:pt idx="475">
                        <c:v>46153</c:v>
                      </c:pt>
                      <c:pt idx="476">
                        <c:v>46154</c:v>
                      </c:pt>
                      <c:pt idx="477">
                        <c:v>46155</c:v>
                      </c:pt>
                      <c:pt idx="478">
                        <c:v>46156</c:v>
                      </c:pt>
                      <c:pt idx="479">
                        <c:v>46157</c:v>
                      </c:pt>
                      <c:pt idx="480">
                        <c:v>46158</c:v>
                      </c:pt>
                      <c:pt idx="481">
                        <c:v>46159</c:v>
                      </c:pt>
                      <c:pt idx="482">
                        <c:v>46160</c:v>
                      </c:pt>
                      <c:pt idx="483">
                        <c:v>46161</c:v>
                      </c:pt>
                      <c:pt idx="484">
                        <c:v>46162</c:v>
                      </c:pt>
                      <c:pt idx="485">
                        <c:v>46163</c:v>
                      </c:pt>
                      <c:pt idx="486">
                        <c:v>46164</c:v>
                      </c:pt>
                      <c:pt idx="487">
                        <c:v>46165</c:v>
                      </c:pt>
                      <c:pt idx="488">
                        <c:v>46166</c:v>
                      </c:pt>
                      <c:pt idx="489">
                        <c:v>46167</c:v>
                      </c:pt>
                      <c:pt idx="490">
                        <c:v>46168</c:v>
                      </c:pt>
                      <c:pt idx="491">
                        <c:v>46169</c:v>
                      </c:pt>
                      <c:pt idx="492">
                        <c:v>46170</c:v>
                      </c:pt>
                      <c:pt idx="493">
                        <c:v>46171</c:v>
                      </c:pt>
                      <c:pt idx="494">
                        <c:v>46172</c:v>
                      </c:pt>
                      <c:pt idx="495">
                        <c:v>46173</c:v>
                      </c:pt>
                      <c:pt idx="496">
                        <c:v>46174</c:v>
                      </c:pt>
                      <c:pt idx="497">
                        <c:v>46175</c:v>
                      </c:pt>
                      <c:pt idx="498">
                        <c:v>46176</c:v>
                      </c:pt>
                      <c:pt idx="499">
                        <c:v>46177</c:v>
                      </c:pt>
                      <c:pt idx="500">
                        <c:v>46178</c:v>
                      </c:pt>
                      <c:pt idx="501">
                        <c:v>46179</c:v>
                      </c:pt>
                      <c:pt idx="502">
                        <c:v>46180</c:v>
                      </c:pt>
                      <c:pt idx="503">
                        <c:v>46181</c:v>
                      </c:pt>
                      <c:pt idx="504">
                        <c:v>46182</c:v>
                      </c:pt>
                      <c:pt idx="505">
                        <c:v>46183</c:v>
                      </c:pt>
                      <c:pt idx="506">
                        <c:v>46184</c:v>
                      </c:pt>
                      <c:pt idx="507">
                        <c:v>46185</c:v>
                      </c:pt>
                      <c:pt idx="508">
                        <c:v>46186</c:v>
                      </c:pt>
                      <c:pt idx="509">
                        <c:v>46187</c:v>
                      </c:pt>
                      <c:pt idx="510">
                        <c:v>46188</c:v>
                      </c:pt>
                      <c:pt idx="511">
                        <c:v>46189</c:v>
                      </c:pt>
                      <c:pt idx="512">
                        <c:v>46190</c:v>
                      </c:pt>
                      <c:pt idx="513">
                        <c:v>46191</c:v>
                      </c:pt>
                      <c:pt idx="514">
                        <c:v>46192</c:v>
                      </c:pt>
                      <c:pt idx="515">
                        <c:v>46193</c:v>
                      </c:pt>
                      <c:pt idx="516">
                        <c:v>46194</c:v>
                      </c:pt>
                      <c:pt idx="517">
                        <c:v>46195</c:v>
                      </c:pt>
                      <c:pt idx="518">
                        <c:v>46196</c:v>
                      </c:pt>
                      <c:pt idx="519">
                        <c:v>46197</c:v>
                      </c:pt>
                      <c:pt idx="520">
                        <c:v>46198</c:v>
                      </c:pt>
                      <c:pt idx="521">
                        <c:v>46199</c:v>
                      </c:pt>
                      <c:pt idx="522">
                        <c:v>46200</c:v>
                      </c:pt>
                      <c:pt idx="523">
                        <c:v>46201</c:v>
                      </c:pt>
                      <c:pt idx="524">
                        <c:v>46202</c:v>
                      </c:pt>
                      <c:pt idx="525">
                        <c:v>46203</c:v>
                      </c:pt>
                      <c:pt idx="526">
                        <c:v>46204</c:v>
                      </c:pt>
                      <c:pt idx="527">
                        <c:v>46205</c:v>
                      </c:pt>
                      <c:pt idx="528">
                        <c:v>46206</c:v>
                      </c:pt>
                      <c:pt idx="529">
                        <c:v>46207</c:v>
                      </c:pt>
                      <c:pt idx="530">
                        <c:v>46208</c:v>
                      </c:pt>
                      <c:pt idx="531">
                        <c:v>46209</c:v>
                      </c:pt>
                      <c:pt idx="532">
                        <c:v>46210</c:v>
                      </c:pt>
                      <c:pt idx="533">
                        <c:v>46211</c:v>
                      </c:pt>
                      <c:pt idx="534">
                        <c:v>46212</c:v>
                      </c:pt>
                      <c:pt idx="535">
                        <c:v>46213</c:v>
                      </c:pt>
                      <c:pt idx="536">
                        <c:v>46214</c:v>
                      </c:pt>
                      <c:pt idx="537">
                        <c:v>46215</c:v>
                      </c:pt>
                      <c:pt idx="538">
                        <c:v>46216</c:v>
                      </c:pt>
                      <c:pt idx="539">
                        <c:v>46217</c:v>
                      </c:pt>
                      <c:pt idx="540">
                        <c:v>46218</c:v>
                      </c:pt>
                      <c:pt idx="541">
                        <c:v>46219</c:v>
                      </c:pt>
                      <c:pt idx="542">
                        <c:v>46220</c:v>
                      </c:pt>
                      <c:pt idx="543">
                        <c:v>46221</c:v>
                      </c:pt>
                      <c:pt idx="544">
                        <c:v>46222</c:v>
                      </c:pt>
                      <c:pt idx="545">
                        <c:v>46223</c:v>
                      </c:pt>
                      <c:pt idx="546">
                        <c:v>46224</c:v>
                      </c:pt>
                      <c:pt idx="547">
                        <c:v>46225</c:v>
                      </c:pt>
                      <c:pt idx="548">
                        <c:v>46226</c:v>
                      </c:pt>
                      <c:pt idx="549">
                        <c:v>46227</c:v>
                      </c:pt>
                      <c:pt idx="550">
                        <c:v>46228</c:v>
                      </c:pt>
                      <c:pt idx="551">
                        <c:v>46229</c:v>
                      </c:pt>
                      <c:pt idx="552">
                        <c:v>46230</c:v>
                      </c:pt>
                      <c:pt idx="553">
                        <c:v>46231</c:v>
                      </c:pt>
                      <c:pt idx="554">
                        <c:v>46232</c:v>
                      </c:pt>
                      <c:pt idx="555">
                        <c:v>46233</c:v>
                      </c:pt>
                      <c:pt idx="556">
                        <c:v>46234</c:v>
                      </c:pt>
                      <c:pt idx="557">
                        <c:v>46235</c:v>
                      </c:pt>
                      <c:pt idx="558">
                        <c:v>46236</c:v>
                      </c:pt>
                      <c:pt idx="559">
                        <c:v>46237</c:v>
                      </c:pt>
                      <c:pt idx="560">
                        <c:v>46238</c:v>
                      </c:pt>
                      <c:pt idx="561">
                        <c:v>46239</c:v>
                      </c:pt>
                      <c:pt idx="562">
                        <c:v>46240</c:v>
                      </c:pt>
                      <c:pt idx="563">
                        <c:v>46241</c:v>
                      </c:pt>
                      <c:pt idx="564">
                        <c:v>46242</c:v>
                      </c:pt>
                      <c:pt idx="565">
                        <c:v>46243</c:v>
                      </c:pt>
                      <c:pt idx="566">
                        <c:v>46244</c:v>
                      </c:pt>
                      <c:pt idx="567">
                        <c:v>46245</c:v>
                      </c:pt>
                      <c:pt idx="568">
                        <c:v>46246</c:v>
                      </c:pt>
                      <c:pt idx="569">
                        <c:v>46247</c:v>
                      </c:pt>
                      <c:pt idx="570">
                        <c:v>46248</c:v>
                      </c:pt>
                      <c:pt idx="571">
                        <c:v>46249</c:v>
                      </c:pt>
                      <c:pt idx="572">
                        <c:v>46250</c:v>
                      </c:pt>
                      <c:pt idx="573">
                        <c:v>46251</c:v>
                      </c:pt>
                      <c:pt idx="574">
                        <c:v>46252</c:v>
                      </c:pt>
                      <c:pt idx="575">
                        <c:v>46253</c:v>
                      </c:pt>
                      <c:pt idx="576">
                        <c:v>46254</c:v>
                      </c:pt>
                      <c:pt idx="577">
                        <c:v>46255</c:v>
                      </c:pt>
                      <c:pt idx="578">
                        <c:v>46256</c:v>
                      </c:pt>
                      <c:pt idx="579">
                        <c:v>46257</c:v>
                      </c:pt>
                      <c:pt idx="580">
                        <c:v>46258</c:v>
                      </c:pt>
                      <c:pt idx="581">
                        <c:v>46259</c:v>
                      </c:pt>
                      <c:pt idx="582">
                        <c:v>46260</c:v>
                      </c:pt>
                      <c:pt idx="583">
                        <c:v>46261</c:v>
                      </c:pt>
                      <c:pt idx="584">
                        <c:v>46262</c:v>
                      </c:pt>
                      <c:pt idx="585">
                        <c:v>46263</c:v>
                      </c:pt>
                      <c:pt idx="586">
                        <c:v>46264</c:v>
                      </c:pt>
                      <c:pt idx="587">
                        <c:v>46265</c:v>
                      </c:pt>
                      <c:pt idx="588">
                        <c:v>46266</c:v>
                      </c:pt>
                      <c:pt idx="589">
                        <c:v>46267</c:v>
                      </c:pt>
                      <c:pt idx="590">
                        <c:v>46268</c:v>
                      </c:pt>
                      <c:pt idx="591">
                        <c:v>46269</c:v>
                      </c:pt>
                      <c:pt idx="592">
                        <c:v>46270</c:v>
                      </c:pt>
                      <c:pt idx="593">
                        <c:v>46271</c:v>
                      </c:pt>
                      <c:pt idx="594">
                        <c:v>46272</c:v>
                      </c:pt>
                      <c:pt idx="595">
                        <c:v>46273</c:v>
                      </c:pt>
                      <c:pt idx="596">
                        <c:v>46274</c:v>
                      </c:pt>
                      <c:pt idx="597">
                        <c:v>46275</c:v>
                      </c:pt>
                      <c:pt idx="598">
                        <c:v>46276</c:v>
                      </c:pt>
                      <c:pt idx="599">
                        <c:v>46277</c:v>
                      </c:pt>
                      <c:pt idx="600">
                        <c:v>46278</c:v>
                      </c:pt>
                      <c:pt idx="601">
                        <c:v>46279</c:v>
                      </c:pt>
                      <c:pt idx="602">
                        <c:v>46280</c:v>
                      </c:pt>
                      <c:pt idx="603">
                        <c:v>46281</c:v>
                      </c:pt>
                      <c:pt idx="604">
                        <c:v>46282</c:v>
                      </c:pt>
                      <c:pt idx="605">
                        <c:v>46283</c:v>
                      </c:pt>
                      <c:pt idx="606">
                        <c:v>46284</c:v>
                      </c:pt>
                      <c:pt idx="607">
                        <c:v>46285</c:v>
                      </c:pt>
                      <c:pt idx="608">
                        <c:v>46286</c:v>
                      </c:pt>
                      <c:pt idx="609">
                        <c:v>46287</c:v>
                      </c:pt>
                      <c:pt idx="610">
                        <c:v>46288</c:v>
                      </c:pt>
                      <c:pt idx="611">
                        <c:v>46289</c:v>
                      </c:pt>
                      <c:pt idx="612">
                        <c:v>46290</c:v>
                      </c:pt>
                      <c:pt idx="613">
                        <c:v>46291</c:v>
                      </c:pt>
                      <c:pt idx="614">
                        <c:v>46292</c:v>
                      </c:pt>
                      <c:pt idx="615">
                        <c:v>46293</c:v>
                      </c:pt>
                      <c:pt idx="616">
                        <c:v>46294</c:v>
                      </c:pt>
                      <c:pt idx="617">
                        <c:v>46295</c:v>
                      </c:pt>
                      <c:pt idx="618">
                        <c:v>46296</c:v>
                      </c:pt>
                      <c:pt idx="619">
                        <c:v>46297</c:v>
                      </c:pt>
                      <c:pt idx="620">
                        <c:v>46298</c:v>
                      </c:pt>
                      <c:pt idx="621">
                        <c:v>46299</c:v>
                      </c:pt>
                      <c:pt idx="622">
                        <c:v>46300</c:v>
                      </c:pt>
                      <c:pt idx="623">
                        <c:v>46301</c:v>
                      </c:pt>
                      <c:pt idx="624">
                        <c:v>46302</c:v>
                      </c:pt>
                      <c:pt idx="625">
                        <c:v>46303</c:v>
                      </c:pt>
                      <c:pt idx="626">
                        <c:v>46304</c:v>
                      </c:pt>
                      <c:pt idx="627">
                        <c:v>46305</c:v>
                      </c:pt>
                      <c:pt idx="628">
                        <c:v>46306</c:v>
                      </c:pt>
                      <c:pt idx="629">
                        <c:v>46307</c:v>
                      </c:pt>
                      <c:pt idx="630">
                        <c:v>46308</c:v>
                      </c:pt>
                      <c:pt idx="631">
                        <c:v>46309</c:v>
                      </c:pt>
                      <c:pt idx="632">
                        <c:v>46310</c:v>
                      </c:pt>
                      <c:pt idx="633">
                        <c:v>46311</c:v>
                      </c:pt>
                      <c:pt idx="634">
                        <c:v>46312</c:v>
                      </c:pt>
                      <c:pt idx="635">
                        <c:v>46313</c:v>
                      </c:pt>
                      <c:pt idx="636">
                        <c:v>46314</c:v>
                      </c:pt>
                      <c:pt idx="637">
                        <c:v>46315</c:v>
                      </c:pt>
                      <c:pt idx="638">
                        <c:v>46316</c:v>
                      </c:pt>
                      <c:pt idx="639">
                        <c:v>46317</c:v>
                      </c:pt>
                      <c:pt idx="640">
                        <c:v>46318</c:v>
                      </c:pt>
                      <c:pt idx="641">
                        <c:v>46319</c:v>
                      </c:pt>
                      <c:pt idx="642">
                        <c:v>46320</c:v>
                      </c:pt>
                      <c:pt idx="643">
                        <c:v>46321</c:v>
                      </c:pt>
                      <c:pt idx="644">
                        <c:v>46322</c:v>
                      </c:pt>
                      <c:pt idx="645">
                        <c:v>46323</c:v>
                      </c:pt>
                      <c:pt idx="646">
                        <c:v>46324</c:v>
                      </c:pt>
                      <c:pt idx="647">
                        <c:v>46325</c:v>
                      </c:pt>
                      <c:pt idx="648">
                        <c:v>46326</c:v>
                      </c:pt>
                      <c:pt idx="649">
                        <c:v>46327</c:v>
                      </c:pt>
                      <c:pt idx="650">
                        <c:v>46328</c:v>
                      </c:pt>
                      <c:pt idx="651">
                        <c:v>46329</c:v>
                      </c:pt>
                      <c:pt idx="652">
                        <c:v>46330</c:v>
                      </c:pt>
                      <c:pt idx="653">
                        <c:v>46331</c:v>
                      </c:pt>
                      <c:pt idx="654">
                        <c:v>46332</c:v>
                      </c:pt>
                      <c:pt idx="655">
                        <c:v>46333</c:v>
                      </c:pt>
                      <c:pt idx="656">
                        <c:v>46334</c:v>
                      </c:pt>
                      <c:pt idx="657">
                        <c:v>46335</c:v>
                      </c:pt>
                      <c:pt idx="658">
                        <c:v>46336</c:v>
                      </c:pt>
                      <c:pt idx="659">
                        <c:v>46337</c:v>
                      </c:pt>
                      <c:pt idx="660">
                        <c:v>46338</c:v>
                      </c:pt>
                      <c:pt idx="661">
                        <c:v>46339</c:v>
                      </c:pt>
                      <c:pt idx="662">
                        <c:v>46340</c:v>
                      </c:pt>
                      <c:pt idx="663">
                        <c:v>46341</c:v>
                      </c:pt>
                      <c:pt idx="664">
                        <c:v>46342</c:v>
                      </c:pt>
                      <c:pt idx="665">
                        <c:v>46343</c:v>
                      </c:pt>
                      <c:pt idx="666">
                        <c:v>46344</c:v>
                      </c:pt>
                      <c:pt idx="667">
                        <c:v>46345</c:v>
                      </c:pt>
                      <c:pt idx="668">
                        <c:v>46346</c:v>
                      </c:pt>
                      <c:pt idx="669">
                        <c:v>46347</c:v>
                      </c:pt>
                      <c:pt idx="670">
                        <c:v>46348</c:v>
                      </c:pt>
                      <c:pt idx="671">
                        <c:v>46349</c:v>
                      </c:pt>
                      <c:pt idx="672">
                        <c:v>46350</c:v>
                      </c:pt>
                      <c:pt idx="673">
                        <c:v>46351</c:v>
                      </c:pt>
                      <c:pt idx="674">
                        <c:v>46352</c:v>
                      </c:pt>
                      <c:pt idx="675">
                        <c:v>46353</c:v>
                      </c:pt>
                      <c:pt idx="676">
                        <c:v>46354</c:v>
                      </c:pt>
                      <c:pt idx="677">
                        <c:v>46355</c:v>
                      </c:pt>
                      <c:pt idx="678">
                        <c:v>46356</c:v>
                      </c:pt>
                      <c:pt idx="679">
                        <c:v>46357</c:v>
                      </c:pt>
                      <c:pt idx="680">
                        <c:v>46358</c:v>
                      </c:pt>
                      <c:pt idx="681">
                        <c:v>46359</c:v>
                      </c:pt>
                      <c:pt idx="682">
                        <c:v>46360</c:v>
                      </c:pt>
                      <c:pt idx="683">
                        <c:v>46361</c:v>
                      </c:pt>
                      <c:pt idx="684">
                        <c:v>46362</c:v>
                      </c:pt>
                      <c:pt idx="685">
                        <c:v>46363</c:v>
                      </c:pt>
                      <c:pt idx="686">
                        <c:v>46364</c:v>
                      </c:pt>
                      <c:pt idx="687">
                        <c:v>46365</c:v>
                      </c:pt>
                      <c:pt idx="688">
                        <c:v>46366</c:v>
                      </c:pt>
                      <c:pt idx="689">
                        <c:v>46367</c:v>
                      </c:pt>
                      <c:pt idx="690">
                        <c:v>46368</c:v>
                      </c:pt>
                      <c:pt idx="691">
                        <c:v>46369</c:v>
                      </c:pt>
                      <c:pt idx="692">
                        <c:v>46370</c:v>
                      </c:pt>
                      <c:pt idx="693">
                        <c:v>46371</c:v>
                      </c:pt>
                      <c:pt idx="694">
                        <c:v>46372</c:v>
                      </c:pt>
                      <c:pt idx="695">
                        <c:v>46373</c:v>
                      </c:pt>
                      <c:pt idx="696">
                        <c:v>46374</c:v>
                      </c:pt>
                      <c:pt idx="697">
                        <c:v>46375</c:v>
                      </c:pt>
                      <c:pt idx="698">
                        <c:v>46376</c:v>
                      </c:pt>
                      <c:pt idx="699">
                        <c:v>46377</c:v>
                      </c:pt>
                      <c:pt idx="700">
                        <c:v>46378</c:v>
                      </c:pt>
                      <c:pt idx="701">
                        <c:v>46379</c:v>
                      </c:pt>
                      <c:pt idx="702">
                        <c:v>46380</c:v>
                      </c:pt>
                      <c:pt idx="703">
                        <c:v>46381</c:v>
                      </c:pt>
                      <c:pt idx="704">
                        <c:v>46382</c:v>
                      </c:pt>
                      <c:pt idx="705">
                        <c:v>46383</c:v>
                      </c:pt>
                      <c:pt idx="706">
                        <c:v>46384</c:v>
                      </c:pt>
                      <c:pt idx="707">
                        <c:v>46385</c:v>
                      </c:pt>
                      <c:pt idx="708">
                        <c:v>46386</c:v>
                      </c:pt>
                      <c:pt idx="709">
                        <c:v>46387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阪上班!#REF!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CC36-4D49-BAFF-D87D73D2980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v>道姓班2H残業ﾍﾟｰｽﾗｲﾝ</c:v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阪上班!$OP$267:$APW$267</c:f>
              <c:numCache>
                <c:formatCode>General</c:formatCode>
                <c:ptCount val="710"/>
                <c:pt idx="0">
                  <c:v>47.5</c:v>
                </c:pt>
                <c:pt idx="1">
                  <c:v>47.5</c:v>
                </c:pt>
                <c:pt idx="2">
                  <c:v>47.5</c:v>
                </c:pt>
                <c:pt idx="3">
                  <c:v>47.5</c:v>
                </c:pt>
                <c:pt idx="4">
                  <c:v>47.5</c:v>
                </c:pt>
                <c:pt idx="5">
                  <c:v>47.5</c:v>
                </c:pt>
                <c:pt idx="6">
                  <c:v>57</c:v>
                </c:pt>
                <c:pt idx="7">
                  <c:v>57</c:v>
                </c:pt>
                <c:pt idx="8">
                  <c:v>57</c:v>
                </c:pt>
                <c:pt idx="9">
                  <c:v>57</c:v>
                </c:pt>
                <c:pt idx="10">
                  <c:v>57</c:v>
                </c:pt>
                <c:pt idx="11">
                  <c:v>57</c:v>
                </c:pt>
                <c:pt idx="12">
                  <c:v>57</c:v>
                </c:pt>
                <c:pt idx="13">
                  <c:v>57</c:v>
                </c:pt>
                <c:pt idx="14">
                  <c:v>57</c:v>
                </c:pt>
                <c:pt idx="15">
                  <c:v>57</c:v>
                </c:pt>
                <c:pt idx="16">
                  <c:v>57</c:v>
                </c:pt>
                <c:pt idx="17">
                  <c:v>57</c:v>
                </c:pt>
                <c:pt idx="18">
                  <c:v>57</c:v>
                </c:pt>
                <c:pt idx="19">
                  <c:v>57</c:v>
                </c:pt>
                <c:pt idx="20">
                  <c:v>57</c:v>
                </c:pt>
                <c:pt idx="21">
                  <c:v>57</c:v>
                </c:pt>
                <c:pt idx="22">
                  <c:v>57</c:v>
                </c:pt>
                <c:pt idx="23">
                  <c:v>57</c:v>
                </c:pt>
                <c:pt idx="24">
                  <c:v>57</c:v>
                </c:pt>
                <c:pt idx="25">
                  <c:v>57</c:v>
                </c:pt>
                <c:pt idx="26">
                  <c:v>57</c:v>
                </c:pt>
                <c:pt idx="27">
                  <c:v>57</c:v>
                </c:pt>
                <c:pt idx="28">
                  <c:v>57</c:v>
                </c:pt>
                <c:pt idx="29">
                  <c:v>57</c:v>
                </c:pt>
                <c:pt idx="30">
                  <c:v>57</c:v>
                </c:pt>
                <c:pt idx="31">
                  <c:v>57</c:v>
                </c:pt>
                <c:pt idx="32">
                  <c:v>57</c:v>
                </c:pt>
                <c:pt idx="33">
                  <c:v>57</c:v>
                </c:pt>
                <c:pt idx="34">
                  <c:v>57</c:v>
                </c:pt>
                <c:pt idx="35">
                  <c:v>57</c:v>
                </c:pt>
                <c:pt idx="36">
                  <c:v>57</c:v>
                </c:pt>
                <c:pt idx="37">
                  <c:v>57</c:v>
                </c:pt>
                <c:pt idx="38">
                  <c:v>57</c:v>
                </c:pt>
                <c:pt idx="39">
                  <c:v>57</c:v>
                </c:pt>
                <c:pt idx="40">
                  <c:v>57</c:v>
                </c:pt>
                <c:pt idx="41">
                  <c:v>57</c:v>
                </c:pt>
                <c:pt idx="42">
                  <c:v>57</c:v>
                </c:pt>
                <c:pt idx="43">
                  <c:v>47.5</c:v>
                </c:pt>
                <c:pt idx="44">
                  <c:v>47.5</c:v>
                </c:pt>
                <c:pt idx="45">
                  <c:v>47.5</c:v>
                </c:pt>
                <c:pt idx="46">
                  <c:v>47.5</c:v>
                </c:pt>
                <c:pt idx="47">
                  <c:v>47.5</c:v>
                </c:pt>
                <c:pt idx="48">
                  <c:v>47.5</c:v>
                </c:pt>
                <c:pt idx="49">
                  <c:v>47.5</c:v>
                </c:pt>
                <c:pt idx="50">
                  <c:v>47.5</c:v>
                </c:pt>
                <c:pt idx="51">
                  <c:v>47.5</c:v>
                </c:pt>
                <c:pt idx="52">
                  <c:v>47.5</c:v>
                </c:pt>
                <c:pt idx="53">
                  <c:v>47.5</c:v>
                </c:pt>
                <c:pt idx="54">
                  <c:v>47.5</c:v>
                </c:pt>
                <c:pt idx="55">
                  <c:v>47.5</c:v>
                </c:pt>
                <c:pt idx="56">
                  <c:v>47.5</c:v>
                </c:pt>
                <c:pt idx="57">
                  <c:v>47.5</c:v>
                </c:pt>
                <c:pt idx="58">
                  <c:v>47.5</c:v>
                </c:pt>
                <c:pt idx="59">
                  <c:v>47.5</c:v>
                </c:pt>
                <c:pt idx="60">
                  <c:v>47.5</c:v>
                </c:pt>
                <c:pt idx="61">
                  <c:v>47.5</c:v>
                </c:pt>
                <c:pt idx="62">
                  <c:v>47.5</c:v>
                </c:pt>
                <c:pt idx="63">
                  <c:v>47.5</c:v>
                </c:pt>
                <c:pt idx="64">
                  <c:v>47.5</c:v>
                </c:pt>
                <c:pt idx="65">
                  <c:v>47.5</c:v>
                </c:pt>
                <c:pt idx="66">
                  <c:v>47.5</c:v>
                </c:pt>
                <c:pt idx="67">
                  <c:v>47.5</c:v>
                </c:pt>
                <c:pt idx="68">
                  <c:v>47.5</c:v>
                </c:pt>
                <c:pt idx="69">
                  <c:v>47.5</c:v>
                </c:pt>
                <c:pt idx="70">
                  <c:v>47.5</c:v>
                </c:pt>
                <c:pt idx="71">
                  <c:v>47.5</c:v>
                </c:pt>
                <c:pt idx="72">
                  <c:v>47.5</c:v>
                </c:pt>
                <c:pt idx="73">
                  <c:v>47.5</c:v>
                </c:pt>
                <c:pt idx="74">
                  <c:v>47.5</c:v>
                </c:pt>
                <c:pt idx="75">
                  <c:v>47.5</c:v>
                </c:pt>
                <c:pt idx="76">
                  <c:v>47.5</c:v>
                </c:pt>
                <c:pt idx="77">
                  <c:v>47.5</c:v>
                </c:pt>
                <c:pt idx="78">
                  <c:v>47.5</c:v>
                </c:pt>
                <c:pt idx="79">
                  <c:v>47.5</c:v>
                </c:pt>
                <c:pt idx="80">
                  <c:v>47.5</c:v>
                </c:pt>
                <c:pt idx="81">
                  <c:v>47.5</c:v>
                </c:pt>
                <c:pt idx="82">
                  <c:v>47.5</c:v>
                </c:pt>
                <c:pt idx="83">
                  <c:v>47.5</c:v>
                </c:pt>
                <c:pt idx="84">
                  <c:v>47.5</c:v>
                </c:pt>
                <c:pt idx="85">
                  <c:v>47.5</c:v>
                </c:pt>
                <c:pt idx="86">
                  <c:v>47.5</c:v>
                </c:pt>
                <c:pt idx="87">
                  <c:v>47.5</c:v>
                </c:pt>
                <c:pt idx="88">
                  <c:v>47.5</c:v>
                </c:pt>
                <c:pt idx="89">
                  <c:v>47.5</c:v>
                </c:pt>
                <c:pt idx="90">
                  <c:v>47.5</c:v>
                </c:pt>
                <c:pt idx="91">
                  <c:v>47.5</c:v>
                </c:pt>
                <c:pt idx="92">
                  <c:v>47.5</c:v>
                </c:pt>
                <c:pt idx="93">
                  <c:v>47.5</c:v>
                </c:pt>
                <c:pt idx="94">
                  <c:v>47.5</c:v>
                </c:pt>
                <c:pt idx="95">
                  <c:v>47.5</c:v>
                </c:pt>
                <c:pt idx="96">
                  <c:v>47.5</c:v>
                </c:pt>
                <c:pt idx="97">
                  <c:v>47.5</c:v>
                </c:pt>
                <c:pt idx="98">
                  <c:v>47.5</c:v>
                </c:pt>
                <c:pt idx="99">
                  <c:v>47.5</c:v>
                </c:pt>
                <c:pt idx="100">
                  <c:v>47.5</c:v>
                </c:pt>
                <c:pt idx="101">
                  <c:v>47.5</c:v>
                </c:pt>
                <c:pt idx="102">
                  <c:v>47.5</c:v>
                </c:pt>
                <c:pt idx="103">
                  <c:v>47.5</c:v>
                </c:pt>
                <c:pt idx="104">
                  <c:v>47.5</c:v>
                </c:pt>
                <c:pt idx="105">
                  <c:v>47.5</c:v>
                </c:pt>
                <c:pt idx="106">
                  <c:v>47.5</c:v>
                </c:pt>
                <c:pt idx="107">
                  <c:v>47.5</c:v>
                </c:pt>
                <c:pt idx="108">
                  <c:v>47.5</c:v>
                </c:pt>
                <c:pt idx="109">
                  <c:v>47.5</c:v>
                </c:pt>
                <c:pt idx="110">
                  <c:v>47.5</c:v>
                </c:pt>
                <c:pt idx="111">
                  <c:v>47.5</c:v>
                </c:pt>
                <c:pt idx="112">
                  <c:v>47.5</c:v>
                </c:pt>
                <c:pt idx="113">
                  <c:v>47.5</c:v>
                </c:pt>
                <c:pt idx="114">
                  <c:v>47.5</c:v>
                </c:pt>
                <c:pt idx="115">
                  <c:v>47.5</c:v>
                </c:pt>
                <c:pt idx="116">
                  <c:v>47.5</c:v>
                </c:pt>
                <c:pt idx="117">
                  <c:v>47.5</c:v>
                </c:pt>
                <c:pt idx="118">
                  <c:v>47.5</c:v>
                </c:pt>
                <c:pt idx="119">
                  <c:v>47.5</c:v>
                </c:pt>
                <c:pt idx="120">
                  <c:v>47.5</c:v>
                </c:pt>
                <c:pt idx="121">
                  <c:v>57</c:v>
                </c:pt>
                <c:pt idx="122">
                  <c:v>57</c:v>
                </c:pt>
                <c:pt idx="123">
                  <c:v>57</c:v>
                </c:pt>
                <c:pt idx="124">
                  <c:v>57</c:v>
                </c:pt>
                <c:pt idx="125">
                  <c:v>57</c:v>
                </c:pt>
                <c:pt idx="126">
                  <c:v>57</c:v>
                </c:pt>
                <c:pt idx="127">
                  <c:v>57</c:v>
                </c:pt>
                <c:pt idx="128">
                  <c:v>57</c:v>
                </c:pt>
                <c:pt idx="129">
                  <c:v>57</c:v>
                </c:pt>
                <c:pt idx="130">
                  <c:v>57</c:v>
                </c:pt>
                <c:pt idx="131">
                  <c:v>57</c:v>
                </c:pt>
                <c:pt idx="132">
                  <c:v>57</c:v>
                </c:pt>
                <c:pt idx="133">
                  <c:v>57</c:v>
                </c:pt>
                <c:pt idx="134">
                  <c:v>57</c:v>
                </c:pt>
                <c:pt idx="135">
                  <c:v>57</c:v>
                </c:pt>
                <c:pt idx="136">
                  <c:v>57</c:v>
                </c:pt>
                <c:pt idx="137">
                  <c:v>57</c:v>
                </c:pt>
                <c:pt idx="138">
                  <c:v>57</c:v>
                </c:pt>
                <c:pt idx="139">
                  <c:v>57</c:v>
                </c:pt>
                <c:pt idx="140">
                  <c:v>57</c:v>
                </c:pt>
                <c:pt idx="141">
                  <c:v>57</c:v>
                </c:pt>
                <c:pt idx="142">
                  <c:v>57</c:v>
                </c:pt>
                <c:pt idx="143">
                  <c:v>57</c:v>
                </c:pt>
                <c:pt idx="144">
                  <c:v>57</c:v>
                </c:pt>
                <c:pt idx="145">
                  <c:v>57</c:v>
                </c:pt>
                <c:pt idx="146">
                  <c:v>57</c:v>
                </c:pt>
                <c:pt idx="147">
                  <c:v>57</c:v>
                </c:pt>
                <c:pt idx="148">
                  <c:v>57</c:v>
                </c:pt>
                <c:pt idx="149">
                  <c:v>57</c:v>
                </c:pt>
                <c:pt idx="150">
                  <c:v>57</c:v>
                </c:pt>
                <c:pt idx="151">
                  <c:v>57</c:v>
                </c:pt>
                <c:pt idx="152">
                  <c:v>57</c:v>
                </c:pt>
                <c:pt idx="153">
                  <c:v>57</c:v>
                </c:pt>
                <c:pt idx="154">
                  <c:v>57</c:v>
                </c:pt>
                <c:pt idx="155">
                  <c:v>57</c:v>
                </c:pt>
                <c:pt idx="156">
                  <c:v>57</c:v>
                </c:pt>
                <c:pt idx="157">
                  <c:v>57</c:v>
                </c:pt>
                <c:pt idx="158">
                  <c:v>57</c:v>
                </c:pt>
                <c:pt idx="159">
                  <c:v>57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47.5</c:v>
                </c:pt>
                <c:pt idx="165">
                  <c:v>47.5</c:v>
                </c:pt>
                <c:pt idx="166">
                  <c:v>47.5</c:v>
                </c:pt>
                <c:pt idx="167">
                  <c:v>57</c:v>
                </c:pt>
                <c:pt idx="168">
                  <c:v>57</c:v>
                </c:pt>
                <c:pt idx="169">
                  <c:v>57</c:v>
                </c:pt>
                <c:pt idx="170">
                  <c:v>57</c:v>
                </c:pt>
                <c:pt idx="171">
                  <c:v>57</c:v>
                </c:pt>
                <c:pt idx="172">
                  <c:v>57</c:v>
                </c:pt>
                <c:pt idx="173">
                  <c:v>57</c:v>
                </c:pt>
                <c:pt idx="174">
                  <c:v>57</c:v>
                </c:pt>
                <c:pt idx="175">
                  <c:v>57</c:v>
                </c:pt>
                <c:pt idx="176">
                  <c:v>57</c:v>
                </c:pt>
                <c:pt idx="177">
                  <c:v>57</c:v>
                </c:pt>
                <c:pt idx="178">
                  <c:v>57</c:v>
                </c:pt>
                <c:pt idx="179">
                  <c:v>57</c:v>
                </c:pt>
                <c:pt idx="180">
                  <c:v>57</c:v>
                </c:pt>
                <c:pt idx="181">
                  <c:v>57</c:v>
                </c:pt>
                <c:pt idx="182">
                  <c:v>47.5</c:v>
                </c:pt>
                <c:pt idx="183">
                  <c:v>47.5</c:v>
                </c:pt>
                <c:pt idx="184">
                  <c:v>47.5</c:v>
                </c:pt>
                <c:pt idx="185">
                  <c:v>47.5</c:v>
                </c:pt>
                <c:pt idx="186">
                  <c:v>47.5</c:v>
                </c:pt>
                <c:pt idx="187">
                  <c:v>47.5</c:v>
                </c:pt>
                <c:pt idx="188">
                  <c:v>38</c:v>
                </c:pt>
                <c:pt idx="189">
                  <c:v>38</c:v>
                </c:pt>
                <c:pt idx="190">
                  <c:v>38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57</c:v>
                </c:pt>
                <c:pt idx="196">
                  <c:v>57</c:v>
                </c:pt>
                <c:pt idx="197">
                  <c:v>57</c:v>
                </c:pt>
                <c:pt idx="198">
                  <c:v>57</c:v>
                </c:pt>
                <c:pt idx="199">
                  <c:v>57</c:v>
                </c:pt>
                <c:pt idx="200">
                  <c:v>57</c:v>
                </c:pt>
                <c:pt idx="201">
                  <c:v>57</c:v>
                </c:pt>
                <c:pt idx="202">
                  <c:v>57</c:v>
                </c:pt>
                <c:pt idx="203">
                  <c:v>57</c:v>
                </c:pt>
                <c:pt idx="204">
                  <c:v>57</c:v>
                </c:pt>
                <c:pt idx="205">
                  <c:v>57</c:v>
                </c:pt>
                <c:pt idx="206">
                  <c:v>57</c:v>
                </c:pt>
                <c:pt idx="207">
                  <c:v>57</c:v>
                </c:pt>
                <c:pt idx="208">
                  <c:v>57</c:v>
                </c:pt>
                <c:pt idx="209">
                  <c:v>57</c:v>
                </c:pt>
                <c:pt idx="210">
                  <c:v>57</c:v>
                </c:pt>
                <c:pt idx="211">
                  <c:v>57</c:v>
                </c:pt>
                <c:pt idx="212">
                  <c:v>47.5</c:v>
                </c:pt>
                <c:pt idx="213">
                  <c:v>47.5</c:v>
                </c:pt>
                <c:pt idx="214">
                  <c:v>47.5</c:v>
                </c:pt>
                <c:pt idx="215">
                  <c:v>47.5</c:v>
                </c:pt>
                <c:pt idx="216">
                  <c:v>47.5</c:v>
                </c:pt>
                <c:pt idx="217">
                  <c:v>47.5</c:v>
                </c:pt>
                <c:pt idx="218">
                  <c:v>47.5</c:v>
                </c:pt>
                <c:pt idx="219">
                  <c:v>47.5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47.5</c:v>
                </c:pt>
                <c:pt idx="224">
                  <c:v>47.5</c:v>
                </c:pt>
                <c:pt idx="225">
                  <c:v>47.5</c:v>
                </c:pt>
                <c:pt idx="226">
                  <c:v>47.5</c:v>
                </c:pt>
                <c:pt idx="227">
                  <c:v>47.5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47.5</c:v>
                </c:pt>
                <c:pt idx="235">
                  <c:v>47.5</c:v>
                </c:pt>
                <c:pt idx="236">
                  <c:v>47.5</c:v>
                </c:pt>
                <c:pt idx="237">
                  <c:v>47.5</c:v>
                </c:pt>
                <c:pt idx="238">
                  <c:v>47.5</c:v>
                </c:pt>
                <c:pt idx="239">
                  <c:v>47.5</c:v>
                </c:pt>
                <c:pt idx="240">
                  <c:v>47.5</c:v>
                </c:pt>
                <c:pt idx="241">
                  <c:v>47.5</c:v>
                </c:pt>
                <c:pt idx="242">
                  <c:v>47.5</c:v>
                </c:pt>
                <c:pt idx="243">
                  <c:v>47.5</c:v>
                </c:pt>
                <c:pt idx="244">
                  <c:v>47.5</c:v>
                </c:pt>
                <c:pt idx="245">
                  <c:v>47.5</c:v>
                </c:pt>
                <c:pt idx="246">
                  <c:v>47.5</c:v>
                </c:pt>
                <c:pt idx="247">
                  <c:v>47.5</c:v>
                </c:pt>
                <c:pt idx="248">
                  <c:v>47.5</c:v>
                </c:pt>
                <c:pt idx="249">
                  <c:v>47.5</c:v>
                </c:pt>
                <c:pt idx="250">
                  <c:v>47.5</c:v>
                </c:pt>
                <c:pt idx="251">
                  <c:v>47.5</c:v>
                </c:pt>
                <c:pt idx="252">
                  <c:v>47.5</c:v>
                </c:pt>
                <c:pt idx="253">
                  <c:v>47.5</c:v>
                </c:pt>
                <c:pt idx="254">
                  <c:v>47.5</c:v>
                </c:pt>
                <c:pt idx="255">
                  <c:v>47.5</c:v>
                </c:pt>
                <c:pt idx="256">
                  <c:v>47.5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47.5</c:v>
                </c:pt>
                <c:pt idx="261">
                  <c:v>47.5</c:v>
                </c:pt>
                <c:pt idx="262">
                  <c:v>47.5</c:v>
                </c:pt>
                <c:pt idx="263">
                  <c:v>47.5</c:v>
                </c:pt>
                <c:pt idx="264">
                  <c:v>47.5</c:v>
                </c:pt>
                <c:pt idx="265">
                  <c:v>47.5</c:v>
                </c:pt>
                <c:pt idx="266">
                  <c:v>47.5</c:v>
                </c:pt>
                <c:pt idx="267">
                  <c:v>47.5</c:v>
                </c:pt>
                <c:pt idx="268">
                  <c:v>47.5</c:v>
                </c:pt>
                <c:pt idx="269">
                  <c:v>47.5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47.5</c:v>
                </c:pt>
                <c:pt idx="274">
                  <c:v>47.5</c:v>
                </c:pt>
                <c:pt idx="275">
                  <c:v>47.5</c:v>
                </c:pt>
                <c:pt idx="276">
                  <c:v>47.5</c:v>
                </c:pt>
                <c:pt idx="277">
                  <c:v>47.5</c:v>
                </c:pt>
                <c:pt idx="278">
                  <c:v>47.5</c:v>
                </c:pt>
                <c:pt idx="279">
                  <c:v>47.5</c:v>
                </c:pt>
                <c:pt idx="280">
                  <c:v>47.5</c:v>
                </c:pt>
                <c:pt idx="281">
                  <c:v>47.5</c:v>
                </c:pt>
                <c:pt idx="282">
                  <c:v>47.5</c:v>
                </c:pt>
                <c:pt idx="283">
                  <c:v>47.5</c:v>
                </c:pt>
                <c:pt idx="284">
                  <c:v>47.5</c:v>
                </c:pt>
                <c:pt idx="285">
                  <c:v>47.5</c:v>
                </c:pt>
                <c:pt idx="286">
                  <c:v>47.5</c:v>
                </c:pt>
                <c:pt idx="287">
                  <c:v>28.5</c:v>
                </c:pt>
                <c:pt idx="288">
                  <c:v>28.5</c:v>
                </c:pt>
                <c:pt idx="289">
                  <c:v>28.5</c:v>
                </c:pt>
                <c:pt idx="290">
                  <c:v>28.5</c:v>
                </c:pt>
                <c:pt idx="291">
                  <c:v>28.5</c:v>
                </c:pt>
                <c:pt idx="292">
                  <c:v>28.5</c:v>
                </c:pt>
                <c:pt idx="293">
                  <c:v>28.5</c:v>
                </c:pt>
                <c:pt idx="294">
                  <c:v>28.5</c:v>
                </c:pt>
                <c:pt idx="295">
                  <c:v>28.5</c:v>
                </c:pt>
                <c:pt idx="296">
                  <c:v>28.5</c:v>
                </c:pt>
                <c:pt idx="297">
                  <c:v>28.5</c:v>
                </c:pt>
                <c:pt idx="298">
                  <c:v>28.5</c:v>
                </c:pt>
                <c:pt idx="299">
                  <c:v>28.5</c:v>
                </c:pt>
                <c:pt idx="300">
                  <c:v>28.5</c:v>
                </c:pt>
                <c:pt idx="301">
                  <c:v>28.5</c:v>
                </c:pt>
                <c:pt idx="302">
                  <c:v>28.5</c:v>
                </c:pt>
                <c:pt idx="303">
                  <c:v>28.5</c:v>
                </c:pt>
                <c:pt idx="304">
                  <c:v>28.5</c:v>
                </c:pt>
                <c:pt idx="305">
                  <c:v>28.5</c:v>
                </c:pt>
                <c:pt idx="306">
                  <c:v>28.5</c:v>
                </c:pt>
                <c:pt idx="307">
                  <c:v>28.5</c:v>
                </c:pt>
                <c:pt idx="308">
                  <c:v>38</c:v>
                </c:pt>
                <c:pt idx="309">
                  <c:v>38</c:v>
                </c:pt>
                <c:pt idx="310">
                  <c:v>38</c:v>
                </c:pt>
                <c:pt idx="311">
                  <c:v>38</c:v>
                </c:pt>
                <c:pt idx="312">
                  <c:v>38</c:v>
                </c:pt>
                <c:pt idx="313">
                  <c:v>38</c:v>
                </c:pt>
                <c:pt idx="314">
                  <c:v>38</c:v>
                </c:pt>
                <c:pt idx="315">
                  <c:v>38</c:v>
                </c:pt>
                <c:pt idx="316">
                  <c:v>47.5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38</c:v>
                </c:pt>
                <c:pt idx="322">
                  <c:v>38</c:v>
                </c:pt>
                <c:pt idx="323">
                  <c:v>38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38</c:v>
                </c:pt>
                <c:pt idx="332">
                  <c:v>47.5</c:v>
                </c:pt>
                <c:pt idx="333">
                  <c:v>47.5</c:v>
                </c:pt>
                <c:pt idx="334">
                  <c:v>57</c:v>
                </c:pt>
                <c:pt idx="335">
                  <c:v>57</c:v>
                </c:pt>
                <c:pt idx="336">
                  <c:v>57</c:v>
                </c:pt>
                <c:pt idx="337">
                  <c:v>57</c:v>
                </c:pt>
                <c:pt idx="338">
                  <c:v>57</c:v>
                </c:pt>
                <c:pt idx="339">
                  <c:v>57</c:v>
                </c:pt>
                <c:pt idx="340">
                  <c:v>57</c:v>
                </c:pt>
                <c:pt idx="341">
                  <c:v>57</c:v>
                </c:pt>
                <c:pt idx="342">
                  <c:v>57</c:v>
                </c:pt>
                <c:pt idx="343">
                  <c:v>57</c:v>
                </c:pt>
                <c:pt idx="344">
                  <c:v>57</c:v>
                </c:pt>
                <c:pt idx="345">
                  <c:v>57</c:v>
                </c:pt>
                <c:pt idx="346">
                  <c:v>57</c:v>
                </c:pt>
                <c:pt idx="347">
                  <c:v>57</c:v>
                </c:pt>
                <c:pt idx="348">
                  <c:v>57</c:v>
                </c:pt>
                <c:pt idx="349">
                  <c:v>57</c:v>
                </c:pt>
                <c:pt idx="350">
                  <c:v>57</c:v>
                </c:pt>
                <c:pt idx="351">
                  <c:v>57</c:v>
                </c:pt>
                <c:pt idx="352">
                  <c:v>57</c:v>
                </c:pt>
                <c:pt idx="353">
                  <c:v>57</c:v>
                </c:pt>
                <c:pt idx="354">
                  <c:v>57</c:v>
                </c:pt>
                <c:pt idx="355">
                  <c:v>57</c:v>
                </c:pt>
                <c:pt idx="356">
                  <c:v>57</c:v>
                </c:pt>
                <c:pt idx="357">
                  <c:v>57</c:v>
                </c:pt>
                <c:pt idx="358">
                  <c:v>57</c:v>
                </c:pt>
                <c:pt idx="359">
                  <c:v>57</c:v>
                </c:pt>
                <c:pt idx="360">
                  <c:v>57</c:v>
                </c:pt>
                <c:pt idx="361">
                  <c:v>57</c:v>
                </c:pt>
                <c:pt idx="362">
                  <c:v>57</c:v>
                </c:pt>
                <c:pt idx="363">
                  <c:v>57</c:v>
                </c:pt>
                <c:pt idx="364">
                  <c:v>57</c:v>
                </c:pt>
                <c:pt idx="365">
                  <c:v>57</c:v>
                </c:pt>
                <c:pt idx="366">
                  <c:v>57</c:v>
                </c:pt>
                <c:pt idx="367">
                  <c:v>57</c:v>
                </c:pt>
                <c:pt idx="368">
                  <c:v>57</c:v>
                </c:pt>
                <c:pt idx="369">
                  <c:v>57</c:v>
                </c:pt>
                <c:pt idx="370">
                  <c:v>57</c:v>
                </c:pt>
                <c:pt idx="371">
                  <c:v>57</c:v>
                </c:pt>
                <c:pt idx="372">
                  <c:v>57</c:v>
                </c:pt>
                <c:pt idx="373">
                  <c:v>57</c:v>
                </c:pt>
                <c:pt idx="374">
                  <c:v>57</c:v>
                </c:pt>
                <c:pt idx="375">
                  <c:v>57</c:v>
                </c:pt>
                <c:pt idx="376">
                  <c:v>57</c:v>
                </c:pt>
                <c:pt idx="377">
                  <c:v>57</c:v>
                </c:pt>
                <c:pt idx="378">
                  <c:v>57</c:v>
                </c:pt>
                <c:pt idx="379">
                  <c:v>57</c:v>
                </c:pt>
                <c:pt idx="380">
                  <c:v>57</c:v>
                </c:pt>
                <c:pt idx="381">
                  <c:v>57</c:v>
                </c:pt>
                <c:pt idx="382">
                  <c:v>57</c:v>
                </c:pt>
                <c:pt idx="383">
                  <c:v>57</c:v>
                </c:pt>
                <c:pt idx="384">
                  <c:v>57</c:v>
                </c:pt>
                <c:pt idx="385">
                  <c:v>57</c:v>
                </c:pt>
                <c:pt idx="386">
                  <c:v>57</c:v>
                </c:pt>
                <c:pt idx="387">
                  <c:v>57</c:v>
                </c:pt>
                <c:pt idx="388">
                  <c:v>57</c:v>
                </c:pt>
                <c:pt idx="389">
                  <c:v>57</c:v>
                </c:pt>
                <c:pt idx="390">
                  <c:v>57</c:v>
                </c:pt>
                <c:pt idx="391">
                  <c:v>57</c:v>
                </c:pt>
                <c:pt idx="392">
                  <c:v>57</c:v>
                </c:pt>
                <c:pt idx="393">
                  <c:v>57</c:v>
                </c:pt>
                <c:pt idx="394">
                  <c:v>57</c:v>
                </c:pt>
                <c:pt idx="395">
                  <c:v>57</c:v>
                </c:pt>
                <c:pt idx="396">
                  <c:v>66.5</c:v>
                </c:pt>
                <c:pt idx="397">
                  <c:v>66.5</c:v>
                </c:pt>
                <c:pt idx="398">
                  <c:v>66.5</c:v>
                </c:pt>
                <c:pt idx="399">
                  <c:v>66.5</c:v>
                </c:pt>
                <c:pt idx="400">
                  <c:v>66.5</c:v>
                </c:pt>
                <c:pt idx="401">
                  <c:v>66.5</c:v>
                </c:pt>
                <c:pt idx="402">
                  <c:v>66.5</c:v>
                </c:pt>
                <c:pt idx="403">
                  <c:v>66.5</c:v>
                </c:pt>
                <c:pt idx="404">
                  <c:v>66.5</c:v>
                </c:pt>
                <c:pt idx="405">
                  <c:v>66.5</c:v>
                </c:pt>
                <c:pt idx="406">
                  <c:v>66.5</c:v>
                </c:pt>
                <c:pt idx="407">
                  <c:v>66.5</c:v>
                </c:pt>
                <c:pt idx="408">
                  <c:v>66.5</c:v>
                </c:pt>
                <c:pt idx="409">
                  <c:v>66.5</c:v>
                </c:pt>
                <c:pt idx="410">
                  <c:v>66.5</c:v>
                </c:pt>
                <c:pt idx="411">
                  <c:v>66.5</c:v>
                </c:pt>
                <c:pt idx="412">
                  <c:v>66.5</c:v>
                </c:pt>
                <c:pt idx="413">
                  <c:v>66.5</c:v>
                </c:pt>
                <c:pt idx="414">
                  <c:v>66.5</c:v>
                </c:pt>
                <c:pt idx="415">
                  <c:v>66.5</c:v>
                </c:pt>
                <c:pt idx="416">
                  <c:v>66.5</c:v>
                </c:pt>
                <c:pt idx="417">
                  <c:v>66.5</c:v>
                </c:pt>
                <c:pt idx="418">
                  <c:v>66.5</c:v>
                </c:pt>
                <c:pt idx="419">
                  <c:v>66.5</c:v>
                </c:pt>
                <c:pt idx="420">
                  <c:v>66.5</c:v>
                </c:pt>
                <c:pt idx="421">
                  <c:v>66.5</c:v>
                </c:pt>
                <c:pt idx="422">
                  <c:v>66.5</c:v>
                </c:pt>
                <c:pt idx="423">
                  <c:v>66.5</c:v>
                </c:pt>
                <c:pt idx="424">
                  <c:v>66.5</c:v>
                </c:pt>
                <c:pt idx="425">
                  <c:v>66.5</c:v>
                </c:pt>
                <c:pt idx="426">
                  <c:v>66.5</c:v>
                </c:pt>
                <c:pt idx="427">
                  <c:v>66.5</c:v>
                </c:pt>
                <c:pt idx="428">
                  <c:v>66.5</c:v>
                </c:pt>
                <c:pt idx="429">
                  <c:v>66.5</c:v>
                </c:pt>
                <c:pt idx="430">
                  <c:v>66.5</c:v>
                </c:pt>
                <c:pt idx="431">
                  <c:v>66.5</c:v>
                </c:pt>
                <c:pt idx="432">
                  <c:v>66.5</c:v>
                </c:pt>
                <c:pt idx="433">
                  <c:v>66.5</c:v>
                </c:pt>
                <c:pt idx="434">
                  <c:v>66.5</c:v>
                </c:pt>
                <c:pt idx="435">
                  <c:v>66.5</c:v>
                </c:pt>
                <c:pt idx="436">
                  <c:v>66.5</c:v>
                </c:pt>
                <c:pt idx="437">
                  <c:v>66.5</c:v>
                </c:pt>
                <c:pt idx="438">
                  <c:v>66.5</c:v>
                </c:pt>
                <c:pt idx="439">
                  <c:v>66.5</c:v>
                </c:pt>
                <c:pt idx="440">
                  <c:v>66.5</c:v>
                </c:pt>
                <c:pt idx="441">
                  <c:v>66.5</c:v>
                </c:pt>
                <c:pt idx="442">
                  <c:v>66.5</c:v>
                </c:pt>
                <c:pt idx="443">
                  <c:v>66.5</c:v>
                </c:pt>
                <c:pt idx="444">
                  <c:v>66.5</c:v>
                </c:pt>
                <c:pt idx="445">
                  <c:v>66.5</c:v>
                </c:pt>
                <c:pt idx="446">
                  <c:v>66.5</c:v>
                </c:pt>
                <c:pt idx="447">
                  <c:v>66.5</c:v>
                </c:pt>
                <c:pt idx="448">
                  <c:v>66.5</c:v>
                </c:pt>
                <c:pt idx="449">
                  <c:v>66.5</c:v>
                </c:pt>
                <c:pt idx="450">
                  <c:v>66.5</c:v>
                </c:pt>
                <c:pt idx="451">
                  <c:v>66.5</c:v>
                </c:pt>
                <c:pt idx="452">
                  <c:v>66.5</c:v>
                </c:pt>
                <c:pt idx="453">
                  <c:v>66.5</c:v>
                </c:pt>
                <c:pt idx="454">
                  <c:v>66.5</c:v>
                </c:pt>
                <c:pt idx="455">
                  <c:v>66.5</c:v>
                </c:pt>
                <c:pt idx="456">
                  <c:v>66.5</c:v>
                </c:pt>
                <c:pt idx="457">
                  <c:v>66.5</c:v>
                </c:pt>
                <c:pt idx="458">
                  <c:v>66.5</c:v>
                </c:pt>
                <c:pt idx="459">
                  <c:v>66.5</c:v>
                </c:pt>
                <c:pt idx="460">
                  <c:v>66.5</c:v>
                </c:pt>
                <c:pt idx="461">
                  <c:v>66.5</c:v>
                </c:pt>
                <c:pt idx="462">
                  <c:v>66.5</c:v>
                </c:pt>
                <c:pt idx="463">
                  <c:v>66.5</c:v>
                </c:pt>
                <c:pt idx="464">
                  <c:v>66.5</c:v>
                </c:pt>
                <c:pt idx="465">
                  <c:v>66.5</c:v>
                </c:pt>
                <c:pt idx="466">
                  <c:v>66.5</c:v>
                </c:pt>
                <c:pt idx="467">
                  <c:v>66.5</c:v>
                </c:pt>
                <c:pt idx="468">
                  <c:v>66.5</c:v>
                </c:pt>
                <c:pt idx="469">
                  <c:v>66.5</c:v>
                </c:pt>
                <c:pt idx="470">
                  <c:v>66.5</c:v>
                </c:pt>
                <c:pt idx="471">
                  <c:v>57</c:v>
                </c:pt>
                <c:pt idx="472">
                  <c:v>57</c:v>
                </c:pt>
                <c:pt idx="473">
                  <c:v>57</c:v>
                </c:pt>
                <c:pt idx="474">
                  <c:v>57</c:v>
                </c:pt>
                <c:pt idx="475">
                  <c:v>57</c:v>
                </c:pt>
                <c:pt idx="476">
                  <c:v>57</c:v>
                </c:pt>
                <c:pt idx="477">
                  <c:v>57</c:v>
                </c:pt>
                <c:pt idx="478">
                  <c:v>57</c:v>
                </c:pt>
                <c:pt idx="479">
                  <c:v>57</c:v>
                </c:pt>
                <c:pt idx="480">
                  <c:v>57</c:v>
                </c:pt>
                <c:pt idx="481">
                  <c:v>57</c:v>
                </c:pt>
                <c:pt idx="482">
                  <c:v>57</c:v>
                </c:pt>
                <c:pt idx="483">
                  <c:v>57</c:v>
                </c:pt>
                <c:pt idx="484">
                  <c:v>57</c:v>
                </c:pt>
                <c:pt idx="485">
                  <c:v>57</c:v>
                </c:pt>
                <c:pt idx="486">
                  <c:v>57</c:v>
                </c:pt>
                <c:pt idx="487">
                  <c:v>57</c:v>
                </c:pt>
                <c:pt idx="488">
                  <c:v>57</c:v>
                </c:pt>
                <c:pt idx="489">
                  <c:v>57</c:v>
                </c:pt>
                <c:pt idx="490">
                  <c:v>57</c:v>
                </c:pt>
                <c:pt idx="491">
                  <c:v>57</c:v>
                </c:pt>
                <c:pt idx="492">
                  <c:v>57</c:v>
                </c:pt>
                <c:pt idx="493">
                  <c:v>57</c:v>
                </c:pt>
                <c:pt idx="494">
                  <c:v>57</c:v>
                </c:pt>
                <c:pt idx="495">
                  <c:v>57</c:v>
                </c:pt>
                <c:pt idx="496">
                  <c:v>57</c:v>
                </c:pt>
                <c:pt idx="497">
                  <c:v>57</c:v>
                </c:pt>
                <c:pt idx="498">
                  <c:v>57</c:v>
                </c:pt>
                <c:pt idx="499">
                  <c:v>57</c:v>
                </c:pt>
                <c:pt idx="500">
                  <c:v>57</c:v>
                </c:pt>
                <c:pt idx="501">
                  <c:v>57</c:v>
                </c:pt>
                <c:pt idx="502">
                  <c:v>57</c:v>
                </c:pt>
                <c:pt idx="503">
                  <c:v>57</c:v>
                </c:pt>
                <c:pt idx="504">
                  <c:v>57</c:v>
                </c:pt>
                <c:pt idx="505">
                  <c:v>57</c:v>
                </c:pt>
                <c:pt idx="506">
                  <c:v>57</c:v>
                </c:pt>
                <c:pt idx="507">
                  <c:v>57</c:v>
                </c:pt>
                <c:pt idx="508">
                  <c:v>57</c:v>
                </c:pt>
                <c:pt idx="509">
                  <c:v>57</c:v>
                </c:pt>
                <c:pt idx="510">
                  <c:v>57</c:v>
                </c:pt>
                <c:pt idx="511">
                  <c:v>57</c:v>
                </c:pt>
                <c:pt idx="512">
                  <c:v>57</c:v>
                </c:pt>
                <c:pt idx="513">
                  <c:v>57</c:v>
                </c:pt>
                <c:pt idx="514">
                  <c:v>57</c:v>
                </c:pt>
                <c:pt idx="515">
                  <c:v>57</c:v>
                </c:pt>
                <c:pt idx="516">
                  <c:v>57</c:v>
                </c:pt>
                <c:pt idx="517">
                  <c:v>57</c:v>
                </c:pt>
                <c:pt idx="518">
                  <c:v>57</c:v>
                </c:pt>
                <c:pt idx="519">
                  <c:v>57</c:v>
                </c:pt>
                <c:pt idx="520">
                  <c:v>57</c:v>
                </c:pt>
                <c:pt idx="521">
                  <c:v>57</c:v>
                </c:pt>
                <c:pt idx="522">
                  <c:v>57</c:v>
                </c:pt>
                <c:pt idx="523">
                  <c:v>57</c:v>
                </c:pt>
                <c:pt idx="524">
                  <c:v>57</c:v>
                </c:pt>
                <c:pt idx="525">
                  <c:v>57</c:v>
                </c:pt>
                <c:pt idx="526">
                  <c:v>57</c:v>
                </c:pt>
                <c:pt idx="527">
                  <c:v>57</c:v>
                </c:pt>
                <c:pt idx="528">
                  <c:v>57</c:v>
                </c:pt>
                <c:pt idx="529">
                  <c:v>57</c:v>
                </c:pt>
                <c:pt idx="530">
                  <c:v>57</c:v>
                </c:pt>
                <c:pt idx="531">
                  <c:v>47.5</c:v>
                </c:pt>
                <c:pt idx="532">
                  <c:v>47.5</c:v>
                </c:pt>
                <c:pt idx="533">
                  <c:v>47.5</c:v>
                </c:pt>
                <c:pt idx="534">
                  <c:v>47.5</c:v>
                </c:pt>
                <c:pt idx="535">
                  <c:v>47.5</c:v>
                </c:pt>
                <c:pt idx="536">
                  <c:v>47.5</c:v>
                </c:pt>
                <c:pt idx="537">
                  <c:v>47.5</c:v>
                </c:pt>
                <c:pt idx="538">
                  <c:v>47.5</c:v>
                </c:pt>
                <c:pt idx="539">
                  <c:v>47.5</c:v>
                </c:pt>
                <c:pt idx="540">
                  <c:v>47.5</c:v>
                </c:pt>
                <c:pt idx="541">
                  <c:v>47.5</c:v>
                </c:pt>
                <c:pt idx="542">
                  <c:v>47.5</c:v>
                </c:pt>
                <c:pt idx="543">
                  <c:v>47.5</c:v>
                </c:pt>
                <c:pt idx="544">
                  <c:v>47.5</c:v>
                </c:pt>
                <c:pt idx="545">
                  <c:v>47.5</c:v>
                </c:pt>
                <c:pt idx="546">
                  <c:v>47.5</c:v>
                </c:pt>
                <c:pt idx="547">
                  <c:v>47.5</c:v>
                </c:pt>
                <c:pt idx="548">
                  <c:v>47.5</c:v>
                </c:pt>
                <c:pt idx="549">
                  <c:v>47.5</c:v>
                </c:pt>
                <c:pt idx="550">
                  <c:v>47.5</c:v>
                </c:pt>
                <c:pt idx="551">
                  <c:v>47.5</c:v>
                </c:pt>
                <c:pt idx="552">
                  <c:v>47.5</c:v>
                </c:pt>
                <c:pt idx="553">
                  <c:v>47.5</c:v>
                </c:pt>
                <c:pt idx="554">
                  <c:v>47.5</c:v>
                </c:pt>
                <c:pt idx="555">
                  <c:v>47.5</c:v>
                </c:pt>
                <c:pt idx="556">
                  <c:v>47.5</c:v>
                </c:pt>
                <c:pt idx="557">
                  <c:v>47.5</c:v>
                </c:pt>
                <c:pt idx="558">
                  <c:v>47.5</c:v>
                </c:pt>
                <c:pt idx="559">
                  <c:v>57</c:v>
                </c:pt>
                <c:pt idx="560">
                  <c:v>57</c:v>
                </c:pt>
                <c:pt idx="561">
                  <c:v>57</c:v>
                </c:pt>
                <c:pt idx="562">
                  <c:v>57</c:v>
                </c:pt>
                <c:pt idx="563">
                  <c:v>57</c:v>
                </c:pt>
                <c:pt idx="564">
                  <c:v>57</c:v>
                </c:pt>
                <c:pt idx="565">
                  <c:v>57</c:v>
                </c:pt>
                <c:pt idx="566">
                  <c:v>57</c:v>
                </c:pt>
                <c:pt idx="567">
                  <c:v>57</c:v>
                </c:pt>
                <c:pt idx="568">
                  <c:v>57</c:v>
                </c:pt>
                <c:pt idx="569">
                  <c:v>57</c:v>
                </c:pt>
                <c:pt idx="570">
                  <c:v>57</c:v>
                </c:pt>
                <c:pt idx="571">
                  <c:v>57</c:v>
                </c:pt>
                <c:pt idx="572">
                  <c:v>57</c:v>
                </c:pt>
                <c:pt idx="573">
                  <c:v>57</c:v>
                </c:pt>
                <c:pt idx="574">
                  <c:v>57</c:v>
                </c:pt>
                <c:pt idx="575">
                  <c:v>57</c:v>
                </c:pt>
                <c:pt idx="576">
                  <c:v>57</c:v>
                </c:pt>
                <c:pt idx="577">
                  <c:v>57</c:v>
                </c:pt>
                <c:pt idx="578">
                  <c:v>57</c:v>
                </c:pt>
                <c:pt idx="579">
                  <c:v>57</c:v>
                </c:pt>
                <c:pt idx="580">
                  <c:v>57</c:v>
                </c:pt>
                <c:pt idx="581">
                  <c:v>57</c:v>
                </c:pt>
                <c:pt idx="582">
                  <c:v>57</c:v>
                </c:pt>
                <c:pt idx="583">
                  <c:v>57</c:v>
                </c:pt>
                <c:pt idx="584">
                  <c:v>57</c:v>
                </c:pt>
                <c:pt idx="585">
                  <c:v>57</c:v>
                </c:pt>
                <c:pt idx="586">
                  <c:v>57</c:v>
                </c:pt>
                <c:pt idx="587">
                  <c:v>57</c:v>
                </c:pt>
                <c:pt idx="588">
                  <c:v>57</c:v>
                </c:pt>
                <c:pt idx="589">
                  <c:v>57</c:v>
                </c:pt>
                <c:pt idx="590">
                  <c:v>57</c:v>
                </c:pt>
                <c:pt idx="591">
                  <c:v>57</c:v>
                </c:pt>
                <c:pt idx="592">
                  <c:v>57</c:v>
                </c:pt>
                <c:pt idx="593">
                  <c:v>57</c:v>
                </c:pt>
                <c:pt idx="594">
                  <c:v>57</c:v>
                </c:pt>
                <c:pt idx="595">
                  <c:v>57</c:v>
                </c:pt>
                <c:pt idx="596">
                  <c:v>57</c:v>
                </c:pt>
                <c:pt idx="597">
                  <c:v>57</c:v>
                </c:pt>
                <c:pt idx="598">
                  <c:v>57</c:v>
                </c:pt>
                <c:pt idx="599">
                  <c:v>57</c:v>
                </c:pt>
                <c:pt idx="600">
                  <c:v>57</c:v>
                </c:pt>
                <c:pt idx="601">
                  <c:v>57</c:v>
                </c:pt>
                <c:pt idx="602">
                  <c:v>57</c:v>
                </c:pt>
                <c:pt idx="603">
                  <c:v>57</c:v>
                </c:pt>
                <c:pt idx="604">
                  <c:v>57</c:v>
                </c:pt>
                <c:pt idx="605">
                  <c:v>57</c:v>
                </c:pt>
                <c:pt idx="606">
                  <c:v>57</c:v>
                </c:pt>
                <c:pt idx="607">
                  <c:v>57</c:v>
                </c:pt>
                <c:pt idx="608">
                  <c:v>57</c:v>
                </c:pt>
                <c:pt idx="609">
                  <c:v>57</c:v>
                </c:pt>
                <c:pt idx="610">
                  <c:v>57</c:v>
                </c:pt>
                <c:pt idx="611">
                  <c:v>57</c:v>
                </c:pt>
                <c:pt idx="612">
                  <c:v>57</c:v>
                </c:pt>
                <c:pt idx="613">
                  <c:v>57</c:v>
                </c:pt>
                <c:pt idx="614">
                  <c:v>57</c:v>
                </c:pt>
                <c:pt idx="615">
                  <c:v>57</c:v>
                </c:pt>
                <c:pt idx="616">
                  <c:v>57</c:v>
                </c:pt>
                <c:pt idx="617">
                  <c:v>57</c:v>
                </c:pt>
                <c:pt idx="618">
                  <c:v>57</c:v>
                </c:pt>
                <c:pt idx="619">
                  <c:v>57</c:v>
                </c:pt>
                <c:pt idx="620">
                  <c:v>57</c:v>
                </c:pt>
                <c:pt idx="621">
                  <c:v>57</c:v>
                </c:pt>
                <c:pt idx="622">
                  <c:v>57</c:v>
                </c:pt>
                <c:pt idx="623">
                  <c:v>57</c:v>
                </c:pt>
                <c:pt idx="624">
                  <c:v>57</c:v>
                </c:pt>
                <c:pt idx="625">
                  <c:v>57</c:v>
                </c:pt>
                <c:pt idx="626">
                  <c:v>57</c:v>
                </c:pt>
                <c:pt idx="627">
                  <c:v>57</c:v>
                </c:pt>
                <c:pt idx="628">
                  <c:v>57</c:v>
                </c:pt>
                <c:pt idx="629">
                  <c:v>57</c:v>
                </c:pt>
                <c:pt idx="630">
                  <c:v>57</c:v>
                </c:pt>
                <c:pt idx="631">
                  <c:v>57</c:v>
                </c:pt>
                <c:pt idx="632">
                  <c:v>57</c:v>
                </c:pt>
                <c:pt idx="633">
                  <c:v>57</c:v>
                </c:pt>
                <c:pt idx="634">
                  <c:v>57</c:v>
                </c:pt>
                <c:pt idx="635">
                  <c:v>57</c:v>
                </c:pt>
                <c:pt idx="636">
                  <c:v>57</c:v>
                </c:pt>
                <c:pt idx="637">
                  <c:v>57</c:v>
                </c:pt>
                <c:pt idx="638">
                  <c:v>57</c:v>
                </c:pt>
                <c:pt idx="639">
                  <c:v>57</c:v>
                </c:pt>
                <c:pt idx="640">
                  <c:v>57</c:v>
                </c:pt>
                <c:pt idx="641">
                  <c:v>57</c:v>
                </c:pt>
                <c:pt idx="642">
                  <c:v>57</c:v>
                </c:pt>
                <c:pt idx="643">
                  <c:v>57</c:v>
                </c:pt>
                <c:pt idx="644">
                  <c:v>57</c:v>
                </c:pt>
                <c:pt idx="645">
                  <c:v>57</c:v>
                </c:pt>
                <c:pt idx="646">
                  <c:v>57</c:v>
                </c:pt>
                <c:pt idx="647">
                  <c:v>57</c:v>
                </c:pt>
                <c:pt idx="648">
                  <c:v>57</c:v>
                </c:pt>
                <c:pt idx="649">
                  <c:v>57</c:v>
                </c:pt>
                <c:pt idx="650">
                  <c:v>57</c:v>
                </c:pt>
                <c:pt idx="651">
                  <c:v>57</c:v>
                </c:pt>
                <c:pt idx="652">
                  <c:v>57</c:v>
                </c:pt>
                <c:pt idx="653">
                  <c:v>57</c:v>
                </c:pt>
                <c:pt idx="654">
                  <c:v>57</c:v>
                </c:pt>
                <c:pt idx="655">
                  <c:v>57</c:v>
                </c:pt>
                <c:pt idx="656">
                  <c:v>57</c:v>
                </c:pt>
                <c:pt idx="657">
                  <c:v>57</c:v>
                </c:pt>
                <c:pt idx="658">
                  <c:v>57</c:v>
                </c:pt>
                <c:pt idx="659">
                  <c:v>57</c:v>
                </c:pt>
                <c:pt idx="660">
                  <c:v>57</c:v>
                </c:pt>
                <c:pt idx="661">
                  <c:v>57</c:v>
                </c:pt>
                <c:pt idx="662">
                  <c:v>57</c:v>
                </c:pt>
                <c:pt idx="663">
                  <c:v>57</c:v>
                </c:pt>
                <c:pt idx="664">
                  <c:v>57</c:v>
                </c:pt>
                <c:pt idx="665">
                  <c:v>57</c:v>
                </c:pt>
                <c:pt idx="666">
                  <c:v>57</c:v>
                </c:pt>
                <c:pt idx="667">
                  <c:v>57</c:v>
                </c:pt>
                <c:pt idx="668">
                  <c:v>57</c:v>
                </c:pt>
                <c:pt idx="669">
                  <c:v>57</c:v>
                </c:pt>
                <c:pt idx="670">
                  <c:v>57</c:v>
                </c:pt>
                <c:pt idx="671">
                  <c:v>57</c:v>
                </c:pt>
                <c:pt idx="672">
                  <c:v>57</c:v>
                </c:pt>
                <c:pt idx="673">
                  <c:v>57</c:v>
                </c:pt>
                <c:pt idx="674">
                  <c:v>57</c:v>
                </c:pt>
                <c:pt idx="675">
                  <c:v>57</c:v>
                </c:pt>
                <c:pt idx="676">
                  <c:v>57</c:v>
                </c:pt>
                <c:pt idx="677">
                  <c:v>57</c:v>
                </c:pt>
                <c:pt idx="678">
                  <c:v>57</c:v>
                </c:pt>
                <c:pt idx="679">
                  <c:v>57</c:v>
                </c:pt>
                <c:pt idx="680">
                  <c:v>57</c:v>
                </c:pt>
                <c:pt idx="681">
                  <c:v>57</c:v>
                </c:pt>
                <c:pt idx="682">
                  <c:v>57</c:v>
                </c:pt>
                <c:pt idx="683">
                  <c:v>57</c:v>
                </c:pt>
                <c:pt idx="684">
                  <c:v>57</c:v>
                </c:pt>
                <c:pt idx="685">
                  <c:v>57</c:v>
                </c:pt>
                <c:pt idx="686">
                  <c:v>57</c:v>
                </c:pt>
                <c:pt idx="687">
                  <c:v>57</c:v>
                </c:pt>
                <c:pt idx="688">
                  <c:v>57</c:v>
                </c:pt>
                <c:pt idx="689">
                  <c:v>57</c:v>
                </c:pt>
                <c:pt idx="690">
                  <c:v>57</c:v>
                </c:pt>
                <c:pt idx="691">
                  <c:v>57</c:v>
                </c:pt>
                <c:pt idx="692">
                  <c:v>57</c:v>
                </c:pt>
                <c:pt idx="693">
                  <c:v>57</c:v>
                </c:pt>
                <c:pt idx="694">
                  <c:v>57</c:v>
                </c:pt>
                <c:pt idx="695">
                  <c:v>57</c:v>
                </c:pt>
                <c:pt idx="696">
                  <c:v>57</c:v>
                </c:pt>
                <c:pt idx="697">
                  <c:v>57</c:v>
                </c:pt>
                <c:pt idx="698">
                  <c:v>57</c:v>
                </c:pt>
                <c:pt idx="699">
                  <c:v>57</c:v>
                </c:pt>
                <c:pt idx="700">
                  <c:v>57</c:v>
                </c:pt>
                <c:pt idx="701">
                  <c:v>57</c:v>
                </c:pt>
                <c:pt idx="702">
                  <c:v>57</c:v>
                </c:pt>
                <c:pt idx="703">
                  <c:v>57</c:v>
                </c:pt>
                <c:pt idx="704">
                  <c:v>57</c:v>
                </c:pt>
                <c:pt idx="705">
                  <c:v>57</c:v>
                </c:pt>
                <c:pt idx="706">
                  <c:v>57</c:v>
                </c:pt>
                <c:pt idx="707">
                  <c:v>57</c:v>
                </c:pt>
                <c:pt idx="708">
                  <c:v>57</c:v>
                </c:pt>
                <c:pt idx="709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C36-4D49-BAFF-D87D73D29806}"/>
            </c:ext>
          </c:extLst>
        </c:ser>
        <c:ser>
          <c:idx val="3"/>
          <c:order val="3"/>
          <c:tx>
            <c:v>道姓班定時ﾍﾟｰｽﾗｲﾝ</c:v>
          </c:tx>
          <c:spPr>
            <a:ln w="317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阪上班!$OP$268:$APW$268</c:f>
              <c:numCache>
                <c:formatCode>0_ </c:formatCode>
                <c:ptCount val="710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45.599999999999994</c:v>
                </c:pt>
                <c:pt idx="7">
                  <c:v>45.599999999999994</c:v>
                </c:pt>
                <c:pt idx="8">
                  <c:v>45.599999999999994</c:v>
                </c:pt>
                <c:pt idx="9">
                  <c:v>45.599999999999994</c:v>
                </c:pt>
                <c:pt idx="10">
                  <c:v>45.599999999999994</c:v>
                </c:pt>
                <c:pt idx="11">
                  <c:v>45.599999999999994</c:v>
                </c:pt>
                <c:pt idx="12">
                  <c:v>45.599999999999994</c:v>
                </c:pt>
                <c:pt idx="13">
                  <c:v>45.599999999999994</c:v>
                </c:pt>
                <c:pt idx="14">
                  <c:v>45.599999999999994</c:v>
                </c:pt>
                <c:pt idx="15">
                  <c:v>45.599999999999994</c:v>
                </c:pt>
                <c:pt idx="16">
                  <c:v>45.599999999999994</c:v>
                </c:pt>
                <c:pt idx="17">
                  <c:v>45.599999999999994</c:v>
                </c:pt>
                <c:pt idx="18">
                  <c:v>45.599999999999994</c:v>
                </c:pt>
                <c:pt idx="19">
                  <c:v>45.599999999999994</c:v>
                </c:pt>
                <c:pt idx="20">
                  <c:v>45.599999999999994</c:v>
                </c:pt>
                <c:pt idx="21">
                  <c:v>45.599999999999994</c:v>
                </c:pt>
                <c:pt idx="22">
                  <c:v>45.599999999999994</c:v>
                </c:pt>
                <c:pt idx="23">
                  <c:v>45.599999999999994</c:v>
                </c:pt>
                <c:pt idx="24">
                  <c:v>45.599999999999994</c:v>
                </c:pt>
                <c:pt idx="25">
                  <c:v>45.599999999999994</c:v>
                </c:pt>
                <c:pt idx="26">
                  <c:v>45.599999999999994</c:v>
                </c:pt>
                <c:pt idx="27">
                  <c:v>45.599999999999994</c:v>
                </c:pt>
                <c:pt idx="28">
                  <c:v>45.599999999999994</c:v>
                </c:pt>
                <c:pt idx="29">
                  <c:v>45.599999999999994</c:v>
                </c:pt>
                <c:pt idx="30">
                  <c:v>45.599999999999994</c:v>
                </c:pt>
                <c:pt idx="31">
                  <c:v>45.599999999999994</c:v>
                </c:pt>
                <c:pt idx="32">
                  <c:v>45.599999999999994</c:v>
                </c:pt>
                <c:pt idx="33">
                  <c:v>45.599999999999994</c:v>
                </c:pt>
                <c:pt idx="34">
                  <c:v>45.599999999999994</c:v>
                </c:pt>
                <c:pt idx="35">
                  <c:v>45.599999999999994</c:v>
                </c:pt>
                <c:pt idx="36">
                  <c:v>45.599999999999994</c:v>
                </c:pt>
                <c:pt idx="37">
                  <c:v>45.599999999999994</c:v>
                </c:pt>
                <c:pt idx="38">
                  <c:v>45.599999999999994</c:v>
                </c:pt>
                <c:pt idx="39">
                  <c:v>45.599999999999994</c:v>
                </c:pt>
                <c:pt idx="40">
                  <c:v>45.599999999999994</c:v>
                </c:pt>
                <c:pt idx="41">
                  <c:v>45.599999999999994</c:v>
                </c:pt>
                <c:pt idx="42">
                  <c:v>45.599999999999994</c:v>
                </c:pt>
                <c:pt idx="43">
                  <c:v>38</c:v>
                </c:pt>
                <c:pt idx="44">
                  <c:v>38</c:v>
                </c:pt>
                <c:pt idx="45">
                  <c:v>38</c:v>
                </c:pt>
                <c:pt idx="46">
                  <c:v>38</c:v>
                </c:pt>
                <c:pt idx="47">
                  <c:v>38</c:v>
                </c:pt>
                <c:pt idx="48">
                  <c:v>38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38</c:v>
                </c:pt>
                <c:pt idx="57">
                  <c:v>38</c:v>
                </c:pt>
                <c:pt idx="58">
                  <c:v>38</c:v>
                </c:pt>
                <c:pt idx="59">
                  <c:v>38</c:v>
                </c:pt>
                <c:pt idx="60">
                  <c:v>38</c:v>
                </c:pt>
                <c:pt idx="61">
                  <c:v>38</c:v>
                </c:pt>
                <c:pt idx="62">
                  <c:v>38</c:v>
                </c:pt>
                <c:pt idx="63">
                  <c:v>38</c:v>
                </c:pt>
                <c:pt idx="64">
                  <c:v>38</c:v>
                </c:pt>
                <c:pt idx="65">
                  <c:v>38</c:v>
                </c:pt>
                <c:pt idx="66">
                  <c:v>38</c:v>
                </c:pt>
                <c:pt idx="67">
                  <c:v>38</c:v>
                </c:pt>
                <c:pt idx="68">
                  <c:v>38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38</c:v>
                </c:pt>
                <c:pt idx="98">
                  <c:v>38</c:v>
                </c:pt>
                <c:pt idx="99">
                  <c:v>38</c:v>
                </c:pt>
                <c:pt idx="100">
                  <c:v>38</c:v>
                </c:pt>
                <c:pt idx="101">
                  <c:v>38</c:v>
                </c:pt>
                <c:pt idx="102">
                  <c:v>38</c:v>
                </c:pt>
                <c:pt idx="103">
                  <c:v>38</c:v>
                </c:pt>
                <c:pt idx="104">
                  <c:v>38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</c:v>
                </c:pt>
                <c:pt idx="112">
                  <c:v>38</c:v>
                </c:pt>
                <c:pt idx="113">
                  <c:v>38</c:v>
                </c:pt>
                <c:pt idx="114">
                  <c:v>38</c:v>
                </c:pt>
                <c:pt idx="115">
                  <c:v>38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38</c:v>
                </c:pt>
                <c:pt idx="120">
                  <c:v>38</c:v>
                </c:pt>
                <c:pt idx="121">
                  <c:v>45.599999999999994</c:v>
                </c:pt>
                <c:pt idx="122">
                  <c:v>45.599999999999994</c:v>
                </c:pt>
                <c:pt idx="123">
                  <c:v>45.599999999999994</c:v>
                </c:pt>
                <c:pt idx="124">
                  <c:v>45.599999999999994</c:v>
                </c:pt>
                <c:pt idx="125">
                  <c:v>45.599999999999994</c:v>
                </c:pt>
                <c:pt idx="126">
                  <c:v>45.599999999999994</c:v>
                </c:pt>
                <c:pt idx="127">
                  <c:v>45.599999999999994</c:v>
                </c:pt>
                <c:pt idx="128">
                  <c:v>45.599999999999994</c:v>
                </c:pt>
                <c:pt idx="129">
                  <c:v>45.599999999999994</c:v>
                </c:pt>
                <c:pt idx="130">
                  <c:v>45.599999999999994</c:v>
                </c:pt>
                <c:pt idx="131">
                  <c:v>45.599999999999994</c:v>
                </c:pt>
                <c:pt idx="132">
                  <c:v>45.599999999999994</c:v>
                </c:pt>
                <c:pt idx="133">
                  <c:v>45.599999999999994</c:v>
                </c:pt>
                <c:pt idx="134">
                  <c:v>45.599999999999994</c:v>
                </c:pt>
                <c:pt idx="135">
                  <c:v>45.599999999999994</c:v>
                </c:pt>
                <c:pt idx="136">
                  <c:v>45.599999999999994</c:v>
                </c:pt>
                <c:pt idx="137">
                  <c:v>45.599999999999994</c:v>
                </c:pt>
                <c:pt idx="138">
                  <c:v>45.599999999999994</c:v>
                </c:pt>
                <c:pt idx="139">
                  <c:v>45.599999999999994</c:v>
                </c:pt>
                <c:pt idx="140">
                  <c:v>45.599999999999994</c:v>
                </c:pt>
                <c:pt idx="141">
                  <c:v>45.599999999999994</c:v>
                </c:pt>
                <c:pt idx="142">
                  <c:v>45.599999999999994</c:v>
                </c:pt>
                <c:pt idx="143">
                  <c:v>45.599999999999994</c:v>
                </c:pt>
                <c:pt idx="144">
                  <c:v>45.599999999999994</c:v>
                </c:pt>
                <c:pt idx="145">
                  <c:v>45.599999999999994</c:v>
                </c:pt>
                <c:pt idx="146">
                  <c:v>45.599999999999994</c:v>
                </c:pt>
                <c:pt idx="147">
                  <c:v>45.599999999999994</c:v>
                </c:pt>
                <c:pt idx="148">
                  <c:v>45.599999999999994</c:v>
                </c:pt>
                <c:pt idx="149">
                  <c:v>45.599999999999994</c:v>
                </c:pt>
                <c:pt idx="150">
                  <c:v>45.599999999999994</c:v>
                </c:pt>
                <c:pt idx="151">
                  <c:v>45.599999999999994</c:v>
                </c:pt>
                <c:pt idx="152">
                  <c:v>45.599999999999994</c:v>
                </c:pt>
                <c:pt idx="153">
                  <c:v>45.599999999999994</c:v>
                </c:pt>
                <c:pt idx="154">
                  <c:v>45.599999999999994</c:v>
                </c:pt>
                <c:pt idx="155">
                  <c:v>45.599999999999994</c:v>
                </c:pt>
                <c:pt idx="156">
                  <c:v>45.599999999999994</c:v>
                </c:pt>
                <c:pt idx="157">
                  <c:v>45.599999999999994</c:v>
                </c:pt>
                <c:pt idx="158">
                  <c:v>45.599999999999994</c:v>
                </c:pt>
                <c:pt idx="159">
                  <c:v>45.599999999999994</c:v>
                </c:pt>
                <c:pt idx="160">
                  <c:v>38</c:v>
                </c:pt>
                <c:pt idx="161">
                  <c:v>38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</c:v>
                </c:pt>
                <c:pt idx="167">
                  <c:v>45.599999999999994</c:v>
                </c:pt>
                <c:pt idx="168">
                  <c:v>45.599999999999994</c:v>
                </c:pt>
                <c:pt idx="169">
                  <c:v>45.599999999999994</c:v>
                </c:pt>
                <c:pt idx="170">
                  <c:v>45.599999999999994</c:v>
                </c:pt>
                <c:pt idx="171">
                  <c:v>45.599999999999994</c:v>
                </c:pt>
                <c:pt idx="172">
                  <c:v>45.599999999999994</c:v>
                </c:pt>
                <c:pt idx="173">
                  <c:v>45.599999999999994</c:v>
                </c:pt>
                <c:pt idx="174">
                  <c:v>45.599999999999994</c:v>
                </c:pt>
                <c:pt idx="175">
                  <c:v>45.599999999999994</c:v>
                </c:pt>
                <c:pt idx="176">
                  <c:v>45.599999999999994</c:v>
                </c:pt>
                <c:pt idx="177">
                  <c:v>45.599999999999994</c:v>
                </c:pt>
                <c:pt idx="178">
                  <c:v>45.599999999999994</c:v>
                </c:pt>
                <c:pt idx="179">
                  <c:v>45.599999999999994</c:v>
                </c:pt>
                <c:pt idx="180">
                  <c:v>45.599999999999994</c:v>
                </c:pt>
                <c:pt idx="181">
                  <c:v>45.599999999999994</c:v>
                </c:pt>
                <c:pt idx="182">
                  <c:v>38</c:v>
                </c:pt>
                <c:pt idx="183">
                  <c:v>38</c:v>
                </c:pt>
                <c:pt idx="184">
                  <c:v>38</c:v>
                </c:pt>
                <c:pt idx="185">
                  <c:v>38</c:v>
                </c:pt>
                <c:pt idx="186">
                  <c:v>38</c:v>
                </c:pt>
                <c:pt idx="187">
                  <c:v>38</c:v>
                </c:pt>
                <c:pt idx="188">
                  <c:v>30.4</c:v>
                </c:pt>
                <c:pt idx="189">
                  <c:v>30.4</c:v>
                </c:pt>
                <c:pt idx="190">
                  <c:v>30.4</c:v>
                </c:pt>
                <c:pt idx="191">
                  <c:v>30.4</c:v>
                </c:pt>
                <c:pt idx="192">
                  <c:v>30.4</c:v>
                </c:pt>
                <c:pt idx="193">
                  <c:v>30.4</c:v>
                </c:pt>
                <c:pt idx="194">
                  <c:v>30.4</c:v>
                </c:pt>
                <c:pt idx="195">
                  <c:v>45.599999999999994</c:v>
                </c:pt>
                <c:pt idx="196">
                  <c:v>45.599999999999994</c:v>
                </c:pt>
                <c:pt idx="197">
                  <c:v>45.599999999999994</c:v>
                </c:pt>
                <c:pt idx="198">
                  <c:v>45.599999999999994</c:v>
                </c:pt>
                <c:pt idx="199">
                  <c:v>45.599999999999994</c:v>
                </c:pt>
                <c:pt idx="200">
                  <c:v>45.599999999999994</c:v>
                </c:pt>
                <c:pt idx="201">
                  <c:v>45.599999999999994</c:v>
                </c:pt>
                <c:pt idx="202">
                  <c:v>45.599999999999994</c:v>
                </c:pt>
                <c:pt idx="203">
                  <c:v>45.599999999999994</c:v>
                </c:pt>
                <c:pt idx="204">
                  <c:v>45.599999999999994</c:v>
                </c:pt>
                <c:pt idx="205">
                  <c:v>45.599999999999994</c:v>
                </c:pt>
                <c:pt idx="206">
                  <c:v>45.599999999999994</c:v>
                </c:pt>
                <c:pt idx="207">
                  <c:v>45.599999999999994</c:v>
                </c:pt>
                <c:pt idx="208">
                  <c:v>45.599999999999994</c:v>
                </c:pt>
                <c:pt idx="209">
                  <c:v>45.599999999999994</c:v>
                </c:pt>
                <c:pt idx="210">
                  <c:v>45.599999999999994</c:v>
                </c:pt>
                <c:pt idx="211">
                  <c:v>45.599999999999994</c:v>
                </c:pt>
                <c:pt idx="212">
                  <c:v>38</c:v>
                </c:pt>
                <c:pt idx="213">
                  <c:v>38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38</c:v>
                </c:pt>
                <c:pt idx="218">
                  <c:v>38</c:v>
                </c:pt>
                <c:pt idx="219">
                  <c:v>38</c:v>
                </c:pt>
                <c:pt idx="220">
                  <c:v>38</c:v>
                </c:pt>
                <c:pt idx="221">
                  <c:v>38</c:v>
                </c:pt>
                <c:pt idx="222">
                  <c:v>38</c:v>
                </c:pt>
                <c:pt idx="223">
                  <c:v>38</c:v>
                </c:pt>
                <c:pt idx="224">
                  <c:v>38</c:v>
                </c:pt>
                <c:pt idx="225">
                  <c:v>38</c:v>
                </c:pt>
                <c:pt idx="226">
                  <c:v>38</c:v>
                </c:pt>
                <c:pt idx="227">
                  <c:v>38</c:v>
                </c:pt>
                <c:pt idx="228">
                  <c:v>38</c:v>
                </c:pt>
                <c:pt idx="229">
                  <c:v>38</c:v>
                </c:pt>
                <c:pt idx="230">
                  <c:v>38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38</c:v>
                </c:pt>
                <c:pt idx="235">
                  <c:v>38</c:v>
                </c:pt>
                <c:pt idx="236">
                  <c:v>38</c:v>
                </c:pt>
                <c:pt idx="237">
                  <c:v>38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38</c:v>
                </c:pt>
                <c:pt idx="242">
                  <c:v>38</c:v>
                </c:pt>
                <c:pt idx="243">
                  <c:v>38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38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38</c:v>
                </c:pt>
                <c:pt idx="259">
                  <c:v>38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38</c:v>
                </c:pt>
                <c:pt idx="269">
                  <c:v>38</c:v>
                </c:pt>
                <c:pt idx="270">
                  <c:v>38</c:v>
                </c:pt>
                <c:pt idx="271">
                  <c:v>38</c:v>
                </c:pt>
                <c:pt idx="272">
                  <c:v>38</c:v>
                </c:pt>
                <c:pt idx="273">
                  <c:v>38</c:v>
                </c:pt>
                <c:pt idx="274">
                  <c:v>38</c:v>
                </c:pt>
                <c:pt idx="275">
                  <c:v>38</c:v>
                </c:pt>
                <c:pt idx="276">
                  <c:v>38</c:v>
                </c:pt>
                <c:pt idx="277">
                  <c:v>38</c:v>
                </c:pt>
                <c:pt idx="278">
                  <c:v>38</c:v>
                </c:pt>
                <c:pt idx="279">
                  <c:v>38</c:v>
                </c:pt>
                <c:pt idx="280">
                  <c:v>38</c:v>
                </c:pt>
                <c:pt idx="281">
                  <c:v>38</c:v>
                </c:pt>
                <c:pt idx="282">
                  <c:v>38</c:v>
                </c:pt>
                <c:pt idx="283">
                  <c:v>38</c:v>
                </c:pt>
                <c:pt idx="284">
                  <c:v>38</c:v>
                </c:pt>
                <c:pt idx="285">
                  <c:v>38</c:v>
                </c:pt>
                <c:pt idx="286">
                  <c:v>38</c:v>
                </c:pt>
                <c:pt idx="287">
                  <c:v>22.799999999999997</c:v>
                </c:pt>
                <c:pt idx="288">
                  <c:v>22.799999999999997</c:v>
                </c:pt>
                <c:pt idx="289">
                  <c:v>22.799999999999997</c:v>
                </c:pt>
                <c:pt idx="290">
                  <c:v>22.799999999999997</c:v>
                </c:pt>
                <c:pt idx="291">
                  <c:v>22.799999999999997</c:v>
                </c:pt>
                <c:pt idx="292">
                  <c:v>22.799999999999997</c:v>
                </c:pt>
                <c:pt idx="293">
                  <c:v>22.799999999999997</c:v>
                </c:pt>
                <c:pt idx="294">
                  <c:v>22.799999999999997</c:v>
                </c:pt>
                <c:pt idx="295">
                  <c:v>22.799999999999997</c:v>
                </c:pt>
                <c:pt idx="296">
                  <c:v>22.799999999999997</c:v>
                </c:pt>
                <c:pt idx="297">
                  <c:v>22.799999999999997</c:v>
                </c:pt>
                <c:pt idx="298">
                  <c:v>22.799999999999997</c:v>
                </c:pt>
                <c:pt idx="299">
                  <c:v>22.799999999999997</c:v>
                </c:pt>
                <c:pt idx="300">
                  <c:v>22.799999999999997</c:v>
                </c:pt>
                <c:pt idx="301">
                  <c:v>22.799999999999997</c:v>
                </c:pt>
                <c:pt idx="302">
                  <c:v>22.799999999999997</c:v>
                </c:pt>
                <c:pt idx="303">
                  <c:v>22.799999999999997</c:v>
                </c:pt>
                <c:pt idx="304">
                  <c:v>22.799999999999997</c:v>
                </c:pt>
                <c:pt idx="305">
                  <c:v>22.799999999999997</c:v>
                </c:pt>
                <c:pt idx="306">
                  <c:v>22.799999999999997</c:v>
                </c:pt>
                <c:pt idx="307">
                  <c:v>22.799999999999997</c:v>
                </c:pt>
                <c:pt idx="308">
                  <c:v>30.4</c:v>
                </c:pt>
                <c:pt idx="309">
                  <c:v>30.4</c:v>
                </c:pt>
                <c:pt idx="310">
                  <c:v>30.4</c:v>
                </c:pt>
                <c:pt idx="311">
                  <c:v>30.4</c:v>
                </c:pt>
                <c:pt idx="312">
                  <c:v>30.4</c:v>
                </c:pt>
                <c:pt idx="313">
                  <c:v>30.4</c:v>
                </c:pt>
                <c:pt idx="314">
                  <c:v>30.4</c:v>
                </c:pt>
                <c:pt idx="315">
                  <c:v>30.4</c:v>
                </c:pt>
                <c:pt idx="316">
                  <c:v>38</c:v>
                </c:pt>
                <c:pt idx="317">
                  <c:v>38</c:v>
                </c:pt>
                <c:pt idx="318">
                  <c:v>38</c:v>
                </c:pt>
                <c:pt idx="319">
                  <c:v>38</c:v>
                </c:pt>
                <c:pt idx="320">
                  <c:v>38</c:v>
                </c:pt>
                <c:pt idx="321">
                  <c:v>30.4</c:v>
                </c:pt>
                <c:pt idx="322">
                  <c:v>30.4</c:v>
                </c:pt>
                <c:pt idx="323">
                  <c:v>30.4</c:v>
                </c:pt>
                <c:pt idx="324">
                  <c:v>30.4</c:v>
                </c:pt>
                <c:pt idx="325">
                  <c:v>30.4</c:v>
                </c:pt>
                <c:pt idx="326">
                  <c:v>30.4</c:v>
                </c:pt>
                <c:pt idx="327">
                  <c:v>30.4</c:v>
                </c:pt>
                <c:pt idx="328">
                  <c:v>30.4</c:v>
                </c:pt>
                <c:pt idx="329">
                  <c:v>30.4</c:v>
                </c:pt>
                <c:pt idx="330">
                  <c:v>30.4</c:v>
                </c:pt>
                <c:pt idx="331">
                  <c:v>30.4</c:v>
                </c:pt>
                <c:pt idx="332">
                  <c:v>38</c:v>
                </c:pt>
                <c:pt idx="333">
                  <c:v>38</c:v>
                </c:pt>
                <c:pt idx="334">
                  <c:v>45.599999999999994</c:v>
                </c:pt>
                <c:pt idx="335">
                  <c:v>45.599999999999994</c:v>
                </c:pt>
                <c:pt idx="336">
                  <c:v>45.599999999999994</c:v>
                </c:pt>
                <c:pt idx="337">
                  <c:v>45.599999999999994</c:v>
                </c:pt>
                <c:pt idx="338">
                  <c:v>45.599999999999994</c:v>
                </c:pt>
                <c:pt idx="339">
                  <c:v>45.599999999999994</c:v>
                </c:pt>
                <c:pt idx="340">
                  <c:v>45.599999999999994</c:v>
                </c:pt>
                <c:pt idx="341">
                  <c:v>45.599999999999994</c:v>
                </c:pt>
                <c:pt idx="342">
                  <c:v>45.599999999999994</c:v>
                </c:pt>
                <c:pt idx="343">
                  <c:v>45.599999999999994</c:v>
                </c:pt>
                <c:pt idx="344">
                  <c:v>45.599999999999994</c:v>
                </c:pt>
                <c:pt idx="345">
                  <c:v>45.599999999999994</c:v>
                </c:pt>
                <c:pt idx="346">
                  <c:v>45.599999999999994</c:v>
                </c:pt>
                <c:pt idx="347">
                  <c:v>45.599999999999994</c:v>
                </c:pt>
                <c:pt idx="348">
                  <c:v>45.599999999999994</c:v>
                </c:pt>
                <c:pt idx="349">
                  <c:v>45.599999999999994</c:v>
                </c:pt>
                <c:pt idx="350">
                  <c:v>45.599999999999994</c:v>
                </c:pt>
                <c:pt idx="351">
                  <c:v>45.599999999999994</c:v>
                </c:pt>
                <c:pt idx="352">
                  <c:v>45.599999999999994</c:v>
                </c:pt>
                <c:pt idx="353">
                  <c:v>45.599999999999994</c:v>
                </c:pt>
                <c:pt idx="354">
                  <c:v>45.599999999999994</c:v>
                </c:pt>
                <c:pt idx="355">
                  <c:v>45.599999999999994</c:v>
                </c:pt>
                <c:pt idx="356">
                  <c:v>45.599999999999994</c:v>
                </c:pt>
                <c:pt idx="357">
                  <c:v>45.599999999999994</c:v>
                </c:pt>
                <c:pt idx="358">
                  <c:v>45.599999999999994</c:v>
                </c:pt>
                <c:pt idx="359">
                  <c:v>45.599999999999994</c:v>
                </c:pt>
                <c:pt idx="360">
                  <c:v>45.599999999999994</c:v>
                </c:pt>
                <c:pt idx="361">
                  <c:v>45.599999999999994</c:v>
                </c:pt>
                <c:pt idx="362">
                  <c:v>45.599999999999994</c:v>
                </c:pt>
                <c:pt idx="363">
                  <c:v>45.599999999999994</c:v>
                </c:pt>
                <c:pt idx="364">
                  <c:v>45.599999999999994</c:v>
                </c:pt>
                <c:pt idx="365">
                  <c:v>45.599999999999994</c:v>
                </c:pt>
                <c:pt idx="366">
                  <c:v>45.599999999999994</c:v>
                </c:pt>
                <c:pt idx="367">
                  <c:v>45.599999999999994</c:v>
                </c:pt>
                <c:pt idx="368">
                  <c:v>45.599999999999994</c:v>
                </c:pt>
                <c:pt idx="369">
                  <c:v>45.599999999999994</c:v>
                </c:pt>
                <c:pt idx="370">
                  <c:v>45.599999999999994</c:v>
                </c:pt>
                <c:pt idx="371">
                  <c:v>45.599999999999994</c:v>
                </c:pt>
                <c:pt idx="372">
                  <c:v>45.599999999999994</c:v>
                </c:pt>
                <c:pt idx="373">
                  <c:v>45.599999999999994</c:v>
                </c:pt>
                <c:pt idx="374">
                  <c:v>45.599999999999994</c:v>
                </c:pt>
                <c:pt idx="375">
                  <c:v>45.599999999999994</c:v>
                </c:pt>
                <c:pt idx="376">
                  <c:v>45.599999999999994</c:v>
                </c:pt>
                <c:pt idx="377">
                  <c:v>45.599999999999994</c:v>
                </c:pt>
                <c:pt idx="378">
                  <c:v>45.599999999999994</c:v>
                </c:pt>
                <c:pt idx="379">
                  <c:v>45.599999999999994</c:v>
                </c:pt>
                <c:pt idx="380">
                  <c:v>45.599999999999994</c:v>
                </c:pt>
                <c:pt idx="381">
                  <c:v>45.599999999999994</c:v>
                </c:pt>
                <c:pt idx="382">
                  <c:v>45.599999999999994</c:v>
                </c:pt>
                <c:pt idx="383">
                  <c:v>45.599999999999994</c:v>
                </c:pt>
                <c:pt idx="384">
                  <c:v>45.599999999999994</c:v>
                </c:pt>
                <c:pt idx="385">
                  <c:v>45.599999999999994</c:v>
                </c:pt>
                <c:pt idx="386">
                  <c:v>45.599999999999994</c:v>
                </c:pt>
                <c:pt idx="387">
                  <c:v>45.599999999999994</c:v>
                </c:pt>
                <c:pt idx="388">
                  <c:v>45.599999999999994</c:v>
                </c:pt>
                <c:pt idx="389">
                  <c:v>45.599999999999994</c:v>
                </c:pt>
                <c:pt idx="390">
                  <c:v>45.599999999999994</c:v>
                </c:pt>
                <c:pt idx="391">
                  <c:v>45.599999999999994</c:v>
                </c:pt>
                <c:pt idx="392">
                  <c:v>45.599999999999994</c:v>
                </c:pt>
                <c:pt idx="393">
                  <c:v>45.599999999999994</c:v>
                </c:pt>
                <c:pt idx="394">
                  <c:v>45.599999999999994</c:v>
                </c:pt>
                <c:pt idx="395">
                  <c:v>45.599999999999994</c:v>
                </c:pt>
                <c:pt idx="396">
                  <c:v>53.199999999999996</c:v>
                </c:pt>
                <c:pt idx="397">
                  <c:v>53.199999999999996</c:v>
                </c:pt>
                <c:pt idx="398">
                  <c:v>53.199999999999996</c:v>
                </c:pt>
                <c:pt idx="399">
                  <c:v>53.199999999999996</c:v>
                </c:pt>
                <c:pt idx="400">
                  <c:v>53.199999999999996</c:v>
                </c:pt>
                <c:pt idx="401">
                  <c:v>53.199999999999996</c:v>
                </c:pt>
                <c:pt idx="402">
                  <c:v>53.199999999999996</c:v>
                </c:pt>
                <c:pt idx="403">
                  <c:v>53.199999999999996</c:v>
                </c:pt>
                <c:pt idx="404">
                  <c:v>53.199999999999996</c:v>
                </c:pt>
                <c:pt idx="405">
                  <c:v>53.199999999999996</c:v>
                </c:pt>
                <c:pt idx="406">
                  <c:v>53.199999999999996</c:v>
                </c:pt>
                <c:pt idx="407">
                  <c:v>53.199999999999996</c:v>
                </c:pt>
                <c:pt idx="408">
                  <c:v>53.199999999999996</c:v>
                </c:pt>
                <c:pt idx="409">
                  <c:v>53.199999999999996</c:v>
                </c:pt>
                <c:pt idx="410">
                  <c:v>53.199999999999996</c:v>
                </c:pt>
                <c:pt idx="411">
                  <c:v>53.199999999999996</c:v>
                </c:pt>
                <c:pt idx="412">
                  <c:v>53.199999999999996</c:v>
                </c:pt>
                <c:pt idx="413">
                  <c:v>53.199999999999996</c:v>
                </c:pt>
                <c:pt idx="414">
                  <c:v>53.199999999999996</c:v>
                </c:pt>
                <c:pt idx="415">
                  <c:v>53.199999999999996</c:v>
                </c:pt>
                <c:pt idx="416">
                  <c:v>53.199999999999996</c:v>
                </c:pt>
                <c:pt idx="417">
                  <c:v>53.199999999999996</c:v>
                </c:pt>
                <c:pt idx="418">
                  <c:v>53.199999999999996</c:v>
                </c:pt>
                <c:pt idx="419">
                  <c:v>53.199999999999996</c:v>
                </c:pt>
                <c:pt idx="420">
                  <c:v>53.199999999999996</c:v>
                </c:pt>
                <c:pt idx="421">
                  <c:v>53.199999999999996</c:v>
                </c:pt>
                <c:pt idx="422">
                  <c:v>53.199999999999996</c:v>
                </c:pt>
                <c:pt idx="423">
                  <c:v>53.199999999999996</c:v>
                </c:pt>
                <c:pt idx="424">
                  <c:v>53.199999999999996</c:v>
                </c:pt>
                <c:pt idx="425">
                  <c:v>53.199999999999996</c:v>
                </c:pt>
                <c:pt idx="426">
                  <c:v>53.199999999999996</c:v>
                </c:pt>
                <c:pt idx="427">
                  <c:v>53.199999999999996</c:v>
                </c:pt>
                <c:pt idx="428">
                  <c:v>53.199999999999996</c:v>
                </c:pt>
                <c:pt idx="429">
                  <c:v>53.199999999999996</c:v>
                </c:pt>
                <c:pt idx="430">
                  <c:v>53.199999999999996</c:v>
                </c:pt>
                <c:pt idx="431">
                  <c:v>53.199999999999996</c:v>
                </c:pt>
                <c:pt idx="432">
                  <c:v>53.199999999999996</c:v>
                </c:pt>
                <c:pt idx="433">
                  <c:v>53.199999999999996</c:v>
                </c:pt>
                <c:pt idx="434">
                  <c:v>53.199999999999996</c:v>
                </c:pt>
                <c:pt idx="435">
                  <c:v>53.199999999999996</c:v>
                </c:pt>
                <c:pt idx="436">
                  <c:v>53.199999999999996</c:v>
                </c:pt>
                <c:pt idx="437">
                  <c:v>53.199999999999996</c:v>
                </c:pt>
                <c:pt idx="438">
                  <c:v>53.199999999999996</c:v>
                </c:pt>
                <c:pt idx="439">
                  <c:v>53.199999999999996</c:v>
                </c:pt>
                <c:pt idx="440">
                  <c:v>53.199999999999996</c:v>
                </c:pt>
                <c:pt idx="441">
                  <c:v>53.199999999999996</c:v>
                </c:pt>
                <c:pt idx="442">
                  <c:v>53.199999999999996</c:v>
                </c:pt>
                <c:pt idx="443">
                  <c:v>53.199999999999996</c:v>
                </c:pt>
                <c:pt idx="444">
                  <c:v>53.199999999999996</c:v>
                </c:pt>
                <c:pt idx="445">
                  <c:v>53.199999999999996</c:v>
                </c:pt>
                <c:pt idx="446">
                  <c:v>53.199999999999996</c:v>
                </c:pt>
                <c:pt idx="447">
                  <c:v>53.199999999999996</c:v>
                </c:pt>
                <c:pt idx="448">
                  <c:v>53.199999999999996</c:v>
                </c:pt>
                <c:pt idx="449">
                  <c:v>53.199999999999996</c:v>
                </c:pt>
                <c:pt idx="450">
                  <c:v>53.199999999999996</c:v>
                </c:pt>
                <c:pt idx="451">
                  <c:v>53.199999999999996</c:v>
                </c:pt>
                <c:pt idx="452">
                  <c:v>53.199999999999996</c:v>
                </c:pt>
                <c:pt idx="453">
                  <c:v>53.199999999999996</c:v>
                </c:pt>
                <c:pt idx="454">
                  <c:v>53.199999999999996</c:v>
                </c:pt>
                <c:pt idx="455">
                  <c:v>53.199999999999996</c:v>
                </c:pt>
                <c:pt idx="456">
                  <c:v>53.199999999999996</c:v>
                </c:pt>
                <c:pt idx="457">
                  <c:v>53.199999999999996</c:v>
                </c:pt>
                <c:pt idx="458">
                  <c:v>53.199999999999996</c:v>
                </c:pt>
                <c:pt idx="459">
                  <c:v>53.199999999999996</c:v>
                </c:pt>
                <c:pt idx="460">
                  <c:v>53.199999999999996</c:v>
                </c:pt>
                <c:pt idx="461">
                  <c:v>53.199999999999996</c:v>
                </c:pt>
                <c:pt idx="462">
                  <c:v>53.199999999999996</c:v>
                </c:pt>
                <c:pt idx="463">
                  <c:v>53.199999999999996</c:v>
                </c:pt>
                <c:pt idx="464">
                  <c:v>53.199999999999996</c:v>
                </c:pt>
                <c:pt idx="465">
                  <c:v>53.199999999999996</c:v>
                </c:pt>
                <c:pt idx="466">
                  <c:v>53.199999999999996</c:v>
                </c:pt>
                <c:pt idx="467">
                  <c:v>53.199999999999996</c:v>
                </c:pt>
                <c:pt idx="468">
                  <c:v>53.199999999999996</c:v>
                </c:pt>
                <c:pt idx="469">
                  <c:v>53.199999999999996</c:v>
                </c:pt>
                <c:pt idx="470">
                  <c:v>53.199999999999996</c:v>
                </c:pt>
                <c:pt idx="471">
                  <c:v>45.599999999999994</c:v>
                </c:pt>
                <c:pt idx="472">
                  <c:v>45.599999999999994</c:v>
                </c:pt>
                <c:pt idx="473">
                  <c:v>45.599999999999994</c:v>
                </c:pt>
                <c:pt idx="474">
                  <c:v>45.599999999999994</c:v>
                </c:pt>
                <c:pt idx="475">
                  <c:v>45.599999999999994</c:v>
                </c:pt>
                <c:pt idx="476">
                  <c:v>45.599999999999994</c:v>
                </c:pt>
                <c:pt idx="477">
                  <c:v>45.599999999999994</c:v>
                </c:pt>
                <c:pt idx="478">
                  <c:v>45.599999999999994</c:v>
                </c:pt>
                <c:pt idx="479">
                  <c:v>45.599999999999994</c:v>
                </c:pt>
                <c:pt idx="480">
                  <c:v>45.599999999999994</c:v>
                </c:pt>
                <c:pt idx="481">
                  <c:v>45.599999999999994</c:v>
                </c:pt>
                <c:pt idx="482">
                  <c:v>45.599999999999994</c:v>
                </c:pt>
                <c:pt idx="483">
                  <c:v>45.599999999999994</c:v>
                </c:pt>
                <c:pt idx="484">
                  <c:v>45.599999999999994</c:v>
                </c:pt>
                <c:pt idx="485">
                  <c:v>45.599999999999994</c:v>
                </c:pt>
                <c:pt idx="486">
                  <c:v>45.599999999999994</c:v>
                </c:pt>
                <c:pt idx="487">
                  <c:v>45.599999999999994</c:v>
                </c:pt>
                <c:pt idx="488">
                  <c:v>45.599999999999994</c:v>
                </c:pt>
                <c:pt idx="489">
                  <c:v>45.599999999999994</c:v>
                </c:pt>
                <c:pt idx="490">
                  <c:v>45.599999999999994</c:v>
                </c:pt>
                <c:pt idx="491">
                  <c:v>45.599999999999994</c:v>
                </c:pt>
                <c:pt idx="492">
                  <c:v>45.599999999999994</c:v>
                </c:pt>
                <c:pt idx="493">
                  <c:v>45.599999999999994</c:v>
                </c:pt>
                <c:pt idx="494">
                  <c:v>45.599999999999994</c:v>
                </c:pt>
                <c:pt idx="495">
                  <c:v>45.599999999999994</c:v>
                </c:pt>
                <c:pt idx="496">
                  <c:v>45.599999999999994</c:v>
                </c:pt>
                <c:pt idx="497">
                  <c:v>45.599999999999994</c:v>
                </c:pt>
                <c:pt idx="498">
                  <c:v>45.599999999999994</c:v>
                </c:pt>
                <c:pt idx="499">
                  <c:v>45.599999999999994</c:v>
                </c:pt>
                <c:pt idx="500">
                  <c:v>45.599999999999994</c:v>
                </c:pt>
                <c:pt idx="501">
                  <c:v>45.599999999999994</c:v>
                </c:pt>
                <c:pt idx="502">
                  <c:v>45.599999999999994</c:v>
                </c:pt>
                <c:pt idx="503">
                  <c:v>45.599999999999994</c:v>
                </c:pt>
                <c:pt idx="504">
                  <c:v>45.599999999999994</c:v>
                </c:pt>
                <c:pt idx="505">
                  <c:v>45.599999999999994</c:v>
                </c:pt>
                <c:pt idx="506">
                  <c:v>45.599999999999994</c:v>
                </c:pt>
                <c:pt idx="507">
                  <c:v>45.599999999999994</c:v>
                </c:pt>
                <c:pt idx="508">
                  <c:v>45.599999999999994</c:v>
                </c:pt>
                <c:pt idx="509">
                  <c:v>45.599999999999994</c:v>
                </c:pt>
                <c:pt idx="510">
                  <c:v>45.599999999999994</c:v>
                </c:pt>
                <c:pt idx="511">
                  <c:v>45.599999999999994</c:v>
                </c:pt>
                <c:pt idx="512">
                  <c:v>45.599999999999994</c:v>
                </c:pt>
                <c:pt idx="513">
                  <c:v>45.599999999999994</c:v>
                </c:pt>
                <c:pt idx="514">
                  <c:v>45.599999999999994</c:v>
                </c:pt>
                <c:pt idx="515">
                  <c:v>45.599999999999994</c:v>
                </c:pt>
                <c:pt idx="516">
                  <c:v>45.599999999999994</c:v>
                </c:pt>
                <c:pt idx="517">
                  <c:v>45.599999999999994</c:v>
                </c:pt>
                <c:pt idx="518">
                  <c:v>45.599999999999994</c:v>
                </c:pt>
                <c:pt idx="519">
                  <c:v>45.599999999999994</c:v>
                </c:pt>
                <c:pt idx="520">
                  <c:v>45.599999999999994</c:v>
                </c:pt>
                <c:pt idx="521">
                  <c:v>45.599999999999994</c:v>
                </c:pt>
                <c:pt idx="522">
                  <c:v>45.599999999999994</c:v>
                </c:pt>
                <c:pt idx="523">
                  <c:v>45.599999999999994</c:v>
                </c:pt>
                <c:pt idx="524">
                  <c:v>45.599999999999994</c:v>
                </c:pt>
                <c:pt idx="525">
                  <c:v>45.599999999999994</c:v>
                </c:pt>
                <c:pt idx="526">
                  <c:v>45.599999999999994</c:v>
                </c:pt>
                <c:pt idx="527">
                  <c:v>45.599999999999994</c:v>
                </c:pt>
                <c:pt idx="528">
                  <c:v>45.599999999999994</c:v>
                </c:pt>
                <c:pt idx="529">
                  <c:v>45.599999999999994</c:v>
                </c:pt>
                <c:pt idx="530">
                  <c:v>45.599999999999994</c:v>
                </c:pt>
                <c:pt idx="531">
                  <c:v>38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</c:v>
                </c:pt>
                <c:pt idx="538">
                  <c:v>38</c:v>
                </c:pt>
                <c:pt idx="539">
                  <c:v>38</c:v>
                </c:pt>
                <c:pt idx="540">
                  <c:v>38</c:v>
                </c:pt>
                <c:pt idx="541">
                  <c:v>38</c:v>
                </c:pt>
                <c:pt idx="542">
                  <c:v>38</c:v>
                </c:pt>
                <c:pt idx="543">
                  <c:v>38</c:v>
                </c:pt>
                <c:pt idx="544">
                  <c:v>38</c:v>
                </c:pt>
                <c:pt idx="545">
                  <c:v>38</c:v>
                </c:pt>
                <c:pt idx="546">
                  <c:v>38</c:v>
                </c:pt>
                <c:pt idx="547">
                  <c:v>38</c:v>
                </c:pt>
                <c:pt idx="548">
                  <c:v>38</c:v>
                </c:pt>
                <c:pt idx="549">
                  <c:v>38</c:v>
                </c:pt>
                <c:pt idx="550">
                  <c:v>38</c:v>
                </c:pt>
                <c:pt idx="551">
                  <c:v>38</c:v>
                </c:pt>
                <c:pt idx="552">
                  <c:v>38</c:v>
                </c:pt>
                <c:pt idx="553">
                  <c:v>38</c:v>
                </c:pt>
                <c:pt idx="554">
                  <c:v>38</c:v>
                </c:pt>
                <c:pt idx="555">
                  <c:v>38</c:v>
                </c:pt>
                <c:pt idx="556">
                  <c:v>38</c:v>
                </c:pt>
                <c:pt idx="557">
                  <c:v>38</c:v>
                </c:pt>
                <c:pt idx="558">
                  <c:v>38</c:v>
                </c:pt>
                <c:pt idx="559">
                  <c:v>45.599999999999994</c:v>
                </c:pt>
                <c:pt idx="560">
                  <c:v>45.599999999999994</c:v>
                </c:pt>
                <c:pt idx="561">
                  <c:v>45.599999999999994</c:v>
                </c:pt>
                <c:pt idx="562">
                  <c:v>45.599999999999994</c:v>
                </c:pt>
                <c:pt idx="563">
                  <c:v>45.599999999999994</c:v>
                </c:pt>
                <c:pt idx="564">
                  <c:v>45.599999999999994</c:v>
                </c:pt>
                <c:pt idx="565">
                  <c:v>45.599999999999994</c:v>
                </c:pt>
                <c:pt idx="566">
                  <c:v>45.599999999999994</c:v>
                </c:pt>
                <c:pt idx="567">
                  <c:v>45.599999999999994</c:v>
                </c:pt>
                <c:pt idx="568">
                  <c:v>45.599999999999994</c:v>
                </c:pt>
                <c:pt idx="569">
                  <c:v>45.599999999999994</c:v>
                </c:pt>
                <c:pt idx="570">
                  <c:v>45.599999999999994</c:v>
                </c:pt>
                <c:pt idx="571">
                  <c:v>45.599999999999994</c:v>
                </c:pt>
                <c:pt idx="572">
                  <c:v>45.599999999999994</c:v>
                </c:pt>
                <c:pt idx="573">
                  <c:v>45.599999999999994</c:v>
                </c:pt>
                <c:pt idx="574">
                  <c:v>45.599999999999994</c:v>
                </c:pt>
                <c:pt idx="575">
                  <c:v>45.599999999999994</c:v>
                </c:pt>
                <c:pt idx="576">
                  <c:v>45.599999999999994</c:v>
                </c:pt>
                <c:pt idx="577">
                  <c:v>45.599999999999994</c:v>
                </c:pt>
                <c:pt idx="578">
                  <c:v>45.599999999999994</c:v>
                </c:pt>
                <c:pt idx="579">
                  <c:v>45.599999999999994</c:v>
                </c:pt>
                <c:pt idx="580">
                  <c:v>45.599999999999994</c:v>
                </c:pt>
                <c:pt idx="581">
                  <c:v>45.599999999999994</c:v>
                </c:pt>
                <c:pt idx="582">
                  <c:v>45.599999999999994</c:v>
                </c:pt>
                <c:pt idx="583">
                  <c:v>45.599999999999994</c:v>
                </c:pt>
                <c:pt idx="584">
                  <c:v>45.599999999999994</c:v>
                </c:pt>
                <c:pt idx="585">
                  <c:v>45.599999999999994</c:v>
                </c:pt>
                <c:pt idx="586">
                  <c:v>45.599999999999994</c:v>
                </c:pt>
                <c:pt idx="587">
                  <c:v>45.599999999999994</c:v>
                </c:pt>
                <c:pt idx="588">
                  <c:v>45.599999999999994</c:v>
                </c:pt>
                <c:pt idx="589">
                  <c:v>45.599999999999994</c:v>
                </c:pt>
                <c:pt idx="590">
                  <c:v>45.599999999999994</c:v>
                </c:pt>
                <c:pt idx="591">
                  <c:v>45.599999999999994</c:v>
                </c:pt>
                <c:pt idx="592">
                  <c:v>45.599999999999994</c:v>
                </c:pt>
                <c:pt idx="593">
                  <c:v>45.599999999999994</c:v>
                </c:pt>
                <c:pt idx="594">
                  <c:v>45.599999999999994</c:v>
                </c:pt>
                <c:pt idx="595">
                  <c:v>45.599999999999994</c:v>
                </c:pt>
                <c:pt idx="596">
                  <c:v>45.599999999999994</c:v>
                </c:pt>
                <c:pt idx="597">
                  <c:v>45.599999999999994</c:v>
                </c:pt>
                <c:pt idx="598">
                  <c:v>45.599999999999994</c:v>
                </c:pt>
                <c:pt idx="599">
                  <c:v>45.599999999999994</c:v>
                </c:pt>
                <c:pt idx="600">
                  <c:v>45.599999999999994</c:v>
                </c:pt>
                <c:pt idx="601">
                  <c:v>45.599999999999994</c:v>
                </c:pt>
                <c:pt idx="602">
                  <c:v>45.599999999999994</c:v>
                </c:pt>
                <c:pt idx="603">
                  <c:v>45.599999999999994</c:v>
                </c:pt>
                <c:pt idx="604">
                  <c:v>45.599999999999994</c:v>
                </c:pt>
                <c:pt idx="605">
                  <c:v>45.599999999999994</c:v>
                </c:pt>
                <c:pt idx="606">
                  <c:v>45.599999999999994</c:v>
                </c:pt>
                <c:pt idx="607">
                  <c:v>45.599999999999994</c:v>
                </c:pt>
                <c:pt idx="608">
                  <c:v>45.599999999999994</c:v>
                </c:pt>
                <c:pt idx="609">
                  <c:v>45.599999999999994</c:v>
                </c:pt>
                <c:pt idx="610">
                  <c:v>45.599999999999994</c:v>
                </c:pt>
                <c:pt idx="611">
                  <c:v>45.599999999999994</c:v>
                </c:pt>
                <c:pt idx="612">
                  <c:v>45.599999999999994</c:v>
                </c:pt>
                <c:pt idx="613">
                  <c:v>45.599999999999994</c:v>
                </c:pt>
                <c:pt idx="614">
                  <c:v>45.599999999999994</c:v>
                </c:pt>
                <c:pt idx="615">
                  <c:v>45.599999999999994</c:v>
                </c:pt>
                <c:pt idx="616">
                  <c:v>45.599999999999994</c:v>
                </c:pt>
                <c:pt idx="617">
                  <c:v>45.599999999999994</c:v>
                </c:pt>
                <c:pt idx="618">
                  <c:v>45.599999999999994</c:v>
                </c:pt>
                <c:pt idx="619">
                  <c:v>45.599999999999994</c:v>
                </c:pt>
                <c:pt idx="620">
                  <c:v>45.599999999999994</c:v>
                </c:pt>
                <c:pt idx="621">
                  <c:v>45.599999999999994</c:v>
                </c:pt>
                <c:pt idx="622">
                  <c:v>45.599999999999994</c:v>
                </c:pt>
                <c:pt idx="623">
                  <c:v>45.599999999999994</c:v>
                </c:pt>
                <c:pt idx="624">
                  <c:v>45.599999999999994</c:v>
                </c:pt>
                <c:pt idx="625">
                  <c:v>45.599999999999994</c:v>
                </c:pt>
                <c:pt idx="626">
                  <c:v>45.599999999999994</c:v>
                </c:pt>
                <c:pt idx="627">
                  <c:v>45.599999999999994</c:v>
                </c:pt>
                <c:pt idx="628">
                  <c:v>45.599999999999994</c:v>
                </c:pt>
                <c:pt idx="629">
                  <c:v>45.599999999999994</c:v>
                </c:pt>
                <c:pt idx="630">
                  <c:v>45.599999999999994</c:v>
                </c:pt>
                <c:pt idx="631">
                  <c:v>45.599999999999994</c:v>
                </c:pt>
                <c:pt idx="632">
                  <c:v>45.599999999999994</c:v>
                </c:pt>
                <c:pt idx="633">
                  <c:v>45.599999999999994</c:v>
                </c:pt>
                <c:pt idx="634">
                  <c:v>45.599999999999994</c:v>
                </c:pt>
                <c:pt idx="635">
                  <c:v>45.599999999999994</c:v>
                </c:pt>
                <c:pt idx="636">
                  <c:v>45.599999999999994</c:v>
                </c:pt>
                <c:pt idx="637">
                  <c:v>45.599999999999994</c:v>
                </c:pt>
                <c:pt idx="638">
                  <c:v>45.599999999999994</c:v>
                </c:pt>
                <c:pt idx="639">
                  <c:v>45.599999999999994</c:v>
                </c:pt>
                <c:pt idx="640">
                  <c:v>45.599999999999994</c:v>
                </c:pt>
                <c:pt idx="641">
                  <c:v>45.599999999999994</c:v>
                </c:pt>
                <c:pt idx="642">
                  <c:v>45.599999999999994</c:v>
                </c:pt>
                <c:pt idx="643">
                  <c:v>45.599999999999994</c:v>
                </c:pt>
                <c:pt idx="644">
                  <c:v>45.599999999999994</c:v>
                </c:pt>
                <c:pt idx="645">
                  <c:v>45.599999999999994</c:v>
                </c:pt>
                <c:pt idx="646">
                  <c:v>45.599999999999994</c:v>
                </c:pt>
                <c:pt idx="647">
                  <c:v>45.599999999999994</c:v>
                </c:pt>
                <c:pt idx="648">
                  <c:v>45.599999999999994</c:v>
                </c:pt>
                <c:pt idx="649">
                  <c:v>45.599999999999994</c:v>
                </c:pt>
                <c:pt idx="650">
                  <c:v>45.599999999999994</c:v>
                </c:pt>
                <c:pt idx="651">
                  <c:v>45.599999999999994</c:v>
                </c:pt>
                <c:pt idx="652">
                  <c:v>45.599999999999994</c:v>
                </c:pt>
                <c:pt idx="653">
                  <c:v>45.599999999999994</c:v>
                </c:pt>
                <c:pt idx="654">
                  <c:v>45.599999999999994</c:v>
                </c:pt>
                <c:pt idx="655">
                  <c:v>45.599999999999994</c:v>
                </c:pt>
                <c:pt idx="656">
                  <c:v>45.599999999999994</c:v>
                </c:pt>
                <c:pt idx="657">
                  <c:v>45.599999999999994</c:v>
                </c:pt>
                <c:pt idx="658">
                  <c:v>45.599999999999994</c:v>
                </c:pt>
                <c:pt idx="659">
                  <c:v>45.599999999999994</c:v>
                </c:pt>
                <c:pt idx="660">
                  <c:v>45.599999999999994</c:v>
                </c:pt>
                <c:pt idx="661">
                  <c:v>45.599999999999994</c:v>
                </c:pt>
                <c:pt idx="662">
                  <c:v>45.599999999999994</c:v>
                </c:pt>
                <c:pt idx="663">
                  <c:v>45.599999999999994</c:v>
                </c:pt>
                <c:pt idx="664">
                  <c:v>45.599999999999994</c:v>
                </c:pt>
                <c:pt idx="665">
                  <c:v>45.599999999999994</c:v>
                </c:pt>
                <c:pt idx="666">
                  <c:v>45.599999999999994</c:v>
                </c:pt>
                <c:pt idx="667">
                  <c:v>45.599999999999994</c:v>
                </c:pt>
                <c:pt idx="668">
                  <c:v>45.599999999999994</c:v>
                </c:pt>
                <c:pt idx="669">
                  <c:v>45.599999999999994</c:v>
                </c:pt>
                <c:pt idx="670">
                  <c:v>45.599999999999994</c:v>
                </c:pt>
                <c:pt idx="671">
                  <c:v>45.599999999999994</c:v>
                </c:pt>
                <c:pt idx="672">
                  <c:v>45.599999999999994</c:v>
                </c:pt>
                <c:pt idx="673">
                  <c:v>45.599999999999994</c:v>
                </c:pt>
                <c:pt idx="674">
                  <c:v>45.599999999999994</c:v>
                </c:pt>
                <c:pt idx="675">
                  <c:v>45.599999999999994</c:v>
                </c:pt>
                <c:pt idx="676">
                  <c:v>45.599999999999994</c:v>
                </c:pt>
                <c:pt idx="677">
                  <c:v>45.599999999999994</c:v>
                </c:pt>
                <c:pt idx="678">
                  <c:v>45.599999999999994</c:v>
                </c:pt>
                <c:pt idx="679">
                  <c:v>45.599999999999994</c:v>
                </c:pt>
                <c:pt idx="680">
                  <c:v>45.599999999999994</c:v>
                </c:pt>
                <c:pt idx="681">
                  <c:v>45.599999999999994</c:v>
                </c:pt>
                <c:pt idx="682">
                  <c:v>45.599999999999994</c:v>
                </c:pt>
                <c:pt idx="683">
                  <c:v>45.599999999999994</c:v>
                </c:pt>
                <c:pt idx="684">
                  <c:v>45.599999999999994</c:v>
                </c:pt>
                <c:pt idx="685">
                  <c:v>45.599999999999994</c:v>
                </c:pt>
                <c:pt idx="686">
                  <c:v>45.599999999999994</c:v>
                </c:pt>
                <c:pt idx="687">
                  <c:v>45.599999999999994</c:v>
                </c:pt>
                <c:pt idx="688">
                  <c:v>45.599999999999994</c:v>
                </c:pt>
                <c:pt idx="689">
                  <c:v>45.599999999999994</c:v>
                </c:pt>
                <c:pt idx="690">
                  <c:v>45.599999999999994</c:v>
                </c:pt>
                <c:pt idx="691">
                  <c:v>45.599999999999994</c:v>
                </c:pt>
                <c:pt idx="692">
                  <c:v>45.599999999999994</c:v>
                </c:pt>
                <c:pt idx="693">
                  <c:v>45.599999999999994</c:v>
                </c:pt>
                <c:pt idx="694">
                  <c:v>45.599999999999994</c:v>
                </c:pt>
                <c:pt idx="695">
                  <c:v>45.599999999999994</c:v>
                </c:pt>
                <c:pt idx="696">
                  <c:v>45.599999999999994</c:v>
                </c:pt>
                <c:pt idx="697">
                  <c:v>45.599999999999994</c:v>
                </c:pt>
                <c:pt idx="698">
                  <c:v>45.599999999999994</c:v>
                </c:pt>
                <c:pt idx="699">
                  <c:v>45.599999999999994</c:v>
                </c:pt>
                <c:pt idx="700">
                  <c:v>45.599999999999994</c:v>
                </c:pt>
                <c:pt idx="701">
                  <c:v>45.599999999999994</c:v>
                </c:pt>
                <c:pt idx="702">
                  <c:v>45.599999999999994</c:v>
                </c:pt>
                <c:pt idx="703">
                  <c:v>45.599999999999994</c:v>
                </c:pt>
                <c:pt idx="704">
                  <c:v>45.599999999999994</c:v>
                </c:pt>
                <c:pt idx="705">
                  <c:v>45.599999999999994</c:v>
                </c:pt>
                <c:pt idx="706">
                  <c:v>45.599999999999994</c:v>
                </c:pt>
                <c:pt idx="707">
                  <c:v>45.599999999999994</c:v>
                </c:pt>
                <c:pt idx="708">
                  <c:v>45.599999999999994</c:v>
                </c:pt>
                <c:pt idx="709">
                  <c:v>45.599999999999994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C36-4D49-BAFF-D87D73D29806}"/>
            </c:ext>
          </c:extLst>
        </c:ser>
        <c:ser>
          <c:idx val="4"/>
          <c:order val="4"/>
          <c:tx>
            <c:v>週平均時間</c:v>
          </c:tx>
          <c:spPr>
            <a:ln w="317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val>
            <c:numRef>
              <c:f>道姓班!$OP$194:$APW$194</c:f>
              <c:numCache>
                <c:formatCode>0_ </c:formatCode>
                <c:ptCount val="710"/>
                <c:pt idx="1">
                  <c:v>40.799999999999997</c:v>
                </c:pt>
                <c:pt idx="8">
                  <c:v>50</c:v>
                </c:pt>
                <c:pt idx="15">
                  <c:v>51.2</c:v>
                </c:pt>
                <c:pt idx="22">
                  <c:v>44</c:v>
                </c:pt>
                <c:pt idx="29">
                  <c:v>48</c:v>
                </c:pt>
                <c:pt idx="36">
                  <c:v>48</c:v>
                </c:pt>
                <c:pt idx="43">
                  <c:v>41.6</c:v>
                </c:pt>
                <c:pt idx="50">
                  <c:v>38</c:v>
                </c:pt>
                <c:pt idx="57">
                  <c:v>38.444444444444443</c:v>
                </c:pt>
                <c:pt idx="64">
                  <c:v>43</c:v>
                </c:pt>
                <c:pt idx="71">
                  <c:v>39.200000000000003</c:v>
                </c:pt>
                <c:pt idx="78">
                  <c:v>38.4</c:v>
                </c:pt>
                <c:pt idx="85">
                  <c:v>40</c:v>
                </c:pt>
                <c:pt idx="92">
                  <c:v>38.4</c:v>
                </c:pt>
                <c:pt idx="99">
                  <c:v>44</c:v>
                </c:pt>
                <c:pt idx="106">
                  <c:v>37.333333333333336</c:v>
                </c:pt>
                <c:pt idx="113">
                  <c:v>42.4</c:v>
                </c:pt>
                <c:pt idx="120">
                  <c:v>46.6</c:v>
                </c:pt>
                <c:pt idx="127">
                  <c:v>50.4</c:v>
                </c:pt>
                <c:pt idx="134">
                  <c:v>52.5</c:v>
                </c:pt>
                <c:pt idx="141">
                  <c:v>51.4</c:v>
                </c:pt>
                <c:pt idx="148">
                  <c:v>48.8</c:v>
                </c:pt>
                <c:pt idx="155">
                  <c:v>38.6</c:v>
                </c:pt>
                <c:pt idx="162">
                  <c:v>33.799999999999997</c:v>
                </c:pt>
                <c:pt idx="169">
                  <c:v>42.4</c:v>
                </c:pt>
                <c:pt idx="176">
                  <c:v>40.799999999999997</c:v>
                </c:pt>
                <c:pt idx="183">
                  <c:v>42</c:v>
                </c:pt>
                <c:pt idx="190">
                  <c:v>34.200000000000003</c:v>
                </c:pt>
                <c:pt idx="197">
                  <c:v>46.6</c:v>
                </c:pt>
                <c:pt idx="211">
                  <c:v>43.8</c:v>
                </c:pt>
                <c:pt idx="218">
                  <c:v>43.2</c:v>
                </c:pt>
                <c:pt idx="225">
                  <c:v>42.4</c:v>
                </c:pt>
                <c:pt idx="232">
                  <c:v>39.6</c:v>
                </c:pt>
                <c:pt idx="239">
                  <c:v>43</c:v>
                </c:pt>
                <c:pt idx="246">
                  <c:v>41</c:v>
                </c:pt>
                <c:pt idx="253">
                  <c:v>43.6</c:v>
                </c:pt>
                <c:pt idx="260">
                  <c:v>42.6</c:v>
                </c:pt>
                <c:pt idx="267">
                  <c:v>34.25</c:v>
                </c:pt>
                <c:pt idx="274">
                  <c:v>38.4</c:v>
                </c:pt>
                <c:pt idx="281">
                  <c:v>41.8</c:v>
                </c:pt>
                <c:pt idx="288">
                  <c:v>25.75</c:v>
                </c:pt>
                <c:pt idx="295">
                  <c:v>22.4</c:v>
                </c:pt>
                <c:pt idx="302">
                  <c:v>24</c:v>
                </c:pt>
                <c:pt idx="309">
                  <c:v>39</c:v>
                </c:pt>
                <c:pt idx="316">
                  <c:v>48.4</c:v>
                </c:pt>
                <c:pt idx="323">
                  <c:v>41.6</c:v>
                </c:pt>
                <c:pt idx="330">
                  <c:v>43.6</c:v>
                </c:pt>
                <c:pt idx="337">
                  <c:v>46.1</c:v>
                </c:pt>
                <c:pt idx="351">
                  <c:v>49.2</c:v>
                </c:pt>
                <c:pt idx="358">
                  <c:v>44.75</c:v>
                </c:pt>
                <c:pt idx="365">
                  <c:v>43.6</c:v>
                </c:pt>
                <c:pt idx="372">
                  <c:v>46.6</c:v>
                </c:pt>
                <c:pt idx="379">
                  <c:v>45</c:v>
                </c:pt>
                <c:pt idx="386">
                  <c:v>43.5</c:v>
                </c:pt>
                <c:pt idx="393">
                  <c:v>44.2</c:v>
                </c:pt>
                <c:pt idx="400">
                  <c:v>57.5</c:v>
                </c:pt>
                <c:pt idx="407">
                  <c:v>57</c:v>
                </c:pt>
                <c:pt idx="414">
                  <c:v>56.4</c:v>
                </c:pt>
                <c:pt idx="421">
                  <c:v>46.25</c:v>
                </c:pt>
                <c:pt idx="428">
                  <c:v>48.2</c:v>
                </c:pt>
                <c:pt idx="435">
                  <c:v>55</c:v>
                </c:pt>
                <c:pt idx="442">
                  <c:v>52</c:v>
                </c:pt>
                <c:pt idx="449">
                  <c:v>53.6</c:v>
                </c:pt>
                <c:pt idx="456">
                  <c:v>56.6</c:v>
                </c:pt>
                <c:pt idx="463">
                  <c:v>61.5</c:v>
                </c:pt>
                <c:pt idx="470">
                  <c:v>38</c:v>
                </c:pt>
                <c:pt idx="477">
                  <c:v>46</c:v>
                </c:pt>
                <c:pt idx="484">
                  <c:v>38.799999999999997</c:v>
                </c:pt>
                <c:pt idx="491">
                  <c:v>35</c:v>
                </c:pt>
                <c:pt idx="498">
                  <c:v>44.7</c:v>
                </c:pt>
                <c:pt idx="505">
                  <c:v>32.4</c:v>
                </c:pt>
                <c:pt idx="512">
                  <c:v>19.2</c:v>
                </c:pt>
                <c:pt idx="519">
                  <c:v>28</c:v>
                </c:pt>
                <c:pt idx="526">
                  <c:v>24.6</c:v>
                </c:pt>
                <c:pt idx="533">
                  <c:v>25.8</c:v>
                </c:pt>
                <c:pt idx="540">
                  <c:v>31.2</c:v>
                </c:pt>
                <c:pt idx="547">
                  <c:v>42.5</c:v>
                </c:pt>
                <c:pt idx="554">
                  <c:v>33.467823826666667</c:v>
                </c:pt>
                <c:pt idx="561">
                  <c:v>35.461363825143948</c:v>
                </c:pt>
                <c:pt idx="568">
                  <c:v>16</c:v>
                </c:pt>
                <c:pt idx="575">
                  <c:v>43.767552061021377</c:v>
                </c:pt>
                <c:pt idx="582">
                  <c:v>60.529291857495402</c:v>
                </c:pt>
                <c:pt idx="589">
                  <c:v>40.094524062265386</c:v>
                </c:pt>
                <c:pt idx="596">
                  <c:v>29.190011949012835</c:v>
                </c:pt>
                <c:pt idx="603">
                  <c:v>23.368531231673085</c:v>
                </c:pt>
                <c:pt idx="610">
                  <c:v>16</c:v>
                </c:pt>
                <c:pt idx="617">
                  <c:v>19.766916776355774</c:v>
                </c:pt>
                <c:pt idx="624">
                  <c:v>21.437820213417535</c:v>
                </c:pt>
                <c:pt idx="631">
                  <c:v>8</c:v>
                </c:pt>
                <c:pt idx="638">
                  <c:v>4.8</c:v>
                </c:pt>
                <c:pt idx="645">
                  <c:v>3.5759865224995999</c:v>
                </c:pt>
                <c:pt idx="652">
                  <c:v>12.465463865596666</c:v>
                </c:pt>
                <c:pt idx="659">
                  <c:v>9.6</c:v>
                </c:pt>
                <c:pt idx="666">
                  <c:v>15.553193163340399</c:v>
                </c:pt>
                <c:pt idx="673">
                  <c:v>12</c:v>
                </c:pt>
                <c:pt idx="680">
                  <c:v>3.2</c:v>
                </c:pt>
                <c:pt idx="687">
                  <c:v>12.8</c:v>
                </c:pt>
                <c:pt idx="694">
                  <c:v>9.6</c:v>
                </c:pt>
                <c:pt idx="701">
                  <c:v>11.8</c:v>
                </c:pt>
                <c:pt idx="70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C36-4D49-BAFF-D87D73D29806}"/>
            </c:ext>
          </c:extLst>
        </c:ser>
        <c:ser>
          <c:idx val="5"/>
          <c:order val="5"/>
          <c:tx>
            <c:v>道姓班4H残業ペース</c:v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阪上班!$OP$266:$APW$266</c:f>
              <c:numCache>
                <c:formatCode>General</c:formatCode>
                <c:ptCount val="710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  <c:pt idx="4">
                  <c:v>57</c:v>
                </c:pt>
                <c:pt idx="5">
                  <c:v>57</c:v>
                </c:pt>
                <c:pt idx="6">
                  <c:v>68.399999999999991</c:v>
                </c:pt>
                <c:pt idx="7">
                  <c:v>68.399999999999991</c:v>
                </c:pt>
                <c:pt idx="8">
                  <c:v>68.399999999999991</c:v>
                </c:pt>
                <c:pt idx="9">
                  <c:v>68.399999999999991</c:v>
                </c:pt>
                <c:pt idx="10">
                  <c:v>68.399999999999991</c:v>
                </c:pt>
                <c:pt idx="11">
                  <c:v>68.399999999999991</c:v>
                </c:pt>
                <c:pt idx="12">
                  <c:v>68.399999999999991</c:v>
                </c:pt>
                <c:pt idx="13">
                  <c:v>68.399999999999991</c:v>
                </c:pt>
                <c:pt idx="14">
                  <c:v>68.399999999999991</c:v>
                </c:pt>
                <c:pt idx="15">
                  <c:v>68.399999999999991</c:v>
                </c:pt>
                <c:pt idx="16">
                  <c:v>68.399999999999991</c:v>
                </c:pt>
                <c:pt idx="17">
                  <c:v>68.399999999999991</c:v>
                </c:pt>
                <c:pt idx="18">
                  <c:v>68.399999999999991</c:v>
                </c:pt>
                <c:pt idx="19">
                  <c:v>68.399999999999991</c:v>
                </c:pt>
                <c:pt idx="20">
                  <c:v>68.399999999999991</c:v>
                </c:pt>
                <c:pt idx="21">
                  <c:v>68.399999999999991</c:v>
                </c:pt>
                <c:pt idx="22">
                  <c:v>68.399999999999991</c:v>
                </c:pt>
                <c:pt idx="23">
                  <c:v>68.399999999999991</c:v>
                </c:pt>
                <c:pt idx="24">
                  <c:v>68.399999999999991</c:v>
                </c:pt>
                <c:pt idx="25">
                  <c:v>68.399999999999991</c:v>
                </c:pt>
                <c:pt idx="26">
                  <c:v>68.399999999999991</c:v>
                </c:pt>
                <c:pt idx="27">
                  <c:v>68.399999999999991</c:v>
                </c:pt>
                <c:pt idx="28">
                  <c:v>68.399999999999991</c:v>
                </c:pt>
                <c:pt idx="29">
                  <c:v>68.399999999999991</c:v>
                </c:pt>
                <c:pt idx="30">
                  <c:v>68.399999999999991</c:v>
                </c:pt>
                <c:pt idx="31">
                  <c:v>68.399999999999991</c:v>
                </c:pt>
                <c:pt idx="32">
                  <c:v>68.399999999999991</c:v>
                </c:pt>
                <c:pt idx="33">
                  <c:v>68.399999999999991</c:v>
                </c:pt>
                <c:pt idx="34">
                  <c:v>68.399999999999991</c:v>
                </c:pt>
                <c:pt idx="35">
                  <c:v>68.399999999999991</c:v>
                </c:pt>
                <c:pt idx="36">
                  <c:v>68.399999999999991</c:v>
                </c:pt>
                <c:pt idx="37">
                  <c:v>68.399999999999991</c:v>
                </c:pt>
                <c:pt idx="38">
                  <c:v>68.399999999999991</c:v>
                </c:pt>
                <c:pt idx="39">
                  <c:v>68.399999999999991</c:v>
                </c:pt>
                <c:pt idx="40">
                  <c:v>68.399999999999991</c:v>
                </c:pt>
                <c:pt idx="41">
                  <c:v>68.399999999999991</c:v>
                </c:pt>
                <c:pt idx="42">
                  <c:v>68.399999999999991</c:v>
                </c:pt>
                <c:pt idx="43">
                  <c:v>57</c:v>
                </c:pt>
                <c:pt idx="44">
                  <c:v>57</c:v>
                </c:pt>
                <c:pt idx="45">
                  <c:v>57</c:v>
                </c:pt>
                <c:pt idx="46">
                  <c:v>57</c:v>
                </c:pt>
                <c:pt idx="47">
                  <c:v>57</c:v>
                </c:pt>
                <c:pt idx="48">
                  <c:v>57</c:v>
                </c:pt>
                <c:pt idx="49">
                  <c:v>57</c:v>
                </c:pt>
                <c:pt idx="50">
                  <c:v>57</c:v>
                </c:pt>
                <c:pt idx="51">
                  <c:v>57</c:v>
                </c:pt>
                <c:pt idx="52">
                  <c:v>57</c:v>
                </c:pt>
                <c:pt idx="53">
                  <c:v>57</c:v>
                </c:pt>
                <c:pt idx="54">
                  <c:v>57</c:v>
                </c:pt>
                <c:pt idx="55">
                  <c:v>57</c:v>
                </c:pt>
                <c:pt idx="56">
                  <c:v>57</c:v>
                </c:pt>
                <c:pt idx="57">
                  <c:v>57</c:v>
                </c:pt>
                <c:pt idx="58">
                  <c:v>57</c:v>
                </c:pt>
                <c:pt idx="59">
                  <c:v>57</c:v>
                </c:pt>
                <c:pt idx="60">
                  <c:v>57</c:v>
                </c:pt>
                <c:pt idx="61">
                  <c:v>57</c:v>
                </c:pt>
                <c:pt idx="62">
                  <c:v>57</c:v>
                </c:pt>
                <c:pt idx="63">
                  <c:v>57</c:v>
                </c:pt>
                <c:pt idx="64">
                  <c:v>57</c:v>
                </c:pt>
                <c:pt idx="65">
                  <c:v>57</c:v>
                </c:pt>
                <c:pt idx="66">
                  <c:v>57</c:v>
                </c:pt>
                <c:pt idx="67">
                  <c:v>57</c:v>
                </c:pt>
                <c:pt idx="68">
                  <c:v>57</c:v>
                </c:pt>
                <c:pt idx="69">
                  <c:v>57</c:v>
                </c:pt>
                <c:pt idx="70">
                  <c:v>57</c:v>
                </c:pt>
                <c:pt idx="71">
                  <c:v>57</c:v>
                </c:pt>
                <c:pt idx="72">
                  <c:v>57</c:v>
                </c:pt>
                <c:pt idx="73">
                  <c:v>57</c:v>
                </c:pt>
                <c:pt idx="74">
                  <c:v>57</c:v>
                </c:pt>
                <c:pt idx="75">
                  <c:v>57</c:v>
                </c:pt>
                <c:pt idx="76">
                  <c:v>57</c:v>
                </c:pt>
                <c:pt idx="77">
                  <c:v>57</c:v>
                </c:pt>
                <c:pt idx="78">
                  <c:v>57</c:v>
                </c:pt>
                <c:pt idx="79">
                  <c:v>57</c:v>
                </c:pt>
                <c:pt idx="80">
                  <c:v>57</c:v>
                </c:pt>
                <c:pt idx="81">
                  <c:v>57</c:v>
                </c:pt>
                <c:pt idx="82">
                  <c:v>57</c:v>
                </c:pt>
                <c:pt idx="83">
                  <c:v>57</c:v>
                </c:pt>
                <c:pt idx="84">
                  <c:v>57</c:v>
                </c:pt>
                <c:pt idx="85">
                  <c:v>57</c:v>
                </c:pt>
                <c:pt idx="86">
                  <c:v>57</c:v>
                </c:pt>
                <c:pt idx="87">
                  <c:v>57</c:v>
                </c:pt>
                <c:pt idx="88">
                  <c:v>57</c:v>
                </c:pt>
                <c:pt idx="89">
                  <c:v>57</c:v>
                </c:pt>
                <c:pt idx="90">
                  <c:v>57</c:v>
                </c:pt>
                <c:pt idx="91">
                  <c:v>57</c:v>
                </c:pt>
                <c:pt idx="92">
                  <c:v>57</c:v>
                </c:pt>
                <c:pt idx="93">
                  <c:v>57</c:v>
                </c:pt>
                <c:pt idx="94">
                  <c:v>57</c:v>
                </c:pt>
                <c:pt idx="95">
                  <c:v>57</c:v>
                </c:pt>
                <c:pt idx="96">
                  <c:v>57</c:v>
                </c:pt>
                <c:pt idx="97">
                  <c:v>57</c:v>
                </c:pt>
                <c:pt idx="98">
                  <c:v>57</c:v>
                </c:pt>
                <c:pt idx="99">
                  <c:v>57</c:v>
                </c:pt>
                <c:pt idx="100">
                  <c:v>57</c:v>
                </c:pt>
                <c:pt idx="101">
                  <c:v>57</c:v>
                </c:pt>
                <c:pt idx="102">
                  <c:v>57</c:v>
                </c:pt>
                <c:pt idx="103">
                  <c:v>57</c:v>
                </c:pt>
                <c:pt idx="104">
                  <c:v>57</c:v>
                </c:pt>
                <c:pt idx="105">
                  <c:v>57</c:v>
                </c:pt>
                <c:pt idx="106">
                  <c:v>57</c:v>
                </c:pt>
                <c:pt idx="107">
                  <c:v>57</c:v>
                </c:pt>
                <c:pt idx="108">
                  <c:v>57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57</c:v>
                </c:pt>
                <c:pt idx="113">
                  <c:v>57</c:v>
                </c:pt>
                <c:pt idx="114">
                  <c:v>57</c:v>
                </c:pt>
                <c:pt idx="115">
                  <c:v>57</c:v>
                </c:pt>
                <c:pt idx="116">
                  <c:v>57</c:v>
                </c:pt>
                <c:pt idx="117">
                  <c:v>57</c:v>
                </c:pt>
                <c:pt idx="118">
                  <c:v>57</c:v>
                </c:pt>
                <c:pt idx="119">
                  <c:v>57</c:v>
                </c:pt>
                <c:pt idx="120">
                  <c:v>57</c:v>
                </c:pt>
                <c:pt idx="121">
                  <c:v>68.399999999999991</c:v>
                </c:pt>
                <c:pt idx="122">
                  <c:v>68.399999999999991</c:v>
                </c:pt>
                <c:pt idx="123">
                  <c:v>68.399999999999991</c:v>
                </c:pt>
                <c:pt idx="124">
                  <c:v>68.399999999999991</c:v>
                </c:pt>
                <c:pt idx="125">
                  <c:v>68.399999999999991</c:v>
                </c:pt>
                <c:pt idx="126">
                  <c:v>68.399999999999991</c:v>
                </c:pt>
                <c:pt idx="127">
                  <c:v>68.399999999999991</c:v>
                </c:pt>
                <c:pt idx="128">
                  <c:v>68.399999999999991</c:v>
                </c:pt>
                <c:pt idx="129">
                  <c:v>68.399999999999991</c:v>
                </c:pt>
                <c:pt idx="130">
                  <c:v>68.399999999999991</c:v>
                </c:pt>
                <c:pt idx="131">
                  <c:v>68.399999999999991</c:v>
                </c:pt>
                <c:pt idx="132">
                  <c:v>68.399999999999991</c:v>
                </c:pt>
                <c:pt idx="133">
                  <c:v>68.399999999999991</c:v>
                </c:pt>
                <c:pt idx="134">
                  <c:v>68.399999999999991</c:v>
                </c:pt>
                <c:pt idx="135">
                  <c:v>68.399999999999991</c:v>
                </c:pt>
                <c:pt idx="136">
                  <c:v>68.399999999999991</c:v>
                </c:pt>
                <c:pt idx="137">
                  <c:v>68.399999999999991</c:v>
                </c:pt>
                <c:pt idx="138">
                  <c:v>68.399999999999991</c:v>
                </c:pt>
                <c:pt idx="139">
                  <c:v>68.399999999999991</c:v>
                </c:pt>
                <c:pt idx="140">
                  <c:v>68.399999999999991</c:v>
                </c:pt>
                <c:pt idx="141">
                  <c:v>68.399999999999991</c:v>
                </c:pt>
                <c:pt idx="142">
                  <c:v>68.399999999999991</c:v>
                </c:pt>
                <c:pt idx="143">
                  <c:v>68.399999999999991</c:v>
                </c:pt>
                <c:pt idx="144">
                  <c:v>68.399999999999991</c:v>
                </c:pt>
                <c:pt idx="145">
                  <c:v>68.399999999999991</c:v>
                </c:pt>
                <c:pt idx="146">
                  <c:v>68.399999999999991</c:v>
                </c:pt>
                <c:pt idx="147">
                  <c:v>68.399999999999991</c:v>
                </c:pt>
                <c:pt idx="148">
                  <c:v>68.399999999999991</c:v>
                </c:pt>
                <c:pt idx="149">
                  <c:v>68.399999999999991</c:v>
                </c:pt>
                <c:pt idx="150">
                  <c:v>68.399999999999991</c:v>
                </c:pt>
                <c:pt idx="151">
                  <c:v>68.399999999999991</c:v>
                </c:pt>
                <c:pt idx="152">
                  <c:v>68.399999999999991</c:v>
                </c:pt>
                <c:pt idx="153">
                  <c:v>68.399999999999991</c:v>
                </c:pt>
                <c:pt idx="154">
                  <c:v>68.399999999999991</c:v>
                </c:pt>
                <c:pt idx="155">
                  <c:v>68.399999999999991</c:v>
                </c:pt>
                <c:pt idx="156">
                  <c:v>68.399999999999991</c:v>
                </c:pt>
                <c:pt idx="157">
                  <c:v>68.399999999999991</c:v>
                </c:pt>
                <c:pt idx="158">
                  <c:v>68.399999999999991</c:v>
                </c:pt>
                <c:pt idx="159">
                  <c:v>68.399999999999991</c:v>
                </c:pt>
                <c:pt idx="160">
                  <c:v>57</c:v>
                </c:pt>
                <c:pt idx="161">
                  <c:v>57</c:v>
                </c:pt>
                <c:pt idx="162">
                  <c:v>57</c:v>
                </c:pt>
                <c:pt idx="163">
                  <c:v>57</c:v>
                </c:pt>
                <c:pt idx="164">
                  <c:v>57</c:v>
                </c:pt>
                <c:pt idx="165">
                  <c:v>57</c:v>
                </c:pt>
                <c:pt idx="166">
                  <c:v>57</c:v>
                </c:pt>
                <c:pt idx="167">
                  <c:v>68.399999999999991</c:v>
                </c:pt>
                <c:pt idx="168">
                  <c:v>68.399999999999991</c:v>
                </c:pt>
                <c:pt idx="169">
                  <c:v>68.399999999999991</c:v>
                </c:pt>
                <c:pt idx="170">
                  <c:v>68.399999999999991</c:v>
                </c:pt>
                <c:pt idx="171">
                  <c:v>68.399999999999991</c:v>
                </c:pt>
                <c:pt idx="172">
                  <c:v>68.399999999999991</c:v>
                </c:pt>
                <c:pt idx="173">
                  <c:v>68.399999999999991</c:v>
                </c:pt>
                <c:pt idx="174">
                  <c:v>68.399999999999991</c:v>
                </c:pt>
                <c:pt idx="175">
                  <c:v>68.399999999999991</c:v>
                </c:pt>
                <c:pt idx="176">
                  <c:v>68.399999999999991</c:v>
                </c:pt>
                <c:pt idx="177">
                  <c:v>68.399999999999991</c:v>
                </c:pt>
                <c:pt idx="178">
                  <c:v>68.399999999999991</c:v>
                </c:pt>
                <c:pt idx="179">
                  <c:v>68.399999999999991</c:v>
                </c:pt>
                <c:pt idx="180">
                  <c:v>68.399999999999991</c:v>
                </c:pt>
                <c:pt idx="181">
                  <c:v>68.399999999999991</c:v>
                </c:pt>
                <c:pt idx="182">
                  <c:v>57</c:v>
                </c:pt>
                <c:pt idx="183">
                  <c:v>57</c:v>
                </c:pt>
                <c:pt idx="184">
                  <c:v>57</c:v>
                </c:pt>
                <c:pt idx="185">
                  <c:v>57</c:v>
                </c:pt>
                <c:pt idx="186">
                  <c:v>57</c:v>
                </c:pt>
                <c:pt idx="187">
                  <c:v>57</c:v>
                </c:pt>
                <c:pt idx="188">
                  <c:v>45.599999999999994</c:v>
                </c:pt>
                <c:pt idx="189">
                  <c:v>45.599999999999994</c:v>
                </c:pt>
                <c:pt idx="190">
                  <c:v>45.599999999999994</c:v>
                </c:pt>
                <c:pt idx="191">
                  <c:v>45.599999999999994</c:v>
                </c:pt>
                <c:pt idx="192">
                  <c:v>45.599999999999994</c:v>
                </c:pt>
                <c:pt idx="193">
                  <c:v>45.599999999999994</c:v>
                </c:pt>
                <c:pt idx="194">
                  <c:v>45.599999999999994</c:v>
                </c:pt>
                <c:pt idx="195">
                  <c:v>68.399999999999991</c:v>
                </c:pt>
                <c:pt idx="196">
                  <c:v>68.399999999999991</c:v>
                </c:pt>
                <c:pt idx="197">
                  <c:v>68.399999999999991</c:v>
                </c:pt>
                <c:pt idx="198">
                  <c:v>68.399999999999991</c:v>
                </c:pt>
                <c:pt idx="199">
                  <c:v>68.399999999999991</c:v>
                </c:pt>
                <c:pt idx="200">
                  <c:v>68.399999999999991</c:v>
                </c:pt>
                <c:pt idx="201">
                  <c:v>68.399999999999991</c:v>
                </c:pt>
                <c:pt idx="202">
                  <c:v>68.399999999999991</c:v>
                </c:pt>
                <c:pt idx="203">
                  <c:v>68.399999999999991</c:v>
                </c:pt>
                <c:pt idx="204">
                  <c:v>68.399999999999991</c:v>
                </c:pt>
                <c:pt idx="205">
                  <c:v>68.399999999999991</c:v>
                </c:pt>
                <c:pt idx="206">
                  <c:v>68.399999999999991</c:v>
                </c:pt>
                <c:pt idx="207">
                  <c:v>68.399999999999991</c:v>
                </c:pt>
                <c:pt idx="208">
                  <c:v>68.399999999999991</c:v>
                </c:pt>
                <c:pt idx="209">
                  <c:v>68.399999999999991</c:v>
                </c:pt>
                <c:pt idx="210">
                  <c:v>68.399999999999991</c:v>
                </c:pt>
                <c:pt idx="211">
                  <c:v>68.399999999999991</c:v>
                </c:pt>
                <c:pt idx="212">
                  <c:v>57</c:v>
                </c:pt>
                <c:pt idx="213">
                  <c:v>57</c:v>
                </c:pt>
                <c:pt idx="214">
                  <c:v>57</c:v>
                </c:pt>
                <c:pt idx="215">
                  <c:v>57</c:v>
                </c:pt>
                <c:pt idx="216">
                  <c:v>57</c:v>
                </c:pt>
                <c:pt idx="217">
                  <c:v>57</c:v>
                </c:pt>
                <c:pt idx="218">
                  <c:v>57</c:v>
                </c:pt>
                <c:pt idx="219">
                  <c:v>57</c:v>
                </c:pt>
                <c:pt idx="220">
                  <c:v>57</c:v>
                </c:pt>
                <c:pt idx="221">
                  <c:v>57</c:v>
                </c:pt>
                <c:pt idx="222">
                  <c:v>57</c:v>
                </c:pt>
                <c:pt idx="223">
                  <c:v>57</c:v>
                </c:pt>
                <c:pt idx="224">
                  <c:v>57</c:v>
                </c:pt>
                <c:pt idx="225">
                  <c:v>57</c:v>
                </c:pt>
                <c:pt idx="226">
                  <c:v>57</c:v>
                </c:pt>
                <c:pt idx="227">
                  <c:v>57</c:v>
                </c:pt>
                <c:pt idx="228">
                  <c:v>57</c:v>
                </c:pt>
                <c:pt idx="229">
                  <c:v>57</c:v>
                </c:pt>
                <c:pt idx="230">
                  <c:v>57</c:v>
                </c:pt>
                <c:pt idx="231">
                  <c:v>57</c:v>
                </c:pt>
                <c:pt idx="232">
                  <c:v>57</c:v>
                </c:pt>
                <c:pt idx="233">
                  <c:v>57</c:v>
                </c:pt>
                <c:pt idx="234">
                  <c:v>57</c:v>
                </c:pt>
                <c:pt idx="235">
                  <c:v>57</c:v>
                </c:pt>
                <c:pt idx="236">
                  <c:v>57</c:v>
                </c:pt>
                <c:pt idx="237">
                  <c:v>57</c:v>
                </c:pt>
                <c:pt idx="238">
                  <c:v>57</c:v>
                </c:pt>
                <c:pt idx="239">
                  <c:v>57</c:v>
                </c:pt>
                <c:pt idx="240">
                  <c:v>57</c:v>
                </c:pt>
                <c:pt idx="241">
                  <c:v>57</c:v>
                </c:pt>
                <c:pt idx="242">
                  <c:v>57</c:v>
                </c:pt>
                <c:pt idx="243">
                  <c:v>57</c:v>
                </c:pt>
                <c:pt idx="244">
                  <c:v>57</c:v>
                </c:pt>
                <c:pt idx="245">
                  <c:v>57</c:v>
                </c:pt>
                <c:pt idx="246">
                  <c:v>57</c:v>
                </c:pt>
                <c:pt idx="247">
                  <c:v>57</c:v>
                </c:pt>
                <c:pt idx="248">
                  <c:v>57</c:v>
                </c:pt>
                <c:pt idx="249">
                  <c:v>57</c:v>
                </c:pt>
                <c:pt idx="250">
                  <c:v>57</c:v>
                </c:pt>
                <c:pt idx="251">
                  <c:v>57</c:v>
                </c:pt>
                <c:pt idx="252">
                  <c:v>57</c:v>
                </c:pt>
                <c:pt idx="253">
                  <c:v>57</c:v>
                </c:pt>
                <c:pt idx="254">
                  <c:v>57</c:v>
                </c:pt>
                <c:pt idx="255">
                  <c:v>57</c:v>
                </c:pt>
                <c:pt idx="256">
                  <c:v>57</c:v>
                </c:pt>
                <c:pt idx="257">
                  <c:v>57</c:v>
                </c:pt>
                <c:pt idx="258">
                  <c:v>57</c:v>
                </c:pt>
                <c:pt idx="259">
                  <c:v>57</c:v>
                </c:pt>
                <c:pt idx="260">
                  <c:v>57</c:v>
                </c:pt>
                <c:pt idx="261">
                  <c:v>57</c:v>
                </c:pt>
                <c:pt idx="262">
                  <c:v>57</c:v>
                </c:pt>
                <c:pt idx="263">
                  <c:v>57</c:v>
                </c:pt>
                <c:pt idx="264">
                  <c:v>57</c:v>
                </c:pt>
                <c:pt idx="265">
                  <c:v>57</c:v>
                </c:pt>
                <c:pt idx="266">
                  <c:v>57</c:v>
                </c:pt>
                <c:pt idx="267">
                  <c:v>57</c:v>
                </c:pt>
                <c:pt idx="268">
                  <c:v>57</c:v>
                </c:pt>
                <c:pt idx="269">
                  <c:v>57</c:v>
                </c:pt>
                <c:pt idx="270">
                  <c:v>57</c:v>
                </c:pt>
                <c:pt idx="271">
                  <c:v>57</c:v>
                </c:pt>
                <c:pt idx="272">
                  <c:v>57</c:v>
                </c:pt>
                <c:pt idx="273">
                  <c:v>57</c:v>
                </c:pt>
                <c:pt idx="274">
                  <c:v>57</c:v>
                </c:pt>
                <c:pt idx="275">
                  <c:v>57</c:v>
                </c:pt>
                <c:pt idx="276">
                  <c:v>57</c:v>
                </c:pt>
                <c:pt idx="277">
                  <c:v>57</c:v>
                </c:pt>
                <c:pt idx="278">
                  <c:v>57</c:v>
                </c:pt>
                <c:pt idx="279">
                  <c:v>57</c:v>
                </c:pt>
                <c:pt idx="280">
                  <c:v>57</c:v>
                </c:pt>
                <c:pt idx="281">
                  <c:v>57</c:v>
                </c:pt>
                <c:pt idx="282">
                  <c:v>57</c:v>
                </c:pt>
                <c:pt idx="283">
                  <c:v>57</c:v>
                </c:pt>
                <c:pt idx="284">
                  <c:v>57</c:v>
                </c:pt>
                <c:pt idx="285">
                  <c:v>57</c:v>
                </c:pt>
                <c:pt idx="286">
                  <c:v>57</c:v>
                </c:pt>
                <c:pt idx="287">
                  <c:v>34.199999999999996</c:v>
                </c:pt>
                <c:pt idx="288">
                  <c:v>34.199999999999996</c:v>
                </c:pt>
                <c:pt idx="289">
                  <c:v>34.199999999999996</c:v>
                </c:pt>
                <c:pt idx="290">
                  <c:v>34.199999999999996</c:v>
                </c:pt>
                <c:pt idx="291">
                  <c:v>34.199999999999996</c:v>
                </c:pt>
                <c:pt idx="292">
                  <c:v>34.199999999999996</c:v>
                </c:pt>
                <c:pt idx="293">
                  <c:v>34.199999999999996</c:v>
                </c:pt>
                <c:pt idx="294">
                  <c:v>34.199999999999996</c:v>
                </c:pt>
                <c:pt idx="295">
                  <c:v>34.199999999999996</c:v>
                </c:pt>
                <c:pt idx="296">
                  <c:v>34.199999999999996</c:v>
                </c:pt>
                <c:pt idx="297">
                  <c:v>34.199999999999996</c:v>
                </c:pt>
                <c:pt idx="298">
                  <c:v>34.199999999999996</c:v>
                </c:pt>
                <c:pt idx="299">
                  <c:v>34.199999999999996</c:v>
                </c:pt>
                <c:pt idx="300">
                  <c:v>34.199999999999996</c:v>
                </c:pt>
                <c:pt idx="301">
                  <c:v>34.199999999999996</c:v>
                </c:pt>
                <c:pt idx="302">
                  <c:v>34.199999999999996</c:v>
                </c:pt>
                <c:pt idx="303">
                  <c:v>34.199999999999996</c:v>
                </c:pt>
                <c:pt idx="304">
                  <c:v>34.199999999999996</c:v>
                </c:pt>
                <c:pt idx="305">
                  <c:v>34.199999999999996</c:v>
                </c:pt>
                <c:pt idx="306">
                  <c:v>34.199999999999996</c:v>
                </c:pt>
                <c:pt idx="307">
                  <c:v>34.199999999999996</c:v>
                </c:pt>
                <c:pt idx="308">
                  <c:v>45.599999999999994</c:v>
                </c:pt>
                <c:pt idx="309">
                  <c:v>45.599999999999994</c:v>
                </c:pt>
                <c:pt idx="310">
                  <c:v>45.599999999999994</c:v>
                </c:pt>
                <c:pt idx="311">
                  <c:v>45.599999999999994</c:v>
                </c:pt>
                <c:pt idx="312">
                  <c:v>45.599999999999994</c:v>
                </c:pt>
                <c:pt idx="313">
                  <c:v>45.599999999999994</c:v>
                </c:pt>
                <c:pt idx="314">
                  <c:v>45.599999999999994</c:v>
                </c:pt>
                <c:pt idx="315">
                  <c:v>45.599999999999994</c:v>
                </c:pt>
                <c:pt idx="316">
                  <c:v>57</c:v>
                </c:pt>
                <c:pt idx="317">
                  <c:v>57</c:v>
                </c:pt>
                <c:pt idx="318">
                  <c:v>57</c:v>
                </c:pt>
                <c:pt idx="319">
                  <c:v>57</c:v>
                </c:pt>
                <c:pt idx="320">
                  <c:v>57</c:v>
                </c:pt>
                <c:pt idx="321">
                  <c:v>45.599999999999994</c:v>
                </c:pt>
                <c:pt idx="322">
                  <c:v>45.599999999999994</c:v>
                </c:pt>
                <c:pt idx="323">
                  <c:v>45.599999999999994</c:v>
                </c:pt>
                <c:pt idx="324">
                  <c:v>45.599999999999994</c:v>
                </c:pt>
                <c:pt idx="325">
                  <c:v>45.599999999999994</c:v>
                </c:pt>
                <c:pt idx="326">
                  <c:v>45.599999999999994</c:v>
                </c:pt>
                <c:pt idx="327">
                  <c:v>45.599999999999994</c:v>
                </c:pt>
                <c:pt idx="328">
                  <c:v>45.599999999999994</c:v>
                </c:pt>
                <c:pt idx="329">
                  <c:v>45.599999999999994</c:v>
                </c:pt>
                <c:pt idx="330">
                  <c:v>45.599999999999994</c:v>
                </c:pt>
                <c:pt idx="331">
                  <c:v>45.599999999999994</c:v>
                </c:pt>
                <c:pt idx="332">
                  <c:v>57</c:v>
                </c:pt>
                <c:pt idx="333">
                  <c:v>57</c:v>
                </c:pt>
                <c:pt idx="334">
                  <c:v>68.399999999999991</c:v>
                </c:pt>
                <c:pt idx="335">
                  <c:v>68.399999999999991</c:v>
                </c:pt>
                <c:pt idx="336">
                  <c:v>68.399999999999991</c:v>
                </c:pt>
                <c:pt idx="337">
                  <c:v>68.399999999999991</c:v>
                </c:pt>
                <c:pt idx="338">
                  <c:v>68.399999999999991</c:v>
                </c:pt>
                <c:pt idx="339">
                  <c:v>68.399999999999991</c:v>
                </c:pt>
                <c:pt idx="340">
                  <c:v>68.399999999999991</c:v>
                </c:pt>
                <c:pt idx="341">
                  <c:v>68.399999999999991</c:v>
                </c:pt>
                <c:pt idx="342">
                  <c:v>68.399999999999991</c:v>
                </c:pt>
                <c:pt idx="343">
                  <c:v>68.399999999999991</c:v>
                </c:pt>
                <c:pt idx="344">
                  <c:v>68.399999999999991</c:v>
                </c:pt>
                <c:pt idx="345">
                  <c:v>68.399999999999991</c:v>
                </c:pt>
                <c:pt idx="346">
                  <c:v>68.399999999999991</c:v>
                </c:pt>
                <c:pt idx="347">
                  <c:v>68.399999999999991</c:v>
                </c:pt>
                <c:pt idx="348">
                  <c:v>68.399999999999991</c:v>
                </c:pt>
                <c:pt idx="349">
                  <c:v>68.399999999999991</c:v>
                </c:pt>
                <c:pt idx="350">
                  <c:v>68.399999999999991</c:v>
                </c:pt>
                <c:pt idx="351">
                  <c:v>68.399999999999991</c:v>
                </c:pt>
                <c:pt idx="352">
                  <c:v>68.399999999999991</c:v>
                </c:pt>
                <c:pt idx="353">
                  <c:v>68.399999999999991</c:v>
                </c:pt>
                <c:pt idx="354">
                  <c:v>68.399999999999991</c:v>
                </c:pt>
                <c:pt idx="355">
                  <c:v>68.399999999999991</c:v>
                </c:pt>
                <c:pt idx="356">
                  <c:v>68.399999999999991</c:v>
                </c:pt>
                <c:pt idx="357">
                  <c:v>68.399999999999991</c:v>
                </c:pt>
                <c:pt idx="358">
                  <c:v>68.399999999999991</c:v>
                </c:pt>
                <c:pt idx="359">
                  <c:v>68.399999999999991</c:v>
                </c:pt>
                <c:pt idx="360">
                  <c:v>68.399999999999991</c:v>
                </c:pt>
                <c:pt idx="361">
                  <c:v>68.399999999999991</c:v>
                </c:pt>
                <c:pt idx="362">
                  <c:v>68.399999999999991</c:v>
                </c:pt>
                <c:pt idx="363">
                  <c:v>68.399999999999991</c:v>
                </c:pt>
                <c:pt idx="364">
                  <c:v>68.399999999999991</c:v>
                </c:pt>
                <c:pt idx="365">
                  <c:v>68.399999999999991</c:v>
                </c:pt>
                <c:pt idx="366">
                  <c:v>68.399999999999991</c:v>
                </c:pt>
                <c:pt idx="367">
                  <c:v>68.399999999999991</c:v>
                </c:pt>
                <c:pt idx="368">
                  <c:v>68.399999999999991</c:v>
                </c:pt>
                <c:pt idx="369">
                  <c:v>68.399999999999991</c:v>
                </c:pt>
                <c:pt idx="370">
                  <c:v>68.399999999999991</c:v>
                </c:pt>
                <c:pt idx="371">
                  <c:v>68.399999999999991</c:v>
                </c:pt>
                <c:pt idx="372">
                  <c:v>68.399999999999991</c:v>
                </c:pt>
                <c:pt idx="373">
                  <c:v>68.399999999999991</c:v>
                </c:pt>
                <c:pt idx="374">
                  <c:v>68.399999999999991</c:v>
                </c:pt>
                <c:pt idx="375">
                  <c:v>68.399999999999991</c:v>
                </c:pt>
                <c:pt idx="376">
                  <c:v>68.399999999999991</c:v>
                </c:pt>
                <c:pt idx="377">
                  <c:v>68.399999999999991</c:v>
                </c:pt>
                <c:pt idx="378">
                  <c:v>68.399999999999991</c:v>
                </c:pt>
                <c:pt idx="379">
                  <c:v>68.399999999999991</c:v>
                </c:pt>
                <c:pt idx="380">
                  <c:v>68.399999999999991</c:v>
                </c:pt>
                <c:pt idx="381">
                  <c:v>68.399999999999991</c:v>
                </c:pt>
                <c:pt idx="382">
                  <c:v>68.399999999999991</c:v>
                </c:pt>
                <c:pt idx="383">
                  <c:v>68.399999999999991</c:v>
                </c:pt>
                <c:pt idx="384">
                  <c:v>68.399999999999991</c:v>
                </c:pt>
                <c:pt idx="385">
                  <c:v>68.399999999999991</c:v>
                </c:pt>
                <c:pt idx="386">
                  <c:v>68.399999999999991</c:v>
                </c:pt>
                <c:pt idx="387">
                  <c:v>68.399999999999991</c:v>
                </c:pt>
                <c:pt idx="388">
                  <c:v>68.399999999999991</c:v>
                </c:pt>
                <c:pt idx="389">
                  <c:v>68.399999999999991</c:v>
                </c:pt>
                <c:pt idx="390">
                  <c:v>68.399999999999991</c:v>
                </c:pt>
                <c:pt idx="391">
                  <c:v>68.399999999999991</c:v>
                </c:pt>
                <c:pt idx="392">
                  <c:v>68.399999999999991</c:v>
                </c:pt>
                <c:pt idx="393">
                  <c:v>68.399999999999991</c:v>
                </c:pt>
                <c:pt idx="394">
                  <c:v>68.399999999999991</c:v>
                </c:pt>
                <c:pt idx="395">
                  <c:v>68.399999999999991</c:v>
                </c:pt>
                <c:pt idx="396">
                  <c:v>79.8</c:v>
                </c:pt>
                <c:pt idx="397">
                  <c:v>79.8</c:v>
                </c:pt>
                <c:pt idx="398">
                  <c:v>79.8</c:v>
                </c:pt>
                <c:pt idx="399">
                  <c:v>79.8</c:v>
                </c:pt>
                <c:pt idx="400">
                  <c:v>79.8</c:v>
                </c:pt>
                <c:pt idx="401">
                  <c:v>79.8</c:v>
                </c:pt>
                <c:pt idx="402">
                  <c:v>79.8</c:v>
                </c:pt>
                <c:pt idx="403">
                  <c:v>79.8</c:v>
                </c:pt>
                <c:pt idx="404">
                  <c:v>79.8</c:v>
                </c:pt>
                <c:pt idx="405">
                  <c:v>79.8</c:v>
                </c:pt>
                <c:pt idx="406">
                  <c:v>79.8</c:v>
                </c:pt>
                <c:pt idx="407">
                  <c:v>79.8</c:v>
                </c:pt>
                <c:pt idx="408">
                  <c:v>79.8</c:v>
                </c:pt>
                <c:pt idx="409">
                  <c:v>79.8</c:v>
                </c:pt>
                <c:pt idx="410">
                  <c:v>79.8</c:v>
                </c:pt>
                <c:pt idx="411">
                  <c:v>79.8</c:v>
                </c:pt>
                <c:pt idx="412">
                  <c:v>79.8</c:v>
                </c:pt>
                <c:pt idx="413">
                  <c:v>79.8</c:v>
                </c:pt>
                <c:pt idx="414">
                  <c:v>79.8</c:v>
                </c:pt>
                <c:pt idx="415">
                  <c:v>79.8</c:v>
                </c:pt>
                <c:pt idx="416">
                  <c:v>79.8</c:v>
                </c:pt>
                <c:pt idx="417">
                  <c:v>79.8</c:v>
                </c:pt>
                <c:pt idx="418">
                  <c:v>79.8</c:v>
                </c:pt>
                <c:pt idx="419">
                  <c:v>79.8</c:v>
                </c:pt>
                <c:pt idx="420">
                  <c:v>79.8</c:v>
                </c:pt>
                <c:pt idx="421">
                  <c:v>79.8</c:v>
                </c:pt>
                <c:pt idx="422">
                  <c:v>79.8</c:v>
                </c:pt>
                <c:pt idx="423">
                  <c:v>79.8</c:v>
                </c:pt>
                <c:pt idx="424">
                  <c:v>79.8</c:v>
                </c:pt>
                <c:pt idx="425">
                  <c:v>79.8</c:v>
                </c:pt>
                <c:pt idx="426">
                  <c:v>79.8</c:v>
                </c:pt>
                <c:pt idx="427">
                  <c:v>79.8</c:v>
                </c:pt>
                <c:pt idx="428">
                  <c:v>79.8</c:v>
                </c:pt>
                <c:pt idx="429">
                  <c:v>79.8</c:v>
                </c:pt>
                <c:pt idx="430">
                  <c:v>79.8</c:v>
                </c:pt>
                <c:pt idx="431">
                  <c:v>79.8</c:v>
                </c:pt>
                <c:pt idx="432">
                  <c:v>79.8</c:v>
                </c:pt>
                <c:pt idx="433">
                  <c:v>79.8</c:v>
                </c:pt>
                <c:pt idx="434">
                  <c:v>79.8</c:v>
                </c:pt>
                <c:pt idx="435">
                  <c:v>79.8</c:v>
                </c:pt>
                <c:pt idx="436">
                  <c:v>79.8</c:v>
                </c:pt>
                <c:pt idx="437">
                  <c:v>79.8</c:v>
                </c:pt>
                <c:pt idx="438">
                  <c:v>79.8</c:v>
                </c:pt>
                <c:pt idx="439">
                  <c:v>79.8</c:v>
                </c:pt>
                <c:pt idx="440">
                  <c:v>79.8</c:v>
                </c:pt>
                <c:pt idx="441">
                  <c:v>79.8</c:v>
                </c:pt>
                <c:pt idx="442">
                  <c:v>79.8</c:v>
                </c:pt>
                <c:pt idx="443">
                  <c:v>79.8</c:v>
                </c:pt>
                <c:pt idx="444">
                  <c:v>79.8</c:v>
                </c:pt>
                <c:pt idx="445">
                  <c:v>79.8</c:v>
                </c:pt>
                <c:pt idx="446">
                  <c:v>79.8</c:v>
                </c:pt>
                <c:pt idx="447">
                  <c:v>79.8</c:v>
                </c:pt>
                <c:pt idx="448">
                  <c:v>79.8</c:v>
                </c:pt>
                <c:pt idx="449">
                  <c:v>79.8</c:v>
                </c:pt>
                <c:pt idx="450">
                  <c:v>79.8</c:v>
                </c:pt>
                <c:pt idx="451">
                  <c:v>79.8</c:v>
                </c:pt>
                <c:pt idx="452">
                  <c:v>79.8</c:v>
                </c:pt>
                <c:pt idx="453">
                  <c:v>79.8</c:v>
                </c:pt>
                <c:pt idx="454">
                  <c:v>79.8</c:v>
                </c:pt>
                <c:pt idx="455">
                  <c:v>79.8</c:v>
                </c:pt>
                <c:pt idx="456">
                  <c:v>79.8</c:v>
                </c:pt>
                <c:pt idx="457">
                  <c:v>79.8</c:v>
                </c:pt>
                <c:pt idx="458">
                  <c:v>79.8</c:v>
                </c:pt>
                <c:pt idx="459">
                  <c:v>79.8</c:v>
                </c:pt>
                <c:pt idx="460">
                  <c:v>79.8</c:v>
                </c:pt>
                <c:pt idx="461">
                  <c:v>79.8</c:v>
                </c:pt>
                <c:pt idx="462">
                  <c:v>79.8</c:v>
                </c:pt>
                <c:pt idx="463">
                  <c:v>79.8</c:v>
                </c:pt>
                <c:pt idx="464">
                  <c:v>79.8</c:v>
                </c:pt>
                <c:pt idx="465">
                  <c:v>79.8</c:v>
                </c:pt>
                <c:pt idx="466">
                  <c:v>79.8</c:v>
                </c:pt>
                <c:pt idx="467">
                  <c:v>79.8</c:v>
                </c:pt>
                <c:pt idx="468">
                  <c:v>79.8</c:v>
                </c:pt>
                <c:pt idx="469">
                  <c:v>79.8</c:v>
                </c:pt>
                <c:pt idx="470">
                  <c:v>79.8</c:v>
                </c:pt>
                <c:pt idx="471">
                  <c:v>68.399999999999991</c:v>
                </c:pt>
                <c:pt idx="472">
                  <c:v>68.399999999999991</c:v>
                </c:pt>
                <c:pt idx="473">
                  <c:v>68.399999999999991</c:v>
                </c:pt>
                <c:pt idx="474">
                  <c:v>68.399999999999991</c:v>
                </c:pt>
                <c:pt idx="475">
                  <c:v>68.399999999999991</c:v>
                </c:pt>
                <c:pt idx="476">
                  <c:v>68.399999999999991</c:v>
                </c:pt>
                <c:pt idx="477">
                  <c:v>68.399999999999991</c:v>
                </c:pt>
                <c:pt idx="478">
                  <c:v>68.399999999999991</c:v>
                </c:pt>
                <c:pt idx="479">
                  <c:v>68.399999999999991</c:v>
                </c:pt>
                <c:pt idx="480">
                  <c:v>68.399999999999991</c:v>
                </c:pt>
                <c:pt idx="481">
                  <c:v>68.399999999999991</c:v>
                </c:pt>
                <c:pt idx="482">
                  <c:v>68.399999999999991</c:v>
                </c:pt>
                <c:pt idx="483">
                  <c:v>68.399999999999991</c:v>
                </c:pt>
                <c:pt idx="484">
                  <c:v>68.399999999999991</c:v>
                </c:pt>
                <c:pt idx="485">
                  <c:v>68.399999999999991</c:v>
                </c:pt>
                <c:pt idx="486">
                  <c:v>68.399999999999991</c:v>
                </c:pt>
                <c:pt idx="487">
                  <c:v>68.399999999999991</c:v>
                </c:pt>
                <c:pt idx="488">
                  <c:v>68.399999999999991</c:v>
                </c:pt>
                <c:pt idx="489">
                  <c:v>68.399999999999991</c:v>
                </c:pt>
                <c:pt idx="490">
                  <c:v>68.399999999999991</c:v>
                </c:pt>
                <c:pt idx="491">
                  <c:v>68.399999999999991</c:v>
                </c:pt>
                <c:pt idx="492">
                  <c:v>68.399999999999991</c:v>
                </c:pt>
                <c:pt idx="493">
                  <c:v>68.399999999999991</c:v>
                </c:pt>
                <c:pt idx="494">
                  <c:v>68.399999999999991</c:v>
                </c:pt>
                <c:pt idx="495">
                  <c:v>68.399999999999991</c:v>
                </c:pt>
                <c:pt idx="496">
                  <c:v>68.399999999999991</c:v>
                </c:pt>
                <c:pt idx="497">
                  <c:v>68.399999999999991</c:v>
                </c:pt>
                <c:pt idx="498">
                  <c:v>68.399999999999991</c:v>
                </c:pt>
                <c:pt idx="499">
                  <c:v>68.399999999999991</c:v>
                </c:pt>
                <c:pt idx="500">
                  <c:v>68.399999999999991</c:v>
                </c:pt>
                <c:pt idx="501">
                  <c:v>68.399999999999991</c:v>
                </c:pt>
                <c:pt idx="502">
                  <c:v>68.399999999999991</c:v>
                </c:pt>
                <c:pt idx="503">
                  <c:v>68.399999999999991</c:v>
                </c:pt>
                <c:pt idx="504">
                  <c:v>68.399999999999991</c:v>
                </c:pt>
                <c:pt idx="505">
                  <c:v>68.399999999999991</c:v>
                </c:pt>
                <c:pt idx="506">
                  <c:v>68.399999999999991</c:v>
                </c:pt>
                <c:pt idx="507">
                  <c:v>68.399999999999991</c:v>
                </c:pt>
                <c:pt idx="508">
                  <c:v>68.399999999999991</c:v>
                </c:pt>
                <c:pt idx="509">
                  <c:v>68.399999999999991</c:v>
                </c:pt>
                <c:pt idx="510">
                  <c:v>68.399999999999991</c:v>
                </c:pt>
                <c:pt idx="511">
                  <c:v>68.399999999999991</c:v>
                </c:pt>
                <c:pt idx="512">
                  <c:v>68.399999999999991</c:v>
                </c:pt>
                <c:pt idx="513">
                  <c:v>68.399999999999991</c:v>
                </c:pt>
                <c:pt idx="514">
                  <c:v>68.399999999999991</c:v>
                </c:pt>
                <c:pt idx="515">
                  <c:v>68.399999999999991</c:v>
                </c:pt>
                <c:pt idx="516">
                  <c:v>68.399999999999991</c:v>
                </c:pt>
                <c:pt idx="517">
                  <c:v>68.399999999999991</c:v>
                </c:pt>
                <c:pt idx="518">
                  <c:v>68.399999999999991</c:v>
                </c:pt>
                <c:pt idx="519">
                  <c:v>68.399999999999991</c:v>
                </c:pt>
                <c:pt idx="520">
                  <c:v>68.399999999999991</c:v>
                </c:pt>
                <c:pt idx="521">
                  <c:v>68.399999999999991</c:v>
                </c:pt>
                <c:pt idx="522">
                  <c:v>68.399999999999991</c:v>
                </c:pt>
                <c:pt idx="523">
                  <c:v>68.399999999999991</c:v>
                </c:pt>
                <c:pt idx="524">
                  <c:v>68.399999999999991</c:v>
                </c:pt>
                <c:pt idx="525">
                  <c:v>68.399999999999991</c:v>
                </c:pt>
                <c:pt idx="526">
                  <c:v>68.399999999999991</c:v>
                </c:pt>
                <c:pt idx="527">
                  <c:v>68.399999999999991</c:v>
                </c:pt>
                <c:pt idx="528">
                  <c:v>68.399999999999991</c:v>
                </c:pt>
                <c:pt idx="529">
                  <c:v>68.399999999999991</c:v>
                </c:pt>
                <c:pt idx="530">
                  <c:v>68.399999999999991</c:v>
                </c:pt>
                <c:pt idx="531">
                  <c:v>57</c:v>
                </c:pt>
                <c:pt idx="532">
                  <c:v>57</c:v>
                </c:pt>
                <c:pt idx="533">
                  <c:v>57</c:v>
                </c:pt>
                <c:pt idx="534">
                  <c:v>57</c:v>
                </c:pt>
                <c:pt idx="535">
                  <c:v>57</c:v>
                </c:pt>
                <c:pt idx="536">
                  <c:v>57</c:v>
                </c:pt>
                <c:pt idx="537">
                  <c:v>57</c:v>
                </c:pt>
                <c:pt idx="538">
                  <c:v>57</c:v>
                </c:pt>
                <c:pt idx="539">
                  <c:v>57</c:v>
                </c:pt>
                <c:pt idx="540">
                  <c:v>57</c:v>
                </c:pt>
                <c:pt idx="541">
                  <c:v>57</c:v>
                </c:pt>
                <c:pt idx="542">
                  <c:v>57</c:v>
                </c:pt>
                <c:pt idx="543">
                  <c:v>57</c:v>
                </c:pt>
                <c:pt idx="544">
                  <c:v>57</c:v>
                </c:pt>
                <c:pt idx="545">
                  <c:v>57</c:v>
                </c:pt>
                <c:pt idx="546">
                  <c:v>57</c:v>
                </c:pt>
                <c:pt idx="547">
                  <c:v>57</c:v>
                </c:pt>
                <c:pt idx="548">
                  <c:v>57</c:v>
                </c:pt>
                <c:pt idx="549">
                  <c:v>57</c:v>
                </c:pt>
                <c:pt idx="550">
                  <c:v>57</c:v>
                </c:pt>
                <c:pt idx="551">
                  <c:v>57</c:v>
                </c:pt>
                <c:pt idx="552">
                  <c:v>57</c:v>
                </c:pt>
                <c:pt idx="553">
                  <c:v>57</c:v>
                </c:pt>
                <c:pt idx="554">
                  <c:v>57</c:v>
                </c:pt>
                <c:pt idx="555">
                  <c:v>57</c:v>
                </c:pt>
                <c:pt idx="556">
                  <c:v>57</c:v>
                </c:pt>
                <c:pt idx="557">
                  <c:v>57</c:v>
                </c:pt>
                <c:pt idx="558">
                  <c:v>57</c:v>
                </c:pt>
                <c:pt idx="559">
                  <c:v>68.399999999999991</c:v>
                </c:pt>
                <c:pt idx="560">
                  <c:v>68.399999999999991</c:v>
                </c:pt>
                <c:pt idx="561">
                  <c:v>68.399999999999991</c:v>
                </c:pt>
                <c:pt idx="562">
                  <c:v>68.399999999999991</c:v>
                </c:pt>
                <c:pt idx="563">
                  <c:v>68.399999999999991</c:v>
                </c:pt>
                <c:pt idx="564">
                  <c:v>68.399999999999991</c:v>
                </c:pt>
                <c:pt idx="565">
                  <c:v>68.399999999999991</c:v>
                </c:pt>
                <c:pt idx="566">
                  <c:v>68.399999999999991</c:v>
                </c:pt>
                <c:pt idx="567">
                  <c:v>68.399999999999991</c:v>
                </c:pt>
                <c:pt idx="568">
                  <c:v>68.399999999999991</c:v>
                </c:pt>
                <c:pt idx="569">
                  <c:v>68.399999999999991</c:v>
                </c:pt>
                <c:pt idx="570">
                  <c:v>68.399999999999991</c:v>
                </c:pt>
                <c:pt idx="571">
                  <c:v>68.399999999999991</c:v>
                </c:pt>
                <c:pt idx="572">
                  <c:v>68.399999999999991</c:v>
                </c:pt>
                <c:pt idx="573">
                  <c:v>68.399999999999991</c:v>
                </c:pt>
                <c:pt idx="574">
                  <c:v>68.399999999999991</c:v>
                </c:pt>
                <c:pt idx="575">
                  <c:v>68.399999999999991</c:v>
                </c:pt>
                <c:pt idx="576">
                  <c:v>68.399999999999991</c:v>
                </c:pt>
                <c:pt idx="577">
                  <c:v>68.399999999999991</c:v>
                </c:pt>
                <c:pt idx="578">
                  <c:v>68.399999999999991</c:v>
                </c:pt>
                <c:pt idx="579">
                  <c:v>68.399999999999991</c:v>
                </c:pt>
                <c:pt idx="580">
                  <c:v>68.399999999999991</c:v>
                </c:pt>
                <c:pt idx="581">
                  <c:v>68.399999999999991</c:v>
                </c:pt>
                <c:pt idx="582">
                  <c:v>68.399999999999991</c:v>
                </c:pt>
                <c:pt idx="583">
                  <c:v>68.399999999999991</c:v>
                </c:pt>
                <c:pt idx="584">
                  <c:v>68.399999999999991</c:v>
                </c:pt>
                <c:pt idx="585">
                  <c:v>68.399999999999991</c:v>
                </c:pt>
                <c:pt idx="586">
                  <c:v>68.399999999999991</c:v>
                </c:pt>
                <c:pt idx="587">
                  <c:v>68.399999999999991</c:v>
                </c:pt>
                <c:pt idx="588">
                  <c:v>68.399999999999991</c:v>
                </c:pt>
                <c:pt idx="589">
                  <c:v>68.399999999999991</c:v>
                </c:pt>
                <c:pt idx="590">
                  <c:v>68.399999999999991</c:v>
                </c:pt>
                <c:pt idx="591">
                  <c:v>68.399999999999991</c:v>
                </c:pt>
                <c:pt idx="592">
                  <c:v>68.399999999999991</c:v>
                </c:pt>
                <c:pt idx="593">
                  <c:v>68.399999999999991</c:v>
                </c:pt>
                <c:pt idx="594">
                  <c:v>68.399999999999991</c:v>
                </c:pt>
                <c:pt idx="595">
                  <c:v>68.399999999999991</c:v>
                </c:pt>
                <c:pt idx="596">
                  <c:v>68.399999999999991</c:v>
                </c:pt>
                <c:pt idx="597">
                  <c:v>68.399999999999991</c:v>
                </c:pt>
                <c:pt idx="598">
                  <c:v>68.399999999999991</c:v>
                </c:pt>
                <c:pt idx="599">
                  <c:v>68.399999999999991</c:v>
                </c:pt>
                <c:pt idx="600">
                  <c:v>68.399999999999991</c:v>
                </c:pt>
                <c:pt idx="601">
                  <c:v>68.399999999999991</c:v>
                </c:pt>
                <c:pt idx="602">
                  <c:v>68.399999999999991</c:v>
                </c:pt>
                <c:pt idx="603">
                  <c:v>68.399999999999991</c:v>
                </c:pt>
                <c:pt idx="604">
                  <c:v>68.399999999999991</c:v>
                </c:pt>
                <c:pt idx="605">
                  <c:v>68.399999999999991</c:v>
                </c:pt>
                <c:pt idx="606">
                  <c:v>68.399999999999991</c:v>
                </c:pt>
                <c:pt idx="607">
                  <c:v>68.399999999999991</c:v>
                </c:pt>
                <c:pt idx="608">
                  <c:v>68.399999999999991</c:v>
                </c:pt>
                <c:pt idx="609">
                  <c:v>68.399999999999991</c:v>
                </c:pt>
                <c:pt idx="610">
                  <c:v>68.399999999999991</c:v>
                </c:pt>
                <c:pt idx="611">
                  <c:v>68.399999999999991</c:v>
                </c:pt>
                <c:pt idx="612">
                  <c:v>68.399999999999991</c:v>
                </c:pt>
                <c:pt idx="613">
                  <c:v>68.399999999999991</c:v>
                </c:pt>
                <c:pt idx="614">
                  <c:v>68.399999999999991</c:v>
                </c:pt>
                <c:pt idx="615">
                  <c:v>68.399999999999991</c:v>
                </c:pt>
                <c:pt idx="616">
                  <c:v>68.399999999999991</c:v>
                </c:pt>
                <c:pt idx="617">
                  <c:v>68.399999999999991</c:v>
                </c:pt>
                <c:pt idx="618">
                  <c:v>68.399999999999991</c:v>
                </c:pt>
                <c:pt idx="619">
                  <c:v>68.399999999999991</c:v>
                </c:pt>
                <c:pt idx="620">
                  <c:v>68.399999999999991</c:v>
                </c:pt>
                <c:pt idx="621">
                  <c:v>68.399999999999991</c:v>
                </c:pt>
                <c:pt idx="622">
                  <c:v>68.399999999999991</c:v>
                </c:pt>
                <c:pt idx="623">
                  <c:v>68.399999999999991</c:v>
                </c:pt>
                <c:pt idx="624">
                  <c:v>68.399999999999991</c:v>
                </c:pt>
                <c:pt idx="625">
                  <c:v>68.399999999999991</c:v>
                </c:pt>
                <c:pt idx="626">
                  <c:v>68.399999999999991</c:v>
                </c:pt>
                <c:pt idx="627">
                  <c:v>68.399999999999991</c:v>
                </c:pt>
                <c:pt idx="628">
                  <c:v>68.399999999999991</c:v>
                </c:pt>
                <c:pt idx="629">
                  <c:v>68.399999999999991</c:v>
                </c:pt>
                <c:pt idx="630">
                  <c:v>68.399999999999991</c:v>
                </c:pt>
                <c:pt idx="631">
                  <c:v>68.399999999999991</c:v>
                </c:pt>
                <c:pt idx="632">
                  <c:v>68.399999999999991</c:v>
                </c:pt>
                <c:pt idx="633">
                  <c:v>68.399999999999991</c:v>
                </c:pt>
                <c:pt idx="634">
                  <c:v>68.399999999999991</c:v>
                </c:pt>
                <c:pt idx="635">
                  <c:v>68.399999999999991</c:v>
                </c:pt>
                <c:pt idx="636">
                  <c:v>68.399999999999991</c:v>
                </c:pt>
                <c:pt idx="637">
                  <c:v>68.399999999999991</c:v>
                </c:pt>
                <c:pt idx="638">
                  <c:v>68.399999999999991</c:v>
                </c:pt>
                <c:pt idx="639">
                  <c:v>68.399999999999991</c:v>
                </c:pt>
                <c:pt idx="640">
                  <c:v>68.399999999999991</c:v>
                </c:pt>
                <c:pt idx="641">
                  <c:v>68.399999999999991</c:v>
                </c:pt>
                <c:pt idx="642">
                  <c:v>68.399999999999991</c:v>
                </c:pt>
                <c:pt idx="643">
                  <c:v>68.399999999999991</c:v>
                </c:pt>
                <c:pt idx="644">
                  <c:v>68.399999999999991</c:v>
                </c:pt>
                <c:pt idx="645">
                  <c:v>68.399999999999991</c:v>
                </c:pt>
                <c:pt idx="646">
                  <c:v>68.399999999999991</c:v>
                </c:pt>
                <c:pt idx="647">
                  <c:v>68.399999999999991</c:v>
                </c:pt>
                <c:pt idx="648">
                  <c:v>68.399999999999991</c:v>
                </c:pt>
                <c:pt idx="649">
                  <c:v>68.399999999999991</c:v>
                </c:pt>
                <c:pt idx="650">
                  <c:v>68.399999999999991</c:v>
                </c:pt>
                <c:pt idx="651">
                  <c:v>68.399999999999991</c:v>
                </c:pt>
                <c:pt idx="652">
                  <c:v>68.399999999999991</c:v>
                </c:pt>
                <c:pt idx="653">
                  <c:v>68.399999999999991</c:v>
                </c:pt>
                <c:pt idx="654">
                  <c:v>68.399999999999991</c:v>
                </c:pt>
                <c:pt idx="655">
                  <c:v>68.399999999999991</c:v>
                </c:pt>
                <c:pt idx="656">
                  <c:v>68.399999999999991</c:v>
                </c:pt>
                <c:pt idx="657">
                  <c:v>68.399999999999991</c:v>
                </c:pt>
                <c:pt idx="658">
                  <c:v>68.399999999999991</c:v>
                </c:pt>
                <c:pt idx="659">
                  <c:v>68.399999999999991</c:v>
                </c:pt>
                <c:pt idx="660">
                  <c:v>68.399999999999991</c:v>
                </c:pt>
                <c:pt idx="661">
                  <c:v>68.399999999999991</c:v>
                </c:pt>
                <c:pt idx="662">
                  <c:v>68.399999999999991</c:v>
                </c:pt>
                <c:pt idx="663">
                  <c:v>68.399999999999991</c:v>
                </c:pt>
                <c:pt idx="664">
                  <c:v>68.399999999999991</c:v>
                </c:pt>
                <c:pt idx="665">
                  <c:v>68.399999999999991</c:v>
                </c:pt>
                <c:pt idx="666">
                  <c:v>68.399999999999991</c:v>
                </c:pt>
                <c:pt idx="667">
                  <c:v>68.399999999999991</c:v>
                </c:pt>
                <c:pt idx="668">
                  <c:v>68.399999999999991</c:v>
                </c:pt>
                <c:pt idx="669">
                  <c:v>68.399999999999991</c:v>
                </c:pt>
                <c:pt idx="670">
                  <c:v>68.399999999999991</c:v>
                </c:pt>
                <c:pt idx="671">
                  <c:v>68.399999999999991</c:v>
                </c:pt>
                <c:pt idx="672">
                  <c:v>68.399999999999991</c:v>
                </c:pt>
                <c:pt idx="673">
                  <c:v>68.399999999999991</c:v>
                </c:pt>
                <c:pt idx="674">
                  <c:v>68.399999999999991</c:v>
                </c:pt>
                <c:pt idx="675">
                  <c:v>68.399999999999991</c:v>
                </c:pt>
                <c:pt idx="676">
                  <c:v>68.399999999999991</c:v>
                </c:pt>
                <c:pt idx="677">
                  <c:v>68.399999999999991</c:v>
                </c:pt>
                <c:pt idx="678">
                  <c:v>68.399999999999991</c:v>
                </c:pt>
                <c:pt idx="679">
                  <c:v>68.399999999999991</c:v>
                </c:pt>
                <c:pt idx="680">
                  <c:v>68.399999999999991</c:v>
                </c:pt>
                <c:pt idx="681">
                  <c:v>68.399999999999991</c:v>
                </c:pt>
                <c:pt idx="682">
                  <c:v>68.399999999999991</c:v>
                </c:pt>
                <c:pt idx="683">
                  <c:v>68.399999999999991</c:v>
                </c:pt>
                <c:pt idx="684">
                  <c:v>68.399999999999991</c:v>
                </c:pt>
                <c:pt idx="685">
                  <c:v>68.399999999999991</c:v>
                </c:pt>
                <c:pt idx="686">
                  <c:v>68.399999999999991</c:v>
                </c:pt>
                <c:pt idx="687">
                  <c:v>68.399999999999991</c:v>
                </c:pt>
                <c:pt idx="688">
                  <c:v>68.399999999999991</c:v>
                </c:pt>
                <c:pt idx="689">
                  <c:v>68.399999999999991</c:v>
                </c:pt>
                <c:pt idx="690">
                  <c:v>68.399999999999991</c:v>
                </c:pt>
                <c:pt idx="691">
                  <c:v>68.399999999999991</c:v>
                </c:pt>
                <c:pt idx="692">
                  <c:v>68.399999999999991</c:v>
                </c:pt>
                <c:pt idx="693">
                  <c:v>68.399999999999991</c:v>
                </c:pt>
                <c:pt idx="694">
                  <c:v>68.399999999999991</c:v>
                </c:pt>
                <c:pt idx="695">
                  <c:v>68.399999999999991</c:v>
                </c:pt>
                <c:pt idx="696">
                  <c:v>68.399999999999991</c:v>
                </c:pt>
                <c:pt idx="697">
                  <c:v>68.399999999999991</c:v>
                </c:pt>
                <c:pt idx="698">
                  <c:v>68.399999999999991</c:v>
                </c:pt>
                <c:pt idx="699">
                  <c:v>68.399999999999991</c:v>
                </c:pt>
                <c:pt idx="700">
                  <c:v>68.399999999999991</c:v>
                </c:pt>
                <c:pt idx="701">
                  <c:v>68.399999999999991</c:v>
                </c:pt>
                <c:pt idx="702">
                  <c:v>68.399999999999991</c:v>
                </c:pt>
                <c:pt idx="703">
                  <c:v>68.399999999999991</c:v>
                </c:pt>
                <c:pt idx="704">
                  <c:v>68.399999999999991</c:v>
                </c:pt>
                <c:pt idx="705">
                  <c:v>68.399999999999991</c:v>
                </c:pt>
                <c:pt idx="706">
                  <c:v>68.399999999999991</c:v>
                </c:pt>
                <c:pt idx="707">
                  <c:v>68.399999999999991</c:v>
                </c:pt>
                <c:pt idx="708">
                  <c:v>68.399999999999991</c:v>
                </c:pt>
                <c:pt idx="709">
                  <c:v>68.399999999999991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97-408B-A57E-DE066E960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752896"/>
        <c:axId val="569421880"/>
      </c:lineChart>
      <c:catAx>
        <c:axId val="613752896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9421880"/>
        <c:crosses val="autoZero"/>
        <c:auto val="0"/>
        <c:lblAlgn val="ctr"/>
        <c:lblOffset val="100"/>
        <c:noMultiLvlLbl val="0"/>
      </c:catAx>
      <c:valAx>
        <c:axId val="569421880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375289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4803149606299213" l="0" r="0" t="0.74803149606299213" header="0.31496062992125984" footer="0.31496062992125984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中野班　日別予想作業時間</a:t>
            </a:r>
            <a:r>
              <a:rPr lang="en-US"/>
              <a:t>(</a:t>
            </a:r>
            <a:r>
              <a:rPr lang="ja-JP"/>
              <a:t>鍛冶作業</a:t>
            </a:r>
            <a:r>
              <a:rPr lang="en-US"/>
              <a:t>)</a:t>
            </a:r>
            <a:endParaRPr lang="ja-JP"/>
          </a:p>
        </c:rich>
      </c:tx>
      <c:layout>
        <c:manualLayout>
          <c:xMode val="edge"/>
          <c:yMode val="edge"/>
          <c:x val="0.7261569929329611"/>
          <c:y val="2.729277107278775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5861666666666664E-3"/>
          <c:y val="2.7834229926280134E-2"/>
          <c:w val="0.99082679629629633"/>
          <c:h val="0.88631420601713484"/>
        </c:manualLayout>
      </c:layout>
      <c:barChart>
        <c:barDir val="col"/>
        <c:grouping val="stacked"/>
        <c:varyColors val="0"/>
        <c:ser>
          <c:idx val="0"/>
          <c:order val="0"/>
          <c:tx>
            <c:v>鍛冶予想時間</c:v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中野班!$OP$131:$APW$131</c:f>
              <c:numCache>
                <c:formatCode>0_ </c:formatCode>
                <c:ptCount val="710"/>
                <c:pt idx="0">
                  <c:v>66</c:v>
                </c:pt>
                <c:pt idx="1">
                  <c:v>48</c:v>
                </c:pt>
                <c:pt idx="2">
                  <c:v>44</c:v>
                </c:pt>
                <c:pt idx="3">
                  <c:v>48</c:v>
                </c:pt>
                <c:pt idx="4">
                  <c:v>0</c:v>
                </c:pt>
                <c:pt idx="5">
                  <c:v>0</c:v>
                </c:pt>
                <c:pt idx="6">
                  <c:v>36</c:v>
                </c:pt>
                <c:pt idx="7">
                  <c:v>51</c:v>
                </c:pt>
                <c:pt idx="8">
                  <c:v>41</c:v>
                </c:pt>
                <c:pt idx="9">
                  <c:v>60</c:v>
                </c:pt>
                <c:pt idx="10">
                  <c:v>71</c:v>
                </c:pt>
                <c:pt idx="11">
                  <c:v>15</c:v>
                </c:pt>
                <c:pt idx="12">
                  <c:v>0</c:v>
                </c:pt>
                <c:pt idx="13">
                  <c:v>66</c:v>
                </c:pt>
                <c:pt idx="14">
                  <c:v>70</c:v>
                </c:pt>
                <c:pt idx="15">
                  <c:v>63</c:v>
                </c:pt>
                <c:pt idx="16">
                  <c:v>55</c:v>
                </c:pt>
                <c:pt idx="17">
                  <c:v>47</c:v>
                </c:pt>
                <c:pt idx="18">
                  <c:v>83</c:v>
                </c:pt>
                <c:pt idx="19">
                  <c:v>0</c:v>
                </c:pt>
                <c:pt idx="20">
                  <c:v>71</c:v>
                </c:pt>
                <c:pt idx="21">
                  <c:v>30</c:v>
                </c:pt>
                <c:pt idx="22">
                  <c:v>59.5</c:v>
                </c:pt>
                <c:pt idx="23">
                  <c:v>85</c:v>
                </c:pt>
                <c:pt idx="24">
                  <c:v>75</c:v>
                </c:pt>
                <c:pt idx="25">
                  <c:v>13</c:v>
                </c:pt>
                <c:pt idx="26">
                  <c:v>0</c:v>
                </c:pt>
                <c:pt idx="27">
                  <c:v>58</c:v>
                </c:pt>
                <c:pt idx="28">
                  <c:v>41</c:v>
                </c:pt>
                <c:pt idx="29">
                  <c:v>28</c:v>
                </c:pt>
                <c:pt idx="30">
                  <c:v>34</c:v>
                </c:pt>
                <c:pt idx="31">
                  <c:v>33</c:v>
                </c:pt>
                <c:pt idx="32">
                  <c:v>16</c:v>
                </c:pt>
                <c:pt idx="33">
                  <c:v>0</c:v>
                </c:pt>
                <c:pt idx="34">
                  <c:v>0</c:v>
                </c:pt>
                <c:pt idx="35">
                  <c:v>38</c:v>
                </c:pt>
                <c:pt idx="36">
                  <c:v>40</c:v>
                </c:pt>
                <c:pt idx="37">
                  <c:v>34</c:v>
                </c:pt>
                <c:pt idx="38">
                  <c:v>30</c:v>
                </c:pt>
                <c:pt idx="39">
                  <c:v>18</c:v>
                </c:pt>
                <c:pt idx="40">
                  <c:v>0</c:v>
                </c:pt>
                <c:pt idx="41">
                  <c:v>27</c:v>
                </c:pt>
                <c:pt idx="42">
                  <c:v>23</c:v>
                </c:pt>
                <c:pt idx="43">
                  <c:v>20</c:v>
                </c:pt>
                <c:pt idx="44">
                  <c:v>31</c:v>
                </c:pt>
                <c:pt idx="45">
                  <c:v>41</c:v>
                </c:pt>
                <c:pt idx="46">
                  <c:v>4</c:v>
                </c:pt>
                <c:pt idx="47">
                  <c:v>0</c:v>
                </c:pt>
                <c:pt idx="48">
                  <c:v>32</c:v>
                </c:pt>
                <c:pt idx="49">
                  <c:v>35</c:v>
                </c:pt>
                <c:pt idx="50">
                  <c:v>32</c:v>
                </c:pt>
                <c:pt idx="51">
                  <c:v>38</c:v>
                </c:pt>
                <c:pt idx="52">
                  <c:v>35</c:v>
                </c:pt>
                <c:pt idx="53">
                  <c:v>16</c:v>
                </c:pt>
                <c:pt idx="54">
                  <c:v>0</c:v>
                </c:pt>
                <c:pt idx="55">
                  <c:v>49</c:v>
                </c:pt>
                <c:pt idx="56">
                  <c:v>30</c:v>
                </c:pt>
                <c:pt idx="57">
                  <c:v>28</c:v>
                </c:pt>
                <c:pt idx="58">
                  <c:v>19</c:v>
                </c:pt>
                <c:pt idx="59">
                  <c:v>39</c:v>
                </c:pt>
                <c:pt idx="60">
                  <c:v>39</c:v>
                </c:pt>
                <c:pt idx="61">
                  <c:v>0</c:v>
                </c:pt>
                <c:pt idx="62">
                  <c:v>56</c:v>
                </c:pt>
                <c:pt idx="63">
                  <c:v>49</c:v>
                </c:pt>
                <c:pt idx="64">
                  <c:v>40</c:v>
                </c:pt>
                <c:pt idx="65">
                  <c:v>32</c:v>
                </c:pt>
                <c:pt idx="66">
                  <c:v>49</c:v>
                </c:pt>
                <c:pt idx="67">
                  <c:v>43</c:v>
                </c:pt>
                <c:pt idx="68">
                  <c:v>0</c:v>
                </c:pt>
                <c:pt idx="69">
                  <c:v>45</c:v>
                </c:pt>
                <c:pt idx="70">
                  <c:v>50</c:v>
                </c:pt>
                <c:pt idx="71">
                  <c:v>19</c:v>
                </c:pt>
                <c:pt idx="72">
                  <c:v>39</c:v>
                </c:pt>
                <c:pt idx="73">
                  <c:v>29</c:v>
                </c:pt>
                <c:pt idx="74">
                  <c:v>0</c:v>
                </c:pt>
                <c:pt idx="75">
                  <c:v>0</c:v>
                </c:pt>
                <c:pt idx="76">
                  <c:v>37</c:v>
                </c:pt>
                <c:pt idx="77">
                  <c:v>18</c:v>
                </c:pt>
                <c:pt idx="78">
                  <c:v>38</c:v>
                </c:pt>
                <c:pt idx="79">
                  <c:v>32</c:v>
                </c:pt>
                <c:pt idx="80">
                  <c:v>34</c:v>
                </c:pt>
                <c:pt idx="81">
                  <c:v>0</c:v>
                </c:pt>
                <c:pt idx="82">
                  <c:v>0</c:v>
                </c:pt>
                <c:pt idx="83">
                  <c:v>37</c:v>
                </c:pt>
                <c:pt idx="84">
                  <c:v>26</c:v>
                </c:pt>
                <c:pt idx="85">
                  <c:v>37</c:v>
                </c:pt>
                <c:pt idx="86">
                  <c:v>42</c:v>
                </c:pt>
                <c:pt idx="87">
                  <c:v>33</c:v>
                </c:pt>
                <c:pt idx="88">
                  <c:v>0</c:v>
                </c:pt>
                <c:pt idx="89">
                  <c:v>0</c:v>
                </c:pt>
                <c:pt idx="90">
                  <c:v>33</c:v>
                </c:pt>
                <c:pt idx="91">
                  <c:v>30</c:v>
                </c:pt>
                <c:pt idx="92">
                  <c:v>25</c:v>
                </c:pt>
                <c:pt idx="93">
                  <c:v>25</c:v>
                </c:pt>
                <c:pt idx="94">
                  <c:v>30</c:v>
                </c:pt>
                <c:pt idx="95">
                  <c:v>25</c:v>
                </c:pt>
                <c:pt idx="96">
                  <c:v>0</c:v>
                </c:pt>
                <c:pt idx="97">
                  <c:v>22</c:v>
                </c:pt>
                <c:pt idx="98">
                  <c:v>0</c:v>
                </c:pt>
                <c:pt idx="99">
                  <c:v>18</c:v>
                </c:pt>
                <c:pt idx="100">
                  <c:v>35</c:v>
                </c:pt>
                <c:pt idx="101">
                  <c:v>30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49</c:v>
                </c:pt>
                <c:pt idx="107">
                  <c:v>44</c:v>
                </c:pt>
                <c:pt idx="108">
                  <c:v>36</c:v>
                </c:pt>
                <c:pt idx="109">
                  <c:v>44</c:v>
                </c:pt>
                <c:pt idx="110">
                  <c:v>0</c:v>
                </c:pt>
                <c:pt idx="111">
                  <c:v>38</c:v>
                </c:pt>
                <c:pt idx="112">
                  <c:v>45</c:v>
                </c:pt>
                <c:pt idx="113">
                  <c:v>29</c:v>
                </c:pt>
                <c:pt idx="114">
                  <c:v>31</c:v>
                </c:pt>
                <c:pt idx="115">
                  <c:v>33</c:v>
                </c:pt>
                <c:pt idx="116">
                  <c:v>34</c:v>
                </c:pt>
                <c:pt idx="117">
                  <c:v>0</c:v>
                </c:pt>
                <c:pt idx="118">
                  <c:v>15</c:v>
                </c:pt>
                <c:pt idx="119">
                  <c:v>16</c:v>
                </c:pt>
                <c:pt idx="120">
                  <c:v>34</c:v>
                </c:pt>
                <c:pt idx="121">
                  <c:v>22</c:v>
                </c:pt>
                <c:pt idx="122">
                  <c:v>16</c:v>
                </c:pt>
                <c:pt idx="123">
                  <c:v>0</c:v>
                </c:pt>
                <c:pt idx="124">
                  <c:v>0</c:v>
                </c:pt>
                <c:pt idx="125">
                  <c:v>44</c:v>
                </c:pt>
                <c:pt idx="126">
                  <c:v>45</c:v>
                </c:pt>
                <c:pt idx="127">
                  <c:v>44</c:v>
                </c:pt>
                <c:pt idx="128">
                  <c:v>52</c:v>
                </c:pt>
                <c:pt idx="129">
                  <c:v>56</c:v>
                </c:pt>
                <c:pt idx="130">
                  <c:v>0</c:v>
                </c:pt>
                <c:pt idx="131">
                  <c:v>0</c:v>
                </c:pt>
                <c:pt idx="132">
                  <c:v>44</c:v>
                </c:pt>
                <c:pt idx="133">
                  <c:v>38</c:v>
                </c:pt>
                <c:pt idx="134">
                  <c:v>45</c:v>
                </c:pt>
                <c:pt idx="135">
                  <c:v>43</c:v>
                </c:pt>
                <c:pt idx="136">
                  <c:v>48</c:v>
                </c:pt>
                <c:pt idx="137">
                  <c:v>26</c:v>
                </c:pt>
                <c:pt idx="138">
                  <c:v>0</c:v>
                </c:pt>
                <c:pt idx="139">
                  <c:v>42</c:v>
                </c:pt>
                <c:pt idx="140">
                  <c:v>33</c:v>
                </c:pt>
                <c:pt idx="141">
                  <c:v>44</c:v>
                </c:pt>
                <c:pt idx="142">
                  <c:v>38</c:v>
                </c:pt>
                <c:pt idx="143">
                  <c:v>44</c:v>
                </c:pt>
                <c:pt idx="144">
                  <c:v>0</c:v>
                </c:pt>
                <c:pt idx="145">
                  <c:v>0</c:v>
                </c:pt>
                <c:pt idx="146">
                  <c:v>40</c:v>
                </c:pt>
                <c:pt idx="147">
                  <c:v>24</c:v>
                </c:pt>
                <c:pt idx="148">
                  <c:v>32</c:v>
                </c:pt>
                <c:pt idx="149">
                  <c:v>42</c:v>
                </c:pt>
                <c:pt idx="150">
                  <c:v>50</c:v>
                </c:pt>
                <c:pt idx="151">
                  <c:v>24</c:v>
                </c:pt>
                <c:pt idx="152">
                  <c:v>0</c:v>
                </c:pt>
                <c:pt idx="153">
                  <c:v>59</c:v>
                </c:pt>
                <c:pt idx="154">
                  <c:v>46</c:v>
                </c:pt>
                <c:pt idx="155">
                  <c:v>34</c:v>
                </c:pt>
                <c:pt idx="156">
                  <c:v>76</c:v>
                </c:pt>
                <c:pt idx="157">
                  <c:v>64</c:v>
                </c:pt>
                <c:pt idx="158">
                  <c:v>16</c:v>
                </c:pt>
                <c:pt idx="159">
                  <c:v>0</c:v>
                </c:pt>
                <c:pt idx="160">
                  <c:v>62</c:v>
                </c:pt>
                <c:pt idx="161">
                  <c:v>54</c:v>
                </c:pt>
                <c:pt idx="162">
                  <c:v>38</c:v>
                </c:pt>
                <c:pt idx="163">
                  <c:v>54</c:v>
                </c:pt>
                <c:pt idx="164">
                  <c:v>52</c:v>
                </c:pt>
                <c:pt idx="165">
                  <c:v>44</c:v>
                </c:pt>
                <c:pt idx="166">
                  <c:v>0</c:v>
                </c:pt>
                <c:pt idx="167">
                  <c:v>55</c:v>
                </c:pt>
                <c:pt idx="168">
                  <c:v>75</c:v>
                </c:pt>
                <c:pt idx="169">
                  <c:v>43</c:v>
                </c:pt>
                <c:pt idx="170">
                  <c:v>58</c:v>
                </c:pt>
                <c:pt idx="171">
                  <c:v>61</c:v>
                </c:pt>
                <c:pt idx="172">
                  <c:v>0</c:v>
                </c:pt>
                <c:pt idx="173">
                  <c:v>0</c:v>
                </c:pt>
                <c:pt idx="174">
                  <c:v>54</c:v>
                </c:pt>
                <c:pt idx="175">
                  <c:v>54</c:v>
                </c:pt>
                <c:pt idx="176">
                  <c:v>44</c:v>
                </c:pt>
                <c:pt idx="177">
                  <c:v>47</c:v>
                </c:pt>
                <c:pt idx="178">
                  <c:v>43</c:v>
                </c:pt>
                <c:pt idx="179">
                  <c:v>17</c:v>
                </c:pt>
                <c:pt idx="180">
                  <c:v>0</c:v>
                </c:pt>
                <c:pt idx="181">
                  <c:v>0</c:v>
                </c:pt>
                <c:pt idx="182">
                  <c:v>38</c:v>
                </c:pt>
                <c:pt idx="183">
                  <c:v>33</c:v>
                </c:pt>
                <c:pt idx="184">
                  <c:v>28</c:v>
                </c:pt>
                <c:pt idx="185">
                  <c:v>35</c:v>
                </c:pt>
                <c:pt idx="186">
                  <c:v>44</c:v>
                </c:pt>
                <c:pt idx="187">
                  <c:v>0</c:v>
                </c:pt>
                <c:pt idx="188">
                  <c:v>56</c:v>
                </c:pt>
                <c:pt idx="189">
                  <c:v>52</c:v>
                </c:pt>
                <c:pt idx="190">
                  <c:v>43</c:v>
                </c:pt>
                <c:pt idx="191">
                  <c:v>42</c:v>
                </c:pt>
                <c:pt idx="192">
                  <c:v>38</c:v>
                </c:pt>
                <c:pt idx="193">
                  <c:v>32</c:v>
                </c:pt>
                <c:pt idx="194">
                  <c:v>0</c:v>
                </c:pt>
                <c:pt idx="195">
                  <c:v>36</c:v>
                </c:pt>
                <c:pt idx="196">
                  <c:v>32</c:v>
                </c:pt>
                <c:pt idx="197">
                  <c:v>30</c:v>
                </c:pt>
                <c:pt idx="198">
                  <c:v>32</c:v>
                </c:pt>
                <c:pt idx="199">
                  <c:v>27</c:v>
                </c:pt>
                <c:pt idx="200">
                  <c:v>28</c:v>
                </c:pt>
                <c:pt idx="201">
                  <c:v>0</c:v>
                </c:pt>
                <c:pt idx="202">
                  <c:v>0</c:v>
                </c:pt>
                <c:pt idx="203">
                  <c:v>20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19</c:v>
                </c:pt>
                <c:pt idx="210">
                  <c:v>16</c:v>
                </c:pt>
                <c:pt idx="211">
                  <c:v>25</c:v>
                </c:pt>
                <c:pt idx="212">
                  <c:v>27</c:v>
                </c:pt>
                <c:pt idx="213">
                  <c:v>34</c:v>
                </c:pt>
                <c:pt idx="214">
                  <c:v>0</c:v>
                </c:pt>
                <c:pt idx="215">
                  <c:v>0</c:v>
                </c:pt>
                <c:pt idx="216">
                  <c:v>39</c:v>
                </c:pt>
                <c:pt idx="217">
                  <c:v>41</c:v>
                </c:pt>
                <c:pt idx="218">
                  <c:v>44</c:v>
                </c:pt>
                <c:pt idx="219">
                  <c:v>50</c:v>
                </c:pt>
                <c:pt idx="220">
                  <c:v>38</c:v>
                </c:pt>
                <c:pt idx="221">
                  <c:v>0</c:v>
                </c:pt>
                <c:pt idx="222">
                  <c:v>0</c:v>
                </c:pt>
                <c:pt idx="223">
                  <c:v>39</c:v>
                </c:pt>
                <c:pt idx="224">
                  <c:v>38</c:v>
                </c:pt>
                <c:pt idx="225">
                  <c:v>41</c:v>
                </c:pt>
                <c:pt idx="226">
                  <c:v>48</c:v>
                </c:pt>
                <c:pt idx="227">
                  <c:v>43</c:v>
                </c:pt>
                <c:pt idx="228">
                  <c:v>0</c:v>
                </c:pt>
                <c:pt idx="229">
                  <c:v>0</c:v>
                </c:pt>
                <c:pt idx="230">
                  <c:v>43</c:v>
                </c:pt>
                <c:pt idx="231">
                  <c:v>44</c:v>
                </c:pt>
                <c:pt idx="232">
                  <c:v>40</c:v>
                </c:pt>
                <c:pt idx="233">
                  <c:v>42</c:v>
                </c:pt>
                <c:pt idx="234">
                  <c:v>38</c:v>
                </c:pt>
                <c:pt idx="235">
                  <c:v>8</c:v>
                </c:pt>
                <c:pt idx="236">
                  <c:v>0</c:v>
                </c:pt>
                <c:pt idx="237">
                  <c:v>0</c:v>
                </c:pt>
                <c:pt idx="238">
                  <c:v>41</c:v>
                </c:pt>
                <c:pt idx="239">
                  <c:v>47</c:v>
                </c:pt>
                <c:pt idx="240">
                  <c:v>47</c:v>
                </c:pt>
                <c:pt idx="241">
                  <c:v>35</c:v>
                </c:pt>
                <c:pt idx="242">
                  <c:v>0</c:v>
                </c:pt>
                <c:pt idx="243">
                  <c:v>0</c:v>
                </c:pt>
                <c:pt idx="244">
                  <c:v>29</c:v>
                </c:pt>
                <c:pt idx="245">
                  <c:v>0</c:v>
                </c:pt>
                <c:pt idx="246">
                  <c:v>30</c:v>
                </c:pt>
                <c:pt idx="247">
                  <c:v>16</c:v>
                </c:pt>
                <c:pt idx="248">
                  <c:v>20</c:v>
                </c:pt>
                <c:pt idx="249">
                  <c:v>0</c:v>
                </c:pt>
                <c:pt idx="250">
                  <c:v>0</c:v>
                </c:pt>
                <c:pt idx="251">
                  <c:v>31</c:v>
                </c:pt>
                <c:pt idx="252">
                  <c:v>34</c:v>
                </c:pt>
                <c:pt idx="253">
                  <c:v>21</c:v>
                </c:pt>
                <c:pt idx="254">
                  <c:v>30</c:v>
                </c:pt>
                <c:pt idx="255">
                  <c:v>24</c:v>
                </c:pt>
                <c:pt idx="256">
                  <c:v>14</c:v>
                </c:pt>
                <c:pt idx="257">
                  <c:v>0</c:v>
                </c:pt>
                <c:pt idx="258">
                  <c:v>10</c:v>
                </c:pt>
                <c:pt idx="259">
                  <c:v>16</c:v>
                </c:pt>
                <c:pt idx="260">
                  <c:v>31</c:v>
                </c:pt>
                <c:pt idx="261">
                  <c:v>21</c:v>
                </c:pt>
                <c:pt idx="262">
                  <c:v>24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21</c:v>
                </c:pt>
                <c:pt idx="267">
                  <c:v>17</c:v>
                </c:pt>
                <c:pt idx="268">
                  <c:v>6</c:v>
                </c:pt>
                <c:pt idx="269">
                  <c:v>17</c:v>
                </c:pt>
                <c:pt idx="270">
                  <c:v>0</c:v>
                </c:pt>
                <c:pt idx="271">
                  <c:v>0</c:v>
                </c:pt>
                <c:pt idx="272">
                  <c:v>30</c:v>
                </c:pt>
                <c:pt idx="273">
                  <c:v>31</c:v>
                </c:pt>
                <c:pt idx="274">
                  <c:v>30</c:v>
                </c:pt>
                <c:pt idx="275">
                  <c:v>15</c:v>
                </c:pt>
                <c:pt idx="276">
                  <c:v>17</c:v>
                </c:pt>
                <c:pt idx="277">
                  <c:v>0</c:v>
                </c:pt>
                <c:pt idx="278">
                  <c:v>0</c:v>
                </c:pt>
                <c:pt idx="279">
                  <c:v>28</c:v>
                </c:pt>
                <c:pt idx="280">
                  <c:v>27</c:v>
                </c:pt>
                <c:pt idx="281">
                  <c:v>24</c:v>
                </c:pt>
                <c:pt idx="282">
                  <c:v>35</c:v>
                </c:pt>
                <c:pt idx="283">
                  <c:v>34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28</c:v>
                </c:pt>
                <c:pt idx="288">
                  <c:v>36</c:v>
                </c:pt>
                <c:pt idx="289">
                  <c:v>31</c:v>
                </c:pt>
                <c:pt idx="290">
                  <c:v>22</c:v>
                </c:pt>
                <c:pt idx="291">
                  <c:v>58</c:v>
                </c:pt>
                <c:pt idx="292">
                  <c:v>0</c:v>
                </c:pt>
                <c:pt idx="293">
                  <c:v>73</c:v>
                </c:pt>
                <c:pt idx="294">
                  <c:v>48</c:v>
                </c:pt>
                <c:pt idx="295">
                  <c:v>38</c:v>
                </c:pt>
                <c:pt idx="296">
                  <c:v>46</c:v>
                </c:pt>
                <c:pt idx="297">
                  <c:v>45</c:v>
                </c:pt>
                <c:pt idx="298">
                  <c:v>8</c:v>
                </c:pt>
                <c:pt idx="299">
                  <c:v>0</c:v>
                </c:pt>
                <c:pt idx="300">
                  <c:v>53</c:v>
                </c:pt>
                <c:pt idx="301">
                  <c:v>53</c:v>
                </c:pt>
                <c:pt idx="302">
                  <c:v>40</c:v>
                </c:pt>
                <c:pt idx="303">
                  <c:v>44</c:v>
                </c:pt>
                <c:pt idx="304">
                  <c:v>48</c:v>
                </c:pt>
                <c:pt idx="305">
                  <c:v>0</c:v>
                </c:pt>
                <c:pt idx="306">
                  <c:v>0</c:v>
                </c:pt>
                <c:pt idx="307">
                  <c:v>24</c:v>
                </c:pt>
                <c:pt idx="308">
                  <c:v>62</c:v>
                </c:pt>
                <c:pt idx="309">
                  <c:v>46</c:v>
                </c:pt>
                <c:pt idx="310">
                  <c:v>58</c:v>
                </c:pt>
                <c:pt idx="311">
                  <c:v>49</c:v>
                </c:pt>
                <c:pt idx="312">
                  <c:v>48</c:v>
                </c:pt>
                <c:pt idx="313">
                  <c:v>0</c:v>
                </c:pt>
                <c:pt idx="314">
                  <c:v>60</c:v>
                </c:pt>
                <c:pt idx="315">
                  <c:v>40</c:v>
                </c:pt>
                <c:pt idx="316">
                  <c:v>35</c:v>
                </c:pt>
                <c:pt idx="317">
                  <c:v>50</c:v>
                </c:pt>
                <c:pt idx="318">
                  <c:v>45</c:v>
                </c:pt>
                <c:pt idx="319">
                  <c:v>21</c:v>
                </c:pt>
                <c:pt idx="320">
                  <c:v>0</c:v>
                </c:pt>
                <c:pt idx="321">
                  <c:v>35</c:v>
                </c:pt>
                <c:pt idx="322">
                  <c:v>62</c:v>
                </c:pt>
                <c:pt idx="323">
                  <c:v>46</c:v>
                </c:pt>
                <c:pt idx="324">
                  <c:v>45</c:v>
                </c:pt>
                <c:pt idx="325">
                  <c:v>38</c:v>
                </c:pt>
                <c:pt idx="326">
                  <c:v>14</c:v>
                </c:pt>
                <c:pt idx="327">
                  <c:v>0</c:v>
                </c:pt>
                <c:pt idx="328">
                  <c:v>43</c:v>
                </c:pt>
                <c:pt idx="329">
                  <c:v>41</c:v>
                </c:pt>
                <c:pt idx="330">
                  <c:v>56</c:v>
                </c:pt>
                <c:pt idx="331">
                  <c:v>34</c:v>
                </c:pt>
                <c:pt idx="332">
                  <c:v>51</c:v>
                </c:pt>
                <c:pt idx="333">
                  <c:v>0</c:v>
                </c:pt>
                <c:pt idx="334">
                  <c:v>0</c:v>
                </c:pt>
                <c:pt idx="335">
                  <c:v>51</c:v>
                </c:pt>
                <c:pt idx="336">
                  <c:v>51</c:v>
                </c:pt>
                <c:pt idx="337">
                  <c:v>39</c:v>
                </c:pt>
                <c:pt idx="338">
                  <c:v>48</c:v>
                </c:pt>
                <c:pt idx="339">
                  <c:v>40</c:v>
                </c:pt>
                <c:pt idx="340">
                  <c:v>36</c:v>
                </c:pt>
                <c:pt idx="341">
                  <c:v>0</c:v>
                </c:pt>
                <c:pt idx="342">
                  <c:v>13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38</c:v>
                </c:pt>
                <c:pt idx="350">
                  <c:v>40</c:v>
                </c:pt>
                <c:pt idx="351">
                  <c:v>27</c:v>
                </c:pt>
                <c:pt idx="352">
                  <c:v>47</c:v>
                </c:pt>
                <c:pt idx="353">
                  <c:v>58</c:v>
                </c:pt>
                <c:pt idx="354">
                  <c:v>39</c:v>
                </c:pt>
                <c:pt idx="355">
                  <c:v>0</c:v>
                </c:pt>
                <c:pt idx="356">
                  <c:v>38</c:v>
                </c:pt>
                <c:pt idx="357">
                  <c:v>55</c:v>
                </c:pt>
                <c:pt idx="358">
                  <c:v>47</c:v>
                </c:pt>
                <c:pt idx="359">
                  <c:v>51</c:v>
                </c:pt>
                <c:pt idx="360">
                  <c:v>55</c:v>
                </c:pt>
                <c:pt idx="361">
                  <c:v>47</c:v>
                </c:pt>
                <c:pt idx="362">
                  <c:v>0</c:v>
                </c:pt>
                <c:pt idx="363">
                  <c:v>46</c:v>
                </c:pt>
                <c:pt idx="364">
                  <c:v>55</c:v>
                </c:pt>
                <c:pt idx="365">
                  <c:v>52</c:v>
                </c:pt>
                <c:pt idx="366">
                  <c:v>80</c:v>
                </c:pt>
                <c:pt idx="367">
                  <c:v>54</c:v>
                </c:pt>
                <c:pt idx="368">
                  <c:v>0</c:v>
                </c:pt>
                <c:pt idx="369">
                  <c:v>0</c:v>
                </c:pt>
                <c:pt idx="370">
                  <c:v>43</c:v>
                </c:pt>
                <c:pt idx="371">
                  <c:v>52</c:v>
                </c:pt>
                <c:pt idx="372">
                  <c:v>34</c:v>
                </c:pt>
                <c:pt idx="373">
                  <c:v>35</c:v>
                </c:pt>
                <c:pt idx="374">
                  <c:v>47</c:v>
                </c:pt>
                <c:pt idx="375">
                  <c:v>28</c:v>
                </c:pt>
                <c:pt idx="376">
                  <c:v>16</c:v>
                </c:pt>
                <c:pt idx="377">
                  <c:v>42</c:v>
                </c:pt>
                <c:pt idx="378">
                  <c:v>46</c:v>
                </c:pt>
                <c:pt idx="379">
                  <c:v>33</c:v>
                </c:pt>
                <c:pt idx="380">
                  <c:v>28</c:v>
                </c:pt>
                <c:pt idx="381">
                  <c:v>48</c:v>
                </c:pt>
                <c:pt idx="382">
                  <c:v>54</c:v>
                </c:pt>
                <c:pt idx="383">
                  <c:v>0</c:v>
                </c:pt>
                <c:pt idx="384">
                  <c:v>40</c:v>
                </c:pt>
                <c:pt idx="385">
                  <c:v>55</c:v>
                </c:pt>
                <c:pt idx="386">
                  <c:v>0</c:v>
                </c:pt>
                <c:pt idx="387">
                  <c:v>51</c:v>
                </c:pt>
                <c:pt idx="388">
                  <c:v>55</c:v>
                </c:pt>
                <c:pt idx="389">
                  <c:v>0</c:v>
                </c:pt>
                <c:pt idx="390">
                  <c:v>0</c:v>
                </c:pt>
                <c:pt idx="391">
                  <c:v>42</c:v>
                </c:pt>
                <c:pt idx="392">
                  <c:v>38</c:v>
                </c:pt>
                <c:pt idx="393">
                  <c:v>34</c:v>
                </c:pt>
                <c:pt idx="394">
                  <c:v>37</c:v>
                </c:pt>
                <c:pt idx="395">
                  <c:v>49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38</c:v>
                </c:pt>
                <c:pt idx="400">
                  <c:v>13</c:v>
                </c:pt>
                <c:pt idx="401">
                  <c:v>13</c:v>
                </c:pt>
                <c:pt idx="402">
                  <c:v>23</c:v>
                </c:pt>
                <c:pt idx="403">
                  <c:v>26</c:v>
                </c:pt>
                <c:pt idx="404">
                  <c:v>0</c:v>
                </c:pt>
                <c:pt idx="405">
                  <c:v>13</c:v>
                </c:pt>
                <c:pt idx="406">
                  <c:v>14</c:v>
                </c:pt>
                <c:pt idx="407">
                  <c:v>8</c:v>
                </c:pt>
                <c:pt idx="408">
                  <c:v>6</c:v>
                </c:pt>
                <c:pt idx="409">
                  <c:v>5</c:v>
                </c:pt>
                <c:pt idx="410">
                  <c:v>10</c:v>
                </c:pt>
                <c:pt idx="411">
                  <c:v>0</c:v>
                </c:pt>
                <c:pt idx="412">
                  <c:v>12</c:v>
                </c:pt>
                <c:pt idx="413">
                  <c:v>6</c:v>
                </c:pt>
                <c:pt idx="414">
                  <c:v>11</c:v>
                </c:pt>
                <c:pt idx="415">
                  <c:v>11</c:v>
                </c:pt>
                <c:pt idx="416">
                  <c:v>36</c:v>
                </c:pt>
                <c:pt idx="417">
                  <c:v>0</c:v>
                </c:pt>
                <c:pt idx="418">
                  <c:v>0</c:v>
                </c:pt>
                <c:pt idx="419">
                  <c:v>48</c:v>
                </c:pt>
                <c:pt idx="420">
                  <c:v>39</c:v>
                </c:pt>
                <c:pt idx="421">
                  <c:v>40</c:v>
                </c:pt>
                <c:pt idx="422">
                  <c:v>44</c:v>
                </c:pt>
                <c:pt idx="423">
                  <c:v>0</c:v>
                </c:pt>
                <c:pt idx="424">
                  <c:v>38</c:v>
                </c:pt>
                <c:pt idx="425">
                  <c:v>0</c:v>
                </c:pt>
                <c:pt idx="426">
                  <c:v>35</c:v>
                </c:pt>
                <c:pt idx="427">
                  <c:v>33</c:v>
                </c:pt>
                <c:pt idx="428">
                  <c:v>28</c:v>
                </c:pt>
                <c:pt idx="429">
                  <c:v>26</c:v>
                </c:pt>
                <c:pt idx="430">
                  <c:v>22</c:v>
                </c:pt>
                <c:pt idx="431">
                  <c:v>8</c:v>
                </c:pt>
                <c:pt idx="432">
                  <c:v>0</c:v>
                </c:pt>
                <c:pt idx="433">
                  <c:v>0</c:v>
                </c:pt>
                <c:pt idx="434">
                  <c:v>30</c:v>
                </c:pt>
                <c:pt idx="435">
                  <c:v>18</c:v>
                </c:pt>
                <c:pt idx="436">
                  <c:v>28</c:v>
                </c:pt>
                <c:pt idx="437">
                  <c:v>21</c:v>
                </c:pt>
                <c:pt idx="438">
                  <c:v>0</c:v>
                </c:pt>
                <c:pt idx="439">
                  <c:v>0</c:v>
                </c:pt>
                <c:pt idx="440">
                  <c:v>24</c:v>
                </c:pt>
                <c:pt idx="441">
                  <c:v>24</c:v>
                </c:pt>
                <c:pt idx="442">
                  <c:v>13</c:v>
                </c:pt>
                <c:pt idx="443">
                  <c:v>18</c:v>
                </c:pt>
                <c:pt idx="444">
                  <c:v>17</c:v>
                </c:pt>
                <c:pt idx="445">
                  <c:v>0</c:v>
                </c:pt>
                <c:pt idx="446">
                  <c:v>0</c:v>
                </c:pt>
                <c:pt idx="447">
                  <c:v>8</c:v>
                </c:pt>
                <c:pt idx="448">
                  <c:v>12</c:v>
                </c:pt>
                <c:pt idx="449">
                  <c:v>7</c:v>
                </c:pt>
                <c:pt idx="450">
                  <c:v>8</c:v>
                </c:pt>
                <c:pt idx="451">
                  <c:v>32</c:v>
                </c:pt>
                <c:pt idx="452">
                  <c:v>8</c:v>
                </c:pt>
                <c:pt idx="453">
                  <c:v>0</c:v>
                </c:pt>
                <c:pt idx="454">
                  <c:v>37</c:v>
                </c:pt>
                <c:pt idx="455">
                  <c:v>42</c:v>
                </c:pt>
                <c:pt idx="456">
                  <c:v>49</c:v>
                </c:pt>
                <c:pt idx="457">
                  <c:v>36</c:v>
                </c:pt>
                <c:pt idx="458">
                  <c:v>33</c:v>
                </c:pt>
                <c:pt idx="459">
                  <c:v>47</c:v>
                </c:pt>
                <c:pt idx="460">
                  <c:v>0</c:v>
                </c:pt>
                <c:pt idx="461">
                  <c:v>30</c:v>
                </c:pt>
                <c:pt idx="462">
                  <c:v>27</c:v>
                </c:pt>
                <c:pt idx="463">
                  <c:v>0</c:v>
                </c:pt>
                <c:pt idx="464">
                  <c:v>28</c:v>
                </c:pt>
                <c:pt idx="465">
                  <c:v>16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9</c:v>
                </c:pt>
                <c:pt idx="472">
                  <c:v>31</c:v>
                </c:pt>
                <c:pt idx="473">
                  <c:v>12</c:v>
                </c:pt>
                <c:pt idx="474">
                  <c:v>0</c:v>
                </c:pt>
                <c:pt idx="475">
                  <c:v>12</c:v>
                </c:pt>
                <c:pt idx="476">
                  <c:v>22</c:v>
                </c:pt>
                <c:pt idx="477">
                  <c:v>19</c:v>
                </c:pt>
                <c:pt idx="478">
                  <c:v>11</c:v>
                </c:pt>
                <c:pt idx="479">
                  <c:v>12</c:v>
                </c:pt>
                <c:pt idx="480">
                  <c:v>4</c:v>
                </c:pt>
                <c:pt idx="481">
                  <c:v>0</c:v>
                </c:pt>
                <c:pt idx="482">
                  <c:v>2</c:v>
                </c:pt>
                <c:pt idx="483">
                  <c:v>11</c:v>
                </c:pt>
                <c:pt idx="484">
                  <c:v>24</c:v>
                </c:pt>
                <c:pt idx="485">
                  <c:v>60</c:v>
                </c:pt>
                <c:pt idx="486">
                  <c:v>102</c:v>
                </c:pt>
                <c:pt idx="487">
                  <c:v>0</c:v>
                </c:pt>
                <c:pt idx="488">
                  <c:v>0</c:v>
                </c:pt>
                <c:pt idx="489">
                  <c:v>56</c:v>
                </c:pt>
                <c:pt idx="490">
                  <c:v>54</c:v>
                </c:pt>
                <c:pt idx="491">
                  <c:v>47</c:v>
                </c:pt>
                <c:pt idx="492">
                  <c:v>51</c:v>
                </c:pt>
                <c:pt idx="493">
                  <c:v>72</c:v>
                </c:pt>
                <c:pt idx="494">
                  <c:v>0</c:v>
                </c:pt>
                <c:pt idx="495">
                  <c:v>0</c:v>
                </c:pt>
                <c:pt idx="496">
                  <c:v>67</c:v>
                </c:pt>
                <c:pt idx="497">
                  <c:v>62</c:v>
                </c:pt>
                <c:pt idx="498">
                  <c:v>49</c:v>
                </c:pt>
                <c:pt idx="499">
                  <c:v>58</c:v>
                </c:pt>
                <c:pt idx="500">
                  <c:v>46</c:v>
                </c:pt>
                <c:pt idx="501">
                  <c:v>0</c:v>
                </c:pt>
                <c:pt idx="502">
                  <c:v>0</c:v>
                </c:pt>
                <c:pt idx="503">
                  <c:v>78</c:v>
                </c:pt>
                <c:pt idx="504">
                  <c:v>75</c:v>
                </c:pt>
                <c:pt idx="505">
                  <c:v>61</c:v>
                </c:pt>
                <c:pt idx="506">
                  <c:v>80</c:v>
                </c:pt>
                <c:pt idx="507">
                  <c:v>75</c:v>
                </c:pt>
                <c:pt idx="508">
                  <c:v>36</c:v>
                </c:pt>
                <c:pt idx="509">
                  <c:v>0</c:v>
                </c:pt>
                <c:pt idx="510">
                  <c:v>102</c:v>
                </c:pt>
                <c:pt idx="511">
                  <c:v>91</c:v>
                </c:pt>
                <c:pt idx="512">
                  <c:v>94</c:v>
                </c:pt>
                <c:pt idx="513">
                  <c:v>106</c:v>
                </c:pt>
                <c:pt idx="514">
                  <c:v>95</c:v>
                </c:pt>
                <c:pt idx="515">
                  <c:v>22</c:v>
                </c:pt>
                <c:pt idx="516">
                  <c:v>0</c:v>
                </c:pt>
                <c:pt idx="517">
                  <c:v>86</c:v>
                </c:pt>
                <c:pt idx="518">
                  <c:v>74</c:v>
                </c:pt>
                <c:pt idx="519">
                  <c:v>58</c:v>
                </c:pt>
                <c:pt idx="520">
                  <c:v>62</c:v>
                </c:pt>
                <c:pt idx="521">
                  <c:v>62</c:v>
                </c:pt>
                <c:pt idx="522">
                  <c:v>0</c:v>
                </c:pt>
                <c:pt idx="523">
                  <c:v>0</c:v>
                </c:pt>
                <c:pt idx="524">
                  <c:v>61</c:v>
                </c:pt>
                <c:pt idx="525">
                  <c:v>67</c:v>
                </c:pt>
                <c:pt idx="526">
                  <c:v>46.582479599999999</c:v>
                </c:pt>
                <c:pt idx="527">
                  <c:v>52.106736272727275</c:v>
                </c:pt>
                <c:pt idx="528">
                  <c:v>43.804703372727275</c:v>
                </c:pt>
                <c:pt idx="529">
                  <c:v>0</c:v>
                </c:pt>
                <c:pt idx="530">
                  <c:v>0</c:v>
                </c:pt>
                <c:pt idx="531">
                  <c:v>36.980673404919742</c:v>
                </c:pt>
                <c:pt idx="532">
                  <c:v>34.063239410909091</c:v>
                </c:pt>
                <c:pt idx="533">
                  <c:v>28.933319352727274</c:v>
                </c:pt>
                <c:pt idx="534">
                  <c:v>25</c:v>
                </c:pt>
                <c:pt idx="535">
                  <c:v>22</c:v>
                </c:pt>
                <c:pt idx="536">
                  <c:v>24.129920058181817</c:v>
                </c:pt>
                <c:pt idx="537">
                  <c:v>0</c:v>
                </c:pt>
                <c:pt idx="538">
                  <c:v>20.129920058181817</c:v>
                </c:pt>
                <c:pt idx="539">
                  <c:v>20.129920058181817</c:v>
                </c:pt>
                <c:pt idx="540">
                  <c:v>18</c:v>
                </c:pt>
                <c:pt idx="541">
                  <c:v>18.338904250342601</c:v>
                </c:pt>
                <c:pt idx="542">
                  <c:v>21.403864279433506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25.978413799999998</c:v>
                </c:pt>
                <c:pt idx="547">
                  <c:v>17.826268858181823</c:v>
                </c:pt>
                <c:pt idx="548">
                  <c:v>19.014748836013986</c:v>
                </c:pt>
                <c:pt idx="549">
                  <c:v>37.530762650699302</c:v>
                </c:pt>
                <c:pt idx="550">
                  <c:v>0</c:v>
                </c:pt>
                <c:pt idx="551">
                  <c:v>0</c:v>
                </c:pt>
                <c:pt idx="552">
                  <c:v>31.949009316363632</c:v>
                </c:pt>
                <c:pt idx="553">
                  <c:v>40.312240556363633</c:v>
                </c:pt>
                <c:pt idx="554">
                  <c:v>45.902501000000001</c:v>
                </c:pt>
                <c:pt idx="555">
                  <c:v>51.575853843636366</c:v>
                </c:pt>
                <c:pt idx="556">
                  <c:v>50.502670472727274</c:v>
                </c:pt>
                <c:pt idx="557">
                  <c:v>0</c:v>
                </c:pt>
                <c:pt idx="558">
                  <c:v>0</c:v>
                </c:pt>
                <c:pt idx="559">
                  <c:v>50.502670472727274</c:v>
                </c:pt>
                <c:pt idx="560">
                  <c:v>78.632590530909084</c:v>
                </c:pt>
                <c:pt idx="561">
                  <c:v>73.671949797379824</c:v>
                </c:pt>
                <c:pt idx="562">
                  <c:v>69.230518551314205</c:v>
                </c:pt>
                <c:pt idx="563">
                  <c:v>73.382344151314214</c:v>
                </c:pt>
                <c:pt idx="564">
                  <c:v>59.846429000000001</c:v>
                </c:pt>
                <c:pt idx="565">
                  <c:v>4</c:v>
                </c:pt>
                <c:pt idx="566">
                  <c:v>51.105701628902963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52.245349242223313</c:v>
                </c:pt>
                <c:pt idx="574">
                  <c:v>37.403930351314216</c:v>
                </c:pt>
                <c:pt idx="575">
                  <c:v>30.185177418181816</c:v>
                </c:pt>
                <c:pt idx="576">
                  <c:v>38</c:v>
                </c:pt>
                <c:pt idx="577">
                  <c:v>53.218752933132407</c:v>
                </c:pt>
                <c:pt idx="578">
                  <c:v>0</c:v>
                </c:pt>
                <c:pt idx="579">
                  <c:v>0</c:v>
                </c:pt>
                <c:pt idx="580">
                  <c:v>55.218752933132407</c:v>
                </c:pt>
                <c:pt idx="581">
                  <c:v>68.218752933132407</c:v>
                </c:pt>
                <c:pt idx="582">
                  <c:v>63.218752933132407</c:v>
                </c:pt>
                <c:pt idx="583">
                  <c:v>55.218752933132407</c:v>
                </c:pt>
                <c:pt idx="584">
                  <c:v>53.403930351314216</c:v>
                </c:pt>
                <c:pt idx="585">
                  <c:v>14</c:v>
                </c:pt>
                <c:pt idx="586">
                  <c:v>0</c:v>
                </c:pt>
                <c:pt idx="587">
                  <c:v>32</c:v>
                </c:pt>
                <c:pt idx="588">
                  <c:v>42.888452909090915</c:v>
                </c:pt>
                <c:pt idx="589">
                  <c:v>28.813101963636363</c:v>
                </c:pt>
                <c:pt idx="590">
                  <c:v>30.813101963636363</c:v>
                </c:pt>
                <c:pt idx="591">
                  <c:v>32.998279381818179</c:v>
                </c:pt>
                <c:pt idx="592">
                  <c:v>0</c:v>
                </c:pt>
                <c:pt idx="593">
                  <c:v>0</c:v>
                </c:pt>
                <c:pt idx="594">
                  <c:v>32.013693694545452</c:v>
                </c:pt>
                <c:pt idx="595">
                  <c:v>31.873038596363635</c:v>
                </c:pt>
                <c:pt idx="596">
                  <c:v>30.185177418181816</c:v>
                </c:pt>
                <c:pt idx="597">
                  <c:v>10.185177418181816</c:v>
                </c:pt>
                <c:pt idx="598">
                  <c:v>26.185177418181819</c:v>
                </c:pt>
                <c:pt idx="599">
                  <c:v>2.185177418181818</c:v>
                </c:pt>
                <c:pt idx="600">
                  <c:v>0</c:v>
                </c:pt>
                <c:pt idx="601">
                  <c:v>31.591728400000001</c:v>
                </c:pt>
                <c:pt idx="602">
                  <c:v>34.185177418181823</c:v>
                </c:pt>
                <c:pt idx="603">
                  <c:v>32</c:v>
                </c:pt>
                <c:pt idx="604">
                  <c:v>34.185177418181823</c:v>
                </c:pt>
                <c:pt idx="605">
                  <c:v>34.185177418181823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16</c:v>
                </c:pt>
                <c:pt idx="615">
                  <c:v>8</c:v>
                </c:pt>
                <c:pt idx="616">
                  <c:v>14</c:v>
                </c:pt>
                <c:pt idx="617">
                  <c:v>8</c:v>
                </c:pt>
                <c:pt idx="618">
                  <c:v>17</c:v>
                </c:pt>
                <c:pt idx="619">
                  <c:v>6</c:v>
                </c:pt>
                <c:pt idx="620">
                  <c:v>14</c:v>
                </c:pt>
                <c:pt idx="621">
                  <c:v>8</c:v>
                </c:pt>
                <c:pt idx="622">
                  <c:v>20</c:v>
                </c:pt>
                <c:pt idx="623">
                  <c:v>12</c:v>
                </c:pt>
                <c:pt idx="624">
                  <c:v>10</c:v>
                </c:pt>
                <c:pt idx="625">
                  <c:v>2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6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6</c:v>
                </c:pt>
                <c:pt idx="638">
                  <c:v>6</c:v>
                </c:pt>
                <c:pt idx="639">
                  <c:v>0</c:v>
                </c:pt>
                <c:pt idx="640">
                  <c:v>0</c:v>
                </c:pt>
                <c:pt idx="641">
                  <c:v>6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6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6</c:v>
                </c:pt>
                <c:pt idx="657">
                  <c:v>6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6</c:v>
                </c:pt>
                <c:pt idx="664">
                  <c:v>6</c:v>
                </c:pt>
                <c:pt idx="665">
                  <c:v>0</c:v>
                </c:pt>
                <c:pt idx="666">
                  <c:v>6</c:v>
                </c:pt>
                <c:pt idx="667">
                  <c:v>0</c:v>
                </c:pt>
                <c:pt idx="668">
                  <c:v>0</c:v>
                </c:pt>
                <c:pt idx="669">
                  <c:v>6</c:v>
                </c:pt>
                <c:pt idx="670">
                  <c:v>6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D84-440B-8743-42BC46BDF2C5}"/>
            </c:ext>
          </c:extLst>
        </c:ser>
        <c:ser>
          <c:idx val="6"/>
          <c:order val="6"/>
          <c:tx>
            <c:v>その他時間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中野班!$OP$129:$APW$129</c:f>
              <c:numCache>
                <c:formatCode>0_ </c:formatCode>
                <c:ptCount val="710"/>
                <c:pt idx="0">
                  <c:v>4</c:v>
                </c:pt>
                <c:pt idx="1">
                  <c:v>4</c:v>
                </c:pt>
                <c:pt idx="2">
                  <c:v>10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</c:v>
                </c:pt>
                <c:pt idx="29">
                  <c:v>14</c:v>
                </c:pt>
                <c:pt idx="30">
                  <c:v>7</c:v>
                </c:pt>
                <c:pt idx="31">
                  <c:v>9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3</c:v>
                </c:pt>
                <c:pt idx="36">
                  <c:v>0</c:v>
                </c:pt>
                <c:pt idx="37">
                  <c:v>5</c:v>
                </c:pt>
                <c:pt idx="38">
                  <c:v>10</c:v>
                </c:pt>
                <c:pt idx="39">
                  <c:v>14</c:v>
                </c:pt>
                <c:pt idx="40">
                  <c:v>0</c:v>
                </c:pt>
                <c:pt idx="41">
                  <c:v>13</c:v>
                </c:pt>
                <c:pt idx="42">
                  <c:v>9</c:v>
                </c:pt>
                <c:pt idx="43">
                  <c:v>12</c:v>
                </c:pt>
                <c:pt idx="44">
                  <c:v>10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8</c:v>
                </c:pt>
                <c:pt idx="49">
                  <c:v>5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4</c:v>
                </c:pt>
                <c:pt idx="57">
                  <c:v>4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5</c:v>
                </c:pt>
                <c:pt idx="64">
                  <c:v>8</c:v>
                </c:pt>
                <c:pt idx="65">
                  <c:v>16</c:v>
                </c:pt>
                <c:pt idx="66">
                  <c:v>11</c:v>
                </c:pt>
                <c:pt idx="67">
                  <c:v>9</c:v>
                </c:pt>
                <c:pt idx="68">
                  <c:v>0</c:v>
                </c:pt>
                <c:pt idx="69">
                  <c:v>3</c:v>
                </c:pt>
                <c:pt idx="70">
                  <c:v>2</c:v>
                </c:pt>
                <c:pt idx="71">
                  <c:v>21</c:v>
                </c:pt>
                <c:pt idx="72">
                  <c:v>13</c:v>
                </c:pt>
                <c:pt idx="73">
                  <c:v>15</c:v>
                </c:pt>
                <c:pt idx="74">
                  <c:v>0</c:v>
                </c:pt>
                <c:pt idx="75">
                  <c:v>0</c:v>
                </c:pt>
                <c:pt idx="76">
                  <c:v>3</c:v>
                </c:pt>
                <c:pt idx="77">
                  <c:v>22</c:v>
                </c:pt>
                <c:pt idx="78">
                  <c:v>10</c:v>
                </c:pt>
                <c:pt idx="79">
                  <c:v>12</c:v>
                </c:pt>
                <c:pt idx="80">
                  <c:v>9</c:v>
                </c:pt>
                <c:pt idx="81">
                  <c:v>0</c:v>
                </c:pt>
                <c:pt idx="82">
                  <c:v>0</c:v>
                </c:pt>
                <c:pt idx="83">
                  <c:v>11</c:v>
                </c:pt>
                <c:pt idx="84">
                  <c:v>22</c:v>
                </c:pt>
                <c:pt idx="85">
                  <c:v>11</c:v>
                </c:pt>
                <c:pt idx="86">
                  <c:v>8</c:v>
                </c:pt>
                <c:pt idx="87">
                  <c:v>15</c:v>
                </c:pt>
                <c:pt idx="88">
                  <c:v>0</c:v>
                </c:pt>
                <c:pt idx="89">
                  <c:v>0</c:v>
                </c:pt>
                <c:pt idx="90">
                  <c:v>15</c:v>
                </c:pt>
                <c:pt idx="91">
                  <c:v>18</c:v>
                </c:pt>
                <c:pt idx="92">
                  <c:v>25</c:v>
                </c:pt>
                <c:pt idx="93">
                  <c:v>15</c:v>
                </c:pt>
                <c:pt idx="94">
                  <c:v>10</c:v>
                </c:pt>
                <c:pt idx="95">
                  <c:v>23</c:v>
                </c:pt>
                <c:pt idx="96">
                  <c:v>0</c:v>
                </c:pt>
                <c:pt idx="97">
                  <c:v>26</c:v>
                </c:pt>
                <c:pt idx="98">
                  <c:v>0</c:v>
                </c:pt>
                <c:pt idx="99">
                  <c:v>30</c:v>
                </c:pt>
                <c:pt idx="100">
                  <c:v>17</c:v>
                </c:pt>
                <c:pt idx="101">
                  <c:v>18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15</c:v>
                </c:pt>
                <c:pt idx="107">
                  <c:v>28</c:v>
                </c:pt>
                <c:pt idx="108">
                  <c:v>20</c:v>
                </c:pt>
                <c:pt idx="109">
                  <c:v>12</c:v>
                </c:pt>
                <c:pt idx="110">
                  <c:v>0</c:v>
                </c:pt>
                <c:pt idx="111">
                  <c:v>10</c:v>
                </c:pt>
                <c:pt idx="112">
                  <c:v>11</c:v>
                </c:pt>
                <c:pt idx="113">
                  <c:v>19</c:v>
                </c:pt>
                <c:pt idx="114">
                  <c:v>24</c:v>
                </c:pt>
                <c:pt idx="115">
                  <c:v>21</c:v>
                </c:pt>
                <c:pt idx="116">
                  <c:v>20</c:v>
                </c:pt>
                <c:pt idx="117">
                  <c:v>0</c:v>
                </c:pt>
                <c:pt idx="118">
                  <c:v>38</c:v>
                </c:pt>
                <c:pt idx="119">
                  <c:v>36</c:v>
                </c:pt>
                <c:pt idx="120">
                  <c:v>14</c:v>
                </c:pt>
                <c:pt idx="121">
                  <c:v>22</c:v>
                </c:pt>
                <c:pt idx="122">
                  <c:v>24</c:v>
                </c:pt>
                <c:pt idx="123">
                  <c:v>0</c:v>
                </c:pt>
                <c:pt idx="124">
                  <c:v>0</c:v>
                </c:pt>
                <c:pt idx="125">
                  <c:v>4</c:v>
                </c:pt>
                <c:pt idx="126">
                  <c:v>3</c:v>
                </c:pt>
                <c:pt idx="127">
                  <c:v>4</c:v>
                </c:pt>
                <c:pt idx="128">
                  <c:v>6</c:v>
                </c:pt>
                <c:pt idx="129">
                  <c:v>4</c:v>
                </c:pt>
                <c:pt idx="130">
                  <c:v>0</c:v>
                </c:pt>
                <c:pt idx="131">
                  <c:v>0</c:v>
                </c:pt>
                <c:pt idx="132">
                  <c:v>4</c:v>
                </c:pt>
                <c:pt idx="133">
                  <c:v>14</c:v>
                </c:pt>
                <c:pt idx="134">
                  <c:v>6</c:v>
                </c:pt>
                <c:pt idx="135">
                  <c:v>5</c:v>
                </c:pt>
                <c:pt idx="136">
                  <c:v>3</c:v>
                </c:pt>
                <c:pt idx="137">
                  <c:v>22</c:v>
                </c:pt>
                <c:pt idx="138">
                  <c:v>3</c:v>
                </c:pt>
                <c:pt idx="139">
                  <c:v>11</c:v>
                </c:pt>
                <c:pt idx="140">
                  <c:v>15</c:v>
                </c:pt>
                <c:pt idx="141">
                  <c:v>8</c:v>
                </c:pt>
                <c:pt idx="142">
                  <c:v>10</c:v>
                </c:pt>
                <c:pt idx="143">
                  <c:v>10</c:v>
                </c:pt>
                <c:pt idx="144">
                  <c:v>0</c:v>
                </c:pt>
                <c:pt idx="145">
                  <c:v>0</c:v>
                </c:pt>
                <c:pt idx="146">
                  <c:v>16</c:v>
                </c:pt>
                <c:pt idx="147">
                  <c:v>32</c:v>
                </c:pt>
                <c:pt idx="148">
                  <c:v>16</c:v>
                </c:pt>
                <c:pt idx="149">
                  <c:v>10</c:v>
                </c:pt>
                <c:pt idx="150">
                  <c:v>8</c:v>
                </c:pt>
                <c:pt idx="151">
                  <c:v>1</c:v>
                </c:pt>
                <c:pt idx="152">
                  <c:v>0</c:v>
                </c:pt>
                <c:pt idx="153">
                  <c:v>2</c:v>
                </c:pt>
                <c:pt idx="154">
                  <c:v>4</c:v>
                </c:pt>
                <c:pt idx="155">
                  <c:v>6</c:v>
                </c:pt>
                <c:pt idx="156">
                  <c:v>4</c:v>
                </c:pt>
                <c:pt idx="157">
                  <c:v>4</c:v>
                </c:pt>
                <c:pt idx="158">
                  <c:v>0</c:v>
                </c:pt>
                <c:pt idx="159">
                  <c:v>0</c:v>
                </c:pt>
                <c:pt idx="160">
                  <c:v>2</c:v>
                </c:pt>
                <c:pt idx="161">
                  <c:v>0</c:v>
                </c:pt>
                <c:pt idx="162">
                  <c:v>2</c:v>
                </c:pt>
                <c:pt idx="163">
                  <c:v>2</c:v>
                </c:pt>
                <c:pt idx="164">
                  <c:v>4</c:v>
                </c:pt>
                <c:pt idx="165">
                  <c:v>10</c:v>
                </c:pt>
                <c:pt idx="166">
                  <c:v>0</c:v>
                </c:pt>
                <c:pt idx="167">
                  <c:v>2</c:v>
                </c:pt>
                <c:pt idx="168">
                  <c:v>0</c:v>
                </c:pt>
                <c:pt idx="169">
                  <c:v>4</c:v>
                </c:pt>
                <c:pt idx="170">
                  <c:v>2</c:v>
                </c:pt>
                <c:pt idx="171">
                  <c:v>3</c:v>
                </c:pt>
                <c:pt idx="172">
                  <c:v>0</c:v>
                </c:pt>
                <c:pt idx="173">
                  <c:v>0</c:v>
                </c:pt>
                <c:pt idx="174">
                  <c:v>4</c:v>
                </c:pt>
                <c:pt idx="175">
                  <c:v>2</c:v>
                </c:pt>
                <c:pt idx="176">
                  <c:v>4</c:v>
                </c:pt>
                <c:pt idx="177">
                  <c:v>3</c:v>
                </c:pt>
                <c:pt idx="178">
                  <c:v>5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6</c:v>
                </c:pt>
                <c:pt idx="183">
                  <c:v>7</c:v>
                </c:pt>
                <c:pt idx="184">
                  <c:v>4</c:v>
                </c:pt>
                <c:pt idx="185">
                  <c:v>1</c:v>
                </c:pt>
                <c:pt idx="186">
                  <c:v>3</c:v>
                </c:pt>
                <c:pt idx="187">
                  <c:v>0</c:v>
                </c:pt>
                <c:pt idx="188">
                  <c:v>2</c:v>
                </c:pt>
                <c:pt idx="189">
                  <c:v>4</c:v>
                </c:pt>
                <c:pt idx="190">
                  <c:v>9</c:v>
                </c:pt>
                <c:pt idx="191">
                  <c:v>10</c:v>
                </c:pt>
                <c:pt idx="192">
                  <c:v>8</c:v>
                </c:pt>
                <c:pt idx="193">
                  <c:v>2</c:v>
                </c:pt>
                <c:pt idx="194">
                  <c:v>0</c:v>
                </c:pt>
                <c:pt idx="195">
                  <c:v>12</c:v>
                </c:pt>
                <c:pt idx="196">
                  <c:v>6</c:v>
                </c:pt>
                <c:pt idx="197">
                  <c:v>7</c:v>
                </c:pt>
                <c:pt idx="198">
                  <c:v>16</c:v>
                </c:pt>
                <c:pt idx="199">
                  <c:v>13</c:v>
                </c:pt>
                <c:pt idx="200">
                  <c:v>12</c:v>
                </c:pt>
                <c:pt idx="201">
                  <c:v>0</c:v>
                </c:pt>
                <c:pt idx="202">
                  <c:v>0</c:v>
                </c:pt>
                <c:pt idx="203">
                  <c:v>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21</c:v>
                </c:pt>
                <c:pt idx="210">
                  <c:v>20</c:v>
                </c:pt>
                <c:pt idx="211">
                  <c:v>7</c:v>
                </c:pt>
                <c:pt idx="212">
                  <c:v>13</c:v>
                </c:pt>
                <c:pt idx="213">
                  <c:v>6</c:v>
                </c:pt>
                <c:pt idx="214">
                  <c:v>0</c:v>
                </c:pt>
                <c:pt idx="215">
                  <c:v>0</c:v>
                </c:pt>
                <c:pt idx="216">
                  <c:v>9</c:v>
                </c:pt>
                <c:pt idx="217">
                  <c:v>7</c:v>
                </c:pt>
                <c:pt idx="218">
                  <c:v>4</c:v>
                </c:pt>
                <c:pt idx="219">
                  <c:v>6</c:v>
                </c:pt>
                <c:pt idx="220">
                  <c:v>2</c:v>
                </c:pt>
                <c:pt idx="221">
                  <c:v>0</c:v>
                </c:pt>
                <c:pt idx="222">
                  <c:v>0</c:v>
                </c:pt>
                <c:pt idx="223">
                  <c:v>5</c:v>
                </c:pt>
                <c:pt idx="224">
                  <c:v>10</c:v>
                </c:pt>
                <c:pt idx="225">
                  <c:v>11</c:v>
                </c:pt>
                <c:pt idx="226">
                  <c:v>4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5</c:v>
                </c:pt>
                <c:pt idx="231">
                  <c:v>4</c:v>
                </c:pt>
                <c:pt idx="232">
                  <c:v>8</c:v>
                </c:pt>
                <c:pt idx="233">
                  <c:v>6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7</c:v>
                </c:pt>
                <c:pt idx="239">
                  <c:v>8</c:v>
                </c:pt>
                <c:pt idx="240">
                  <c:v>9</c:v>
                </c:pt>
                <c:pt idx="241">
                  <c:v>13</c:v>
                </c:pt>
                <c:pt idx="242">
                  <c:v>0</c:v>
                </c:pt>
                <c:pt idx="243">
                  <c:v>0</c:v>
                </c:pt>
                <c:pt idx="244">
                  <c:v>19</c:v>
                </c:pt>
                <c:pt idx="245">
                  <c:v>0</c:v>
                </c:pt>
                <c:pt idx="246">
                  <c:v>18</c:v>
                </c:pt>
                <c:pt idx="247">
                  <c:v>32</c:v>
                </c:pt>
                <c:pt idx="248">
                  <c:v>20</c:v>
                </c:pt>
                <c:pt idx="249">
                  <c:v>0</c:v>
                </c:pt>
                <c:pt idx="250">
                  <c:v>0</c:v>
                </c:pt>
                <c:pt idx="251">
                  <c:v>24</c:v>
                </c:pt>
                <c:pt idx="252">
                  <c:v>20</c:v>
                </c:pt>
                <c:pt idx="253">
                  <c:v>29</c:v>
                </c:pt>
                <c:pt idx="254">
                  <c:v>18</c:v>
                </c:pt>
                <c:pt idx="255">
                  <c:v>16</c:v>
                </c:pt>
                <c:pt idx="256">
                  <c:v>18</c:v>
                </c:pt>
                <c:pt idx="257">
                  <c:v>0</c:v>
                </c:pt>
                <c:pt idx="258">
                  <c:v>38</c:v>
                </c:pt>
                <c:pt idx="259">
                  <c:v>32</c:v>
                </c:pt>
                <c:pt idx="260">
                  <c:v>19</c:v>
                </c:pt>
                <c:pt idx="261">
                  <c:v>27</c:v>
                </c:pt>
                <c:pt idx="262">
                  <c:v>16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31</c:v>
                </c:pt>
                <c:pt idx="267">
                  <c:v>31</c:v>
                </c:pt>
                <c:pt idx="268">
                  <c:v>34</c:v>
                </c:pt>
                <c:pt idx="269">
                  <c:v>25</c:v>
                </c:pt>
                <c:pt idx="270">
                  <c:v>0</c:v>
                </c:pt>
                <c:pt idx="271">
                  <c:v>0</c:v>
                </c:pt>
                <c:pt idx="272">
                  <c:v>18</c:v>
                </c:pt>
                <c:pt idx="273">
                  <c:v>17</c:v>
                </c:pt>
                <c:pt idx="274">
                  <c:v>26</c:v>
                </c:pt>
                <c:pt idx="275">
                  <c:v>37</c:v>
                </c:pt>
                <c:pt idx="276">
                  <c:v>35</c:v>
                </c:pt>
                <c:pt idx="277">
                  <c:v>0</c:v>
                </c:pt>
                <c:pt idx="278">
                  <c:v>0</c:v>
                </c:pt>
                <c:pt idx="279">
                  <c:v>24</c:v>
                </c:pt>
                <c:pt idx="280">
                  <c:v>27</c:v>
                </c:pt>
                <c:pt idx="281">
                  <c:v>22</c:v>
                </c:pt>
                <c:pt idx="282">
                  <c:v>25</c:v>
                </c:pt>
                <c:pt idx="283">
                  <c:v>18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26</c:v>
                </c:pt>
                <c:pt idx="288">
                  <c:v>17</c:v>
                </c:pt>
                <c:pt idx="289">
                  <c:v>20</c:v>
                </c:pt>
                <c:pt idx="290">
                  <c:v>18</c:v>
                </c:pt>
                <c:pt idx="291">
                  <c:v>0</c:v>
                </c:pt>
                <c:pt idx="292">
                  <c:v>0</c:v>
                </c:pt>
                <c:pt idx="293">
                  <c:v>9</c:v>
                </c:pt>
                <c:pt idx="294">
                  <c:v>14</c:v>
                </c:pt>
                <c:pt idx="295">
                  <c:v>13</c:v>
                </c:pt>
                <c:pt idx="296">
                  <c:v>9</c:v>
                </c:pt>
                <c:pt idx="297">
                  <c:v>5</c:v>
                </c:pt>
                <c:pt idx="298">
                  <c:v>0</c:v>
                </c:pt>
                <c:pt idx="299">
                  <c:v>0</c:v>
                </c:pt>
                <c:pt idx="300">
                  <c:v>6</c:v>
                </c:pt>
                <c:pt idx="301">
                  <c:v>8</c:v>
                </c:pt>
                <c:pt idx="302">
                  <c:v>11</c:v>
                </c:pt>
                <c:pt idx="303">
                  <c:v>10</c:v>
                </c:pt>
                <c:pt idx="304">
                  <c:v>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3</c:v>
                </c:pt>
                <c:pt idx="309">
                  <c:v>8</c:v>
                </c:pt>
                <c:pt idx="310">
                  <c:v>2</c:v>
                </c:pt>
                <c:pt idx="311">
                  <c:v>4</c:v>
                </c:pt>
                <c:pt idx="312">
                  <c:v>0</c:v>
                </c:pt>
                <c:pt idx="313">
                  <c:v>0</c:v>
                </c:pt>
                <c:pt idx="314">
                  <c:v>2</c:v>
                </c:pt>
                <c:pt idx="315">
                  <c:v>10</c:v>
                </c:pt>
                <c:pt idx="316">
                  <c:v>9</c:v>
                </c:pt>
                <c:pt idx="317">
                  <c:v>5</c:v>
                </c:pt>
                <c:pt idx="318">
                  <c:v>13</c:v>
                </c:pt>
                <c:pt idx="319">
                  <c:v>11</c:v>
                </c:pt>
                <c:pt idx="320">
                  <c:v>0</c:v>
                </c:pt>
                <c:pt idx="321">
                  <c:v>7</c:v>
                </c:pt>
                <c:pt idx="322">
                  <c:v>2</c:v>
                </c:pt>
                <c:pt idx="323">
                  <c:v>4</c:v>
                </c:pt>
                <c:pt idx="324">
                  <c:v>9</c:v>
                </c:pt>
                <c:pt idx="325">
                  <c:v>12</c:v>
                </c:pt>
                <c:pt idx="326">
                  <c:v>0</c:v>
                </c:pt>
                <c:pt idx="327">
                  <c:v>0</c:v>
                </c:pt>
                <c:pt idx="328">
                  <c:v>5</c:v>
                </c:pt>
                <c:pt idx="329">
                  <c:v>7</c:v>
                </c:pt>
                <c:pt idx="330">
                  <c:v>2</c:v>
                </c:pt>
                <c:pt idx="331">
                  <c:v>14</c:v>
                </c:pt>
                <c:pt idx="332">
                  <c:v>7</c:v>
                </c:pt>
                <c:pt idx="333">
                  <c:v>0</c:v>
                </c:pt>
                <c:pt idx="334">
                  <c:v>0</c:v>
                </c:pt>
                <c:pt idx="335">
                  <c:v>5</c:v>
                </c:pt>
                <c:pt idx="336">
                  <c:v>5</c:v>
                </c:pt>
                <c:pt idx="337">
                  <c:v>9</c:v>
                </c:pt>
                <c:pt idx="338">
                  <c:v>8</c:v>
                </c:pt>
                <c:pt idx="339">
                  <c:v>2</c:v>
                </c:pt>
                <c:pt idx="340">
                  <c:v>8</c:v>
                </c:pt>
                <c:pt idx="341">
                  <c:v>0</c:v>
                </c:pt>
                <c:pt idx="342">
                  <c:v>29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17</c:v>
                </c:pt>
                <c:pt idx="350">
                  <c:v>16</c:v>
                </c:pt>
                <c:pt idx="351">
                  <c:v>17</c:v>
                </c:pt>
                <c:pt idx="352">
                  <c:v>7</c:v>
                </c:pt>
                <c:pt idx="353">
                  <c:v>3</c:v>
                </c:pt>
                <c:pt idx="354">
                  <c:v>3</c:v>
                </c:pt>
                <c:pt idx="355">
                  <c:v>0</c:v>
                </c:pt>
                <c:pt idx="356">
                  <c:v>1</c:v>
                </c:pt>
                <c:pt idx="357">
                  <c:v>7</c:v>
                </c:pt>
                <c:pt idx="358">
                  <c:v>3</c:v>
                </c:pt>
                <c:pt idx="359">
                  <c:v>2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2</c:v>
                </c:pt>
                <c:pt idx="364">
                  <c:v>1</c:v>
                </c:pt>
                <c:pt idx="365">
                  <c:v>0</c:v>
                </c:pt>
                <c:pt idx="366">
                  <c:v>2</c:v>
                </c:pt>
                <c:pt idx="367">
                  <c:v>7</c:v>
                </c:pt>
                <c:pt idx="368">
                  <c:v>0</c:v>
                </c:pt>
                <c:pt idx="369">
                  <c:v>0</c:v>
                </c:pt>
                <c:pt idx="370">
                  <c:v>9</c:v>
                </c:pt>
                <c:pt idx="371">
                  <c:v>8</c:v>
                </c:pt>
                <c:pt idx="372">
                  <c:v>26</c:v>
                </c:pt>
                <c:pt idx="373">
                  <c:v>6</c:v>
                </c:pt>
                <c:pt idx="374">
                  <c:v>1</c:v>
                </c:pt>
                <c:pt idx="375">
                  <c:v>1</c:v>
                </c:pt>
                <c:pt idx="376">
                  <c:v>0</c:v>
                </c:pt>
                <c:pt idx="377">
                  <c:v>8</c:v>
                </c:pt>
                <c:pt idx="378">
                  <c:v>2</c:v>
                </c:pt>
                <c:pt idx="379">
                  <c:v>17</c:v>
                </c:pt>
                <c:pt idx="380">
                  <c:v>44</c:v>
                </c:pt>
                <c:pt idx="381">
                  <c:v>22</c:v>
                </c:pt>
                <c:pt idx="382">
                  <c:v>8</c:v>
                </c:pt>
                <c:pt idx="383">
                  <c:v>0</c:v>
                </c:pt>
                <c:pt idx="384">
                  <c:v>4</c:v>
                </c:pt>
                <c:pt idx="385">
                  <c:v>0</c:v>
                </c:pt>
                <c:pt idx="386">
                  <c:v>0</c:v>
                </c:pt>
                <c:pt idx="387">
                  <c:v>5</c:v>
                </c:pt>
                <c:pt idx="388">
                  <c:v>1</c:v>
                </c:pt>
                <c:pt idx="389">
                  <c:v>0</c:v>
                </c:pt>
                <c:pt idx="390">
                  <c:v>0</c:v>
                </c:pt>
                <c:pt idx="391">
                  <c:v>8</c:v>
                </c:pt>
                <c:pt idx="392">
                  <c:v>2</c:v>
                </c:pt>
                <c:pt idx="393">
                  <c:v>14</c:v>
                </c:pt>
                <c:pt idx="394">
                  <c:v>7</c:v>
                </c:pt>
                <c:pt idx="395">
                  <c:v>3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10</c:v>
                </c:pt>
                <c:pt idx="400">
                  <c:v>35</c:v>
                </c:pt>
                <c:pt idx="401">
                  <c:v>35</c:v>
                </c:pt>
                <c:pt idx="402">
                  <c:v>17</c:v>
                </c:pt>
                <c:pt idx="403">
                  <c:v>12</c:v>
                </c:pt>
                <c:pt idx="404">
                  <c:v>0</c:v>
                </c:pt>
                <c:pt idx="405">
                  <c:v>32</c:v>
                </c:pt>
                <c:pt idx="406">
                  <c:v>22</c:v>
                </c:pt>
                <c:pt idx="407">
                  <c:v>44</c:v>
                </c:pt>
                <c:pt idx="408">
                  <c:v>46</c:v>
                </c:pt>
                <c:pt idx="409">
                  <c:v>45</c:v>
                </c:pt>
                <c:pt idx="410">
                  <c:v>24</c:v>
                </c:pt>
                <c:pt idx="411">
                  <c:v>0</c:v>
                </c:pt>
                <c:pt idx="412">
                  <c:v>40</c:v>
                </c:pt>
                <c:pt idx="413">
                  <c:v>44</c:v>
                </c:pt>
                <c:pt idx="414">
                  <c:v>33</c:v>
                </c:pt>
                <c:pt idx="415">
                  <c:v>39</c:v>
                </c:pt>
                <c:pt idx="416">
                  <c:v>11</c:v>
                </c:pt>
                <c:pt idx="417">
                  <c:v>0</c:v>
                </c:pt>
                <c:pt idx="418">
                  <c:v>0</c:v>
                </c:pt>
                <c:pt idx="419">
                  <c:v>8</c:v>
                </c:pt>
                <c:pt idx="420">
                  <c:v>10</c:v>
                </c:pt>
                <c:pt idx="421">
                  <c:v>2</c:v>
                </c:pt>
                <c:pt idx="422">
                  <c:v>4</c:v>
                </c:pt>
                <c:pt idx="423">
                  <c:v>0</c:v>
                </c:pt>
                <c:pt idx="424">
                  <c:v>13</c:v>
                </c:pt>
                <c:pt idx="425">
                  <c:v>0</c:v>
                </c:pt>
                <c:pt idx="426">
                  <c:v>21</c:v>
                </c:pt>
                <c:pt idx="427">
                  <c:v>19</c:v>
                </c:pt>
                <c:pt idx="428">
                  <c:v>12</c:v>
                </c:pt>
                <c:pt idx="429">
                  <c:v>18</c:v>
                </c:pt>
                <c:pt idx="430">
                  <c:v>18</c:v>
                </c:pt>
                <c:pt idx="431">
                  <c:v>11</c:v>
                </c:pt>
                <c:pt idx="432">
                  <c:v>0</c:v>
                </c:pt>
                <c:pt idx="433">
                  <c:v>56</c:v>
                </c:pt>
                <c:pt idx="434">
                  <c:v>22</c:v>
                </c:pt>
                <c:pt idx="435">
                  <c:v>22</c:v>
                </c:pt>
                <c:pt idx="436">
                  <c:v>20</c:v>
                </c:pt>
                <c:pt idx="437">
                  <c:v>27</c:v>
                </c:pt>
                <c:pt idx="438">
                  <c:v>0</c:v>
                </c:pt>
                <c:pt idx="439">
                  <c:v>0</c:v>
                </c:pt>
                <c:pt idx="440">
                  <c:v>24</c:v>
                </c:pt>
                <c:pt idx="441">
                  <c:v>16</c:v>
                </c:pt>
                <c:pt idx="442">
                  <c:v>31</c:v>
                </c:pt>
                <c:pt idx="443">
                  <c:v>30</c:v>
                </c:pt>
                <c:pt idx="444">
                  <c:v>27</c:v>
                </c:pt>
                <c:pt idx="445">
                  <c:v>0</c:v>
                </c:pt>
                <c:pt idx="446">
                  <c:v>0</c:v>
                </c:pt>
                <c:pt idx="447">
                  <c:v>32</c:v>
                </c:pt>
                <c:pt idx="448">
                  <c:v>36</c:v>
                </c:pt>
                <c:pt idx="449">
                  <c:v>41</c:v>
                </c:pt>
                <c:pt idx="450">
                  <c:v>40</c:v>
                </c:pt>
                <c:pt idx="451">
                  <c:v>23</c:v>
                </c:pt>
                <c:pt idx="452">
                  <c:v>0</c:v>
                </c:pt>
                <c:pt idx="453">
                  <c:v>0</c:v>
                </c:pt>
                <c:pt idx="454">
                  <c:v>7</c:v>
                </c:pt>
                <c:pt idx="455">
                  <c:v>10</c:v>
                </c:pt>
                <c:pt idx="456">
                  <c:v>3</c:v>
                </c:pt>
                <c:pt idx="457">
                  <c:v>16</c:v>
                </c:pt>
                <c:pt idx="458">
                  <c:v>17</c:v>
                </c:pt>
                <c:pt idx="459">
                  <c:v>1</c:v>
                </c:pt>
                <c:pt idx="460">
                  <c:v>0</c:v>
                </c:pt>
                <c:pt idx="461">
                  <c:v>18</c:v>
                </c:pt>
                <c:pt idx="462">
                  <c:v>21</c:v>
                </c:pt>
                <c:pt idx="463">
                  <c:v>0</c:v>
                </c:pt>
                <c:pt idx="464">
                  <c:v>20</c:v>
                </c:pt>
                <c:pt idx="465">
                  <c:v>32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42</c:v>
                </c:pt>
                <c:pt idx="472">
                  <c:v>29</c:v>
                </c:pt>
                <c:pt idx="473">
                  <c:v>38</c:v>
                </c:pt>
                <c:pt idx="474">
                  <c:v>0</c:v>
                </c:pt>
                <c:pt idx="475">
                  <c:v>32</c:v>
                </c:pt>
                <c:pt idx="476">
                  <c:v>28</c:v>
                </c:pt>
                <c:pt idx="477">
                  <c:v>28</c:v>
                </c:pt>
                <c:pt idx="478">
                  <c:v>40</c:v>
                </c:pt>
                <c:pt idx="479">
                  <c:v>40</c:v>
                </c:pt>
                <c:pt idx="480">
                  <c:v>28</c:v>
                </c:pt>
                <c:pt idx="481">
                  <c:v>0</c:v>
                </c:pt>
                <c:pt idx="482">
                  <c:v>42</c:v>
                </c:pt>
                <c:pt idx="483">
                  <c:v>37</c:v>
                </c:pt>
                <c:pt idx="484">
                  <c:v>41</c:v>
                </c:pt>
                <c:pt idx="485">
                  <c:v>35.5</c:v>
                </c:pt>
                <c:pt idx="486">
                  <c:v>30</c:v>
                </c:pt>
                <c:pt idx="487">
                  <c:v>25.5</c:v>
                </c:pt>
                <c:pt idx="488">
                  <c:v>0</c:v>
                </c:pt>
                <c:pt idx="489">
                  <c:v>25.5</c:v>
                </c:pt>
                <c:pt idx="490">
                  <c:v>34</c:v>
                </c:pt>
                <c:pt idx="491">
                  <c:v>39.5</c:v>
                </c:pt>
                <c:pt idx="492">
                  <c:v>4</c:v>
                </c:pt>
                <c:pt idx="493">
                  <c:v>2</c:v>
                </c:pt>
                <c:pt idx="494">
                  <c:v>0</c:v>
                </c:pt>
                <c:pt idx="495">
                  <c:v>0</c:v>
                </c:pt>
                <c:pt idx="496">
                  <c:v>3</c:v>
                </c:pt>
                <c:pt idx="497">
                  <c:v>0</c:v>
                </c:pt>
                <c:pt idx="498">
                  <c:v>5</c:v>
                </c:pt>
                <c:pt idx="499">
                  <c:v>4</c:v>
                </c:pt>
                <c:pt idx="500">
                  <c:v>16</c:v>
                </c:pt>
                <c:pt idx="501">
                  <c:v>0</c:v>
                </c:pt>
                <c:pt idx="502">
                  <c:v>0</c:v>
                </c:pt>
                <c:pt idx="503">
                  <c:v>11</c:v>
                </c:pt>
                <c:pt idx="504">
                  <c:v>34.5</c:v>
                </c:pt>
                <c:pt idx="505">
                  <c:v>30</c:v>
                </c:pt>
                <c:pt idx="506">
                  <c:v>40</c:v>
                </c:pt>
                <c:pt idx="507">
                  <c:v>30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2</c:v>
                </c:pt>
                <c:pt idx="514">
                  <c:v>2</c:v>
                </c:pt>
                <c:pt idx="515">
                  <c:v>0</c:v>
                </c:pt>
                <c:pt idx="516">
                  <c:v>0</c:v>
                </c:pt>
                <c:pt idx="517">
                  <c:v>2</c:v>
                </c:pt>
                <c:pt idx="518">
                  <c:v>1</c:v>
                </c:pt>
                <c:pt idx="519">
                  <c:v>4</c:v>
                </c:pt>
                <c:pt idx="520">
                  <c:v>0</c:v>
                </c:pt>
                <c:pt idx="521">
                  <c:v>1</c:v>
                </c:pt>
                <c:pt idx="522">
                  <c:v>0</c:v>
                </c:pt>
                <c:pt idx="523">
                  <c:v>0</c:v>
                </c:pt>
                <c:pt idx="524">
                  <c:v>5</c:v>
                </c:pt>
                <c:pt idx="52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9-4CDE-87A1-309DC7C87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9423840"/>
        <c:axId val="56942462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通常ペースの鍛冶時間</c:v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阪上班!$OP$234:$APW$234</c15:sqref>
                        </c15:formulaRef>
                      </c:ext>
                    </c:extLst>
                    <c:numCache>
                      <c:formatCode>m/d;@</c:formatCode>
                      <c:ptCount val="710"/>
                      <c:pt idx="0">
                        <c:v>45678</c:v>
                      </c:pt>
                      <c:pt idx="1">
                        <c:v>45679</c:v>
                      </c:pt>
                      <c:pt idx="2">
                        <c:v>45680</c:v>
                      </c:pt>
                      <c:pt idx="3">
                        <c:v>45681</c:v>
                      </c:pt>
                      <c:pt idx="4">
                        <c:v>45682</c:v>
                      </c:pt>
                      <c:pt idx="5">
                        <c:v>45683</c:v>
                      </c:pt>
                      <c:pt idx="6">
                        <c:v>45684</c:v>
                      </c:pt>
                      <c:pt idx="7">
                        <c:v>45685</c:v>
                      </c:pt>
                      <c:pt idx="8">
                        <c:v>45686</c:v>
                      </c:pt>
                      <c:pt idx="9">
                        <c:v>45687</c:v>
                      </c:pt>
                      <c:pt idx="10">
                        <c:v>45688</c:v>
                      </c:pt>
                      <c:pt idx="11">
                        <c:v>45689</c:v>
                      </c:pt>
                      <c:pt idx="12">
                        <c:v>45690</c:v>
                      </c:pt>
                      <c:pt idx="13">
                        <c:v>45691</c:v>
                      </c:pt>
                      <c:pt idx="14">
                        <c:v>45692</c:v>
                      </c:pt>
                      <c:pt idx="15">
                        <c:v>45693</c:v>
                      </c:pt>
                      <c:pt idx="16">
                        <c:v>45694</c:v>
                      </c:pt>
                      <c:pt idx="17">
                        <c:v>45695</c:v>
                      </c:pt>
                      <c:pt idx="18">
                        <c:v>45696</c:v>
                      </c:pt>
                      <c:pt idx="19">
                        <c:v>45697</c:v>
                      </c:pt>
                      <c:pt idx="20">
                        <c:v>45698</c:v>
                      </c:pt>
                      <c:pt idx="21">
                        <c:v>45699</c:v>
                      </c:pt>
                      <c:pt idx="22">
                        <c:v>45700</c:v>
                      </c:pt>
                      <c:pt idx="23">
                        <c:v>45701</c:v>
                      </c:pt>
                      <c:pt idx="24">
                        <c:v>45702</c:v>
                      </c:pt>
                      <c:pt idx="25">
                        <c:v>45703</c:v>
                      </c:pt>
                      <c:pt idx="26">
                        <c:v>45704</c:v>
                      </c:pt>
                      <c:pt idx="27">
                        <c:v>45705</c:v>
                      </c:pt>
                      <c:pt idx="28">
                        <c:v>45706</c:v>
                      </c:pt>
                      <c:pt idx="29">
                        <c:v>45707</c:v>
                      </c:pt>
                      <c:pt idx="30">
                        <c:v>45708</c:v>
                      </c:pt>
                      <c:pt idx="31">
                        <c:v>45709</c:v>
                      </c:pt>
                      <c:pt idx="32">
                        <c:v>45710</c:v>
                      </c:pt>
                      <c:pt idx="33">
                        <c:v>45711</c:v>
                      </c:pt>
                      <c:pt idx="34">
                        <c:v>45712</c:v>
                      </c:pt>
                      <c:pt idx="35">
                        <c:v>45713</c:v>
                      </c:pt>
                      <c:pt idx="36">
                        <c:v>45714</c:v>
                      </c:pt>
                      <c:pt idx="37">
                        <c:v>45715</c:v>
                      </c:pt>
                      <c:pt idx="38">
                        <c:v>45716</c:v>
                      </c:pt>
                      <c:pt idx="39">
                        <c:v>45717</c:v>
                      </c:pt>
                      <c:pt idx="40">
                        <c:v>45718</c:v>
                      </c:pt>
                      <c:pt idx="41">
                        <c:v>45719</c:v>
                      </c:pt>
                      <c:pt idx="42">
                        <c:v>45720</c:v>
                      </c:pt>
                      <c:pt idx="43">
                        <c:v>45721</c:v>
                      </c:pt>
                      <c:pt idx="44">
                        <c:v>45722</c:v>
                      </c:pt>
                      <c:pt idx="45">
                        <c:v>45723</c:v>
                      </c:pt>
                      <c:pt idx="46">
                        <c:v>45724</c:v>
                      </c:pt>
                      <c:pt idx="47">
                        <c:v>45725</c:v>
                      </c:pt>
                      <c:pt idx="48">
                        <c:v>45726</c:v>
                      </c:pt>
                      <c:pt idx="49">
                        <c:v>45727</c:v>
                      </c:pt>
                      <c:pt idx="50">
                        <c:v>45728</c:v>
                      </c:pt>
                      <c:pt idx="51">
                        <c:v>45729</c:v>
                      </c:pt>
                      <c:pt idx="52">
                        <c:v>45730</c:v>
                      </c:pt>
                      <c:pt idx="53">
                        <c:v>45731</c:v>
                      </c:pt>
                      <c:pt idx="54">
                        <c:v>45732</c:v>
                      </c:pt>
                      <c:pt idx="55">
                        <c:v>45733</c:v>
                      </c:pt>
                      <c:pt idx="56">
                        <c:v>45734</c:v>
                      </c:pt>
                      <c:pt idx="57">
                        <c:v>45735</c:v>
                      </c:pt>
                      <c:pt idx="58">
                        <c:v>45736</c:v>
                      </c:pt>
                      <c:pt idx="59">
                        <c:v>45737</c:v>
                      </c:pt>
                      <c:pt idx="60">
                        <c:v>45738</c:v>
                      </c:pt>
                      <c:pt idx="61">
                        <c:v>45739</c:v>
                      </c:pt>
                      <c:pt idx="62">
                        <c:v>45740</c:v>
                      </c:pt>
                      <c:pt idx="63">
                        <c:v>45741</c:v>
                      </c:pt>
                      <c:pt idx="64">
                        <c:v>45742</c:v>
                      </c:pt>
                      <c:pt idx="65">
                        <c:v>45743</c:v>
                      </c:pt>
                      <c:pt idx="66">
                        <c:v>45744</c:v>
                      </c:pt>
                      <c:pt idx="67">
                        <c:v>45745</c:v>
                      </c:pt>
                      <c:pt idx="68">
                        <c:v>45746</c:v>
                      </c:pt>
                      <c:pt idx="69">
                        <c:v>45747</c:v>
                      </c:pt>
                      <c:pt idx="70">
                        <c:v>45748</c:v>
                      </c:pt>
                      <c:pt idx="71">
                        <c:v>45749</c:v>
                      </c:pt>
                      <c:pt idx="72">
                        <c:v>45750</c:v>
                      </c:pt>
                      <c:pt idx="73">
                        <c:v>45751</c:v>
                      </c:pt>
                      <c:pt idx="74">
                        <c:v>45752</c:v>
                      </c:pt>
                      <c:pt idx="75">
                        <c:v>45753</c:v>
                      </c:pt>
                      <c:pt idx="76">
                        <c:v>45754</c:v>
                      </c:pt>
                      <c:pt idx="77">
                        <c:v>45755</c:v>
                      </c:pt>
                      <c:pt idx="78">
                        <c:v>45756</c:v>
                      </c:pt>
                      <c:pt idx="79">
                        <c:v>45757</c:v>
                      </c:pt>
                      <c:pt idx="80">
                        <c:v>45758</c:v>
                      </c:pt>
                      <c:pt idx="81">
                        <c:v>45759</c:v>
                      </c:pt>
                      <c:pt idx="82">
                        <c:v>45760</c:v>
                      </c:pt>
                      <c:pt idx="83">
                        <c:v>45761</c:v>
                      </c:pt>
                      <c:pt idx="84">
                        <c:v>45762</c:v>
                      </c:pt>
                      <c:pt idx="85">
                        <c:v>45763</c:v>
                      </c:pt>
                      <c:pt idx="86">
                        <c:v>45764</c:v>
                      </c:pt>
                      <c:pt idx="87">
                        <c:v>45765</c:v>
                      </c:pt>
                      <c:pt idx="88">
                        <c:v>45766</c:v>
                      </c:pt>
                      <c:pt idx="89">
                        <c:v>45767</c:v>
                      </c:pt>
                      <c:pt idx="90">
                        <c:v>45768</c:v>
                      </c:pt>
                      <c:pt idx="91">
                        <c:v>45769</c:v>
                      </c:pt>
                      <c:pt idx="92">
                        <c:v>45770</c:v>
                      </c:pt>
                      <c:pt idx="93">
                        <c:v>45771</c:v>
                      </c:pt>
                      <c:pt idx="94">
                        <c:v>45772</c:v>
                      </c:pt>
                      <c:pt idx="95">
                        <c:v>45773</c:v>
                      </c:pt>
                      <c:pt idx="96">
                        <c:v>45774</c:v>
                      </c:pt>
                      <c:pt idx="97">
                        <c:v>45775</c:v>
                      </c:pt>
                      <c:pt idx="98">
                        <c:v>45776</c:v>
                      </c:pt>
                      <c:pt idx="99">
                        <c:v>45777</c:v>
                      </c:pt>
                      <c:pt idx="100">
                        <c:v>45778</c:v>
                      </c:pt>
                      <c:pt idx="101">
                        <c:v>45779</c:v>
                      </c:pt>
                      <c:pt idx="102">
                        <c:v>45780</c:v>
                      </c:pt>
                      <c:pt idx="103">
                        <c:v>45781</c:v>
                      </c:pt>
                      <c:pt idx="104">
                        <c:v>45782</c:v>
                      </c:pt>
                      <c:pt idx="105">
                        <c:v>45783</c:v>
                      </c:pt>
                      <c:pt idx="106">
                        <c:v>45784</c:v>
                      </c:pt>
                      <c:pt idx="107">
                        <c:v>45785</c:v>
                      </c:pt>
                      <c:pt idx="108">
                        <c:v>45786</c:v>
                      </c:pt>
                      <c:pt idx="109">
                        <c:v>45787</c:v>
                      </c:pt>
                      <c:pt idx="110">
                        <c:v>45788</c:v>
                      </c:pt>
                      <c:pt idx="111">
                        <c:v>45789</c:v>
                      </c:pt>
                      <c:pt idx="112">
                        <c:v>45790</c:v>
                      </c:pt>
                      <c:pt idx="113">
                        <c:v>45791</c:v>
                      </c:pt>
                      <c:pt idx="114">
                        <c:v>45792</c:v>
                      </c:pt>
                      <c:pt idx="115">
                        <c:v>45793</c:v>
                      </c:pt>
                      <c:pt idx="116">
                        <c:v>45794</c:v>
                      </c:pt>
                      <c:pt idx="117">
                        <c:v>45795</c:v>
                      </c:pt>
                      <c:pt idx="118">
                        <c:v>45796</c:v>
                      </c:pt>
                      <c:pt idx="119">
                        <c:v>45797</c:v>
                      </c:pt>
                      <c:pt idx="120">
                        <c:v>45798</c:v>
                      </c:pt>
                      <c:pt idx="121">
                        <c:v>45799</c:v>
                      </c:pt>
                      <c:pt idx="122">
                        <c:v>45800</c:v>
                      </c:pt>
                      <c:pt idx="123">
                        <c:v>45801</c:v>
                      </c:pt>
                      <c:pt idx="124">
                        <c:v>45802</c:v>
                      </c:pt>
                      <c:pt idx="125">
                        <c:v>45803</c:v>
                      </c:pt>
                      <c:pt idx="126">
                        <c:v>45804</c:v>
                      </c:pt>
                      <c:pt idx="127">
                        <c:v>45805</c:v>
                      </c:pt>
                      <c:pt idx="128">
                        <c:v>45806</c:v>
                      </c:pt>
                      <c:pt idx="129">
                        <c:v>45807</c:v>
                      </c:pt>
                      <c:pt idx="130">
                        <c:v>45808</c:v>
                      </c:pt>
                      <c:pt idx="131">
                        <c:v>45809</c:v>
                      </c:pt>
                      <c:pt idx="132">
                        <c:v>45810</c:v>
                      </c:pt>
                      <c:pt idx="133">
                        <c:v>45811</c:v>
                      </c:pt>
                      <c:pt idx="134">
                        <c:v>45812</c:v>
                      </c:pt>
                      <c:pt idx="135">
                        <c:v>45813</c:v>
                      </c:pt>
                      <c:pt idx="136">
                        <c:v>45814</c:v>
                      </c:pt>
                      <c:pt idx="137">
                        <c:v>45815</c:v>
                      </c:pt>
                      <c:pt idx="138">
                        <c:v>45816</c:v>
                      </c:pt>
                      <c:pt idx="139">
                        <c:v>45817</c:v>
                      </c:pt>
                      <c:pt idx="140">
                        <c:v>45818</c:v>
                      </c:pt>
                      <c:pt idx="141">
                        <c:v>45819</c:v>
                      </c:pt>
                      <c:pt idx="142">
                        <c:v>45820</c:v>
                      </c:pt>
                      <c:pt idx="143">
                        <c:v>45821</c:v>
                      </c:pt>
                      <c:pt idx="144">
                        <c:v>45822</c:v>
                      </c:pt>
                      <c:pt idx="145">
                        <c:v>45823</c:v>
                      </c:pt>
                      <c:pt idx="146">
                        <c:v>45824</c:v>
                      </c:pt>
                      <c:pt idx="147">
                        <c:v>45825</c:v>
                      </c:pt>
                      <c:pt idx="148">
                        <c:v>45826</c:v>
                      </c:pt>
                      <c:pt idx="149">
                        <c:v>45827</c:v>
                      </c:pt>
                      <c:pt idx="150">
                        <c:v>45828</c:v>
                      </c:pt>
                      <c:pt idx="151">
                        <c:v>45829</c:v>
                      </c:pt>
                      <c:pt idx="152">
                        <c:v>45830</c:v>
                      </c:pt>
                      <c:pt idx="153">
                        <c:v>45831</c:v>
                      </c:pt>
                      <c:pt idx="154">
                        <c:v>45832</c:v>
                      </c:pt>
                      <c:pt idx="155">
                        <c:v>45833</c:v>
                      </c:pt>
                      <c:pt idx="156">
                        <c:v>45834</c:v>
                      </c:pt>
                      <c:pt idx="157">
                        <c:v>45835</c:v>
                      </c:pt>
                      <c:pt idx="158">
                        <c:v>45836</c:v>
                      </c:pt>
                      <c:pt idx="159">
                        <c:v>45837</c:v>
                      </c:pt>
                      <c:pt idx="160">
                        <c:v>45838</c:v>
                      </c:pt>
                      <c:pt idx="161">
                        <c:v>45839</c:v>
                      </c:pt>
                      <c:pt idx="162">
                        <c:v>45840</c:v>
                      </c:pt>
                      <c:pt idx="163">
                        <c:v>45841</c:v>
                      </c:pt>
                      <c:pt idx="164">
                        <c:v>45842</c:v>
                      </c:pt>
                      <c:pt idx="165">
                        <c:v>45843</c:v>
                      </c:pt>
                      <c:pt idx="166">
                        <c:v>45844</c:v>
                      </c:pt>
                      <c:pt idx="167">
                        <c:v>45845</c:v>
                      </c:pt>
                      <c:pt idx="168">
                        <c:v>45846</c:v>
                      </c:pt>
                      <c:pt idx="169">
                        <c:v>45847</c:v>
                      </c:pt>
                      <c:pt idx="170">
                        <c:v>45848</c:v>
                      </c:pt>
                      <c:pt idx="171">
                        <c:v>45849</c:v>
                      </c:pt>
                      <c:pt idx="172">
                        <c:v>45850</c:v>
                      </c:pt>
                      <c:pt idx="173">
                        <c:v>45851</c:v>
                      </c:pt>
                      <c:pt idx="174">
                        <c:v>45852</c:v>
                      </c:pt>
                      <c:pt idx="175">
                        <c:v>45853</c:v>
                      </c:pt>
                      <c:pt idx="176">
                        <c:v>45854</c:v>
                      </c:pt>
                      <c:pt idx="177">
                        <c:v>45855</c:v>
                      </c:pt>
                      <c:pt idx="178">
                        <c:v>45856</c:v>
                      </c:pt>
                      <c:pt idx="179">
                        <c:v>45857</c:v>
                      </c:pt>
                      <c:pt idx="180">
                        <c:v>45858</c:v>
                      </c:pt>
                      <c:pt idx="181">
                        <c:v>45859</c:v>
                      </c:pt>
                      <c:pt idx="182">
                        <c:v>45860</c:v>
                      </c:pt>
                      <c:pt idx="183">
                        <c:v>45861</c:v>
                      </c:pt>
                      <c:pt idx="184">
                        <c:v>45862</c:v>
                      </c:pt>
                      <c:pt idx="185">
                        <c:v>45863</c:v>
                      </c:pt>
                      <c:pt idx="186">
                        <c:v>45864</c:v>
                      </c:pt>
                      <c:pt idx="187">
                        <c:v>45865</c:v>
                      </c:pt>
                      <c:pt idx="188">
                        <c:v>45866</c:v>
                      </c:pt>
                      <c:pt idx="189">
                        <c:v>45867</c:v>
                      </c:pt>
                      <c:pt idx="190">
                        <c:v>45868</c:v>
                      </c:pt>
                      <c:pt idx="191">
                        <c:v>45869</c:v>
                      </c:pt>
                      <c:pt idx="192">
                        <c:v>45870</c:v>
                      </c:pt>
                      <c:pt idx="193">
                        <c:v>45871</c:v>
                      </c:pt>
                      <c:pt idx="194">
                        <c:v>45872</c:v>
                      </c:pt>
                      <c:pt idx="195">
                        <c:v>45873</c:v>
                      </c:pt>
                      <c:pt idx="196">
                        <c:v>45874</c:v>
                      </c:pt>
                      <c:pt idx="197">
                        <c:v>45875</c:v>
                      </c:pt>
                      <c:pt idx="198">
                        <c:v>45876</c:v>
                      </c:pt>
                      <c:pt idx="199">
                        <c:v>45877</c:v>
                      </c:pt>
                      <c:pt idx="200">
                        <c:v>45878</c:v>
                      </c:pt>
                      <c:pt idx="201">
                        <c:v>45879</c:v>
                      </c:pt>
                      <c:pt idx="202">
                        <c:v>45880</c:v>
                      </c:pt>
                      <c:pt idx="203">
                        <c:v>45881</c:v>
                      </c:pt>
                      <c:pt idx="204">
                        <c:v>45882</c:v>
                      </c:pt>
                      <c:pt idx="205">
                        <c:v>45883</c:v>
                      </c:pt>
                      <c:pt idx="206">
                        <c:v>45884</c:v>
                      </c:pt>
                      <c:pt idx="207">
                        <c:v>45885</c:v>
                      </c:pt>
                      <c:pt idx="208">
                        <c:v>45886</c:v>
                      </c:pt>
                      <c:pt idx="209">
                        <c:v>45887</c:v>
                      </c:pt>
                      <c:pt idx="210">
                        <c:v>45888</c:v>
                      </c:pt>
                      <c:pt idx="211">
                        <c:v>45889</c:v>
                      </c:pt>
                      <c:pt idx="212">
                        <c:v>45890</c:v>
                      </c:pt>
                      <c:pt idx="213">
                        <c:v>45891</c:v>
                      </c:pt>
                      <c:pt idx="214">
                        <c:v>45892</c:v>
                      </c:pt>
                      <c:pt idx="215">
                        <c:v>45893</c:v>
                      </c:pt>
                      <c:pt idx="216">
                        <c:v>45894</c:v>
                      </c:pt>
                      <c:pt idx="217">
                        <c:v>45895</c:v>
                      </c:pt>
                      <c:pt idx="218">
                        <c:v>45896</c:v>
                      </c:pt>
                      <c:pt idx="219">
                        <c:v>45897</c:v>
                      </c:pt>
                      <c:pt idx="220">
                        <c:v>45898</c:v>
                      </c:pt>
                      <c:pt idx="221">
                        <c:v>45899</c:v>
                      </c:pt>
                      <c:pt idx="222">
                        <c:v>45900</c:v>
                      </c:pt>
                      <c:pt idx="223">
                        <c:v>45901</c:v>
                      </c:pt>
                      <c:pt idx="224">
                        <c:v>45902</c:v>
                      </c:pt>
                      <c:pt idx="225">
                        <c:v>45903</c:v>
                      </c:pt>
                      <c:pt idx="226">
                        <c:v>45904</c:v>
                      </c:pt>
                      <c:pt idx="227">
                        <c:v>45905</c:v>
                      </c:pt>
                      <c:pt idx="228">
                        <c:v>45906</c:v>
                      </c:pt>
                      <c:pt idx="229">
                        <c:v>45907</c:v>
                      </c:pt>
                      <c:pt idx="230">
                        <c:v>45908</c:v>
                      </c:pt>
                      <c:pt idx="231">
                        <c:v>45909</c:v>
                      </c:pt>
                      <c:pt idx="232">
                        <c:v>45910</c:v>
                      </c:pt>
                      <c:pt idx="233">
                        <c:v>45911</c:v>
                      </c:pt>
                      <c:pt idx="234">
                        <c:v>45912</c:v>
                      </c:pt>
                      <c:pt idx="235">
                        <c:v>45913</c:v>
                      </c:pt>
                      <c:pt idx="236">
                        <c:v>45914</c:v>
                      </c:pt>
                      <c:pt idx="237">
                        <c:v>45915</c:v>
                      </c:pt>
                      <c:pt idx="238">
                        <c:v>45916</c:v>
                      </c:pt>
                      <c:pt idx="239">
                        <c:v>45917</c:v>
                      </c:pt>
                      <c:pt idx="240">
                        <c:v>45918</c:v>
                      </c:pt>
                      <c:pt idx="241">
                        <c:v>45919</c:v>
                      </c:pt>
                      <c:pt idx="242">
                        <c:v>45920</c:v>
                      </c:pt>
                      <c:pt idx="243">
                        <c:v>45921</c:v>
                      </c:pt>
                      <c:pt idx="244">
                        <c:v>45922</c:v>
                      </c:pt>
                      <c:pt idx="245">
                        <c:v>45923</c:v>
                      </c:pt>
                      <c:pt idx="246">
                        <c:v>45924</c:v>
                      </c:pt>
                      <c:pt idx="247">
                        <c:v>45925</c:v>
                      </c:pt>
                      <c:pt idx="248">
                        <c:v>45926</c:v>
                      </c:pt>
                      <c:pt idx="249">
                        <c:v>45927</c:v>
                      </c:pt>
                      <c:pt idx="250">
                        <c:v>45928</c:v>
                      </c:pt>
                      <c:pt idx="251">
                        <c:v>45929</c:v>
                      </c:pt>
                      <c:pt idx="252">
                        <c:v>45930</c:v>
                      </c:pt>
                      <c:pt idx="253">
                        <c:v>45931</c:v>
                      </c:pt>
                      <c:pt idx="254">
                        <c:v>45932</c:v>
                      </c:pt>
                      <c:pt idx="255">
                        <c:v>45933</c:v>
                      </c:pt>
                      <c:pt idx="256">
                        <c:v>45934</c:v>
                      </c:pt>
                      <c:pt idx="257">
                        <c:v>45935</c:v>
                      </c:pt>
                      <c:pt idx="258">
                        <c:v>45936</c:v>
                      </c:pt>
                      <c:pt idx="259">
                        <c:v>45937</c:v>
                      </c:pt>
                      <c:pt idx="260">
                        <c:v>45938</c:v>
                      </c:pt>
                      <c:pt idx="261">
                        <c:v>45939</c:v>
                      </c:pt>
                      <c:pt idx="262">
                        <c:v>45940</c:v>
                      </c:pt>
                      <c:pt idx="263">
                        <c:v>45941</c:v>
                      </c:pt>
                      <c:pt idx="264">
                        <c:v>45942</c:v>
                      </c:pt>
                      <c:pt idx="265">
                        <c:v>45943</c:v>
                      </c:pt>
                      <c:pt idx="266">
                        <c:v>45944</c:v>
                      </c:pt>
                      <c:pt idx="267">
                        <c:v>45945</c:v>
                      </c:pt>
                      <c:pt idx="268">
                        <c:v>45946</c:v>
                      </c:pt>
                      <c:pt idx="269">
                        <c:v>45947</c:v>
                      </c:pt>
                      <c:pt idx="270">
                        <c:v>45948</c:v>
                      </c:pt>
                      <c:pt idx="271">
                        <c:v>45949</c:v>
                      </c:pt>
                      <c:pt idx="272">
                        <c:v>45950</c:v>
                      </c:pt>
                      <c:pt idx="273">
                        <c:v>45951</c:v>
                      </c:pt>
                      <c:pt idx="274">
                        <c:v>45952</c:v>
                      </c:pt>
                      <c:pt idx="275">
                        <c:v>45953</c:v>
                      </c:pt>
                      <c:pt idx="276">
                        <c:v>45954</c:v>
                      </c:pt>
                      <c:pt idx="277">
                        <c:v>45955</c:v>
                      </c:pt>
                      <c:pt idx="278">
                        <c:v>45956</c:v>
                      </c:pt>
                      <c:pt idx="279">
                        <c:v>45957</c:v>
                      </c:pt>
                      <c:pt idx="280">
                        <c:v>45958</c:v>
                      </c:pt>
                      <c:pt idx="281">
                        <c:v>45959</c:v>
                      </c:pt>
                      <c:pt idx="282">
                        <c:v>45960</c:v>
                      </c:pt>
                      <c:pt idx="283">
                        <c:v>45961</c:v>
                      </c:pt>
                      <c:pt idx="284">
                        <c:v>45962</c:v>
                      </c:pt>
                      <c:pt idx="285">
                        <c:v>45963</c:v>
                      </c:pt>
                      <c:pt idx="286">
                        <c:v>45964</c:v>
                      </c:pt>
                      <c:pt idx="287">
                        <c:v>45965</c:v>
                      </c:pt>
                      <c:pt idx="288">
                        <c:v>45966</c:v>
                      </c:pt>
                      <c:pt idx="289">
                        <c:v>45967</c:v>
                      </c:pt>
                      <c:pt idx="290">
                        <c:v>45968</c:v>
                      </c:pt>
                      <c:pt idx="291">
                        <c:v>45969</c:v>
                      </c:pt>
                      <c:pt idx="292">
                        <c:v>45970</c:v>
                      </c:pt>
                      <c:pt idx="293">
                        <c:v>45971</c:v>
                      </c:pt>
                      <c:pt idx="294">
                        <c:v>45972</c:v>
                      </c:pt>
                      <c:pt idx="295">
                        <c:v>45973</c:v>
                      </c:pt>
                      <c:pt idx="296">
                        <c:v>45974</c:v>
                      </c:pt>
                      <c:pt idx="297">
                        <c:v>45975</c:v>
                      </c:pt>
                      <c:pt idx="298">
                        <c:v>45976</c:v>
                      </c:pt>
                      <c:pt idx="299">
                        <c:v>45977</c:v>
                      </c:pt>
                      <c:pt idx="300">
                        <c:v>45978</c:v>
                      </c:pt>
                      <c:pt idx="301">
                        <c:v>45979</c:v>
                      </c:pt>
                      <c:pt idx="302">
                        <c:v>45980</c:v>
                      </c:pt>
                      <c:pt idx="303">
                        <c:v>45981</c:v>
                      </c:pt>
                      <c:pt idx="304">
                        <c:v>45982</c:v>
                      </c:pt>
                      <c:pt idx="305">
                        <c:v>45983</c:v>
                      </c:pt>
                      <c:pt idx="306">
                        <c:v>45984</c:v>
                      </c:pt>
                      <c:pt idx="307">
                        <c:v>45985</c:v>
                      </c:pt>
                      <c:pt idx="308">
                        <c:v>45986</c:v>
                      </c:pt>
                      <c:pt idx="309">
                        <c:v>45987</c:v>
                      </c:pt>
                      <c:pt idx="310">
                        <c:v>45988</c:v>
                      </c:pt>
                      <c:pt idx="311">
                        <c:v>45989</c:v>
                      </c:pt>
                      <c:pt idx="312">
                        <c:v>45990</c:v>
                      </c:pt>
                      <c:pt idx="313">
                        <c:v>45991</c:v>
                      </c:pt>
                      <c:pt idx="314">
                        <c:v>45992</c:v>
                      </c:pt>
                      <c:pt idx="315">
                        <c:v>45993</c:v>
                      </c:pt>
                      <c:pt idx="316">
                        <c:v>45994</c:v>
                      </c:pt>
                      <c:pt idx="317">
                        <c:v>45995</c:v>
                      </c:pt>
                      <c:pt idx="318">
                        <c:v>45996</c:v>
                      </c:pt>
                      <c:pt idx="319">
                        <c:v>45997</c:v>
                      </c:pt>
                      <c:pt idx="320">
                        <c:v>45998</c:v>
                      </c:pt>
                      <c:pt idx="321">
                        <c:v>45999</c:v>
                      </c:pt>
                      <c:pt idx="322">
                        <c:v>46000</c:v>
                      </c:pt>
                      <c:pt idx="323">
                        <c:v>46001</c:v>
                      </c:pt>
                      <c:pt idx="324">
                        <c:v>46002</c:v>
                      </c:pt>
                      <c:pt idx="325">
                        <c:v>46003</c:v>
                      </c:pt>
                      <c:pt idx="326">
                        <c:v>46004</c:v>
                      </c:pt>
                      <c:pt idx="327">
                        <c:v>46005</c:v>
                      </c:pt>
                      <c:pt idx="328">
                        <c:v>46006</c:v>
                      </c:pt>
                      <c:pt idx="329">
                        <c:v>46007</c:v>
                      </c:pt>
                      <c:pt idx="330">
                        <c:v>46008</c:v>
                      </c:pt>
                      <c:pt idx="331">
                        <c:v>46009</c:v>
                      </c:pt>
                      <c:pt idx="332">
                        <c:v>46010</c:v>
                      </c:pt>
                      <c:pt idx="333">
                        <c:v>46011</c:v>
                      </c:pt>
                      <c:pt idx="334">
                        <c:v>46012</c:v>
                      </c:pt>
                      <c:pt idx="335">
                        <c:v>46013</c:v>
                      </c:pt>
                      <c:pt idx="336">
                        <c:v>46014</c:v>
                      </c:pt>
                      <c:pt idx="337">
                        <c:v>46015</c:v>
                      </c:pt>
                      <c:pt idx="338">
                        <c:v>46016</c:v>
                      </c:pt>
                      <c:pt idx="339">
                        <c:v>46017</c:v>
                      </c:pt>
                      <c:pt idx="340">
                        <c:v>46018</c:v>
                      </c:pt>
                      <c:pt idx="341">
                        <c:v>46019</c:v>
                      </c:pt>
                      <c:pt idx="342">
                        <c:v>46020</c:v>
                      </c:pt>
                      <c:pt idx="343">
                        <c:v>46021</c:v>
                      </c:pt>
                      <c:pt idx="344">
                        <c:v>46022</c:v>
                      </c:pt>
                      <c:pt idx="345">
                        <c:v>46023</c:v>
                      </c:pt>
                      <c:pt idx="346">
                        <c:v>46024</c:v>
                      </c:pt>
                      <c:pt idx="347">
                        <c:v>46025</c:v>
                      </c:pt>
                      <c:pt idx="348">
                        <c:v>46026</c:v>
                      </c:pt>
                      <c:pt idx="349">
                        <c:v>46027</c:v>
                      </c:pt>
                      <c:pt idx="350">
                        <c:v>46028</c:v>
                      </c:pt>
                      <c:pt idx="351">
                        <c:v>46029</c:v>
                      </c:pt>
                      <c:pt idx="352">
                        <c:v>46030</c:v>
                      </c:pt>
                      <c:pt idx="353">
                        <c:v>46031</c:v>
                      </c:pt>
                      <c:pt idx="354">
                        <c:v>46032</c:v>
                      </c:pt>
                      <c:pt idx="355">
                        <c:v>46033</c:v>
                      </c:pt>
                      <c:pt idx="356">
                        <c:v>46034</c:v>
                      </c:pt>
                      <c:pt idx="357">
                        <c:v>46035</c:v>
                      </c:pt>
                      <c:pt idx="358">
                        <c:v>46036</c:v>
                      </c:pt>
                      <c:pt idx="359">
                        <c:v>46037</c:v>
                      </c:pt>
                      <c:pt idx="360">
                        <c:v>46038</c:v>
                      </c:pt>
                      <c:pt idx="361">
                        <c:v>46039</c:v>
                      </c:pt>
                      <c:pt idx="362">
                        <c:v>46040</c:v>
                      </c:pt>
                      <c:pt idx="363">
                        <c:v>46041</c:v>
                      </c:pt>
                      <c:pt idx="364">
                        <c:v>46042</c:v>
                      </c:pt>
                      <c:pt idx="365">
                        <c:v>46043</c:v>
                      </c:pt>
                      <c:pt idx="366">
                        <c:v>46044</c:v>
                      </c:pt>
                      <c:pt idx="367">
                        <c:v>46045</c:v>
                      </c:pt>
                      <c:pt idx="368">
                        <c:v>46046</c:v>
                      </c:pt>
                      <c:pt idx="369">
                        <c:v>46047</c:v>
                      </c:pt>
                      <c:pt idx="370">
                        <c:v>46048</c:v>
                      </c:pt>
                      <c:pt idx="371">
                        <c:v>46049</c:v>
                      </c:pt>
                      <c:pt idx="372">
                        <c:v>46050</c:v>
                      </c:pt>
                      <c:pt idx="373">
                        <c:v>46051</c:v>
                      </c:pt>
                      <c:pt idx="374">
                        <c:v>46052</c:v>
                      </c:pt>
                      <c:pt idx="375">
                        <c:v>46053</c:v>
                      </c:pt>
                      <c:pt idx="376">
                        <c:v>46054</c:v>
                      </c:pt>
                      <c:pt idx="377">
                        <c:v>46055</c:v>
                      </c:pt>
                      <c:pt idx="378">
                        <c:v>46056</c:v>
                      </c:pt>
                      <c:pt idx="379">
                        <c:v>46057</c:v>
                      </c:pt>
                      <c:pt idx="380">
                        <c:v>46058</c:v>
                      </c:pt>
                      <c:pt idx="381">
                        <c:v>46059</c:v>
                      </c:pt>
                      <c:pt idx="382">
                        <c:v>46060</c:v>
                      </c:pt>
                      <c:pt idx="383">
                        <c:v>46061</c:v>
                      </c:pt>
                      <c:pt idx="384">
                        <c:v>46062</c:v>
                      </c:pt>
                      <c:pt idx="385">
                        <c:v>46063</c:v>
                      </c:pt>
                      <c:pt idx="386">
                        <c:v>46064</c:v>
                      </c:pt>
                      <c:pt idx="387">
                        <c:v>46065</c:v>
                      </c:pt>
                      <c:pt idx="388">
                        <c:v>46066</c:v>
                      </c:pt>
                      <c:pt idx="389">
                        <c:v>46067</c:v>
                      </c:pt>
                      <c:pt idx="390">
                        <c:v>46068</c:v>
                      </c:pt>
                      <c:pt idx="391">
                        <c:v>46069</c:v>
                      </c:pt>
                      <c:pt idx="392">
                        <c:v>46070</c:v>
                      </c:pt>
                      <c:pt idx="393">
                        <c:v>46071</c:v>
                      </c:pt>
                      <c:pt idx="394">
                        <c:v>46072</c:v>
                      </c:pt>
                      <c:pt idx="395">
                        <c:v>46073</c:v>
                      </c:pt>
                      <c:pt idx="396">
                        <c:v>46074</c:v>
                      </c:pt>
                      <c:pt idx="397">
                        <c:v>46075</c:v>
                      </c:pt>
                      <c:pt idx="398">
                        <c:v>46076</c:v>
                      </c:pt>
                      <c:pt idx="399">
                        <c:v>46077</c:v>
                      </c:pt>
                      <c:pt idx="400">
                        <c:v>46078</c:v>
                      </c:pt>
                      <c:pt idx="401">
                        <c:v>46079</c:v>
                      </c:pt>
                      <c:pt idx="402">
                        <c:v>46080</c:v>
                      </c:pt>
                      <c:pt idx="403">
                        <c:v>46081</c:v>
                      </c:pt>
                      <c:pt idx="404">
                        <c:v>46082</c:v>
                      </c:pt>
                      <c:pt idx="405">
                        <c:v>46083</c:v>
                      </c:pt>
                      <c:pt idx="406">
                        <c:v>46084</c:v>
                      </c:pt>
                      <c:pt idx="407">
                        <c:v>46085</c:v>
                      </c:pt>
                      <c:pt idx="408">
                        <c:v>46086</c:v>
                      </c:pt>
                      <c:pt idx="409">
                        <c:v>46087</c:v>
                      </c:pt>
                      <c:pt idx="410">
                        <c:v>46088</c:v>
                      </c:pt>
                      <c:pt idx="411">
                        <c:v>46089</c:v>
                      </c:pt>
                      <c:pt idx="412">
                        <c:v>46090</c:v>
                      </c:pt>
                      <c:pt idx="413">
                        <c:v>46091</c:v>
                      </c:pt>
                      <c:pt idx="414">
                        <c:v>46092</c:v>
                      </c:pt>
                      <c:pt idx="415">
                        <c:v>46093</c:v>
                      </c:pt>
                      <c:pt idx="416">
                        <c:v>46094</c:v>
                      </c:pt>
                      <c:pt idx="417">
                        <c:v>46095</c:v>
                      </c:pt>
                      <c:pt idx="418">
                        <c:v>46096</c:v>
                      </c:pt>
                      <c:pt idx="419">
                        <c:v>46097</c:v>
                      </c:pt>
                      <c:pt idx="420">
                        <c:v>46098</c:v>
                      </c:pt>
                      <c:pt idx="421">
                        <c:v>46099</c:v>
                      </c:pt>
                      <c:pt idx="422">
                        <c:v>46100</c:v>
                      </c:pt>
                      <c:pt idx="423">
                        <c:v>46101</c:v>
                      </c:pt>
                      <c:pt idx="424">
                        <c:v>46102</c:v>
                      </c:pt>
                      <c:pt idx="425">
                        <c:v>46103</c:v>
                      </c:pt>
                      <c:pt idx="426">
                        <c:v>46104</c:v>
                      </c:pt>
                      <c:pt idx="427">
                        <c:v>46105</c:v>
                      </c:pt>
                      <c:pt idx="428">
                        <c:v>46106</c:v>
                      </c:pt>
                      <c:pt idx="429">
                        <c:v>46107</c:v>
                      </c:pt>
                      <c:pt idx="430">
                        <c:v>46108</c:v>
                      </c:pt>
                      <c:pt idx="431">
                        <c:v>46109</c:v>
                      </c:pt>
                      <c:pt idx="432">
                        <c:v>46110</c:v>
                      </c:pt>
                      <c:pt idx="433">
                        <c:v>46111</c:v>
                      </c:pt>
                      <c:pt idx="434">
                        <c:v>46112</c:v>
                      </c:pt>
                      <c:pt idx="435">
                        <c:v>46113</c:v>
                      </c:pt>
                      <c:pt idx="436">
                        <c:v>46114</c:v>
                      </c:pt>
                      <c:pt idx="437">
                        <c:v>46115</c:v>
                      </c:pt>
                      <c:pt idx="438">
                        <c:v>46116</c:v>
                      </c:pt>
                      <c:pt idx="439">
                        <c:v>46117</c:v>
                      </c:pt>
                      <c:pt idx="440">
                        <c:v>46118</c:v>
                      </c:pt>
                      <c:pt idx="441">
                        <c:v>46119</c:v>
                      </c:pt>
                      <c:pt idx="442">
                        <c:v>46120</c:v>
                      </c:pt>
                      <c:pt idx="443">
                        <c:v>46121</c:v>
                      </c:pt>
                      <c:pt idx="444">
                        <c:v>46122</c:v>
                      </c:pt>
                      <c:pt idx="445">
                        <c:v>46123</c:v>
                      </c:pt>
                      <c:pt idx="446">
                        <c:v>46124</c:v>
                      </c:pt>
                      <c:pt idx="447">
                        <c:v>46125</c:v>
                      </c:pt>
                      <c:pt idx="448">
                        <c:v>46126</c:v>
                      </c:pt>
                      <c:pt idx="449">
                        <c:v>46127</c:v>
                      </c:pt>
                      <c:pt idx="450">
                        <c:v>46128</c:v>
                      </c:pt>
                      <c:pt idx="451">
                        <c:v>46129</c:v>
                      </c:pt>
                      <c:pt idx="452">
                        <c:v>46130</c:v>
                      </c:pt>
                      <c:pt idx="453">
                        <c:v>46131</c:v>
                      </c:pt>
                      <c:pt idx="454">
                        <c:v>46132</c:v>
                      </c:pt>
                      <c:pt idx="455">
                        <c:v>46133</c:v>
                      </c:pt>
                      <c:pt idx="456">
                        <c:v>46134</c:v>
                      </c:pt>
                      <c:pt idx="457">
                        <c:v>46135</c:v>
                      </c:pt>
                      <c:pt idx="458">
                        <c:v>46136</c:v>
                      </c:pt>
                      <c:pt idx="459">
                        <c:v>46137</c:v>
                      </c:pt>
                      <c:pt idx="460">
                        <c:v>46138</c:v>
                      </c:pt>
                      <c:pt idx="461">
                        <c:v>46139</c:v>
                      </c:pt>
                      <c:pt idx="462">
                        <c:v>46140</c:v>
                      </c:pt>
                      <c:pt idx="463">
                        <c:v>46141</c:v>
                      </c:pt>
                      <c:pt idx="464">
                        <c:v>46142</c:v>
                      </c:pt>
                      <c:pt idx="465">
                        <c:v>46143</c:v>
                      </c:pt>
                      <c:pt idx="466">
                        <c:v>46144</c:v>
                      </c:pt>
                      <c:pt idx="467">
                        <c:v>46145</c:v>
                      </c:pt>
                      <c:pt idx="468">
                        <c:v>46146</c:v>
                      </c:pt>
                      <c:pt idx="469">
                        <c:v>46147</c:v>
                      </c:pt>
                      <c:pt idx="470">
                        <c:v>46148</c:v>
                      </c:pt>
                      <c:pt idx="471">
                        <c:v>46149</c:v>
                      </c:pt>
                      <c:pt idx="472">
                        <c:v>46150</c:v>
                      </c:pt>
                      <c:pt idx="473">
                        <c:v>46151</c:v>
                      </c:pt>
                      <c:pt idx="474">
                        <c:v>46152</c:v>
                      </c:pt>
                      <c:pt idx="475">
                        <c:v>46153</c:v>
                      </c:pt>
                      <c:pt idx="476">
                        <c:v>46154</c:v>
                      </c:pt>
                      <c:pt idx="477">
                        <c:v>46155</c:v>
                      </c:pt>
                      <c:pt idx="478">
                        <c:v>46156</c:v>
                      </c:pt>
                      <c:pt idx="479">
                        <c:v>46157</c:v>
                      </c:pt>
                      <c:pt idx="480">
                        <c:v>46158</c:v>
                      </c:pt>
                      <c:pt idx="481">
                        <c:v>46159</c:v>
                      </c:pt>
                      <c:pt idx="482">
                        <c:v>46160</c:v>
                      </c:pt>
                      <c:pt idx="483">
                        <c:v>46161</c:v>
                      </c:pt>
                      <c:pt idx="484">
                        <c:v>46162</c:v>
                      </c:pt>
                      <c:pt idx="485">
                        <c:v>46163</c:v>
                      </c:pt>
                      <c:pt idx="486">
                        <c:v>46164</c:v>
                      </c:pt>
                      <c:pt idx="487">
                        <c:v>46165</c:v>
                      </c:pt>
                      <c:pt idx="488">
                        <c:v>46166</c:v>
                      </c:pt>
                      <c:pt idx="489">
                        <c:v>46167</c:v>
                      </c:pt>
                      <c:pt idx="490">
                        <c:v>46168</c:v>
                      </c:pt>
                      <c:pt idx="491">
                        <c:v>46169</c:v>
                      </c:pt>
                      <c:pt idx="492">
                        <c:v>46170</c:v>
                      </c:pt>
                      <c:pt idx="493">
                        <c:v>46171</c:v>
                      </c:pt>
                      <c:pt idx="494">
                        <c:v>46172</c:v>
                      </c:pt>
                      <c:pt idx="495">
                        <c:v>46173</c:v>
                      </c:pt>
                      <c:pt idx="496">
                        <c:v>46174</c:v>
                      </c:pt>
                      <c:pt idx="497">
                        <c:v>46175</c:v>
                      </c:pt>
                      <c:pt idx="498">
                        <c:v>46176</c:v>
                      </c:pt>
                      <c:pt idx="499">
                        <c:v>46177</c:v>
                      </c:pt>
                      <c:pt idx="500">
                        <c:v>46178</c:v>
                      </c:pt>
                      <c:pt idx="501">
                        <c:v>46179</c:v>
                      </c:pt>
                      <c:pt idx="502">
                        <c:v>46180</c:v>
                      </c:pt>
                      <c:pt idx="503">
                        <c:v>46181</c:v>
                      </c:pt>
                      <c:pt idx="504">
                        <c:v>46182</c:v>
                      </c:pt>
                      <c:pt idx="505">
                        <c:v>46183</c:v>
                      </c:pt>
                      <c:pt idx="506">
                        <c:v>46184</c:v>
                      </c:pt>
                      <c:pt idx="507">
                        <c:v>46185</c:v>
                      </c:pt>
                      <c:pt idx="508">
                        <c:v>46186</c:v>
                      </c:pt>
                      <c:pt idx="509">
                        <c:v>46187</c:v>
                      </c:pt>
                      <c:pt idx="510">
                        <c:v>46188</c:v>
                      </c:pt>
                      <c:pt idx="511">
                        <c:v>46189</c:v>
                      </c:pt>
                      <c:pt idx="512">
                        <c:v>46190</c:v>
                      </c:pt>
                      <c:pt idx="513">
                        <c:v>46191</c:v>
                      </c:pt>
                      <c:pt idx="514">
                        <c:v>46192</c:v>
                      </c:pt>
                      <c:pt idx="515">
                        <c:v>46193</c:v>
                      </c:pt>
                      <c:pt idx="516">
                        <c:v>46194</c:v>
                      </c:pt>
                      <c:pt idx="517">
                        <c:v>46195</c:v>
                      </c:pt>
                      <c:pt idx="518">
                        <c:v>46196</c:v>
                      </c:pt>
                      <c:pt idx="519">
                        <c:v>46197</c:v>
                      </c:pt>
                      <c:pt idx="520">
                        <c:v>46198</c:v>
                      </c:pt>
                      <c:pt idx="521">
                        <c:v>46199</c:v>
                      </c:pt>
                      <c:pt idx="522">
                        <c:v>46200</c:v>
                      </c:pt>
                      <c:pt idx="523">
                        <c:v>46201</c:v>
                      </c:pt>
                      <c:pt idx="524">
                        <c:v>46202</c:v>
                      </c:pt>
                      <c:pt idx="525">
                        <c:v>46203</c:v>
                      </c:pt>
                      <c:pt idx="526">
                        <c:v>46204</c:v>
                      </c:pt>
                      <c:pt idx="527">
                        <c:v>46205</c:v>
                      </c:pt>
                      <c:pt idx="528">
                        <c:v>46206</c:v>
                      </c:pt>
                      <c:pt idx="529">
                        <c:v>46207</c:v>
                      </c:pt>
                      <c:pt idx="530">
                        <c:v>46208</c:v>
                      </c:pt>
                      <c:pt idx="531">
                        <c:v>46209</c:v>
                      </c:pt>
                      <c:pt idx="532">
                        <c:v>46210</c:v>
                      </c:pt>
                      <c:pt idx="533">
                        <c:v>46211</c:v>
                      </c:pt>
                      <c:pt idx="534">
                        <c:v>46212</c:v>
                      </c:pt>
                      <c:pt idx="535">
                        <c:v>46213</c:v>
                      </c:pt>
                      <c:pt idx="536">
                        <c:v>46214</c:v>
                      </c:pt>
                      <c:pt idx="537">
                        <c:v>46215</c:v>
                      </c:pt>
                      <c:pt idx="538">
                        <c:v>46216</c:v>
                      </c:pt>
                      <c:pt idx="539">
                        <c:v>46217</c:v>
                      </c:pt>
                      <c:pt idx="540">
                        <c:v>46218</c:v>
                      </c:pt>
                      <c:pt idx="541">
                        <c:v>46219</c:v>
                      </c:pt>
                      <c:pt idx="542">
                        <c:v>46220</c:v>
                      </c:pt>
                      <c:pt idx="543">
                        <c:v>46221</c:v>
                      </c:pt>
                      <c:pt idx="544">
                        <c:v>46222</c:v>
                      </c:pt>
                      <c:pt idx="545">
                        <c:v>46223</c:v>
                      </c:pt>
                      <c:pt idx="546">
                        <c:v>46224</c:v>
                      </c:pt>
                      <c:pt idx="547">
                        <c:v>46225</c:v>
                      </c:pt>
                      <c:pt idx="548">
                        <c:v>46226</c:v>
                      </c:pt>
                      <c:pt idx="549">
                        <c:v>46227</c:v>
                      </c:pt>
                      <c:pt idx="550">
                        <c:v>46228</c:v>
                      </c:pt>
                      <c:pt idx="551">
                        <c:v>46229</c:v>
                      </c:pt>
                      <c:pt idx="552">
                        <c:v>46230</c:v>
                      </c:pt>
                      <c:pt idx="553">
                        <c:v>46231</c:v>
                      </c:pt>
                      <c:pt idx="554">
                        <c:v>46232</c:v>
                      </c:pt>
                      <c:pt idx="555">
                        <c:v>46233</c:v>
                      </c:pt>
                      <c:pt idx="556">
                        <c:v>46234</c:v>
                      </c:pt>
                      <c:pt idx="557">
                        <c:v>46235</c:v>
                      </c:pt>
                      <c:pt idx="558">
                        <c:v>46236</c:v>
                      </c:pt>
                      <c:pt idx="559">
                        <c:v>46237</c:v>
                      </c:pt>
                      <c:pt idx="560">
                        <c:v>46238</c:v>
                      </c:pt>
                      <c:pt idx="561">
                        <c:v>46239</c:v>
                      </c:pt>
                      <c:pt idx="562">
                        <c:v>46240</c:v>
                      </c:pt>
                      <c:pt idx="563">
                        <c:v>46241</c:v>
                      </c:pt>
                      <c:pt idx="564">
                        <c:v>46242</c:v>
                      </c:pt>
                      <c:pt idx="565">
                        <c:v>46243</c:v>
                      </c:pt>
                      <c:pt idx="566">
                        <c:v>46244</c:v>
                      </c:pt>
                      <c:pt idx="567">
                        <c:v>46245</c:v>
                      </c:pt>
                      <c:pt idx="568">
                        <c:v>46246</c:v>
                      </c:pt>
                      <c:pt idx="569">
                        <c:v>46247</c:v>
                      </c:pt>
                      <c:pt idx="570">
                        <c:v>46248</c:v>
                      </c:pt>
                      <c:pt idx="571">
                        <c:v>46249</c:v>
                      </c:pt>
                      <c:pt idx="572">
                        <c:v>46250</c:v>
                      </c:pt>
                      <c:pt idx="573">
                        <c:v>46251</c:v>
                      </c:pt>
                      <c:pt idx="574">
                        <c:v>46252</c:v>
                      </c:pt>
                      <c:pt idx="575">
                        <c:v>46253</c:v>
                      </c:pt>
                      <c:pt idx="576">
                        <c:v>46254</c:v>
                      </c:pt>
                      <c:pt idx="577">
                        <c:v>46255</c:v>
                      </c:pt>
                      <c:pt idx="578">
                        <c:v>46256</c:v>
                      </c:pt>
                      <c:pt idx="579">
                        <c:v>46257</c:v>
                      </c:pt>
                      <c:pt idx="580">
                        <c:v>46258</c:v>
                      </c:pt>
                      <c:pt idx="581">
                        <c:v>46259</c:v>
                      </c:pt>
                      <c:pt idx="582">
                        <c:v>46260</c:v>
                      </c:pt>
                      <c:pt idx="583">
                        <c:v>46261</c:v>
                      </c:pt>
                      <c:pt idx="584">
                        <c:v>46262</c:v>
                      </c:pt>
                      <c:pt idx="585">
                        <c:v>46263</c:v>
                      </c:pt>
                      <c:pt idx="586">
                        <c:v>46264</c:v>
                      </c:pt>
                      <c:pt idx="587">
                        <c:v>46265</c:v>
                      </c:pt>
                      <c:pt idx="588">
                        <c:v>46266</c:v>
                      </c:pt>
                      <c:pt idx="589">
                        <c:v>46267</c:v>
                      </c:pt>
                      <c:pt idx="590">
                        <c:v>46268</c:v>
                      </c:pt>
                      <c:pt idx="591">
                        <c:v>46269</c:v>
                      </c:pt>
                      <c:pt idx="592">
                        <c:v>46270</c:v>
                      </c:pt>
                      <c:pt idx="593">
                        <c:v>46271</c:v>
                      </c:pt>
                      <c:pt idx="594">
                        <c:v>46272</c:v>
                      </c:pt>
                      <c:pt idx="595">
                        <c:v>46273</c:v>
                      </c:pt>
                      <c:pt idx="596">
                        <c:v>46274</c:v>
                      </c:pt>
                      <c:pt idx="597">
                        <c:v>46275</c:v>
                      </c:pt>
                      <c:pt idx="598">
                        <c:v>46276</c:v>
                      </c:pt>
                      <c:pt idx="599">
                        <c:v>46277</c:v>
                      </c:pt>
                      <c:pt idx="600">
                        <c:v>46278</c:v>
                      </c:pt>
                      <c:pt idx="601">
                        <c:v>46279</c:v>
                      </c:pt>
                      <c:pt idx="602">
                        <c:v>46280</c:v>
                      </c:pt>
                      <c:pt idx="603">
                        <c:v>46281</c:v>
                      </c:pt>
                      <c:pt idx="604">
                        <c:v>46282</c:v>
                      </c:pt>
                      <c:pt idx="605">
                        <c:v>46283</c:v>
                      </c:pt>
                      <c:pt idx="606">
                        <c:v>46284</c:v>
                      </c:pt>
                      <c:pt idx="607">
                        <c:v>46285</c:v>
                      </c:pt>
                      <c:pt idx="608">
                        <c:v>46286</c:v>
                      </c:pt>
                      <c:pt idx="609">
                        <c:v>46287</c:v>
                      </c:pt>
                      <c:pt idx="610">
                        <c:v>46288</c:v>
                      </c:pt>
                      <c:pt idx="611">
                        <c:v>46289</c:v>
                      </c:pt>
                      <c:pt idx="612">
                        <c:v>46290</c:v>
                      </c:pt>
                      <c:pt idx="613">
                        <c:v>46291</c:v>
                      </c:pt>
                      <c:pt idx="614">
                        <c:v>46292</c:v>
                      </c:pt>
                      <c:pt idx="615">
                        <c:v>46293</c:v>
                      </c:pt>
                      <c:pt idx="616">
                        <c:v>46294</c:v>
                      </c:pt>
                      <c:pt idx="617">
                        <c:v>46295</c:v>
                      </c:pt>
                      <c:pt idx="618">
                        <c:v>46296</c:v>
                      </c:pt>
                      <c:pt idx="619">
                        <c:v>46297</c:v>
                      </c:pt>
                      <c:pt idx="620">
                        <c:v>46298</c:v>
                      </c:pt>
                      <c:pt idx="621">
                        <c:v>46299</c:v>
                      </c:pt>
                      <c:pt idx="622">
                        <c:v>46300</c:v>
                      </c:pt>
                      <c:pt idx="623">
                        <c:v>46301</c:v>
                      </c:pt>
                      <c:pt idx="624">
                        <c:v>46302</c:v>
                      </c:pt>
                      <c:pt idx="625">
                        <c:v>46303</c:v>
                      </c:pt>
                      <c:pt idx="626">
                        <c:v>46304</c:v>
                      </c:pt>
                      <c:pt idx="627">
                        <c:v>46305</c:v>
                      </c:pt>
                      <c:pt idx="628">
                        <c:v>46306</c:v>
                      </c:pt>
                      <c:pt idx="629">
                        <c:v>46307</c:v>
                      </c:pt>
                      <c:pt idx="630">
                        <c:v>46308</c:v>
                      </c:pt>
                      <c:pt idx="631">
                        <c:v>46309</c:v>
                      </c:pt>
                      <c:pt idx="632">
                        <c:v>46310</c:v>
                      </c:pt>
                      <c:pt idx="633">
                        <c:v>46311</c:v>
                      </c:pt>
                      <c:pt idx="634">
                        <c:v>46312</c:v>
                      </c:pt>
                      <c:pt idx="635">
                        <c:v>46313</c:v>
                      </c:pt>
                      <c:pt idx="636">
                        <c:v>46314</c:v>
                      </c:pt>
                      <c:pt idx="637">
                        <c:v>46315</c:v>
                      </c:pt>
                      <c:pt idx="638">
                        <c:v>46316</c:v>
                      </c:pt>
                      <c:pt idx="639">
                        <c:v>46317</c:v>
                      </c:pt>
                      <c:pt idx="640">
                        <c:v>46318</c:v>
                      </c:pt>
                      <c:pt idx="641">
                        <c:v>46319</c:v>
                      </c:pt>
                      <c:pt idx="642">
                        <c:v>46320</c:v>
                      </c:pt>
                      <c:pt idx="643">
                        <c:v>46321</c:v>
                      </c:pt>
                      <c:pt idx="644">
                        <c:v>46322</c:v>
                      </c:pt>
                      <c:pt idx="645">
                        <c:v>46323</c:v>
                      </c:pt>
                      <c:pt idx="646">
                        <c:v>46324</c:v>
                      </c:pt>
                      <c:pt idx="647">
                        <c:v>46325</c:v>
                      </c:pt>
                      <c:pt idx="648">
                        <c:v>46326</c:v>
                      </c:pt>
                      <c:pt idx="649">
                        <c:v>46327</c:v>
                      </c:pt>
                      <c:pt idx="650">
                        <c:v>46328</c:v>
                      </c:pt>
                      <c:pt idx="651">
                        <c:v>46329</c:v>
                      </c:pt>
                      <c:pt idx="652">
                        <c:v>46330</c:v>
                      </c:pt>
                      <c:pt idx="653">
                        <c:v>46331</c:v>
                      </c:pt>
                      <c:pt idx="654">
                        <c:v>46332</c:v>
                      </c:pt>
                      <c:pt idx="655">
                        <c:v>46333</c:v>
                      </c:pt>
                      <c:pt idx="656">
                        <c:v>46334</c:v>
                      </c:pt>
                      <c:pt idx="657">
                        <c:v>46335</c:v>
                      </c:pt>
                      <c:pt idx="658">
                        <c:v>46336</c:v>
                      </c:pt>
                      <c:pt idx="659">
                        <c:v>46337</c:v>
                      </c:pt>
                      <c:pt idx="660">
                        <c:v>46338</c:v>
                      </c:pt>
                      <c:pt idx="661">
                        <c:v>46339</c:v>
                      </c:pt>
                      <c:pt idx="662">
                        <c:v>46340</c:v>
                      </c:pt>
                      <c:pt idx="663">
                        <c:v>46341</c:v>
                      </c:pt>
                      <c:pt idx="664">
                        <c:v>46342</c:v>
                      </c:pt>
                      <c:pt idx="665">
                        <c:v>46343</c:v>
                      </c:pt>
                      <c:pt idx="666">
                        <c:v>46344</c:v>
                      </c:pt>
                      <c:pt idx="667">
                        <c:v>46345</c:v>
                      </c:pt>
                      <c:pt idx="668">
                        <c:v>46346</c:v>
                      </c:pt>
                      <c:pt idx="669">
                        <c:v>46347</c:v>
                      </c:pt>
                      <c:pt idx="670">
                        <c:v>46348</c:v>
                      </c:pt>
                      <c:pt idx="671">
                        <c:v>46349</c:v>
                      </c:pt>
                      <c:pt idx="672">
                        <c:v>46350</c:v>
                      </c:pt>
                      <c:pt idx="673">
                        <c:v>46351</c:v>
                      </c:pt>
                      <c:pt idx="674">
                        <c:v>46352</c:v>
                      </c:pt>
                      <c:pt idx="675">
                        <c:v>46353</c:v>
                      </c:pt>
                      <c:pt idx="676">
                        <c:v>46354</c:v>
                      </c:pt>
                      <c:pt idx="677">
                        <c:v>46355</c:v>
                      </c:pt>
                      <c:pt idx="678">
                        <c:v>46356</c:v>
                      </c:pt>
                      <c:pt idx="679">
                        <c:v>46357</c:v>
                      </c:pt>
                      <c:pt idx="680">
                        <c:v>46358</c:v>
                      </c:pt>
                      <c:pt idx="681">
                        <c:v>46359</c:v>
                      </c:pt>
                      <c:pt idx="682">
                        <c:v>46360</c:v>
                      </c:pt>
                      <c:pt idx="683">
                        <c:v>46361</c:v>
                      </c:pt>
                      <c:pt idx="684">
                        <c:v>46362</c:v>
                      </c:pt>
                      <c:pt idx="685">
                        <c:v>46363</c:v>
                      </c:pt>
                      <c:pt idx="686">
                        <c:v>46364</c:v>
                      </c:pt>
                      <c:pt idx="687">
                        <c:v>46365</c:v>
                      </c:pt>
                      <c:pt idx="688">
                        <c:v>46366</c:v>
                      </c:pt>
                      <c:pt idx="689">
                        <c:v>46367</c:v>
                      </c:pt>
                      <c:pt idx="690">
                        <c:v>46368</c:v>
                      </c:pt>
                      <c:pt idx="691">
                        <c:v>46369</c:v>
                      </c:pt>
                      <c:pt idx="692">
                        <c:v>46370</c:v>
                      </c:pt>
                      <c:pt idx="693">
                        <c:v>46371</c:v>
                      </c:pt>
                      <c:pt idx="694">
                        <c:v>46372</c:v>
                      </c:pt>
                      <c:pt idx="695">
                        <c:v>46373</c:v>
                      </c:pt>
                      <c:pt idx="696">
                        <c:v>46374</c:v>
                      </c:pt>
                      <c:pt idx="697">
                        <c:v>46375</c:v>
                      </c:pt>
                      <c:pt idx="698">
                        <c:v>46376</c:v>
                      </c:pt>
                      <c:pt idx="699">
                        <c:v>46377</c:v>
                      </c:pt>
                      <c:pt idx="700">
                        <c:v>46378</c:v>
                      </c:pt>
                      <c:pt idx="701">
                        <c:v>46379</c:v>
                      </c:pt>
                      <c:pt idx="702">
                        <c:v>46380</c:v>
                      </c:pt>
                      <c:pt idx="703">
                        <c:v>46381</c:v>
                      </c:pt>
                      <c:pt idx="704">
                        <c:v>46382</c:v>
                      </c:pt>
                      <c:pt idx="705">
                        <c:v>46383</c:v>
                      </c:pt>
                      <c:pt idx="706">
                        <c:v>46384</c:v>
                      </c:pt>
                      <c:pt idx="707">
                        <c:v>46385</c:v>
                      </c:pt>
                      <c:pt idx="708">
                        <c:v>46386</c:v>
                      </c:pt>
                      <c:pt idx="709">
                        <c:v>46387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阪上班!#REF!</c15:sqref>
                        </c15:formulaRef>
                      </c:ext>
                    </c:extLst>
                    <c:numCache>
                      <c:formatCode>0_ 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2-ED84-440B-8743-42BC46BDF2C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v>中野班　２H残業ﾍﾟｰｽﾗｲﾝ</c:v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阪上班!$OP$270:$APW$270</c:f>
              <c:numCache>
                <c:formatCode>0_ </c:formatCode>
                <c:ptCount val="710"/>
                <c:pt idx="0">
                  <c:v>47.5</c:v>
                </c:pt>
                <c:pt idx="1">
                  <c:v>47.5</c:v>
                </c:pt>
                <c:pt idx="2">
                  <c:v>47.5</c:v>
                </c:pt>
                <c:pt idx="3">
                  <c:v>47.5</c:v>
                </c:pt>
                <c:pt idx="4">
                  <c:v>47.5</c:v>
                </c:pt>
                <c:pt idx="5">
                  <c:v>47.5</c:v>
                </c:pt>
                <c:pt idx="6">
                  <c:v>47.5</c:v>
                </c:pt>
                <c:pt idx="7">
                  <c:v>47.5</c:v>
                </c:pt>
                <c:pt idx="8">
                  <c:v>47.5</c:v>
                </c:pt>
                <c:pt idx="9">
                  <c:v>47.5</c:v>
                </c:pt>
                <c:pt idx="10">
                  <c:v>47.5</c:v>
                </c:pt>
                <c:pt idx="11">
                  <c:v>47.5</c:v>
                </c:pt>
                <c:pt idx="12">
                  <c:v>47.5</c:v>
                </c:pt>
                <c:pt idx="13">
                  <c:v>47.5</c:v>
                </c:pt>
                <c:pt idx="14">
                  <c:v>47.5</c:v>
                </c:pt>
                <c:pt idx="15">
                  <c:v>47.5</c:v>
                </c:pt>
                <c:pt idx="16">
                  <c:v>47.5</c:v>
                </c:pt>
                <c:pt idx="17">
                  <c:v>47.5</c:v>
                </c:pt>
                <c:pt idx="18">
                  <c:v>47.5</c:v>
                </c:pt>
                <c:pt idx="19">
                  <c:v>47.5</c:v>
                </c:pt>
                <c:pt idx="20">
                  <c:v>47.5</c:v>
                </c:pt>
                <c:pt idx="21">
                  <c:v>47.5</c:v>
                </c:pt>
                <c:pt idx="22">
                  <c:v>47.5</c:v>
                </c:pt>
                <c:pt idx="23">
                  <c:v>47.5</c:v>
                </c:pt>
                <c:pt idx="24">
                  <c:v>47.5</c:v>
                </c:pt>
                <c:pt idx="25">
                  <c:v>47.5</c:v>
                </c:pt>
                <c:pt idx="26">
                  <c:v>47.5</c:v>
                </c:pt>
                <c:pt idx="27">
                  <c:v>47.5</c:v>
                </c:pt>
                <c:pt idx="28">
                  <c:v>47.5</c:v>
                </c:pt>
                <c:pt idx="29">
                  <c:v>47.5</c:v>
                </c:pt>
                <c:pt idx="30">
                  <c:v>47.5</c:v>
                </c:pt>
                <c:pt idx="31">
                  <c:v>47.5</c:v>
                </c:pt>
                <c:pt idx="32">
                  <c:v>47.5</c:v>
                </c:pt>
                <c:pt idx="33">
                  <c:v>47.5</c:v>
                </c:pt>
                <c:pt idx="34">
                  <c:v>47.5</c:v>
                </c:pt>
                <c:pt idx="35">
                  <c:v>47.5</c:v>
                </c:pt>
                <c:pt idx="36">
                  <c:v>47.5</c:v>
                </c:pt>
                <c:pt idx="37">
                  <c:v>47.5</c:v>
                </c:pt>
                <c:pt idx="38">
                  <c:v>47.5</c:v>
                </c:pt>
                <c:pt idx="39">
                  <c:v>47.5</c:v>
                </c:pt>
                <c:pt idx="40">
                  <c:v>47.5</c:v>
                </c:pt>
                <c:pt idx="41">
                  <c:v>47.5</c:v>
                </c:pt>
                <c:pt idx="42">
                  <c:v>47.5</c:v>
                </c:pt>
                <c:pt idx="43">
                  <c:v>47.5</c:v>
                </c:pt>
                <c:pt idx="44">
                  <c:v>47.5</c:v>
                </c:pt>
                <c:pt idx="45">
                  <c:v>47.5</c:v>
                </c:pt>
                <c:pt idx="46">
                  <c:v>47.5</c:v>
                </c:pt>
                <c:pt idx="47">
                  <c:v>47.5</c:v>
                </c:pt>
                <c:pt idx="48">
                  <c:v>47.5</c:v>
                </c:pt>
                <c:pt idx="49">
                  <c:v>47.5</c:v>
                </c:pt>
                <c:pt idx="50">
                  <c:v>47.5</c:v>
                </c:pt>
                <c:pt idx="51">
                  <c:v>47.5</c:v>
                </c:pt>
                <c:pt idx="52">
                  <c:v>47.5</c:v>
                </c:pt>
                <c:pt idx="53">
                  <c:v>47.5</c:v>
                </c:pt>
                <c:pt idx="54">
                  <c:v>47.5</c:v>
                </c:pt>
                <c:pt idx="55">
                  <c:v>47.5</c:v>
                </c:pt>
                <c:pt idx="56">
                  <c:v>47.5</c:v>
                </c:pt>
                <c:pt idx="57">
                  <c:v>47.5</c:v>
                </c:pt>
                <c:pt idx="58">
                  <c:v>47.5</c:v>
                </c:pt>
                <c:pt idx="59">
                  <c:v>57</c:v>
                </c:pt>
                <c:pt idx="60">
                  <c:v>57</c:v>
                </c:pt>
                <c:pt idx="61">
                  <c:v>57</c:v>
                </c:pt>
                <c:pt idx="62">
                  <c:v>57</c:v>
                </c:pt>
                <c:pt idx="63">
                  <c:v>57</c:v>
                </c:pt>
                <c:pt idx="64">
                  <c:v>57</c:v>
                </c:pt>
                <c:pt idx="65">
                  <c:v>57</c:v>
                </c:pt>
                <c:pt idx="66">
                  <c:v>57</c:v>
                </c:pt>
                <c:pt idx="67">
                  <c:v>57</c:v>
                </c:pt>
                <c:pt idx="68">
                  <c:v>57</c:v>
                </c:pt>
                <c:pt idx="69">
                  <c:v>57</c:v>
                </c:pt>
                <c:pt idx="70">
                  <c:v>57</c:v>
                </c:pt>
                <c:pt idx="71">
                  <c:v>57</c:v>
                </c:pt>
                <c:pt idx="72">
                  <c:v>57</c:v>
                </c:pt>
                <c:pt idx="73">
                  <c:v>57</c:v>
                </c:pt>
                <c:pt idx="74">
                  <c:v>57</c:v>
                </c:pt>
                <c:pt idx="75">
                  <c:v>57</c:v>
                </c:pt>
                <c:pt idx="76">
                  <c:v>57</c:v>
                </c:pt>
                <c:pt idx="77">
                  <c:v>57</c:v>
                </c:pt>
                <c:pt idx="78">
                  <c:v>57</c:v>
                </c:pt>
                <c:pt idx="79">
                  <c:v>57</c:v>
                </c:pt>
                <c:pt idx="80">
                  <c:v>57</c:v>
                </c:pt>
                <c:pt idx="81">
                  <c:v>57</c:v>
                </c:pt>
                <c:pt idx="82">
                  <c:v>57</c:v>
                </c:pt>
                <c:pt idx="83">
                  <c:v>57</c:v>
                </c:pt>
                <c:pt idx="84">
                  <c:v>57</c:v>
                </c:pt>
                <c:pt idx="85">
                  <c:v>57</c:v>
                </c:pt>
                <c:pt idx="86">
                  <c:v>57</c:v>
                </c:pt>
                <c:pt idx="87">
                  <c:v>57</c:v>
                </c:pt>
                <c:pt idx="88">
                  <c:v>57</c:v>
                </c:pt>
                <c:pt idx="89">
                  <c:v>57</c:v>
                </c:pt>
                <c:pt idx="90">
                  <c:v>57</c:v>
                </c:pt>
                <c:pt idx="91">
                  <c:v>57</c:v>
                </c:pt>
                <c:pt idx="92">
                  <c:v>57</c:v>
                </c:pt>
                <c:pt idx="93">
                  <c:v>57</c:v>
                </c:pt>
                <c:pt idx="94">
                  <c:v>57</c:v>
                </c:pt>
                <c:pt idx="95">
                  <c:v>57</c:v>
                </c:pt>
                <c:pt idx="96">
                  <c:v>57</c:v>
                </c:pt>
                <c:pt idx="97">
                  <c:v>57</c:v>
                </c:pt>
                <c:pt idx="98">
                  <c:v>57</c:v>
                </c:pt>
                <c:pt idx="99">
                  <c:v>57</c:v>
                </c:pt>
                <c:pt idx="100">
                  <c:v>57</c:v>
                </c:pt>
                <c:pt idx="101">
                  <c:v>57</c:v>
                </c:pt>
                <c:pt idx="102">
                  <c:v>57</c:v>
                </c:pt>
                <c:pt idx="103">
                  <c:v>57</c:v>
                </c:pt>
                <c:pt idx="104">
                  <c:v>57</c:v>
                </c:pt>
                <c:pt idx="105">
                  <c:v>57</c:v>
                </c:pt>
                <c:pt idx="106">
                  <c:v>57</c:v>
                </c:pt>
                <c:pt idx="107">
                  <c:v>57</c:v>
                </c:pt>
                <c:pt idx="108">
                  <c:v>57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57</c:v>
                </c:pt>
                <c:pt idx="113">
                  <c:v>57</c:v>
                </c:pt>
                <c:pt idx="114">
                  <c:v>57</c:v>
                </c:pt>
                <c:pt idx="115">
                  <c:v>57</c:v>
                </c:pt>
                <c:pt idx="116">
                  <c:v>57</c:v>
                </c:pt>
                <c:pt idx="117">
                  <c:v>57</c:v>
                </c:pt>
                <c:pt idx="118">
                  <c:v>57</c:v>
                </c:pt>
                <c:pt idx="119">
                  <c:v>57</c:v>
                </c:pt>
                <c:pt idx="120">
                  <c:v>57</c:v>
                </c:pt>
                <c:pt idx="121">
                  <c:v>57</c:v>
                </c:pt>
                <c:pt idx="122">
                  <c:v>57</c:v>
                </c:pt>
                <c:pt idx="123">
                  <c:v>57</c:v>
                </c:pt>
                <c:pt idx="124">
                  <c:v>57</c:v>
                </c:pt>
                <c:pt idx="125">
                  <c:v>57</c:v>
                </c:pt>
                <c:pt idx="126">
                  <c:v>57</c:v>
                </c:pt>
                <c:pt idx="127">
                  <c:v>57</c:v>
                </c:pt>
                <c:pt idx="128">
                  <c:v>57</c:v>
                </c:pt>
                <c:pt idx="129">
                  <c:v>57</c:v>
                </c:pt>
                <c:pt idx="130">
                  <c:v>57</c:v>
                </c:pt>
                <c:pt idx="131">
                  <c:v>57</c:v>
                </c:pt>
                <c:pt idx="132">
                  <c:v>57</c:v>
                </c:pt>
                <c:pt idx="133">
                  <c:v>57</c:v>
                </c:pt>
                <c:pt idx="134">
                  <c:v>57</c:v>
                </c:pt>
                <c:pt idx="135">
                  <c:v>57</c:v>
                </c:pt>
                <c:pt idx="136">
                  <c:v>57</c:v>
                </c:pt>
                <c:pt idx="137">
                  <c:v>57</c:v>
                </c:pt>
                <c:pt idx="138">
                  <c:v>57</c:v>
                </c:pt>
                <c:pt idx="139">
                  <c:v>57</c:v>
                </c:pt>
                <c:pt idx="140">
                  <c:v>57</c:v>
                </c:pt>
                <c:pt idx="141">
                  <c:v>57</c:v>
                </c:pt>
                <c:pt idx="142">
                  <c:v>57</c:v>
                </c:pt>
                <c:pt idx="143">
                  <c:v>57</c:v>
                </c:pt>
                <c:pt idx="144">
                  <c:v>57</c:v>
                </c:pt>
                <c:pt idx="145">
                  <c:v>57</c:v>
                </c:pt>
                <c:pt idx="146">
                  <c:v>57</c:v>
                </c:pt>
                <c:pt idx="147">
                  <c:v>57</c:v>
                </c:pt>
                <c:pt idx="148">
                  <c:v>57</c:v>
                </c:pt>
                <c:pt idx="149">
                  <c:v>57</c:v>
                </c:pt>
                <c:pt idx="150">
                  <c:v>57</c:v>
                </c:pt>
                <c:pt idx="151">
                  <c:v>57</c:v>
                </c:pt>
                <c:pt idx="152">
                  <c:v>57</c:v>
                </c:pt>
                <c:pt idx="153">
                  <c:v>57</c:v>
                </c:pt>
                <c:pt idx="154">
                  <c:v>57</c:v>
                </c:pt>
                <c:pt idx="155">
                  <c:v>57</c:v>
                </c:pt>
                <c:pt idx="156">
                  <c:v>57</c:v>
                </c:pt>
                <c:pt idx="157">
                  <c:v>57</c:v>
                </c:pt>
                <c:pt idx="158">
                  <c:v>57</c:v>
                </c:pt>
                <c:pt idx="159">
                  <c:v>57</c:v>
                </c:pt>
                <c:pt idx="160">
                  <c:v>57</c:v>
                </c:pt>
                <c:pt idx="161">
                  <c:v>57</c:v>
                </c:pt>
                <c:pt idx="162">
                  <c:v>57</c:v>
                </c:pt>
                <c:pt idx="163">
                  <c:v>57</c:v>
                </c:pt>
                <c:pt idx="164">
                  <c:v>57</c:v>
                </c:pt>
                <c:pt idx="165">
                  <c:v>57</c:v>
                </c:pt>
                <c:pt idx="166">
                  <c:v>57</c:v>
                </c:pt>
                <c:pt idx="167">
                  <c:v>57</c:v>
                </c:pt>
                <c:pt idx="168">
                  <c:v>57</c:v>
                </c:pt>
                <c:pt idx="169">
                  <c:v>57</c:v>
                </c:pt>
                <c:pt idx="170">
                  <c:v>57</c:v>
                </c:pt>
                <c:pt idx="171">
                  <c:v>57</c:v>
                </c:pt>
                <c:pt idx="172">
                  <c:v>57</c:v>
                </c:pt>
                <c:pt idx="173">
                  <c:v>57</c:v>
                </c:pt>
                <c:pt idx="174">
                  <c:v>57</c:v>
                </c:pt>
                <c:pt idx="175">
                  <c:v>57</c:v>
                </c:pt>
                <c:pt idx="176">
                  <c:v>57</c:v>
                </c:pt>
                <c:pt idx="177">
                  <c:v>57</c:v>
                </c:pt>
                <c:pt idx="178">
                  <c:v>57</c:v>
                </c:pt>
                <c:pt idx="179">
                  <c:v>57</c:v>
                </c:pt>
                <c:pt idx="180">
                  <c:v>57</c:v>
                </c:pt>
                <c:pt idx="181">
                  <c:v>57</c:v>
                </c:pt>
                <c:pt idx="182">
                  <c:v>47.5</c:v>
                </c:pt>
                <c:pt idx="183">
                  <c:v>47.5</c:v>
                </c:pt>
                <c:pt idx="184">
                  <c:v>47.5</c:v>
                </c:pt>
                <c:pt idx="185">
                  <c:v>47.5</c:v>
                </c:pt>
                <c:pt idx="186">
                  <c:v>47.5</c:v>
                </c:pt>
                <c:pt idx="187">
                  <c:v>47.5</c:v>
                </c:pt>
                <c:pt idx="188">
                  <c:v>57</c:v>
                </c:pt>
                <c:pt idx="189">
                  <c:v>57</c:v>
                </c:pt>
                <c:pt idx="190">
                  <c:v>57</c:v>
                </c:pt>
                <c:pt idx="191">
                  <c:v>57</c:v>
                </c:pt>
                <c:pt idx="192">
                  <c:v>57</c:v>
                </c:pt>
                <c:pt idx="193">
                  <c:v>57</c:v>
                </c:pt>
                <c:pt idx="194">
                  <c:v>57</c:v>
                </c:pt>
                <c:pt idx="195">
                  <c:v>57</c:v>
                </c:pt>
                <c:pt idx="196">
                  <c:v>57</c:v>
                </c:pt>
                <c:pt idx="197">
                  <c:v>57</c:v>
                </c:pt>
                <c:pt idx="198">
                  <c:v>57</c:v>
                </c:pt>
                <c:pt idx="199">
                  <c:v>57</c:v>
                </c:pt>
                <c:pt idx="200">
                  <c:v>57</c:v>
                </c:pt>
                <c:pt idx="201">
                  <c:v>57</c:v>
                </c:pt>
                <c:pt idx="202">
                  <c:v>57</c:v>
                </c:pt>
                <c:pt idx="203">
                  <c:v>57</c:v>
                </c:pt>
                <c:pt idx="204">
                  <c:v>57</c:v>
                </c:pt>
                <c:pt idx="205">
                  <c:v>57</c:v>
                </c:pt>
                <c:pt idx="206">
                  <c:v>57</c:v>
                </c:pt>
                <c:pt idx="207">
                  <c:v>57</c:v>
                </c:pt>
                <c:pt idx="208">
                  <c:v>57</c:v>
                </c:pt>
                <c:pt idx="209">
                  <c:v>57</c:v>
                </c:pt>
                <c:pt idx="210">
                  <c:v>57</c:v>
                </c:pt>
                <c:pt idx="211">
                  <c:v>57</c:v>
                </c:pt>
                <c:pt idx="212">
                  <c:v>57</c:v>
                </c:pt>
                <c:pt idx="213">
                  <c:v>57</c:v>
                </c:pt>
                <c:pt idx="214">
                  <c:v>57</c:v>
                </c:pt>
                <c:pt idx="215">
                  <c:v>57</c:v>
                </c:pt>
                <c:pt idx="216">
                  <c:v>57</c:v>
                </c:pt>
                <c:pt idx="217">
                  <c:v>57</c:v>
                </c:pt>
                <c:pt idx="218">
                  <c:v>57</c:v>
                </c:pt>
                <c:pt idx="219">
                  <c:v>57</c:v>
                </c:pt>
                <c:pt idx="220">
                  <c:v>57</c:v>
                </c:pt>
                <c:pt idx="221">
                  <c:v>57</c:v>
                </c:pt>
                <c:pt idx="222">
                  <c:v>57</c:v>
                </c:pt>
                <c:pt idx="223">
                  <c:v>57</c:v>
                </c:pt>
                <c:pt idx="224">
                  <c:v>57</c:v>
                </c:pt>
                <c:pt idx="225">
                  <c:v>57</c:v>
                </c:pt>
                <c:pt idx="226">
                  <c:v>57</c:v>
                </c:pt>
                <c:pt idx="227">
                  <c:v>57</c:v>
                </c:pt>
                <c:pt idx="228">
                  <c:v>57</c:v>
                </c:pt>
                <c:pt idx="229">
                  <c:v>57</c:v>
                </c:pt>
                <c:pt idx="230">
                  <c:v>57</c:v>
                </c:pt>
                <c:pt idx="231">
                  <c:v>57</c:v>
                </c:pt>
                <c:pt idx="232">
                  <c:v>57</c:v>
                </c:pt>
                <c:pt idx="233">
                  <c:v>57</c:v>
                </c:pt>
                <c:pt idx="234">
                  <c:v>57</c:v>
                </c:pt>
                <c:pt idx="235">
                  <c:v>57</c:v>
                </c:pt>
                <c:pt idx="236">
                  <c:v>57</c:v>
                </c:pt>
                <c:pt idx="237">
                  <c:v>57</c:v>
                </c:pt>
                <c:pt idx="238">
                  <c:v>57</c:v>
                </c:pt>
                <c:pt idx="239">
                  <c:v>57</c:v>
                </c:pt>
                <c:pt idx="240">
                  <c:v>57</c:v>
                </c:pt>
                <c:pt idx="241">
                  <c:v>57</c:v>
                </c:pt>
                <c:pt idx="242">
                  <c:v>57</c:v>
                </c:pt>
                <c:pt idx="243">
                  <c:v>57</c:v>
                </c:pt>
                <c:pt idx="244">
                  <c:v>57</c:v>
                </c:pt>
                <c:pt idx="245">
                  <c:v>57</c:v>
                </c:pt>
                <c:pt idx="246">
                  <c:v>57</c:v>
                </c:pt>
                <c:pt idx="247">
                  <c:v>57</c:v>
                </c:pt>
                <c:pt idx="248">
                  <c:v>57</c:v>
                </c:pt>
                <c:pt idx="249">
                  <c:v>57</c:v>
                </c:pt>
                <c:pt idx="250">
                  <c:v>57</c:v>
                </c:pt>
                <c:pt idx="251">
                  <c:v>57</c:v>
                </c:pt>
                <c:pt idx="252">
                  <c:v>57</c:v>
                </c:pt>
                <c:pt idx="253">
                  <c:v>57</c:v>
                </c:pt>
                <c:pt idx="254">
                  <c:v>57</c:v>
                </c:pt>
                <c:pt idx="255">
                  <c:v>57</c:v>
                </c:pt>
                <c:pt idx="256">
                  <c:v>57</c:v>
                </c:pt>
                <c:pt idx="257">
                  <c:v>57</c:v>
                </c:pt>
                <c:pt idx="258">
                  <c:v>57</c:v>
                </c:pt>
                <c:pt idx="259">
                  <c:v>57</c:v>
                </c:pt>
                <c:pt idx="260">
                  <c:v>57</c:v>
                </c:pt>
                <c:pt idx="261">
                  <c:v>57</c:v>
                </c:pt>
                <c:pt idx="262">
                  <c:v>57</c:v>
                </c:pt>
                <c:pt idx="263">
                  <c:v>57</c:v>
                </c:pt>
                <c:pt idx="264">
                  <c:v>57</c:v>
                </c:pt>
                <c:pt idx="265">
                  <c:v>57</c:v>
                </c:pt>
                <c:pt idx="266">
                  <c:v>57</c:v>
                </c:pt>
                <c:pt idx="267">
                  <c:v>57</c:v>
                </c:pt>
                <c:pt idx="268">
                  <c:v>57</c:v>
                </c:pt>
                <c:pt idx="269">
                  <c:v>57</c:v>
                </c:pt>
                <c:pt idx="270">
                  <c:v>57</c:v>
                </c:pt>
                <c:pt idx="271">
                  <c:v>57</c:v>
                </c:pt>
                <c:pt idx="272">
                  <c:v>57</c:v>
                </c:pt>
                <c:pt idx="273">
                  <c:v>57</c:v>
                </c:pt>
                <c:pt idx="274">
                  <c:v>57</c:v>
                </c:pt>
                <c:pt idx="275">
                  <c:v>57</c:v>
                </c:pt>
                <c:pt idx="276">
                  <c:v>57</c:v>
                </c:pt>
                <c:pt idx="277">
                  <c:v>57</c:v>
                </c:pt>
                <c:pt idx="278">
                  <c:v>57</c:v>
                </c:pt>
                <c:pt idx="279">
                  <c:v>57</c:v>
                </c:pt>
                <c:pt idx="280">
                  <c:v>57</c:v>
                </c:pt>
                <c:pt idx="281">
                  <c:v>57</c:v>
                </c:pt>
                <c:pt idx="282">
                  <c:v>57</c:v>
                </c:pt>
                <c:pt idx="283">
                  <c:v>57</c:v>
                </c:pt>
                <c:pt idx="284">
                  <c:v>57</c:v>
                </c:pt>
                <c:pt idx="285">
                  <c:v>57</c:v>
                </c:pt>
                <c:pt idx="286">
                  <c:v>57</c:v>
                </c:pt>
                <c:pt idx="287">
                  <c:v>57</c:v>
                </c:pt>
                <c:pt idx="288">
                  <c:v>57</c:v>
                </c:pt>
                <c:pt idx="289">
                  <c:v>57</c:v>
                </c:pt>
                <c:pt idx="290">
                  <c:v>57</c:v>
                </c:pt>
                <c:pt idx="291">
                  <c:v>57</c:v>
                </c:pt>
                <c:pt idx="292">
                  <c:v>57</c:v>
                </c:pt>
                <c:pt idx="293">
                  <c:v>57</c:v>
                </c:pt>
                <c:pt idx="294">
                  <c:v>57</c:v>
                </c:pt>
                <c:pt idx="295">
                  <c:v>57</c:v>
                </c:pt>
                <c:pt idx="296">
                  <c:v>57</c:v>
                </c:pt>
                <c:pt idx="297">
                  <c:v>57</c:v>
                </c:pt>
                <c:pt idx="298">
                  <c:v>57</c:v>
                </c:pt>
                <c:pt idx="299">
                  <c:v>57</c:v>
                </c:pt>
                <c:pt idx="300">
                  <c:v>57</c:v>
                </c:pt>
                <c:pt idx="301">
                  <c:v>57</c:v>
                </c:pt>
                <c:pt idx="302">
                  <c:v>57</c:v>
                </c:pt>
                <c:pt idx="303">
                  <c:v>57</c:v>
                </c:pt>
                <c:pt idx="304">
                  <c:v>57</c:v>
                </c:pt>
                <c:pt idx="305">
                  <c:v>57</c:v>
                </c:pt>
                <c:pt idx="306">
                  <c:v>57</c:v>
                </c:pt>
                <c:pt idx="307">
                  <c:v>57</c:v>
                </c:pt>
                <c:pt idx="308">
                  <c:v>57</c:v>
                </c:pt>
                <c:pt idx="309">
                  <c:v>57</c:v>
                </c:pt>
                <c:pt idx="310">
                  <c:v>57</c:v>
                </c:pt>
                <c:pt idx="311">
                  <c:v>57</c:v>
                </c:pt>
                <c:pt idx="312">
                  <c:v>57</c:v>
                </c:pt>
                <c:pt idx="313">
                  <c:v>57</c:v>
                </c:pt>
                <c:pt idx="314">
                  <c:v>57</c:v>
                </c:pt>
                <c:pt idx="315">
                  <c:v>57</c:v>
                </c:pt>
                <c:pt idx="316">
                  <c:v>57</c:v>
                </c:pt>
                <c:pt idx="317">
                  <c:v>57</c:v>
                </c:pt>
                <c:pt idx="318">
                  <c:v>57</c:v>
                </c:pt>
                <c:pt idx="319">
                  <c:v>57</c:v>
                </c:pt>
                <c:pt idx="320">
                  <c:v>57</c:v>
                </c:pt>
                <c:pt idx="321">
                  <c:v>57</c:v>
                </c:pt>
                <c:pt idx="322">
                  <c:v>57</c:v>
                </c:pt>
                <c:pt idx="323">
                  <c:v>57</c:v>
                </c:pt>
                <c:pt idx="324">
                  <c:v>57</c:v>
                </c:pt>
                <c:pt idx="325">
                  <c:v>57</c:v>
                </c:pt>
                <c:pt idx="326">
                  <c:v>57</c:v>
                </c:pt>
                <c:pt idx="327">
                  <c:v>57</c:v>
                </c:pt>
                <c:pt idx="328">
                  <c:v>57</c:v>
                </c:pt>
                <c:pt idx="329">
                  <c:v>57</c:v>
                </c:pt>
                <c:pt idx="330">
                  <c:v>57</c:v>
                </c:pt>
                <c:pt idx="331">
                  <c:v>57</c:v>
                </c:pt>
                <c:pt idx="332">
                  <c:v>57</c:v>
                </c:pt>
                <c:pt idx="333">
                  <c:v>57</c:v>
                </c:pt>
                <c:pt idx="334">
                  <c:v>57</c:v>
                </c:pt>
                <c:pt idx="335">
                  <c:v>57</c:v>
                </c:pt>
                <c:pt idx="336">
                  <c:v>57</c:v>
                </c:pt>
                <c:pt idx="337">
                  <c:v>57</c:v>
                </c:pt>
                <c:pt idx="338">
                  <c:v>57</c:v>
                </c:pt>
                <c:pt idx="339">
                  <c:v>57</c:v>
                </c:pt>
                <c:pt idx="340">
                  <c:v>57</c:v>
                </c:pt>
                <c:pt idx="341">
                  <c:v>57</c:v>
                </c:pt>
                <c:pt idx="342">
                  <c:v>57</c:v>
                </c:pt>
                <c:pt idx="343">
                  <c:v>57</c:v>
                </c:pt>
                <c:pt idx="344">
                  <c:v>57</c:v>
                </c:pt>
                <c:pt idx="345">
                  <c:v>57</c:v>
                </c:pt>
                <c:pt idx="346">
                  <c:v>57</c:v>
                </c:pt>
                <c:pt idx="347">
                  <c:v>57</c:v>
                </c:pt>
                <c:pt idx="348">
                  <c:v>57</c:v>
                </c:pt>
                <c:pt idx="349">
                  <c:v>57</c:v>
                </c:pt>
                <c:pt idx="350">
                  <c:v>57</c:v>
                </c:pt>
                <c:pt idx="351">
                  <c:v>57</c:v>
                </c:pt>
                <c:pt idx="352">
                  <c:v>57</c:v>
                </c:pt>
                <c:pt idx="353">
                  <c:v>57</c:v>
                </c:pt>
                <c:pt idx="354">
                  <c:v>57</c:v>
                </c:pt>
                <c:pt idx="355">
                  <c:v>57</c:v>
                </c:pt>
                <c:pt idx="356">
                  <c:v>57</c:v>
                </c:pt>
                <c:pt idx="357">
                  <c:v>57</c:v>
                </c:pt>
                <c:pt idx="358">
                  <c:v>57</c:v>
                </c:pt>
                <c:pt idx="359">
                  <c:v>57</c:v>
                </c:pt>
                <c:pt idx="360">
                  <c:v>57</c:v>
                </c:pt>
                <c:pt idx="361">
                  <c:v>57</c:v>
                </c:pt>
                <c:pt idx="362">
                  <c:v>57</c:v>
                </c:pt>
                <c:pt idx="363">
                  <c:v>57</c:v>
                </c:pt>
                <c:pt idx="364">
                  <c:v>57</c:v>
                </c:pt>
                <c:pt idx="365">
                  <c:v>57</c:v>
                </c:pt>
                <c:pt idx="366">
                  <c:v>57</c:v>
                </c:pt>
                <c:pt idx="367">
                  <c:v>57</c:v>
                </c:pt>
                <c:pt idx="368">
                  <c:v>57</c:v>
                </c:pt>
                <c:pt idx="369">
                  <c:v>57</c:v>
                </c:pt>
                <c:pt idx="370">
                  <c:v>57</c:v>
                </c:pt>
                <c:pt idx="371">
                  <c:v>57</c:v>
                </c:pt>
                <c:pt idx="372">
                  <c:v>57</c:v>
                </c:pt>
                <c:pt idx="373">
                  <c:v>57</c:v>
                </c:pt>
                <c:pt idx="374">
                  <c:v>57</c:v>
                </c:pt>
                <c:pt idx="375">
                  <c:v>57</c:v>
                </c:pt>
                <c:pt idx="376">
                  <c:v>57</c:v>
                </c:pt>
                <c:pt idx="377">
                  <c:v>57</c:v>
                </c:pt>
                <c:pt idx="378">
                  <c:v>57</c:v>
                </c:pt>
                <c:pt idx="379">
                  <c:v>57</c:v>
                </c:pt>
                <c:pt idx="380">
                  <c:v>57</c:v>
                </c:pt>
                <c:pt idx="381">
                  <c:v>57</c:v>
                </c:pt>
                <c:pt idx="382">
                  <c:v>57</c:v>
                </c:pt>
                <c:pt idx="383">
                  <c:v>57</c:v>
                </c:pt>
                <c:pt idx="384">
                  <c:v>57</c:v>
                </c:pt>
                <c:pt idx="385">
                  <c:v>57</c:v>
                </c:pt>
                <c:pt idx="386">
                  <c:v>57</c:v>
                </c:pt>
                <c:pt idx="387">
                  <c:v>57</c:v>
                </c:pt>
                <c:pt idx="388">
                  <c:v>57</c:v>
                </c:pt>
                <c:pt idx="389">
                  <c:v>57</c:v>
                </c:pt>
                <c:pt idx="390">
                  <c:v>57</c:v>
                </c:pt>
                <c:pt idx="391">
                  <c:v>57</c:v>
                </c:pt>
                <c:pt idx="392">
                  <c:v>57</c:v>
                </c:pt>
                <c:pt idx="393">
                  <c:v>57</c:v>
                </c:pt>
                <c:pt idx="394">
                  <c:v>57</c:v>
                </c:pt>
                <c:pt idx="395">
                  <c:v>57</c:v>
                </c:pt>
                <c:pt idx="396">
                  <c:v>57</c:v>
                </c:pt>
                <c:pt idx="397">
                  <c:v>57</c:v>
                </c:pt>
                <c:pt idx="398">
                  <c:v>57</c:v>
                </c:pt>
                <c:pt idx="399">
                  <c:v>57</c:v>
                </c:pt>
                <c:pt idx="400">
                  <c:v>57</c:v>
                </c:pt>
                <c:pt idx="401">
                  <c:v>57</c:v>
                </c:pt>
                <c:pt idx="402">
                  <c:v>57</c:v>
                </c:pt>
                <c:pt idx="403">
                  <c:v>57</c:v>
                </c:pt>
                <c:pt idx="404">
                  <c:v>57</c:v>
                </c:pt>
                <c:pt idx="405">
                  <c:v>57</c:v>
                </c:pt>
                <c:pt idx="406">
                  <c:v>57</c:v>
                </c:pt>
                <c:pt idx="407">
                  <c:v>57</c:v>
                </c:pt>
                <c:pt idx="408">
                  <c:v>57</c:v>
                </c:pt>
                <c:pt idx="409">
                  <c:v>57</c:v>
                </c:pt>
                <c:pt idx="410">
                  <c:v>57</c:v>
                </c:pt>
                <c:pt idx="411">
                  <c:v>57</c:v>
                </c:pt>
                <c:pt idx="412">
                  <c:v>57</c:v>
                </c:pt>
                <c:pt idx="413">
                  <c:v>57</c:v>
                </c:pt>
                <c:pt idx="414">
                  <c:v>57</c:v>
                </c:pt>
                <c:pt idx="415">
                  <c:v>57</c:v>
                </c:pt>
                <c:pt idx="416">
                  <c:v>57</c:v>
                </c:pt>
                <c:pt idx="417">
                  <c:v>57</c:v>
                </c:pt>
                <c:pt idx="418">
                  <c:v>57</c:v>
                </c:pt>
                <c:pt idx="419">
                  <c:v>57</c:v>
                </c:pt>
                <c:pt idx="420">
                  <c:v>57</c:v>
                </c:pt>
                <c:pt idx="421">
                  <c:v>57</c:v>
                </c:pt>
                <c:pt idx="422">
                  <c:v>57</c:v>
                </c:pt>
                <c:pt idx="423">
                  <c:v>57</c:v>
                </c:pt>
                <c:pt idx="424">
                  <c:v>57</c:v>
                </c:pt>
                <c:pt idx="425">
                  <c:v>57</c:v>
                </c:pt>
                <c:pt idx="426">
                  <c:v>57</c:v>
                </c:pt>
                <c:pt idx="427">
                  <c:v>57</c:v>
                </c:pt>
                <c:pt idx="428">
                  <c:v>57</c:v>
                </c:pt>
                <c:pt idx="429">
                  <c:v>57</c:v>
                </c:pt>
                <c:pt idx="430">
                  <c:v>57</c:v>
                </c:pt>
                <c:pt idx="431">
                  <c:v>57</c:v>
                </c:pt>
                <c:pt idx="432">
                  <c:v>57</c:v>
                </c:pt>
                <c:pt idx="433">
                  <c:v>57</c:v>
                </c:pt>
                <c:pt idx="434">
                  <c:v>57</c:v>
                </c:pt>
                <c:pt idx="435">
                  <c:v>57</c:v>
                </c:pt>
                <c:pt idx="436">
                  <c:v>57</c:v>
                </c:pt>
                <c:pt idx="437">
                  <c:v>57</c:v>
                </c:pt>
                <c:pt idx="438">
                  <c:v>57</c:v>
                </c:pt>
                <c:pt idx="439">
                  <c:v>57</c:v>
                </c:pt>
                <c:pt idx="440">
                  <c:v>57</c:v>
                </c:pt>
                <c:pt idx="441">
                  <c:v>57</c:v>
                </c:pt>
                <c:pt idx="442">
                  <c:v>57</c:v>
                </c:pt>
                <c:pt idx="443">
                  <c:v>57</c:v>
                </c:pt>
                <c:pt idx="444">
                  <c:v>57</c:v>
                </c:pt>
                <c:pt idx="445">
                  <c:v>57</c:v>
                </c:pt>
                <c:pt idx="446">
                  <c:v>57</c:v>
                </c:pt>
                <c:pt idx="447">
                  <c:v>57</c:v>
                </c:pt>
                <c:pt idx="448">
                  <c:v>57</c:v>
                </c:pt>
                <c:pt idx="449">
                  <c:v>57</c:v>
                </c:pt>
                <c:pt idx="450">
                  <c:v>57</c:v>
                </c:pt>
                <c:pt idx="451">
                  <c:v>57</c:v>
                </c:pt>
                <c:pt idx="452">
                  <c:v>57</c:v>
                </c:pt>
                <c:pt idx="453">
                  <c:v>57</c:v>
                </c:pt>
                <c:pt idx="454">
                  <c:v>57</c:v>
                </c:pt>
                <c:pt idx="455">
                  <c:v>57</c:v>
                </c:pt>
                <c:pt idx="456">
                  <c:v>57</c:v>
                </c:pt>
                <c:pt idx="457">
                  <c:v>57</c:v>
                </c:pt>
                <c:pt idx="458">
                  <c:v>57</c:v>
                </c:pt>
                <c:pt idx="459">
                  <c:v>57</c:v>
                </c:pt>
                <c:pt idx="460">
                  <c:v>57</c:v>
                </c:pt>
                <c:pt idx="461">
                  <c:v>57</c:v>
                </c:pt>
                <c:pt idx="462">
                  <c:v>57</c:v>
                </c:pt>
                <c:pt idx="463">
                  <c:v>57</c:v>
                </c:pt>
                <c:pt idx="464">
                  <c:v>57</c:v>
                </c:pt>
                <c:pt idx="465">
                  <c:v>57</c:v>
                </c:pt>
                <c:pt idx="466">
                  <c:v>57</c:v>
                </c:pt>
                <c:pt idx="467">
                  <c:v>57</c:v>
                </c:pt>
                <c:pt idx="468">
                  <c:v>57</c:v>
                </c:pt>
                <c:pt idx="469">
                  <c:v>57</c:v>
                </c:pt>
                <c:pt idx="470">
                  <c:v>57</c:v>
                </c:pt>
                <c:pt idx="471">
                  <c:v>57</c:v>
                </c:pt>
                <c:pt idx="472">
                  <c:v>57</c:v>
                </c:pt>
                <c:pt idx="473">
                  <c:v>57</c:v>
                </c:pt>
                <c:pt idx="474">
                  <c:v>57</c:v>
                </c:pt>
                <c:pt idx="475">
                  <c:v>57</c:v>
                </c:pt>
                <c:pt idx="476">
                  <c:v>57</c:v>
                </c:pt>
                <c:pt idx="477">
                  <c:v>57</c:v>
                </c:pt>
                <c:pt idx="478">
                  <c:v>57</c:v>
                </c:pt>
                <c:pt idx="479">
                  <c:v>57</c:v>
                </c:pt>
                <c:pt idx="480">
                  <c:v>57</c:v>
                </c:pt>
                <c:pt idx="481">
                  <c:v>57</c:v>
                </c:pt>
                <c:pt idx="482">
                  <c:v>57</c:v>
                </c:pt>
                <c:pt idx="483">
                  <c:v>57</c:v>
                </c:pt>
                <c:pt idx="484">
                  <c:v>57</c:v>
                </c:pt>
                <c:pt idx="485">
                  <c:v>57</c:v>
                </c:pt>
                <c:pt idx="486">
                  <c:v>57</c:v>
                </c:pt>
                <c:pt idx="487">
                  <c:v>57</c:v>
                </c:pt>
                <c:pt idx="488">
                  <c:v>57</c:v>
                </c:pt>
                <c:pt idx="489">
                  <c:v>57</c:v>
                </c:pt>
                <c:pt idx="490">
                  <c:v>57</c:v>
                </c:pt>
                <c:pt idx="491">
                  <c:v>57</c:v>
                </c:pt>
                <c:pt idx="492">
                  <c:v>57</c:v>
                </c:pt>
                <c:pt idx="493">
                  <c:v>57</c:v>
                </c:pt>
                <c:pt idx="494">
                  <c:v>57</c:v>
                </c:pt>
                <c:pt idx="495">
                  <c:v>57</c:v>
                </c:pt>
                <c:pt idx="496">
                  <c:v>57</c:v>
                </c:pt>
                <c:pt idx="497">
                  <c:v>57</c:v>
                </c:pt>
                <c:pt idx="498">
                  <c:v>57</c:v>
                </c:pt>
                <c:pt idx="499">
                  <c:v>57</c:v>
                </c:pt>
                <c:pt idx="500">
                  <c:v>57</c:v>
                </c:pt>
                <c:pt idx="501">
                  <c:v>57</c:v>
                </c:pt>
                <c:pt idx="502">
                  <c:v>57</c:v>
                </c:pt>
                <c:pt idx="503">
                  <c:v>57</c:v>
                </c:pt>
                <c:pt idx="504">
                  <c:v>57</c:v>
                </c:pt>
                <c:pt idx="505">
                  <c:v>57</c:v>
                </c:pt>
                <c:pt idx="506">
                  <c:v>57</c:v>
                </c:pt>
                <c:pt idx="507">
                  <c:v>57</c:v>
                </c:pt>
                <c:pt idx="508">
                  <c:v>57</c:v>
                </c:pt>
                <c:pt idx="509">
                  <c:v>57</c:v>
                </c:pt>
                <c:pt idx="510">
                  <c:v>57</c:v>
                </c:pt>
                <c:pt idx="511">
                  <c:v>57</c:v>
                </c:pt>
                <c:pt idx="512">
                  <c:v>57</c:v>
                </c:pt>
                <c:pt idx="513">
                  <c:v>57</c:v>
                </c:pt>
                <c:pt idx="514">
                  <c:v>57</c:v>
                </c:pt>
                <c:pt idx="515">
                  <c:v>57</c:v>
                </c:pt>
                <c:pt idx="516">
                  <c:v>57</c:v>
                </c:pt>
                <c:pt idx="517">
                  <c:v>57</c:v>
                </c:pt>
                <c:pt idx="518">
                  <c:v>57</c:v>
                </c:pt>
                <c:pt idx="519">
                  <c:v>57</c:v>
                </c:pt>
                <c:pt idx="520">
                  <c:v>57</c:v>
                </c:pt>
                <c:pt idx="521">
                  <c:v>57</c:v>
                </c:pt>
                <c:pt idx="522">
                  <c:v>57</c:v>
                </c:pt>
                <c:pt idx="523">
                  <c:v>57</c:v>
                </c:pt>
                <c:pt idx="524">
                  <c:v>57</c:v>
                </c:pt>
                <c:pt idx="525">
                  <c:v>57</c:v>
                </c:pt>
                <c:pt idx="526">
                  <c:v>57</c:v>
                </c:pt>
                <c:pt idx="527">
                  <c:v>57</c:v>
                </c:pt>
                <c:pt idx="528">
                  <c:v>57</c:v>
                </c:pt>
                <c:pt idx="529">
                  <c:v>57</c:v>
                </c:pt>
                <c:pt idx="530">
                  <c:v>57</c:v>
                </c:pt>
                <c:pt idx="531">
                  <c:v>57</c:v>
                </c:pt>
                <c:pt idx="532">
                  <c:v>57</c:v>
                </c:pt>
                <c:pt idx="533">
                  <c:v>57</c:v>
                </c:pt>
                <c:pt idx="534">
                  <c:v>57</c:v>
                </c:pt>
                <c:pt idx="535">
                  <c:v>57</c:v>
                </c:pt>
                <c:pt idx="536">
                  <c:v>57</c:v>
                </c:pt>
                <c:pt idx="537">
                  <c:v>57</c:v>
                </c:pt>
                <c:pt idx="538">
                  <c:v>57</c:v>
                </c:pt>
                <c:pt idx="539">
                  <c:v>57</c:v>
                </c:pt>
                <c:pt idx="540">
                  <c:v>57</c:v>
                </c:pt>
                <c:pt idx="541">
                  <c:v>57</c:v>
                </c:pt>
                <c:pt idx="542">
                  <c:v>57</c:v>
                </c:pt>
                <c:pt idx="543">
                  <c:v>57</c:v>
                </c:pt>
                <c:pt idx="544">
                  <c:v>57</c:v>
                </c:pt>
                <c:pt idx="545">
                  <c:v>57</c:v>
                </c:pt>
                <c:pt idx="546">
                  <c:v>57</c:v>
                </c:pt>
                <c:pt idx="547">
                  <c:v>57</c:v>
                </c:pt>
                <c:pt idx="548">
                  <c:v>57</c:v>
                </c:pt>
                <c:pt idx="549">
                  <c:v>57</c:v>
                </c:pt>
                <c:pt idx="550">
                  <c:v>57</c:v>
                </c:pt>
                <c:pt idx="551">
                  <c:v>57</c:v>
                </c:pt>
                <c:pt idx="552">
                  <c:v>57</c:v>
                </c:pt>
                <c:pt idx="553">
                  <c:v>57</c:v>
                </c:pt>
                <c:pt idx="554">
                  <c:v>57</c:v>
                </c:pt>
                <c:pt idx="555">
                  <c:v>57</c:v>
                </c:pt>
                <c:pt idx="556">
                  <c:v>57</c:v>
                </c:pt>
                <c:pt idx="557">
                  <c:v>57</c:v>
                </c:pt>
                <c:pt idx="558">
                  <c:v>57</c:v>
                </c:pt>
                <c:pt idx="559">
                  <c:v>57</c:v>
                </c:pt>
                <c:pt idx="560">
                  <c:v>57</c:v>
                </c:pt>
                <c:pt idx="561">
                  <c:v>57</c:v>
                </c:pt>
                <c:pt idx="562">
                  <c:v>57</c:v>
                </c:pt>
                <c:pt idx="563">
                  <c:v>57</c:v>
                </c:pt>
                <c:pt idx="564">
                  <c:v>57</c:v>
                </c:pt>
                <c:pt idx="565">
                  <c:v>57</c:v>
                </c:pt>
                <c:pt idx="566">
                  <c:v>57</c:v>
                </c:pt>
                <c:pt idx="567">
                  <c:v>57</c:v>
                </c:pt>
                <c:pt idx="568">
                  <c:v>57</c:v>
                </c:pt>
                <c:pt idx="569">
                  <c:v>57</c:v>
                </c:pt>
                <c:pt idx="570">
                  <c:v>57</c:v>
                </c:pt>
                <c:pt idx="571">
                  <c:v>57</c:v>
                </c:pt>
                <c:pt idx="572">
                  <c:v>57</c:v>
                </c:pt>
                <c:pt idx="573">
                  <c:v>57</c:v>
                </c:pt>
                <c:pt idx="574">
                  <c:v>57</c:v>
                </c:pt>
                <c:pt idx="575">
                  <c:v>57</c:v>
                </c:pt>
                <c:pt idx="576">
                  <c:v>57</c:v>
                </c:pt>
                <c:pt idx="577">
                  <c:v>57</c:v>
                </c:pt>
                <c:pt idx="578">
                  <c:v>57</c:v>
                </c:pt>
                <c:pt idx="579">
                  <c:v>57</c:v>
                </c:pt>
                <c:pt idx="580">
                  <c:v>57</c:v>
                </c:pt>
                <c:pt idx="581">
                  <c:v>57</c:v>
                </c:pt>
                <c:pt idx="582">
                  <c:v>57</c:v>
                </c:pt>
                <c:pt idx="583">
                  <c:v>57</c:v>
                </c:pt>
                <c:pt idx="584">
                  <c:v>57</c:v>
                </c:pt>
                <c:pt idx="585">
                  <c:v>57</c:v>
                </c:pt>
                <c:pt idx="586">
                  <c:v>57</c:v>
                </c:pt>
                <c:pt idx="587">
                  <c:v>57</c:v>
                </c:pt>
                <c:pt idx="588">
                  <c:v>57</c:v>
                </c:pt>
                <c:pt idx="589">
                  <c:v>57</c:v>
                </c:pt>
                <c:pt idx="590">
                  <c:v>57</c:v>
                </c:pt>
                <c:pt idx="591">
                  <c:v>57</c:v>
                </c:pt>
                <c:pt idx="592">
                  <c:v>57</c:v>
                </c:pt>
                <c:pt idx="593">
                  <c:v>57</c:v>
                </c:pt>
                <c:pt idx="594">
                  <c:v>57</c:v>
                </c:pt>
                <c:pt idx="595">
                  <c:v>57</c:v>
                </c:pt>
                <c:pt idx="596">
                  <c:v>57</c:v>
                </c:pt>
                <c:pt idx="597">
                  <c:v>57</c:v>
                </c:pt>
                <c:pt idx="598">
                  <c:v>57</c:v>
                </c:pt>
                <c:pt idx="599">
                  <c:v>57</c:v>
                </c:pt>
                <c:pt idx="600">
                  <c:v>57</c:v>
                </c:pt>
                <c:pt idx="601">
                  <c:v>57</c:v>
                </c:pt>
                <c:pt idx="602">
                  <c:v>57</c:v>
                </c:pt>
                <c:pt idx="603">
                  <c:v>57</c:v>
                </c:pt>
                <c:pt idx="604">
                  <c:v>57</c:v>
                </c:pt>
                <c:pt idx="605">
                  <c:v>57</c:v>
                </c:pt>
                <c:pt idx="606">
                  <c:v>57</c:v>
                </c:pt>
                <c:pt idx="607">
                  <c:v>57</c:v>
                </c:pt>
                <c:pt idx="608">
                  <c:v>57</c:v>
                </c:pt>
                <c:pt idx="609">
                  <c:v>57</c:v>
                </c:pt>
                <c:pt idx="610">
                  <c:v>57</c:v>
                </c:pt>
                <c:pt idx="611">
                  <c:v>57</c:v>
                </c:pt>
                <c:pt idx="612">
                  <c:v>57</c:v>
                </c:pt>
                <c:pt idx="613">
                  <c:v>57</c:v>
                </c:pt>
                <c:pt idx="614">
                  <c:v>57</c:v>
                </c:pt>
                <c:pt idx="615">
                  <c:v>57</c:v>
                </c:pt>
                <c:pt idx="616">
                  <c:v>57</c:v>
                </c:pt>
                <c:pt idx="617">
                  <c:v>57</c:v>
                </c:pt>
                <c:pt idx="618">
                  <c:v>57</c:v>
                </c:pt>
                <c:pt idx="619">
                  <c:v>57</c:v>
                </c:pt>
                <c:pt idx="620">
                  <c:v>57</c:v>
                </c:pt>
                <c:pt idx="621">
                  <c:v>57</c:v>
                </c:pt>
                <c:pt idx="622">
                  <c:v>57</c:v>
                </c:pt>
                <c:pt idx="623">
                  <c:v>57</c:v>
                </c:pt>
                <c:pt idx="624">
                  <c:v>57</c:v>
                </c:pt>
                <c:pt idx="625">
                  <c:v>57</c:v>
                </c:pt>
                <c:pt idx="626">
                  <c:v>57</c:v>
                </c:pt>
                <c:pt idx="627">
                  <c:v>57</c:v>
                </c:pt>
                <c:pt idx="628">
                  <c:v>57</c:v>
                </c:pt>
                <c:pt idx="629">
                  <c:v>57</c:v>
                </c:pt>
                <c:pt idx="630">
                  <c:v>57</c:v>
                </c:pt>
                <c:pt idx="631">
                  <c:v>57</c:v>
                </c:pt>
                <c:pt idx="632">
                  <c:v>57</c:v>
                </c:pt>
                <c:pt idx="633">
                  <c:v>57</c:v>
                </c:pt>
                <c:pt idx="634">
                  <c:v>57</c:v>
                </c:pt>
                <c:pt idx="635">
                  <c:v>57</c:v>
                </c:pt>
                <c:pt idx="636">
                  <c:v>57</c:v>
                </c:pt>
                <c:pt idx="637">
                  <c:v>57</c:v>
                </c:pt>
                <c:pt idx="638">
                  <c:v>57</c:v>
                </c:pt>
                <c:pt idx="639">
                  <c:v>57</c:v>
                </c:pt>
                <c:pt idx="640">
                  <c:v>57</c:v>
                </c:pt>
                <c:pt idx="641">
                  <c:v>57</c:v>
                </c:pt>
                <c:pt idx="642">
                  <c:v>57</c:v>
                </c:pt>
                <c:pt idx="643">
                  <c:v>57</c:v>
                </c:pt>
                <c:pt idx="644">
                  <c:v>57</c:v>
                </c:pt>
                <c:pt idx="645">
                  <c:v>57</c:v>
                </c:pt>
                <c:pt idx="646">
                  <c:v>57</c:v>
                </c:pt>
                <c:pt idx="647">
                  <c:v>57</c:v>
                </c:pt>
                <c:pt idx="648">
                  <c:v>57</c:v>
                </c:pt>
                <c:pt idx="649">
                  <c:v>57</c:v>
                </c:pt>
                <c:pt idx="650">
                  <c:v>57</c:v>
                </c:pt>
                <c:pt idx="651">
                  <c:v>57</c:v>
                </c:pt>
                <c:pt idx="652">
                  <c:v>57</c:v>
                </c:pt>
                <c:pt idx="653">
                  <c:v>57</c:v>
                </c:pt>
                <c:pt idx="654">
                  <c:v>57</c:v>
                </c:pt>
                <c:pt idx="655">
                  <c:v>57</c:v>
                </c:pt>
                <c:pt idx="656">
                  <c:v>57</c:v>
                </c:pt>
                <c:pt idx="657">
                  <c:v>57</c:v>
                </c:pt>
                <c:pt idx="658">
                  <c:v>57</c:v>
                </c:pt>
                <c:pt idx="659">
                  <c:v>57</c:v>
                </c:pt>
                <c:pt idx="660">
                  <c:v>57</c:v>
                </c:pt>
                <c:pt idx="661">
                  <c:v>57</c:v>
                </c:pt>
                <c:pt idx="662">
                  <c:v>57</c:v>
                </c:pt>
                <c:pt idx="663">
                  <c:v>57</c:v>
                </c:pt>
                <c:pt idx="664">
                  <c:v>57</c:v>
                </c:pt>
                <c:pt idx="665">
                  <c:v>57</c:v>
                </c:pt>
                <c:pt idx="666">
                  <c:v>57</c:v>
                </c:pt>
                <c:pt idx="667">
                  <c:v>57</c:v>
                </c:pt>
                <c:pt idx="668">
                  <c:v>57</c:v>
                </c:pt>
                <c:pt idx="669">
                  <c:v>57</c:v>
                </c:pt>
                <c:pt idx="670">
                  <c:v>57</c:v>
                </c:pt>
                <c:pt idx="671">
                  <c:v>57</c:v>
                </c:pt>
                <c:pt idx="672">
                  <c:v>57</c:v>
                </c:pt>
                <c:pt idx="673">
                  <c:v>57</c:v>
                </c:pt>
                <c:pt idx="674">
                  <c:v>57</c:v>
                </c:pt>
                <c:pt idx="675">
                  <c:v>57</c:v>
                </c:pt>
                <c:pt idx="676">
                  <c:v>57</c:v>
                </c:pt>
                <c:pt idx="677">
                  <c:v>57</c:v>
                </c:pt>
                <c:pt idx="678">
                  <c:v>57</c:v>
                </c:pt>
                <c:pt idx="679">
                  <c:v>57</c:v>
                </c:pt>
                <c:pt idx="680">
                  <c:v>57</c:v>
                </c:pt>
                <c:pt idx="681">
                  <c:v>57</c:v>
                </c:pt>
                <c:pt idx="682">
                  <c:v>57</c:v>
                </c:pt>
                <c:pt idx="683">
                  <c:v>57</c:v>
                </c:pt>
                <c:pt idx="684">
                  <c:v>57</c:v>
                </c:pt>
                <c:pt idx="685">
                  <c:v>57</c:v>
                </c:pt>
                <c:pt idx="686">
                  <c:v>57</c:v>
                </c:pt>
                <c:pt idx="687">
                  <c:v>57</c:v>
                </c:pt>
                <c:pt idx="688">
                  <c:v>57</c:v>
                </c:pt>
                <c:pt idx="689">
                  <c:v>57</c:v>
                </c:pt>
                <c:pt idx="690">
                  <c:v>57</c:v>
                </c:pt>
                <c:pt idx="691">
                  <c:v>57</c:v>
                </c:pt>
                <c:pt idx="692">
                  <c:v>57</c:v>
                </c:pt>
                <c:pt idx="693">
                  <c:v>57</c:v>
                </c:pt>
                <c:pt idx="694">
                  <c:v>57</c:v>
                </c:pt>
                <c:pt idx="695">
                  <c:v>57</c:v>
                </c:pt>
                <c:pt idx="696">
                  <c:v>57</c:v>
                </c:pt>
                <c:pt idx="697">
                  <c:v>57</c:v>
                </c:pt>
                <c:pt idx="698">
                  <c:v>57</c:v>
                </c:pt>
                <c:pt idx="699">
                  <c:v>57</c:v>
                </c:pt>
                <c:pt idx="700">
                  <c:v>57</c:v>
                </c:pt>
                <c:pt idx="701">
                  <c:v>57</c:v>
                </c:pt>
                <c:pt idx="702">
                  <c:v>57</c:v>
                </c:pt>
                <c:pt idx="703">
                  <c:v>57</c:v>
                </c:pt>
                <c:pt idx="704">
                  <c:v>57</c:v>
                </c:pt>
                <c:pt idx="705">
                  <c:v>57</c:v>
                </c:pt>
                <c:pt idx="706">
                  <c:v>57</c:v>
                </c:pt>
                <c:pt idx="707">
                  <c:v>57</c:v>
                </c:pt>
                <c:pt idx="708">
                  <c:v>57</c:v>
                </c:pt>
                <c:pt idx="709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84-440B-8743-42BC46BDF2C5}"/>
            </c:ext>
          </c:extLst>
        </c:ser>
        <c:ser>
          <c:idx val="3"/>
          <c:order val="3"/>
          <c:tx>
            <c:v>中野班定時ﾍﾟｰｽﾗｲﾝ</c:v>
          </c:tx>
          <c:spPr>
            <a:ln w="317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阪上班!$OP$271:$APW$271</c:f>
              <c:numCache>
                <c:formatCode>0_ </c:formatCode>
                <c:ptCount val="710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38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</c:v>
                </c:pt>
                <c:pt idx="37">
                  <c:v>38</c:v>
                </c:pt>
                <c:pt idx="38">
                  <c:v>38</c:v>
                </c:pt>
                <c:pt idx="39">
                  <c:v>38</c:v>
                </c:pt>
                <c:pt idx="40">
                  <c:v>38</c:v>
                </c:pt>
                <c:pt idx="41">
                  <c:v>38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38</c:v>
                </c:pt>
                <c:pt idx="46">
                  <c:v>38</c:v>
                </c:pt>
                <c:pt idx="47">
                  <c:v>38</c:v>
                </c:pt>
                <c:pt idx="48">
                  <c:v>38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38</c:v>
                </c:pt>
                <c:pt idx="57">
                  <c:v>38</c:v>
                </c:pt>
                <c:pt idx="58">
                  <c:v>38</c:v>
                </c:pt>
                <c:pt idx="59">
                  <c:v>45.599999999999994</c:v>
                </c:pt>
                <c:pt idx="60">
                  <c:v>45.599999999999994</c:v>
                </c:pt>
                <c:pt idx="61">
                  <c:v>45.599999999999994</c:v>
                </c:pt>
                <c:pt idx="62">
                  <c:v>45.599999999999994</c:v>
                </c:pt>
                <c:pt idx="63">
                  <c:v>45.599999999999994</c:v>
                </c:pt>
                <c:pt idx="64">
                  <c:v>45.599999999999994</c:v>
                </c:pt>
                <c:pt idx="65">
                  <c:v>45.599999999999994</c:v>
                </c:pt>
                <c:pt idx="66">
                  <c:v>45.599999999999994</c:v>
                </c:pt>
                <c:pt idx="67">
                  <c:v>45.599999999999994</c:v>
                </c:pt>
                <c:pt idx="68">
                  <c:v>45.599999999999994</c:v>
                </c:pt>
                <c:pt idx="69">
                  <c:v>45.599999999999994</c:v>
                </c:pt>
                <c:pt idx="70">
                  <c:v>45.599999999999994</c:v>
                </c:pt>
                <c:pt idx="71">
                  <c:v>45.599999999999994</c:v>
                </c:pt>
                <c:pt idx="72">
                  <c:v>45.599999999999994</c:v>
                </c:pt>
                <c:pt idx="73">
                  <c:v>45.599999999999994</c:v>
                </c:pt>
                <c:pt idx="74">
                  <c:v>45.599999999999994</c:v>
                </c:pt>
                <c:pt idx="75">
                  <c:v>45.599999999999994</c:v>
                </c:pt>
                <c:pt idx="76">
                  <c:v>45.599999999999994</c:v>
                </c:pt>
                <c:pt idx="77">
                  <c:v>45.599999999999994</c:v>
                </c:pt>
                <c:pt idx="78">
                  <c:v>45.599999999999994</c:v>
                </c:pt>
                <c:pt idx="79">
                  <c:v>45.599999999999994</c:v>
                </c:pt>
                <c:pt idx="80">
                  <c:v>45.599999999999994</c:v>
                </c:pt>
                <c:pt idx="81">
                  <c:v>45.599999999999994</c:v>
                </c:pt>
                <c:pt idx="82">
                  <c:v>45.599999999999994</c:v>
                </c:pt>
                <c:pt idx="83">
                  <c:v>45.599999999999994</c:v>
                </c:pt>
                <c:pt idx="84">
                  <c:v>45.599999999999994</c:v>
                </c:pt>
                <c:pt idx="85">
                  <c:v>45.599999999999994</c:v>
                </c:pt>
                <c:pt idx="86">
                  <c:v>45.599999999999994</c:v>
                </c:pt>
                <c:pt idx="87">
                  <c:v>45.599999999999994</c:v>
                </c:pt>
                <c:pt idx="88">
                  <c:v>45.599999999999994</c:v>
                </c:pt>
                <c:pt idx="89">
                  <c:v>45.599999999999994</c:v>
                </c:pt>
                <c:pt idx="90">
                  <c:v>45.599999999999994</c:v>
                </c:pt>
                <c:pt idx="91">
                  <c:v>45.599999999999994</c:v>
                </c:pt>
                <c:pt idx="92">
                  <c:v>45.599999999999994</c:v>
                </c:pt>
                <c:pt idx="93">
                  <c:v>45.599999999999994</c:v>
                </c:pt>
                <c:pt idx="94">
                  <c:v>45.599999999999994</c:v>
                </c:pt>
                <c:pt idx="95">
                  <c:v>45.599999999999994</c:v>
                </c:pt>
                <c:pt idx="96">
                  <c:v>45.599999999999994</c:v>
                </c:pt>
                <c:pt idx="97">
                  <c:v>45.599999999999994</c:v>
                </c:pt>
                <c:pt idx="98">
                  <c:v>45.599999999999994</c:v>
                </c:pt>
                <c:pt idx="99">
                  <c:v>45.599999999999994</c:v>
                </c:pt>
                <c:pt idx="100">
                  <c:v>45.599999999999994</c:v>
                </c:pt>
                <c:pt idx="101">
                  <c:v>45.599999999999994</c:v>
                </c:pt>
                <c:pt idx="102">
                  <c:v>45.599999999999994</c:v>
                </c:pt>
                <c:pt idx="103">
                  <c:v>45.599999999999994</c:v>
                </c:pt>
                <c:pt idx="104">
                  <c:v>45.599999999999994</c:v>
                </c:pt>
                <c:pt idx="105">
                  <c:v>45.599999999999994</c:v>
                </c:pt>
                <c:pt idx="106">
                  <c:v>45.599999999999994</c:v>
                </c:pt>
                <c:pt idx="107">
                  <c:v>45.599999999999994</c:v>
                </c:pt>
                <c:pt idx="108">
                  <c:v>45.599999999999994</c:v>
                </c:pt>
                <c:pt idx="109">
                  <c:v>45.599999999999994</c:v>
                </c:pt>
                <c:pt idx="110">
                  <c:v>45.599999999999994</c:v>
                </c:pt>
                <c:pt idx="111">
                  <c:v>45.599999999999994</c:v>
                </c:pt>
                <c:pt idx="112">
                  <c:v>45.599999999999994</c:v>
                </c:pt>
                <c:pt idx="113">
                  <c:v>45.599999999999994</c:v>
                </c:pt>
                <c:pt idx="114">
                  <c:v>45.599999999999994</c:v>
                </c:pt>
                <c:pt idx="115">
                  <c:v>45.599999999999994</c:v>
                </c:pt>
                <c:pt idx="116">
                  <c:v>45.599999999999994</c:v>
                </c:pt>
                <c:pt idx="117">
                  <c:v>45.599999999999994</c:v>
                </c:pt>
                <c:pt idx="118">
                  <c:v>45.599999999999994</c:v>
                </c:pt>
                <c:pt idx="119">
                  <c:v>45.599999999999994</c:v>
                </c:pt>
                <c:pt idx="120">
                  <c:v>45.599999999999994</c:v>
                </c:pt>
                <c:pt idx="121">
                  <c:v>45.599999999999994</c:v>
                </c:pt>
                <c:pt idx="122">
                  <c:v>45.599999999999994</c:v>
                </c:pt>
                <c:pt idx="123">
                  <c:v>45.599999999999994</c:v>
                </c:pt>
                <c:pt idx="124">
                  <c:v>45.599999999999994</c:v>
                </c:pt>
                <c:pt idx="125">
                  <c:v>45.599999999999994</c:v>
                </c:pt>
                <c:pt idx="126">
                  <c:v>45.599999999999994</c:v>
                </c:pt>
                <c:pt idx="127">
                  <c:v>45.599999999999994</c:v>
                </c:pt>
                <c:pt idx="128">
                  <c:v>45.599999999999994</c:v>
                </c:pt>
                <c:pt idx="129">
                  <c:v>45.599999999999994</c:v>
                </c:pt>
                <c:pt idx="130">
                  <c:v>45.599999999999994</c:v>
                </c:pt>
                <c:pt idx="131">
                  <c:v>45.599999999999994</c:v>
                </c:pt>
                <c:pt idx="132">
                  <c:v>45.599999999999994</c:v>
                </c:pt>
                <c:pt idx="133">
                  <c:v>45.599999999999994</c:v>
                </c:pt>
                <c:pt idx="134">
                  <c:v>45.599999999999994</c:v>
                </c:pt>
                <c:pt idx="135">
                  <c:v>45.599999999999994</c:v>
                </c:pt>
                <c:pt idx="136">
                  <c:v>45.599999999999994</c:v>
                </c:pt>
                <c:pt idx="137">
                  <c:v>45.599999999999994</c:v>
                </c:pt>
                <c:pt idx="138">
                  <c:v>45.599999999999994</c:v>
                </c:pt>
                <c:pt idx="139">
                  <c:v>45.599999999999994</c:v>
                </c:pt>
                <c:pt idx="140">
                  <c:v>45.599999999999994</c:v>
                </c:pt>
                <c:pt idx="141">
                  <c:v>45.599999999999994</c:v>
                </c:pt>
                <c:pt idx="142">
                  <c:v>45.599999999999994</c:v>
                </c:pt>
                <c:pt idx="143">
                  <c:v>45.599999999999994</c:v>
                </c:pt>
                <c:pt idx="144">
                  <c:v>45.599999999999994</c:v>
                </c:pt>
                <c:pt idx="145">
                  <c:v>45.599999999999994</c:v>
                </c:pt>
                <c:pt idx="146">
                  <c:v>45.599999999999994</c:v>
                </c:pt>
                <c:pt idx="147">
                  <c:v>45.599999999999994</c:v>
                </c:pt>
                <c:pt idx="148">
                  <c:v>45.599999999999994</c:v>
                </c:pt>
                <c:pt idx="149">
                  <c:v>45.599999999999994</c:v>
                </c:pt>
                <c:pt idx="150">
                  <c:v>45.599999999999994</c:v>
                </c:pt>
                <c:pt idx="151">
                  <c:v>45.599999999999994</c:v>
                </c:pt>
                <c:pt idx="152">
                  <c:v>45.599999999999994</c:v>
                </c:pt>
                <c:pt idx="153">
                  <c:v>45.599999999999994</c:v>
                </c:pt>
                <c:pt idx="154">
                  <c:v>45.599999999999994</c:v>
                </c:pt>
                <c:pt idx="155">
                  <c:v>45.599999999999994</c:v>
                </c:pt>
                <c:pt idx="156">
                  <c:v>45.599999999999994</c:v>
                </c:pt>
                <c:pt idx="157">
                  <c:v>45.599999999999994</c:v>
                </c:pt>
                <c:pt idx="158">
                  <c:v>45.599999999999994</c:v>
                </c:pt>
                <c:pt idx="159">
                  <c:v>45.599999999999994</c:v>
                </c:pt>
                <c:pt idx="160">
                  <c:v>45.599999999999994</c:v>
                </c:pt>
                <c:pt idx="161">
                  <c:v>45.599999999999994</c:v>
                </c:pt>
                <c:pt idx="162">
                  <c:v>45.599999999999994</c:v>
                </c:pt>
                <c:pt idx="163">
                  <c:v>45.599999999999994</c:v>
                </c:pt>
                <c:pt idx="164">
                  <c:v>45.599999999999994</c:v>
                </c:pt>
                <c:pt idx="165">
                  <c:v>45.599999999999994</c:v>
                </c:pt>
                <c:pt idx="166">
                  <c:v>45.599999999999994</c:v>
                </c:pt>
                <c:pt idx="167">
                  <c:v>45.599999999999994</c:v>
                </c:pt>
                <c:pt idx="168">
                  <c:v>45.599999999999994</c:v>
                </c:pt>
                <c:pt idx="169">
                  <c:v>45.599999999999994</c:v>
                </c:pt>
                <c:pt idx="170">
                  <c:v>45.599999999999994</c:v>
                </c:pt>
                <c:pt idx="171">
                  <c:v>45.599999999999994</c:v>
                </c:pt>
                <c:pt idx="172">
                  <c:v>45.599999999999994</c:v>
                </c:pt>
                <c:pt idx="173">
                  <c:v>45.599999999999994</c:v>
                </c:pt>
                <c:pt idx="174">
                  <c:v>45.599999999999994</c:v>
                </c:pt>
                <c:pt idx="175">
                  <c:v>45.599999999999994</c:v>
                </c:pt>
                <c:pt idx="176">
                  <c:v>45.599999999999994</c:v>
                </c:pt>
                <c:pt idx="177">
                  <c:v>45.599999999999994</c:v>
                </c:pt>
                <c:pt idx="178">
                  <c:v>45.599999999999994</c:v>
                </c:pt>
                <c:pt idx="179">
                  <c:v>45.599999999999994</c:v>
                </c:pt>
                <c:pt idx="180">
                  <c:v>45.599999999999994</c:v>
                </c:pt>
                <c:pt idx="181">
                  <c:v>45.599999999999994</c:v>
                </c:pt>
                <c:pt idx="182">
                  <c:v>38</c:v>
                </c:pt>
                <c:pt idx="183">
                  <c:v>38</c:v>
                </c:pt>
                <c:pt idx="184">
                  <c:v>38</c:v>
                </c:pt>
                <c:pt idx="185">
                  <c:v>38</c:v>
                </c:pt>
                <c:pt idx="186">
                  <c:v>38</c:v>
                </c:pt>
                <c:pt idx="187">
                  <c:v>38</c:v>
                </c:pt>
                <c:pt idx="188">
                  <c:v>45.599999999999994</c:v>
                </c:pt>
                <c:pt idx="189">
                  <c:v>45.599999999999994</c:v>
                </c:pt>
                <c:pt idx="190">
                  <c:v>45.599999999999994</c:v>
                </c:pt>
                <c:pt idx="191">
                  <c:v>45.599999999999994</c:v>
                </c:pt>
                <c:pt idx="192">
                  <c:v>45.599999999999994</c:v>
                </c:pt>
                <c:pt idx="193">
                  <c:v>45.599999999999994</c:v>
                </c:pt>
                <c:pt idx="194">
                  <c:v>45.599999999999994</c:v>
                </c:pt>
                <c:pt idx="195">
                  <c:v>45.599999999999994</c:v>
                </c:pt>
                <c:pt idx="196">
                  <c:v>45.599999999999994</c:v>
                </c:pt>
                <c:pt idx="197">
                  <c:v>45.599999999999994</c:v>
                </c:pt>
                <c:pt idx="198">
                  <c:v>45.599999999999994</c:v>
                </c:pt>
                <c:pt idx="199">
                  <c:v>45.599999999999994</c:v>
                </c:pt>
                <c:pt idx="200">
                  <c:v>45.599999999999994</c:v>
                </c:pt>
                <c:pt idx="201">
                  <c:v>45.599999999999994</c:v>
                </c:pt>
                <c:pt idx="202">
                  <c:v>45.599999999999994</c:v>
                </c:pt>
                <c:pt idx="203">
                  <c:v>45.599999999999994</c:v>
                </c:pt>
                <c:pt idx="204">
                  <c:v>45.599999999999994</c:v>
                </c:pt>
                <c:pt idx="205">
                  <c:v>45.599999999999994</c:v>
                </c:pt>
                <c:pt idx="206">
                  <c:v>45.599999999999994</c:v>
                </c:pt>
                <c:pt idx="207">
                  <c:v>45.599999999999994</c:v>
                </c:pt>
                <c:pt idx="208">
                  <c:v>45.599999999999994</c:v>
                </c:pt>
                <c:pt idx="209">
                  <c:v>45.599999999999994</c:v>
                </c:pt>
                <c:pt idx="210">
                  <c:v>45.599999999999994</c:v>
                </c:pt>
                <c:pt idx="211">
                  <c:v>45.599999999999994</c:v>
                </c:pt>
                <c:pt idx="212">
                  <c:v>45.599999999999994</c:v>
                </c:pt>
                <c:pt idx="213">
                  <c:v>45.599999999999994</c:v>
                </c:pt>
                <c:pt idx="214">
                  <c:v>45.599999999999994</c:v>
                </c:pt>
                <c:pt idx="215">
                  <c:v>45.599999999999994</c:v>
                </c:pt>
                <c:pt idx="216">
                  <c:v>45.599999999999994</c:v>
                </c:pt>
                <c:pt idx="217">
                  <c:v>45.599999999999994</c:v>
                </c:pt>
                <c:pt idx="218">
                  <c:v>45.599999999999994</c:v>
                </c:pt>
                <c:pt idx="219">
                  <c:v>45.599999999999994</c:v>
                </c:pt>
                <c:pt idx="220">
                  <c:v>45.599999999999994</c:v>
                </c:pt>
                <c:pt idx="221">
                  <c:v>45.599999999999994</c:v>
                </c:pt>
                <c:pt idx="222">
                  <c:v>45.599999999999994</c:v>
                </c:pt>
                <c:pt idx="223">
                  <c:v>45.599999999999994</c:v>
                </c:pt>
                <c:pt idx="224">
                  <c:v>45.599999999999994</c:v>
                </c:pt>
                <c:pt idx="225">
                  <c:v>45.599999999999994</c:v>
                </c:pt>
                <c:pt idx="226">
                  <c:v>45.599999999999994</c:v>
                </c:pt>
                <c:pt idx="227">
                  <c:v>45.599999999999994</c:v>
                </c:pt>
                <c:pt idx="228">
                  <c:v>45.599999999999994</c:v>
                </c:pt>
                <c:pt idx="229">
                  <c:v>45.599999999999994</c:v>
                </c:pt>
                <c:pt idx="230">
                  <c:v>45.599999999999994</c:v>
                </c:pt>
                <c:pt idx="231">
                  <c:v>45.599999999999994</c:v>
                </c:pt>
                <c:pt idx="232">
                  <c:v>45.599999999999994</c:v>
                </c:pt>
                <c:pt idx="233">
                  <c:v>45.599999999999994</c:v>
                </c:pt>
                <c:pt idx="234">
                  <c:v>45.599999999999994</c:v>
                </c:pt>
                <c:pt idx="235">
                  <c:v>45.599999999999994</c:v>
                </c:pt>
                <c:pt idx="236">
                  <c:v>45.599999999999994</c:v>
                </c:pt>
                <c:pt idx="237">
                  <c:v>45.599999999999994</c:v>
                </c:pt>
                <c:pt idx="238">
                  <c:v>45.599999999999994</c:v>
                </c:pt>
                <c:pt idx="239">
                  <c:v>45.599999999999994</c:v>
                </c:pt>
                <c:pt idx="240">
                  <c:v>45.599999999999994</c:v>
                </c:pt>
                <c:pt idx="241">
                  <c:v>45.599999999999994</c:v>
                </c:pt>
                <c:pt idx="242">
                  <c:v>45.599999999999994</c:v>
                </c:pt>
                <c:pt idx="243">
                  <c:v>45.599999999999994</c:v>
                </c:pt>
                <c:pt idx="244">
                  <c:v>45.599999999999994</c:v>
                </c:pt>
                <c:pt idx="245">
                  <c:v>45.599999999999994</c:v>
                </c:pt>
                <c:pt idx="246">
                  <c:v>45.599999999999994</c:v>
                </c:pt>
                <c:pt idx="247">
                  <c:v>45.599999999999994</c:v>
                </c:pt>
                <c:pt idx="248">
                  <c:v>45.599999999999994</c:v>
                </c:pt>
                <c:pt idx="249">
                  <c:v>45.599999999999994</c:v>
                </c:pt>
                <c:pt idx="250">
                  <c:v>45.599999999999994</c:v>
                </c:pt>
                <c:pt idx="251">
                  <c:v>45.599999999999994</c:v>
                </c:pt>
                <c:pt idx="252">
                  <c:v>45.599999999999994</c:v>
                </c:pt>
                <c:pt idx="253">
                  <c:v>45.599999999999994</c:v>
                </c:pt>
                <c:pt idx="254">
                  <c:v>45.599999999999994</c:v>
                </c:pt>
                <c:pt idx="255">
                  <c:v>45.599999999999994</c:v>
                </c:pt>
                <c:pt idx="256">
                  <c:v>45.599999999999994</c:v>
                </c:pt>
                <c:pt idx="257">
                  <c:v>45.599999999999994</c:v>
                </c:pt>
                <c:pt idx="258">
                  <c:v>45.599999999999994</c:v>
                </c:pt>
                <c:pt idx="259">
                  <c:v>45.599999999999994</c:v>
                </c:pt>
                <c:pt idx="260">
                  <c:v>45.599999999999994</c:v>
                </c:pt>
                <c:pt idx="261">
                  <c:v>45.599999999999994</c:v>
                </c:pt>
                <c:pt idx="262">
                  <c:v>45.599999999999994</c:v>
                </c:pt>
                <c:pt idx="263">
                  <c:v>45.599999999999994</c:v>
                </c:pt>
                <c:pt idx="264">
                  <c:v>45.599999999999994</c:v>
                </c:pt>
                <c:pt idx="265">
                  <c:v>45.599999999999994</c:v>
                </c:pt>
                <c:pt idx="266">
                  <c:v>45.599999999999994</c:v>
                </c:pt>
                <c:pt idx="267">
                  <c:v>45.599999999999994</c:v>
                </c:pt>
                <c:pt idx="268">
                  <c:v>45.599999999999994</c:v>
                </c:pt>
                <c:pt idx="269">
                  <c:v>45.599999999999994</c:v>
                </c:pt>
                <c:pt idx="270">
                  <c:v>45.599999999999994</c:v>
                </c:pt>
                <c:pt idx="271">
                  <c:v>45.599999999999994</c:v>
                </c:pt>
                <c:pt idx="272">
                  <c:v>45.599999999999994</c:v>
                </c:pt>
                <c:pt idx="273">
                  <c:v>45.599999999999994</c:v>
                </c:pt>
                <c:pt idx="274">
                  <c:v>45.599999999999994</c:v>
                </c:pt>
                <c:pt idx="275">
                  <c:v>45.599999999999994</c:v>
                </c:pt>
                <c:pt idx="276">
                  <c:v>45.599999999999994</c:v>
                </c:pt>
                <c:pt idx="277">
                  <c:v>45.599999999999994</c:v>
                </c:pt>
                <c:pt idx="278">
                  <c:v>45.599999999999994</c:v>
                </c:pt>
                <c:pt idx="279">
                  <c:v>45.599999999999994</c:v>
                </c:pt>
                <c:pt idx="280">
                  <c:v>45.599999999999994</c:v>
                </c:pt>
                <c:pt idx="281">
                  <c:v>45.599999999999994</c:v>
                </c:pt>
                <c:pt idx="282">
                  <c:v>45.599999999999994</c:v>
                </c:pt>
                <c:pt idx="283">
                  <c:v>45.599999999999994</c:v>
                </c:pt>
                <c:pt idx="284">
                  <c:v>45.599999999999994</c:v>
                </c:pt>
                <c:pt idx="285">
                  <c:v>45.599999999999994</c:v>
                </c:pt>
                <c:pt idx="286">
                  <c:v>45.599999999999994</c:v>
                </c:pt>
                <c:pt idx="287">
                  <c:v>45.599999999999994</c:v>
                </c:pt>
                <c:pt idx="288">
                  <c:v>45.599999999999994</c:v>
                </c:pt>
                <c:pt idx="289">
                  <c:v>45.599999999999994</c:v>
                </c:pt>
                <c:pt idx="290">
                  <c:v>45.599999999999994</c:v>
                </c:pt>
                <c:pt idx="291">
                  <c:v>45.599999999999994</c:v>
                </c:pt>
                <c:pt idx="292">
                  <c:v>45.599999999999994</c:v>
                </c:pt>
                <c:pt idx="293">
                  <c:v>45.599999999999994</c:v>
                </c:pt>
                <c:pt idx="294">
                  <c:v>45.599999999999994</c:v>
                </c:pt>
                <c:pt idx="295">
                  <c:v>45.599999999999994</c:v>
                </c:pt>
                <c:pt idx="296">
                  <c:v>45.599999999999994</c:v>
                </c:pt>
                <c:pt idx="297">
                  <c:v>45.599999999999994</c:v>
                </c:pt>
                <c:pt idx="298">
                  <c:v>45.599999999999994</c:v>
                </c:pt>
                <c:pt idx="299">
                  <c:v>45.599999999999994</c:v>
                </c:pt>
                <c:pt idx="300">
                  <c:v>45.599999999999994</c:v>
                </c:pt>
                <c:pt idx="301">
                  <c:v>45.599999999999994</c:v>
                </c:pt>
                <c:pt idx="302">
                  <c:v>45.599999999999994</c:v>
                </c:pt>
                <c:pt idx="303">
                  <c:v>45.599999999999994</c:v>
                </c:pt>
                <c:pt idx="304">
                  <c:v>45.599999999999994</c:v>
                </c:pt>
                <c:pt idx="305">
                  <c:v>45.599999999999994</c:v>
                </c:pt>
                <c:pt idx="306">
                  <c:v>45.599999999999994</c:v>
                </c:pt>
                <c:pt idx="307">
                  <c:v>45.599999999999994</c:v>
                </c:pt>
                <c:pt idx="308">
                  <c:v>45.599999999999994</c:v>
                </c:pt>
                <c:pt idx="309">
                  <c:v>45.599999999999994</c:v>
                </c:pt>
                <c:pt idx="310">
                  <c:v>45.599999999999994</c:v>
                </c:pt>
                <c:pt idx="311">
                  <c:v>45.599999999999994</c:v>
                </c:pt>
                <c:pt idx="312">
                  <c:v>45.599999999999994</c:v>
                </c:pt>
                <c:pt idx="313">
                  <c:v>45.599999999999994</c:v>
                </c:pt>
                <c:pt idx="314">
                  <c:v>45.599999999999994</c:v>
                </c:pt>
                <c:pt idx="315">
                  <c:v>45.599999999999994</c:v>
                </c:pt>
                <c:pt idx="316">
                  <c:v>45.599999999999994</c:v>
                </c:pt>
                <c:pt idx="317">
                  <c:v>45.599999999999994</c:v>
                </c:pt>
                <c:pt idx="318">
                  <c:v>45.599999999999994</c:v>
                </c:pt>
                <c:pt idx="319">
                  <c:v>45.599999999999994</c:v>
                </c:pt>
                <c:pt idx="320">
                  <c:v>45.599999999999994</c:v>
                </c:pt>
                <c:pt idx="321">
                  <c:v>45.599999999999994</c:v>
                </c:pt>
                <c:pt idx="322">
                  <c:v>45.599999999999994</c:v>
                </c:pt>
                <c:pt idx="323">
                  <c:v>45.599999999999994</c:v>
                </c:pt>
                <c:pt idx="324">
                  <c:v>45.599999999999994</c:v>
                </c:pt>
                <c:pt idx="325">
                  <c:v>45.599999999999994</c:v>
                </c:pt>
                <c:pt idx="326">
                  <c:v>45.599999999999994</c:v>
                </c:pt>
                <c:pt idx="327">
                  <c:v>45.599999999999994</c:v>
                </c:pt>
                <c:pt idx="328">
                  <c:v>45.599999999999994</c:v>
                </c:pt>
                <c:pt idx="329">
                  <c:v>45.599999999999994</c:v>
                </c:pt>
                <c:pt idx="330">
                  <c:v>45.599999999999994</c:v>
                </c:pt>
                <c:pt idx="331">
                  <c:v>45.599999999999994</c:v>
                </c:pt>
                <c:pt idx="332">
                  <c:v>45.599999999999994</c:v>
                </c:pt>
                <c:pt idx="333">
                  <c:v>45.599999999999994</c:v>
                </c:pt>
                <c:pt idx="334">
                  <c:v>45.599999999999994</c:v>
                </c:pt>
                <c:pt idx="335">
                  <c:v>45.599999999999994</c:v>
                </c:pt>
                <c:pt idx="336">
                  <c:v>45.599999999999994</c:v>
                </c:pt>
                <c:pt idx="337">
                  <c:v>45.599999999999994</c:v>
                </c:pt>
                <c:pt idx="338">
                  <c:v>45.599999999999994</c:v>
                </c:pt>
                <c:pt idx="339">
                  <c:v>45.599999999999994</c:v>
                </c:pt>
                <c:pt idx="340">
                  <c:v>45.599999999999994</c:v>
                </c:pt>
                <c:pt idx="341">
                  <c:v>45.599999999999994</c:v>
                </c:pt>
                <c:pt idx="342">
                  <c:v>45.599999999999994</c:v>
                </c:pt>
                <c:pt idx="343">
                  <c:v>45.599999999999994</c:v>
                </c:pt>
                <c:pt idx="344">
                  <c:v>45.599999999999994</c:v>
                </c:pt>
                <c:pt idx="345">
                  <c:v>45.599999999999994</c:v>
                </c:pt>
                <c:pt idx="346">
                  <c:v>45.599999999999994</c:v>
                </c:pt>
                <c:pt idx="347">
                  <c:v>45.599999999999994</c:v>
                </c:pt>
                <c:pt idx="348">
                  <c:v>45.599999999999994</c:v>
                </c:pt>
                <c:pt idx="349">
                  <c:v>45.599999999999994</c:v>
                </c:pt>
                <c:pt idx="350">
                  <c:v>45.599999999999994</c:v>
                </c:pt>
                <c:pt idx="351">
                  <c:v>45.599999999999994</c:v>
                </c:pt>
                <c:pt idx="352">
                  <c:v>45.599999999999994</c:v>
                </c:pt>
                <c:pt idx="353">
                  <c:v>45.599999999999994</c:v>
                </c:pt>
                <c:pt idx="354">
                  <c:v>45.599999999999994</c:v>
                </c:pt>
                <c:pt idx="355">
                  <c:v>45.599999999999994</c:v>
                </c:pt>
                <c:pt idx="356">
                  <c:v>45.599999999999994</c:v>
                </c:pt>
                <c:pt idx="357">
                  <c:v>45.599999999999994</c:v>
                </c:pt>
                <c:pt idx="358">
                  <c:v>45.599999999999994</c:v>
                </c:pt>
                <c:pt idx="359">
                  <c:v>45.599999999999994</c:v>
                </c:pt>
                <c:pt idx="360">
                  <c:v>45.599999999999994</c:v>
                </c:pt>
                <c:pt idx="361">
                  <c:v>45.599999999999994</c:v>
                </c:pt>
                <c:pt idx="362">
                  <c:v>45.599999999999994</c:v>
                </c:pt>
                <c:pt idx="363">
                  <c:v>45.599999999999994</c:v>
                </c:pt>
                <c:pt idx="364">
                  <c:v>45.599999999999994</c:v>
                </c:pt>
                <c:pt idx="365">
                  <c:v>45.599999999999994</c:v>
                </c:pt>
                <c:pt idx="366">
                  <c:v>45.599999999999994</c:v>
                </c:pt>
                <c:pt idx="367">
                  <c:v>45.599999999999994</c:v>
                </c:pt>
                <c:pt idx="368">
                  <c:v>45.599999999999994</c:v>
                </c:pt>
                <c:pt idx="369">
                  <c:v>45.599999999999994</c:v>
                </c:pt>
                <c:pt idx="370">
                  <c:v>45.599999999999994</c:v>
                </c:pt>
                <c:pt idx="371">
                  <c:v>45.599999999999994</c:v>
                </c:pt>
                <c:pt idx="372">
                  <c:v>45.599999999999994</c:v>
                </c:pt>
                <c:pt idx="373">
                  <c:v>45.599999999999994</c:v>
                </c:pt>
                <c:pt idx="374">
                  <c:v>45.599999999999994</c:v>
                </c:pt>
                <c:pt idx="375">
                  <c:v>45.599999999999994</c:v>
                </c:pt>
                <c:pt idx="376">
                  <c:v>45.599999999999994</c:v>
                </c:pt>
                <c:pt idx="377">
                  <c:v>45.599999999999994</c:v>
                </c:pt>
                <c:pt idx="378">
                  <c:v>45.599999999999994</c:v>
                </c:pt>
                <c:pt idx="379">
                  <c:v>45.599999999999994</c:v>
                </c:pt>
                <c:pt idx="380">
                  <c:v>45.599999999999994</c:v>
                </c:pt>
                <c:pt idx="381">
                  <c:v>45.599999999999994</c:v>
                </c:pt>
                <c:pt idx="382">
                  <c:v>45.599999999999994</c:v>
                </c:pt>
                <c:pt idx="383">
                  <c:v>45.599999999999994</c:v>
                </c:pt>
                <c:pt idx="384">
                  <c:v>45.599999999999994</c:v>
                </c:pt>
                <c:pt idx="385">
                  <c:v>45.599999999999994</c:v>
                </c:pt>
                <c:pt idx="386">
                  <c:v>45.599999999999994</c:v>
                </c:pt>
                <c:pt idx="387">
                  <c:v>45.599999999999994</c:v>
                </c:pt>
                <c:pt idx="388">
                  <c:v>45.599999999999994</c:v>
                </c:pt>
                <c:pt idx="389">
                  <c:v>45.599999999999994</c:v>
                </c:pt>
                <c:pt idx="390">
                  <c:v>45.599999999999994</c:v>
                </c:pt>
                <c:pt idx="391">
                  <c:v>45.599999999999994</c:v>
                </c:pt>
                <c:pt idx="392">
                  <c:v>45.599999999999994</c:v>
                </c:pt>
                <c:pt idx="393">
                  <c:v>45.599999999999994</c:v>
                </c:pt>
                <c:pt idx="394">
                  <c:v>45.599999999999994</c:v>
                </c:pt>
                <c:pt idx="395">
                  <c:v>45.599999999999994</c:v>
                </c:pt>
                <c:pt idx="396">
                  <c:v>45.599999999999994</c:v>
                </c:pt>
                <c:pt idx="397">
                  <c:v>45.599999999999994</c:v>
                </c:pt>
                <c:pt idx="398">
                  <c:v>45.599999999999994</c:v>
                </c:pt>
                <c:pt idx="399">
                  <c:v>45.599999999999994</c:v>
                </c:pt>
                <c:pt idx="400">
                  <c:v>45.599999999999994</c:v>
                </c:pt>
                <c:pt idx="401">
                  <c:v>45.599999999999994</c:v>
                </c:pt>
                <c:pt idx="402">
                  <c:v>45.599999999999994</c:v>
                </c:pt>
                <c:pt idx="403">
                  <c:v>45.599999999999994</c:v>
                </c:pt>
                <c:pt idx="404">
                  <c:v>45.599999999999994</c:v>
                </c:pt>
                <c:pt idx="405">
                  <c:v>45.599999999999994</c:v>
                </c:pt>
                <c:pt idx="406">
                  <c:v>45.599999999999994</c:v>
                </c:pt>
                <c:pt idx="407">
                  <c:v>45.599999999999994</c:v>
                </c:pt>
                <c:pt idx="408">
                  <c:v>45.599999999999994</c:v>
                </c:pt>
                <c:pt idx="409">
                  <c:v>45.599999999999994</c:v>
                </c:pt>
                <c:pt idx="410">
                  <c:v>45.599999999999994</c:v>
                </c:pt>
                <c:pt idx="411">
                  <c:v>45.599999999999994</c:v>
                </c:pt>
                <c:pt idx="412">
                  <c:v>45.599999999999994</c:v>
                </c:pt>
                <c:pt idx="413">
                  <c:v>45.599999999999994</c:v>
                </c:pt>
                <c:pt idx="414">
                  <c:v>45.599999999999994</c:v>
                </c:pt>
                <c:pt idx="415">
                  <c:v>45.599999999999994</c:v>
                </c:pt>
                <c:pt idx="416">
                  <c:v>45.599999999999994</c:v>
                </c:pt>
                <c:pt idx="417">
                  <c:v>45.599999999999994</c:v>
                </c:pt>
                <c:pt idx="418">
                  <c:v>45.599999999999994</c:v>
                </c:pt>
                <c:pt idx="419">
                  <c:v>45.599999999999994</c:v>
                </c:pt>
                <c:pt idx="420">
                  <c:v>45.599999999999994</c:v>
                </c:pt>
                <c:pt idx="421">
                  <c:v>45.599999999999994</c:v>
                </c:pt>
                <c:pt idx="422">
                  <c:v>45.599999999999994</c:v>
                </c:pt>
                <c:pt idx="423">
                  <c:v>45.599999999999994</c:v>
                </c:pt>
                <c:pt idx="424">
                  <c:v>45.599999999999994</c:v>
                </c:pt>
                <c:pt idx="425">
                  <c:v>45.599999999999994</c:v>
                </c:pt>
                <c:pt idx="426">
                  <c:v>45.599999999999994</c:v>
                </c:pt>
                <c:pt idx="427">
                  <c:v>45.599999999999994</c:v>
                </c:pt>
                <c:pt idx="428">
                  <c:v>45.599999999999994</c:v>
                </c:pt>
                <c:pt idx="429">
                  <c:v>45.599999999999994</c:v>
                </c:pt>
                <c:pt idx="430">
                  <c:v>45.599999999999994</c:v>
                </c:pt>
                <c:pt idx="431">
                  <c:v>45.599999999999994</c:v>
                </c:pt>
                <c:pt idx="432">
                  <c:v>45.599999999999994</c:v>
                </c:pt>
                <c:pt idx="433">
                  <c:v>45.599999999999994</c:v>
                </c:pt>
                <c:pt idx="434">
                  <c:v>45.599999999999994</c:v>
                </c:pt>
                <c:pt idx="435">
                  <c:v>45.599999999999994</c:v>
                </c:pt>
                <c:pt idx="436">
                  <c:v>45.599999999999994</c:v>
                </c:pt>
                <c:pt idx="437">
                  <c:v>45.599999999999994</c:v>
                </c:pt>
                <c:pt idx="438">
                  <c:v>45.599999999999994</c:v>
                </c:pt>
                <c:pt idx="439">
                  <c:v>45.599999999999994</c:v>
                </c:pt>
                <c:pt idx="440">
                  <c:v>45.599999999999994</c:v>
                </c:pt>
                <c:pt idx="441">
                  <c:v>45.599999999999994</c:v>
                </c:pt>
                <c:pt idx="442">
                  <c:v>45.599999999999994</c:v>
                </c:pt>
                <c:pt idx="443">
                  <c:v>45.599999999999994</c:v>
                </c:pt>
                <c:pt idx="444">
                  <c:v>45.599999999999994</c:v>
                </c:pt>
                <c:pt idx="445">
                  <c:v>45.599999999999994</c:v>
                </c:pt>
                <c:pt idx="446">
                  <c:v>45.599999999999994</c:v>
                </c:pt>
                <c:pt idx="447">
                  <c:v>45.599999999999994</c:v>
                </c:pt>
                <c:pt idx="448">
                  <c:v>45.599999999999994</c:v>
                </c:pt>
                <c:pt idx="449">
                  <c:v>45.599999999999994</c:v>
                </c:pt>
                <c:pt idx="450">
                  <c:v>45.599999999999994</c:v>
                </c:pt>
                <c:pt idx="451">
                  <c:v>45.599999999999994</c:v>
                </c:pt>
                <c:pt idx="452">
                  <c:v>45.599999999999994</c:v>
                </c:pt>
                <c:pt idx="453">
                  <c:v>45.599999999999994</c:v>
                </c:pt>
                <c:pt idx="454">
                  <c:v>45.599999999999994</c:v>
                </c:pt>
                <c:pt idx="455">
                  <c:v>45.599999999999994</c:v>
                </c:pt>
                <c:pt idx="456">
                  <c:v>45.599999999999994</c:v>
                </c:pt>
                <c:pt idx="457">
                  <c:v>45.599999999999994</c:v>
                </c:pt>
                <c:pt idx="458">
                  <c:v>45.599999999999994</c:v>
                </c:pt>
                <c:pt idx="459">
                  <c:v>45.599999999999994</c:v>
                </c:pt>
                <c:pt idx="460">
                  <c:v>45.599999999999994</c:v>
                </c:pt>
                <c:pt idx="461">
                  <c:v>45.599999999999994</c:v>
                </c:pt>
                <c:pt idx="462">
                  <c:v>45.599999999999994</c:v>
                </c:pt>
                <c:pt idx="463">
                  <c:v>45.599999999999994</c:v>
                </c:pt>
                <c:pt idx="464">
                  <c:v>45.599999999999994</c:v>
                </c:pt>
                <c:pt idx="465">
                  <c:v>45.599999999999994</c:v>
                </c:pt>
                <c:pt idx="466">
                  <c:v>45.599999999999994</c:v>
                </c:pt>
                <c:pt idx="467">
                  <c:v>45.599999999999994</c:v>
                </c:pt>
                <c:pt idx="468">
                  <c:v>45.599999999999994</c:v>
                </c:pt>
                <c:pt idx="469">
                  <c:v>45.599999999999994</c:v>
                </c:pt>
                <c:pt idx="470">
                  <c:v>45.599999999999994</c:v>
                </c:pt>
                <c:pt idx="471">
                  <c:v>45.599999999999994</c:v>
                </c:pt>
                <c:pt idx="472">
                  <c:v>45.599999999999994</c:v>
                </c:pt>
                <c:pt idx="473">
                  <c:v>45.599999999999994</c:v>
                </c:pt>
                <c:pt idx="474">
                  <c:v>45.599999999999994</c:v>
                </c:pt>
                <c:pt idx="475">
                  <c:v>45.599999999999994</c:v>
                </c:pt>
                <c:pt idx="476">
                  <c:v>45.599999999999994</c:v>
                </c:pt>
                <c:pt idx="477">
                  <c:v>45.599999999999994</c:v>
                </c:pt>
                <c:pt idx="478">
                  <c:v>45.599999999999994</c:v>
                </c:pt>
                <c:pt idx="479">
                  <c:v>45.599999999999994</c:v>
                </c:pt>
                <c:pt idx="480">
                  <c:v>45.599999999999994</c:v>
                </c:pt>
                <c:pt idx="481">
                  <c:v>45.599999999999994</c:v>
                </c:pt>
                <c:pt idx="482">
                  <c:v>45.599999999999994</c:v>
                </c:pt>
                <c:pt idx="483">
                  <c:v>45.599999999999994</c:v>
                </c:pt>
                <c:pt idx="484">
                  <c:v>45.599999999999994</c:v>
                </c:pt>
                <c:pt idx="485">
                  <c:v>45.599999999999994</c:v>
                </c:pt>
                <c:pt idx="486">
                  <c:v>45.599999999999994</c:v>
                </c:pt>
                <c:pt idx="487">
                  <c:v>45.599999999999994</c:v>
                </c:pt>
                <c:pt idx="488">
                  <c:v>45.599999999999994</c:v>
                </c:pt>
                <c:pt idx="489">
                  <c:v>45.599999999999994</c:v>
                </c:pt>
                <c:pt idx="490">
                  <c:v>45.599999999999994</c:v>
                </c:pt>
                <c:pt idx="491">
                  <c:v>45.599999999999994</c:v>
                </c:pt>
                <c:pt idx="492">
                  <c:v>45.599999999999994</c:v>
                </c:pt>
                <c:pt idx="493">
                  <c:v>45.599999999999994</c:v>
                </c:pt>
                <c:pt idx="494">
                  <c:v>45.599999999999994</c:v>
                </c:pt>
                <c:pt idx="495">
                  <c:v>45.599999999999994</c:v>
                </c:pt>
                <c:pt idx="496">
                  <c:v>45.599999999999994</c:v>
                </c:pt>
                <c:pt idx="497">
                  <c:v>45.599999999999994</c:v>
                </c:pt>
                <c:pt idx="498">
                  <c:v>45.599999999999994</c:v>
                </c:pt>
                <c:pt idx="499">
                  <c:v>45.599999999999994</c:v>
                </c:pt>
                <c:pt idx="500">
                  <c:v>45.599999999999994</c:v>
                </c:pt>
                <c:pt idx="501">
                  <c:v>45.599999999999994</c:v>
                </c:pt>
                <c:pt idx="502">
                  <c:v>45.599999999999994</c:v>
                </c:pt>
                <c:pt idx="503">
                  <c:v>45.599999999999994</c:v>
                </c:pt>
                <c:pt idx="504">
                  <c:v>45.599999999999994</c:v>
                </c:pt>
                <c:pt idx="505">
                  <c:v>45.599999999999994</c:v>
                </c:pt>
                <c:pt idx="506">
                  <c:v>45.599999999999994</c:v>
                </c:pt>
                <c:pt idx="507">
                  <c:v>45.599999999999994</c:v>
                </c:pt>
                <c:pt idx="508">
                  <c:v>45.599999999999994</c:v>
                </c:pt>
                <c:pt idx="509">
                  <c:v>45.599999999999994</c:v>
                </c:pt>
                <c:pt idx="510">
                  <c:v>45.599999999999994</c:v>
                </c:pt>
                <c:pt idx="511">
                  <c:v>45.599999999999994</c:v>
                </c:pt>
                <c:pt idx="512">
                  <c:v>45.599999999999994</c:v>
                </c:pt>
                <c:pt idx="513">
                  <c:v>45.599999999999994</c:v>
                </c:pt>
                <c:pt idx="514">
                  <c:v>45.599999999999994</c:v>
                </c:pt>
                <c:pt idx="515">
                  <c:v>45.599999999999994</c:v>
                </c:pt>
                <c:pt idx="516">
                  <c:v>45.599999999999994</c:v>
                </c:pt>
                <c:pt idx="517">
                  <c:v>45.599999999999994</c:v>
                </c:pt>
                <c:pt idx="518">
                  <c:v>45.599999999999994</c:v>
                </c:pt>
                <c:pt idx="519">
                  <c:v>45.599999999999994</c:v>
                </c:pt>
                <c:pt idx="520">
                  <c:v>45.599999999999994</c:v>
                </c:pt>
                <c:pt idx="521">
                  <c:v>45.599999999999994</c:v>
                </c:pt>
                <c:pt idx="522">
                  <c:v>45.599999999999994</c:v>
                </c:pt>
                <c:pt idx="523">
                  <c:v>45.599999999999994</c:v>
                </c:pt>
                <c:pt idx="524">
                  <c:v>45.599999999999994</c:v>
                </c:pt>
                <c:pt idx="525">
                  <c:v>45.599999999999994</c:v>
                </c:pt>
                <c:pt idx="526">
                  <c:v>45.599999999999994</c:v>
                </c:pt>
                <c:pt idx="527">
                  <c:v>45.599999999999994</c:v>
                </c:pt>
                <c:pt idx="528">
                  <c:v>45.599999999999994</c:v>
                </c:pt>
                <c:pt idx="529">
                  <c:v>45.599999999999994</c:v>
                </c:pt>
                <c:pt idx="530">
                  <c:v>45.599999999999994</c:v>
                </c:pt>
                <c:pt idx="531">
                  <c:v>45.599999999999994</c:v>
                </c:pt>
                <c:pt idx="532">
                  <c:v>45.599999999999994</c:v>
                </c:pt>
                <c:pt idx="533">
                  <c:v>45.599999999999994</c:v>
                </c:pt>
                <c:pt idx="534">
                  <c:v>45.599999999999994</c:v>
                </c:pt>
                <c:pt idx="535">
                  <c:v>45.599999999999994</c:v>
                </c:pt>
                <c:pt idx="536">
                  <c:v>45.599999999999994</c:v>
                </c:pt>
                <c:pt idx="537">
                  <c:v>45.599999999999994</c:v>
                </c:pt>
                <c:pt idx="538">
                  <c:v>45.599999999999994</c:v>
                </c:pt>
                <c:pt idx="539">
                  <c:v>45.599999999999994</c:v>
                </c:pt>
                <c:pt idx="540">
                  <c:v>45.599999999999994</c:v>
                </c:pt>
                <c:pt idx="541">
                  <c:v>45.599999999999994</c:v>
                </c:pt>
                <c:pt idx="542">
                  <c:v>45.599999999999994</c:v>
                </c:pt>
                <c:pt idx="543">
                  <c:v>45.599999999999994</c:v>
                </c:pt>
                <c:pt idx="544">
                  <c:v>45.599999999999994</c:v>
                </c:pt>
                <c:pt idx="545">
                  <c:v>45.599999999999994</c:v>
                </c:pt>
                <c:pt idx="546">
                  <c:v>45.599999999999994</c:v>
                </c:pt>
                <c:pt idx="547">
                  <c:v>45.599999999999994</c:v>
                </c:pt>
                <c:pt idx="548">
                  <c:v>45.599999999999994</c:v>
                </c:pt>
                <c:pt idx="549">
                  <c:v>45.599999999999994</c:v>
                </c:pt>
                <c:pt idx="550">
                  <c:v>45.599999999999994</c:v>
                </c:pt>
                <c:pt idx="551">
                  <c:v>45.599999999999994</c:v>
                </c:pt>
                <c:pt idx="552">
                  <c:v>45.599999999999994</c:v>
                </c:pt>
                <c:pt idx="553">
                  <c:v>45.599999999999994</c:v>
                </c:pt>
                <c:pt idx="554">
                  <c:v>45.599999999999994</c:v>
                </c:pt>
                <c:pt idx="555">
                  <c:v>45.599999999999994</c:v>
                </c:pt>
                <c:pt idx="556">
                  <c:v>45.599999999999994</c:v>
                </c:pt>
                <c:pt idx="557">
                  <c:v>45.599999999999994</c:v>
                </c:pt>
                <c:pt idx="558">
                  <c:v>45.599999999999994</c:v>
                </c:pt>
                <c:pt idx="559">
                  <c:v>45.599999999999994</c:v>
                </c:pt>
                <c:pt idx="560">
                  <c:v>45.599999999999994</c:v>
                </c:pt>
                <c:pt idx="561">
                  <c:v>45.599999999999994</c:v>
                </c:pt>
                <c:pt idx="562">
                  <c:v>45.599999999999994</c:v>
                </c:pt>
                <c:pt idx="563">
                  <c:v>45.599999999999994</c:v>
                </c:pt>
                <c:pt idx="564">
                  <c:v>45.599999999999994</c:v>
                </c:pt>
                <c:pt idx="565">
                  <c:v>45.599999999999994</c:v>
                </c:pt>
                <c:pt idx="566">
                  <c:v>45.599999999999994</c:v>
                </c:pt>
                <c:pt idx="567">
                  <c:v>45.599999999999994</c:v>
                </c:pt>
                <c:pt idx="568">
                  <c:v>45.599999999999994</c:v>
                </c:pt>
                <c:pt idx="569">
                  <c:v>45.599999999999994</c:v>
                </c:pt>
                <c:pt idx="570">
                  <c:v>45.599999999999994</c:v>
                </c:pt>
                <c:pt idx="571">
                  <c:v>45.599999999999994</c:v>
                </c:pt>
                <c:pt idx="572">
                  <c:v>45.599999999999994</c:v>
                </c:pt>
                <c:pt idx="573">
                  <c:v>45.599999999999994</c:v>
                </c:pt>
                <c:pt idx="574">
                  <c:v>45.599999999999994</c:v>
                </c:pt>
                <c:pt idx="575">
                  <c:v>45.599999999999994</c:v>
                </c:pt>
                <c:pt idx="576">
                  <c:v>45.599999999999994</c:v>
                </c:pt>
                <c:pt idx="577">
                  <c:v>45.599999999999994</c:v>
                </c:pt>
                <c:pt idx="578">
                  <c:v>45.599999999999994</c:v>
                </c:pt>
                <c:pt idx="579">
                  <c:v>45.599999999999994</c:v>
                </c:pt>
                <c:pt idx="580">
                  <c:v>45.599999999999994</c:v>
                </c:pt>
                <c:pt idx="581">
                  <c:v>45.599999999999994</c:v>
                </c:pt>
                <c:pt idx="582">
                  <c:v>45.599999999999994</c:v>
                </c:pt>
                <c:pt idx="583">
                  <c:v>45.599999999999994</c:v>
                </c:pt>
                <c:pt idx="584">
                  <c:v>45.599999999999994</c:v>
                </c:pt>
                <c:pt idx="585">
                  <c:v>45.599999999999994</c:v>
                </c:pt>
                <c:pt idx="586">
                  <c:v>45.599999999999994</c:v>
                </c:pt>
                <c:pt idx="587">
                  <c:v>45.599999999999994</c:v>
                </c:pt>
                <c:pt idx="588">
                  <c:v>45.599999999999994</c:v>
                </c:pt>
                <c:pt idx="589">
                  <c:v>45.599999999999994</c:v>
                </c:pt>
                <c:pt idx="590">
                  <c:v>45.599999999999994</c:v>
                </c:pt>
                <c:pt idx="591">
                  <c:v>45.599999999999994</c:v>
                </c:pt>
                <c:pt idx="592">
                  <c:v>45.599999999999994</c:v>
                </c:pt>
                <c:pt idx="593">
                  <c:v>45.599999999999994</c:v>
                </c:pt>
                <c:pt idx="594">
                  <c:v>45.599999999999994</c:v>
                </c:pt>
                <c:pt idx="595">
                  <c:v>45.599999999999994</c:v>
                </c:pt>
                <c:pt idx="596">
                  <c:v>45.599999999999994</c:v>
                </c:pt>
                <c:pt idx="597">
                  <c:v>45.599999999999994</c:v>
                </c:pt>
                <c:pt idx="598">
                  <c:v>45.599999999999994</c:v>
                </c:pt>
                <c:pt idx="599">
                  <c:v>45.599999999999994</c:v>
                </c:pt>
                <c:pt idx="600">
                  <c:v>45.599999999999994</c:v>
                </c:pt>
                <c:pt idx="601">
                  <c:v>45.599999999999994</c:v>
                </c:pt>
                <c:pt idx="602">
                  <c:v>45.599999999999994</c:v>
                </c:pt>
                <c:pt idx="603">
                  <c:v>45.599999999999994</c:v>
                </c:pt>
                <c:pt idx="604">
                  <c:v>45.599999999999994</c:v>
                </c:pt>
                <c:pt idx="605">
                  <c:v>45.599999999999994</c:v>
                </c:pt>
                <c:pt idx="606">
                  <c:v>45.599999999999994</c:v>
                </c:pt>
                <c:pt idx="607">
                  <c:v>45.599999999999994</c:v>
                </c:pt>
                <c:pt idx="608">
                  <c:v>45.599999999999994</c:v>
                </c:pt>
                <c:pt idx="609">
                  <c:v>45.599999999999994</c:v>
                </c:pt>
                <c:pt idx="610">
                  <c:v>45.599999999999994</c:v>
                </c:pt>
                <c:pt idx="611">
                  <c:v>45.599999999999994</c:v>
                </c:pt>
                <c:pt idx="612">
                  <c:v>45.599999999999994</c:v>
                </c:pt>
                <c:pt idx="613">
                  <c:v>45.599999999999994</c:v>
                </c:pt>
                <c:pt idx="614">
                  <c:v>45.599999999999994</c:v>
                </c:pt>
                <c:pt idx="615">
                  <c:v>45.599999999999994</c:v>
                </c:pt>
                <c:pt idx="616">
                  <c:v>45.599999999999994</c:v>
                </c:pt>
                <c:pt idx="617">
                  <c:v>45.599999999999994</c:v>
                </c:pt>
                <c:pt idx="618">
                  <c:v>45.599999999999994</c:v>
                </c:pt>
                <c:pt idx="619">
                  <c:v>45.599999999999994</c:v>
                </c:pt>
                <c:pt idx="620">
                  <c:v>45.599999999999994</c:v>
                </c:pt>
                <c:pt idx="621">
                  <c:v>45.599999999999994</c:v>
                </c:pt>
                <c:pt idx="622">
                  <c:v>45.599999999999994</c:v>
                </c:pt>
                <c:pt idx="623">
                  <c:v>45.599999999999994</c:v>
                </c:pt>
                <c:pt idx="624">
                  <c:v>45.599999999999994</c:v>
                </c:pt>
                <c:pt idx="625">
                  <c:v>45.599999999999994</c:v>
                </c:pt>
                <c:pt idx="626">
                  <c:v>45.599999999999994</c:v>
                </c:pt>
                <c:pt idx="627">
                  <c:v>45.599999999999994</c:v>
                </c:pt>
                <c:pt idx="628">
                  <c:v>45.599999999999994</c:v>
                </c:pt>
                <c:pt idx="629">
                  <c:v>45.599999999999994</c:v>
                </c:pt>
                <c:pt idx="630">
                  <c:v>45.599999999999994</c:v>
                </c:pt>
                <c:pt idx="631">
                  <c:v>45.599999999999994</c:v>
                </c:pt>
                <c:pt idx="632">
                  <c:v>45.599999999999994</c:v>
                </c:pt>
                <c:pt idx="633">
                  <c:v>45.599999999999994</c:v>
                </c:pt>
                <c:pt idx="634">
                  <c:v>45.599999999999994</c:v>
                </c:pt>
                <c:pt idx="635">
                  <c:v>45.599999999999994</c:v>
                </c:pt>
                <c:pt idx="636">
                  <c:v>45.599999999999994</c:v>
                </c:pt>
                <c:pt idx="637">
                  <c:v>45.599999999999994</c:v>
                </c:pt>
                <c:pt idx="638">
                  <c:v>45.599999999999994</c:v>
                </c:pt>
                <c:pt idx="639">
                  <c:v>45.599999999999994</c:v>
                </c:pt>
                <c:pt idx="640">
                  <c:v>45.599999999999994</c:v>
                </c:pt>
                <c:pt idx="641">
                  <c:v>45.599999999999994</c:v>
                </c:pt>
                <c:pt idx="642">
                  <c:v>45.599999999999994</c:v>
                </c:pt>
                <c:pt idx="643">
                  <c:v>45.599999999999994</c:v>
                </c:pt>
                <c:pt idx="644">
                  <c:v>45.599999999999994</c:v>
                </c:pt>
                <c:pt idx="645">
                  <c:v>45.599999999999994</c:v>
                </c:pt>
                <c:pt idx="646">
                  <c:v>45.599999999999994</c:v>
                </c:pt>
                <c:pt idx="647">
                  <c:v>45.599999999999994</c:v>
                </c:pt>
                <c:pt idx="648">
                  <c:v>45.599999999999994</c:v>
                </c:pt>
                <c:pt idx="649">
                  <c:v>45.599999999999994</c:v>
                </c:pt>
                <c:pt idx="650">
                  <c:v>45.599999999999994</c:v>
                </c:pt>
                <c:pt idx="651">
                  <c:v>45.599999999999994</c:v>
                </c:pt>
                <c:pt idx="652">
                  <c:v>45.599999999999994</c:v>
                </c:pt>
                <c:pt idx="653">
                  <c:v>45.599999999999994</c:v>
                </c:pt>
                <c:pt idx="654">
                  <c:v>45.599999999999994</c:v>
                </c:pt>
                <c:pt idx="655">
                  <c:v>45.599999999999994</c:v>
                </c:pt>
                <c:pt idx="656">
                  <c:v>45.599999999999994</c:v>
                </c:pt>
                <c:pt idx="657">
                  <c:v>45.599999999999994</c:v>
                </c:pt>
                <c:pt idx="658">
                  <c:v>45.599999999999994</c:v>
                </c:pt>
                <c:pt idx="659">
                  <c:v>45.599999999999994</c:v>
                </c:pt>
                <c:pt idx="660">
                  <c:v>45.599999999999994</c:v>
                </c:pt>
                <c:pt idx="661">
                  <c:v>45.599999999999994</c:v>
                </c:pt>
                <c:pt idx="662">
                  <c:v>45.599999999999994</c:v>
                </c:pt>
                <c:pt idx="663">
                  <c:v>45.599999999999994</c:v>
                </c:pt>
                <c:pt idx="664">
                  <c:v>45.599999999999994</c:v>
                </c:pt>
                <c:pt idx="665">
                  <c:v>45.599999999999994</c:v>
                </c:pt>
                <c:pt idx="666">
                  <c:v>45.599999999999994</c:v>
                </c:pt>
                <c:pt idx="667">
                  <c:v>45.599999999999994</c:v>
                </c:pt>
                <c:pt idx="668">
                  <c:v>45.599999999999994</c:v>
                </c:pt>
                <c:pt idx="669">
                  <c:v>45.599999999999994</c:v>
                </c:pt>
                <c:pt idx="670">
                  <c:v>45.599999999999994</c:v>
                </c:pt>
                <c:pt idx="671">
                  <c:v>45.599999999999994</c:v>
                </c:pt>
                <c:pt idx="672">
                  <c:v>45.599999999999994</c:v>
                </c:pt>
                <c:pt idx="673">
                  <c:v>45.599999999999994</c:v>
                </c:pt>
                <c:pt idx="674">
                  <c:v>45.599999999999994</c:v>
                </c:pt>
                <c:pt idx="675">
                  <c:v>45.599999999999994</c:v>
                </c:pt>
                <c:pt idx="676">
                  <c:v>45.599999999999994</c:v>
                </c:pt>
                <c:pt idx="677">
                  <c:v>45.599999999999994</c:v>
                </c:pt>
                <c:pt idx="678">
                  <c:v>45.599999999999994</c:v>
                </c:pt>
                <c:pt idx="679">
                  <c:v>45.599999999999994</c:v>
                </c:pt>
                <c:pt idx="680">
                  <c:v>45.599999999999994</c:v>
                </c:pt>
                <c:pt idx="681">
                  <c:v>45.599999999999994</c:v>
                </c:pt>
                <c:pt idx="682">
                  <c:v>45.599999999999994</c:v>
                </c:pt>
                <c:pt idx="683">
                  <c:v>45.599999999999994</c:v>
                </c:pt>
                <c:pt idx="684">
                  <c:v>45.599999999999994</c:v>
                </c:pt>
                <c:pt idx="685">
                  <c:v>45.599999999999994</c:v>
                </c:pt>
                <c:pt idx="686">
                  <c:v>45.599999999999994</c:v>
                </c:pt>
                <c:pt idx="687">
                  <c:v>45.599999999999994</c:v>
                </c:pt>
                <c:pt idx="688">
                  <c:v>45.599999999999994</c:v>
                </c:pt>
                <c:pt idx="689">
                  <c:v>45.599999999999994</c:v>
                </c:pt>
                <c:pt idx="690">
                  <c:v>45.599999999999994</c:v>
                </c:pt>
                <c:pt idx="691">
                  <c:v>45.599999999999994</c:v>
                </c:pt>
                <c:pt idx="692">
                  <c:v>45.599999999999994</c:v>
                </c:pt>
                <c:pt idx="693">
                  <c:v>45.599999999999994</c:v>
                </c:pt>
                <c:pt idx="694">
                  <c:v>45.599999999999994</c:v>
                </c:pt>
                <c:pt idx="695">
                  <c:v>45.599999999999994</c:v>
                </c:pt>
                <c:pt idx="696">
                  <c:v>45.599999999999994</c:v>
                </c:pt>
                <c:pt idx="697">
                  <c:v>45.599999999999994</c:v>
                </c:pt>
                <c:pt idx="698">
                  <c:v>45.599999999999994</c:v>
                </c:pt>
                <c:pt idx="699">
                  <c:v>45.599999999999994</c:v>
                </c:pt>
                <c:pt idx="700">
                  <c:v>45.599999999999994</c:v>
                </c:pt>
                <c:pt idx="701">
                  <c:v>45.599999999999994</c:v>
                </c:pt>
                <c:pt idx="702">
                  <c:v>45.599999999999994</c:v>
                </c:pt>
                <c:pt idx="703">
                  <c:v>45.599999999999994</c:v>
                </c:pt>
                <c:pt idx="704">
                  <c:v>45.599999999999994</c:v>
                </c:pt>
                <c:pt idx="705">
                  <c:v>45.599999999999994</c:v>
                </c:pt>
                <c:pt idx="706">
                  <c:v>45.599999999999994</c:v>
                </c:pt>
                <c:pt idx="707">
                  <c:v>45.599999999999994</c:v>
                </c:pt>
                <c:pt idx="708">
                  <c:v>45.599999999999994</c:v>
                </c:pt>
                <c:pt idx="709">
                  <c:v>45.599999999999994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D84-440B-8743-42BC46BDF2C5}"/>
            </c:ext>
          </c:extLst>
        </c:ser>
        <c:ser>
          <c:idx val="4"/>
          <c:order val="4"/>
          <c:tx>
            <c:v>週平均時間</c:v>
          </c:tx>
          <c:spPr>
            <a:ln w="31750" cap="rnd">
              <a:solidFill>
                <a:srgbClr val="FF66FF"/>
              </a:solidFill>
              <a:round/>
            </a:ln>
            <a:effectLst/>
          </c:spPr>
          <c:marker>
            <c:symbol val="none"/>
          </c:marker>
          <c:val>
            <c:numRef>
              <c:f>中野班!$OP$132:$APW$132</c:f>
              <c:numCache>
                <c:formatCode>0_ </c:formatCode>
                <c:ptCount val="710"/>
                <c:pt idx="1">
                  <c:v>59.6</c:v>
                </c:pt>
                <c:pt idx="8">
                  <c:v>55</c:v>
                </c:pt>
                <c:pt idx="15">
                  <c:v>60.8</c:v>
                </c:pt>
                <c:pt idx="22">
                  <c:v>80.625</c:v>
                </c:pt>
                <c:pt idx="29">
                  <c:v>46.2</c:v>
                </c:pt>
                <c:pt idx="36">
                  <c:v>40</c:v>
                </c:pt>
                <c:pt idx="43">
                  <c:v>38</c:v>
                </c:pt>
                <c:pt idx="50">
                  <c:v>37.6</c:v>
                </c:pt>
                <c:pt idx="57">
                  <c:v>39.111111111111114</c:v>
                </c:pt>
                <c:pt idx="64">
                  <c:v>53.2</c:v>
                </c:pt>
                <c:pt idx="71">
                  <c:v>47.2</c:v>
                </c:pt>
                <c:pt idx="78">
                  <c:v>43</c:v>
                </c:pt>
                <c:pt idx="85">
                  <c:v>48.4</c:v>
                </c:pt>
                <c:pt idx="92">
                  <c:v>45.2</c:v>
                </c:pt>
                <c:pt idx="99">
                  <c:v>49</c:v>
                </c:pt>
                <c:pt idx="106">
                  <c:v>64</c:v>
                </c:pt>
                <c:pt idx="113">
                  <c:v>52.2</c:v>
                </c:pt>
                <c:pt idx="120">
                  <c:v>47.4</c:v>
                </c:pt>
                <c:pt idx="127">
                  <c:v>52.4</c:v>
                </c:pt>
                <c:pt idx="134">
                  <c:v>50</c:v>
                </c:pt>
                <c:pt idx="141">
                  <c:v>51</c:v>
                </c:pt>
                <c:pt idx="148">
                  <c:v>54</c:v>
                </c:pt>
                <c:pt idx="155">
                  <c:v>59.8</c:v>
                </c:pt>
                <c:pt idx="162">
                  <c:v>54</c:v>
                </c:pt>
                <c:pt idx="169">
                  <c:v>60.6</c:v>
                </c:pt>
                <c:pt idx="176">
                  <c:v>52</c:v>
                </c:pt>
                <c:pt idx="183">
                  <c:v>38</c:v>
                </c:pt>
                <c:pt idx="190">
                  <c:v>52.8</c:v>
                </c:pt>
                <c:pt idx="197">
                  <c:v>42.2</c:v>
                </c:pt>
                <c:pt idx="211">
                  <c:v>37.6</c:v>
                </c:pt>
                <c:pt idx="218">
                  <c:v>48</c:v>
                </c:pt>
                <c:pt idx="225">
                  <c:v>48</c:v>
                </c:pt>
                <c:pt idx="232">
                  <c:v>46</c:v>
                </c:pt>
                <c:pt idx="239">
                  <c:v>51.75</c:v>
                </c:pt>
                <c:pt idx="246">
                  <c:v>45.333333333333336</c:v>
                </c:pt>
                <c:pt idx="253">
                  <c:v>49.4</c:v>
                </c:pt>
                <c:pt idx="260">
                  <c:v>46.8</c:v>
                </c:pt>
                <c:pt idx="267">
                  <c:v>45.5</c:v>
                </c:pt>
                <c:pt idx="274">
                  <c:v>51.2</c:v>
                </c:pt>
                <c:pt idx="281">
                  <c:v>52.8</c:v>
                </c:pt>
                <c:pt idx="288">
                  <c:v>49.5</c:v>
                </c:pt>
                <c:pt idx="295">
                  <c:v>60</c:v>
                </c:pt>
                <c:pt idx="302">
                  <c:v>55.6</c:v>
                </c:pt>
                <c:pt idx="309">
                  <c:v>58</c:v>
                </c:pt>
                <c:pt idx="316">
                  <c:v>53.8</c:v>
                </c:pt>
                <c:pt idx="323">
                  <c:v>52</c:v>
                </c:pt>
                <c:pt idx="330">
                  <c:v>52</c:v>
                </c:pt>
                <c:pt idx="337">
                  <c:v>51.6</c:v>
                </c:pt>
                <c:pt idx="351">
                  <c:v>54</c:v>
                </c:pt>
                <c:pt idx="358">
                  <c:v>55.5</c:v>
                </c:pt>
                <c:pt idx="365">
                  <c:v>59.8</c:v>
                </c:pt>
                <c:pt idx="372">
                  <c:v>52.2</c:v>
                </c:pt>
                <c:pt idx="379">
                  <c:v>58</c:v>
                </c:pt>
                <c:pt idx="386">
                  <c:v>52.75</c:v>
                </c:pt>
                <c:pt idx="393">
                  <c:v>46.8</c:v>
                </c:pt>
                <c:pt idx="400">
                  <c:v>46</c:v>
                </c:pt>
                <c:pt idx="407">
                  <c:v>47</c:v>
                </c:pt>
                <c:pt idx="414">
                  <c:v>48.6</c:v>
                </c:pt>
                <c:pt idx="421">
                  <c:v>48.75</c:v>
                </c:pt>
                <c:pt idx="428">
                  <c:v>46.4</c:v>
                </c:pt>
                <c:pt idx="435">
                  <c:v>48.8</c:v>
                </c:pt>
                <c:pt idx="442">
                  <c:v>44.8</c:v>
                </c:pt>
                <c:pt idx="449">
                  <c:v>47.8</c:v>
                </c:pt>
                <c:pt idx="456">
                  <c:v>50</c:v>
                </c:pt>
                <c:pt idx="463">
                  <c:v>48</c:v>
                </c:pt>
                <c:pt idx="470">
                  <c:v>55.5</c:v>
                </c:pt>
                <c:pt idx="477">
                  <c:v>48.8</c:v>
                </c:pt>
                <c:pt idx="484">
                  <c:v>76.900000000000006</c:v>
                </c:pt>
                <c:pt idx="491">
                  <c:v>77</c:v>
                </c:pt>
                <c:pt idx="498">
                  <c:v>62</c:v>
                </c:pt>
                <c:pt idx="505">
                  <c:v>102.9</c:v>
                </c:pt>
                <c:pt idx="512">
                  <c:v>98.6</c:v>
                </c:pt>
                <c:pt idx="519">
                  <c:v>70</c:v>
                </c:pt>
                <c:pt idx="526">
                  <c:v>56.098783849090907</c:v>
                </c:pt>
                <c:pt idx="533">
                  <c:v>29.395446433711221</c:v>
                </c:pt>
                <c:pt idx="540">
                  <c:v>19.600521729227946</c:v>
                </c:pt>
                <c:pt idx="547">
                  <c:v>25.087548536223778</c:v>
                </c:pt>
                <c:pt idx="554">
                  <c:v>44.048455037818179</c:v>
                </c:pt>
                <c:pt idx="561">
                  <c:v>69.084014700728915</c:v>
                </c:pt>
                <c:pt idx="568">
                  <c:v>10.221140325780592</c:v>
                </c:pt>
                <c:pt idx="575">
                  <c:v>42.210641988970352</c:v>
                </c:pt>
                <c:pt idx="582">
                  <c:v>59.05578841676877</c:v>
                </c:pt>
                <c:pt idx="589">
                  <c:v>33.50258724363637</c:v>
                </c:pt>
                <c:pt idx="596">
                  <c:v>26.088452909090904</c:v>
                </c:pt>
                <c:pt idx="603">
                  <c:v>33.229452130909088</c:v>
                </c:pt>
                <c:pt idx="610">
                  <c:v>24</c:v>
                </c:pt>
                <c:pt idx="617">
                  <c:v>10.6</c:v>
                </c:pt>
                <c:pt idx="624">
                  <c:v>8.8000000000000007</c:v>
                </c:pt>
                <c:pt idx="631">
                  <c:v>1.5</c:v>
                </c:pt>
                <c:pt idx="638">
                  <c:v>2.4</c:v>
                </c:pt>
                <c:pt idx="645">
                  <c:v>1.2</c:v>
                </c:pt>
                <c:pt idx="652">
                  <c:v>0</c:v>
                </c:pt>
                <c:pt idx="659">
                  <c:v>1.2</c:v>
                </c:pt>
                <c:pt idx="666">
                  <c:v>2.4</c:v>
                </c:pt>
                <c:pt idx="673">
                  <c:v>0</c:v>
                </c:pt>
                <c:pt idx="680">
                  <c:v>0</c:v>
                </c:pt>
                <c:pt idx="687">
                  <c:v>0</c:v>
                </c:pt>
                <c:pt idx="694">
                  <c:v>0</c:v>
                </c:pt>
                <c:pt idx="701">
                  <c:v>0</c:v>
                </c:pt>
                <c:pt idx="7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84-440B-8743-42BC46BDF2C5}"/>
            </c:ext>
          </c:extLst>
        </c:ser>
        <c:ser>
          <c:idx val="5"/>
          <c:order val="5"/>
          <c:tx>
            <c:v>中野班4H残業ペース</c:v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阪上班!$OP$269:$APW$269</c:f>
              <c:numCache>
                <c:formatCode>0_ </c:formatCode>
                <c:ptCount val="710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  <c:pt idx="4">
                  <c:v>57</c:v>
                </c:pt>
                <c:pt idx="5">
                  <c:v>57</c:v>
                </c:pt>
                <c:pt idx="6">
                  <c:v>57</c:v>
                </c:pt>
                <c:pt idx="7">
                  <c:v>57</c:v>
                </c:pt>
                <c:pt idx="8">
                  <c:v>57</c:v>
                </c:pt>
                <c:pt idx="9">
                  <c:v>57</c:v>
                </c:pt>
                <c:pt idx="10">
                  <c:v>57</c:v>
                </c:pt>
                <c:pt idx="11">
                  <c:v>57</c:v>
                </c:pt>
                <c:pt idx="12">
                  <c:v>57</c:v>
                </c:pt>
                <c:pt idx="13">
                  <c:v>57</c:v>
                </c:pt>
                <c:pt idx="14">
                  <c:v>57</c:v>
                </c:pt>
                <c:pt idx="15">
                  <c:v>57</c:v>
                </c:pt>
                <c:pt idx="16">
                  <c:v>57</c:v>
                </c:pt>
                <c:pt idx="17">
                  <c:v>57</c:v>
                </c:pt>
                <c:pt idx="18">
                  <c:v>57</c:v>
                </c:pt>
                <c:pt idx="19">
                  <c:v>57</c:v>
                </c:pt>
                <c:pt idx="20">
                  <c:v>57</c:v>
                </c:pt>
                <c:pt idx="21">
                  <c:v>57</c:v>
                </c:pt>
                <c:pt idx="22">
                  <c:v>57</c:v>
                </c:pt>
                <c:pt idx="23">
                  <c:v>57</c:v>
                </c:pt>
                <c:pt idx="24">
                  <c:v>57</c:v>
                </c:pt>
                <c:pt idx="25">
                  <c:v>57</c:v>
                </c:pt>
                <c:pt idx="26">
                  <c:v>57</c:v>
                </c:pt>
                <c:pt idx="27">
                  <c:v>57</c:v>
                </c:pt>
                <c:pt idx="28">
                  <c:v>57</c:v>
                </c:pt>
                <c:pt idx="29">
                  <c:v>57</c:v>
                </c:pt>
                <c:pt idx="30">
                  <c:v>57</c:v>
                </c:pt>
                <c:pt idx="31">
                  <c:v>57</c:v>
                </c:pt>
                <c:pt idx="32">
                  <c:v>57</c:v>
                </c:pt>
                <c:pt idx="33">
                  <c:v>57</c:v>
                </c:pt>
                <c:pt idx="34">
                  <c:v>57</c:v>
                </c:pt>
                <c:pt idx="35">
                  <c:v>57</c:v>
                </c:pt>
                <c:pt idx="36">
                  <c:v>57</c:v>
                </c:pt>
                <c:pt idx="37">
                  <c:v>57</c:v>
                </c:pt>
                <c:pt idx="38">
                  <c:v>57</c:v>
                </c:pt>
                <c:pt idx="39">
                  <c:v>57</c:v>
                </c:pt>
                <c:pt idx="40">
                  <c:v>57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57</c:v>
                </c:pt>
                <c:pt idx="46">
                  <c:v>57</c:v>
                </c:pt>
                <c:pt idx="47">
                  <c:v>57</c:v>
                </c:pt>
                <c:pt idx="48">
                  <c:v>57</c:v>
                </c:pt>
                <c:pt idx="49">
                  <c:v>57</c:v>
                </c:pt>
                <c:pt idx="50">
                  <c:v>57</c:v>
                </c:pt>
                <c:pt idx="51">
                  <c:v>57</c:v>
                </c:pt>
                <c:pt idx="52">
                  <c:v>57</c:v>
                </c:pt>
                <c:pt idx="53">
                  <c:v>57</c:v>
                </c:pt>
                <c:pt idx="54">
                  <c:v>57</c:v>
                </c:pt>
                <c:pt idx="55">
                  <c:v>57</c:v>
                </c:pt>
                <c:pt idx="56">
                  <c:v>57</c:v>
                </c:pt>
                <c:pt idx="57">
                  <c:v>57</c:v>
                </c:pt>
                <c:pt idx="58">
                  <c:v>57</c:v>
                </c:pt>
                <c:pt idx="59">
                  <c:v>68.399999999999991</c:v>
                </c:pt>
                <c:pt idx="60">
                  <c:v>68.399999999999991</c:v>
                </c:pt>
                <c:pt idx="61">
                  <c:v>68.399999999999991</c:v>
                </c:pt>
                <c:pt idx="62">
                  <c:v>68.399999999999991</c:v>
                </c:pt>
                <c:pt idx="63">
                  <c:v>68.399999999999991</c:v>
                </c:pt>
                <c:pt idx="64">
                  <c:v>68.399999999999991</c:v>
                </c:pt>
                <c:pt idx="65">
                  <c:v>68.399999999999991</c:v>
                </c:pt>
                <c:pt idx="66">
                  <c:v>68.399999999999991</c:v>
                </c:pt>
                <c:pt idx="67">
                  <c:v>68.399999999999991</c:v>
                </c:pt>
                <c:pt idx="68">
                  <c:v>68.399999999999991</c:v>
                </c:pt>
                <c:pt idx="69">
                  <c:v>68.399999999999991</c:v>
                </c:pt>
                <c:pt idx="70">
                  <c:v>68.399999999999991</c:v>
                </c:pt>
                <c:pt idx="71">
                  <c:v>68.399999999999991</c:v>
                </c:pt>
                <c:pt idx="72">
                  <c:v>68.399999999999991</c:v>
                </c:pt>
                <c:pt idx="73">
                  <c:v>68.399999999999991</c:v>
                </c:pt>
                <c:pt idx="74">
                  <c:v>68.399999999999991</c:v>
                </c:pt>
                <c:pt idx="75">
                  <c:v>68.399999999999991</c:v>
                </c:pt>
                <c:pt idx="76">
                  <c:v>68.399999999999991</c:v>
                </c:pt>
                <c:pt idx="77">
                  <c:v>68.399999999999991</c:v>
                </c:pt>
                <c:pt idx="78">
                  <c:v>68.399999999999991</c:v>
                </c:pt>
                <c:pt idx="79">
                  <c:v>68.399999999999991</c:v>
                </c:pt>
                <c:pt idx="80">
                  <c:v>68.399999999999991</c:v>
                </c:pt>
                <c:pt idx="81">
                  <c:v>68.399999999999991</c:v>
                </c:pt>
                <c:pt idx="82">
                  <c:v>68.399999999999991</c:v>
                </c:pt>
                <c:pt idx="83">
                  <c:v>68.399999999999991</c:v>
                </c:pt>
                <c:pt idx="84">
                  <c:v>68.399999999999991</c:v>
                </c:pt>
                <c:pt idx="85">
                  <c:v>68.399999999999991</c:v>
                </c:pt>
                <c:pt idx="86">
                  <c:v>68.399999999999991</c:v>
                </c:pt>
                <c:pt idx="87">
                  <c:v>68.399999999999991</c:v>
                </c:pt>
                <c:pt idx="88">
                  <c:v>68.399999999999991</c:v>
                </c:pt>
                <c:pt idx="89">
                  <c:v>68.399999999999991</c:v>
                </c:pt>
                <c:pt idx="90">
                  <c:v>68.399999999999991</c:v>
                </c:pt>
                <c:pt idx="91">
                  <c:v>68.399999999999991</c:v>
                </c:pt>
                <c:pt idx="92">
                  <c:v>68.399999999999991</c:v>
                </c:pt>
                <c:pt idx="93">
                  <c:v>68.399999999999991</c:v>
                </c:pt>
                <c:pt idx="94">
                  <c:v>68.399999999999991</c:v>
                </c:pt>
                <c:pt idx="95">
                  <c:v>68.399999999999991</c:v>
                </c:pt>
                <c:pt idx="96">
                  <c:v>68.399999999999991</c:v>
                </c:pt>
                <c:pt idx="97">
                  <c:v>68.399999999999991</c:v>
                </c:pt>
                <c:pt idx="98">
                  <c:v>68.399999999999991</c:v>
                </c:pt>
                <c:pt idx="99">
                  <c:v>68.399999999999991</c:v>
                </c:pt>
                <c:pt idx="100">
                  <c:v>68.399999999999991</c:v>
                </c:pt>
                <c:pt idx="101">
                  <c:v>68.399999999999991</c:v>
                </c:pt>
                <c:pt idx="102">
                  <c:v>68.399999999999991</c:v>
                </c:pt>
                <c:pt idx="103">
                  <c:v>68.399999999999991</c:v>
                </c:pt>
                <c:pt idx="104">
                  <c:v>68.399999999999991</c:v>
                </c:pt>
                <c:pt idx="105">
                  <c:v>68.399999999999991</c:v>
                </c:pt>
                <c:pt idx="106">
                  <c:v>68.399999999999991</c:v>
                </c:pt>
                <c:pt idx="107">
                  <c:v>68.399999999999991</c:v>
                </c:pt>
                <c:pt idx="108">
                  <c:v>68.399999999999991</c:v>
                </c:pt>
                <c:pt idx="109">
                  <c:v>68.399999999999991</c:v>
                </c:pt>
                <c:pt idx="110">
                  <c:v>68.399999999999991</c:v>
                </c:pt>
                <c:pt idx="111">
                  <c:v>68.399999999999991</c:v>
                </c:pt>
                <c:pt idx="112">
                  <c:v>68.399999999999991</c:v>
                </c:pt>
                <c:pt idx="113">
                  <c:v>68.399999999999991</c:v>
                </c:pt>
                <c:pt idx="114">
                  <c:v>68.399999999999991</c:v>
                </c:pt>
                <c:pt idx="115">
                  <c:v>68.399999999999991</c:v>
                </c:pt>
                <c:pt idx="116">
                  <c:v>68.399999999999991</c:v>
                </c:pt>
                <c:pt idx="117">
                  <c:v>68.399999999999991</c:v>
                </c:pt>
                <c:pt idx="118">
                  <c:v>68.399999999999991</c:v>
                </c:pt>
                <c:pt idx="119">
                  <c:v>68.399999999999991</c:v>
                </c:pt>
                <c:pt idx="120">
                  <c:v>68.399999999999991</c:v>
                </c:pt>
                <c:pt idx="121">
                  <c:v>68.399999999999991</c:v>
                </c:pt>
                <c:pt idx="122">
                  <c:v>68.399999999999991</c:v>
                </c:pt>
                <c:pt idx="123">
                  <c:v>68.399999999999991</c:v>
                </c:pt>
                <c:pt idx="124">
                  <c:v>68.399999999999991</c:v>
                </c:pt>
                <c:pt idx="125">
                  <c:v>68.399999999999991</c:v>
                </c:pt>
                <c:pt idx="126">
                  <c:v>68.399999999999991</c:v>
                </c:pt>
                <c:pt idx="127">
                  <c:v>68.399999999999991</c:v>
                </c:pt>
                <c:pt idx="128">
                  <c:v>68.399999999999991</c:v>
                </c:pt>
                <c:pt idx="129">
                  <c:v>68.399999999999991</c:v>
                </c:pt>
                <c:pt idx="130">
                  <c:v>68.399999999999991</c:v>
                </c:pt>
                <c:pt idx="131">
                  <c:v>68.399999999999991</c:v>
                </c:pt>
                <c:pt idx="132">
                  <c:v>68.399999999999991</c:v>
                </c:pt>
                <c:pt idx="133">
                  <c:v>68.399999999999991</c:v>
                </c:pt>
                <c:pt idx="134">
                  <c:v>68.399999999999991</c:v>
                </c:pt>
                <c:pt idx="135">
                  <c:v>68.399999999999991</c:v>
                </c:pt>
                <c:pt idx="136">
                  <c:v>68.399999999999991</c:v>
                </c:pt>
                <c:pt idx="137">
                  <c:v>68.399999999999991</c:v>
                </c:pt>
                <c:pt idx="138">
                  <c:v>68.399999999999991</c:v>
                </c:pt>
                <c:pt idx="139">
                  <c:v>68.399999999999991</c:v>
                </c:pt>
                <c:pt idx="140">
                  <c:v>68.399999999999991</c:v>
                </c:pt>
                <c:pt idx="141">
                  <c:v>68.399999999999991</c:v>
                </c:pt>
                <c:pt idx="142">
                  <c:v>68.399999999999991</c:v>
                </c:pt>
                <c:pt idx="143">
                  <c:v>68.399999999999991</c:v>
                </c:pt>
                <c:pt idx="144">
                  <c:v>68.399999999999991</c:v>
                </c:pt>
                <c:pt idx="145">
                  <c:v>68.399999999999991</c:v>
                </c:pt>
                <c:pt idx="146">
                  <c:v>68.399999999999991</c:v>
                </c:pt>
                <c:pt idx="147">
                  <c:v>68.399999999999991</c:v>
                </c:pt>
                <c:pt idx="148">
                  <c:v>68.399999999999991</c:v>
                </c:pt>
                <c:pt idx="149">
                  <c:v>68.399999999999991</c:v>
                </c:pt>
                <c:pt idx="150">
                  <c:v>68.399999999999991</c:v>
                </c:pt>
                <c:pt idx="151">
                  <c:v>68.399999999999991</c:v>
                </c:pt>
                <c:pt idx="152">
                  <c:v>68.399999999999991</c:v>
                </c:pt>
                <c:pt idx="153">
                  <c:v>68.399999999999991</c:v>
                </c:pt>
                <c:pt idx="154">
                  <c:v>68.399999999999991</c:v>
                </c:pt>
                <c:pt idx="155">
                  <c:v>68.399999999999991</c:v>
                </c:pt>
                <c:pt idx="156">
                  <c:v>68.399999999999991</c:v>
                </c:pt>
                <c:pt idx="157">
                  <c:v>68.399999999999991</c:v>
                </c:pt>
                <c:pt idx="158">
                  <c:v>68.399999999999991</c:v>
                </c:pt>
                <c:pt idx="159">
                  <c:v>68.399999999999991</c:v>
                </c:pt>
                <c:pt idx="160">
                  <c:v>68.399999999999991</c:v>
                </c:pt>
                <c:pt idx="161">
                  <c:v>68.399999999999991</c:v>
                </c:pt>
                <c:pt idx="162">
                  <c:v>68.399999999999991</c:v>
                </c:pt>
                <c:pt idx="163">
                  <c:v>68.399999999999991</c:v>
                </c:pt>
                <c:pt idx="164">
                  <c:v>68.399999999999991</c:v>
                </c:pt>
                <c:pt idx="165">
                  <c:v>68.399999999999991</c:v>
                </c:pt>
                <c:pt idx="166">
                  <c:v>68.399999999999991</c:v>
                </c:pt>
                <c:pt idx="167">
                  <c:v>68.399999999999991</c:v>
                </c:pt>
                <c:pt idx="168">
                  <c:v>68.399999999999991</c:v>
                </c:pt>
                <c:pt idx="169">
                  <c:v>68.399999999999991</c:v>
                </c:pt>
                <c:pt idx="170">
                  <c:v>68.399999999999991</c:v>
                </c:pt>
                <c:pt idx="171">
                  <c:v>68.399999999999991</c:v>
                </c:pt>
                <c:pt idx="172">
                  <c:v>68.399999999999991</c:v>
                </c:pt>
                <c:pt idx="173">
                  <c:v>68.399999999999991</c:v>
                </c:pt>
                <c:pt idx="174">
                  <c:v>68.399999999999991</c:v>
                </c:pt>
                <c:pt idx="175">
                  <c:v>68.399999999999991</c:v>
                </c:pt>
                <c:pt idx="176">
                  <c:v>68.399999999999991</c:v>
                </c:pt>
                <c:pt idx="177">
                  <c:v>68.399999999999991</c:v>
                </c:pt>
                <c:pt idx="178">
                  <c:v>68.399999999999991</c:v>
                </c:pt>
                <c:pt idx="179">
                  <c:v>68.399999999999991</c:v>
                </c:pt>
                <c:pt idx="180">
                  <c:v>68.399999999999991</c:v>
                </c:pt>
                <c:pt idx="181">
                  <c:v>68.399999999999991</c:v>
                </c:pt>
                <c:pt idx="182">
                  <c:v>57</c:v>
                </c:pt>
                <c:pt idx="183">
                  <c:v>57</c:v>
                </c:pt>
                <c:pt idx="184">
                  <c:v>57</c:v>
                </c:pt>
                <c:pt idx="185">
                  <c:v>57</c:v>
                </c:pt>
                <c:pt idx="186">
                  <c:v>57</c:v>
                </c:pt>
                <c:pt idx="187">
                  <c:v>57</c:v>
                </c:pt>
                <c:pt idx="188">
                  <c:v>68.399999999999991</c:v>
                </c:pt>
                <c:pt idx="189">
                  <c:v>68.399999999999991</c:v>
                </c:pt>
                <c:pt idx="190">
                  <c:v>68.399999999999991</c:v>
                </c:pt>
                <c:pt idx="191">
                  <c:v>68.399999999999991</c:v>
                </c:pt>
                <c:pt idx="192">
                  <c:v>68.399999999999991</c:v>
                </c:pt>
                <c:pt idx="193">
                  <c:v>68.399999999999991</c:v>
                </c:pt>
                <c:pt idx="194">
                  <c:v>68.399999999999991</c:v>
                </c:pt>
                <c:pt idx="195">
                  <c:v>68.399999999999991</c:v>
                </c:pt>
                <c:pt idx="196">
                  <c:v>68.399999999999991</c:v>
                </c:pt>
                <c:pt idx="197">
                  <c:v>68.399999999999991</c:v>
                </c:pt>
                <c:pt idx="198">
                  <c:v>68.399999999999991</c:v>
                </c:pt>
                <c:pt idx="199">
                  <c:v>68.399999999999991</c:v>
                </c:pt>
                <c:pt idx="200">
                  <c:v>68.399999999999991</c:v>
                </c:pt>
                <c:pt idx="201">
                  <c:v>68.399999999999991</c:v>
                </c:pt>
                <c:pt idx="202">
                  <c:v>68.399999999999991</c:v>
                </c:pt>
                <c:pt idx="203">
                  <c:v>68.399999999999991</c:v>
                </c:pt>
                <c:pt idx="204">
                  <c:v>68.399999999999991</c:v>
                </c:pt>
                <c:pt idx="205">
                  <c:v>68.399999999999991</c:v>
                </c:pt>
                <c:pt idx="206">
                  <c:v>68.399999999999991</c:v>
                </c:pt>
                <c:pt idx="207">
                  <c:v>68.399999999999991</c:v>
                </c:pt>
                <c:pt idx="208">
                  <c:v>68.399999999999991</c:v>
                </c:pt>
                <c:pt idx="209">
                  <c:v>68.399999999999991</c:v>
                </c:pt>
                <c:pt idx="210">
                  <c:v>68.399999999999991</c:v>
                </c:pt>
                <c:pt idx="211">
                  <c:v>68.399999999999991</c:v>
                </c:pt>
                <c:pt idx="212">
                  <c:v>68.399999999999991</c:v>
                </c:pt>
                <c:pt idx="213">
                  <c:v>68.399999999999991</c:v>
                </c:pt>
                <c:pt idx="214">
                  <c:v>68.399999999999991</c:v>
                </c:pt>
                <c:pt idx="215">
                  <c:v>68.399999999999991</c:v>
                </c:pt>
                <c:pt idx="216">
                  <c:v>68.399999999999991</c:v>
                </c:pt>
                <c:pt idx="217">
                  <c:v>68.399999999999991</c:v>
                </c:pt>
                <c:pt idx="218">
                  <c:v>68.399999999999991</c:v>
                </c:pt>
                <c:pt idx="219">
                  <c:v>68.399999999999991</c:v>
                </c:pt>
                <c:pt idx="220">
                  <c:v>68.399999999999991</c:v>
                </c:pt>
                <c:pt idx="221">
                  <c:v>68.399999999999991</c:v>
                </c:pt>
                <c:pt idx="222">
                  <c:v>68.399999999999991</c:v>
                </c:pt>
                <c:pt idx="223">
                  <c:v>68.399999999999991</c:v>
                </c:pt>
                <c:pt idx="224">
                  <c:v>68.399999999999991</c:v>
                </c:pt>
                <c:pt idx="225">
                  <c:v>68.399999999999991</c:v>
                </c:pt>
                <c:pt idx="226">
                  <c:v>68.399999999999991</c:v>
                </c:pt>
                <c:pt idx="227">
                  <c:v>68.399999999999991</c:v>
                </c:pt>
                <c:pt idx="228">
                  <c:v>68.399999999999991</c:v>
                </c:pt>
                <c:pt idx="229">
                  <c:v>68.399999999999991</c:v>
                </c:pt>
                <c:pt idx="230">
                  <c:v>68.399999999999991</c:v>
                </c:pt>
                <c:pt idx="231">
                  <c:v>68.399999999999991</c:v>
                </c:pt>
                <c:pt idx="232">
                  <c:v>68.399999999999991</c:v>
                </c:pt>
                <c:pt idx="233">
                  <c:v>68.399999999999991</c:v>
                </c:pt>
                <c:pt idx="234">
                  <c:v>68.399999999999991</c:v>
                </c:pt>
                <c:pt idx="235">
                  <c:v>68.399999999999991</c:v>
                </c:pt>
                <c:pt idx="236">
                  <c:v>68.399999999999991</c:v>
                </c:pt>
                <c:pt idx="237">
                  <c:v>68.399999999999991</c:v>
                </c:pt>
                <c:pt idx="238">
                  <c:v>68.399999999999991</c:v>
                </c:pt>
                <c:pt idx="239">
                  <c:v>68.399999999999991</c:v>
                </c:pt>
                <c:pt idx="240">
                  <c:v>68.399999999999991</c:v>
                </c:pt>
                <c:pt idx="241">
                  <c:v>68.399999999999991</c:v>
                </c:pt>
                <c:pt idx="242">
                  <c:v>68.399999999999991</c:v>
                </c:pt>
                <c:pt idx="243">
                  <c:v>68.399999999999991</c:v>
                </c:pt>
                <c:pt idx="244">
                  <c:v>68.399999999999991</c:v>
                </c:pt>
                <c:pt idx="245">
                  <c:v>68.399999999999991</c:v>
                </c:pt>
                <c:pt idx="246">
                  <c:v>68.399999999999991</c:v>
                </c:pt>
                <c:pt idx="247">
                  <c:v>68.399999999999991</c:v>
                </c:pt>
                <c:pt idx="248">
                  <c:v>68.399999999999991</c:v>
                </c:pt>
                <c:pt idx="249">
                  <c:v>68.399999999999991</c:v>
                </c:pt>
                <c:pt idx="250">
                  <c:v>68.399999999999991</c:v>
                </c:pt>
                <c:pt idx="251">
                  <c:v>68.399999999999991</c:v>
                </c:pt>
                <c:pt idx="252">
                  <c:v>68.399999999999991</c:v>
                </c:pt>
                <c:pt idx="253">
                  <c:v>68.399999999999991</c:v>
                </c:pt>
                <c:pt idx="254">
                  <c:v>68.399999999999991</c:v>
                </c:pt>
                <c:pt idx="255">
                  <c:v>68.399999999999991</c:v>
                </c:pt>
                <c:pt idx="256">
                  <c:v>68.399999999999991</c:v>
                </c:pt>
                <c:pt idx="257">
                  <c:v>68.399999999999991</c:v>
                </c:pt>
                <c:pt idx="258">
                  <c:v>68.399999999999991</c:v>
                </c:pt>
                <c:pt idx="259">
                  <c:v>68.399999999999991</c:v>
                </c:pt>
                <c:pt idx="260">
                  <c:v>68.399999999999991</c:v>
                </c:pt>
                <c:pt idx="261">
                  <c:v>68.399999999999991</c:v>
                </c:pt>
                <c:pt idx="262">
                  <c:v>68.399999999999991</c:v>
                </c:pt>
                <c:pt idx="263">
                  <c:v>68.399999999999991</c:v>
                </c:pt>
                <c:pt idx="264">
                  <c:v>68.399999999999991</c:v>
                </c:pt>
                <c:pt idx="265">
                  <c:v>68.399999999999991</c:v>
                </c:pt>
                <c:pt idx="266">
                  <c:v>68.399999999999991</c:v>
                </c:pt>
                <c:pt idx="267">
                  <c:v>68.399999999999991</c:v>
                </c:pt>
                <c:pt idx="268">
                  <c:v>68.399999999999991</c:v>
                </c:pt>
                <c:pt idx="269">
                  <c:v>68.399999999999991</c:v>
                </c:pt>
                <c:pt idx="270">
                  <c:v>68.399999999999991</c:v>
                </c:pt>
                <c:pt idx="271">
                  <c:v>68.399999999999991</c:v>
                </c:pt>
                <c:pt idx="272">
                  <c:v>68.399999999999991</c:v>
                </c:pt>
                <c:pt idx="273">
                  <c:v>68.399999999999991</c:v>
                </c:pt>
                <c:pt idx="274">
                  <c:v>68.399999999999991</c:v>
                </c:pt>
                <c:pt idx="275">
                  <c:v>68.399999999999991</c:v>
                </c:pt>
                <c:pt idx="276">
                  <c:v>68.399999999999991</c:v>
                </c:pt>
                <c:pt idx="277">
                  <c:v>68.399999999999991</c:v>
                </c:pt>
                <c:pt idx="278">
                  <c:v>68.399999999999991</c:v>
                </c:pt>
                <c:pt idx="279">
                  <c:v>68.399999999999991</c:v>
                </c:pt>
                <c:pt idx="280">
                  <c:v>68.399999999999991</c:v>
                </c:pt>
                <c:pt idx="281">
                  <c:v>68.399999999999991</c:v>
                </c:pt>
                <c:pt idx="282">
                  <c:v>68.399999999999991</c:v>
                </c:pt>
                <c:pt idx="283">
                  <c:v>68.399999999999991</c:v>
                </c:pt>
                <c:pt idx="284">
                  <c:v>68.399999999999991</c:v>
                </c:pt>
                <c:pt idx="285">
                  <c:v>68.399999999999991</c:v>
                </c:pt>
                <c:pt idx="286">
                  <c:v>68.399999999999991</c:v>
                </c:pt>
                <c:pt idx="287">
                  <c:v>68.399999999999991</c:v>
                </c:pt>
                <c:pt idx="288">
                  <c:v>68.399999999999991</c:v>
                </c:pt>
                <c:pt idx="289">
                  <c:v>68.399999999999991</c:v>
                </c:pt>
                <c:pt idx="290">
                  <c:v>68.399999999999991</c:v>
                </c:pt>
                <c:pt idx="291">
                  <c:v>68.399999999999991</c:v>
                </c:pt>
                <c:pt idx="292">
                  <c:v>68.399999999999991</c:v>
                </c:pt>
                <c:pt idx="293">
                  <c:v>68.399999999999991</c:v>
                </c:pt>
                <c:pt idx="294">
                  <c:v>68.399999999999991</c:v>
                </c:pt>
                <c:pt idx="295">
                  <c:v>68.399999999999991</c:v>
                </c:pt>
                <c:pt idx="296">
                  <c:v>68.399999999999991</c:v>
                </c:pt>
                <c:pt idx="297">
                  <c:v>68.399999999999991</c:v>
                </c:pt>
                <c:pt idx="298">
                  <c:v>68.399999999999991</c:v>
                </c:pt>
                <c:pt idx="299">
                  <c:v>68.399999999999991</c:v>
                </c:pt>
                <c:pt idx="300">
                  <c:v>68.399999999999991</c:v>
                </c:pt>
                <c:pt idx="301">
                  <c:v>68.399999999999991</c:v>
                </c:pt>
                <c:pt idx="302">
                  <c:v>68.399999999999991</c:v>
                </c:pt>
                <c:pt idx="303">
                  <c:v>68.399999999999991</c:v>
                </c:pt>
                <c:pt idx="304">
                  <c:v>68.399999999999991</c:v>
                </c:pt>
                <c:pt idx="305">
                  <c:v>68.399999999999991</c:v>
                </c:pt>
                <c:pt idx="306">
                  <c:v>68.399999999999991</c:v>
                </c:pt>
                <c:pt idx="307">
                  <c:v>68.399999999999991</c:v>
                </c:pt>
                <c:pt idx="308">
                  <c:v>68.399999999999991</c:v>
                </c:pt>
                <c:pt idx="309">
                  <c:v>68.399999999999991</c:v>
                </c:pt>
                <c:pt idx="310">
                  <c:v>68.399999999999991</c:v>
                </c:pt>
                <c:pt idx="311">
                  <c:v>68.399999999999991</c:v>
                </c:pt>
                <c:pt idx="312">
                  <c:v>68.399999999999991</c:v>
                </c:pt>
                <c:pt idx="313">
                  <c:v>68.399999999999991</c:v>
                </c:pt>
                <c:pt idx="314">
                  <c:v>68.399999999999991</c:v>
                </c:pt>
                <c:pt idx="315">
                  <c:v>68.399999999999991</c:v>
                </c:pt>
                <c:pt idx="316">
                  <c:v>68.399999999999991</c:v>
                </c:pt>
                <c:pt idx="317">
                  <c:v>68.399999999999991</c:v>
                </c:pt>
                <c:pt idx="318">
                  <c:v>68.399999999999991</c:v>
                </c:pt>
                <c:pt idx="319">
                  <c:v>68.399999999999991</c:v>
                </c:pt>
                <c:pt idx="320">
                  <c:v>68.399999999999991</c:v>
                </c:pt>
                <c:pt idx="321">
                  <c:v>68.399999999999991</c:v>
                </c:pt>
                <c:pt idx="322">
                  <c:v>68.399999999999991</c:v>
                </c:pt>
                <c:pt idx="323">
                  <c:v>68.399999999999991</c:v>
                </c:pt>
                <c:pt idx="324">
                  <c:v>68.399999999999991</c:v>
                </c:pt>
                <c:pt idx="325">
                  <c:v>68.399999999999991</c:v>
                </c:pt>
                <c:pt idx="326">
                  <c:v>68.399999999999991</c:v>
                </c:pt>
                <c:pt idx="327">
                  <c:v>68.399999999999991</c:v>
                </c:pt>
                <c:pt idx="328">
                  <c:v>68.399999999999991</c:v>
                </c:pt>
                <c:pt idx="329">
                  <c:v>68.399999999999991</c:v>
                </c:pt>
                <c:pt idx="330">
                  <c:v>68.399999999999991</c:v>
                </c:pt>
                <c:pt idx="331">
                  <c:v>68.399999999999991</c:v>
                </c:pt>
                <c:pt idx="332">
                  <c:v>68.399999999999991</c:v>
                </c:pt>
                <c:pt idx="333">
                  <c:v>68.399999999999991</c:v>
                </c:pt>
                <c:pt idx="334">
                  <c:v>68.399999999999991</c:v>
                </c:pt>
                <c:pt idx="335">
                  <c:v>68.399999999999991</c:v>
                </c:pt>
                <c:pt idx="336">
                  <c:v>68.399999999999991</c:v>
                </c:pt>
                <c:pt idx="337">
                  <c:v>68.399999999999991</c:v>
                </c:pt>
                <c:pt idx="338">
                  <c:v>68.399999999999991</c:v>
                </c:pt>
                <c:pt idx="339">
                  <c:v>68.399999999999991</c:v>
                </c:pt>
                <c:pt idx="340">
                  <c:v>68.399999999999991</c:v>
                </c:pt>
                <c:pt idx="341">
                  <c:v>68.399999999999991</c:v>
                </c:pt>
                <c:pt idx="342">
                  <c:v>68.399999999999991</c:v>
                </c:pt>
                <c:pt idx="343">
                  <c:v>68.399999999999991</c:v>
                </c:pt>
                <c:pt idx="344">
                  <c:v>68.399999999999991</c:v>
                </c:pt>
                <c:pt idx="345">
                  <c:v>68.399999999999991</c:v>
                </c:pt>
                <c:pt idx="346">
                  <c:v>68.399999999999991</c:v>
                </c:pt>
                <c:pt idx="347">
                  <c:v>68.399999999999991</c:v>
                </c:pt>
                <c:pt idx="348">
                  <c:v>68.399999999999991</c:v>
                </c:pt>
                <c:pt idx="349">
                  <c:v>68.399999999999991</c:v>
                </c:pt>
                <c:pt idx="350">
                  <c:v>68.399999999999991</c:v>
                </c:pt>
                <c:pt idx="351">
                  <c:v>68.399999999999991</c:v>
                </c:pt>
                <c:pt idx="352">
                  <c:v>68.399999999999991</c:v>
                </c:pt>
                <c:pt idx="353">
                  <c:v>68.399999999999991</c:v>
                </c:pt>
                <c:pt idx="354">
                  <c:v>68.399999999999991</c:v>
                </c:pt>
                <c:pt idx="355">
                  <c:v>68.399999999999991</c:v>
                </c:pt>
                <c:pt idx="356">
                  <c:v>68.399999999999991</c:v>
                </c:pt>
                <c:pt idx="357">
                  <c:v>68.399999999999991</c:v>
                </c:pt>
                <c:pt idx="358">
                  <c:v>68.399999999999991</c:v>
                </c:pt>
                <c:pt idx="359">
                  <c:v>68.399999999999991</c:v>
                </c:pt>
                <c:pt idx="360">
                  <c:v>68.399999999999991</c:v>
                </c:pt>
                <c:pt idx="361">
                  <c:v>68.399999999999991</c:v>
                </c:pt>
                <c:pt idx="362">
                  <c:v>68.399999999999991</c:v>
                </c:pt>
                <c:pt idx="363">
                  <c:v>68.399999999999991</c:v>
                </c:pt>
                <c:pt idx="364">
                  <c:v>68.399999999999991</c:v>
                </c:pt>
                <c:pt idx="365">
                  <c:v>68.399999999999991</c:v>
                </c:pt>
                <c:pt idx="366">
                  <c:v>68.399999999999991</c:v>
                </c:pt>
                <c:pt idx="367">
                  <c:v>68.399999999999991</c:v>
                </c:pt>
                <c:pt idx="368">
                  <c:v>68.399999999999991</c:v>
                </c:pt>
                <c:pt idx="369">
                  <c:v>68.399999999999991</c:v>
                </c:pt>
                <c:pt idx="370">
                  <c:v>68.399999999999991</c:v>
                </c:pt>
                <c:pt idx="371">
                  <c:v>68.399999999999991</c:v>
                </c:pt>
                <c:pt idx="372">
                  <c:v>68.399999999999991</c:v>
                </c:pt>
                <c:pt idx="373">
                  <c:v>68.399999999999991</c:v>
                </c:pt>
                <c:pt idx="374">
                  <c:v>68.399999999999991</c:v>
                </c:pt>
                <c:pt idx="375">
                  <c:v>68.399999999999991</c:v>
                </c:pt>
                <c:pt idx="376">
                  <c:v>68.399999999999991</c:v>
                </c:pt>
                <c:pt idx="377">
                  <c:v>68.399999999999991</c:v>
                </c:pt>
                <c:pt idx="378">
                  <c:v>68.399999999999991</c:v>
                </c:pt>
                <c:pt idx="379">
                  <c:v>68.399999999999991</c:v>
                </c:pt>
                <c:pt idx="380">
                  <c:v>68.399999999999991</c:v>
                </c:pt>
                <c:pt idx="381">
                  <c:v>68.399999999999991</c:v>
                </c:pt>
                <c:pt idx="382">
                  <c:v>68.399999999999991</c:v>
                </c:pt>
                <c:pt idx="383">
                  <c:v>68.399999999999991</c:v>
                </c:pt>
                <c:pt idx="384">
                  <c:v>68.399999999999991</c:v>
                </c:pt>
                <c:pt idx="385">
                  <c:v>68.399999999999991</c:v>
                </c:pt>
                <c:pt idx="386">
                  <c:v>68.399999999999991</c:v>
                </c:pt>
                <c:pt idx="387">
                  <c:v>68.399999999999991</c:v>
                </c:pt>
                <c:pt idx="388">
                  <c:v>68.399999999999991</c:v>
                </c:pt>
                <c:pt idx="389">
                  <c:v>68.399999999999991</c:v>
                </c:pt>
                <c:pt idx="390">
                  <c:v>68.399999999999991</c:v>
                </c:pt>
                <c:pt idx="391">
                  <c:v>68.399999999999991</c:v>
                </c:pt>
                <c:pt idx="392">
                  <c:v>68.399999999999991</c:v>
                </c:pt>
                <c:pt idx="393">
                  <c:v>68.399999999999991</c:v>
                </c:pt>
                <c:pt idx="394">
                  <c:v>68.399999999999991</c:v>
                </c:pt>
                <c:pt idx="395">
                  <c:v>68.399999999999991</c:v>
                </c:pt>
                <c:pt idx="396">
                  <c:v>68.399999999999991</c:v>
                </c:pt>
                <c:pt idx="397">
                  <c:v>68.399999999999991</c:v>
                </c:pt>
                <c:pt idx="398">
                  <c:v>68.399999999999991</c:v>
                </c:pt>
                <c:pt idx="399">
                  <c:v>68.399999999999991</c:v>
                </c:pt>
                <c:pt idx="400">
                  <c:v>68.399999999999991</c:v>
                </c:pt>
                <c:pt idx="401">
                  <c:v>68.399999999999991</c:v>
                </c:pt>
                <c:pt idx="402">
                  <c:v>68.399999999999991</c:v>
                </c:pt>
                <c:pt idx="403">
                  <c:v>68.399999999999991</c:v>
                </c:pt>
                <c:pt idx="404">
                  <c:v>68.399999999999991</c:v>
                </c:pt>
                <c:pt idx="405">
                  <c:v>68.399999999999991</c:v>
                </c:pt>
                <c:pt idx="406">
                  <c:v>68.399999999999991</c:v>
                </c:pt>
                <c:pt idx="407">
                  <c:v>68.399999999999991</c:v>
                </c:pt>
                <c:pt idx="408">
                  <c:v>68.399999999999991</c:v>
                </c:pt>
                <c:pt idx="409">
                  <c:v>68.399999999999991</c:v>
                </c:pt>
                <c:pt idx="410">
                  <c:v>68.399999999999991</c:v>
                </c:pt>
                <c:pt idx="411">
                  <c:v>68.399999999999991</c:v>
                </c:pt>
                <c:pt idx="412">
                  <c:v>68.399999999999991</c:v>
                </c:pt>
                <c:pt idx="413">
                  <c:v>68.399999999999991</c:v>
                </c:pt>
                <c:pt idx="414">
                  <c:v>68.399999999999991</c:v>
                </c:pt>
                <c:pt idx="415">
                  <c:v>68.399999999999991</c:v>
                </c:pt>
                <c:pt idx="416">
                  <c:v>68.399999999999991</c:v>
                </c:pt>
                <c:pt idx="417">
                  <c:v>68.399999999999991</c:v>
                </c:pt>
                <c:pt idx="418">
                  <c:v>68.399999999999991</c:v>
                </c:pt>
                <c:pt idx="419">
                  <c:v>68.399999999999991</c:v>
                </c:pt>
                <c:pt idx="420">
                  <c:v>68.399999999999991</c:v>
                </c:pt>
                <c:pt idx="421">
                  <c:v>68.399999999999991</c:v>
                </c:pt>
                <c:pt idx="422">
                  <c:v>68.399999999999991</c:v>
                </c:pt>
                <c:pt idx="423">
                  <c:v>68.399999999999991</c:v>
                </c:pt>
                <c:pt idx="424">
                  <c:v>68.399999999999991</c:v>
                </c:pt>
                <c:pt idx="425">
                  <c:v>68.399999999999991</c:v>
                </c:pt>
                <c:pt idx="426">
                  <c:v>68.399999999999991</c:v>
                </c:pt>
                <c:pt idx="427">
                  <c:v>68.399999999999991</c:v>
                </c:pt>
                <c:pt idx="428">
                  <c:v>68.399999999999991</c:v>
                </c:pt>
                <c:pt idx="429">
                  <c:v>68.399999999999991</c:v>
                </c:pt>
                <c:pt idx="430">
                  <c:v>68.399999999999991</c:v>
                </c:pt>
                <c:pt idx="431">
                  <c:v>68.399999999999991</c:v>
                </c:pt>
                <c:pt idx="432">
                  <c:v>68.399999999999991</c:v>
                </c:pt>
                <c:pt idx="433">
                  <c:v>68.399999999999991</c:v>
                </c:pt>
                <c:pt idx="434">
                  <c:v>68.399999999999991</c:v>
                </c:pt>
                <c:pt idx="435">
                  <c:v>68.399999999999991</c:v>
                </c:pt>
                <c:pt idx="436">
                  <c:v>68.399999999999991</c:v>
                </c:pt>
                <c:pt idx="437">
                  <c:v>68.399999999999991</c:v>
                </c:pt>
                <c:pt idx="438">
                  <c:v>68.399999999999991</c:v>
                </c:pt>
                <c:pt idx="439">
                  <c:v>68.399999999999991</c:v>
                </c:pt>
                <c:pt idx="440">
                  <c:v>68.399999999999991</c:v>
                </c:pt>
                <c:pt idx="441">
                  <c:v>68.399999999999991</c:v>
                </c:pt>
                <c:pt idx="442">
                  <c:v>68.399999999999991</c:v>
                </c:pt>
                <c:pt idx="443">
                  <c:v>68.399999999999991</c:v>
                </c:pt>
                <c:pt idx="444">
                  <c:v>68.399999999999991</c:v>
                </c:pt>
                <c:pt idx="445">
                  <c:v>68.399999999999991</c:v>
                </c:pt>
                <c:pt idx="446">
                  <c:v>68.399999999999991</c:v>
                </c:pt>
                <c:pt idx="447">
                  <c:v>68.399999999999991</c:v>
                </c:pt>
                <c:pt idx="448">
                  <c:v>68.399999999999991</c:v>
                </c:pt>
                <c:pt idx="449">
                  <c:v>68.399999999999991</c:v>
                </c:pt>
                <c:pt idx="450">
                  <c:v>68.399999999999991</c:v>
                </c:pt>
                <c:pt idx="451">
                  <c:v>68.399999999999991</c:v>
                </c:pt>
                <c:pt idx="452">
                  <c:v>68.399999999999991</c:v>
                </c:pt>
                <c:pt idx="453">
                  <c:v>68.399999999999991</c:v>
                </c:pt>
                <c:pt idx="454">
                  <c:v>68.399999999999991</c:v>
                </c:pt>
                <c:pt idx="455">
                  <c:v>68.399999999999991</c:v>
                </c:pt>
                <c:pt idx="456">
                  <c:v>68.399999999999991</c:v>
                </c:pt>
                <c:pt idx="457">
                  <c:v>68.399999999999991</c:v>
                </c:pt>
                <c:pt idx="458">
                  <c:v>68.399999999999991</c:v>
                </c:pt>
                <c:pt idx="459">
                  <c:v>68.399999999999991</c:v>
                </c:pt>
                <c:pt idx="460">
                  <c:v>68.399999999999991</c:v>
                </c:pt>
                <c:pt idx="461">
                  <c:v>68.399999999999991</c:v>
                </c:pt>
                <c:pt idx="462">
                  <c:v>68.399999999999991</c:v>
                </c:pt>
                <c:pt idx="463">
                  <c:v>68.399999999999991</c:v>
                </c:pt>
                <c:pt idx="464">
                  <c:v>68.399999999999991</c:v>
                </c:pt>
                <c:pt idx="465">
                  <c:v>68.399999999999991</c:v>
                </c:pt>
                <c:pt idx="466">
                  <c:v>68.399999999999991</c:v>
                </c:pt>
                <c:pt idx="467">
                  <c:v>68.399999999999991</c:v>
                </c:pt>
                <c:pt idx="468">
                  <c:v>68.399999999999991</c:v>
                </c:pt>
                <c:pt idx="469">
                  <c:v>68.399999999999991</c:v>
                </c:pt>
                <c:pt idx="470">
                  <c:v>68.399999999999991</c:v>
                </c:pt>
                <c:pt idx="471">
                  <c:v>68.399999999999991</c:v>
                </c:pt>
                <c:pt idx="472">
                  <c:v>68.399999999999991</c:v>
                </c:pt>
                <c:pt idx="473">
                  <c:v>68.399999999999991</c:v>
                </c:pt>
                <c:pt idx="474">
                  <c:v>68.399999999999991</c:v>
                </c:pt>
                <c:pt idx="475">
                  <c:v>68.399999999999991</c:v>
                </c:pt>
                <c:pt idx="476">
                  <c:v>68.399999999999991</c:v>
                </c:pt>
                <c:pt idx="477">
                  <c:v>68.399999999999991</c:v>
                </c:pt>
                <c:pt idx="478">
                  <c:v>68.399999999999991</c:v>
                </c:pt>
                <c:pt idx="479">
                  <c:v>68.399999999999991</c:v>
                </c:pt>
                <c:pt idx="480">
                  <c:v>68.399999999999991</c:v>
                </c:pt>
                <c:pt idx="481">
                  <c:v>68.399999999999991</c:v>
                </c:pt>
                <c:pt idx="482">
                  <c:v>68.399999999999991</c:v>
                </c:pt>
                <c:pt idx="483">
                  <c:v>68.399999999999991</c:v>
                </c:pt>
                <c:pt idx="484">
                  <c:v>68.399999999999991</c:v>
                </c:pt>
                <c:pt idx="485">
                  <c:v>68.399999999999991</c:v>
                </c:pt>
                <c:pt idx="486">
                  <c:v>68.399999999999991</c:v>
                </c:pt>
                <c:pt idx="487">
                  <c:v>68.399999999999991</c:v>
                </c:pt>
                <c:pt idx="488">
                  <c:v>68.399999999999991</c:v>
                </c:pt>
                <c:pt idx="489">
                  <c:v>68.399999999999991</c:v>
                </c:pt>
                <c:pt idx="490">
                  <c:v>68.399999999999991</c:v>
                </c:pt>
                <c:pt idx="491">
                  <c:v>68.399999999999991</c:v>
                </c:pt>
                <c:pt idx="492">
                  <c:v>68.399999999999991</c:v>
                </c:pt>
                <c:pt idx="493">
                  <c:v>68.399999999999991</c:v>
                </c:pt>
                <c:pt idx="494">
                  <c:v>68.399999999999991</c:v>
                </c:pt>
                <c:pt idx="495">
                  <c:v>68.399999999999991</c:v>
                </c:pt>
                <c:pt idx="496">
                  <c:v>68.399999999999991</c:v>
                </c:pt>
                <c:pt idx="497">
                  <c:v>68.399999999999991</c:v>
                </c:pt>
                <c:pt idx="498">
                  <c:v>68.399999999999991</c:v>
                </c:pt>
                <c:pt idx="499">
                  <c:v>68.399999999999991</c:v>
                </c:pt>
                <c:pt idx="500">
                  <c:v>68.399999999999991</c:v>
                </c:pt>
                <c:pt idx="501">
                  <c:v>68.399999999999991</c:v>
                </c:pt>
                <c:pt idx="502">
                  <c:v>68.399999999999991</c:v>
                </c:pt>
                <c:pt idx="503">
                  <c:v>68.399999999999991</c:v>
                </c:pt>
                <c:pt idx="504">
                  <c:v>68.399999999999991</c:v>
                </c:pt>
                <c:pt idx="505">
                  <c:v>68.399999999999991</c:v>
                </c:pt>
                <c:pt idx="506">
                  <c:v>68.399999999999991</c:v>
                </c:pt>
                <c:pt idx="507">
                  <c:v>68.399999999999991</c:v>
                </c:pt>
                <c:pt idx="508">
                  <c:v>68.399999999999991</c:v>
                </c:pt>
                <c:pt idx="509">
                  <c:v>68.399999999999991</c:v>
                </c:pt>
                <c:pt idx="510">
                  <c:v>68.399999999999991</c:v>
                </c:pt>
                <c:pt idx="511">
                  <c:v>68.399999999999991</c:v>
                </c:pt>
                <c:pt idx="512">
                  <c:v>68.399999999999991</c:v>
                </c:pt>
                <c:pt idx="513">
                  <c:v>68.399999999999991</c:v>
                </c:pt>
                <c:pt idx="514">
                  <c:v>68.399999999999991</c:v>
                </c:pt>
                <c:pt idx="515">
                  <c:v>68.399999999999991</c:v>
                </c:pt>
                <c:pt idx="516">
                  <c:v>68.399999999999991</c:v>
                </c:pt>
                <c:pt idx="517">
                  <c:v>68.399999999999991</c:v>
                </c:pt>
                <c:pt idx="518">
                  <c:v>68.399999999999991</c:v>
                </c:pt>
                <c:pt idx="519">
                  <c:v>68.399999999999991</c:v>
                </c:pt>
                <c:pt idx="520">
                  <c:v>68.399999999999991</c:v>
                </c:pt>
                <c:pt idx="521">
                  <c:v>68.399999999999991</c:v>
                </c:pt>
                <c:pt idx="522">
                  <c:v>68.399999999999991</c:v>
                </c:pt>
                <c:pt idx="523">
                  <c:v>68.399999999999991</c:v>
                </c:pt>
                <c:pt idx="524">
                  <c:v>68.399999999999991</c:v>
                </c:pt>
                <c:pt idx="525">
                  <c:v>68.399999999999991</c:v>
                </c:pt>
                <c:pt idx="526">
                  <c:v>68.399999999999991</c:v>
                </c:pt>
                <c:pt idx="527">
                  <c:v>68.399999999999991</c:v>
                </c:pt>
                <c:pt idx="528">
                  <c:v>68.399999999999991</c:v>
                </c:pt>
                <c:pt idx="529">
                  <c:v>68.399999999999991</c:v>
                </c:pt>
                <c:pt idx="530">
                  <c:v>68.399999999999991</c:v>
                </c:pt>
                <c:pt idx="531">
                  <c:v>68.399999999999991</c:v>
                </c:pt>
                <c:pt idx="532">
                  <c:v>68.399999999999991</c:v>
                </c:pt>
                <c:pt idx="533">
                  <c:v>68.399999999999991</c:v>
                </c:pt>
                <c:pt idx="534">
                  <c:v>68.399999999999991</c:v>
                </c:pt>
                <c:pt idx="535">
                  <c:v>68.399999999999991</c:v>
                </c:pt>
                <c:pt idx="536">
                  <c:v>68.399999999999991</c:v>
                </c:pt>
                <c:pt idx="537">
                  <c:v>68.399999999999991</c:v>
                </c:pt>
                <c:pt idx="538">
                  <c:v>68.399999999999991</c:v>
                </c:pt>
                <c:pt idx="539">
                  <c:v>68.399999999999991</c:v>
                </c:pt>
                <c:pt idx="540">
                  <c:v>68.399999999999991</c:v>
                </c:pt>
                <c:pt idx="541">
                  <c:v>68.399999999999991</c:v>
                </c:pt>
                <c:pt idx="542">
                  <c:v>68.399999999999991</c:v>
                </c:pt>
                <c:pt idx="543">
                  <c:v>68.399999999999991</c:v>
                </c:pt>
                <c:pt idx="544">
                  <c:v>68.399999999999991</c:v>
                </c:pt>
                <c:pt idx="545">
                  <c:v>68.399999999999991</c:v>
                </c:pt>
                <c:pt idx="546">
                  <c:v>68.399999999999991</c:v>
                </c:pt>
                <c:pt idx="547">
                  <c:v>68.399999999999991</c:v>
                </c:pt>
                <c:pt idx="548">
                  <c:v>68.399999999999991</c:v>
                </c:pt>
                <c:pt idx="549">
                  <c:v>68.399999999999991</c:v>
                </c:pt>
                <c:pt idx="550">
                  <c:v>68.399999999999991</c:v>
                </c:pt>
                <c:pt idx="551">
                  <c:v>68.399999999999991</c:v>
                </c:pt>
                <c:pt idx="552">
                  <c:v>68.399999999999991</c:v>
                </c:pt>
                <c:pt idx="553">
                  <c:v>68.399999999999991</c:v>
                </c:pt>
                <c:pt idx="554">
                  <c:v>68.399999999999991</c:v>
                </c:pt>
                <c:pt idx="555">
                  <c:v>68.399999999999991</c:v>
                </c:pt>
                <c:pt idx="556">
                  <c:v>68.399999999999991</c:v>
                </c:pt>
                <c:pt idx="557">
                  <c:v>68.399999999999991</c:v>
                </c:pt>
                <c:pt idx="558">
                  <c:v>68.399999999999991</c:v>
                </c:pt>
                <c:pt idx="559">
                  <c:v>68.399999999999991</c:v>
                </c:pt>
                <c:pt idx="560">
                  <c:v>68.399999999999991</c:v>
                </c:pt>
                <c:pt idx="561">
                  <c:v>68.399999999999991</c:v>
                </c:pt>
                <c:pt idx="562">
                  <c:v>68.399999999999991</c:v>
                </c:pt>
                <c:pt idx="563">
                  <c:v>68.399999999999991</c:v>
                </c:pt>
                <c:pt idx="564">
                  <c:v>68.399999999999991</c:v>
                </c:pt>
                <c:pt idx="565">
                  <c:v>68.399999999999991</c:v>
                </c:pt>
                <c:pt idx="566">
                  <c:v>68.399999999999991</c:v>
                </c:pt>
                <c:pt idx="567">
                  <c:v>68.399999999999991</c:v>
                </c:pt>
                <c:pt idx="568">
                  <c:v>68.399999999999991</c:v>
                </c:pt>
                <c:pt idx="569">
                  <c:v>68.399999999999991</c:v>
                </c:pt>
                <c:pt idx="570">
                  <c:v>68.399999999999991</c:v>
                </c:pt>
                <c:pt idx="571">
                  <c:v>68.399999999999991</c:v>
                </c:pt>
                <c:pt idx="572">
                  <c:v>68.399999999999991</c:v>
                </c:pt>
                <c:pt idx="573">
                  <c:v>68.399999999999991</c:v>
                </c:pt>
                <c:pt idx="574">
                  <c:v>68.399999999999991</c:v>
                </c:pt>
                <c:pt idx="575">
                  <c:v>68.399999999999991</c:v>
                </c:pt>
                <c:pt idx="576">
                  <c:v>68.399999999999991</c:v>
                </c:pt>
                <c:pt idx="577">
                  <c:v>68.399999999999991</c:v>
                </c:pt>
                <c:pt idx="578">
                  <c:v>68.399999999999991</c:v>
                </c:pt>
                <c:pt idx="579">
                  <c:v>68.399999999999991</c:v>
                </c:pt>
                <c:pt idx="580">
                  <c:v>68.399999999999991</c:v>
                </c:pt>
                <c:pt idx="581">
                  <c:v>68.399999999999991</c:v>
                </c:pt>
                <c:pt idx="582">
                  <c:v>68.399999999999991</c:v>
                </c:pt>
                <c:pt idx="583">
                  <c:v>68.399999999999991</c:v>
                </c:pt>
                <c:pt idx="584">
                  <c:v>68.399999999999991</c:v>
                </c:pt>
                <c:pt idx="585">
                  <c:v>68.399999999999991</c:v>
                </c:pt>
                <c:pt idx="586">
                  <c:v>68.399999999999991</c:v>
                </c:pt>
                <c:pt idx="587">
                  <c:v>68.399999999999991</c:v>
                </c:pt>
                <c:pt idx="588">
                  <c:v>68.399999999999991</c:v>
                </c:pt>
                <c:pt idx="589">
                  <c:v>68.399999999999991</c:v>
                </c:pt>
                <c:pt idx="590">
                  <c:v>68.399999999999991</c:v>
                </c:pt>
                <c:pt idx="591">
                  <c:v>68.399999999999991</c:v>
                </c:pt>
                <c:pt idx="592">
                  <c:v>68.399999999999991</c:v>
                </c:pt>
                <c:pt idx="593">
                  <c:v>68.399999999999991</c:v>
                </c:pt>
                <c:pt idx="594">
                  <c:v>68.399999999999991</c:v>
                </c:pt>
                <c:pt idx="595">
                  <c:v>68.399999999999991</c:v>
                </c:pt>
                <c:pt idx="596">
                  <c:v>68.399999999999991</c:v>
                </c:pt>
                <c:pt idx="597">
                  <c:v>68.399999999999991</c:v>
                </c:pt>
                <c:pt idx="598">
                  <c:v>68.399999999999991</c:v>
                </c:pt>
                <c:pt idx="599">
                  <c:v>68.399999999999991</c:v>
                </c:pt>
                <c:pt idx="600">
                  <c:v>68.399999999999991</c:v>
                </c:pt>
                <c:pt idx="601">
                  <c:v>68.399999999999991</c:v>
                </c:pt>
                <c:pt idx="602">
                  <c:v>68.399999999999991</c:v>
                </c:pt>
                <c:pt idx="603">
                  <c:v>68.399999999999991</c:v>
                </c:pt>
                <c:pt idx="604">
                  <c:v>68.399999999999991</c:v>
                </c:pt>
                <c:pt idx="605">
                  <c:v>68.399999999999991</c:v>
                </c:pt>
                <c:pt idx="606">
                  <c:v>68.399999999999991</c:v>
                </c:pt>
                <c:pt idx="607">
                  <c:v>68.399999999999991</c:v>
                </c:pt>
                <c:pt idx="608">
                  <c:v>68.399999999999991</c:v>
                </c:pt>
                <c:pt idx="609">
                  <c:v>68.399999999999991</c:v>
                </c:pt>
                <c:pt idx="610">
                  <c:v>68.399999999999991</c:v>
                </c:pt>
                <c:pt idx="611">
                  <c:v>68.399999999999991</c:v>
                </c:pt>
                <c:pt idx="612">
                  <c:v>68.399999999999991</c:v>
                </c:pt>
                <c:pt idx="613">
                  <c:v>68.399999999999991</c:v>
                </c:pt>
                <c:pt idx="614">
                  <c:v>68.399999999999991</c:v>
                </c:pt>
                <c:pt idx="615">
                  <c:v>68.399999999999991</c:v>
                </c:pt>
                <c:pt idx="616">
                  <c:v>68.399999999999991</c:v>
                </c:pt>
                <c:pt idx="617">
                  <c:v>68.399999999999991</c:v>
                </c:pt>
                <c:pt idx="618">
                  <c:v>68.399999999999991</c:v>
                </c:pt>
                <c:pt idx="619">
                  <c:v>68.399999999999991</c:v>
                </c:pt>
                <c:pt idx="620">
                  <c:v>68.399999999999991</c:v>
                </c:pt>
                <c:pt idx="621">
                  <c:v>68.399999999999991</c:v>
                </c:pt>
                <c:pt idx="622">
                  <c:v>68.399999999999991</c:v>
                </c:pt>
                <c:pt idx="623">
                  <c:v>68.399999999999991</c:v>
                </c:pt>
                <c:pt idx="624">
                  <c:v>68.399999999999991</c:v>
                </c:pt>
                <c:pt idx="625">
                  <c:v>68.399999999999991</c:v>
                </c:pt>
                <c:pt idx="626">
                  <c:v>68.399999999999991</c:v>
                </c:pt>
                <c:pt idx="627">
                  <c:v>68.399999999999991</c:v>
                </c:pt>
                <c:pt idx="628">
                  <c:v>68.399999999999991</c:v>
                </c:pt>
                <c:pt idx="629">
                  <c:v>68.399999999999991</c:v>
                </c:pt>
                <c:pt idx="630">
                  <c:v>68.399999999999991</c:v>
                </c:pt>
                <c:pt idx="631">
                  <c:v>68.399999999999991</c:v>
                </c:pt>
                <c:pt idx="632">
                  <c:v>68.399999999999991</c:v>
                </c:pt>
                <c:pt idx="633">
                  <c:v>68.399999999999991</c:v>
                </c:pt>
                <c:pt idx="634">
                  <c:v>68.399999999999991</c:v>
                </c:pt>
                <c:pt idx="635">
                  <c:v>68.399999999999991</c:v>
                </c:pt>
                <c:pt idx="636">
                  <c:v>68.399999999999991</c:v>
                </c:pt>
                <c:pt idx="637">
                  <c:v>68.399999999999991</c:v>
                </c:pt>
                <c:pt idx="638">
                  <c:v>68.399999999999991</c:v>
                </c:pt>
                <c:pt idx="639">
                  <c:v>68.399999999999991</c:v>
                </c:pt>
                <c:pt idx="640">
                  <c:v>68.399999999999991</c:v>
                </c:pt>
                <c:pt idx="641">
                  <c:v>68.399999999999991</c:v>
                </c:pt>
                <c:pt idx="642">
                  <c:v>68.399999999999991</c:v>
                </c:pt>
                <c:pt idx="643">
                  <c:v>68.399999999999991</c:v>
                </c:pt>
                <c:pt idx="644">
                  <c:v>68.399999999999991</c:v>
                </c:pt>
                <c:pt idx="645">
                  <c:v>68.399999999999991</c:v>
                </c:pt>
                <c:pt idx="646">
                  <c:v>68.399999999999991</c:v>
                </c:pt>
                <c:pt idx="647">
                  <c:v>68.399999999999991</c:v>
                </c:pt>
                <c:pt idx="648">
                  <c:v>68.399999999999991</c:v>
                </c:pt>
                <c:pt idx="649">
                  <c:v>68.399999999999991</c:v>
                </c:pt>
                <c:pt idx="650">
                  <c:v>68.399999999999991</c:v>
                </c:pt>
                <c:pt idx="651">
                  <c:v>68.399999999999991</c:v>
                </c:pt>
                <c:pt idx="652">
                  <c:v>68.399999999999991</c:v>
                </c:pt>
                <c:pt idx="653">
                  <c:v>68.399999999999991</c:v>
                </c:pt>
                <c:pt idx="654">
                  <c:v>68.399999999999991</c:v>
                </c:pt>
                <c:pt idx="655">
                  <c:v>68.399999999999991</c:v>
                </c:pt>
                <c:pt idx="656">
                  <c:v>68.399999999999991</c:v>
                </c:pt>
                <c:pt idx="657">
                  <c:v>68.399999999999991</c:v>
                </c:pt>
                <c:pt idx="658">
                  <c:v>68.399999999999991</c:v>
                </c:pt>
                <c:pt idx="659">
                  <c:v>68.399999999999991</c:v>
                </c:pt>
                <c:pt idx="660">
                  <c:v>68.399999999999991</c:v>
                </c:pt>
                <c:pt idx="661">
                  <c:v>68.399999999999991</c:v>
                </c:pt>
                <c:pt idx="662">
                  <c:v>68.399999999999991</c:v>
                </c:pt>
                <c:pt idx="663">
                  <c:v>68.399999999999991</c:v>
                </c:pt>
                <c:pt idx="664">
                  <c:v>68.399999999999991</c:v>
                </c:pt>
                <c:pt idx="665">
                  <c:v>68.399999999999991</c:v>
                </c:pt>
                <c:pt idx="666">
                  <c:v>68.399999999999991</c:v>
                </c:pt>
                <c:pt idx="667">
                  <c:v>68.399999999999991</c:v>
                </c:pt>
                <c:pt idx="668">
                  <c:v>68.399999999999991</c:v>
                </c:pt>
                <c:pt idx="669">
                  <c:v>68.399999999999991</c:v>
                </c:pt>
                <c:pt idx="670">
                  <c:v>68.399999999999991</c:v>
                </c:pt>
                <c:pt idx="671">
                  <c:v>68.399999999999991</c:v>
                </c:pt>
                <c:pt idx="672">
                  <c:v>68.399999999999991</c:v>
                </c:pt>
                <c:pt idx="673">
                  <c:v>68.399999999999991</c:v>
                </c:pt>
                <c:pt idx="674">
                  <c:v>68.399999999999991</c:v>
                </c:pt>
                <c:pt idx="675">
                  <c:v>68.399999999999991</c:v>
                </c:pt>
                <c:pt idx="676">
                  <c:v>68.399999999999991</c:v>
                </c:pt>
                <c:pt idx="677">
                  <c:v>68.399999999999991</c:v>
                </c:pt>
                <c:pt idx="678">
                  <c:v>68.399999999999991</c:v>
                </c:pt>
                <c:pt idx="679">
                  <c:v>68.399999999999991</c:v>
                </c:pt>
                <c:pt idx="680">
                  <c:v>68.399999999999991</c:v>
                </c:pt>
                <c:pt idx="681">
                  <c:v>68.399999999999991</c:v>
                </c:pt>
                <c:pt idx="682">
                  <c:v>68.399999999999991</c:v>
                </c:pt>
                <c:pt idx="683">
                  <c:v>68.399999999999991</c:v>
                </c:pt>
                <c:pt idx="684">
                  <c:v>68.399999999999991</c:v>
                </c:pt>
                <c:pt idx="685">
                  <c:v>68.399999999999991</c:v>
                </c:pt>
                <c:pt idx="686">
                  <c:v>68.399999999999991</c:v>
                </c:pt>
                <c:pt idx="687">
                  <c:v>68.399999999999991</c:v>
                </c:pt>
                <c:pt idx="688">
                  <c:v>68.399999999999991</c:v>
                </c:pt>
                <c:pt idx="689">
                  <c:v>68.399999999999991</c:v>
                </c:pt>
                <c:pt idx="690">
                  <c:v>68.399999999999991</c:v>
                </c:pt>
                <c:pt idx="691">
                  <c:v>68.399999999999991</c:v>
                </c:pt>
                <c:pt idx="692">
                  <c:v>68.399999999999991</c:v>
                </c:pt>
                <c:pt idx="693">
                  <c:v>68.399999999999991</c:v>
                </c:pt>
                <c:pt idx="694">
                  <c:v>68.399999999999991</c:v>
                </c:pt>
                <c:pt idx="695">
                  <c:v>68.399999999999991</c:v>
                </c:pt>
                <c:pt idx="696">
                  <c:v>68.399999999999991</c:v>
                </c:pt>
                <c:pt idx="697">
                  <c:v>68.399999999999991</c:v>
                </c:pt>
                <c:pt idx="698">
                  <c:v>68.399999999999991</c:v>
                </c:pt>
                <c:pt idx="699">
                  <c:v>68.399999999999991</c:v>
                </c:pt>
                <c:pt idx="700">
                  <c:v>68.399999999999991</c:v>
                </c:pt>
                <c:pt idx="701">
                  <c:v>68.399999999999991</c:v>
                </c:pt>
                <c:pt idx="702">
                  <c:v>68.399999999999991</c:v>
                </c:pt>
                <c:pt idx="703">
                  <c:v>68.399999999999991</c:v>
                </c:pt>
                <c:pt idx="704">
                  <c:v>68.399999999999991</c:v>
                </c:pt>
                <c:pt idx="705">
                  <c:v>68.399999999999991</c:v>
                </c:pt>
                <c:pt idx="706">
                  <c:v>68.399999999999991</c:v>
                </c:pt>
                <c:pt idx="707">
                  <c:v>68.399999999999991</c:v>
                </c:pt>
                <c:pt idx="708">
                  <c:v>68.399999999999991</c:v>
                </c:pt>
                <c:pt idx="709">
                  <c:v>68.399999999999991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7-4307-BFC3-EAB753EEA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423840"/>
        <c:axId val="569424624"/>
      </c:lineChart>
      <c:catAx>
        <c:axId val="569423840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9424624"/>
        <c:crosses val="autoZero"/>
        <c:auto val="0"/>
        <c:lblAlgn val="ctr"/>
        <c:lblOffset val="100"/>
        <c:noMultiLvlLbl val="0"/>
      </c:catAx>
      <c:valAx>
        <c:axId val="569424624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942384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4803149606299213" l="0" r="0" t="0.74803149606299213" header="0.31496062992125984" footer="0.31496062992125984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阪上班　日別予想作業</a:t>
            </a:r>
            <a:r>
              <a:rPr lang="ja-JP" altLang="en-US"/>
              <a:t>スペース</a:t>
            </a:r>
            <a:endParaRPr lang="ja-JP"/>
          </a:p>
        </c:rich>
      </c:tx>
      <c:layout>
        <c:manualLayout>
          <c:xMode val="edge"/>
          <c:yMode val="edge"/>
          <c:x val="0.85822708764779931"/>
          <c:y val="3.05504101385156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4189629629629623E-3"/>
          <c:y val="0.12132302656978063"/>
          <c:w val="0.98702359259259276"/>
          <c:h val="0.75212301337188925"/>
        </c:manualLayout>
      </c:layout>
      <c:areaChart>
        <c:grouping val="standard"/>
        <c:varyColors val="0"/>
        <c:ser>
          <c:idx val="0"/>
          <c:order val="0"/>
          <c:tx>
            <c:v>阪上班　占有面積</c:v>
          </c:tx>
          <c:spPr>
            <a:solidFill>
              <a:srgbClr val="FFFF66"/>
            </a:solidFill>
            <a:ln>
              <a:solidFill>
                <a:schemeClr val="bg1"/>
              </a:soli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阪上班!$OP$312:$APW$312</c:f>
              <c:numCache>
                <c:formatCode>0%</c:formatCode>
                <c:ptCount val="710"/>
                <c:pt idx="0">
                  <c:v>0.56209108402822316</c:v>
                </c:pt>
                <c:pt idx="1">
                  <c:v>0.56209108402822316</c:v>
                </c:pt>
                <c:pt idx="2">
                  <c:v>0.49281590763309813</c:v>
                </c:pt>
                <c:pt idx="3">
                  <c:v>0.49281590763309813</c:v>
                </c:pt>
                <c:pt idx="4">
                  <c:v>0.49281590763309813</c:v>
                </c:pt>
                <c:pt idx="5">
                  <c:v>0.49281590763309813</c:v>
                </c:pt>
                <c:pt idx="6">
                  <c:v>0.37094291212315583</c:v>
                </c:pt>
                <c:pt idx="7">
                  <c:v>0.37094291212315583</c:v>
                </c:pt>
                <c:pt idx="8">
                  <c:v>0.37094291212315583</c:v>
                </c:pt>
                <c:pt idx="9">
                  <c:v>0.37094291212315583</c:v>
                </c:pt>
                <c:pt idx="10">
                  <c:v>0.37094291212315583</c:v>
                </c:pt>
                <c:pt idx="11">
                  <c:v>0.37094291212315583</c:v>
                </c:pt>
                <c:pt idx="12">
                  <c:v>0.37094291212315583</c:v>
                </c:pt>
                <c:pt idx="13">
                  <c:v>0.16311738293778061</c:v>
                </c:pt>
                <c:pt idx="14">
                  <c:v>0.16311738293778061</c:v>
                </c:pt>
                <c:pt idx="15">
                  <c:v>0.16311738293778061</c:v>
                </c:pt>
                <c:pt idx="16">
                  <c:v>0.27793457344451566</c:v>
                </c:pt>
                <c:pt idx="17">
                  <c:v>0.27793457344451566</c:v>
                </c:pt>
                <c:pt idx="18">
                  <c:v>0.27793457344451566</c:v>
                </c:pt>
                <c:pt idx="19">
                  <c:v>0.27793457344451566</c:v>
                </c:pt>
                <c:pt idx="20">
                  <c:v>0.27793457344451566</c:v>
                </c:pt>
                <c:pt idx="21">
                  <c:v>0.27793457344451566</c:v>
                </c:pt>
                <c:pt idx="22">
                  <c:v>0.27793457344451566</c:v>
                </c:pt>
                <c:pt idx="23">
                  <c:v>0.27793457344451566</c:v>
                </c:pt>
                <c:pt idx="24">
                  <c:v>0.27793457344451566</c:v>
                </c:pt>
                <c:pt idx="25">
                  <c:v>0.20481077613855031</c:v>
                </c:pt>
                <c:pt idx="26">
                  <c:v>0.20481077613855031</c:v>
                </c:pt>
                <c:pt idx="27">
                  <c:v>0.20481077613855031</c:v>
                </c:pt>
                <c:pt idx="28">
                  <c:v>0.20481077613855031</c:v>
                </c:pt>
                <c:pt idx="29">
                  <c:v>0.3010262989095574</c:v>
                </c:pt>
                <c:pt idx="30">
                  <c:v>0.3010262989095574</c:v>
                </c:pt>
                <c:pt idx="31">
                  <c:v>0.26161642078255293</c:v>
                </c:pt>
                <c:pt idx="32">
                  <c:v>0.26161642078255293</c:v>
                </c:pt>
                <c:pt idx="33">
                  <c:v>0.26161642078255293</c:v>
                </c:pt>
                <c:pt idx="34">
                  <c:v>0.26161642078255293</c:v>
                </c:pt>
                <c:pt idx="35">
                  <c:v>0.34179602309172546</c:v>
                </c:pt>
                <c:pt idx="36">
                  <c:v>0.28438742783835791</c:v>
                </c:pt>
                <c:pt idx="37">
                  <c:v>0.28438742783835791</c:v>
                </c:pt>
                <c:pt idx="38">
                  <c:v>0.28438742783835791</c:v>
                </c:pt>
                <c:pt idx="39">
                  <c:v>0.28438742783835791</c:v>
                </c:pt>
                <c:pt idx="40">
                  <c:v>0.28438742783835791</c:v>
                </c:pt>
                <c:pt idx="41">
                  <c:v>0.23146889031430404</c:v>
                </c:pt>
                <c:pt idx="42">
                  <c:v>0.23146889031430404</c:v>
                </c:pt>
                <c:pt idx="43">
                  <c:v>0.23146889031430404</c:v>
                </c:pt>
                <c:pt idx="44">
                  <c:v>0.24946760744066707</c:v>
                </c:pt>
                <c:pt idx="45">
                  <c:v>0.45055805003207183</c:v>
                </c:pt>
                <c:pt idx="46">
                  <c:v>0.45055805003207183</c:v>
                </c:pt>
                <c:pt idx="47">
                  <c:v>0.45055805003207183</c:v>
                </c:pt>
                <c:pt idx="48">
                  <c:v>0.57654906991661314</c:v>
                </c:pt>
                <c:pt idx="49">
                  <c:v>0.57654906991661314</c:v>
                </c:pt>
                <c:pt idx="50">
                  <c:v>0.57654906991661314</c:v>
                </c:pt>
                <c:pt idx="51">
                  <c:v>0.57654906991661314</c:v>
                </c:pt>
                <c:pt idx="52">
                  <c:v>0.59579217447081456</c:v>
                </c:pt>
                <c:pt idx="53">
                  <c:v>0.59579217447081456</c:v>
                </c:pt>
                <c:pt idx="54">
                  <c:v>0.59579217447081456</c:v>
                </c:pt>
                <c:pt idx="55">
                  <c:v>0.59579217447081456</c:v>
                </c:pt>
                <c:pt idx="56">
                  <c:v>0.59579217447081456</c:v>
                </c:pt>
                <c:pt idx="57">
                  <c:v>0.59579217447081456</c:v>
                </c:pt>
                <c:pt idx="58">
                  <c:v>0.46980115458627325</c:v>
                </c:pt>
                <c:pt idx="59">
                  <c:v>0.51549711353431682</c:v>
                </c:pt>
                <c:pt idx="60">
                  <c:v>0.51549711353431682</c:v>
                </c:pt>
                <c:pt idx="61">
                  <c:v>0.51549711353431682</c:v>
                </c:pt>
                <c:pt idx="62">
                  <c:v>0.51549711353431682</c:v>
                </c:pt>
                <c:pt idx="63">
                  <c:v>0.51549711353431682</c:v>
                </c:pt>
                <c:pt idx="64">
                  <c:v>0.51549711353431682</c:v>
                </c:pt>
                <c:pt idx="65">
                  <c:v>0.49647209749839638</c:v>
                </c:pt>
                <c:pt idx="66">
                  <c:v>0.49647209749839638</c:v>
                </c:pt>
                <c:pt idx="67">
                  <c:v>0.51956382296343806</c:v>
                </c:pt>
                <c:pt idx="68">
                  <c:v>0.51956382296343806</c:v>
                </c:pt>
                <c:pt idx="69">
                  <c:v>0.51956382296343806</c:v>
                </c:pt>
                <c:pt idx="70">
                  <c:v>0.54188582424631171</c:v>
                </c:pt>
                <c:pt idx="71">
                  <c:v>0.54188582424631171</c:v>
                </c:pt>
                <c:pt idx="72">
                  <c:v>0.53098139833226421</c:v>
                </c:pt>
                <c:pt idx="73">
                  <c:v>0.53098139833226421</c:v>
                </c:pt>
                <c:pt idx="74">
                  <c:v>0.53098139833226421</c:v>
                </c:pt>
                <c:pt idx="75">
                  <c:v>0.53098139833226421</c:v>
                </c:pt>
                <c:pt idx="76">
                  <c:v>0.5473380372033354</c:v>
                </c:pt>
                <c:pt idx="77">
                  <c:v>0.45837075048107756</c:v>
                </c:pt>
                <c:pt idx="78">
                  <c:v>0.45837075048107756</c:v>
                </c:pt>
                <c:pt idx="79">
                  <c:v>0.45837075048107756</c:v>
                </c:pt>
                <c:pt idx="80">
                  <c:v>0.42655548428479795</c:v>
                </c:pt>
                <c:pt idx="81">
                  <c:v>0.42655548428479795</c:v>
                </c:pt>
                <c:pt idx="82">
                  <c:v>0.42655548428479795</c:v>
                </c:pt>
                <c:pt idx="83">
                  <c:v>0.43771648492623477</c:v>
                </c:pt>
                <c:pt idx="84">
                  <c:v>0.46080821039127645</c:v>
                </c:pt>
                <c:pt idx="85">
                  <c:v>0.44445157152020526</c:v>
                </c:pt>
                <c:pt idx="86">
                  <c:v>0.44445157152020526</c:v>
                </c:pt>
                <c:pt idx="87">
                  <c:v>0.44445157152020526</c:v>
                </c:pt>
                <c:pt idx="88">
                  <c:v>0.45561257216164203</c:v>
                </c:pt>
                <c:pt idx="89">
                  <c:v>0.45561257216164203</c:v>
                </c:pt>
                <c:pt idx="90">
                  <c:v>0.45561257216164203</c:v>
                </c:pt>
                <c:pt idx="91">
                  <c:v>0.45561257216164203</c:v>
                </c:pt>
                <c:pt idx="92">
                  <c:v>0.45561257216164203</c:v>
                </c:pt>
                <c:pt idx="93">
                  <c:v>0.47870429762668376</c:v>
                </c:pt>
                <c:pt idx="94">
                  <c:v>0.47870429762668376</c:v>
                </c:pt>
                <c:pt idx="95">
                  <c:v>0.48986529826812064</c:v>
                </c:pt>
                <c:pt idx="96">
                  <c:v>0.48986529826812064</c:v>
                </c:pt>
                <c:pt idx="97">
                  <c:v>0.48986529826812064</c:v>
                </c:pt>
                <c:pt idx="98">
                  <c:v>0.48986529826812064</c:v>
                </c:pt>
                <c:pt idx="99">
                  <c:v>0.48986529826812064</c:v>
                </c:pt>
                <c:pt idx="100">
                  <c:v>0.48986529826812064</c:v>
                </c:pt>
                <c:pt idx="101">
                  <c:v>0.42059012187299555</c:v>
                </c:pt>
                <c:pt idx="102">
                  <c:v>0.38710711994868507</c:v>
                </c:pt>
                <c:pt idx="103">
                  <c:v>0.38710711994868507</c:v>
                </c:pt>
                <c:pt idx="104">
                  <c:v>0.38710711994868507</c:v>
                </c:pt>
                <c:pt idx="105">
                  <c:v>0.38710711994868507</c:v>
                </c:pt>
                <c:pt idx="106">
                  <c:v>0.45407312379730597</c:v>
                </c:pt>
                <c:pt idx="107">
                  <c:v>0.45407312379730597</c:v>
                </c:pt>
                <c:pt idx="108">
                  <c:v>0.45407312379730597</c:v>
                </c:pt>
                <c:pt idx="109">
                  <c:v>0.45407312379730597</c:v>
                </c:pt>
                <c:pt idx="110">
                  <c:v>0.45407312379730597</c:v>
                </c:pt>
                <c:pt idx="111">
                  <c:v>0.45407312379730597</c:v>
                </c:pt>
                <c:pt idx="112">
                  <c:v>0.45407312379730597</c:v>
                </c:pt>
                <c:pt idx="113">
                  <c:v>0.38710711994868507</c:v>
                </c:pt>
                <c:pt idx="114">
                  <c:v>0.38710711994868507</c:v>
                </c:pt>
                <c:pt idx="115">
                  <c:v>0.38710711994868507</c:v>
                </c:pt>
                <c:pt idx="116">
                  <c:v>0.38710711994868507</c:v>
                </c:pt>
                <c:pt idx="117">
                  <c:v>0.38710711994868507</c:v>
                </c:pt>
                <c:pt idx="118">
                  <c:v>0.38710711994868507</c:v>
                </c:pt>
                <c:pt idx="119">
                  <c:v>0.53559974342527261</c:v>
                </c:pt>
                <c:pt idx="120">
                  <c:v>0.50833867864015392</c:v>
                </c:pt>
                <c:pt idx="121">
                  <c:v>0.45253367543296985</c:v>
                </c:pt>
                <c:pt idx="122">
                  <c:v>0.45253367543296985</c:v>
                </c:pt>
                <c:pt idx="123">
                  <c:v>0.45253367543296985</c:v>
                </c:pt>
                <c:pt idx="124">
                  <c:v>0.45253367543296985</c:v>
                </c:pt>
                <c:pt idx="125">
                  <c:v>0.45253367543296985</c:v>
                </c:pt>
                <c:pt idx="126">
                  <c:v>0.45253367543296985</c:v>
                </c:pt>
                <c:pt idx="127">
                  <c:v>0.39672867222578578</c:v>
                </c:pt>
                <c:pt idx="128">
                  <c:v>0.39672867222578578</c:v>
                </c:pt>
                <c:pt idx="129">
                  <c:v>0.39672867222578578</c:v>
                </c:pt>
                <c:pt idx="130">
                  <c:v>0.39672867222578578</c:v>
                </c:pt>
                <c:pt idx="131">
                  <c:v>0.39672867222578578</c:v>
                </c:pt>
                <c:pt idx="132">
                  <c:v>0.4897370109044259</c:v>
                </c:pt>
                <c:pt idx="133">
                  <c:v>0.4897370109044259</c:v>
                </c:pt>
                <c:pt idx="134">
                  <c:v>0.4897370109044259</c:v>
                </c:pt>
                <c:pt idx="135">
                  <c:v>0.4897370109044259</c:v>
                </c:pt>
                <c:pt idx="136">
                  <c:v>0.4897370109044259</c:v>
                </c:pt>
                <c:pt idx="137">
                  <c:v>0.4897370109044259</c:v>
                </c:pt>
                <c:pt idx="138">
                  <c:v>0.4897370109044259</c:v>
                </c:pt>
                <c:pt idx="139">
                  <c:v>0.4897370109044259</c:v>
                </c:pt>
                <c:pt idx="140">
                  <c:v>0.4897370109044259</c:v>
                </c:pt>
                <c:pt idx="141">
                  <c:v>0.4897370109044259</c:v>
                </c:pt>
                <c:pt idx="142">
                  <c:v>0.51943553559974343</c:v>
                </c:pt>
                <c:pt idx="143">
                  <c:v>0.51943553559974343</c:v>
                </c:pt>
                <c:pt idx="144">
                  <c:v>0.39627966645285434</c:v>
                </c:pt>
                <c:pt idx="145">
                  <c:v>0.39627966645285434</c:v>
                </c:pt>
                <c:pt idx="146">
                  <c:v>0.39627966645285434</c:v>
                </c:pt>
                <c:pt idx="147">
                  <c:v>0.35779345734445156</c:v>
                </c:pt>
                <c:pt idx="148">
                  <c:v>0.42514432328415647</c:v>
                </c:pt>
                <c:pt idx="149">
                  <c:v>0.42514432328415647</c:v>
                </c:pt>
                <c:pt idx="150">
                  <c:v>0.42514432328415647</c:v>
                </c:pt>
                <c:pt idx="151">
                  <c:v>0.42514432328415647</c:v>
                </c:pt>
                <c:pt idx="152">
                  <c:v>0.42514432328415647</c:v>
                </c:pt>
                <c:pt idx="153">
                  <c:v>0.53932007697241824</c:v>
                </c:pt>
                <c:pt idx="154">
                  <c:v>0.53932007697241824</c:v>
                </c:pt>
                <c:pt idx="155">
                  <c:v>0.53932007697241824</c:v>
                </c:pt>
                <c:pt idx="156">
                  <c:v>0.53932007697241824</c:v>
                </c:pt>
                <c:pt idx="157">
                  <c:v>0.6900577293136626</c:v>
                </c:pt>
                <c:pt idx="158">
                  <c:v>0.71975625400898002</c:v>
                </c:pt>
                <c:pt idx="159">
                  <c:v>0.71975625400898002</c:v>
                </c:pt>
                <c:pt idx="160">
                  <c:v>0.71975625400898002</c:v>
                </c:pt>
                <c:pt idx="161">
                  <c:v>0.71975625400898002</c:v>
                </c:pt>
                <c:pt idx="162">
                  <c:v>0.71975625400898002</c:v>
                </c:pt>
                <c:pt idx="163">
                  <c:v>0.71975625400898002</c:v>
                </c:pt>
                <c:pt idx="164">
                  <c:v>0.71975625400898002</c:v>
                </c:pt>
                <c:pt idx="165">
                  <c:v>0.71975625400898002</c:v>
                </c:pt>
                <c:pt idx="166">
                  <c:v>0.71975625400898002</c:v>
                </c:pt>
                <c:pt idx="167">
                  <c:v>0.71975625400898002</c:v>
                </c:pt>
                <c:pt idx="168">
                  <c:v>0.65561257216164204</c:v>
                </c:pt>
                <c:pt idx="169">
                  <c:v>0.65561257216164204</c:v>
                </c:pt>
                <c:pt idx="170">
                  <c:v>0.58826170622193708</c:v>
                </c:pt>
                <c:pt idx="171">
                  <c:v>0.58826170622193708</c:v>
                </c:pt>
                <c:pt idx="172">
                  <c:v>0.58826170622193708</c:v>
                </c:pt>
                <c:pt idx="173">
                  <c:v>0.58826170622193708</c:v>
                </c:pt>
                <c:pt idx="174">
                  <c:v>0.52886465683130213</c:v>
                </c:pt>
                <c:pt idx="175">
                  <c:v>0.66933932007697239</c:v>
                </c:pt>
                <c:pt idx="176">
                  <c:v>0.66933932007697239</c:v>
                </c:pt>
                <c:pt idx="177">
                  <c:v>0.69948685054522131</c:v>
                </c:pt>
                <c:pt idx="178">
                  <c:v>0.66459268762026935</c:v>
                </c:pt>
                <c:pt idx="179">
                  <c:v>0.66459268762026935</c:v>
                </c:pt>
                <c:pt idx="180">
                  <c:v>0.66459268762026935</c:v>
                </c:pt>
                <c:pt idx="181">
                  <c:v>0.66459268762026935</c:v>
                </c:pt>
                <c:pt idx="182">
                  <c:v>0.66459268762026935</c:v>
                </c:pt>
                <c:pt idx="183">
                  <c:v>0.66459268762026935</c:v>
                </c:pt>
                <c:pt idx="184">
                  <c:v>0.66459268762026935</c:v>
                </c:pt>
                <c:pt idx="185">
                  <c:v>0.68742783835792176</c:v>
                </c:pt>
                <c:pt idx="186">
                  <c:v>0.68742783835792176</c:v>
                </c:pt>
                <c:pt idx="187">
                  <c:v>0.68742783835792176</c:v>
                </c:pt>
                <c:pt idx="188">
                  <c:v>0.71552277100705586</c:v>
                </c:pt>
                <c:pt idx="189">
                  <c:v>0.71552277100705586</c:v>
                </c:pt>
                <c:pt idx="190">
                  <c:v>0.71552277100705586</c:v>
                </c:pt>
                <c:pt idx="191">
                  <c:v>0.74567030147530466</c:v>
                </c:pt>
                <c:pt idx="192">
                  <c:v>0.74567030147530466</c:v>
                </c:pt>
                <c:pt idx="193">
                  <c:v>0.74567030147530466</c:v>
                </c:pt>
                <c:pt idx="194">
                  <c:v>0.74567030147530466</c:v>
                </c:pt>
                <c:pt idx="195">
                  <c:v>0.74567030147530466</c:v>
                </c:pt>
                <c:pt idx="196">
                  <c:v>0.78909557408595243</c:v>
                </c:pt>
                <c:pt idx="197">
                  <c:v>0.86478511866581131</c:v>
                </c:pt>
                <c:pt idx="198">
                  <c:v>0.86478511866581131</c:v>
                </c:pt>
                <c:pt idx="199">
                  <c:v>0.86478511866581131</c:v>
                </c:pt>
                <c:pt idx="200">
                  <c:v>0.86478511866581131</c:v>
                </c:pt>
                <c:pt idx="201">
                  <c:v>0.86478511866581131</c:v>
                </c:pt>
                <c:pt idx="202">
                  <c:v>0.86478511866581131</c:v>
                </c:pt>
                <c:pt idx="203">
                  <c:v>0.86478511866581131</c:v>
                </c:pt>
                <c:pt idx="204">
                  <c:v>0.86478511866581131</c:v>
                </c:pt>
                <c:pt idx="205">
                  <c:v>0.86478511866581131</c:v>
                </c:pt>
                <c:pt idx="206">
                  <c:v>0.86478511866581131</c:v>
                </c:pt>
                <c:pt idx="207">
                  <c:v>0.86478511866581131</c:v>
                </c:pt>
                <c:pt idx="208">
                  <c:v>0.86478511866581131</c:v>
                </c:pt>
                <c:pt idx="209">
                  <c:v>0.86478511866581131</c:v>
                </c:pt>
                <c:pt idx="210">
                  <c:v>0.86478511866581131</c:v>
                </c:pt>
                <c:pt idx="211">
                  <c:v>0.95465041693393193</c:v>
                </c:pt>
                <c:pt idx="212">
                  <c:v>0.89692110327132779</c:v>
                </c:pt>
                <c:pt idx="213">
                  <c:v>0.89692110327132779</c:v>
                </c:pt>
                <c:pt idx="214">
                  <c:v>0.83662604233482996</c:v>
                </c:pt>
                <c:pt idx="215">
                  <c:v>0.83662604233482996</c:v>
                </c:pt>
                <c:pt idx="216">
                  <c:v>0.83662604233482996</c:v>
                </c:pt>
                <c:pt idx="217">
                  <c:v>0.83662604233482996</c:v>
                </c:pt>
                <c:pt idx="218">
                  <c:v>0.83662604233482996</c:v>
                </c:pt>
                <c:pt idx="219">
                  <c:v>0.86472097498396405</c:v>
                </c:pt>
                <c:pt idx="220">
                  <c:v>0.86472097498396405</c:v>
                </c:pt>
                <c:pt idx="221">
                  <c:v>0.86472097498396405</c:v>
                </c:pt>
                <c:pt idx="222">
                  <c:v>0.86472097498396405</c:v>
                </c:pt>
                <c:pt idx="223">
                  <c:v>0.86472097498396405</c:v>
                </c:pt>
                <c:pt idx="224">
                  <c:v>0.86472097498396405</c:v>
                </c:pt>
                <c:pt idx="225">
                  <c:v>0.87985888389993572</c:v>
                </c:pt>
                <c:pt idx="226">
                  <c:v>0.61719050673508657</c:v>
                </c:pt>
                <c:pt idx="227">
                  <c:v>0.61719050673508657</c:v>
                </c:pt>
                <c:pt idx="228">
                  <c:v>0.63226427196921109</c:v>
                </c:pt>
                <c:pt idx="229">
                  <c:v>0.63226427196921109</c:v>
                </c:pt>
                <c:pt idx="230">
                  <c:v>0.63226427196921109</c:v>
                </c:pt>
                <c:pt idx="231">
                  <c:v>0.63226427196921109</c:v>
                </c:pt>
                <c:pt idx="232">
                  <c:v>0.63226427196921109</c:v>
                </c:pt>
                <c:pt idx="233">
                  <c:v>0.63226427196921109</c:v>
                </c:pt>
                <c:pt idx="234">
                  <c:v>0.63226427196921109</c:v>
                </c:pt>
                <c:pt idx="235">
                  <c:v>0.63226427196921109</c:v>
                </c:pt>
                <c:pt idx="236">
                  <c:v>0.63226427196921109</c:v>
                </c:pt>
                <c:pt idx="237">
                  <c:v>0.63226427196921109</c:v>
                </c:pt>
                <c:pt idx="238">
                  <c:v>0.63226427196921109</c:v>
                </c:pt>
                <c:pt idx="239">
                  <c:v>0.63226427196921109</c:v>
                </c:pt>
                <c:pt idx="240">
                  <c:v>0.64740218088518275</c:v>
                </c:pt>
                <c:pt idx="241">
                  <c:v>0.66812059012187297</c:v>
                </c:pt>
                <c:pt idx="242">
                  <c:v>0.66812059012187297</c:v>
                </c:pt>
                <c:pt idx="243">
                  <c:v>0.68319435535599737</c:v>
                </c:pt>
                <c:pt idx="244">
                  <c:v>0.60782552918537514</c:v>
                </c:pt>
                <c:pt idx="245">
                  <c:v>0.60782552918537514</c:v>
                </c:pt>
                <c:pt idx="246">
                  <c:v>0.60782552918537514</c:v>
                </c:pt>
                <c:pt idx="247">
                  <c:v>0.60782552918537514</c:v>
                </c:pt>
                <c:pt idx="248">
                  <c:v>0.60782552918537514</c:v>
                </c:pt>
                <c:pt idx="249">
                  <c:v>0.55163566388710716</c:v>
                </c:pt>
                <c:pt idx="250">
                  <c:v>0.55163566388710716</c:v>
                </c:pt>
                <c:pt idx="251">
                  <c:v>0.55163566388710716</c:v>
                </c:pt>
                <c:pt idx="252">
                  <c:v>0.55163566388710716</c:v>
                </c:pt>
                <c:pt idx="253">
                  <c:v>0.55163566388710716</c:v>
                </c:pt>
                <c:pt idx="254">
                  <c:v>0.57235407312379727</c:v>
                </c:pt>
                <c:pt idx="255">
                  <c:v>0.57235407312379727</c:v>
                </c:pt>
                <c:pt idx="256">
                  <c:v>0.54207825529185372</c:v>
                </c:pt>
                <c:pt idx="257">
                  <c:v>0.54207825529185372</c:v>
                </c:pt>
                <c:pt idx="258">
                  <c:v>0.5119307248236048</c:v>
                </c:pt>
                <c:pt idx="259">
                  <c:v>0.43656189865298262</c:v>
                </c:pt>
                <c:pt idx="260">
                  <c:v>0.43656189865298262</c:v>
                </c:pt>
                <c:pt idx="261">
                  <c:v>0.43656189865298262</c:v>
                </c:pt>
                <c:pt idx="262">
                  <c:v>0.43656189865298262</c:v>
                </c:pt>
                <c:pt idx="263">
                  <c:v>0.43656189865298262</c:v>
                </c:pt>
                <c:pt idx="264">
                  <c:v>0.43656189865298262</c:v>
                </c:pt>
                <c:pt idx="265">
                  <c:v>0.43656189865298262</c:v>
                </c:pt>
                <c:pt idx="266">
                  <c:v>0.43656189865298262</c:v>
                </c:pt>
                <c:pt idx="267">
                  <c:v>0.43656189865298262</c:v>
                </c:pt>
                <c:pt idx="268">
                  <c:v>0.43656189865298262</c:v>
                </c:pt>
                <c:pt idx="269">
                  <c:v>0.36632456703014749</c:v>
                </c:pt>
                <c:pt idx="270">
                  <c:v>0.2909557408595253</c:v>
                </c:pt>
                <c:pt idx="271">
                  <c:v>0.2909557408595253</c:v>
                </c:pt>
                <c:pt idx="272">
                  <c:v>0.36632456703014749</c:v>
                </c:pt>
                <c:pt idx="273">
                  <c:v>0.36632456703014749</c:v>
                </c:pt>
                <c:pt idx="274">
                  <c:v>0.36632456703014749</c:v>
                </c:pt>
                <c:pt idx="275">
                  <c:v>0.36632456703014749</c:v>
                </c:pt>
                <c:pt idx="276">
                  <c:v>0.36632456703014749</c:v>
                </c:pt>
                <c:pt idx="277">
                  <c:v>0.36632456703014749</c:v>
                </c:pt>
                <c:pt idx="278">
                  <c:v>0.36632456703014749</c:v>
                </c:pt>
                <c:pt idx="279">
                  <c:v>0.44169339320076967</c:v>
                </c:pt>
                <c:pt idx="280">
                  <c:v>0.44169339320076967</c:v>
                </c:pt>
                <c:pt idx="281">
                  <c:v>0.34207825529185371</c:v>
                </c:pt>
                <c:pt idx="282">
                  <c:v>0.26670942912123158</c:v>
                </c:pt>
                <c:pt idx="283">
                  <c:v>0.26670942912123158</c:v>
                </c:pt>
                <c:pt idx="284">
                  <c:v>0.26670942912123158</c:v>
                </c:pt>
                <c:pt idx="285">
                  <c:v>0.26670942912123158</c:v>
                </c:pt>
                <c:pt idx="286">
                  <c:v>0.26670942912123158</c:v>
                </c:pt>
                <c:pt idx="287">
                  <c:v>0.22129570237331622</c:v>
                </c:pt>
                <c:pt idx="288">
                  <c:v>0.22129570237331622</c:v>
                </c:pt>
                <c:pt idx="289">
                  <c:v>0.28543938422065429</c:v>
                </c:pt>
                <c:pt idx="290">
                  <c:v>0.45118665811417574</c:v>
                </c:pt>
                <c:pt idx="291">
                  <c:v>0.45118665811417574</c:v>
                </c:pt>
                <c:pt idx="292">
                  <c:v>0.45118665811417574</c:v>
                </c:pt>
                <c:pt idx="293">
                  <c:v>0.45118665811417574</c:v>
                </c:pt>
                <c:pt idx="294">
                  <c:v>0.45118665811417574</c:v>
                </c:pt>
                <c:pt idx="295">
                  <c:v>0.45118665811417574</c:v>
                </c:pt>
                <c:pt idx="296">
                  <c:v>0.52815907633098136</c:v>
                </c:pt>
                <c:pt idx="297">
                  <c:v>0.52815907633098136</c:v>
                </c:pt>
                <c:pt idx="298">
                  <c:v>0.37710070558050029</c:v>
                </c:pt>
                <c:pt idx="299">
                  <c:v>0.37710070558050029</c:v>
                </c:pt>
                <c:pt idx="300">
                  <c:v>0.37710070558050029</c:v>
                </c:pt>
                <c:pt idx="301">
                  <c:v>0.31295702373316225</c:v>
                </c:pt>
                <c:pt idx="302">
                  <c:v>0.31295702373316225</c:v>
                </c:pt>
                <c:pt idx="303">
                  <c:v>0.31295702373316225</c:v>
                </c:pt>
                <c:pt idx="304">
                  <c:v>0.31295702373316225</c:v>
                </c:pt>
                <c:pt idx="305">
                  <c:v>0.24271969211032712</c:v>
                </c:pt>
                <c:pt idx="306">
                  <c:v>0.24271969211032712</c:v>
                </c:pt>
                <c:pt idx="307">
                  <c:v>0.24271969211032712</c:v>
                </c:pt>
                <c:pt idx="308">
                  <c:v>0.20128287363694672</c:v>
                </c:pt>
                <c:pt idx="309">
                  <c:v>0.20128287363694672</c:v>
                </c:pt>
                <c:pt idx="310">
                  <c:v>0.20128287363694672</c:v>
                </c:pt>
                <c:pt idx="311">
                  <c:v>0.20128287363694672</c:v>
                </c:pt>
                <c:pt idx="312">
                  <c:v>0.20128287363694672</c:v>
                </c:pt>
                <c:pt idx="313">
                  <c:v>0.20128287363694672</c:v>
                </c:pt>
                <c:pt idx="314">
                  <c:v>0.27152020525978188</c:v>
                </c:pt>
                <c:pt idx="315">
                  <c:v>0.29878127004490057</c:v>
                </c:pt>
                <c:pt idx="316">
                  <c:v>0.29878127004490057</c:v>
                </c:pt>
                <c:pt idx="317">
                  <c:v>0.33085311096856956</c:v>
                </c:pt>
                <c:pt idx="318">
                  <c:v>0.33085311096856956</c:v>
                </c:pt>
                <c:pt idx="319">
                  <c:v>0.21003207184092368</c:v>
                </c:pt>
                <c:pt idx="320">
                  <c:v>0.21003207184092368</c:v>
                </c:pt>
                <c:pt idx="321">
                  <c:v>0.21003207184092368</c:v>
                </c:pt>
                <c:pt idx="322">
                  <c:v>0.21003207184092368</c:v>
                </c:pt>
                <c:pt idx="323">
                  <c:v>0.21003207184092368</c:v>
                </c:pt>
                <c:pt idx="324">
                  <c:v>0.21003207184092368</c:v>
                </c:pt>
                <c:pt idx="325">
                  <c:v>0.21003207184092368</c:v>
                </c:pt>
                <c:pt idx="326">
                  <c:v>0.21003207184092368</c:v>
                </c:pt>
                <c:pt idx="327">
                  <c:v>0.21003207184092368</c:v>
                </c:pt>
                <c:pt idx="328">
                  <c:v>0.21003207184092368</c:v>
                </c:pt>
                <c:pt idx="329">
                  <c:v>0.21003207184092368</c:v>
                </c:pt>
                <c:pt idx="330">
                  <c:v>0.21003207184092368</c:v>
                </c:pt>
                <c:pt idx="331">
                  <c:v>0.21003207184092368</c:v>
                </c:pt>
                <c:pt idx="332">
                  <c:v>0.4425529185375241</c:v>
                </c:pt>
                <c:pt idx="333">
                  <c:v>0.37744066709429125</c:v>
                </c:pt>
                <c:pt idx="334">
                  <c:v>0.38610006414368186</c:v>
                </c:pt>
                <c:pt idx="335">
                  <c:v>0.38610006414368186</c:v>
                </c:pt>
                <c:pt idx="336">
                  <c:v>0.38610006414368186</c:v>
                </c:pt>
                <c:pt idx="337">
                  <c:v>0.30046824887748558</c:v>
                </c:pt>
                <c:pt idx="338">
                  <c:v>0.30046824887748558</c:v>
                </c:pt>
                <c:pt idx="339">
                  <c:v>0.30046824887748558</c:v>
                </c:pt>
                <c:pt idx="340">
                  <c:v>0.30046824887748558</c:v>
                </c:pt>
                <c:pt idx="341">
                  <c:v>0.30046824887748558</c:v>
                </c:pt>
                <c:pt idx="342">
                  <c:v>0.30046824887748558</c:v>
                </c:pt>
                <c:pt idx="343">
                  <c:v>0.30046824887748558</c:v>
                </c:pt>
                <c:pt idx="344">
                  <c:v>0.30046824887748558</c:v>
                </c:pt>
                <c:pt idx="345">
                  <c:v>0.30046824887748558</c:v>
                </c:pt>
                <c:pt idx="346">
                  <c:v>0.30046824887748558</c:v>
                </c:pt>
                <c:pt idx="347">
                  <c:v>0.30046824887748558</c:v>
                </c:pt>
                <c:pt idx="348">
                  <c:v>0.30046824887748558</c:v>
                </c:pt>
                <c:pt idx="349">
                  <c:v>0.30046824887748558</c:v>
                </c:pt>
                <c:pt idx="350">
                  <c:v>0.30046824887748558</c:v>
                </c:pt>
                <c:pt idx="351">
                  <c:v>0.30046824887748558</c:v>
                </c:pt>
                <c:pt idx="352">
                  <c:v>0.41881334188582431</c:v>
                </c:pt>
                <c:pt idx="353">
                  <c:v>0.40856318152661963</c:v>
                </c:pt>
                <c:pt idx="354">
                  <c:v>0.40856318152661963</c:v>
                </c:pt>
                <c:pt idx="355">
                  <c:v>0.40856318152661963</c:v>
                </c:pt>
                <c:pt idx="356">
                  <c:v>0.40856318152661963</c:v>
                </c:pt>
                <c:pt idx="357">
                  <c:v>0.40856318152661963</c:v>
                </c:pt>
                <c:pt idx="358">
                  <c:v>0.40856318152661963</c:v>
                </c:pt>
                <c:pt idx="359">
                  <c:v>0.40856318152661963</c:v>
                </c:pt>
                <c:pt idx="360">
                  <c:v>0.42393842206542659</c:v>
                </c:pt>
                <c:pt idx="361">
                  <c:v>0.42393842206542659</c:v>
                </c:pt>
                <c:pt idx="362">
                  <c:v>0.42393842206542659</c:v>
                </c:pt>
                <c:pt idx="363">
                  <c:v>0.42393842206542659</c:v>
                </c:pt>
                <c:pt idx="364">
                  <c:v>0.3918665811417576</c:v>
                </c:pt>
                <c:pt idx="365">
                  <c:v>0.3918665811417576</c:v>
                </c:pt>
                <c:pt idx="366">
                  <c:v>0.43837075048107765</c:v>
                </c:pt>
                <c:pt idx="367">
                  <c:v>0.43837075048107765</c:v>
                </c:pt>
                <c:pt idx="368">
                  <c:v>0.43837075048107765</c:v>
                </c:pt>
                <c:pt idx="369">
                  <c:v>0.43837075048107765</c:v>
                </c:pt>
                <c:pt idx="370">
                  <c:v>0.43837075048107765</c:v>
                </c:pt>
                <c:pt idx="371">
                  <c:v>0.53396407953816549</c:v>
                </c:pt>
                <c:pt idx="372">
                  <c:v>0.53396407953816549</c:v>
                </c:pt>
                <c:pt idx="373">
                  <c:v>0.53396407953816549</c:v>
                </c:pt>
                <c:pt idx="374">
                  <c:v>0.53396407953816549</c:v>
                </c:pt>
                <c:pt idx="375">
                  <c:v>0.53396407953816549</c:v>
                </c:pt>
                <c:pt idx="376">
                  <c:v>0.53396407953816549</c:v>
                </c:pt>
                <c:pt idx="377">
                  <c:v>0.53396407953816549</c:v>
                </c:pt>
                <c:pt idx="378">
                  <c:v>0.53396407953816549</c:v>
                </c:pt>
                <c:pt idx="379">
                  <c:v>0.53396407953816549</c:v>
                </c:pt>
                <c:pt idx="380">
                  <c:v>0.55763309813983319</c:v>
                </c:pt>
                <c:pt idx="381">
                  <c:v>0.55763309813983319</c:v>
                </c:pt>
                <c:pt idx="382">
                  <c:v>0.55763309813983319</c:v>
                </c:pt>
                <c:pt idx="383">
                  <c:v>0.55763309813983319</c:v>
                </c:pt>
                <c:pt idx="384">
                  <c:v>0.55763309813983319</c:v>
                </c:pt>
                <c:pt idx="385">
                  <c:v>0.55763309813983319</c:v>
                </c:pt>
                <c:pt idx="386">
                  <c:v>0.55763309813983319</c:v>
                </c:pt>
                <c:pt idx="387">
                  <c:v>0.55763309813983319</c:v>
                </c:pt>
                <c:pt idx="388">
                  <c:v>0.55763309813983319</c:v>
                </c:pt>
                <c:pt idx="389">
                  <c:v>0.55763309813983319</c:v>
                </c:pt>
                <c:pt idx="390">
                  <c:v>0.55763309813983319</c:v>
                </c:pt>
                <c:pt idx="391">
                  <c:v>0.7594291212315587</c:v>
                </c:pt>
                <c:pt idx="392">
                  <c:v>0.7594291212315587</c:v>
                </c:pt>
                <c:pt idx="393">
                  <c:v>0.8059332905708787</c:v>
                </c:pt>
                <c:pt idx="394">
                  <c:v>0.8059332905708787</c:v>
                </c:pt>
                <c:pt idx="395">
                  <c:v>0.8059332905708787</c:v>
                </c:pt>
                <c:pt idx="396">
                  <c:v>0.8059332905708787</c:v>
                </c:pt>
                <c:pt idx="397">
                  <c:v>0.8059332905708787</c:v>
                </c:pt>
                <c:pt idx="398">
                  <c:v>0.8059332905708787</c:v>
                </c:pt>
                <c:pt idx="399">
                  <c:v>0.8059332905708787</c:v>
                </c:pt>
                <c:pt idx="400">
                  <c:v>0.8296023091725464</c:v>
                </c:pt>
                <c:pt idx="401">
                  <c:v>0.80397690827453505</c:v>
                </c:pt>
                <c:pt idx="402">
                  <c:v>0.80397690827453505</c:v>
                </c:pt>
                <c:pt idx="403">
                  <c:v>0.80397690827453505</c:v>
                </c:pt>
                <c:pt idx="404">
                  <c:v>0.80397690827453505</c:v>
                </c:pt>
                <c:pt idx="405">
                  <c:v>0.80397690827453505</c:v>
                </c:pt>
                <c:pt idx="406">
                  <c:v>0.71096856959589483</c:v>
                </c:pt>
                <c:pt idx="407">
                  <c:v>0.74688903143040419</c:v>
                </c:pt>
                <c:pt idx="408">
                  <c:v>0.74688903143040419</c:v>
                </c:pt>
                <c:pt idx="409">
                  <c:v>0.69955099422706857</c:v>
                </c:pt>
                <c:pt idx="410">
                  <c:v>0.69955099422706857</c:v>
                </c:pt>
                <c:pt idx="411">
                  <c:v>0.69955099422706857</c:v>
                </c:pt>
                <c:pt idx="412">
                  <c:v>0.72174470814624758</c:v>
                </c:pt>
                <c:pt idx="413">
                  <c:v>0.72174470814624758</c:v>
                </c:pt>
                <c:pt idx="414">
                  <c:v>0.72174470814624758</c:v>
                </c:pt>
                <c:pt idx="415">
                  <c:v>0.72174470814624758</c:v>
                </c:pt>
                <c:pt idx="416">
                  <c:v>0.72174470814624758</c:v>
                </c:pt>
                <c:pt idx="417">
                  <c:v>0.72174470814624758</c:v>
                </c:pt>
                <c:pt idx="418">
                  <c:v>0.72174470814624758</c:v>
                </c:pt>
                <c:pt idx="419">
                  <c:v>0.72174470814624758</c:v>
                </c:pt>
                <c:pt idx="420">
                  <c:v>0.72174470814624758</c:v>
                </c:pt>
                <c:pt idx="421">
                  <c:v>0.72174470814624758</c:v>
                </c:pt>
                <c:pt idx="422">
                  <c:v>0.72174470814624758</c:v>
                </c:pt>
                <c:pt idx="423">
                  <c:v>0.72174470814624758</c:v>
                </c:pt>
                <c:pt idx="424">
                  <c:v>0.72174470814624758</c:v>
                </c:pt>
                <c:pt idx="425">
                  <c:v>0.72174470814624758</c:v>
                </c:pt>
                <c:pt idx="426">
                  <c:v>0.72174470814624758</c:v>
                </c:pt>
                <c:pt idx="427">
                  <c:v>0.72174470814624758</c:v>
                </c:pt>
                <c:pt idx="428">
                  <c:v>0.72174470814624758</c:v>
                </c:pt>
                <c:pt idx="429">
                  <c:v>0.72174470814624758</c:v>
                </c:pt>
                <c:pt idx="430">
                  <c:v>0.56170622193713926</c:v>
                </c:pt>
                <c:pt idx="431">
                  <c:v>0.56170622193713926</c:v>
                </c:pt>
                <c:pt idx="432">
                  <c:v>0.56170622193713926</c:v>
                </c:pt>
                <c:pt idx="433">
                  <c:v>0.64220654265554844</c:v>
                </c:pt>
                <c:pt idx="434">
                  <c:v>0.64220654265554844</c:v>
                </c:pt>
                <c:pt idx="435">
                  <c:v>0.64220654265554844</c:v>
                </c:pt>
                <c:pt idx="436">
                  <c:v>0.64220654265554844</c:v>
                </c:pt>
                <c:pt idx="437">
                  <c:v>0.59781911481719052</c:v>
                </c:pt>
                <c:pt idx="438">
                  <c:v>0.59781911481719052</c:v>
                </c:pt>
                <c:pt idx="439">
                  <c:v>0.59781911481719052</c:v>
                </c:pt>
                <c:pt idx="440">
                  <c:v>0.59781911481719052</c:v>
                </c:pt>
                <c:pt idx="441">
                  <c:v>0.66882617062219374</c:v>
                </c:pt>
                <c:pt idx="442">
                  <c:v>0.67992302758178325</c:v>
                </c:pt>
                <c:pt idx="443">
                  <c:v>0.67992302758178325</c:v>
                </c:pt>
                <c:pt idx="444">
                  <c:v>0.67992302758178325</c:v>
                </c:pt>
                <c:pt idx="445">
                  <c:v>0.67992302758178325</c:v>
                </c:pt>
                <c:pt idx="446">
                  <c:v>0.67992302758178325</c:v>
                </c:pt>
                <c:pt idx="447">
                  <c:v>0.74650416933932007</c:v>
                </c:pt>
                <c:pt idx="448">
                  <c:v>0.67549711353431685</c:v>
                </c:pt>
                <c:pt idx="449">
                  <c:v>0.67549711353431685</c:v>
                </c:pt>
                <c:pt idx="450">
                  <c:v>0.67549711353431685</c:v>
                </c:pt>
                <c:pt idx="451">
                  <c:v>0.67549711353431685</c:v>
                </c:pt>
                <c:pt idx="452">
                  <c:v>0.67549711353431685</c:v>
                </c:pt>
                <c:pt idx="453">
                  <c:v>0.67549711353431685</c:v>
                </c:pt>
                <c:pt idx="454">
                  <c:v>0.68659397049390636</c:v>
                </c:pt>
                <c:pt idx="455">
                  <c:v>0.68659397049390636</c:v>
                </c:pt>
                <c:pt idx="456">
                  <c:v>0.62001282873636954</c:v>
                </c:pt>
                <c:pt idx="457">
                  <c:v>0.62001282873636954</c:v>
                </c:pt>
                <c:pt idx="458">
                  <c:v>0.62001282873636954</c:v>
                </c:pt>
                <c:pt idx="459">
                  <c:v>0.62001282873636954</c:v>
                </c:pt>
                <c:pt idx="460">
                  <c:v>0.62001282873636954</c:v>
                </c:pt>
                <c:pt idx="461">
                  <c:v>0.67132777421423984</c:v>
                </c:pt>
                <c:pt idx="462">
                  <c:v>0.67132777421423984</c:v>
                </c:pt>
                <c:pt idx="463">
                  <c:v>0.64913406029506093</c:v>
                </c:pt>
                <c:pt idx="464">
                  <c:v>0.66523412443874275</c:v>
                </c:pt>
                <c:pt idx="465">
                  <c:v>0.66523412443874275</c:v>
                </c:pt>
                <c:pt idx="466">
                  <c:v>0.66523412443874275</c:v>
                </c:pt>
                <c:pt idx="467">
                  <c:v>0.66523412443874275</c:v>
                </c:pt>
                <c:pt idx="468">
                  <c:v>0.66523412443874275</c:v>
                </c:pt>
                <c:pt idx="469">
                  <c:v>0.66523412443874275</c:v>
                </c:pt>
                <c:pt idx="470">
                  <c:v>0.66523412443874275</c:v>
                </c:pt>
                <c:pt idx="471">
                  <c:v>0.68742783835792176</c:v>
                </c:pt>
                <c:pt idx="472">
                  <c:v>0.68742783835792176</c:v>
                </c:pt>
                <c:pt idx="473">
                  <c:v>0.69852469531751127</c:v>
                </c:pt>
                <c:pt idx="474">
                  <c:v>0.69852469531751127</c:v>
                </c:pt>
                <c:pt idx="475">
                  <c:v>0.70878768441308526</c:v>
                </c:pt>
                <c:pt idx="476">
                  <c:v>0.70878768441308526</c:v>
                </c:pt>
                <c:pt idx="477">
                  <c:v>0.70878768441308526</c:v>
                </c:pt>
                <c:pt idx="478">
                  <c:v>0.70878768441308526</c:v>
                </c:pt>
                <c:pt idx="479">
                  <c:v>0.67549711353431685</c:v>
                </c:pt>
                <c:pt idx="480">
                  <c:v>0.69159717767799878</c:v>
                </c:pt>
                <c:pt idx="481">
                  <c:v>0.69159717767799878</c:v>
                </c:pt>
                <c:pt idx="482">
                  <c:v>0.69159717767799878</c:v>
                </c:pt>
                <c:pt idx="483">
                  <c:v>0.69159717767799878</c:v>
                </c:pt>
                <c:pt idx="484">
                  <c:v>0.69159717767799878</c:v>
                </c:pt>
                <c:pt idx="485">
                  <c:v>0.69159717767799878</c:v>
                </c:pt>
                <c:pt idx="486">
                  <c:v>0.69159717767799878</c:v>
                </c:pt>
                <c:pt idx="487">
                  <c:v>0.69159717767799878</c:v>
                </c:pt>
                <c:pt idx="488">
                  <c:v>0.69159717767799878</c:v>
                </c:pt>
                <c:pt idx="489">
                  <c:v>0.69159717767799878</c:v>
                </c:pt>
                <c:pt idx="490">
                  <c:v>0.69159717767799878</c:v>
                </c:pt>
                <c:pt idx="491">
                  <c:v>0.69159717767799878</c:v>
                </c:pt>
                <c:pt idx="492">
                  <c:v>0.63611289288005135</c:v>
                </c:pt>
                <c:pt idx="493">
                  <c:v>0.63611289288005135</c:v>
                </c:pt>
                <c:pt idx="494">
                  <c:v>0.63611289288005135</c:v>
                </c:pt>
                <c:pt idx="495">
                  <c:v>0.63611289288005135</c:v>
                </c:pt>
                <c:pt idx="496">
                  <c:v>0.63611289288005135</c:v>
                </c:pt>
                <c:pt idx="497">
                  <c:v>0.57694034637588198</c:v>
                </c:pt>
                <c:pt idx="498">
                  <c:v>0.57694034637588198</c:v>
                </c:pt>
                <c:pt idx="499">
                  <c:v>0.57694034637588198</c:v>
                </c:pt>
                <c:pt idx="500">
                  <c:v>0.57694034637588198</c:v>
                </c:pt>
                <c:pt idx="501">
                  <c:v>0.57694034637588198</c:v>
                </c:pt>
                <c:pt idx="502">
                  <c:v>0.57694034637588198</c:v>
                </c:pt>
                <c:pt idx="503">
                  <c:v>0.57694034637588198</c:v>
                </c:pt>
                <c:pt idx="504">
                  <c:v>0.46423989737010907</c:v>
                </c:pt>
                <c:pt idx="505">
                  <c:v>0.46423989737010907</c:v>
                </c:pt>
                <c:pt idx="506">
                  <c:v>0.46423989737010907</c:v>
                </c:pt>
                <c:pt idx="507">
                  <c:v>0.40875561257216164</c:v>
                </c:pt>
                <c:pt idx="508">
                  <c:v>0.34958306606799228</c:v>
                </c:pt>
                <c:pt idx="509">
                  <c:v>0.34958306606799228</c:v>
                </c:pt>
                <c:pt idx="510">
                  <c:v>0.34958306606799228</c:v>
                </c:pt>
                <c:pt idx="511">
                  <c:v>0.34958306606799228</c:v>
                </c:pt>
                <c:pt idx="512">
                  <c:v>0.58531109685695959</c:v>
                </c:pt>
                <c:pt idx="513">
                  <c:v>0.58531109685695959</c:v>
                </c:pt>
                <c:pt idx="514">
                  <c:v>0.58531109685695959</c:v>
                </c:pt>
                <c:pt idx="515">
                  <c:v>0.52982681205901216</c:v>
                </c:pt>
                <c:pt idx="516">
                  <c:v>0.52982681205901216</c:v>
                </c:pt>
                <c:pt idx="517">
                  <c:v>0.52982681205901216</c:v>
                </c:pt>
                <c:pt idx="518">
                  <c:v>0.52982681205901216</c:v>
                </c:pt>
                <c:pt idx="519">
                  <c:v>0.52982681205901216</c:v>
                </c:pt>
                <c:pt idx="520">
                  <c:v>0.39031430404105194</c:v>
                </c:pt>
                <c:pt idx="521">
                  <c:v>0.39031430404105194</c:v>
                </c:pt>
                <c:pt idx="522">
                  <c:v>0.39031430404105194</c:v>
                </c:pt>
                <c:pt idx="523">
                  <c:v>0.39031430404105194</c:v>
                </c:pt>
                <c:pt idx="524">
                  <c:v>0.39031430404105194</c:v>
                </c:pt>
                <c:pt idx="525">
                  <c:v>0.39031430404105194</c:v>
                </c:pt>
                <c:pt idx="526">
                  <c:v>0.39031430404105194</c:v>
                </c:pt>
                <c:pt idx="527">
                  <c:v>0.39031430404105194</c:v>
                </c:pt>
                <c:pt idx="528">
                  <c:v>0.39031430404105194</c:v>
                </c:pt>
                <c:pt idx="529">
                  <c:v>0.39031430404105194</c:v>
                </c:pt>
                <c:pt idx="530">
                  <c:v>0.39031430404105194</c:v>
                </c:pt>
                <c:pt idx="531">
                  <c:v>0.39031430404105194</c:v>
                </c:pt>
                <c:pt idx="532">
                  <c:v>0.40955740859525336</c:v>
                </c:pt>
                <c:pt idx="533">
                  <c:v>0.40955740859525336</c:v>
                </c:pt>
                <c:pt idx="534">
                  <c:v>0.40955740859525336</c:v>
                </c:pt>
                <c:pt idx="535">
                  <c:v>0.40955740859525336</c:v>
                </c:pt>
                <c:pt idx="536">
                  <c:v>0.40955740859525336</c:v>
                </c:pt>
                <c:pt idx="537">
                  <c:v>0.40955740859525336</c:v>
                </c:pt>
                <c:pt idx="538">
                  <c:v>0.42880051314945478</c:v>
                </c:pt>
                <c:pt idx="539">
                  <c:v>0.52501603592046187</c:v>
                </c:pt>
                <c:pt idx="540">
                  <c:v>0.52501603592046187</c:v>
                </c:pt>
                <c:pt idx="541">
                  <c:v>0.52501603592046187</c:v>
                </c:pt>
                <c:pt idx="542">
                  <c:v>0.57312379730596541</c:v>
                </c:pt>
                <c:pt idx="543">
                  <c:v>0.57312379730596541</c:v>
                </c:pt>
                <c:pt idx="544">
                  <c:v>0.57312379730596541</c:v>
                </c:pt>
                <c:pt idx="545">
                  <c:v>0.57312379730596541</c:v>
                </c:pt>
                <c:pt idx="546">
                  <c:v>0.57312379730596541</c:v>
                </c:pt>
                <c:pt idx="547">
                  <c:v>0.71404746632456706</c:v>
                </c:pt>
                <c:pt idx="548">
                  <c:v>0.71404746632456706</c:v>
                </c:pt>
                <c:pt idx="549">
                  <c:v>0.71404746632456706</c:v>
                </c:pt>
                <c:pt idx="550">
                  <c:v>0.71404746632456706</c:v>
                </c:pt>
                <c:pt idx="551">
                  <c:v>0.71404746632456706</c:v>
                </c:pt>
                <c:pt idx="552">
                  <c:v>0.71404746632456706</c:v>
                </c:pt>
                <c:pt idx="553">
                  <c:v>0.71404746632456706</c:v>
                </c:pt>
                <c:pt idx="554">
                  <c:v>0.77819114817190504</c:v>
                </c:pt>
                <c:pt idx="555">
                  <c:v>0.78781270044900575</c:v>
                </c:pt>
                <c:pt idx="556">
                  <c:v>0.80705580500320717</c:v>
                </c:pt>
                <c:pt idx="557">
                  <c:v>0.74547787042976266</c:v>
                </c:pt>
                <c:pt idx="558">
                  <c:v>0.74547787042976266</c:v>
                </c:pt>
                <c:pt idx="559">
                  <c:v>0.74547787042976266</c:v>
                </c:pt>
                <c:pt idx="560">
                  <c:v>0.74547787042976266</c:v>
                </c:pt>
                <c:pt idx="561">
                  <c:v>0.74547787042976266</c:v>
                </c:pt>
                <c:pt idx="562">
                  <c:v>0.74547787042976266</c:v>
                </c:pt>
                <c:pt idx="563">
                  <c:v>0.68774855676715851</c:v>
                </c:pt>
                <c:pt idx="564">
                  <c:v>0.68774855676715851</c:v>
                </c:pt>
                <c:pt idx="565">
                  <c:v>0.68774855676715851</c:v>
                </c:pt>
                <c:pt idx="566">
                  <c:v>0.68774855676715851</c:v>
                </c:pt>
                <c:pt idx="567">
                  <c:v>0.69737010904425922</c:v>
                </c:pt>
                <c:pt idx="568">
                  <c:v>0.71661321359846053</c:v>
                </c:pt>
                <c:pt idx="569">
                  <c:v>0.71661321359846053</c:v>
                </c:pt>
                <c:pt idx="570">
                  <c:v>0.71661321359846053</c:v>
                </c:pt>
                <c:pt idx="571">
                  <c:v>0.72944194996792822</c:v>
                </c:pt>
                <c:pt idx="572">
                  <c:v>0.72944194996792822</c:v>
                </c:pt>
                <c:pt idx="573">
                  <c:v>0.72944194996792822</c:v>
                </c:pt>
                <c:pt idx="574">
                  <c:v>0.72944194996792822</c:v>
                </c:pt>
                <c:pt idx="575">
                  <c:v>0.72944194996792822</c:v>
                </c:pt>
                <c:pt idx="576">
                  <c:v>0.72944194996792822</c:v>
                </c:pt>
                <c:pt idx="577">
                  <c:v>0.72944194996792822</c:v>
                </c:pt>
                <c:pt idx="578">
                  <c:v>0.72944194996792822</c:v>
                </c:pt>
                <c:pt idx="579">
                  <c:v>0.72944194996792822</c:v>
                </c:pt>
                <c:pt idx="580">
                  <c:v>0.72944194996792822</c:v>
                </c:pt>
                <c:pt idx="581">
                  <c:v>0.75762668377164843</c:v>
                </c:pt>
                <c:pt idx="582">
                  <c:v>0.5251058370750481</c:v>
                </c:pt>
                <c:pt idx="583">
                  <c:v>0.5251058370750481</c:v>
                </c:pt>
                <c:pt idx="584">
                  <c:v>0.5251058370750481</c:v>
                </c:pt>
                <c:pt idx="585">
                  <c:v>0.5251058370750481</c:v>
                </c:pt>
                <c:pt idx="586">
                  <c:v>0.5251058370750481</c:v>
                </c:pt>
                <c:pt idx="587">
                  <c:v>0.5251058370750481</c:v>
                </c:pt>
                <c:pt idx="588">
                  <c:v>0.5251058370750481</c:v>
                </c:pt>
                <c:pt idx="589">
                  <c:v>0.66942912123155862</c:v>
                </c:pt>
                <c:pt idx="590">
                  <c:v>0.62132135984605519</c:v>
                </c:pt>
                <c:pt idx="591">
                  <c:v>0.62132135984605519</c:v>
                </c:pt>
                <c:pt idx="592">
                  <c:v>0.62132135984605519</c:v>
                </c:pt>
                <c:pt idx="593">
                  <c:v>0.62132135984605519</c:v>
                </c:pt>
                <c:pt idx="594">
                  <c:v>0.69829377806286075</c:v>
                </c:pt>
                <c:pt idx="595">
                  <c:v>0.69829377806286075</c:v>
                </c:pt>
                <c:pt idx="596">
                  <c:v>0.60207825529185377</c:v>
                </c:pt>
                <c:pt idx="597">
                  <c:v>0.60207825529185377</c:v>
                </c:pt>
                <c:pt idx="598">
                  <c:v>0.60207825529185377</c:v>
                </c:pt>
                <c:pt idx="599">
                  <c:v>0.61490699166132134</c:v>
                </c:pt>
                <c:pt idx="600">
                  <c:v>0.61490699166132134</c:v>
                </c:pt>
                <c:pt idx="601">
                  <c:v>0.64309172546504167</c:v>
                </c:pt>
                <c:pt idx="602">
                  <c:v>0.64309172546504167</c:v>
                </c:pt>
                <c:pt idx="603">
                  <c:v>0.64309172546504167</c:v>
                </c:pt>
                <c:pt idx="604">
                  <c:v>0.64309172546504167</c:v>
                </c:pt>
                <c:pt idx="605">
                  <c:v>0.61422706863373955</c:v>
                </c:pt>
                <c:pt idx="606">
                  <c:v>0.62705580500320712</c:v>
                </c:pt>
                <c:pt idx="607">
                  <c:v>0.62705580500320712</c:v>
                </c:pt>
                <c:pt idx="608">
                  <c:v>0.62705580500320712</c:v>
                </c:pt>
                <c:pt idx="609">
                  <c:v>0.62705580500320712</c:v>
                </c:pt>
                <c:pt idx="610">
                  <c:v>0.62705580500320712</c:v>
                </c:pt>
                <c:pt idx="611">
                  <c:v>0.62705580500320712</c:v>
                </c:pt>
                <c:pt idx="612">
                  <c:v>0.58856959589480429</c:v>
                </c:pt>
                <c:pt idx="613">
                  <c:v>0.55008338678640145</c:v>
                </c:pt>
                <c:pt idx="614">
                  <c:v>0.55008338678640145</c:v>
                </c:pt>
                <c:pt idx="615">
                  <c:v>0.63667735728030783</c:v>
                </c:pt>
                <c:pt idx="616">
                  <c:v>0.63667735728030783</c:v>
                </c:pt>
                <c:pt idx="617">
                  <c:v>0.63667735728030783</c:v>
                </c:pt>
                <c:pt idx="618">
                  <c:v>0.63667735728030783</c:v>
                </c:pt>
                <c:pt idx="619">
                  <c:v>0.63667735728030783</c:v>
                </c:pt>
                <c:pt idx="620">
                  <c:v>0.58856959589480429</c:v>
                </c:pt>
                <c:pt idx="621">
                  <c:v>0.58856959589480429</c:v>
                </c:pt>
                <c:pt idx="622">
                  <c:v>0.58856959589480429</c:v>
                </c:pt>
                <c:pt idx="623">
                  <c:v>0.58856959589480429</c:v>
                </c:pt>
                <c:pt idx="624">
                  <c:v>0.53084028223220003</c:v>
                </c:pt>
                <c:pt idx="625">
                  <c:v>0.53084028223220003</c:v>
                </c:pt>
                <c:pt idx="626">
                  <c:v>0.53084028223220003</c:v>
                </c:pt>
                <c:pt idx="627">
                  <c:v>0.26940346375881974</c:v>
                </c:pt>
                <c:pt idx="628">
                  <c:v>0.26940346375881974</c:v>
                </c:pt>
                <c:pt idx="629">
                  <c:v>0.26940346375881974</c:v>
                </c:pt>
                <c:pt idx="630">
                  <c:v>0.26940346375881974</c:v>
                </c:pt>
                <c:pt idx="631">
                  <c:v>0.26940346375881974</c:v>
                </c:pt>
                <c:pt idx="632">
                  <c:v>0.26940346375881974</c:v>
                </c:pt>
                <c:pt idx="633">
                  <c:v>0.26940346375881974</c:v>
                </c:pt>
                <c:pt idx="634">
                  <c:v>0.26940346375881974</c:v>
                </c:pt>
                <c:pt idx="635">
                  <c:v>0.26940346375881974</c:v>
                </c:pt>
                <c:pt idx="636">
                  <c:v>0.17318794098781271</c:v>
                </c:pt>
                <c:pt idx="637">
                  <c:v>0.17318794098781271</c:v>
                </c:pt>
                <c:pt idx="638">
                  <c:v>0.17318794098781271</c:v>
                </c:pt>
                <c:pt idx="639">
                  <c:v>0.2020525978191148</c:v>
                </c:pt>
                <c:pt idx="640">
                  <c:v>0.2020525978191148</c:v>
                </c:pt>
                <c:pt idx="641">
                  <c:v>0.26619627966645287</c:v>
                </c:pt>
                <c:pt idx="642">
                  <c:v>0.26619627966645287</c:v>
                </c:pt>
                <c:pt idx="643">
                  <c:v>0.2020525978191148</c:v>
                </c:pt>
                <c:pt idx="644">
                  <c:v>0.2020525978191148</c:v>
                </c:pt>
                <c:pt idx="645">
                  <c:v>0.2020525978191148</c:v>
                </c:pt>
                <c:pt idx="646">
                  <c:v>0.2020525978191148</c:v>
                </c:pt>
                <c:pt idx="647">
                  <c:v>0.2020525978191148</c:v>
                </c:pt>
                <c:pt idx="648">
                  <c:v>0.2020525978191148</c:v>
                </c:pt>
                <c:pt idx="649">
                  <c:v>0.2020525978191148</c:v>
                </c:pt>
                <c:pt idx="650">
                  <c:v>0.2020525978191148</c:v>
                </c:pt>
                <c:pt idx="651">
                  <c:v>0.2020525978191148</c:v>
                </c:pt>
                <c:pt idx="652">
                  <c:v>0.2020525978191148</c:v>
                </c:pt>
                <c:pt idx="653">
                  <c:v>0.2020525978191148</c:v>
                </c:pt>
                <c:pt idx="654">
                  <c:v>0.2020525978191148</c:v>
                </c:pt>
                <c:pt idx="655">
                  <c:v>0.2020525978191148</c:v>
                </c:pt>
                <c:pt idx="656">
                  <c:v>0.2020525978191148</c:v>
                </c:pt>
                <c:pt idx="657">
                  <c:v>0.2020525978191148</c:v>
                </c:pt>
                <c:pt idx="658">
                  <c:v>0.2020525978191148</c:v>
                </c:pt>
                <c:pt idx="659">
                  <c:v>0.23091725465041693</c:v>
                </c:pt>
                <c:pt idx="660">
                  <c:v>0.23091725465041693</c:v>
                </c:pt>
                <c:pt idx="661">
                  <c:v>0.23091725465041693</c:v>
                </c:pt>
                <c:pt idx="662">
                  <c:v>0.23091725465041693</c:v>
                </c:pt>
                <c:pt idx="663">
                  <c:v>0.23091725465041693</c:v>
                </c:pt>
                <c:pt idx="664">
                  <c:v>0.35971776779987169</c:v>
                </c:pt>
                <c:pt idx="665">
                  <c:v>0.35971776779987169</c:v>
                </c:pt>
                <c:pt idx="666">
                  <c:v>0.35971776779987169</c:v>
                </c:pt>
                <c:pt idx="667">
                  <c:v>0.31141757536882619</c:v>
                </c:pt>
                <c:pt idx="668">
                  <c:v>0.22482360487491981</c:v>
                </c:pt>
                <c:pt idx="669">
                  <c:v>0.22482360487491981</c:v>
                </c:pt>
                <c:pt idx="670">
                  <c:v>0.22482360487491981</c:v>
                </c:pt>
                <c:pt idx="671">
                  <c:v>0.22482360487491981</c:v>
                </c:pt>
                <c:pt idx="672">
                  <c:v>0.22482360487491981</c:v>
                </c:pt>
                <c:pt idx="673">
                  <c:v>0.22482360487491981</c:v>
                </c:pt>
                <c:pt idx="674">
                  <c:v>0.22482360487491981</c:v>
                </c:pt>
                <c:pt idx="675">
                  <c:v>0.22482360487491981</c:v>
                </c:pt>
                <c:pt idx="676">
                  <c:v>0.22482360487491981</c:v>
                </c:pt>
                <c:pt idx="677">
                  <c:v>0.22482360487491981</c:v>
                </c:pt>
                <c:pt idx="678">
                  <c:v>0.22482360487491981</c:v>
                </c:pt>
                <c:pt idx="679">
                  <c:v>0.36574727389352152</c:v>
                </c:pt>
                <c:pt idx="680">
                  <c:v>0.36574727389352152</c:v>
                </c:pt>
                <c:pt idx="681">
                  <c:v>0.36574727389352152</c:v>
                </c:pt>
                <c:pt idx="682">
                  <c:v>0.36574727389352152</c:v>
                </c:pt>
                <c:pt idx="683">
                  <c:v>0.22142398973701088</c:v>
                </c:pt>
                <c:pt idx="684">
                  <c:v>0.22142398973701088</c:v>
                </c:pt>
                <c:pt idx="685">
                  <c:v>0.22142398973701088</c:v>
                </c:pt>
                <c:pt idx="686">
                  <c:v>0.14092366901860165</c:v>
                </c:pt>
                <c:pt idx="687">
                  <c:v>0.14092366901860165</c:v>
                </c:pt>
                <c:pt idx="688">
                  <c:v>0.14092366901860165</c:v>
                </c:pt>
                <c:pt idx="689">
                  <c:v>0.14092366901860165</c:v>
                </c:pt>
                <c:pt idx="690">
                  <c:v>0.14092366901860165</c:v>
                </c:pt>
                <c:pt idx="691">
                  <c:v>0.14092366901860165</c:v>
                </c:pt>
                <c:pt idx="692">
                  <c:v>0.14092366901860165</c:v>
                </c:pt>
                <c:pt idx="693">
                  <c:v>0.14092366901860165</c:v>
                </c:pt>
                <c:pt idx="694">
                  <c:v>0.14092366901860165</c:v>
                </c:pt>
                <c:pt idx="695">
                  <c:v>0.18903143040410519</c:v>
                </c:pt>
                <c:pt idx="696">
                  <c:v>4.8107761385503531E-2</c:v>
                </c:pt>
                <c:pt idx="697">
                  <c:v>4.8107761385503531E-2</c:v>
                </c:pt>
                <c:pt idx="698">
                  <c:v>4.8107761385503531E-2</c:v>
                </c:pt>
                <c:pt idx="699">
                  <c:v>4.8107761385503531E-2</c:v>
                </c:pt>
                <c:pt idx="700">
                  <c:v>0.15610006414368183</c:v>
                </c:pt>
                <c:pt idx="701">
                  <c:v>0.15610006414368183</c:v>
                </c:pt>
                <c:pt idx="702">
                  <c:v>0.16572161642078256</c:v>
                </c:pt>
                <c:pt idx="703">
                  <c:v>0.16572161642078256</c:v>
                </c:pt>
                <c:pt idx="704">
                  <c:v>0.16572161642078256</c:v>
                </c:pt>
                <c:pt idx="705">
                  <c:v>0.16572161642078256</c:v>
                </c:pt>
                <c:pt idx="706">
                  <c:v>0.16572161642078256</c:v>
                </c:pt>
                <c:pt idx="707">
                  <c:v>0.16572161642078256</c:v>
                </c:pt>
                <c:pt idx="708">
                  <c:v>0.16572161642078256</c:v>
                </c:pt>
                <c:pt idx="709">
                  <c:v>5.7729313662604233E-2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A-4F29-AA2E-8F794AD5D5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56505456"/>
        <c:axId val="456503104"/>
      </c:areaChart>
      <c:catAx>
        <c:axId val="456505456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503104"/>
        <c:crosses val="autoZero"/>
        <c:auto val="0"/>
        <c:lblAlgn val="ctr"/>
        <c:lblOffset val="100"/>
        <c:noMultiLvlLbl val="0"/>
      </c:catAx>
      <c:valAx>
        <c:axId val="456503104"/>
        <c:scaling>
          <c:orientation val="minMax"/>
          <c:max val="1.2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50545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4803149606299213" l="0" r="0" t="0.74803149606299213" header="0.31496062992125984" footer="0.31496062992125984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泉北工場</a:t>
            </a:r>
            <a:r>
              <a:rPr lang="ja-JP"/>
              <a:t>　日別予想作業</a:t>
            </a:r>
            <a:r>
              <a:rPr lang="ja-JP" altLang="en-US"/>
              <a:t>スペース</a:t>
            </a:r>
            <a:endParaRPr lang="ja-JP"/>
          </a:p>
        </c:rich>
      </c:tx>
      <c:layout>
        <c:manualLayout>
          <c:xMode val="edge"/>
          <c:yMode val="edge"/>
          <c:x val="0.85835826956229633"/>
          <c:y val="3.055041079855683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3252009110675508E-3"/>
          <c:y val="0.17777539061053038"/>
          <c:w val="0.98702359259259276"/>
          <c:h val="0.75212301337188925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阪上班!$OP$315:$APW$315</c:f>
              <c:numCache>
                <c:formatCode>0%</c:formatCode>
                <c:ptCount val="710"/>
                <c:pt idx="0">
                  <c:v>0.83051801531801539</c:v>
                </c:pt>
                <c:pt idx="1">
                  <c:v>0.83051801531801539</c:v>
                </c:pt>
                <c:pt idx="2">
                  <c:v>0.80893959373959379</c:v>
                </c:pt>
                <c:pt idx="3">
                  <c:v>0.80893959373959379</c:v>
                </c:pt>
                <c:pt idx="4">
                  <c:v>0.81117735597735596</c:v>
                </c:pt>
                <c:pt idx="5">
                  <c:v>0.81117735597735596</c:v>
                </c:pt>
                <c:pt idx="6">
                  <c:v>0.82836017316017319</c:v>
                </c:pt>
                <c:pt idx="7">
                  <c:v>0.82836017316017319</c:v>
                </c:pt>
                <c:pt idx="8">
                  <c:v>0.83199653679653673</c:v>
                </c:pt>
                <c:pt idx="9">
                  <c:v>0.83199653679653673</c:v>
                </c:pt>
                <c:pt idx="10">
                  <c:v>0.82258594738594726</c:v>
                </c:pt>
                <c:pt idx="11">
                  <c:v>0.82258594738594726</c:v>
                </c:pt>
                <c:pt idx="12">
                  <c:v>0.82258594738594726</c:v>
                </c:pt>
                <c:pt idx="13">
                  <c:v>0.73343509823509834</c:v>
                </c:pt>
                <c:pt idx="14">
                  <c:v>0.73343509823509834</c:v>
                </c:pt>
                <c:pt idx="15">
                  <c:v>0.73343509823509834</c:v>
                </c:pt>
                <c:pt idx="16">
                  <c:v>0.77293559773559761</c:v>
                </c:pt>
                <c:pt idx="17">
                  <c:v>0.68588265068265064</c:v>
                </c:pt>
                <c:pt idx="18">
                  <c:v>0.68588265068265064</c:v>
                </c:pt>
                <c:pt idx="19">
                  <c:v>0.68588265068265064</c:v>
                </c:pt>
                <c:pt idx="20">
                  <c:v>0.67256263736263733</c:v>
                </c:pt>
                <c:pt idx="21">
                  <c:v>0.65446739926739927</c:v>
                </c:pt>
                <c:pt idx="22">
                  <c:v>0.65446739926739927</c:v>
                </c:pt>
                <c:pt idx="23">
                  <c:v>0.65446739926739927</c:v>
                </c:pt>
                <c:pt idx="24">
                  <c:v>0.63781738261738263</c:v>
                </c:pt>
                <c:pt idx="25">
                  <c:v>0.61504015984015981</c:v>
                </c:pt>
                <c:pt idx="26">
                  <c:v>0.61504015984015981</c:v>
                </c:pt>
                <c:pt idx="27">
                  <c:v>0.57559960039960045</c:v>
                </c:pt>
                <c:pt idx="28">
                  <c:v>0.57559960039960045</c:v>
                </c:pt>
                <c:pt idx="29">
                  <c:v>0.56680839160839169</c:v>
                </c:pt>
                <c:pt idx="30">
                  <c:v>0.57232287712287711</c:v>
                </c:pt>
                <c:pt idx="31">
                  <c:v>0.5600471528471529</c:v>
                </c:pt>
                <c:pt idx="32">
                  <c:v>0.5600471528471529</c:v>
                </c:pt>
                <c:pt idx="33">
                  <c:v>0.5600471528471529</c:v>
                </c:pt>
                <c:pt idx="34">
                  <c:v>0.5600471528471529</c:v>
                </c:pt>
                <c:pt idx="35">
                  <c:v>0.59053666333666344</c:v>
                </c:pt>
                <c:pt idx="36">
                  <c:v>0.5748923076923077</c:v>
                </c:pt>
                <c:pt idx="37">
                  <c:v>0.60312407592407591</c:v>
                </c:pt>
                <c:pt idx="38">
                  <c:v>0.60312407592407591</c:v>
                </c:pt>
                <c:pt idx="39">
                  <c:v>0.58909810189810197</c:v>
                </c:pt>
                <c:pt idx="40">
                  <c:v>0.58909810189810197</c:v>
                </c:pt>
                <c:pt idx="41">
                  <c:v>0.57365354645354649</c:v>
                </c:pt>
                <c:pt idx="42">
                  <c:v>0.57365354645354649</c:v>
                </c:pt>
                <c:pt idx="43">
                  <c:v>0.59363356643356657</c:v>
                </c:pt>
                <c:pt idx="44">
                  <c:v>0.53350569430569428</c:v>
                </c:pt>
                <c:pt idx="45">
                  <c:v>0.58289630369630363</c:v>
                </c:pt>
                <c:pt idx="46">
                  <c:v>0.58289630369630363</c:v>
                </c:pt>
                <c:pt idx="47">
                  <c:v>0.58289630369630363</c:v>
                </c:pt>
                <c:pt idx="48">
                  <c:v>0.62014305694305694</c:v>
                </c:pt>
                <c:pt idx="49">
                  <c:v>0.65003316683316692</c:v>
                </c:pt>
                <c:pt idx="50">
                  <c:v>0.6563668331668332</c:v>
                </c:pt>
                <c:pt idx="51">
                  <c:v>0.6563668331668332</c:v>
                </c:pt>
                <c:pt idx="52">
                  <c:v>0.67954365634365632</c:v>
                </c:pt>
                <c:pt idx="53">
                  <c:v>0.65580739260739251</c:v>
                </c:pt>
                <c:pt idx="54">
                  <c:v>0.65580739260739251</c:v>
                </c:pt>
                <c:pt idx="55">
                  <c:v>0.65580739260739251</c:v>
                </c:pt>
                <c:pt idx="56">
                  <c:v>0.66983336663336657</c:v>
                </c:pt>
                <c:pt idx="57">
                  <c:v>0.7066165834165834</c:v>
                </c:pt>
                <c:pt idx="58">
                  <c:v>0.65332587412587428</c:v>
                </c:pt>
                <c:pt idx="59">
                  <c:v>0.69455264735264732</c:v>
                </c:pt>
                <c:pt idx="60">
                  <c:v>0.69455264735264732</c:v>
                </c:pt>
                <c:pt idx="61">
                  <c:v>0.62945774225774231</c:v>
                </c:pt>
                <c:pt idx="62">
                  <c:v>0.62945774225774231</c:v>
                </c:pt>
                <c:pt idx="63">
                  <c:v>0.62945774225774231</c:v>
                </c:pt>
                <c:pt idx="64">
                  <c:v>0.55543176823176821</c:v>
                </c:pt>
                <c:pt idx="65">
                  <c:v>0.50729270729270726</c:v>
                </c:pt>
                <c:pt idx="66">
                  <c:v>0.51988011988011984</c:v>
                </c:pt>
                <c:pt idx="67">
                  <c:v>0.55872127872127875</c:v>
                </c:pt>
                <c:pt idx="68">
                  <c:v>0.54529470529470525</c:v>
                </c:pt>
                <c:pt idx="69">
                  <c:v>0.50639360639360642</c:v>
                </c:pt>
                <c:pt idx="70">
                  <c:v>0.49932067932067942</c:v>
                </c:pt>
                <c:pt idx="71">
                  <c:v>0.49932067932067942</c:v>
                </c:pt>
                <c:pt idx="72">
                  <c:v>0.495924075924076</c:v>
                </c:pt>
                <c:pt idx="73">
                  <c:v>0.49674325674325681</c:v>
                </c:pt>
                <c:pt idx="74">
                  <c:v>0.43076923076923079</c:v>
                </c:pt>
                <c:pt idx="75">
                  <c:v>0.43076923076923079</c:v>
                </c:pt>
                <c:pt idx="76">
                  <c:v>0.43742257742257745</c:v>
                </c:pt>
                <c:pt idx="77">
                  <c:v>0.40971028971028967</c:v>
                </c:pt>
                <c:pt idx="78">
                  <c:v>0.39972027972027968</c:v>
                </c:pt>
                <c:pt idx="79">
                  <c:v>0.4063736263736264</c:v>
                </c:pt>
                <c:pt idx="80">
                  <c:v>0.41911688311688317</c:v>
                </c:pt>
                <c:pt idx="81">
                  <c:v>0.41911688311688317</c:v>
                </c:pt>
                <c:pt idx="82">
                  <c:v>0.41911688311688317</c:v>
                </c:pt>
                <c:pt idx="83">
                  <c:v>0.42259340659340661</c:v>
                </c:pt>
                <c:pt idx="84">
                  <c:v>0.43977622377622377</c:v>
                </c:pt>
                <c:pt idx="85">
                  <c:v>0.44467132867132864</c:v>
                </c:pt>
                <c:pt idx="86">
                  <c:v>0.44467132867132864</c:v>
                </c:pt>
                <c:pt idx="87">
                  <c:v>0.52403196803196794</c:v>
                </c:pt>
                <c:pt idx="88">
                  <c:v>0.50997602397602404</c:v>
                </c:pt>
                <c:pt idx="89">
                  <c:v>0.49885114885114884</c:v>
                </c:pt>
                <c:pt idx="90">
                  <c:v>0.53049950049950056</c:v>
                </c:pt>
                <c:pt idx="91">
                  <c:v>0.53049950049950056</c:v>
                </c:pt>
                <c:pt idx="92">
                  <c:v>0.53049950049950056</c:v>
                </c:pt>
                <c:pt idx="93">
                  <c:v>0.55975024975024978</c:v>
                </c:pt>
                <c:pt idx="94">
                  <c:v>0.63341018981018982</c:v>
                </c:pt>
                <c:pt idx="95">
                  <c:v>0.63688671328671331</c:v>
                </c:pt>
                <c:pt idx="96">
                  <c:v>0.62519840159840168</c:v>
                </c:pt>
                <c:pt idx="97">
                  <c:v>0.62020339660339663</c:v>
                </c:pt>
                <c:pt idx="98">
                  <c:v>0.61774585414585415</c:v>
                </c:pt>
                <c:pt idx="99">
                  <c:v>0.61774585414585415</c:v>
                </c:pt>
                <c:pt idx="100">
                  <c:v>0.60983376623376617</c:v>
                </c:pt>
                <c:pt idx="101">
                  <c:v>0.58825534465534457</c:v>
                </c:pt>
                <c:pt idx="102">
                  <c:v>0.55576783216783221</c:v>
                </c:pt>
                <c:pt idx="103">
                  <c:v>0.55576783216783221</c:v>
                </c:pt>
                <c:pt idx="104">
                  <c:v>0.55576783216783221</c:v>
                </c:pt>
                <c:pt idx="105">
                  <c:v>0.55576783216783221</c:v>
                </c:pt>
                <c:pt idx="106">
                  <c:v>0.57662697302697308</c:v>
                </c:pt>
                <c:pt idx="107">
                  <c:v>0.59301058941058937</c:v>
                </c:pt>
                <c:pt idx="108">
                  <c:v>0.55468891108891105</c:v>
                </c:pt>
                <c:pt idx="109">
                  <c:v>0.48302057942057941</c:v>
                </c:pt>
                <c:pt idx="110">
                  <c:v>0.4656195804195804</c:v>
                </c:pt>
                <c:pt idx="111">
                  <c:v>0.50028491508491502</c:v>
                </c:pt>
                <c:pt idx="112">
                  <c:v>0.49784735264735269</c:v>
                </c:pt>
                <c:pt idx="113">
                  <c:v>0.47698821178821177</c:v>
                </c:pt>
                <c:pt idx="114">
                  <c:v>0.47698821178821177</c:v>
                </c:pt>
                <c:pt idx="115">
                  <c:v>0.4824827172827173</c:v>
                </c:pt>
                <c:pt idx="116">
                  <c:v>0.47560959040959039</c:v>
                </c:pt>
                <c:pt idx="117">
                  <c:v>0.47560959040959039</c:v>
                </c:pt>
                <c:pt idx="118">
                  <c:v>0.47560959040959039</c:v>
                </c:pt>
                <c:pt idx="119">
                  <c:v>0.51129390609390601</c:v>
                </c:pt>
                <c:pt idx="120">
                  <c:v>0.50280239760239753</c:v>
                </c:pt>
                <c:pt idx="121">
                  <c:v>0.41275724275724274</c:v>
                </c:pt>
                <c:pt idx="122">
                  <c:v>0.42356643356643353</c:v>
                </c:pt>
                <c:pt idx="123">
                  <c:v>0.42356643356643353</c:v>
                </c:pt>
                <c:pt idx="124">
                  <c:v>0.49950569430569425</c:v>
                </c:pt>
                <c:pt idx="125">
                  <c:v>0.50060459540459534</c:v>
                </c:pt>
                <c:pt idx="126">
                  <c:v>0.50060459540459534</c:v>
                </c:pt>
                <c:pt idx="127">
                  <c:v>0.49960559440559438</c:v>
                </c:pt>
                <c:pt idx="128">
                  <c:v>0.4980471528471529</c:v>
                </c:pt>
                <c:pt idx="129">
                  <c:v>0.50498021978021979</c:v>
                </c:pt>
                <c:pt idx="130">
                  <c:v>0.43161358641358644</c:v>
                </c:pt>
                <c:pt idx="131">
                  <c:v>0.43161358641358644</c:v>
                </c:pt>
                <c:pt idx="132">
                  <c:v>0.49088431568431573</c:v>
                </c:pt>
                <c:pt idx="133">
                  <c:v>0.49088431568431573</c:v>
                </c:pt>
                <c:pt idx="134">
                  <c:v>0.44327672327672324</c:v>
                </c:pt>
                <c:pt idx="135">
                  <c:v>0.44655344655344653</c:v>
                </c:pt>
                <c:pt idx="136">
                  <c:v>0.47982017982017983</c:v>
                </c:pt>
                <c:pt idx="137">
                  <c:v>0.47982017982017983</c:v>
                </c:pt>
                <c:pt idx="138">
                  <c:v>0.47982017982017983</c:v>
                </c:pt>
                <c:pt idx="139">
                  <c:v>0.47982017982017983</c:v>
                </c:pt>
                <c:pt idx="140">
                  <c:v>0.48896103896103899</c:v>
                </c:pt>
                <c:pt idx="141">
                  <c:v>0.48896103896103899</c:v>
                </c:pt>
                <c:pt idx="142">
                  <c:v>0.49649350649350643</c:v>
                </c:pt>
                <c:pt idx="143">
                  <c:v>0.50122877122877119</c:v>
                </c:pt>
                <c:pt idx="144">
                  <c:v>0.45137862137862139</c:v>
                </c:pt>
                <c:pt idx="145">
                  <c:v>0.45137862137862139</c:v>
                </c:pt>
                <c:pt idx="146">
                  <c:v>0.4748551448551448</c:v>
                </c:pt>
                <c:pt idx="147">
                  <c:v>0.44258741258741252</c:v>
                </c:pt>
                <c:pt idx="148">
                  <c:v>0.46356643356643351</c:v>
                </c:pt>
                <c:pt idx="149">
                  <c:v>0.46356643356643351</c:v>
                </c:pt>
                <c:pt idx="150">
                  <c:v>0.44754245754245753</c:v>
                </c:pt>
                <c:pt idx="151">
                  <c:v>0.44381618381618387</c:v>
                </c:pt>
                <c:pt idx="152">
                  <c:v>0.44381618381618387</c:v>
                </c:pt>
                <c:pt idx="153">
                  <c:v>0.49236763236763242</c:v>
                </c:pt>
                <c:pt idx="154">
                  <c:v>0.49236763236763242</c:v>
                </c:pt>
                <c:pt idx="155">
                  <c:v>0.53232767232767242</c:v>
                </c:pt>
                <c:pt idx="156">
                  <c:v>0.5356243756243757</c:v>
                </c:pt>
                <c:pt idx="157">
                  <c:v>0.58791208791208793</c:v>
                </c:pt>
                <c:pt idx="158">
                  <c:v>0.59716283716283725</c:v>
                </c:pt>
                <c:pt idx="159">
                  <c:v>0.59716283716283725</c:v>
                </c:pt>
                <c:pt idx="160">
                  <c:v>0.60359640359640354</c:v>
                </c:pt>
                <c:pt idx="161">
                  <c:v>0.60765834165834165</c:v>
                </c:pt>
                <c:pt idx="162">
                  <c:v>0.59782817182817183</c:v>
                </c:pt>
                <c:pt idx="163">
                  <c:v>0.59782817182817183</c:v>
                </c:pt>
                <c:pt idx="164">
                  <c:v>0.6025234765234766</c:v>
                </c:pt>
                <c:pt idx="165">
                  <c:v>0.55399200799200798</c:v>
                </c:pt>
                <c:pt idx="166">
                  <c:v>0.55399200799200798</c:v>
                </c:pt>
                <c:pt idx="167">
                  <c:v>0.59774825174825175</c:v>
                </c:pt>
                <c:pt idx="168">
                  <c:v>0.57776823176823178</c:v>
                </c:pt>
                <c:pt idx="169">
                  <c:v>0.59978621378621377</c:v>
                </c:pt>
                <c:pt idx="170">
                  <c:v>0.57880719280719273</c:v>
                </c:pt>
                <c:pt idx="171">
                  <c:v>0.57880719280719273</c:v>
                </c:pt>
                <c:pt idx="172">
                  <c:v>0.57880719280719273</c:v>
                </c:pt>
                <c:pt idx="173">
                  <c:v>0.57880719280719273</c:v>
                </c:pt>
                <c:pt idx="174">
                  <c:v>0.56030569430569432</c:v>
                </c:pt>
                <c:pt idx="175">
                  <c:v>0.60812387612387608</c:v>
                </c:pt>
                <c:pt idx="176">
                  <c:v>0.61271928071928072</c:v>
                </c:pt>
                <c:pt idx="177">
                  <c:v>0.62210989010989004</c:v>
                </c:pt>
                <c:pt idx="178">
                  <c:v>0.61124075924075916</c:v>
                </c:pt>
                <c:pt idx="179">
                  <c:v>0.61923276723276721</c:v>
                </c:pt>
                <c:pt idx="180">
                  <c:v>0.62566633366633362</c:v>
                </c:pt>
                <c:pt idx="181">
                  <c:v>0.63036163836163839</c:v>
                </c:pt>
                <c:pt idx="182">
                  <c:v>0.68582617382617383</c:v>
                </c:pt>
                <c:pt idx="183">
                  <c:v>0.69569630369630375</c:v>
                </c:pt>
                <c:pt idx="184">
                  <c:v>0.71068131868131867</c:v>
                </c:pt>
                <c:pt idx="185">
                  <c:v>0.7472847152847153</c:v>
                </c:pt>
                <c:pt idx="186">
                  <c:v>0.7537182817182817</c:v>
                </c:pt>
                <c:pt idx="187">
                  <c:v>0.7537182817182817</c:v>
                </c:pt>
                <c:pt idx="188">
                  <c:v>0.74868331668331667</c:v>
                </c:pt>
                <c:pt idx="189">
                  <c:v>0.75274525474525467</c:v>
                </c:pt>
                <c:pt idx="190">
                  <c:v>0.79258541458541465</c:v>
                </c:pt>
                <c:pt idx="191">
                  <c:v>0.79130669330669323</c:v>
                </c:pt>
                <c:pt idx="192">
                  <c:v>0.79130669330669323</c:v>
                </c:pt>
                <c:pt idx="193">
                  <c:v>0.77744055944055945</c:v>
                </c:pt>
                <c:pt idx="194">
                  <c:v>0.77744055944055945</c:v>
                </c:pt>
                <c:pt idx="195">
                  <c:v>0.77744055944055945</c:v>
                </c:pt>
                <c:pt idx="196">
                  <c:v>0.79096703296703297</c:v>
                </c:pt>
                <c:pt idx="197">
                  <c:v>0.8145434565434565</c:v>
                </c:pt>
                <c:pt idx="198">
                  <c:v>0.79252747252747258</c:v>
                </c:pt>
                <c:pt idx="199">
                  <c:v>0.80051948051948063</c:v>
                </c:pt>
                <c:pt idx="200">
                  <c:v>0.80695304695304704</c:v>
                </c:pt>
                <c:pt idx="201">
                  <c:v>0.78582417582417585</c:v>
                </c:pt>
                <c:pt idx="202">
                  <c:v>0.78582417582417585</c:v>
                </c:pt>
                <c:pt idx="203">
                  <c:v>0.78582417582417585</c:v>
                </c:pt>
                <c:pt idx="204">
                  <c:v>0.7897882117882119</c:v>
                </c:pt>
                <c:pt idx="205">
                  <c:v>0.79378421578421587</c:v>
                </c:pt>
                <c:pt idx="206">
                  <c:v>0.79933866133866127</c:v>
                </c:pt>
                <c:pt idx="207">
                  <c:v>0.79933866133866127</c:v>
                </c:pt>
                <c:pt idx="208">
                  <c:v>0.79933866133866127</c:v>
                </c:pt>
                <c:pt idx="209">
                  <c:v>0.79933866133866127</c:v>
                </c:pt>
                <c:pt idx="210">
                  <c:v>0.79032767232767231</c:v>
                </c:pt>
                <c:pt idx="211">
                  <c:v>0.81831968031968039</c:v>
                </c:pt>
                <c:pt idx="212">
                  <c:v>0.80033766233766246</c:v>
                </c:pt>
                <c:pt idx="213">
                  <c:v>0.83905894105894097</c:v>
                </c:pt>
                <c:pt idx="214">
                  <c:v>0.77867932067932066</c:v>
                </c:pt>
                <c:pt idx="215">
                  <c:v>0.77867932067932066</c:v>
                </c:pt>
                <c:pt idx="216">
                  <c:v>0.77867932067932066</c:v>
                </c:pt>
                <c:pt idx="217">
                  <c:v>0.74127472527472527</c:v>
                </c:pt>
                <c:pt idx="218">
                  <c:v>0.79032567432567435</c:v>
                </c:pt>
                <c:pt idx="219">
                  <c:v>0.79907692307692302</c:v>
                </c:pt>
                <c:pt idx="220">
                  <c:v>0.82341258741258749</c:v>
                </c:pt>
                <c:pt idx="221">
                  <c:v>0.82341258741258749</c:v>
                </c:pt>
                <c:pt idx="222">
                  <c:v>0.82341258741258749</c:v>
                </c:pt>
                <c:pt idx="223">
                  <c:v>0.82740859140859147</c:v>
                </c:pt>
                <c:pt idx="224">
                  <c:v>0.8388771228771229</c:v>
                </c:pt>
                <c:pt idx="225">
                  <c:v>0.84858741258741244</c:v>
                </c:pt>
                <c:pt idx="226">
                  <c:v>0.73368231768231762</c:v>
                </c:pt>
                <c:pt idx="227">
                  <c:v>0.73867132867132856</c:v>
                </c:pt>
                <c:pt idx="228">
                  <c:v>0.74336663336663333</c:v>
                </c:pt>
                <c:pt idx="229">
                  <c:v>0.74336663336663333</c:v>
                </c:pt>
                <c:pt idx="230">
                  <c:v>0.72932067932067934</c:v>
                </c:pt>
                <c:pt idx="231">
                  <c:v>0.72932067932067934</c:v>
                </c:pt>
                <c:pt idx="232">
                  <c:v>0.67689310689310678</c:v>
                </c:pt>
                <c:pt idx="233">
                  <c:v>0.69289710289710282</c:v>
                </c:pt>
                <c:pt idx="234">
                  <c:v>0.68346653346653352</c:v>
                </c:pt>
                <c:pt idx="235">
                  <c:v>0.65676123876123882</c:v>
                </c:pt>
                <c:pt idx="236">
                  <c:v>0.65676123876123882</c:v>
                </c:pt>
                <c:pt idx="237">
                  <c:v>0.65676123876123882</c:v>
                </c:pt>
                <c:pt idx="238">
                  <c:v>0.67125474525474527</c:v>
                </c:pt>
                <c:pt idx="239">
                  <c:v>0.67125474525474527</c:v>
                </c:pt>
                <c:pt idx="240">
                  <c:v>0.71454145854145845</c:v>
                </c:pt>
                <c:pt idx="241">
                  <c:v>0.72654945054945053</c:v>
                </c:pt>
                <c:pt idx="242">
                  <c:v>0.72654945054945053</c:v>
                </c:pt>
                <c:pt idx="243">
                  <c:v>0.7312447552447553</c:v>
                </c:pt>
                <c:pt idx="244">
                  <c:v>0.70776823176823178</c:v>
                </c:pt>
                <c:pt idx="245">
                  <c:v>0.69176423576423574</c:v>
                </c:pt>
                <c:pt idx="246">
                  <c:v>0.69176423576423574</c:v>
                </c:pt>
                <c:pt idx="247">
                  <c:v>0.68696903096903095</c:v>
                </c:pt>
                <c:pt idx="248">
                  <c:v>0.66755244755244747</c:v>
                </c:pt>
                <c:pt idx="249">
                  <c:v>0.56460539460539472</c:v>
                </c:pt>
                <c:pt idx="250">
                  <c:v>0.56460539460539472</c:v>
                </c:pt>
                <c:pt idx="251">
                  <c:v>0.60233366633366636</c:v>
                </c:pt>
                <c:pt idx="252">
                  <c:v>0.60233366633366636</c:v>
                </c:pt>
                <c:pt idx="253">
                  <c:v>0.58830769230769231</c:v>
                </c:pt>
                <c:pt idx="254">
                  <c:v>0.57637962037962032</c:v>
                </c:pt>
                <c:pt idx="255">
                  <c:v>0.57538061938061935</c:v>
                </c:pt>
                <c:pt idx="256">
                  <c:v>0.55405794205794201</c:v>
                </c:pt>
                <c:pt idx="257">
                  <c:v>0.55405794205794201</c:v>
                </c:pt>
                <c:pt idx="258">
                  <c:v>0.57209990009990008</c:v>
                </c:pt>
                <c:pt idx="259">
                  <c:v>0.52831368631368636</c:v>
                </c:pt>
                <c:pt idx="260">
                  <c:v>0.52831368631368636</c:v>
                </c:pt>
                <c:pt idx="261">
                  <c:v>0.52831368631368636</c:v>
                </c:pt>
                <c:pt idx="262">
                  <c:v>0.51720479520479512</c:v>
                </c:pt>
                <c:pt idx="263">
                  <c:v>0.51720479520479512</c:v>
                </c:pt>
                <c:pt idx="264">
                  <c:v>0.51720479520479512</c:v>
                </c:pt>
                <c:pt idx="265">
                  <c:v>0.52146053946053939</c:v>
                </c:pt>
                <c:pt idx="266">
                  <c:v>0.5256963036963036</c:v>
                </c:pt>
                <c:pt idx="267">
                  <c:v>0.53445954045954047</c:v>
                </c:pt>
                <c:pt idx="268">
                  <c:v>0.50778621378621369</c:v>
                </c:pt>
                <c:pt idx="269">
                  <c:v>0.48590809190809187</c:v>
                </c:pt>
                <c:pt idx="270">
                  <c:v>0.4195144855144855</c:v>
                </c:pt>
                <c:pt idx="271">
                  <c:v>0.4195144855144855</c:v>
                </c:pt>
                <c:pt idx="272">
                  <c:v>0.44299100899100902</c:v>
                </c:pt>
                <c:pt idx="273">
                  <c:v>0.427966033966034</c:v>
                </c:pt>
                <c:pt idx="274">
                  <c:v>0.427966033966034</c:v>
                </c:pt>
                <c:pt idx="275">
                  <c:v>0.39527872127872127</c:v>
                </c:pt>
                <c:pt idx="276">
                  <c:v>0.39527872127872127</c:v>
                </c:pt>
                <c:pt idx="277">
                  <c:v>0.39028371628371628</c:v>
                </c:pt>
                <c:pt idx="278">
                  <c:v>0.39028371628371628</c:v>
                </c:pt>
                <c:pt idx="279">
                  <c:v>0.42179220779220783</c:v>
                </c:pt>
                <c:pt idx="280">
                  <c:v>0.41005394605394607</c:v>
                </c:pt>
                <c:pt idx="281">
                  <c:v>0.37902497502497501</c:v>
                </c:pt>
                <c:pt idx="282">
                  <c:v>0.36247352647352643</c:v>
                </c:pt>
                <c:pt idx="283">
                  <c:v>0.36247352647352643</c:v>
                </c:pt>
                <c:pt idx="284">
                  <c:v>0.32683316683316688</c:v>
                </c:pt>
                <c:pt idx="285">
                  <c:v>0.32683316683316688</c:v>
                </c:pt>
                <c:pt idx="286">
                  <c:v>0.32683316683316688</c:v>
                </c:pt>
                <c:pt idx="287">
                  <c:v>0.3126873126873127</c:v>
                </c:pt>
                <c:pt idx="288">
                  <c:v>0.31004995004995006</c:v>
                </c:pt>
                <c:pt idx="289">
                  <c:v>0.33002997002997009</c:v>
                </c:pt>
                <c:pt idx="290">
                  <c:v>0.39164835164835171</c:v>
                </c:pt>
                <c:pt idx="291">
                  <c:v>0.41162837162837168</c:v>
                </c:pt>
                <c:pt idx="292">
                  <c:v>0.41162837162837168</c:v>
                </c:pt>
                <c:pt idx="293">
                  <c:v>0.41668331668331671</c:v>
                </c:pt>
                <c:pt idx="294">
                  <c:v>0.41188811188811186</c:v>
                </c:pt>
                <c:pt idx="295">
                  <c:v>0.44567432567432574</c:v>
                </c:pt>
                <c:pt idx="296">
                  <c:v>0.46965034965034974</c:v>
                </c:pt>
                <c:pt idx="297">
                  <c:v>0.46965034965034974</c:v>
                </c:pt>
                <c:pt idx="298">
                  <c:v>0.40141858141858144</c:v>
                </c:pt>
                <c:pt idx="299">
                  <c:v>0.40141858141858144</c:v>
                </c:pt>
                <c:pt idx="300">
                  <c:v>0.42389610389610399</c:v>
                </c:pt>
                <c:pt idx="301">
                  <c:v>0.42234765234765231</c:v>
                </c:pt>
                <c:pt idx="302">
                  <c:v>0.40116883116883117</c:v>
                </c:pt>
                <c:pt idx="303">
                  <c:v>0.40116883116883117</c:v>
                </c:pt>
                <c:pt idx="304">
                  <c:v>0.43619380619380621</c:v>
                </c:pt>
                <c:pt idx="305">
                  <c:v>0.41431568431568433</c:v>
                </c:pt>
                <c:pt idx="306">
                  <c:v>0.41431568431568433</c:v>
                </c:pt>
                <c:pt idx="307">
                  <c:v>0.41431568431568433</c:v>
                </c:pt>
                <c:pt idx="308">
                  <c:v>0.42328671328671325</c:v>
                </c:pt>
                <c:pt idx="309">
                  <c:v>0.43995004995004994</c:v>
                </c:pt>
                <c:pt idx="310">
                  <c:v>0.43995004995004994</c:v>
                </c:pt>
                <c:pt idx="311">
                  <c:v>0.40662337662337666</c:v>
                </c:pt>
                <c:pt idx="312">
                  <c:v>0.40662337662337666</c:v>
                </c:pt>
                <c:pt idx="313">
                  <c:v>0.41461538461538461</c:v>
                </c:pt>
                <c:pt idx="314">
                  <c:v>0.42786213786213784</c:v>
                </c:pt>
                <c:pt idx="315">
                  <c:v>0.44060939060939058</c:v>
                </c:pt>
                <c:pt idx="316">
                  <c:v>0.44060939060939058</c:v>
                </c:pt>
                <c:pt idx="317">
                  <c:v>0.49435564435564433</c:v>
                </c:pt>
                <c:pt idx="318">
                  <c:v>0.49435564435564433</c:v>
                </c:pt>
                <c:pt idx="319">
                  <c:v>0.45672127872127871</c:v>
                </c:pt>
                <c:pt idx="320">
                  <c:v>0.43384415584415592</c:v>
                </c:pt>
                <c:pt idx="321">
                  <c:v>0.43779020979020988</c:v>
                </c:pt>
                <c:pt idx="322">
                  <c:v>0.41799000999000996</c:v>
                </c:pt>
                <c:pt idx="323">
                  <c:v>0.43199600399600407</c:v>
                </c:pt>
                <c:pt idx="324">
                  <c:v>0.44716083916083915</c:v>
                </c:pt>
                <c:pt idx="325">
                  <c:v>0.43109690309690307</c:v>
                </c:pt>
                <c:pt idx="326">
                  <c:v>0.44216583416583416</c:v>
                </c:pt>
                <c:pt idx="327">
                  <c:v>0.44216583416583416</c:v>
                </c:pt>
                <c:pt idx="328">
                  <c:v>0.44676123876123874</c:v>
                </c:pt>
                <c:pt idx="329">
                  <c:v>0.44676123876123874</c:v>
                </c:pt>
                <c:pt idx="330">
                  <c:v>0.43159640359640356</c:v>
                </c:pt>
                <c:pt idx="331">
                  <c:v>0.41481318681318685</c:v>
                </c:pt>
                <c:pt idx="332">
                  <c:v>0.48724075924075932</c:v>
                </c:pt>
                <c:pt idx="333">
                  <c:v>0.46695904095904101</c:v>
                </c:pt>
                <c:pt idx="334">
                  <c:v>0.46965634365634368</c:v>
                </c:pt>
                <c:pt idx="335">
                  <c:v>0.46965634365634368</c:v>
                </c:pt>
                <c:pt idx="336">
                  <c:v>0.46630969030969033</c:v>
                </c:pt>
                <c:pt idx="337">
                  <c:v>0.43963636363636366</c:v>
                </c:pt>
                <c:pt idx="338">
                  <c:v>0.43963636363636366</c:v>
                </c:pt>
                <c:pt idx="339">
                  <c:v>0.45540059940059935</c:v>
                </c:pt>
                <c:pt idx="340">
                  <c:v>0.45540059940059935</c:v>
                </c:pt>
                <c:pt idx="341">
                  <c:v>0.45540059940059935</c:v>
                </c:pt>
                <c:pt idx="342">
                  <c:v>0.45540059940059935</c:v>
                </c:pt>
                <c:pt idx="343">
                  <c:v>0.44940659340659334</c:v>
                </c:pt>
                <c:pt idx="344">
                  <c:v>0.44940659340659334</c:v>
                </c:pt>
                <c:pt idx="345">
                  <c:v>0.44940659340659334</c:v>
                </c:pt>
                <c:pt idx="346">
                  <c:v>0.45152447552447555</c:v>
                </c:pt>
                <c:pt idx="347">
                  <c:v>0.45152447552447555</c:v>
                </c:pt>
                <c:pt idx="348">
                  <c:v>0.45152447552447555</c:v>
                </c:pt>
                <c:pt idx="349">
                  <c:v>0.45152447552447555</c:v>
                </c:pt>
                <c:pt idx="350">
                  <c:v>0.47613320013320015</c:v>
                </c:pt>
                <c:pt idx="351">
                  <c:v>0.47613320013320015</c:v>
                </c:pt>
                <c:pt idx="352">
                  <c:v>0.53660606060606053</c:v>
                </c:pt>
                <c:pt idx="353">
                  <c:v>0.53341325341325341</c:v>
                </c:pt>
                <c:pt idx="354">
                  <c:v>0.53341325341325341</c:v>
                </c:pt>
                <c:pt idx="355">
                  <c:v>0.53341325341325341</c:v>
                </c:pt>
                <c:pt idx="356">
                  <c:v>0.53553113553113552</c:v>
                </c:pt>
                <c:pt idx="357">
                  <c:v>0.54695970695970697</c:v>
                </c:pt>
                <c:pt idx="358">
                  <c:v>0.53223443223443223</c:v>
                </c:pt>
                <c:pt idx="359">
                  <c:v>0.55597069597069593</c:v>
                </c:pt>
                <c:pt idx="360">
                  <c:v>0.53862204462204466</c:v>
                </c:pt>
                <c:pt idx="361">
                  <c:v>0.53862204462204466</c:v>
                </c:pt>
                <c:pt idx="362">
                  <c:v>0.53862204462204466</c:v>
                </c:pt>
                <c:pt idx="363">
                  <c:v>0.53862204462204466</c:v>
                </c:pt>
                <c:pt idx="364">
                  <c:v>0.52863203463203468</c:v>
                </c:pt>
                <c:pt idx="365">
                  <c:v>0.53454612054612061</c:v>
                </c:pt>
                <c:pt idx="366">
                  <c:v>0.5511495171495171</c:v>
                </c:pt>
                <c:pt idx="367">
                  <c:v>0.5511495171495171</c:v>
                </c:pt>
                <c:pt idx="368">
                  <c:v>0.57312753912753911</c:v>
                </c:pt>
                <c:pt idx="369">
                  <c:v>0.57312753912753911</c:v>
                </c:pt>
                <c:pt idx="370">
                  <c:v>0.57312753912753911</c:v>
                </c:pt>
                <c:pt idx="371">
                  <c:v>0.64085780885780885</c:v>
                </c:pt>
                <c:pt idx="372">
                  <c:v>0.62950915750915759</c:v>
                </c:pt>
                <c:pt idx="373">
                  <c:v>0.60753113553113558</c:v>
                </c:pt>
                <c:pt idx="374">
                  <c:v>0.5975411255411256</c:v>
                </c:pt>
                <c:pt idx="375">
                  <c:v>0.5975411255411256</c:v>
                </c:pt>
                <c:pt idx="376">
                  <c:v>0.5975411255411256</c:v>
                </c:pt>
                <c:pt idx="377">
                  <c:v>0.5975411255411256</c:v>
                </c:pt>
                <c:pt idx="378">
                  <c:v>0.5975411255411256</c:v>
                </c:pt>
                <c:pt idx="379">
                  <c:v>0.58333533133533133</c:v>
                </c:pt>
                <c:pt idx="380">
                  <c:v>0.59070795870795867</c:v>
                </c:pt>
                <c:pt idx="381">
                  <c:v>0.58011854811854802</c:v>
                </c:pt>
                <c:pt idx="382">
                  <c:v>0.58011854811854802</c:v>
                </c:pt>
                <c:pt idx="383">
                  <c:v>0.57000865800865808</c:v>
                </c:pt>
                <c:pt idx="384">
                  <c:v>0.57000865800865808</c:v>
                </c:pt>
                <c:pt idx="385">
                  <c:v>0.57775291375291371</c:v>
                </c:pt>
                <c:pt idx="386">
                  <c:v>0.57775291375291371</c:v>
                </c:pt>
                <c:pt idx="387">
                  <c:v>0.57775291375291371</c:v>
                </c:pt>
                <c:pt idx="388">
                  <c:v>0.57775291375291371</c:v>
                </c:pt>
                <c:pt idx="389">
                  <c:v>0.57775291375291371</c:v>
                </c:pt>
                <c:pt idx="390">
                  <c:v>0.57775291375291371</c:v>
                </c:pt>
                <c:pt idx="391">
                  <c:v>0.64560506160506159</c:v>
                </c:pt>
                <c:pt idx="392">
                  <c:v>0.54035431235431231</c:v>
                </c:pt>
                <c:pt idx="393">
                  <c:v>0.56434831834831833</c:v>
                </c:pt>
                <c:pt idx="394">
                  <c:v>0.5460845820845821</c:v>
                </c:pt>
                <c:pt idx="395">
                  <c:v>0.57006060606060605</c:v>
                </c:pt>
                <c:pt idx="396">
                  <c:v>0.56546520146520141</c:v>
                </c:pt>
                <c:pt idx="397">
                  <c:v>0.56546520146520141</c:v>
                </c:pt>
                <c:pt idx="398">
                  <c:v>0.56546520146520141</c:v>
                </c:pt>
                <c:pt idx="399">
                  <c:v>0.56546520146520141</c:v>
                </c:pt>
                <c:pt idx="400">
                  <c:v>0.54922810522810517</c:v>
                </c:pt>
                <c:pt idx="401">
                  <c:v>0.5362510822510822</c:v>
                </c:pt>
                <c:pt idx="402">
                  <c:v>0.54104628704628699</c:v>
                </c:pt>
                <c:pt idx="403">
                  <c:v>0.54104628704628699</c:v>
                </c:pt>
                <c:pt idx="404">
                  <c:v>0.54104628704628699</c:v>
                </c:pt>
                <c:pt idx="405">
                  <c:v>0.54104628704628699</c:v>
                </c:pt>
                <c:pt idx="406">
                  <c:v>0.49818914418914417</c:v>
                </c:pt>
                <c:pt idx="407">
                  <c:v>0.50937795537795538</c:v>
                </c:pt>
                <c:pt idx="408">
                  <c:v>0.50937795537795538</c:v>
                </c:pt>
                <c:pt idx="409">
                  <c:v>0.4739000999000999</c:v>
                </c:pt>
                <c:pt idx="410">
                  <c:v>0.4739000999000999</c:v>
                </c:pt>
                <c:pt idx="411">
                  <c:v>0.47945454545454547</c:v>
                </c:pt>
                <c:pt idx="412">
                  <c:v>0.48636763236763236</c:v>
                </c:pt>
                <c:pt idx="413">
                  <c:v>0.47518881118881123</c:v>
                </c:pt>
                <c:pt idx="414">
                  <c:v>0.47993606393606392</c:v>
                </c:pt>
                <c:pt idx="415">
                  <c:v>0.50371228771228771</c:v>
                </c:pt>
                <c:pt idx="416">
                  <c:v>0.53368231768231766</c:v>
                </c:pt>
                <c:pt idx="417">
                  <c:v>0.53368231768231766</c:v>
                </c:pt>
                <c:pt idx="418">
                  <c:v>0.53368231768231766</c:v>
                </c:pt>
                <c:pt idx="419">
                  <c:v>0.53368231768231766</c:v>
                </c:pt>
                <c:pt idx="420">
                  <c:v>0.53970629370629375</c:v>
                </c:pt>
                <c:pt idx="421">
                  <c:v>0.53970629370629375</c:v>
                </c:pt>
                <c:pt idx="422">
                  <c:v>0.56767832167832166</c:v>
                </c:pt>
                <c:pt idx="423">
                  <c:v>0.56380219780219776</c:v>
                </c:pt>
                <c:pt idx="424">
                  <c:v>0.56380219780219776</c:v>
                </c:pt>
                <c:pt idx="425">
                  <c:v>0.56380219780219776</c:v>
                </c:pt>
                <c:pt idx="426">
                  <c:v>0.56454545454545446</c:v>
                </c:pt>
                <c:pt idx="427">
                  <c:v>0.56454545454545446</c:v>
                </c:pt>
                <c:pt idx="428">
                  <c:v>0.56454545454545446</c:v>
                </c:pt>
                <c:pt idx="429">
                  <c:v>0.59787212787212785</c:v>
                </c:pt>
                <c:pt idx="430">
                  <c:v>0.51415584415584414</c:v>
                </c:pt>
                <c:pt idx="431">
                  <c:v>0.51415584415584414</c:v>
                </c:pt>
                <c:pt idx="432">
                  <c:v>0.51415584415584414</c:v>
                </c:pt>
                <c:pt idx="433">
                  <c:v>0.52898101898101901</c:v>
                </c:pt>
                <c:pt idx="434">
                  <c:v>0.53673326673326682</c:v>
                </c:pt>
                <c:pt idx="435">
                  <c:v>0.53673326673326682</c:v>
                </c:pt>
                <c:pt idx="436">
                  <c:v>0.53673326673326682</c:v>
                </c:pt>
                <c:pt idx="437">
                  <c:v>0.52940059940059947</c:v>
                </c:pt>
                <c:pt idx="438">
                  <c:v>0.53542457542457544</c:v>
                </c:pt>
                <c:pt idx="439">
                  <c:v>0.53542457542457544</c:v>
                </c:pt>
                <c:pt idx="440">
                  <c:v>0.53542457542457544</c:v>
                </c:pt>
                <c:pt idx="441">
                  <c:v>0.55754245754245757</c:v>
                </c:pt>
                <c:pt idx="442">
                  <c:v>0.56099900099900102</c:v>
                </c:pt>
                <c:pt idx="443">
                  <c:v>0.56099900099900102</c:v>
                </c:pt>
                <c:pt idx="444">
                  <c:v>0.570989010989011</c:v>
                </c:pt>
                <c:pt idx="445">
                  <c:v>0.55390609390609391</c:v>
                </c:pt>
                <c:pt idx="446">
                  <c:v>0.55390609390609391</c:v>
                </c:pt>
                <c:pt idx="447">
                  <c:v>0.60021978021978017</c:v>
                </c:pt>
                <c:pt idx="448">
                  <c:v>0.57810189810189805</c:v>
                </c:pt>
                <c:pt idx="449">
                  <c:v>0.60219780219780217</c:v>
                </c:pt>
                <c:pt idx="450">
                  <c:v>0.60219780219780217</c:v>
                </c:pt>
                <c:pt idx="451">
                  <c:v>0.63216783216783212</c:v>
                </c:pt>
                <c:pt idx="452">
                  <c:v>0.63126873126873129</c:v>
                </c:pt>
                <c:pt idx="453">
                  <c:v>0.63126873126873129</c:v>
                </c:pt>
                <c:pt idx="454">
                  <c:v>0.61918081918081913</c:v>
                </c:pt>
                <c:pt idx="455">
                  <c:v>0.61918081918081913</c:v>
                </c:pt>
                <c:pt idx="456">
                  <c:v>0.63176823176823171</c:v>
                </c:pt>
                <c:pt idx="457">
                  <c:v>0.63779220779220769</c:v>
                </c:pt>
                <c:pt idx="458">
                  <c:v>0.65377622377622369</c:v>
                </c:pt>
                <c:pt idx="459">
                  <c:v>0.62968031968031968</c:v>
                </c:pt>
                <c:pt idx="460">
                  <c:v>0.62968031968031968</c:v>
                </c:pt>
                <c:pt idx="461">
                  <c:v>0.62759240759240753</c:v>
                </c:pt>
                <c:pt idx="462">
                  <c:v>0.62759240759240753</c:v>
                </c:pt>
                <c:pt idx="463">
                  <c:v>0.62067932067932063</c:v>
                </c:pt>
                <c:pt idx="464">
                  <c:v>0.6356843156843156</c:v>
                </c:pt>
                <c:pt idx="465">
                  <c:v>0.6356843156843156</c:v>
                </c:pt>
                <c:pt idx="466">
                  <c:v>0.62569430569430562</c:v>
                </c:pt>
                <c:pt idx="467">
                  <c:v>0.62569430569430562</c:v>
                </c:pt>
                <c:pt idx="468">
                  <c:v>0.62569430569430562</c:v>
                </c:pt>
                <c:pt idx="469">
                  <c:v>0.62569430569430562</c:v>
                </c:pt>
                <c:pt idx="470">
                  <c:v>0.62569430569430562</c:v>
                </c:pt>
                <c:pt idx="471">
                  <c:v>0.63260739260739252</c:v>
                </c:pt>
                <c:pt idx="472">
                  <c:v>0.63260739260739252</c:v>
                </c:pt>
                <c:pt idx="473">
                  <c:v>0.63606393606393608</c:v>
                </c:pt>
                <c:pt idx="474">
                  <c:v>0.63606393606393608</c:v>
                </c:pt>
                <c:pt idx="475">
                  <c:v>0.64525474525474524</c:v>
                </c:pt>
                <c:pt idx="476">
                  <c:v>0.59204795204795202</c:v>
                </c:pt>
                <c:pt idx="477">
                  <c:v>0.59204795204795202</c:v>
                </c:pt>
                <c:pt idx="478">
                  <c:v>0.59204795204795202</c:v>
                </c:pt>
                <c:pt idx="479">
                  <c:v>0.58167832167832167</c:v>
                </c:pt>
                <c:pt idx="480">
                  <c:v>0.59228771228771226</c:v>
                </c:pt>
                <c:pt idx="481">
                  <c:v>0.59228771228771226</c:v>
                </c:pt>
                <c:pt idx="482">
                  <c:v>0.58065934065934066</c:v>
                </c:pt>
                <c:pt idx="483">
                  <c:v>0.57066933066933068</c:v>
                </c:pt>
                <c:pt idx="484">
                  <c:v>0.59984015984015981</c:v>
                </c:pt>
                <c:pt idx="485">
                  <c:v>0.59984015984015981</c:v>
                </c:pt>
                <c:pt idx="486">
                  <c:v>0.60431318681318669</c:v>
                </c:pt>
                <c:pt idx="487">
                  <c:v>0.60431318681318669</c:v>
                </c:pt>
                <c:pt idx="488">
                  <c:v>0.60431318681318669</c:v>
                </c:pt>
                <c:pt idx="489">
                  <c:v>0.60431318681318669</c:v>
                </c:pt>
                <c:pt idx="490">
                  <c:v>0.5716858141858141</c:v>
                </c:pt>
                <c:pt idx="491">
                  <c:v>0.5716858141858141</c:v>
                </c:pt>
                <c:pt idx="492">
                  <c:v>0.55440309690309675</c:v>
                </c:pt>
                <c:pt idx="493">
                  <c:v>0.59016733266733257</c:v>
                </c:pt>
                <c:pt idx="494">
                  <c:v>0.59016733266733257</c:v>
                </c:pt>
                <c:pt idx="495">
                  <c:v>0.59016733266733257</c:v>
                </c:pt>
                <c:pt idx="496">
                  <c:v>0.57218531468531453</c:v>
                </c:pt>
                <c:pt idx="497">
                  <c:v>0.57343406593406598</c:v>
                </c:pt>
                <c:pt idx="498">
                  <c:v>0.54700299700299704</c:v>
                </c:pt>
                <c:pt idx="499">
                  <c:v>0.53691308691308692</c:v>
                </c:pt>
                <c:pt idx="500">
                  <c:v>0.53691308691308692</c:v>
                </c:pt>
                <c:pt idx="501">
                  <c:v>0.53691308691308692</c:v>
                </c:pt>
                <c:pt idx="502">
                  <c:v>0.53691308691308692</c:v>
                </c:pt>
                <c:pt idx="503">
                  <c:v>0.54274725274725266</c:v>
                </c:pt>
                <c:pt idx="504">
                  <c:v>0.47563436563436567</c:v>
                </c:pt>
                <c:pt idx="505">
                  <c:v>0.47563436563436567</c:v>
                </c:pt>
                <c:pt idx="506">
                  <c:v>0.48012987012987018</c:v>
                </c:pt>
                <c:pt idx="507">
                  <c:v>0.49285880785880781</c:v>
                </c:pt>
                <c:pt idx="508">
                  <c:v>0.47442723942723941</c:v>
                </c:pt>
                <c:pt idx="509">
                  <c:v>0.47442723942723941</c:v>
                </c:pt>
                <c:pt idx="510">
                  <c:v>0.47442723942723941</c:v>
                </c:pt>
                <c:pt idx="511">
                  <c:v>0.47442723942723941</c:v>
                </c:pt>
                <c:pt idx="512">
                  <c:v>0.54785381285381285</c:v>
                </c:pt>
                <c:pt idx="513">
                  <c:v>0.54335830835830834</c:v>
                </c:pt>
                <c:pt idx="514">
                  <c:v>0.54335830835830834</c:v>
                </c:pt>
                <c:pt idx="515">
                  <c:v>0.5260755910755911</c:v>
                </c:pt>
                <c:pt idx="516">
                  <c:v>0.5260755910755911</c:v>
                </c:pt>
                <c:pt idx="517">
                  <c:v>0.5260755910755911</c:v>
                </c:pt>
                <c:pt idx="518">
                  <c:v>0.53190975690975695</c:v>
                </c:pt>
                <c:pt idx="519">
                  <c:v>0.53953213453213456</c:v>
                </c:pt>
                <c:pt idx="520">
                  <c:v>0.49607559107559113</c:v>
                </c:pt>
                <c:pt idx="521">
                  <c:v>0.49607559107559113</c:v>
                </c:pt>
                <c:pt idx="522">
                  <c:v>0.48608558108558114</c:v>
                </c:pt>
                <c:pt idx="523">
                  <c:v>0.48608558108558114</c:v>
                </c:pt>
                <c:pt idx="524">
                  <c:v>0.48608558108558114</c:v>
                </c:pt>
                <c:pt idx="525">
                  <c:v>0.48608558108558114</c:v>
                </c:pt>
                <c:pt idx="526">
                  <c:v>0.49607559107559113</c:v>
                </c:pt>
                <c:pt idx="527">
                  <c:v>0.46274891774891774</c:v>
                </c:pt>
                <c:pt idx="528">
                  <c:v>0.44301864801864804</c:v>
                </c:pt>
                <c:pt idx="529">
                  <c:v>0.44301864801864804</c:v>
                </c:pt>
                <c:pt idx="530">
                  <c:v>0.44301864801864804</c:v>
                </c:pt>
                <c:pt idx="531">
                  <c:v>0.44301864801864804</c:v>
                </c:pt>
                <c:pt idx="532">
                  <c:v>0.5539077589077589</c:v>
                </c:pt>
                <c:pt idx="533">
                  <c:v>0.5539077589077589</c:v>
                </c:pt>
                <c:pt idx="534">
                  <c:v>0.5539077589077589</c:v>
                </c:pt>
                <c:pt idx="535">
                  <c:v>0.53620046620046624</c:v>
                </c:pt>
                <c:pt idx="536">
                  <c:v>0.53620046620046624</c:v>
                </c:pt>
                <c:pt idx="537">
                  <c:v>0.52621045621045626</c:v>
                </c:pt>
                <c:pt idx="538">
                  <c:v>0.55218448218448224</c:v>
                </c:pt>
                <c:pt idx="539">
                  <c:v>0.61548118548118547</c:v>
                </c:pt>
                <c:pt idx="540">
                  <c:v>0.60381285381285377</c:v>
                </c:pt>
                <c:pt idx="541">
                  <c:v>0.58901764901764897</c:v>
                </c:pt>
                <c:pt idx="542">
                  <c:v>0.604002664002664</c:v>
                </c:pt>
                <c:pt idx="543">
                  <c:v>0.60702564102564094</c:v>
                </c:pt>
                <c:pt idx="544">
                  <c:v>0.60702564102564094</c:v>
                </c:pt>
                <c:pt idx="545">
                  <c:v>0.60702564102564094</c:v>
                </c:pt>
                <c:pt idx="546">
                  <c:v>0.60702564102564094</c:v>
                </c:pt>
                <c:pt idx="547">
                  <c:v>0.65092174492174482</c:v>
                </c:pt>
                <c:pt idx="548">
                  <c:v>0.61759507159507165</c:v>
                </c:pt>
                <c:pt idx="549">
                  <c:v>0.67286979686979687</c:v>
                </c:pt>
                <c:pt idx="550">
                  <c:v>0.67286979686979687</c:v>
                </c:pt>
                <c:pt idx="551">
                  <c:v>0.67286979686979687</c:v>
                </c:pt>
                <c:pt idx="552">
                  <c:v>0.70283982683982682</c:v>
                </c:pt>
                <c:pt idx="553">
                  <c:v>0.70283982683982682</c:v>
                </c:pt>
                <c:pt idx="554">
                  <c:v>0.75530735930735915</c:v>
                </c:pt>
                <c:pt idx="555">
                  <c:v>0.77290576090576091</c:v>
                </c:pt>
                <c:pt idx="556">
                  <c:v>0.74557309357309354</c:v>
                </c:pt>
                <c:pt idx="557">
                  <c:v>0.72639227439227438</c:v>
                </c:pt>
                <c:pt idx="558">
                  <c:v>0.72639227439227438</c:v>
                </c:pt>
                <c:pt idx="559">
                  <c:v>0.79627910755910747</c:v>
                </c:pt>
                <c:pt idx="560">
                  <c:v>0.80527011655011649</c:v>
                </c:pt>
                <c:pt idx="561">
                  <c:v>0.81242296370296363</c:v>
                </c:pt>
                <c:pt idx="562">
                  <c:v>0.81242296370296363</c:v>
                </c:pt>
                <c:pt idx="563">
                  <c:v>0.77993545121545116</c:v>
                </c:pt>
                <c:pt idx="564">
                  <c:v>0.77993545121545116</c:v>
                </c:pt>
                <c:pt idx="565">
                  <c:v>0.76533405261405263</c:v>
                </c:pt>
                <c:pt idx="566">
                  <c:v>0.76533405261405263</c:v>
                </c:pt>
                <c:pt idx="567">
                  <c:v>0.76833105561105564</c:v>
                </c:pt>
                <c:pt idx="568">
                  <c:v>0.77432506160506165</c:v>
                </c:pt>
                <c:pt idx="569">
                  <c:v>0.77432506160506165</c:v>
                </c:pt>
                <c:pt idx="570">
                  <c:v>0.77432506160506165</c:v>
                </c:pt>
                <c:pt idx="571">
                  <c:v>0.77832106560106562</c:v>
                </c:pt>
                <c:pt idx="572">
                  <c:v>0.77832106560106562</c:v>
                </c:pt>
                <c:pt idx="573">
                  <c:v>0.7693300566100566</c:v>
                </c:pt>
                <c:pt idx="574">
                  <c:v>0.7693300566100566</c:v>
                </c:pt>
                <c:pt idx="575">
                  <c:v>0.77232705960705961</c:v>
                </c:pt>
                <c:pt idx="576">
                  <c:v>0.75086851814851818</c:v>
                </c:pt>
                <c:pt idx="577">
                  <c:v>0.75086851814851818</c:v>
                </c:pt>
                <c:pt idx="578">
                  <c:v>0.73898040626040629</c:v>
                </c:pt>
                <c:pt idx="579">
                  <c:v>0.73898040626040629</c:v>
                </c:pt>
                <c:pt idx="580">
                  <c:v>0.73898040626040629</c:v>
                </c:pt>
                <c:pt idx="581">
                  <c:v>0.71429442557442557</c:v>
                </c:pt>
                <c:pt idx="582">
                  <c:v>0.6418668531468531</c:v>
                </c:pt>
                <c:pt idx="583">
                  <c:v>0.61409462537462534</c:v>
                </c:pt>
                <c:pt idx="584">
                  <c:v>0.61829842157842152</c:v>
                </c:pt>
                <c:pt idx="585">
                  <c:v>0.61829842157842152</c:v>
                </c:pt>
                <c:pt idx="586">
                  <c:v>0.61829842157842152</c:v>
                </c:pt>
                <c:pt idx="587">
                  <c:v>0.61829842157842152</c:v>
                </c:pt>
                <c:pt idx="588">
                  <c:v>0.61829842157842152</c:v>
                </c:pt>
                <c:pt idx="589">
                  <c:v>0.66325346653346651</c:v>
                </c:pt>
                <c:pt idx="590">
                  <c:v>0.64826845154845159</c:v>
                </c:pt>
                <c:pt idx="591">
                  <c:v>0.65360311688311679</c:v>
                </c:pt>
                <c:pt idx="592">
                  <c:v>0.62926745254745253</c:v>
                </c:pt>
                <c:pt idx="593">
                  <c:v>0.60319316683316682</c:v>
                </c:pt>
                <c:pt idx="594">
                  <c:v>0.64654181818181811</c:v>
                </c:pt>
                <c:pt idx="595">
                  <c:v>0.64654181818181811</c:v>
                </c:pt>
                <c:pt idx="596">
                  <c:v>0.61657178821178826</c:v>
                </c:pt>
                <c:pt idx="597">
                  <c:v>0.58324511488511488</c:v>
                </c:pt>
                <c:pt idx="598">
                  <c:v>0.56226609390609383</c:v>
                </c:pt>
                <c:pt idx="599">
                  <c:v>0.53669166833166826</c:v>
                </c:pt>
                <c:pt idx="600">
                  <c:v>0.53669166833166826</c:v>
                </c:pt>
                <c:pt idx="601">
                  <c:v>0.54547088911088915</c:v>
                </c:pt>
                <c:pt idx="602">
                  <c:v>0.56944691308691309</c:v>
                </c:pt>
                <c:pt idx="603">
                  <c:v>0.56944691308691309</c:v>
                </c:pt>
                <c:pt idx="604">
                  <c:v>0.56944691308691309</c:v>
                </c:pt>
                <c:pt idx="605">
                  <c:v>0.55046589410589408</c:v>
                </c:pt>
                <c:pt idx="606">
                  <c:v>0.54468167832167824</c:v>
                </c:pt>
                <c:pt idx="607">
                  <c:v>0.54468167832167824</c:v>
                </c:pt>
                <c:pt idx="608">
                  <c:v>0.54468167832167824</c:v>
                </c:pt>
                <c:pt idx="609">
                  <c:v>0.54468167832167824</c:v>
                </c:pt>
                <c:pt idx="610">
                  <c:v>0.54468167832167824</c:v>
                </c:pt>
                <c:pt idx="611">
                  <c:v>0.54468167832167824</c:v>
                </c:pt>
                <c:pt idx="612">
                  <c:v>0.5181082517482517</c:v>
                </c:pt>
                <c:pt idx="613">
                  <c:v>0.49712923076923071</c:v>
                </c:pt>
                <c:pt idx="614">
                  <c:v>0.37724911088911089</c:v>
                </c:pt>
                <c:pt idx="615">
                  <c:v>0.4042221378621379</c:v>
                </c:pt>
                <c:pt idx="616">
                  <c:v>0.39423212787212786</c:v>
                </c:pt>
                <c:pt idx="617">
                  <c:v>0.38993042957042956</c:v>
                </c:pt>
                <c:pt idx="618">
                  <c:v>0.37994041958041957</c:v>
                </c:pt>
                <c:pt idx="619">
                  <c:v>0.37994041958041957</c:v>
                </c:pt>
                <c:pt idx="620">
                  <c:v>0.3649554045954046</c:v>
                </c:pt>
                <c:pt idx="621">
                  <c:v>0.3649554045954046</c:v>
                </c:pt>
                <c:pt idx="622">
                  <c:v>0.47040995004995007</c:v>
                </c:pt>
                <c:pt idx="623">
                  <c:v>0.44433566433566435</c:v>
                </c:pt>
                <c:pt idx="624">
                  <c:v>0.42635364635364636</c:v>
                </c:pt>
                <c:pt idx="625">
                  <c:v>0.42635364635364636</c:v>
                </c:pt>
                <c:pt idx="626">
                  <c:v>0.42635364635364636</c:v>
                </c:pt>
                <c:pt idx="627">
                  <c:v>0.34491908091908097</c:v>
                </c:pt>
                <c:pt idx="628">
                  <c:v>0.34491908091908097</c:v>
                </c:pt>
                <c:pt idx="629">
                  <c:v>0.34491908091908097</c:v>
                </c:pt>
                <c:pt idx="630">
                  <c:v>0.34491908091908097</c:v>
                </c:pt>
                <c:pt idx="631">
                  <c:v>0.31926473526473526</c:v>
                </c:pt>
                <c:pt idx="632">
                  <c:v>0.31926473526473526</c:v>
                </c:pt>
                <c:pt idx="633">
                  <c:v>0.31926473526473526</c:v>
                </c:pt>
                <c:pt idx="634">
                  <c:v>0.31926473526473526</c:v>
                </c:pt>
                <c:pt idx="635">
                  <c:v>0.31926473526473526</c:v>
                </c:pt>
                <c:pt idx="636">
                  <c:v>0.3292547452547453</c:v>
                </c:pt>
                <c:pt idx="637">
                  <c:v>0.3292547452547453</c:v>
                </c:pt>
                <c:pt idx="638">
                  <c:v>0.33853946053946049</c:v>
                </c:pt>
                <c:pt idx="639">
                  <c:v>0.34753046953046951</c:v>
                </c:pt>
                <c:pt idx="640">
                  <c:v>0.34753046953046951</c:v>
                </c:pt>
                <c:pt idx="641">
                  <c:v>0.36751048951048948</c:v>
                </c:pt>
                <c:pt idx="642">
                  <c:v>0.36751048951048948</c:v>
                </c:pt>
                <c:pt idx="643">
                  <c:v>0.31420379620379618</c:v>
                </c:pt>
                <c:pt idx="644">
                  <c:v>0.32419380619380617</c:v>
                </c:pt>
                <c:pt idx="645">
                  <c:v>0.32419380619380617</c:v>
                </c:pt>
                <c:pt idx="646">
                  <c:v>0.32419380619380617</c:v>
                </c:pt>
                <c:pt idx="647">
                  <c:v>0.32419380619380617</c:v>
                </c:pt>
                <c:pt idx="648">
                  <c:v>0.32419380619380617</c:v>
                </c:pt>
                <c:pt idx="649">
                  <c:v>0.32419380619380617</c:v>
                </c:pt>
                <c:pt idx="650">
                  <c:v>0.32419380619380617</c:v>
                </c:pt>
                <c:pt idx="651">
                  <c:v>0.34619180819180823</c:v>
                </c:pt>
                <c:pt idx="652">
                  <c:v>0.34619180819180823</c:v>
                </c:pt>
                <c:pt idx="653">
                  <c:v>0.35418381618381617</c:v>
                </c:pt>
                <c:pt idx="654">
                  <c:v>0.35418381618381617</c:v>
                </c:pt>
                <c:pt idx="655">
                  <c:v>0.35418381618381617</c:v>
                </c:pt>
                <c:pt idx="656">
                  <c:v>0.35418381618381617</c:v>
                </c:pt>
                <c:pt idx="657">
                  <c:v>0.4341038961038961</c:v>
                </c:pt>
                <c:pt idx="658">
                  <c:v>0.41809990009990011</c:v>
                </c:pt>
                <c:pt idx="659">
                  <c:v>0.42709090909090913</c:v>
                </c:pt>
                <c:pt idx="660">
                  <c:v>0.43637562437562438</c:v>
                </c:pt>
                <c:pt idx="661">
                  <c:v>0.44636563436563437</c:v>
                </c:pt>
                <c:pt idx="662">
                  <c:v>0.44636563436563437</c:v>
                </c:pt>
                <c:pt idx="663">
                  <c:v>0.44636563436563437</c:v>
                </c:pt>
                <c:pt idx="664">
                  <c:v>0.51981218781218774</c:v>
                </c:pt>
                <c:pt idx="665">
                  <c:v>0.49447752247752241</c:v>
                </c:pt>
                <c:pt idx="666">
                  <c:v>0.49447752247752241</c:v>
                </c:pt>
                <c:pt idx="667">
                  <c:v>0.4794325674325674</c:v>
                </c:pt>
                <c:pt idx="668">
                  <c:v>0.45845354645354647</c:v>
                </c:pt>
                <c:pt idx="669">
                  <c:v>0.45845354645354647</c:v>
                </c:pt>
                <c:pt idx="670">
                  <c:v>0.48842357642357642</c:v>
                </c:pt>
                <c:pt idx="671">
                  <c:v>0.47135864135864131</c:v>
                </c:pt>
                <c:pt idx="672">
                  <c:v>0.45667332667332661</c:v>
                </c:pt>
                <c:pt idx="673">
                  <c:v>0.46066933066933058</c:v>
                </c:pt>
                <c:pt idx="674">
                  <c:v>0.48424575424575417</c:v>
                </c:pt>
                <c:pt idx="675">
                  <c:v>0.47425574425574418</c:v>
                </c:pt>
                <c:pt idx="676">
                  <c:v>0.47425574425574418</c:v>
                </c:pt>
                <c:pt idx="677">
                  <c:v>0.47425574425574418</c:v>
                </c:pt>
                <c:pt idx="678">
                  <c:v>0.4802497502497502</c:v>
                </c:pt>
                <c:pt idx="679">
                  <c:v>0.53213786213786207</c:v>
                </c:pt>
                <c:pt idx="680">
                  <c:v>0.53213786213786207</c:v>
                </c:pt>
                <c:pt idx="681">
                  <c:v>0.53213786213786207</c:v>
                </c:pt>
                <c:pt idx="682">
                  <c:v>0.52134865134865138</c:v>
                </c:pt>
                <c:pt idx="683">
                  <c:v>0.47639360639360639</c:v>
                </c:pt>
                <c:pt idx="684">
                  <c:v>0.45841158841158841</c:v>
                </c:pt>
                <c:pt idx="685">
                  <c:v>0.47039960039960038</c:v>
                </c:pt>
                <c:pt idx="686">
                  <c:v>0.44932067932067932</c:v>
                </c:pt>
                <c:pt idx="687">
                  <c:v>0.42534465534465532</c:v>
                </c:pt>
                <c:pt idx="688">
                  <c:v>0.35541458541458537</c:v>
                </c:pt>
                <c:pt idx="689">
                  <c:v>0.32697302697302699</c:v>
                </c:pt>
                <c:pt idx="690">
                  <c:v>0.32697302697302699</c:v>
                </c:pt>
                <c:pt idx="691">
                  <c:v>0.30899100899100901</c:v>
                </c:pt>
                <c:pt idx="692">
                  <c:v>0.30899100899100901</c:v>
                </c:pt>
                <c:pt idx="693">
                  <c:v>0.30899100899100901</c:v>
                </c:pt>
                <c:pt idx="694">
                  <c:v>0.38891108891108889</c:v>
                </c:pt>
                <c:pt idx="695">
                  <c:v>0.40389610389610392</c:v>
                </c:pt>
                <c:pt idx="696">
                  <c:v>0.34761238761238761</c:v>
                </c:pt>
                <c:pt idx="697">
                  <c:v>0.34761238761238761</c:v>
                </c:pt>
                <c:pt idx="698">
                  <c:v>0.34761238761238761</c:v>
                </c:pt>
                <c:pt idx="699">
                  <c:v>0.35360639360639362</c:v>
                </c:pt>
                <c:pt idx="700">
                  <c:v>0.39124075924075924</c:v>
                </c:pt>
                <c:pt idx="701">
                  <c:v>0.40322877122877121</c:v>
                </c:pt>
                <c:pt idx="702">
                  <c:v>0.40622577422577422</c:v>
                </c:pt>
                <c:pt idx="703">
                  <c:v>0.38025174825174829</c:v>
                </c:pt>
                <c:pt idx="704">
                  <c:v>0.38025174825174829</c:v>
                </c:pt>
                <c:pt idx="705">
                  <c:v>0.38025174825174829</c:v>
                </c:pt>
                <c:pt idx="706">
                  <c:v>0.38025174825174829</c:v>
                </c:pt>
                <c:pt idx="707">
                  <c:v>0.38025174825174829</c:v>
                </c:pt>
                <c:pt idx="708">
                  <c:v>0.3406913086913087</c:v>
                </c:pt>
                <c:pt idx="709">
                  <c:v>0.30705294705294706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B-4247-A4B8-B96B650A4A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56505456"/>
        <c:axId val="456503104"/>
      </c:areaChart>
      <c:catAx>
        <c:axId val="456505456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503104"/>
        <c:crosses val="autoZero"/>
        <c:auto val="0"/>
        <c:lblAlgn val="ctr"/>
        <c:lblOffset val="100"/>
        <c:noMultiLvlLbl val="0"/>
      </c:catAx>
      <c:valAx>
        <c:axId val="456503104"/>
        <c:scaling>
          <c:orientation val="minMax"/>
          <c:max val="1.2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50545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4803149606299213" l="0" r="0" t="0.74803149606299213" header="0.31496062992125984" footer="0.31496062992125984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道姓</a:t>
            </a:r>
            <a:r>
              <a:rPr lang="ja-JP"/>
              <a:t>班　日別予想作業</a:t>
            </a:r>
            <a:r>
              <a:rPr lang="ja-JP" altLang="en-US"/>
              <a:t>スペース</a:t>
            </a:r>
            <a:endParaRPr lang="ja-JP"/>
          </a:p>
        </c:rich>
      </c:tx>
      <c:layout>
        <c:manualLayout>
          <c:xMode val="edge"/>
          <c:yMode val="edge"/>
          <c:x val="0.85914657925143312"/>
          <c:y val="1.661731696385876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4189629629629623E-3"/>
          <c:y val="0.12132302656978063"/>
          <c:w val="0.98702359259259276"/>
          <c:h val="0.75212301337188925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66FFFF"/>
            </a:solidFill>
            <a:ln w="25400">
              <a:solidFill>
                <a:srgbClr val="66FFFF"/>
              </a:soli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道姓班!$OP$198:$APW$198</c:f>
              <c:numCache>
                <c:formatCode>0%</c:formatCode>
                <c:ptCount val="710"/>
                <c:pt idx="0">
                  <c:v>1.2924141958670261</c:v>
                </c:pt>
                <c:pt idx="1">
                  <c:v>1.2924141958670261</c:v>
                </c:pt>
                <c:pt idx="2">
                  <c:v>1.2924141958670261</c:v>
                </c:pt>
                <c:pt idx="3">
                  <c:v>1.2924141958670261</c:v>
                </c:pt>
                <c:pt idx="4">
                  <c:v>1.2924141958670261</c:v>
                </c:pt>
                <c:pt idx="5">
                  <c:v>1.2924141958670261</c:v>
                </c:pt>
                <c:pt idx="6">
                  <c:v>1.2924141958670261</c:v>
                </c:pt>
                <c:pt idx="7">
                  <c:v>1.2924141958670261</c:v>
                </c:pt>
                <c:pt idx="8">
                  <c:v>1.2924141958670261</c:v>
                </c:pt>
                <c:pt idx="9">
                  <c:v>1.2924141958670261</c:v>
                </c:pt>
                <c:pt idx="10">
                  <c:v>1.2606756513926327</c:v>
                </c:pt>
                <c:pt idx="11">
                  <c:v>1.2606756513926327</c:v>
                </c:pt>
                <c:pt idx="12">
                  <c:v>1.2606756513926327</c:v>
                </c:pt>
                <c:pt idx="13">
                  <c:v>1.2606756513926327</c:v>
                </c:pt>
                <c:pt idx="14">
                  <c:v>1.2606756513926327</c:v>
                </c:pt>
                <c:pt idx="15">
                  <c:v>1.2606756513926327</c:v>
                </c:pt>
                <c:pt idx="16">
                  <c:v>1.2732767295597485</c:v>
                </c:pt>
                <c:pt idx="17">
                  <c:v>1.1077106918238995</c:v>
                </c:pt>
                <c:pt idx="18">
                  <c:v>1.1077106918238995</c:v>
                </c:pt>
                <c:pt idx="19">
                  <c:v>1.1077106918238995</c:v>
                </c:pt>
                <c:pt idx="20">
                  <c:v>1.1077106918238995</c:v>
                </c:pt>
                <c:pt idx="21">
                  <c:v>1.0280835579514824</c:v>
                </c:pt>
                <c:pt idx="22">
                  <c:v>1.0280835579514824</c:v>
                </c:pt>
                <c:pt idx="23">
                  <c:v>1.0280835579514824</c:v>
                </c:pt>
                <c:pt idx="24">
                  <c:v>1.0280835579514824</c:v>
                </c:pt>
                <c:pt idx="25">
                  <c:v>1.0280835579514824</c:v>
                </c:pt>
                <c:pt idx="26">
                  <c:v>1.0280835579514824</c:v>
                </c:pt>
                <c:pt idx="27">
                  <c:v>0.89506469002695421</c:v>
                </c:pt>
                <c:pt idx="28">
                  <c:v>0.89506469002695421</c:v>
                </c:pt>
                <c:pt idx="29">
                  <c:v>0.89506469002695421</c:v>
                </c:pt>
                <c:pt idx="30">
                  <c:v>0.89506469002695421</c:v>
                </c:pt>
                <c:pt idx="31">
                  <c:v>0.89506469002695421</c:v>
                </c:pt>
                <c:pt idx="32">
                  <c:v>0.89506469002695421</c:v>
                </c:pt>
                <c:pt idx="33">
                  <c:v>0.89506469002695421</c:v>
                </c:pt>
                <c:pt idx="34">
                  <c:v>0.89506469002695421</c:v>
                </c:pt>
                <c:pt idx="35">
                  <c:v>0.91366307277628045</c:v>
                </c:pt>
                <c:pt idx="36">
                  <c:v>0.91366307277628045</c:v>
                </c:pt>
                <c:pt idx="37">
                  <c:v>1.0088787061994609</c:v>
                </c:pt>
                <c:pt idx="38">
                  <c:v>1.0088787061994609</c:v>
                </c:pt>
                <c:pt idx="39">
                  <c:v>0.96157412398921838</c:v>
                </c:pt>
                <c:pt idx="40">
                  <c:v>0.96157412398921838</c:v>
                </c:pt>
                <c:pt idx="41">
                  <c:v>0.96157412398921838</c:v>
                </c:pt>
                <c:pt idx="42">
                  <c:v>0.96157412398921838</c:v>
                </c:pt>
                <c:pt idx="43">
                  <c:v>0.96157412398921838</c:v>
                </c:pt>
                <c:pt idx="44">
                  <c:v>0.73987601078167109</c:v>
                </c:pt>
                <c:pt idx="45">
                  <c:v>0.69519946091644202</c:v>
                </c:pt>
                <c:pt idx="46">
                  <c:v>0.69519946091644202</c:v>
                </c:pt>
                <c:pt idx="47">
                  <c:v>0.69519946091644202</c:v>
                </c:pt>
                <c:pt idx="48">
                  <c:v>0.68846091644204865</c:v>
                </c:pt>
                <c:pt idx="49">
                  <c:v>0.68846091644204865</c:v>
                </c:pt>
                <c:pt idx="50">
                  <c:v>0.68846091644204865</c:v>
                </c:pt>
                <c:pt idx="51">
                  <c:v>0.68846091644204865</c:v>
                </c:pt>
                <c:pt idx="52">
                  <c:v>0.74641239892183298</c:v>
                </c:pt>
                <c:pt idx="53">
                  <c:v>0.6663584905660378</c:v>
                </c:pt>
                <c:pt idx="54">
                  <c:v>0.6663584905660378</c:v>
                </c:pt>
                <c:pt idx="55">
                  <c:v>0.6663584905660378</c:v>
                </c:pt>
                <c:pt idx="56">
                  <c:v>0.6663584905660378</c:v>
                </c:pt>
                <c:pt idx="57">
                  <c:v>0.77693800539083568</c:v>
                </c:pt>
                <c:pt idx="58">
                  <c:v>0.77693800539083568</c:v>
                </c:pt>
                <c:pt idx="59">
                  <c:v>0.84432345013477095</c:v>
                </c:pt>
                <c:pt idx="60">
                  <c:v>0.84432345013477095</c:v>
                </c:pt>
                <c:pt idx="61">
                  <c:v>0.84432345013477095</c:v>
                </c:pt>
                <c:pt idx="62">
                  <c:v>0.84432345013477095</c:v>
                </c:pt>
                <c:pt idx="63">
                  <c:v>0.84432345013477095</c:v>
                </c:pt>
                <c:pt idx="64">
                  <c:v>0.59466037735849064</c:v>
                </c:pt>
                <c:pt idx="65">
                  <c:v>0.4185983827493262</c:v>
                </c:pt>
                <c:pt idx="66">
                  <c:v>0.42735849056603775</c:v>
                </c:pt>
                <c:pt idx="67">
                  <c:v>0.53409703504043127</c:v>
                </c:pt>
                <c:pt idx="68">
                  <c:v>0.53409703504043127</c:v>
                </c:pt>
                <c:pt idx="69">
                  <c:v>0.53409703504043127</c:v>
                </c:pt>
                <c:pt idx="70">
                  <c:v>0.53409703504043127</c:v>
                </c:pt>
                <c:pt idx="71">
                  <c:v>0.53409703504043127</c:v>
                </c:pt>
                <c:pt idx="72">
                  <c:v>0.53409703504043127</c:v>
                </c:pt>
                <c:pt idx="73">
                  <c:v>0.53409703504043127</c:v>
                </c:pt>
                <c:pt idx="74">
                  <c:v>0.40390835579514822</c:v>
                </c:pt>
                <c:pt idx="75">
                  <c:v>0.40390835579514822</c:v>
                </c:pt>
                <c:pt idx="76">
                  <c:v>0.37547169811320757</c:v>
                </c:pt>
                <c:pt idx="77">
                  <c:v>0.37547169811320757</c:v>
                </c:pt>
                <c:pt idx="78">
                  <c:v>0.37547169811320757</c:v>
                </c:pt>
                <c:pt idx="79">
                  <c:v>0.39791105121293802</c:v>
                </c:pt>
                <c:pt idx="80">
                  <c:v>0.39791105121293802</c:v>
                </c:pt>
                <c:pt idx="81">
                  <c:v>0.39791105121293802</c:v>
                </c:pt>
                <c:pt idx="82">
                  <c:v>0.39791105121293802</c:v>
                </c:pt>
                <c:pt idx="83">
                  <c:v>0.39791105121293802</c:v>
                </c:pt>
                <c:pt idx="84">
                  <c:v>0.39791105121293802</c:v>
                </c:pt>
                <c:pt idx="85">
                  <c:v>0.39791105121293802</c:v>
                </c:pt>
                <c:pt idx="86">
                  <c:v>0.39791105121293802</c:v>
                </c:pt>
                <c:pt idx="87">
                  <c:v>0.66280323450134782</c:v>
                </c:pt>
                <c:pt idx="88">
                  <c:v>0.66280323450134782</c:v>
                </c:pt>
                <c:pt idx="89">
                  <c:v>0.66280323450134782</c:v>
                </c:pt>
                <c:pt idx="90">
                  <c:v>0.76954177897574128</c:v>
                </c:pt>
                <c:pt idx="91">
                  <c:v>0.76954177897574128</c:v>
                </c:pt>
                <c:pt idx="92">
                  <c:v>0.76954177897574128</c:v>
                </c:pt>
                <c:pt idx="93">
                  <c:v>0.76954177897574128</c:v>
                </c:pt>
                <c:pt idx="94">
                  <c:v>1.0179703504043127</c:v>
                </c:pt>
                <c:pt idx="95">
                  <c:v>1.0179703504043127</c:v>
                </c:pt>
                <c:pt idx="96">
                  <c:v>0.97854986522911058</c:v>
                </c:pt>
                <c:pt idx="97">
                  <c:v>0.97854986522911047</c:v>
                </c:pt>
                <c:pt idx="98">
                  <c:v>0.97854986522911047</c:v>
                </c:pt>
                <c:pt idx="99">
                  <c:v>0.97854986522911047</c:v>
                </c:pt>
                <c:pt idx="100">
                  <c:v>0.95186522911051208</c:v>
                </c:pt>
                <c:pt idx="101">
                  <c:v>0.95186522911051208</c:v>
                </c:pt>
                <c:pt idx="102">
                  <c:v>0.95186522911051208</c:v>
                </c:pt>
                <c:pt idx="103">
                  <c:v>0.95186522911051208</c:v>
                </c:pt>
                <c:pt idx="104">
                  <c:v>0.95186522911051208</c:v>
                </c:pt>
                <c:pt idx="105">
                  <c:v>0.95186522911051208</c:v>
                </c:pt>
                <c:pt idx="106">
                  <c:v>0.95186522911051208</c:v>
                </c:pt>
                <c:pt idx="107">
                  <c:v>1.0071212938005392</c:v>
                </c:pt>
                <c:pt idx="108">
                  <c:v>0.94040970350404307</c:v>
                </c:pt>
                <c:pt idx="109">
                  <c:v>0.69869811320754716</c:v>
                </c:pt>
                <c:pt idx="110">
                  <c:v>0.64001078167115899</c:v>
                </c:pt>
                <c:pt idx="111">
                  <c:v>0.75692452830188672</c:v>
                </c:pt>
                <c:pt idx="112">
                  <c:v>0.74870350404312669</c:v>
                </c:pt>
                <c:pt idx="113">
                  <c:v>0.74870350404312669</c:v>
                </c:pt>
                <c:pt idx="114">
                  <c:v>0.74870350404312669</c:v>
                </c:pt>
                <c:pt idx="115">
                  <c:v>0.74870350404312669</c:v>
                </c:pt>
                <c:pt idx="116">
                  <c:v>0.72552291105121292</c:v>
                </c:pt>
                <c:pt idx="117">
                  <c:v>0.72552291105121292</c:v>
                </c:pt>
                <c:pt idx="118">
                  <c:v>0.72552291105121292</c:v>
                </c:pt>
                <c:pt idx="119">
                  <c:v>0.72552291105121292</c:v>
                </c:pt>
                <c:pt idx="120">
                  <c:v>0.10357142857142858</c:v>
                </c:pt>
                <c:pt idx="121">
                  <c:v>0.10357142857142858</c:v>
                </c:pt>
                <c:pt idx="122">
                  <c:v>6.4732142857142863E-2</c:v>
                </c:pt>
                <c:pt idx="123">
                  <c:v>6.4732142857142863E-2</c:v>
                </c:pt>
                <c:pt idx="124">
                  <c:v>0.65827551020408159</c:v>
                </c:pt>
                <c:pt idx="125">
                  <c:v>0.65827551020408159</c:v>
                </c:pt>
                <c:pt idx="126">
                  <c:v>0.65827551020408159</c:v>
                </c:pt>
                <c:pt idx="127">
                  <c:v>0.65827551020408159</c:v>
                </c:pt>
                <c:pt idx="128">
                  <c:v>0.68518877551020407</c:v>
                </c:pt>
                <c:pt idx="129">
                  <c:v>0.70731887755102041</c:v>
                </c:pt>
                <c:pt idx="130">
                  <c:v>0.70731887755102041</c:v>
                </c:pt>
                <c:pt idx="131">
                  <c:v>0.70731887755102041</c:v>
                </c:pt>
                <c:pt idx="132">
                  <c:v>0.7721466836734695</c:v>
                </c:pt>
                <c:pt idx="133">
                  <c:v>0.7721466836734695</c:v>
                </c:pt>
                <c:pt idx="134">
                  <c:v>0.60551658163265298</c:v>
                </c:pt>
                <c:pt idx="135">
                  <c:v>0.61597576530612241</c:v>
                </c:pt>
                <c:pt idx="136">
                  <c:v>0.71865433673469381</c:v>
                </c:pt>
                <c:pt idx="137">
                  <c:v>0.71865433673469381</c:v>
                </c:pt>
                <c:pt idx="138">
                  <c:v>0.71865433673469381</c:v>
                </c:pt>
                <c:pt idx="139">
                  <c:v>0.71865433673469381</c:v>
                </c:pt>
                <c:pt idx="140">
                  <c:v>0.71865433673469381</c:v>
                </c:pt>
                <c:pt idx="141">
                  <c:v>0.71865433673469381</c:v>
                </c:pt>
                <c:pt idx="142">
                  <c:v>0.71865433673469381</c:v>
                </c:pt>
                <c:pt idx="143">
                  <c:v>0.74078443877551015</c:v>
                </c:pt>
                <c:pt idx="144">
                  <c:v>0.74078443877551015</c:v>
                </c:pt>
                <c:pt idx="145">
                  <c:v>0.74078443877551015</c:v>
                </c:pt>
                <c:pt idx="146">
                  <c:v>0.74078443877551015</c:v>
                </c:pt>
                <c:pt idx="147">
                  <c:v>0.67605229591836735</c:v>
                </c:pt>
                <c:pt idx="148">
                  <c:v>0.67605229591836735</c:v>
                </c:pt>
                <c:pt idx="149">
                  <c:v>0.67605229591836735</c:v>
                </c:pt>
                <c:pt idx="150">
                  <c:v>0.61023596938775515</c:v>
                </c:pt>
                <c:pt idx="151">
                  <c:v>0.61900510204081638</c:v>
                </c:pt>
                <c:pt idx="152">
                  <c:v>0.61900510204081638</c:v>
                </c:pt>
                <c:pt idx="153">
                  <c:v>0.65</c:v>
                </c:pt>
                <c:pt idx="154">
                  <c:v>0.65</c:v>
                </c:pt>
                <c:pt idx="155">
                  <c:v>0.65</c:v>
                </c:pt>
                <c:pt idx="156">
                  <c:v>0.65</c:v>
                </c:pt>
                <c:pt idx="157">
                  <c:v>0.65</c:v>
                </c:pt>
                <c:pt idx="158">
                  <c:v>0.65</c:v>
                </c:pt>
                <c:pt idx="159">
                  <c:v>0.65</c:v>
                </c:pt>
                <c:pt idx="160">
                  <c:v>0.67053571428571435</c:v>
                </c:pt>
                <c:pt idx="161">
                  <c:v>0.68350127551020412</c:v>
                </c:pt>
                <c:pt idx="162">
                  <c:v>0.65212372448979594</c:v>
                </c:pt>
                <c:pt idx="163">
                  <c:v>0.65212372448979594</c:v>
                </c:pt>
                <c:pt idx="164">
                  <c:v>0.65212372448979594</c:v>
                </c:pt>
                <c:pt idx="165">
                  <c:v>0.49721301020408171</c:v>
                </c:pt>
                <c:pt idx="166">
                  <c:v>0.49721301020408171</c:v>
                </c:pt>
                <c:pt idx="167">
                  <c:v>0.49721301020408171</c:v>
                </c:pt>
                <c:pt idx="168">
                  <c:v>0.49721301020408171</c:v>
                </c:pt>
                <c:pt idx="169">
                  <c:v>0.56098852040816338</c:v>
                </c:pt>
                <c:pt idx="170">
                  <c:v>0.56098852040816338</c:v>
                </c:pt>
                <c:pt idx="171">
                  <c:v>0.56098852040816338</c:v>
                </c:pt>
                <c:pt idx="172">
                  <c:v>0.56098852040816338</c:v>
                </c:pt>
                <c:pt idx="173">
                  <c:v>0.56098852040816338</c:v>
                </c:pt>
                <c:pt idx="174">
                  <c:v>0.56098852040816338</c:v>
                </c:pt>
                <c:pt idx="175">
                  <c:v>0.57395408163265305</c:v>
                </c:pt>
                <c:pt idx="176">
                  <c:v>0.57395408163265305</c:v>
                </c:pt>
                <c:pt idx="177">
                  <c:v>0.57395408163265305</c:v>
                </c:pt>
                <c:pt idx="178">
                  <c:v>0.57395408163265305</c:v>
                </c:pt>
                <c:pt idx="179">
                  <c:v>0.57395408163265305</c:v>
                </c:pt>
                <c:pt idx="180">
                  <c:v>0.59448979591836737</c:v>
                </c:pt>
                <c:pt idx="181">
                  <c:v>0.59448979591836737</c:v>
                </c:pt>
                <c:pt idx="182">
                  <c:v>0.77153061224489805</c:v>
                </c:pt>
                <c:pt idx="183">
                  <c:v>0.8030357142857143</c:v>
                </c:pt>
                <c:pt idx="184">
                  <c:v>0.8030357142857143</c:v>
                </c:pt>
                <c:pt idx="185">
                  <c:v>0.8030357142857143</c:v>
                </c:pt>
                <c:pt idx="186">
                  <c:v>0.82357142857142851</c:v>
                </c:pt>
                <c:pt idx="187">
                  <c:v>0.82357142857142851</c:v>
                </c:pt>
                <c:pt idx="188">
                  <c:v>0.82357142857142851</c:v>
                </c:pt>
                <c:pt idx="189">
                  <c:v>0.8365369897959184</c:v>
                </c:pt>
                <c:pt idx="190">
                  <c:v>0.93794005102040823</c:v>
                </c:pt>
                <c:pt idx="191">
                  <c:v>0.93794005102040823</c:v>
                </c:pt>
                <c:pt idx="192">
                  <c:v>0.93794005102040823</c:v>
                </c:pt>
                <c:pt idx="193">
                  <c:v>0.89367984693877567</c:v>
                </c:pt>
                <c:pt idx="194">
                  <c:v>0.89367984693877567</c:v>
                </c:pt>
                <c:pt idx="195">
                  <c:v>0.89367984693877567</c:v>
                </c:pt>
                <c:pt idx="196">
                  <c:v>0.89367984693877567</c:v>
                </c:pt>
                <c:pt idx="197">
                  <c:v>0.89367984693877567</c:v>
                </c:pt>
                <c:pt idx="198">
                  <c:v>0.85478316326530623</c:v>
                </c:pt>
                <c:pt idx="199">
                  <c:v>0.85478316326530623</c:v>
                </c:pt>
                <c:pt idx="200">
                  <c:v>0.87531887755102045</c:v>
                </c:pt>
                <c:pt idx="201">
                  <c:v>0.87531887755102045</c:v>
                </c:pt>
                <c:pt idx="202">
                  <c:v>0.87531887755102045</c:v>
                </c:pt>
                <c:pt idx="203">
                  <c:v>0.87531887755102045</c:v>
                </c:pt>
                <c:pt idx="204">
                  <c:v>0.88797193877551017</c:v>
                </c:pt>
                <c:pt idx="205">
                  <c:v>0.90072704081632649</c:v>
                </c:pt>
                <c:pt idx="206">
                  <c:v>0.9184566326530611</c:v>
                </c:pt>
                <c:pt idx="207">
                  <c:v>0.9184566326530611</c:v>
                </c:pt>
                <c:pt idx="208">
                  <c:v>0.9184566326530611</c:v>
                </c:pt>
                <c:pt idx="209">
                  <c:v>0.9184566326530611</c:v>
                </c:pt>
                <c:pt idx="210">
                  <c:v>0.85684948979591835</c:v>
                </c:pt>
                <c:pt idx="211">
                  <c:v>0.85684948979591835</c:v>
                </c:pt>
                <c:pt idx="212">
                  <c:v>0.85684948979591835</c:v>
                </c:pt>
                <c:pt idx="213">
                  <c:v>0.85684948979591835</c:v>
                </c:pt>
                <c:pt idx="214">
                  <c:v>0.72406887755102034</c:v>
                </c:pt>
                <c:pt idx="215">
                  <c:v>0.72406887755102034</c:v>
                </c:pt>
                <c:pt idx="216">
                  <c:v>0.72406887755102034</c:v>
                </c:pt>
                <c:pt idx="217">
                  <c:v>0.72406887755102034</c:v>
                </c:pt>
                <c:pt idx="218">
                  <c:v>0.88063775510204079</c:v>
                </c:pt>
                <c:pt idx="219">
                  <c:v>0.88063775510204079</c:v>
                </c:pt>
                <c:pt idx="220">
                  <c:v>0.95831632653061216</c:v>
                </c:pt>
                <c:pt idx="221">
                  <c:v>0.95831632653061216</c:v>
                </c:pt>
                <c:pt idx="222">
                  <c:v>0.95831632653061216</c:v>
                </c:pt>
                <c:pt idx="223">
                  <c:v>0.97107142857142847</c:v>
                </c:pt>
                <c:pt idx="224">
                  <c:v>0.99454081632653046</c:v>
                </c:pt>
                <c:pt idx="225">
                  <c:v>0.99454081632653046</c:v>
                </c:pt>
                <c:pt idx="226">
                  <c:v>0.99454081632653046</c:v>
                </c:pt>
                <c:pt idx="227">
                  <c:v>0.99454081632653046</c:v>
                </c:pt>
                <c:pt idx="228">
                  <c:v>0.99454081632653046</c:v>
                </c:pt>
                <c:pt idx="229">
                  <c:v>0.99454081632653046</c:v>
                </c:pt>
                <c:pt idx="230">
                  <c:v>0.95627551020408152</c:v>
                </c:pt>
                <c:pt idx="231">
                  <c:v>0.95627551020408152</c:v>
                </c:pt>
                <c:pt idx="232">
                  <c:v>0.76979591836734695</c:v>
                </c:pt>
                <c:pt idx="233">
                  <c:v>0.76979591836734695</c:v>
                </c:pt>
                <c:pt idx="234">
                  <c:v>0.76979591836734695</c:v>
                </c:pt>
                <c:pt idx="235">
                  <c:v>0.76979591836734695</c:v>
                </c:pt>
                <c:pt idx="236">
                  <c:v>0.76979591836734695</c:v>
                </c:pt>
                <c:pt idx="237">
                  <c:v>0.76979591836734695</c:v>
                </c:pt>
                <c:pt idx="238">
                  <c:v>0.9106377551020407</c:v>
                </c:pt>
                <c:pt idx="239">
                  <c:v>0.9106377551020407</c:v>
                </c:pt>
                <c:pt idx="240">
                  <c:v>1.0337563775510203</c:v>
                </c:pt>
                <c:pt idx="241">
                  <c:v>1.051485969387755</c:v>
                </c:pt>
                <c:pt idx="242">
                  <c:v>1.051485969387755</c:v>
                </c:pt>
                <c:pt idx="243">
                  <c:v>1.051485969387755</c:v>
                </c:pt>
                <c:pt idx="244">
                  <c:v>1.051485969387755</c:v>
                </c:pt>
                <c:pt idx="245">
                  <c:v>1.051485969387755</c:v>
                </c:pt>
                <c:pt idx="246">
                  <c:v>1.051485969387755</c:v>
                </c:pt>
                <c:pt idx="247">
                  <c:v>1.051485969387755</c:v>
                </c:pt>
                <c:pt idx="248">
                  <c:v>1.0261798469387755</c:v>
                </c:pt>
                <c:pt idx="249">
                  <c:v>0.90373086734693875</c:v>
                </c:pt>
                <c:pt idx="250">
                  <c:v>0.90373086734693875</c:v>
                </c:pt>
                <c:pt idx="251">
                  <c:v>0.95722576530612247</c:v>
                </c:pt>
                <c:pt idx="252">
                  <c:v>0.95722576530612247</c:v>
                </c:pt>
                <c:pt idx="253">
                  <c:v>0.91245535714285719</c:v>
                </c:pt>
                <c:pt idx="254">
                  <c:v>0.853781887755102</c:v>
                </c:pt>
                <c:pt idx="255">
                  <c:v>0.853781887755102</c:v>
                </c:pt>
                <c:pt idx="256">
                  <c:v>0.81582270408163271</c:v>
                </c:pt>
                <c:pt idx="257">
                  <c:v>0.81582270408163271</c:v>
                </c:pt>
                <c:pt idx="258">
                  <c:v>0.83355229591836733</c:v>
                </c:pt>
                <c:pt idx="259">
                  <c:v>0.76872448979591834</c:v>
                </c:pt>
                <c:pt idx="260">
                  <c:v>0.76872448979591834</c:v>
                </c:pt>
                <c:pt idx="261">
                  <c:v>0.76872448979591834</c:v>
                </c:pt>
                <c:pt idx="262">
                  <c:v>0.733265306122449</c:v>
                </c:pt>
                <c:pt idx="263">
                  <c:v>0.733265306122449</c:v>
                </c:pt>
                <c:pt idx="264">
                  <c:v>0.733265306122449</c:v>
                </c:pt>
                <c:pt idx="265">
                  <c:v>0.74684948979591836</c:v>
                </c:pt>
                <c:pt idx="266">
                  <c:v>0.74684948979591836</c:v>
                </c:pt>
                <c:pt idx="267">
                  <c:v>0.77482142857142844</c:v>
                </c:pt>
                <c:pt idx="268">
                  <c:v>0.77482142857142844</c:v>
                </c:pt>
                <c:pt idx="269">
                  <c:v>0.77482142857142844</c:v>
                </c:pt>
                <c:pt idx="270">
                  <c:v>0.70766581632653058</c:v>
                </c:pt>
                <c:pt idx="271">
                  <c:v>0.70766581632653058</c:v>
                </c:pt>
                <c:pt idx="272">
                  <c:v>0.70766581632653058</c:v>
                </c:pt>
                <c:pt idx="273">
                  <c:v>0.64440051020408173</c:v>
                </c:pt>
                <c:pt idx="274">
                  <c:v>0.64440051020408173</c:v>
                </c:pt>
                <c:pt idx="275">
                  <c:v>0.58062500000000006</c:v>
                </c:pt>
                <c:pt idx="276">
                  <c:v>0.58062500000000006</c:v>
                </c:pt>
                <c:pt idx="277">
                  <c:v>0.58062500000000006</c:v>
                </c:pt>
                <c:pt idx="278">
                  <c:v>0.58062500000000006</c:v>
                </c:pt>
                <c:pt idx="279">
                  <c:v>0.60626275510204086</c:v>
                </c:pt>
                <c:pt idx="280">
                  <c:v>0.60626275510204086</c:v>
                </c:pt>
                <c:pt idx="281">
                  <c:v>0.60626275510204086</c:v>
                </c:pt>
                <c:pt idx="282">
                  <c:v>0.62179846938775507</c:v>
                </c:pt>
                <c:pt idx="283">
                  <c:v>0.62179846938775507</c:v>
                </c:pt>
                <c:pt idx="284">
                  <c:v>0.50803571428571426</c:v>
                </c:pt>
                <c:pt idx="285">
                  <c:v>0.50803571428571426</c:v>
                </c:pt>
                <c:pt idx="286">
                  <c:v>0.50803571428571426</c:v>
                </c:pt>
                <c:pt idx="287">
                  <c:v>0.50803571428571426</c:v>
                </c:pt>
                <c:pt idx="288">
                  <c:v>0.52161989795918362</c:v>
                </c:pt>
                <c:pt idx="289">
                  <c:v>0.52161989795918362</c:v>
                </c:pt>
                <c:pt idx="290">
                  <c:v>0.52161989795918362</c:v>
                </c:pt>
                <c:pt idx="291">
                  <c:v>0.52161989795918362</c:v>
                </c:pt>
                <c:pt idx="292">
                  <c:v>0.52161989795918362</c:v>
                </c:pt>
                <c:pt idx="293">
                  <c:v>0.52161989795918362</c:v>
                </c:pt>
                <c:pt idx="294">
                  <c:v>0.52161989795918362</c:v>
                </c:pt>
                <c:pt idx="295">
                  <c:v>0.52161989795918362</c:v>
                </c:pt>
                <c:pt idx="296">
                  <c:v>0.52161989795918362</c:v>
                </c:pt>
                <c:pt idx="297">
                  <c:v>0.52161989795918362</c:v>
                </c:pt>
                <c:pt idx="298">
                  <c:v>0.52161989795918362</c:v>
                </c:pt>
                <c:pt idx="299">
                  <c:v>0.52161989795918362</c:v>
                </c:pt>
                <c:pt idx="300">
                  <c:v>0.58459821428571423</c:v>
                </c:pt>
                <c:pt idx="301">
                  <c:v>0.58459821428571423</c:v>
                </c:pt>
                <c:pt idx="302">
                  <c:v>0.58459821428571423</c:v>
                </c:pt>
                <c:pt idx="303">
                  <c:v>0.58459821428571423</c:v>
                </c:pt>
                <c:pt idx="304">
                  <c:v>0.58459821428571423</c:v>
                </c:pt>
                <c:pt idx="305">
                  <c:v>0.58459821428571423</c:v>
                </c:pt>
                <c:pt idx="306">
                  <c:v>0.58459821428571423</c:v>
                </c:pt>
                <c:pt idx="307">
                  <c:v>0.58459821428571423</c:v>
                </c:pt>
                <c:pt idx="308">
                  <c:v>0.58459821428571423</c:v>
                </c:pt>
                <c:pt idx="309">
                  <c:v>0.6377869897959183</c:v>
                </c:pt>
                <c:pt idx="310">
                  <c:v>0.6377869897959183</c:v>
                </c:pt>
                <c:pt idx="311">
                  <c:v>0.53140943877551017</c:v>
                </c:pt>
                <c:pt idx="312">
                  <c:v>0.53140943877551017</c:v>
                </c:pt>
                <c:pt idx="313">
                  <c:v>0.53140943877551017</c:v>
                </c:pt>
                <c:pt idx="314">
                  <c:v>0.50385841836734691</c:v>
                </c:pt>
                <c:pt idx="315">
                  <c:v>0.51744260204081627</c:v>
                </c:pt>
                <c:pt idx="316">
                  <c:v>0.51744260204081627</c:v>
                </c:pt>
                <c:pt idx="317">
                  <c:v>0.72088647959183672</c:v>
                </c:pt>
                <c:pt idx="318">
                  <c:v>0.72088647959183672</c:v>
                </c:pt>
                <c:pt idx="319">
                  <c:v>0.72088647959183672</c:v>
                </c:pt>
                <c:pt idx="320">
                  <c:v>0.68013392857142863</c:v>
                </c:pt>
                <c:pt idx="321">
                  <c:v>0.69272959183673477</c:v>
                </c:pt>
                <c:pt idx="322">
                  <c:v>0.69272959183673477</c:v>
                </c:pt>
                <c:pt idx="323">
                  <c:v>0.69272959183673477</c:v>
                </c:pt>
                <c:pt idx="324">
                  <c:v>0.69272959183673477</c:v>
                </c:pt>
                <c:pt idx="325">
                  <c:v>0.64145408163265305</c:v>
                </c:pt>
                <c:pt idx="326">
                  <c:v>0.64145408163265305</c:v>
                </c:pt>
                <c:pt idx="327">
                  <c:v>0.64145408163265305</c:v>
                </c:pt>
                <c:pt idx="328">
                  <c:v>0.64145408163265305</c:v>
                </c:pt>
                <c:pt idx="329">
                  <c:v>0.64145408163265305</c:v>
                </c:pt>
                <c:pt idx="330">
                  <c:v>0.64145408163265305</c:v>
                </c:pt>
                <c:pt idx="331">
                  <c:v>0.64145408163265305</c:v>
                </c:pt>
                <c:pt idx="332">
                  <c:v>0.64145408163265305</c:v>
                </c:pt>
                <c:pt idx="333">
                  <c:v>0.64145408163265305</c:v>
                </c:pt>
                <c:pt idx="334">
                  <c:v>0.64145408163265305</c:v>
                </c:pt>
                <c:pt idx="335">
                  <c:v>0.64145408163265305</c:v>
                </c:pt>
                <c:pt idx="336">
                  <c:v>0.579751275510204</c:v>
                </c:pt>
                <c:pt idx="337">
                  <c:v>0.579751275510204</c:v>
                </c:pt>
                <c:pt idx="338">
                  <c:v>0.579751275510204</c:v>
                </c:pt>
                <c:pt idx="339">
                  <c:v>0.61916454081632644</c:v>
                </c:pt>
                <c:pt idx="340">
                  <c:v>0.61916454081632644</c:v>
                </c:pt>
                <c:pt idx="341">
                  <c:v>0.61916454081632644</c:v>
                </c:pt>
                <c:pt idx="342">
                  <c:v>0.61916454081632644</c:v>
                </c:pt>
                <c:pt idx="343">
                  <c:v>0.61916454081632644</c:v>
                </c:pt>
                <c:pt idx="344">
                  <c:v>0.61916454081632644</c:v>
                </c:pt>
                <c:pt idx="345">
                  <c:v>0.61916454081632644</c:v>
                </c:pt>
                <c:pt idx="346">
                  <c:v>0.61916454081632644</c:v>
                </c:pt>
                <c:pt idx="347">
                  <c:v>0.61916454081632644</c:v>
                </c:pt>
                <c:pt idx="348">
                  <c:v>0.61916454081632644</c:v>
                </c:pt>
                <c:pt idx="349">
                  <c:v>0.61916454081632644</c:v>
                </c:pt>
                <c:pt idx="350">
                  <c:v>0.61916454081632644</c:v>
                </c:pt>
                <c:pt idx="351">
                  <c:v>0.61916454081632644</c:v>
                </c:pt>
                <c:pt idx="352">
                  <c:v>0.69452593537414964</c:v>
                </c:pt>
                <c:pt idx="353">
                  <c:v>0.69452593537414964</c:v>
                </c:pt>
                <c:pt idx="354">
                  <c:v>0.69452593537414964</c:v>
                </c:pt>
                <c:pt idx="355">
                  <c:v>0.69452593537414964</c:v>
                </c:pt>
                <c:pt idx="356">
                  <c:v>0.69452593537414964</c:v>
                </c:pt>
                <c:pt idx="357">
                  <c:v>0.69452593537414964</c:v>
                </c:pt>
                <c:pt idx="358">
                  <c:v>0.66933460884353746</c:v>
                </c:pt>
                <c:pt idx="359">
                  <c:v>0.66933460884353746</c:v>
                </c:pt>
                <c:pt idx="360">
                  <c:v>0.66933460884353746</c:v>
                </c:pt>
                <c:pt idx="361">
                  <c:v>0.66933460884353746</c:v>
                </c:pt>
                <c:pt idx="362">
                  <c:v>0.66933460884353746</c:v>
                </c:pt>
                <c:pt idx="363">
                  <c:v>0.66933460884353746</c:v>
                </c:pt>
                <c:pt idx="364">
                  <c:v>0.66933460884353746</c:v>
                </c:pt>
                <c:pt idx="365">
                  <c:v>0.70874787414965978</c:v>
                </c:pt>
                <c:pt idx="366">
                  <c:v>0.70874787414965978</c:v>
                </c:pt>
                <c:pt idx="367">
                  <c:v>0.70874787414965978</c:v>
                </c:pt>
                <c:pt idx="368">
                  <c:v>0.70874787414965978</c:v>
                </c:pt>
                <c:pt idx="369">
                  <c:v>0.70874787414965978</c:v>
                </c:pt>
                <c:pt idx="370">
                  <c:v>0.70874787414965978</c:v>
                </c:pt>
                <c:pt idx="371">
                  <c:v>0.70874787414965978</c:v>
                </c:pt>
                <c:pt idx="372">
                  <c:v>0.70874787414965978</c:v>
                </c:pt>
                <c:pt idx="373">
                  <c:v>0.70874787414965978</c:v>
                </c:pt>
                <c:pt idx="374">
                  <c:v>0.70874787414965978</c:v>
                </c:pt>
                <c:pt idx="375">
                  <c:v>0.70874787414965978</c:v>
                </c:pt>
                <c:pt idx="376">
                  <c:v>0.70874787414965978</c:v>
                </c:pt>
                <c:pt idx="377">
                  <c:v>0.70874787414965978</c:v>
                </c:pt>
                <c:pt idx="378">
                  <c:v>0.70874787414965978</c:v>
                </c:pt>
                <c:pt idx="379">
                  <c:v>0.70874787414965978</c:v>
                </c:pt>
                <c:pt idx="380">
                  <c:v>0.70874787414965978</c:v>
                </c:pt>
                <c:pt idx="381">
                  <c:v>0.70874787414965978</c:v>
                </c:pt>
                <c:pt idx="382">
                  <c:v>0.70874787414965978</c:v>
                </c:pt>
                <c:pt idx="383">
                  <c:v>0.70874787414965978</c:v>
                </c:pt>
                <c:pt idx="384">
                  <c:v>0.70874787414965978</c:v>
                </c:pt>
                <c:pt idx="385">
                  <c:v>0.770610119047619</c:v>
                </c:pt>
                <c:pt idx="386">
                  <c:v>0.770610119047619</c:v>
                </c:pt>
                <c:pt idx="387">
                  <c:v>0.770610119047619</c:v>
                </c:pt>
                <c:pt idx="388">
                  <c:v>0.770610119047619</c:v>
                </c:pt>
                <c:pt idx="389">
                  <c:v>0.770610119047619</c:v>
                </c:pt>
                <c:pt idx="390">
                  <c:v>0.770610119047619</c:v>
                </c:pt>
                <c:pt idx="391">
                  <c:v>0.770610119047619</c:v>
                </c:pt>
                <c:pt idx="392">
                  <c:v>0.49471726190476184</c:v>
                </c:pt>
                <c:pt idx="393">
                  <c:v>0.58336522108843536</c:v>
                </c:pt>
                <c:pt idx="394">
                  <c:v>0.58336522108843536</c:v>
                </c:pt>
                <c:pt idx="395">
                  <c:v>0.65989583333333335</c:v>
                </c:pt>
                <c:pt idx="396">
                  <c:v>0.65989583333333335</c:v>
                </c:pt>
                <c:pt idx="397">
                  <c:v>0.65989583333333335</c:v>
                </c:pt>
                <c:pt idx="398">
                  <c:v>0.65989583333333335</c:v>
                </c:pt>
                <c:pt idx="399">
                  <c:v>0.65989583333333335</c:v>
                </c:pt>
                <c:pt idx="400">
                  <c:v>0.58453443877551015</c:v>
                </c:pt>
                <c:pt idx="401">
                  <c:v>0.58453443877551015</c:v>
                </c:pt>
                <c:pt idx="402">
                  <c:v>0.59984056122448981</c:v>
                </c:pt>
                <c:pt idx="403">
                  <c:v>0.59984056122448981</c:v>
                </c:pt>
                <c:pt idx="404">
                  <c:v>0.59984056122448981</c:v>
                </c:pt>
                <c:pt idx="405">
                  <c:v>0.59984056122448981</c:v>
                </c:pt>
                <c:pt idx="406">
                  <c:v>0.55551658163265305</c:v>
                </c:pt>
                <c:pt idx="407">
                  <c:v>0.55551658163265305</c:v>
                </c:pt>
                <c:pt idx="408">
                  <c:v>0.55551658163265305</c:v>
                </c:pt>
                <c:pt idx="409">
                  <c:v>0.56788903061224483</c:v>
                </c:pt>
                <c:pt idx="410">
                  <c:v>0.56788903061224483</c:v>
                </c:pt>
                <c:pt idx="411">
                  <c:v>0.58561862244897955</c:v>
                </c:pt>
                <c:pt idx="412">
                  <c:v>0.58561862244897955</c:v>
                </c:pt>
                <c:pt idx="413">
                  <c:v>0.54559948979591832</c:v>
                </c:pt>
                <c:pt idx="414">
                  <c:v>0.54559948979591832</c:v>
                </c:pt>
                <c:pt idx="415">
                  <c:v>0.54559948979591832</c:v>
                </c:pt>
                <c:pt idx="416">
                  <c:v>0.54559948979591832</c:v>
                </c:pt>
                <c:pt idx="417">
                  <c:v>0.54559948979591832</c:v>
                </c:pt>
                <c:pt idx="418">
                  <c:v>0.54559948979591832</c:v>
                </c:pt>
                <c:pt idx="419">
                  <c:v>0.54559948979591832</c:v>
                </c:pt>
                <c:pt idx="420">
                  <c:v>0.56482780612244887</c:v>
                </c:pt>
                <c:pt idx="421">
                  <c:v>0.56482780612244887</c:v>
                </c:pt>
                <c:pt idx="422">
                  <c:v>0.65411352040816317</c:v>
                </c:pt>
                <c:pt idx="423">
                  <c:v>0.6417410714285714</c:v>
                </c:pt>
                <c:pt idx="424">
                  <c:v>0.6417410714285714</c:v>
                </c:pt>
                <c:pt idx="425">
                  <c:v>0.6417410714285714</c:v>
                </c:pt>
                <c:pt idx="426">
                  <c:v>0.6417410714285714</c:v>
                </c:pt>
                <c:pt idx="427">
                  <c:v>0.6417410714285714</c:v>
                </c:pt>
                <c:pt idx="428">
                  <c:v>0.6417410714285714</c:v>
                </c:pt>
                <c:pt idx="429">
                  <c:v>0.74811862244897953</c:v>
                </c:pt>
                <c:pt idx="430">
                  <c:v>0.74811862244897953</c:v>
                </c:pt>
                <c:pt idx="431">
                  <c:v>0.74811862244897953</c:v>
                </c:pt>
                <c:pt idx="432">
                  <c:v>0.74811862244897953</c:v>
                </c:pt>
                <c:pt idx="433">
                  <c:v>0.74811862244897953</c:v>
                </c:pt>
                <c:pt idx="434">
                  <c:v>0.7728635204081632</c:v>
                </c:pt>
                <c:pt idx="435">
                  <c:v>0.7728635204081632</c:v>
                </c:pt>
                <c:pt idx="436">
                  <c:v>0.7728635204081632</c:v>
                </c:pt>
                <c:pt idx="437">
                  <c:v>0.79359056122448979</c:v>
                </c:pt>
                <c:pt idx="438">
                  <c:v>0.81281887755102045</c:v>
                </c:pt>
                <c:pt idx="439">
                  <c:v>0.81281887755102045</c:v>
                </c:pt>
                <c:pt idx="440">
                  <c:v>0.81281887755102045</c:v>
                </c:pt>
                <c:pt idx="441">
                  <c:v>0.81281887755102045</c:v>
                </c:pt>
                <c:pt idx="442">
                  <c:v>0.81281887755102045</c:v>
                </c:pt>
                <c:pt idx="443">
                  <c:v>0.81281887755102045</c:v>
                </c:pt>
                <c:pt idx="444">
                  <c:v>0.81281887755102045</c:v>
                </c:pt>
                <c:pt idx="445">
                  <c:v>0.81281887755102045</c:v>
                </c:pt>
                <c:pt idx="446">
                  <c:v>0.81281887755102045</c:v>
                </c:pt>
                <c:pt idx="447">
                  <c:v>0.89445153061224481</c:v>
                </c:pt>
                <c:pt idx="448">
                  <c:v>0.89445153061224481</c:v>
                </c:pt>
                <c:pt idx="449">
                  <c:v>0.97136479591836733</c:v>
                </c:pt>
                <c:pt idx="450">
                  <c:v>0.97136479591836733</c:v>
                </c:pt>
                <c:pt idx="451">
                  <c:v>0.97136479591836733</c:v>
                </c:pt>
                <c:pt idx="452">
                  <c:v>0.96849489795918364</c:v>
                </c:pt>
                <c:pt idx="453">
                  <c:v>0.96849489795918364</c:v>
                </c:pt>
                <c:pt idx="454">
                  <c:v>0.95076530612244892</c:v>
                </c:pt>
                <c:pt idx="455">
                  <c:v>0.95076530612244892</c:v>
                </c:pt>
                <c:pt idx="456">
                  <c:v>1.0571428571428572</c:v>
                </c:pt>
                <c:pt idx="457">
                  <c:v>1.0763711734693877</c:v>
                </c:pt>
                <c:pt idx="458">
                  <c:v>1.0763711734693877</c:v>
                </c:pt>
                <c:pt idx="459">
                  <c:v>0.99945790816326519</c:v>
                </c:pt>
                <c:pt idx="460">
                  <c:v>0.99945790816326519</c:v>
                </c:pt>
                <c:pt idx="461">
                  <c:v>0.94177295918367332</c:v>
                </c:pt>
                <c:pt idx="462">
                  <c:v>0.94177295918367332</c:v>
                </c:pt>
                <c:pt idx="463">
                  <c:v>0.94177295918367332</c:v>
                </c:pt>
                <c:pt idx="464">
                  <c:v>0.94177295918367332</c:v>
                </c:pt>
                <c:pt idx="465">
                  <c:v>0.94177295918367332</c:v>
                </c:pt>
                <c:pt idx="466">
                  <c:v>0.94177295918367332</c:v>
                </c:pt>
                <c:pt idx="467">
                  <c:v>0.94177295918367332</c:v>
                </c:pt>
                <c:pt idx="468">
                  <c:v>0.94177295918367332</c:v>
                </c:pt>
                <c:pt idx="469">
                  <c:v>0.94177295918367332</c:v>
                </c:pt>
                <c:pt idx="470">
                  <c:v>0.94177295918367332</c:v>
                </c:pt>
                <c:pt idx="471">
                  <c:v>0.94177295918367332</c:v>
                </c:pt>
                <c:pt idx="472">
                  <c:v>0.94177295918367332</c:v>
                </c:pt>
                <c:pt idx="473">
                  <c:v>0.94177295918367332</c:v>
                </c:pt>
                <c:pt idx="474">
                  <c:v>0.94177295918367332</c:v>
                </c:pt>
                <c:pt idx="475">
                  <c:v>0.94177295918367332</c:v>
                </c:pt>
                <c:pt idx="476">
                  <c:v>0.81977040816326519</c:v>
                </c:pt>
                <c:pt idx="477">
                  <c:v>0.81977040816326519</c:v>
                </c:pt>
                <c:pt idx="478">
                  <c:v>0.81977040816326519</c:v>
                </c:pt>
                <c:pt idx="479">
                  <c:v>0.81977040816326519</c:v>
                </c:pt>
                <c:pt idx="480">
                  <c:v>0.83762755102040809</c:v>
                </c:pt>
                <c:pt idx="481">
                  <c:v>0.83762755102040809</c:v>
                </c:pt>
                <c:pt idx="482">
                  <c:v>0.80051020408163254</c:v>
                </c:pt>
                <c:pt idx="483">
                  <c:v>0.80051020408163254</c:v>
                </c:pt>
                <c:pt idx="484">
                  <c:v>0.80051020408163254</c:v>
                </c:pt>
                <c:pt idx="485">
                  <c:v>0.80051020408163254</c:v>
                </c:pt>
                <c:pt idx="486">
                  <c:v>0.80051020408163254</c:v>
                </c:pt>
                <c:pt idx="487">
                  <c:v>0.80051020408163254</c:v>
                </c:pt>
                <c:pt idx="488">
                  <c:v>0.80051020408163254</c:v>
                </c:pt>
                <c:pt idx="489">
                  <c:v>0.80051020408163254</c:v>
                </c:pt>
                <c:pt idx="490">
                  <c:v>0.80051020408163254</c:v>
                </c:pt>
                <c:pt idx="491">
                  <c:v>0.80051020408163254</c:v>
                </c:pt>
                <c:pt idx="492">
                  <c:v>0.80051020408163254</c:v>
                </c:pt>
                <c:pt idx="493">
                  <c:v>0.80051020408163254</c:v>
                </c:pt>
                <c:pt idx="494">
                  <c:v>0.80051020408163254</c:v>
                </c:pt>
                <c:pt idx="495">
                  <c:v>0.80051020408163254</c:v>
                </c:pt>
                <c:pt idx="496">
                  <c:v>0.80051020408163254</c:v>
                </c:pt>
                <c:pt idx="497">
                  <c:v>0.83941326530612248</c:v>
                </c:pt>
                <c:pt idx="498">
                  <c:v>0.73753188775510203</c:v>
                </c:pt>
                <c:pt idx="499">
                  <c:v>0.67343750000000002</c:v>
                </c:pt>
                <c:pt idx="500">
                  <c:v>0.67343750000000002</c:v>
                </c:pt>
                <c:pt idx="501">
                  <c:v>0.67343750000000002</c:v>
                </c:pt>
                <c:pt idx="502">
                  <c:v>0.67343750000000002</c:v>
                </c:pt>
                <c:pt idx="503">
                  <c:v>0.67343750000000002</c:v>
                </c:pt>
                <c:pt idx="504">
                  <c:v>0.54843750000000002</c:v>
                </c:pt>
                <c:pt idx="505">
                  <c:v>0.54843750000000002</c:v>
                </c:pt>
                <c:pt idx="506">
                  <c:v>0.54843750000000002</c:v>
                </c:pt>
                <c:pt idx="507">
                  <c:v>0.6049585459183674</c:v>
                </c:pt>
                <c:pt idx="508">
                  <c:v>0.6049585459183674</c:v>
                </c:pt>
                <c:pt idx="509">
                  <c:v>0.6049585459183674</c:v>
                </c:pt>
                <c:pt idx="510">
                  <c:v>0.6049585459183674</c:v>
                </c:pt>
                <c:pt idx="511">
                  <c:v>0.6049585459183674</c:v>
                </c:pt>
                <c:pt idx="512">
                  <c:v>0.6049585459183674</c:v>
                </c:pt>
                <c:pt idx="513">
                  <c:v>0.6049585459183674</c:v>
                </c:pt>
                <c:pt idx="514">
                  <c:v>0.6049585459183674</c:v>
                </c:pt>
                <c:pt idx="515">
                  <c:v>0.6049585459183674</c:v>
                </c:pt>
                <c:pt idx="516">
                  <c:v>0.6049585459183674</c:v>
                </c:pt>
                <c:pt idx="517">
                  <c:v>0.6049585459183674</c:v>
                </c:pt>
                <c:pt idx="518">
                  <c:v>0.6049585459183674</c:v>
                </c:pt>
                <c:pt idx="519">
                  <c:v>0.6049585459183674</c:v>
                </c:pt>
                <c:pt idx="520">
                  <c:v>0.6049585459183674</c:v>
                </c:pt>
                <c:pt idx="521">
                  <c:v>0.6049585459183674</c:v>
                </c:pt>
                <c:pt idx="522">
                  <c:v>0.6049585459183674</c:v>
                </c:pt>
                <c:pt idx="523">
                  <c:v>0.6049585459183674</c:v>
                </c:pt>
                <c:pt idx="524">
                  <c:v>0.6049585459183674</c:v>
                </c:pt>
                <c:pt idx="525">
                  <c:v>0.6049585459183674</c:v>
                </c:pt>
                <c:pt idx="526">
                  <c:v>0.6049585459183674</c:v>
                </c:pt>
                <c:pt idx="527">
                  <c:v>0.49858099489795915</c:v>
                </c:pt>
                <c:pt idx="528">
                  <c:v>0.43560267857142854</c:v>
                </c:pt>
                <c:pt idx="529">
                  <c:v>0.43560267857142854</c:v>
                </c:pt>
                <c:pt idx="530">
                  <c:v>0.43560267857142854</c:v>
                </c:pt>
                <c:pt idx="531">
                  <c:v>0.43560267857142854</c:v>
                </c:pt>
                <c:pt idx="532">
                  <c:v>0.75448022959183669</c:v>
                </c:pt>
                <c:pt idx="533">
                  <c:v>0.75448022959183669</c:v>
                </c:pt>
                <c:pt idx="534">
                  <c:v>0.75448022959183669</c:v>
                </c:pt>
                <c:pt idx="535">
                  <c:v>0.69795918367346943</c:v>
                </c:pt>
                <c:pt idx="536">
                  <c:v>0.69795918367346943</c:v>
                </c:pt>
                <c:pt idx="537">
                  <c:v>0.69795918367346943</c:v>
                </c:pt>
                <c:pt idx="538">
                  <c:v>0.76173469387755088</c:v>
                </c:pt>
                <c:pt idx="539">
                  <c:v>0.86811224489795902</c:v>
                </c:pt>
                <c:pt idx="540">
                  <c:v>0.86811224489795902</c:v>
                </c:pt>
                <c:pt idx="541">
                  <c:v>0.86811224489795902</c:v>
                </c:pt>
                <c:pt idx="542">
                  <c:v>0.86811224489795902</c:v>
                </c:pt>
                <c:pt idx="543">
                  <c:v>0.86811224489795902</c:v>
                </c:pt>
                <c:pt idx="544">
                  <c:v>0.86811224489795902</c:v>
                </c:pt>
                <c:pt idx="545">
                  <c:v>0.86811224489795902</c:v>
                </c:pt>
                <c:pt idx="546">
                  <c:v>0.86811224489795902</c:v>
                </c:pt>
                <c:pt idx="547">
                  <c:v>0.86811224489795902</c:v>
                </c:pt>
                <c:pt idx="548">
                  <c:v>0.76173469387755088</c:v>
                </c:pt>
                <c:pt idx="549">
                  <c:v>0.86811224489795902</c:v>
                </c:pt>
                <c:pt idx="550">
                  <c:v>0.86811224489795902</c:v>
                </c:pt>
                <c:pt idx="551">
                  <c:v>0.86811224489795902</c:v>
                </c:pt>
                <c:pt idx="552">
                  <c:v>0.86811224489795902</c:v>
                </c:pt>
                <c:pt idx="553">
                  <c:v>0.86811224489795902</c:v>
                </c:pt>
                <c:pt idx="554">
                  <c:v>0.86811224489795902</c:v>
                </c:pt>
                <c:pt idx="555">
                  <c:v>0.91471938775510198</c:v>
                </c:pt>
                <c:pt idx="556">
                  <c:v>0.80834183673469373</c:v>
                </c:pt>
                <c:pt idx="557">
                  <c:v>0.80834183673469373</c:v>
                </c:pt>
                <c:pt idx="558">
                  <c:v>0.80834183673469373</c:v>
                </c:pt>
                <c:pt idx="559">
                  <c:v>0.89348214285714267</c:v>
                </c:pt>
                <c:pt idx="560">
                  <c:v>0.89348214285714267</c:v>
                </c:pt>
                <c:pt idx="561">
                  <c:v>0.89348214285714267</c:v>
                </c:pt>
                <c:pt idx="562">
                  <c:v>0.89348214285714267</c:v>
                </c:pt>
                <c:pt idx="563">
                  <c:v>0.89348214285714267</c:v>
                </c:pt>
                <c:pt idx="564">
                  <c:v>0.89348214285714267</c:v>
                </c:pt>
                <c:pt idx="565">
                  <c:v>0.84687499999999993</c:v>
                </c:pt>
                <c:pt idx="566">
                  <c:v>0.84687499999999993</c:v>
                </c:pt>
                <c:pt idx="567">
                  <c:v>0.84687499999999993</c:v>
                </c:pt>
                <c:pt idx="568">
                  <c:v>0.84687499999999993</c:v>
                </c:pt>
                <c:pt idx="569">
                  <c:v>0.84687499999999993</c:v>
                </c:pt>
                <c:pt idx="570">
                  <c:v>0.84687499999999993</c:v>
                </c:pt>
                <c:pt idx="571">
                  <c:v>0.84687499999999993</c:v>
                </c:pt>
                <c:pt idx="572">
                  <c:v>0.84687499999999993</c:v>
                </c:pt>
                <c:pt idx="573">
                  <c:v>0.84687499999999993</c:v>
                </c:pt>
                <c:pt idx="574">
                  <c:v>0.84687499999999993</c:v>
                </c:pt>
                <c:pt idx="575">
                  <c:v>0.84687499999999993</c:v>
                </c:pt>
                <c:pt idx="576">
                  <c:v>0.84687499999999993</c:v>
                </c:pt>
                <c:pt idx="577">
                  <c:v>0.84687499999999993</c:v>
                </c:pt>
                <c:pt idx="578">
                  <c:v>0.84687499999999993</c:v>
                </c:pt>
                <c:pt idx="579">
                  <c:v>0.84687499999999993</c:v>
                </c:pt>
                <c:pt idx="580">
                  <c:v>0.84687499999999993</c:v>
                </c:pt>
                <c:pt idx="581">
                  <c:v>0.84687499999999993</c:v>
                </c:pt>
                <c:pt idx="582">
                  <c:v>0.84687499999999993</c:v>
                </c:pt>
                <c:pt idx="583">
                  <c:v>0.75822704081632641</c:v>
                </c:pt>
                <c:pt idx="584">
                  <c:v>0.75822704081632641</c:v>
                </c:pt>
                <c:pt idx="585">
                  <c:v>0.75822704081632641</c:v>
                </c:pt>
                <c:pt idx="586">
                  <c:v>0.75822704081632641</c:v>
                </c:pt>
                <c:pt idx="587">
                  <c:v>0.75822704081632641</c:v>
                </c:pt>
                <c:pt idx="588">
                  <c:v>0.75822704081632641</c:v>
                </c:pt>
                <c:pt idx="589">
                  <c:v>0.75822704081632641</c:v>
                </c:pt>
                <c:pt idx="590">
                  <c:v>0.75822704081632641</c:v>
                </c:pt>
                <c:pt idx="591">
                  <c:v>0.77525510204081627</c:v>
                </c:pt>
                <c:pt idx="592">
                  <c:v>0.69757653061224489</c:v>
                </c:pt>
                <c:pt idx="593">
                  <c:v>0.69757653061224489</c:v>
                </c:pt>
                <c:pt idx="594">
                  <c:v>0.69757653061224489</c:v>
                </c:pt>
                <c:pt idx="595">
                  <c:v>0.69757653061224489</c:v>
                </c:pt>
                <c:pt idx="596">
                  <c:v>0.69757653061224489</c:v>
                </c:pt>
                <c:pt idx="597">
                  <c:v>0.59119897959183676</c:v>
                </c:pt>
                <c:pt idx="598">
                  <c:v>0.59119897959183676</c:v>
                </c:pt>
                <c:pt idx="599">
                  <c:v>0.59119897959183676</c:v>
                </c:pt>
                <c:pt idx="600">
                  <c:v>0.59119897959183676</c:v>
                </c:pt>
                <c:pt idx="601">
                  <c:v>0.59119897959183676</c:v>
                </c:pt>
                <c:pt idx="602">
                  <c:v>0.59119897959183676</c:v>
                </c:pt>
                <c:pt idx="603">
                  <c:v>0.59119897959183676</c:v>
                </c:pt>
                <c:pt idx="604">
                  <c:v>0.59119897959183676</c:v>
                </c:pt>
                <c:pt idx="605">
                  <c:v>0.59119897959183676</c:v>
                </c:pt>
                <c:pt idx="606">
                  <c:v>0.6082270408163265</c:v>
                </c:pt>
                <c:pt idx="607">
                  <c:v>0.6082270408163265</c:v>
                </c:pt>
                <c:pt idx="608">
                  <c:v>0.6082270408163265</c:v>
                </c:pt>
                <c:pt idx="609">
                  <c:v>0.6082270408163265</c:v>
                </c:pt>
                <c:pt idx="610">
                  <c:v>0.6082270408163265</c:v>
                </c:pt>
                <c:pt idx="611">
                  <c:v>0.6082270408163265</c:v>
                </c:pt>
                <c:pt idx="612">
                  <c:v>0.6082270408163265</c:v>
                </c:pt>
                <c:pt idx="613">
                  <c:v>0.6082270408163265</c:v>
                </c:pt>
                <c:pt idx="614">
                  <c:v>0.22557397959183675</c:v>
                </c:pt>
                <c:pt idx="615">
                  <c:v>0.22557397959183675</c:v>
                </c:pt>
                <c:pt idx="616">
                  <c:v>0.22557397959183675</c:v>
                </c:pt>
                <c:pt idx="617">
                  <c:v>0.22557397959183675</c:v>
                </c:pt>
                <c:pt idx="618">
                  <c:v>0.22557397959183675</c:v>
                </c:pt>
                <c:pt idx="619">
                  <c:v>0.22557397959183675</c:v>
                </c:pt>
                <c:pt idx="620">
                  <c:v>0.22557397959183675</c:v>
                </c:pt>
                <c:pt idx="621">
                  <c:v>0.22557397959183675</c:v>
                </c:pt>
                <c:pt idx="622">
                  <c:v>0.33195153061224492</c:v>
                </c:pt>
                <c:pt idx="623">
                  <c:v>0.33195153061224492</c:v>
                </c:pt>
                <c:pt idx="624">
                  <c:v>0.33195153061224492</c:v>
                </c:pt>
                <c:pt idx="625">
                  <c:v>0.33195153061224492</c:v>
                </c:pt>
                <c:pt idx="626">
                  <c:v>0.33195153061224492</c:v>
                </c:pt>
                <c:pt idx="627">
                  <c:v>0.33195153061224492</c:v>
                </c:pt>
                <c:pt idx="628">
                  <c:v>0.33195153061224492</c:v>
                </c:pt>
                <c:pt idx="629">
                  <c:v>0.33195153061224492</c:v>
                </c:pt>
                <c:pt idx="630">
                  <c:v>0.33195153061224492</c:v>
                </c:pt>
                <c:pt idx="631">
                  <c:v>0.29789540816326532</c:v>
                </c:pt>
                <c:pt idx="632">
                  <c:v>0.29789540816326532</c:v>
                </c:pt>
                <c:pt idx="633">
                  <c:v>0.29789540816326532</c:v>
                </c:pt>
                <c:pt idx="634">
                  <c:v>0.29789540816326532</c:v>
                </c:pt>
                <c:pt idx="635">
                  <c:v>0.29789540816326532</c:v>
                </c:pt>
                <c:pt idx="636">
                  <c:v>0.29789540816326532</c:v>
                </c:pt>
                <c:pt idx="637">
                  <c:v>0.29789540816326532</c:v>
                </c:pt>
                <c:pt idx="638">
                  <c:v>0.29789540816326532</c:v>
                </c:pt>
                <c:pt idx="639">
                  <c:v>0.29789540816326532</c:v>
                </c:pt>
                <c:pt idx="640">
                  <c:v>0.29789540816326532</c:v>
                </c:pt>
                <c:pt idx="641">
                  <c:v>0.29789540816326532</c:v>
                </c:pt>
                <c:pt idx="642">
                  <c:v>0.29789540816326532</c:v>
                </c:pt>
                <c:pt idx="643">
                  <c:v>0.19151785714285716</c:v>
                </c:pt>
                <c:pt idx="644">
                  <c:v>0.19151785714285716</c:v>
                </c:pt>
                <c:pt idx="645">
                  <c:v>0.19151785714285716</c:v>
                </c:pt>
                <c:pt idx="646">
                  <c:v>0.19151785714285716</c:v>
                </c:pt>
                <c:pt idx="647">
                  <c:v>0.19151785714285716</c:v>
                </c:pt>
                <c:pt idx="648">
                  <c:v>0.19151785714285716</c:v>
                </c:pt>
                <c:pt idx="649">
                  <c:v>0.19151785714285716</c:v>
                </c:pt>
                <c:pt idx="650">
                  <c:v>0.19151785714285716</c:v>
                </c:pt>
                <c:pt idx="651">
                  <c:v>0.24260204081632653</c:v>
                </c:pt>
                <c:pt idx="652">
                  <c:v>0.24260204081632653</c:v>
                </c:pt>
                <c:pt idx="653">
                  <c:v>0.24260204081632653</c:v>
                </c:pt>
                <c:pt idx="654">
                  <c:v>0.24260204081632653</c:v>
                </c:pt>
                <c:pt idx="655">
                  <c:v>0.24260204081632653</c:v>
                </c:pt>
                <c:pt idx="656">
                  <c:v>0.24260204081632653</c:v>
                </c:pt>
                <c:pt idx="657">
                  <c:v>0.24260204081632653</c:v>
                </c:pt>
                <c:pt idx="658">
                  <c:v>0.19151785714285716</c:v>
                </c:pt>
                <c:pt idx="659">
                  <c:v>0.19151785714285716</c:v>
                </c:pt>
                <c:pt idx="660">
                  <c:v>0.19151785714285716</c:v>
                </c:pt>
                <c:pt idx="661">
                  <c:v>0.19151785714285716</c:v>
                </c:pt>
                <c:pt idx="662">
                  <c:v>0.19151785714285716</c:v>
                </c:pt>
                <c:pt idx="663">
                  <c:v>0.19151785714285716</c:v>
                </c:pt>
                <c:pt idx="664">
                  <c:v>0.29789540816326532</c:v>
                </c:pt>
                <c:pt idx="665">
                  <c:v>0.19151785714285716</c:v>
                </c:pt>
                <c:pt idx="666">
                  <c:v>0.19151785714285716</c:v>
                </c:pt>
                <c:pt idx="667">
                  <c:v>0.19151785714285716</c:v>
                </c:pt>
                <c:pt idx="668">
                  <c:v>0.19151785714285716</c:v>
                </c:pt>
                <c:pt idx="669">
                  <c:v>0.19151785714285716</c:v>
                </c:pt>
                <c:pt idx="670">
                  <c:v>0.19151785714285716</c:v>
                </c:pt>
                <c:pt idx="671">
                  <c:v>0.19151785714285716</c:v>
                </c:pt>
                <c:pt idx="672">
                  <c:v>0.10637755102040818</c:v>
                </c:pt>
                <c:pt idx="673">
                  <c:v>0.10637755102040818</c:v>
                </c:pt>
                <c:pt idx="674">
                  <c:v>0.10637755102040818</c:v>
                </c:pt>
                <c:pt idx="675">
                  <c:v>0.10637755102040818</c:v>
                </c:pt>
                <c:pt idx="676">
                  <c:v>0.10637755102040818</c:v>
                </c:pt>
                <c:pt idx="677">
                  <c:v>0.10637755102040818</c:v>
                </c:pt>
                <c:pt idx="678">
                  <c:v>0.10637755102040818</c:v>
                </c:pt>
                <c:pt idx="679">
                  <c:v>0.10637755102040818</c:v>
                </c:pt>
                <c:pt idx="680">
                  <c:v>0.10637755102040818</c:v>
                </c:pt>
                <c:pt idx="681">
                  <c:v>0.10637755102040818</c:v>
                </c:pt>
                <c:pt idx="682">
                  <c:v>0.10637755102040818</c:v>
                </c:pt>
                <c:pt idx="683">
                  <c:v>0.10637755102040818</c:v>
                </c:pt>
                <c:pt idx="684">
                  <c:v>0.10637755102040818</c:v>
                </c:pt>
                <c:pt idx="685">
                  <c:v>0.10637755102040818</c:v>
                </c:pt>
                <c:pt idx="686">
                  <c:v>0.10637755102040818</c:v>
                </c:pt>
                <c:pt idx="687">
                  <c:v>0.10637755102040818</c:v>
                </c:pt>
                <c:pt idx="688">
                  <c:v>0.10637755102040818</c:v>
                </c:pt>
                <c:pt idx="689">
                  <c:v>0.10637755102040818</c:v>
                </c:pt>
                <c:pt idx="690">
                  <c:v>0.10637755102040818</c:v>
                </c:pt>
                <c:pt idx="691">
                  <c:v>0.10637755102040818</c:v>
                </c:pt>
                <c:pt idx="692">
                  <c:v>0.10637755102040818</c:v>
                </c:pt>
                <c:pt idx="693">
                  <c:v>0.10637755102040818</c:v>
                </c:pt>
                <c:pt idx="694">
                  <c:v>0.10637755102040818</c:v>
                </c:pt>
                <c:pt idx="695">
                  <c:v>0.10637755102040818</c:v>
                </c:pt>
                <c:pt idx="696">
                  <c:v>0.19438775510204082</c:v>
                </c:pt>
                <c:pt idx="697">
                  <c:v>0.19438775510204082</c:v>
                </c:pt>
                <c:pt idx="698">
                  <c:v>0.19438775510204082</c:v>
                </c:pt>
                <c:pt idx="699">
                  <c:v>0.19438775510204082</c:v>
                </c:pt>
                <c:pt idx="700">
                  <c:v>0.19438775510204082</c:v>
                </c:pt>
                <c:pt idx="701">
                  <c:v>0.19438775510204082</c:v>
                </c:pt>
                <c:pt idx="702">
                  <c:v>0.19438775510204082</c:v>
                </c:pt>
                <c:pt idx="703">
                  <c:v>0.19438775510204082</c:v>
                </c:pt>
                <c:pt idx="704">
                  <c:v>0.19438775510204082</c:v>
                </c:pt>
                <c:pt idx="705">
                  <c:v>0.19438775510204082</c:v>
                </c:pt>
                <c:pt idx="706">
                  <c:v>0.19438775510204082</c:v>
                </c:pt>
                <c:pt idx="707">
                  <c:v>0.19438775510204082</c:v>
                </c:pt>
                <c:pt idx="708">
                  <c:v>0.10637755102040818</c:v>
                </c:pt>
                <c:pt idx="709">
                  <c:v>0.10637755102040818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1-4CEC-865B-C157DB7945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56505456"/>
        <c:axId val="456503104"/>
      </c:areaChart>
      <c:catAx>
        <c:axId val="456505456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503104"/>
        <c:crosses val="autoZero"/>
        <c:auto val="0"/>
        <c:lblAlgn val="ctr"/>
        <c:lblOffset val="100"/>
        <c:noMultiLvlLbl val="0"/>
      </c:catAx>
      <c:valAx>
        <c:axId val="456503104"/>
        <c:scaling>
          <c:orientation val="minMax"/>
          <c:max val="1.2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505456"/>
        <c:crosses val="autoZero"/>
        <c:crossBetween val="midCat"/>
        <c:majorUnit val="0.1"/>
        <c:minorUnit val="1.0000000000000002E-2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4803149606299213" l="0" r="0" t="0.74803149606299213" header="0.31496062992125984" footer="0.31496062992125984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中野</a:t>
            </a:r>
            <a:r>
              <a:rPr lang="ja-JP"/>
              <a:t>班　日別予想作業</a:t>
            </a:r>
            <a:r>
              <a:rPr lang="ja-JP" altLang="en-US"/>
              <a:t>スペース</a:t>
            </a:r>
            <a:endParaRPr lang="ja-JP"/>
          </a:p>
        </c:rich>
      </c:tx>
      <c:layout>
        <c:manualLayout>
          <c:xMode val="edge"/>
          <c:yMode val="edge"/>
          <c:x val="0.85941462064077434"/>
          <c:y val="3.055042058706379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4189629629629623E-3"/>
          <c:y val="0.12132302656978063"/>
          <c:w val="0.98702359259259276"/>
          <c:h val="0.75212301337188925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FFCCCC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阪上班!$OP$234:$APW$234</c:f>
              <c:numCache>
                <c:formatCode>m/d;@</c:formatCode>
                <c:ptCount val="710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45682</c:v>
                </c:pt>
                <c:pt idx="5">
                  <c:v>45683</c:v>
                </c:pt>
                <c:pt idx="6">
                  <c:v>45684</c:v>
                </c:pt>
                <c:pt idx="7">
                  <c:v>45685</c:v>
                </c:pt>
                <c:pt idx="8">
                  <c:v>45686</c:v>
                </c:pt>
                <c:pt idx="9">
                  <c:v>45687</c:v>
                </c:pt>
                <c:pt idx="10">
                  <c:v>45688</c:v>
                </c:pt>
                <c:pt idx="11">
                  <c:v>45689</c:v>
                </c:pt>
                <c:pt idx="12">
                  <c:v>45690</c:v>
                </c:pt>
                <c:pt idx="13">
                  <c:v>45691</c:v>
                </c:pt>
                <c:pt idx="14">
                  <c:v>45692</c:v>
                </c:pt>
                <c:pt idx="15">
                  <c:v>45693</c:v>
                </c:pt>
                <c:pt idx="16">
                  <c:v>45694</c:v>
                </c:pt>
                <c:pt idx="17">
                  <c:v>45695</c:v>
                </c:pt>
                <c:pt idx="18">
                  <c:v>45696</c:v>
                </c:pt>
                <c:pt idx="19">
                  <c:v>45697</c:v>
                </c:pt>
                <c:pt idx="20">
                  <c:v>45698</c:v>
                </c:pt>
                <c:pt idx="21">
                  <c:v>45699</c:v>
                </c:pt>
                <c:pt idx="22">
                  <c:v>45700</c:v>
                </c:pt>
                <c:pt idx="23">
                  <c:v>45701</c:v>
                </c:pt>
                <c:pt idx="24">
                  <c:v>45702</c:v>
                </c:pt>
                <c:pt idx="25">
                  <c:v>45703</c:v>
                </c:pt>
                <c:pt idx="26">
                  <c:v>45704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45710</c:v>
                </c:pt>
                <c:pt idx="33">
                  <c:v>45711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45717</c:v>
                </c:pt>
                <c:pt idx="40">
                  <c:v>45718</c:v>
                </c:pt>
                <c:pt idx="41">
                  <c:v>45719</c:v>
                </c:pt>
                <c:pt idx="42">
                  <c:v>45720</c:v>
                </c:pt>
                <c:pt idx="43">
                  <c:v>45721</c:v>
                </c:pt>
                <c:pt idx="44">
                  <c:v>45722</c:v>
                </c:pt>
                <c:pt idx="45">
                  <c:v>45723</c:v>
                </c:pt>
                <c:pt idx="46">
                  <c:v>45724</c:v>
                </c:pt>
                <c:pt idx="47">
                  <c:v>45725</c:v>
                </c:pt>
                <c:pt idx="48">
                  <c:v>45726</c:v>
                </c:pt>
                <c:pt idx="49">
                  <c:v>45727</c:v>
                </c:pt>
                <c:pt idx="50">
                  <c:v>45728</c:v>
                </c:pt>
                <c:pt idx="51">
                  <c:v>45729</c:v>
                </c:pt>
                <c:pt idx="52">
                  <c:v>45730</c:v>
                </c:pt>
                <c:pt idx="53">
                  <c:v>45731</c:v>
                </c:pt>
                <c:pt idx="54">
                  <c:v>45732</c:v>
                </c:pt>
                <c:pt idx="55">
                  <c:v>45733</c:v>
                </c:pt>
                <c:pt idx="56">
                  <c:v>45734</c:v>
                </c:pt>
                <c:pt idx="57">
                  <c:v>45735</c:v>
                </c:pt>
                <c:pt idx="58">
                  <c:v>45736</c:v>
                </c:pt>
                <c:pt idx="59">
                  <c:v>45737</c:v>
                </c:pt>
                <c:pt idx="60">
                  <c:v>45738</c:v>
                </c:pt>
                <c:pt idx="61">
                  <c:v>45739</c:v>
                </c:pt>
                <c:pt idx="62">
                  <c:v>45740</c:v>
                </c:pt>
                <c:pt idx="63">
                  <c:v>45741</c:v>
                </c:pt>
                <c:pt idx="64">
                  <c:v>45742</c:v>
                </c:pt>
                <c:pt idx="65">
                  <c:v>45743</c:v>
                </c:pt>
                <c:pt idx="66">
                  <c:v>45744</c:v>
                </c:pt>
                <c:pt idx="67">
                  <c:v>45745</c:v>
                </c:pt>
                <c:pt idx="68">
                  <c:v>45746</c:v>
                </c:pt>
                <c:pt idx="69">
                  <c:v>45747</c:v>
                </c:pt>
                <c:pt idx="70">
                  <c:v>45748</c:v>
                </c:pt>
                <c:pt idx="71">
                  <c:v>45749</c:v>
                </c:pt>
                <c:pt idx="72">
                  <c:v>45750</c:v>
                </c:pt>
                <c:pt idx="73">
                  <c:v>45751</c:v>
                </c:pt>
                <c:pt idx="74">
                  <c:v>45752</c:v>
                </c:pt>
                <c:pt idx="75">
                  <c:v>45753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45759</c:v>
                </c:pt>
                <c:pt idx="82">
                  <c:v>45760</c:v>
                </c:pt>
                <c:pt idx="83">
                  <c:v>45761</c:v>
                </c:pt>
                <c:pt idx="84">
                  <c:v>45762</c:v>
                </c:pt>
                <c:pt idx="85">
                  <c:v>45763</c:v>
                </c:pt>
                <c:pt idx="86">
                  <c:v>45764</c:v>
                </c:pt>
                <c:pt idx="87">
                  <c:v>45765</c:v>
                </c:pt>
                <c:pt idx="88">
                  <c:v>45766</c:v>
                </c:pt>
                <c:pt idx="89">
                  <c:v>45767</c:v>
                </c:pt>
                <c:pt idx="90">
                  <c:v>45768</c:v>
                </c:pt>
                <c:pt idx="91">
                  <c:v>45769</c:v>
                </c:pt>
                <c:pt idx="92">
                  <c:v>45770</c:v>
                </c:pt>
                <c:pt idx="93">
                  <c:v>45771</c:v>
                </c:pt>
                <c:pt idx="94">
                  <c:v>45772</c:v>
                </c:pt>
                <c:pt idx="95">
                  <c:v>45773</c:v>
                </c:pt>
                <c:pt idx="96">
                  <c:v>45774</c:v>
                </c:pt>
                <c:pt idx="97">
                  <c:v>45775</c:v>
                </c:pt>
                <c:pt idx="98">
                  <c:v>45776</c:v>
                </c:pt>
                <c:pt idx="99">
                  <c:v>45777</c:v>
                </c:pt>
                <c:pt idx="100">
                  <c:v>45778</c:v>
                </c:pt>
                <c:pt idx="101">
                  <c:v>45779</c:v>
                </c:pt>
                <c:pt idx="102">
                  <c:v>45780</c:v>
                </c:pt>
                <c:pt idx="103">
                  <c:v>45781</c:v>
                </c:pt>
                <c:pt idx="104">
                  <c:v>45782</c:v>
                </c:pt>
                <c:pt idx="105">
                  <c:v>45783</c:v>
                </c:pt>
                <c:pt idx="106">
                  <c:v>45784</c:v>
                </c:pt>
                <c:pt idx="107">
                  <c:v>45785</c:v>
                </c:pt>
                <c:pt idx="108">
                  <c:v>45786</c:v>
                </c:pt>
                <c:pt idx="109">
                  <c:v>45787</c:v>
                </c:pt>
                <c:pt idx="110">
                  <c:v>45788</c:v>
                </c:pt>
                <c:pt idx="111">
                  <c:v>45789</c:v>
                </c:pt>
                <c:pt idx="112">
                  <c:v>45790</c:v>
                </c:pt>
                <c:pt idx="113">
                  <c:v>45791</c:v>
                </c:pt>
                <c:pt idx="114">
                  <c:v>45792</c:v>
                </c:pt>
                <c:pt idx="115">
                  <c:v>45793</c:v>
                </c:pt>
                <c:pt idx="116">
                  <c:v>45794</c:v>
                </c:pt>
                <c:pt idx="117">
                  <c:v>45795</c:v>
                </c:pt>
                <c:pt idx="118">
                  <c:v>45796</c:v>
                </c:pt>
                <c:pt idx="119">
                  <c:v>45797</c:v>
                </c:pt>
                <c:pt idx="120">
                  <c:v>45798</c:v>
                </c:pt>
                <c:pt idx="121">
                  <c:v>45799</c:v>
                </c:pt>
                <c:pt idx="122">
                  <c:v>45800</c:v>
                </c:pt>
                <c:pt idx="123">
                  <c:v>45801</c:v>
                </c:pt>
                <c:pt idx="124">
                  <c:v>45802</c:v>
                </c:pt>
                <c:pt idx="125">
                  <c:v>45803</c:v>
                </c:pt>
                <c:pt idx="126">
                  <c:v>45804</c:v>
                </c:pt>
                <c:pt idx="127">
                  <c:v>45805</c:v>
                </c:pt>
                <c:pt idx="128">
                  <c:v>45806</c:v>
                </c:pt>
                <c:pt idx="129">
                  <c:v>45807</c:v>
                </c:pt>
                <c:pt idx="130">
                  <c:v>45808</c:v>
                </c:pt>
                <c:pt idx="131">
                  <c:v>45809</c:v>
                </c:pt>
                <c:pt idx="132">
                  <c:v>45810</c:v>
                </c:pt>
                <c:pt idx="133">
                  <c:v>45811</c:v>
                </c:pt>
                <c:pt idx="134">
                  <c:v>45812</c:v>
                </c:pt>
                <c:pt idx="135">
                  <c:v>45813</c:v>
                </c:pt>
                <c:pt idx="136">
                  <c:v>45814</c:v>
                </c:pt>
                <c:pt idx="137">
                  <c:v>45815</c:v>
                </c:pt>
                <c:pt idx="138">
                  <c:v>45816</c:v>
                </c:pt>
                <c:pt idx="139">
                  <c:v>45817</c:v>
                </c:pt>
                <c:pt idx="140">
                  <c:v>45818</c:v>
                </c:pt>
                <c:pt idx="141">
                  <c:v>45819</c:v>
                </c:pt>
                <c:pt idx="142">
                  <c:v>45820</c:v>
                </c:pt>
                <c:pt idx="143">
                  <c:v>45821</c:v>
                </c:pt>
                <c:pt idx="144">
                  <c:v>45822</c:v>
                </c:pt>
                <c:pt idx="145">
                  <c:v>45823</c:v>
                </c:pt>
                <c:pt idx="146">
                  <c:v>45824</c:v>
                </c:pt>
                <c:pt idx="147">
                  <c:v>45825</c:v>
                </c:pt>
                <c:pt idx="148">
                  <c:v>45826</c:v>
                </c:pt>
                <c:pt idx="149">
                  <c:v>45827</c:v>
                </c:pt>
                <c:pt idx="150">
                  <c:v>45828</c:v>
                </c:pt>
                <c:pt idx="151">
                  <c:v>45829</c:v>
                </c:pt>
                <c:pt idx="152">
                  <c:v>45830</c:v>
                </c:pt>
                <c:pt idx="153">
                  <c:v>45831</c:v>
                </c:pt>
                <c:pt idx="154">
                  <c:v>45832</c:v>
                </c:pt>
                <c:pt idx="155">
                  <c:v>45833</c:v>
                </c:pt>
                <c:pt idx="156">
                  <c:v>45834</c:v>
                </c:pt>
                <c:pt idx="157">
                  <c:v>45835</c:v>
                </c:pt>
                <c:pt idx="158">
                  <c:v>45836</c:v>
                </c:pt>
                <c:pt idx="159">
                  <c:v>45837</c:v>
                </c:pt>
                <c:pt idx="160">
                  <c:v>45838</c:v>
                </c:pt>
                <c:pt idx="161">
                  <c:v>45839</c:v>
                </c:pt>
                <c:pt idx="162">
                  <c:v>45840</c:v>
                </c:pt>
                <c:pt idx="163">
                  <c:v>45841</c:v>
                </c:pt>
                <c:pt idx="164">
                  <c:v>45842</c:v>
                </c:pt>
                <c:pt idx="165">
                  <c:v>45843</c:v>
                </c:pt>
                <c:pt idx="166">
                  <c:v>45844</c:v>
                </c:pt>
                <c:pt idx="167">
                  <c:v>45845</c:v>
                </c:pt>
                <c:pt idx="168">
                  <c:v>45846</c:v>
                </c:pt>
                <c:pt idx="169">
                  <c:v>45847</c:v>
                </c:pt>
                <c:pt idx="170">
                  <c:v>45848</c:v>
                </c:pt>
                <c:pt idx="171">
                  <c:v>45849</c:v>
                </c:pt>
                <c:pt idx="172">
                  <c:v>45850</c:v>
                </c:pt>
                <c:pt idx="173">
                  <c:v>45851</c:v>
                </c:pt>
                <c:pt idx="174">
                  <c:v>45852</c:v>
                </c:pt>
                <c:pt idx="175">
                  <c:v>45853</c:v>
                </c:pt>
                <c:pt idx="176">
                  <c:v>45854</c:v>
                </c:pt>
                <c:pt idx="177">
                  <c:v>45855</c:v>
                </c:pt>
                <c:pt idx="178">
                  <c:v>45856</c:v>
                </c:pt>
                <c:pt idx="179">
                  <c:v>45857</c:v>
                </c:pt>
                <c:pt idx="180">
                  <c:v>45858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45864</c:v>
                </c:pt>
                <c:pt idx="187">
                  <c:v>45865</c:v>
                </c:pt>
                <c:pt idx="188">
                  <c:v>45866</c:v>
                </c:pt>
                <c:pt idx="189">
                  <c:v>45867</c:v>
                </c:pt>
                <c:pt idx="190">
                  <c:v>45868</c:v>
                </c:pt>
                <c:pt idx="191">
                  <c:v>45869</c:v>
                </c:pt>
                <c:pt idx="192">
                  <c:v>45870</c:v>
                </c:pt>
                <c:pt idx="193">
                  <c:v>45871</c:v>
                </c:pt>
                <c:pt idx="194">
                  <c:v>45872</c:v>
                </c:pt>
                <c:pt idx="195">
                  <c:v>45873</c:v>
                </c:pt>
                <c:pt idx="196">
                  <c:v>45874</c:v>
                </c:pt>
                <c:pt idx="197">
                  <c:v>45875</c:v>
                </c:pt>
                <c:pt idx="198">
                  <c:v>45876</c:v>
                </c:pt>
                <c:pt idx="199">
                  <c:v>45877</c:v>
                </c:pt>
                <c:pt idx="200">
                  <c:v>45878</c:v>
                </c:pt>
                <c:pt idx="201">
                  <c:v>45879</c:v>
                </c:pt>
                <c:pt idx="202">
                  <c:v>45880</c:v>
                </c:pt>
                <c:pt idx="203">
                  <c:v>45881</c:v>
                </c:pt>
                <c:pt idx="204">
                  <c:v>45882</c:v>
                </c:pt>
                <c:pt idx="205">
                  <c:v>45883</c:v>
                </c:pt>
                <c:pt idx="206">
                  <c:v>45884</c:v>
                </c:pt>
                <c:pt idx="207">
                  <c:v>45885</c:v>
                </c:pt>
                <c:pt idx="208">
                  <c:v>45886</c:v>
                </c:pt>
                <c:pt idx="209">
                  <c:v>45887</c:v>
                </c:pt>
                <c:pt idx="210">
                  <c:v>45888</c:v>
                </c:pt>
                <c:pt idx="211">
                  <c:v>45889</c:v>
                </c:pt>
                <c:pt idx="212">
                  <c:v>45890</c:v>
                </c:pt>
                <c:pt idx="213">
                  <c:v>45891</c:v>
                </c:pt>
                <c:pt idx="214">
                  <c:v>45892</c:v>
                </c:pt>
                <c:pt idx="215">
                  <c:v>45893</c:v>
                </c:pt>
                <c:pt idx="216">
                  <c:v>45894</c:v>
                </c:pt>
                <c:pt idx="217">
                  <c:v>45895</c:v>
                </c:pt>
                <c:pt idx="218">
                  <c:v>45896</c:v>
                </c:pt>
                <c:pt idx="219">
                  <c:v>45897</c:v>
                </c:pt>
                <c:pt idx="220">
                  <c:v>45898</c:v>
                </c:pt>
                <c:pt idx="221">
                  <c:v>45899</c:v>
                </c:pt>
                <c:pt idx="222">
                  <c:v>45900</c:v>
                </c:pt>
                <c:pt idx="223">
                  <c:v>45901</c:v>
                </c:pt>
                <c:pt idx="224">
                  <c:v>45902</c:v>
                </c:pt>
                <c:pt idx="225">
                  <c:v>45903</c:v>
                </c:pt>
                <c:pt idx="226">
                  <c:v>45904</c:v>
                </c:pt>
                <c:pt idx="227">
                  <c:v>45905</c:v>
                </c:pt>
                <c:pt idx="228">
                  <c:v>45906</c:v>
                </c:pt>
                <c:pt idx="229">
                  <c:v>45907</c:v>
                </c:pt>
                <c:pt idx="230">
                  <c:v>45908</c:v>
                </c:pt>
                <c:pt idx="231">
                  <c:v>45909</c:v>
                </c:pt>
                <c:pt idx="232">
                  <c:v>45910</c:v>
                </c:pt>
                <c:pt idx="233">
                  <c:v>45911</c:v>
                </c:pt>
                <c:pt idx="234">
                  <c:v>45912</c:v>
                </c:pt>
                <c:pt idx="235">
                  <c:v>45913</c:v>
                </c:pt>
                <c:pt idx="236">
                  <c:v>45914</c:v>
                </c:pt>
                <c:pt idx="237">
                  <c:v>45915</c:v>
                </c:pt>
                <c:pt idx="238">
                  <c:v>45916</c:v>
                </c:pt>
                <c:pt idx="239">
                  <c:v>45917</c:v>
                </c:pt>
                <c:pt idx="240">
                  <c:v>45918</c:v>
                </c:pt>
                <c:pt idx="241">
                  <c:v>45919</c:v>
                </c:pt>
                <c:pt idx="242">
                  <c:v>45920</c:v>
                </c:pt>
                <c:pt idx="243">
                  <c:v>45921</c:v>
                </c:pt>
                <c:pt idx="244">
                  <c:v>45922</c:v>
                </c:pt>
                <c:pt idx="245">
                  <c:v>45923</c:v>
                </c:pt>
                <c:pt idx="246">
                  <c:v>45924</c:v>
                </c:pt>
                <c:pt idx="247">
                  <c:v>45925</c:v>
                </c:pt>
                <c:pt idx="248">
                  <c:v>45926</c:v>
                </c:pt>
                <c:pt idx="249">
                  <c:v>45927</c:v>
                </c:pt>
                <c:pt idx="250">
                  <c:v>45928</c:v>
                </c:pt>
                <c:pt idx="251">
                  <c:v>45929</c:v>
                </c:pt>
                <c:pt idx="252">
                  <c:v>45930</c:v>
                </c:pt>
                <c:pt idx="253">
                  <c:v>45931</c:v>
                </c:pt>
                <c:pt idx="254">
                  <c:v>45932</c:v>
                </c:pt>
                <c:pt idx="255">
                  <c:v>45933</c:v>
                </c:pt>
                <c:pt idx="256">
                  <c:v>45934</c:v>
                </c:pt>
                <c:pt idx="257">
                  <c:v>45935</c:v>
                </c:pt>
                <c:pt idx="258">
                  <c:v>45936</c:v>
                </c:pt>
                <c:pt idx="259">
                  <c:v>45937</c:v>
                </c:pt>
                <c:pt idx="260">
                  <c:v>45938</c:v>
                </c:pt>
                <c:pt idx="261">
                  <c:v>45939</c:v>
                </c:pt>
                <c:pt idx="262">
                  <c:v>45940</c:v>
                </c:pt>
                <c:pt idx="263">
                  <c:v>45941</c:v>
                </c:pt>
                <c:pt idx="264">
                  <c:v>45942</c:v>
                </c:pt>
                <c:pt idx="265">
                  <c:v>45943</c:v>
                </c:pt>
                <c:pt idx="266">
                  <c:v>45944</c:v>
                </c:pt>
                <c:pt idx="267">
                  <c:v>45945</c:v>
                </c:pt>
                <c:pt idx="268">
                  <c:v>45946</c:v>
                </c:pt>
                <c:pt idx="269">
                  <c:v>45947</c:v>
                </c:pt>
                <c:pt idx="270">
                  <c:v>45948</c:v>
                </c:pt>
                <c:pt idx="271">
                  <c:v>45949</c:v>
                </c:pt>
                <c:pt idx="272">
                  <c:v>45950</c:v>
                </c:pt>
                <c:pt idx="273">
                  <c:v>45951</c:v>
                </c:pt>
                <c:pt idx="274">
                  <c:v>45952</c:v>
                </c:pt>
                <c:pt idx="275">
                  <c:v>45953</c:v>
                </c:pt>
                <c:pt idx="276">
                  <c:v>45954</c:v>
                </c:pt>
                <c:pt idx="277">
                  <c:v>45955</c:v>
                </c:pt>
                <c:pt idx="278">
                  <c:v>45956</c:v>
                </c:pt>
                <c:pt idx="279">
                  <c:v>45957</c:v>
                </c:pt>
                <c:pt idx="280">
                  <c:v>45958</c:v>
                </c:pt>
                <c:pt idx="281">
                  <c:v>45959</c:v>
                </c:pt>
                <c:pt idx="282">
                  <c:v>45960</c:v>
                </c:pt>
                <c:pt idx="283">
                  <c:v>45961</c:v>
                </c:pt>
                <c:pt idx="284">
                  <c:v>45962</c:v>
                </c:pt>
                <c:pt idx="285">
                  <c:v>45963</c:v>
                </c:pt>
                <c:pt idx="286">
                  <c:v>45964</c:v>
                </c:pt>
                <c:pt idx="287">
                  <c:v>45965</c:v>
                </c:pt>
                <c:pt idx="288">
                  <c:v>45966</c:v>
                </c:pt>
                <c:pt idx="289">
                  <c:v>45967</c:v>
                </c:pt>
                <c:pt idx="290">
                  <c:v>45968</c:v>
                </c:pt>
                <c:pt idx="291">
                  <c:v>45969</c:v>
                </c:pt>
                <c:pt idx="292">
                  <c:v>45970</c:v>
                </c:pt>
                <c:pt idx="293">
                  <c:v>45971</c:v>
                </c:pt>
                <c:pt idx="294">
                  <c:v>45972</c:v>
                </c:pt>
                <c:pt idx="295">
                  <c:v>45973</c:v>
                </c:pt>
                <c:pt idx="296">
                  <c:v>45974</c:v>
                </c:pt>
                <c:pt idx="297">
                  <c:v>45975</c:v>
                </c:pt>
                <c:pt idx="298">
                  <c:v>45976</c:v>
                </c:pt>
                <c:pt idx="299">
                  <c:v>45977</c:v>
                </c:pt>
                <c:pt idx="300">
                  <c:v>45978</c:v>
                </c:pt>
                <c:pt idx="301">
                  <c:v>45979</c:v>
                </c:pt>
                <c:pt idx="302">
                  <c:v>45980</c:v>
                </c:pt>
                <c:pt idx="303">
                  <c:v>45981</c:v>
                </c:pt>
                <c:pt idx="304">
                  <c:v>45982</c:v>
                </c:pt>
                <c:pt idx="305">
                  <c:v>45983</c:v>
                </c:pt>
                <c:pt idx="306">
                  <c:v>45984</c:v>
                </c:pt>
                <c:pt idx="307">
                  <c:v>45985</c:v>
                </c:pt>
                <c:pt idx="308">
                  <c:v>45986</c:v>
                </c:pt>
                <c:pt idx="309">
                  <c:v>45987</c:v>
                </c:pt>
                <c:pt idx="310">
                  <c:v>45988</c:v>
                </c:pt>
                <c:pt idx="311">
                  <c:v>45989</c:v>
                </c:pt>
                <c:pt idx="312">
                  <c:v>45990</c:v>
                </c:pt>
                <c:pt idx="313">
                  <c:v>45991</c:v>
                </c:pt>
                <c:pt idx="314">
                  <c:v>45992</c:v>
                </c:pt>
                <c:pt idx="315">
                  <c:v>45993</c:v>
                </c:pt>
                <c:pt idx="316">
                  <c:v>45994</c:v>
                </c:pt>
                <c:pt idx="317">
                  <c:v>45995</c:v>
                </c:pt>
                <c:pt idx="318">
                  <c:v>45996</c:v>
                </c:pt>
                <c:pt idx="319">
                  <c:v>45997</c:v>
                </c:pt>
                <c:pt idx="320">
                  <c:v>45998</c:v>
                </c:pt>
                <c:pt idx="321">
                  <c:v>45999</c:v>
                </c:pt>
                <c:pt idx="322">
                  <c:v>46000</c:v>
                </c:pt>
                <c:pt idx="323">
                  <c:v>46001</c:v>
                </c:pt>
                <c:pt idx="324">
                  <c:v>46002</c:v>
                </c:pt>
                <c:pt idx="325">
                  <c:v>46003</c:v>
                </c:pt>
                <c:pt idx="326">
                  <c:v>46004</c:v>
                </c:pt>
                <c:pt idx="327">
                  <c:v>46005</c:v>
                </c:pt>
                <c:pt idx="328">
                  <c:v>46006</c:v>
                </c:pt>
                <c:pt idx="329">
                  <c:v>46007</c:v>
                </c:pt>
                <c:pt idx="330">
                  <c:v>46008</c:v>
                </c:pt>
                <c:pt idx="331">
                  <c:v>46009</c:v>
                </c:pt>
                <c:pt idx="332">
                  <c:v>46010</c:v>
                </c:pt>
                <c:pt idx="333">
                  <c:v>46011</c:v>
                </c:pt>
                <c:pt idx="334">
                  <c:v>46012</c:v>
                </c:pt>
                <c:pt idx="335">
                  <c:v>46013</c:v>
                </c:pt>
                <c:pt idx="336">
                  <c:v>46014</c:v>
                </c:pt>
                <c:pt idx="337">
                  <c:v>46015</c:v>
                </c:pt>
                <c:pt idx="338">
                  <c:v>46016</c:v>
                </c:pt>
                <c:pt idx="339">
                  <c:v>46017</c:v>
                </c:pt>
                <c:pt idx="340">
                  <c:v>46018</c:v>
                </c:pt>
                <c:pt idx="341">
                  <c:v>46019</c:v>
                </c:pt>
                <c:pt idx="342">
                  <c:v>46020</c:v>
                </c:pt>
                <c:pt idx="343">
                  <c:v>46021</c:v>
                </c:pt>
                <c:pt idx="344">
                  <c:v>46022</c:v>
                </c:pt>
                <c:pt idx="345">
                  <c:v>46023</c:v>
                </c:pt>
                <c:pt idx="346">
                  <c:v>46024</c:v>
                </c:pt>
                <c:pt idx="347">
                  <c:v>46025</c:v>
                </c:pt>
                <c:pt idx="348">
                  <c:v>46026</c:v>
                </c:pt>
                <c:pt idx="349">
                  <c:v>46027</c:v>
                </c:pt>
                <c:pt idx="350">
                  <c:v>46028</c:v>
                </c:pt>
                <c:pt idx="351">
                  <c:v>46029</c:v>
                </c:pt>
                <c:pt idx="352">
                  <c:v>46030</c:v>
                </c:pt>
                <c:pt idx="353">
                  <c:v>46031</c:v>
                </c:pt>
                <c:pt idx="354">
                  <c:v>46032</c:v>
                </c:pt>
                <c:pt idx="355">
                  <c:v>46033</c:v>
                </c:pt>
                <c:pt idx="356">
                  <c:v>46034</c:v>
                </c:pt>
                <c:pt idx="357">
                  <c:v>46035</c:v>
                </c:pt>
                <c:pt idx="358">
                  <c:v>46036</c:v>
                </c:pt>
                <c:pt idx="359">
                  <c:v>46037</c:v>
                </c:pt>
                <c:pt idx="360">
                  <c:v>46038</c:v>
                </c:pt>
                <c:pt idx="361">
                  <c:v>46039</c:v>
                </c:pt>
                <c:pt idx="362">
                  <c:v>46040</c:v>
                </c:pt>
                <c:pt idx="363">
                  <c:v>46041</c:v>
                </c:pt>
                <c:pt idx="364">
                  <c:v>46042</c:v>
                </c:pt>
                <c:pt idx="365">
                  <c:v>46043</c:v>
                </c:pt>
                <c:pt idx="366">
                  <c:v>46044</c:v>
                </c:pt>
                <c:pt idx="367">
                  <c:v>46045</c:v>
                </c:pt>
                <c:pt idx="368">
                  <c:v>46046</c:v>
                </c:pt>
                <c:pt idx="369">
                  <c:v>46047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46053</c:v>
                </c:pt>
                <c:pt idx="376">
                  <c:v>46054</c:v>
                </c:pt>
                <c:pt idx="377">
                  <c:v>46055</c:v>
                </c:pt>
                <c:pt idx="378">
                  <c:v>46056</c:v>
                </c:pt>
                <c:pt idx="379">
                  <c:v>46057</c:v>
                </c:pt>
                <c:pt idx="380">
                  <c:v>46058</c:v>
                </c:pt>
                <c:pt idx="381">
                  <c:v>46059</c:v>
                </c:pt>
                <c:pt idx="382">
                  <c:v>46060</c:v>
                </c:pt>
                <c:pt idx="383">
                  <c:v>46061</c:v>
                </c:pt>
                <c:pt idx="384">
                  <c:v>46062</c:v>
                </c:pt>
                <c:pt idx="385">
                  <c:v>46063</c:v>
                </c:pt>
                <c:pt idx="386">
                  <c:v>46064</c:v>
                </c:pt>
                <c:pt idx="387">
                  <c:v>46065</c:v>
                </c:pt>
                <c:pt idx="388">
                  <c:v>46066</c:v>
                </c:pt>
                <c:pt idx="389">
                  <c:v>46067</c:v>
                </c:pt>
                <c:pt idx="390">
                  <c:v>46068</c:v>
                </c:pt>
                <c:pt idx="391">
                  <c:v>46069</c:v>
                </c:pt>
                <c:pt idx="392">
                  <c:v>46070</c:v>
                </c:pt>
                <c:pt idx="393">
                  <c:v>46071</c:v>
                </c:pt>
                <c:pt idx="394">
                  <c:v>46072</c:v>
                </c:pt>
                <c:pt idx="395">
                  <c:v>46073</c:v>
                </c:pt>
                <c:pt idx="396">
                  <c:v>46074</c:v>
                </c:pt>
                <c:pt idx="397">
                  <c:v>46075</c:v>
                </c:pt>
                <c:pt idx="398">
                  <c:v>46076</c:v>
                </c:pt>
                <c:pt idx="399">
                  <c:v>46077</c:v>
                </c:pt>
                <c:pt idx="400">
                  <c:v>46078</c:v>
                </c:pt>
                <c:pt idx="401">
                  <c:v>46079</c:v>
                </c:pt>
                <c:pt idx="402">
                  <c:v>46080</c:v>
                </c:pt>
                <c:pt idx="403">
                  <c:v>46081</c:v>
                </c:pt>
                <c:pt idx="404">
                  <c:v>46082</c:v>
                </c:pt>
                <c:pt idx="405">
                  <c:v>46083</c:v>
                </c:pt>
                <c:pt idx="406">
                  <c:v>46084</c:v>
                </c:pt>
                <c:pt idx="407">
                  <c:v>46085</c:v>
                </c:pt>
                <c:pt idx="408">
                  <c:v>46086</c:v>
                </c:pt>
                <c:pt idx="409">
                  <c:v>46087</c:v>
                </c:pt>
                <c:pt idx="410">
                  <c:v>46088</c:v>
                </c:pt>
                <c:pt idx="411">
                  <c:v>46089</c:v>
                </c:pt>
                <c:pt idx="412">
                  <c:v>46090</c:v>
                </c:pt>
                <c:pt idx="413">
                  <c:v>46091</c:v>
                </c:pt>
                <c:pt idx="414">
                  <c:v>46092</c:v>
                </c:pt>
                <c:pt idx="415">
                  <c:v>46093</c:v>
                </c:pt>
                <c:pt idx="416">
                  <c:v>46094</c:v>
                </c:pt>
                <c:pt idx="417">
                  <c:v>46095</c:v>
                </c:pt>
                <c:pt idx="418">
                  <c:v>46096</c:v>
                </c:pt>
                <c:pt idx="419">
                  <c:v>46097</c:v>
                </c:pt>
                <c:pt idx="420">
                  <c:v>46098</c:v>
                </c:pt>
                <c:pt idx="421">
                  <c:v>46099</c:v>
                </c:pt>
                <c:pt idx="422">
                  <c:v>46100</c:v>
                </c:pt>
                <c:pt idx="423">
                  <c:v>46101</c:v>
                </c:pt>
                <c:pt idx="424">
                  <c:v>46102</c:v>
                </c:pt>
                <c:pt idx="425">
                  <c:v>46103</c:v>
                </c:pt>
                <c:pt idx="426">
                  <c:v>46104</c:v>
                </c:pt>
                <c:pt idx="427">
                  <c:v>46105</c:v>
                </c:pt>
                <c:pt idx="428">
                  <c:v>46106</c:v>
                </c:pt>
                <c:pt idx="429">
                  <c:v>46107</c:v>
                </c:pt>
                <c:pt idx="430">
                  <c:v>46108</c:v>
                </c:pt>
                <c:pt idx="431">
                  <c:v>46109</c:v>
                </c:pt>
                <c:pt idx="432">
                  <c:v>46110</c:v>
                </c:pt>
                <c:pt idx="433">
                  <c:v>46111</c:v>
                </c:pt>
                <c:pt idx="434">
                  <c:v>46112</c:v>
                </c:pt>
                <c:pt idx="435">
                  <c:v>46113</c:v>
                </c:pt>
                <c:pt idx="436">
                  <c:v>46114</c:v>
                </c:pt>
                <c:pt idx="437">
                  <c:v>46115</c:v>
                </c:pt>
                <c:pt idx="438">
                  <c:v>46116</c:v>
                </c:pt>
                <c:pt idx="439">
                  <c:v>46117</c:v>
                </c:pt>
                <c:pt idx="440">
                  <c:v>46118</c:v>
                </c:pt>
                <c:pt idx="441">
                  <c:v>46119</c:v>
                </c:pt>
                <c:pt idx="442">
                  <c:v>46120</c:v>
                </c:pt>
                <c:pt idx="443">
                  <c:v>46121</c:v>
                </c:pt>
                <c:pt idx="444">
                  <c:v>46122</c:v>
                </c:pt>
                <c:pt idx="445">
                  <c:v>46123</c:v>
                </c:pt>
                <c:pt idx="446">
                  <c:v>46124</c:v>
                </c:pt>
                <c:pt idx="447">
                  <c:v>46125</c:v>
                </c:pt>
                <c:pt idx="448">
                  <c:v>46126</c:v>
                </c:pt>
                <c:pt idx="449">
                  <c:v>46127</c:v>
                </c:pt>
                <c:pt idx="450">
                  <c:v>46128</c:v>
                </c:pt>
                <c:pt idx="451">
                  <c:v>46129</c:v>
                </c:pt>
                <c:pt idx="452">
                  <c:v>46130</c:v>
                </c:pt>
                <c:pt idx="453">
                  <c:v>46131</c:v>
                </c:pt>
                <c:pt idx="454">
                  <c:v>46132</c:v>
                </c:pt>
                <c:pt idx="455">
                  <c:v>46133</c:v>
                </c:pt>
                <c:pt idx="456">
                  <c:v>46134</c:v>
                </c:pt>
                <c:pt idx="457">
                  <c:v>46135</c:v>
                </c:pt>
                <c:pt idx="458">
                  <c:v>46136</c:v>
                </c:pt>
                <c:pt idx="459">
                  <c:v>46137</c:v>
                </c:pt>
                <c:pt idx="460">
                  <c:v>46138</c:v>
                </c:pt>
                <c:pt idx="461">
                  <c:v>46139</c:v>
                </c:pt>
                <c:pt idx="462">
                  <c:v>46140</c:v>
                </c:pt>
                <c:pt idx="463">
                  <c:v>46141</c:v>
                </c:pt>
                <c:pt idx="464">
                  <c:v>46142</c:v>
                </c:pt>
                <c:pt idx="465">
                  <c:v>46143</c:v>
                </c:pt>
                <c:pt idx="466">
                  <c:v>46144</c:v>
                </c:pt>
                <c:pt idx="467">
                  <c:v>46145</c:v>
                </c:pt>
                <c:pt idx="468">
                  <c:v>46146</c:v>
                </c:pt>
                <c:pt idx="469">
                  <c:v>46147</c:v>
                </c:pt>
                <c:pt idx="470">
                  <c:v>46148</c:v>
                </c:pt>
                <c:pt idx="471">
                  <c:v>46149</c:v>
                </c:pt>
                <c:pt idx="472">
                  <c:v>46150</c:v>
                </c:pt>
                <c:pt idx="473">
                  <c:v>46151</c:v>
                </c:pt>
                <c:pt idx="474">
                  <c:v>46152</c:v>
                </c:pt>
                <c:pt idx="475">
                  <c:v>46153</c:v>
                </c:pt>
                <c:pt idx="476">
                  <c:v>46154</c:v>
                </c:pt>
                <c:pt idx="477">
                  <c:v>46155</c:v>
                </c:pt>
                <c:pt idx="478">
                  <c:v>46156</c:v>
                </c:pt>
                <c:pt idx="479">
                  <c:v>46157</c:v>
                </c:pt>
                <c:pt idx="480">
                  <c:v>46158</c:v>
                </c:pt>
                <c:pt idx="481">
                  <c:v>46159</c:v>
                </c:pt>
                <c:pt idx="482">
                  <c:v>46160</c:v>
                </c:pt>
                <c:pt idx="483">
                  <c:v>46161</c:v>
                </c:pt>
                <c:pt idx="484">
                  <c:v>46162</c:v>
                </c:pt>
                <c:pt idx="485">
                  <c:v>46163</c:v>
                </c:pt>
                <c:pt idx="486">
                  <c:v>46164</c:v>
                </c:pt>
                <c:pt idx="487">
                  <c:v>46165</c:v>
                </c:pt>
                <c:pt idx="488">
                  <c:v>46166</c:v>
                </c:pt>
                <c:pt idx="489">
                  <c:v>46167</c:v>
                </c:pt>
                <c:pt idx="490">
                  <c:v>46168</c:v>
                </c:pt>
                <c:pt idx="491">
                  <c:v>46169</c:v>
                </c:pt>
                <c:pt idx="492">
                  <c:v>46170</c:v>
                </c:pt>
                <c:pt idx="493">
                  <c:v>46171</c:v>
                </c:pt>
                <c:pt idx="494">
                  <c:v>46172</c:v>
                </c:pt>
                <c:pt idx="495">
                  <c:v>46173</c:v>
                </c:pt>
                <c:pt idx="496">
                  <c:v>46174</c:v>
                </c:pt>
                <c:pt idx="497">
                  <c:v>46175</c:v>
                </c:pt>
                <c:pt idx="498">
                  <c:v>46176</c:v>
                </c:pt>
                <c:pt idx="499">
                  <c:v>46177</c:v>
                </c:pt>
                <c:pt idx="500">
                  <c:v>46178</c:v>
                </c:pt>
                <c:pt idx="501">
                  <c:v>46179</c:v>
                </c:pt>
                <c:pt idx="502">
                  <c:v>46180</c:v>
                </c:pt>
                <c:pt idx="503">
                  <c:v>46181</c:v>
                </c:pt>
                <c:pt idx="504">
                  <c:v>46182</c:v>
                </c:pt>
                <c:pt idx="505">
                  <c:v>46183</c:v>
                </c:pt>
                <c:pt idx="506">
                  <c:v>46184</c:v>
                </c:pt>
                <c:pt idx="507">
                  <c:v>46185</c:v>
                </c:pt>
                <c:pt idx="508">
                  <c:v>46186</c:v>
                </c:pt>
                <c:pt idx="509">
                  <c:v>46187</c:v>
                </c:pt>
                <c:pt idx="510">
                  <c:v>46188</c:v>
                </c:pt>
                <c:pt idx="511">
                  <c:v>46189</c:v>
                </c:pt>
                <c:pt idx="512">
                  <c:v>46190</c:v>
                </c:pt>
                <c:pt idx="513">
                  <c:v>46191</c:v>
                </c:pt>
                <c:pt idx="514">
                  <c:v>46192</c:v>
                </c:pt>
                <c:pt idx="515">
                  <c:v>46193</c:v>
                </c:pt>
                <c:pt idx="516">
                  <c:v>46194</c:v>
                </c:pt>
                <c:pt idx="517">
                  <c:v>46195</c:v>
                </c:pt>
                <c:pt idx="518">
                  <c:v>46196</c:v>
                </c:pt>
                <c:pt idx="519">
                  <c:v>46197</c:v>
                </c:pt>
                <c:pt idx="520">
                  <c:v>46198</c:v>
                </c:pt>
                <c:pt idx="521">
                  <c:v>46199</c:v>
                </c:pt>
                <c:pt idx="522">
                  <c:v>46200</c:v>
                </c:pt>
                <c:pt idx="523">
                  <c:v>46201</c:v>
                </c:pt>
                <c:pt idx="524">
                  <c:v>46202</c:v>
                </c:pt>
                <c:pt idx="525">
                  <c:v>46203</c:v>
                </c:pt>
                <c:pt idx="526">
                  <c:v>46204</c:v>
                </c:pt>
                <c:pt idx="527">
                  <c:v>46205</c:v>
                </c:pt>
                <c:pt idx="528">
                  <c:v>46206</c:v>
                </c:pt>
                <c:pt idx="529">
                  <c:v>46207</c:v>
                </c:pt>
                <c:pt idx="530">
                  <c:v>46208</c:v>
                </c:pt>
                <c:pt idx="531">
                  <c:v>46209</c:v>
                </c:pt>
                <c:pt idx="532">
                  <c:v>46210</c:v>
                </c:pt>
                <c:pt idx="533">
                  <c:v>46211</c:v>
                </c:pt>
                <c:pt idx="534">
                  <c:v>46212</c:v>
                </c:pt>
                <c:pt idx="535">
                  <c:v>46213</c:v>
                </c:pt>
                <c:pt idx="536">
                  <c:v>46214</c:v>
                </c:pt>
                <c:pt idx="537">
                  <c:v>46215</c:v>
                </c:pt>
                <c:pt idx="538">
                  <c:v>46216</c:v>
                </c:pt>
                <c:pt idx="539">
                  <c:v>46217</c:v>
                </c:pt>
                <c:pt idx="540">
                  <c:v>46218</c:v>
                </c:pt>
                <c:pt idx="541">
                  <c:v>46219</c:v>
                </c:pt>
                <c:pt idx="542">
                  <c:v>46220</c:v>
                </c:pt>
                <c:pt idx="543">
                  <c:v>46221</c:v>
                </c:pt>
                <c:pt idx="544">
                  <c:v>46222</c:v>
                </c:pt>
                <c:pt idx="545">
                  <c:v>46223</c:v>
                </c:pt>
                <c:pt idx="546">
                  <c:v>46224</c:v>
                </c:pt>
                <c:pt idx="547">
                  <c:v>46225</c:v>
                </c:pt>
                <c:pt idx="548">
                  <c:v>46226</c:v>
                </c:pt>
                <c:pt idx="549">
                  <c:v>46227</c:v>
                </c:pt>
                <c:pt idx="550">
                  <c:v>46228</c:v>
                </c:pt>
                <c:pt idx="551">
                  <c:v>46229</c:v>
                </c:pt>
                <c:pt idx="552">
                  <c:v>46230</c:v>
                </c:pt>
                <c:pt idx="553">
                  <c:v>46231</c:v>
                </c:pt>
                <c:pt idx="554">
                  <c:v>46232</c:v>
                </c:pt>
                <c:pt idx="555">
                  <c:v>46233</c:v>
                </c:pt>
                <c:pt idx="556">
                  <c:v>46234</c:v>
                </c:pt>
                <c:pt idx="557">
                  <c:v>46235</c:v>
                </c:pt>
                <c:pt idx="558">
                  <c:v>46236</c:v>
                </c:pt>
                <c:pt idx="559">
                  <c:v>46237</c:v>
                </c:pt>
                <c:pt idx="560">
                  <c:v>46238</c:v>
                </c:pt>
                <c:pt idx="561">
                  <c:v>46239</c:v>
                </c:pt>
                <c:pt idx="562">
                  <c:v>46240</c:v>
                </c:pt>
                <c:pt idx="563">
                  <c:v>46241</c:v>
                </c:pt>
                <c:pt idx="564">
                  <c:v>46242</c:v>
                </c:pt>
                <c:pt idx="565">
                  <c:v>46243</c:v>
                </c:pt>
                <c:pt idx="566">
                  <c:v>46244</c:v>
                </c:pt>
                <c:pt idx="567">
                  <c:v>46245</c:v>
                </c:pt>
                <c:pt idx="568">
                  <c:v>46246</c:v>
                </c:pt>
                <c:pt idx="569">
                  <c:v>46247</c:v>
                </c:pt>
                <c:pt idx="570">
                  <c:v>46248</c:v>
                </c:pt>
                <c:pt idx="571">
                  <c:v>46249</c:v>
                </c:pt>
                <c:pt idx="572">
                  <c:v>46250</c:v>
                </c:pt>
                <c:pt idx="573">
                  <c:v>46251</c:v>
                </c:pt>
                <c:pt idx="574">
                  <c:v>46252</c:v>
                </c:pt>
                <c:pt idx="575">
                  <c:v>46253</c:v>
                </c:pt>
                <c:pt idx="576">
                  <c:v>46254</c:v>
                </c:pt>
                <c:pt idx="577">
                  <c:v>46255</c:v>
                </c:pt>
                <c:pt idx="578">
                  <c:v>46256</c:v>
                </c:pt>
                <c:pt idx="579">
                  <c:v>46257</c:v>
                </c:pt>
                <c:pt idx="580">
                  <c:v>46258</c:v>
                </c:pt>
                <c:pt idx="581">
                  <c:v>46259</c:v>
                </c:pt>
                <c:pt idx="582">
                  <c:v>46260</c:v>
                </c:pt>
                <c:pt idx="583">
                  <c:v>46261</c:v>
                </c:pt>
                <c:pt idx="584">
                  <c:v>46262</c:v>
                </c:pt>
                <c:pt idx="585">
                  <c:v>46263</c:v>
                </c:pt>
                <c:pt idx="586">
                  <c:v>46264</c:v>
                </c:pt>
                <c:pt idx="587">
                  <c:v>46265</c:v>
                </c:pt>
                <c:pt idx="588">
                  <c:v>46266</c:v>
                </c:pt>
                <c:pt idx="589">
                  <c:v>46267</c:v>
                </c:pt>
                <c:pt idx="590">
                  <c:v>46268</c:v>
                </c:pt>
                <c:pt idx="591">
                  <c:v>46269</c:v>
                </c:pt>
                <c:pt idx="592">
                  <c:v>46270</c:v>
                </c:pt>
                <c:pt idx="593">
                  <c:v>46271</c:v>
                </c:pt>
                <c:pt idx="594">
                  <c:v>46272</c:v>
                </c:pt>
                <c:pt idx="595">
                  <c:v>46273</c:v>
                </c:pt>
                <c:pt idx="596">
                  <c:v>46274</c:v>
                </c:pt>
                <c:pt idx="597">
                  <c:v>46275</c:v>
                </c:pt>
                <c:pt idx="598">
                  <c:v>46276</c:v>
                </c:pt>
                <c:pt idx="599">
                  <c:v>46277</c:v>
                </c:pt>
                <c:pt idx="600">
                  <c:v>46278</c:v>
                </c:pt>
                <c:pt idx="601">
                  <c:v>46279</c:v>
                </c:pt>
                <c:pt idx="602">
                  <c:v>46280</c:v>
                </c:pt>
                <c:pt idx="603">
                  <c:v>46281</c:v>
                </c:pt>
                <c:pt idx="604">
                  <c:v>46282</c:v>
                </c:pt>
                <c:pt idx="605">
                  <c:v>46283</c:v>
                </c:pt>
                <c:pt idx="606">
                  <c:v>46284</c:v>
                </c:pt>
                <c:pt idx="607">
                  <c:v>46285</c:v>
                </c:pt>
                <c:pt idx="608">
                  <c:v>46286</c:v>
                </c:pt>
                <c:pt idx="609">
                  <c:v>46287</c:v>
                </c:pt>
                <c:pt idx="610">
                  <c:v>46288</c:v>
                </c:pt>
                <c:pt idx="611">
                  <c:v>46289</c:v>
                </c:pt>
                <c:pt idx="612">
                  <c:v>46290</c:v>
                </c:pt>
                <c:pt idx="613">
                  <c:v>46291</c:v>
                </c:pt>
                <c:pt idx="614">
                  <c:v>46292</c:v>
                </c:pt>
                <c:pt idx="615">
                  <c:v>46293</c:v>
                </c:pt>
                <c:pt idx="616">
                  <c:v>46294</c:v>
                </c:pt>
                <c:pt idx="617">
                  <c:v>46295</c:v>
                </c:pt>
                <c:pt idx="618">
                  <c:v>46296</c:v>
                </c:pt>
                <c:pt idx="619">
                  <c:v>46297</c:v>
                </c:pt>
                <c:pt idx="620">
                  <c:v>46298</c:v>
                </c:pt>
                <c:pt idx="621">
                  <c:v>46299</c:v>
                </c:pt>
                <c:pt idx="622">
                  <c:v>46300</c:v>
                </c:pt>
                <c:pt idx="623">
                  <c:v>46301</c:v>
                </c:pt>
                <c:pt idx="624">
                  <c:v>46302</c:v>
                </c:pt>
                <c:pt idx="625">
                  <c:v>46303</c:v>
                </c:pt>
                <c:pt idx="626">
                  <c:v>46304</c:v>
                </c:pt>
                <c:pt idx="627">
                  <c:v>46305</c:v>
                </c:pt>
                <c:pt idx="628">
                  <c:v>46306</c:v>
                </c:pt>
                <c:pt idx="629">
                  <c:v>46307</c:v>
                </c:pt>
                <c:pt idx="630">
                  <c:v>46308</c:v>
                </c:pt>
                <c:pt idx="631">
                  <c:v>46309</c:v>
                </c:pt>
                <c:pt idx="632">
                  <c:v>46310</c:v>
                </c:pt>
                <c:pt idx="633">
                  <c:v>46311</c:v>
                </c:pt>
                <c:pt idx="634">
                  <c:v>46312</c:v>
                </c:pt>
                <c:pt idx="635">
                  <c:v>46313</c:v>
                </c:pt>
                <c:pt idx="636">
                  <c:v>46314</c:v>
                </c:pt>
                <c:pt idx="637">
                  <c:v>46315</c:v>
                </c:pt>
                <c:pt idx="638">
                  <c:v>46316</c:v>
                </c:pt>
                <c:pt idx="639">
                  <c:v>46317</c:v>
                </c:pt>
                <c:pt idx="640">
                  <c:v>46318</c:v>
                </c:pt>
                <c:pt idx="641">
                  <c:v>46319</c:v>
                </c:pt>
                <c:pt idx="642">
                  <c:v>46320</c:v>
                </c:pt>
                <c:pt idx="643">
                  <c:v>46321</c:v>
                </c:pt>
                <c:pt idx="644">
                  <c:v>46322</c:v>
                </c:pt>
                <c:pt idx="645">
                  <c:v>46323</c:v>
                </c:pt>
                <c:pt idx="646">
                  <c:v>46324</c:v>
                </c:pt>
                <c:pt idx="647">
                  <c:v>46325</c:v>
                </c:pt>
                <c:pt idx="648">
                  <c:v>46326</c:v>
                </c:pt>
                <c:pt idx="649">
                  <c:v>46327</c:v>
                </c:pt>
                <c:pt idx="650">
                  <c:v>46328</c:v>
                </c:pt>
                <c:pt idx="651">
                  <c:v>46329</c:v>
                </c:pt>
                <c:pt idx="652">
                  <c:v>46330</c:v>
                </c:pt>
                <c:pt idx="653">
                  <c:v>46331</c:v>
                </c:pt>
                <c:pt idx="654">
                  <c:v>46332</c:v>
                </c:pt>
                <c:pt idx="655">
                  <c:v>46333</c:v>
                </c:pt>
                <c:pt idx="656">
                  <c:v>46334</c:v>
                </c:pt>
                <c:pt idx="657">
                  <c:v>46335</c:v>
                </c:pt>
                <c:pt idx="658">
                  <c:v>46336</c:v>
                </c:pt>
                <c:pt idx="659">
                  <c:v>46337</c:v>
                </c:pt>
                <c:pt idx="660">
                  <c:v>46338</c:v>
                </c:pt>
                <c:pt idx="661">
                  <c:v>46339</c:v>
                </c:pt>
                <c:pt idx="662">
                  <c:v>46340</c:v>
                </c:pt>
                <c:pt idx="663">
                  <c:v>46341</c:v>
                </c:pt>
                <c:pt idx="664">
                  <c:v>46342</c:v>
                </c:pt>
                <c:pt idx="665">
                  <c:v>46343</c:v>
                </c:pt>
                <c:pt idx="666">
                  <c:v>46344</c:v>
                </c:pt>
                <c:pt idx="667">
                  <c:v>46345</c:v>
                </c:pt>
                <c:pt idx="668">
                  <c:v>46346</c:v>
                </c:pt>
                <c:pt idx="669">
                  <c:v>46347</c:v>
                </c:pt>
                <c:pt idx="670">
                  <c:v>46348</c:v>
                </c:pt>
                <c:pt idx="671">
                  <c:v>46349</c:v>
                </c:pt>
                <c:pt idx="672">
                  <c:v>46350</c:v>
                </c:pt>
                <c:pt idx="673">
                  <c:v>46351</c:v>
                </c:pt>
                <c:pt idx="674">
                  <c:v>46352</c:v>
                </c:pt>
                <c:pt idx="675">
                  <c:v>46353</c:v>
                </c:pt>
                <c:pt idx="676">
                  <c:v>46354</c:v>
                </c:pt>
                <c:pt idx="677">
                  <c:v>46355</c:v>
                </c:pt>
                <c:pt idx="678">
                  <c:v>46356</c:v>
                </c:pt>
                <c:pt idx="679">
                  <c:v>46357</c:v>
                </c:pt>
                <c:pt idx="680">
                  <c:v>46358</c:v>
                </c:pt>
                <c:pt idx="681">
                  <c:v>46359</c:v>
                </c:pt>
                <c:pt idx="682">
                  <c:v>46360</c:v>
                </c:pt>
                <c:pt idx="683">
                  <c:v>46361</c:v>
                </c:pt>
                <c:pt idx="684">
                  <c:v>46362</c:v>
                </c:pt>
                <c:pt idx="685">
                  <c:v>46363</c:v>
                </c:pt>
                <c:pt idx="686">
                  <c:v>46364</c:v>
                </c:pt>
                <c:pt idx="687">
                  <c:v>46365</c:v>
                </c:pt>
                <c:pt idx="688">
                  <c:v>46366</c:v>
                </c:pt>
                <c:pt idx="689">
                  <c:v>46367</c:v>
                </c:pt>
                <c:pt idx="690">
                  <c:v>46368</c:v>
                </c:pt>
                <c:pt idx="691">
                  <c:v>46369</c:v>
                </c:pt>
                <c:pt idx="692">
                  <c:v>46370</c:v>
                </c:pt>
                <c:pt idx="693">
                  <c:v>46371</c:v>
                </c:pt>
                <c:pt idx="694">
                  <c:v>46372</c:v>
                </c:pt>
                <c:pt idx="695">
                  <c:v>46373</c:v>
                </c:pt>
                <c:pt idx="696">
                  <c:v>46374</c:v>
                </c:pt>
                <c:pt idx="697">
                  <c:v>46375</c:v>
                </c:pt>
                <c:pt idx="698">
                  <c:v>46376</c:v>
                </c:pt>
                <c:pt idx="699">
                  <c:v>46377</c:v>
                </c:pt>
                <c:pt idx="700">
                  <c:v>46378</c:v>
                </c:pt>
                <c:pt idx="701">
                  <c:v>46379</c:v>
                </c:pt>
                <c:pt idx="702">
                  <c:v>46380</c:v>
                </c:pt>
                <c:pt idx="703">
                  <c:v>46381</c:v>
                </c:pt>
                <c:pt idx="704">
                  <c:v>46382</c:v>
                </c:pt>
                <c:pt idx="705">
                  <c:v>46383</c:v>
                </c:pt>
                <c:pt idx="706">
                  <c:v>46384</c:v>
                </c:pt>
                <c:pt idx="707">
                  <c:v>46385</c:v>
                </c:pt>
                <c:pt idx="708">
                  <c:v>46386</c:v>
                </c:pt>
                <c:pt idx="709">
                  <c:v>46387</c:v>
                </c:pt>
              </c:numCache>
            </c:numRef>
          </c:cat>
          <c:val>
            <c:numRef>
              <c:f>中野班!$OP$134:$APW$134</c:f>
              <c:numCache>
                <c:formatCode>0%</c:formatCode>
                <c:ptCount val="710"/>
                <c:pt idx="0">
                  <c:v>0.69444444444444442</c:v>
                </c:pt>
                <c:pt idx="1">
                  <c:v>0.69444444444444442</c:v>
                </c:pt>
                <c:pt idx="2">
                  <c:v>0.69444444444444442</c:v>
                </c:pt>
                <c:pt idx="3">
                  <c:v>0.69444444444444442</c:v>
                </c:pt>
                <c:pt idx="4">
                  <c:v>0.70015290519877682</c:v>
                </c:pt>
                <c:pt idx="5">
                  <c:v>0.70015290519877682</c:v>
                </c:pt>
                <c:pt idx="6">
                  <c:v>0.84082568807339453</c:v>
                </c:pt>
                <c:pt idx="7">
                  <c:v>0.84082568807339453</c:v>
                </c:pt>
                <c:pt idx="8">
                  <c:v>0.85010193679918444</c:v>
                </c:pt>
                <c:pt idx="9">
                  <c:v>0.85010193679918444</c:v>
                </c:pt>
                <c:pt idx="10">
                  <c:v>0.85010193679918444</c:v>
                </c:pt>
                <c:pt idx="11">
                  <c:v>0.85010193679918444</c:v>
                </c:pt>
                <c:pt idx="12">
                  <c:v>0.85010193679918444</c:v>
                </c:pt>
                <c:pt idx="13">
                  <c:v>0.78781855249745159</c:v>
                </c:pt>
                <c:pt idx="14">
                  <c:v>0.78781855249745159</c:v>
                </c:pt>
                <c:pt idx="15">
                  <c:v>0.78781855249745159</c:v>
                </c:pt>
                <c:pt idx="16">
                  <c:v>0.78781855249745159</c:v>
                </c:pt>
                <c:pt idx="17">
                  <c:v>0.69097859327217115</c:v>
                </c:pt>
                <c:pt idx="18">
                  <c:v>0.69097859327217115</c:v>
                </c:pt>
                <c:pt idx="19">
                  <c:v>0.69097859327217115</c:v>
                </c:pt>
                <c:pt idx="20">
                  <c:v>0.65699966021066936</c:v>
                </c:pt>
                <c:pt idx="21">
                  <c:v>0.67106693849813126</c:v>
                </c:pt>
                <c:pt idx="22">
                  <c:v>0.67106693849813126</c:v>
                </c:pt>
                <c:pt idx="23">
                  <c:v>0.67106693849813126</c:v>
                </c:pt>
                <c:pt idx="24">
                  <c:v>0.62859327217125383</c:v>
                </c:pt>
                <c:pt idx="25">
                  <c:v>0.62859327217125383</c:v>
                </c:pt>
                <c:pt idx="26">
                  <c:v>0.62859327217125383</c:v>
                </c:pt>
                <c:pt idx="27">
                  <c:v>0.62859327217125383</c:v>
                </c:pt>
                <c:pt idx="28">
                  <c:v>0.62859327217125383</c:v>
                </c:pt>
                <c:pt idx="29">
                  <c:v>0.52971457696228352</c:v>
                </c:pt>
                <c:pt idx="30">
                  <c:v>0.54378185524974521</c:v>
                </c:pt>
                <c:pt idx="31">
                  <c:v>0.54378185524974521</c:v>
                </c:pt>
                <c:pt idx="32">
                  <c:v>0.54378185524974521</c:v>
                </c:pt>
                <c:pt idx="33">
                  <c:v>0.54378185524974521</c:v>
                </c:pt>
                <c:pt idx="34">
                  <c:v>0.54378185524974521</c:v>
                </c:pt>
                <c:pt idx="35">
                  <c:v>0.54378185524974521</c:v>
                </c:pt>
                <c:pt idx="36">
                  <c:v>0.54949031600407738</c:v>
                </c:pt>
                <c:pt idx="37">
                  <c:v>0.54949031600407738</c:v>
                </c:pt>
                <c:pt idx="38">
                  <c:v>0.54949031600407738</c:v>
                </c:pt>
                <c:pt idx="39">
                  <c:v>0.54949031600407738</c:v>
                </c:pt>
                <c:pt idx="40">
                  <c:v>0.54949031600407738</c:v>
                </c:pt>
                <c:pt idx="41">
                  <c:v>0.5521406727828746</c:v>
                </c:pt>
                <c:pt idx="42">
                  <c:v>0.5521406727828746</c:v>
                </c:pt>
                <c:pt idx="43">
                  <c:v>0.60310907237512745</c:v>
                </c:pt>
                <c:pt idx="44">
                  <c:v>0.60310907237512745</c:v>
                </c:pt>
                <c:pt idx="45">
                  <c:v>0.60310907237512745</c:v>
                </c:pt>
                <c:pt idx="46">
                  <c:v>0.60310907237512745</c:v>
                </c:pt>
                <c:pt idx="47">
                  <c:v>0.60310907237512745</c:v>
                </c:pt>
                <c:pt idx="48">
                  <c:v>0.60310907237512745</c:v>
                </c:pt>
                <c:pt idx="49">
                  <c:v>0.67935779816513764</c:v>
                </c:pt>
                <c:pt idx="50">
                  <c:v>0.6955147808358817</c:v>
                </c:pt>
                <c:pt idx="51">
                  <c:v>0.6955147808358817</c:v>
                </c:pt>
                <c:pt idx="52">
                  <c:v>0.6955147808358817</c:v>
                </c:pt>
                <c:pt idx="53">
                  <c:v>0.6955147808358817</c:v>
                </c:pt>
                <c:pt idx="54">
                  <c:v>0.6955147808358817</c:v>
                </c:pt>
                <c:pt idx="55">
                  <c:v>0.6955147808358817</c:v>
                </c:pt>
                <c:pt idx="56">
                  <c:v>0.73129459734964319</c:v>
                </c:pt>
                <c:pt idx="57">
                  <c:v>0.74148827726809374</c:v>
                </c:pt>
                <c:pt idx="58">
                  <c:v>0.70565749235474018</c:v>
                </c:pt>
                <c:pt idx="59">
                  <c:v>0.72354740061162082</c:v>
                </c:pt>
                <c:pt idx="60">
                  <c:v>0.72354740061162082</c:v>
                </c:pt>
                <c:pt idx="61">
                  <c:v>0.5574923547400612</c:v>
                </c:pt>
                <c:pt idx="62">
                  <c:v>0.5574923547400612</c:v>
                </c:pt>
                <c:pt idx="63">
                  <c:v>0.5574923547400612</c:v>
                </c:pt>
                <c:pt idx="64">
                  <c:v>0.5574923547400612</c:v>
                </c:pt>
                <c:pt idx="65">
                  <c:v>0.58297655453618769</c:v>
                </c:pt>
                <c:pt idx="66">
                  <c:v>0.60846075433231406</c:v>
                </c:pt>
                <c:pt idx="67">
                  <c:v>0.60846075433231406</c:v>
                </c:pt>
                <c:pt idx="68">
                  <c:v>0.5742099898063201</c:v>
                </c:pt>
                <c:pt idx="69">
                  <c:v>0.47497451580020394</c:v>
                </c:pt>
                <c:pt idx="70">
                  <c:v>0.4391946992864425</c:v>
                </c:pt>
                <c:pt idx="71">
                  <c:v>0.4391946992864425</c:v>
                </c:pt>
                <c:pt idx="72">
                  <c:v>0.4391946992864425</c:v>
                </c:pt>
                <c:pt idx="73">
                  <c:v>0.44128440366972482</c:v>
                </c:pt>
                <c:pt idx="74">
                  <c:v>0.37145769622833846</c:v>
                </c:pt>
                <c:pt idx="75">
                  <c:v>0.37145769622833846</c:v>
                </c:pt>
                <c:pt idx="76">
                  <c:v>0.37145769622833846</c:v>
                </c:pt>
                <c:pt idx="77">
                  <c:v>0.37145769622833846</c:v>
                </c:pt>
                <c:pt idx="78">
                  <c:v>0.37145769622833846</c:v>
                </c:pt>
                <c:pt idx="79">
                  <c:v>0.37145769622833846</c:v>
                </c:pt>
                <c:pt idx="80">
                  <c:v>0.42924566768603467</c:v>
                </c:pt>
                <c:pt idx="81">
                  <c:v>0.42924566768603467</c:v>
                </c:pt>
                <c:pt idx="82">
                  <c:v>0.42924566768603467</c:v>
                </c:pt>
                <c:pt idx="83">
                  <c:v>0.42924566768603467</c:v>
                </c:pt>
                <c:pt idx="84">
                  <c:v>0.4547298674821611</c:v>
                </c:pt>
                <c:pt idx="85">
                  <c:v>0.48021406727828747</c:v>
                </c:pt>
                <c:pt idx="86">
                  <c:v>0.48021406727828747</c:v>
                </c:pt>
                <c:pt idx="87">
                  <c:v>0.48230377166156979</c:v>
                </c:pt>
                <c:pt idx="88">
                  <c:v>0.43757900101936797</c:v>
                </c:pt>
                <c:pt idx="89">
                  <c:v>0.40919979612640173</c:v>
                </c:pt>
                <c:pt idx="90">
                  <c:v>0.40919979612640173</c:v>
                </c:pt>
                <c:pt idx="91">
                  <c:v>0.40919979612640173</c:v>
                </c:pt>
                <c:pt idx="92">
                  <c:v>0.40919979612640173</c:v>
                </c:pt>
                <c:pt idx="93">
                  <c:v>0.46546890927624873</c:v>
                </c:pt>
                <c:pt idx="94">
                  <c:v>0.46546890927624873</c:v>
                </c:pt>
                <c:pt idx="95">
                  <c:v>0.46546890927624873</c:v>
                </c:pt>
                <c:pt idx="96">
                  <c:v>0.46546890927624873</c:v>
                </c:pt>
                <c:pt idx="97">
                  <c:v>0.45272680937818555</c:v>
                </c:pt>
                <c:pt idx="98">
                  <c:v>0.44645769622833847</c:v>
                </c:pt>
                <c:pt idx="99">
                  <c:v>0.44645769622833847</c:v>
                </c:pt>
                <c:pt idx="100">
                  <c:v>0.44645769622833847</c:v>
                </c:pt>
                <c:pt idx="101">
                  <c:v>0.44645769622833847</c:v>
                </c:pt>
                <c:pt idx="102">
                  <c:v>0.39018858307849136</c:v>
                </c:pt>
                <c:pt idx="103">
                  <c:v>0.39018858307849136</c:v>
                </c:pt>
                <c:pt idx="104">
                  <c:v>0.39018858307849136</c:v>
                </c:pt>
                <c:pt idx="105">
                  <c:v>0.39018858307849136</c:v>
                </c:pt>
                <c:pt idx="106">
                  <c:v>0.39018858307849136</c:v>
                </c:pt>
                <c:pt idx="107">
                  <c:v>0.39018858307849136</c:v>
                </c:pt>
                <c:pt idx="108">
                  <c:v>0.34288990825688076</c:v>
                </c:pt>
                <c:pt idx="109">
                  <c:v>0.34288990825688076</c:v>
                </c:pt>
                <c:pt idx="110">
                  <c:v>0.34288990825688076</c:v>
                </c:pt>
                <c:pt idx="111">
                  <c:v>0.34288990825688076</c:v>
                </c:pt>
                <c:pt idx="112">
                  <c:v>0.34288990825688076</c:v>
                </c:pt>
                <c:pt idx="113">
                  <c:v>0.34288990825688076</c:v>
                </c:pt>
                <c:pt idx="114">
                  <c:v>0.34288990825688076</c:v>
                </c:pt>
                <c:pt idx="115">
                  <c:v>0.35690621814475026</c:v>
                </c:pt>
                <c:pt idx="116">
                  <c:v>0.35690621814475026</c:v>
                </c:pt>
                <c:pt idx="117">
                  <c:v>0.35690621814475026</c:v>
                </c:pt>
                <c:pt idx="118">
                  <c:v>0.35690621814475026</c:v>
                </c:pt>
                <c:pt idx="119">
                  <c:v>0.32994393476044853</c:v>
                </c:pt>
                <c:pt idx="120">
                  <c:v>0.32994393476044853</c:v>
                </c:pt>
                <c:pt idx="121">
                  <c:v>0.32994393476044853</c:v>
                </c:pt>
                <c:pt idx="122">
                  <c:v>0.38855759429153924</c:v>
                </c:pt>
                <c:pt idx="123">
                  <c:v>0.38855759429153924</c:v>
                </c:pt>
                <c:pt idx="124">
                  <c:v>0.38855759429153924</c:v>
                </c:pt>
                <c:pt idx="125">
                  <c:v>0.39136085626911316</c:v>
                </c:pt>
                <c:pt idx="126">
                  <c:v>0.39136085626911316</c:v>
                </c:pt>
                <c:pt idx="127">
                  <c:v>0.43315494393476045</c:v>
                </c:pt>
                <c:pt idx="128">
                  <c:v>0.40767074413863408</c:v>
                </c:pt>
                <c:pt idx="129">
                  <c:v>0.40767074413863408</c:v>
                </c:pt>
                <c:pt idx="130">
                  <c:v>0.22051478083588175</c:v>
                </c:pt>
                <c:pt idx="131">
                  <c:v>0.22051478083588175</c:v>
                </c:pt>
                <c:pt idx="132">
                  <c:v>0.24599898063200815</c:v>
                </c:pt>
                <c:pt idx="133">
                  <c:v>0.24599898063200815</c:v>
                </c:pt>
                <c:pt idx="134">
                  <c:v>0.25772171253822629</c:v>
                </c:pt>
                <c:pt idx="135">
                  <c:v>0.25772171253822629</c:v>
                </c:pt>
                <c:pt idx="136">
                  <c:v>0.2605249745158002</c:v>
                </c:pt>
                <c:pt idx="137">
                  <c:v>0.2605249745158002</c:v>
                </c:pt>
                <c:pt idx="138">
                  <c:v>0.2605249745158002</c:v>
                </c:pt>
                <c:pt idx="139">
                  <c:v>0.2605249745158002</c:v>
                </c:pt>
                <c:pt idx="140">
                  <c:v>0.28384301732925588</c:v>
                </c:pt>
                <c:pt idx="141">
                  <c:v>0.28384301732925588</c:v>
                </c:pt>
                <c:pt idx="142">
                  <c:v>0.27945973496432208</c:v>
                </c:pt>
                <c:pt idx="143">
                  <c:v>0.27385321100917431</c:v>
                </c:pt>
                <c:pt idx="144">
                  <c:v>0.24454638124362896</c:v>
                </c:pt>
                <c:pt idx="145">
                  <c:v>0.24454638124362896</c:v>
                </c:pt>
                <c:pt idx="146">
                  <c:v>0.30443425076452596</c:v>
                </c:pt>
                <c:pt idx="147">
                  <c:v>0.30443425076452596</c:v>
                </c:pt>
                <c:pt idx="148">
                  <c:v>0.30443425076452596</c:v>
                </c:pt>
                <c:pt idx="149">
                  <c:v>0.30443425076452596</c:v>
                </c:pt>
                <c:pt idx="150">
                  <c:v>0.3161569826707441</c:v>
                </c:pt>
                <c:pt idx="151">
                  <c:v>0.29964322120285419</c:v>
                </c:pt>
                <c:pt idx="152">
                  <c:v>0.29964322120285419</c:v>
                </c:pt>
                <c:pt idx="153">
                  <c:v>0.30800203873598364</c:v>
                </c:pt>
                <c:pt idx="154">
                  <c:v>0.30800203873598364</c:v>
                </c:pt>
                <c:pt idx="155">
                  <c:v>0.4099388379204893</c:v>
                </c:pt>
                <c:pt idx="156">
                  <c:v>0.41834862385321098</c:v>
                </c:pt>
                <c:pt idx="157">
                  <c:v>0.43195718654434251</c:v>
                </c:pt>
                <c:pt idx="158">
                  <c:v>0.43195718654434251</c:v>
                </c:pt>
                <c:pt idx="159">
                  <c:v>0.43195718654434251</c:v>
                </c:pt>
                <c:pt idx="160">
                  <c:v>0.43195718654434251</c:v>
                </c:pt>
                <c:pt idx="161">
                  <c:v>0.43195718654434251</c:v>
                </c:pt>
                <c:pt idx="162">
                  <c:v>0.43195718654434251</c:v>
                </c:pt>
                <c:pt idx="163">
                  <c:v>0.43195718654434251</c:v>
                </c:pt>
                <c:pt idx="164">
                  <c:v>0.44393476044852193</c:v>
                </c:pt>
                <c:pt idx="165">
                  <c:v>0.44393476044852193</c:v>
                </c:pt>
                <c:pt idx="166">
                  <c:v>0.44393476044852193</c:v>
                </c:pt>
                <c:pt idx="167">
                  <c:v>0.55555555555555558</c:v>
                </c:pt>
                <c:pt idx="168">
                  <c:v>0.55555555555555558</c:v>
                </c:pt>
                <c:pt idx="169">
                  <c:v>0.56075433231396521</c:v>
                </c:pt>
                <c:pt idx="170">
                  <c:v>0.56075433231396521</c:v>
                </c:pt>
                <c:pt idx="171">
                  <c:v>0.56075433231396521</c:v>
                </c:pt>
                <c:pt idx="172">
                  <c:v>0.56075433231396521</c:v>
                </c:pt>
                <c:pt idx="173">
                  <c:v>0.56075433231396521</c:v>
                </c:pt>
                <c:pt idx="174">
                  <c:v>0.56075433231396521</c:v>
                </c:pt>
                <c:pt idx="175">
                  <c:v>0.56075433231396521</c:v>
                </c:pt>
                <c:pt idx="176">
                  <c:v>0.57247706422018341</c:v>
                </c:pt>
                <c:pt idx="177">
                  <c:v>0.57247706422018341</c:v>
                </c:pt>
                <c:pt idx="178">
                  <c:v>0.57247706422018341</c:v>
                </c:pt>
                <c:pt idx="179">
                  <c:v>0.5928644240570845</c:v>
                </c:pt>
                <c:pt idx="180">
                  <c:v>0.5928644240570845</c:v>
                </c:pt>
                <c:pt idx="181">
                  <c:v>0.60484199796126392</c:v>
                </c:pt>
                <c:pt idx="182">
                  <c:v>0.60484199796126392</c:v>
                </c:pt>
                <c:pt idx="183">
                  <c:v>0.60484199796126392</c:v>
                </c:pt>
                <c:pt idx="184">
                  <c:v>0.64306829765545348</c:v>
                </c:pt>
                <c:pt idx="185">
                  <c:v>0.71829765545361879</c:v>
                </c:pt>
                <c:pt idx="186">
                  <c:v>0.71829765545361879</c:v>
                </c:pt>
                <c:pt idx="187">
                  <c:v>0.71829765545361879</c:v>
                </c:pt>
                <c:pt idx="188">
                  <c:v>0.68312945973496431</c:v>
                </c:pt>
                <c:pt idx="189">
                  <c:v>0.68312945973496431</c:v>
                </c:pt>
                <c:pt idx="190">
                  <c:v>0.70372069317023445</c:v>
                </c:pt>
                <c:pt idx="191">
                  <c:v>0.67650356778797138</c:v>
                </c:pt>
                <c:pt idx="192">
                  <c:v>0.67650356778797138</c:v>
                </c:pt>
                <c:pt idx="193">
                  <c:v>0.67650356778797138</c:v>
                </c:pt>
                <c:pt idx="194">
                  <c:v>0.67650356778797138</c:v>
                </c:pt>
                <c:pt idx="195">
                  <c:v>0.67650356778797138</c:v>
                </c:pt>
                <c:pt idx="196">
                  <c:v>0.67650356778797138</c:v>
                </c:pt>
                <c:pt idx="197">
                  <c:v>0.67650356778797138</c:v>
                </c:pt>
                <c:pt idx="198">
                  <c:v>0.65142711518858309</c:v>
                </c:pt>
                <c:pt idx="199">
                  <c:v>0.6718144750254843</c:v>
                </c:pt>
                <c:pt idx="200">
                  <c:v>0.6718144750254843</c:v>
                </c:pt>
                <c:pt idx="201">
                  <c:v>0.61791539245667693</c:v>
                </c:pt>
                <c:pt idx="202">
                  <c:v>0.61791539245667693</c:v>
                </c:pt>
                <c:pt idx="203">
                  <c:v>0.61791539245667693</c:v>
                </c:pt>
                <c:pt idx="204">
                  <c:v>0.61791539245667693</c:v>
                </c:pt>
                <c:pt idx="205">
                  <c:v>0.61791539245667693</c:v>
                </c:pt>
                <c:pt idx="206">
                  <c:v>0.61791539245667693</c:v>
                </c:pt>
                <c:pt idx="207">
                  <c:v>0.61791539245667693</c:v>
                </c:pt>
                <c:pt idx="208">
                  <c:v>0.61791539245667693</c:v>
                </c:pt>
                <c:pt idx="209">
                  <c:v>0.61791539245667693</c:v>
                </c:pt>
                <c:pt idx="210">
                  <c:v>0.64416411824668718</c:v>
                </c:pt>
                <c:pt idx="211">
                  <c:v>0.64416411824668718</c:v>
                </c:pt>
                <c:pt idx="212">
                  <c:v>0.64416411824668718</c:v>
                </c:pt>
                <c:pt idx="213">
                  <c:v>0.74294087665647301</c:v>
                </c:pt>
                <c:pt idx="214">
                  <c:v>0.74294087665647301</c:v>
                </c:pt>
                <c:pt idx="215">
                  <c:v>0.74294087665647301</c:v>
                </c:pt>
                <c:pt idx="216">
                  <c:v>0.74294087665647301</c:v>
                </c:pt>
                <c:pt idx="217">
                  <c:v>0.56311926605504581</c:v>
                </c:pt>
                <c:pt idx="218">
                  <c:v>0.56311926605504581</c:v>
                </c:pt>
                <c:pt idx="219">
                  <c:v>0.56311926605504581</c:v>
                </c:pt>
                <c:pt idx="220">
                  <c:v>0.56311926605504581</c:v>
                </c:pt>
                <c:pt idx="221">
                  <c:v>0.56311926605504581</c:v>
                </c:pt>
                <c:pt idx="222">
                  <c:v>0.56311926605504581</c:v>
                </c:pt>
                <c:pt idx="223">
                  <c:v>0.56311926605504581</c:v>
                </c:pt>
                <c:pt idx="224">
                  <c:v>0.57361875637104986</c:v>
                </c:pt>
                <c:pt idx="225">
                  <c:v>0.58636085626911305</c:v>
                </c:pt>
                <c:pt idx="226">
                  <c:v>0.58636085626911305</c:v>
                </c:pt>
                <c:pt idx="227">
                  <c:v>0.59908766564729865</c:v>
                </c:pt>
                <c:pt idx="228">
                  <c:v>0.59908766564729865</c:v>
                </c:pt>
                <c:pt idx="229">
                  <c:v>0.59908766564729865</c:v>
                </c:pt>
                <c:pt idx="230">
                  <c:v>0.59383792048929662</c:v>
                </c:pt>
                <c:pt idx="231">
                  <c:v>0.59383792048929662</c:v>
                </c:pt>
                <c:pt idx="232">
                  <c:v>0.60912844036697245</c:v>
                </c:pt>
                <c:pt idx="233">
                  <c:v>0.64995412844036704</c:v>
                </c:pt>
                <c:pt idx="234">
                  <c:v>0.62589704383282363</c:v>
                </c:pt>
                <c:pt idx="235">
                  <c:v>0.55777268093781862</c:v>
                </c:pt>
                <c:pt idx="236">
                  <c:v>0.55777268093781862</c:v>
                </c:pt>
                <c:pt idx="237">
                  <c:v>0.55777268093781862</c:v>
                </c:pt>
                <c:pt idx="238">
                  <c:v>0.48218654434250768</c:v>
                </c:pt>
                <c:pt idx="239">
                  <c:v>0.48218654434250768</c:v>
                </c:pt>
                <c:pt idx="240">
                  <c:v>0.48218654434250768</c:v>
                </c:pt>
                <c:pt idx="241">
                  <c:v>0.48218654434250768</c:v>
                </c:pt>
                <c:pt idx="242">
                  <c:v>0.48218654434250768</c:v>
                </c:pt>
                <c:pt idx="243">
                  <c:v>0.48218654434250768</c:v>
                </c:pt>
                <c:pt idx="244">
                  <c:v>0.48218654434250768</c:v>
                </c:pt>
                <c:pt idx="245">
                  <c:v>0.4413608562691132</c:v>
                </c:pt>
                <c:pt idx="246">
                  <c:v>0.4413608562691132</c:v>
                </c:pt>
                <c:pt idx="247">
                  <c:v>0.42912844036697251</c:v>
                </c:pt>
                <c:pt idx="248">
                  <c:v>0.39982161060142712</c:v>
                </c:pt>
                <c:pt idx="249">
                  <c:v>0.27971457696228336</c:v>
                </c:pt>
                <c:pt idx="250">
                  <c:v>0.27971457696228336</c:v>
                </c:pt>
                <c:pt idx="251">
                  <c:v>0.33320591233435271</c:v>
                </c:pt>
                <c:pt idx="252">
                  <c:v>0.33320591233435271</c:v>
                </c:pt>
                <c:pt idx="253">
                  <c:v>0.33320591233435271</c:v>
                </c:pt>
                <c:pt idx="254">
                  <c:v>0.33320591233435271</c:v>
                </c:pt>
                <c:pt idx="255">
                  <c:v>0.33065749235474007</c:v>
                </c:pt>
                <c:pt idx="256">
                  <c:v>0.33065749235474007</c:v>
                </c:pt>
                <c:pt idx="257">
                  <c:v>0.33065749235474007</c:v>
                </c:pt>
                <c:pt idx="258">
                  <c:v>0.38646788990825687</c:v>
                </c:pt>
                <c:pt idx="259">
                  <c:v>0.38646788990825687</c:v>
                </c:pt>
                <c:pt idx="260">
                  <c:v>0.38646788990825687</c:v>
                </c:pt>
                <c:pt idx="261">
                  <c:v>0.38646788990825687</c:v>
                </c:pt>
                <c:pt idx="262">
                  <c:v>0.38646788990825687</c:v>
                </c:pt>
                <c:pt idx="263">
                  <c:v>0.38646788990825687</c:v>
                </c:pt>
                <c:pt idx="264">
                  <c:v>0.38646788990825687</c:v>
                </c:pt>
                <c:pt idx="265">
                  <c:v>0.38646788990825687</c:v>
                </c:pt>
                <c:pt idx="266">
                  <c:v>0.39727319062181449</c:v>
                </c:pt>
                <c:pt idx="267">
                  <c:v>0.39727319062181449</c:v>
                </c:pt>
                <c:pt idx="268">
                  <c:v>0.329230377166157</c:v>
                </c:pt>
                <c:pt idx="269">
                  <c:v>0.329230377166157</c:v>
                </c:pt>
                <c:pt idx="270">
                  <c:v>0.2734199796126402</c:v>
                </c:pt>
                <c:pt idx="271">
                  <c:v>0.2734199796126402</c:v>
                </c:pt>
                <c:pt idx="272">
                  <c:v>0.2734199796126402</c:v>
                </c:pt>
                <c:pt idx="273">
                  <c:v>0.28565239551478083</c:v>
                </c:pt>
                <c:pt idx="274">
                  <c:v>0.28565239551478083</c:v>
                </c:pt>
                <c:pt idx="275">
                  <c:v>0.25323649337410808</c:v>
                </c:pt>
                <c:pt idx="276">
                  <c:v>0.25323649337410808</c:v>
                </c:pt>
                <c:pt idx="277">
                  <c:v>0.24049439347604487</c:v>
                </c:pt>
                <c:pt idx="278">
                  <c:v>0.24049439347604487</c:v>
                </c:pt>
                <c:pt idx="279">
                  <c:v>0.24049439347604487</c:v>
                </c:pt>
                <c:pt idx="280">
                  <c:v>0.21055045871559633</c:v>
                </c:pt>
                <c:pt idx="281">
                  <c:v>0.21055045871559633</c:v>
                </c:pt>
                <c:pt idx="282">
                  <c:v>0.21580020387359836</c:v>
                </c:pt>
                <c:pt idx="283">
                  <c:v>0.21580020387359836</c:v>
                </c:pt>
                <c:pt idx="284">
                  <c:v>0.21580020387359836</c:v>
                </c:pt>
                <c:pt idx="285">
                  <c:v>0.21580020387359836</c:v>
                </c:pt>
                <c:pt idx="286">
                  <c:v>0.21580020387359836</c:v>
                </c:pt>
                <c:pt idx="287">
                  <c:v>0.21580020387359836</c:v>
                </c:pt>
                <c:pt idx="288">
                  <c:v>0.19821610601427114</c:v>
                </c:pt>
                <c:pt idx="289">
                  <c:v>0.19821610601427114</c:v>
                </c:pt>
                <c:pt idx="290">
                  <c:v>0.22370030581039754</c:v>
                </c:pt>
                <c:pt idx="291">
                  <c:v>0.27466870540265037</c:v>
                </c:pt>
                <c:pt idx="292">
                  <c:v>0.27466870540265037</c:v>
                </c:pt>
                <c:pt idx="293">
                  <c:v>0.28756371049949037</c:v>
                </c:pt>
                <c:pt idx="294">
                  <c:v>0.27533129459734967</c:v>
                </c:pt>
                <c:pt idx="295">
                  <c:v>0.36151885830784913</c:v>
                </c:pt>
                <c:pt idx="296">
                  <c:v>0.36151885830784913</c:v>
                </c:pt>
                <c:pt idx="297">
                  <c:v>0.36151885830784913</c:v>
                </c:pt>
                <c:pt idx="298">
                  <c:v>0.36151885830784913</c:v>
                </c:pt>
                <c:pt idx="299">
                  <c:v>0.36151885830784913</c:v>
                </c:pt>
                <c:pt idx="300">
                  <c:v>0.36151885830784913</c:v>
                </c:pt>
                <c:pt idx="301">
                  <c:v>0.36151885830784913</c:v>
                </c:pt>
                <c:pt idx="302">
                  <c:v>0.30749235474006115</c:v>
                </c:pt>
                <c:pt idx="303">
                  <c:v>0.30749235474006115</c:v>
                </c:pt>
                <c:pt idx="304">
                  <c:v>0.39683995922528031</c:v>
                </c:pt>
                <c:pt idx="305">
                  <c:v>0.39683995922528031</c:v>
                </c:pt>
                <c:pt idx="306">
                  <c:v>0.39683995922528031</c:v>
                </c:pt>
                <c:pt idx="307">
                  <c:v>0.39683995922528031</c:v>
                </c:pt>
                <c:pt idx="308">
                  <c:v>0.45265035677879717</c:v>
                </c:pt>
                <c:pt idx="309">
                  <c:v>0.45265035677879717</c:v>
                </c:pt>
                <c:pt idx="310">
                  <c:v>0.45265035677879717</c:v>
                </c:pt>
                <c:pt idx="311">
                  <c:v>0.45265035677879717</c:v>
                </c:pt>
                <c:pt idx="312">
                  <c:v>0.45265035677879717</c:v>
                </c:pt>
                <c:pt idx="313">
                  <c:v>0.47303771661569827</c:v>
                </c:pt>
                <c:pt idx="314">
                  <c:v>0.47303771661569827</c:v>
                </c:pt>
                <c:pt idx="315">
                  <c:v>0.47303771661569827</c:v>
                </c:pt>
                <c:pt idx="316">
                  <c:v>0.47303771661569827</c:v>
                </c:pt>
                <c:pt idx="317">
                  <c:v>0.42206931702344547</c:v>
                </c:pt>
                <c:pt idx="318">
                  <c:v>0.42206931702344547</c:v>
                </c:pt>
                <c:pt idx="319">
                  <c:v>0.42206931702344547</c:v>
                </c:pt>
                <c:pt idx="320">
                  <c:v>0.39627930682976553</c:v>
                </c:pt>
                <c:pt idx="321">
                  <c:v>0.39627930682976553</c:v>
                </c:pt>
                <c:pt idx="322">
                  <c:v>0.34576962283384299</c:v>
                </c:pt>
                <c:pt idx="323">
                  <c:v>0.38149847094801226</c:v>
                </c:pt>
                <c:pt idx="324">
                  <c:v>0.42018348623853208</c:v>
                </c:pt>
                <c:pt idx="325">
                  <c:v>0.42018348623853208</c:v>
                </c:pt>
                <c:pt idx="326">
                  <c:v>0.44841997961264018</c:v>
                </c:pt>
                <c:pt idx="327">
                  <c:v>0.44841997961264018</c:v>
                </c:pt>
                <c:pt idx="328">
                  <c:v>0.46014271151885833</c:v>
                </c:pt>
                <c:pt idx="329">
                  <c:v>0.46014271151885833</c:v>
                </c:pt>
                <c:pt idx="330">
                  <c:v>0.4214576962283384</c:v>
                </c:pt>
                <c:pt idx="331">
                  <c:v>0.37864424057084611</c:v>
                </c:pt>
                <c:pt idx="332">
                  <c:v>0.37864424057084611</c:v>
                </c:pt>
                <c:pt idx="333">
                  <c:v>0.37864424057084611</c:v>
                </c:pt>
                <c:pt idx="334">
                  <c:v>0.37864424057084611</c:v>
                </c:pt>
                <c:pt idx="335">
                  <c:v>0.37864424057084611</c:v>
                </c:pt>
                <c:pt idx="336">
                  <c:v>0.41941896024464836</c:v>
                </c:pt>
                <c:pt idx="337">
                  <c:v>0.41941896024464836</c:v>
                </c:pt>
                <c:pt idx="338">
                  <c:v>0.41941896024464836</c:v>
                </c:pt>
                <c:pt idx="339">
                  <c:v>0.42813455657492355</c:v>
                </c:pt>
                <c:pt idx="340">
                  <c:v>0.42813455657492355</c:v>
                </c:pt>
                <c:pt idx="341">
                  <c:v>0.42813455657492355</c:v>
                </c:pt>
                <c:pt idx="342">
                  <c:v>0.42813455657492355</c:v>
                </c:pt>
                <c:pt idx="343">
                  <c:v>0.41284403669724773</c:v>
                </c:pt>
                <c:pt idx="344">
                  <c:v>0.41284403669724773</c:v>
                </c:pt>
                <c:pt idx="345">
                  <c:v>0.41284403669724773</c:v>
                </c:pt>
                <c:pt idx="346">
                  <c:v>0.41824668705402651</c:v>
                </c:pt>
                <c:pt idx="347">
                  <c:v>0.41824668705402651</c:v>
                </c:pt>
                <c:pt idx="348">
                  <c:v>0.41824668705402651</c:v>
                </c:pt>
                <c:pt idx="349">
                  <c:v>0.41824668705402651</c:v>
                </c:pt>
                <c:pt idx="350">
                  <c:v>0.48102276588515119</c:v>
                </c:pt>
                <c:pt idx="351">
                  <c:v>0.48102276588515119</c:v>
                </c:pt>
                <c:pt idx="352">
                  <c:v>0.48102276588515119</c:v>
                </c:pt>
                <c:pt idx="353">
                  <c:v>0.48102276588515119</c:v>
                </c:pt>
                <c:pt idx="354">
                  <c:v>0.48102276588515119</c:v>
                </c:pt>
                <c:pt idx="355">
                  <c:v>0.48102276588515119</c:v>
                </c:pt>
                <c:pt idx="356">
                  <c:v>0.48642541624192998</c:v>
                </c:pt>
                <c:pt idx="357">
                  <c:v>0.51557934080869861</c:v>
                </c:pt>
                <c:pt idx="358">
                  <c:v>0.49814814814814823</c:v>
                </c:pt>
                <c:pt idx="359">
                  <c:v>0.55869860686374451</c:v>
                </c:pt>
                <c:pt idx="360">
                  <c:v>0.5022256201155284</c:v>
                </c:pt>
                <c:pt idx="361">
                  <c:v>0.5022256201155284</c:v>
                </c:pt>
                <c:pt idx="362">
                  <c:v>0.5022256201155284</c:v>
                </c:pt>
                <c:pt idx="363">
                  <c:v>0.5022256201155284</c:v>
                </c:pt>
                <c:pt idx="364">
                  <c:v>0.5022256201155284</c:v>
                </c:pt>
                <c:pt idx="365">
                  <c:v>0.48581379544682302</c:v>
                </c:pt>
                <c:pt idx="366">
                  <c:v>0.49121644580360174</c:v>
                </c:pt>
                <c:pt idx="367">
                  <c:v>0.49121644580360174</c:v>
                </c:pt>
                <c:pt idx="368">
                  <c:v>0.54728168535507982</c:v>
                </c:pt>
                <c:pt idx="369">
                  <c:v>0.54728168535507982</c:v>
                </c:pt>
                <c:pt idx="370">
                  <c:v>0.54728168535507982</c:v>
                </c:pt>
                <c:pt idx="371">
                  <c:v>0.64410125722052325</c:v>
                </c:pt>
                <c:pt idx="372">
                  <c:v>0.61515120625212372</c:v>
                </c:pt>
                <c:pt idx="373">
                  <c:v>0.55908596670064559</c:v>
                </c:pt>
                <c:pt idx="374">
                  <c:v>0.53360176690451921</c:v>
                </c:pt>
                <c:pt idx="375">
                  <c:v>0.53360176690451921</c:v>
                </c:pt>
                <c:pt idx="376">
                  <c:v>0.53360176690451921</c:v>
                </c:pt>
                <c:pt idx="377">
                  <c:v>0.53360176690451921</c:v>
                </c:pt>
                <c:pt idx="378">
                  <c:v>0.53360176690451921</c:v>
                </c:pt>
                <c:pt idx="379">
                  <c:v>0.4973632347944274</c:v>
                </c:pt>
                <c:pt idx="380">
                  <c:v>0.4973632347944274</c:v>
                </c:pt>
                <c:pt idx="381">
                  <c:v>0.47034998301053343</c:v>
                </c:pt>
                <c:pt idx="382">
                  <c:v>0.47034998301053343</c:v>
                </c:pt>
                <c:pt idx="383">
                  <c:v>0.44455997281685355</c:v>
                </c:pt>
                <c:pt idx="384">
                  <c:v>0.44455997281685355</c:v>
                </c:pt>
                <c:pt idx="385">
                  <c:v>0.41487597689432559</c:v>
                </c:pt>
                <c:pt idx="386">
                  <c:v>0.41487597689432559</c:v>
                </c:pt>
                <c:pt idx="387">
                  <c:v>0.41487597689432559</c:v>
                </c:pt>
                <c:pt idx="388">
                  <c:v>0.41487597689432559</c:v>
                </c:pt>
                <c:pt idx="389">
                  <c:v>0.41487597689432559</c:v>
                </c:pt>
                <c:pt idx="390">
                  <c:v>0.41487597689432559</c:v>
                </c:pt>
                <c:pt idx="391">
                  <c:v>0.42761807679238878</c:v>
                </c:pt>
                <c:pt idx="392">
                  <c:v>0.37961603805640504</c:v>
                </c:pt>
                <c:pt idx="393">
                  <c:v>0.33302582398912678</c:v>
                </c:pt>
                <c:pt idx="394">
                  <c:v>0.28643560992184847</c:v>
                </c:pt>
                <c:pt idx="395">
                  <c:v>0.28643560992184847</c:v>
                </c:pt>
                <c:pt idx="396">
                  <c:v>0.27471287801563032</c:v>
                </c:pt>
                <c:pt idx="397">
                  <c:v>0.27471287801563032</c:v>
                </c:pt>
                <c:pt idx="398">
                  <c:v>0.27471287801563032</c:v>
                </c:pt>
                <c:pt idx="399">
                  <c:v>0.27471287801563032</c:v>
                </c:pt>
                <c:pt idx="400">
                  <c:v>0.27471287801563032</c:v>
                </c:pt>
                <c:pt idx="401">
                  <c:v>0.26197077811756714</c:v>
                </c:pt>
                <c:pt idx="402">
                  <c:v>0.26197077811756714</c:v>
                </c:pt>
                <c:pt idx="403">
                  <c:v>0.26197077811756714</c:v>
                </c:pt>
                <c:pt idx="404">
                  <c:v>0.26197077811756714</c:v>
                </c:pt>
                <c:pt idx="405">
                  <c:v>0.26197077811756714</c:v>
                </c:pt>
                <c:pt idx="406">
                  <c:v>0.26197077811756714</c:v>
                </c:pt>
                <c:pt idx="407">
                  <c:v>0.26197077811756714</c:v>
                </c:pt>
                <c:pt idx="408">
                  <c:v>0.26197077811756714</c:v>
                </c:pt>
                <c:pt idx="409">
                  <c:v>0.19919469928644243</c:v>
                </c:pt>
                <c:pt idx="410">
                  <c:v>0.19919469928644243</c:v>
                </c:pt>
                <c:pt idx="411">
                  <c:v>0.19919469928644243</c:v>
                </c:pt>
                <c:pt idx="412">
                  <c:v>0.19919469928644243</c:v>
                </c:pt>
                <c:pt idx="413">
                  <c:v>0.20266055045871559</c:v>
                </c:pt>
                <c:pt idx="414">
                  <c:v>0.21477064220183487</c:v>
                </c:pt>
                <c:pt idx="415">
                  <c:v>0.27542303771661569</c:v>
                </c:pt>
                <c:pt idx="416">
                  <c:v>0.35187563710499492</c:v>
                </c:pt>
                <c:pt idx="417">
                  <c:v>0.35187563710499492</c:v>
                </c:pt>
                <c:pt idx="418">
                  <c:v>0.35187563710499492</c:v>
                </c:pt>
                <c:pt idx="419">
                  <c:v>0.35187563710499492</c:v>
                </c:pt>
                <c:pt idx="420">
                  <c:v>0.35187563710499492</c:v>
                </c:pt>
                <c:pt idx="421">
                  <c:v>0.35187563710499492</c:v>
                </c:pt>
                <c:pt idx="422">
                  <c:v>0.35187563710499492</c:v>
                </c:pt>
                <c:pt idx="423">
                  <c:v>0.35187563710499492</c:v>
                </c:pt>
                <c:pt idx="424">
                  <c:v>0.35187563710499492</c:v>
                </c:pt>
                <c:pt idx="425">
                  <c:v>0.35187563710499492</c:v>
                </c:pt>
                <c:pt idx="426">
                  <c:v>0.3537716615698267</c:v>
                </c:pt>
                <c:pt idx="427">
                  <c:v>0.3537716615698267</c:v>
                </c:pt>
                <c:pt idx="428">
                  <c:v>0.3537716615698267</c:v>
                </c:pt>
                <c:pt idx="429">
                  <c:v>0.3537716615698267</c:v>
                </c:pt>
                <c:pt idx="430">
                  <c:v>0.2673802242609582</c:v>
                </c:pt>
                <c:pt idx="431">
                  <c:v>0.2673802242609582</c:v>
                </c:pt>
                <c:pt idx="432">
                  <c:v>0.2673802242609582</c:v>
                </c:pt>
                <c:pt idx="433">
                  <c:v>0.24123343527013252</c:v>
                </c:pt>
                <c:pt idx="434">
                  <c:v>0.24123343527013252</c:v>
                </c:pt>
                <c:pt idx="435">
                  <c:v>0.24123343527013252</c:v>
                </c:pt>
                <c:pt idx="436">
                  <c:v>0.24123343527013252</c:v>
                </c:pt>
                <c:pt idx="437">
                  <c:v>0.24123343527013252</c:v>
                </c:pt>
                <c:pt idx="438">
                  <c:v>0.24123343527013252</c:v>
                </c:pt>
                <c:pt idx="439">
                  <c:v>0.24123343527013252</c:v>
                </c:pt>
                <c:pt idx="440">
                  <c:v>0.24123343527013252</c:v>
                </c:pt>
                <c:pt idx="441">
                  <c:v>0.24123343527013252</c:v>
                </c:pt>
                <c:pt idx="442">
                  <c:v>0.24123343527013252</c:v>
                </c:pt>
                <c:pt idx="443">
                  <c:v>0.24123343527013252</c:v>
                </c:pt>
                <c:pt idx="444">
                  <c:v>0.2667176350662589</c:v>
                </c:pt>
                <c:pt idx="445">
                  <c:v>0.22313965341488279</c:v>
                </c:pt>
                <c:pt idx="446">
                  <c:v>0.22313965341488279</c:v>
                </c:pt>
                <c:pt idx="447">
                  <c:v>0.22313965341488279</c:v>
                </c:pt>
                <c:pt idx="448">
                  <c:v>0.22313965341488279</c:v>
                </c:pt>
                <c:pt idx="449">
                  <c:v>0.22313965341488279</c:v>
                </c:pt>
                <c:pt idx="450">
                  <c:v>0.22313965341488279</c:v>
                </c:pt>
                <c:pt idx="451">
                  <c:v>0.29959225280326196</c:v>
                </c:pt>
                <c:pt idx="452">
                  <c:v>0.29959225280326196</c:v>
                </c:pt>
                <c:pt idx="453">
                  <c:v>0.29959225280326196</c:v>
                </c:pt>
                <c:pt idx="454">
                  <c:v>0.27410805300713553</c:v>
                </c:pt>
                <c:pt idx="455">
                  <c:v>0.27410805300713553</c:v>
                </c:pt>
                <c:pt idx="456">
                  <c:v>0.27410805300713553</c:v>
                </c:pt>
                <c:pt idx="457">
                  <c:v>0.27410805300713553</c:v>
                </c:pt>
                <c:pt idx="458">
                  <c:v>0.31488277268093778</c:v>
                </c:pt>
                <c:pt idx="459">
                  <c:v>0.31488277268093778</c:v>
                </c:pt>
                <c:pt idx="460">
                  <c:v>0.31488277268093778</c:v>
                </c:pt>
                <c:pt idx="461">
                  <c:v>0.31488277268093778</c:v>
                </c:pt>
                <c:pt idx="462">
                  <c:v>0.31488277268093778</c:v>
                </c:pt>
                <c:pt idx="463">
                  <c:v>0.31488277268093778</c:v>
                </c:pt>
                <c:pt idx="464">
                  <c:v>0.34036697247706421</c:v>
                </c:pt>
                <c:pt idx="465">
                  <c:v>0.34036697247706421</c:v>
                </c:pt>
                <c:pt idx="466">
                  <c:v>0.31488277268093778</c:v>
                </c:pt>
                <c:pt idx="467">
                  <c:v>0.31488277268093778</c:v>
                </c:pt>
                <c:pt idx="468">
                  <c:v>0.31488277268093778</c:v>
                </c:pt>
                <c:pt idx="469">
                  <c:v>0.31488277268093778</c:v>
                </c:pt>
                <c:pt idx="470">
                  <c:v>0.31488277268093778</c:v>
                </c:pt>
                <c:pt idx="471">
                  <c:v>0.31488277268093778</c:v>
                </c:pt>
                <c:pt idx="472">
                  <c:v>0.31488277268093778</c:v>
                </c:pt>
                <c:pt idx="473">
                  <c:v>0.31488277268093778</c:v>
                </c:pt>
                <c:pt idx="474">
                  <c:v>0.31488277268093778</c:v>
                </c:pt>
                <c:pt idx="475">
                  <c:v>0.33017329255861366</c:v>
                </c:pt>
                <c:pt idx="476">
                  <c:v>0.29194699286442405</c:v>
                </c:pt>
                <c:pt idx="477">
                  <c:v>0.29194699286442405</c:v>
                </c:pt>
                <c:pt idx="478">
                  <c:v>0.29194699286442405</c:v>
                </c:pt>
                <c:pt idx="479">
                  <c:v>0.29194699286442405</c:v>
                </c:pt>
                <c:pt idx="480">
                  <c:v>0.29194699286442405</c:v>
                </c:pt>
                <c:pt idx="481">
                  <c:v>0.29194699286442405</c:v>
                </c:pt>
                <c:pt idx="482">
                  <c:v>0.29194699286442405</c:v>
                </c:pt>
                <c:pt idx="483">
                  <c:v>0.26646279306829762</c:v>
                </c:pt>
                <c:pt idx="484">
                  <c:v>0.34087665647298671</c:v>
                </c:pt>
                <c:pt idx="485">
                  <c:v>0.34087665647298671</c:v>
                </c:pt>
                <c:pt idx="486">
                  <c:v>0.35228720693170235</c:v>
                </c:pt>
                <c:pt idx="487">
                  <c:v>0.35228720693170235</c:v>
                </c:pt>
                <c:pt idx="488">
                  <c:v>0.35228720693170235</c:v>
                </c:pt>
                <c:pt idx="489">
                  <c:v>0.35228720693170235</c:v>
                </c:pt>
                <c:pt idx="490">
                  <c:v>0.26905581039755355</c:v>
                </c:pt>
                <c:pt idx="491">
                  <c:v>0.26905581039755355</c:v>
                </c:pt>
                <c:pt idx="492">
                  <c:v>0.26905581039755355</c:v>
                </c:pt>
                <c:pt idx="493">
                  <c:v>0.36028924566768605</c:v>
                </c:pt>
                <c:pt idx="494">
                  <c:v>0.36028924566768605</c:v>
                </c:pt>
                <c:pt idx="495">
                  <c:v>0.36028924566768605</c:v>
                </c:pt>
                <c:pt idx="496">
                  <c:v>0.31441768603465853</c:v>
                </c:pt>
                <c:pt idx="497">
                  <c:v>0.33353083588175336</c:v>
                </c:pt>
                <c:pt idx="498">
                  <c:v>0.34752803261977572</c:v>
                </c:pt>
                <c:pt idx="499">
                  <c:v>0.37301223241590209</c:v>
                </c:pt>
                <c:pt idx="500">
                  <c:v>0.37301223241590209</c:v>
                </c:pt>
                <c:pt idx="501">
                  <c:v>0.37301223241590209</c:v>
                </c:pt>
                <c:pt idx="502">
                  <c:v>0.37301223241590209</c:v>
                </c:pt>
                <c:pt idx="503">
                  <c:v>0.38789500509683994</c:v>
                </c:pt>
                <c:pt idx="504">
                  <c:v>0.40614169215086643</c:v>
                </c:pt>
                <c:pt idx="505">
                  <c:v>0.40614169215086643</c:v>
                </c:pt>
                <c:pt idx="506">
                  <c:v>0.4176095820591233</c:v>
                </c:pt>
                <c:pt idx="507">
                  <c:v>0.44899762147468569</c:v>
                </c:pt>
                <c:pt idx="508">
                  <c:v>0.44899762147468569</c:v>
                </c:pt>
                <c:pt idx="509">
                  <c:v>0.44899762147468569</c:v>
                </c:pt>
                <c:pt idx="510">
                  <c:v>0.44899762147468569</c:v>
                </c:pt>
                <c:pt idx="511">
                  <c:v>0.44899762147468569</c:v>
                </c:pt>
                <c:pt idx="512">
                  <c:v>0.44899762147468569</c:v>
                </c:pt>
                <c:pt idx="513">
                  <c:v>0.43752973156642877</c:v>
                </c:pt>
                <c:pt idx="514">
                  <c:v>0.43752973156642877</c:v>
                </c:pt>
                <c:pt idx="515">
                  <c:v>0.43752973156642877</c:v>
                </c:pt>
                <c:pt idx="516">
                  <c:v>0.43752973156642877</c:v>
                </c:pt>
                <c:pt idx="517">
                  <c:v>0.43752973156642877</c:v>
                </c:pt>
                <c:pt idx="518">
                  <c:v>0.45241250424736662</c:v>
                </c:pt>
                <c:pt idx="519">
                  <c:v>0.47185694869181105</c:v>
                </c:pt>
                <c:pt idx="520">
                  <c:v>0.47185694869181105</c:v>
                </c:pt>
                <c:pt idx="521">
                  <c:v>0.47185694869181105</c:v>
                </c:pt>
                <c:pt idx="522">
                  <c:v>0.44637274889568468</c:v>
                </c:pt>
                <c:pt idx="523">
                  <c:v>0.44637274889568468</c:v>
                </c:pt>
                <c:pt idx="524">
                  <c:v>0.44637274889568468</c:v>
                </c:pt>
                <c:pt idx="525">
                  <c:v>0.44637274889568468</c:v>
                </c:pt>
                <c:pt idx="526">
                  <c:v>0.47185694869181105</c:v>
                </c:pt>
                <c:pt idx="527">
                  <c:v>0.47185694869181105</c:v>
                </c:pt>
                <c:pt idx="528">
                  <c:v>0.47185694869181105</c:v>
                </c:pt>
                <c:pt idx="529">
                  <c:v>0.47185694869181105</c:v>
                </c:pt>
                <c:pt idx="530">
                  <c:v>0.47185694869181105</c:v>
                </c:pt>
                <c:pt idx="531">
                  <c:v>0.47185694869181105</c:v>
                </c:pt>
                <c:pt idx="532">
                  <c:v>0.48459904858987424</c:v>
                </c:pt>
                <c:pt idx="533">
                  <c:v>0.48459904858987424</c:v>
                </c:pt>
                <c:pt idx="534">
                  <c:v>0.48459904858987424</c:v>
                </c:pt>
                <c:pt idx="535">
                  <c:v>0.48459904858987424</c:v>
                </c:pt>
                <c:pt idx="536">
                  <c:v>0.48459904858987424</c:v>
                </c:pt>
                <c:pt idx="537">
                  <c:v>0.45911484879374787</c:v>
                </c:pt>
                <c:pt idx="538">
                  <c:v>0.45911484879374787</c:v>
                </c:pt>
                <c:pt idx="539">
                  <c:v>0.45911484879374787</c:v>
                </c:pt>
                <c:pt idx="540">
                  <c:v>0.42934930343187222</c:v>
                </c:pt>
                <c:pt idx="541">
                  <c:v>0.39160720353380907</c:v>
                </c:pt>
                <c:pt idx="542">
                  <c:v>0.39160720353380907</c:v>
                </c:pt>
                <c:pt idx="543">
                  <c:v>0.39931872239211691</c:v>
                </c:pt>
                <c:pt idx="544">
                  <c:v>0.39931872239211691</c:v>
                </c:pt>
                <c:pt idx="545">
                  <c:v>0.39931872239211691</c:v>
                </c:pt>
                <c:pt idx="546">
                  <c:v>0.39931872239211691</c:v>
                </c:pt>
                <c:pt idx="547">
                  <c:v>0.39931872239211691</c:v>
                </c:pt>
                <c:pt idx="548">
                  <c:v>0.39931872239211691</c:v>
                </c:pt>
                <c:pt idx="549">
                  <c:v>0.45530750934420655</c:v>
                </c:pt>
                <c:pt idx="550">
                  <c:v>0.45530750934420655</c:v>
                </c:pt>
                <c:pt idx="551">
                  <c:v>0.45530750934420655</c:v>
                </c:pt>
                <c:pt idx="552">
                  <c:v>0.45530750934420655</c:v>
                </c:pt>
                <c:pt idx="553">
                  <c:v>0.45530750934420655</c:v>
                </c:pt>
                <c:pt idx="554">
                  <c:v>0.5381821270812096</c:v>
                </c:pt>
                <c:pt idx="555">
                  <c:v>0.5381821270812096</c:v>
                </c:pt>
                <c:pt idx="556">
                  <c:v>0.5381821270812096</c:v>
                </c:pt>
                <c:pt idx="557">
                  <c:v>0.5381821270812096</c:v>
                </c:pt>
                <c:pt idx="558">
                  <c:v>0.5381821270812096</c:v>
                </c:pt>
                <c:pt idx="559">
                  <c:v>0.6229342167855928</c:v>
                </c:pt>
                <c:pt idx="560">
                  <c:v>0.64586999660210676</c:v>
                </c:pt>
                <c:pt idx="561">
                  <c:v>0.66411668365613319</c:v>
                </c:pt>
                <c:pt idx="562">
                  <c:v>0.66411668365613319</c:v>
                </c:pt>
                <c:pt idx="563">
                  <c:v>0.62711362555215766</c:v>
                </c:pt>
                <c:pt idx="564">
                  <c:v>0.62711362555215766</c:v>
                </c:pt>
                <c:pt idx="565">
                  <c:v>0.62711362555215766</c:v>
                </c:pt>
                <c:pt idx="566">
                  <c:v>0.62711362555215766</c:v>
                </c:pt>
                <c:pt idx="567">
                  <c:v>0.62711362555215766</c:v>
                </c:pt>
                <c:pt idx="568">
                  <c:v>0.62711362555215766</c:v>
                </c:pt>
                <c:pt idx="569">
                  <c:v>0.62711362555215766</c:v>
                </c:pt>
                <c:pt idx="570">
                  <c:v>0.62711362555215766</c:v>
                </c:pt>
                <c:pt idx="571">
                  <c:v>0.62711362555215766</c:v>
                </c:pt>
                <c:pt idx="572">
                  <c:v>0.62711362555215766</c:v>
                </c:pt>
                <c:pt idx="573">
                  <c:v>0.60417784573564393</c:v>
                </c:pt>
                <c:pt idx="574">
                  <c:v>0.60417784573564393</c:v>
                </c:pt>
                <c:pt idx="575">
                  <c:v>0.61182310567448184</c:v>
                </c:pt>
                <c:pt idx="576">
                  <c:v>0.55708304451240231</c:v>
                </c:pt>
                <c:pt idx="577">
                  <c:v>0.55708304451240231</c:v>
                </c:pt>
                <c:pt idx="578">
                  <c:v>0.52675684675501189</c:v>
                </c:pt>
                <c:pt idx="579">
                  <c:v>0.52675684675501189</c:v>
                </c:pt>
                <c:pt idx="580">
                  <c:v>0.52675684675501189</c:v>
                </c:pt>
                <c:pt idx="581">
                  <c:v>0.4413881753312946</c:v>
                </c:pt>
                <c:pt idx="582">
                  <c:v>0.4413881753312946</c:v>
                </c:pt>
                <c:pt idx="583">
                  <c:v>0.4413881753312946</c:v>
                </c:pt>
                <c:pt idx="584">
                  <c:v>0.45211192660550459</c:v>
                </c:pt>
                <c:pt idx="585">
                  <c:v>0.45211192660550459</c:v>
                </c:pt>
                <c:pt idx="586">
                  <c:v>0.45211192660550459</c:v>
                </c:pt>
                <c:pt idx="587">
                  <c:v>0.45211192660550459</c:v>
                </c:pt>
                <c:pt idx="588">
                  <c:v>0.45211192660550459</c:v>
                </c:pt>
                <c:pt idx="589">
                  <c:v>0.45211192660550459</c:v>
                </c:pt>
                <c:pt idx="590">
                  <c:v>0.45211192660550459</c:v>
                </c:pt>
                <c:pt idx="591">
                  <c:v>0.45211192660550459</c:v>
                </c:pt>
                <c:pt idx="592">
                  <c:v>0.45211192660550459</c:v>
                </c:pt>
                <c:pt idx="593">
                  <c:v>0.38559724770642201</c:v>
                </c:pt>
                <c:pt idx="594">
                  <c:v>0.36246269113149848</c:v>
                </c:pt>
                <c:pt idx="595">
                  <c:v>0.36246269113149848</c:v>
                </c:pt>
                <c:pt idx="596">
                  <c:v>0.36246269113149848</c:v>
                </c:pt>
                <c:pt idx="597">
                  <c:v>0.36246269113149848</c:v>
                </c:pt>
                <c:pt idx="598">
                  <c:v>0.30894587155963305</c:v>
                </c:pt>
                <c:pt idx="599">
                  <c:v>0.23351264016309886</c:v>
                </c:pt>
                <c:pt idx="600">
                  <c:v>0.23351264016309886</c:v>
                </c:pt>
                <c:pt idx="601">
                  <c:v>0.23351264016309886</c:v>
                </c:pt>
                <c:pt idx="602">
                  <c:v>0.29467471967380221</c:v>
                </c:pt>
                <c:pt idx="603">
                  <c:v>0.29467471967380221</c:v>
                </c:pt>
                <c:pt idx="604">
                  <c:v>0.29467471967380221</c:v>
                </c:pt>
                <c:pt idx="605">
                  <c:v>0.29467471967380221</c:v>
                </c:pt>
                <c:pt idx="606">
                  <c:v>0.256117125382263</c:v>
                </c:pt>
                <c:pt idx="607">
                  <c:v>0.256117125382263</c:v>
                </c:pt>
                <c:pt idx="608">
                  <c:v>0.256117125382263</c:v>
                </c:pt>
                <c:pt idx="609">
                  <c:v>0.256117125382263</c:v>
                </c:pt>
                <c:pt idx="610">
                  <c:v>0.256117125382263</c:v>
                </c:pt>
                <c:pt idx="611">
                  <c:v>0.256117125382263</c:v>
                </c:pt>
                <c:pt idx="612">
                  <c:v>0.21891019367991846</c:v>
                </c:pt>
                <c:pt idx="613">
                  <c:v>0.1959744138634047</c:v>
                </c:pt>
                <c:pt idx="614">
                  <c:v>0.1959744138634047</c:v>
                </c:pt>
                <c:pt idx="615">
                  <c:v>0.1959744138634047</c:v>
                </c:pt>
                <c:pt idx="616">
                  <c:v>0.1959744138634047</c:v>
                </c:pt>
                <c:pt idx="617">
                  <c:v>0.1959744138634047</c:v>
                </c:pt>
                <c:pt idx="618">
                  <c:v>0.1959744138634047</c:v>
                </c:pt>
                <c:pt idx="619">
                  <c:v>0.1959744138634047</c:v>
                </c:pt>
                <c:pt idx="620">
                  <c:v>0.1959744138634047</c:v>
                </c:pt>
                <c:pt idx="621">
                  <c:v>0.1959744138634047</c:v>
                </c:pt>
                <c:pt idx="622">
                  <c:v>0.11748307849133538</c:v>
                </c:pt>
                <c:pt idx="623">
                  <c:v>5.09683995922528E-2</c:v>
                </c:pt>
                <c:pt idx="624">
                  <c:v>5.09683995922528E-2</c:v>
                </c:pt>
                <c:pt idx="625">
                  <c:v>5.09683995922528E-2</c:v>
                </c:pt>
                <c:pt idx="626">
                  <c:v>5.09683995922528E-2</c:v>
                </c:pt>
                <c:pt idx="627">
                  <c:v>5.09683995922528E-2</c:v>
                </c:pt>
                <c:pt idx="628">
                  <c:v>5.09683995922528E-2</c:v>
                </c:pt>
                <c:pt idx="629">
                  <c:v>5.09683995922528E-2</c:v>
                </c:pt>
                <c:pt idx="630">
                  <c:v>5.09683995922528E-2</c:v>
                </c:pt>
                <c:pt idx="631">
                  <c:v>1.27420998980632E-2</c:v>
                </c:pt>
                <c:pt idx="632">
                  <c:v>1.27420998980632E-2</c:v>
                </c:pt>
                <c:pt idx="633">
                  <c:v>1.27420998980632E-2</c:v>
                </c:pt>
                <c:pt idx="634">
                  <c:v>1.27420998980632E-2</c:v>
                </c:pt>
                <c:pt idx="635">
                  <c:v>1.27420998980632E-2</c:v>
                </c:pt>
                <c:pt idx="636">
                  <c:v>1.27420998980632E-2</c:v>
                </c:pt>
                <c:pt idx="637">
                  <c:v>1.27420998980632E-2</c:v>
                </c:pt>
                <c:pt idx="638">
                  <c:v>1.27420998980632E-2</c:v>
                </c:pt>
                <c:pt idx="639">
                  <c:v>1.27420998980632E-2</c:v>
                </c:pt>
                <c:pt idx="640">
                  <c:v>1.27420998980632E-2</c:v>
                </c:pt>
                <c:pt idx="641">
                  <c:v>1.27420998980632E-2</c:v>
                </c:pt>
                <c:pt idx="642">
                  <c:v>1.27420998980632E-2</c:v>
                </c:pt>
                <c:pt idx="643">
                  <c:v>1.27420998980632E-2</c:v>
                </c:pt>
                <c:pt idx="644">
                  <c:v>1.27420998980632E-2</c:v>
                </c:pt>
                <c:pt idx="645">
                  <c:v>1.27420998980632E-2</c:v>
                </c:pt>
                <c:pt idx="646">
                  <c:v>1.27420998980632E-2</c:v>
                </c:pt>
                <c:pt idx="647">
                  <c:v>1.27420998980632E-2</c:v>
                </c:pt>
                <c:pt idx="648">
                  <c:v>1.27420998980632E-2</c:v>
                </c:pt>
                <c:pt idx="649">
                  <c:v>1.27420998980632E-2</c:v>
                </c:pt>
                <c:pt idx="650">
                  <c:v>1.27420998980632E-2</c:v>
                </c:pt>
                <c:pt idx="651">
                  <c:v>1.27420998980632E-2</c:v>
                </c:pt>
                <c:pt idx="652">
                  <c:v>1.27420998980632E-2</c:v>
                </c:pt>
                <c:pt idx="653">
                  <c:v>1.27420998980632E-2</c:v>
                </c:pt>
                <c:pt idx="654">
                  <c:v>1.27420998980632E-2</c:v>
                </c:pt>
                <c:pt idx="655">
                  <c:v>1.27420998980632E-2</c:v>
                </c:pt>
                <c:pt idx="656">
                  <c:v>1.27420998980632E-2</c:v>
                </c:pt>
                <c:pt idx="657">
                  <c:v>1.27420998980632E-2</c:v>
                </c:pt>
                <c:pt idx="658">
                  <c:v>1.27420998980632E-2</c:v>
                </c:pt>
                <c:pt idx="659">
                  <c:v>1.27420998980632E-2</c:v>
                </c:pt>
                <c:pt idx="660">
                  <c:v>1.27420998980632E-2</c:v>
                </c:pt>
                <c:pt idx="661">
                  <c:v>1.27420998980632E-2</c:v>
                </c:pt>
                <c:pt idx="662">
                  <c:v>1.27420998980632E-2</c:v>
                </c:pt>
                <c:pt idx="663">
                  <c:v>1.27420998980632E-2</c:v>
                </c:pt>
                <c:pt idx="664">
                  <c:v>1.27420998980632E-2</c:v>
                </c:pt>
                <c:pt idx="665">
                  <c:v>1.27420998980632E-2</c:v>
                </c:pt>
                <c:pt idx="666">
                  <c:v>1.27420998980632E-2</c:v>
                </c:pt>
                <c:pt idx="667">
                  <c:v>1.27420998980632E-2</c:v>
                </c:pt>
                <c:pt idx="668">
                  <c:v>1.27420998980632E-2</c:v>
                </c:pt>
                <c:pt idx="669">
                  <c:v>1.27420998980632E-2</c:v>
                </c:pt>
                <c:pt idx="670">
                  <c:v>1.27420998980632E-2</c:v>
                </c:pt>
                <c:pt idx="671">
                  <c:v>1.27420998980632E-2</c:v>
                </c:pt>
                <c:pt idx="672">
                  <c:v>1.27420998980632E-2</c:v>
                </c:pt>
                <c:pt idx="673">
                  <c:v>1.27420998980632E-2</c:v>
                </c:pt>
                <c:pt idx="674">
                  <c:v>1.27420998980632E-2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B-491D-9C07-FFC5CCCBC7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56505456"/>
        <c:axId val="456503104"/>
      </c:areaChart>
      <c:catAx>
        <c:axId val="456505456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503104"/>
        <c:crosses val="autoZero"/>
        <c:auto val="0"/>
        <c:lblAlgn val="ctr"/>
        <c:lblOffset val="100"/>
        <c:noMultiLvlLbl val="0"/>
      </c:catAx>
      <c:valAx>
        <c:axId val="456503104"/>
        <c:scaling>
          <c:orientation val="minMax"/>
          <c:max val="1.2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6505456"/>
        <c:crosses val="autoZero"/>
        <c:crossBetween val="midCat"/>
        <c:majorUnit val="0.1"/>
        <c:minorUnit val="1.0000000000000002E-2"/>
      </c:valAx>
      <c:spPr>
        <a:noFill/>
        <a:ln>
          <a:noFill/>
        </a:ln>
        <a:effectLst/>
      </c:spPr>
    </c:plotArea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4803149606299213" l="0" r="0" t="0.74803149606299213" header="0.31496062992125984" footer="0.31496062992125984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97970</xdr:colOff>
      <xdr:row>67</xdr:row>
      <xdr:rowOff>97970</xdr:rowOff>
    </xdr:from>
    <xdr:to>
      <xdr:col>22</xdr:col>
      <xdr:colOff>468086</xdr:colOff>
      <xdr:row>132</xdr:row>
      <xdr:rowOff>32656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69260AC-6B7B-4A29-BC1C-4984810DB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57693</xdr:colOff>
      <xdr:row>1</xdr:row>
      <xdr:rowOff>63500</xdr:rowOff>
    </xdr:from>
    <xdr:to>
      <xdr:col>22</xdr:col>
      <xdr:colOff>500743</xdr:colOff>
      <xdr:row>66</xdr:row>
      <xdr:rowOff>96000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7FEDC13-29B4-4752-853F-47629D38CA3A}"/>
            </a:ext>
            <a:ext uri="{147F2762-F138-4A5C-976F-8EAC2B608ADB}">
              <a16:predDERef xmlns:a16="http://schemas.microsoft.com/office/drawing/2014/main" pred="{669260AC-6B7B-4A29-BC1C-4984810DB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119741</xdr:colOff>
      <xdr:row>133</xdr:row>
      <xdr:rowOff>130627</xdr:rowOff>
    </xdr:from>
    <xdr:to>
      <xdr:col>22</xdr:col>
      <xdr:colOff>500742</xdr:colOff>
      <xdr:row>198</xdr:row>
      <xdr:rowOff>76200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9B33EB6-5E91-4BF1-AF5C-69CAD51060B8}"/>
            </a:ext>
            <a:ext uri="{147F2762-F138-4A5C-976F-8EAC2B608ADB}">
              <a16:predDERef xmlns:a16="http://schemas.microsoft.com/office/drawing/2014/main" pred="{57FEDC13-29B4-4752-853F-47629D38C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18</xdr:col>
      <xdr:colOff>238667</xdr:colOff>
      <xdr:row>2</xdr:row>
      <xdr:rowOff>209488</xdr:rowOff>
    </xdr:from>
    <xdr:ext cx="1468672" cy="166712"/>
    <xdr:sp macro="" textlink="$Q$1">
      <xdr:nvSpPr>
        <xdr:cNvPr id="5" name="テキスト ボックス 4">
          <a:extLst>
            <a:ext uri="{FF2B5EF4-FFF2-40B4-BE49-F238E27FC236}">
              <a16:creationId xmlns:a16="http://schemas.microsoft.com/office/drawing/2014/main" id="{E29E7CDF-605E-43F2-811A-82683B0A525E}"/>
            </a:ext>
          </a:extLst>
        </xdr:cNvPr>
        <xdr:cNvSpPr txBox="1"/>
      </xdr:nvSpPr>
      <xdr:spPr>
        <a:xfrm>
          <a:off x="13108847" y="666688"/>
          <a:ext cx="1468672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fld id="{AA00154F-731F-45F5-AC86-76F0E6A8B7B8}" type="TxLink">
            <a:rPr kumimoji="1" lang="en-US" altLang="en-US" sz="1000" b="0" i="0" u="none" strike="noStrike">
              <a:solidFill>
                <a:srgbClr val="000000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pPr/>
            <a:t>2026/6/20時点</a:t>
          </a:fld>
          <a:endParaRPr kumimoji="1" lang="en-US" altLang="ja-JP" sz="1000">
            <a:latin typeface="BIZ UDP明朝 Medium" panose="02020500000000000000" pitchFamily="18" charset="-128"/>
            <a:ea typeface="BIZ UDP明朝 Medium" panose="02020500000000000000" pitchFamily="18" charset="-128"/>
          </a:endParaRPr>
        </a:p>
      </xdr:txBody>
    </xdr:sp>
    <xdr:clientData/>
  </xdr:oneCellAnchor>
  <xdr:oneCellAnchor>
    <xdr:from>
      <xdr:col>17</xdr:col>
      <xdr:colOff>620486</xdr:colOff>
      <xdr:row>45</xdr:row>
      <xdr:rowOff>10314</xdr:rowOff>
    </xdr:from>
    <xdr:ext cx="1468672" cy="166712"/>
    <xdr:sp macro="" textlink="$Q$1">
      <xdr:nvSpPr>
        <xdr:cNvPr id="13" name="テキスト ボックス 12">
          <a:extLst>
            <a:ext uri="{FF2B5EF4-FFF2-40B4-BE49-F238E27FC236}">
              <a16:creationId xmlns:a16="http://schemas.microsoft.com/office/drawing/2014/main" id="{5DB488E5-A796-4C2C-8B31-A306328B1F21}"/>
            </a:ext>
          </a:extLst>
        </xdr:cNvPr>
        <xdr:cNvSpPr txBox="1"/>
      </xdr:nvSpPr>
      <xdr:spPr>
        <a:xfrm>
          <a:off x="12820106" y="10297314"/>
          <a:ext cx="1468672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fld id="{AA00154F-731F-45F5-AC86-76F0E6A8B7B8}" type="TxLink">
            <a:rPr kumimoji="1" lang="en-US" altLang="en-US" sz="1000" b="0" i="0" u="none" strike="noStrike">
              <a:solidFill>
                <a:srgbClr val="000000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pPr/>
            <a:t>2026/6/20時点</a:t>
          </a:fld>
          <a:endParaRPr kumimoji="1" lang="en-US" altLang="ja-JP" sz="1000">
            <a:latin typeface="BIZ UDP明朝 Medium" panose="02020500000000000000" pitchFamily="18" charset="-128"/>
            <a:ea typeface="BIZ UDP明朝 Medium" panose="02020500000000000000" pitchFamily="18" charset="-128"/>
          </a:endParaRPr>
        </a:p>
      </xdr:txBody>
    </xdr:sp>
    <xdr:clientData/>
  </xdr:oneCellAnchor>
  <xdr:oneCellAnchor>
    <xdr:from>
      <xdr:col>17</xdr:col>
      <xdr:colOff>403002</xdr:colOff>
      <xdr:row>70</xdr:row>
      <xdr:rowOff>18906</xdr:rowOff>
    </xdr:from>
    <xdr:ext cx="1468672" cy="166712"/>
    <xdr:sp macro="" textlink="$Q$1">
      <xdr:nvSpPr>
        <xdr:cNvPr id="14" name="テキスト ボックス 13">
          <a:extLst>
            <a:ext uri="{FF2B5EF4-FFF2-40B4-BE49-F238E27FC236}">
              <a16:creationId xmlns:a16="http://schemas.microsoft.com/office/drawing/2014/main" id="{CE76FFAB-3A24-450C-98A7-F588F46589DB}"/>
            </a:ext>
          </a:extLst>
        </xdr:cNvPr>
        <xdr:cNvSpPr txBox="1"/>
      </xdr:nvSpPr>
      <xdr:spPr>
        <a:xfrm>
          <a:off x="11593516" y="11448906"/>
          <a:ext cx="1468672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fld id="{AA00154F-731F-45F5-AC86-76F0E6A8B7B8}" type="TxLink">
            <a:rPr kumimoji="1" lang="en-US" altLang="en-US" sz="1000" b="0" i="0" u="none" strike="noStrike">
              <a:solidFill>
                <a:srgbClr val="000000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pPr/>
            <a:t>2026/6/20時点</a:t>
          </a:fld>
          <a:endParaRPr kumimoji="1" lang="en-US" altLang="ja-JP" sz="1000">
            <a:latin typeface="BIZ UDP明朝 Medium" panose="02020500000000000000" pitchFamily="18" charset="-128"/>
            <a:ea typeface="BIZ UDP明朝 Medium" panose="02020500000000000000" pitchFamily="18" charset="-128"/>
          </a:endParaRPr>
        </a:p>
      </xdr:txBody>
    </xdr:sp>
    <xdr:clientData/>
  </xdr:oneCellAnchor>
  <xdr:twoCellAnchor>
    <xdr:from>
      <xdr:col>14</xdr:col>
      <xdr:colOff>353877</xdr:colOff>
      <xdr:row>94</xdr:row>
      <xdr:rowOff>816</xdr:rowOff>
    </xdr:from>
    <xdr:to>
      <xdr:col>16</xdr:col>
      <xdr:colOff>1371055</xdr:colOff>
      <xdr:row>99</xdr:row>
      <xdr:rowOff>87901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39801F7F-33FA-5CB6-9997-DA45CBC37263}"/>
            </a:ext>
          </a:extLst>
        </xdr:cNvPr>
        <xdr:cNvGrpSpPr/>
      </xdr:nvGrpSpPr>
      <xdr:grpSpPr>
        <a:xfrm>
          <a:off x="8888277" y="15520216"/>
          <a:ext cx="2096678" cy="912585"/>
          <a:chOff x="2862943" y="11454102"/>
          <a:chExt cx="1665387" cy="1162441"/>
        </a:xfrm>
      </xdr:grpSpPr>
      <xdr:sp macro="" textlink="">
        <xdr:nvSpPr>
          <xdr:cNvPr id="15" name="テキスト ボックス 1">
            <a:extLst>
              <a:ext uri="{FF2B5EF4-FFF2-40B4-BE49-F238E27FC236}">
                <a16:creationId xmlns:a16="http://schemas.microsoft.com/office/drawing/2014/main" id="{A45EB459-3601-49A8-A337-789C8BB2E31F}"/>
              </a:ext>
            </a:extLst>
          </xdr:cNvPr>
          <xdr:cNvSpPr txBox="1"/>
        </xdr:nvSpPr>
        <xdr:spPr>
          <a:xfrm>
            <a:off x="3496882" y="11454102"/>
            <a:ext cx="991911" cy="189288"/>
          </a:xfrm>
          <a:prstGeom prst="rect">
            <a:avLst/>
          </a:prstGeom>
          <a:solidFill>
            <a:srgbClr val="FFFFCC"/>
          </a:solidFill>
        </xdr:spPr>
        <xdr:txBody>
          <a:bodyPr wrap="square" lIns="0" tIns="0" rIns="0" bIns="0" rtlCol="0">
            <a:spAutoFit/>
          </a:bodyPr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目標と実数の差</a:t>
            </a:r>
          </a:p>
        </xdr:txBody>
      </xdr: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74BE4665-35B1-4D8D-9D39-21F65020B16E}"/>
              </a:ext>
            </a:extLst>
          </xdr:cNvPr>
          <xdr:cNvCxnSpPr/>
        </xdr:nvCxnSpPr>
        <xdr:spPr>
          <a:xfrm flipV="1">
            <a:off x="2862943" y="11688052"/>
            <a:ext cx="444103" cy="928491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線コネクタ 16">
            <a:extLst>
              <a:ext uri="{FF2B5EF4-FFF2-40B4-BE49-F238E27FC236}">
                <a16:creationId xmlns:a16="http://schemas.microsoft.com/office/drawing/2014/main" id="{041D0F6C-118E-4A08-85F0-7A51B86905E2}"/>
              </a:ext>
            </a:extLst>
          </xdr:cNvPr>
          <xdr:cNvCxnSpPr/>
        </xdr:nvCxnSpPr>
        <xdr:spPr>
          <a:xfrm>
            <a:off x="3312501" y="11688392"/>
            <a:ext cx="1215829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418467</xdr:colOff>
      <xdr:row>159</xdr:row>
      <xdr:rowOff>118292</xdr:rowOff>
    </xdr:from>
    <xdr:to>
      <xdr:col>16</xdr:col>
      <xdr:colOff>1228816</xdr:colOff>
      <xdr:row>165</xdr:row>
      <xdr:rowOff>4356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51D3D607-B869-F879-5B4A-E6A52B304486}"/>
            </a:ext>
          </a:extLst>
        </xdr:cNvPr>
        <xdr:cNvGrpSpPr/>
      </xdr:nvGrpSpPr>
      <xdr:grpSpPr>
        <a:xfrm>
          <a:off x="8952867" y="26369192"/>
          <a:ext cx="1889849" cy="876664"/>
          <a:chOff x="2884714" y="20873034"/>
          <a:chExt cx="1909687" cy="931052"/>
        </a:xfrm>
      </xdr:grpSpPr>
      <xdr:sp macro="" textlink="">
        <xdr:nvSpPr>
          <xdr:cNvPr id="18" name="テキスト ボックス 1">
            <a:extLst>
              <a:ext uri="{FF2B5EF4-FFF2-40B4-BE49-F238E27FC236}">
                <a16:creationId xmlns:a16="http://schemas.microsoft.com/office/drawing/2014/main" id="{B504082A-0610-49C5-B1CF-8D4D2F26AEDE}"/>
              </a:ext>
            </a:extLst>
          </xdr:cNvPr>
          <xdr:cNvSpPr txBox="1"/>
        </xdr:nvSpPr>
        <xdr:spPr>
          <a:xfrm>
            <a:off x="3610473" y="20873034"/>
            <a:ext cx="990006" cy="185045"/>
          </a:xfrm>
          <a:prstGeom prst="rect">
            <a:avLst/>
          </a:prstGeom>
          <a:solidFill>
            <a:srgbClr val="FFFFCC"/>
          </a:solidFill>
        </xdr:spPr>
        <xdr:txBody>
          <a:bodyPr wrap="square" lIns="0" tIns="0" rIns="0" bIns="0" rtlCol="0">
            <a:spAutoFit/>
          </a:bodyPr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目標と実数の差</a:t>
            </a:r>
          </a:p>
        </xdr:txBody>
      </xdr:sp>
      <xdr:cxnSp macro="">
        <xdr:nvCxnSpPr>
          <xdr:cNvPr id="19" name="直線コネクタ 18">
            <a:extLst>
              <a:ext uri="{FF2B5EF4-FFF2-40B4-BE49-F238E27FC236}">
                <a16:creationId xmlns:a16="http://schemas.microsoft.com/office/drawing/2014/main" id="{3ABE0E2F-177B-4F81-9611-D42FC35CEBF7}"/>
              </a:ext>
            </a:extLst>
          </xdr:cNvPr>
          <xdr:cNvCxnSpPr/>
        </xdr:nvCxnSpPr>
        <xdr:spPr>
          <a:xfrm flipV="1">
            <a:off x="2884714" y="21031200"/>
            <a:ext cx="685800" cy="772886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直線コネクタ 19">
            <a:extLst>
              <a:ext uri="{FF2B5EF4-FFF2-40B4-BE49-F238E27FC236}">
                <a16:creationId xmlns:a16="http://schemas.microsoft.com/office/drawing/2014/main" id="{4523E170-176C-4EC8-9393-CE6CF69D2FC7}"/>
              </a:ext>
            </a:extLst>
          </xdr:cNvPr>
          <xdr:cNvCxnSpPr/>
        </xdr:nvCxnSpPr>
        <xdr:spPr>
          <a:xfrm>
            <a:off x="3580477" y="21037477"/>
            <a:ext cx="1213924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23</xdr:col>
      <xdr:colOff>104434</xdr:colOff>
      <xdr:row>14</xdr:row>
      <xdr:rowOff>16405</xdr:rowOff>
    </xdr:from>
    <xdr:ext cx="360485" cy="1301262"/>
    <xdr:sp macro="" textlink="表!#REF!">
      <xdr:nvSpPr>
        <xdr:cNvPr id="21" name="テキスト ボックス 20">
          <a:extLst>
            <a:ext uri="{FF2B5EF4-FFF2-40B4-BE49-F238E27FC236}">
              <a16:creationId xmlns:a16="http://schemas.microsoft.com/office/drawing/2014/main" id="{72E75492-F7F7-4332-8F99-86298EB13680}"/>
            </a:ext>
          </a:extLst>
        </xdr:cNvPr>
        <xdr:cNvSpPr txBox="1">
          <a:spLocks/>
        </xdr:cNvSpPr>
      </xdr:nvSpPr>
      <xdr:spPr>
        <a:xfrm>
          <a:off x="16327414" y="3216805"/>
          <a:ext cx="360485" cy="130126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lIns="36000" tIns="36000" rIns="36000" bIns="36000" rtlCol="0" anchor="ctr" anchorCtr="0">
          <a:noAutofit/>
        </a:bodyPr>
        <a:lstStyle/>
        <a:p>
          <a:fld id="{9B20C7CC-E39D-4717-B185-376A16D68F4E}" type="TxLink">
            <a:rPr kumimoji="1" lang="ja-JP" altLang="en-US" sz="750" b="0" i="0" u="none" strike="noStrike" kern="120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IZ UDPゴシック"/>
              <a:ea typeface="BIZ UDPゴシック"/>
            </a:rPr>
            <a:pPr/>
            <a:t>#REF!</a:t>
          </a:fld>
          <a:endParaRPr kumimoji="1" lang="ja-JP" altLang="en-US" sz="750" b="0" kern="120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24</xdr:col>
      <xdr:colOff>162129</xdr:colOff>
      <xdr:row>13</xdr:row>
      <xdr:rowOff>2946</xdr:rowOff>
    </xdr:from>
    <xdr:ext cx="360485" cy="1410020"/>
    <xdr:sp macro="" textlink="表!#REF!">
      <xdr:nvSpPr>
        <xdr:cNvPr id="22" name="テキスト ボックス 21">
          <a:extLst>
            <a:ext uri="{FF2B5EF4-FFF2-40B4-BE49-F238E27FC236}">
              <a16:creationId xmlns:a16="http://schemas.microsoft.com/office/drawing/2014/main" id="{F9006B21-1583-4B14-9B2A-B1E1628FDB3D}"/>
            </a:ext>
          </a:extLst>
        </xdr:cNvPr>
        <xdr:cNvSpPr txBox="1">
          <a:spLocks/>
        </xdr:cNvSpPr>
      </xdr:nvSpPr>
      <xdr:spPr>
        <a:xfrm>
          <a:off x="17055669" y="2974746"/>
          <a:ext cx="360485" cy="141002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lIns="36000" tIns="36000" rIns="36000" bIns="36000" rtlCol="0" anchor="ctr" anchorCtr="0">
          <a:noAutofit/>
        </a:bodyPr>
        <a:lstStyle/>
        <a:p>
          <a:fld id="{D1919BC2-BA0F-4FC7-B149-AD3F248B7DD4}" type="TxLink">
            <a:rPr kumimoji="1" lang="ja-JP" altLang="en-US" sz="750" b="0" i="0" u="none" strike="noStrike" kern="1200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IZ UDPゴシック"/>
              <a:ea typeface="BIZ UDPゴシック"/>
            </a:rPr>
            <a:pPr/>
            <a:t>#REF!</a:t>
          </a:fld>
          <a:endParaRPr kumimoji="1" lang="ja-JP" altLang="en-US" sz="750" b="0" kern="120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25</xdr:col>
      <xdr:colOff>275341</xdr:colOff>
      <xdr:row>14</xdr:row>
      <xdr:rowOff>42135</xdr:rowOff>
    </xdr:from>
    <xdr:ext cx="360485" cy="1410020"/>
    <xdr:sp macro="" textlink="表!#REF!">
      <xdr:nvSpPr>
        <xdr:cNvPr id="23" name="テキスト ボックス 22">
          <a:extLst>
            <a:ext uri="{FF2B5EF4-FFF2-40B4-BE49-F238E27FC236}">
              <a16:creationId xmlns:a16="http://schemas.microsoft.com/office/drawing/2014/main" id="{453B8C89-CE0A-4246-81B6-D9D583B2488A}"/>
            </a:ext>
          </a:extLst>
        </xdr:cNvPr>
        <xdr:cNvSpPr txBox="1">
          <a:spLocks/>
        </xdr:cNvSpPr>
      </xdr:nvSpPr>
      <xdr:spPr>
        <a:xfrm>
          <a:off x="17839441" y="3242535"/>
          <a:ext cx="360485" cy="141002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lIns="36000" tIns="36000" rIns="36000" bIns="36000" rtlCol="0" anchor="ctr" anchorCtr="0">
          <a:noAutofit/>
        </a:bodyPr>
        <a:lstStyle/>
        <a:p>
          <a:fld id="{C1FB0284-506C-4A94-85C8-6E5FE9A91D4C}" type="TxLink">
            <a:rPr kumimoji="1" lang="ja-JP" altLang="en-US" sz="750" b="0" i="0" u="none" strike="noStrike" kern="1200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IZ UDPゴシック"/>
              <a:ea typeface="BIZ UDPゴシック"/>
            </a:rPr>
            <a:pPr/>
            <a:t>#REF!</a:t>
          </a:fld>
          <a:endParaRPr kumimoji="1" lang="ja-JP" altLang="en-US" sz="750" b="0" kern="120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26</xdr:col>
      <xdr:colOff>205673</xdr:colOff>
      <xdr:row>14</xdr:row>
      <xdr:rowOff>70439</xdr:rowOff>
    </xdr:from>
    <xdr:ext cx="360485" cy="1410020"/>
    <xdr:sp macro="" textlink="表!#REF!">
      <xdr:nvSpPr>
        <xdr:cNvPr id="24" name="テキスト ボックス 23">
          <a:extLst>
            <a:ext uri="{FF2B5EF4-FFF2-40B4-BE49-F238E27FC236}">
              <a16:creationId xmlns:a16="http://schemas.microsoft.com/office/drawing/2014/main" id="{B72F62C5-60DA-4F91-93B9-03F7E9A5C6EB}"/>
            </a:ext>
          </a:extLst>
        </xdr:cNvPr>
        <xdr:cNvSpPr txBox="1">
          <a:spLocks/>
        </xdr:cNvSpPr>
      </xdr:nvSpPr>
      <xdr:spPr>
        <a:xfrm>
          <a:off x="18440333" y="3270839"/>
          <a:ext cx="360485" cy="141002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lIns="36000" tIns="36000" rIns="36000" bIns="36000" rtlCol="0" anchor="ctr" anchorCtr="0">
          <a:noAutofit/>
        </a:bodyPr>
        <a:lstStyle/>
        <a:p>
          <a:fld id="{38471282-E8D4-4F23-B943-E3E10D370FCB}" type="TxLink">
            <a:rPr kumimoji="1" lang="ja-JP" altLang="en-US" sz="750" b="0" i="0" u="none" strike="noStrike" kern="1200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IZ UDPゴシック"/>
              <a:ea typeface="BIZ UDPゴシック"/>
            </a:rPr>
            <a:pPr/>
            <a:t>#REF!</a:t>
          </a:fld>
          <a:endParaRPr kumimoji="1" lang="ja-JP" altLang="en-US" sz="750" b="0" kern="120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17</xdr:col>
      <xdr:colOff>326571</xdr:colOff>
      <xdr:row>120</xdr:row>
      <xdr:rowOff>108857</xdr:rowOff>
    </xdr:from>
    <xdr:ext cx="1468672" cy="166712"/>
    <xdr:sp macro="" textlink="$Q$1">
      <xdr:nvSpPr>
        <xdr:cNvPr id="8" name="テキスト ボックス 7">
          <a:extLst>
            <a:ext uri="{FF2B5EF4-FFF2-40B4-BE49-F238E27FC236}">
              <a16:creationId xmlns:a16="http://schemas.microsoft.com/office/drawing/2014/main" id="{EE91621B-7677-4601-8DD6-B86DCFBA3353}"/>
            </a:ext>
          </a:extLst>
        </xdr:cNvPr>
        <xdr:cNvSpPr txBox="1"/>
      </xdr:nvSpPr>
      <xdr:spPr>
        <a:xfrm>
          <a:off x="11517085" y="19703143"/>
          <a:ext cx="1468672" cy="166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fld id="{AA00154F-731F-45F5-AC86-76F0E6A8B7B8}" type="TxLink">
            <a:rPr kumimoji="1" lang="en-US" altLang="en-US" sz="1000" b="0" i="0" u="none" strike="noStrike">
              <a:solidFill>
                <a:srgbClr val="000000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pPr/>
            <a:t>2026/6/20時点</a:t>
          </a:fld>
          <a:endParaRPr kumimoji="1" lang="en-US" altLang="ja-JP" sz="1000">
            <a:latin typeface="BIZ UDP明朝 Medium" panose="02020500000000000000" pitchFamily="18" charset="-128"/>
            <a:ea typeface="BIZ UDP明朝 Medium" panose="02020500000000000000" pitchFamily="18" charset="-128"/>
          </a:endParaRPr>
        </a:p>
      </xdr:txBody>
    </xdr:sp>
    <xdr:clientData/>
  </xdr:oneCellAnchor>
  <xdr:twoCellAnchor>
    <xdr:from>
      <xdr:col>25</xdr:col>
      <xdr:colOff>381000</xdr:colOff>
      <xdr:row>10</xdr:row>
      <xdr:rowOff>31750</xdr:rowOff>
    </xdr:from>
    <xdr:to>
      <xdr:col>29</xdr:col>
      <xdr:colOff>114300</xdr:colOff>
      <xdr:row>63</xdr:row>
      <xdr:rowOff>69850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446E190E-79DC-7312-3F84-DFA77965B781}"/>
            </a:ext>
          </a:extLst>
        </xdr:cNvPr>
        <xdr:cNvGrpSpPr/>
      </xdr:nvGrpSpPr>
      <xdr:grpSpPr>
        <a:xfrm>
          <a:off x="16421100" y="1682750"/>
          <a:ext cx="2171700" cy="8788400"/>
          <a:chOff x="19716750" y="2038350"/>
          <a:chExt cx="2171700" cy="10287000"/>
        </a:xfrm>
      </xdr:grpSpPr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1F627677-ED78-5194-E1DD-910EDC945323}"/>
              </a:ext>
            </a:extLst>
          </xdr:cNvPr>
          <xdr:cNvCxnSpPr/>
        </xdr:nvCxnSpPr>
        <xdr:spPr>
          <a:xfrm>
            <a:off x="21888450" y="2038350"/>
            <a:ext cx="0" cy="10287000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5" name="直線矢印コネクタ 24">
            <a:extLst>
              <a:ext uri="{FF2B5EF4-FFF2-40B4-BE49-F238E27FC236}">
                <a16:creationId xmlns:a16="http://schemas.microsoft.com/office/drawing/2014/main" id="{C3C636C7-7344-4018-72A2-2C9187F07BE6}"/>
              </a:ext>
            </a:extLst>
          </xdr:cNvPr>
          <xdr:cNvCxnSpPr/>
        </xdr:nvCxnSpPr>
        <xdr:spPr>
          <a:xfrm flipH="1">
            <a:off x="19869150" y="11550520"/>
            <a:ext cx="198120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1374B3CD-9F06-F802-5F40-74C0A5C80A68}"/>
              </a:ext>
            </a:extLst>
          </xdr:cNvPr>
          <xdr:cNvSpPr txBox="1"/>
        </xdr:nvSpPr>
        <xdr:spPr>
          <a:xfrm>
            <a:off x="19716750" y="11715663"/>
            <a:ext cx="2019300" cy="5730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>
                <a:solidFill>
                  <a:srgbClr val="FF0000"/>
                </a:solidFill>
              </a:rPr>
              <a:t>道姓班　工事</a:t>
            </a:r>
          </a:p>
        </xdr:txBody>
      </xdr:sp>
    </xdr:grpSp>
    <xdr:clientData/>
  </xdr:twoCellAnchor>
  <xdr:twoCellAnchor>
    <xdr:from>
      <xdr:col>29</xdr:col>
      <xdr:colOff>114300</xdr:colOff>
      <xdr:row>59</xdr:row>
      <xdr:rowOff>74697</xdr:rowOff>
    </xdr:from>
    <xdr:to>
      <xdr:col>36</xdr:col>
      <xdr:colOff>546100</xdr:colOff>
      <xdr:row>63</xdr:row>
      <xdr:rowOff>43677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883CB097-40E6-8A01-A738-FBC555F7F4E0}"/>
            </a:ext>
          </a:extLst>
        </xdr:cNvPr>
        <xdr:cNvGrpSpPr/>
      </xdr:nvGrpSpPr>
      <xdr:grpSpPr>
        <a:xfrm>
          <a:off x="18592800" y="9815597"/>
          <a:ext cx="4699000" cy="629380"/>
          <a:chOff x="21310600" y="11339597"/>
          <a:chExt cx="2686050" cy="629380"/>
        </a:xfrm>
      </xdr:grpSpPr>
      <xdr:cxnSp macro="">
        <xdr:nvCxnSpPr>
          <xdr:cNvPr id="27" name="直線矢印コネクタ 26">
            <a:extLst>
              <a:ext uri="{FF2B5EF4-FFF2-40B4-BE49-F238E27FC236}">
                <a16:creationId xmlns:a16="http://schemas.microsoft.com/office/drawing/2014/main" id="{52EC49C9-D73D-78D3-8522-0EE6318AC963}"/>
              </a:ext>
            </a:extLst>
          </xdr:cNvPr>
          <xdr:cNvCxnSpPr/>
        </xdr:nvCxnSpPr>
        <xdr:spPr>
          <a:xfrm flipH="1">
            <a:off x="21310600" y="11339597"/>
            <a:ext cx="2686050" cy="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71A96FDF-A0F4-66B8-6BD6-58A248ABA221}"/>
              </a:ext>
            </a:extLst>
          </xdr:cNvPr>
          <xdr:cNvSpPr txBox="1"/>
        </xdr:nvSpPr>
        <xdr:spPr>
          <a:xfrm>
            <a:off x="21634450" y="11479735"/>
            <a:ext cx="2019300" cy="48924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>
                <a:solidFill>
                  <a:srgbClr val="FF0000"/>
                </a:solidFill>
              </a:rPr>
              <a:t>阪上班　工事</a:t>
            </a:r>
          </a:p>
        </xdr:txBody>
      </xdr:sp>
    </xdr:grpSp>
    <xdr:clientData/>
  </xdr:twoCellAnchor>
  <xdr:twoCellAnchor>
    <xdr:from>
      <xdr:col>36</xdr:col>
      <xdr:colOff>584200</xdr:colOff>
      <xdr:row>10</xdr:row>
      <xdr:rowOff>57150</xdr:rowOff>
    </xdr:from>
    <xdr:to>
      <xdr:col>41</xdr:col>
      <xdr:colOff>184150</xdr:colOff>
      <xdr:row>63</xdr:row>
      <xdr:rowOff>95250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810888FF-4630-A60B-573D-1487E2D68854}"/>
            </a:ext>
          </a:extLst>
        </xdr:cNvPr>
        <xdr:cNvGrpSpPr/>
      </xdr:nvGrpSpPr>
      <xdr:grpSpPr>
        <a:xfrm flipH="1">
          <a:off x="23329900" y="1708150"/>
          <a:ext cx="2647950" cy="8788400"/>
          <a:chOff x="19716750" y="2038350"/>
          <a:chExt cx="2171700" cy="10287000"/>
        </a:xfrm>
      </xdr:grpSpPr>
      <xdr:cxnSp macro="">
        <xdr:nvCxnSpPr>
          <xdr:cNvPr id="31" name="直線コネクタ 30">
            <a:extLst>
              <a:ext uri="{FF2B5EF4-FFF2-40B4-BE49-F238E27FC236}">
                <a16:creationId xmlns:a16="http://schemas.microsoft.com/office/drawing/2014/main" id="{15EB3D36-8E15-47A5-57A6-0CA2F2ECF51E}"/>
              </a:ext>
            </a:extLst>
          </xdr:cNvPr>
          <xdr:cNvCxnSpPr/>
        </xdr:nvCxnSpPr>
        <xdr:spPr>
          <a:xfrm>
            <a:off x="21888450" y="2038350"/>
            <a:ext cx="0" cy="10287000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2" name="直線矢印コネクタ 31">
            <a:extLst>
              <a:ext uri="{FF2B5EF4-FFF2-40B4-BE49-F238E27FC236}">
                <a16:creationId xmlns:a16="http://schemas.microsoft.com/office/drawing/2014/main" id="{3D63DECB-4196-5651-747C-1AE351B8B388}"/>
              </a:ext>
            </a:extLst>
          </xdr:cNvPr>
          <xdr:cNvCxnSpPr/>
        </xdr:nvCxnSpPr>
        <xdr:spPr>
          <a:xfrm flipH="1">
            <a:off x="19869150" y="11550520"/>
            <a:ext cx="198120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3" name="テキスト ボックス 32">
            <a:extLst>
              <a:ext uri="{FF2B5EF4-FFF2-40B4-BE49-F238E27FC236}">
                <a16:creationId xmlns:a16="http://schemas.microsoft.com/office/drawing/2014/main" id="{52A3209E-85BD-B3A7-8291-CA38F33C1272}"/>
              </a:ext>
            </a:extLst>
          </xdr:cNvPr>
          <xdr:cNvSpPr txBox="1"/>
        </xdr:nvSpPr>
        <xdr:spPr>
          <a:xfrm>
            <a:off x="19716750" y="11715663"/>
            <a:ext cx="2019300" cy="5730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>
                <a:solidFill>
                  <a:srgbClr val="FF0000"/>
                </a:solidFill>
              </a:rPr>
              <a:t>中野班　工事</a:t>
            </a: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0.13106</cdr:x>
      <cdr:y>0.04032</cdr:y>
    </cdr:from>
    <cdr:to>
      <cdr:x>0.23175</cdr:x>
      <cdr:y>0.19093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1097CFB0-62B7-6C87-9D73-6FD2460F1E89}"/>
            </a:ext>
          </a:extLst>
        </cdr:cNvPr>
        <cdr:cNvSpPr txBox="1"/>
      </cdr:nvSpPr>
      <cdr:spPr>
        <a:xfrm xmlns:a="http://schemas.openxmlformats.org/drawingml/2006/main">
          <a:off x="1190212" y="24483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ja-JP" altLang="en-US" sz="1100"/>
        </a:p>
      </cdr:txBody>
    </cdr:sp>
  </cdr:relSizeAnchor>
  <cdr:relSizeAnchor xmlns:cdr="http://schemas.openxmlformats.org/drawingml/2006/chartDrawing">
    <cdr:from>
      <cdr:x>0.59521</cdr:x>
      <cdr:y>0.33652</cdr:y>
    </cdr:from>
    <cdr:to>
      <cdr:x>0.79905</cdr:x>
      <cdr:y>0.44647</cdr:y>
    </cdr:to>
    <cdr:grpSp>
      <cdr:nvGrpSpPr>
        <cdr:cNvPr id="4" name="グループ化 3">
          <a:extLst xmlns:a="http://schemas.openxmlformats.org/drawingml/2006/main">
            <a:ext uri="{FF2B5EF4-FFF2-40B4-BE49-F238E27FC236}">
              <a16:creationId xmlns:a16="http://schemas.microsoft.com/office/drawing/2014/main" id="{205523C6-1C17-45F6-DF47-BCEE42D0A1CA}"/>
            </a:ext>
          </a:extLst>
        </cdr:cNvPr>
        <cdr:cNvGrpSpPr/>
      </cdr:nvGrpSpPr>
      <cdr:grpSpPr>
        <a:xfrm xmlns:a="http://schemas.openxmlformats.org/drawingml/2006/main">
          <a:off x="8359576" y="3622301"/>
          <a:ext cx="2862881" cy="1183502"/>
          <a:chOff x="2433197" y="1056073"/>
          <a:chExt cx="2877139" cy="1065183"/>
        </a:xfrm>
      </cdr:grpSpPr>
      <cdr:sp macro="" textlink="">
        <cdr:nvSpPr>
          <cdr:cNvPr id="3" name="テキスト ボックス 2">
            <a:extLst xmlns:a="http://schemas.openxmlformats.org/drawingml/2006/main">
              <a:ext uri="{FF2B5EF4-FFF2-40B4-BE49-F238E27FC236}">
                <a16:creationId xmlns:a16="http://schemas.microsoft.com/office/drawing/2014/main" id="{9C01D393-DF28-91ED-35FE-9EE86EBA5EB9}"/>
              </a:ext>
            </a:extLst>
          </cdr:cNvPr>
          <cdr:cNvSpPr txBox="1"/>
        </cdr:nvSpPr>
        <cdr:spPr>
          <a:xfrm xmlns:a="http://schemas.openxmlformats.org/drawingml/2006/main">
            <a:off x="2854319" y="1056073"/>
            <a:ext cx="2456017" cy="187816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FFCC"/>
          </a:solidFill>
        </cdr:spPr>
        <cdr:txBody>
          <a:bodyPr xmlns:a="http://schemas.openxmlformats.org/drawingml/2006/main" vertOverflow="clip" horzOverflow="clip" wrap="none" lIns="0" tIns="0" rIns="0" bIns="0" rtlCol="0">
            <a:spAutoFit/>
          </a:bodyPr>
          <a:lstStyle xmlns:a="http://schemas.openxmlformats.org/drawingml/2006/main"/>
          <a:p xmlns:a="http://schemas.openxmlformats.org/drawingml/2006/main">
            <a:r>
              <a:rPr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製作完了予想時間と目標時間との差</a:t>
            </a:r>
          </a:p>
        </cdr:txBody>
      </cdr:sp>
      <cdr:cxnSp macro="">
        <cdr:nvCxnSpPr>
          <cdr:cNvPr id="5" name="直線コネクタ 4">
            <a:extLst xmlns:a="http://schemas.openxmlformats.org/drawingml/2006/main">
              <a:ext uri="{FF2B5EF4-FFF2-40B4-BE49-F238E27FC236}">
                <a16:creationId xmlns:a16="http://schemas.microsoft.com/office/drawing/2014/main" id="{DA797DA6-BF92-075B-6830-830AE93AD849}"/>
              </a:ext>
            </a:extLst>
          </cdr:cNvPr>
          <cdr:cNvCxnSpPr/>
        </cdr:nvCxnSpPr>
        <cdr:spPr>
          <a:xfrm xmlns:a="http://schemas.openxmlformats.org/drawingml/2006/main" flipV="1">
            <a:off x="2433197" y="1252889"/>
            <a:ext cx="341770" cy="868367"/>
          </a:xfrm>
          <a:prstGeom xmlns:a="http://schemas.openxmlformats.org/drawingml/2006/main" prst="line">
            <a:avLst/>
          </a:prstGeom>
          <a:ln xmlns:a="http://schemas.openxmlformats.org/drawingml/2006/main" w="12700">
            <a:solidFill>
              <a:srgbClr val="FF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9" name="直線コネクタ 8">
            <a:extLst xmlns:a="http://schemas.openxmlformats.org/drawingml/2006/main">
              <a:ext uri="{FF2B5EF4-FFF2-40B4-BE49-F238E27FC236}">
                <a16:creationId xmlns:a16="http://schemas.microsoft.com/office/drawing/2014/main" id="{CDD6CA32-21E2-9393-3F1C-3EBC5180EAA5}"/>
              </a:ext>
            </a:extLst>
          </cdr:cNvPr>
          <cdr:cNvCxnSpPr/>
        </cdr:nvCxnSpPr>
        <cdr:spPr>
          <a:xfrm xmlns:a="http://schemas.openxmlformats.org/drawingml/2006/main">
            <a:off x="2794024" y="1257152"/>
            <a:ext cx="2455220" cy="0"/>
          </a:xfrm>
          <a:prstGeom xmlns:a="http://schemas.openxmlformats.org/drawingml/2006/main" prst="line">
            <a:avLst/>
          </a:prstGeom>
          <a:ln xmlns:a="http://schemas.openxmlformats.org/drawingml/2006/main" w="12700">
            <a:solidFill>
              <a:srgbClr val="FF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83124</xdr:colOff>
      <xdr:row>30</xdr:row>
      <xdr:rowOff>23196</xdr:rowOff>
    </xdr:from>
    <xdr:ext cx="3060838" cy="114262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FF6A81D-E994-482B-89D4-2506877D7C33}"/>
            </a:ext>
          </a:extLst>
        </xdr:cNvPr>
        <xdr:cNvSpPr txBox="1"/>
      </xdr:nvSpPr>
      <xdr:spPr>
        <a:xfrm>
          <a:off x="6125784" y="9174816"/>
          <a:ext cx="3060838" cy="1142620"/>
        </a:xfrm>
        <a:prstGeom prst="rect">
          <a:avLst/>
        </a:prstGeom>
        <a:solidFill>
          <a:srgbClr val="FFFF00"/>
        </a:solidFill>
        <a:ln>
          <a:solidFill>
            <a:srgbClr val="3333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solidFill>
                <a:schemeClr val="tx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t>表の更新作業</a:t>
          </a:r>
          <a:endParaRPr kumimoji="1" lang="en-US" altLang="ja-JP" sz="1050">
            <a:solidFill>
              <a:schemeClr val="tx1"/>
            </a:solidFill>
            <a:latin typeface="BIZ UDP明朝 Medium" panose="02020500000000000000" pitchFamily="18" charset="-128"/>
            <a:ea typeface="BIZ UDP明朝 Medium" panose="02020500000000000000" pitchFamily="18" charset="-128"/>
          </a:endParaRPr>
        </a:p>
        <a:p>
          <a:r>
            <a:rPr kumimoji="1" lang="ja-JP" altLang="en-US" sz="1050">
              <a:solidFill>
                <a:schemeClr val="tx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t>伊賀工程より参照している</a:t>
          </a:r>
          <a:endParaRPr kumimoji="1" lang="en-US" altLang="ja-JP" sz="1050">
            <a:solidFill>
              <a:schemeClr val="tx1"/>
            </a:solidFill>
            <a:latin typeface="BIZ UDP明朝 Medium" panose="02020500000000000000" pitchFamily="18" charset="-128"/>
            <a:ea typeface="BIZ UDP明朝 Medium" panose="02020500000000000000" pitchFamily="18" charset="-128"/>
          </a:endParaRPr>
        </a:p>
        <a:p>
          <a:r>
            <a:rPr kumimoji="1" lang="ja-JP" altLang="en-US" sz="1050">
              <a:solidFill>
                <a:schemeClr val="tx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t>目標と</a:t>
          </a:r>
          <a:r>
            <a:rPr kumimoji="1" lang="en-US" altLang="ja-JP" sz="1050">
              <a:solidFill>
                <a:schemeClr val="tx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t>W</a:t>
          </a:r>
          <a:r>
            <a:rPr kumimoji="1" lang="ja-JP" altLang="en-US" sz="1050">
              <a:solidFill>
                <a:schemeClr val="tx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t>割合は手入力の為都度確認する</a:t>
          </a:r>
          <a:endParaRPr kumimoji="1" lang="en-US" altLang="ja-JP" sz="1050">
            <a:solidFill>
              <a:schemeClr val="tx1"/>
            </a:solidFill>
            <a:latin typeface="BIZ UDP明朝 Medium" panose="02020500000000000000" pitchFamily="18" charset="-128"/>
            <a:ea typeface="BIZ UDP明朝 Medium" panose="02020500000000000000" pitchFamily="18" charset="-128"/>
          </a:endParaRPr>
        </a:p>
        <a:p>
          <a:r>
            <a:rPr kumimoji="1" lang="ja-JP" altLang="en-US" sz="1050">
              <a:solidFill>
                <a:schemeClr val="tx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t>完了した工事は過去工程ファイルにうつすため</a:t>
          </a:r>
          <a:endParaRPr kumimoji="1" lang="en-US" altLang="ja-JP" sz="1050">
            <a:solidFill>
              <a:schemeClr val="tx1"/>
            </a:solidFill>
            <a:latin typeface="BIZ UDP明朝 Medium" panose="02020500000000000000" pitchFamily="18" charset="-128"/>
            <a:ea typeface="BIZ UDP明朝 Medium" panose="02020500000000000000" pitchFamily="18" charset="-128"/>
          </a:endParaRPr>
        </a:p>
        <a:p>
          <a:r>
            <a:rPr kumimoji="1" lang="ja-JP" altLang="en-US" sz="1050">
              <a:solidFill>
                <a:schemeClr val="tx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t>参照先がずれるので</a:t>
          </a:r>
          <a:r>
            <a:rPr kumimoji="1" lang="en-US" altLang="ja-JP" sz="1050">
              <a:solidFill>
                <a:schemeClr val="tx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t>1</a:t>
          </a:r>
          <a:r>
            <a:rPr kumimoji="1" lang="ja-JP" altLang="en-US" sz="1050">
              <a:solidFill>
                <a:schemeClr val="tx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t>工事または</a:t>
          </a:r>
          <a:r>
            <a:rPr kumimoji="1" lang="en-US" altLang="ja-JP" sz="1050">
              <a:solidFill>
                <a:schemeClr val="tx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t>2</a:t>
          </a:r>
          <a:r>
            <a:rPr kumimoji="1" lang="ja-JP" altLang="en-US" sz="1050">
              <a:solidFill>
                <a:schemeClr val="tx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t>工事分をずらす</a:t>
          </a:r>
          <a:endParaRPr kumimoji="1" lang="en-US" altLang="ja-JP" sz="1050">
            <a:solidFill>
              <a:schemeClr val="tx1"/>
            </a:solidFill>
            <a:latin typeface="BIZ UDP明朝 Medium" panose="02020500000000000000" pitchFamily="18" charset="-128"/>
            <a:ea typeface="BIZ UDP明朝 Medium" panose="02020500000000000000" pitchFamily="18" charset="-128"/>
          </a:endParaRPr>
        </a:p>
        <a:p>
          <a:r>
            <a:rPr kumimoji="1" lang="ja-JP" altLang="en-US" sz="1050">
              <a:solidFill>
                <a:schemeClr val="tx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t>実数が０</a:t>
          </a:r>
          <a:r>
            <a:rPr kumimoji="1" lang="en-US" altLang="ja-JP" sz="1050">
              <a:solidFill>
                <a:schemeClr val="tx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t>H</a:t>
          </a:r>
          <a:r>
            <a:rPr kumimoji="1" lang="ja-JP" altLang="en-US" sz="1050">
              <a:solidFill>
                <a:schemeClr val="tx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t>になっている工事が新規工事となる</a:t>
          </a:r>
        </a:p>
      </xdr:txBody>
    </xdr:sp>
    <xdr:clientData/>
  </xdr:oneCellAnchor>
  <xdr:oneCellAnchor>
    <xdr:from>
      <xdr:col>8</xdr:col>
      <xdr:colOff>107021</xdr:colOff>
      <xdr:row>27</xdr:row>
      <xdr:rowOff>7414</xdr:rowOff>
    </xdr:from>
    <xdr:ext cx="2990819" cy="442429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E2BC364-BFFD-48C1-A902-159D9E4C1DC6}"/>
            </a:ext>
          </a:extLst>
        </xdr:cNvPr>
        <xdr:cNvSpPr txBox="1"/>
      </xdr:nvSpPr>
      <xdr:spPr>
        <a:xfrm>
          <a:off x="6149681" y="8678974"/>
          <a:ext cx="2990819" cy="442429"/>
        </a:xfrm>
        <a:prstGeom prst="rect">
          <a:avLst/>
        </a:prstGeom>
        <a:solidFill>
          <a:srgbClr val="FFFF00"/>
        </a:solidFill>
        <a:ln>
          <a:solidFill>
            <a:srgbClr val="3333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solidFill>
                <a:schemeClr val="tx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t>工程表を見て新規工事が始まっている場合は</a:t>
          </a:r>
          <a:endParaRPr kumimoji="1" lang="en-US" altLang="ja-JP" sz="1050">
            <a:solidFill>
              <a:schemeClr val="tx1"/>
            </a:solidFill>
            <a:latin typeface="BIZ UDP明朝 Medium" panose="02020500000000000000" pitchFamily="18" charset="-128"/>
            <a:ea typeface="BIZ UDP明朝 Medium" panose="02020500000000000000" pitchFamily="18" charset="-128"/>
          </a:endParaRPr>
        </a:p>
        <a:p>
          <a:r>
            <a:rPr kumimoji="1" lang="ja-JP" altLang="en-US" sz="1050">
              <a:solidFill>
                <a:schemeClr val="tx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</a:rPr>
            <a:t>ランを追加して行番号に＋１５して式を再設定する</a:t>
          </a:r>
        </a:p>
      </xdr:txBody>
    </xdr:sp>
    <xdr:clientData/>
  </xdr:oneCellAnchor>
  <xdr:oneCellAnchor>
    <xdr:from>
      <xdr:col>14</xdr:col>
      <xdr:colOff>200733</xdr:colOff>
      <xdr:row>27</xdr:row>
      <xdr:rowOff>15591</xdr:rowOff>
    </xdr:from>
    <xdr:ext cx="2702663" cy="442429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E7EDC45-6240-4E0F-8BDC-611A67FD400B}"/>
            </a:ext>
          </a:extLst>
        </xdr:cNvPr>
        <xdr:cNvSpPr txBox="1"/>
      </xdr:nvSpPr>
      <xdr:spPr>
        <a:xfrm>
          <a:off x="9260913" y="8687151"/>
          <a:ext cx="2702663" cy="442429"/>
        </a:xfrm>
        <a:prstGeom prst="rect">
          <a:avLst/>
        </a:prstGeom>
        <a:solidFill>
          <a:srgbClr val="FFFF00"/>
        </a:solidFill>
        <a:ln>
          <a:solidFill>
            <a:srgbClr val="3333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参照先の更新は上の欄で修正したほうが楽</a:t>
          </a:r>
          <a:endParaRPr kumimoji="1" lang="en-US" altLang="ja-JP" sz="1050">
            <a:solidFill>
              <a:schemeClr val="tx1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kumimoji="1" lang="ja-JP" altLang="en-US" sz="105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タブキー、テンキー使用</a:t>
          </a:r>
        </a:p>
      </xdr:txBody>
    </xdr:sp>
    <xdr:clientData/>
  </xdr:oneCellAnchor>
  <xdr:twoCellAnchor>
    <xdr:from>
      <xdr:col>2</xdr:col>
      <xdr:colOff>1845734</xdr:colOff>
      <xdr:row>0</xdr:row>
      <xdr:rowOff>16933</xdr:rowOff>
    </xdr:from>
    <xdr:to>
      <xdr:col>22</xdr:col>
      <xdr:colOff>423333</xdr:colOff>
      <xdr:row>2</xdr:row>
      <xdr:rowOff>152400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3E74989-404B-362B-DAC2-ED92A792F64F}"/>
            </a:ext>
          </a:extLst>
        </xdr:cNvPr>
        <xdr:cNvSpPr/>
      </xdr:nvSpPr>
      <xdr:spPr>
        <a:xfrm>
          <a:off x="2785534" y="16933"/>
          <a:ext cx="9347199" cy="4572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403</xdr:col>
      <xdr:colOff>0</xdr:colOff>
      <xdr:row>4</xdr:row>
      <xdr:rowOff>72390</xdr:rowOff>
    </xdr:from>
    <xdr:to>
      <xdr:col>1115</xdr:col>
      <xdr:colOff>0</xdr:colOff>
      <xdr:row>34</xdr:row>
      <xdr:rowOff>130770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DC01263-9A92-4EA9-A0DC-5C923C1A5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404</xdr:col>
      <xdr:colOff>76200</xdr:colOff>
      <xdr:row>40</xdr:row>
      <xdr:rowOff>130200</xdr:rowOff>
    </xdr:from>
    <xdr:to>
      <xdr:col>1115</xdr:col>
      <xdr:colOff>114300</xdr:colOff>
      <xdr:row>71</xdr:row>
      <xdr:rowOff>39990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89904D5-230E-45FF-B5C9-C052BCA6C1B7}"/>
            </a:ext>
            <a:ext uri="{147F2762-F138-4A5C-976F-8EAC2B608ADB}">
              <a16:predDERef xmlns:a16="http://schemas.microsoft.com/office/drawing/2014/main" pred="{CDC01263-9A92-4EA9-A0DC-5C923C1A5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403</xdr:col>
      <xdr:colOff>0</xdr:colOff>
      <xdr:row>76</xdr:row>
      <xdr:rowOff>115620</xdr:rowOff>
    </xdr:from>
    <xdr:to>
      <xdr:col>1115</xdr:col>
      <xdr:colOff>0</xdr:colOff>
      <xdr:row>107</xdr:row>
      <xdr:rowOff>20330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C4750A1-9D57-4E2E-B9AB-CF68A55AD213}"/>
            </a:ext>
            <a:ext uri="{147F2762-F138-4A5C-976F-8EAC2B608ADB}">
              <a16:predDERef xmlns:a16="http://schemas.microsoft.com/office/drawing/2014/main" pred="{989904D5-230E-45FF-B5C9-C052BCA6C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403</xdr:col>
      <xdr:colOff>0</xdr:colOff>
      <xdr:row>112</xdr:row>
      <xdr:rowOff>1980</xdr:rowOff>
    </xdr:from>
    <xdr:to>
      <xdr:col>1115</xdr:col>
      <xdr:colOff>0</xdr:colOff>
      <xdr:row>142</xdr:row>
      <xdr:rowOff>54010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1CF58A8-9B08-4FDC-898D-D50F30CEFB1E}"/>
            </a:ext>
            <a:ext uri="{147F2762-F138-4A5C-976F-8EAC2B608ADB}">
              <a16:predDERef xmlns:a16="http://schemas.microsoft.com/office/drawing/2014/main" pred="{9C4750A1-9D57-4E2E-B9AB-CF68A55AD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403</xdr:col>
      <xdr:colOff>0</xdr:colOff>
      <xdr:row>147</xdr:row>
      <xdr:rowOff>134721</xdr:rowOff>
    </xdr:from>
    <xdr:to>
      <xdr:col>1115</xdr:col>
      <xdr:colOff>0</xdr:colOff>
      <xdr:row>178</xdr:row>
      <xdr:rowOff>19111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397D25C6-B413-4921-8BA9-87D42127F369}"/>
            </a:ext>
            <a:ext uri="{147F2762-F138-4A5C-976F-8EAC2B608ADB}">
              <a16:predDERef xmlns:a16="http://schemas.microsoft.com/office/drawing/2014/main" pred="{51CF58A8-9B08-4FDC-898D-D50F30CEF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403</xdr:col>
      <xdr:colOff>0</xdr:colOff>
      <xdr:row>183</xdr:row>
      <xdr:rowOff>92202</xdr:rowOff>
    </xdr:from>
    <xdr:to>
      <xdr:col>1115</xdr:col>
      <xdr:colOff>0</xdr:colOff>
      <xdr:row>214</xdr:row>
      <xdr:rowOff>722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B617AD92-307F-455D-B05E-10AA14EA9452}"/>
            </a:ext>
            <a:ext uri="{147F2762-F138-4A5C-976F-8EAC2B608ADB}">
              <a16:predDERef xmlns:a16="http://schemas.microsoft.com/office/drawing/2014/main" pred="{397D25C6-B413-4921-8BA9-87D42127F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  <xdr:twoCellAnchor>
    <xdr:from>
      <xdr:col>930</xdr:col>
      <xdr:colOff>26311</xdr:colOff>
      <xdr:row>4</xdr:row>
      <xdr:rowOff>129540</xdr:rowOff>
    </xdr:from>
    <xdr:to>
      <xdr:col>930</xdr:col>
      <xdr:colOff>26311</xdr:colOff>
      <xdr:row>111</xdr:row>
      <xdr:rowOff>129540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7B874DAF-061F-47FD-BCEE-98DAE213D724}"/>
            </a:ext>
          </a:extLst>
        </xdr:cNvPr>
        <xdr:cNvCxnSpPr/>
      </xdr:nvCxnSpPr>
      <xdr:spPr>
        <a:xfrm flipV="1">
          <a:off x="160655911" y="815340"/>
          <a:ext cx="0" cy="18345150"/>
        </a:xfrm>
        <a:prstGeom prst="line">
          <a:avLst/>
        </a:prstGeom>
        <a:ln w="19050">
          <a:solidFill>
            <a:schemeClr val="accent2">
              <a:lumMod val="75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940</xdr:col>
      <xdr:colOff>167637</xdr:colOff>
      <xdr:row>184</xdr:row>
      <xdr:rowOff>66408</xdr:rowOff>
    </xdr:from>
    <xdr:to>
      <xdr:col>963</xdr:col>
      <xdr:colOff>12699</xdr:colOff>
      <xdr:row>187</xdr:row>
      <xdr:rowOff>95250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F0C43234-1661-4ADF-8972-D02B85B457BD}"/>
            </a:ext>
          </a:extLst>
        </xdr:cNvPr>
        <xdr:cNvSpPr txBox="1"/>
      </xdr:nvSpPr>
      <xdr:spPr>
        <a:xfrm flipH="1">
          <a:off x="162511737" y="31613208"/>
          <a:ext cx="3788412" cy="543192"/>
        </a:xfrm>
        <a:prstGeom prst="rect">
          <a:avLst/>
        </a:prstGeom>
        <a:solidFill>
          <a:srgbClr val="FFFFCC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中野班工事の鍛冶時間</a:t>
          </a:r>
        </a:p>
      </xdr:txBody>
    </xdr:sp>
    <xdr:clientData/>
  </xdr:twoCellAnchor>
  <xdr:twoCellAnchor>
    <xdr:from>
      <xdr:col>930</xdr:col>
      <xdr:colOff>73342</xdr:colOff>
      <xdr:row>114</xdr:row>
      <xdr:rowOff>18415</xdr:rowOff>
    </xdr:from>
    <xdr:to>
      <xdr:col>930</xdr:col>
      <xdr:colOff>73342</xdr:colOff>
      <xdr:row>219</xdr:row>
      <xdr:rowOff>92710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B86E9606-1151-4563-839F-CA3D0CF70ECD}"/>
            </a:ext>
          </a:extLst>
        </xdr:cNvPr>
        <xdr:cNvCxnSpPr/>
      </xdr:nvCxnSpPr>
      <xdr:spPr>
        <a:xfrm flipV="1">
          <a:off x="160702942" y="19563715"/>
          <a:ext cx="0" cy="18076545"/>
        </a:xfrm>
        <a:prstGeom prst="line">
          <a:avLst/>
        </a:prstGeom>
        <a:ln w="19050">
          <a:solidFill>
            <a:schemeClr val="accent2">
              <a:lumMod val="75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942</xdr:col>
      <xdr:colOff>12700</xdr:colOff>
      <xdr:row>148</xdr:row>
      <xdr:rowOff>22860</xdr:rowOff>
    </xdr:from>
    <xdr:to>
      <xdr:col>964</xdr:col>
      <xdr:colOff>139700</xdr:colOff>
      <xdr:row>151</xdr:row>
      <xdr:rowOff>57150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D648A9C-438C-7E1F-FF94-3556AE903212}"/>
            </a:ext>
          </a:extLst>
        </xdr:cNvPr>
        <xdr:cNvSpPr txBox="1"/>
      </xdr:nvSpPr>
      <xdr:spPr>
        <a:xfrm>
          <a:off x="162699700" y="25397460"/>
          <a:ext cx="3898900" cy="548640"/>
        </a:xfrm>
        <a:prstGeom prst="rect">
          <a:avLst/>
        </a:prstGeom>
        <a:solidFill>
          <a:srgbClr val="FFFFCC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道姓班工事の鍛冶時間</a:t>
          </a:r>
        </a:p>
      </xdr:txBody>
    </xdr:sp>
    <xdr:clientData/>
  </xdr:twoCellAnchor>
  <xdr:twoCellAnchor>
    <xdr:from>
      <xdr:col>940</xdr:col>
      <xdr:colOff>57150</xdr:colOff>
      <xdr:row>112</xdr:row>
      <xdr:rowOff>40640</xdr:rowOff>
    </xdr:from>
    <xdr:to>
      <xdr:col>963</xdr:col>
      <xdr:colOff>19050</xdr:colOff>
      <xdr:row>115</xdr:row>
      <xdr:rowOff>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71293DC9-627D-6A19-9A41-830EFB2B77EC}"/>
            </a:ext>
          </a:extLst>
        </xdr:cNvPr>
        <xdr:cNvSpPr txBox="1"/>
      </xdr:nvSpPr>
      <xdr:spPr>
        <a:xfrm>
          <a:off x="162401250" y="19243040"/>
          <a:ext cx="3905250" cy="473710"/>
        </a:xfrm>
        <a:prstGeom prst="rect">
          <a:avLst/>
        </a:prstGeom>
        <a:solidFill>
          <a:srgbClr val="FFFFCC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阪上班工事の鍛冶時間</a:t>
          </a:r>
        </a:p>
      </xdr:txBody>
    </xdr:sp>
    <xdr:clientData/>
  </xdr:twoCellAnchor>
  <xdr:twoCellAnchor>
    <xdr:from>
      <xdr:col>945</xdr:col>
      <xdr:colOff>11430</xdr:colOff>
      <xdr:row>77</xdr:row>
      <xdr:rowOff>93980</xdr:rowOff>
    </xdr:from>
    <xdr:to>
      <xdr:col>957</xdr:col>
      <xdr:colOff>17779</xdr:colOff>
      <xdr:row>80</xdr:row>
      <xdr:rowOff>85090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C3CB331B-C421-BBDC-CF20-0875367FB848}"/>
            </a:ext>
          </a:extLst>
        </xdr:cNvPr>
        <xdr:cNvSpPr txBox="1"/>
      </xdr:nvSpPr>
      <xdr:spPr>
        <a:xfrm>
          <a:off x="163212780" y="13295630"/>
          <a:ext cx="2063749" cy="505460"/>
        </a:xfrm>
        <a:prstGeom prst="rect">
          <a:avLst/>
        </a:prstGeom>
        <a:solidFill>
          <a:srgbClr val="FFFFCC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溶接時間</a:t>
          </a:r>
        </a:p>
      </xdr:txBody>
    </xdr:sp>
    <xdr:clientData/>
  </xdr:twoCellAnchor>
  <xdr:twoCellAnchor>
    <xdr:from>
      <xdr:col>946</xdr:col>
      <xdr:colOff>123190</xdr:colOff>
      <xdr:row>41</xdr:row>
      <xdr:rowOff>62230</xdr:rowOff>
    </xdr:from>
    <xdr:to>
      <xdr:col>957</xdr:col>
      <xdr:colOff>162559</xdr:colOff>
      <xdr:row>44</xdr:row>
      <xdr:rowOff>116840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86FA959D-F8CE-3A51-9350-4EB5A3851339}"/>
            </a:ext>
          </a:extLst>
        </xdr:cNvPr>
        <xdr:cNvSpPr txBox="1"/>
      </xdr:nvSpPr>
      <xdr:spPr>
        <a:xfrm>
          <a:off x="163495990" y="7091680"/>
          <a:ext cx="1925319" cy="568960"/>
        </a:xfrm>
        <a:prstGeom prst="rect">
          <a:avLst/>
        </a:prstGeom>
        <a:solidFill>
          <a:srgbClr val="FFFFCC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鍛冶時間</a:t>
          </a:r>
        </a:p>
      </xdr:txBody>
    </xdr:sp>
    <xdr:clientData/>
  </xdr:twoCellAnchor>
  <xdr:twoCellAnchor>
    <xdr:from>
      <xdr:col>947</xdr:col>
      <xdr:colOff>54610</xdr:colOff>
      <xdr:row>4</xdr:row>
      <xdr:rowOff>68580</xdr:rowOff>
    </xdr:from>
    <xdr:to>
      <xdr:col>958</xdr:col>
      <xdr:colOff>40639</xdr:colOff>
      <xdr:row>7</xdr:row>
      <xdr:rowOff>139700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4E4473B7-F38E-F128-F497-FE054CF01B4D}"/>
            </a:ext>
          </a:extLst>
        </xdr:cNvPr>
        <xdr:cNvSpPr txBox="1"/>
      </xdr:nvSpPr>
      <xdr:spPr>
        <a:xfrm>
          <a:off x="163598860" y="754380"/>
          <a:ext cx="1871979" cy="585470"/>
        </a:xfrm>
        <a:prstGeom prst="rect">
          <a:avLst/>
        </a:prstGeom>
        <a:solidFill>
          <a:srgbClr val="FFFFCC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全体時間</a:t>
          </a:r>
        </a:p>
      </xdr:txBody>
    </xdr:sp>
    <xdr:clientData/>
  </xdr:twoCellAnchor>
  <xdr:twoCellAnchor editAs="oneCell">
    <xdr:from>
      <xdr:col>404</xdr:col>
      <xdr:colOff>0</xdr:colOff>
      <xdr:row>266</xdr:row>
      <xdr:rowOff>0</xdr:rowOff>
    </xdr:from>
    <xdr:to>
      <xdr:col>1115</xdr:col>
      <xdr:colOff>0</xdr:colOff>
      <xdr:row>296</xdr:row>
      <xdr:rowOff>59651</xdr:rowOff>
    </xdr:to>
    <xdr:graphicFrame macro="">
      <xdr:nvGraphicFramePr>
        <xdr:cNvPr id="44" name="グラフ 43">
          <a:extLst>
            <a:ext uri="{FF2B5EF4-FFF2-40B4-BE49-F238E27FC236}">
              <a16:creationId xmlns:a16="http://schemas.microsoft.com/office/drawing/2014/main" id="{71D455EB-6ECD-437F-8889-5EA1BDEB8426}"/>
            </a:ext>
            <a:ext uri="{147F2762-F138-4A5C-976F-8EAC2B608ADB}">
              <a16:predDERef xmlns:a16="http://schemas.microsoft.com/office/drawing/2014/main" pred="{4E4473B7-F38E-F128-F497-FE054CF01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404</xdr:col>
      <xdr:colOff>0</xdr:colOff>
      <xdr:row>228</xdr:row>
      <xdr:rowOff>0</xdr:rowOff>
    </xdr:from>
    <xdr:to>
      <xdr:col>1115</xdr:col>
      <xdr:colOff>0</xdr:colOff>
      <xdr:row>259</xdr:row>
      <xdr:rowOff>88100</xdr:rowOff>
    </xdr:to>
    <xdr:graphicFrame macro="">
      <xdr:nvGraphicFramePr>
        <xdr:cNvPr id="51" name="グラフ 50">
          <a:extLst>
            <a:ext uri="{FF2B5EF4-FFF2-40B4-BE49-F238E27FC236}">
              <a16:creationId xmlns:a16="http://schemas.microsoft.com/office/drawing/2014/main" id="{12F65200-35E5-44FC-BEB3-9F9B322B79E8}"/>
            </a:ext>
            <a:ext uri="{147F2762-F138-4A5C-976F-8EAC2B608ADB}">
              <a16:predDERef xmlns:a16="http://schemas.microsoft.com/office/drawing/2014/main" pred="{71D455EB-6ECD-437F-8889-5EA1BDEB8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404</xdr:col>
      <xdr:colOff>0</xdr:colOff>
      <xdr:row>298</xdr:row>
      <xdr:rowOff>57150</xdr:rowOff>
    </xdr:from>
    <xdr:to>
      <xdr:col>1115</xdr:col>
      <xdr:colOff>0</xdr:colOff>
      <xdr:row>329</xdr:row>
      <xdr:rowOff>78700</xdr:rowOff>
    </xdr:to>
    <xdr:graphicFrame macro="">
      <xdr:nvGraphicFramePr>
        <xdr:cNvPr id="52" name="グラフ 51">
          <a:extLst>
            <a:ext uri="{FF2B5EF4-FFF2-40B4-BE49-F238E27FC236}">
              <a16:creationId xmlns:a16="http://schemas.microsoft.com/office/drawing/2014/main" id="{069F3B6E-78BD-4E7A-A072-49B969E27422}"/>
            </a:ext>
            <a:ext uri="{147F2762-F138-4A5C-976F-8EAC2B608ADB}">
              <a16:predDERef xmlns:a16="http://schemas.microsoft.com/office/drawing/2014/main" pred="{12F65200-35E5-44FC-BEB3-9F9B322B7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404</xdr:col>
      <xdr:colOff>0</xdr:colOff>
      <xdr:row>332</xdr:row>
      <xdr:rowOff>41224</xdr:rowOff>
    </xdr:from>
    <xdr:to>
      <xdr:col>1115</xdr:col>
      <xdr:colOff>0</xdr:colOff>
      <xdr:row>362</xdr:row>
      <xdr:rowOff>98425</xdr:rowOff>
    </xdr:to>
    <xdr:graphicFrame macro="">
      <xdr:nvGraphicFramePr>
        <xdr:cNvPr id="53" name="グラフ 52">
          <a:extLst>
            <a:ext uri="{FF2B5EF4-FFF2-40B4-BE49-F238E27FC236}">
              <a16:creationId xmlns:a16="http://schemas.microsoft.com/office/drawing/2014/main" id="{312D36AA-FABB-4556-BC46-1EC78BEBCC41}"/>
            </a:ext>
            <a:ext uri="{147F2762-F138-4A5C-976F-8EAC2B608ADB}">
              <a16:predDERef xmlns:a16="http://schemas.microsoft.com/office/drawing/2014/main" pred="{069F3B6E-78BD-4E7A-A072-49B969E27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407</xdr:col>
      <xdr:colOff>21590</xdr:colOff>
      <xdr:row>340</xdr:row>
      <xdr:rowOff>98425</xdr:rowOff>
    </xdr:from>
    <xdr:to>
      <xdr:col>1100</xdr:col>
      <xdr:colOff>95250</xdr:colOff>
      <xdr:row>340</xdr:row>
      <xdr:rowOff>98425</xdr:rowOff>
    </xdr:to>
    <xdr:cxnSp macro="">
      <xdr:nvCxnSpPr>
        <xdr:cNvPr id="54" name="直線コネクタ 53">
          <a:extLst>
            <a:ext uri="{FF2B5EF4-FFF2-40B4-BE49-F238E27FC236}">
              <a16:creationId xmlns:a16="http://schemas.microsoft.com/office/drawing/2014/main" id="{6CBCE184-AD15-47E8-A172-06E66570618C}"/>
            </a:ext>
          </a:extLst>
        </xdr:cNvPr>
        <xdr:cNvCxnSpPr/>
      </xdr:nvCxnSpPr>
      <xdr:spPr>
        <a:xfrm>
          <a:off x="70982840" y="58391425"/>
          <a:ext cx="11888851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406</xdr:col>
      <xdr:colOff>130810</xdr:colOff>
      <xdr:row>335</xdr:row>
      <xdr:rowOff>135835</xdr:rowOff>
    </xdr:from>
    <xdr:to>
      <xdr:col>1101</xdr:col>
      <xdr:colOff>152400</xdr:colOff>
      <xdr:row>335</xdr:row>
      <xdr:rowOff>135835</xdr:rowOff>
    </xdr:to>
    <xdr:cxnSp macro="">
      <xdr:nvCxnSpPr>
        <xdr:cNvPr id="55" name="直線コネクタ 54">
          <a:extLst>
            <a:ext uri="{FF2B5EF4-FFF2-40B4-BE49-F238E27FC236}">
              <a16:creationId xmlns:a16="http://schemas.microsoft.com/office/drawing/2014/main" id="{23823B68-5635-4EC5-8ADB-66F93AB4FBBD}"/>
            </a:ext>
          </a:extLst>
        </xdr:cNvPr>
        <xdr:cNvCxnSpPr/>
      </xdr:nvCxnSpPr>
      <xdr:spPr>
        <a:xfrm>
          <a:off x="70920610" y="57571585"/>
          <a:ext cx="119179340" cy="0"/>
        </a:xfrm>
        <a:prstGeom prst="line">
          <a:avLst/>
        </a:prstGeom>
        <a:ln>
          <a:solidFill>
            <a:srgbClr val="33CC33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406</xdr:col>
      <xdr:colOff>97790</xdr:colOff>
      <xdr:row>344</xdr:row>
      <xdr:rowOff>159657</xdr:rowOff>
    </xdr:from>
    <xdr:to>
      <xdr:col>1101</xdr:col>
      <xdr:colOff>152400</xdr:colOff>
      <xdr:row>344</xdr:row>
      <xdr:rowOff>159657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id="{BFA592EA-9D32-4642-BBA9-904946EB702E}"/>
            </a:ext>
          </a:extLst>
        </xdr:cNvPr>
        <xdr:cNvCxnSpPr/>
      </xdr:nvCxnSpPr>
      <xdr:spPr>
        <a:xfrm>
          <a:off x="70887590" y="59138457"/>
          <a:ext cx="119212360" cy="0"/>
        </a:xfrm>
        <a:prstGeom prst="line">
          <a:avLst/>
        </a:prstGeom>
        <a:ln>
          <a:solidFill>
            <a:schemeClr val="accent1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406</xdr:col>
      <xdr:colOff>114300</xdr:colOff>
      <xdr:row>306</xdr:row>
      <xdr:rowOff>121285</xdr:rowOff>
    </xdr:from>
    <xdr:to>
      <xdr:col>1100</xdr:col>
      <xdr:colOff>152400</xdr:colOff>
      <xdr:row>306</xdr:row>
      <xdr:rowOff>121285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D14BED55-9242-8482-D2CA-65FE05CCBFC5}"/>
            </a:ext>
          </a:extLst>
        </xdr:cNvPr>
        <xdr:cNvCxnSpPr/>
      </xdr:nvCxnSpPr>
      <xdr:spPr>
        <a:xfrm>
          <a:off x="70904100" y="52584985"/>
          <a:ext cx="1190244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406</xdr:col>
      <xdr:colOff>92710</xdr:colOff>
      <xdr:row>302</xdr:row>
      <xdr:rowOff>20616</xdr:rowOff>
    </xdr:from>
    <xdr:to>
      <xdr:col>1100</xdr:col>
      <xdr:colOff>114300</xdr:colOff>
      <xdr:row>302</xdr:row>
      <xdr:rowOff>20616</xdr:rowOff>
    </xdr:to>
    <xdr:cxnSp macro="">
      <xdr:nvCxnSpPr>
        <xdr:cNvPr id="64" name="直線コネクタ 63">
          <a:extLst>
            <a:ext uri="{FF2B5EF4-FFF2-40B4-BE49-F238E27FC236}">
              <a16:creationId xmlns:a16="http://schemas.microsoft.com/office/drawing/2014/main" id="{94B0C44E-1A86-AC76-63EF-568F74D448DD}"/>
            </a:ext>
          </a:extLst>
        </xdr:cNvPr>
        <xdr:cNvCxnSpPr/>
      </xdr:nvCxnSpPr>
      <xdr:spPr>
        <a:xfrm>
          <a:off x="70882510" y="51798516"/>
          <a:ext cx="119007890" cy="0"/>
        </a:xfrm>
        <a:prstGeom prst="line">
          <a:avLst/>
        </a:prstGeom>
        <a:ln>
          <a:solidFill>
            <a:srgbClr val="33CC33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407</xdr:col>
      <xdr:colOff>0</xdr:colOff>
      <xdr:row>311</xdr:row>
      <xdr:rowOff>92279</xdr:rowOff>
    </xdr:from>
    <xdr:to>
      <xdr:col>1101</xdr:col>
      <xdr:colOff>9525</xdr:colOff>
      <xdr:row>311</xdr:row>
      <xdr:rowOff>107633</xdr:rowOff>
    </xdr:to>
    <xdr:cxnSp macro="">
      <xdr:nvCxnSpPr>
        <xdr:cNvPr id="65" name="直線コネクタ 64">
          <a:extLst>
            <a:ext uri="{FF2B5EF4-FFF2-40B4-BE49-F238E27FC236}">
              <a16:creationId xmlns:a16="http://schemas.microsoft.com/office/drawing/2014/main" id="{D0A6E0F0-6BBB-6C0F-963F-981B91F399E0}"/>
            </a:ext>
          </a:extLst>
        </xdr:cNvPr>
        <xdr:cNvCxnSpPr>
          <a:endCxn id="598" idx="1"/>
        </xdr:cNvCxnSpPr>
      </xdr:nvCxnSpPr>
      <xdr:spPr>
        <a:xfrm>
          <a:off x="70961250" y="53413229"/>
          <a:ext cx="118995825" cy="15354"/>
        </a:xfrm>
        <a:prstGeom prst="line">
          <a:avLst/>
        </a:prstGeom>
        <a:ln>
          <a:solidFill>
            <a:schemeClr val="accent1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407</xdr:col>
      <xdr:colOff>38100</xdr:colOff>
      <xdr:row>274</xdr:row>
      <xdr:rowOff>16057</xdr:rowOff>
    </xdr:from>
    <xdr:to>
      <xdr:col>1109</xdr:col>
      <xdr:colOff>152400</xdr:colOff>
      <xdr:row>274</xdr:row>
      <xdr:rowOff>16057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5E9E2B44-77CB-608B-844C-37EB210028D9}"/>
            </a:ext>
          </a:extLst>
        </xdr:cNvPr>
        <xdr:cNvCxnSpPr/>
      </xdr:nvCxnSpPr>
      <xdr:spPr>
        <a:xfrm>
          <a:off x="70999350" y="46993357"/>
          <a:ext cx="1204722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406</xdr:col>
      <xdr:colOff>114300</xdr:colOff>
      <xdr:row>269</xdr:row>
      <xdr:rowOff>111670</xdr:rowOff>
    </xdr:from>
    <xdr:to>
      <xdr:col>1110</xdr:col>
      <xdr:colOff>0</xdr:colOff>
      <xdr:row>269</xdr:row>
      <xdr:rowOff>111670</xdr:rowOff>
    </xdr:to>
    <xdr:cxnSp macro="">
      <xdr:nvCxnSpPr>
        <xdr:cNvPr id="67" name="直線コネクタ 66">
          <a:extLst>
            <a:ext uri="{FF2B5EF4-FFF2-40B4-BE49-F238E27FC236}">
              <a16:creationId xmlns:a16="http://schemas.microsoft.com/office/drawing/2014/main" id="{239C9718-83E4-D199-A519-CD29EE9EFF44}"/>
            </a:ext>
          </a:extLst>
        </xdr:cNvPr>
        <xdr:cNvCxnSpPr/>
      </xdr:nvCxnSpPr>
      <xdr:spPr>
        <a:xfrm>
          <a:off x="70904100" y="46231720"/>
          <a:ext cx="120586500" cy="0"/>
        </a:xfrm>
        <a:prstGeom prst="line">
          <a:avLst/>
        </a:prstGeom>
        <a:ln>
          <a:solidFill>
            <a:srgbClr val="33CC33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406</xdr:col>
      <xdr:colOff>130810</xdr:colOff>
      <xdr:row>278</xdr:row>
      <xdr:rowOff>112214</xdr:rowOff>
    </xdr:from>
    <xdr:to>
      <xdr:col>1110</xdr:col>
      <xdr:colOff>0</xdr:colOff>
      <xdr:row>278</xdr:row>
      <xdr:rowOff>112214</xdr:rowOff>
    </xdr:to>
    <xdr:cxnSp macro="">
      <xdr:nvCxnSpPr>
        <xdr:cNvPr id="68" name="直線コネクタ 67">
          <a:extLst>
            <a:ext uri="{FF2B5EF4-FFF2-40B4-BE49-F238E27FC236}">
              <a16:creationId xmlns:a16="http://schemas.microsoft.com/office/drawing/2014/main" id="{E133764C-B3CC-AC9B-87A0-726B6BF612B4}"/>
            </a:ext>
          </a:extLst>
        </xdr:cNvPr>
        <xdr:cNvCxnSpPr/>
      </xdr:nvCxnSpPr>
      <xdr:spPr>
        <a:xfrm>
          <a:off x="70920610" y="47775314"/>
          <a:ext cx="120569990" cy="0"/>
        </a:xfrm>
        <a:prstGeom prst="line">
          <a:avLst/>
        </a:prstGeom>
        <a:ln>
          <a:solidFill>
            <a:schemeClr val="accent1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406</xdr:col>
      <xdr:colOff>152400</xdr:colOff>
      <xdr:row>238</xdr:row>
      <xdr:rowOff>56062</xdr:rowOff>
    </xdr:from>
    <xdr:to>
      <xdr:col>1110</xdr:col>
      <xdr:colOff>0</xdr:colOff>
      <xdr:row>238</xdr:row>
      <xdr:rowOff>56062</xdr:rowOff>
    </xdr:to>
    <xdr:cxnSp macro="">
      <xdr:nvCxnSpPr>
        <xdr:cNvPr id="69" name="直線コネクタ 68">
          <a:extLst>
            <a:ext uri="{FF2B5EF4-FFF2-40B4-BE49-F238E27FC236}">
              <a16:creationId xmlns:a16="http://schemas.microsoft.com/office/drawing/2014/main" id="{10BDBA81-590D-57F8-4449-A46C475EAF0E}"/>
            </a:ext>
          </a:extLst>
        </xdr:cNvPr>
        <xdr:cNvCxnSpPr/>
      </xdr:nvCxnSpPr>
      <xdr:spPr>
        <a:xfrm>
          <a:off x="70942200" y="40861162"/>
          <a:ext cx="1205484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406</xdr:col>
      <xdr:colOff>135890</xdr:colOff>
      <xdr:row>242</xdr:row>
      <xdr:rowOff>165086</xdr:rowOff>
    </xdr:from>
    <xdr:to>
      <xdr:col>1109</xdr:col>
      <xdr:colOff>0</xdr:colOff>
      <xdr:row>242</xdr:row>
      <xdr:rowOff>165086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04DCB7CF-6615-7C7A-2959-61F78C12F7C9}"/>
            </a:ext>
          </a:extLst>
        </xdr:cNvPr>
        <xdr:cNvCxnSpPr/>
      </xdr:nvCxnSpPr>
      <xdr:spPr>
        <a:xfrm>
          <a:off x="70925690" y="41655986"/>
          <a:ext cx="120393460" cy="0"/>
        </a:xfrm>
        <a:prstGeom prst="line">
          <a:avLst/>
        </a:prstGeom>
        <a:ln>
          <a:solidFill>
            <a:schemeClr val="accent1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930</xdr:col>
      <xdr:colOff>45086</xdr:colOff>
      <xdr:row>224</xdr:row>
      <xdr:rowOff>55880</xdr:rowOff>
    </xdr:from>
    <xdr:to>
      <xdr:col>930</xdr:col>
      <xdr:colOff>45086</xdr:colOff>
      <xdr:row>372</xdr:row>
      <xdr:rowOff>132080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C53BD828-99C7-4F9D-837E-F8D3DC092F44}"/>
            </a:ext>
          </a:extLst>
        </xdr:cNvPr>
        <xdr:cNvCxnSpPr/>
      </xdr:nvCxnSpPr>
      <xdr:spPr>
        <a:xfrm flipV="1">
          <a:off x="160674686" y="38460680"/>
          <a:ext cx="0" cy="2545080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406</xdr:col>
      <xdr:colOff>130810</xdr:colOff>
      <xdr:row>233</xdr:row>
      <xdr:rowOff>104685</xdr:rowOff>
    </xdr:from>
    <xdr:to>
      <xdr:col>1109</xdr:col>
      <xdr:colOff>0</xdr:colOff>
      <xdr:row>233</xdr:row>
      <xdr:rowOff>104685</xdr:rowOff>
    </xdr:to>
    <xdr:cxnSp macro="">
      <xdr:nvCxnSpPr>
        <xdr:cNvPr id="87" name="直線コネクタ 86">
          <a:extLst>
            <a:ext uri="{FF2B5EF4-FFF2-40B4-BE49-F238E27FC236}">
              <a16:creationId xmlns:a16="http://schemas.microsoft.com/office/drawing/2014/main" id="{7B055873-8452-4676-0DB5-AFBFF3B816ED}"/>
            </a:ext>
          </a:extLst>
        </xdr:cNvPr>
        <xdr:cNvCxnSpPr/>
      </xdr:nvCxnSpPr>
      <xdr:spPr>
        <a:xfrm>
          <a:off x="70920610" y="40052535"/>
          <a:ext cx="120398540" cy="0"/>
        </a:xfrm>
        <a:prstGeom prst="line">
          <a:avLst/>
        </a:prstGeom>
        <a:ln>
          <a:solidFill>
            <a:srgbClr val="33CC33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381</xdr:col>
      <xdr:colOff>29210</xdr:colOff>
      <xdr:row>32</xdr:row>
      <xdr:rowOff>19050</xdr:rowOff>
    </xdr:from>
    <xdr:to>
      <xdr:col>387</xdr:col>
      <xdr:colOff>117475</xdr:colOff>
      <xdr:row>37</xdr:row>
      <xdr:rowOff>133350</xdr:rowOff>
    </xdr:to>
    <xdr:grpSp>
      <xdr:nvGrpSpPr>
        <xdr:cNvPr id="681" name="グループ化 680">
          <a:extLst>
            <a:ext uri="{FF2B5EF4-FFF2-40B4-BE49-F238E27FC236}">
              <a16:creationId xmlns:a16="http://schemas.microsoft.com/office/drawing/2014/main" id="{73ADBB2B-F59F-6AC5-1AF6-E05523CD1DFA}"/>
            </a:ext>
          </a:extLst>
        </xdr:cNvPr>
        <xdr:cNvGrpSpPr/>
      </xdr:nvGrpSpPr>
      <xdr:grpSpPr>
        <a:xfrm>
          <a:off x="68888610" y="5708650"/>
          <a:ext cx="1155065" cy="1003300"/>
          <a:chOff x="171206795" y="5634990"/>
          <a:chExt cx="1184910" cy="956310"/>
        </a:xfrm>
      </xdr:grpSpPr>
      <xdr:cxnSp macro="">
        <xdr:nvCxnSpPr>
          <xdr:cNvPr id="682" name="直線コネクタ 681">
            <a:extLst>
              <a:ext uri="{FF2B5EF4-FFF2-40B4-BE49-F238E27FC236}">
                <a16:creationId xmlns:a16="http://schemas.microsoft.com/office/drawing/2014/main" id="{93A94BF2-ECAE-E178-3D03-B4933523187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22" name="テキスト ボックス 721">
            <a:extLst>
              <a:ext uri="{FF2B5EF4-FFF2-40B4-BE49-F238E27FC236}">
                <a16:creationId xmlns:a16="http://schemas.microsoft.com/office/drawing/2014/main" id="{FD6666C9-9EF8-117B-DB96-AEC37F4A51AA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411</xdr:col>
      <xdr:colOff>156210</xdr:colOff>
      <xdr:row>32</xdr:row>
      <xdr:rowOff>19050</xdr:rowOff>
    </xdr:from>
    <xdr:to>
      <xdr:col>418</xdr:col>
      <xdr:colOff>66675</xdr:colOff>
      <xdr:row>37</xdr:row>
      <xdr:rowOff>133350</xdr:rowOff>
    </xdr:to>
    <xdr:grpSp>
      <xdr:nvGrpSpPr>
        <xdr:cNvPr id="723" name="グループ化 722">
          <a:extLst>
            <a:ext uri="{FF2B5EF4-FFF2-40B4-BE49-F238E27FC236}">
              <a16:creationId xmlns:a16="http://schemas.microsoft.com/office/drawing/2014/main" id="{CCDE47F9-9327-3F62-E9CF-F75B9208654D}"/>
            </a:ext>
          </a:extLst>
        </xdr:cNvPr>
        <xdr:cNvGrpSpPr/>
      </xdr:nvGrpSpPr>
      <xdr:grpSpPr>
        <a:xfrm>
          <a:off x="74349610" y="5708650"/>
          <a:ext cx="1155065" cy="1003300"/>
          <a:chOff x="171206795" y="5634990"/>
          <a:chExt cx="1184910" cy="956310"/>
        </a:xfrm>
      </xdr:grpSpPr>
      <xdr:cxnSp macro="">
        <xdr:nvCxnSpPr>
          <xdr:cNvPr id="724" name="直線コネクタ 723">
            <a:extLst>
              <a:ext uri="{FF2B5EF4-FFF2-40B4-BE49-F238E27FC236}">
                <a16:creationId xmlns:a16="http://schemas.microsoft.com/office/drawing/2014/main" id="{B3B464E5-A830-DB6A-F48C-B307A2C0FE4A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25" name="テキスト ボックス 724">
            <a:extLst>
              <a:ext uri="{FF2B5EF4-FFF2-40B4-BE49-F238E27FC236}">
                <a16:creationId xmlns:a16="http://schemas.microsoft.com/office/drawing/2014/main" id="{71E8B3B9-0466-4CCB-1674-03E75DDB6167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442</xdr:col>
      <xdr:colOff>118110</xdr:colOff>
      <xdr:row>32</xdr:row>
      <xdr:rowOff>133350</xdr:rowOff>
    </xdr:from>
    <xdr:to>
      <xdr:col>449</xdr:col>
      <xdr:colOff>28575</xdr:colOff>
      <xdr:row>38</xdr:row>
      <xdr:rowOff>82550</xdr:rowOff>
    </xdr:to>
    <xdr:grpSp>
      <xdr:nvGrpSpPr>
        <xdr:cNvPr id="726" name="グループ化 725">
          <a:extLst>
            <a:ext uri="{FF2B5EF4-FFF2-40B4-BE49-F238E27FC236}">
              <a16:creationId xmlns:a16="http://schemas.microsoft.com/office/drawing/2014/main" id="{4AD3D711-C320-49F1-C1F2-CEA32821E9FE}"/>
            </a:ext>
          </a:extLst>
        </xdr:cNvPr>
        <xdr:cNvGrpSpPr/>
      </xdr:nvGrpSpPr>
      <xdr:grpSpPr>
        <a:xfrm>
          <a:off x="79823310" y="5822950"/>
          <a:ext cx="1155065" cy="1016000"/>
          <a:chOff x="171206795" y="5634990"/>
          <a:chExt cx="1184910" cy="956310"/>
        </a:xfrm>
      </xdr:grpSpPr>
      <xdr:cxnSp macro="">
        <xdr:nvCxnSpPr>
          <xdr:cNvPr id="727" name="直線コネクタ 726">
            <a:extLst>
              <a:ext uri="{FF2B5EF4-FFF2-40B4-BE49-F238E27FC236}">
                <a16:creationId xmlns:a16="http://schemas.microsoft.com/office/drawing/2014/main" id="{E229BFC3-EF49-C572-65AE-A288CE54FC6A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28" name="テキスト ボックス 727">
            <a:extLst>
              <a:ext uri="{FF2B5EF4-FFF2-40B4-BE49-F238E27FC236}">
                <a16:creationId xmlns:a16="http://schemas.microsoft.com/office/drawing/2014/main" id="{3A3CB504-EC2F-A4FD-F40E-6DEBC0FA4C74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381</xdr:col>
      <xdr:colOff>29210</xdr:colOff>
      <xdr:row>68</xdr:row>
      <xdr:rowOff>69850</xdr:rowOff>
    </xdr:from>
    <xdr:to>
      <xdr:col>387</xdr:col>
      <xdr:colOff>117475</xdr:colOff>
      <xdr:row>74</xdr:row>
      <xdr:rowOff>19050</xdr:rowOff>
    </xdr:to>
    <xdr:grpSp>
      <xdr:nvGrpSpPr>
        <xdr:cNvPr id="729" name="グループ化 728">
          <a:extLst>
            <a:ext uri="{FF2B5EF4-FFF2-40B4-BE49-F238E27FC236}">
              <a16:creationId xmlns:a16="http://schemas.microsoft.com/office/drawing/2014/main" id="{A19C2057-8007-AB1A-CDA2-480C4EADF3C6}"/>
            </a:ext>
          </a:extLst>
        </xdr:cNvPr>
        <xdr:cNvGrpSpPr/>
      </xdr:nvGrpSpPr>
      <xdr:grpSpPr>
        <a:xfrm>
          <a:off x="68888610" y="12160250"/>
          <a:ext cx="1155065" cy="1016000"/>
          <a:chOff x="171206795" y="5634990"/>
          <a:chExt cx="1184910" cy="956310"/>
        </a:xfrm>
      </xdr:grpSpPr>
      <xdr:cxnSp macro="">
        <xdr:nvCxnSpPr>
          <xdr:cNvPr id="730" name="直線コネクタ 729">
            <a:extLst>
              <a:ext uri="{FF2B5EF4-FFF2-40B4-BE49-F238E27FC236}">
                <a16:creationId xmlns:a16="http://schemas.microsoft.com/office/drawing/2014/main" id="{106F19E0-6BEE-0B9A-2F4D-4D181E3692F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31" name="テキスト ボックス 730">
            <a:extLst>
              <a:ext uri="{FF2B5EF4-FFF2-40B4-BE49-F238E27FC236}">
                <a16:creationId xmlns:a16="http://schemas.microsoft.com/office/drawing/2014/main" id="{49B77583-4F00-2CC1-FD55-9A264917000D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411</xdr:col>
      <xdr:colOff>156210</xdr:colOff>
      <xdr:row>68</xdr:row>
      <xdr:rowOff>69850</xdr:rowOff>
    </xdr:from>
    <xdr:to>
      <xdr:col>418</xdr:col>
      <xdr:colOff>66675</xdr:colOff>
      <xdr:row>74</xdr:row>
      <xdr:rowOff>19050</xdr:rowOff>
    </xdr:to>
    <xdr:grpSp>
      <xdr:nvGrpSpPr>
        <xdr:cNvPr id="732" name="グループ化 731">
          <a:extLst>
            <a:ext uri="{FF2B5EF4-FFF2-40B4-BE49-F238E27FC236}">
              <a16:creationId xmlns:a16="http://schemas.microsoft.com/office/drawing/2014/main" id="{6CDE5178-6B3C-1610-8A50-32ECA4BC69D7}"/>
            </a:ext>
          </a:extLst>
        </xdr:cNvPr>
        <xdr:cNvGrpSpPr/>
      </xdr:nvGrpSpPr>
      <xdr:grpSpPr>
        <a:xfrm>
          <a:off x="74349610" y="12160250"/>
          <a:ext cx="1155065" cy="1016000"/>
          <a:chOff x="171206795" y="5634990"/>
          <a:chExt cx="1184910" cy="956310"/>
        </a:xfrm>
      </xdr:grpSpPr>
      <xdr:cxnSp macro="">
        <xdr:nvCxnSpPr>
          <xdr:cNvPr id="733" name="直線コネクタ 732">
            <a:extLst>
              <a:ext uri="{FF2B5EF4-FFF2-40B4-BE49-F238E27FC236}">
                <a16:creationId xmlns:a16="http://schemas.microsoft.com/office/drawing/2014/main" id="{84841FFB-CB9B-6CCF-692F-F8C259C8CE6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34" name="テキスト ボックス 733">
            <a:extLst>
              <a:ext uri="{FF2B5EF4-FFF2-40B4-BE49-F238E27FC236}">
                <a16:creationId xmlns:a16="http://schemas.microsoft.com/office/drawing/2014/main" id="{2C7A9B29-AFFD-414F-A9A2-B71A53709837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381</xdr:col>
      <xdr:colOff>29210</xdr:colOff>
      <xdr:row>104</xdr:row>
      <xdr:rowOff>120650</xdr:rowOff>
    </xdr:from>
    <xdr:to>
      <xdr:col>387</xdr:col>
      <xdr:colOff>117475</xdr:colOff>
      <xdr:row>110</xdr:row>
      <xdr:rowOff>69850</xdr:rowOff>
    </xdr:to>
    <xdr:grpSp>
      <xdr:nvGrpSpPr>
        <xdr:cNvPr id="738" name="グループ化 737">
          <a:extLst>
            <a:ext uri="{FF2B5EF4-FFF2-40B4-BE49-F238E27FC236}">
              <a16:creationId xmlns:a16="http://schemas.microsoft.com/office/drawing/2014/main" id="{ABAECCAD-C283-0352-2D55-4332DA4DAE19}"/>
            </a:ext>
          </a:extLst>
        </xdr:cNvPr>
        <xdr:cNvGrpSpPr/>
      </xdr:nvGrpSpPr>
      <xdr:grpSpPr>
        <a:xfrm>
          <a:off x="68888610" y="18611850"/>
          <a:ext cx="1155065" cy="1016000"/>
          <a:chOff x="171206795" y="5634990"/>
          <a:chExt cx="1184910" cy="956310"/>
        </a:xfrm>
      </xdr:grpSpPr>
      <xdr:cxnSp macro="">
        <xdr:nvCxnSpPr>
          <xdr:cNvPr id="739" name="直線コネクタ 738">
            <a:extLst>
              <a:ext uri="{FF2B5EF4-FFF2-40B4-BE49-F238E27FC236}">
                <a16:creationId xmlns:a16="http://schemas.microsoft.com/office/drawing/2014/main" id="{EB10389B-02AC-F30A-7A5B-82E596640B57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40" name="テキスト ボックス 739">
            <a:extLst>
              <a:ext uri="{FF2B5EF4-FFF2-40B4-BE49-F238E27FC236}">
                <a16:creationId xmlns:a16="http://schemas.microsoft.com/office/drawing/2014/main" id="{C181E97D-40AD-E785-C9D4-6A11467B0594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411</xdr:col>
      <xdr:colOff>156210</xdr:colOff>
      <xdr:row>104</xdr:row>
      <xdr:rowOff>120650</xdr:rowOff>
    </xdr:from>
    <xdr:to>
      <xdr:col>418</xdr:col>
      <xdr:colOff>66675</xdr:colOff>
      <xdr:row>110</xdr:row>
      <xdr:rowOff>69850</xdr:rowOff>
    </xdr:to>
    <xdr:grpSp>
      <xdr:nvGrpSpPr>
        <xdr:cNvPr id="741" name="グループ化 740">
          <a:extLst>
            <a:ext uri="{FF2B5EF4-FFF2-40B4-BE49-F238E27FC236}">
              <a16:creationId xmlns:a16="http://schemas.microsoft.com/office/drawing/2014/main" id="{E8CAF9F7-59A9-2C4F-DAF1-5D9B27B4889E}"/>
            </a:ext>
          </a:extLst>
        </xdr:cNvPr>
        <xdr:cNvGrpSpPr/>
      </xdr:nvGrpSpPr>
      <xdr:grpSpPr>
        <a:xfrm>
          <a:off x="74349610" y="18611850"/>
          <a:ext cx="1155065" cy="1016000"/>
          <a:chOff x="171206795" y="5634990"/>
          <a:chExt cx="1184910" cy="956310"/>
        </a:xfrm>
      </xdr:grpSpPr>
      <xdr:cxnSp macro="">
        <xdr:nvCxnSpPr>
          <xdr:cNvPr id="742" name="直線コネクタ 741">
            <a:extLst>
              <a:ext uri="{FF2B5EF4-FFF2-40B4-BE49-F238E27FC236}">
                <a16:creationId xmlns:a16="http://schemas.microsoft.com/office/drawing/2014/main" id="{097CC7DF-9EF5-1C3D-20B2-DEC99BDE9345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43" name="テキスト ボックス 742">
            <a:extLst>
              <a:ext uri="{FF2B5EF4-FFF2-40B4-BE49-F238E27FC236}">
                <a16:creationId xmlns:a16="http://schemas.microsoft.com/office/drawing/2014/main" id="{E4A2905D-9F28-EC5A-BED1-10BC65E7E571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381</xdr:col>
      <xdr:colOff>29210</xdr:colOff>
      <xdr:row>139</xdr:row>
      <xdr:rowOff>6350</xdr:rowOff>
    </xdr:from>
    <xdr:to>
      <xdr:col>387</xdr:col>
      <xdr:colOff>117475</xdr:colOff>
      <xdr:row>144</xdr:row>
      <xdr:rowOff>120650</xdr:rowOff>
    </xdr:to>
    <xdr:grpSp>
      <xdr:nvGrpSpPr>
        <xdr:cNvPr id="747" name="グループ化 746">
          <a:extLst>
            <a:ext uri="{FF2B5EF4-FFF2-40B4-BE49-F238E27FC236}">
              <a16:creationId xmlns:a16="http://schemas.microsoft.com/office/drawing/2014/main" id="{980DB258-DEE4-1B5D-13B5-37A3EB30FC0D}"/>
            </a:ext>
          </a:extLst>
        </xdr:cNvPr>
        <xdr:cNvGrpSpPr/>
      </xdr:nvGrpSpPr>
      <xdr:grpSpPr>
        <a:xfrm>
          <a:off x="68888610" y="24720550"/>
          <a:ext cx="1155065" cy="1003300"/>
          <a:chOff x="171206795" y="5634990"/>
          <a:chExt cx="1184910" cy="956310"/>
        </a:xfrm>
      </xdr:grpSpPr>
      <xdr:cxnSp macro="">
        <xdr:nvCxnSpPr>
          <xdr:cNvPr id="748" name="直線コネクタ 747">
            <a:extLst>
              <a:ext uri="{FF2B5EF4-FFF2-40B4-BE49-F238E27FC236}">
                <a16:creationId xmlns:a16="http://schemas.microsoft.com/office/drawing/2014/main" id="{3F2ABE7E-947B-316C-9993-3DB9DB41FDC3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49" name="テキスト ボックス 748">
            <a:extLst>
              <a:ext uri="{FF2B5EF4-FFF2-40B4-BE49-F238E27FC236}">
                <a16:creationId xmlns:a16="http://schemas.microsoft.com/office/drawing/2014/main" id="{0BA28FCE-5FBC-4F7D-08A7-DC432B4EC212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411</xdr:col>
      <xdr:colOff>156210</xdr:colOff>
      <xdr:row>139</xdr:row>
      <xdr:rowOff>6350</xdr:rowOff>
    </xdr:from>
    <xdr:to>
      <xdr:col>418</xdr:col>
      <xdr:colOff>66675</xdr:colOff>
      <xdr:row>144</xdr:row>
      <xdr:rowOff>120650</xdr:rowOff>
    </xdr:to>
    <xdr:grpSp>
      <xdr:nvGrpSpPr>
        <xdr:cNvPr id="750" name="グループ化 749">
          <a:extLst>
            <a:ext uri="{FF2B5EF4-FFF2-40B4-BE49-F238E27FC236}">
              <a16:creationId xmlns:a16="http://schemas.microsoft.com/office/drawing/2014/main" id="{C2732CD0-660C-86D6-1158-4CB6D60B4389}"/>
            </a:ext>
          </a:extLst>
        </xdr:cNvPr>
        <xdr:cNvGrpSpPr/>
      </xdr:nvGrpSpPr>
      <xdr:grpSpPr>
        <a:xfrm>
          <a:off x="74349610" y="24720550"/>
          <a:ext cx="1155065" cy="1003300"/>
          <a:chOff x="171206795" y="5634990"/>
          <a:chExt cx="1184910" cy="956310"/>
        </a:xfrm>
      </xdr:grpSpPr>
      <xdr:cxnSp macro="">
        <xdr:nvCxnSpPr>
          <xdr:cNvPr id="751" name="直線コネクタ 750">
            <a:extLst>
              <a:ext uri="{FF2B5EF4-FFF2-40B4-BE49-F238E27FC236}">
                <a16:creationId xmlns:a16="http://schemas.microsoft.com/office/drawing/2014/main" id="{D33C4CAD-E5C2-C45D-DDD0-E4AC30743B2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52" name="テキスト ボックス 751">
            <a:extLst>
              <a:ext uri="{FF2B5EF4-FFF2-40B4-BE49-F238E27FC236}">
                <a16:creationId xmlns:a16="http://schemas.microsoft.com/office/drawing/2014/main" id="{5507405C-B462-363B-E175-62111FE5AAE7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381</xdr:col>
      <xdr:colOff>29210</xdr:colOff>
      <xdr:row>175</xdr:row>
      <xdr:rowOff>6350</xdr:rowOff>
    </xdr:from>
    <xdr:to>
      <xdr:col>387</xdr:col>
      <xdr:colOff>117475</xdr:colOff>
      <xdr:row>180</xdr:row>
      <xdr:rowOff>120650</xdr:rowOff>
    </xdr:to>
    <xdr:grpSp>
      <xdr:nvGrpSpPr>
        <xdr:cNvPr id="756" name="グループ化 755">
          <a:extLst>
            <a:ext uri="{FF2B5EF4-FFF2-40B4-BE49-F238E27FC236}">
              <a16:creationId xmlns:a16="http://schemas.microsoft.com/office/drawing/2014/main" id="{5B5DF151-E827-B274-112C-34490E32E0B7}"/>
            </a:ext>
          </a:extLst>
        </xdr:cNvPr>
        <xdr:cNvGrpSpPr/>
      </xdr:nvGrpSpPr>
      <xdr:grpSpPr>
        <a:xfrm>
          <a:off x="68888610" y="31121350"/>
          <a:ext cx="1155065" cy="1003300"/>
          <a:chOff x="171206795" y="5634990"/>
          <a:chExt cx="1184910" cy="956310"/>
        </a:xfrm>
      </xdr:grpSpPr>
      <xdr:cxnSp macro="">
        <xdr:nvCxnSpPr>
          <xdr:cNvPr id="757" name="直線コネクタ 756">
            <a:extLst>
              <a:ext uri="{FF2B5EF4-FFF2-40B4-BE49-F238E27FC236}">
                <a16:creationId xmlns:a16="http://schemas.microsoft.com/office/drawing/2014/main" id="{6B493D66-23D9-B53D-8D62-92336366C373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58" name="テキスト ボックス 757">
            <a:extLst>
              <a:ext uri="{FF2B5EF4-FFF2-40B4-BE49-F238E27FC236}">
                <a16:creationId xmlns:a16="http://schemas.microsoft.com/office/drawing/2014/main" id="{A2BEDAC9-4046-11C1-67B5-1D5350CD1992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411</xdr:col>
      <xdr:colOff>156210</xdr:colOff>
      <xdr:row>175</xdr:row>
      <xdr:rowOff>6350</xdr:rowOff>
    </xdr:from>
    <xdr:to>
      <xdr:col>418</xdr:col>
      <xdr:colOff>66675</xdr:colOff>
      <xdr:row>180</xdr:row>
      <xdr:rowOff>120650</xdr:rowOff>
    </xdr:to>
    <xdr:grpSp>
      <xdr:nvGrpSpPr>
        <xdr:cNvPr id="759" name="グループ化 758">
          <a:extLst>
            <a:ext uri="{FF2B5EF4-FFF2-40B4-BE49-F238E27FC236}">
              <a16:creationId xmlns:a16="http://schemas.microsoft.com/office/drawing/2014/main" id="{12C4E589-1381-94A7-1EC9-DB34EF1A073E}"/>
            </a:ext>
          </a:extLst>
        </xdr:cNvPr>
        <xdr:cNvGrpSpPr/>
      </xdr:nvGrpSpPr>
      <xdr:grpSpPr>
        <a:xfrm>
          <a:off x="74349610" y="31121350"/>
          <a:ext cx="1155065" cy="1003300"/>
          <a:chOff x="171206795" y="5634990"/>
          <a:chExt cx="1184910" cy="956310"/>
        </a:xfrm>
      </xdr:grpSpPr>
      <xdr:cxnSp macro="">
        <xdr:nvCxnSpPr>
          <xdr:cNvPr id="760" name="直線コネクタ 759">
            <a:extLst>
              <a:ext uri="{FF2B5EF4-FFF2-40B4-BE49-F238E27FC236}">
                <a16:creationId xmlns:a16="http://schemas.microsoft.com/office/drawing/2014/main" id="{63442C0F-E52A-BA7E-D453-8E398F27FEF3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61" name="テキスト ボックス 760">
            <a:extLst>
              <a:ext uri="{FF2B5EF4-FFF2-40B4-BE49-F238E27FC236}">
                <a16:creationId xmlns:a16="http://schemas.microsoft.com/office/drawing/2014/main" id="{C3FE34D0-8563-A155-5B7B-CFA775AEEA99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381</xdr:col>
      <xdr:colOff>29210</xdr:colOff>
      <xdr:row>211</xdr:row>
      <xdr:rowOff>107950</xdr:rowOff>
    </xdr:from>
    <xdr:to>
      <xdr:col>387</xdr:col>
      <xdr:colOff>117475</xdr:colOff>
      <xdr:row>217</xdr:row>
      <xdr:rowOff>57150</xdr:rowOff>
    </xdr:to>
    <xdr:grpSp>
      <xdr:nvGrpSpPr>
        <xdr:cNvPr id="765" name="グループ化 764">
          <a:extLst>
            <a:ext uri="{FF2B5EF4-FFF2-40B4-BE49-F238E27FC236}">
              <a16:creationId xmlns:a16="http://schemas.microsoft.com/office/drawing/2014/main" id="{6464B2BF-A004-A974-A5A0-FC551D61D15B}"/>
            </a:ext>
          </a:extLst>
        </xdr:cNvPr>
        <xdr:cNvGrpSpPr/>
      </xdr:nvGrpSpPr>
      <xdr:grpSpPr>
        <a:xfrm>
          <a:off x="68888610" y="37623750"/>
          <a:ext cx="1155065" cy="1016000"/>
          <a:chOff x="171206795" y="5634990"/>
          <a:chExt cx="1184910" cy="956310"/>
        </a:xfrm>
      </xdr:grpSpPr>
      <xdr:cxnSp macro="">
        <xdr:nvCxnSpPr>
          <xdr:cNvPr id="766" name="直線コネクタ 765">
            <a:extLst>
              <a:ext uri="{FF2B5EF4-FFF2-40B4-BE49-F238E27FC236}">
                <a16:creationId xmlns:a16="http://schemas.microsoft.com/office/drawing/2014/main" id="{55BFAB61-460A-C5BF-29C5-C23D970C93B9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67" name="テキスト ボックス 766">
            <a:extLst>
              <a:ext uri="{FF2B5EF4-FFF2-40B4-BE49-F238E27FC236}">
                <a16:creationId xmlns:a16="http://schemas.microsoft.com/office/drawing/2014/main" id="{DA0450E8-21EB-6E23-C765-0459F7F67E8C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411</xdr:col>
      <xdr:colOff>156210</xdr:colOff>
      <xdr:row>211</xdr:row>
      <xdr:rowOff>107950</xdr:rowOff>
    </xdr:from>
    <xdr:to>
      <xdr:col>418</xdr:col>
      <xdr:colOff>66675</xdr:colOff>
      <xdr:row>217</xdr:row>
      <xdr:rowOff>57150</xdr:rowOff>
    </xdr:to>
    <xdr:grpSp>
      <xdr:nvGrpSpPr>
        <xdr:cNvPr id="768" name="グループ化 767">
          <a:extLst>
            <a:ext uri="{FF2B5EF4-FFF2-40B4-BE49-F238E27FC236}">
              <a16:creationId xmlns:a16="http://schemas.microsoft.com/office/drawing/2014/main" id="{0A5339C3-DC5B-F6A5-EA4E-58FAFA4DFCA8}"/>
            </a:ext>
          </a:extLst>
        </xdr:cNvPr>
        <xdr:cNvGrpSpPr/>
      </xdr:nvGrpSpPr>
      <xdr:grpSpPr>
        <a:xfrm>
          <a:off x="74349610" y="37623750"/>
          <a:ext cx="1155065" cy="1016000"/>
          <a:chOff x="171206795" y="5634990"/>
          <a:chExt cx="1184910" cy="956310"/>
        </a:xfrm>
      </xdr:grpSpPr>
      <xdr:cxnSp macro="">
        <xdr:nvCxnSpPr>
          <xdr:cNvPr id="769" name="直線コネクタ 768">
            <a:extLst>
              <a:ext uri="{FF2B5EF4-FFF2-40B4-BE49-F238E27FC236}">
                <a16:creationId xmlns:a16="http://schemas.microsoft.com/office/drawing/2014/main" id="{379672B2-895D-6E5D-489A-0C860DE4F833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70" name="テキスト ボックス 769">
            <a:extLst>
              <a:ext uri="{FF2B5EF4-FFF2-40B4-BE49-F238E27FC236}">
                <a16:creationId xmlns:a16="http://schemas.microsoft.com/office/drawing/2014/main" id="{797F8166-D19E-B1C3-1592-F63A0C660100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381</xdr:col>
      <xdr:colOff>29210</xdr:colOff>
      <xdr:row>256</xdr:row>
      <xdr:rowOff>6350</xdr:rowOff>
    </xdr:from>
    <xdr:to>
      <xdr:col>387</xdr:col>
      <xdr:colOff>117475</xdr:colOff>
      <xdr:row>261</xdr:row>
      <xdr:rowOff>120650</xdr:rowOff>
    </xdr:to>
    <xdr:grpSp>
      <xdr:nvGrpSpPr>
        <xdr:cNvPr id="774" name="グループ化 773">
          <a:extLst>
            <a:ext uri="{FF2B5EF4-FFF2-40B4-BE49-F238E27FC236}">
              <a16:creationId xmlns:a16="http://schemas.microsoft.com/office/drawing/2014/main" id="{8691BC62-26EC-C5CB-E249-B18635F9DFA7}"/>
            </a:ext>
          </a:extLst>
        </xdr:cNvPr>
        <xdr:cNvGrpSpPr/>
      </xdr:nvGrpSpPr>
      <xdr:grpSpPr>
        <a:xfrm>
          <a:off x="68888610" y="45523150"/>
          <a:ext cx="1155065" cy="1003300"/>
          <a:chOff x="171206795" y="5634990"/>
          <a:chExt cx="1184910" cy="956310"/>
        </a:xfrm>
      </xdr:grpSpPr>
      <xdr:cxnSp macro="">
        <xdr:nvCxnSpPr>
          <xdr:cNvPr id="775" name="直線コネクタ 774">
            <a:extLst>
              <a:ext uri="{FF2B5EF4-FFF2-40B4-BE49-F238E27FC236}">
                <a16:creationId xmlns:a16="http://schemas.microsoft.com/office/drawing/2014/main" id="{075503D6-9368-00A4-AED5-84902FBBB8B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76" name="テキスト ボックス 775">
            <a:extLst>
              <a:ext uri="{FF2B5EF4-FFF2-40B4-BE49-F238E27FC236}">
                <a16:creationId xmlns:a16="http://schemas.microsoft.com/office/drawing/2014/main" id="{FE3A853C-39E9-3B6D-21A5-1D9E2ED2B55B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411</xdr:col>
      <xdr:colOff>156210</xdr:colOff>
      <xdr:row>256</xdr:row>
      <xdr:rowOff>6350</xdr:rowOff>
    </xdr:from>
    <xdr:to>
      <xdr:col>418</xdr:col>
      <xdr:colOff>66675</xdr:colOff>
      <xdr:row>261</xdr:row>
      <xdr:rowOff>120650</xdr:rowOff>
    </xdr:to>
    <xdr:grpSp>
      <xdr:nvGrpSpPr>
        <xdr:cNvPr id="777" name="グループ化 776">
          <a:extLst>
            <a:ext uri="{FF2B5EF4-FFF2-40B4-BE49-F238E27FC236}">
              <a16:creationId xmlns:a16="http://schemas.microsoft.com/office/drawing/2014/main" id="{7F402D82-8398-948E-38C7-0252B4EB707D}"/>
            </a:ext>
          </a:extLst>
        </xdr:cNvPr>
        <xdr:cNvGrpSpPr/>
      </xdr:nvGrpSpPr>
      <xdr:grpSpPr>
        <a:xfrm>
          <a:off x="74349610" y="45523150"/>
          <a:ext cx="1155065" cy="1003300"/>
          <a:chOff x="171206795" y="5634990"/>
          <a:chExt cx="1184910" cy="956310"/>
        </a:xfrm>
      </xdr:grpSpPr>
      <xdr:cxnSp macro="">
        <xdr:nvCxnSpPr>
          <xdr:cNvPr id="778" name="直線コネクタ 777">
            <a:extLst>
              <a:ext uri="{FF2B5EF4-FFF2-40B4-BE49-F238E27FC236}">
                <a16:creationId xmlns:a16="http://schemas.microsoft.com/office/drawing/2014/main" id="{8F98C5FA-32A1-2970-6232-194F8CB9C517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79" name="テキスト ボックス 778">
            <a:extLst>
              <a:ext uri="{FF2B5EF4-FFF2-40B4-BE49-F238E27FC236}">
                <a16:creationId xmlns:a16="http://schemas.microsoft.com/office/drawing/2014/main" id="{F0EA7BF3-A8F3-E11B-3CCC-54BCD23CD0EE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381</xdr:col>
      <xdr:colOff>29210</xdr:colOff>
      <xdr:row>292</xdr:row>
      <xdr:rowOff>133350</xdr:rowOff>
    </xdr:from>
    <xdr:to>
      <xdr:col>387</xdr:col>
      <xdr:colOff>117475</xdr:colOff>
      <xdr:row>298</xdr:row>
      <xdr:rowOff>82550</xdr:rowOff>
    </xdr:to>
    <xdr:grpSp>
      <xdr:nvGrpSpPr>
        <xdr:cNvPr id="783" name="グループ化 782">
          <a:extLst>
            <a:ext uri="{FF2B5EF4-FFF2-40B4-BE49-F238E27FC236}">
              <a16:creationId xmlns:a16="http://schemas.microsoft.com/office/drawing/2014/main" id="{2257AAD1-2A53-12CA-9C5D-9E572A7EAFB3}"/>
            </a:ext>
          </a:extLst>
        </xdr:cNvPr>
        <xdr:cNvGrpSpPr/>
      </xdr:nvGrpSpPr>
      <xdr:grpSpPr>
        <a:xfrm>
          <a:off x="68888610" y="52050950"/>
          <a:ext cx="1155065" cy="1016000"/>
          <a:chOff x="171206795" y="5634990"/>
          <a:chExt cx="1184910" cy="956310"/>
        </a:xfrm>
      </xdr:grpSpPr>
      <xdr:cxnSp macro="">
        <xdr:nvCxnSpPr>
          <xdr:cNvPr id="784" name="直線コネクタ 783">
            <a:extLst>
              <a:ext uri="{FF2B5EF4-FFF2-40B4-BE49-F238E27FC236}">
                <a16:creationId xmlns:a16="http://schemas.microsoft.com/office/drawing/2014/main" id="{91E99F4E-A9CD-D596-5384-D46F98C222A8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85" name="テキスト ボックス 784">
            <a:extLst>
              <a:ext uri="{FF2B5EF4-FFF2-40B4-BE49-F238E27FC236}">
                <a16:creationId xmlns:a16="http://schemas.microsoft.com/office/drawing/2014/main" id="{8337AAD9-B1B8-1B8A-AF63-3593E0122D9E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411</xdr:col>
      <xdr:colOff>156210</xdr:colOff>
      <xdr:row>292</xdr:row>
      <xdr:rowOff>133350</xdr:rowOff>
    </xdr:from>
    <xdr:to>
      <xdr:col>418</xdr:col>
      <xdr:colOff>66675</xdr:colOff>
      <xdr:row>298</xdr:row>
      <xdr:rowOff>82550</xdr:rowOff>
    </xdr:to>
    <xdr:grpSp>
      <xdr:nvGrpSpPr>
        <xdr:cNvPr id="786" name="グループ化 785">
          <a:extLst>
            <a:ext uri="{FF2B5EF4-FFF2-40B4-BE49-F238E27FC236}">
              <a16:creationId xmlns:a16="http://schemas.microsoft.com/office/drawing/2014/main" id="{4037D340-08D9-05A1-8CF6-1233F613C261}"/>
            </a:ext>
          </a:extLst>
        </xdr:cNvPr>
        <xdr:cNvGrpSpPr/>
      </xdr:nvGrpSpPr>
      <xdr:grpSpPr>
        <a:xfrm>
          <a:off x="74349610" y="52050950"/>
          <a:ext cx="1155065" cy="1016000"/>
          <a:chOff x="171206795" y="5634990"/>
          <a:chExt cx="1184910" cy="956310"/>
        </a:xfrm>
      </xdr:grpSpPr>
      <xdr:cxnSp macro="">
        <xdr:nvCxnSpPr>
          <xdr:cNvPr id="787" name="直線コネクタ 786">
            <a:extLst>
              <a:ext uri="{FF2B5EF4-FFF2-40B4-BE49-F238E27FC236}">
                <a16:creationId xmlns:a16="http://schemas.microsoft.com/office/drawing/2014/main" id="{1F18AD65-71AA-2C7D-8277-D57F8846BEB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88" name="テキスト ボックス 787">
            <a:extLst>
              <a:ext uri="{FF2B5EF4-FFF2-40B4-BE49-F238E27FC236}">
                <a16:creationId xmlns:a16="http://schemas.microsoft.com/office/drawing/2014/main" id="{A64E9FEB-6E5D-AB3F-2067-20FC95404883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381</xdr:col>
      <xdr:colOff>29210</xdr:colOff>
      <xdr:row>325</xdr:row>
      <xdr:rowOff>120650</xdr:rowOff>
    </xdr:from>
    <xdr:to>
      <xdr:col>387</xdr:col>
      <xdr:colOff>117475</xdr:colOff>
      <xdr:row>331</xdr:row>
      <xdr:rowOff>69850</xdr:rowOff>
    </xdr:to>
    <xdr:grpSp>
      <xdr:nvGrpSpPr>
        <xdr:cNvPr id="792" name="グループ化 791">
          <a:extLst>
            <a:ext uri="{FF2B5EF4-FFF2-40B4-BE49-F238E27FC236}">
              <a16:creationId xmlns:a16="http://schemas.microsoft.com/office/drawing/2014/main" id="{E43A0D06-45B7-AE73-005D-507CFF6CEB0D}"/>
            </a:ext>
          </a:extLst>
        </xdr:cNvPr>
        <xdr:cNvGrpSpPr/>
      </xdr:nvGrpSpPr>
      <xdr:grpSpPr>
        <a:xfrm>
          <a:off x="68888610" y="57905650"/>
          <a:ext cx="1155065" cy="1016000"/>
          <a:chOff x="171206795" y="5634990"/>
          <a:chExt cx="1184910" cy="956310"/>
        </a:xfrm>
      </xdr:grpSpPr>
      <xdr:cxnSp macro="">
        <xdr:nvCxnSpPr>
          <xdr:cNvPr id="793" name="直線コネクタ 792">
            <a:extLst>
              <a:ext uri="{FF2B5EF4-FFF2-40B4-BE49-F238E27FC236}">
                <a16:creationId xmlns:a16="http://schemas.microsoft.com/office/drawing/2014/main" id="{52D9AEB8-6BEC-1E10-7388-2364A24A5557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94" name="テキスト ボックス 793">
            <a:extLst>
              <a:ext uri="{FF2B5EF4-FFF2-40B4-BE49-F238E27FC236}">
                <a16:creationId xmlns:a16="http://schemas.microsoft.com/office/drawing/2014/main" id="{F49E6486-8588-1AF5-0E3F-F74EB7F2ACFA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411</xdr:col>
      <xdr:colOff>156210</xdr:colOff>
      <xdr:row>325</xdr:row>
      <xdr:rowOff>120650</xdr:rowOff>
    </xdr:from>
    <xdr:to>
      <xdr:col>418</xdr:col>
      <xdr:colOff>66675</xdr:colOff>
      <xdr:row>331</xdr:row>
      <xdr:rowOff>69850</xdr:rowOff>
    </xdr:to>
    <xdr:grpSp>
      <xdr:nvGrpSpPr>
        <xdr:cNvPr id="795" name="グループ化 794">
          <a:extLst>
            <a:ext uri="{FF2B5EF4-FFF2-40B4-BE49-F238E27FC236}">
              <a16:creationId xmlns:a16="http://schemas.microsoft.com/office/drawing/2014/main" id="{3C12EF94-D0A7-BF8A-5383-FB745657DB95}"/>
            </a:ext>
          </a:extLst>
        </xdr:cNvPr>
        <xdr:cNvGrpSpPr/>
      </xdr:nvGrpSpPr>
      <xdr:grpSpPr>
        <a:xfrm>
          <a:off x="74349610" y="57905650"/>
          <a:ext cx="1155065" cy="1016000"/>
          <a:chOff x="171206795" y="5634990"/>
          <a:chExt cx="1184910" cy="956310"/>
        </a:xfrm>
      </xdr:grpSpPr>
      <xdr:cxnSp macro="">
        <xdr:nvCxnSpPr>
          <xdr:cNvPr id="796" name="直線コネクタ 795">
            <a:extLst>
              <a:ext uri="{FF2B5EF4-FFF2-40B4-BE49-F238E27FC236}">
                <a16:creationId xmlns:a16="http://schemas.microsoft.com/office/drawing/2014/main" id="{78D979F8-F737-A4A2-61F4-20B319F06DF6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97" name="テキスト ボックス 796">
            <a:extLst>
              <a:ext uri="{FF2B5EF4-FFF2-40B4-BE49-F238E27FC236}">
                <a16:creationId xmlns:a16="http://schemas.microsoft.com/office/drawing/2014/main" id="{AEE33D65-E3D8-287A-DA05-8C92DEB4004E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381</xdr:col>
      <xdr:colOff>29210</xdr:colOff>
      <xdr:row>359</xdr:row>
      <xdr:rowOff>19050</xdr:rowOff>
    </xdr:from>
    <xdr:to>
      <xdr:col>387</xdr:col>
      <xdr:colOff>117475</xdr:colOff>
      <xdr:row>364</xdr:row>
      <xdr:rowOff>133350</xdr:rowOff>
    </xdr:to>
    <xdr:grpSp>
      <xdr:nvGrpSpPr>
        <xdr:cNvPr id="801" name="グループ化 800">
          <a:extLst>
            <a:ext uri="{FF2B5EF4-FFF2-40B4-BE49-F238E27FC236}">
              <a16:creationId xmlns:a16="http://schemas.microsoft.com/office/drawing/2014/main" id="{D05EAEE7-61A4-C1C7-B4E8-E3AE40A1664D}"/>
            </a:ext>
          </a:extLst>
        </xdr:cNvPr>
        <xdr:cNvGrpSpPr/>
      </xdr:nvGrpSpPr>
      <xdr:grpSpPr>
        <a:xfrm>
          <a:off x="68888610" y="63849250"/>
          <a:ext cx="1155065" cy="1003300"/>
          <a:chOff x="171206795" y="5634990"/>
          <a:chExt cx="1184910" cy="956310"/>
        </a:xfrm>
      </xdr:grpSpPr>
      <xdr:cxnSp macro="">
        <xdr:nvCxnSpPr>
          <xdr:cNvPr id="802" name="直線コネクタ 801">
            <a:extLst>
              <a:ext uri="{FF2B5EF4-FFF2-40B4-BE49-F238E27FC236}">
                <a16:creationId xmlns:a16="http://schemas.microsoft.com/office/drawing/2014/main" id="{9A2196FB-EF4B-0B65-69C7-2D99E71CC243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03" name="テキスト ボックス 802">
            <a:extLst>
              <a:ext uri="{FF2B5EF4-FFF2-40B4-BE49-F238E27FC236}">
                <a16:creationId xmlns:a16="http://schemas.microsoft.com/office/drawing/2014/main" id="{738ADBD5-9007-0634-7143-12EFD1202A41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411</xdr:col>
      <xdr:colOff>156210</xdr:colOff>
      <xdr:row>359</xdr:row>
      <xdr:rowOff>19050</xdr:rowOff>
    </xdr:from>
    <xdr:to>
      <xdr:col>418</xdr:col>
      <xdr:colOff>66675</xdr:colOff>
      <xdr:row>364</xdr:row>
      <xdr:rowOff>133350</xdr:rowOff>
    </xdr:to>
    <xdr:grpSp>
      <xdr:nvGrpSpPr>
        <xdr:cNvPr id="804" name="グループ化 803">
          <a:extLst>
            <a:ext uri="{FF2B5EF4-FFF2-40B4-BE49-F238E27FC236}">
              <a16:creationId xmlns:a16="http://schemas.microsoft.com/office/drawing/2014/main" id="{C64E97BC-401A-7BC5-C9B6-F3CF6119F369}"/>
            </a:ext>
          </a:extLst>
        </xdr:cNvPr>
        <xdr:cNvGrpSpPr/>
      </xdr:nvGrpSpPr>
      <xdr:grpSpPr>
        <a:xfrm>
          <a:off x="74349610" y="63849250"/>
          <a:ext cx="1155065" cy="1003300"/>
          <a:chOff x="171206795" y="5634990"/>
          <a:chExt cx="1184910" cy="956310"/>
        </a:xfrm>
      </xdr:grpSpPr>
      <xdr:cxnSp macro="">
        <xdr:nvCxnSpPr>
          <xdr:cNvPr id="805" name="直線コネクタ 804">
            <a:extLst>
              <a:ext uri="{FF2B5EF4-FFF2-40B4-BE49-F238E27FC236}">
                <a16:creationId xmlns:a16="http://schemas.microsoft.com/office/drawing/2014/main" id="{05123D34-9E1C-CA74-E1EE-3170CF894717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06" name="テキスト ボックス 805">
            <a:extLst>
              <a:ext uri="{FF2B5EF4-FFF2-40B4-BE49-F238E27FC236}">
                <a16:creationId xmlns:a16="http://schemas.microsoft.com/office/drawing/2014/main" id="{B8291DA4-4099-F035-5B39-39F84663ECEC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473</xdr:col>
      <xdr:colOff>100330</xdr:colOff>
      <xdr:row>32</xdr:row>
      <xdr:rowOff>146050</xdr:rowOff>
    </xdr:from>
    <xdr:to>
      <xdr:col>480</xdr:col>
      <xdr:colOff>13335</xdr:colOff>
      <xdr:row>38</xdr:row>
      <xdr:rowOff>95250</xdr:rowOff>
    </xdr:to>
    <xdr:grpSp>
      <xdr:nvGrpSpPr>
        <xdr:cNvPr id="571" name="グループ化 570">
          <a:extLst>
            <a:ext uri="{FF2B5EF4-FFF2-40B4-BE49-F238E27FC236}">
              <a16:creationId xmlns:a16="http://schemas.microsoft.com/office/drawing/2014/main" id="{5B02AAF1-0D4E-750D-DD34-7EF14DB24DA2}"/>
            </a:ext>
          </a:extLst>
        </xdr:cNvPr>
        <xdr:cNvGrpSpPr/>
      </xdr:nvGrpSpPr>
      <xdr:grpSpPr>
        <a:xfrm>
          <a:off x="85317330" y="5835650"/>
          <a:ext cx="1157605" cy="1016000"/>
          <a:chOff x="171206795" y="5634990"/>
          <a:chExt cx="1184910" cy="956310"/>
        </a:xfrm>
      </xdr:grpSpPr>
      <xdr:cxnSp macro="">
        <xdr:nvCxnSpPr>
          <xdr:cNvPr id="573" name="直線コネクタ 572">
            <a:extLst>
              <a:ext uri="{FF2B5EF4-FFF2-40B4-BE49-F238E27FC236}">
                <a16:creationId xmlns:a16="http://schemas.microsoft.com/office/drawing/2014/main" id="{EB007638-50A8-071B-38FA-CB4D8545AF59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90" name="テキスト ボックス 589">
            <a:extLst>
              <a:ext uri="{FF2B5EF4-FFF2-40B4-BE49-F238E27FC236}">
                <a16:creationId xmlns:a16="http://schemas.microsoft.com/office/drawing/2014/main" id="{CBD7721D-504F-87A7-CE04-CF3F9A32E452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503</xdr:col>
      <xdr:colOff>44450</xdr:colOff>
      <xdr:row>33</xdr:row>
      <xdr:rowOff>6350</xdr:rowOff>
    </xdr:from>
    <xdr:to>
      <xdr:col>509</xdr:col>
      <xdr:colOff>137795</xdr:colOff>
      <xdr:row>38</xdr:row>
      <xdr:rowOff>120650</xdr:rowOff>
    </xdr:to>
    <xdr:grpSp>
      <xdr:nvGrpSpPr>
        <xdr:cNvPr id="591" name="グループ化 590">
          <a:extLst>
            <a:ext uri="{FF2B5EF4-FFF2-40B4-BE49-F238E27FC236}">
              <a16:creationId xmlns:a16="http://schemas.microsoft.com/office/drawing/2014/main" id="{7591FD78-AC18-E2E6-BD39-E6092CDFF37E}"/>
            </a:ext>
          </a:extLst>
        </xdr:cNvPr>
        <xdr:cNvGrpSpPr/>
      </xdr:nvGrpSpPr>
      <xdr:grpSpPr>
        <a:xfrm>
          <a:off x="90595450" y="5873750"/>
          <a:ext cx="1160145" cy="1003300"/>
          <a:chOff x="171206795" y="5634990"/>
          <a:chExt cx="1184910" cy="956310"/>
        </a:xfrm>
      </xdr:grpSpPr>
      <xdr:cxnSp macro="">
        <xdr:nvCxnSpPr>
          <xdr:cNvPr id="604" name="直線コネクタ 603">
            <a:extLst>
              <a:ext uri="{FF2B5EF4-FFF2-40B4-BE49-F238E27FC236}">
                <a16:creationId xmlns:a16="http://schemas.microsoft.com/office/drawing/2014/main" id="{00300EC8-C9C0-B154-26F7-F09A722D0C17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05" name="テキスト ボックス 604">
            <a:extLst>
              <a:ext uri="{FF2B5EF4-FFF2-40B4-BE49-F238E27FC236}">
                <a16:creationId xmlns:a16="http://schemas.microsoft.com/office/drawing/2014/main" id="{63B632CC-2014-F7D8-3FA8-A298A0E7F4E0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533</xdr:col>
      <xdr:colOff>106136</xdr:colOff>
      <xdr:row>32</xdr:row>
      <xdr:rowOff>158750</xdr:rowOff>
    </xdr:from>
    <xdr:to>
      <xdr:col>540</xdr:col>
      <xdr:colOff>28575</xdr:colOff>
      <xdr:row>38</xdr:row>
      <xdr:rowOff>107950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9770CA06-F3D2-1455-FD2D-D75956B6E0D3}"/>
            </a:ext>
          </a:extLst>
        </xdr:cNvPr>
        <xdr:cNvGrpSpPr/>
      </xdr:nvGrpSpPr>
      <xdr:grpSpPr>
        <a:xfrm>
          <a:off x="95991136" y="5848350"/>
          <a:ext cx="1167039" cy="1016000"/>
          <a:chOff x="171206795" y="5634990"/>
          <a:chExt cx="1184910" cy="956310"/>
        </a:xfrm>
      </xdr:grpSpPr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F4490E80-8F9B-BFFE-54D3-62A224AC3EA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C3D32843-7FCF-FE72-D43C-4CD9726A291C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563</xdr:col>
      <xdr:colOff>24492</xdr:colOff>
      <xdr:row>33</xdr:row>
      <xdr:rowOff>6350</xdr:rowOff>
    </xdr:from>
    <xdr:to>
      <xdr:col>569</xdr:col>
      <xdr:colOff>108403</xdr:colOff>
      <xdr:row>38</xdr:row>
      <xdr:rowOff>120650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D22596F6-094A-B85A-18EF-7FA3FBD6D189}"/>
            </a:ext>
          </a:extLst>
        </xdr:cNvPr>
        <xdr:cNvGrpSpPr/>
      </xdr:nvGrpSpPr>
      <xdr:grpSpPr>
        <a:xfrm>
          <a:off x="101243492" y="5873750"/>
          <a:ext cx="1150711" cy="1003300"/>
          <a:chOff x="171206795" y="5634990"/>
          <a:chExt cx="1184910" cy="956310"/>
        </a:xfrm>
      </xdr:grpSpPr>
      <xdr:cxnSp macro="">
        <xdr:nvCxnSpPr>
          <xdr:cNvPr id="19" name="直線コネクタ 18">
            <a:extLst>
              <a:ext uri="{FF2B5EF4-FFF2-40B4-BE49-F238E27FC236}">
                <a16:creationId xmlns:a16="http://schemas.microsoft.com/office/drawing/2014/main" id="{4FAD09D8-DF40-F41C-0489-0974F8A4ED0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21180B07-1D5A-928E-7BCD-D645BC4F6D1E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595</xdr:col>
      <xdr:colOff>53884</xdr:colOff>
      <xdr:row>33</xdr:row>
      <xdr:rowOff>143510</xdr:rowOff>
    </xdr:from>
    <xdr:to>
      <xdr:col>601</xdr:col>
      <xdr:colOff>145415</xdr:colOff>
      <xdr:row>39</xdr:row>
      <xdr:rowOff>90170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FC9CC378-73E2-E91B-B31C-0DA0AE26CF5C}"/>
            </a:ext>
          </a:extLst>
        </xdr:cNvPr>
        <xdr:cNvGrpSpPr/>
      </xdr:nvGrpSpPr>
      <xdr:grpSpPr>
        <a:xfrm>
          <a:off x="106962484" y="6010910"/>
          <a:ext cx="1158331" cy="1013460"/>
          <a:chOff x="171206795" y="5634990"/>
          <a:chExt cx="1184910" cy="956310"/>
        </a:xfrm>
      </xdr:grpSpPr>
      <xdr:cxnSp macro="">
        <xdr:nvCxnSpPr>
          <xdr:cNvPr id="22" name="直線コネクタ 21">
            <a:extLst>
              <a:ext uri="{FF2B5EF4-FFF2-40B4-BE49-F238E27FC236}">
                <a16:creationId xmlns:a16="http://schemas.microsoft.com/office/drawing/2014/main" id="{C90D552B-54A4-7721-2B11-4C9CDEA9BD78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4" name="テキスト ボックス 23">
            <a:extLst>
              <a:ext uri="{FF2B5EF4-FFF2-40B4-BE49-F238E27FC236}">
                <a16:creationId xmlns:a16="http://schemas.microsoft.com/office/drawing/2014/main" id="{8D185D1B-9295-C991-69F7-7E2C6CE35ABA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442</xdr:col>
      <xdr:colOff>118110</xdr:colOff>
      <xdr:row>68</xdr:row>
      <xdr:rowOff>133350</xdr:rowOff>
    </xdr:from>
    <xdr:to>
      <xdr:col>449</xdr:col>
      <xdr:colOff>28575</xdr:colOff>
      <xdr:row>74</xdr:row>
      <xdr:rowOff>82550</xdr:rowOff>
    </xdr:to>
    <xdr:grpSp>
      <xdr:nvGrpSpPr>
        <xdr:cNvPr id="155" name="グループ化 154">
          <a:extLst>
            <a:ext uri="{FF2B5EF4-FFF2-40B4-BE49-F238E27FC236}">
              <a16:creationId xmlns:a16="http://schemas.microsoft.com/office/drawing/2014/main" id="{4774E828-5108-B90E-821C-5840E3FB66FB}"/>
            </a:ext>
          </a:extLst>
        </xdr:cNvPr>
        <xdr:cNvGrpSpPr/>
      </xdr:nvGrpSpPr>
      <xdr:grpSpPr>
        <a:xfrm>
          <a:off x="79823310" y="12223750"/>
          <a:ext cx="1155065" cy="1016000"/>
          <a:chOff x="171206795" y="5634990"/>
          <a:chExt cx="1184910" cy="956310"/>
        </a:xfrm>
      </xdr:grpSpPr>
      <xdr:cxnSp macro="">
        <xdr:nvCxnSpPr>
          <xdr:cNvPr id="156" name="直線コネクタ 155">
            <a:extLst>
              <a:ext uri="{FF2B5EF4-FFF2-40B4-BE49-F238E27FC236}">
                <a16:creationId xmlns:a16="http://schemas.microsoft.com/office/drawing/2014/main" id="{B93D5135-CF97-044D-8C2F-4E19A619ED8B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57" name="テキスト ボックス 156">
            <a:extLst>
              <a:ext uri="{FF2B5EF4-FFF2-40B4-BE49-F238E27FC236}">
                <a16:creationId xmlns:a16="http://schemas.microsoft.com/office/drawing/2014/main" id="{2EC6A0B6-4DCA-3D29-CA71-2B66F5320D44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473</xdr:col>
      <xdr:colOff>100330</xdr:colOff>
      <xdr:row>68</xdr:row>
      <xdr:rowOff>146050</xdr:rowOff>
    </xdr:from>
    <xdr:to>
      <xdr:col>480</xdr:col>
      <xdr:colOff>13335</xdr:colOff>
      <xdr:row>74</xdr:row>
      <xdr:rowOff>95250</xdr:rowOff>
    </xdr:to>
    <xdr:grpSp>
      <xdr:nvGrpSpPr>
        <xdr:cNvPr id="176" name="グループ化 175">
          <a:extLst>
            <a:ext uri="{FF2B5EF4-FFF2-40B4-BE49-F238E27FC236}">
              <a16:creationId xmlns:a16="http://schemas.microsoft.com/office/drawing/2014/main" id="{28884977-594E-2C0A-F8CA-6E5E105869F2}"/>
            </a:ext>
          </a:extLst>
        </xdr:cNvPr>
        <xdr:cNvGrpSpPr/>
      </xdr:nvGrpSpPr>
      <xdr:grpSpPr>
        <a:xfrm>
          <a:off x="85317330" y="12236450"/>
          <a:ext cx="1157605" cy="1016000"/>
          <a:chOff x="171206795" y="5634990"/>
          <a:chExt cx="1184910" cy="956310"/>
        </a:xfrm>
      </xdr:grpSpPr>
      <xdr:cxnSp macro="">
        <xdr:nvCxnSpPr>
          <xdr:cNvPr id="177" name="直線コネクタ 176">
            <a:extLst>
              <a:ext uri="{FF2B5EF4-FFF2-40B4-BE49-F238E27FC236}">
                <a16:creationId xmlns:a16="http://schemas.microsoft.com/office/drawing/2014/main" id="{7537A10A-FBC3-8502-1F82-F43FD627B00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79" name="テキスト ボックス 178">
            <a:extLst>
              <a:ext uri="{FF2B5EF4-FFF2-40B4-BE49-F238E27FC236}">
                <a16:creationId xmlns:a16="http://schemas.microsoft.com/office/drawing/2014/main" id="{FD572C75-E6E2-61B8-E172-9FCDBC885911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503</xdr:col>
      <xdr:colOff>44450</xdr:colOff>
      <xdr:row>69</xdr:row>
      <xdr:rowOff>6350</xdr:rowOff>
    </xdr:from>
    <xdr:to>
      <xdr:col>509</xdr:col>
      <xdr:colOff>137795</xdr:colOff>
      <xdr:row>74</xdr:row>
      <xdr:rowOff>120650</xdr:rowOff>
    </xdr:to>
    <xdr:grpSp>
      <xdr:nvGrpSpPr>
        <xdr:cNvPr id="180" name="グループ化 179">
          <a:extLst>
            <a:ext uri="{FF2B5EF4-FFF2-40B4-BE49-F238E27FC236}">
              <a16:creationId xmlns:a16="http://schemas.microsoft.com/office/drawing/2014/main" id="{77664A44-0613-250E-F089-2439BBD5B641}"/>
            </a:ext>
          </a:extLst>
        </xdr:cNvPr>
        <xdr:cNvGrpSpPr/>
      </xdr:nvGrpSpPr>
      <xdr:grpSpPr>
        <a:xfrm>
          <a:off x="90595450" y="12274550"/>
          <a:ext cx="1160145" cy="1003300"/>
          <a:chOff x="171206795" y="5634990"/>
          <a:chExt cx="1184910" cy="956310"/>
        </a:xfrm>
      </xdr:grpSpPr>
      <xdr:cxnSp macro="">
        <xdr:nvCxnSpPr>
          <xdr:cNvPr id="181" name="直線コネクタ 180">
            <a:extLst>
              <a:ext uri="{FF2B5EF4-FFF2-40B4-BE49-F238E27FC236}">
                <a16:creationId xmlns:a16="http://schemas.microsoft.com/office/drawing/2014/main" id="{F13EF06C-1C4E-94BE-5C2E-E801C4A6AF51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82" name="テキスト ボックス 181">
            <a:extLst>
              <a:ext uri="{FF2B5EF4-FFF2-40B4-BE49-F238E27FC236}">
                <a16:creationId xmlns:a16="http://schemas.microsoft.com/office/drawing/2014/main" id="{45A01095-1E5B-9C59-B903-550079600244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534</xdr:col>
      <xdr:colOff>19050</xdr:colOff>
      <xdr:row>68</xdr:row>
      <xdr:rowOff>158750</xdr:rowOff>
    </xdr:from>
    <xdr:to>
      <xdr:col>540</xdr:col>
      <xdr:colOff>104775</xdr:colOff>
      <xdr:row>74</xdr:row>
      <xdr:rowOff>107950</xdr:rowOff>
    </xdr:to>
    <xdr:grpSp>
      <xdr:nvGrpSpPr>
        <xdr:cNvPr id="183" name="グループ化 182">
          <a:extLst>
            <a:ext uri="{FF2B5EF4-FFF2-40B4-BE49-F238E27FC236}">
              <a16:creationId xmlns:a16="http://schemas.microsoft.com/office/drawing/2014/main" id="{FBD7CDA1-B19D-4DCB-286E-715CA5D3E9A5}"/>
            </a:ext>
          </a:extLst>
        </xdr:cNvPr>
        <xdr:cNvGrpSpPr/>
      </xdr:nvGrpSpPr>
      <xdr:grpSpPr>
        <a:xfrm>
          <a:off x="96081850" y="12249150"/>
          <a:ext cx="1152525" cy="1016000"/>
          <a:chOff x="171206795" y="5634990"/>
          <a:chExt cx="1184910" cy="956310"/>
        </a:xfrm>
      </xdr:grpSpPr>
      <xdr:cxnSp macro="">
        <xdr:nvCxnSpPr>
          <xdr:cNvPr id="184" name="直線コネクタ 183">
            <a:extLst>
              <a:ext uri="{FF2B5EF4-FFF2-40B4-BE49-F238E27FC236}">
                <a16:creationId xmlns:a16="http://schemas.microsoft.com/office/drawing/2014/main" id="{E4B1AA1C-3D93-CE34-63A0-113E0FCDFF98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85" name="テキスト ボックス 184">
            <a:extLst>
              <a:ext uri="{FF2B5EF4-FFF2-40B4-BE49-F238E27FC236}">
                <a16:creationId xmlns:a16="http://schemas.microsoft.com/office/drawing/2014/main" id="{262D1847-91DC-0E93-1AD0-6A0C000C618E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563</xdr:col>
      <xdr:colOff>133350</xdr:colOff>
      <xdr:row>69</xdr:row>
      <xdr:rowOff>6350</xdr:rowOff>
    </xdr:from>
    <xdr:to>
      <xdr:col>570</xdr:col>
      <xdr:colOff>53975</xdr:colOff>
      <xdr:row>74</xdr:row>
      <xdr:rowOff>120650</xdr:rowOff>
    </xdr:to>
    <xdr:grpSp>
      <xdr:nvGrpSpPr>
        <xdr:cNvPr id="186" name="グループ化 185">
          <a:extLst>
            <a:ext uri="{FF2B5EF4-FFF2-40B4-BE49-F238E27FC236}">
              <a16:creationId xmlns:a16="http://schemas.microsoft.com/office/drawing/2014/main" id="{697E0058-D3A6-49A4-A035-1CA342C71049}"/>
            </a:ext>
          </a:extLst>
        </xdr:cNvPr>
        <xdr:cNvGrpSpPr/>
      </xdr:nvGrpSpPr>
      <xdr:grpSpPr>
        <a:xfrm>
          <a:off x="101352350" y="12274550"/>
          <a:ext cx="1165225" cy="1003300"/>
          <a:chOff x="171206795" y="5634990"/>
          <a:chExt cx="1184910" cy="956310"/>
        </a:xfrm>
      </xdr:grpSpPr>
      <xdr:cxnSp macro="">
        <xdr:nvCxnSpPr>
          <xdr:cNvPr id="187" name="直線コネクタ 186">
            <a:extLst>
              <a:ext uri="{FF2B5EF4-FFF2-40B4-BE49-F238E27FC236}">
                <a16:creationId xmlns:a16="http://schemas.microsoft.com/office/drawing/2014/main" id="{C9F4B4AE-692C-E473-F006-11759DCB0AD3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88" name="テキスト ボックス 187">
            <a:extLst>
              <a:ext uri="{FF2B5EF4-FFF2-40B4-BE49-F238E27FC236}">
                <a16:creationId xmlns:a16="http://schemas.microsoft.com/office/drawing/2014/main" id="{805B6BEC-0A8B-7DFF-02FB-43CA0E456E30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442</xdr:col>
      <xdr:colOff>118110</xdr:colOff>
      <xdr:row>104</xdr:row>
      <xdr:rowOff>133350</xdr:rowOff>
    </xdr:from>
    <xdr:to>
      <xdr:col>449</xdr:col>
      <xdr:colOff>28575</xdr:colOff>
      <xdr:row>110</xdr:row>
      <xdr:rowOff>82550</xdr:rowOff>
    </xdr:to>
    <xdr:grpSp>
      <xdr:nvGrpSpPr>
        <xdr:cNvPr id="192" name="グループ化 191">
          <a:extLst>
            <a:ext uri="{FF2B5EF4-FFF2-40B4-BE49-F238E27FC236}">
              <a16:creationId xmlns:a16="http://schemas.microsoft.com/office/drawing/2014/main" id="{5E3EE85C-0F0B-6A37-8248-83C4E5B47A06}"/>
            </a:ext>
          </a:extLst>
        </xdr:cNvPr>
        <xdr:cNvGrpSpPr/>
      </xdr:nvGrpSpPr>
      <xdr:grpSpPr>
        <a:xfrm>
          <a:off x="79823310" y="18624550"/>
          <a:ext cx="1155065" cy="1016000"/>
          <a:chOff x="171206795" y="5634990"/>
          <a:chExt cx="1184910" cy="956310"/>
        </a:xfrm>
      </xdr:grpSpPr>
      <xdr:cxnSp macro="">
        <xdr:nvCxnSpPr>
          <xdr:cNvPr id="193" name="直線コネクタ 192">
            <a:extLst>
              <a:ext uri="{FF2B5EF4-FFF2-40B4-BE49-F238E27FC236}">
                <a16:creationId xmlns:a16="http://schemas.microsoft.com/office/drawing/2014/main" id="{AEDFABE0-62D7-AD1C-0830-0B009F8DEE4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94" name="テキスト ボックス 193">
            <a:extLst>
              <a:ext uri="{FF2B5EF4-FFF2-40B4-BE49-F238E27FC236}">
                <a16:creationId xmlns:a16="http://schemas.microsoft.com/office/drawing/2014/main" id="{EF7BF180-D81E-812B-25EE-0337BA421C1E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473</xdr:col>
      <xdr:colOff>100330</xdr:colOff>
      <xdr:row>104</xdr:row>
      <xdr:rowOff>146050</xdr:rowOff>
    </xdr:from>
    <xdr:to>
      <xdr:col>480</xdr:col>
      <xdr:colOff>13335</xdr:colOff>
      <xdr:row>110</xdr:row>
      <xdr:rowOff>95250</xdr:rowOff>
    </xdr:to>
    <xdr:grpSp>
      <xdr:nvGrpSpPr>
        <xdr:cNvPr id="195" name="グループ化 194">
          <a:extLst>
            <a:ext uri="{FF2B5EF4-FFF2-40B4-BE49-F238E27FC236}">
              <a16:creationId xmlns:a16="http://schemas.microsoft.com/office/drawing/2014/main" id="{C15F177E-7949-0142-3A6D-5C5CC75C7E23}"/>
            </a:ext>
          </a:extLst>
        </xdr:cNvPr>
        <xdr:cNvGrpSpPr/>
      </xdr:nvGrpSpPr>
      <xdr:grpSpPr>
        <a:xfrm>
          <a:off x="85317330" y="18637250"/>
          <a:ext cx="1157605" cy="1016000"/>
          <a:chOff x="171206795" y="5634990"/>
          <a:chExt cx="1184910" cy="956310"/>
        </a:xfrm>
      </xdr:grpSpPr>
      <xdr:cxnSp macro="">
        <xdr:nvCxnSpPr>
          <xdr:cNvPr id="196" name="直線コネクタ 195">
            <a:extLst>
              <a:ext uri="{FF2B5EF4-FFF2-40B4-BE49-F238E27FC236}">
                <a16:creationId xmlns:a16="http://schemas.microsoft.com/office/drawing/2014/main" id="{75B0EBD8-9F7F-7813-CE79-83FC32AFE881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97" name="テキスト ボックス 196">
            <a:extLst>
              <a:ext uri="{FF2B5EF4-FFF2-40B4-BE49-F238E27FC236}">
                <a16:creationId xmlns:a16="http://schemas.microsoft.com/office/drawing/2014/main" id="{F9F7FA7B-1525-5B53-C83E-F2AF5F529AAF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503</xdr:col>
      <xdr:colOff>44450</xdr:colOff>
      <xdr:row>105</xdr:row>
      <xdr:rowOff>6350</xdr:rowOff>
    </xdr:from>
    <xdr:to>
      <xdr:col>509</xdr:col>
      <xdr:colOff>137795</xdr:colOff>
      <xdr:row>110</xdr:row>
      <xdr:rowOff>120650</xdr:rowOff>
    </xdr:to>
    <xdr:grpSp>
      <xdr:nvGrpSpPr>
        <xdr:cNvPr id="198" name="グループ化 197">
          <a:extLst>
            <a:ext uri="{FF2B5EF4-FFF2-40B4-BE49-F238E27FC236}">
              <a16:creationId xmlns:a16="http://schemas.microsoft.com/office/drawing/2014/main" id="{B99F2C8E-FA72-E0B6-6E96-C2488738DBF8}"/>
            </a:ext>
          </a:extLst>
        </xdr:cNvPr>
        <xdr:cNvGrpSpPr/>
      </xdr:nvGrpSpPr>
      <xdr:grpSpPr>
        <a:xfrm>
          <a:off x="90595450" y="18675350"/>
          <a:ext cx="1160145" cy="1003300"/>
          <a:chOff x="171206795" y="5634990"/>
          <a:chExt cx="1184910" cy="956310"/>
        </a:xfrm>
      </xdr:grpSpPr>
      <xdr:cxnSp macro="">
        <xdr:nvCxnSpPr>
          <xdr:cNvPr id="199" name="直線コネクタ 198">
            <a:extLst>
              <a:ext uri="{FF2B5EF4-FFF2-40B4-BE49-F238E27FC236}">
                <a16:creationId xmlns:a16="http://schemas.microsoft.com/office/drawing/2014/main" id="{92CA0B93-B597-E921-B53B-0E842795C10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00" name="テキスト ボックス 199">
            <a:extLst>
              <a:ext uri="{FF2B5EF4-FFF2-40B4-BE49-F238E27FC236}">
                <a16:creationId xmlns:a16="http://schemas.microsoft.com/office/drawing/2014/main" id="{69F8B24B-B4AE-AFBD-5D97-FD8C319B231D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534</xdr:col>
      <xdr:colOff>19050</xdr:colOff>
      <xdr:row>104</xdr:row>
      <xdr:rowOff>158750</xdr:rowOff>
    </xdr:from>
    <xdr:to>
      <xdr:col>540</xdr:col>
      <xdr:colOff>104775</xdr:colOff>
      <xdr:row>110</xdr:row>
      <xdr:rowOff>107950</xdr:rowOff>
    </xdr:to>
    <xdr:grpSp>
      <xdr:nvGrpSpPr>
        <xdr:cNvPr id="201" name="グループ化 200">
          <a:extLst>
            <a:ext uri="{FF2B5EF4-FFF2-40B4-BE49-F238E27FC236}">
              <a16:creationId xmlns:a16="http://schemas.microsoft.com/office/drawing/2014/main" id="{9542B56C-CE49-3F8D-F91D-70B0CEE4B429}"/>
            </a:ext>
          </a:extLst>
        </xdr:cNvPr>
        <xdr:cNvGrpSpPr/>
      </xdr:nvGrpSpPr>
      <xdr:grpSpPr>
        <a:xfrm>
          <a:off x="96081850" y="18649950"/>
          <a:ext cx="1152525" cy="1016000"/>
          <a:chOff x="171206795" y="5634990"/>
          <a:chExt cx="1184910" cy="956310"/>
        </a:xfrm>
      </xdr:grpSpPr>
      <xdr:cxnSp macro="">
        <xdr:nvCxnSpPr>
          <xdr:cNvPr id="202" name="直線コネクタ 201">
            <a:extLst>
              <a:ext uri="{FF2B5EF4-FFF2-40B4-BE49-F238E27FC236}">
                <a16:creationId xmlns:a16="http://schemas.microsoft.com/office/drawing/2014/main" id="{C023F0D3-BDB0-0342-987B-68DEF39603F8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03" name="テキスト ボックス 202">
            <a:extLst>
              <a:ext uri="{FF2B5EF4-FFF2-40B4-BE49-F238E27FC236}">
                <a16:creationId xmlns:a16="http://schemas.microsoft.com/office/drawing/2014/main" id="{6B772285-C6CD-2FBD-7213-CC86368F555A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563</xdr:col>
      <xdr:colOff>133350</xdr:colOff>
      <xdr:row>105</xdr:row>
      <xdr:rowOff>6350</xdr:rowOff>
    </xdr:from>
    <xdr:to>
      <xdr:col>570</xdr:col>
      <xdr:colOff>53975</xdr:colOff>
      <xdr:row>110</xdr:row>
      <xdr:rowOff>120650</xdr:rowOff>
    </xdr:to>
    <xdr:grpSp>
      <xdr:nvGrpSpPr>
        <xdr:cNvPr id="204" name="グループ化 203">
          <a:extLst>
            <a:ext uri="{FF2B5EF4-FFF2-40B4-BE49-F238E27FC236}">
              <a16:creationId xmlns:a16="http://schemas.microsoft.com/office/drawing/2014/main" id="{7C81C6D9-1A80-2863-1C35-98918756C3E4}"/>
            </a:ext>
          </a:extLst>
        </xdr:cNvPr>
        <xdr:cNvGrpSpPr/>
      </xdr:nvGrpSpPr>
      <xdr:grpSpPr>
        <a:xfrm>
          <a:off x="101352350" y="18675350"/>
          <a:ext cx="1165225" cy="1003300"/>
          <a:chOff x="171206795" y="5634990"/>
          <a:chExt cx="1184910" cy="956310"/>
        </a:xfrm>
      </xdr:grpSpPr>
      <xdr:cxnSp macro="">
        <xdr:nvCxnSpPr>
          <xdr:cNvPr id="205" name="直線コネクタ 204">
            <a:extLst>
              <a:ext uri="{FF2B5EF4-FFF2-40B4-BE49-F238E27FC236}">
                <a16:creationId xmlns:a16="http://schemas.microsoft.com/office/drawing/2014/main" id="{D2C4C315-E51A-74B3-3050-CFA34B5B80E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06" name="テキスト ボックス 205">
            <a:extLst>
              <a:ext uri="{FF2B5EF4-FFF2-40B4-BE49-F238E27FC236}">
                <a16:creationId xmlns:a16="http://schemas.microsoft.com/office/drawing/2014/main" id="{BC46557C-AEDE-6452-FA5B-A4F67D501BE7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594</xdr:col>
      <xdr:colOff>156210</xdr:colOff>
      <xdr:row>105</xdr:row>
      <xdr:rowOff>52070</xdr:rowOff>
    </xdr:from>
    <xdr:to>
      <xdr:col>601</xdr:col>
      <xdr:colOff>84455</xdr:colOff>
      <xdr:row>110</xdr:row>
      <xdr:rowOff>166370</xdr:rowOff>
    </xdr:to>
    <xdr:grpSp>
      <xdr:nvGrpSpPr>
        <xdr:cNvPr id="207" name="グループ化 206">
          <a:extLst>
            <a:ext uri="{FF2B5EF4-FFF2-40B4-BE49-F238E27FC236}">
              <a16:creationId xmlns:a16="http://schemas.microsoft.com/office/drawing/2014/main" id="{22062AEC-E35B-7086-A84D-856C84509447}"/>
            </a:ext>
          </a:extLst>
        </xdr:cNvPr>
        <xdr:cNvGrpSpPr/>
      </xdr:nvGrpSpPr>
      <xdr:grpSpPr>
        <a:xfrm>
          <a:off x="106887010" y="18721070"/>
          <a:ext cx="1172845" cy="1003300"/>
          <a:chOff x="171206795" y="5634990"/>
          <a:chExt cx="1184910" cy="956310"/>
        </a:xfrm>
      </xdr:grpSpPr>
      <xdr:cxnSp macro="">
        <xdr:nvCxnSpPr>
          <xdr:cNvPr id="208" name="直線コネクタ 207">
            <a:extLst>
              <a:ext uri="{FF2B5EF4-FFF2-40B4-BE49-F238E27FC236}">
                <a16:creationId xmlns:a16="http://schemas.microsoft.com/office/drawing/2014/main" id="{438B0750-3C92-56A4-9CB1-97E0C6EBBF39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09" name="テキスト ボックス 208">
            <a:extLst>
              <a:ext uri="{FF2B5EF4-FFF2-40B4-BE49-F238E27FC236}">
                <a16:creationId xmlns:a16="http://schemas.microsoft.com/office/drawing/2014/main" id="{93C555F4-5F01-69E4-3727-F0A516803ED2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442</xdr:col>
      <xdr:colOff>118110</xdr:colOff>
      <xdr:row>138</xdr:row>
      <xdr:rowOff>133350</xdr:rowOff>
    </xdr:from>
    <xdr:to>
      <xdr:col>449</xdr:col>
      <xdr:colOff>28575</xdr:colOff>
      <xdr:row>144</xdr:row>
      <xdr:rowOff>82550</xdr:rowOff>
    </xdr:to>
    <xdr:grpSp>
      <xdr:nvGrpSpPr>
        <xdr:cNvPr id="210" name="グループ化 209">
          <a:extLst>
            <a:ext uri="{FF2B5EF4-FFF2-40B4-BE49-F238E27FC236}">
              <a16:creationId xmlns:a16="http://schemas.microsoft.com/office/drawing/2014/main" id="{BC857FFE-6F2D-BF43-D592-303A611C00DD}"/>
            </a:ext>
          </a:extLst>
        </xdr:cNvPr>
        <xdr:cNvGrpSpPr/>
      </xdr:nvGrpSpPr>
      <xdr:grpSpPr>
        <a:xfrm>
          <a:off x="79823310" y="24669750"/>
          <a:ext cx="1155065" cy="1016000"/>
          <a:chOff x="171206795" y="5634990"/>
          <a:chExt cx="1184910" cy="956310"/>
        </a:xfrm>
      </xdr:grpSpPr>
      <xdr:cxnSp macro="">
        <xdr:nvCxnSpPr>
          <xdr:cNvPr id="211" name="直線コネクタ 210">
            <a:extLst>
              <a:ext uri="{FF2B5EF4-FFF2-40B4-BE49-F238E27FC236}">
                <a16:creationId xmlns:a16="http://schemas.microsoft.com/office/drawing/2014/main" id="{38C8AC2B-4680-8549-1C1A-B6E454B4BC02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12" name="テキスト ボックス 211">
            <a:extLst>
              <a:ext uri="{FF2B5EF4-FFF2-40B4-BE49-F238E27FC236}">
                <a16:creationId xmlns:a16="http://schemas.microsoft.com/office/drawing/2014/main" id="{590DBF4A-BD13-39AB-9924-2F4789D7575E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473</xdr:col>
      <xdr:colOff>100330</xdr:colOff>
      <xdr:row>138</xdr:row>
      <xdr:rowOff>146050</xdr:rowOff>
    </xdr:from>
    <xdr:to>
      <xdr:col>480</xdr:col>
      <xdr:colOff>13335</xdr:colOff>
      <xdr:row>144</xdr:row>
      <xdr:rowOff>95250</xdr:rowOff>
    </xdr:to>
    <xdr:grpSp>
      <xdr:nvGrpSpPr>
        <xdr:cNvPr id="214" name="グループ化 213">
          <a:extLst>
            <a:ext uri="{FF2B5EF4-FFF2-40B4-BE49-F238E27FC236}">
              <a16:creationId xmlns:a16="http://schemas.microsoft.com/office/drawing/2014/main" id="{13778490-45EB-20B7-4918-ABD8C30972FA}"/>
            </a:ext>
          </a:extLst>
        </xdr:cNvPr>
        <xdr:cNvGrpSpPr/>
      </xdr:nvGrpSpPr>
      <xdr:grpSpPr>
        <a:xfrm>
          <a:off x="85317330" y="24682450"/>
          <a:ext cx="1157605" cy="1016000"/>
          <a:chOff x="171206795" y="5634990"/>
          <a:chExt cx="1184910" cy="956310"/>
        </a:xfrm>
      </xdr:grpSpPr>
      <xdr:cxnSp macro="">
        <xdr:nvCxnSpPr>
          <xdr:cNvPr id="215" name="直線コネクタ 214">
            <a:extLst>
              <a:ext uri="{FF2B5EF4-FFF2-40B4-BE49-F238E27FC236}">
                <a16:creationId xmlns:a16="http://schemas.microsoft.com/office/drawing/2014/main" id="{5ACF1465-0E64-7E3C-89CA-02B514A7FFB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16" name="テキスト ボックス 215">
            <a:extLst>
              <a:ext uri="{FF2B5EF4-FFF2-40B4-BE49-F238E27FC236}">
                <a16:creationId xmlns:a16="http://schemas.microsoft.com/office/drawing/2014/main" id="{C7D11F48-A8E4-9BBA-39C1-E086E480C86B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503</xdr:col>
      <xdr:colOff>44450</xdr:colOff>
      <xdr:row>139</xdr:row>
      <xdr:rowOff>6350</xdr:rowOff>
    </xdr:from>
    <xdr:to>
      <xdr:col>509</xdr:col>
      <xdr:colOff>137795</xdr:colOff>
      <xdr:row>144</xdr:row>
      <xdr:rowOff>120650</xdr:rowOff>
    </xdr:to>
    <xdr:grpSp>
      <xdr:nvGrpSpPr>
        <xdr:cNvPr id="217" name="グループ化 216">
          <a:extLst>
            <a:ext uri="{FF2B5EF4-FFF2-40B4-BE49-F238E27FC236}">
              <a16:creationId xmlns:a16="http://schemas.microsoft.com/office/drawing/2014/main" id="{4EB62B71-D74F-6BC2-5FEC-CB8DF609566F}"/>
            </a:ext>
          </a:extLst>
        </xdr:cNvPr>
        <xdr:cNvGrpSpPr/>
      </xdr:nvGrpSpPr>
      <xdr:grpSpPr>
        <a:xfrm>
          <a:off x="90595450" y="24720550"/>
          <a:ext cx="1160145" cy="1003300"/>
          <a:chOff x="171206795" y="5634990"/>
          <a:chExt cx="1184910" cy="956310"/>
        </a:xfrm>
      </xdr:grpSpPr>
      <xdr:cxnSp macro="">
        <xdr:nvCxnSpPr>
          <xdr:cNvPr id="218" name="直線コネクタ 217">
            <a:extLst>
              <a:ext uri="{FF2B5EF4-FFF2-40B4-BE49-F238E27FC236}">
                <a16:creationId xmlns:a16="http://schemas.microsoft.com/office/drawing/2014/main" id="{689002E4-896F-D28E-627D-C67994B15047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19" name="テキスト ボックス 218">
            <a:extLst>
              <a:ext uri="{FF2B5EF4-FFF2-40B4-BE49-F238E27FC236}">
                <a16:creationId xmlns:a16="http://schemas.microsoft.com/office/drawing/2014/main" id="{29CB3BB8-E946-0056-B733-FDAED32177E0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534</xdr:col>
      <xdr:colOff>19050</xdr:colOff>
      <xdr:row>138</xdr:row>
      <xdr:rowOff>158750</xdr:rowOff>
    </xdr:from>
    <xdr:to>
      <xdr:col>540</xdr:col>
      <xdr:colOff>104775</xdr:colOff>
      <xdr:row>144</xdr:row>
      <xdr:rowOff>107950</xdr:rowOff>
    </xdr:to>
    <xdr:grpSp>
      <xdr:nvGrpSpPr>
        <xdr:cNvPr id="220" name="グループ化 219">
          <a:extLst>
            <a:ext uri="{FF2B5EF4-FFF2-40B4-BE49-F238E27FC236}">
              <a16:creationId xmlns:a16="http://schemas.microsoft.com/office/drawing/2014/main" id="{8FED9B9E-4A3A-CF8F-CDCB-2D6F2425769C}"/>
            </a:ext>
          </a:extLst>
        </xdr:cNvPr>
        <xdr:cNvGrpSpPr/>
      </xdr:nvGrpSpPr>
      <xdr:grpSpPr>
        <a:xfrm>
          <a:off x="96081850" y="24695150"/>
          <a:ext cx="1152525" cy="1016000"/>
          <a:chOff x="171206795" y="5634990"/>
          <a:chExt cx="1184910" cy="956310"/>
        </a:xfrm>
      </xdr:grpSpPr>
      <xdr:cxnSp macro="">
        <xdr:nvCxnSpPr>
          <xdr:cNvPr id="221" name="直線コネクタ 220">
            <a:extLst>
              <a:ext uri="{FF2B5EF4-FFF2-40B4-BE49-F238E27FC236}">
                <a16:creationId xmlns:a16="http://schemas.microsoft.com/office/drawing/2014/main" id="{CA5EAA0B-5C47-6EAB-1824-EB95C8B9D2D9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22" name="テキスト ボックス 221">
            <a:extLst>
              <a:ext uri="{FF2B5EF4-FFF2-40B4-BE49-F238E27FC236}">
                <a16:creationId xmlns:a16="http://schemas.microsoft.com/office/drawing/2014/main" id="{586164CE-1C86-458A-F0F1-FDB235BEE9C4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563</xdr:col>
      <xdr:colOff>133350</xdr:colOff>
      <xdr:row>139</xdr:row>
      <xdr:rowOff>6350</xdr:rowOff>
    </xdr:from>
    <xdr:to>
      <xdr:col>570</xdr:col>
      <xdr:colOff>53975</xdr:colOff>
      <xdr:row>144</xdr:row>
      <xdr:rowOff>120650</xdr:rowOff>
    </xdr:to>
    <xdr:grpSp>
      <xdr:nvGrpSpPr>
        <xdr:cNvPr id="223" name="グループ化 222">
          <a:extLst>
            <a:ext uri="{FF2B5EF4-FFF2-40B4-BE49-F238E27FC236}">
              <a16:creationId xmlns:a16="http://schemas.microsoft.com/office/drawing/2014/main" id="{770EC38A-25B5-E33B-CC38-EDF0A78BCC92}"/>
            </a:ext>
          </a:extLst>
        </xdr:cNvPr>
        <xdr:cNvGrpSpPr/>
      </xdr:nvGrpSpPr>
      <xdr:grpSpPr>
        <a:xfrm>
          <a:off x="101352350" y="24720550"/>
          <a:ext cx="1165225" cy="1003300"/>
          <a:chOff x="171206795" y="5634990"/>
          <a:chExt cx="1184910" cy="956310"/>
        </a:xfrm>
      </xdr:grpSpPr>
      <xdr:cxnSp macro="">
        <xdr:nvCxnSpPr>
          <xdr:cNvPr id="224" name="直線コネクタ 223">
            <a:extLst>
              <a:ext uri="{FF2B5EF4-FFF2-40B4-BE49-F238E27FC236}">
                <a16:creationId xmlns:a16="http://schemas.microsoft.com/office/drawing/2014/main" id="{073EC24E-E125-9220-9B87-5566D03805FA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25" name="テキスト ボックス 224">
            <a:extLst>
              <a:ext uri="{FF2B5EF4-FFF2-40B4-BE49-F238E27FC236}">
                <a16:creationId xmlns:a16="http://schemas.microsoft.com/office/drawing/2014/main" id="{AE5CC5F6-071B-2C1C-7DDE-9CC16A896C8F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594</xdr:col>
      <xdr:colOff>125730</xdr:colOff>
      <xdr:row>138</xdr:row>
      <xdr:rowOff>128270</xdr:rowOff>
    </xdr:from>
    <xdr:to>
      <xdr:col>601</xdr:col>
      <xdr:colOff>53975</xdr:colOff>
      <xdr:row>144</xdr:row>
      <xdr:rowOff>74930</xdr:rowOff>
    </xdr:to>
    <xdr:grpSp>
      <xdr:nvGrpSpPr>
        <xdr:cNvPr id="226" name="グループ化 225">
          <a:extLst>
            <a:ext uri="{FF2B5EF4-FFF2-40B4-BE49-F238E27FC236}">
              <a16:creationId xmlns:a16="http://schemas.microsoft.com/office/drawing/2014/main" id="{93A31B08-7E10-D928-9742-25B19D4431FB}"/>
            </a:ext>
          </a:extLst>
        </xdr:cNvPr>
        <xdr:cNvGrpSpPr/>
      </xdr:nvGrpSpPr>
      <xdr:grpSpPr>
        <a:xfrm>
          <a:off x="106856530" y="24664670"/>
          <a:ext cx="1172845" cy="1013460"/>
          <a:chOff x="171206795" y="5634990"/>
          <a:chExt cx="1184910" cy="956310"/>
        </a:xfrm>
      </xdr:grpSpPr>
      <xdr:cxnSp macro="">
        <xdr:nvCxnSpPr>
          <xdr:cNvPr id="227" name="直線コネクタ 226">
            <a:extLst>
              <a:ext uri="{FF2B5EF4-FFF2-40B4-BE49-F238E27FC236}">
                <a16:creationId xmlns:a16="http://schemas.microsoft.com/office/drawing/2014/main" id="{6DA21908-D0D7-8C6A-C868-7289D1FEF004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28" name="テキスト ボックス 227">
            <a:extLst>
              <a:ext uri="{FF2B5EF4-FFF2-40B4-BE49-F238E27FC236}">
                <a16:creationId xmlns:a16="http://schemas.microsoft.com/office/drawing/2014/main" id="{37EFD2F3-E73D-B9DB-DF46-445E115FCA68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442</xdr:col>
      <xdr:colOff>118110</xdr:colOff>
      <xdr:row>174</xdr:row>
      <xdr:rowOff>107950</xdr:rowOff>
    </xdr:from>
    <xdr:to>
      <xdr:col>449</xdr:col>
      <xdr:colOff>28575</xdr:colOff>
      <xdr:row>180</xdr:row>
      <xdr:rowOff>57150</xdr:rowOff>
    </xdr:to>
    <xdr:grpSp>
      <xdr:nvGrpSpPr>
        <xdr:cNvPr id="229" name="グループ化 228">
          <a:extLst>
            <a:ext uri="{FF2B5EF4-FFF2-40B4-BE49-F238E27FC236}">
              <a16:creationId xmlns:a16="http://schemas.microsoft.com/office/drawing/2014/main" id="{563A6149-2F2F-3513-CF0A-A237E5D70E06}"/>
            </a:ext>
          </a:extLst>
        </xdr:cNvPr>
        <xdr:cNvGrpSpPr/>
      </xdr:nvGrpSpPr>
      <xdr:grpSpPr>
        <a:xfrm>
          <a:off x="79823310" y="31045150"/>
          <a:ext cx="1155065" cy="1016000"/>
          <a:chOff x="171206795" y="5634990"/>
          <a:chExt cx="1184910" cy="956310"/>
        </a:xfrm>
      </xdr:grpSpPr>
      <xdr:cxnSp macro="">
        <xdr:nvCxnSpPr>
          <xdr:cNvPr id="230" name="直線コネクタ 229">
            <a:extLst>
              <a:ext uri="{FF2B5EF4-FFF2-40B4-BE49-F238E27FC236}">
                <a16:creationId xmlns:a16="http://schemas.microsoft.com/office/drawing/2014/main" id="{C873A35E-F65F-77D5-5E47-831C8501AC29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31" name="テキスト ボックス 230">
            <a:extLst>
              <a:ext uri="{FF2B5EF4-FFF2-40B4-BE49-F238E27FC236}">
                <a16:creationId xmlns:a16="http://schemas.microsoft.com/office/drawing/2014/main" id="{C6881360-4D21-7150-6DFA-D301ED97CB5C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473</xdr:col>
      <xdr:colOff>100330</xdr:colOff>
      <xdr:row>174</xdr:row>
      <xdr:rowOff>120650</xdr:rowOff>
    </xdr:from>
    <xdr:to>
      <xdr:col>480</xdr:col>
      <xdr:colOff>13335</xdr:colOff>
      <xdr:row>180</xdr:row>
      <xdr:rowOff>69850</xdr:rowOff>
    </xdr:to>
    <xdr:grpSp>
      <xdr:nvGrpSpPr>
        <xdr:cNvPr id="232" name="グループ化 231">
          <a:extLst>
            <a:ext uri="{FF2B5EF4-FFF2-40B4-BE49-F238E27FC236}">
              <a16:creationId xmlns:a16="http://schemas.microsoft.com/office/drawing/2014/main" id="{3BA352A4-ECAF-5422-5CD3-6834CB4F6D85}"/>
            </a:ext>
          </a:extLst>
        </xdr:cNvPr>
        <xdr:cNvGrpSpPr/>
      </xdr:nvGrpSpPr>
      <xdr:grpSpPr>
        <a:xfrm>
          <a:off x="85317330" y="31057850"/>
          <a:ext cx="1157605" cy="1016000"/>
          <a:chOff x="171206795" y="5634990"/>
          <a:chExt cx="1184910" cy="956310"/>
        </a:xfrm>
      </xdr:grpSpPr>
      <xdr:cxnSp macro="">
        <xdr:nvCxnSpPr>
          <xdr:cNvPr id="233" name="直線コネクタ 232">
            <a:extLst>
              <a:ext uri="{FF2B5EF4-FFF2-40B4-BE49-F238E27FC236}">
                <a16:creationId xmlns:a16="http://schemas.microsoft.com/office/drawing/2014/main" id="{B5F86AA6-B864-558A-22A5-CDF749BD8B5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34" name="テキスト ボックス 233">
            <a:extLst>
              <a:ext uri="{FF2B5EF4-FFF2-40B4-BE49-F238E27FC236}">
                <a16:creationId xmlns:a16="http://schemas.microsoft.com/office/drawing/2014/main" id="{F1A347F3-4E7C-0662-BC2E-A72715940A13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503</xdr:col>
      <xdr:colOff>44450</xdr:colOff>
      <xdr:row>174</xdr:row>
      <xdr:rowOff>158750</xdr:rowOff>
    </xdr:from>
    <xdr:to>
      <xdr:col>509</xdr:col>
      <xdr:colOff>137795</xdr:colOff>
      <xdr:row>180</xdr:row>
      <xdr:rowOff>95250</xdr:rowOff>
    </xdr:to>
    <xdr:grpSp>
      <xdr:nvGrpSpPr>
        <xdr:cNvPr id="235" name="グループ化 234">
          <a:extLst>
            <a:ext uri="{FF2B5EF4-FFF2-40B4-BE49-F238E27FC236}">
              <a16:creationId xmlns:a16="http://schemas.microsoft.com/office/drawing/2014/main" id="{50BDC704-6698-2BB3-6540-72FED12E746F}"/>
            </a:ext>
          </a:extLst>
        </xdr:cNvPr>
        <xdr:cNvGrpSpPr/>
      </xdr:nvGrpSpPr>
      <xdr:grpSpPr>
        <a:xfrm>
          <a:off x="90595450" y="31095950"/>
          <a:ext cx="1160145" cy="1003300"/>
          <a:chOff x="171206795" y="5634990"/>
          <a:chExt cx="1184910" cy="956310"/>
        </a:xfrm>
      </xdr:grpSpPr>
      <xdr:cxnSp macro="">
        <xdr:nvCxnSpPr>
          <xdr:cNvPr id="236" name="直線コネクタ 235">
            <a:extLst>
              <a:ext uri="{FF2B5EF4-FFF2-40B4-BE49-F238E27FC236}">
                <a16:creationId xmlns:a16="http://schemas.microsoft.com/office/drawing/2014/main" id="{F8FC2199-39EF-D9CA-94F7-E62F72DF589A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37" name="テキスト ボックス 236">
            <a:extLst>
              <a:ext uri="{FF2B5EF4-FFF2-40B4-BE49-F238E27FC236}">
                <a16:creationId xmlns:a16="http://schemas.microsoft.com/office/drawing/2014/main" id="{A36C5A80-0818-89C4-9644-2DE131FDC0BC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534</xdr:col>
      <xdr:colOff>19050</xdr:colOff>
      <xdr:row>174</xdr:row>
      <xdr:rowOff>133350</xdr:rowOff>
    </xdr:from>
    <xdr:to>
      <xdr:col>540</xdr:col>
      <xdr:colOff>104775</xdr:colOff>
      <xdr:row>180</xdr:row>
      <xdr:rowOff>82550</xdr:rowOff>
    </xdr:to>
    <xdr:grpSp>
      <xdr:nvGrpSpPr>
        <xdr:cNvPr id="238" name="グループ化 237">
          <a:extLst>
            <a:ext uri="{FF2B5EF4-FFF2-40B4-BE49-F238E27FC236}">
              <a16:creationId xmlns:a16="http://schemas.microsoft.com/office/drawing/2014/main" id="{70BFB6A5-5A36-7D2A-3C27-66AEA294E8D9}"/>
            </a:ext>
          </a:extLst>
        </xdr:cNvPr>
        <xdr:cNvGrpSpPr/>
      </xdr:nvGrpSpPr>
      <xdr:grpSpPr>
        <a:xfrm>
          <a:off x="96081850" y="31070550"/>
          <a:ext cx="1152525" cy="1016000"/>
          <a:chOff x="171206795" y="5634990"/>
          <a:chExt cx="1184910" cy="956310"/>
        </a:xfrm>
      </xdr:grpSpPr>
      <xdr:cxnSp macro="">
        <xdr:nvCxnSpPr>
          <xdr:cNvPr id="239" name="直線コネクタ 238">
            <a:extLst>
              <a:ext uri="{FF2B5EF4-FFF2-40B4-BE49-F238E27FC236}">
                <a16:creationId xmlns:a16="http://schemas.microsoft.com/office/drawing/2014/main" id="{06DC971F-CD00-A3D8-E01E-DBC762071A8B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40" name="テキスト ボックス 239">
            <a:extLst>
              <a:ext uri="{FF2B5EF4-FFF2-40B4-BE49-F238E27FC236}">
                <a16:creationId xmlns:a16="http://schemas.microsoft.com/office/drawing/2014/main" id="{16880D20-7506-A116-7AD5-16D4DF49F5F2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563</xdr:col>
      <xdr:colOff>133350</xdr:colOff>
      <xdr:row>174</xdr:row>
      <xdr:rowOff>158750</xdr:rowOff>
    </xdr:from>
    <xdr:to>
      <xdr:col>570</xdr:col>
      <xdr:colOff>53975</xdr:colOff>
      <xdr:row>180</xdr:row>
      <xdr:rowOff>95250</xdr:rowOff>
    </xdr:to>
    <xdr:grpSp>
      <xdr:nvGrpSpPr>
        <xdr:cNvPr id="241" name="グループ化 240">
          <a:extLst>
            <a:ext uri="{FF2B5EF4-FFF2-40B4-BE49-F238E27FC236}">
              <a16:creationId xmlns:a16="http://schemas.microsoft.com/office/drawing/2014/main" id="{F143FD0C-8469-8F52-7EA3-97C3301DD1DD}"/>
            </a:ext>
          </a:extLst>
        </xdr:cNvPr>
        <xdr:cNvGrpSpPr/>
      </xdr:nvGrpSpPr>
      <xdr:grpSpPr>
        <a:xfrm>
          <a:off x="101352350" y="31095950"/>
          <a:ext cx="1165225" cy="1003300"/>
          <a:chOff x="171206795" y="5634990"/>
          <a:chExt cx="1184910" cy="956310"/>
        </a:xfrm>
      </xdr:grpSpPr>
      <xdr:cxnSp macro="">
        <xdr:nvCxnSpPr>
          <xdr:cNvPr id="242" name="直線コネクタ 241">
            <a:extLst>
              <a:ext uri="{FF2B5EF4-FFF2-40B4-BE49-F238E27FC236}">
                <a16:creationId xmlns:a16="http://schemas.microsoft.com/office/drawing/2014/main" id="{7A9A9F17-20A8-45DB-FA3B-7C3F45A52525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43" name="テキスト ボックス 242">
            <a:extLst>
              <a:ext uri="{FF2B5EF4-FFF2-40B4-BE49-F238E27FC236}">
                <a16:creationId xmlns:a16="http://schemas.microsoft.com/office/drawing/2014/main" id="{C161A4DC-E358-7409-C094-4CA18D24A9B1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594</xdr:col>
      <xdr:colOff>110490</xdr:colOff>
      <xdr:row>174</xdr:row>
      <xdr:rowOff>143510</xdr:rowOff>
    </xdr:from>
    <xdr:to>
      <xdr:col>601</xdr:col>
      <xdr:colOff>38735</xdr:colOff>
      <xdr:row>180</xdr:row>
      <xdr:rowOff>80010</xdr:rowOff>
    </xdr:to>
    <xdr:grpSp>
      <xdr:nvGrpSpPr>
        <xdr:cNvPr id="244" name="グループ化 243">
          <a:extLst>
            <a:ext uri="{FF2B5EF4-FFF2-40B4-BE49-F238E27FC236}">
              <a16:creationId xmlns:a16="http://schemas.microsoft.com/office/drawing/2014/main" id="{4D01B81D-3D7D-A151-D761-44B307A615CA}"/>
            </a:ext>
          </a:extLst>
        </xdr:cNvPr>
        <xdr:cNvGrpSpPr/>
      </xdr:nvGrpSpPr>
      <xdr:grpSpPr>
        <a:xfrm>
          <a:off x="106841290" y="31080710"/>
          <a:ext cx="1172845" cy="1003300"/>
          <a:chOff x="171206795" y="5634990"/>
          <a:chExt cx="1184910" cy="956310"/>
        </a:xfrm>
      </xdr:grpSpPr>
      <xdr:cxnSp macro="">
        <xdr:nvCxnSpPr>
          <xdr:cNvPr id="245" name="直線コネクタ 244">
            <a:extLst>
              <a:ext uri="{FF2B5EF4-FFF2-40B4-BE49-F238E27FC236}">
                <a16:creationId xmlns:a16="http://schemas.microsoft.com/office/drawing/2014/main" id="{58B8F3AC-961A-6468-FA8E-897636CFE80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46" name="テキスト ボックス 245">
            <a:extLst>
              <a:ext uri="{FF2B5EF4-FFF2-40B4-BE49-F238E27FC236}">
                <a16:creationId xmlns:a16="http://schemas.microsoft.com/office/drawing/2014/main" id="{37E56132-78F7-33E2-CB01-1F7E445D536A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442</xdr:col>
      <xdr:colOff>118110</xdr:colOff>
      <xdr:row>211</xdr:row>
      <xdr:rowOff>107950</xdr:rowOff>
    </xdr:from>
    <xdr:to>
      <xdr:col>449</xdr:col>
      <xdr:colOff>28575</xdr:colOff>
      <xdr:row>217</xdr:row>
      <xdr:rowOff>57150</xdr:rowOff>
    </xdr:to>
    <xdr:grpSp>
      <xdr:nvGrpSpPr>
        <xdr:cNvPr id="247" name="グループ化 246">
          <a:extLst>
            <a:ext uri="{FF2B5EF4-FFF2-40B4-BE49-F238E27FC236}">
              <a16:creationId xmlns:a16="http://schemas.microsoft.com/office/drawing/2014/main" id="{500F938C-9A98-9A2E-33E3-5B30C7321BC4}"/>
            </a:ext>
          </a:extLst>
        </xdr:cNvPr>
        <xdr:cNvGrpSpPr/>
      </xdr:nvGrpSpPr>
      <xdr:grpSpPr>
        <a:xfrm>
          <a:off x="79823310" y="37623750"/>
          <a:ext cx="1155065" cy="1016000"/>
          <a:chOff x="171206795" y="5634990"/>
          <a:chExt cx="1184910" cy="956310"/>
        </a:xfrm>
      </xdr:grpSpPr>
      <xdr:cxnSp macro="">
        <xdr:nvCxnSpPr>
          <xdr:cNvPr id="249" name="直線コネクタ 248">
            <a:extLst>
              <a:ext uri="{FF2B5EF4-FFF2-40B4-BE49-F238E27FC236}">
                <a16:creationId xmlns:a16="http://schemas.microsoft.com/office/drawing/2014/main" id="{6D2AF64C-C500-E2D7-6B8B-53DC1F6F90C6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50" name="テキスト ボックス 249">
            <a:extLst>
              <a:ext uri="{FF2B5EF4-FFF2-40B4-BE49-F238E27FC236}">
                <a16:creationId xmlns:a16="http://schemas.microsoft.com/office/drawing/2014/main" id="{D30CC701-E055-C819-103F-3945E51E1F91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473</xdr:col>
      <xdr:colOff>100330</xdr:colOff>
      <xdr:row>211</xdr:row>
      <xdr:rowOff>120650</xdr:rowOff>
    </xdr:from>
    <xdr:to>
      <xdr:col>480</xdr:col>
      <xdr:colOff>13335</xdr:colOff>
      <xdr:row>217</xdr:row>
      <xdr:rowOff>69850</xdr:rowOff>
    </xdr:to>
    <xdr:grpSp>
      <xdr:nvGrpSpPr>
        <xdr:cNvPr id="251" name="グループ化 250">
          <a:extLst>
            <a:ext uri="{FF2B5EF4-FFF2-40B4-BE49-F238E27FC236}">
              <a16:creationId xmlns:a16="http://schemas.microsoft.com/office/drawing/2014/main" id="{A55E1DCE-C2E8-0B95-5D8D-A7380092EEFB}"/>
            </a:ext>
          </a:extLst>
        </xdr:cNvPr>
        <xdr:cNvGrpSpPr/>
      </xdr:nvGrpSpPr>
      <xdr:grpSpPr>
        <a:xfrm>
          <a:off x="85317330" y="37636450"/>
          <a:ext cx="1157605" cy="1016000"/>
          <a:chOff x="171206795" y="5634990"/>
          <a:chExt cx="1184910" cy="956310"/>
        </a:xfrm>
      </xdr:grpSpPr>
      <xdr:cxnSp macro="">
        <xdr:nvCxnSpPr>
          <xdr:cNvPr id="252" name="直線コネクタ 251">
            <a:extLst>
              <a:ext uri="{FF2B5EF4-FFF2-40B4-BE49-F238E27FC236}">
                <a16:creationId xmlns:a16="http://schemas.microsoft.com/office/drawing/2014/main" id="{9B29C85C-013D-5A9A-465A-7EE404D34B96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53" name="テキスト ボックス 252">
            <a:extLst>
              <a:ext uri="{FF2B5EF4-FFF2-40B4-BE49-F238E27FC236}">
                <a16:creationId xmlns:a16="http://schemas.microsoft.com/office/drawing/2014/main" id="{ECA56624-35D6-15A3-59D1-9D48BA0C248B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503</xdr:col>
      <xdr:colOff>44450</xdr:colOff>
      <xdr:row>211</xdr:row>
      <xdr:rowOff>158750</xdr:rowOff>
    </xdr:from>
    <xdr:to>
      <xdr:col>509</xdr:col>
      <xdr:colOff>137795</xdr:colOff>
      <xdr:row>217</xdr:row>
      <xdr:rowOff>95250</xdr:rowOff>
    </xdr:to>
    <xdr:grpSp>
      <xdr:nvGrpSpPr>
        <xdr:cNvPr id="254" name="グループ化 253">
          <a:extLst>
            <a:ext uri="{FF2B5EF4-FFF2-40B4-BE49-F238E27FC236}">
              <a16:creationId xmlns:a16="http://schemas.microsoft.com/office/drawing/2014/main" id="{A9148AD8-CFC4-31BC-5161-EB2F12B246CE}"/>
            </a:ext>
          </a:extLst>
        </xdr:cNvPr>
        <xdr:cNvGrpSpPr/>
      </xdr:nvGrpSpPr>
      <xdr:grpSpPr>
        <a:xfrm>
          <a:off x="90595450" y="37674550"/>
          <a:ext cx="1160145" cy="1003300"/>
          <a:chOff x="171206795" y="5634990"/>
          <a:chExt cx="1184910" cy="956310"/>
        </a:xfrm>
      </xdr:grpSpPr>
      <xdr:cxnSp macro="">
        <xdr:nvCxnSpPr>
          <xdr:cNvPr id="255" name="直線コネクタ 254">
            <a:extLst>
              <a:ext uri="{FF2B5EF4-FFF2-40B4-BE49-F238E27FC236}">
                <a16:creationId xmlns:a16="http://schemas.microsoft.com/office/drawing/2014/main" id="{F6F6D6BA-BE14-0103-EFE5-F73616FA4AA4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56" name="テキスト ボックス 255">
            <a:extLst>
              <a:ext uri="{FF2B5EF4-FFF2-40B4-BE49-F238E27FC236}">
                <a16:creationId xmlns:a16="http://schemas.microsoft.com/office/drawing/2014/main" id="{90414A8D-A667-DBBD-F691-524A0B817DF8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534</xdr:col>
      <xdr:colOff>19050</xdr:colOff>
      <xdr:row>211</xdr:row>
      <xdr:rowOff>133350</xdr:rowOff>
    </xdr:from>
    <xdr:to>
      <xdr:col>540</xdr:col>
      <xdr:colOff>104775</xdr:colOff>
      <xdr:row>217</xdr:row>
      <xdr:rowOff>82550</xdr:rowOff>
    </xdr:to>
    <xdr:grpSp>
      <xdr:nvGrpSpPr>
        <xdr:cNvPr id="257" name="グループ化 256">
          <a:extLst>
            <a:ext uri="{FF2B5EF4-FFF2-40B4-BE49-F238E27FC236}">
              <a16:creationId xmlns:a16="http://schemas.microsoft.com/office/drawing/2014/main" id="{060F9CD6-2774-9BED-7B24-C878464008D9}"/>
            </a:ext>
          </a:extLst>
        </xdr:cNvPr>
        <xdr:cNvGrpSpPr/>
      </xdr:nvGrpSpPr>
      <xdr:grpSpPr>
        <a:xfrm>
          <a:off x="96081850" y="37649150"/>
          <a:ext cx="1152525" cy="1016000"/>
          <a:chOff x="171206795" y="5634990"/>
          <a:chExt cx="1184910" cy="956310"/>
        </a:xfrm>
      </xdr:grpSpPr>
      <xdr:cxnSp macro="">
        <xdr:nvCxnSpPr>
          <xdr:cNvPr id="258" name="直線コネクタ 257">
            <a:extLst>
              <a:ext uri="{FF2B5EF4-FFF2-40B4-BE49-F238E27FC236}">
                <a16:creationId xmlns:a16="http://schemas.microsoft.com/office/drawing/2014/main" id="{65672B57-9D71-407F-AA9E-BFD7D8227C47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59" name="テキスト ボックス 258">
            <a:extLst>
              <a:ext uri="{FF2B5EF4-FFF2-40B4-BE49-F238E27FC236}">
                <a16:creationId xmlns:a16="http://schemas.microsoft.com/office/drawing/2014/main" id="{788AB6E8-A076-2472-D69A-0FA8704C13A4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563</xdr:col>
      <xdr:colOff>133350</xdr:colOff>
      <xdr:row>211</xdr:row>
      <xdr:rowOff>158750</xdr:rowOff>
    </xdr:from>
    <xdr:to>
      <xdr:col>570</xdr:col>
      <xdr:colOff>53975</xdr:colOff>
      <xdr:row>217</xdr:row>
      <xdr:rowOff>95250</xdr:rowOff>
    </xdr:to>
    <xdr:grpSp>
      <xdr:nvGrpSpPr>
        <xdr:cNvPr id="260" name="グループ化 259">
          <a:extLst>
            <a:ext uri="{FF2B5EF4-FFF2-40B4-BE49-F238E27FC236}">
              <a16:creationId xmlns:a16="http://schemas.microsoft.com/office/drawing/2014/main" id="{E360E7CD-AC3F-0C3B-FC4A-4D91C1150C61}"/>
            </a:ext>
          </a:extLst>
        </xdr:cNvPr>
        <xdr:cNvGrpSpPr/>
      </xdr:nvGrpSpPr>
      <xdr:grpSpPr>
        <a:xfrm>
          <a:off x="101352350" y="37674550"/>
          <a:ext cx="1165225" cy="1003300"/>
          <a:chOff x="171206795" y="5634990"/>
          <a:chExt cx="1184910" cy="956310"/>
        </a:xfrm>
      </xdr:grpSpPr>
      <xdr:cxnSp macro="">
        <xdr:nvCxnSpPr>
          <xdr:cNvPr id="261" name="直線コネクタ 260">
            <a:extLst>
              <a:ext uri="{FF2B5EF4-FFF2-40B4-BE49-F238E27FC236}">
                <a16:creationId xmlns:a16="http://schemas.microsoft.com/office/drawing/2014/main" id="{D87566B9-E279-788B-50DA-3CA7CD7B0C5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62" name="テキスト ボックス 261">
            <a:extLst>
              <a:ext uri="{FF2B5EF4-FFF2-40B4-BE49-F238E27FC236}">
                <a16:creationId xmlns:a16="http://schemas.microsoft.com/office/drawing/2014/main" id="{A1B5DEF0-2FD9-2428-767B-F167FD9A9003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594</xdr:col>
      <xdr:colOff>110490</xdr:colOff>
      <xdr:row>211</xdr:row>
      <xdr:rowOff>128270</xdr:rowOff>
    </xdr:from>
    <xdr:to>
      <xdr:col>601</xdr:col>
      <xdr:colOff>38735</xdr:colOff>
      <xdr:row>217</xdr:row>
      <xdr:rowOff>64770</xdr:rowOff>
    </xdr:to>
    <xdr:grpSp>
      <xdr:nvGrpSpPr>
        <xdr:cNvPr id="263" name="グループ化 262">
          <a:extLst>
            <a:ext uri="{FF2B5EF4-FFF2-40B4-BE49-F238E27FC236}">
              <a16:creationId xmlns:a16="http://schemas.microsoft.com/office/drawing/2014/main" id="{D8F145FC-7570-5D08-6458-32706C47260E}"/>
            </a:ext>
          </a:extLst>
        </xdr:cNvPr>
        <xdr:cNvGrpSpPr/>
      </xdr:nvGrpSpPr>
      <xdr:grpSpPr>
        <a:xfrm>
          <a:off x="106841290" y="37644070"/>
          <a:ext cx="1172845" cy="1003300"/>
          <a:chOff x="171206795" y="5634990"/>
          <a:chExt cx="1184910" cy="956310"/>
        </a:xfrm>
      </xdr:grpSpPr>
      <xdr:cxnSp macro="">
        <xdr:nvCxnSpPr>
          <xdr:cNvPr id="264" name="直線コネクタ 263">
            <a:extLst>
              <a:ext uri="{FF2B5EF4-FFF2-40B4-BE49-F238E27FC236}">
                <a16:creationId xmlns:a16="http://schemas.microsoft.com/office/drawing/2014/main" id="{C93C34B2-24B2-65FC-6DC5-CA25D262B06B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65" name="テキスト ボックス 264">
            <a:extLst>
              <a:ext uri="{FF2B5EF4-FFF2-40B4-BE49-F238E27FC236}">
                <a16:creationId xmlns:a16="http://schemas.microsoft.com/office/drawing/2014/main" id="{5FA402F5-1CD1-580E-54DE-5655C358FCE8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442</xdr:col>
      <xdr:colOff>118110</xdr:colOff>
      <xdr:row>257</xdr:row>
      <xdr:rowOff>107950</xdr:rowOff>
    </xdr:from>
    <xdr:to>
      <xdr:col>449</xdr:col>
      <xdr:colOff>28575</xdr:colOff>
      <xdr:row>263</xdr:row>
      <xdr:rowOff>57150</xdr:rowOff>
    </xdr:to>
    <xdr:grpSp>
      <xdr:nvGrpSpPr>
        <xdr:cNvPr id="266" name="グループ化 265">
          <a:extLst>
            <a:ext uri="{FF2B5EF4-FFF2-40B4-BE49-F238E27FC236}">
              <a16:creationId xmlns:a16="http://schemas.microsoft.com/office/drawing/2014/main" id="{3514CD12-489E-F79F-1B05-360774146C5A}"/>
            </a:ext>
          </a:extLst>
        </xdr:cNvPr>
        <xdr:cNvGrpSpPr/>
      </xdr:nvGrpSpPr>
      <xdr:grpSpPr>
        <a:xfrm>
          <a:off x="79823310" y="45802550"/>
          <a:ext cx="1155065" cy="1016000"/>
          <a:chOff x="171206795" y="5634990"/>
          <a:chExt cx="1184910" cy="956310"/>
        </a:xfrm>
      </xdr:grpSpPr>
      <xdr:cxnSp macro="">
        <xdr:nvCxnSpPr>
          <xdr:cNvPr id="267" name="直線コネクタ 266">
            <a:extLst>
              <a:ext uri="{FF2B5EF4-FFF2-40B4-BE49-F238E27FC236}">
                <a16:creationId xmlns:a16="http://schemas.microsoft.com/office/drawing/2014/main" id="{17583BCC-B188-4478-9B07-0CB2B615F9E8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68" name="テキスト ボックス 267">
            <a:extLst>
              <a:ext uri="{FF2B5EF4-FFF2-40B4-BE49-F238E27FC236}">
                <a16:creationId xmlns:a16="http://schemas.microsoft.com/office/drawing/2014/main" id="{79056B18-653A-3849-77AA-DD4FB787A3DD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473</xdr:col>
      <xdr:colOff>100330</xdr:colOff>
      <xdr:row>257</xdr:row>
      <xdr:rowOff>120650</xdr:rowOff>
    </xdr:from>
    <xdr:to>
      <xdr:col>480</xdr:col>
      <xdr:colOff>13335</xdr:colOff>
      <xdr:row>263</xdr:row>
      <xdr:rowOff>69850</xdr:rowOff>
    </xdr:to>
    <xdr:grpSp>
      <xdr:nvGrpSpPr>
        <xdr:cNvPr id="269" name="グループ化 268">
          <a:extLst>
            <a:ext uri="{FF2B5EF4-FFF2-40B4-BE49-F238E27FC236}">
              <a16:creationId xmlns:a16="http://schemas.microsoft.com/office/drawing/2014/main" id="{C73791A4-30C0-15DA-04E4-DC4E1061D9F9}"/>
            </a:ext>
          </a:extLst>
        </xdr:cNvPr>
        <xdr:cNvGrpSpPr/>
      </xdr:nvGrpSpPr>
      <xdr:grpSpPr>
        <a:xfrm>
          <a:off x="85317330" y="45815250"/>
          <a:ext cx="1157605" cy="1016000"/>
          <a:chOff x="171206795" y="5634990"/>
          <a:chExt cx="1184910" cy="956310"/>
        </a:xfrm>
      </xdr:grpSpPr>
      <xdr:cxnSp macro="">
        <xdr:nvCxnSpPr>
          <xdr:cNvPr id="270" name="直線コネクタ 269">
            <a:extLst>
              <a:ext uri="{FF2B5EF4-FFF2-40B4-BE49-F238E27FC236}">
                <a16:creationId xmlns:a16="http://schemas.microsoft.com/office/drawing/2014/main" id="{80E8301E-622D-B39A-68DB-5163DCE7A8AE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71" name="テキスト ボックス 270">
            <a:extLst>
              <a:ext uri="{FF2B5EF4-FFF2-40B4-BE49-F238E27FC236}">
                <a16:creationId xmlns:a16="http://schemas.microsoft.com/office/drawing/2014/main" id="{1C8963AB-0BB8-B6F0-4B20-762B48748AAD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503</xdr:col>
      <xdr:colOff>44450</xdr:colOff>
      <xdr:row>257</xdr:row>
      <xdr:rowOff>158750</xdr:rowOff>
    </xdr:from>
    <xdr:to>
      <xdr:col>509</xdr:col>
      <xdr:colOff>137795</xdr:colOff>
      <xdr:row>263</xdr:row>
      <xdr:rowOff>95250</xdr:rowOff>
    </xdr:to>
    <xdr:grpSp>
      <xdr:nvGrpSpPr>
        <xdr:cNvPr id="272" name="グループ化 271">
          <a:extLst>
            <a:ext uri="{FF2B5EF4-FFF2-40B4-BE49-F238E27FC236}">
              <a16:creationId xmlns:a16="http://schemas.microsoft.com/office/drawing/2014/main" id="{E64584C5-4E8A-C074-4793-11861DE001A5}"/>
            </a:ext>
          </a:extLst>
        </xdr:cNvPr>
        <xdr:cNvGrpSpPr/>
      </xdr:nvGrpSpPr>
      <xdr:grpSpPr>
        <a:xfrm>
          <a:off x="90595450" y="45853350"/>
          <a:ext cx="1160145" cy="1003300"/>
          <a:chOff x="171206795" y="5634990"/>
          <a:chExt cx="1184910" cy="956310"/>
        </a:xfrm>
      </xdr:grpSpPr>
      <xdr:cxnSp macro="">
        <xdr:nvCxnSpPr>
          <xdr:cNvPr id="273" name="直線コネクタ 272">
            <a:extLst>
              <a:ext uri="{FF2B5EF4-FFF2-40B4-BE49-F238E27FC236}">
                <a16:creationId xmlns:a16="http://schemas.microsoft.com/office/drawing/2014/main" id="{2A9864A1-684D-D5C3-9E8D-122E3D4B0736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74" name="テキスト ボックス 273">
            <a:extLst>
              <a:ext uri="{FF2B5EF4-FFF2-40B4-BE49-F238E27FC236}">
                <a16:creationId xmlns:a16="http://schemas.microsoft.com/office/drawing/2014/main" id="{6504BE8C-A3F7-E675-FF34-57CDCA506C60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534</xdr:col>
      <xdr:colOff>19050</xdr:colOff>
      <xdr:row>257</xdr:row>
      <xdr:rowOff>133350</xdr:rowOff>
    </xdr:from>
    <xdr:to>
      <xdr:col>540</xdr:col>
      <xdr:colOff>104775</xdr:colOff>
      <xdr:row>263</xdr:row>
      <xdr:rowOff>82550</xdr:rowOff>
    </xdr:to>
    <xdr:grpSp>
      <xdr:nvGrpSpPr>
        <xdr:cNvPr id="275" name="グループ化 274">
          <a:extLst>
            <a:ext uri="{FF2B5EF4-FFF2-40B4-BE49-F238E27FC236}">
              <a16:creationId xmlns:a16="http://schemas.microsoft.com/office/drawing/2014/main" id="{1DCAC555-EFB9-8D1A-B96D-29ECC1169087}"/>
            </a:ext>
          </a:extLst>
        </xdr:cNvPr>
        <xdr:cNvGrpSpPr/>
      </xdr:nvGrpSpPr>
      <xdr:grpSpPr>
        <a:xfrm>
          <a:off x="96081850" y="45827950"/>
          <a:ext cx="1152525" cy="1016000"/>
          <a:chOff x="171206795" y="5634990"/>
          <a:chExt cx="1184910" cy="956310"/>
        </a:xfrm>
      </xdr:grpSpPr>
      <xdr:cxnSp macro="">
        <xdr:nvCxnSpPr>
          <xdr:cNvPr id="276" name="直線コネクタ 275">
            <a:extLst>
              <a:ext uri="{FF2B5EF4-FFF2-40B4-BE49-F238E27FC236}">
                <a16:creationId xmlns:a16="http://schemas.microsoft.com/office/drawing/2014/main" id="{6262AD1E-8207-C6B9-2AD6-515B50521396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77" name="テキスト ボックス 276">
            <a:extLst>
              <a:ext uri="{FF2B5EF4-FFF2-40B4-BE49-F238E27FC236}">
                <a16:creationId xmlns:a16="http://schemas.microsoft.com/office/drawing/2014/main" id="{B8355A19-3E23-C40B-CCD2-C58123314746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563</xdr:col>
      <xdr:colOff>133350</xdr:colOff>
      <xdr:row>257</xdr:row>
      <xdr:rowOff>158750</xdr:rowOff>
    </xdr:from>
    <xdr:to>
      <xdr:col>570</xdr:col>
      <xdr:colOff>53975</xdr:colOff>
      <xdr:row>263</xdr:row>
      <xdr:rowOff>95250</xdr:rowOff>
    </xdr:to>
    <xdr:grpSp>
      <xdr:nvGrpSpPr>
        <xdr:cNvPr id="278" name="グループ化 277">
          <a:extLst>
            <a:ext uri="{FF2B5EF4-FFF2-40B4-BE49-F238E27FC236}">
              <a16:creationId xmlns:a16="http://schemas.microsoft.com/office/drawing/2014/main" id="{59846C7F-3647-1CBF-EED5-F8F69FB239E1}"/>
            </a:ext>
          </a:extLst>
        </xdr:cNvPr>
        <xdr:cNvGrpSpPr/>
      </xdr:nvGrpSpPr>
      <xdr:grpSpPr>
        <a:xfrm>
          <a:off x="101352350" y="45853350"/>
          <a:ext cx="1165225" cy="1003300"/>
          <a:chOff x="171206795" y="5634990"/>
          <a:chExt cx="1184910" cy="956310"/>
        </a:xfrm>
      </xdr:grpSpPr>
      <xdr:cxnSp macro="">
        <xdr:nvCxnSpPr>
          <xdr:cNvPr id="279" name="直線コネクタ 278">
            <a:extLst>
              <a:ext uri="{FF2B5EF4-FFF2-40B4-BE49-F238E27FC236}">
                <a16:creationId xmlns:a16="http://schemas.microsoft.com/office/drawing/2014/main" id="{398075E7-ED72-DA74-B2FA-5DA5E47A5174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80" name="テキスト ボックス 279">
            <a:extLst>
              <a:ext uri="{FF2B5EF4-FFF2-40B4-BE49-F238E27FC236}">
                <a16:creationId xmlns:a16="http://schemas.microsoft.com/office/drawing/2014/main" id="{6ECF4AD5-DAF5-539E-4490-B81266108122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594</xdr:col>
      <xdr:colOff>64770</xdr:colOff>
      <xdr:row>257</xdr:row>
      <xdr:rowOff>82550</xdr:rowOff>
    </xdr:from>
    <xdr:to>
      <xdr:col>600</xdr:col>
      <xdr:colOff>160655</xdr:colOff>
      <xdr:row>263</xdr:row>
      <xdr:rowOff>19050</xdr:rowOff>
    </xdr:to>
    <xdr:grpSp>
      <xdr:nvGrpSpPr>
        <xdr:cNvPr id="281" name="グループ化 280">
          <a:extLst>
            <a:ext uri="{FF2B5EF4-FFF2-40B4-BE49-F238E27FC236}">
              <a16:creationId xmlns:a16="http://schemas.microsoft.com/office/drawing/2014/main" id="{03766EE0-9FB5-DF69-2D2F-13604FE3383C}"/>
            </a:ext>
          </a:extLst>
        </xdr:cNvPr>
        <xdr:cNvGrpSpPr/>
      </xdr:nvGrpSpPr>
      <xdr:grpSpPr>
        <a:xfrm>
          <a:off x="106795570" y="45777150"/>
          <a:ext cx="1162685" cy="1003300"/>
          <a:chOff x="171206795" y="5634990"/>
          <a:chExt cx="1184910" cy="956310"/>
        </a:xfrm>
      </xdr:grpSpPr>
      <xdr:cxnSp macro="">
        <xdr:nvCxnSpPr>
          <xdr:cNvPr id="282" name="直線コネクタ 281">
            <a:extLst>
              <a:ext uri="{FF2B5EF4-FFF2-40B4-BE49-F238E27FC236}">
                <a16:creationId xmlns:a16="http://schemas.microsoft.com/office/drawing/2014/main" id="{FC17EF24-0C4B-7BAE-CA3D-2A27C56D2DB8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84" name="テキスト ボックス 283">
            <a:extLst>
              <a:ext uri="{FF2B5EF4-FFF2-40B4-BE49-F238E27FC236}">
                <a16:creationId xmlns:a16="http://schemas.microsoft.com/office/drawing/2014/main" id="{BB931DD5-5FDC-E3B4-33AA-73BC8BE3D58F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442</xdr:col>
      <xdr:colOff>118110</xdr:colOff>
      <xdr:row>292</xdr:row>
      <xdr:rowOff>107950</xdr:rowOff>
    </xdr:from>
    <xdr:to>
      <xdr:col>449</xdr:col>
      <xdr:colOff>28575</xdr:colOff>
      <xdr:row>298</xdr:row>
      <xdr:rowOff>57150</xdr:rowOff>
    </xdr:to>
    <xdr:grpSp>
      <xdr:nvGrpSpPr>
        <xdr:cNvPr id="285" name="グループ化 284">
          <a:extLst>
            <a:ext uri="{FF2B5EF4-FFF2-40B4-BE49-F238E27FC236}">
              <a16:creationId xmlns:a16="http://schemas.microsoft.com/office/drawing/2014/main" id="{33540EF5-E722-6F55-62A3-5F445F75DC5C}"/>
            </a:ext>
          </a:extLst>
        </xdr:cNvPr>
        <xdr:cNvGrpSpPr/>
      </xdr:nvGrpSpPr>
      <xdr:grpSpPr>
        <a:xfrm>
          <a:off x="79823310" y="52025550"/>
          <a:ext cx="1155065" cy="1016000"/>
          <a:chOff x="171206795" y="5634990"/>
          <a:chExt cx="1184910" cy="956310"/>
        </a:xfrm>
      </xdr:grpSpPr>
      <xdr:cxnSp macro="">
        <xdr:nvCxnSpPr>
          <xdr:cNvPr id="286" name="直線コネクタ 285">
            <a:extLst>
              <a:ext uri="{FF2B5EF4-FFF2-40B4-BE49-F238E27FC236}">
                <a16:creationId xmlns:a16="http://schemas.microsoft.com/office/drawing/2014/main" id="{64C7E165-6A5F-33F4-3E95-900001A137C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87" name="テキスト ボックス 286">
            <a:extLst>
              <a:ext uri="{FF2B5EF4-FFF2-40B4-BE49-F238E27FC236}">
                <a16:creationId xmlns:a16="http://schemas.microsoft.com/office/drawing/2014/main" id="{E1757D2B-F216-D457-6A27-D61117CF5910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473</xdr:col>
      <xdr:colOff>100330</xdr:colOff>
      <xdr:row>292</xdr:row>
      <xdr:rowOff>120650</xdr:rowOff>
    </xdr:from>
    <xdr:to>
      <xdr:col>480</xdr:col>
      <xdr:colOff>13335</xdr:colOff>
      <xdr:row>298</xdr:row>
      <xdr:rowOff>69850</xdr:rowOff>
    </xdr:to>
    <xdr:grpSp>
      <xdr:nvGrpSpPr>
        <xdr:cNvPr id="320" name="グループ化 319">
          <a:extLst>
            <a:ext uri="{FF2B5EF4-FFF2-40B4-BE49-F238E27FC236}">
              <a16:creationId xmlns:a16="http://schemas.microsoft.com/office/drawing/2014/main" id="{0616C636-A997-2017-B0A5-FC559937A1B2}"/>
            </a:ext>
          </a:extLst>
        </xdr:cNvPr>
        <xdr:cNvGrpSpPr/>
      </xdr:nvGrpSpPr>
      <xdr:grpSpPr>
        <a:xfrm>
          <a:off x="85317330" y="52038250"/>
          <a:ext cx="1157605" cy="1016000"/>
          <a:chOff x="171206795" y="5634990"/>
          <a:chExt cx="1184910" cy="956310"/>
        </a:xfrm>
      </xdr:grpSpPr>
      <xdr:cxnSp macro="">
        <xdr:nvCxnSpPr>
          <xdr:cNvPr id="321" name="直線コネクタ 320">
            <a:extLst>
              <a:ext uri="{FF2B5EF4-FFF2-40B4-BE49-F238E27FC236}">
                <a16:creationId xmlns:a16="http://schemas.microsoft.com/office/drawing/2014/main" id="{8011DA22-CE24-DDD9-6658-A8EFED4CA01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22" name="テキスト ボックス 321">
            <a:extLst>
              <a:ext uri="{FF2B5EF4-FFF2-40B4-BE49-F238E27FC236}">
                <a16:creationId xmlns:a16="http://schemas.microsoft.com/office/drawing/2014/main" id="{4F5614B5-2DC7-C778-F6E8-8BE8F08CE421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503</xdr:col>
      <xdr:colOff>44450</xdr:colOff>
      <xdr:row>292</xdr:row>
      <xdr:rowOff>158750</xdr:rowOff>
    </xdr:from>
    <xdr:to>
      <xdr:col>509</xdr:col>
      <xdr:colOff>137795</xdr:colOff>
      <xdr:row>298</xdr:row>
      <xdr:rowOff>95250</xdr:rowOff>
    </xdr:to>
    <xdr:grpSp>
      <xdr:nvGrpSpPr>
        <xdr:cNvPr id="323" name="グループ化 322">
          <a:extLst>
            <a:ext uri="{FF2B5EF4-FFF2-40B4-BE49-F238E27FC236}">
              <a16:creationId xmlns:a16="http://schemas.microsoft.com/office/drawing/2014/main" id="{E52CE52F-4FA8-92D1-E733-E7EC6E0801EC}"/>
            </a:ext>
          </a:extLst>
        </xdr:cNvPr>
        <xdr:cNvGrpSpPr/>
      </xdr:nvGrpSpPr>
      <xdr:grpSpPr>
        <a:xfrm>
          <a:off x="90595450" y="52076350"/>
          <a:ext cx="1160145" cy="1003300"/>
          <a:chOff x="171206795" y="5634990"/>
          <a:chExt cx="1184910" cy="956310"/>
        </a:xfrm>
      </xdr:grpSpPr>
      <xdr:cxnSp macro="">
        <xdr:nvCxnSpPr>
          <xdr:cNvPr id="324" name="直線コネクタ 323">
            <a:extLst>
              <a:ext uri="{FF2B5EF4-FFF2-40B4-BE49-F238E27FC236}">
                <a16:creationId xmlns:a16="http://schemas.microsoft.com/office/drawing/2014/main" id="{93E8E3CE-C16C-2662-F7C2-1129EC99C303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25" name="テキスト ボックス 324">
            <a:extLst>
              <a:ext uri="{FF2B5EF4-FFF2-40B4-BE49-F238E27FC236}">
                <a16:creationId xmlns:a16="http://schemas.microsoft.com/office/drawing/2014/main" id="{DAC679F0-2C3E-7F10-CFE1-CB7027DE09E9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534</xdr:col>
      <xdr:colOff>19050</xdr:colOff>
      <xdr:row>292</xdr:row>
      <xdr:rowOff>133350</xdr:rowOff>
    </xdr:from>
    <xdr:to>
      <xdr:col>540</xdr:col>
      <xdr:colOff>104775</xdr:colOff>
      <xdr:row>298</xdr:row>
      <xdr:rowOff>82550</xdr:rowOff>
    </xdr:to>
    <xdr:grpSp>
      <xdr:nvGrpSpPr>
        <xdr:cNvPr id="326" name="グループ化 325">
          <a:extLst>
            <a:ext uri="{FF2B5EF4-FFF2-40B4-BE49-F238E27FC236}">
              <a16:creationId xmlns:a16="http://schemas.microsoft.com/office/drawing/2014/main" id="{89F34D40-B4CA-61F1-CC86-C1A6ACA531CA}"/>
            </a:ext>
          </a:extLst>
        </xdr:cNvPr>
        <xdr:cNvGrpSpPr/>
      </xdr:nvGrpSpPr>
      <xdr:grpSpPr>
        <a:xfrm>
          <a:off x="96081850" y="52050950"/>
          <a:ext cx="1152525" cy="1016000"/>
          <a:chOff x="171206795" y="5634990"/>
          <a:chExt cx="1184910" cy="956310"/>
        </a:xfrm>
      </xdr:grpSpPr>
      <xdr:cxnSp macro="">
        <xdr:nvCxnSpPr>
          <xdr:cNvPr id="327" name="直線コネクタ 326">
            <a:extLst>
              <a:ext uri="{FF2B5EF4-FFF2-40B4-BE49-F238E27FC236}">
                <a16:creationId xmlns:a16="http://schemas.microsoft.com/office/drawing/2014/main" id="{9CB9E5D0-7911-1314-5E34-6A12D8066565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28" name="テキスト ボックス 327">
            <a:extLst>
              <a:ext uri="{FF2B5EF4-FFF2-40B4-BE49-F238E27FC236}">
                <a16:creationId xmlns:a16="http://schemas.microsoft.com/office/drawing/2014/main" id="{DC746C09-D4FE-0ADD-4B01-9E29192A4B6D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563</xdr:col>
      <xdr:colOff>133350</xdr:colOff>
      <xdr:row>292</xdr:row>
      <xdr:rowOff>158750</xdr:rowOff>
    </xdr:from>
    <xdr:to>
      <xdr:col>570</xdr:col>
      <xdr:colOff>53975</xdr:colOff>
      <xdr:row>298</xdr:row>
      <xdr:rowOff>95250</xdr:rowOff>
    </xdr:to>
    <xdr:grpSp>
      <xdr:nvGrpSpPr>
        <xdr:cNvPr id="330" name="グループ化 329">
          <a:extLst>
            <a:ext uri="{FF2B5EF4-FFF2-40B4-BE49-F238E27FC236}">
              <a16:creationId xmlns:a16="http://schemas.microsoft.com/office/drawing/2014/main" id="{CDFE094B-E7E4-A20B-FAFD-CCB9ED47F409}"/>
            </a:ext>
          </a:extLst>
        </xdr:cNvPr>
        <xdr:cNvGrpSpPr/>
      </xdr:nvGrpSpPr>
      <xdr:grpSpPr>
        <a:xfrm>
          <a:off x="101352350" y="52076350"/>
          <a:ext cx="1165225" cy="1003300"/>
          <a:chOff x="171206795" y="5634990"/>
          <a:chExt cx="1184910" cy="956310"/>
        </a:xfrm>
      </xdr:grpSpPr>
      <xdr:cxnSp macro="">
        <xdr:nvCxnSpPr>
          <xdr:cNvPr id="331" name="直線コネクタ 330">
            <a:extLst>
              <a:ext uri="{FF2B5EF4-FFF2-40B4-BE49-F238E27FC236}">
                <a16:creationId xmlns:a16="http://schemas.microsoft.com/office/drawing/2014/main" id="{62F536F8-17E2-B929-E3A6-D3A0B0FCB11A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32" name="テキスト ボックス 331">
            <a:extLst>
              <a:ext uri="{FF2B5EF4-FFF2-40B4-BE49-F238E27FC236}">
                <a16:creationId xmlns:a16="http://schemas.microsoft.com/office/drawing/2014/main" id="{132312C0-1EC2-A04B-7BFB-BEA54C77E225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594</xdr:col>
      <xdr:colOff>69850</xdr:colOff>
      <xdr:row>292</xdr:row>
      <xdr:rowOff>148590</xdr:rowOff>
    </xdr:from>
    <xdr:to>
      <xdr:col>600</xdr:col>
      <xdr:colOff>165735</xdr:colOff>
      <xdr:row>298</xdr:row>
      <xdr:rowOff>85090</xdr:rowOff>
    </xdr:to>
    <xdr:grpSp>
      <xdr:nvGrpSpPr>
        <xdr:cNvPr id="333" name="グループ化 332">
          <a:extLst>
            <a:ext uri="{FF2B5EF4-FFF2-40B4-BE49-F238E27FC236}">
              <a16:creationId xmlns:a16="http://schemas.microsoft.com/office/drawing/2014/main" id="{E95A08C8-893A-83E3-8F86-5460345BF72F}"/>
            </a:ext>
          </a:extLst>
        </xdr:cNvPr>
        <xdr:cNvGrpSpPr/>
      </xdr:nvGrpSpPr>
      <xdr:grpSpPr>
        <a:xfrm>
          <a:off x="106800650" y="52066190"/>
          <a:ext cx="1162685" cy="1003300"/>
          <a:chOff x="171206795" y="5634990"/>
          <a:chExt cx="1184910" cy="956310"/>
        </a:xfrm>
      </xdr:grpSpPr>
      <xdr:cxnSp macro="">
        <xdr:nvCxnSpPr>
          <xdr:cNvPr id="334" name="直線コネクタ 333">
            <a:extLst>
              <a:ext uri="{FF2B5EF4-FFF2-40B4-BE49-F238E27FC236}">
                <a16:creationId xmlns:a16="http://schemas.microsoft.com/office/drawing/2014/main" id="{2D4A659B-B5A4-4B46-D3F8-5DC3CB55B976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35" name="テキスト ボックス 334">
            <a:extLst>
              <a:ext uri="{FF2B5EF4-FFF2-40B4-BE49-F238E27FC236}">
                <a16:creationId xmlns:a16="http://schemas.microsoft.com/office/drawing/2014/main" id="{0AF80E28-00E4-9E87-6B2D-759C5B3130FF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442</xdr:col>
      <xdr:colOff>118110</xdr:colOff>
      <xdr:row>325</xdr:row>
      <xdr:rowOff>133350</xdr:rowOff>
    </xdr:from>
    <xdr:to>
      <xdr:col>449</xdr:col>
      <xdr:colOff>28575</xdr:colOff>
      <xdr:row>331</xdr:row>
      <xdr:rowOff>82550</xdr:rowOff>
    </xdr:to>
    <xdr:grpSp>
      <xdr:nvGrpSpPr>
        <xdr:cNvPr id="336" name="グループ化 335">
          <a:extLst>
            <a:ext uri="{FF2B5EF4-FFF2-40B4-BE49-F238E27FC236}">
              <a16:creationId xmlns:a16="http://schemas.microsoft.com/office/drawing/2014/main" id="{3D4C75AA-73C4-F82A-EA09-8A603350FCFD}"/>
            </a:ext>
          </a:extLst>
        </xdr:cNvPr>
        <xdr:cNvGrpSpPr/>
      </xdr:nvGrpSpPr>
      <xdr:grpSpPr>
        <a:xfrm>
          <a:off x="79823310" y="57918350"/>
          <a:ext cx="1155065" cy="1016000"/>
          <a:chOff x="171206795" y="5634990"/>
          <a:chExt cx="1184910" cy="956310"/>
        </a:xfrm>
      </xdr:grpSpPr>
      <xdr:cxnSp macro="">
        <xdr:nvCxnSpPr>
          <xdr:cNvPr id="337" name="直線コネクタ 336">
            <a:extLst>
              <a:ext uri="{FF2B5EF4-FFF2-40B4-BE49-F238E27FC236}">
                <a16:creationId xmlns:a16="http://schemas.microsoft.com/office/drawing/2014/main" id="{1E719F08-14E7-0108-8CE5-4A8847FCF74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38" name="テキスト ボックス 337">
            <a:extLst>
              <a:ext uri="{FF2B5EF4-FFF2-40B4-BE49-F238E27FC236}">
                <a16:creationId xmlns:a16="http://schemas.microsoft.com/office/drawing/2014/main" id="{8C344D18-066E-B8CB-269D-66F9654CDEC3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473</xdr:col>
      <xdr:colOff>100330</xdr:colOff>
      <xdr:row>325</xdr:row>
      <xdr:rowOff>146050</xdr:rowOff>
    </xdr:from>
    <xdr:to>
      <xdr:col>480</xdr:col>
      <xdr:colOff>13335</xdr:colOff>
      <xdr:row>331</xdr:row>
      <xdr:rowOff>95250</xdr:rowOff>
    </xdr:to>
    <xdr:grpSp>
      <xdr:nvGrpSpPr>
        <xdr:cNvPr id="382" name="グループ化 381">
          <a:extLst>
            <a:ext uri="{FF2B5EF4-FFF2-40B4-BE49-F238E27FC236}">
              <a16:creationId xmlns:a16="http://schemas.microsoft.com/office/drawing/2014/main" id="{875A6673-AA6C-FD87-7D46-0293DC9B275E}"/>
            </a:ext>
          </a:extLst>
        </xdr:cNvPr>
        <xdr:cNvGrpSpPr/>
      </xdr:nvGrpSpPr>
      <xdr:grpSpPr>
        <a:xfrm>
          <a:off x="85317330" y="57931050"/>
          <a:ext cx="1157605" cy="1016000"/>
          <a:chOff x="171206795" y="5634990"/>
          <a:chExt cx="1184910" cy="956310"/>
        </a:xfrm>
      </xdr:grpSpPr>
      <xdr:cxnSp macro="">
        <xdr:nvCxnSpPr>
          <xdr:cNvPr id="383" name="直線コネクタ 382">
            <a:extLst>
              <a:ext uri="{FF2B5EF4-FFF2-40B4-BE49-F238E27FC236}">
                <a16:creationId xmlns:a16="http://schemas.microsoft.com/office/drawing/2014/main" id="{B12CBE72-D13F-2011-8C66-E6BBA101A2E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84" name="テキスト ボックス 383">
            <a:extLst>
              <a:ext uri="{FF2B5EF4-FFF2-40B4-BE49-F238E27FC236}">
                <a16:creationId xmlns:a16="http://schemas.microsoft.com/office/drawing/2014/main" id="{0DB89210-BBA5-76B8-D5CF-1F8163E3F9D1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503</xdr:col>
      <xdr:colOff>44450</xdr:colOff>
      <xdr:row>326</xdr:row>
      <xdr:rowOff>6350</xdr:rowOff>
    </xdr:from>
    <xdr:to>
      <xdr:col>509</xdr:col>
      <xdr:colOff>137795</xdr:colOff>
      <xdr:row>331</xdr:row>
      <xdr:rowOff>120650</xdr:rowOff>
    </xdr:to>
    <xdr:grpSp>
      <xdr:nvGrpSpPr>
        <xdr:cNvPr id="385" name="グループ化 384">
          <a:extLst>
            <a:ext uri="{FF2B5EF4-FFF2-40B4-BE49-F238E27FC236}">
              <a16:creationId xmlns:a16="http://schemas.microsoft.com/office/drawing/2014/main" id="{6679A8F3-3BE1-069C-4E35-EEA32FC092AA}"/>
            </a:ext>
          </a:extLst>
        </xdr:cNvPr>
        <xdr:cNvGrpSpPr/>
      </xdr:nvGrpSpPr>
      <xdr:grpSpPr>
        <a:xfrm>
          <a:off x="90595450" y="57969150"/>
          <a:ext cx="1160145" cy="1003300"/>
          <a:chOff x="171206795" y="5634990"/>
          <a:chExt cx="1184910" cy="956310"/>
        </a:xfrm>
      </xdr:grpSpPr>
      <xdr:cxnSp macro="">
        <xdr:nvCxnSpPr>
          <xdr:cNvPr id="386" name="直線コネクタ 385">
            <a:extLst>
              <a:ext uri="{FF2B5EF4-FFF2-40B4-BE49-F238E27FC236}">
                <a16:creationId xmlns:a16="http://schemas.microsoft.com/office/drawing/2014/main" id="{51EDEA98-D83C-C38D-5EBC-2EAEE6B070B5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87" name="テキスト ボックス 386">
            <a:extLst>
              <a:ext uri="{FF2B5EF4-FFF2-40B4-BE49-F238E27FC236}">
                <a16:creationId xmlns:a16="http://schemas.microsoft.com/office/drawing/2014/main" id="{070C7A55-53FC-A80C-FC4C-7A5B6D921D16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534</xdr:col>
      <xdr:colOff>19050</xdr:colOff>
      <xdr:row>325</xdr:row>
      <xdr:rowOff>158750</xdr:rowOff>
    </xdr:from>
    <xdr:to>
      <xdr:col>540</xdr:col>
      <xdr:colOff>104775</xdr:colOff>
      <xdr:row>331</xdr:row>
      <xdr:rowOff>107950</xdr:rowOff>
    </xdr:to>
    <xdr:grpSp>
      <xdr:nvGrpSpPr>
        <xdr:cNvPr id="388" name="グループ化 387">
          <a:extLst>
            <a:ext uri="{FF2B5EF4-FFF2-40B4-BE49-F238E27FC236}">
              <a16:creationId xmlns:a16="http://schemas.microsoft.com/office/drawing/2014/main" id="{DCC16CAB-13CC-5249-A5F0-06EF317FCBA0}"/>
            </a:ext>
          </a:extLst>
        </xdr:cNvPr>
        <xdr:cNvGrpSpPr/>
      </xdr:nvGrpSpPr>
      <xdr:grpSpPr>
        <a:xfrm>
          <a:off x="96081850" y="57943750"/>
          <a:ext cx="1152525" cy="1016000"/>
          <a:chOff x="171206795" y="5634990"/>
          <a:chExt cx="1184910" cy="956310"/>
        </a:xfrm>
      </xdr:grpSpPr>
      <xdr:cxnSp macro="">
        <xdr:nvCxnSpPr>
          <xdr:cNvPr id="389" name="直線コネクタ 388">
            <a:extLst>
              <a:ext uri="{FF2B5EF4-FFF2-40B4-BE49-F238E27FC236}">
                <a16:creationId xmlns:a16="http://schemas.microsoft.com/office/drawing/2014/main" id="{86D1F69A-A759-14E6-3037-3BE6B9449A6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90" name="テキスト ボックス 389">
            <a:extLst>
              <a:ext uri="{FF2B5EF4-FFF2-40B4-BE49-F238E27FC236}">
                <a16:creationId xmlns:a16="http://schemas.microsoft.com/office/drawing/2014/main" id="{F59B2715-1B25-0FEC-8CA1-848C4CF2D7D5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563</xdr:col>
      <xdr:colOff>133350</xdr:colOff>
      <xdr:row>326</xdr:row>
      <xdr:rowOff>6350</xdr:rowOff>
    </xdr:from>
    <xdr:to>
      <xdr:col>570</xdr:col>
      <xdr:colOff>53975</xdr:colOff>
      <xdr:row>331</xdr:row>
      <xdr:rowOff>120650</xdr:rowOff>
    </xdr:to>
    <xdr:grpSp>
      <xdr:nvGrpSpPr>
        <xdr:cNvPr id="392" name="グループ化 391">
          <a:extLst>
            <a:ext uri="{FF2B5EF4-FFF2-40B4-BE49-F238E27FC236}">
              <a16:creationId xmlns:a16="http://schemas.microsoft.com/office/drawing/2014/main" id="{692FA3CF-31F8-57F2-A821-1FF0323CAF3C}"/>
            </a:ext>
          </a:extLst>
        </xdr:cNvPr>
        <xdr:cNvGrpSpPr/>
      </xdr:nvGrpSpPr>
      <xdr:grpSpPr>
        <a:xfrm>
          <a:off x="101352350" y="57969150"/>
          <a:ext cx="1165225" cy="1003300"/>
          <a:chOff x="171206795" y="5634990"/>
          <a:chExt cx="1184910" cy="956310"/>
        </a:xfrm>
      </xdr:grpSpPr>
      <xdr:cxnSp macro="">
        <xdr:nvCxnSpPr>
          <xdr:cNvPr id="393" name="直線コネクタ 392">
            <a:extLst>
              <a:ext uri="{FF2B5EF4-FFF2-40B4-BE49-F238E27FC236}">
                <a16:creationId xmlns:a16="http://schemas.microsoft.com/office/drawing/2014/main" id="{B4966D36-21AF-9EB0-C0F5-E94451DC3D9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94" name="テキスト ボックス 393">
            <a:extLst>
              <a:ext uri="{FF2B5EF4-FFF2-40B4-BE49-F238E27FC236}">
                <a16:creationId xmlns:a16="http://schemas.microsoft.com/office/drawing/2014/main" id="{43BA5025-5CB3-3045-6867-503DFDA8EBF2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594</xdr:col>
      <xdr:colOff>95250</xdr:colOff>
      <xdr:row>326</xdr:row>
      <xdr:rowOff>6350</xdr:rowOff>
    </xdr:from>
    <xdr:to>
      <xdr:col>601</xdr:col>
      <xdr:colOff>23495</xdr:colOff>
      <xdr:row>331</xdr:row>
      <xdr:rowOff>120650</xdr:rowOff>
    </xdr:to>
    <xdr:grpSp>
      <xdr:nvGrpSpPr>
        <xdr:cNvPr id="810" name="グループ化 809">
          <a:extLst>
            <a:ext uri="{FF2B5EF4-FFF2-40B4-BE49-F238E27FC236}">
              <a16:creationId xmlns:a16="http://schemas.microsoft.com/office/drawing/2014/main" id="{F4DF1E61-9660-7D9D-DDE2-B43210999F85}"/>
            </a:ext>
          </a:extLst>
        </xdr:cNvPr>
        <xdr:cNvGrpSpPr/>
      </xdr:nvGrpSpPr>
      <xdr:grpSpPr>
        <a:xfrm>
          <a:off x="106826050" y="57969150"/>
          <a:ext cx="1172845" cy="1003300"/>
          <a:chOff x="171206795" y="5634990"/>
          <a:chExt cx="1184910" cy="956310"/>
        </a:xfrm>
      </xdr:grpSpPr>
      <xdr:cxnSp macro="">
        <xdr:nvCxnSpPr>
          <xdr:cNvPr id="811" name="直線コネクタ 810">
            <a:extLst>
              <a:ext uri="{FF2B5EF4-FFF2-40B4-BE49-F238E27FC236}">
                <a16:creationId xmlns:a16="http://schemas.microsoft.com/office/drawing/2014/main" id="{2ED6005B-736D-729C-2ECA-5B65DA07CCA5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12" name="テキスト ボックス 811">
            <a:extLst>
              <a:ext uri="{FF2B5EF4-FFF2-40B4-BE49-F238E27FC236}">
                <a16:creationId xmlns:a16="http://schemas.microsoft.com/office/drawing/2014/main" id="{A5BF71CC-A9E6-7905-EA32-D2CD3719C0F1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442</xdr:col>
      <xdr:colOff>118110</xdr:colOff>
      <xdr:row>359</xdr:row>
      <xdr:rowOff>6350</xdr:rowOff>
    </xdr:from>
    <xdr:to>
      <xdr:col>449</xdr:col>
      <xdr:colOff>28575</xdr:colOff>
      <xdr:row>364</xdr:row>
      <xdr:rowOff>133350</xdr:rowOff>
    </xdr:to>
    <xdr:grpSp>
      <xdr:nvGrpSpPr>
        <xdr:cNvPr id="813" name="グループ化 812">
          <a:extLst>
            <a:ext uri="{FF2B5EF4-FFF2-40B4-BE49-F238E27FC236}">
              <a16:creationId xmlns:a16="http://schemas.microsoft.com/office/drawing/2014/main" id="{31D5B2AB-AF5A-7D59-66A0-54A9BB0CAD8E}"/>
            </a:ext>
          </a:extLst>
        </xdr:cNvPr>
        <xdr:cNvGrpSpPr/>
      </xdr:nvGrpSpPr>
      <xdr:grpSpPr>
        <a:xfrm>
          <a:off x="79823310" y="63836550"/>
          <a:ext cx="1155065" cy="1016000"/>
          <a:chOff x="171206795" y="5634990"/>
          <a:chExt cx="1184910" cy="956310"/>
        </a:xfrm>
      </xdr:grpSpPr>
      <xdr:cxnSp macro="">
        <xdr:nvCxnSpPr>
          <xdr:cNvPr id="814" name="直線コネクタ 813">
            <a:extLst>
              <a:ext uri="{FF2B5EF4-FFF2-40B4-BE49-F238E27FC236}">
                <a16:creationId xmlns:a16="http://schemas.microsoft.com/office/drawing/2014/main" id="{8BA65D3D-4435-B83A-68FA-30153519B912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15" name="テキスト ボックス 814">
            <a:extLst>
              <a:ext uri="{FF2B5EF4-FFF2-40B4-BE49-F238E27FC236}">
                <a16:creationId xmlns:a16="http://schemas.microsoft.com/office/drawing/2014/main" id="{E25B602A-B2AF-99BC-A836-812E47DAA254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473</xdr:col>
      <xdr:colOff>100330</xdr:colOff>
      <xdr:row>359</xdr:row>
      <xdr:rowOff>19050</xdr:rowOff>
    </xdr:from>
    <xdr:to>
      <xdr:col>480</xdr:col>
      <xdr:colOff>13335</xdr:colOff>
      <xdr:row>364</xdr:row>
      <xdr:rowOff>146050</xdr:rowOff>
    </xdr:to>
    <xdr:grpSp>
      <xdr:nvGrpSpPr>
        <xdr:cNvPr id="816" name="グループ化 815">
          <a:extLst>
            <a:ext uri="{FF2B5EF4-FFF2-40B4-BE49-F238E27FC236}">
              <a16:creationId xmlns:a16="http://schemas.microsoft.com/office/drawing/2014/main" id="{E8F27E01-03B9-EBBC-1D09-640F6F31E92C}"/>
            </a:ext>
          </a:extLst>
        </xdr:cNvPr>
        <xdr:cNvGrpSpPr/>
      </xdr:nvGrpSpPr>
      <xdr:grpSpPr>
        <a:xfrm>
          <a:off x="85317330" y="63849250"/>
          <a:ext cx="1157605" cy="1016000"/>
          <a:chOff x="171206795" y="5634990"/>
          <a:chExt cx="1184910" cy="956310"/>
        </a:xfrm>
      </xdr:grpSpPr>
      <xdr:cxnSp macro="">
        <xdr:nvCxnSpPr>
          <xdr:cNvPr id="817" name="直線コネクタ 816">
            <a:extLst>
              <a:ext uri="{FF2B5EF4-FFF2-40B4-BE49-F238E27FC236}">
                <a16:creationId xmlns:a16="http://schemas.microsoft.com/office/drawing/2014/main" id="{F8D62B95-CB04-5A3D-ABF4-705E581A5336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18" name="テキスト ボックス 817">
            <a:extLst>
              <a:ext uri="{FF2B5EF4-FFF2-40B4-BE49-F238E27FC236}">
                <a16:creationId xmlns:a16="http://schemas.microsoft.com/office/drawing/2014/main" id="{E8D5F420-6C44-D788-1470-2155C39484AF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503</xdr:col>
      <xdr:colOff>44450</xdr:colOff>
      <xdr:row>359</xdr:row>
      <xdr:rowOff>57150</xdr:rowOff>
    </xdr:from>
    <xdr:to>
      <xdr:col>509</xdr:col>
      <xdr:colOff>137795</xdr:colOff>
      <xdr:row>364</xdr:row>
      <xdr:rowOff>171450</xdr:rowOff>
    </xdr:to>
    <xdr:grpSp>
      <xdr:nvGrpSpPr>
        <xdr:cNvPr id="819" name="グループ化 818">
          <a:extLst>
            <a:ext uri="{FF2B5EF4-FFF2-40B4-BE49-F238E27FC236}">
              <a16:creationId xmlns:a16="http://schemas.microsoft.com/office/drawing/2014/main" id="{C74C53D6-185F-89B3-2DFB-9436A68CF591}"/>
            </a:ext>
          </a:extLst>
        </xdr:cNvPr>
        <xdr:cNvGrpSpPr/>
      </xdr:nvGrpSpPr>
      <xdr:grpSpPr>
        <a:xfrm>
          <a:off x="90595450" y="63887350"/>
          <a:ext cx="1160145" cy="995680"/>
          <a:chOff x="171206795" y="5634990"/>
          <a:chExt cx="1184910" cy="956310"/>
        </a:xfrm>
      </xdr:grpSpPr>
      <xdr:cxnSp macro="">
        <xdr:nvCxnSpPr>
          <xdr:cNvPr id="820" name="直線コネクタ 819">
            <a:extLst>
              <a:ext uri="{FF2B5EF4-FFF2-40B4-BE49-F238E27FC236}">
                <a16:creationId xmlns:a16="http://schemas.microsoft.com/office/drawing/2014/main" id="{E31B64A4-BF27-4454-4910-A5B81379C5B2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21" name="テキスト ボックス 820">
            <a:extLst>
              <a:ext uri="{FF2B5EF4-FFF2-40B4-BE49-F238E27FC236}">
                <a16:creationId xmlns:a16="http://schemas.microsoft.com/office/drawing/2014/main" id="{B26F0751-5FD5-43C2-44AF-7A792EBB0F7E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534</xdr:col>
      <xdr:colOff>19050</xdr:colOff>
      <xdr:row>359</xdr:row>
      <xdr:rowOff>31750</xdr:rowOff>
    </xdr:from>
    <xdr:to>
      <xdr:col>540</xdr:col>
      <xdr:colOff>104775</xdr:colOff>
      <xdr:row>364</xdr:row>
      <xdr:rowOff>158750</xdr:rowOff>
    </xdr:to>
    <xdr:grpSp>
      <xdr:nvGrpSpPr>
        <xdr:cNvPr id="822" name="グループ化 821">
          <a:extLst>
            <a:ext uri="{FF2B5EF4-FFF2-40B4-BE49-F238E27FC236}">
              <a16:creationId xmlns:a16="http://schemas.microsoft.com/office/drawing/2014/main" id="{3DCE222E-B547-E4DA-D275-3287DAF73F1E}"/>
            </a:ext>
          </a:extLst>
        </xdr:cNvPr>
        <xdr:cNvGrpSpPr/>
      </xdr:nvGrpSpPr>
      <xdr:grpSpPr>
        <a:xfrm>
          <a:off x="96081850" y="63861950"/>
          <a:ext cx="1152525" cy="1016000"/>
          <a:chOff x="171206795" y="5634990"/>
          <a:chExt cx="1184910" cy="956310"/>
        </a:xfrm>
      </xdr:grpSpPr>
      <xdr:cxnSp macro="">
        <xdr:nvCxnSpPr>
          <xdr:cNvPr id="823" name="直線コネクタ 822">
            <a:extLst>
              <a:ext uri="{FF2B5EF4-FFF2-40B4-BE49-F238E27FC236}">
                <a16:creationId xmlns:a16="http://schemas.microsoft.com/office/drawing/2014/main" id="{EB5EFE11-A149-8D6C-50C9-DDF806423746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24" name="テキスト ボックス 823">
            <a:extLst>
              <a:ext uri="{FF2B5EF4-FFF2-40B4-BE49-F238E27FC236}">
                <a16:creationId xmlns:a16="http://schemas.microsoft.com/office/drawing/2014/main" id="{6F3B87C3-DABD-EAC4-570D-65790F25C425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563</xdr:col>
      <xdr:colOff>133350</xdr:colOff>
      <xdr:row>359</xdr:row>
      <xdr:rowOff>57150</xdr:rowOff>
    </xdr:from>
    <xdr:to>
      <xdr:col>570</xdr:col>
      <xdr:colOff>53975</xdr:colOff>
      <xdr:row>364</xdr:row>
      <xdr:rowOff>171450</xdr:rowOff>
    </xdr:to>
    <xdr:grpSp>
      <xdr:nvGrpSpPr>
        <xdr:cNvPr id="825" name="グループ化 824">
          <a:extLst>
            <a:ext uri="{FF2B5EF4-FFF2-40B4-BE49-F238E27FC236}">
              <a16:creationId xmlns:a16="http://schemas.microsoft.com/office/drawing/2014/main" id="{2EE9B56F-0541-24F4-6545-9AC752F5B31C}"/>
            </a:ext>
          </a:extLst>
        </xdr:cNvPr>
        <xdr:cNvGrpSpPr/>
      </xdr:nvGrpSpPr>
      <xdr:grpSpPr>
        <a:xfrm>
          <a:off x="101352350" y="63887350"/>
          <a:ext cx="1165225" cy="995680"/>
          <a:chOff x="171206795" y="5634990"/>
          <a:chExt cx="1184910" cy="956310"/>
        </a:xfrm>
      </xdr:grpSpPr>
      <xdr:cxnSp macro="">
        <xdr:nvCxnSpPr>
          <xdr:cNvPr id="826" name="直線コネクタ 825">
            <a:extLst>
              <a:ext uri="{FF2B5EF4-FFF2-40B4-BE49-F238E27FC236}">
                <a16:creationId xmlns:a16="http://schemas.microsoft.com/office/drawing/2014/main" id="{58BF2292-AD3B-9AF7-866A-6A659846AC22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27" name="テキスト ボックス 826">
            <a:extLst>
              <a:ext uri="{FF2B5EF4-FFF2-40B4-BE49-F238E27FC236}">
                <a16:creationId xmlns:a16="http://schemas.microsoft.com/office/drawing/2014/main" id="{116ECA1D-17B5-C969-6331-227279EC6A73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594</xdr:col>
      <xdr:colOff>64770</xdr:colOff>
      <xdr:row>358</xdr:row>
      <xdr:rowOff>133350</xdr:rowOff>
    </xdr:from>
    <xdr:to>
      <xdr:col>600</xdr:col>
      <xdr:colOff>160655</xdr:colOff>
      <xdr:row>364</xdr:row>
      <xdr:rowOff>72390</xdr:rowOff>
    </xdr:to>
    <xdr:grpSp>
      <xdr:nvGrpSpPr>
        <xdr:cNvPr id="828" name="グループ化 827">
          <a:extLst>
            <a:ext uri="{FF2B5EF4-FFF2-40B4-BE49-F238E27FC236}">
              <a16:creationId xmlns:a16="http://schemas.microsoft.com/office/drawing/2014/main" id="{6E871BAE-3602-3536-DA40-C0FEAFC79B54}"/>
            </a:ext>
          </a:extLst>
        </xdr:cNvPr>
        <xdr:cNvGrpSpPr/>
      </xdr:nvGrpSpPr>
      <xdr:grpSpPr>
        <a:xfrm>
          <a:off x="106795570" y="63785750"/>
          <a:ext cx="1162685" cy="1005840"/>
          <a:chOff x="171206795" y="5634990"/>
          <a:chExt cx="1184910" cy="956310"/>
        </a:xfrm>
      </xdr:grpSpPr>
      <xdr:cxnSp macro="">
        <xdr:nvCxnSpPr>
          <xdr:cNvPr id="829" name="直線コネクタ 828">
            <a:extLst>
              <a:ext uri="{FF2B5EF4-FFF2-40B4-BE49-F238E27FC236}">
                <a16:creationId xmlns:a16="http://schemas.microsoft.com/office/drawing/2014/main" id="{F9DFDA2A-E324-B05B-C2A4-FFED5DFBDCC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30" name="テキスト ボックス 829">
            <a:extLst>
              <a:ext uri="{FF2B5EF4-FFF2-40B4-BE49-F238E27FC236}">
                <a16:creationId xmlns:a16="http://schemas.microsoft.com/office/drawing/2014/main" id="{778B6E88-15EF-CF2A-632A-73DB198E1F6B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625</xdr:col>
      <xdr:colOff>121377</xdr:colOff>
      <xdr:row>33</xdr:row>
      <xdr:rowOff>6350</xdr:rowOff>
    </xdr:from>
    <xdr:to>
      <xdr:col>632</xdr:col>
      <xdr:colOff>49622</xdr:colOff>
      <xdr:row>38</xdr:row>
      <xdr:rowOff>120650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7366236F-D658-D881-7E88-2DB928145A82}"/>
            </a:ext>
          </a:extLst>
        </xdr:cNvPr>
        <xdr:cNvGrpSpPr/>
      </xdr:nvGrpSpPr>
      <xdr:grpSpPr>
        <a:xfrm>
          <a:off x="112363977" y="5873750"/>
          <a:ext cx="1172845" cy="1003300"/>
          <a:chOff x="171206797" y="5634990"/>
          <a:chExt cx="1184910" cy="956310"/>
        </a:xfrm>
      </xdr:grpSpPr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1E150A8F-A591-E98F-88CF-B663B63267F7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7" name="テキスト ボックス 36">
            <a:extLst>
              <a:ext uri="{FF2B5EF4-FFF2-40B4-BE49-F238E27FC236}">
                <a16:creationId xmlns:a16="http://schemas.microsoft.com/office/drawing/2014/main" id="{94EC7954-CEBA-86D8-3FC6-E09B1BFFBF1A}"/>
              </a:ext>
            </a:extLst>
          </xdr:cNvPr>
          <xdr:cNvSpPr txBox="1"/>
        </xdr:nvSpPr>
        <xdr:spPr>
          <a:xfrm>
            <a:off x="171206797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655</xdr:col>
      <xdr:colOff>134385</xdr:colOff>
      <xdr:row>33</xdr:row>
      <xdr:rowOff>52070</xdr:rowOff>
    </xdr:from>
    <xdr:to>
      <xdr:col>662</xdr:col>
      <xdr:colOff>62630</xdr:colOff>
      <xdr:row>38</xdr:row>
      <xdr:rowOff>166370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E9AFEFAF-B137-2041-DD47-73A8F573E9C8}"/>
            </a:ext>
          </a:extLst>
        </xdr:cNvPr>
        <xdr:cNvGrpSpPr/>
      </xdr:nvGrpSpPr>
      <xdr:grpSpPr>
        <a:xfrm>
          <a:off x="117710985" y="5919470"/>
          <a:ext cx="1172845" cy="1003300"/>
          <a:chOff x="171206882" y="5634990"/>
          <a:chExt cx="1184911" cy="956310"/>
        </a:xfrm>
      </xdr:grpSpPr>
      <xdr:cxnSp macro="">
        <xdr:nvCxnSpPr>
          <xdr:cNvPr id="39" name="直線コネクタ 38">
            <a:extLst>
              <a:ext uri="{FF2B5EF4-FFF2-40B4-BE49-F238E27FC236}">
                <a16:creationId xmlns:a16="http://schemas.microsoft.com/office/drawing/2014/main" id="{067CAE06-E9D5-827F-8072-35B26D74BC2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0" name="テキスト ボックス 39">
            <a:extLst>
              <a:ext uri="{FF2B5EF4-FFF2-40B4-BE49-F238E27FC236}">
                <a16:creationId xmlns:a16="http://schemas.microsoft.com/office/drawing/2014/main" id="{744CB93D-3A2B-23E2-C274-A67C2F4E9D09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686</xdr:col>
      <xdr:colOff>110436</xdr:colOff>
      <xdr:row>32</xdr:row>
      <xdr:rowOff>167459</xdr:rowOff>
    </xdr:from>
    <xdr:to>
      <xdr:col>693</xdr:col>
      <xdr:colOff>34327</xdr:colOff>
      <xdr:row>38</xdr:row>
      <xdr:rowOff>118473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AF2135DA-3DC9-EE96-6F1E-7F2DC42F6C25}"/>
            </a:ext>
          </a:extLst>
        </xdr:cNvPr>
        <xdr:cNvGrpSpPr/>
      </xdr:nvGrpSpPr>
      <xdr:grpSpPr>
        <a:xfrm>
          <a:off x="123198836" y="5857059"/>
          <a:ext cx="1168491" cy="1017814"/>
          <a:chOff x="171206882" y="5634990"/>
          <a:chExt cx="1184911" cy="956310"/>
        </a:xfrm>
      </xdr:grpSpPr>
      <xdr:cxnSp macro="">
        <xdr:nvCxnSpPr>
          <xdr:cNvPr id="45" name="直線コネクタ 44">
            <a:extLst>
              <a:ext uri="{FF2B5EF4-FFF2-40B4-BE49-F238E27FC236}">
                <a16:creationId xmlns:a16="http://schemas.microsoft.com/office/drawing/2014/main" id="{D2E58C74-920A-2CA8-DEF6-DB972184229B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1BFEAAE8-62C3-DFC8-6CDD-7AA2447C8ACF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716</xdr:col>
      <xdr:colOff>86487</xdr:colOff>
      <xdr:row>32</xdr:row>
      <xdr:rowOff>167459</xdr:rowOff>
    </xdr:from>
    <xdr:to>
      <xdr:col>723</xdr:col>
      <xdr:colOff>14732</xdr:colOff>
      <xdr:row>38</xdr:row>
      <xdr:rowOff>118473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986444B7-E198-7086-1011-114B88FBE32C}"/>
            </a:ext>
          </a:extLst>
        </xdr:cNvPr>
        <xdr:cNvGrpSpPr/>
      </xdr:nvGrpSpPr>
      <xdr:grpSpPr>
        <a:xfrm>
          <a:off x="128508887" y="5857059"/>
          <a:ext cx="1172845" cy="1017814"/>
          <a:chOff x="171206882" y="5634990"/>
          <a:chExt cx="1184911" cy="956310"/>
        </a:xfrm>
      </xdr:grpSpPr>
      <xdr:cxnSp macro="">
        <xdr:nvCxnSpPr>
          <xdr:cNvPr id="49" name="直線コネクタ 48">
            <a:extLst>
              <a:ext uri="{FF2B5EF4-FFF2-40B4-BE49-F238E27FC236}">
                <a16:creationId xmlns:a16="http://schemas.microsoft.com/office/drawing/2014/main" id="{4F38E801-0C24-8B14-76C5-AA4DA7477F9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0" name="テキスト ボックス 49">
            <a:extLst>
              <a:ext uri="{FF2B5EF4-FFF2-40B4-BE49-F238E27FC236}">
                <a16:creationId xmlns:a16="http://schemas.microsoft.com/office/drawing/2014/main" id="{F696ACEA-5EBD-6E4A-75DA-9F2CA8F9AC0D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625</xdr:col>
      <xdr:colOff>148047</xdr:colOff>
      <xdr:row>105</xdr:row>
      <xdr:rowOff>48260</xdr:rowOff>
    </xdr:from>
    <xdr:to>
      <xdr:col>632</xdr:col>
      <xdr:colOff>76292</xdr:colOff>
      <xdr:row>110</xdr:row>
      <xdr:rowOff>158750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4D5C3087-47DB-2846-6272-732C17E086B2}"/>
            </a:ext>
          </a:extLst>
        </xdr:cNvPr>
        <xdr:cNvGrpSpPr/>
      </xdr:nvGrpSpPr>
      <xdr:grpSpPr>
        <a:xfrm>
          <a:off x="112390647" y="18717260"/>
          <a:ext cx="1172845" cy="999490"/>
          <a:chOff x="171206797" y="5634990"/>
          <a:chExt cx="1184910" cy="956310"/>
        </a:xfrm>
      </xdr:grpSpPr>
      <xdr:cxnSp macro="">
        <xdr:nvCxnSpPr>
          <xdr:cNvPr id="78" name="直線コネクタ 77">
            <a:extLst>
              <a:ext uri="{FF2B5EF4-FFF2-40B4-BE49-F238E27FC236}">
                <a16:creationId xmlns:a16="http://schemas.microsoft.com/office/drawing/2014/main" id="{E21AE10D-A4B3-2827-5228-B50E573CF2C6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0" name="テキスト ボックス 79">
            <a:extLst>
              <a:ext uri="{FF2B5EF4-FFF2-40B4-BE49-F238E27FC236}">
                <a16:creationId xmlns:a16="http://schemas.microsoft.com/office/drawing/2014/main" id="{F8B048AA-EF5C-96ED-F77F-0EA26155D1B4}"/>
              </a:ext>
            </a:extLst>
          </xdr:cNvPr>
          <xdr:cNvSpPr txBox="1"/>
        </xdr:nvSpPr>
        <xdr:spPr>
          <a:xfrm>
            <a:off x="171206797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655</xdr:col>
      <xdr:colOff>115335</xdr:colOff>
      <xdr:row>105</xdr:row>
      <xdr:rowOff>17780</xdr:rowOff>
    </xdr:from>
    <xdr:to>
      <xdr:col>662</xdr:col>
      <xdr:colOff>43580</xdr:colOff>
      <xdr:row>110</xdr:row>
      <xdr:rowOff>128270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DD3B2F34-13A6-BD74-73A3-4E6D5E33B2AB}"/>
            </a:ext>
          </a:extLst>
        </xdr:cNvPr>
        <xdr:cNvGrpSpPr/>
      </xdr:nvGrpSpPr>
      <xdr:grpSpPr>
        <a:xfrm>
          <a:off x="117691935" y="18686780"/>
          <a:ext cx="1172845" cy="999490"/>
          <a:chOff x="171206882" y="5634990"/>
          <a:chExt cx="1184911" cy="956310"/>
        </a:xfrm>
      </xdr:grpSpPr>
      <xdr:cxnSp macro="">
        <xdr:nvCxnSpPr>
          <xdr:cNvPr id="82" name="直線コネクタ 81">
            <a:extLst>
              <a:ext uri="{FF2B5EF4-FFF2-40B4-BE49-F238E27FC236}">
                <a16:creationId xmlns:a16="http://schemas.microsoft.com/office/drawing/2014/main" id="{A7F96DBA-B419-C049-5AE4-E15EDCB97D7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3" name="テキスト ボックス 82">
            <a:extLst>
              <a:ext uri="{FF2B5EF4-FFF2-40B4-BE49-F238E27FC236}">
                <a16:creationId xmlns:a16="http://schemas.microsoft.com/office/drawing/2014/main" id="{257B5421-68FE-63F6-1720-C31E5A98AE32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686</xdr:col>
      <xdr:colOff>121861</xdr:colOff>
      <xdr:row>105</xdr:row>
      <xdr:rowOff>37919</xdr:rowOff>
    </xdr:from>
    <xdr:to>
      <xdr:col>693</xdr:col>
      <xdr:colOff>45752</xdr:colOff>
      <xdr:row>110</xdr:row>
      <xdr:rowOff>160383</xdr:rowOff>
    </xdr:to>
    <xdr:grpSp>
      <xdr:nvGrpSpPr>
        <xdr:cNvPr id="84" name="グループ化 83">
          <a:extLst>
            <a:ext uri="{FF2B5EF4-FFF2-40B4-BE49-F238E27FC236}">
              <a16:creationId xmlns:a16="http://schemas.microsoft.com/office/drawing/2014/main" id="{E03F7029-D7C6-EE84-220D-C463789E6FCD}"/>
            </a:ext>
          </a:extLst>
        </xdr:cNvPr>
        <xdr:cNvGrpSpPr/>
      </xdr:nvGrpSpPr>
      <xdr:grpSpPr>
        <a:xfrm>
          <a:off x="123210261" y="18706919"/>
          <a:ext cx="1168491" cy="1011464"/>
          <a:chOff x="171207021" y="5634990"/>
          <a:chExt cx="1184912" cy="956310"/>
        </a:xfrm>
      </xdr:grpSpPr>
      <xdr:cxnSp macro="">
        <xdr:nvCxnSpPr>
          <xdr:cNvPr id="85" name="直線コネクタ 84">
            <a:extLst>
              <a:ext uri="{FF2B5EF4-FFF2-40B4-BE49-F238E27FC236}">
                <a16:creationId xmlns:a16="http://schemas.microsoft.com/office/drawing/2014/main" id="{247A2575-8B6D-9C17-8FE0-809CA6192153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6" name="テキスト ボックス 85">
            <a:extLst>
              <a:ext uri="{FF2B5EF4-FFF2-40B4-BE49-F238E27FC236}">
                <a16:creationId xmlns:a16="http://schemas.microsoft.com/office/drawing/2014/main" id="{D82B3F95-8E86-827E-D6AE-5313AA75D9DE}"/>
              </a:ext>
            </a:extLst>
          </xdr:cNvPr>
          <xdr:cNvSpPr txBox="1"/>
        </xdr:nvSpPr>
        <xdr:spPr>
          <a:xfrm>
            <a:off x="171207021" y="6092190"/>
            <a:ext cx="1184912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716</xdr:col>
      <xdr:colOff>124587</xdr:colOff>
      <xdr:row>105</xdr:row>
      <xdr:rowOff>37919</xdr:rowOff>
    </xdr:from>
    <xdr:to>
      <xdr:col>723</xdr:col>
      <xdr:colOff>56642</xdr:colOff>
      <xdr:row>110</xdr:row>
      <xdr:rowOff>160383</xdr:rowOff>
    </xdr:to>
    <xdr:grpSp>
      <xdr:nvGrpSpPr>
        <xdr:cNvPr id="128" name="グループ化 127">
          <a:extLst>
            <a:ext uri="{FF2B5EF4-FFF2-40B4-BE49-F238E27FC236}">
              <a16:creationId xmlns:a16="http://schemas.microsoft.com/office/drawing/2014/main" id="{4DEE46C7-C818-6AE8-CFEC-ABA978D481F8}"/>
            </a:ext>
          </a:extLst>
        </xdr:cNvPr>
        <xdr:cNvGrpSpPr/>
      </xdr:nvGrpSpPr>
      <xdr:grpSpPr>
        <a:xfrm>
          <a:off x="128546987" y="18706919"/>
          <a:ext cx="1176655" cy="1011464"/>
          <a:chOff x="171206882" y="5634990"/>
          <a:chExt cx="1184911" cy="956310"/>
        </a:xfrm>
      </xdr:grpSpPr>
      <xdr:cxnSp macro="">
        <xdr:nvCxnSpPr>
          <xdr:cNvPr id="129" name="直線コネクタ 128">
            <a:extLst>
              <a:ext uri="{FF2B5EF4-FFF2-40B4-BE49-F238E27FC236}">
                <a16:creationId xmlns:a16="http://schemas.microsoft.com/office/drawing/2014/main" id="{5152945D-8341-1D23-E886-0F5818713AB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0" name="テキスト ボックス 129">
            <a:extLst>
              <a:ext uri="{FF2B5EF4-FFF2-40B4-BE49-F238E27FC236}">
                <a16:creationId xmlns:a16="http://schemas.microsoft.com/office/drawing/2014/main" id="{FD659F20-E9C6-9BA6-9E26-55AB5BFEB202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625</xdr:col>
      <xdr:colOff>148047</xdr:colOff>
      <xdr:row>138</xdr:row>
      <xdr:rowOff>128270</xdr:rowOff>
    </xdr:from>
    <xdr:to>
      <xdr:col>632</xdr:col>
      <xdr:colOff>76292</xdr:colOff>
      <xdr:row>144</xdr:row>
      <xdr:rowOff>74930</xdr:rowOff>
    </xdr:to>
    <xdr:grpSp>
      <xdr:nvGrpSpPr>
        <xdr:cNvPr id="131" name="グループ化 130">
          <a:extLst>
            <a:ext uri="{FF2B5EF4-FFF2-40B4-BE49-F238E27FC236}">
              <a16:creationId xmlns:a16="http://schemas.microsoft.com/office/drawing/2014/main" id="{FA60BFBD-AE35-3593-A9D9-2D988A17EB42}"/>
            </a:ext>
          </a:extLst>
        </xdr:cNvPr>
        <xdr:cNvGrpSpPr/>
      </xdr:nvGrpSpPr>
      <xdr:grpSpPr>
        <a:xfrm>
          <a:off x="112390647" y="24664670"/>
          <a:ext cx="1172845" cy="1013460"/>
          <a:chOff x="171206797" y="5634990"/>
          <a:chExt cx="1184910" cy="956310"/>
        </a:xfrm>
      </xdr:grpSpPr>
      <xdr:cxnSp macro="">
        <xdr:nvCxnSpPr>
          <xdr:cNvPr id="132" name="直線コネクタ 131">
            <a:extLst>
              <a:ext uri="{FF2B5EF4-FFF2-40B4-BE49-F238E27FC236}">
                <a16:creationId xmlns:a16="http://schemas.microsoft.com/office/drawing/2014/main" id="{6DFA14FC-2F1B-18A8-3844-59B9F1B43E1E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3" name="テキスト ボックス 132">
            <a:extLst>
              <a:ext uri="{FF2B5EF4-FFF2-40B4-BE49-F238E27FC236}">
                <a16:creationId xmlns:a16="http://schemas.microsoft.com/office/drawing/2014/main" id="{80C963E0-C3DB-1AA1-7F0E-2B28AF8A758F}"/>
              </a:ext>
            </a:extLst>
          </xdr:cNvPr>
          <xdr:cNvSpPr txBox="1"/>
        </xdr:nvSpPr>
        <xdr:spPr>
          <a:xfrm>
            <a:off x="171206797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655</xdr:col>
      <xdr:colOff>130575</xdr:colOff>
      <xdr:row>138</xdr:row>
      <xdr:rowOff>113030</xdr:rowOff>
    </xdr:from>
    <xdr:to>
      <xdr:col>662</xdr:col>
      <xdr:colOff>58820</xdr:colOff>
      <xdr:row>144</xdr:row>
      <xdr:rowOff>59690</xdr:rowOff>
    </xdr:to>
    <xdr:grpSp>
      <xdr:nvGrpSpPr>
        <xdr:cNvPr id="134" name="グループ化 133">
          <a:extLst>
            <a:ext uri="{FF2B5EF4-FFF2-40B4-BE49-F238E27FC236}">
              <a16:creationId xmlns:a16="http://schemas.microsoft.com/office/drawing/2014/main" id="{C5E62760-2D62-6EE2-0B46-D363900C8E5F}"/>
            </a:ext>
          </a:extLst>
        </xdr:cNvPr>
        <xdr:cNvGrpSpPr/>
      </xdr:nvGrpSpPr>
      <xdr:grpSpPr>
        <a:xfrm>
          <a:off x="117707175" y="24649430"/>
          <a:ext cx="1172845" cy="1013460"/>
          <a:chOff x="171206882" y="5634990"/>
          <a:chExt cx="1184911" cy="956310"/>
        </a:xfrm>
      </xdr:grpSpPr>
      <xdr:cxnSp macro="">
        <xdr:nvCxnSpPr>
          <xdr:cNvPr id="135" name="直線コネクタ 134">
            <a:extLst>
              <a:ext uri="{FF2B5EF4-FFF2-40B4-BE49-F238E27FC236}">
                <a16:creationId xmlns:a16="http://schemas.microsoft.com/office/drawing/2014/main" id="{264FA961-F3B9-551C-B5E0-B0794D289D7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6" name="テキスト ボックス 135">
            <a:extLst>
              <a:ext uri="{FF2B5EF4-FFF2-40B4-BE49-F238E27FC236}">
                <a16:creationId xmlns:a16="http://schemas.microsoft.com/office/drawing/2014/main" id="{9C651183-024C-FC71-8EB6-4DA11A48E398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686</xdr:col>
      <xdr:colOff>137046</xdr:colOff>
      <xdr:row>138</xdr:row>
      <xdr:rowOff>136979</xdr:rowOff>
    </xdr:from>
    <xdr:to>
      <xdr:col>693</xdr:col>
      <xdr:colOff>60937</xdr:colOff>
      <xdr:row>144</xdr:row>
      <xdr:rowOff>87993</xdr:rowOff>
    </xdr:to>
    <xdr:grpSp>
      <xdr:nvGrpSpPr>
        <xdr:cNvPr id="137" name="グループ化 136">
          <a:extLst>
            <a:ext uri="{FF2B5EF4-FFF2-40B4-BE49-F238E27FC236}">
              <a16:creationId xmlns:a16="http://schemas.microsoft.com/office/drawing/2014/main" id="{9947A44A-7540-224C-3C90-F666BA88C0A7}"/>
            </a:ext>
          </a:extLst>
        </xdr:cNvPr>
        <xdr:cNvGrpSpPr/>
      </xdr:nvGrpSpPr>
      <xdr:grpSpPr>
        <a:xfrm>
          <a:off x="123225446" y="24673379"/>
          <a:ext cx="1168491" cy="1017814"/>
          <a:chOff x="171206817" y="5634990"/>
          <a:chExt cx="1184911" cy="956310"/>
        </a:xfrm>
      </xdr:grpSpPr>
      <xdr:cxnSp macro="">
        <xdr:nvCxnSpPr>
          <xdr:cNvPr id="138" name="直線コネクタ 137">
            <a:extLst>
              <a:ext uri="{FF2B5EF4-FFF2-40B4-BE49-F238E27FC236}">
                <a16:creationId xmlns:a16="http://schemas.microsoft.com/office/drawing/2014/main" id="{592F7B85-CE2C-C31E-E11E-DA3C4329D098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9" name="テキスト ボックス 138">
            <a:extLst>
              <a:ext uri="{FF2B5EF4-FFF2-40B4-BE49-F238E27FC236}">
                <a16:creationId xmlns:a16="http://schemas.microsoft.com/office/drawing/2014/main" id="{16AD478C-C5B2-77D8-D60C-E55FE52CF070}"/>
              </a:ext>
            </a:extLst>
          </xdr:cNvPr>
          <xdr:cNvSpPr txBox="1"/>
        </xdr:nvSpPr>
        <xdr:spPr>
          <a:xfrm>
            <a:off x="171206817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716</xdr:col>
      <xdr:colOff>124587</xdr:colOff>
      <xdr:row>138</xdr:row>
      <xdr:rowOff>167459</xdr:rowOff>
    </xdr:from>
    <xdr:to>
      <xdr:col>723</xdr:col>
      <xdr:colOff>56642</xdr:colOff>
      <xdr:row>144</xdr:row>
      <xdr:rowOff>118473</xdr:rowOff>
    </xdr:to>
    <xdr:grpSp>
      <xdr:nvGrpSpPr>
        <xdr:cNvPr id="140" name="グループ化 139">
          <a:extLst>
            <a:ext uri="{FF2B5EF4-FFF2-40B4-BE49-F238E27FC236}">
              <a16:creationId xmlns:a16="http://schemas.microsoft.com/office/drawing/2014/main" id="{24AC0E95-D110-3904-B7A6-E7C80DD92B46}"/>
            </a:ext>
          </a:extLst>
        </xdr:cNvPr>
        <xdr:cNvGrpSpPr/>
      </xdr:nvGrpSpPr>
      <xdr:grpSpPr>
        <a:xfrm>
          <a:off x="128546987" y="24703859"/>
          <a:ext cx="1176655" cy="1017814"/>
          <a:chOff x="171206882" y="5634990"/>
          <a:chExt cx="1184911" cy="956310"/>
        </a:xfrm>
      </xdr:grpSpPr>
      <xdr:cxnSp macro="">
        <xdr:nvCxnSpPr>
          <xdr:cNvPr id="141" name="直線コネクタ 140">
            <a:extLst>
              <a:ext uri="{FF2B5EF4-FFF2-40B4-BE49-F238E27FC236}">
                <a16:creationId xmlns:a16="http://schemas.microsoft.com/office/drawing/2014/main" id="{CEC606FB-A9D5-087A-8576-CE1ABA3E0664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42" name="テキスト ボックス 141">
            <a:extLst>
              <a:ext uri="{FF2B5EF4-FFF2-40B4-BE49-F238E27FC236}">
                <a16:creationId xmlns:a16="http://schemas.microsoft.com/office/drawing/2014/main" id="{7409389F-28B0-6340-A435-79E4432765CF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625</xdr:col>
      <xdr:colOff>87087</xdr:colOff>
      <xdr:row>174</xdr:row>
      <xdr:rowOff>158750</xdr:rowOff>
    </xdr:from>
    <xdr:to>
      <xdr:col>632</xdr:col>
      <xdr:colOff>15332</xdr:colOff>
      <xdr:row>180</xdr:row>
      <xdr:rowOff>101600</xdr:rowOff>
    </xdr:to>
    <xdr:grpSp>
      <xdr:nvGrpSpPr>
        <xdr:cNvPr id="143" name="グループ化 142">
          <a:extLst>
            <a:ext uri="{FF2B5EF4-FFF2-40B4-BE49-F238E27FC236}">
              <a16:creationId xmlns:a16="http://schemas.microsoft.com/office/drawing/2014/main" id="{ED76F8FF-D18E-8725-DDEA-F2DE6320713D}"/>
            </a:ext>
          </a:extLst>
        </xdr:cNvPr>
        <xdr:cNvGrpSpPr/>
      </xdr:nvGrpSpPr>
      <xdr:grpSpPr>
        <a:xfrm>
          <a:off x="112329687" y="31095950"/>
          <a:ext cx="1172845" cy="1009650"/>
          <a:chOff x="171206797" y="5634990"/>
          <a:chExt cx="1184910" cy="956310"/>
        </a:xfrm>
      </xdr:grpSpPr>
      <xdr:cxnSp macro="">
        <xdr:nvCxnSpPr>
          <xdr:cNvPr id="146" name="直線コネクタ 145">
            <a:extLst>
              <a:ext uri="{FF2B5EF4-FFF2-40B4-BE49-F238E27FC236}">
                <a16:creationId xmlns:a16="http://schemas.microsoft.com/office/drawing/2014/main" id="{2CF58B1F-7564-EE33-6C86-57552687FF75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47" name="テキスト ボックス 146">
            <a:extLst>
              <a:ext uri="{FF2B5EF4-FFF2-40B4-BE49-F238E27FC236}">
                <a16:creationId xmlns:a16="http://schemas.microsoft.com/office/drawing/2014/main" id="{E25486DC-1E07-E560-D78F-560D6B414949}"/>
              </a:ext>
            </a:extLst>
          </xdr:cNvPr>
          <xdr:cNvSpPr txBox="1"/>
        </xdr:nvSpPr>
        <xdr:spPr>
          <a:xfrm>
            <a:off x="171206797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655</xdr:col>
      <xdr:colOff>100095</xdr:colOff>
      <xdr:row>174</xdr:row>
      <xdr:rowOff>158750</xdr:rowOff>
    </xdr:from>
    <xdr:to>
      <xdr:col>662</xdr:col>
      <xdr:colOff>28340</xdr:colOff>
      <xdr:row>180</xdr:row>
      <xdr:rowOff>101600</xdr:rowOff>
    </xdr:to>
    <xdr:grpSp>
      <xdr:nvGrpSpPr>
        <xdr:cNvPr id="148" name="グループ化 147">
          <a:extLst>
            <a:ext uri="{FF2B5EF4-FFF2-40B4-BE49-F238E27FC236}">
              <a16:creationId xmlns:a16="http://schemas.microsoft.com/office/drawing/2014/main" id="{47B47847-B066-E6AF-5139-2CFA5B11B6E9}"/>
            </a:ext>
          </a:extLst>
        </xdr:cNvPr>
        <xdr:cNvGrpSpPr/>
      </xdr:nvGrpSpPr>
      <xdr:grpSpPr>
        <a:xfrm>
          <a:off x="117676695" y="31095950"/>
          <a:ext cx="1172845" cy="1009650"/>
          <a:chOff x="171206882" y="5634990"/>
          <a:chExt cx="1184911" cy="956310"/>
        </a:xfrm>
      </xdr:grpSpPr>
      <xdr:cxnSp macro="">
        <xdr:nvCxnSpPr>
          <xdr:cNvPr id="149" name="直線コネクタ 148">
            <a:extLst>
              <a:ext uri="{FF2B5EF4-FFF2-40B4-BE49-F238E27FC236}">
                <a16:creationId xmlns:a16="http://schemas.microsoft.com/office/drawing/2014/main" id="{C5C14070-D84C-D1D8-9C8F-633CE8FB00D4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50" name="テキスト ボックス 149">
            <a:extLst>
              <a:ext uri="{FF2B5EF4-FFF2-40B4-BE49-F238E27FC236}">
                <a16:creationId xmlns:a16="http://schemas.microsoft.com/office/drawing/2014/main" id="{D4610011-C498-7C8F-1AF2-EABF7A1769FC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686</xdr:col>
      <xdr:colOff>121866</xdr:colOff>
      <xdr:row>174</xdr:row>
      <xdr:rowOff>148409</xdr:rowOff>
    </xdr:from>
    <xdr:to>
      <xdr:col>693</xdr:col>
      <xdr:colOff>45757</xdr:colOff>
      <xdr:row>180</xdr:row>
      <xdr:rowOff>99423</xdr:rowOff>
    </xdr:to>
    <xdr:grpSp>
      <xdr:nvGrpSpPr>
        <xdr:cNvPr id="151" name="グループ化 150">
          <a:extLst>
            <a:ext uri="{FF2B5EF4-FFF2-40B4-BE49-F238E27FC236}">
              <a16:creationId xmlns:a16="http://schemas.microsoft.com/office/drawing/2014/main" id="{10131C3C-6BA8-1E21-D493-57F3968811ED}"/>
            </a:ext>
          </a:extLst>
        </xdr:cNvPr>
        <xdr:cNvGrpSpPr/>
      </xdr:nvGrpSpPr>
      <xdr:grpSpPr>
        <a:xfrm>
          <a:off x="123210266" y="31085609"/>
          <a:ext cx="1168491" cy="1017814"/>
          <a:chOff x="171206882" y="5634990"/>
          <a:chExt cx="1184911" cy="956310"/>
        </a:xfrm>
      </xdr:grpSpPr>
      <xdr:cxnSp macro="">
        <xdr:nvCxnSpPr>
          <xdr:cNvPr id="152" name="直線コネクタ 151">
            <a:extLst>
              <a:ext uri="{FF2B5EF4-FFF2-40B4-BE49-F238E27FC236}">
                <a16:creationId xmlns:a16="http://schemas.microsoft.com/office/drawing/2014/main" id="{0C344DD3-7D98-6ABF-7576-4E71E18C50A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53" name="テキスト ボックス 152">
            <a:extLst>
              <a:ext uri="{FF2B5EF4-FFF2-40B4-BE49-F238E27FC236}">
                <a16:creationId xmlns:a16="http://schemas.microsoft.com/office/drawing/2014/main" id="{25058E12-7CD8-B501-BF70-0B95135EB1A1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716</xdr:col>
      <xdr:colOff>78867</xdr:colOff>
      <xdr:row>174</xdr:row>
      <xdr:rowOff>163649</xdr:rowOff>
    </xdr:from>
    <xdr:to>
      <xdr:col>723</xdr:col>
      <xdr:colOff>10922</xdr:colOff>
      <xdr:row>180</xdr:row>
      <xdr:rowOff>114663</xdr:rowOff>
    </xdr:to>
    <xdr:grpSp>
      <xdr:nvGrpSpPr>
        <xdr:cNvPr id="154" name="グループ化 153">
          <a:extLst>
            <a:ext uri="{FF2B5EF4-FFF2-40B4-BE49-F238E27FC236}">
              <a16:creationId xmlns:a16="http://schemas.microsoft.com/office/drawing/2014/main" id="{5FDBCBC6-53D0-45E8-3D6D-669FE687E460}"/>
            </a:ext>
          </a:extLst>
        </xdr:cNvPr>
        <xdr:cNvGrpSpPr/>
      </xdr:nvGrpSpPr>
      <xdr:grpSpPr>
        <a:xfrm>
          <a:off x="128501267" y="31100849"/>
          <a:ext cx="1176655" cy="1017814"/>
          <a:chOff x="171206882" y="5634990"/>
          <a:chExt cx="1184911" cy="956310"/>
        </a:xfrm>
      </xdr:grpSpPr>
      <xdr:cxnSp macro="">
        <xdr:nvCxnSpPr>
          <xdr:cNvPr id="158" name="直線コネクタ 157">
            <a:extLst>
              <a:ext uri="{FF2B5EF4-FFF2-40B4-BE49-F238E27FC236}">
                <a16:creationId xmlns:a16="http://schemas.microsoft.com/office/drawing/2014/main" id="{3C9CA9B8-FBE9-3380-4EA2-387A53AB9F1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59" name="テキスト ボックス 158">
            <a:extLst>
              <a:ext uri="{FF2B5EF4-FFF2-40B4-BE49-F238E27FC236}">
                <a16:creationId xmlns:a16="http://schemas.microsoft.com/office/drawing/2014/main" id="{10C8D7A8-3A72-0416-82AC-DF2C97059C3B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625</xdr:col>
      <xdr:colOff>117567</xdr:colOff>
      <xdr:row>211</xdr:row>
      <xdr:rowOff>97790</xdr:rowOff>
    </xdr:from>
    <xdr:to>
      <xdr:col>632</xdr:col>
      <xdr:colOff>45812</xdr:colOff>
      <xdr:row>217</xdr:row>
      <xdr:rowOff>40640</xdr:rowOff>
    </xdr:to>
    <xdr:grpSp>
      <xdr:nvGrpSpPr>
        <xdr:cNvPr id="160" name="グループ化 159">
          <a:extLst>
            <a:ext uri="{FF2B5EF4-FFF2-40B4-BE49-F238E27FC236}">
              <a16:creationId xmlns:a16="http://schemas.microsoft.com/office/drawing/2014/main" id="{237E4852-05B3-C2D2-A2CA-8E7EA01018C2}"/>
            </a:ext>
          </a:extLst>
        </xdr:cNvPr>
        <xdr:cNvGrpSpPr/>
      </xdr:nvGrpSpPr>
      <xdr:grpSpPr>
        <a:xfrm>
          <a:off x="112360167" y="37613590"/>
          <a:ext cx="1172845" cy="1009650"/>
          <a:chOff x="171206797" y="5634990"/>
          <a:chExt cx="1184910" cy="956310"/>
        </a:xfrm>
      </xdr:grpSpPr>
      <xdr:cxnSp macro="">
        <xdr:nvCxnSpPr>
          <xdr:cNvPr id="161" name="直線コネクタ 160">
            <a:extLst>
              <a:ext uri="{FF2B5EF4-FFF2-40B4-BE49-F238E27FC236}">
                <a16:creationId xmlns:a16="http://schemas.microsoft.com/office/drawing/2014/main" id="{34055E67-23AE-091C-244E-D3B025A1BAF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2" name="テキスト ボックス 161">
            <a:extLst>
              <a:ext uri="{FF2B5EF4-FFF2-40B4-BE49-F238E27FC236}">
                <a16:creationId xmlns:a16="http://schemas.microsoft.com/office/drawing/2014/main" id="{76CDF4C8-FDC4-45FC-7D19-BE3847C44B10}"/>
              </a:ext>
            </a:extLst>
          </xdr:cNvPr>
          <xdr:cNvSpPr txBox="1"/>
        </xdr:nvSpPr>
        <xdr:spPr>
          <a:xfrm>
            <a:off x="171206797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655</xdr:col>
      <xdr:colOff>100095</xdr:colOff>
      <xdr:row>211</xdr:row>
      <xdr:rowOff>82550</xdr:rowOff>
    </xdr:from>
    <xdr:to>
      <xdr:col>662</xdr:col>
      <xdr:colOff>28340</xdr:colOff>
      <xdr:row>217</xdr:row>
      <xdr:rowOff>25400</xdr:rowOff>
    </xdr:to>
    <xdr:grpSp>
      <xdr:nvGrpSpPr>
        <xdr:cNvPr id="163" name="グループ化 162">
          <a:extLst>
            <a:ext uri="{FF2B5EF4-FFF2-40B4-BE49-F238E27FC236}">
              <a16:creationId xmlns:a16="http://schemas.microsoft.com/office/drawing/2014/main" id="{62F176DE-4E30-BEEB-843D-BEC09B7D4B4B}"/>
            </a:ext>
          </a:extLst>
        </xdr:cNvPr>
        <xdr:cNvGrpSpPr/>
      </xdr:nvGrpSpPr>
      <xdr:grpSpPr>
        <a:xfrm>
          <a:off x="117676695" y="37598350"/>
          <a:ext cx="1172845" cy="1009650"/>
          <a:chOff x="171206882" y="5634990"/>
          <a:chExt cx="1184911" cy="956310"/>
        </a:xfrm>
      </xdr:grpSpPr>
      <xdr:cxnSp macro="">
        <xdr:nvCxnSpPr>
          <xdr:cNvPr id="164" name="直線コネクタ 163">
            <a:extLst>
              <a:ext uri="{FF2B5EF4-FFF2-40B4-BE49-F238E27FC236}">
                <a16:creationId xmlns:a16="http://schemas.microsoft.com/office/drawing/2014/main" id="{FAE29517-ECD6-CC7D-75DB-C8246821EA1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5" name="テキスト ボックス 164">
            <a:extLst>
              <a:ext uri="{FF2B5EF4-FFF2-40B4-BE49-F238E27FC236}">
                <a16:creationId xmlns:a16="http://schemas.microsoft.com/office/drawing/2014/main" id="{94E668A9-103D-630D-B563-F9E20A0D2C03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686</xdr:col>
      <xdr:colOff>137101</xdr:colOff>
      <xdr:row>211</xdr:row>
      <xdr:rowOff>72209</xdr:rowOff>
    </xdr:from>
    <xdr:to>
      <xdr:col>693</xdr:col>
      <xdr:colOff>60992</xdr:colOff>
      <xdr:row>217</xdr:row>
      <xdr:rowOff>23223</xdr:rowOff>
    </xdr:to>
    <xdr:grpSp>
      <xdr:nvGrpSpPr>
        <xdr:cNvPr id="166" name="グループ化 165">
          <a:extLst>
            <a:ext uri="{FF2B5EF4-FFF2-40B4-BE49-F238E27FC236}">
              <a16:creationId xmlns:a16="http://schemas.microsoft.com/office/drawing/2014/main" id="{9227703D-552B-81CC-844E-DD6DD8EC4BDD}"/>
            </a:ext>
          </a:extLst>
        </xdr:cNvPr>
        <xdr:cNvGrpSpPr/>
      </xdr:nvGrpSpPr>
      <xdr:grpSpPr>
        <a:xfrm>
          <a:off x="123225501" y="37588009"/>
          <a:ext cx="1168491" cy="1017814"/>
          <a:chOff x="171207021" y="5634990"/>
          <a:chExt cx="1184912" cy="956310"/>
        </a:xfrm>
      </xdr:grpSpPr>
      <xdr:cxnSp macro="">
        <xdr:nvCxnSpPr>
          <xdr:cNvPr id="167" name="直線コネクタ 166">
            <a:extLst>
              <a:ext uri="{FF2B5EF4-FFF2-40B4-BE49-F238E27FC236}">
                <a16:creationId xmlns:a16="http://schemas.microsoft.com/office/drawing/2014/main" id="{DC3BBA90-B749-EBAF-BBDC-151E686CB529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8" name="テキスト ボックス 167">
            <a:extLst>
              <a:ext uri="{FF2B5EF4-FFF2-40B4-BE49-F238E27FC236}">
                <a16:creationId xmlns:a16="http://schemas.microsoft.com/office/drawing/2014/main" id="{58E89D65-5F4D-A5A4-8384-A82008E9851B}"/>
              </a:ext>
            </a:extLst>
          </xdr:cNvPr>
          <xdr:cNvSpPr txBox="1"/>
        </xdr:nvSpPr>
        <xdr:spPr>
          <a:xfrm>
            <a:off x="171207021" y="6092190"/>
            <a:ext cx="1184912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716</xdr:col>
      <xdr:colOff>94107</xdr:colOff>
      <xdr:row>211</xdr:row>
      <xdr:rowOff>41729</xdr:rowOff>
    </xdr:from>
    <xdr:to>
      <xdr:col>723</xdr:col>
      <xdr:colOff>26162</xdr:colOff>
      <xdr:row>216</xdr:row>
      <xdr:rowOff>160383</xdr:rowOff>
    </xdr:to>
    <xdr:grpSp>
      <xdr:nvGrpSpPr>
        <xdr:cNvPr id="169" name="グループ化 168">
          <a:extLst>
            <a:ext uri="{FF2B5EF4-FFF2-40B4-BE49-F238E27FC236}">
              <a16:creationId xmlns:a16="http://schemas.microsoft.com/office/drawing/2014/main" id="{614905D4-925A-874F-5D7B-53615605BAFE}"/>
            </a:ext>
          </a:extLst>
        </xdr:cNvPr>
        <xdr:cNvGrpSpPr/>
      </xdr:nvGrpSpPr>
      <xdr:grpSpPr>
        <a:xfrm>
          <a:off x="128516507" y="37557529"/>
          <a:ext cx="1176655" cy="1007654"/>
          <a:chOff x="171206882" y="5634990"/>
          <a:chExt cx="1184911" cy="956310"/>
        </a:xfrm>
      </xdr:grpSpPr>
      <xdr:cxnSp macro="">
        <xdr:nvCxnSpPr>
          <xdr:cNvPr id="170" name="直線コネクタ 169">
            <a:extLst>
              <a:ext uri="{FF2B5EF4-FFF2-40B4-BE49-F238E27FC236}">
                <a16:creationId xmlns:a16="http://schemas.microsoft.com/office/drawing/2014/main" id="{6E40E4F4-3E34-5C12-AAC6-4A87192775D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71" name="テキスト ボックス 170">
            <a:extLst>
              <a:ext uri="{FF2B5EF4-FFF2-40B4-BE49-F238E27FC236}">
                <a16:creationId xmlns:a16="http://schemas.microsoft.com/office/drawing/2014/main" id="{ADBF537F-23E3-3A34-18F5-F987F5824C74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625</xdr:col>
      <xdr:colOff>68037</xdr:colOff>
      <xdr:row>257</xdr:row>
      <xdr:rowOff>93980</xdr:rowOff>
    </xdr:from>
    <xdr:to>
      <xdr:col>631</xdr:col>
      <xdr:colOff>163922</xdr:colOff>
      <xdr:row>263</xdr:row>
      <xdr:rowOff>36830</xdr:rowOff>
    </xdr:to>
    <xdr:grpSp>
      <xdr:nvGrpSpPr>
        <xdr:cNvPr id="172" name="グループ化 171">
          <a:extLst>
            <a:ext uri="{FF2B5EF4-FFF2-40B4-BE49-F238E27FC236}">
              <a16:creationId xmlns:a16="http://schemas.microsoft.com/office/drawing/2014/main" id="{5E5213CB-7992-962F-523D-8BAA50CE4A3E}"/>
            </a:ext>
          </a:extLst>
        </xdr:cNvPr>
        <xdr:cNvGrpSpPr/>
      </xdr:nvGrpSpPr>
      <xdr:grpSpPr>
        <a:xfrm>
          <a:off x="112310637" y="45788580"/>
          <a:ext cx="1162685" cy="1009650"/>
          <a:chOff x="171206797" y="5634990"/>
          <a:chExt cx="1184910" cy="956310"/>
        </a:xfrm>
      </xdr:grpSpPr>
      <xdr:cxnSp macro="">
        <xdr:nvCxnSpPr>
          <xdr:cNvPr id="173" name="直線コネクタ 172">
            <a:extLst>
              <a:ext uri="{FF2B5EF4-FFF2-40B4-BE49-F238E27FC236}">
                <a16:creationId xmlns:a16="http://schemas.microsoft.com/office/drawing/2014/main" id="{47F1E09D-C813-4AEC-6A08-60865761C25A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74" name="テキスト ボックス 173">
            <a:extLst>
              <a:ext uri="{FF2B5EF4-FFF2-40B4-BE49-F238E27FC236}">
                <a16:creationId xmlns:a16="http://schemas.microsoft.com/office/drawing/2014/main" id="{DA730C64-EDFB-0A2F-DBC9-13EF9CC62D65}"/>
              </a:ext>
            </a:extLst>
          </xdr:cNvPr>
          <xdr:cNvSpPr txBox="1"/>
        </xdr:nvSpPr>
        <xdr:spPr>
          <a:xfrm>
            <a:off x="171206797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655</xdr:col>
      <xdr:colOff>20085</xdr:colOff>
      <xdr:row>257</xdr:row>
      <xdr:rowOff>93980</xdr:rowOff>
    </xdr:from>
    <xdr:to>
      <xdr:col>661</xdr:col>
      <xdr:colOff>115970</xdr:colOff>
      <xdr:row>263</xdr:row>
      <xdr:rowOff>36830</xdr:rowOff>
    </xdr:to>
    <xdr:grpSp>
      <xdr:nvGrpSpPr>
        <xdr:cNvPr id="175" name="グループ化 174">
          <a:extLst>
            <a:ext uri="{FF2B5EF4-FFF2-40B4-BE49-F238E27FC236}">
              <a16:creationId xmlns:a16="http://schemas.microsoft.com/office/drawing/2014/main" id="{609AE98E-CD37-7392-7446-C79A89D38981}"/>
            </a:ext>
          </a:extLst>
        </xdr:cNvPr>
        <xdr:cNvGrpSpPr/>
      </xdr:nvGrpSpPr>
      <xdr:grpSpPr>
        <a:xfrm>
          <a:off x="117596685" y="45788580"/>
          <a:ext cx="1162685" cy="1009650"/>
          <a:chOff x="171206882" y="5634990"/>
          <a:chExt cx="1184911" cy="956310"/>
        </a:xfrm>
      </xdr:grpSpPr>
      <xdr:cxnSp macro="">
        <xdr:nvCxnSpPr>
          <xdr:cNvPr id="586" name="直線コネクタ 585">
            <a:extLst>
              <a:ext uri="{FF2B5EF4-FFF2-40B4-BE49-F238E27FC236}">
                <a16:creationId xmlns:a16="http://schemas.microsoft.com/office/drawing/2014/main" id="{A1968BA8-3415-9511-10A7-0D3757C9BED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06" name="テキスト ボックス 605">
            <a:extLst>
              <a:ext uri="{FF2B5EF4-FFF2-40B4-BE49-F238E27FC236}">
                <a16:creationId xmlns:a16="http://schemas.microsoft.com/office/drawing/2014/main" id="{92E123AC-BDDE-EF6F-F1F8-2A1BC00786C7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686</xdr:col>
      <xdr:colOff>8824</xdr:colOff>
      <xdr:row>257</xdr:row>
      <xdr:rowOff>78559</xdr:rowOff>
    </xdr:from>
    <xdr:to>
      <xdr:col>692</xdr:col>
      <xdr:colOff>100355</xdr:colOff>
      <xdr:row>263</xdr:row>
      <xdr:rowOff>27033</xdr:rowOff>
    </xdr:to>
    <xdr:grpSp>
      <xdr:nvGrpSpPr>
        <xdr:cNvPr id="607" name="グループ化 606">
          <a:extLst>
            <a:ext uri="{FF2B5EF4-FFF2-40B4-BE49-F238E27FC236}">
              <a16:creationId xmlns:a16="http://schemas.microsoft.com/office/drawing/2014/main" id="{A98EBEDE-0678-BB25-A007-6A37C470947B}"/>
            </a:ext>
          </a:extLst>
        </xdr:cNvPr>
        <xdr:cNvGrpSpPr/>
      </xdr:nvGrpSpPr>
      <xdr:grpSpPr>
        <a:xfrm>
          <a:off x="123097224" y="45773159"/>
          <a:ext cx="1158331" cy="1015274"/>
          <a:chOff x="171206869" y="5634990"/>
          <a:chExt cx="1184911" cy="956310"/>
        </a:xfrm>
      </xdr:grpSpPr>
      <xdr:cxnSp macro="">
        <xdr:nvCxnSpPr>
          <xdr:cNvPr id="608" name="直線コネクタ 607">
            <a:extLst>
              <a:ext uri="{FF2B5EF4-FFF2-40B4-BE49-F238E27FC236}">
                <a16:creationId xmlns:a16="http://schemas.microsoft.com/office/drawing/2014/main" id="{2E5739B1-693F-D335-2705-E0A2C3E16382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09" name="テキスト ボックス 608">
            <a:extLst>
              <a:ext uri="{FF2B5EF4-FFF2-40B4-BE49-F238E27FC236}">
                <a16:creationId xmlns:a16="http://schemas.microsoft.com/office/drawing/2014/main" id="{E886C5AB-C80F-7834-9537-A1C7709F80BA}"/>
              </a:ext>
            </a:extLst>
          </xdr:cNvPr>
          <xdr:cNvSpPr txBox="1"/>
        </xdr:nvSpPr>
        <xdr:spPr>
          <a:xfrm>
            <a:off x="171206869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715</xdr:col>
      <xdr:colOff>147447</xdr:colOff>
      <xdr:row>257</xdr:row>
      <xdr:rowOff>96339</xdr:rowOff>
    </xdr:from>
    <xdr:to>
      <xdr:col>722</xdr:col>
      <xdr:colOff>73152</xdr:colOff>
      <xdr:row>263</xdr:row>
      <xdr:rowOff>44813</xdr:rowOff>
    </xdr:to>
    <xdr:grpSp>
      <xdr:nvGrpSpPr>
        <xdr:cNvPr id="610" name="グループ化 609">
          <a:extLst>
            <a:ext uri="{FF2B5EF4-FFF2-40B4-BE49-F238E27FC236}">
              <a16:creationId xmlns:a16="http://schemas.microsoft.com/office/drawing/2014/main" id="{76ED7C5C-F859-7414-11D9-CA20844AE430}"/>
            </a:ext>
          </a:extLst>
        </xdr:cNvPr>
        <xdr:cNvGrpSpPr/>
      </xdr:nvGrpSpPr>
      <xdr:grpSpPr>
        <a:xfrm>
          <a:off x="128392047" y="45790939"/>
          <a:ext cx="1170305" cy="1015274"/>
          <a:chOff x="171206882" y="5634990"/>
          <a:chExt cx="1184911" cy="956310"/>
        </a:xfrm>
      </xdr:grpSpPr>
      <xdr:cxnSp macro="">
        <xdr:nvCxnSpPr>
          <xdr:cNvPr id="674" name="直線コネクタ 673">
            <a:extLst>
              <a:ext uri="{FF2B5EF4-FFF2-40B4-BE49-F238E27FC236}">
                <a16:creationId xmlns:a16="http://schemas.microsoft.com/office/drawing/2014/main" id="{A77E9405-3E25-D59B-C309-1CF9F27FA69E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75" name="テキスト ボックス 674">
            <a:extLst>
              <a:ext uri="{FF2B5EF4-FFF2-40B4-BE49-F238E27FC236}">
                <a16:creationId xmlns:a16="http://schemas.microsoft.com/office/drawing/2014/main" id="{D807D1BF-4590-81B3-CEBE-09433C621147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625</xdr:col>
      <xdr:colOff>57877</xdr:colOff>
      <xdr:row>292</xdr:row>
      <xdr:rowOff>152400</xdr:rowOff>
    </xdr:from>
    <xdr:to>
      <xdr:col>631</xdr:col>
      <xdr:colOff>153762</xdr:colOff>
      <xdr:row>298</xdr:row>
      <xdr:rowOff>92710</xdr:rowOff>
    </xdr:to>
    <xdr:grpSp>
      <xdr:nvGrpSpPr>
        <xdr:cNvPr id="679" name="グループ化 678">
          <a:extLst>
            <a:ext uri="{FF2B5EF4-FFF2-40B4-BE49-F238E27FC236}">
              <a16:creationId xmlns:a16="http://schemas.microsoft.com/office/drawing/2014/main" id="{5DED13E6-E94A-879E-F45D-75F5D8234090}"/>
            </a:ext>
          </a:extLst>
        </xdr:cNvPr>
        <xdr:cNvGrpSpPr/>
      </xdr:nvGrpSpPr>
      <xdr:grpSpPr>
        <a:xfrm>
          <a:off x="112300477" y="52070000"/>
          <a:ext cx="1162685" cy="1007110"/>
          <a:chOff x="171206797" y="5634990"/>
          <a:chExt cx="1184910" cy="956310"/>
        </a:xfrm>
      </xdr:grpSpPr>
      <xdr:cxnSp macro="">
        <xdr:nvCxnSpPr>
          <xdr:cNvPr id="680" name="直線コネクタ 679">
            <a:extLst>
              <a:ext uri="{FF2B5EF4-FFF2-40B4-BE49-F238E27FC236}">
                <a16:creationId xmlns:a16="http://schemas.microsoft.com/office/drawing/2014/main" id="{59F09E9E-D377-4631-BAAB-90233D772482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35" name="テキスト ボックス 734">
            <a:extLst>
              <a:ext uri="{FF2B5EF4-FFF2-40B4-BE49-F238E27FC236}">
                <a16:creationId xmlns:a16="http://schemas.microsoft.com/office/drawing/2014/main" id="{020E841F-64E5-2BE7-6717-B6E5FBD34621}"/>
              </a:ext>
            </a:extLst>
          </xdr:cNvPr>
          <xdr:cNvSpPr txBox="1"/>
        </xdr:nvSpPr>
        <xdr:spPr>
          <a:xfrm>
            <a:off x="171206797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655</xdr:col>
      <xdr:colOff>50565</xdr:colOff>
      <xdr:row>292</xdr:row>
      <xdr:rowOff>129540</xdr:rowOff>
    </xdr:from>
    <xdr:to>
      <xdr:col>661</xdr:col>
      <xdr:colOff>146450</xdr:colOff>
      <xdr:row>298</xdr:row>
      <xdr:rowOff>72390</xdr:rowOff>
    </xdr:to>
    <xdr:grpSp>
      <xdr:nvGrpSpPr>
        <xdr:cNvPr id="736" name="グループ化 735">
          <a:extLst>
            <a:ext uri="{FF2B5EF4-FFF2-40B4-BE49-F238E27FC236}">
              <a16:creationId xmlns:a16="http://schemas.microsoft.com/office/drawing/2014/main" id="{A79FE640-8DEB-6031-C8D8-F2AC6024B3CE}"/>
            </a:ext>
          </a:extLst>
        </xdr:cNvPr>
        <xdr:cNvGrpSpPr/>
      </xdr:nvGrpSpPr>
      <xdr:grpSpPr>
        <a:xfrm>
          <a:off x="117627165" y="52047140"/>
          <a:ext cx="1162685" cy="1009650"/>
          <a:chOff x="171206882" y="5634990"/>
          <a:chExt cx="1184911" cy="956310"/>
        </a:xfrm>
      </xdr:grpSpPr>
      <xdr:cxnSp macro="">
        <xdr:nvCxnSpPr>
          <xdr:cNvPr id="737" name="直線コネクタ 736">
            <a:extLst>
              <a:ext uri="{FF2B5EF4-FFF2-40B4-BE49-F238E27FC236}">
                <a16:creationId xmlns:a16="http://schemas.microsoft.com/office/drawing/2014/main" id="{5081F0EC-912D-09C1-4C38-D39F602417A5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44" name="テキスト ボックス 743">
            <a:extLst>
              <a:ext uri="{FF2B5EF4-FFF2-40B4-BE49-F238E27FC236}">
                <a16:creationId xmlns:a16="http://schemas.microsoft.com/office/drawing/2014/main" id="{B4A6C3A4-E7B0-0C56-3DFD-48BFAFA560DE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686</xdr:col>
      <xdr:colOff>44396</xdr:colOff>
      <xdr:row>292</xdr:row>
      <xdr:rowOff>144599</xdr:rowOff>
    </xdr:from>
    <xdr:to>
      <xdr:col>692</xdr:col>
      <xdr:colOff>135927</xdr:colOff>
      <xdr:row>298</xdr:row>
      <xdr:rowOff>95613</xdr:rowOff>
    </xdr:to>
    <xdr:grpSp>
      <xdr:nvGrpSpPr>
        <xdr:cNvPr id="745" name="グループ化 744">
          <a:extLst>
            <a:ext uri="{FF2B5EF4-FFF2-40B4-BE49-F238E27FC236}">
              <a16:creationId xmlns:a16="http://schemas.microsoft.com/office/drawing/2014/main" id="{7F3E0DCB-7CDA-9682-F372-11C3AC7AC3A9}"/>
            </a:ext>
          </a:extLst>
        </xdr:cNvPr>
        <xdr:cNvGrpSpPr/>
      </xdr:nvGrpSpPr>
      <xdr:grpSpPr>
        <a:xfrm>
          <a:off x="123132796" y="52062199"/>
          <a:ext cx="1158331" cy="1017814"/>
          <a:chOff x="171206882" y="5634990"/>
          <a:chExt cx="1184911" cy="956310"/>
        </a:xfrm>
      </xdr:grpSpPr>
      <xdr:cxnSp macro="">
        <xdr:nvCxnSpPr>
          <xdr:cNvPr id="746" name="直線コネクタ 745">
            <a:extLst>
              <a:ext uri="{FF2B5EF4-FFF2-40B4-BE49-F238E27FC236}">
                <a16:creationId xmlns:a16="http://schemas.microsoft.com/office/drawing/2014/main" id="{C083D7EA-994D-6B37-2937-558E7B34F347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53" name="テキスト ボックス 752">
            <a:extLst>
              <a:ext uri="{FF2B5EF4-FFF2-40B4-BE49-F238E27FC236}">
                <a16:creationId xmlns:a16="http://schemas.microsoft.com/office/drawing/2014/main" id="{7801A2BD-81FD-A686-226D-55FCFC76D8DA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715</xdr:col>
      <xdr:colOff>144907</xdr:colOff>
      <xdr:row>292</xdr:row>
      <xdr:rowOff>70939</xdr:rowOff>
    </xdr:from>
    <xdr:to>
      <xdr:col>722</xdr:col>
      <xdr:colOff>70612</xdr:colOff>
      <xdr:row>298</xdr:row>
      <xdr:rowOff>21953</xdr:rowOff>
    </xdr:to>
    <xdr:grpSp>
      <xdr:nvGrpSpPr>
        <xdr:cNvPr id="754" name="グループ化 753">
          <a:extLst>
            <a:ext uri="{FF2B5EF4-FFF2-40B4-BE49-F238E27FC236}">
              <a16:creationId xmlns:a16="http://schemas.microsoft.com/office/drawing/2014/main" id="{FB5176F2-2568-1003-AF4B-7211EEF6D072}"/>
            </a:ext>
          </a:extLst>
        </xdr:cNvPr>
        <xdr:cNvGrpSpPr/>
      </xdr:nvGrpSpPr>
      <xdr:grpSpPr>
        <a:xfrm>
          <a:off x="128389507" y="51988539"/>
          <a:ext cx="1170305" cy="1017814"/>
          <a:chOff x="171206882" y="5634990"/>
          <a:chExt cx="1184911" cy="956310"/>
        </a:xfrm>
      </xdr:grpSpPr>
      <xdr:cxnSp macro="">
        <xdr:nvCxnSpPr>
          <xdr:cNvPr id="755" name="直線コネクタ 754">
            <a:extLst>
              <a:ext uri="{FF2B5EF4-FFF2-40B4-BE49-F238E27FC236}">
                <a16:creationId xmlns:a16="http://schemas.microsoft.com/office/drawing/2014/main" id="{75ED836D-F302-0D6D-77E3-BED586A71F34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62" name="テキスト ボックス 761">
            <a:extLst>
              <a:ext uri="{FF2B5EF4-FFF2-40B4-BE49-F238E27FC236}">
                <a16:creationId xmlns:a16="http://schemas.microsoft.com/office/drawing/2014/main" id="{0CB5CA89-EC55-5B8D-6D13-32716922784A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625</xdr:col>
      <xdr:colOff>68037</xdr:colOff>
      <xdr:row>325</xdr:row>
      <xdr:rowOff>97790</xdr:rowOff>
    </xdr:from>
    <xdr:to>
      <xdr:col>631</xdr:col>
      <xdr:colOff>163922</xdr:colOff>
      <xdr:row>331</xdr:row>
      <xdr:rowOff>40640</xdr:rowOff>
    </xdr:to>
    <xdr:grpSp>
      <xdr:nvGrpSpPr>
        <xdr:cNvPr id="763" name="グループ化 762">
          <a:extLst>
            <a:ext uri="{FF2B5EF4-FFF2-40B4-BE49-F238E27FC236}">
              <a16:creationId xmlns:a16="http://schemas.microsoft.com/office/drawing/2014/main" id="{34C68A3E-1C46-FA41-6EF4-4111F9FA4076}"/>
            </a:ext>
          </a:extLst>
        </xdr:cNvPr>
        <xdr:cNvGrpSpPr/>
      </xdr:nvGrpSpPr>
      <xdr:grpSpPr>
        <a:xfrm>
          <a:off x="112310637" y="57882790"/>
          <a:ext cx="1162685" cy="1009650"/>
          <a:chOff x="171206797" y="5634990"/>
          <a:chExt cx="1184910" cy="956310"/>
        </a:xfrm>
      </xdr:grpSpPr>
      <xdr:cxnSp macro="">
        <xdr:nvCxnSpPr>
          <xdr:cNvPr id="764" name="直線コネクタ 763">
            <a:extLst>
              <a:ext uri="{FF2B5EF4-FFF2-40B4-BE49-F238E27FC236}">
                <a16:creationId xmlns:a16="http://schemas.microsoft.com/office/drawing/2014/main" id="{B6EC75E3-2751-6440-DBB4-9670E080E249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71" name="テキスト ボックス 770">
            <a:extLst>
              <a:ext uri="{FF2B5EF4-FFF2-40B4-BE49-F238E27FC236}">
                <a16:creationId xmlns:a16="http://schemas.microsoft.com/office/drawing/2014/main" id="{0CD84CC8-B340-58DC-07F4-94C70C44FD66}"/>
              </a:ext>
            </a:extLst>
          </xdr:cNvPr>
          <xdr:cNvSpPr txBox="1"/>
        </xdr:nvSpPr>
        <xdr:spPr>
          <a:xfrm>
            <a:off x="171206797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655</xdr:col>
      <xdr:colOff>4845</xdr:colOff>
      <xdr:row>325</xdr:row>
      <xdr:rowOff>113030</xdr:rowOff>
    </xdr:from>
    <xdr:to>
      <xdr:col>661</xdr:col>
      <xdr:colOff>100730</xdr:colOff>
      <xdr:row>331</xdr:row>
      <xdr:rowOff>55880</xdr:rowOff>
    </xdr:to>
    <xdr:grpSp>
      <xdr:nvGrpSpPr>
        <xdr:cNvPr id="772" name="グループ化 771">
          <a:extLst>
            <a:ext uri="{FF2B5EF4-FFF2-40B4-BE49-F238E27FC236}">
              <a16:creationId xmlns:a16="http://schemas.microsoft.com/office/drawing/2014/main" id="{4401B58C-8834-50A1-D253-17F7A7A64BC7}"/>
            </a:ext>
          </a:extLst>
        </xdr:cNvPr>
        <xdr:cNvGrpSpPr/>
      </xdr:nvGrpSpPr>
      <xdr:grpSpPr>
        <a:xfrm>
          <a:off x="117581445" y="57898030"/>
          <a:ext cx="1162685" cy="1009650"/>
          <a:chOff x="171206882" y="5634990"/>
          <a:chExt cx="1184911" cy="956310"/>
        </a:xfrm>
      </xdr:grpSpPr>
      <xdr:cxnSp macro="">
        <xdr:nvCxnSpPr>
          <xdr:cNvPr id="773" name="直線コネクタ 772">
            <a:extLst>
              <a:ext uri="{FF2B5EF4-FFF2-40B4-BE49-F238E27FC236}">
                <a16:creationId xmlns:a16="http://schemas.microsoft.com/office/drawing/2014/main" id="{1FF0210E-7B31-341B-7EB3-10A5F0560E06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80" name="テキスト ボックス 779">
            <a:extLst>
              <a:ext uri="{FF2B5EF4-FFF2-40B4-BE49-F238E27FC236}">
                <a16:creationId xmlns:a16="http://schemas.microsoft.com/office/drawing/2014/main" id="{7B83D48A-C178-6428-8070-A94614EF4CE1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686</xdr:col>
      <xdr:colOff>26616</xdr:colOff>
      <xdr:row>325</xdr:row>
      <xdr:rowOff>133169</xdr:rowOff>
    </xdr:from>
    <xdr:to>
      <xdr:col>692</xdr:col>
      <xdr:colOff>118147</xdr:colOff>
      <xdr:row>331</xdr:row>
      <xdr:rowOff>87993</xdr:rowOff>
    </xdr:to>
    <xdr:grpSp>
      <xdr:nvGrpSpPr>
        <xdr:cNvPr id="781" name="グループ化 780">
          <a:extLst>
            <a:ext uri="{FF2B5EF4-FFF2-40B4-BE49-F238E27FC236}">
              <a16:creationId xmlns:a16="http://schemas.microsoft.com/office/drawing/2014/main" id="{363278BC-B92C-F4B9-18A3-6C58C9B72D19}"/>
            </a:ext>
          </a:extLst>
        </xdr:cNvPr>
        <xdr:cNvGrpSpPr/>
      </xdr:nvGrpSpPr>
      <xdr:grpSpPr>
        <a:xfrm>
          <a:off x="123115016" y="57918169"/>
          <a:ext cx="1158331" cy="1021624"/>
          <a:chOff x="171206882" y="5634990"/>
          <a:chExt cx="1184911" cy="956310"/>
        </a:xfrm>
      </xdr:grpSpPr>
      <xdr:cxnSp macro="">
        <xdr:nvCxnSpPr>
          <xdr:cNvPr id="782" name="直線コネクタ 781">
            <a:extLst>
              <a:ext uri="{FF2B5EF4-FFF2-40B4-BE49-F238E27FC236}">
                <a16:creationId xmlns:a16="http://schemas.microsoft.com/office/drawing/2014/main" id="{84854AFE-4790-AAE7-22B4-3C55B86F734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89" name="テキスト ボックス 788">
            <a:extLst>
              <a:ext uri="{FF2B5EF4-FFF2-40B4-BE49-F238E27FC236}">
                <a16:creationId xmlns:a16="http://schemas.microsoft.com/office/drawing/2014/main" id="{5233BF47-5D7D-513C-5532-D15C01A895AD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715</xdr:col>
      <xdr:colOff>155067</xdr:colOff>
      <xdr:row>325</xdr:row>
      <xdr:rowOff>133169</xdr:rowOff>
    </xdr:from>
    <xdr:to>
      <xdr:col>722</xdr:col>
      <xdr:colOff>83312</xdr:colOff>
      <xdr:row>331</xdr:row>
      <xdr:rowOff>87993</xdr:rowOff>
    </xdr:to>
    <xdr:grpSp>
      <xdr:nvGrpSpPr>
        <xdr:cNvPr id="790" name="グループ化 789">
          <a:extLst>
            <a:ext uri="{FF2B5EF4-FFF2-40B4-BE49-F238E27FC236}">
              <a16:creationId xmlns:a16="http://schemas.microsoft.com/office/drawing/2014/main" id="{31D03ACF-DA5D-FAE8-34F3-3BDD86E8EC1A}"/>
            </a:ext>
          </a:extLst>
        </xdr:cNvPr>
        <xdr:cNvGrpSpPr/>
      </xdr:nvGrpSpPr>
      <xdr:grpSpPr>
        <a:xfrm>
          <a:off x="128399667" y="57918169"/>
          <a:ext cx="1172845" cy="1021624"/>
          <a:chOff x="171206882" y="5634990"/>
          <a:chExt cx="1184911" cy="956310"/>
        </a:xfrm>
      </xdr:grpSpPr>
      <xdr:cxnSp macro="">
        <xdr:nvCxnSpPr>
          <xdr:cNvPr id="791" name="直線コネクタ 790">
            <a:extLst>
              <a:ext uri="{FF2B5EF4-FFF2-40B4-BE49-F238E27FC236}">
                <a16:creationId xmlns:a16="http://schemas.microsoft.com/office/drawing/2014/main" id="{9C2025CB-7136-E3CF-1B7E-953B0C57048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98" name="テキスト ボックス 797">
            <a:extLst>
              <a:ext uri="{FF2B5EF4-FFF2-40B4-BE49-F238E27FC236}">
                <a16:creationId xmlns:a16="http://schemas.microsoft.com/office/drawing/2014/main" id="{0B291A14-29D4-F3C7-68C7-15DF90F55885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625</xdr:col>
      <xdr:colOff>68037</xdr:colOff>
      <xdr:row>358</xdr:row>
      <xdr:rowOff>154940</xdr:rowOff>
    </xdr:from>
    <xdr:to>
      <xdr:col>631</xdr:col>
      <xdr:colOff>163922</xdr:colOff>
      <xdr:row>364</xdr:row>
      <xdr:rowOff>97790</xdr:rowOff>
    </xdr:to>
    <xdr:grpSp>
      <xdr:nvGrpSpPr>
        <xdr:cNvPr id="799" name="グループ化 798">
          <a:extLst>
            <a:ext uri="{FF2B5EF4-FFF2-40B4-BE49-F238E27FC236}">
              <a16:creationId xmlns:a16="http://schemas.microsoft.com/office/drawing/2014/main" id="{4D0668F7-3024-AD27-E5C4-B7EB0BA312EC}"/>
            </a:ext>
          </a:extLst>
        </xdr:cNvPr>
        <xdr:cNvGrpSpPr/>
      </xdr:nvGrpSpPr>
      <xdr:grpSpPr>
        <a:xfrm>
          <a:off x="112310637" y="63807340"/>
          <a:ext cx="1162685" cy="1009650"/>
          <a:chOff x="171206797" y="5634990"/>
          <a:chExt cx="1184910" cy="956310"/>
        </a:xfrm>
      </xdr:grpSpPr>
      <xdr:cxnSp macro="">
        <xdr:nvCxnSpPr>
          <xdr:cNvPr id="800" name="直線コネクタ 799">
            <a:extLst>
              <a:ext uri="{FF2B5EF4-FFF2-40B4-BE49-F238E27FC236}">
                <a16:creationId xmlns:a16="http://schemas.microsoft.com/office/drawing/2014/main" id="{29B14FFC-19AF-7B88-4326-C488B99EDE4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07" name="テキスト ボックス 806">
            <a:extLst>
              <a:ext uri="{FF2B5EF4-FFF2-40B4-BE49-F238E27FC236}">
                <a16:creationId xmlns:a16="http://schemas.microsoft.com/office/drawing/2014/main" id="{7BBA9B6A-9A44-F6D3-A0AC-11360E645E1E}"/>
              </a:ext>
            </a:extLst>
          </xdr:cNvPr>
          <xdr:cNvSpPr txBox="1"/>
        </xdr:nvSpPr>
        <xdr:spPr>
          <a:xfrm>
            <a:off x="171206797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655</xdr:col>
      <xdr:colOff>35325</xdr:colOff>
      <xdr:row>359</xdr:row>
      <xdr:rowOff>2540</xdr:rowOff>
    </xdr:from>
    <xdr:to>
      <xdr:col>661</xdr:col>
      <xdr:colOff>131210</xdr:colOff>
      <xdr:row>364</xdr:row>
      <xdr:rowOff>113030</xdr:rowOff>
    </xdr:to>
    <xdr:grpSp>
      <xdr:nvGrpSpPr>
        <xdr:cNvPr id="808" name="グループ化 807">
          <a:extLst>
            <a:ext uri="{FF2B5EF4-FFF2-40B4-BE49-F238E27FC236}">
              <a16:creationId xmlns:a16="http://schemas.microsoft.com/office/drawing/2014/main" id="{1E39B206-11E0-C236-5016-C1A50C6F875B}"/>
            </a:ext>
          </a:extLst>
        </xdr:cNvPr>
        <xdr:cNvGrpSpPr/>
      </xdr:nvGrpSpPr>
      <xdr:grpSpPr>
        <a:xfrm>
          <a:off x="117611925" y="63832740"/>
          <a:ext cx="1162685" cy="999490"/>
          <a:chOff x="171206882" y="5634990"/>
          <a:chExt cx="1184911" cy="956310"/>
        </a:xfrm>
      </xdr:grpSpPr>
      <xdr:cxnSp macro="">
        <xdr:nvCxnSpPr>
          <xdr:cNvPr id="809" name="直線コネクタ 808">
            <a:extLst>
              <a:ext uri="{FF2B5EF4-FFF2-40B4-BE49-F238E27FC236}">
                <a16:creationId xmlns:a16="http://schemas.microsoft.com/office/drawing/2014/main" id="{CA218307-C689-5D7D-635D-6F09AB3387BE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31" name="テキスト ボックス 830">
            <a:extLst>
              <a:ext uri="{FF2B5EF4-FFF2-40B4-BE49-F238E27FC236}">
                <a16:creationId xmlns:a16="http://schemas.microsoft.com/office/drawing/2014/main" id="{3067365B-ADC4-9452-E10C-8C280DB36129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685</xdr:col>
      <xdr:colOff>163776</xdr:colOff>
      <xdr:row>359</xdr:row>
      <xdr:rowOff>7439</xdr:rowOff>
    </xdr:from>
    <xdr:to>
      <xdr:col>692</xdr:col>
      <xdr:colOff>87667</xdr:colOff>
      <xdr:row>364</xdr:row>
      <xdr:rowOff>126093</xdr:rowOff>
    </xdr:to>
    <xdr:grpSp>
      <xdr:nvGrpSpPr>
        <xdr:cNvPr id="832" name="グループ化 831">
          <a:extLst>
            <a:ext uri="{FF2B5EF4-FFF2-40B4-BE49-F238E27FC236}">
              <a16:creationId xmlns:a16="http://schemas.microsoft.com/office/drawing/2014/main" id="{455E6E6B-0BA5-8551-27E2-A2F0CCB8F2E1}"/>
            </a:ext>
          </a:extLst>
        </xdr:cNvPr>
        <xdr:cNvGrpSpPr/>
      </xdr:nvGrpSpPr>
      <xdr:grpSpPr>
        <a:xfrm>
          <a:off x="123074376" y="63837639"/>
          <a:ext cx="1168491" cy="1007654"/>
          <a:chOff x="171206882" y="5634990"/>
          <a:chExt cx="1184911" cy="956310"/>
        </a:xfrm>
      </xdr:grpSpPr>
      <xdr:cxnSp macro="">
        <xdr:nvCxnSpPr>
          <xdr:cNvPr id="833" name="直線コネクタ 832">
            <a:extLst>
              <a:ext uri="{FF2B5EF4-FFF2-40B4-BE49-F238E27FC236}">
                <a16:creationId xmlns:a16="http://schemas.microsoft.com/office/drawing/2014/main" id="{BDAFAFBE-91AF-B8D1-AA06-7E2539722C2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34" name="テキスト ボックス 833">
            <a:extLst>
              <a:ext uri="{FF2B5EF4-FFF2-40B4-BE49-F238E27FC236}">
                <a16:creationId xmlns:a16="http://schemas.microsoft.com/office/drawing/2014/main" id="{54F94313-3915-BBC2-EB3F-374F004E4D5B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715</xdr:col>
      <xdr:colOff>139827</xdr:colOff>
      <xdr:row>359</xdr:row>
      <xdr:rowOff>7439</xdr:rowOff>
    </xdr:from>
    <xdr:to>
      <xdr:col>722</xdr:col>
      <xdr:colOff>68072</xdr:colOff>
      <xdr:row>364</xdr:row>
      <xdr:rowOff>126093</xdr:rowOff>
    </xdr:to>
    <xdr:grpSp>
      <xdr:nvGrpSpPr>
        <xdr:cNvPr id="835" name="グループ化 834">
          <a:extLst>
            <a:ext uri="{FF2B5EF4-FFF2-40B4-BE49-F238E27FC236}">
              <a16:creationId xmlns:a16="http://schemas.microsoft.com/office/drawing/2014/main" id="{4429DA6A-863F-9735-981C-BF3F0B8AFBA8}"/>
            </a:ext>
          </a:extLst>
        </xdr:cNvPr>
        <xdr:cNvGrpSpPr/>
      </xdr:nvGrpSpPr>
      <xdr:grpSpPr>
        <a:xfrm>
          <a:off x="128384427" y="63837639"/>
          <a:ext cx="1172845" cy="1007654"/>
          <a:chOff x="171206882" y="5634990"/>
          <a:chExt cx="1184911" cy="956310"/>
        </a:xfrm>
      </xdr:grpSpPr>
      <xdr:cxnSp macro="">
        <xdr:nvCxnSpPr>
          <xdr:cNvPr id="836" name="直線コネクタ 835">
            <a:extLst>
              <a:ext uri="{FF2B5EF4-FFF2-40B4-BE49-F238E27FC236}">
                <a16:creationId xmlns:a16="http://schemas.microsoft.com/office/drawing/2014/main" id="{9376F21B-9C15-B594-D38A-06FEFA129945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37" name="テキスト ボックス 836">
            <a:extLst>
              <a:ext uri="{FF2B5EF4-FFF2-40B4-BE49-F238E27FC236}">
                <a16:creationId xmlns:a16="http://schemas.microsoft.com/office/drawing/2014/main" id="{040DE1F7-0459-FC3E-BD91-992D4CF7A34C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617</xdr:col>
      <xdr:colOff>127000</xdr:colOff>
      <xdr:row>396</xdr:row>
      <xdr:rowOff>76200</xdr:rowOff>
    </xdr:from>
    <xdr:to>
      <xdr:col>658</xdr:col>
      <xdr:colOff>76200</xdr:colOff>
      <xdr:row>400</xdr:row>
      <xdr:rowOff>50800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FEA1FDB-CDE8-0816-D96A-E6F3BE8A5079}"/>
            </a:ext>
          </a:extLst>
        </xdr:cNvPr>
        <xdr:cNvSpPr txBox="1"/>
      </xdr:nvSpPr>
      <xdr:spPr>
        <a:xfrm>
          <a:off x="110947200" y="70485000"/>
          <a:ext cx="7239000" cy="685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40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日別作業時間　</a:t>
          </a:r>
          <a:r>
            <a:rPr kumimoji="1" lang="en-US" altLang="ja-JP" sz="40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3</a:t>
          </a:r>
          <a:r>
            <a:rPr kumimoji="1" lang="ja-JP" altLang="en-US" sz="40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ヶ月予報</a:t>
          </a:r>
        </a:p>
      </xdr:txBody>
    </xdr:sp>
    <xdr:clientData/>
  </xdr:twoCellAnchor>
  <xdr:twoCellAnchor>
    <xdr:from>
      <xdr:col>594</xdr:col>
      <xdr:colOff>84364</xdr:colOff>
      <xdr:row>69</xdr:row>
      <xdr:rowOff>128270</xdr:rowOff>
    </xdr:from>
    <xdr:to>
      <xdr:col>601</xdr:col>
      <xdr:colOff>8255</xdr:colOff>
      <xdr:row>75</xdr:row>
      <xdr:rowOff>74930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8AFBE63B-911A-EFF2-BAC4-C93D42965085}"/>
            </a:ext>
          </a:extLst>
        </xdr:cNvPr>
        <xdr:cNvGrpSpPr/>
      </xdr:nvGrpSpPr>
      <xdr:grpSpPr>
        <a:xfrm>
          <a:off x="106815164" y="12396470"/>
          <a:ext cx="1168491" cy="1013460"/>
          <a:chOff x="171206795" y="5634990"/>
          <a:chExt cx="1184910" cy="956310"/>
        </a:xfrm>
      </xdr:grpSpPr>
      <xdr:cxnSp macro="">
        <xdr:nvCxnSpPr>
          <xdr:cNvPr id="28" name="直線コネクタ 27">
            <a:extLst>
              <a:ext uri="{FF2B5EF4-FFF2-40B4-BE49-F238E27FC236}">
                <a16:creationId xmlns:a16="http://schemas.microsoft.com/office/drawing/2014/main" id="{F349A3CB-36D3-AC60-F027-B22807AE6B66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9" name="テキスト ボックス 28">
            <a:extLst>
              <a:ext uri="{FF2B5EF4-FFF2-40B4-BE49-F238E27FC236}">
                <a16:creationId xmlns:a16="http://schemas.microsoft.com/office/drawing/2014/main" id="{3A58723D-AE3E-498B-30A4-046C687EA63F}"/>
              </a:ext>
            </a:extLst>
          </xdr:cNvPr>
          <xdr:cNvSpPr txBox="1"/>
        </xdr:nvSpPr>
        <xdr:spPr>
          <a:xfrm>
            <a:off x="171206795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625</xdr:col>
      <xdr:colOff>29937</xdr:colOff>
      <xdr:row>68</xdr:row>
      <xdr:rowOff>158750</xdr:rowOff>
    </xdr:from>
    <xdr:to>
      <xdr:col>631</xdr:col>
      <xdr:colOff>125822</xdr:colOff>
      <xdr:row>74</xdr:row>
      <xdr:rowOff>105410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CD5D70E8-21AC-F0CE-EBEA-4A993312D7F3}"/>
            </a:ext>
          </a:extLst>
        </xdr:cNvPr>
        <xdr:cNvGrpSpPr/>
      </xdr:nvGrpSpPr>
      <xdr:grpSpPr>
        <a:xfrm>
          <a:off x="112272537" y="12249150"/>
          <a:ext cx="1162685" cy="1013460"/>
          <a:chOff x="171206797" y="5634990"/>
          <a:chExt cx="1184910" cy="956310"/>
        </a:xfrm>
      </xdr:grpSpPr>
      <xdr:cxnSp macro="">
        <xdr:nvCxnSpPr>
          <xdr:cNvPr id="31" name="直線コネクタ 30">
            <a:extLst>
              <a:ext uri="{FF2B5EF4-FFF2-40B4-BE49-F238E27FC236}">
                <a16:creationId xmlns:a16="http://schemas.microsoft.com/office/drawing/2014/main" id="{F5779D58-23C7-9DAF-62B0-F3899C7C87D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ED3CBBB3-CB1B-E58E-D7F8-6DA67BC0FD0E}"/>
              </a:ext>
            </a:extLst>
          </xdr:cNvPr>
          <xdr:cNvSpPr txBox="1"/>
        </xdr:nvSpPr>
        <xdr:spPr>
          <a:xfrm>
            <a:off x="171206797" y="6092190"/>
            <a:ext cx="1184910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655</xdr:col>
      <xdr:colOff>12465</xdr:colOff>
      <xdr:row>69</xdr:row>
      <xdr:rowOff>6350</xdr:rowOff>
    </xdr:from>
    <xdr:to>
      <xdr:col>661</xdr:col>
      <xdr:colOff>108350</xdr:colOff>
      <xdr:row>74</xdr:row>
      <xdr:rowOff>120650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6845E5DE-C2F6-29F0-A3D0-7C8896CA61F4}"/>
            </a:ext>
          </a:extLst>
        </xdr:cNvPr>
        <xdr:cNvGrpSpPr/>
      </xdr:nvGrpSpPr>
      <xdr:grpSpPr>
        <a:xfrm>
          <a:off x="117589065" y="12274550"/>
          <a:ext cx="1162685" cy="1003300"/>
          <a:chOff x="171206882" y="5634990"/>
          <a:chExt cx="1184911" cy="956310"/>
        </a:xfrm>
      </xdr:grpSpPr>
      <xdr:cxnSp macro="">
        <xdr:nvCxnSpPr>
          <xdr:cNvPr id="676" name="直線コネクタ 675">
            <a:extLst>
              <a:ext uri="{FF2B5EF4-FFF2-40B4-BE49-F238E27FC236}">
                <a16:creationId xmlns:a16="http://schemas.microsoft.com/office/drawing/2014/main" id="{68E79FB0-9A90-AAE8-0AB3-8C9A279E88E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77" name="テキスト ボックス 676">
            <a:extLst>
              <a:ext uri="{FF2B5EF4-FFF2-40B4-BE49-F238E27FC236}">
                <a16:creationId xmlns:a16="http://schemas.microsoft.com/office/drawing/2014/main" id="{B32551A3-B540-C5E6-978C-4469032FDDAB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685</xdr:col>
      <xdr:colOff>156156</xdr:colOff>
      <xdr:row>68</xdr:row>
      <xdr:rowOff>167459</xdr:rowOff>
    </xdr:from>
    <xdr:to>
      <xdr:col>692</xdr:col>
      <xdr:colOff>80047</xdr:colOff>
      <xdr:row>74</xdr:row>
      <xdr:rowOff>118473</xdr:rowOff>
    </xdr:to>
    <xdr:grpSp>
      <xdr:nvGrpSpPr>
        <xdr:cNvPr id="678" name="グループ化 677">
          <a:extLst>
            <a:ext uri="{FF2B5EF4-FFF2-40B4-BE49-F238E27FC236}">
              <a16:creationId xmlns:a16="http://schemas.microsoft.com/office/drawing/2014/main" id="{76348E60-084C-A006-DDCC-34C471C5D356}"/>
            </a:ext>
          </a:extLst>
        </xdr:cNvPr>
        <xdr:cNvGrpSpPr/>
      </xdr:nvGrpSpPr>
      <xdr:grpSpPr>
        <a:xfrm>
          <a:off x="123066756" y="12257859"/>
          <a:ext cx="1168491" cy="1017814"/>
          <a:chOff x="171206882" y="5634990"/>
          <a:chExt cx="1184911" cy="956310"/>
        </a:xfrm>
      </xdr:grpSpPr>
      <xdr:cxnSp macro="">
        <xdr:nvCxnSpPr>
          <xdr:cNvPr id="838" name="直線コネクタ 837">
            <a:extLst>
              <a:ext uri="{FF2B5EF4-FFF2-40B4-BE49-F238E27FC236}">
                <a16:creationId xmlns:a16="http://schemas.microsoft.com/office/drawing/2014/main" id="{4D89DD02-D795-3703-9613-5368B766BFB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39" name="テキスト ボックス 838">
            <a:extLst>
              <a:ext uri="{FF2B5EF4-FFF2-40B4-BE49-F238E27FC236}">
                <a16:creationId xmlns:a16="http://schemas.microsoft.com/office/drawing/2014/main" id="{9FADF2D5-5F13-51F2-8F82-58E7E2F6E2AB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715</xdr:col>
      <xdr:colOff>162687</xdr:colOff>
      <xdr:row>68</xdr:row>
      <xdr:rowOff>167459</xdr:rowOff>
    </xdr:from>
    <xdr:to>
      <xdr:col>722</xdr:col>
      <xdr:colOff>90932</xdr:colOff>
      <xdr:row>74</xdr:row>
      <xdr:rowOff>118473</xdr:rowOff>
    </xdr:to>
    <xdr:grpSp>
      <xdr:nvGrpSpPr>
        <xdr:cNvPr id="840" name="グループ化 839">
          <a:extLst>
            <a:ext uri="{FF2B5EF4-FFF2-40B4-BE49-F238E27FC236}">
              <a16:creationId xmlns:a16="http://schemas.microsoft.com/office/drawing/2014/main" id="{FFD22C6C-019D-F04E-A5A5-F95D4260A69D}"/>
            </a:ext>
          </a:extLst>
        </xdr:cNvPr>
        <xdr:cNvGrpSpPr/>
      </xdr:nvGrpSpPr>
      <xdr:grpSpPr>
        <a:xfrm>
          <a:off x="128407287" y="12257859"/>
          <a:ext cx="1172845" cy="1017814"/>
          <a:chOff x="171206882" y="5634990"/>
          <a:chExt cx="1184911" cy="956310"/>
        </a:xfrm>
      </xdr:grpSpPr>
      <xdr:cxnSp macro="">
        <xdr:nvCxnSpPr>
          <xdr:cNvPr id="841" name="直線コネクタ 840">
            <a:extLst>
              <a:ext uri="{FF2B5EF4-FFF2-40B4-BE49-F238E27FC236}">
                <a16:creationId xmlns:a16="http://schemas.microsoft.com/office/drawing/2014/main" id="{656E695F-F632-07CE-5510-ABF68BAF4AB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42" name="テキスト ボックス 841">
            <a:extLst>
              <a:ext uri="{FF2B5EF4-FFF2-40B4-BE49-F238E27FC236}">
                <a16:creationId xmlns:a16="http://schemas.microsoft.com/office/drawing/2014/main" id="{A5D2501F-41F8-B1F6-9A82-1523AA6B7B9C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747</xdr:col>
      <xdr:colOff>86487</xdr:colOff>
      <xdr:row>32</xdr:row>
      <xdr:rowOff>167459</xdr:rowOff>
    </xdr:from>
    <xdr:to>
      <xdr:col>754</xdr:col>
      <xdr:colOff>14732</xdr:colOff>
      <xdr:row>38</xdr:row>
      <xdr:rowOff>118473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62F385C0-7272-CAD1-F2C6-3FC6CAAC77DA}"/>
            </a:ext>
          </a:extLst>
        </xdr:cNvPr>
        <xdr:cNvGrpSpPr/>
      </xdr:nvGrpSpPr>
      <xdr:grpSpPr>
        <a:xfrm>
          <a:off x="134020687" y="5857059"/>
          <a:ext cx="1172845" cy="1017814"/>
          <a:chOff x="171206882" y="5634990"/>
          <a:chExt cx="1184911" cy="956310"/>
        </a:xfrm>
      </xdr:grpSpPr>
      <xdr:cxnSp macro="">
        <xdr:nvCxnSpPr>
          <xdr:cNvPr id="57" name="直線コネクタ 56">
            <a:extLst>
              <a:ext uri="{FF2B5EF4-FFF2-40B4-BE49-F238E27FC236}">
                <a16:creationId xmlns:a16="http://schemas.microsoft.com/office/drawing/2014/main" id="{D79532F8-CC97-3BE2-E5B0-B7B77FF2834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8" name="テキスト ボックス 57">
            <a:extLst>
              <a:ext uri="{FF2B5EF4-FFF2-40B4-BE49-F238E27FC236}">
                <a16:creationId xmlns:a16="http://schemas.microsoft.com/office/drawing/2014/main" id="{9AAF37FA-F6A3-3A75-2F8F-466D2685BC8F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777</xdr:col>
      <xdr:colOff>53467</xdr:colOff>
      <xdr:row>33</xdr:row>
      <xdr:rowOff>22679</xdr:rowOff>
    </xdr:from>
    <xdr:to>
      <xdr:col>783</xdr:col>
      <xdr:colOff>155067</xdr:colOff>
      <xdr:row>38</xdr:row>
      <xdr:rowOff>133713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CBC4127C-447A-5313-40D5-793BF570F9F6}"/>
            </a:ext>
          </a:extLst>
        </xdr:cNvPr>
        <xdr:cNvGrpSpPr/>
      </xdr:nvGrpSpPr>
      <xdr:grpSpPr>
        <a:xfrm>
          <a:off x="139321667" y="5890079"/>
          <a:ext cx="1168400" cy="1000034"/>
          <a:chOff x="171206882" y="5634990"/>
          <a:chExt cx="1184911" cy="956310"/>
        </a:xfrm>
      </xdr:grpSpPr>
      <xdr:cxnSp macro="">
        <xdr:nvCxnSpPr>
          <xdr:cNvPr id="60" name="直線コネクタ 59">
            <a:extLst>
              <a:ext uri="{FF2B5EF4-FFF2-40B4-BE49-F238E27FC236}">
                <a16:creationId xmlns:a16="http://schemas.microsoft.com/office/drawing/2014/main" id="{F47327A5-BF91-9C16-2F84-16A966E46DB2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1" name="テキスト ボックス 60">
            <a:extLst>
              <a:ext uri="{FF2B5EF4-FFF2-40B4-BE49-F238E27FC236}">
                <a16:creationId xmlns:a16="http://schemas.microsoft.com/office/drawing/2014/main" id="{8D2F0601-112D-04F2-A581-F65897E185AF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805</xdr:col>
      <xdr:colOff>14097</xdr:colOff>
      <xdr:row>33</xdr:row>
      <xdr:rowOff>22679</xdr:rowOff>
    </xdr:from>
    <xdr:to>
      <xdr:col>811</xdr:col>
      <xdr:colOff>104267</xdr:colOff>
      <xdr:row>38</xdr:row>
      <xdr:rowOff>133713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3AE7A138-C058-DC4C-DD62-228A35066EBD}"/>
            </a:ext>
          </a:extLst>
        </xdr:cNvPr>
        <xdr:cNvGrpSpPr/>
      </xdr:nvGrpSpPr>
      <xdr:grpSpPr>
        <a:xfrm>
          <a:off x="144260697" y="5890079"/>
          <a:ext cx="1156970" cy="1000034"/>
          <a:chOff x="171206882" y="5634990"/>
          <a:chExt cx="1184911" cy="956310"/>
        </a:xfrm>
      </xdr:grpSpPr>
      <xdr:cxnSp macro="">
        <xdr:nvCxnSpPr>
          <xdr:cNvPr id="72" name="直線コネクタ 71">
            <a:extLst>
              <a:ext uri="{FF2B5EF4-FFF2-40B4-BE49-F238E27FC236}">
                <a16:creationId xmlns:a16="http://schemas.microsoft.com/office/drawing/2014/main" id="{B1DE8299-3875-C019-2619-6ED96D4B4E5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3" name="テキスト ボックス 72">
            <a:extLst>
              <a:ext uri="{FF2B5EF4-FFF2-40B4-BE49-F238E27FC236}">
                <a16:creationId xmlns:a16="http://schemas.microsoft.com/office/drawing/2014/main" id="{22AC5000-8C01-F9C3-0025-55A1D964720B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747</xdr:col>
      <xdr:colOff>86487</xdr:colOff>
      <xdr:row>68</xdr:row>
      <xdr:rowOff>152219</xdr:rowOff>
    </xdr:from>
    <xdr:to>
      <xdr:col>754</xdr:col>
      <xdr:colOff>14732</xdr:colOff>
      <xdr:row>74</xdr:row>
      <xdr:rowOff>103233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7BEC4BA6-A46F-9CCB-5C4D-74D3985518F8}"/>
            </a:ext>
          </a:extLst>
        </xdr:cNvPr>
        <xdr:cNvGrpSpPr/>
      </xdr:nvGrpSpPr>
      <xdr:grpSpPr>
        <a:xfrm>
          <a:off x="134020687" y="12242619"/>
          <a:ext cx="1172845" cy="1017814"/>
          <a:chOff x="171206882" y="5634990"/>
          <a:chExt cx="1184911" cy="956310"/>
        </a:xfrm>
      </xdr:grpSpPr>
      <xdr:cxnSp macro="">
        <xdr:nvCxnSpPr>
          <xdr:cNvPr id="75" name="直線コネクタ 74">
            <a:extLst>
              <a:ext uri="{FF2B5EF4-FFF2-40B4-BE49-F238E27FC236}">
                <a16:creationId xmlns:a16="http://schemas.microsoft.com/office/drawing/2014/main" id="{63CAB42C-B2BB-171E-71E2-8D08FDE9407A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6" name="テキスト ボックス 75">
            <a:extLst>
              <a:ext uri="{FF2B5EF4-FFF2-40B4-BE49-F238E27FC236}">
                <a16:creationId xmlns:a16="http://schemas.microsoft.com/office/drawing/2014/main" id="{689E9737-5606-90B1-42E1-3039CB25F621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778</xdr:col>
      <xdr:colOff>71247</xdr:colOff>
      <xdr:row>68</xdr:row>
      <xdr:rowOff>167459</xdr:rowOff>
    </xdr:from>
    <xdr:to>
      <xdr:col>784</xdr:col>
      <xdr:colOff>167132</xdr:colOff>
      <xdr:row>74</xdr:row>
      <xdr:rowOff>118473</xdr:rowOff>
    </xdr:to>
    <xdr:grpSp>
      <xdr:nvGrpSpPr>
        <xdr:cNvPr id="189" name="グループ化 188">
          <a:extLst>
            <a:ext uri="{FF2B5EF4-FFF2-40B4-BE49-F238E27FC236}">
              <a16:creationId xmlns:a16="http://schemas.microsoft.com/office/drawing/2014/main" id="{0FDBCFFD-EF31-49F5-4397-B1053D097330}"/>
            </a:ext>
          </a:extLst>
        </xdr:cNvPr>
        <xdr:cNvGrpSpPr/>
      </xdr:nvGrpSpPr>
      <xdr:grpSpPr>
        <a:xfrm>
          <a:off x="139517247" y="12257859"/>
          <a:ext cx="1162685" cy="1017814"/>
          <a:chOff x="171206882" y="5634990"/>
          <a:chExt cx="1184911" cy="956310"/>
        </a:xfrm>
      </xdr:grpSpPr>
      <xdr:cxnSp macro="">
        <xdr:nvCxnSpPr>
          <xdr:cNvPr id="190" name="直線コネクタ 189">
            <a:extLst>
              <a:ext uri="{FF2B5EF4-FFF2-40B4-BE49-F238E27FC236}">
                <a16:creationId xmlns:a16="http://schemas.microsoft.com/office/drawing/2014/main" id="{A962BC05-6D01-2653-45C6-5A098D52EBB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91" name="テキスト ボックス 190">
            <a:extLst>
              <a:ext uri="{FF2B5EF4-FFF2-40B4-BE49-F238E27FC236}">
                <a16:creationId xmlns:a16="http://schemas.microsoft.com/office/drawing/2014/main" id="{971A57C8-658D-030A-C320-FFA766D66CC8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806</xdr:col>
      <xdr:colOff>56007</xdr:colOff>
      <xdr:row>68</xdr:row>
      <xdr:rowOff>167459</xdr:rowOff>
    </xdr:from>
    <xdr:to>
      <xdr:col>812</xdr:col>
      <xdr:colOff>151892</xdr:colOff>
      <xdr:row>74</xdr:row>
      <xdr:rowOff>118473</xdr:rowOff>
    </xdr:to>
    <xdr:grpSp>
      <xdr:nvGrpSpPr>
        <xdr:cNvPr id="843" name="グループ化 842">
          <a:extLst>
            <a:ext uri="{FF2B5EF4-FFF2-40B4-BE49-F238E27FC236}">
              <a16:creationId xmlns:a16="http://schemas.microsoft.com/office/drawing/2014/main" id="{6BFC731A-89B5-A649-3CF8-8DBBF16626B0}"/>
            </a:ext>
          </a:extLst>
        </xdr:cNvPr>
        <xdr:cNvGrpSpPr/>
      </xdr:nvGrpSpPr>
      <xdr:grpSpPr>
        <a:xfrm>
          <a:off x="144480407" y="12257859"/>
          <a:ext cx="1162685" cy="1017814"/>
          <a:chOff x="171206882" y="5634990"/>
          <a:chExt cx="1184911" cy="956310"/>
        </a:xfrm>
      </xdr:grpSpPr>
      <xdr:cxnSp macro="">
        <xdr:nvCxnSpPr>
          <xdr:cNvPr id="844" name="直線コネクタ 843">
            <a:extLst>
              <a:ext uri="{FF2B5EF4-FFF2-40B4-BE49-F238E27FC236}">
                <a16:creationId xmlns:a16="http://schemas.microsoft.com/office/drawing/2014/main" id="{82A0FEBC-457F-72AD-1D04-6696E8B7AEF5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45" name="テキスト ボックス 844">
            <a:extLst>
              <a:ext uri="{FF2B5EF4-FFF2-40B4-BE49-F238E27FC236}">
                <a16:creationId xmlns:a16="http://schemas.microsoft.com/office/drawing/2014/main" id="{B6ADF71C-1202-758A-5816-EFD3A80AD8C2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747</xdr:col>
      <xdr:colOff>86487</xdr:colOff>
      <xdr:row>104</xdr:row>
      <xdr:rowOff>167459</xdr:rowOff>
    </xdr:from>
    <xdr:to>
      <xdr:col>754</xdr:col>
      <xdr:colOff>14732</xdr:colOff>
      <xdr:row>110</xdr:row>
      <xdr:rowOff>118473</xdr:rowOff>
    </xdr:to>
    <xdr:grpSp>
      <xdr:nvGrpSpPr>
        <xdr:cNvPr id="846" name="グループ化 845">
          <a:extLst>
            <a:ext uri="{FF2B5EF4-FFF2-40B4-BE49-F238E27FC236}">
              <a16:creationId xmlns:a16="http://schemas.microsoft.com/office/drawing/2014/main" id="{99BFEAA9-E477-E9EF-DBFE-6AC071E74FD9}"/>
            </a:ext>
          </a:extLst>
        </xdr:cNvPr>
        <xdr:cNvGrpSpPr/>
      </xdr:nvGrpSpPr>
      <xdr:grpSpPr>
        <a:xfrm>
          <a:off x="134020687" y="18658659"/>
          <a:ext cx="1172845" cy="1017814"/>
          <a:chOff x="171206882" y="5634990"/>
          <a:chExt cx="1184911" cy="956310"/>
        </a:xfrm>
      </xdr:grpSpPr>
      <xdr:cxnSp macro="">
        <xdr:nvCxnSpPr>
          <xdr:cNvPr id="847" name="直線コネクタ 846">
            <a:extLst>
              <a:ext uri="{FF2B5EF4-FFF2-40B4-BE49-F238E27FC236}">
                <a16:creationId xmlns:a16="http://schemas.microsoft.com/office/drawing/2014/main" id="{392F71BE-2239-9B2F-3AD9-F0D66DED1DD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48" name="テキスト ボックス 847">
            <a:extLst>
              <a:ext uri="{FF2B5EF4-FFF2-40B4-BE49-F238E27FC236}">
                <a16:creationId xmlns:a16="http://schemas.microsoft.com/office/drawing/2014/main" id="{0A509369-D25E-46C0-A849-7447E88F2497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778</xdr:col>
      <xdr:colOff>71247</xdr:colOff>
      <xdr:row>105</xdr:row>
      <xdr:rowOff>15059</xdr:rowOff>
    </xdr:from>
    <xdr:to>
      <xdr:col>784</xdr:col>
      <xdr:colOff>167132</xdr:colOff>
      <xdr:row>110</xdr:row>
      <xdr:rowOff>133713</xdr:rowOff>
    </xdr:to>
    <xdr:grpSp>
      <xdr:nvGrpSpPr>
        <xdr:cNvPr id="849" name="グループ化 848">
          <a:extLst>
            <a:ext uri="{FF2B5EF4-FFF2-40B4-BE49-F238E27FC236}">
              <a16:creationId xmlns:a16="http://schemas.microsoft.com/office/drawing/2014/main" id="{F66788DE-070F-479A-1AAA-4BD8220B0136}"/>
            </a:ext>
          </a:extLst>
        </xdr:cNvPr>
        <xdr:cNvGrpSpPr/>
      </xdr:nvGrpSpPr>
      <xdr:grpSpPr>
        <a:xfrm>
          <a:off x="139517247" y="18684059"/>
          <a:ext cx="1162685" cy="1007654"/>
          <a:chOff x="171206882" y="5634990"/>
          <a:chExt cx="1184911" cy="956310"/>
        </a:xfrm>
      </xdr:grpSpPr>
      <xdr:cxnSp macro="">
        <xdr:nvCxnSpPr>
          <xdr:cNvPr id="850" name="直線コネクタ 849">
            <a:extLst>
              <a:ext uri="{FF2B5EF4-FFF2-40B4-BE49-F238E27FC236}">
                <a16:creationId xmlns:a16="http://schemas.microsoft.com/office/drawing/2014/main" id="{13AC865A-D2BB-DB85-62F4-89001D68A251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51" name="テキスト ボックス 850">
            <a:extLst>
              <a:ext uri="{FF2B5EF4-FFF2-40B4-BE49-F238E27FC236}">
                <a16:creationId xmlns:a16="http://schemas.microsoft.com/office/drawing/2014/main" id="{42F58943-F1E0-1267-8334-A85376215631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806</xdr:col>
      <xdr:colOff>56007</xdr:colOff>
      <xdr:row>105</xdr:row>
      <xdr:rowOff>15059</xdr:rowOff>
    </xdr:from>
    <xdr:to>
      <xdr:col>812</xdr:col>
      <xdr:colOff>151892</xdr:colOff>
      <xdr:row>110</xdr:row>
      <xdr:rowOff>133713</xdr:rowOff>
    </xdr:to>
    <xdr:grpSp>
      <xdr:nvGrpSpPr>
        <xdr:cNvPr id="852" name="グループ化 851">
          <a:extLst>
            <a:ext uri="{FF2B5EF4-FFF2-40B4-BE49-F238E27FC236}">
              <a16:creationId xmlns:a16="http://schemas.microsoft.com/office/drawing/2014/main" id="{BF8E2093-90F3-AB8C-45D0-A94FFA684BFC}"/>
            </a:ext>
          </a:extLst>
        </xdr:cNvPr>
        <xdr:cNvGrpSpPr/>
      </xdr:nvGrpSpPr>
      <xdr:grpSpPr>
        <a:xfrm>
          <a:off x="144480407" y="18684059"/>
          <a:ext cx="1162685" cy="1007654"/>
          <a:chOff x="171206882" y="5634990"/>
          <a:chExt cx="1184911" cy="956310"/>
        </a:xfrm>
      </xdr:grpSpPr>
      <xdr:cxnSp macro="">
        <xdr:nvCxnSpPr>
          <xdr:cNvPr id="853" name="直線コネクタ 852">
            <a:extLst>
              <a:ext uri="{FF2B5EF4-FFF2-40B4-BE49-F238E27FC236}">
                <a16:creationId xmlns:a16="http://schemas.microsoft.com/office/drawing/2014/main" id="{3BB95A78-DE5A-2172-0974-0A902BA9E111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54" name="テキスト ボックス 853">
            <a:extLst>
              <a:ext uri="{FF2B5EF4-FFF2-40B4-BE49-F238E27FC236}">
                <a16:creationId xmlns:a16="http://schemas.microsoft.com/office/drawing/2014/main" id="{B4FD810A-13B6-BEB7-3404-A6EB08EFC559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747</xdr:col>
      <xdr:colOff>86487</xdr:colOff>
      <xdr:row>138</xdr:row>
      <xdr:rowOff>152219</xdr:rowOff>
    </xdr:from>
    <xdr:to>
      <xdr:col>754</xdr:col>
      <xdr:colOff>14732</xdr:colOff>
      <xdr:row>144</xdr:row>
      <xdr:rowOff>103233</xdr:rowOff>
    </xdr:to>
    <xdr:grpSp>
      <xdr:nvGrpSpPr>
        <xdr:cNvPr id="88" name="グループ化 87">
          <a:extLst>
            <a:ext uri="{FF2B5EF4-FFF2-40B4-BE49-F238E27FC236}">
              <a16:creationId xmlns:a16="http://schemas.microsoft.com/office/drawing/2014/main" id="{E021D396-46C4-46F7-DFE8-413EA4DD2DEE}"/>
            </a:ext>
          </a:extLst>
        </xdr:cNvPr>
        <xdr:cNvGrpSpPr/>
      </xdr:nvGrpSpPr>
      <xdr:grpSpPr>
        <a:xfrm>
          <a:off x="134020687" y="24688619"/>
          <a:ext cx="1172845" cy="1017814"/>
          <a:chOff x="171206882" y="5634990"/>
          <a:chExt cx="1184911" cy="956310"/>
        </a:xfrm>
      </xdr:grpSpPr>
      <xdr:cxnSp macro="">
        <xdr:nvCxnSpPr>
          <xdr:cNvPr id="89" name="直線コネクタ 88">
            <a:extLst>
              <a:ext uri="{FF2B5EF4-FFF2-40B4-BE49-F238E27FC236}">
                <a16:creationId xmlns:a16="http://schemas.microsoft.com/office/drawing/2014/main" id="{979C884E-7A3D-529E-E818-173F4977DA8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0" name="テキスト ボックス 89">
            <a:extLst>
              <a:ext uri="{FF2B5EF4-FFF2-40B4-BE49-F238E27FC236}">
                <a16:creationId xmlns:a16="http://schemas.microsoft.com/office/drawing/2014/main" id="{5C4D3D07-6FEA-7007-F92D-34EC5C63D21D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778</xdr:col>
      <xdr:colOff>71247</xdr:colOff>
      <xdr:row>138</xdr:row>
      <xdr:rowOff>167459</xdr:rowOff>
    </xdr:from>
    <xdr:to>
      <xdr:col>784</xdr:col>
      <xdr:colOff>167132</xdr:colOff>
      <xdr:row>144</xdr:row>
      <xdr:rowOff>118473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291BF51F-7B7C-C61A-41E1-D52FCD2A15DB}"/>
            </a:ext>
          </a:extLst>
        </xdr:cNvPr>
        <xdr:cNvGrpSpPr/>
      </xdr:nvGrpSpPr>
      <xdr:grpSpPr>
        <a:xfrm>
          <a:off x="139517247" y="24703859"/>
          <a:ext cx="1162685" cy="1017814"/>
          <a:chOff x="171206882" y="5634990"/>
          <a:chExt cx="1184911" cy="956310"/>
        </a:xfrm>
      </xdr:grpSpPr>
      <xdr:cxnSp macro="">
        <xdr:nvCxnSpPr>
          <xdr:cNvPr id="92" name="直線コネクタ 91">
            <a:extLst>
              <a:ext uri="{FF2B5EF4-FFF2-40B4-BE49-F238E27FC236}">
                <a16:creationId xmlns:a16="http://schemas.microsoft.com/office/drawing/2014/main" id="{3F16944E-58A9-DE87-2058-55F62535BDBB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3" name="テキスト ボックス 92">
            <a:extLst>
              <a:ext uri="{FF2B5EF4-FFF2-40B4-BE49-F238E27FC236}">
                <a16:creationId xmlns:a16="http://schemas.microsoft.com/office/drawing/2014/main" id="{25443D27-0204-F14C-8B08-5DC13DE8774A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806</xdr:col>
      <xdr:colOff>56007</xdr:colOff>
      <xdr:row>138</xdr:row>
      <xdr:rowOff>167459</xdr:rowOff>
    </xdr:from>
    <xdr:to>
      <xdr:col>812</xdr:col>
      <xdr:colOff>151892</xdr:colOff>
      <xdr:row>144</xdr:row>
      <xdr:rowOff>118473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94E575BB-333F-5677-AA02-D16C4EC2F805}"/>
            </a:ext>
          </a:extLst>
        </xdr:cNvPr>
        <xdr:cNvGrpSpPr/>
      </xdr:nvGrpSpPr>
      <xdr:grpSpPr>
        <a:xfrm>
          <a:off x="144480407" y="24703859"/>
          <a:ext cx="1162685" cy="1017814"/>
          <a:chOff x="171206882" y="5634990"/>
          <a:chExt cx="1184911" cy="956310"/>
        </a:xfrm>
      </xdr:grpSpPr>
      <xdr:cxnSp macro="">
        <xdr:nvCxnSpPr>
          <xdr:cNvPr id="95" name="直線コネクタ 94">
            <a:extLst>
              <a:ext uri="{FF2B5EF4-FFF2-40B4-BE49-F238E27FC236}">
                <a16:creationId xmlns:a16="http://schemas.microsoft.com/office/drawing/2014/main" id="{A83F546E-C4D1-CBAE-D261-72BC7F90362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44" name="テキスト ボックス 143">
            <a:extLst>
              <a:ext uri="{FF2B5EF4-FFF2-40B4-BE49-F238E27FC236}">
                <a16:creationId xmlns:a16="http://schemas.microsoft.com/office/drawing/2014/main" id="{70EC82C4-835E-4F4F-3E81-7FEDCDF1B1FE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747</xdr:col>
      <xdr:colOff>86487</xdr:colOff>
      <xdr:row>174</xdr:row>
      <xdr:rowOff>167459</xdr:rowOff>
    </xdr:from>
    <xdr:to>
      <xdr:col>754</xdr:col>
      <xdr:colOff>14732</xdr:colOff>
      <xdr:row>180</xdr:row>
      <xdr:rowOff>118473</xdr:rowOff>
    </xdr:to>
    <xdr:grpSp>
      <xdr:nvGrpSpPr>
        <xdr:cNvPr id="145" name="グループ化 144">
          <a:extLst>
            <a:ext uri="{FF2B5EF4-FFF2-40B4-BE49-F238E27FC236}">
              <a16:creationId xmlns:a16="http://schemas.microsoft.com/office/drawing/2014/main" id="{49CC9AA2-FBAB-0F63-497E-354FC5177002}"/>
            </a:ext>
          </a:extLst>
        </xdr:cNvPr>
        <xdr:cNvGrpSpPr/>
      </xdr:nvGrpSpPr>
      <xdr:grpSpPr>
        <a:xfrm>
          <a:off x="134020687" y="31104659"/>
          <a:ext cx="1172845" cy="1017814"/>
          <a:chOff x="171206882" y="5634990"/>
          <a:chExt cx="1184911" cy="956310"/>
        </a:xfrm>
      </xdr:grpSpPr>
      <xdr:cxnSp macro="">
        <xdr:nvCxnSpPr>
          <xdr:cNvPr id="178" name="直線コネクタ 177">
            <a:extLst>
              <a:ext uri="{FF2B5EF4-FFF2-40B4-BE49-F238E27FC236}">
                <a16:creationId xmlns:a16="http://schemas.microsoft.com/office/drawing/2014/main" id="{4744D034-1AE5-21EC-68EC-28FDF66CA43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13" name="テキスト ボックス 212">
            <a:extLst>
              <a:ext uri="{FF2B5EF4-FFF2-40B4-BE49-F238E27FC236}">
                <a16:creationId xmlns:a16="http://schemas.microsoft.com/office/drawing/2014/main" id="{CF4B2BBE-4B65-02A7-E671-5A41D149EFC3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778</xdr:col>
      <xdr:colOff>71247</xdr:colOff>
      <xdr:row>175</xdr:row>
      <xdr:rowOff>15059</xdr:rowOff>
    </xdr:from>
    <xdr:to>
      <xdr:col>784</xdr:col>
      <xdr:colOff>167132</xdr:colOff>
      <xdr:row>180</xdr:row>
      <xdr:rowOff>133713</xdr:rowOff>
    </xdr:to>
    <xdr:grpSp>
      <xdr:nvGrpSpPr>
        <xdr:cNvPr id="248" name="グループ化 247">
          <a:extLst>
            <a:ext uri="{FF2B5EF4-FFF2-40B4-BE49-F238E27FC236}">
              <a16:creationId xmlns:a16="http://schemas.microsoft.com/office/drawing/2014/main" id="{0C224667-359C-CC78-DB1C-F528B3DA22BA}"/>
            </a:ext>
          </a:extLst>
        </xdr:cNvPr>
        <xdr:cNvGrpSpPr/>
      </xdr:nvGrpSpPr>
      <xdr:grpSpPr>
        <a:xfrm>
          <a:off x="139517247" y="31130059"/>
          <a:ext cx="1162685" cy="1007654"/>
          <a:chOff x="171206882" y="5634990"/>
          <a:chExt cx="1184911" cy="956310"/>
        </a:xfrm>
      </xdr:grpSpPr>
      <xdr:cxnSp macro="">
        <xdr:nvCxnSpPr>
          <xdr:cNvPr id="283" name="直線コネクタ 282">
            <a:extLst>
              <a:ext uri="{FF2B5EF4-FFF2-40B4-BE49-F238E27FC236}">
                <a16:creationId xmlns:a16="http://schemas.microsoft.com/office/drawing/2014/main" id="{DD9473F4-B043-11F3-7FAF-1FEC0EB8CF1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29" name="テキスト ボックス 328">
            <a:extLst>
              <a:ext uri="{FF2B5EF4-FFF2-40B4-BE49-F238E27FC236}">
                <a16:creationId xmlns:a16="http://schemas.microsoft.com/office/drawing/2014/main" id="{002135E6-1F8B-0632-03C1-4B67EE69AD1A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806</xdr:col>
      <xdr:colOff>56007</xdr:colOff>
      <xdr:row>175</xdr:row>
      <xdr:rowOff>15059</xdr:rowOff>
    </xdr:from>
    <xdr:to>
      <xdr:col>812</xdr:col>
      <xdr:colOff>151892</xdr:colOff>
      <xdr:row>180</xdr:row>
      <xdr:rowOff>133713</xdr:rowOff>
    </xdr:to>
    <xdr:grpSp>
      <xdr:nvGrpSpPr>
        <xdr:cNvPr id="339" name="グループ化 338">
          <a:extLst>
            <a:ext uri="{FF2B5EF4-FFF2-40B4-BE49-F238E27FC236}">
              <a16:creationId xmlns:a16="http://schemas.microsoft.com/office/drawing/2014/main" id="{C65E8DCF-0CA5-4106-FF5C-3DE41CA179F6}"/>
            </a:ext>
          </a:extLst>
        </xdr:cNvPr>
        <xdr:cNvGrpSpPr/>
      </xdr:nvGrpSpPr>
      <xdr:grpSpPr>
        <a:xfrm>
          <a:off x="144480407" y="31130059"/>
          <a:ext cx="1162685" cy="1007654"/>
          <a:chOff x="171206882" y="5634990"/>
          <a:chExt cx="1184911" cy="956310"/>
        </a:xfrm>
      </xdr:grpSpPr>
      <xdr:cxnSp macro="">
        <xdr:nvCxnSpPr>
          <xdr:cNvPr id="340" name="直線コネクタ 339">
            <a:extLst>
              <a:ext uri="{FF2B5EF4-FFF2-40B4-BE49-F238E27FC236}">
                <a16:creationId xmlns:a16="http://schemas.microsoft.com/office/drawing/2014/main" id="{CF417687-B014-ECC8-8AF1-82D49F0CD313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41" name="テキスト ボックス 340">
            <a:extLst>
              <a:ext uri="{FF2B5EF4-FFF2-40B4-BE49-F238E27FC236}">
                <a16:creationId xmlns:a16="http://schemas.microsoft.com/office/drawing/2014/main" id="{3BCFFBED-BDAE-CB85-0A13-BCE39B1D214B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747</xdr:col>
      <xdr:colOff>86487</xdr:colOff>
      <xdr:row>211</xdr:row>
      <xdr:rowOff>167459</xdr:rowOff>
    </xdr:from>
    <xdr:to>
      <xdr:col>754</xdr:col>
      <xdr:colOff>14732</xdr:colOff>
      <xdr:row>217</xdr:row>
      <xdr:rowOff>118473</xdr:rowOff>
    </xdr:to>
    <xdr:grpSp>
      <xdr:nvGrpSpPr>
        <xdr:cNvPr id="342" name="グループ化 341">
          <a:extLst>
            <a:ext uri="{FF2B5EF4-FFF2-40B4-BE49-F238E27FC236}">
              <a16:creationId xmlns:a16="http://schemas.microsoft.com/office/drawing/2014/main" id="{E6D95F23-D999-C062-A97E-942DB9B3DCED}"/>
            </a:ext>
          </a:extLst>
        </xdr:cNvPr>
        <xdr:cNvGrpSpPr/>
      </xdr:nvGrpSpPr>
      <xdr:grpSpPr>
        <a:xfrm>
          <a:off x="134020687" y="37683259"/>
          <a:ext cx="1172845" cy="1017814"/>
          <a:chOff x="171206882" y="5634990"/>
          <a:chExt cx="1184911" cy="956310"/>
        </a:xfrm>
      </xdr:grpSpPr>
      <xdr:cxnSp macro="">
        <xdr:nvCxnSpPr>
          <xdr:cNvPr id="343" name="直線コネクタ 342">
            <a:extLst>
              <a:ext uri="{FF2B5EF4-FFF2-40B4-BE49-F238E27FC236}">
                <a16:creationId xmlns:a16="http://schemas.microsoft.com/office/drawing/2014/main" id="{FBD6B725-108F-2C1F-9A5A-E125AFA5257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44" name="テキスト ボックス 343">
            <a:extLst>
              <a:ext uri="{FF2B5EF4-FFF2-40B4-BE49-F238E27FC236}">
                <a16:creationId xmlns:a16="http://schemas.microsoft.com/office/drawing/2014/main" id="{E37CBB16-61C0-2838-C084-84888C596D05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778</xdr:col>
      <xdr:colOff>71247</xdr:colOff>
      <xdr:row>212</xdr:row>
      <xdr:rowOff>15059</xdr:rowOff>
    </xdr:from>
    <xdr:to>
      <xdr:col>784</xdr:col>
      <xdr:colOff>167132</xdr:colOff>
      <xdr:row>217</xdr:row>
      <xdr:rowOff>133713</xdr:rowOff>
    </xdr:to>
    <xdr:grpSp>
      <xdr:nvGrpSpPr>
        <xdr:cNvPr id="345" name="グループ化 344">
          <a:extLst>
            <a:ext uri="{FF2B5EF4-FFF2-40B4-BE49-F238E27FC236}">
              <a16:creationId xmlns:a16="http://schemas.microsoft.com/office/drawing/2014/main" id="{EE081094-F5B0-3DEE-723F-15FA50D15B49}"/>
            </a:ext>
          </a:extLst>
        </xdr:cNvPr>
        <xdr:cNvGrpSpPr/>
      </xdr:nvGrpSpPr>
      <xdr:grpSpPr>
        <a:xfrm>
          <a:off x="139517247" y="37708659"/>
          <a:ext cx="1162685" cy="1007654"/>
          <a:chOff x="171206882" y="5634990"/>
          <a:chExt cx="1184911" cy="956310"/>
        </a:xfrm>
      </xdr:grpSpPr>
      <xdr:cxnSp macro="">
        <xdr:nvCxnSpPr>
          <xdr:cNvPr id="346" name="直線コネクタ 345">
            <a:extLst>
              <a:ext uri="{FF2B5EF4-FFF2-40B4-BE49-F238E27FC236}">
                <a16:creationId xmlns:a16="http://schemas.microsoft.com/office/drawing/2014/main" id="{7D1CDD92-231F-1D63-5DB2-88AB81C7E70E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47" name="テキスト ボックス 346">
            <a:extLst>
              <a:ext uri="{FF2B5EF4-FFF2-40B4-BE49-F238E27FC236}">
                <a16:creationId xmlns:a16="http://schemas.microsoft.com/office/drawing/2014/main" id="{743FDD66-28BD-F3B4-97E7-B9BC4E907D65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806</xdr:col>
      <xdr:colOff>56007</xdr:colOff>
      <xdr:row>212</xdr:row>
      <xdr:rowOff>15059</xdr:rowOff>
    </xdr:from>
    <xdr:to>
      <xdr:col>812</xdr:col>
      <xdr:colOff>151892</xdr:colOff>
      <xdr:row>217</xdr:row>
      <xdr:rowOff>133713</xdr:rowOff>
    </xdr:to>
    <xdr:grpSp>
      <xdr:nvGrpSpPr>
        <xdr:cNvPr id="348" name="グループ化 347">
          <a:extLst>
            <a:ext uri="{FF2B5EF4-FFF2-40B4-BE49-F238E27FC236}">
              <a16:creationId xmlns:a16="http://schemas.microsoft.com/office/drawing/2014/main" id="{CA652429-8EB2-73A5-506E-FF7BC4CDAEAE}"/>
            </a:ext>
          </a:extLst>
        </xdr:cNvPr>
        <xdr:cNvGrpSpPr/>
      </xdr:nvGrpSpPr>
      <xdr:grpSpPr>
        <a:xfrm>
          <a:off x="144480407" y="37708659"/>
          <a:ext cx="1162685" cy="1007654"/>
          <a:chOff x="171206882" y="5634990"/>
          <a:chExt cx="1184911" cy="956310"/>
        </a:xfrm>
      </xdr:grpSpPr>
      <xdr:cxnSp macro="">
        <xdr:nvCxnSpPr>
          <xdr:cNvPr id="349" name="直線コネクタ 348">
            <a:extLst>
              <a:ext uri="{FF2B5EF4-FFF2-40B4-BE49-F238E27FC236}">
                <a16:creationId xmlns:a16="http://schemas.microsoft.com/office/drawing/2014/main" id="{2488DEC9-6401-CB28-32AC-1946094BFB1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50" name="テキスト ボックス 349">
            <a:extLst>
              <a:ext uri="{FF2B5EF4-FFF2-40B4-BE49-F238E27FC236}">
                <a16:creationId xmlns:a16="http://schemas.microsoft.com/office/drawing/2014/main" id="{BDBF4565-B809-40F4-F9FB-52A1A0EEED59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1101</xdr:col>
      <xdr:colOff>163014</xdr:colOff>
      <xdr:row>231</xdr:row>
      <xdr:rowOff>95250</xdr:rowOff>
    </xdr:from>
    <xdr:to>
      <xdr:col>1111</xdr:col>
      <xdr:colOff>93073</xdr:colOff>
      <xdr:row>235</xdr:row>
      <xdr:rowOff>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84180A85-91A7-422E-AA4B-975556DCC722}"/>
            </a:ext>
          </a:extLst>
        </xdr:cNvPr>
        <xdr:cNvSpPr txBox="1"/>
      </xdr:nvSpPr>
      <xdr:spPr>
        <a:xfrm>
          <a:off x="190110564" y="39700200"/>
          <a:ext cx="1644559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120%</a:t>
          </a:r>
          <a:endParaRPr kumimoji="1" lang="ja-JP" altLang="en-US" sz="25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1101</xdr:col>
      <xdr:colOff>150223</xdr:colOff>
      <xdr:row>236</xdr:row>
      <xdr:rowOff>123825</xdr:rowOff>
    </xdr:from>
    <xdr:to>
      <xdr:col>1111</xdr:col>
      <xdr:colOff>78377</xdr:colOff>
      <xdr:row>240</xdr:row>
      <xdr:rowOff>28575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6880BA4D-074C-1525-645F-267F7AE0F517}"/>
            </a:ext>
          </a:extLst>
        </xdr:cNvPr>
        <xdr:cNvSpPr txBox="1"/>
      </xdr:nvSpPr>
      <xdr:spPr>
        <a:xfrm>
          <a:off x="190097773" y="40586025"/>
          <a:ext cx="1642654" cy="5905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100%</a:t>
          </a:r>
          <a:endParaRPr kumimoji="1" lang="ja-JP" altLang="en-US" sz="25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1101</xdr:col>
      <xdr:colOff>150223</xdr:colOff>
      <xdr:row>241</xdr:row>
      <xdr:rowOff>57150</xdr:rowOff>
    </xdr:from>
    <xdr:to>
      <xdr:col>1111</xdr:col>
      <xdr:colOff>78377</xdr:colOff>
      <xdr:row>244</xdr:row>
      <xdr:rowOff>133350</xdr:rowOff>
    </xdr:to>
    <xdr:sp macro="" textlink="">
      <xdr:nvSpPr>
        <xdr:cNvPr id="351" name="テキスト ボックス 350">
          <a:extLst>
            <a:ext uri="{FF2B5EF4-FFF2-40B4-BE49-F238E27FC236}">
              <a16:creationId xmlns:a16="http://schemas.microsoft.com/office/drawing/2014/main" id="{CAD3F1D5-8A51-449D-A375-A3954B13D306}"/>
            </a:ext>
          </a:extLst>
        </xdr:cNvPr>
        <xdr:cNvSpPr txBox="1"/>
      </xdr:nvSpPr>
      <xdr:spPr>
        <a:xfrm>
          <a:off x="190097773" y="41376600"/>
          <a:ext cx="1642654" cy="5905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80%</a:t>
          </a:r>
          <a:endParaRPr kumimoji="1" lang="ja-JP" altLang="en-US" sz="25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746</xdr:col>
      <xdr:colOff>116967</xdr:colOff>
      <xdr:row>257</xdr:row>
      <xdr:rowOff>60779</xdr:rowOff>
    </xdr:from>
    <xdr:to>
      <xdr:col>753</xdr:col>
      <xdr:colOff>45212</xdr:colOff>
      <xdr:row>263</xdr:row>
      <xdr:rowOff>11793</xdr:rowOff>
    </xdr:to>
    <xdr:grpSp>
      <xdr:nvGrpSpPr>
        <xdr:cNvPr id="352" name="グループ化 351">
          <a:extLst>
            <a:ext uri="{FF2B5EF4-FFF2-40B4-BE49-F238E27FC236}">
              <a16:creationId xmlns:a16="http://schemas.microsoft.com/office/drawing/2014/main" id="{737B00A0-13D9-831B-6F05-4494C32D6EC0}"/>
            </a:ext>
          </a:extLst>
        </xdr:cNvPr>
        <xdr:cNvGrpSpPr/>
      </xdr:nvGrpSpPr>
      <xdr:grpSpPr>
        <a:xfrm>
          <a:off x="133873367" y="45755379"/>
          <a:ext cx="1172845" cy="1017814"/>
          <a:chOff x="171206882" y="5634990"/>
          <a:chExt cx="1184911" cy="956310"/>
        </a:xfrm>
      </xdr:grpSpPr>
      <xdr:cxnSp macro="">
        <xdr:nvCxnSpPr>
          <xdr:cNvPr id="353" name="直線コネクタ 352">
            <a:extLst>
              <a:ext uri="{FF2B5EF4-FFF2-40B4-BE49-F238E27FC236}">
                <a16:creationId xmlns:a16="http://schemas.microsoft.com/office/drawing/2014/main" id="{479AB423-DFAA-95C5-2298-E1F3E46A2843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54" name="テキスト ボックス 353">
            <a:extLst>
              <a:ext uri="{FF2B5EF4-FFF2-40B4-BE49-F238E27FC236}">
                <a16:creationId xmlns:a16="http://schemas.microsoft.com/office/drawing/2014/main" id="{F7D6B783-5A62-C445-0B20-C81B702D1626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777</xdr:col>
      <xdr:colOff>101727</xdr:colOff>
      <xdr:row>257</xdr:row>
      <xdr:rowOff>76019</xdr:rowOff>
    </xdr:from>
    <xdr:to>
      <xdr:col>784</xdr:col>
      <xdr:colOff>29972</xdr:colOff>
      <xdr:row>263</xdr:row>
      <xdr:rowOff>27033</xdr:rowOff>
    </xdr:to>
    <xdr:grpSp>
      <xdr:nvGrpSpPr>
        <xdr:cNvPr id="355" name="グループ化 354">
          <a:extLst>
            <a:ext uri="{FF2B5EF4-FFF2-40B4-BE49-F238E27FC236}">
              <a16:creationId xmlns:a16="http://schemas.microsoft.com/office/drawing/2014/main" id="{F2ED7E9A-4932-C83A-EE8F-DE16E4A16AE6}"/>
            </a:ext>
          </a:extLst>
        </xdr:cNvPr>
        <xdr:cNvGrpSpPr/>
      </xdr:nvGrpSpPr>
      <xdr:grpSpPr>
        <a:xfrm>
          <a:off x="139369927" y="45770619"/>
          <a:ext cx="1172845" cy="1017814"/>
          <a:chOff x="171206882" y="5634990"/>
          <a:chExt cx="1184911" cy="956310"/>
        </a:xfrm>
      </xdr:grpSpPr>
      <xdr:cxnSp macro="">
        <xdr:nvCxnSpPr>
          <xdr:cNvPr id="356" name="直線コネクタ 355">
            <a:extLst>
              <a:ext uri="{FF2B5EF4-FFF2-40B4-BE49-F238E27FC236}">
                <a16:creationId xmlns:a16="http://schemas.microsoft.com/office/drawing/2014/main" id="{75FD4FC7-8E03-4B7B-EAB7-8616213B582E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57" name="テキスト ボックス 356">
            <a:extLst>
              <a:ext uri="{FF2B5EF4-FFF2-40B4-BE49-F238E27FC236}">
                <a16:creationId xmlns:a16="http://schemas.microsoft.com/office/drawing/2014/main" id="{039948AF-BD4A-A10B-5738-DC30AAC60B2C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805</xdr:col>
      <xdr:colOff>86487</xdr:colOff>
      <xdr:row>257</xdr:row>
      <xdr:rowOff>76019</xdr:rowOff>
    </xdr:from>
    <xdr:to>
      <xdr:col>812</xdr:col>
      <xdr:colOff>14732</xdr:colOff>
      <xdr:row>263</xdr:row>
      <xdr:rowOff>27033</xdr:rowOff>
    </xdr:to>
    <xdr:grpSp>
      <xdr:nvGrpSpPr>
        <xdr:cNvPr id="358" name="グループ化 357">
          <a:extLst>
            <a:ext uri="{FF2B5EF4-FFF2-40B4-BE49-F238E27FC236}">
              <a16:creationId xmlns:a16="http://schemas.microsoft.com/office/drawing/2014/main" id="{F323D2D5-EF33-EEE4-B1BF-A2BA86B4E8FA}"/>
            </a:ext>
          </a:extLst>
        </xdr:cNvPr>
        <xdr:cNvGrpSpPr/>
      </xdr:nvGrpSpPr>
      <xdr:grpSpPr>
        <a:xfrm>
          <a:off x="144333087" y="45770619"/>
          <a:ext cx="1172845" cy="1017814"/>
          <a:chOff x="171206882" y="5634990"/>
          <a:chExt cx="1184911" cy="956310"/>
        </a:xfrm>
      </xdr:grpSpPr>
      <xdr:cxnSp macro="">
        <xdr:nvCxnSpPr>
          <xdr:cNvPr id="359" name="直線コネクタ 358">
            <a:extLst>
              <a:ext uri="{FF2B5EF4-FFF2-40B4-BE49-F238E27FC236}">
                <a16:creationId xmlns:a16="http://schemas.microsoft.com/office/drawing/2014/main" id="{0BA4FE8A-E184-D1E4-B50F-786D13E7C5B9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60" name="テキスト ボックス 359">
            <a:extLst>
              <a:ext uri="{FF2B5EF4-FFF2-40B4-BE49-F238E27FC236}">
                <a16:creationId xmlns:a16="http://schemas.microsoft.com/office/drawing/2014/main" id="{8E1DB667-D26F-725D-7D45-1919AF4D7C5D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746</xdr:col>
      <xdr:colOff>116967</xdr:colOff>
      <xdr:row>292</xdr:row>
      <xdr:rowOff>106499</xdr:rowOff>
    </xdr:from>
    <xdr:to>
      <xdr:col>753</xdr:col>
      <xdr:colOff>45212</xdr:colOff>
      <xdr:row>298</xdr:row>
      <xdr:rowOff>57513</xdr:rowOff>
    </xdr:to>
    <xdr:grpSp>
      <xdr:nvGrpSpPr>
        <xdr:cNvPr id="361" name="グループ化 360">
          <a:extLst>
            <a:ext uri="{FF2B5EF4-FFF2-40B4-BE49-F238E27FC236}">
              <a16:creationId xmlns:a16="http://schemas.microsoft.com/office/drawing/2014/main" id="{5D6C82F6-E578-1ECE-040C-382692471BF7}"/>
            </a:ext>
          </a:extLst>
        </xdr:cNvPr>
        <xdr:cNvGrpSpPr/>
      </xdr:nvGrpSpPr>
      <xdr:grpSpPr>
        <a:xfrm>
          <a:off x="133873367" y="52024099"/>
          <a:ext cx="1172845" cy="1017814"/>
          <a:chOff x="171206882" y="5634990"/>
          <a:chExt cx="1184911" cy="956310"/>
        </a:xfrm>
      </xdr:grpSpPr>
      <xdr:cxnSp macro="">
        <xdr:nvCxnSpPr>
          <xdr:cNvPr id="362" name="直線コネクタ 361">
            <a:extLst>
              <a:ext uri="{FF2B5EF4-FFF2-40B4-BE49-F238E27FC236}">
                <a16:creationId xmlns:a16="http://schemas.microsoft.com/office/drawing/2014/main" id="{A90CDA16-BCA8-B1B0-435A-7A4230D0E78A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63" name="テキスト ボックス 362">
            <a:extLst>
              <a:ext uri="{FF2B5EF4-FFF2-40B4-BE49-F238E27FC236}">
                <a16:creationId xmlns:a16="http://schemas.microsoft.com/office/drawing/2014/main" id="{04B421B1-F7DA-286E-9638-3AC10FF7CC57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777</xdr:col>
      <xdr:colOff>101727</xdr:colOff>
      <xdr:row>292</xdr:row>
      <xdr:rowOff>121739</xdr:rowOff>
    </xdr:from>
    <xdr:to>
      <xdr:col>784</xdr:col>
      <xdr:colOff>29972</xdr:colOff>
      <xdr:row>298</xdr:row>
      <xdr:rowOff>72753</xdr:rowOff>
    </xdr:to>
    <xdr:grpSp>
      <xdr:nvGrpSpPr>
        <xdr:cNvPr id="364" name="グループ化 363">
          <a:extLst>
            <a:ext uri="{FF2B5EF4-FFF2-40B4-BE49-F238E27FC236}">
              <a16:creationId xmlns:a16="http://schemas.microsoft.com/office/drawing/2014/main" id="{295EA217-E73E-A70E-9C5C-76FE41F98A9F}"/>
            </a:ext>
          </a:extLst>
        </xdr:cNvPr>
        <xdr:cNvGrpSpPr/>
      </xdr:nvGrpSpPr>
      <xdr:grpSpPr>
        <a:xfrm>
          <a:off x="139369927" y="52039339"/>
          <a:ext cx="1172845" cy="1017814"/>
          <a:chOff x="171206882" y="5634990"/>
          <a:chExt cx="1184911" cy="956310"/>
        </a:xfrm>
      </xdr:grpSpPr>
      <xdr:cxnSp macro="">
        <xdr:nvCxnSpPr>
          <xdr:cNvPr id="365" name="直線コネクタ 364">
            <a:extLst>
              <a:ext uri="{FF2B5EF4-FFF2-40B4-BE49-F238E27FC236}">
                <a16:creationId xmlns:a16="http://schemas.microsoft.com/office/drawing/2014/main" id="{6CB7A596-53AC-073E-CC45-128594938A07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66" name="テキスト ボックス 365">
            <a:extLst>
              <a:ext uri="{FF2B5EF4-FFF2-40B4-BE49-F238E27FC236}">
                <a16:creationId xmlns:a16="http://schemas.microsoft.com/office/drawing/2014/main" id="{9CAAF2A2-F05C-FECF-BA4B-CE09505A1357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805</xdr:col>
      <xdr:colOff>86487</xdr:colOff>
      <xdr:row>292</xdr:row>
      <xdr:rowOff>121739</xdr:rowOff>
    </xdr:from>
    <xdr:to>
      <xdr:col>812</xdr:col>
      <xdr:colOff>14732</xdr:colOff>
      <xdr:row>298</xdr:row>
      <xdr:rowOff>72753</xdr:rowOff>
    </xdr:to>
    <xdr:grpSp>
      <xdr:nvGrpSpPr>
        <xdr:cNvPr id="367" name="グループ化 366">
          <a:extLst>
            <a:ext uri="{FF2B5EF4-FFF2-40B4-BE49-F238E27FC236}">
              <a16:creationId xmlns:a16="http://schemas.microsoft.com/office/drawing/2014/main" id="{3219575C-9E6A-0D14-79A7-2DD29F21D5CC}"/>
            </a:ext>
          </a:extLst>
        </xdr:cNvPr>
        <xdr:cNvGrpSpPr/>
      </xdr:nvGrpSpPr>
      <xdr:grpSpPr>
        <a:xfrm>
          <a:off x="144333087" y="52039339"/>
          <a:ext cx="1172845" cy="1017814"/>
          <a:chOff x="171206882" y="5634990"/>
          <a:chExt cx="1184911" cy="956310"/>
        </a:xfrm>
      </xdr:grpSpPr>
      <xdr:cxnSp macro="">
        <xdr:nvCxnSpPr>
          <xdr:cNvPr id="368" name="直線コネクタ 367">
            <a:extLst>
              <a:ext uri="{FF2B5EF4-FFF2-40B4-BE49-F238E27FC236}">
                <a16:creationId xmlns:a16="http://schemas.microsoft.com/office/drawing/2014/main" id="{D492281B-B52E-6521-23B3-9616AA0FA574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69" name="テキスト ボックス 368">
            <a:extLst>
              <a:ext uri="{FF2B5EF4-FFF2-40B4-BE49-F238E27FC236}">
                <a16:creationId xmlns:a16="http://schemas.microsoft.com/office/drawing/2014/main" id="{9D6C71E3-6B7D-E0FA-9378-9805BD2217D1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746</xdr:col>
      <xdr:colOff>116967</xdr:colOff>
      <xdr:row>325</xdr:row>
      <xdr:rowOff>152219</xdr:rowOff>
    </xdr:from>
    <xdr:to>
      <xdr:col>753</xdr:col>
      <xdr:colOff>45212</xdr:colOff>
      <xdr:row>331</xdr:row>
      <xdr:rowOff>103233</xdr:rowOff>
    </xdr:to>
    <xdr:grpSp>
      <xdr:nvGrpSpPr>
        <xdr:cNvPr id="370" name="グループ化 369">
          <a:extLst>
            <a:ext uri="{FF2B5EF4-FFF2-40B4-BE49-F238E27FC236}">
              <a16:creationId xmlns:a16="http://schemas.microsoft.com/office/drawing/2014/main" id="{0472A466-A32C-D180-1CA7-7E88C9EF9DA9}"/>
            </a:ext>
          </a:extLst>
        </xdr:cNvPr>
        <xdr:cNvGrpSpPr/>
      </xdr:nvGrpSpPr>
      <xdr:grpSpPr>
        <a:xfrm>
          <a:off x="133873367" y="57937219"/>
          <a:ext cx="1172845" cy="1017814"/>
          <a:chOff x="171206882" y="5634990"/>
          <a:chExt cx="1184911" cy="956310"/>
        </a:xfrm>
      </xdr:grpSpPr>
      <xdr:cxnSp macro="">
        <xdr:nvCxnSpPr>
          <xdr:cNvPr id="371" name="直線コネクタ 370">
            <a:extLst>
              <a:ext uri="{FF2B5EF4-FFF2-40B4-BE49-F238E27FC236}">
                <a16:creationId xmlns:a16="http://schemas.microsoft.com/office/drawing/2014/main" id="{208C550A-BD08-F955-4230-A12FF3C082E1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72" name="テキスト ボックス 371">
            <a:extLst>
              <a:ext uri="{FF2B5EF4-FFF2-40B4-BE49-F238E27FC236}">
                <a16:creationId xmlns:a16="http://schemas.microsoft.com/office/drawing/2014/main" id="{4CFC512B-034D-A4E3-D478-3A938D667456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777</xdr:col>
      <xdr:colOff>101727</xdr:colOff>
      <xdr:row>325</xdr:row>
      <xdr:rowOff>167459</xdr:rowOff>
    </xdr:from>
    <xdr:to>
      <xdr:col>784</xdr:col>
      <xdr:colOff>29972</xdr:colOff>
      <xdr:row>331</xdr:row>
      <xdr:rowOff>118473</xdr:rowOff>
    </xdr:to>
    <xdr:grpSp>
      <xdr:nvGrpSpPr>
        <xdr:cNvPr id="373" name="グループ化 372">
          <a:extLst>
            <a:ext uri="{FF2B5EF4-FFF2-40B4-BE49-F238E27FC236}">
              <a16:creationId xmlns:a16="http://schemas.microsoft.com/office/drawing/2014/main" id="{4761EB21-33BD-E210-54FE-488820B7D044}"/>
            </a:ext>
          </a:extLst>
        </xdr:cNvPr>
        <xdr:cNvGrpSpPr/>
      </xdr:nvGrpSpPr>
      <xdr:grpSpPr>
        <a:xfrm>
          <a:off x="139369927" y="57952459"/>
          <a:ext cx="1172845" cy="1017814"/>
          <a:chOff x="171206882" y="5634990"/>
          <a:chExt cx="1184911" cy="956310"/>
        </a:xfrm>
      </xdr:grpSpPr>
      <xdr:cxnSp macro="">
        <xdr:nvCxnSpPr>
          <xdr:cNvPr id="374" name="直線コネクタ 373">
            <a:extLst>
              <a:ext uri="{FF2B5EF4-FFF2-40B4-BE49-F238E27FC236}">
                <a16:creationId xmlns:a16="http://schemas.microsoft.com/office/drawing/2014/main" id="{93EAC9B0-7F08-65C5-59C3-C4A42F7D5F6E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75" name="テキスト ボックス 374">
            <a:extLst>
              <a:ext uri="{FF2B5EF4-FFF2-40B4-BE49-F238E27FC236}">
                <a16:creationId xmlns:a16="http://schemas.microsoft.com/office/drawing/2014/main" id="{776E27DD-B3D3-AA79-24D4-4D1C960E83CE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805</xdr:col>
      <xdr:colOff>86487</xdr:colOff>
      <xdr:row>325</xdr:row>
      <xdr:rowOff>167459</xdr:rowOff>
    </xdr:from>
    <xdr:to>
      <xdr:col>812</xdr:col>
      <xdr:colOff>14732</xdr:colOff>
      <xdr:row>331</xdr:row>
      <xdr:rowOff>118473</xdr:rowOff>
    </xdr:to>
    <xdr:grpSp>
      <xdr:nvGrpSpPr>
        <xdr:cNvPr id="376" name="グループ化 375">
          <a:extLst>
            <a:ext uri="{FF2B5EF4-FFF2-40B4-BE49-F238E27FC236}">
              <a16:creationId xmlns:a16="http://schemas.microsoft.com/office/drawing/2014/main" id="{A87C5286-8584-706E-D749-4C55B61E9A1C}"/>
            </a:ext>
          </a:extLst>
        </xdr:cNvPr>
        <xdr:cNvGrpSpPr/>
      </xdr:nvGrpSpPr>
      <xdr:grpSpPr>
        <a:xfrm>
          <a:off x="144333087" y="57952459"/>
          <a:ext cx="1172845" cy="1017814"/>
          <a:chOff x="171206882" y="5634990"/>
          <a:chExt cx="1184911" cy="956310"/>
        </a:xfrm>
      </xdr:grpSpPr>
      <xdr:cxnSp macro="">
        <xdr:nvCxnSpPr>
          <xdr:cNvPr id="377" name="直線コネクタ 376">
            <a:extLst>
              <a:ext uri="{FF2B5EF4-FFF2-40B4-BE49-F238E27FC236}">
                <a16:creationId xmlns:a16="http://schemas.microsoft.com/office/drawing/2014/main" id="{7863E2E6-6A23-CABE-ED79-FABB8DDF979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78" name="テキスト ボックス 377">
            <a:extLst>
              <a:ext uri="{FF2B5EF4-FFF2-40B4-BE49-F238E27FC236}">
                <a16:creationId xmlns:a16="http://schemas.microsoft.com/office/drawing/2014/main" id="{DF2CBA48-3324-5259-1C8A-FD050847ACAC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746</xdr:col>
      <xdr:colOff>116967</xdr:colOff>
      <xdr:row>358</xdr:row>
      <xdr:rowOff>167459</xdr:rowOff>
    </xdr:from>
    <xdr:to>
      <xdr:col>753</xdr:col>
      <xdr:colOff>45212</xdr:colOff>
      <xdr:row>364</xdr:row>
      <xdr:rowOff>118473</xdr:rowOff>
    </xdr:to>
    <xdr:grpSp>
      <xdr:nvGrpSpPr>
        <xdr:cNvPr id="379" name="グループ化 378">
          <a:extLst>
            <a:ext uri="{FF2B5EF4-FFF2-40B4-BE49-F238E27FC236}">
              <a16:creationId xmlns:a16="http://schemas.microsoft.com/office/drawing/2014/main" id="{91BFD1EC-138C-F3ED-DA37-8E8B034A11B8}"/>
            </a:ext>
          </a:extLst>
        </xdr:cNvPr>
        <xdr:cNvGrpSpPr/>
      </xdr:nvGrpSpPr>
      <xdr:grpSpPr>
        <a:xfrm>
          <a:off x="133873367" y="63819859"/>
          <a:ext cx="1172845" cy="1017814"/>
          <a:chOff x="171206882" y="5634990"/>
          <a:chExt cx="1184911" cy="956310"/>
        </a:xfrm>
      </xdr:grpSpPr>
      <xdr:cxnSp macro="">
        <xdr:nvCxnSpPr>
          <xdr:cNvPr id="380" name="直線コネクタ 379">
            <a:extLst>
              <a:ext uri="{FF2B5EF4-FFF2-40B4-BE49-F238E27FC236}">
                <a16:creationId xmlns:a16="http://schemas.microsoft.com/office/drawing/2014/main" id="{C4023D8B-58D8-816C-3511-AFB33511C1EA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81" name="テキスト ボックス 380">
            <a:extLst>
              <a:ext uri="{FF2B5EF4-FFF2-40B4-BE49-F238E27FC236}">
                <a16:creationId xmlns:a16="http://schemas.microsoft.com/office/drawing/2014/main" id="{AFFC3820-D709-153D-CABD-7F76CE9E7BF9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777</xdr:col>
      <xdr:colOff>101727</xdr:colOff>
      <xdr:row>359</xdr:row>
      <xdr:rowOff>15059</xdr:rowOff>
    </xdr:from>
    <xdr:to>
      <xdr:col>784</xdr:col>
      <xdr:colOff>29972</xdr:colOff>
      <xdr:row>364</xdr:row>
      <xdr:rowOff>133713</xdr:rowOff>
    </xdr:to>
    <xdr:grpSp>
      <xdr:nvGrpSpPr>
        <xdr:cNvPr id="391" name="グループ化 390">
          <a:extLst>
            <a:ext uri="{FF2B5EF4-FFF2-40B4-BE49-F238E27FC236}">
              <a16:creationId xmlns:a16="http://schemas.microsoft.com/office/drawing/2014/main" id="{CDB54437-A1BD-BECE-0167-ADC3E9F832CF}"/>
            </a:ext>
          </a:extLst>
        </xdr:cNvPr>
        <xdr:cNvGrpSpPr/>
      </xdr:nvGrpSpPr>
      <xdr:grpSpPr>
        <a:xfrm>
          <a:off x="139369927" y="63845259"/>
          <a:ext cx="1172845" cy="1007654"/>
          <a:chOff x="171206882" y="5634990"/>
          <a:chExt cx="1184911" cy="956310"/>
        </a:xfrm>
      </xdr:grpSpPr>
      <xdr:cxnSp macro="">
        <xdr:nvCxnSpPr>
          <xdr:cNvPr id="395" name="直線コネクタ 394">
            <a:extLst>
              <a:ext uri="{FF2B5EF4-FFF2-40B4-BE49-F238E27FC236}">
                <a16:creationId xmlns:a16="http://schemas.microsoft.com/office/drawing/2014/main" id="{2FB35AA3-37CD-8381-CFB0-2FE83AF1F454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96" name="テキスト ボックス 395">
            <a:extLst>
              <a:ext uri="{FF2B5EF4-FFF2-40B4-BE49-F238E27FC236}">
                <a16:creationId xmlns:a16="http://schemas.microsoft.com/office/drawing/2014/main" id="{05385C7E-DE2B-5C12-BCC3-CA57E86ED0CE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805</xdr:col>
      <xdr:colOff>86487</xdr:colOff>
      <xdr:row>359</xdr:row>
      <xdr:rowOff>15059</xdr:rowOff>
    </xdr:from>
    <xdr:to>
      <xdr:col>812</xdr:col>
      <xdr:colOff>14732</xdr:colOff>
      <xdr:row>364</xdr:row>
      <xdr:rowOff>133713</xdr:rowOff>
    </xdr:to>
    <xdr:grpSp>
      <xdr:nvGrpSpPr>
        <xdr:cNvPr id="397" name="グループ化 396">
          <a:extLst>
            <a:ext uri="{FF2B5EF4-FFF2-40B4-BE49-F238E27FC236}">
              <a16:creationId xmlns:a16="http://schemas.microsoft.com/office/drawing/2014/main" id="{0CE6D913-E0E9-0F1B-D9F0-5B095753B743}"/>
            </a:ext>
          </a:extLst>
        </xdr:cNvPr>
        <xdr:cNvGrpSpPr/>
      </xdr:nvGrpSpPr>
      <xdr:grpSpPr>
        <a:xfrm>
          <a:off x="144333087" y="63845259"/>
          <a:ext cx="1172845" cy="1007654"/>
          <a:chOff x="171206882" y="5634990"/>
          <a:chExt cx="1184911" cy="956310"/>
        </a:xfrm>
      </xdr:grpSpPr>
      <xdr:cxnSp macro="">
        <xdr:nvCxnSpPr>
          <xdr:cNvPr id="398" name="直線コネクタ 397">
            <a:extLst>
              <a:ext uri="{FF2B5EF4-FFF2-40B4-BE49-F238E27FC236}">
                <a16:creationId xmlns:a16="http://schemas.microsoft.com/office/drawing/2014/main" id="{E35108B1-1244-FD9B-9C37-13252AD1A439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99" name="テキスト ボックス 398">
            <a:extLst>
              <a:ext uri="{FF2B5EF4-FFF2-40B4-BE49-F238E27FC236}">
                <a16:creationId xmlns:a16="http://schemas.microsoft.com/office/drawing/2014/main" id="{3162AD3F-0253-533A-5114-BAE023134E49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406</xdr:col>
      <xdr:colOff>97790</xdr:colOff>
      <xdr:row>349</xdr:row>
      <xdr:rowOff>83457</xdr:rowOff>
    </xdr:from>
    <xdr:to>
      <xdr:col>1101</xdr:col>
      <xdr:colOff>57150</xdr:colOff>
      <xdr:row>349</xdr:row>
      <xdr:rowOff>83457</xdr:rowOff>
    </xdr:to>
    <xdr:cxnSp macro="">
      <xdr:nvCxnSpPr>
        <xdr:cNvPr id="400" name="直線コネクタ 399">
          <a:extLst>
            <a:ext uri="{FF2B5EF4-FFF2-40B4-BE49-F238E27FC236}">
              <a16:creationId xmlns:a16="http://schemas.microsoft.com/office/drawing/2014/main" id="{463815C7-CE5E-36E9-71B7-141982B2482C}"/>
            </a:ext>
          </a:extLst>
        </xdr:cNvPr>
        <xdr:cNvCxnSpPr/>
      </xdr:nvCxnSpPr>
      <xdr:spPr>
        <a:xfrm>
          <a:off x="70887590" y="59919507"/>
          <a:ext cx="119117110" cy="0"/>
        </a:xfrm>
        <a:prstGeom prst="line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406</xdr:col>
      <xdr:colOff>97790</xdr:colOff>
      <xdr:row>316</xdr:row>
      <xdr:rowOff>35832</xdr:rowOff>
    </xdr:from>
    <xdr:to>
      <xdr:col>1100</xdr:col>
      <xdr:colOff>114300</xdr:colOff>
      <xdr:row>316</xdr:row>
      <xdr:rowOff>35832</xdr:rowOff>
    </xdr:to>
    <xdr:cxnSp macro="">
      <xdr:nvCxnSpPr>
        <xdr:cNvPr id="401" name="直線コネクタ 400">
          <a:extLst>
            <a:ext uri="{FF2B5EF4-FFF2-40B4-BE49-F238E27FC236}">
              <a16:creationId xmlns:a16="http://schemas.microsoft.com/office/drawing/2014/main" id="{35A168EA-96B8-B58C-59EB-88C942811DBB}"/>
            </a:ext>
          </a:extLst>
        </xdr:cNvPr>
        <xdr:cNvCxnSpPr/>
      </xdr:nvCxnSpPr>
      <xdr:spPr>
        <a:xfrm>
          <a:off x="70887590" y="54214032"/>
          <a:ext cx="119002810" cy="0"/>
        </a:xfrm>
        <a:prstGeom prst="line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404</xdr:col>
      <xdr:colOff>135890</xdr:colOff>
      <xdr:row>283</xdr:row>
      <xdr:rowOff>64407</xdr:rowOff>
    </xdr:from>
    <xdr:to>
      <xdr:col>1109</xdr:col>
      <xdr:colOff>133350</xdr:colOff>
      <xdr:row>283</xdr:row>
      <xdr:rowOff>64407</xdr:rowOff>
    </xdr:to>
    <xdr:cxnSp macro="">
      <xdr:nvCxnSpPr>
        <xdr:cNvPr id="402" name="直線コネクタ 401">
          <a:extLst>
            <a:ext uri="{FF2B5EF4-FFF2-40B4-BE49-F238E27FC236}">
              <a16:creationId xmlns:a16="http://schemas.microsoft.com/office/drawing/2014/main" id="{0316BC15-A188-DC38-BDFC-459FE1C4C86A}"/>
            </a:ext>
          </a:extLst>
        </xdr:cNvPr>
        <xdr:cNvCxnSpPr/>
      </xdr:nvCxnSpPr>
      <xdr:spPr>
        <a:xfrm>
          <a:off x="70582790" y="48584757"/>
          <a:ext cx="120869710" cy="0"/>
        </a:xfrm>
        <a:prstGeom prst="line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406</xdr:col>
      <xdr:colOff>143238</xdr:colOff>
      <xdr:row>247</xdr:row>
      <xdr:rowOff>131082</xdr:rowOff>
    </xdr:from>
    <xdr:to>
      <xdr:col>1110</xdr:col>
      <xdr:colOff>0</xdr:colOff>
      <xdr:row>248</xdr:row>
      <xdr:rowOff>0</xdr:rowOff>
    </xdr:to>
    <xdr:cxnSp macro="">
      <xdr:nvCxnSpPr>
        <xdr:cNvPr id="403" name="直線コネクタ 402">
          <a:extLst>
            <a:ext uri="{FF2B5EF4-FFF2-40B4-BE49-F238E27FC236}">
              <a16:creationId xmlns:a16="http://schemas.microsoft.com/office/drawing/2014/main" id="{C29751FD-4DD4-9BF1-EC31-2C25CF20F0A0}"/>
            </a:ext>
          </a:extLst>
        </xdr:cNvPr>
        <xdr:cNvCxnSpPr/>
      </xdr:nvCxnSpPr>
      <xdr:spPr>
        <a:xfrm>
          <a:off x="70933038" y="42479232"/>
          <a:ext cx="120557562" cy="40368"/>
        </a:xfrm>
        <a:prstGeom prst="line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1101</xdr:col>
      <xdr:colOff>117566</xdr:colOff>
      <xdr:row>245</xdr:row>
      <xdr:rowOff>152400</xdr:rowOff>
    </xdr:from>
    <xdr:to>
      <xdr:col>1111</xdr:col>
      <xdr:colOff>41366</xdr:colOff>
      <xdr:row>249</xdr:row>
      <xdr:rowOff>57150</xdr:rowOff>
    </xdr:to>
    <xdr:sp macro="" textlink="">
      <xdr:nvSpPr>
        <xdr:cNvPr id="404" name="テキスト ボックス 403">
          <a:extLst>
            <a:ext uri="{FF2B5EF4-FFF2-40B4-BE49-F238E27FC236}">
              <a16:creationId xmlns:a16="http://schemas.microsoft.com/office/drawing/2014/main" id="{BF3472BA-0B9A-3738-8F80-5A9935D2AFDE}"/>
            </a:ext>
          </a:extLst>
        </xdr:cNvPr>
        <xdr:cNvSpPr txBox="1"/>
      </xdr:nvSpPr>
      <xdr:spPr>
        <a:xfrm>
          <a:off x="190065116" y="42157650"/>
          <a:ext cx="1638300" cy="5905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60%</a:t>
          </a:r>
          <a:endParaRPr kumimoji="1" lang="ja-JP" altLang="en-US" sz="25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836</xdr:col>
      <xdr:colOff>107442</xdr:colOff>
      <xdr:row>33</xdr:row>
      <xdr:rowOff>18869</xdr:rowOff>
    </xdr:from>
    <xdr:to>
      <xdr:col>843</xdr:col>
      <xdr:colOff>24892</xdr:colOff>
      <xdr:row>38</xdr:row>
      <xdr:rowOff>129903</xdr:rowOff>
    </xdr:to>
    <xdr:grpSp>
      <xdr:nvGrpSpPr>
        <xdr:cNvPr id="405" name="グループ化 404">
          <a:extLst>
            <a:ext uri="{FF2B5EF4-FFF2-40B4-BE49-F238E27FC236}">
              <a16:creationId xmlns:a16="http://schemas.microsoft.com/office/drawing/2014/main" id="{CBEE65C8-82B5-06E9-B13F-521E69C79B2B}"/>
            </a:ext>
          </a:extLst>
        </xdr:cNvPr>
        <xdr:cNvGrpSpPr/>
      </xdr:nvGrpSpPr>
      <xdr:grpSpPr>
        <a:xfrm>
          <a:off x="149865842" y="5886269"/>
          <a:ext cx="1162050" cy="1000034"/>
          <a:chOff x="171206882" y="5634990"/>
          <a:chExt cx="1184911" cy="956310"/>
        </a:xfrm>
      </xdr:grpSpPr>
      <xdr:cxnSp macro="">
        <xdr:nvCxnSpPr>
          <xdr:cNvPr id="406" name="直線コネクタ 405">
            <a:extLst>
              <a:ext uri="{FF2B5EF4-FFF2-40B4-BE49-F238E27FC236}">
                <a16:creationId xmlns:a16="http://schemas.microsoft.com/office/drawing/2014/main" id="{A99750C4-F9C5-9FAA-FE10-1DFE17CF3555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07" name="テキスト ボックス 406">
            <a:extLst>
              <a:ext uri="{FF2B5EF4-FFF2-40B4-BE49-F238E27FC236}">
                <a16:creationId xmlns:a16="http://schemas.microsoft.com/office/drawing/2014/main" id="{BF522FEA-49C5-ADC0-4D2C-349C92E170DC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866</xdr:col>
      <xdr:colOff>89662</xdr:colOff>
      <xdr:row>33</xdr:row>
      <xdr:rowOff>22679</xdr:rowOff>
    </xdr:from>
    <xdr:to>
      <xdr:col>873</xdr:col>
      <xdr:colOff>5207</xdr:colOff>
      <xdr:row>38</xdr:row>
      <xdr:rowOff>133713</xdr:rowOff>
    </xdr:to>
    <xdr:grpSp>
      <xdr:nvGrpSpPr>
        <xdr:cNvPr id="408" name="グループ化 407">
          <a:extLst>
            <a:ext uri="{FF2B5EF4-FFF2-40B4-BE49-F238E27FC236}">
              <a16:creationId xmlns:a16="http://schemas.microsoft.com/office/drawing/2014/main" id="{F434E299-72F0-E22B-DC0C-AE3E7F046FD4}"/>
            </a:ext>
          </a:extLst>
        </xdr:cNvPr>
        <xdr:cNvGrpSpPr/>
      </xdr:nvGrpSpPr>
      <xdr:grpSpPr>
        <a:xfrm>
          <a:off x="155182062" y="5890079"/>
          <a:ext cx="1160145" cy="1000034"/>
          <a:chOff x="171206882" y="5634990"/>
          <a:chExt cx="1184911" cy="956310"/>
        </a:xfrm>
      </xdr:grpSpPr>
      <xdr:cxnSp macro="">
        <xdr:nvCxnSpPr>
          <xdr:cNvPr id="409" name="直線コネクタ 408">
            <a:extLst>
              <a:ext uri="{FF2B5EF4-FFF2-40B4-BE49-F238E27FC236}">
                <a16:creationId xmlns:a16="http://schemas.microsoft.com/office/drawing/2014/main" id="{FB71903F-FAF0-A8B6-6263-63EE2E2E68E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10" name="テキスト ボックス 409">
            <a:extLst>
              <a:ext uri="{FF2B5EF4-FFF2-40B4-BE49-F238E27FC236}">
                <a16:creationId xmlns:a16="http://schemas.microsoft.com/office/drawing/2014/main" id="{CDA320DD-6398-1A77-4B04-42A873EBF5A5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897</xdr:col>
      <xdr:colOff>61722</xdr:colOff>
      <xdr:row>33</xdr:row>
      <xdr:rowOff>18869</xdr:rowOff>
    </xdr:from>
    <xdr:to>
      <xdr:col>903</xdr:col>
      <xdr:colOff>149987</xdr:colOff>
      <xdr:row>38</xdr:row>
      <xdr:rowOff>129903</xdr:rowOff>
    </xdr:to>
    <xdr:grpSp>
      <xdr:nvGrpSpPr>
        <xdr:cNvPr id="411" name="グループ化 410">
          <a:extLst>
            <a:ext uri="{FF2B5EF4-FFF2-40B4-BE49-F238E27FC236}">
              <a16:creationId xmlns:a16="http://schemas.microsoft.com/office/drawing/2014/main" id="{CD7CF5B4-6FDD-8589-81B4-F03B61212E1A}"/>
            </a:ext>
          </a:extLst>
        </xdr:cNvPr>
        <xdr:cNvGrpSpPr/>
      </xdr:nvGrpSpPr>
      <xdr:grpSpPr>
        <a:xfrm>
          <a:off x="160665922" y="5886269"/>
          <a:ext cx="1155065" cy="1000034"/>
          <a:chOff x="171206882" y="5634990"/>
          <a:chExt cx="1184911" cy="956310"/>
        </a:xfrm>
      </xdr:grpSpPr>
      <xdr:cxnSp macro="">
        <xdr:nvCxnSpPr>
          <xdr:cNvPr id="412" name="直線コネクタ 411">
            <a:extLst>
              <a:ext uri="{FF2B5EF4-FFF2-40B4-BE49-F238E27FC236}">
                <a16:creationId xmlns:a16="http://schemas.microsoft.com/office/drawing/2014/main" id="{2F27CA90-5C1C-85AD-5BAF-5EC42A63F6F6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13" name="テキスト ボックス 412">
            <a:extLst>
              <a:ext uri="{FF2B5EF4-FFF2-40B4-BE49-F238E27FC236}">
                <a16:creationId xmlns:a16="http://schemas.microsoft.com/office/drawing/2014/main" id="{510DCA2F-6407-36AD-BBF7-D424F6B4EDCF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836</xdr:col>
      <xdr:colOff>105537</xdr:colOff>
      <xdr:row>68</xdr:row>
      <xdr:rowOff>117929</xdr:rowOff>
    </xdr:from>
    <xdr:to>
      <xdr:col>843</xdr:col>
      <xdr:colOff>21082</xdr:colOff>
      <xdr:row>74</xdr:row>
      <xdr:rowOff>54338</xdr:rowOff>
    </xdr:to>
    <xdr:grpSp>
      <xdr:nvGrpSpPr>
        <xdr:cNvPr id="414" name="グループ化 413">
          <a:extLst>
            <a:ext uri="{FF2B5EF4-FFF2-40B4-BE49-F238E27FC236}">
              <a16:creationId xmlns:a16="http://schemas.microsoft.com/office/drawing/2014/main" id="{6AB064B7-A285-1F1A-699E-A121434C94EB}"/>
            </a:ext>
          </a:extLst>
        </xdr:cNvPr>
        <xdr:cNvGrpSpPr/>
      </xdr:nvGrpSpPr>
      <xdr:grpSpPr>
        <a:xfrm>
          <a:off x="149863937" y="12208329"/>
          <a:ext cx="1160145" cy="1003209"/>
          <a:chOff x="171206882" y="5634990"/>
          <a:chExt cx="1184911" cy="956310"/>
        </a:xfrm>
      </xdr:grpSpPr>
      <xdr:cxnSp macro="">
        <xdr:nvCxnSpPr>
          <xdr:cNvPr id="415" name="直線コネクタ 414">
            <a:extLst>
              <a:ext uri="{FF2B5EF4-FFF2-40B4-BE49-F238E27FC236}">
                <a16:creationId xmlns:a16="http://schemas.microsoft.com/office/drawing/2014/main" id="{49F1B777-27A3-751E-B766-26006AC38CA8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44" name="テキスト ボックス 543">
            <a:extLst>
              <a:ext uri="{FF2B5EF4-FFF2-40B4-BE49-F238E27FC236}">
                <a16:creationId xmlns:a16="http://schemas.microsoft.com/office/drawing/2014/main" id="{515D48D6-7D78-4630-79F7-31B1B44734DB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866</xdr:col>
      <xdr:colOff>93472</xdr:colOff>
      <xdr:row>68</xdr:row>
      <xdr:rowOff>114119</xdr:rowOff>
    </xdr:from>
    <xdr:to>
      <xdr:col>873</xdr:col>
      <xdr:colOff>7112</xdr:colOff>
      <xdr:row>74</xdr:row>
      <xdr:rowOff>50528</xdr:rowOff>
    </xdr:to>
    <xdr:grpSp>
      <xdr:nvGrpSpPr>
        <xdr:cNvPr id="545" name="グループ化 544">
          <a:extLst>
            <a:ext uri="{FF2B5EF4-FFF2-40B4-BE49-F238E27FC236}">
              <a16:creationId xmlns:a16="http://schemas.microsoft.com/office/drawing/2014/main" id="{1FF580A8-1462-B0F7-D785-740CB4AE5C8F}"/>
            </a:ext>
          </a:extLst>
        </xdr:cNvPr>
        <xdr:cNvGrpSpPr/>
      </xdr:nvGrpSpPr>
      <xdr:grpSpPr>
        <a:xfrm>
          <a:off x="155185872" y="12204519"/>
          <a:ext cx="1158240" cy="1003209"/>
          <a:chOff x="171206882" y="5634990"/>
          <a:chExt cx="1184911" cy="956310"/>
        </a:xfrm>
      </xdr:grpSpPr>
      <xdr:cxnSp macro="">
        <xdr:nvCxnSpPr>
          <xdr:cNvPr id="546" name="直線コネクタ 545">
            <a:extLst>
              <a:ext uri="{FF2B5EF4-FFF2-40B4-BE49-F238E27FC236}">
                <a16:creationId xmlns:a16="http://schemas.microsoft.com/office/drawing/2014/main" id="{0D10B672-ABBC-BF22-8F27-A6D38FAA632E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47" name="テキスト ボックス 546">
            <a:extLst>
              <a:ext uri="{FF2B5EF4-FFF2-40B4-BE49-F238E27FC236}">
                <a16:creationId xmlns:a16="http://schemas.microsoft.com/office/drawing/2014/main" id="{3B1F4E11-75B0-000C-39CE-D1E3E340E7E5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897</xdr:col>
      <xdr:colOff>57912</xdr:colOff>
      <xdr:row>68</xdr:row>
      <xdr:rowOff>117929</xdr:rowOff>
    </xdr:from>
    <xdr:to>
      <xdr:col>903</xdr:col>
      <xdr:colOff>149987</xdr:colOff>
      <xdr:row>74</xdr:row>
      <xdr:rowOff>54338</xdr:rowOff>
    </xdr:to>
    <xdr:grpSp>
      <xdr:nvGrpSpPr>
        <xdr:cNvPr id="548" name="グループ化 547">
          <a:extLst>
            <a:ext uri="{FF2B5EF4-FFF2-40B4-BE49-F238E27FC236}">
              <a16:creationId xmlns:a16="http://schemas.microsoft.com/office/drawing/2014/main" id="{042FF607-3587-A951-AC2F-CB975377EA7F}"/>
            </a:ext>
          </a:extLst>
        </xdr:cNvPr>
        <xdr:cNvGrpSpPr/>
      </xdr:nvGrpSpPr>
      <xdr:grpSpPr>
        <a:xfrm>
          <a:off x="160662112" y="12208329"/>
          <a:ext cx="1158875" cy="1003209"/>
          <a:chOff x="171206882" y="5634990"/>
          <a:chExt cx="1184911" cy="956310"/>
        </a:xfrm>
      </xdr:grpSpPr>
      <xdr:cxnSp macro="">
        <xdr:nvCxnSpPr>
          <xdr:cNvPr id="549" name="直線コネクタ 548">
            <a:extLst>
              <a:ext uri="{FF2B5EF4-FFF2-40B4-BE49-F238E27FC236}">
                <a16:creationId xmlns:a16="http://schemas.microsoft.com/office/drawing/2014/main" id="{B9FAF6C4-EF5E-5629-8A94-3DD4E850AB0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50" name="テキスト ボックス 549">
            <a:extLst>
              <a:ext uri="{FF2B5EF4-FFF2-40B4-BE49-F238E27FC236}">
                <a16:creationId xmlns:a16="http://schemas.microsoft.com/office/drawing/2014/main" id="{0517EFB1-474E-1388-DAD5-B8E5983B22BD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836</xdr:col>
      <xdr:colOff>103632</xdr:colOff>
      <xdr:row>105</xdr:row>
      <xdr:rowOff>38554</xdr:rowOff>
    </xdr:from>
    <xdr:to>
      <xdr:col>843</xdr:col>
      <xdr:colOff>17272</xdr:colOff>
      <xdr:row>110</xdr:row>
      <xdr:rowOff>153398</xdr:rowOff>
    </xdr:to>
    <xdr:grpSp>
      <xdr:nvGrpSpPr>
        <xdr:cNvPr id="551" name="グループ化 550">
          <a:extLst>
            <a:ext uri="{FF2B5EF4-FFF2-40B4-BE49-F238E27FC236}">
              <a16:creationId xmlns:a16="http://schemas.microsoft.com/office/drawing/2014/main" id="{800F0B97-D255-5455-501A-2152C2E4D05C}"/>
            </a:ext>
          </a:extLst>
        </xdr:cNvPr>
        <xdr:cNvGrpSpPr/>
      </xdr:nvGrpSpPr>
      <xdr:grpSpPr>
        <a:xfrm>
          <a:off x="149862032" y="18707554"/>
          <a:ext cx="1158240" cy="1003844"/>
          <a:chOff x="171206882" y="5634990"/>
          <a:chExt cx="1184911" cy="956310"/>
        </a:xfrm>
      </xdr:grpSpPr>
      <xdr:cxnSp macro="">
        <xdr:nvCxnSpPr>
          <xdr:cNvPr id="552" name="直線コネクタ 551">
            <a:extLst>
              <a:ext uri="{FF2B5EF4-FFF2-40B4-BE49-F238E27FC236}">
                <a16:creationId xmlns:a16="http://schemas.microsoft.com/office/drawing/2014/main" id="{0F455727-D7B1-AF6D-EA2B-7FCDCD4277A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53" name="テキスト ボックス 552">
            <a:extLst>
              <a:ext uri="{FF2B5EF4-FFF2-40B4-BE49-F238E27FC236}">
                <a16:creationId xmlns:a16="http://schemas.microsoft.com/office/drawing/2014/main" id="{E237B5B2-669A-A353-2350-46008757F914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866</xdr:col>
      <xdr:colOff>97282</xdr:colOff>
      <xdr:row>105</xdr:row>
      <xdr:rowOff>34744</xdr:rowOff>
    </xdr:from>
    <xdr:to>
      <xdr:col>873</xdr:col>
      <xdr:colOff>9017</xdr:colOff>
      <xdr:row>110</xdr:row>
      <xdr:rowOff>149588</xdr:rowOff>
    </xdr:to>
    <xdr:grpSp>
      <xdr:nvGrpSpPr>
        <xdr:cNvPr id="554" name="グループ化 553">
          <a:extLst>
            <a:ext uri="{FF2B5EF4-FFF2-40B4-BE49-F238E27FC236}">
              <a16:creationId xmlns:a16="http://schemas.microsoft.com/office/drawing/2014/main" id="{C46D9946-2A2A-CC16-A7FD-3839D3ECF7DA}"/>
            </a:ext>
          </a:extLst>
        </xdr:cNvPr>
        <xdr:cNvGrpSpPr/>
      </xdr:nvGrpSpPr>
      <xdr:grpSpPr>
        <a:xfrm>
          <a:off x="155189682" y="18703744"/>
          <a:ext cx="1156335" cy="1003844"/>
          <a:chOff x="171206882" y="5634990"/>
          <a:chExt cx="1184911" cy="956310"/>
        </a:xfrm>
      </xdr:grpSpPr>
      <xdr:cxnSp macro="">
        <xdr:nvCxnSpPr>
          <xdr:cNvPr id="555" name="直線コネクタ 554">
            <a:extLst>
              <a:ext uri="{FF2B5EF4-FFF2-40B4-BE49-F238E27FC236}">
                <a16:creationId xmlns:a16="http://schemas.microsoft.com/office/drawing/2014/main" id="{D218B899-5AF0-8F36-5240-96408D98DE08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56" name="テキスト ボックス 555">
            <a:extLst>
              <a:ext uri="{FF2B5EF4-FFF2-40B4-BE49-F238E27FC236}">
                <a16:creationId xmlns:a16="http://schemas.microsoft.com/office/drawing/2014/main" id="{BADF73CC-4A79-41AE-35D0-75C15CFAA9B7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897</xdr:col>
      <xdr:colOff>54102</xdr:colOff>
      <xdr:row>105</xdr:row>
      <xdr:rowOff>38554</xdr:rowOff>
    </xdr:from>
    <xdr:to>
      <xdr:col>903</xdr:col>
      <xdr:colOff>149987</xdr:colOff>
      <xdr:row>110</xdr:row>
      <xdr:rowOff>153398</xdr:rowOff>
    </xdr:to>
    <xdr:grpSp>
      <xdr:nvGrpSpPr>
        <xdr:cNvPr id="557" name="グループ化 556">
          <a:extLst>
            <a:ext uri="{FF2B5EF4-FFF2-40B4-BE49-F238E27FC236}">
              <a16:creationId xmlns:a16="http://schemas.microsoft.com/office/drawing/2014/main" id="{8A33A0D6-65E6-659E-1C0B-69DBB6B8E741}"/>
            </a:ext>
          </a:extLst>
        </xdr:cNvPr>
        <xdr:cNvGrpSpPr/>
      </xdr:nvGrpSpPr>
      <xdr:grpSpPr>
        <a:xfrm>
          <a:off x="160658302" y="18707554"/>
          <a:ext cx="1162685" cy="1003844"/>
          <a:chOff x="171206882" y="5634990"/>
          <a:chExt cx="1184911" cy="956310"/>
        </a:xfrm>
      </xdr:grpSpPr>
      <xdr:cxnSp macro="">
        <xdr:nvCxnSpPr>
          <xdr:cNvPr id="558" name="直線コネクタ 557">
            <a:extLst>
              <a:ext uri="{FF2B5EF4-FFF2-40B4-BE49-F238E27FC236}">
                <a16:creationId xmlns:a16="http://schemas.microsoft.com/office/drawing/2014/main" id="{C2C0F324-0DBA-0A33-9F0D-C2BE3D613898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59" name="テキスト ボックス 558">
            <a:extLst>
              <a:ext uri="{FF2B5EF4-FFF2-40B4-BE49-F238E27FC236}">
                <a16:creationId xmlns:a16="http://schemas.microsoft.com/office/drawing/2014/main" id="{1F8F4BED-C034-D281-4F76-D12AB1A5D111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836</xdr:col>
      <xdr:colOff>101727</xdr:colOff>
      <xdr:row>138</xdr:row>
      <xdr:rowOff>133804</xdr:rowOff>
    </xdr:from>
    <xdr:to>
      <xdr:col>843</xdr:col>
      <xdr:colOff>21082</xdr:colOff>
      <xdr:row>144</xdr:row>
      <xdr:rowOff>89898</xdr:rowOff>
    </xdr:to>
    <xdr:grpSp>
      <xdr:nvGrpSpPr>
        <xdr:cNvPr id="560" name="グループ化 559">
          <a:extLst>
            <a:ext uri="{FF2B5EF4-FFF2-40B4-BE49-F238E27FC236}">
              <a16:creationId xmlns:a16="http://schemas.microsoft.com/office/drawing/2014/main" id="{E25BB705-BBD3-C2B7-A5A2-24A310D42307}"/>
            </a:ext>
          </a:extLst>
        </xdr:cNvPr>
        <xdr:cNvGrpSpPr/>
      </xdr:nvGrpSpPr>
      <xdr:grpSpPr>
        <a:xfrm>
          <a:off x="149860127" y="24670204"/>
          <a:ext cx="1163955" cy="1022894"/>
          <a:chOff x="171206882" y="5634990"/>
          <a:chExt cx="1184911" cy="956310"/>
        </a:xfrm>
      </xdr:grpSpPr>
      <xdr:cxnSp macro="">
        <xdr:nvCxnSpPr>
          <xdr:cNvPr id="561" name="直線コネクタ 560">
            <a:extLst>
              <a:ext uri="{FF2B5EF4-FFF2-40B4-BE49-F238E27FC236}">
                <a16:creationId xmlns:a16="http://schemas.microsoft.com/office/drawing/2014/main" id="{D3B9738D-72B1-CCCD-7C23-DD942809E20A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62" name="テキスト ボックス 561">
            <a:extLst>
              <a:ext uri="{FF2B5EF4-FFF2-40B4-BE49-F238E27FC236}">
                <a16:creationId xmlns:a16="http://schemas.microsoft.com/office/drawing/2014/main" id="{3B3318C4-027B-B5D5-DC62-2AD42F1B3A16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866</xdr:col>
      <xdr:colOff>93472</xdr:colOff>
      <xdr:row>138</xdr:row>
      <xdr:rowOff>129994</xdr:rowOff>
    </xdr:from>
    <xdr:to>
      <xdr:col>873</xdr:col>
      <xdr:colOff>10922</xdr:colOff>
      <xdr:row>144</xdr:row>
      <xdr:rowOff>86088</xdr:rowOff>
    </xdr:to>
    <xdr:grpSp>
      <xdr:nvGrpSpPr>
        <xdr:cNvPr id="563" name="グループ化 562">
          <a:extLst>
            <a:ext uri="{FF2B5EF4-FFF2-40B4-BE49-F238E27FC236}">
              <a16:creationId xmlns:a16="http://schemas.microsoft.com/office/drawing/2014/main" id="{ADF9FED8-BD7B-EDB5-56B1-A50316E84A17}"/>
            </a:ext>
          </a:extLst>
        </xdr:cNvPr>
        <xdr:cNvGrpSpPr/>
      </xdr:nvGrpSpPr>
      <xdr:grpSpPr>
        <a:xfrm>
          <a:off x="155185872" y="24666394"/>
          <a:ext cx="1162050" cy="1022894"/>
          <a:chOff x="171206882" y="5634990"/>
          <a:chExt cx="1184911" cy="956310"/>
        </a:xfrm>
      </xdr:grpSpPr>
      <xdr:cxnSp macro="">
        <xdr:nvCxnSpPr>
          <xdr:cNvPr id="564" name="直線コネクタ 563">
            <a:extLst>
              <a:ext uri="{FF2B5EF4-FFF2-40B4-BE49-F238E27FC236}">
                <a16:creationId xmlns:a16="http://schemas.microsoft.com/office/drawing/2014/main" id="{7EFD7C9E-2DDA-297A-0EEB-0CBDA39DF663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65" name="テキスト ボックス 564">
            <a:extLst>
              <a:ext uri="{FF2B5EF4-FFF2-40B4-BE49-F238E27FC236}">
                <a16:creationId xmlns:a16="http://schemas.microsoft.com/office/drawing/2014/main" id="{24D88024-13A5-4231-B430-4760B140085D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897</xdr:col>
      <xdr:colOff>57912</xdr:colOff>
      <xdr:row>138</xdr:row>
      <xdr:rowOff>133804</xdr:rowOff>
    </xdr:from>
    <xdr:to>
      <xdr:col>903</xdr:col>
      <xdr:colOff>149987</xdr:colOff>
      <xdr:row>144</xdr:row>
      <xdr:rowOff>89898</xdr:rowOff>
    </xdr:to>
    <xdr:grpSp>
      <xdr:nvGrpSpPr>
        <xdr:cNvPr id="566" name="グループ化 565">
          <a:extLst>
            <a:ext uri="{FF2B5EF4-FFF2-40B4-BE49-F238E27FC236}">
              <a16:creationId xmlns:a16="http://schemas.microsoft.com/office/drawing/2014/main" id="{D94E775A-5FEE-731C-5549-5795DD2A8816}"/>
            </a:ext>
          </a:extLst>
        </xdr:cNvPr>
        <xdr:cNvGrpSpPr/>
      </xdr:nvGrpSpPr>
      <xdr:grpSpPr>
        <a:xfrm>
          <a:off x="160662112" y="24670204"/>
          <a:ext cx="1158875" cy="1022894"/>
          <a:chOff x="171206882" y="5634990"/>
          <a:chExt cx="1184911" cy="956310"/>
        </a:xfrm>
      </xdr:grpSpPr>
      <xdr:cxnSp macro="">
        <xdr:nvCxnSpPr>
          <xdr:cNvPr id="567" name="直線コネクタ 566">
            <a:extLst>
              <a:ext uri="{FF2B5EF4-FFF2-40B4-BE49-F238E27FC236}">
                <a16:creationId xmlns:a16="http://schemas.microsoft.com/office/drawing/2014/main" id="{4BB57B5A-9807-1758-4E4C-CE1B26F355BB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68" name="テキスト ボックス 567">
            <a:extLst>
              <a:ext uri="{FF2B5EF4-FFF2-40B4-BE49-F238E27FC236}">
                <a16:creationId xmlns:a16="http://schemas.microsoft.com/office/drawing/2014/main" id="{DAFF459F-EE7C-9A58-EA3D-AD0969BF3C59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836</xdr:col>
      <xdr:colOff>97917</xdr:colOff>
      <xdr:row>175</xdr:row>
      <xdr:rowOff>34744</xdr:rowOff>
    </xdr:from>
    <xdr:to>
      <xdr:col>843</xdr:col>
      <xdr:colOff>17272</xdr:colOff>
      <xdr:row>180</xdr:row>
      <xdr:rowOff>157208</xdr:rowOff>
    </xdr:to>
    <xdr:grpSp>
      <xdr:nvGrpSpPr>
        <xdr:cNvPr id="569" name="グループ化 568">
          <a:extLst>
            <a:ext uri="{FF2B5EF4-FFF2-40B4-BE49-F238E27FC236}">
              <a16:creationId xmlns:a16="http://schemas.microsoft.com/office/drawing/2014/main" id="{2B093B7A-91DB-94FA-BF1F-6C7E2436017D}"/>
            </a:ext>
          </a:extLst>
        </xdr:cNvPr>
        <xdr:cNvGrpSpPr/>
      </xdr:nvGrpSpPr>
      <xdr:grpSpPr>
        <a:xfrm>
          <a:off x="149856317" y="31149744"/>
          <a:ext cx="1163955" cy="1011464"/>
          <a:chOff x="171206882" y="5634990"/>
          <a:chExt cx="1184911" cy="956310"/>
        </a:xfrm>
      </xdr:grpSpPr>
      <xdr:cxnSp macro="">
        <xdr:nvCxnSpPr>
          <xdr:cNvPr id="570" name="直線コネクタ 569">
            <a:extLst>
              <a:ext uri="{FF2B5EF4-FFF2-40B4-BE49-F238E27FC236}">
                <a16:creationId xmlns:a16="http://schemas.microsoft.com/office/drawing/2014/main" id="{712A9115-13D4-691C-1D87-6C966F54D7E7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72" name="テキスト ボックス 571">
            <a:extLst>
              <a:ext uri="{FF2B5EF4-FFF2-40B4-BE49-F238E27FC236}">
                <a16:creationId xmlns:a16="http://schemas.microsoft.com/office/drawing/2014/main" id="{426A4313-6D11-83DC-A7BB-EAAF6FBE0E5D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866</xdr:col>
      <xdr:colOff>97282</xdr:colOff>
      <xdr:row>175</xdr:row>
      <xdr:rowOff>38554</xdr:rowOff>
    </xdr:from>
    <xdr:to>
      <xdr:col>873</xdr:col>
      <xdr:colOff>12827</xdr:colOff>
      <xdr:row>180</xdr:row>
      <xdr:rowOff>151493</xdr:rowOff>
    </xdr:to>
    <xdr:grpSp>
      <xdr:nvGrpSpPr>
        <xdr:cNvPr id="574" name="グループ化 573">
          <a:extLst>
            <a:ext uri="{FF2B5EF4-FFF2-40B4-BE49-F238E27FC236}">
              <a16:creationId xmlns:a16="http://schemas.microsoft.com/office/drawing/2014/main" id="{A0ED4A7F-D2D1-2F92-0AEC-75485DBF2DC3}"/>
            </a:ext>
          </a:extLst>
        </xdr:cNvPr>
        <xdr:cNvGrpSpPr/>
      </xdr:nvGrpSpPr>
      <xdr:grpSpPr>
        <a:xfrm>
          <a:off x="155189682" y="31153554"/>
          <a:ext cx="1160145" cy="1001939"/>
          <a:chOff x="171206882" y="5634990"/>
          <a:chExt cx="1184911" cy="956310"/>
        </a:xfrm>
      </xdr:grpSpPr>
      <xdr:cxnSp macro="">
        <xdr:nvCxnSpPr>
          <xdr:cNvPr id="575" name="直線コネクタ 574">
            <a:extLst>
              <a:ext uri="{FF2B5EF4-FFF2-40B4-BE49-F238E27FC236}">
                <a16:creationId xmlns:a16="http://schemas.microsoft.com/office/drawing/2014/main" id="{384F9C6B-223D-FD17-82FD-0D9F7A976F4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76" name="テキスト ボックス 575">
            <a:extLst>
              <a:ext uri="{FF2B5EF4-FFF2-40B4-BE49-F238E27FC236}">
                <a16:creationId xmlns:a16="http://schemas.microsoft.com/office/drawing/2014/main" id="{27F42767-3DA4-5C62-0D46-95EC8B0B3F2E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897</xdr:col>
      <xdr:colOff>54102</xdr:colOff>
      <xdr:row>175</xdr:row>
      <xdr:rowOff>34744</xdr:rowOff>
    </xdr:from>
    <xdr:to>
      <xdr:col>903</xdr:col>
      <xdr:colOff>149987</xdr:colOff>
      <xdr:row>180</xdr:row>
      <xdr:rowOff>157208</xdr:rowOff>
    </xdr:to>
    <xdr:grpSp>
      <xdr:nvGrpSpPr>
        <xdr:cNvPr id="577" name="グループ化 576">
          <a:extLst>
            <a:ext uri="{FF2B5EF4-FFF2-40B4-BE49-F238E27FC236}">
              <a16:creationId xmlns:a16="http://schemas.microsoft.com/office/drawing/2014/main" id="{689E9144-A457-D6C8-7C5B-EB03578654C0}"/>
            </a:ext>
          </a:extLst>
        </xdr:cNvPr>
        <xdr:cNvGrpSpPr/>
      </xdr:nvGrpSpPr>
      <xdr:grpSpPr>
        <a:xfrm>
          <a:off x="160658302" y="31149744"/>
          <a:ext cx="1162685" cy="1011464"/>
          <a:chOff x="171206882" y="5634990"/>
          <a:chExt cx="1184911" cy="956310"/>
        </a:xfrm>
      </xdr:grpSpPr>
      <xdr:cxnSp macro="">
        <xdr:nvCxnSpPr>
          <xdr:cNvPr id="578" name="直線コネクタ 577">
            <a:extLst>
              <a:ext uri="{FF2B5EF4-FFF2-40B4-BE49-F238E27FC236}">
                <a16:creationId xmlns:a16="http://schemas.microsoft.com/office/drawing/2014/main" id="{1E721B49-C3E5-9042-D20A-7CEE73DE7AF2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79" name="テキスト ボックス 578">
            <a:extLst>
              <a:ext uri="{FF2B5EF4-FFF2-40B4-BE49-F238E27FC236}">
                <a16:creationId xmlns:a16="http://schemas.microsoft.com/office/drawing/2014/main" id="{FAFAC260-14B3-5F1F-E153-7FC412DA1B98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836</xdr:col>
      <xdr:colOff>94107</xdr:colOff>
      <xdr:row>211</xdr:row>
      <xdr:rowOff>2994</xdr:rowOff>
    </xdr:from>
    <xdr:to>
      <xdr:col>843</xdr:col>
      <xdr:colOff>21082</xdr:colOff>
      <xdr:row>216</xdr:row>
      <xdr:rowOff>127363</xdr:rowOff>
    </xdr:to>
    <xdr:grpSp>
      <xdr:nvGrpSpPr>
        <xdr:cNvPr id="580" name="グループ化 579">
          <a:extLst>
            <a:ext uri="{FF2B5EF4-FFF2-40B4-BE49-F238E27FC236}">
              <a16:creationId xmlns:a16="http://schemas.microsoft.com/office/drawing/2014/main" id="{1362CB7C-EC8A-9339-6E05-B562A4160282}"/>
            </a:ext>
          </a:extLst>
        </xdr:cNvPr>
        <xdr:cNvGrpSpPr/>
      </xdr:nvGrpSpPr>
      <xdr:grpSpPr>
        <a:xfrm>
          <a:off x="149852507" y="37518794"/>
          <a:ext cx="1171575" cy="1013369"/>
          <a:chOff x="171206882" y="5634990"/>
          <a:chExt cx="1184911" cy="956310"/>
        </a:xfrm>
      </xdr:grpSpPr>
      <xdr:cxnSp macro="">
        <xdr:nvCxnSpPr>
          <xdr:cNvPr id="581" name="直線コネクタ 580">
            <a:extLst>
              <a:ext uri="{FF2B5EF4-FFF2-40B4-BE49-F238E27FC236}">
                <a16:creationId xmlns:a16="http://schemas.microsoft.com/office/drawing/2014/main" id="{DA258B81-61DA-456F-46A0-94CB9E61364B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82" name="テキスト ボックス 581">
            <a:extLst>
              <a:ext uri="{FF2B5EF4-FFF2-40B4-BE49-F238E27FC236}">
                <a16:creationId xmlns:a16="http://schemas.microsoft.com/office/drawing/2014/main" id="{20741EDE-51A5-62DF-008D-14BC5CE5320A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866</xdr:col>
      <xdr:colOff>93472</xdr:colOff>
      <xdr:row>211</xdr:row>
      <xdr:rowOff>6804</xdr:rowOff>
    </xdr:from>
    <xdr:to>
      <xdr:col>873</xdr:col>
      <xdr:colOff>16637</xdr:colOff>
      <xdr:row>216</xdr:row>
      <xdr:rowOff>119743</xdr:rowOff>
    </xdr:to>
    <xdr:grpSp>
      <xdr:nvGrpSpPr>
        <xdr:cNvPr id="583" name="グループ化 582">
          <a:extLst>
            <a:ext uri="{FF2B5EF4-FFF2-40B4-BE49-F238E27FC236}">
              <a16:creationId xmlns:a16="http://schemas.microsoft.com/office/drawing/2014/main" id="{A73DCB07-11BD-21AC-153E-E8A1486D1FA5}"/>
            </a:ext>
          </a:extLst>
        </xdr:cNvPr>
        <xdr:cNvGrpSpPr/>
      </xdr:nvGrpSpPr>
      <xdr:grpSpPr>
        <a:xfrm>
          <a:off x="155185872" y="37522604"/>
          <a:ext cx="1167765" cy="1001939"/>
          <a:chOff x="171206882" y="5634990"/>
          <a:chExt cx="1184911" cy="956310"/>
        </a:xfrm>
      </xdr:grpSpPr>
      <xdr:cxnSp macro="">
        <xdr:nvCxnSpPr>
          <xdr:cNvPr id="584" name="直線コネクタ 583">
            <a:extLst>
              <a:ext uri="{FF2B5EF4-FFF2-40B4-BE49-F238E27FC236}">
                <a16:creationId xmlns:a16="http://schemas.microsoft.com/office/drawing/2014/main" id="{CC9FFF9A-6183-4B73-D356-243701FD63A4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85" name="テキスト ボックス 584">
            <a:extLst>
              <a:ext uri="{FF2B5EF4-FFF2-40B4-BE49-F238E27FC236}">
                <a16:creationId xmlns:a16="http://schemas.microsoft.com/office/drawing/2014/main" id="{BEE2EA85-C1D2-FBC6-D12A-6E7FB72BA10C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897</xdr:col>
      <xdr:colOff>57912</xdr:colOff>
      <xdr:row>211</xdr:row>
      <xdr:rowOff>2994</xdr:rowOff>
    </xdr:from>
    <xdr:to>
      <xdr:col>903</xdr:col>
      <xdr:colOff>149987</xdr:colOff>
      <xdr:row>216</xdr:row>
      <xdr:rowOff>127363</xdr:rowOff>
    </xdr:to>
    <xdr:grpSp>
      <xdr:nvGrpSpPr>
        <xdr:cNvPr id="587" name="グループ化 586">
          <a:extLst>
            <a:ext uri="{FF2B5EF4-FFF2-40B4-BE49-F238E27FC236}">
              <a16:creationId xmlns:a16="http://schemas.microsoft.com/office/drawing/2014/main" id="{2F4C0ACA-528F-2843-4248-867E2BF3F56B}"/>
            </a:ext>
          </a:extLst>
        </xdr:cNvPr>
        <xdr:cNvGrpSpPr/>
      </xdr:nvGrpSpPr>
      <xdr:grpSpPr>
        <a:xfrm>
          <a:off x="160662112" y="37518794"/>
          <a:ext cx="1158875" cy="1013369"/>
          <a:chOff x="171206882" y="5634990"/>
          <a:chExt cx="1184911" cy="956310"/>
        </a:xfrm>
      </xdr:grpSpPr>
      <xdr:cxnSp macro="">
        <xdr:nvCxnSpPr>
          <xdr:cNvPr id="588" name="直線コネクタ 587">
            <a:extLst>
              <a:ext uri="{FF2B5EF4-FFF2-40B4-BE49-F238E27FC236}">
                <a16:creationId xmlns:a16="http://schemas.microsoft.com/office/drawing/2014/main" id="{9C5D7AC4-A273-90BA-43D7-F0544D69B518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89" name="テキスト ボックス 588">
            <a:extLst>
              <a:ext uri="{FF2B5EF4-FFF2-40B4-BE49-F238E27FC236}">
                <a16:creationId xmlns:a16="http://schemas.microsoft.com/office/drawing/2014/main" id="{C774A507-5008-65F8-2E5F-E097022CCE66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1101</xdr:col>
      <xdr:colOff>41366</xdr:colOff>
      <xdr:row>267</xdr:row>
      <xdr:rowOff>57150</xdr:rowOff>
    </xdr:from>
    <xdr:to>
      <xdr:col>1110</xdr:col>
      <xdr:colOff>142875</xdr:colOff>
      <xdr:row>270</xdr:row>
      <xdr:rowOff>129540</xdr:rowOff>
    </xdr:to>
    <xdr:sp macro="" textlink="">
      <xdr:nvSpPr>
        <xdr:cNvPr id="592" name="テキスト ボックス 591">
          <a:extLst>
            <a:ext uri="{FF2B5EF4-FFF2-40B4-BE49-F238E27FC236}">
              <a16:creationId xmlns:a16="http://schemas.microsoft.com/office/drawing/2014/main" id="{548FC769-9038-C2FB-E564-4BCE90A0480D}"/>
            </a:ext>
          </a:extLst>
        </xdr:cNvPr>
        <xdr:cNvSpPr txBox="1"/>
      </xdr:nvSpPr>
      <xdr:spPr>
        <a:xfrm>
          <a:off x="189988916" y="45834300"/>
          <a:ext cx="1644559" cy="5867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120%</a:t>
          </a:r>
          <a:endParaRPr kumimoji="1" lang="ja-JP" altLang="en-US" sz="25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1101</xdr:col>
      <xdr:colOff>41366</xdr:colOff>
      <xdr:row>272</xdr:row>
      <xdr:rowOff>85725</xdr:rowOff>
    </xdr:from>
    <xdr:to>
      <xdr:col>1110</xdr:col>
      <xdr:colOff>142875</xdr:colOff>
      <xdr:row>276</xdr:row>
      <xdr:rowOff>544</xdr:rowOff>
    </xdr:to>
    <xdr:sp macro="" textlink="">
      <xdr:nvSpPr>
        <xdr:cNvPr id="593" name="テキスト ボックス 592">
          <a:extLst>
            <a:ext uri="{FF2B5EF4-FFF2-40B4-BE49-F238E27FC236}">
              <a16:creationId xmlns:a16="http://schemas.microsoft.com/office/drawing/2014/main" id="{238B9FBE-FE16-EA26-6118-42CAAB175E0C}"/>
            </a:ext>
          </a:extLst>
        </xdr:cNvPr>
        <xdr:cNvSpPr txBox="1"/>
      </xdr:nvSpPr>
      <xdr:spPr>
        <a:xfrm>
          <a:off x="189988916" y="46720125"/>
          <a:ext cx="1644559" cy="60061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100%</a:t>
          </a:r>
          <a:endParaRPr kumimoji="1" lang="ja-JP" altLang="en-US" sz="25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1101</xdr:col>
      <xdr:colOff>41366</xdr:colOff>
      <xdr:row>277</xdr:row>
      <xdr:rowOff>19050</xdr:rowOff>
    </xdr:from>
    <xdr:to>
      <xdr:col>1110</xdr:col>
      <xdr:colOff>142875</xdr:colOff>
      <xdr:row>280</xdr:row>
      <xdr:rowOff>95250</xdr:rowOff>
    </xdr:to>
    <xdr:sp macro="" textlink="">
      <xdr:nvSpPr>
        <xdr:cNvPr id="594" name="テキスト ボックス 593">
          <a:extLst>
            <a:ext uri="{FF2B5EF4-FFF2-40B4-BE49-F238E27FC236}">
              <a16:creationId xmlns:a16="http://schemas.microsoft.com/office/drawing/2014/main" id="{63EF7756-516F-8629-4BAC-E04DFA817BAE}"/>
            </a:ext>
          </a:extLst>
        </xdr:cNvPr>
        <xdr:cNvSpPr txBox="1"/>
      </xdr:nvSpPr>
      <xdr:spPr>
        <a:xfrm>
          <a:off x="189988916" y="47510700"/>
          <a:ext cx="1644559" cy="5905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80%</a:t>
          </a:r>
          <a:endParaRPr kumimoji="1" lang="ja-JP" altLang="en-US" sz="25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1101</xdr:col>
      <xdr:colOff>41366</xdr:colOff>
      <xdr:row>281</xdr:row>
      <xdr:rowOff>114300</xdr:rowOff>
    </xdr:from>
    <xdr:to>
      <xdr:col>1110</xdr:col>
      <xdr:colOff>142875</xdr:colOff>
      <xdr:row>285</xdr:row>
      <xdr:rowOff>19050</xdr:rowOff>
    </xdr:to>
    <xdr:sp macro="" textlink="">
      <xdr:nvSpPr>
        <xdr:cNvPr id="595" name="テキスト ボックス 594">
          <a:extLst>
            <a:ext uri="{FF2B5EF4-FFF2-40B4-BE49-F238E27FC236}">
              <a16:creationId xmlns:a16="http://schemas.microsoft.com/office/drawing/2014/main" id="{83140FA1-D82B-9732-1FB7-965E09DB588D}"/>
            </a:ext>
          </a:extLst>
        </xdr:cNvPr>
        <xdr:cNvSpPr txBox="1"/>
      </xdr:nvSpPr>
      <xdr:spPr>
        <a:xfrm>
          <a:off x="189988916" y="48291750"/>
          <a:ext cx="1644559" cy="5905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60%</a:t>
          </a:r>
          <a:endParaRPr kumimoji="1" lang="ja-JP" altLang="en-US" sz="25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1101</xdr:col>
      <xdr:colOff>9525</xdr:colOff>
      <xdr:row>300</xdr:row>
      <xdr:rowOff>19050</xdr:rowOff>
    </xdr:from>
    <xdr:to>
      <xdr:col>1110</xdr:col>
      <xdr:colOff>104775</xdr:colOff>
      <xdr:row>303</xdr:row>
      <xdr:rowOff>91440</xdr:rowOff>
    </xdr:to>
    <xdr:sp macro="" textlink="">
      <xdr:nvSpPr>
        <xdr:cNvPr id="596" name="テキスト ボックス 595">
          <a:extLst>
            <a:ext uri="{FF2B5EF4-FFF2-40B4-BE49-F238E27FC236}">
              <a16:creationId xmlns:a16="http://schemas.microsoft.com/office/drawing/2014/main" id="{D82A7E5C-F46C-6DB8-760B-F2CAD99ECE89}"/>
            </a:ext>
          </a:extLst>
        </xdr:cNvPr>
        <xdr:cNvSpPr txBox="1"/>
      </xdr:nvSpPr>
      <xdr:spPr>
        <a:xfrm>
          <a:off x="189957075" y="51454050"/>
          <a:ext cx="1638300" cy="5867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120%</a:t>
          </a:r>
          <a:endParaRPr kumimoji="1" lang="ja-JP" altLang="en-US" sz="25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1101</xdr:col>
      <xdr:colOff>9525</xdr:colOff>
      <xdr:row>305</xdr:row>
      <xdr:rowOff>47625</xdr:rowOff>
    </xdr:from>
    <xdr:to>
      <xdr:col>1110</xdr:col>
      <xdr:colOff>104775</xdr:colOff>
      <xdr:row>308</xdr:row>
      <xdr:rowOff>129540</xdr:rowOff>
    </xdr:to>
    <xdr:sp macro="" textlink="">
      <xdr:nvSpPr>
        <xdr:cNvPr id="597" name="テキスト ボックス 596">
          <a:extLst>
            <a:ext uri="{FF2B5EF4-FFF2-40B4-BE49-F238E27FC236}">
              <a16:creationId xmlns:a16="http://schemas.microsoft.com/office/drawing/2014/main" id="{B8815AD7-E3AD-E19D-590D-2EBAF6778B38}"/>
            </a:ext>
          </a:extLst>
        </xdr:cNvPr>
        <xdr:cNvSpPr txBox="1"/>
      </xdr:nvSpPr>
      <xdr:spPr>
        <a:xfrm>
          <a:off x="189957075" y="52339875"/>
          <a:ext cx="1638300" cy="59626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100%</a:t>
          </a:r>
          <a:endParaRPr kumimoji="1" lang="ja-JP" altLang="en-US" sz="25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1101</xdr:col>
      <xdr:colOff>9525</xdr:colOff>
      <xdr:row>309</xdr:row>
      <xdr:rowOff>158115</xdr:rowOff>
    </xdr:from>
    <xdr:to>
      <xdr:col>1110</xdr:col>
      <xdr:colOff>104775</xdr:colOff>
      <xdr:row>313</xdr:row>
      <xdr:rowOff>57150</xdr:rowOff>
    </xdr:to>
    <xdr:sp macro="" textlink="">
      <xdr:nvSpPr>
        <xdr:cNvPr id="598" name="テキスト ボックス 597">
          <a:extLst>
            <a:ext uri="{FF2B5EF4-FFF2-40B4-BE49-F238E27FC236}">
              <a16:creationId xmlns:a16="http://schemas.microsoft.com/office/drawing/2014/main" id="{07FB5AD4-4241-7213-6C50-0778637AD2E0}"/>
            </a:ext>
          </a:extLst>
        </xdr:cNvPr>
        <xdr:cNvSpPr txBox="1"/>
      </xdr:nvSpPr>
      <xdr:spPr>
        <a:xfrm>
          <a:off x="189957075" y="53136165"/>
          <a:ext cx="1638300" cy="58483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80%</a:t>
          </a:r>
          <a:endParaRPr kumimoji="1" lang="ja-JP" altLang="en-US" sz="25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1101</xdr:col>
      <xdr:colOff>9525</xdr:colOff>
      <xdr:row>314</xdr:row>
      <xdr:rowOff>76200</xdr:rowOff>
    </xdr:from>
    <xdr:to>
      <xdr:col>1110</xdr:col>
      <xdr:colOff>104775</xdr:colOff>
      <xdr:row>317</xdr:row>
      <xdr:rowOff>158115</xdr:rowOff>
    </xdr:to>
    <xdr:sp macro="" textlink="">
      <xdr:nvSpPr>
        <xdr:cNvPr id="599" name="テキスト ボックス 598">
          <a:extLst>
            <a:ext uri="{FF2B5EF4-FFF2-40B4-BE49-F238E27FC236}">
              <a16:creationId xmlns:a16="http://schemas.microsoft.com/office/drawing/2014/main" id="{9933A0A9-8495-88D0-3E3C-0E1026633346}"/>
            </a:ext>
          </a:extLst>
        </xdr:cNvPr>
        <xdr:cNvSpPr txBox="1"/>
      </xdr:nvSpPr>
      <xdr:spPr>
        <a:xfrm>
          <a:off x="189957075" y="53911500"/>
          <a:ext cx="1638300" cy="59626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60%</a:t>
          </a:r>
          <a:endParaRPr kumimoji="1" lang="ja-JP" altLang="en-US" sz="25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1102</xdr:col>
      <xdr:colOff>18052</xdr:colOff>
      <xdr:row>333</xdr:row>
      <xdr:rowOff>110490</xdr:rowOff>
    </xdr:from>
    <xdr:to>
      <xdr:col>1111</xdr:col>
      <xdr:colOff>110127</xdr:colOff>
      <xdr:row>337</xdr:row>
      <xdr:rowOff>15240</xdr:rowOff>
    </xdr:to>
    <xdr:sp macro="" textlink="">
      <xdr:nvSpPr>
        <xdr:cNvPr id="600" name="テキスト ボックス 599">
          <a:extLst>
            <a:ext uri="{FF2B5EF4-FFF2-40B4-BE49-F238E27FC236}">
              <a16:creationId xmlns:a16="http://schemas.microsoft.com/office/drawing/2014/main" id="{22A85056-4B5F-888C-9D06-BAA08B222A0E}"/>
            </a:ext>
          </a:extLst>
        </xdr:cNvPr>
        <xdr:cNvSpPr txBox="1"/>
      </xdr:nvSpPr>
      <xdr:spPr>
        <a:xfrm>
          <a:off x="190137052" y="57203340"/>
          <a:ext cx="1635125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120%</a:t>
          </a:r>
          <a:endParaRPr kumimoji="1" lang="ja-JP" altLang="en-US" sz="25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1102</xdr:col>
      <xdr:colOff>18052</xdr:colOff>
      <xdr:row>338</xdr:row>
      <xdr:rowOff>139065</xdr:rowOff>
    </xdr:from>
    <xdr:to>
      <xdr:col>1111</xdr:col>
      <xdr:colOff>110127</xdr:colOff>
      <xdr:row>342</xdr:row>
      <xdr:rowOff>53340</xdr:rowOff>
    </xdr:to>
    <xdr:sp macro="" textlink="">
      <xdr:nvSpPr>
        <xdr:cNvPr id="601" name="テキスト ボックス 600">
          <a:extLst>
            <a:ext uri="{FF2B5EF4-FFF2-40B4-BE49-F238E27FC236}">
              <a16:creationId xmlns:a16="http://schemas.microsoft.com/office/drawing/2014/main" id="{7D39FB46-A39D-A940-285F-406148905A94}"/>
            </a:ext>
          </a:extLst>
        </xdr:cNvPr>
        <xdr:cNvSpPr txBox="1"/>
      </xdr:nvSpPr>
      <xdr:spPr>
        <a:xfrm>
          <a:off x="190137052" y="58089165"/>
          <a:ext cx="1635125" cy="6000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100%</a:t>
          </a:r>
          <a:endParaRPr kumimoji="1" lang="ja-JP" altLang="en-US" sz="25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1102</xdr:col>
      <xdr:colOff>18052</xdr:colOff>
      <xdr:row>343</xdr:row>
      <xdr:rowOff>81915</xdr:rowOff>
    </xdr:from>
    <xdr:to>
      <xdr:col>1111</xdr:col>
      <xdr:colOff>110127</xdr:colOff>
      <xdr:row>346</xdr:row>
      <xdr:rowOff>158115</xdr:rowOff>
    </xdr:to>
    <xdr:sp macro="" textlink="">
      <xdr:nvSpPr>
        <xdr:cNvPr id="602" name="テキスト ボックス 601">
          <a:extLst>
            <a:ext uri="{FF2B5EF4-FFF2-40B4-BE49-F238E27FC236}">
              <a16:creationId xmlns:a16="http://schemas.microsoft.com/office/drawing/2014/main" id="{702EDFBA-E0AB-2731-4764-7EB42F6DE793}"/>
            </a:ext>
          </a:extLst>
        </xdr:cNvPr>
        <xdr:cNvSpPr txBox="1"/>
      </xdr:nvSpPr>
      <xdr:spPr>
        <a:xfrm>
          <a:off x="190137052" y="58889265"/>
          <a:ext cx="1635125" cy="5905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80%</a:t>
          </a:r>
          <a:endParaRPr kumimoji="1" lang="ja-JP" altLang="en-US" sz="25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1102</xdr:col>
      <xdr:colOff>18052</xdr:colOff>
      <xdr:row>348</xdr:row>
      <xdr:rowOff>0</xdr:rowOff>
    </xdr:from>
    <xdr:to>
      <xdr:col>1111</xdr:col>
      <xdr:colOff>110127</xdr:colOff>
      <xdr:row>351</xdr:row>
      <xdr:rowOff>81915</xdr:rowOff>
    </xdr:to>
    <xdr:sp macro="" textlink="">
      <xdr:nvSpPr>
        <xdr:cNvPr id="603" name="テキスト ボックス 602">
          <a:extLst>
            <a:ext uri="{FF2B5EF4-FFF2-40B4-BE49-F238E27FC236}">
              <a16:creationId xmlns:a16="http://schemas.microsoft.com/office/drawing/2014/main" id="{4CC3531D-0DFE-C888-C5C9-0A7FAFD8700E}"/>
            </a:ext>
          </a:extLst>
        </xdr:cNvPr>
        <xdr:cNvSpPr txBox="1"/>
      </xdr:nvSpPr>
      <xdr:spPr>
        <a:xfrm>
          <a:off x="190137052" y="59664600"/>
          <a:ext cx="1635125" cy="59626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60%</a:t>
          </a:r>
          <a:endParaRPr kumimoji="1" lang="ja-JP" altLang="en-US" sz="25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  <xdr:twoCellAnchor>
    <xdr:from>
      <xdr:col>836</xdr:col>
      <xdr:colOff>94107</xdr:colOff>
      <xdr:row>257</xdr:row>
      <xdr:rowOff>94434</xdr:rowOff>
    </xdr:from>
    <xdr:to>
      <xdr:col>843</xdr:col>
      <xdr:colOff>21082</xdr:colOff>
      <xdr:row>263</xdr:row>
      <xdr:rowOff>51163</xdr:rowOff>
    </xdr:to>
    <xdr:grpSp>
      <xdr:nvGrpSpPr>
        <xdr:cNvPr id="639" name="グループ化 638">
          <a:extLst>
            <a:ext uri="{FF2B5EF4-FFF2-40B4-BE49-F238E27FC236}">
              <a16:creationId xmlns:a16="http://schemas.microsoft.com/office/drawing/2014/main" id="{8BB380C4-5859-D29F-8AE9-2D5E9767981E}"/>
            </a:ext>
          </a:extLst>
        </xdr:cNvPr>
        <xdr:cNvGrpSpPr/>
      </xdr:nvGrpSpPr>
      <xdr:grpSpPr>
        <a:xfrm>
          <a:off x="149852507" y="45789034"/>
          <a:ext cx="1171575" cy="1023529"/>
          <a:chOff x="171206882" y="5634990"/>
          <a:chExt cx="1184911" cy="956310"/>
        </a:xfrm>
      </xdr:grpSpPr>
      <xdr:cxnSp macro="">
        <xdr:nvCxnSpPr>
          <xdr:cNvPr id="672" name="直線コネクタ 671">
            <a:extLst>
              <a:ext uri="{FF2B5EF4-FFF2-40B4-BE49-F238E27FC236}">
                <a16:creationId xmlns:a16="http://schemas.microsoft.com/office/drawing/2014/main" id="{0F7B4A42-6380-C579-F3B4-D3DC6CD6FC87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73" name="テキスト ボックス 672">
            <a:extLst>
              <a:ext uri="{FF2B5EF4-FFF2-40B4-BE49-F238E27FC236}">
                <a16:creationId xmlns:a16="http://schemas.microsoft.com/office/drawing/2014/main" id="{14C8D842-738E-8DA2-960E-0D3544824A4B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866</xdr:col>
      <xdr:colOff>93472</xdr:colOff>
      <xdr:row>257</xdr:row>
      <xdr:rowOff>98244</xdr:rowOff>
    </xdr:from>
    <xdr:to>
      <xdr:col>873</xdr:col>
      <xdr:colOff>16637</xdr:colOff>
      <xdr:row>263</xdr:row>
      <xdr:rowOff>43543</xdr:rowOff>
    </xdr:to>
    <xdr:grpSp>
      <xdr:nvGrpSpPr>
        <xdr:cNvPr id="683" name="グループ化 682">
          <a:extLst>
            <a:ext uri="{FF2B5EF4-FFF2-40B4-BE49-F238E27FC236}">
              <a16:creationId xmlns:a16="http://schemas.microsoft.com/office/drawing/2014/main" id="{E69CDA2A-7D8A-B203-F76C-220CD7540E55}"/>
            </a:ext>
          </a:extLst>
        </xdr:cNvPr>
        <xdr:cNvGrpSpPr/>
      </xdr:nvGrpSpPr>
      <xdr:grpSpPr>
        <a:xfrm>
          <a:off x="155185872" y="45792844"/>
          <a:ext cx="1167765" cy="1012099"/>
          <a:chOff x="171206882" y="5634990"/>
          <a:chExt cx="1184911" cy="956310"/>
        </a:xfrm>
      </xdr:grpSpPr>
      <xdr:cxnSp macro="">
        <xdr:nvCxnSpPr>
          <xdr:cNvPr id="684" name="直線コネクタ 683">
            <a:extLst>
              <a:ext uri="{FF2B5EF4-FFF2-40B4-BE49-F238E27FC236}">
                <a16:creationId xmlns:a16="http://schemas.microsoft.com/office/drawing/2014/main" id="{0FBFC19D-3317-1E6D-1A0C-5F2F04ABE931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85" name="テキスト ボックス 684">
            <a:extLst>
              <a:ext uri="{FF2B5EF4-FFF2-40B4-BE49-F238E27FC236}">
                <a16:creationId xmlns:a16="http://schemas.microsoft.com/office/drawing/2014/main" id="{190A83B4-04B1-C18D-788A-1EE5797869C4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897</xdr:col>
      <xdr:colOff>57912</xdr:colOff>
      <xdr:row>257</xdr:row>
      <xdr:rowOff>94434</xdr:rowOff>
    </xdr:from>
    <xdr:to>
      <xdr:col>903</xdr:col>
      <xdr:colOff>149987</xdr:colOff>
      <xdr:row>263</xdr:row>
      <xdr:rowOff>51163</xdr:rowOff>
    </xdr:to>
    <xdr:grpSp>
      <xdr:nvGrpSpPr>
        <xdr:cNvPr id="686" name="グループ化 685">
          <a:extLst>
            <a:ext uri="{FF2B5EF4-FFF2-40B4-BE49-F238E27FC236}">
              <a16:creationId xmlns:a16="http://schemas.microsoft.com/office/drawing/2014/main" id="{B634D7C5-E943-6938-707F-3954C49751B1}"/>
            </a:ext>
          </a:extLst>
        </xdr:cNvPr>
        <xdr:cNvGrpSpPr/>
      </xdr:nvGrpSpPr>
      <xdr:grpSpPr>
        <a:xfrm>
          <a:off x="160662112" y="45789034"/>
          <a:ext cx="1158875" cy="1023529"/>
          <a:chOff x="171206882" y="5634990"/>
          <a:chExt cx="1184911" cy="956310"/>
        </a:xfrm>
      </xdr:grpSpPr>
      <xdr:cxnSp macro="">
        <xdr:nvCxnSpPr>
          <xdr:cNvPr id="687" name="直線コネクタ 686">
            <a:extLst>
              <a:ext uri="{FF2B5EF4-FFF2-40B4-BE49-F238E27FC236}">
                <a16:creationId xmlns:a16="http://schemas.microsoft.com/office/drawing/2014/main" id="{DD673731-3FBA-12DA-9EAD-94680C254CF9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88" name="テキスト ボックス 687">
            <a:extLst>
              <a:ext uri="{FF2B5EF4-FFF2-40B4-BE49-F238E27FC236}">
                <a16:creationId xmlns:a16="http://schemas.microsoft.com/office/drawing/2014/main" id="{037D9D95-8408-F872-4D32-F92CBC4C9CBD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835</xdr:col>
      <xdr:colOff>12827</xdr:colOff>
      <xdr:row>292</xdr:row>
      <xdr:rowOff>128322</xdr:rowOff>
    </xdr:from>
    <xdr:to>
      <xdr:col>841</xdr:col>
      <xdr:colOff>117602</xdr:colOff>
      <xdr:row>298</xdr:row>
      <xdr:rowOff>85051</xdr:rowOff>
    </xdr:to>
    <xdr:grpSp>
      <xdr:nvGrpSpPr>
        <xdr:cNvPr id="689" name="グループ化 688">
          <a:extLst>
            <a:ext uri="{FF2B5EF4-FFF2-40B4-BE49-F238E27FC236}">
              <a16:creationId xmlns:a16="http://schemas.microsoft.com/office/drawing/2014/main" id="{A461FC6A-D915-9B21-7D38-1283E5DB3F15}"/>
            </a:ext>
          </a:extLst>
        </xdr:cNvPr>
        <xdr:cNvGrpSpPr/>
      </xdr:nvGrpSpPr>
      <xdr:grpSpPr>
        <a:xfrm>
          <a:off x="149593427" y="52045922"/>
          <a:ext cx="1171575" cy="1023529"/>
          <a:chOff x="171206882" y="5634990"/>
          <a:chExt cx="1184911" cy="956310"/>
        </a:xfrm>
      </xdr:grpSpPr>
      <xdr:cxnSp macro="">
        <xdr:nvCxnSpPr>
          <xdr:cNvPr id="690" name="直線コネクタ 689">
            <a:extLst>
              <a:ext uri="{FF2B5EF4-FFF2-40B4-BE49-F238E27FC236}">
                <a16:creationId xmlns:a16="http://schemas.microsoft.com/office/drawing/2014/main" id="{4275668B-F3F7-DF33-A6A8-00AF731C8A7B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91" name="テキスト ボックス 690">
            <a:extLst>
              <a:ext uri="{FF2B5EF4-FFF2-40B4-BE49-F238E27FC236}">
                <a16:creationId xmlns:a16="http://schemas.microsoft.com/office/drawing/2014/main" id="{97AD717F-5CF0-E3C9-EE62-3A8597C6C171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865</xdr:col>
      <xdr:colOff>12192</xdr:colOff>
      <xdr:row>292</xdr:row>
      <xdr:rowOff>132132</xdr:rowOff>
    </xdr:from>
    <xdr:to>
      <xdr:col>871</xdr:col>
      <xdr:colOff>113157</xdr:colOff>
      <xdr:row>298</xdr:row>
      <xdr:rowOff>77431</xdr:rowOff>
    </xdr:to>
    <xdr:grpSp>
      <xdr:nvGrpSpPr>
        <xdr:cNvPr id="692" name="グループ化 691">
          <a:extLst>
            <a:ext uri="{FF2B5EF4-FFF2-40B4-BE49-F238E27FC236}">
              <a16:creationId xmlns:a16="http://schemas.microsoft.com/office/drawing/2014/main" id="{477C7E57-B178-F969-4F37-5E25C401B387}"/>
            </a:ext>
          </a:extLst>
        </xdr:cNvPr>
        <xdr:cNvGrpSpPr/>
      </xdr:nvGrpSpPr>
      <xdr:grpSpPr>
        <a:xfrm>
          <a:off x="154926792" y="52049732"/>
          <a:ext cx="1167765" cy="1012099"/>
          <a:chOff x="171206882" y="5634990"/>
          <a:chExt cx="1184911" cy="956310"/>
        </a:xfrm>
      </xdr:grpSpPr>
      <xdr:cxnSp macro="">
        <xdr:nvCxnSpPr>
          <xdr:cNvPr id="693" name="直線コネクタ 692">
            <a:extLst>
              <a:ext uri="{FF2B5EF4-FFF2-40B4-BE49-F238E27FC236}">
                <a16:creationId xmlns:a16="http://schemas.microsoft.com/office/drawing/2014/main" id="{DABC58DD-07FA-A003-6322-EC299ED998CB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94" name="テキスト ボックス 693">
            <a:extLst>
              <a:ext uri="{FF2B5EF4-FFF2-40B4-BE49-F238E27FC236}">
                <a16:creationId xmlns:a16="http://schemas.microsoft.com/office/drawing/2014/main" id="{45CA5029-118D-37E3-09EA-0CAAB9BB6C87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895</xdr:col>
      <xdr:colOff>154432</xdr:colOff>
      <xdr:row>292</xdr:row>
      <xdr:rowOff>128322</xdr:rowOff>
    </xdr:from>
    <xdr:to>
      <xdr:col>902</xdr:col>
      <xdr:colOff>78867</xdr:colOff>
      <xdr:row>298</xdr:row>
      <xdr:rowOff>85051</xdr:rowOff>
    </xdr:to>
    <xdr:grpSp>
      <xdr:nvGrpSpPr>
        <xdr:cNvPr id="695" name="グループ化 694">
          <a:extLst>
            <a:ext uri="{FF2B5EF4-FFF2-40B4-BE49-F238E27FC236}">
              <a16:creationId xmlns:a16="http://schemas.microsoft.com/office/drawing/2014/main" id="{5FE79712-9D70-4766-4535-497605F7474F}"/>
            </a:ext>
          </a:extLst>
        </xdr:cNvPr>
        <xdr:cNvGrpSpPr/>
      </xdr:nvGrpSpPr>
      <xdr:grpSpPr>
        <a:xfrm>
          <a:off x="160403032" y="52045922"/>
          <a:ext cx="1169035" cy="1023529"/>
          <a:chOff x="171206882" y="5634990"/>
          <a:chExt cx="1184911" cy="956310"/>
        </a:xfrm>
      </xdr:grpSpPr>
      <xdr:cxnSp macro="">
        <xdr:nvCxnSpPr>
          <xdr:cNvPr id="696" name="直線コネクタ 695">
            <a:extLst>
              <a:ext uri="{FF2B5EF4-FFF2-40B4-BE49-F238E27FC236}">
                <a16:creationId xmlns:a16="http://schemas.microsoft.com/office/drawing/2014/main" id="{4EA31018-8DDE-E448-A6AA-9CB9A1F23DF8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97" name="テキスト ボックス 696">
            <a:extLst>
              <a:ext uri="{FF2B5EF4-FFF2-40B4-BE49-F238E27FC236}">
                <a16:creationId xmlns:a16="http://schemas.microsoft.com/office/drawing/2014/main" id="{743800C2-C1C5-2005-0BC2-13CCEAE21AE0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835</xdr:col>
      <xdr:colOff>12827</xdr:colOff>
      <xdr:row>325</xdr:row>
      <xdr:rowOff>109272</xdr:rowOff>
    </xdr:from>
    <xdr:to>
      <xdr:col>841</xdr:col>
      <xdr:colOff>117602</xdr:colOff>
      <xdr:row>331</xdr:row>
      <xdr:rowOff>66001</xdr:rowOff>
    </xdr:to>
    <xdr:grpSp>
      <xdr:nvGrpSpPr>
        <xdr:cNvPr id="611" name="グループ化 610">
          <a:extLst>
            <a:ext uri="{FF2B5EF4-FFF2-40B4-BE49-F238E27FC236}">
              <a16:creationId xmlns:a16="http://schemas.microsoft.com/office/drawing/2014/main" id="{87EC9AF4-ED64-C485-DB9A-B7BE95CE044E}"/>
            </a:ext>
          </a:extLst>
        </xdr:cNvPr>
        <xdr:cNvGrpSpPr/>
      </xdr:nvGrpSpPr>
      <xdr:grpSpPr>
        <a:xfrm>
          <a:off x="149593427" y="57894272"/>
          <a:ext cx="1171575" cy="1023529"/>
          <a:chOff x="171206882" y="5634990"/>
          <a:chExt cx="1184911" cy="956310"/>
        </a:xfrm>
      </xdr:grpSpPr>
      <xdr:cxnSp macro="">
        <xdr:nvCxnSpPr>
          <xdr:cNvPr id="612" name="直線コネクタ 611">
            <a:extLst>
              <a:ext uri="{FF2B5EF4-FFF2-40B4-BE49-F238E27FC236}">
                <a16:creationId xmlns:a16="http://schemas.microsoft.com/office/drawing/2014/main" id="{A7AAD9D2-E6BC-8576-3C17-99E2B2FF60B4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13" name="テキスト ボックス 612">
            <a:extLst>
              <a:ext uri="{FF2B5EF4-FFF2-40B4-BE49-F238E27FC236}">
                <a16:creationId xmlns:a16="http://schemas.microsoft.com/office/drawing/2014/main" id="{2FB440DB-9F5E-23A9-D778-0415551CD450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865</xdr:col>
      <xdr:colOff>12192</xdr:colOff>
      <xdr:row>325</xdr:row>
      <xdr:rowOff>113082</xdr:rowOff>
    </xdr:from>
    <xdr:to>
      <xdr:col>871</xdr:col>
      <xdr:colOff>113157</xdr:colOff>
      <xdr:row>331</xdr:row>
      <xdr:rowOff>58381</xdr:rowOff>
    </xdr:to>
    <xdr:grpSp>
      <xdr:nvGrpSpPr>
        <xdr:cNvPr id="614" name="グループ化 613">
          <a:extLst>
            <a:ext uri="{FF2B5EF4-FFF2-40B4-BE49-F238E27FC236}">
              <a16:creationId xmlns:a16="http://schemas.microsoft.com/office/drawing/2014/main" id="{1943B848-CC8D-0D0F-5626-644D6F7EC8F3}"/>
            </a:ext>
          </a:extLst>
        </xdr:cNvPr>
        <xdr:cNvGrpSpPr/>
      </xdr:nvGrpSpPr>
      <xdr:grpSpPr>
        <a:xfrm>
          <a:off x="154926792" y="57898082"/>
          <a:ext cx="1167765" cy="1012099"/>
          <a:chOff x="171206882" y="5634990"/>
          <a:chExt cx="1184911" cy="956310"/>
        </a:xfrm>
      </xdr:grpSpPr>
      <xdr:cxnSp macro="">
        <xdr:nvCxnSpPr>
          <xdr:cNvPr id="615" name="直線コネクタ 614">
            <a:extLst>
              <a:ext uri="{FF2B5EF4-FFF2-40B4-BE49-F238E27FC236}">
                <a16:creationId xmlns:a16="http://schemas.microsoft.com/office/drawing/2014/main" id="{B84880BD-A7B7-B613-8D9D-95389756656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16" name="テキスト ボックス 615">
            <a:extLst>
              <a:ext uri="{FF2B5EF4-FFF2-40B4-BE49-F238E27FC236}">
                <a16:creationId xmlns:a16="http://schemas.microsoft.com/office/drawing/2014/main" id="{CCA9A009-BBEC-00E6-F922-2AE02140C93F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895</xdr:col>
      <xdr:colOff>154432</xdr:colOff>
      <xdr:row>325</xdr:row>
      <xdr:rowOff>109272</xdr:rowOff>
    </xdr:from>
    <xdr:to>
      <xdr:col>902</xdr:col>
      <xdr:colOff>78867</xdr:colOff>
      <xdr:row>331</xdr:row>
      <xdr:rowOff>66001</xdr:rowOff>
    </xdr:to>
    <xdr:grpSp>
      <xdr:nvGrpSpPr>
        <xdr:cNvPr id="617" name="グループ化 616">
          <a:extLst>
            <a:ext uri="{FF2B5EF4-FFF2-40B4-BE49-F238E27FC236}">
              <a16:creationId xmlns:a16="http://schemas.microsoft.com/office/drawing/2014/main" id="{17926BAF-2501-9734-CA61-5AF228E4D12E}"/>
            </a:ext>
          </a:extLst>
        </xdr:cNvPr>
        <xdr:cNvGrpSpPr/>
      </xdr:nvGrpSpPr>
      <xdr:grpSpPr>
        <a:xfrm>
          <a:off x="160403032" y="57894272"/>
          <a:ext cx="1169035" cy="1023529"/>
          <a:chOff x="171206882" y="5634990"/>
          <a:chExt cx="1184911" cy="956310"/>
        </a:xfrm>
      </xdr:grpSpPr>
      <xdr:cxnSp macro="">
        <xdr:nvCxnSpPr>
          <xdr:cNvPr id="618" name="直線コネクタ 617">
            <a:extLst>
              <a:ext uri="{FF2B5EF4-FFF2-40B4-BE49-F238E27FC236}">
                <a16:creationId xmlns:a16="http://schemas.microsoft.com/office/drawing/2014/main" id="{3A5AF50D-DD55-2865-B7C7-BFFDC2408BAA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19" name="テキスト ボックス 618">
            <a:extLst>
              <a:ext uri="{FF2B5EF4-FFF2-40B4-BE49-F238E27FC236}">
                <a16:creationId xmlns:a16="http://schemas.microsoft.com/office/drawing/2014/main" id="{D0BE579A-68F6-5C17-3008-CC66C27587CF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835</xdr:col>
      <xdr:colOff>12827</xdr:colOff>
      <xdr:row>358</xdr:row>
      <xdr:rowOff>166422</xdr:rowOff>
    </xdr:from>
    <xdr:to>
      <xdr:col>841</xdr:col>
      <xdr:colOff>117602</xdr:colOff>
      <xdr:row>364</xdr:row>
      <xdr:rowOff>123151</xdr:rowOff>
    </xdr:to>
    <xdr:grpSp>
      <xdr:nvGrpSpPr>
        <xdr:cNvPr id="620" name="グループ化 619">
          <a:extLst>
            <a:ext uri="{FF2B5EF4-FFF2-40B4-BE49-F238E27FC236}">
              <a16:creationId xmlns:a16="http://schemas.microsoft.com/office/drawing/2014/main" id="{C7853C54-AD3D-D66F-7478-2A28175D777F}"/>
            </a:ext>
          </a:extLst>
        </xdr:cNvPr>
        <xdr:cNvGrpSpPr/>
      </xdr:nvGrpSpPr>
      <xdr:grpSpPr>
        <a:xfrm>
          <a:off x="149593427" y="63818822"/>
          <a:ext cx="1171575" cy="1023529"/>
          <a:chOff x="171206882" y="5634990"/>
          <a:chExt cx="1184911" cy="956310"/>
        </a:xfrm>
      </xdr:grpSpPr>
      <xdr:cxnSp macro="">
        <xdr:nvCxnSpPr>
          <xdr:cNvPr id="621" name="直線コネクタ 620">
            <a:extLst>
              <a:ext uri="{FF2B5EF4-FFF2-40B4-BE49-F238E27FC236}">
                <a16:creationId xmlns:a16="http://schemas.microsoft.com/office/drawing/2014/main" id="{C5281668-C122-9FAB-CA7A-1F2E3028EC4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22" name="テキスト ボックス 621">
            <a:extLst>
              <a:ext uri="{FF2B5EF4-FFF2-40B4-BE49-F238E27FC236}">
                <a16:creationId xmlns:a16="http://schemas.microsoft.com/office/drawing/2014/main" id="{D118A15D-7EB0-74DC-AD7B-B2F0DC5438DC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865</xdr:col>
      <xdr:colOff>12192</xdr:colOff>
      <xdr:row>358</xdr:row>
      <xdr:rowOff>170232</xdr:rowOff>
    </xdr:from>
    <xdr:to>
      <xdr:col>871</xdr:col>
      <xdr:colOff>113157</xdr:colOff>
      <xdr:row>364</xdr:row>
      <xdr:rowOff>115531</xdr:rowOff>
    </xdr:to>
    <xdr:grpSp>
      <xdr:nvGrpSpPr>
        <xdr:cNvPr id="623" name="グループ化 622">
          <a:extLst>
            <a:ext uri="{FF2B5EF4-FFF2-40B4-BE49-F238E27FC236}">
              <a16:creationId xmlns:a16="http://schemas.microsoft.com/office/drawing/2014/main" id="{544002C2-7753-8BDC-B52F-8AA725E37D2C}"/>
            </a:ext>
          </a:extLst>
        </xdr:cNvPr>
        <xdr:cNvGrpSpPr/>
      </xdr:nvGrpSpPr>
      <xdr:grpSpPr>
        <a:xfrm>
          <a:off x="154926792" y="63822632"/>
          <a:ext cx="1167765" cy="1012099"/>
          <a:chOff x="171206882" y="5634990"/>
          <a:chExt cx="1184911" cy="956310"/>
        </a:xfrm>
      </xdr:grpSpPr>
      <xdr:cxnSp macro="">
        <xdr:nvCxnSpPr>
          <xdr:cNvPr id="624" name="直線コネクタ 623">
            <a:extLst>
              <a:ext uri="{FF2B5EF4-FFF2-40B4-BE49-F238E27FC236}">
                <a16:creationId xmlns:a16="http://schemas.microsoft.com/office/drawing/2014/main" id="{40BB36D0-CC8A-C92F-FD60-0B7FFC1C0C92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25" name="テキスト ボックス 624">
            <a:extLst>
              <a:ext uri="{FF2B5EF4-FFF2-40B4-BE49-F238E27FC236}">
                <a16:creationId xmlns:a16="http://schemas.microsoft.com/office/drawing/2014/main" id="{8110CC5B-AABA-2CDD-54E6-78424550F2A4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5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895</xdr:col>
      <xdr:colOff>154432</xdr:colOff>
      <xdr:row>358</xdr:row>
      <xdr:rowOff>166422</xdr:rowOff>
    </xdr:from>
    <xdr:to>
      <xdr:col>902</xdr:col>
      <xdr:colOff>78867</xdr:colOff>
      <xdr:row>364</xdr:row>
      <xdr:rowOff>123151</xdr:rowOff>
    </xdr:to>
    <xdr:grpSp>
      <xdr:nvGrpSpPr>
        <xdr:cNvPr id="626" name="グループ化 625">
          <a:extLst>
            <a:ext uri="{FF2B5EF4-FFF2-40B4-BE49-F238E27FC236}">
              <a16:creationId xmlns:a16="http://schemas.microsoft.com/office/drawing/2014/main" id="{F74231B3-3A3F-333A-E406-FD0496B9DF02}"/>
            </a:ext>
          </a:extLst>
        </xdr:cNvPr>
        <xdr:cNvGrpSpPr/>
      </xdr:nvGrpSpPr>
      <xdr:grpSpPr>
        <a:xfrm>
          <a:off x="160403032" y="63818822"/>
          <a:ext cx="1169035" cy="1023529"/>
          <a:chOff x="171206882" y="5634990"/>
          <a:chExt cx="1184911" cy="956310"/>
        </a:xfrm>
      </xdr:grpSpPr>
      <xdr:cxnSp macro="">
        <xdr:nvCxnSpPr>
          <xdr:cNvPr id="627" name="直線コネクタ 626">
            <a:extLst>
              <a:ext uri="{FF2B5EF4-FFF2-40B4-BE49-F238E27FC236}">
                <a16:creationId xmlns:a16="http://schemas.microsoft.com/office/drawing/2014/main" id="{099D9C56-3F12-2674-305B-2F66EDD2CBE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28" name="テキスト ボックス 627">
            <a:extLst>
              <a:ext uri="{FF2B5EF4-FFF2-40B4-BE49-F238E27FC236}">
                <a16:creationId xmlns:a16="http://schemas.microsoft.com/office/drawing/2014/main" id="{CFC7A840-4B16-1074-11C1-AAE868F43F39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6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927</xdr:col>
      <xdr:colOff>61722</xdr:colOff>
      <xdr:row>33</xdr:row>
      <xdr:rowOff>18869</xdr:rowOff>
    </xdr:from>
    <xdr:to>
      <xdr:col>933</xdr:col>
      <xdr:colOff>149987</xdr:colOff>
      <xdr:row>38</xdr:row>
      <xdr:rowOff>129903</xdr:rowOff>
    </xdr:to>
    <xdr:grpSp>
      <xdr:nvGrpSpPr>
        <xdr:cNvPr id="629" name="グループ化 628">
          <a:extLst>
            <a:ext uri="{FF2B5EF4-FFF2-40B4-BE49-F238E27FC236}">
              <a16:creationId xmlns:a16="http://schemas.microsoft.com/office/drawing/2014/main" id="{514D40AF-1708-E2F6-0347-25D36BEFCC16}"/>
            </a:ext>
          </a:extLst>
        </xdr:cNvPr>
        <xdr:cNvGrpSpPr/>
      </xdr:nvGrpSpPr>
      <xdr:grpSpPr>
        <a:xfrm>
          <a:off x="165999922" y="5886269"/>
          <a:ext cx="1155065" cy="1000034"/>
          <a:chOff x="171206882" y="5634990"/>
          <a:chExt cx="1184911" cy="956310"/>
        </a:xfrm>
      </xdr:grpSpPr>
      <xdr:cxnSp macro="">
        <xdr:nvCxnSpPr>
          <xdr:cNvPr id="630" name="直線コネクタ 629">
            <a:extLst>
              <a:ext uri="{FF2B5EF4-FFF2-40B4-BE49-F238E27FC236}">
                <a16:creationId xmlns:a16="http://schemas.microsoft.com/office/drawing/2014/main" id="{6DB41190-D342-1D4C-F8F2-50D2CD4602D2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31" name="テキスト ボックス 630">
            <a:extLst>
              <a:ext uri="{FF2B5EF4-FFF2-40B4-BE49-F238E27FC236}">
                <a16:creationId xmlns:a16="http://schemas.microsoft.com/office/drawing/2014/main" id="{41118169-9413-6F0C-5614-8A8338D03DF3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958</xdr:col>
      <xdr:colOff>42672</xdr:colOff>
      <xdr:row>33</xdr:row>
      <xdr:rowOff>18869</xdr:rowOff>
    </xdr:from>
    <xdr:to>
      <xdr:col>964</xdr:col>
      <xdr:colOff>130937</xdr:colOff>
      <xdr:row>38</xdr:row>
      <xdr:rowOff>129903</xdr:rowOff>
    </xdr:to>
    <xdr:grpSp>
      <xdr:nvGrpSpPr>
        <xdr:cNvPr id="632" name="グループ化 631">
          <a:extLst>
            <a:ext uri="{FF2B5EF4-FFF2-40B4-BE49-F238E27FC236}">
              <a16:creationId xmlns:a16="http://schemas.microsoft.com/office/drawing/2014/main" id="{34A3F0EE-145A-E14E-4937-EFF584084EF9}"/>
            </a:ext>
          </a:extLst>
        </xdr:cNvPr>
        <xdr:cNvGrpSpPr/>
      </xdr:nvGrpSpPr>
      <xdr:grpSpPr>
        <a:xfrm>
          <a:off x="171492672" y="5886269"/>
          <a:ext cx="1155065" cy="1000034"/>
          <a:chOff x="171206882" y="5634990"/>
          <a:chExt cx="1184911" cy="956310"/>
        </a:xfrm>
      </xdr:grpSpPr>
      <xdr:cxnSp macro="">
        <xdr:nvCxnSpPr>
          <xdr:cNvPr id="633" name="直線コネクタ 632">
            <a:extLst>
              <a:ext uri="{FF2B5EF4-FFF2-40B4-BE49-F238E27FC236}">
                <a16:creationId xmlns:a16="http://schemas.microsoft.com/office/drawing/2014/main" id="{305C8B90-F7CE-1EE3-2C9F-6331BED5E0C8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34" name="テキスト ボックス 633">
            <a:extLst>
              <a:ext uri="{FF2B5EF4-FFF2-40B4-BE49-F238E27FC236}">
                <a16:creationId xmlns:a16="http://schemas.microsoft.com/office/drawing/2014/main" id="{4BD8A531-BE06-6A09-108E-85E6333064C2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989</xdr:col>
      <xdr:colOff>4572</xdr:colOff>
      <xdr:row>33</xdr:row>
      <xdr:rowOff>18869</xdr:rowOff>
    </xdr:from>
    <xdr:to>
      <xdr:col>995</xdr:col>
      <xdr:colOff>92837</xdr:colOff>
      <xdr:row>38</xdr:row>
      <xdr:rowOff>129903</xdr:rowOff>
    </xdr:to>
    <xdr:grpSp>
      <xdr:nvGrpSpPr>
        <xdr:cNvPr id="635" name="グループ化 634">
          <a:extLst>
            <a:ext uri="{FF2B5EF4-FFF2-40B4-BE49-F238E27FC236}">
              <a16:creationId xmlns:a16="http://schemas.microsoft.com/office/drawing/2014/main" id="{AF6F084E-B2AB-7F9C-B10A-A1893FB753A5}"/>
            </a:ext>
          </a:extLst>
        </xdr:cNvPr>
        <xdr:cNvGrpSpPr/>
      </xdr:nvGrpSpPr>
      <xdr:grpSpPr>
        <a:xfrm>
          <a:off x="176966372" y="5886269"/>
          <a:ext cx="1155065" cy="1000034"/>
          <a:chOff x="171206882" y="5634990"/>
          <a:chExt cx="1184911" cy="956310"/>
        </a:xfrm>
      </xdr:grpSpPr>
      <xdr:cxnSp macro="">
        <xdr:nvCxnSpPr>
          <xdr:cNvPr id="636" name="直線コネクタ 635">
            <a:extLst>
              <a:ext uri="{FF2B5EF4-FFF2-40B4-BE49-F238E27FC236}">
                <a16:creationId xmlns:a16="http://schemas.microsoft.com/office/drawing/2014/main" id="{B1D78F48-79AE-6A93-8151-A99DC31A3D1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37" name="テキスト ボックス 636">
            <a:extLst>
              <a:ext uri="{FF2B5EF4-FFF2-40B4-BE49-F238E27FC236}">
                <a16:creationId xmlns:a16="http://schemas.microsoft.com/office/drawing/2014/main" id="{B9ACE0A5-F20F-4CA6-D6B3-68D9CF57E407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927</xdr:col>
      <xdr:colOff>61722</xdr:colOff>
      <xdr:row>69</xdr:row>
      <xdr:rowOff>3629</xdr:rowOff>
    </xdr:from>
    <xdr:to>
      <xdr:col>933</xdr:col>
      <xdr:colOff>149987</xdr:colOff>
      <xdr:row>74</xdr:row>
      <xdr:rowOff>114663</xdr:rowOff>
    </xdr:to>
    <xdr:grpSp>
      <xdr:nvGrpSpPr>
        <xdr:cNvPr id="638" name="グループ化 637">
          <a:extLst>
            <a:ext uri="{FF2B5EF4-FFF2-40B4-BE49-F238E27FC236}">
              <a16:creationId xmlns:a16="http://schemas.microsoft.com/office/drawing/2014/main" id="{4CFEA450-7F67-3F7D-7FBB-4731BA8A15A4}"/>
            </a:ext>
          </a:extLst>
        </xdr:cNvPr>
        <xdr:cNvGrpSpPr/>
      </xdr:nvGrpSpPr>
      <xdr:grpSpPr>
        <a:xfrm>
          <a:off x="165999922" y="12271829"/>
          <a:ext cx="1155065" cy="1000034"/>
          <a:chOff x="171206882" y="5634990"/>
          <a:chExt cx="1184911" cy="956310"/>
        </a:xfrm>
      </xdr:grpSpPr>
      <xdr:cxnSp macro="">
        <xdr:nvCxnSpPr>
          <xdr:cNvPr id="698" name="直線コネクタ 697">
            <a:extLst>
              <a:ext uri="{FF2B5EF4-FFF2-40B4-BE49-F238E27FC236}">
                <a16:creationId xmlns:a16="http://schemas.microsoft.com/office/drawing/2014/main" id="{41D576C0-FDE3-7022-741D-DB68CAD180A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99" name="テキスト ボックス 698">
            <a:extLst>
              <a:ext uri="{FF2B5EF4-FFF2-40B4-BE49-F238E27FC236}">
                <a16:creationId xmlns:a16="http://schemas.microsoft.com/office/drawing/2014/main" id="{0FE8FD63-A2A3-1CC8-0897-F53BA34D4DAE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958</xdr:col>
      <xdr:colOff>42672</xdr:colOff>
      <xdr:row>69</xdr:row>
      <xdr:rowOff>3629</xdr:rowOff>
    </xdr:from>
    <xdr:to>
      <xdr:col>964</xdr:col>
      <xdr:colOff>130937</xdr:colOff>
      <xdr:row>74</xdr:row>
      <xdr:rowOff>114663</xdr:rowOff>
    </xdr:to>
    <xdr:grpSp>
      <xdr:nvGrpSpPr>
        <xdr:cNvPr id="700" name="グループ化 699">
          <a:extLst>
            <a:ext uri="{FF2B5EF4-FFF2-40B4-BE49-F238E27FC236}">
              <a16:creationId xmlns:a16="http://schemas.microsoft.com/office/drawing/2014/main" id="{AF55CF68-20BC-ED50-C843-26D8369250EF}"/>
            </a:ext>
          </a:extLst>
        </xdr:cNvPr>
        <xdr:cNvGrpSpPr/>
      </xdr:nvGrpSpPr>
      <xdr:grpSpPr>
        <a:xfrm>
          <a:off x="171492672" y="12271829"/>
          <a:ext cx="1155065" cy="1000034"/>
          <a:chOff x="171206882" y="5634990"/>
          <a:chExt cx="1184911" cy="956310"/>
        </a:xfrm>
      </xdr:grpSpPr>
      <xdr:cxnSp macro="">
        <xdr:nvCxnSpPr>
          <xdr:cNvPr id="701" name="直線コネクタ 700">
            <a:extLst>
              <a:ext uri="{FF2B5EF4-FFF2-40B4-BE49-F238E27FC236}">
                <a16:creationId xmlns:a16="http://schemas.microsoft.com/office/drawing/2014/main" id="{C4245DAE-114F-A4B3-E0F1-7B3E006F86C1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02" name="テキスト ボックス 701">
            <a:extLst>
              <a:ext uri="{FF2B5EF4-FFF2-40B4-BE49-F238E27FC236}">
                <a16:creationId xmlns:a16="http://schemas.microsoft.com/office/drawing/2014/main" id="{6CF291E8-D6F1-97BC-BF5F-DB9E2862F175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989</xdr:col>
      <xdr:colOff>4572</xdr:colOff>
      <xdr:row>69</xdr:row>
      <xdr:rowOff>3629</xdr:rowOff>
    </xdr:from>
    <xdr:to>
      <xdr:col>995</xdr:col>
      <xdr:colOff>92837</xdr:colOff>
      <xdr:row>74</xdr:row>
      <xdr:rowOff>114663</xdr:rowOff>
    </xdr:to>
    <xdr:grpSp>
      <xdr:nvGrpSpPr>
        <xdr:cNvPr id="703" name="グループ化 702">
          <a:extLst>
            <a:ext uri="{FF2B5EF4-FFF2-40B4-BE49-F238E27FC236}">
              <a16:creationId xmlns:a16="http://schemas.microsoft.com/office/drawing/2014/main" id="{DF157EEA-162F-7F55-1722-268747F50B92}"/>
            </a:ext>
          </a:extLst>
        </xdr:cNvPr>
        <xdr:cNvGrpSpPr/>
      </xdr:nvGrpSpPr>
      <xdr:grpSpPr>
        <a:xfrm>
          <a:off x="176966372" y="12271829"/>
          <a:ext cx="1155065" cy="1000034"/>
          <a:chOff x="171206882" y="5634990"/>
          <a:chExt cx="1184911" cy="956310"/>
        </a:xfrm>
      </xdr:grpSpPr>
      <xdr:cxnSp macro="">
        <xdr:nvCxnSpPr>
          <xdr:cNvPr id="704" name="直線コネクタ 703">
            <a:extLst>
              <a:ext uri="{FF2B5EF4-FFF2-40B4-BE49-F238E27FC236}">
                <a16:creationId xmlns:a16="http://schemas.microsoft.com/office/drawing/2014/main" id="{D10A1667-96E8-6B85-44EC-02EA6BA7C9B5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05" name="テキスト ボックス 704">
            <a:extLst>
              <a:ext uri="{FF2B5EF4-FFF2-40B4-BE49-F238E27FC236}">
                <a16:creationId xmlns:a16="http://schemas.microsoft.com/office/drawing/2014/main" id="{095B372B-090A-481A-28BD-7A997C027B6A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927</xdr:col>
      <xdr:colOff>61722</xdr:colOff>
      <xdr:row>105</xdr:row>
      <xdr:rowOff>18869</xdr:rowOff>
    </xdr:from>
    <xdr:to>
      <xdr:col>933</xdr:col>
      <xdr:colOff>149987</xdr:colOff>
      <xdr:row>110</xdr:row>
      <xdr:rowOff>129903</xdr:rowOff>
    </xdr:to>
    <xdr:grpSp>
      <xdr:nvGrpSpPr>
        <xdr:cNvPr id="706" name="グループ化 705">
          <a:extLst>
            <a:ext uri="{FF2B5EF4-FFF2-40B4-BE49-F238E27FC236}">
              <a16:creationId xmlns:a16="http://schemas.microsoft.com/office/drawing/2014/main" id="{A414BDF4-19F6-7CE9-060A-093763259C24}"/>
            </a:ext>
          </a:extLst>
        </xdr:cNvPr>
        <xdr:cNvGrpSpPr/>
      </xdr:nvGrpSpPr>
      <xdr:grpSpPr>
        <a:xfrm>
          <a:off x="165999922" y="18687869"/>
          <a:ext cx="1155065" cy="1000034"/>
          <a:chOff x="171206882" y="5634990"/>
          <a:chExt cx="1184911" cy="956310"/>
        </a:xfrm>
      </xdr:grpSpPr>
      <xdr:cxnSp macro="">
        <xdr:nvCxnSpPr>
          <xdr:cNvPr id="707" name="直線コネクタ 706">
            <a:extLst>
              <a:ext uri="{FF2B5EF4-FFF2-40B4-BE49-F238E27FC236}">
                <a16:creationId xmlns:a16="http://schemas.microsoft.com/office/drawing/2014/main" id="{009C7235-C1BA-29FB-562B-9ED11C675472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08" name="テキスト ボックス 707">
            <a:extLst>
              <a:ext uri="{FF2B5EF4-FFF2-40B4-BE49-F238E27FC236}">
                <a16:creationId xmlns:a16="http://schemas.microsoft.com/office/drawing/2014/main" id="{B35930DD-7E77-0C4F-494B-3FE7E440AE69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958</xdr:col>
      <xdr:colOff>42672</xdr:colOff>
      <xdr:row>105</xdr:row>
      <xdr:rowOff>18869</xdr:rowOff>
    </xdr:from>
    <xdr:to>
      <xdr:col>964</xdr:col>
      <xdr:colOff>130937</xdr:colOff>
      <xdr:row>110</xdr:row>
      <xdr:rowOff>129903</xdr:rowOff>
    </xdr:to>
    <xdr:grpSp>
      <xdr:nvGrpSpPr>
        <xdr:cNvPr id="709" name="グループ化 708">
          <a:extLst>
            <a:ext uri="{FF2B5EF4-FFF2-40B4-BE49-F238E27FC236}">
              <a16:creationId xmlns:a16="http://schemas.microsoft.com/office/drawing/2014/main" id="{E665E281-7656-3A08-89EE-A7BF20F740BC}"/>
            </a:ext>
          </a:extLst>
        </xdr:cNvPr>
        <xdr:cNvGrpSpPr/>
      </xdr:nvGrpSpPr>
      <xdr:grpSpPr>
        <a:xfrm>
          <a:off x="171492672" y="18687869"/>
          <a:ext cx="1155065" cy="1000034"/>
          <a:chOff x="171206882" y="5634990"/>
          <a:chExt cx="1184911" cy="956310"/>
        </a:xfrm>
      </xdr:grpSpPr>
      <xdr:cxnSp macro="">
        <xdr:nvCxnSpPr>
          <xdr:cNvPr id="710" name="直線コネクタ 709">
            <a:extLst>
              <a:ext uri="{FF2B5EF4-FFF2-40B4-BE49-F238E27FC236}">
                <a16:creationId xmlns:a16="http://schemas.microsoft.com/office/drawing/2014/main" id="{220EFB98-892F-03E0-2B66-9824D25D70A3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11" name="テキスト ボックス 710">
            <a:extLst>
              <a:ext uri="{FF2B5EF4-FFF2-40B4-BE49-F238E27FC236}">
                <a16:creationId xmlns:a16="http://schemas.microsoft.com/office/drawing/2014/main" id="{4B9B08E5-01D2-2D9E-5115-1834728445F9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989</xdr:col>
      <xdr:colOff>4572</xdr:colOff>
      <xdr:row>105</xdr:row>
      <xdr:rowOff>18869</xdr:rowOff>
    </xdr:from>
    <xdr:to>
      <xdr:col>995</xdr:col>
      <xdr:colOff>92837</xdr:colOff>
      <xdr:row>110</xdr:row>
      <xdr:rowOff>129903</xdr:rowOff>
    </xdr:to>
    <xdr:grpSp>
      <xdr:nvGrpSpPr>
        <xdr:cNvPr id="712" name="グループ化 711">
          <a:extLst>
            <a:ext uri="{FF2B5EF4-FFF2-40B4-BE49-F238E27FC236}">
              <a16:creationId xmlns:a16="http://schemas.microsoft.com/office/drawing/2014/main" id="{E846E865-4325-82DF-A153-1C8A84D64698}"/>
            </a:ext>
          </a:extLst>
        </xdr:cNvPr>
        <xdr:cNvGrpSpPr/>
      </xdr:nvGrpSpPr>
      <xdr:grpSpPr>
        <a:xfrm>
          <a:off x="176966372" y="18687869"/>
          <a:ext cx="1155065" cy="1000034"/>
          <a:chOff x="171206882" y="5634990"/>
          <a:chExt cx="1184911" cy="956310"/>
        </a:xfrm>
      </xdr:grpSpPr>
      <xdr:cxnSp macro="">
        <xdr:nvCxnSpPr>
          <xdr:cNvPr id="713" name="直線コネクタ 712">
            <a:extLst>
              <a:ext uri="{FF2B5EF4-FFF2-40B4-BE49-F238E27FC236}">
                <a16:creationId xmlns:a16="http://schemas.microsoft.com/office/drawing/2014/main" id="{B40840EE-2379-D33F-F55A-DE31EF860A6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14" name="テキスト ボックス 713">
            <a:extLst>
              <a:ext uri="{FF2B5EF4-FFF2-40B4-BE49-F238E27FC236}">
                <a16:creationId xmlns:a16="http://schemas.microsoft.com/office/drawing/2014/main" id="{3B7F66C9-D38D-F1F8-4A05-34DF1A1349CC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927</xdr:col>
      <xdr:colOff>137922</xdr:colOff>
      <xdr:row>138</xdr:row>
      <xdr:rowOff>110309</xdr:rowOff>
    </xdr:from>
    <xdr:to>
      <xdr:col>934</xdr:col>
      <xdr:colOff>58547</xdr:colOff>
      <xdr:row>144</xdr:row>
      <xdr:rowOff>53703</xdr:rowOff>
    </xdr:to>
    <xdr:grpSp>
      <xdr:nvGrpSpPr>
        <xdr:cNvPr id="715" name="グループ化 714">
          <a:extLst>
            <a:ext uri="{FF2B5EF4-FFF2-40B4-BE49-F238E27FC236}">
              <a16:creationId xmlns:a16="http://schemas.microsoft.com/office/drawing/2014/main" id="{61F1EB76-0CBB-0465-3C48-86EF94BE9AB9}"/>
            </a:ext>
          </a:extLst>
        </xdr:cNvPr>
        <xdr:cNvGrpSpPr/>
      </xdr:nvGrpSpPr>
      <xdr:grpSpPr>
        <a:xfrm>
          <a:off x="166076122" y="24646709"/>
          <a:ext cx="1165225" cy="1010194"/>
          <a:chOff x="171206882" y="5634990"/>
          <a:chExt cx="1184911" cy="956310"/>
        </a:xfrm>
      </xdr:grpSpPr>
      <xdr:cxnSp macro="">
        <xdr:nvCxnSpPr>
          <xdr:cNvPr id="716" name="直線コネクタ 715">
            <a:extLst>
              <a:ext uri="{FF2B5EF4-FFF2-40B4-BE49-F238E27FC236}">
                <a16:creationId xmlns:a16="http://schemas.microsoft.com/office/drawing/2014/main" id="{EFFF6B71-1702-3D1D-2C4F-FCC4E5E9AFD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17" name="テキスト ボックス 716">
            <a:extLst>
              <a:ext uri="{FF2B5EF4-FFF2-40B4-BE49-F238E27FC236}">
                <a16:creationId xmlns:a16="http://schemas.microsoft.com/office/drawing/2014/main" id="{0002D70F-034B-E4D8-3EE1-2F7F187B967B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958</xdr:col>
      <xdr:colOff>118872</xdr:colOff>
      <xdr:row>138</xdr:row>
      <xdr:rowOff>110309</xdr:rowOff>
    </xdr:from>
    <xdr:to>
      <xdr:col>965</xdr:col>
      <xdr:colOff>39497</xdr:colOff>
      <xdr:row>144</xdr:row>
      <xdr:rowOff>53703</xdr:rowOff>
    </xdr:to>
    <xdr:grpSp>
      <xdr:nvGrpSpPr>
        <xdr:cNvPr id="718" name="グループ化 717">
          <a:extLst>
            <a:ext uri="{FF2B5EF4-FFF2-40B4-BE49-F238E27FC236}">
              <a16:creationId xmlns:a16="http://schemas.microsoft.com/office/drawing/2014/main" id="{F0DD5E20-AE01-2142-3304-380A484A448D}"/>
            </a:ext>
          </a:extLst>
        </xdr:cNvPr>
        <xdr:cNvGrpSpPr/>
      </xdr:nvGrpSpPr>
      <xdr:grpSpPr>
        <a:xfrm>
          <a:off x="171568872" y="24646709"/>
          <a:ext cx="1165225" cy="1010194"/>
          <a:chOff x="171206882" y="5634990"/>
          <a:chExt cx="1184911" cy="956310"/>
        </a:xfrm>
      </xdr:grpSpPr>
      <xdr:cxnSp macro="">
        <xdr:nvCxnSpPr>
          <xdr:cNvPr id="719" name="直線コネクタ 718">
            <a:extLst>
              <a:ext uri="{FF2B5EF4-FFF2-40B4-BE49-F238E27FC236}">
                <a16:creationId xmlns:a16="http://schemas.microsoft.com/office/drawing/2014/main" id="{04A45B85-B02C-914D-840C-9E74B9D3B68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20" name="テキスト ボックス 719">
            <a:extLst>
              <a:ext uri="{FF2B5EF4-FFF2-40B4-BE49-F238E27FC236}">
                <a16:creationId xmlns:a16="http://schemas.microsoft.com/office/drawing/2014/main" id="{E8D64896-4D9D-D064-CE26-8BAB7F8A4075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989</xdr:col>
      <xdr:colOff>80772</xdr:colOff>
      <xdr:row>138</xdr:row>
      <xdr:rowOff>110309</xdr:rowOff>
    </xdr:from>
    <xdr:to>
      <xdr:col>996</xdr:col>
      <xdr:colOff>1397</xdr:colOff>
      <xdr:row>144</xdr:row>
      <xdr:rowOff>53703</xdr:rowOff>
    </xdr:to>
    <xdr:grpSp>
      <xdr:nvGrpSpPr>
        <xdr:cNvPr id="721" name="グループ化 720">
          <a:extLst>
            <a:ext uri="{FF2B5EF4-FFF2-40B4-BE49-F238E27FC236}">
              <a16:creationId xmlns:a16="http://schemas.microsoft.com/office/drawing/2014/main" id="{DC08654F-85E5-26DF-A514-A784DF6C1F9F}"/>
            </a:ext>
          </a:extLst>
        </xdr:cNvPr>
        <xdr:cNvGrpSpPr/>
      </xdr:nvGrpSpPr>
      <xdr:grpSpPr>
        <a:xfrm>
          <a:off x="177042572" y="24646709"/>
          <a:ext cx="1165225" cy="1010194"/>
          <a:chOff x="171206882" y="5634990"/>
          <a:chExt cx="1184911" cy="956310"/>
        </a:xfrm>
      </xdr:grpSpPr>
      <xdr:cxnSp macro="">
        <xdr:nvCxnSpPr>
          <xdr:cNvPr id="855" name="直線コネクタ 854">
            <a:extLst>
              <a:ext uri="{FF2B5EF4-FFF2-40B4-BE49-F238E27FC236}">
                <a16:creationId xmlns:a16="http://schemas.microsoft.com/office/drawing/2014/main" id="{1AE061B0-09DC-6447-BA7A-56AD219387EB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56" name="テキスト ボックス 855">
            <a:extLst>
              <a:ext uri="{FF2B5EF4-FFF2-40B4-BE49-F238E27FC236}">
                <a16:creationId xmlns:a16="http://schemas.microsoft.com/office/drawing/2014/main" id="{D988BDF3-1EB0-6C00-9E85-40F2712D9E57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927</xdr:col>
      <xdr:colOff>137922</xdr:colOff>
      <xdr:row>175</xdr:row>
      <xdr:rowOff>59509</xdr:rowOff>
    </xdr:from>
    <xdr:to>
      <xdr:col>934</xdr:col>
      <xdr:colOff>58547</xdr:colOff>
      <xdr:row>181</xdr:row>
      <xdr:rowOff>2903</xdr:rowOff>
    </xdr:to>
    <xdr:grpSp>
      <xdr:nvGrpSpPr>
        <xdr:cNvPr id="857" name="グループ化 856">
          <a:extLst>
            <a:ext uri="{FF2B5EF4-FFF2-40B4-BE49-F238E27FC236}">
              <a16:creationId xmlns:a16="http://schemas.microsoft.com/office/drawing/2014/main" id="{D175F225-5B71-9D38-2BC9-54F246CF284B}"/>
            </a:ext>
          </a:extLst>
        </xdr:cNvPr>
        <xdr:cNvGrpSpPr/>
      </xdr:nvGrpSpPr>
      <xdr:grpSpPr>
        <a:xfrm>
          <a:off x="166076122" y="31174509"/>
          <a:ext cx="1165225" cy="1010194"/>
          <a:chOff x="171206882" y="5634990"/>
          <a:chExt cx="1184911" cy="956310"/>
        </a:xfrm>
      </xdr:grpSpPr>
      <xdr:cxnSp macro="">
        <xdr:nvCxnSpPr>
          <xdr:cNvPr id="858" name="直線コネクタ 857">
            <a:extLst>
              <a:ext uri="{FF2B5EF4-FFF2-40B4-BE49-F238E27FC236}">
                <a16:creationId xmlns:a16="http://schemas.microsoft.com/office/drawing/2014/main" id="{F799DD7D-5026-E308-6CEF-8565D9E7C5A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59" name="テキスト ボックス 858">
            <a:extLst>
              <a:ext uri="{FF2B5EF4-FFF2-40B4-BE49-F238E27FC236}">
                <a16:creationId xmlns:a16="http://schemas.microsoft.com/office/drawing/2014/main" id="{51292DB9-153C-6EA0-E58C-EB8661A72962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958</xdr:col>
      <xdr:colOff>118872</xdr:colOff>
      <xdr:row>175</xdr:row>
      <xdr:rowOff>59509</xdr:rowOff>
    </xdr:from>
    <xdr:to>
      <xdr:col>965</xdr:col>
      <xdr:colOff>39497</xdr:colOff>
      <xdr:row>181</xdr:row>
      <xdr:rowOff>2903</xdr:rowOff>
    </xdr:to>
    <xdr:grpSp>
      <xdr:nvGrpSpPr>
        <xdr:cNvPr id="860" name="グループ化 859">
          <a:extLst>
            <a:ext uri="{FF2B5EF4-FFF2-40B4-BE49-F238E27FC236}">
              <a16:creationId xmlns:a16="http://schemas.microsoft.com/office/drawing/2014/main" id="{F2662D9D-4BAB-C3CF-1B7A-6ED6B272A61C}"/>
            </a:ext>
          </a:extLst>
        </xdr:cNvPr>
        <xdr:cNvGrpSpPr/>
      </xdr:nvGrpSpPr>
      <xdr:grpSpPr>
        <a:xfrm>
          <a:off x="171568872" y="31174509"/>
          <a:ext cx="1165225" cy="1010194"/>
          <a:chOff x="171206882" y="5634990"/>
          <a:chExt cx="1184911" cy="956310"/>
        </a:xfrm>
      </xdr:grpSpPr>
      <xdr:cxnSp macro="">
        <xdr:nvCxnSpPr>
          <xdr:cNvPr id="861" name="直線コネクタ 860">
            <a:extLst>
              <a:ext uri="{FF2B5EF4-FFF2-40B4-BE49-F238E27FC236}">
                <a16:creationId xmlns:a16="http://schemas.microsoft.com/office/drawing/2014/main" id="{1A91280C-3F77-3822-C710-AC38E2878D15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62" name="テキスト ボックス 861">
            <a:extLst>
              <a:ext uri="{FF2B5EF4-FFF2-40B4-BE49-F238E27FC236}">
                <a16:creationId xmlns:a16="http://schemas.microsoft.com/office/drawing/2014/main" id="{B3E92846-195C-A920-A96F-A1F0D07CAC82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989</xdr:col>
      <xdr:colOff>80772</xdr:colOff>
      <xdr:row>175</xdr:row>
      <xdr:rowOff>59509</xdr:rowOff>
    </xdr:from>
    <xdr:to>
      <xdr:col>996</xdr:col>
      <xdr:colOff>1397</xdr:colOff>
      <xdr:row>181</xdr:row>
      <xdr:rowOff>2903</xdr:rowOff>
    </xdr:to>
    <xdr:grpSp>
      <xdr:nvGrpSpPr>
        <xdr:cNvPr id="863" name="グループ化 862">
          <a:extLst>
            <a:ext uri="{FF2B5EF4-FFF2-40B4-BE49-F238E27FC236}">
              <a16:creationId xmlns:a16="http://schemas.microsoft.com/office/drawing/2014/main" id="{C2343721-69DD-2303-9E32-09B6E170D0F4}"/>
            </a:ext>
          </a:extLst>
        </xdr:cNvPr>
        <xdr:cNvGrpSpPr/>
      </xdr:nvGrpSpPr>
      <xdr:grpSpPr>
        <a:xfrm>
          <a:off x="177042572" y="31174509"/>
          <a:ext cx="1165225" cy="1010194"/>
          <a:chOff x="171206882" y="5634990"/>
          <a:chExt cx="1184911" cy="956310"/>
        </a:xfrm>
      </xdr:grpSpPr>
      <xdr:cxnSp macro="">
        <xdr:nvCxnSpPr>
          <xdr:cNvPr id="864" name="直線コネクタ 863">
            <a:extLst>
              <a:ext uri="{FF2B5EF4-FFF2-40B4-BE49-F238E27FC236}">
                <a16:creationId xmlns:a16="http://schemas.microsoft.com/office/drawing/2014/main" id="{99CA1127-D2B0-37C5-64B8-B39B1CBC5FF8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65" name="テキスト ボックス 864">
            <a:extLst>
              <a:ext uri="{FF2B5EF4-FFF2-40B4-BE49-F238E27FC236}">
                <a16:creationId xmlns:a16="http://schemas.microsoft.com/office/drawing/2014/main" id="{A6816749-89DE-9810-422D-69C941B22DD8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927</xdr:col>
      <xdr:colOff>137922</xdr:colOff>
      <xdr:row>211</xdr:row>
      <xdr:rowOff>84909</xdr:rowOff>
    </xdr:from>
    <xdr:to>
      <xdr:col>934</xdr:col>
      <xdr:colOff>58547</xdr:colOff>
      <xdr:row>217</xdr:row>
      <xdr:rowOff>28303</xdr:rowOff>
    </xdr:to>
    <xdr:grpSp>
      <xdr:nvGrpSpPr>
        <xdr:cNvPr id="866" name="グループ化 865">
          <a:extLst>
            <a:ext uri="{FF2B5EF4-FFF2-40B4-BE49-F238E27FC236}">
              <a16:creationId xmlns:a16="http://schemas.microsoft.com/office/drawing/2014/main" id="{E24458AC-52A8-756F-13B4-CD898CE41B0E}"/>
            </a:ext>
          </a:extLst>
        </xdr:cNvPr>
        <xdr:cNvGrpSpPr/>
      </xdr:nvGrpSpPr>
      <xdr:grpSpPr>
        <a:xfrm>
          <a:off x="166076122" y="37600709"/>
          <a:ext cx="1165225" cy="1010194"/>
          <a:chOff x="171206882" y="5634990"/>
          <a:chExt cx="1184911" cy="956310"/>
        </a:xfrm>
      </xdr:grpSpPr>
      <xdr:cxnSp macro="">
        <xdr:nvCxnSpPr>
          <xdr:cNvPr id="867" name="直線コネクタ 866">
            <a:extLst>
              <a:ext uri="{FF2B5EF4-FFF2-40B4-BE49-F238E27FC236}">
                <a16:creationId xmlns:a16="http://schemas.microsoft.com/office/drawing/2014/main" id="{F4FC1CA4-FA9E-8179-B67A-77CCC8B428D4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68" name="テキスト ボックス 867">
            <a:extLst>
              <a:ext uri="{FF2B5EF4-FFF2-40B4-BE49-F238E27FC236}">
                <a16:creationId xmlns:a16="http://schemas.microsoft.com/office/drawing/2014/main" id="{80BC7768-080D-E3A3-1658-929F4690AF8C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958</xdr:col>
      <xdr:colOff>118872</xdr:colOff>
      <xdr:row>211</xdr:row>
      <xdr:rowOff>84909</xdr:rowOff>
    </xdr:from>
    <xdr:to>
      <xdr:col>965</xdr:col>
      <xdr:colOff>39497</xdr:colOff>
      <xdr:row>217</xdr:row>
      <xdr:rowOff>28303</xdr:rowOff>
    </xdr:to>
    <xdr:grpSp>
      <xdr:nvGrpSpPr>
        <xdr:cNvPr id="869" name="グループ化 868">
          <a:extLst>
            <a:ext uri="{FF2B5EF4-FFF2-40B4-BE49-F238E27FC236}">
              <a16:creationId xmlns:a16="http://schemas.microsoft.com/office/drawing/2014/main" id="{DDDFDF83-183C-FCEE-41FA-94617E4CE2EB}"/>
            </a:ext>
          </a:extLst>
        </xdr:cNvPr>
        <xdr:cNvGrpSpPr/>
      </xdr:nvGrpSpPr>
      <xdr:grpSpPr>
        <a:xfrm>
          <a:off x="171568872" y="37600709"/>
          <a:ext cx="1165225" cy="1010194"/>
          <a:chOff x="171206882" y="5634990"/>
          <a:chExt cx="1184911" cy="956310"/>
        </a:xfrm>
      </xdr:grpSpPr>
      <xdr:cxnSp macro="">
        <xdr:nvCxnSpPr>
          <xdr:cNvPr id="870" name="直線コネクタ 869">
            <a:extLst>
              <a:ext uri="{FF2B5EF4-FFF2-40B4-BE49-F238E27FC236}">
                <a16:creationId xmlns:a16="http://schemas.microsoft.com/office/drawing/2014/main" id="{69E308B3-3713-A137-4F3A-ED11CF0F3F2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71" name="テキスト ボックス 870">
            <a:extLst>
              <a:ext uri="{FF2B5EF4-FFF2-40B4-BE49-F238E27FC236}">
                <a16:creationId xmlns:a16="http://schemas.microsoft.com/office/drawing/2014/main" id="{26882112-134B-D817-1319-6F96E653332B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989</xdr:col>
      <xdr:colOff>80772</xdr:colOff>
      <xdr:row>211</xdr:row>
      <xdr:rowOff>84909</xdr:rowOff>
    </xdr:from>
    <xdr:to>
      <xdr:col>996</xdr:col>
      <xdr:colOff>1397</xdr:colOff>
      <xdr:row>217</xdr:row>
      <xdr:rowOff>28303</xdr:rowOff>
    </xdr:to>
    <xdr:grpSp>
      <xdr:nvGrpSpPr>
        <xdr:cNvPr id="872" name="グループ化 871">
          <a:extLst>
            <a:ext uri="{FF2B5EF4-FFF2-40B4-BE49-F238E27FC236}">
              <a16:creationId xmlns:a16="http://schemas.microsoft.com/office/drawing/2014/main" id="{1976FEA4-4865-3BBD-97D9-80E49E2789C3}"/>
            </a:ext>
          </a:extLst>
        </xdr:cNvPr>
        <xdr:cNvGrpSpPr/>
      </xdr:nvGrpSpPr>
      <xdr:grpSpPr>
        <a:xfrm>
          <a:off x="177042572" y="37600709"/>
          <a:ext cx="1165225" cy="1010194"/>
          <a:chOff x="171206882" y="5634990"/>
          <a:chExt cx="1184911" cy="956310"/>
        </a:xfrm>
      </xdr:grpSpPr>
      <xdr:cxnSp macro="">
        <xdr:nvCxnSpPr>
          <xdr:cNvPr id="873" name="直線コネクタ 872">
            <a:extLst>
              <a:ext uri="{FF2B5EF4-FFF2-40B4-BE49-F238E27FC236}">
                <a16:creationId xmlns:a16="http://schemas.microsoft.com/office/drawing/2014/main" id="{F6683EA0-CDD0-47E7-C7EE-7F5E333F5CA3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74" name="テキスト ボックス 873">
            <a:extLst>
              <a:ext uri="{FF2B5EF4-FFF2-40B4-BE49-F238E27FC236}">
                <a16:creationId xmlns:a16="http://schemas.microsoft.com/office/drawing/2014/main" id="{0BCA4B51-1744-3717-F879-FD34D72C8ED0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924</xdr:col>
      <xdr:colOff>137922</xdr:colOff>
      <xdr:row>257</xdr:row>
      <xdr:rowOff>110309</xdr:rowOff>
    </xdr:from>
    <xdr:to>
      <xdr:col>931</xdr:col>
      <xdr:colOff>58547</xdr:colOff>
      <xdr:row>263</xdr:row>
      <xdr:rowOff>53703</xdr:rowOff>
    </xdr:to>
    <xdr:grpSp>
      <xdr:nvGrpSpPr>
        <xdr:cNvPr id="878" name="グループ化 877">
          <a:extLst>
            <a:ext uri="{FF2B5EF4-FFF2-40B4-BE49-F238E27FC236}">
              <a16:creationId xmlns:a16="http://schemas.microsoft.com/office/drawing/2014/main" id="{7D10AE22-017D-E7EA-459C-AEEE1A6BBD5B}"/>
            </a:ext>
          </a:extLst>
        </xdr:cNvPr>
        <xdr:cNvGrpSpPr/>
      </xdr:nvGrpSpPr>
      <xdr:grpSpPr>
        <a:xfrm>
          <a:off x="165542722" y="45804909"/>
          <a:ext cx="1165225" cy="1010194"/>
          <a:chOff x="171206882" y="5634990"/>
          <a:chExt cx="1184911" cy="956310"/>
        </a:xfrm>
      </xdr:grpSpPr>
      <xdr:cxnSp macro="">
        <xdr:nvCxnSpPr>
          <xdr:cNvPr id="879" name="直線コネクタ 878">
            <a:extLst>
              <a:ext uri="{FF2B5EF4-FFF2-40B4-BE49-F238E27FC236}">
                <a16:creationId xmlns:a16="http://schemas.microsoft.com/office/drawing/2014/main" id="{4CD2EF16-22E1-3129-20CA-5A78AFAA0321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80" name="テキスト ボックス 879">
            <a:extLst>
              <a:ext uri="{FF2B5EF4-FFF2-40B4-BE49-F238E27FC236}">
                <a16:creationId xmlns:a16="http://schemas.microsoft.com/office/drawing/2014/main" id="{19ACCDD9-4E83-60E0-5450-799CF6529428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955</xdr:col>
      <xdr:colOff>118872</xdr:colOff>
      <xdr:row>257</xdr:row>
      <xdr:rowOff>110309</xdr:rowOff>
    </xdr:from>
    <xdr:to>
      <xdr:col>962</xdr:col>
      <xdr:colOff>39497</xdr:colOff>
      <xdr:row>263</xdr:row>
      <xdr:rowOff>53703</xdr:rowOff>
    </xdr:to>
    <xdr:grpSp>
      <xdr:nvGrpSpPr>
        <xdr:cNvPr id="881" name="グループ化 880">
          <a:extLst>
            <a:ext uri="{FF2B5EF4-FFF2-40B4-BE49-F238E27FC236}">
              <a16:creationId xmlns:a16="http://schemas.microsoft.com/office/drawing/2014/main" id="{047EC20E-4F9A-CEC2-F559-312C3280DD93}"/>
            </a:ext>
          </a:extLst>
        </xdr:cNvPr>
        <xdr:cNvGrpSpPr/>
      </xdr:nvGrpSpPr>
      <xdr:grpSpPr>
        <a:xfrm>
          <a:off x="171035472" y="45804909"/>
          <a:ext cx="1165225" cy="1010194"/>
          <a:chOff x="171206882" y="5634990"/>
          <a:chExt cx="1184911" cy="956310"/>
        </a:xfrm>
      </xdr:grpSpPr>
      <xdr:cxnSp macro="">
        <xdr:nvCxnSpPr>
          <xdr:cNvPr id="882" name="直線コネクタ 881">
            <a:extLst>
              <a:ext uri="{FF2B5EF4-FFF2-40B4-BE49-F238E27FC236}">
                <a16:creationId xmlns:a16="http://schemas.microsoft.com/office/drawing/2014/main" id="{54B526B0-90C8-53CA-1543-122066B9DF58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83" name="テキスト ボックス 882">
            <a:extLst>
              <a:ext uri="{FF2B5EF4-FFF2-40B4-BE49-F238E27FC236}">
                <a16:creationId xmlns:a16="http://schemas.microsoft.com/office/drawing/2014/main" id="{6CA0D33B-5263-B567-6035-810EB1FC9161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986</xdr:col>
      <xdr:colOff>80772</xdr:colOff>
      <xdr:row>257</xdr:row>
      <xdr:rowOff>110309</xdr:rowOff>
    </xdr:from>
    <xdr:to>
      <xdr:col>993</xdr:col>
      <xdr:colOff>1397</xdr:colOff>
      <xdr:row>263</xdr:row>
      <xdr:rowOff>53703</xdr:rowOff>
    </xdr:to>
    <xdr:grpSp>
      <xdr:nvGrpSpPr>
        <xdr:cNvPr id="884" name="グループ化 883">
          <a:extLst>
            <a:ext uri="{FF2B5EF4-FFF2-40B4-BE49-F238E27FC236}">
              <a16:creationId xmlns:a16="http://schemas.microsoft.com/office/drawing/2014/main" id="{1AA7781B-177C-F787-25BD-49E0A1E3C875}"/>
            </a:ext>
          </a:extLst>
        </xdr:cNvPr>
        <xdr:cNvGrpSpPr/>
      </xdr:nvGrpSpPr>
      <xdr:grpSpPr>
        <a:xfrm>
          <a:off x="176509172" y="45804909"/>
          <a:ext cx="1165225" cy="1010194"/>
          <a:chOff x="171206882" y="5634990"/>
          <a:chExt cx="1184911" cy="956310"/>
        </a:xfrm>
      </xdr:grpSpPr>
      <xdr:cxnSp macro="">
        <xdr:nvCxnSpPr>
          <xdr:cNvPr id="885" name="直線コネクタ 884">
            <a:extLst>
              <a:ext uri="{FF2B5EF4-FFF2-40B4-BE49-F238E27FC236}">
                <a16:creationId xmlns:a16="http://schemas.microsoft.com/office/drawing/2014/main" id="{FDA7127A-5F6E-8007-39CD-9CA47F28697B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86" name="テキスト ボックス 885">
            <a:extLst>
              <a:ext uri="{FF2B5EF4-FFF2-40B4-BE49-F238E27FC236}">
                <a16:creationId xmlns:a16="http://schemas.microsoft.com/office/drawing/2014/main" id="{859467A7-67C6-40F5-C32F-6E1B622C2254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926</xdr:col>
      <xdr:colOff>4572</xdr:colOff>
      <xdr:row>293</xdr:row>
      <xdr:rowOff>8709</xdr:rowOff>
    </xdr:from>
    <xdr:to>
      <xdr:col>932</xdr:col>
      <xdr:colOff>96647</xdr:colOff>
      <xdr:row>298</xdr:row>
      <xdr:rowOff>129903</xdr:rowOff>
    </xdr:to>
    <xdr:grpSp>
      <xdr:nvGrpSpPr>
        <xdr:cNvPr id="887" name="グループ化 886">
          <a:extLst>
            <a:ext uri="{FF2B5EF4-FFF2-40B4-BE49-F238E27FC236}">
              <a16:creationId xmlns:a16="http://schemas.microsoft.com/office/drawing/2014/main" id="{3257BEDD-D8D9-2FDA-51DD-FA27467CCEFF}"/>
            </a:ext>
          </a:extLst>
        </xdr:cNvPr>
        <xdr:cNvGrpSpPr/>
      </xdr:nvGrpSpPr>
      <xdr:grpSpPr>
        <a:xfrm>
          <a:off x="165764972" y="52104109"/>
          <a:ext cx="1158875" cy="1010194"/>
          <a:chOff x="171206882" y="5634990"/>
          <a:chExt cx="1184911" cy="956310"/>
        </a:xfrm>
      </xdr:grpSpPr>
      <xdr:cxnSp macro="">
        <xdr:nvCxnSpPr>
          <xdr:cNvPr id="888" name="直線コネクタ 887">
            <a:extLst>
              <a:ext uri="{FF2B5EF4-FFF2-40B4-BE49-F238E27FC236}">
                <a16:creationId xmlns:a16="http://schemas.microsoft.com/office/drawing/2014/main" id="{57E140C7-0419-FE44-0644-9AFC25A04B05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89" name="テキスト ボックス 888">
            <a:extLst>
              <a:ext uri="{FF2B5EF4-FFF2-40B4-BE49-F238E27FC236}">
                <a16:creationId xmlns:a16="http://schemas.microsoft.com/office/drawing/2014/main" id="{8495F737-59F6-4757-DF43-1BAAF886DC8E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956</xdr:col>
      <xdr:colOff>156972</xdr:colOff>
      <xdr:row>293</xdr:row>
      <xdr:rowOff>8709</xdr:rowOff>
    </xdr:from>
    <xdr:to>
      <xdr:col>963</xdr:col>
      <xdr:colOff>77597</xdr:colOff>
      <xdr:row>298</xdr:row>
      <xdr:rowOff>129903</xdr:rowOff>
    </xdr:to>
    <xdr:grpSp>
      <xdr:nvGrpSpPr>
        <xdr:cNvPr id="890" name="グループ化 889">
          <a:extLst>
            <a:ext uri="{FF2B5EF4-FFF2-40B4-BE49-F238E27FC236}">
              <a16:creationId xmlns:a16="http://schemas.microsoft.com/office/drawing/2014/main" id="{502847FF-A89A-4E25-0E67-B6D1EF2D0350}"/>
            </a:ext>
          </a:extLst>
        </xdr:cNvPr>
        <xdr:cNvGrpSpPr/>
      </xdr:nvGrpSpPr>
      <xdr:grpSpPr>
        <a:xfrm>
          <a:off x="171251372" y="52104109"/>
          <a:ext cx="1165225" cy="1010194"/>
          <a:chOff x="171206882" y="5634990"/>
          <a:chExt cx="1184911" cy="956310"/>
        </a:xfrm>
      </xdr:grpSpPr>
      <xdr:cxnSp macro="">
        <xdr:nvCxnSpPr>
          <xdr:cNvPr id="891" name="直線コネクタ 890">
            <a:extLst>
              <a:ext uri="{FF2B5EF4-FFF2-40B4-BE49-F238E27FC236}">
                <a16:creationId xmlns:a16="http://schemas.microsoft.com/office/drawing/2014/main" id="{EC32DA86-72E4-C185-D876-A1EA75C2BE36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92" name="テキスト ボックス 891">
            <a:extLst>
              <a:ext uri="{FF2B5EF4-FFF2-40B4-BE49-F238E27FC236}">
                <a16:creationId xmlns:a16="http://schemas.microsoft.com/office/drawing/2014/main" id="{13736097-6A86-0A11-7549-B78B8AD3F3D0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987</xdr:col>
      <xdr:colOff>118872</xdr:colOff>
      <xdr:row>293</xdr:row>
      <xdr:rowOff>8709</xdr:rowOff>
    </xdr:from>
    <xdr:to>
      <xdr:col>994</xdr:col>
      <xdr:colOff>39497</xdr:colOff>
      <xdr:row>298</xdr:row>
      <xdr:rowOff>129903</xdr:rowOff>
    </xdr:to>
    <xdr:grpSp>
      <xdr:nvGrpSpPr>
        <xdr:cNvPr id="893" name="グループ化 892">
          <a:extLst>
            <a:ext uri="{FF2B5EF4-FFF2-40B4-BE49-F238E27FC236}">
              <a16:creationId xmlns:a16="http://schemas.microsoft.com/office/drawing/2014/main" id="{AC0EA4D4-10EB-53E0-6470-66522B09998E}"/>
            </a:ext>
          </a:extLst>
        </xdr:cNvPr>
        <xdr:cNvGrpSpPr/>
      </xdr:nvGrpSpPr>
      <xdr:grpSpPr>
        <a:xfrm>
          <a:off x="176725072" y="52104109"/>
          <a:ext cx="1165225" cy="1010194"/>
          <a:chOff x="171206882" y="5634990"/>
          <a:chExt cx="1184911" cy="956310"/>
        </a:xfrm>
      </xdr:grpSpPr>
      <xdr:cxnSp macro="">
        <xdr:nvCxnSpPr>
          <xdr:cNvPr id="894" name="直線コネクタ 893">
            <a:extLst>
              <a:ext uri="{FF2B5EF4-FFF2-40B4-BE49-F238E27FC236}">
                <a16:creationId xmlns:a16="http://schemas.microsoft.com/office/drawing/2014/main" id="{5A2E70E4-9F69-4844-B0EA-3BBD8A2B564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95" name="テキスト ボックス 894">
            <a:extLst>
              <a:ext uri="{FF2B5EF4-FFF2-40B4-BE49-F238E27FC236}">
                <a16:creationId xmlns:a16="http://schemas.microsoft.com/office/drawing/2014/main" id="{D09FCCB1-CA21-C2B8-FDBA-8B746A43518E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925</xdr:col>
      <xdr:colOff>156972</xdr:colOff>
      <xdr:row>325</xdr:row>
      <xdr:rowOff>161109</xdr:rowOff>
    </xdr:from>
    <xdr:to>
      <xdr:col>932</xdr:col>
      <xdr:colOff>77597</xdr:colOff>
      <xdr:row>331</xdr:row>
      <xdr:rowOff>104503</xdr:rowOff>
    </xdr:to>
    <xdr:grpSp>
      <xdr:nvGrpSpPr>
        <xdr:cNvPr id="896" name="グループ化 895">
          <a:extLst>
            <a:ext uri="{FF2B5EF4-FFF2-40B4-BE49-F238E27FC236}">
              <a16:creationId xmlns:a16="http://schemas.microsoft.com/office/drawing/2014/main" id="{9948703B-1877-40F6-39B2-698D5CD61429}"/>
            </a:ext>
          </a:extLst>
        </xdr:cNvPr>
        <xdr:cNvGrpSpPr/>
      </xdr:nvGrpSpPr>
      <xdr:grpSpPr>
        <a:xfrm>
          <a:off x="165739572" y="57946109"/>
          <a:ext cx="1165225" cy="1010194"/>
          <a:chOff x="171206882" y="5634990"/>
          <a:chExt cx="1184911" cy="956310"/>
        </a:xfrm>
      </xdr:grpSpPr>
      <xdr:cxnSp macro="">
        <xdr:nvCxnSpPr>
          <xdr:cNvPr id="897" name="直線コネクタ 896">
            <a:extLst>
              <a:ext uri="{FF2B5EF4-FFF2-40B4-BE49-F238E27FC236}">
                <a16:creationId xmlns:a16="http://schemas.microsoft.com/office/drawing/2014/main" id="{9E2E1D72-1374-5C49-4B51-82AD4E43D171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98" name="テキスト ボックス 897">
            <a:extLst>
              <a:ext uri="{FF2B5EF4-FFF2-40B4-BE49-F238E27FC236}">
                <a16:creationId xmlns:a16="http://schemas.microsoft.com/office/drawing/2014/main" id="{9D53D037-2780-2916-50B8-C49593A66C41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956</xdr:col>
      <xdr:colOff>137922</xdr:colOff>
      <xdr:row>325</xdr:row>
      <xdr:rowOff>161109</xdr:rowOff>
    </xdr:from>
    <xdr:to>
      <xdr:col>963</xdr:col>
      <xdr:colOff>58547</xdr:colOff>
      <xdr:row>331</xdr:row>
      <xdr:rowOff>104503</xdr:rowOff>
    </xdr:to>
    <xdr:grpSp>
      <xdr:nvGrpSpPr>
        <xdr:cNvPr id="899" name="グループ化 898">
          <a:extLst>
            <a:ext uri="{FF2B5EF4-FFF2-40B4-BE49-F238E27FC236}">
              <a16:creationId xmlns:a16="http://schemas.microsoft.com/office/drawing/2014/main" id="{3DB868FF-6A06-8E5A-F1CB-C987E481B2F1}"/>
            </a:ext>
          </a:extLst>
        </xdr:cNvPr>
        <xdr:cNvGrpSpPr/>
      </xdr:nvGrpSpPr>
      <xdr:grpSpPr>
        <a:xfrm>
          <a:off x="171232322" y="57946109"/>
          <a:ext cx="1165225" cy="1010194"/>
          <a:chOff x="171206882" y="5634990"/>
          <a:chExt cx="1184911" cy="956310"/>
        </a:xfrm>
      </xdr:grpSpPr>
      <xdr:cxnSp macro="">
        <xdr:nvCxnSpPr>
          <xdr:cNvPr id="900" name="直線コネクタ 899">
            <a:extLst>
              <a:ext uri="{FF2B5EF4-FFF2-40B4-BE49-F238E27FC236}">
                <a16:creationId xmlns:a16="http://schemas.microsoft.com/office/drawing/2014/main" id="{420F3BEA-3E9F-040B-07CF-241E80CE9696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01" name="テキスト ボックス 900">
            <a:extLst>
              <a:ext uri="{FF2B5EF4-FFF2-40B4-BE49-F238E27FC236}">
                <a16:creationId xmlns:a16="http://schemas.microsoft.com/office/drawing/2014/main" id="{4C78B1AE-2B4B-8B74-FAC7-0124C7FADF28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987</xdr:col>
      <xdr:colOff>99822</xdr:colOff>
      <xdr:row>325</xdr:row>
      <xdr:rowOff>161109</xdr:rowOff>
    </xdr:from>
    <xdr:to>
      <xdr:col>994</xdr:col>
      <xdr:colOff>20447</xdr:colOff>
      <xdr:row>331</xdr:row>
      <xdr:rowOff>104503</xdr:rowOff>
    </xdr:to>
    <xdr:grpSp>
      <xdr:nvGrpSpPr>
        <xdr:cNvPr id="902" name="グループ化 901">
          <a:extLst>
            <a:ext uri="{FF2B5EF4-FFF2-40B4-BE49-F238E27FC236}">
              <a16:creationId xmlns:a16="http://schemas.microsoft.com/office/drawing/2014/main" id="{8D62975A-2120-2E5E-D1DB-B987372B108C}"/>
            </a:ext>
          </a:extLst>
        </xdr:cNvPr>
        <xdr:cNvGrpSpPr/>
      </xdr:nvGrpSpPr>
      <xdr:grpSpPr>
        <a:xfrm>
          <a:off x="176706022" y="57946109"/>
          <a:ext cx="1165225" cy="1010194"/>
          <a:chOff x="171206882" y="5634990"/>
          <a:chExt cx="1184911" cy="956310"/>
        </a:xfrm>
      </xdr:grpSpPr>
      <xdr:cxnSp macro="">
        <xdr:nvCxnSpPr>
          <xdr:cNvPr id="903" name="直線コネクタ 902">
            <a:extLst>
              <a:ext uri="{FF2B5EF4-FFF2-40B4-BE49-F238E27FC236}">
                <a16:creationId xmlns:a16="http://schemas.microsoft.com/office/drawing/2014/main" id="{D8709CF5-A876-847C-BFFA-722E0C8C8B02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04" name="テキスト ボックス 903">
            <a:extLst>
              <a:ext uri="{FF2B5EF4-FFF2-40B4-BE49-F238E27FC236}">
                <a16:creationId xmlns:a16="http://schemas.microsoft.com/office/drawing/2014/main" id="{1FC88710-C897-39CB-4167-AA38320276F0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925</xdr:col>
      <xdr:colOff>137922</xdr:colOff>
      <xdr:row>358</xdr:row>
      <xdr:rowOff>84909</xdr:rowOff>
    </xdr:from>
    <xdr:to>
      <xdr:col>932</xdr:col>
      <xdr:colOff>58547</xdr:colOff>
      <xdr:row>364</xdr:row>
      <xdr:rowOff>28303</xdr:rowOff>
    </xdr:to>
    <xdr:grpSp>
      <xdr:nvGrpSpPr>
        <xdr:cNvPr id="905" name="グループ化 904">
          <a:extLst>
            <a:ext uri="{FF2B5EF4-FFF2-40B4-BE49-F238E27FC236}">
              <a16:creationId xmlns:a16="http://schemas.microsoft.com/office/drawing/2014/main" id="{A71A74A9-AEA6-C605-2538-1D148DC976BB}"/>
            </a:ext>
          </a:extLst>
        </xdr:cNvPr>
        <xdr:cNvGrpSpPr/>
      </xdr:nvGrpSpPr>
      <xdr:grpSpPr>
        <a:xfrm>
          <a:off x="165720522" y="63737309"/>
          <a:ext cx="1165225" cy="1010194"/>
          <a:chOff x="171206882" y="5634990"/>
          <a:chExt cx="1184911" cy="956310"/>
        </a:xfrm>
      </xdr:grpSpPr>
      <xdr:cxnSp macro="">
        <xdr:nvCxnSpPr>
          <xdr:cNvPr id="906" name="直線コネクタ 905">
            <a:extLst>
              <a:ext uri="{FF2B5EF4-FFF2-40B4-BE49-F238E27FC236}">
                <a16:creationId xmlns:a16="http://schemas.microsoft.com/office/drawing/2014/main" id="{A48CBE95-263B-2D32-2008-C64441ABCFA8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07" name="テキスト ボックス 906">
            <a:extLst>
              <a:ext uri="{FF2B5EF4-FFF2-40B4-BE49-F238E27FC236}">
                <a16:creationId xmlns:a16="http://schemas.microsoft.com/office/drawing/2014/main" id="{D4303988-CA22-25FD-B625-D9387139ED6D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7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956</xdr:col>
      <xdr:colOff>118872</xdr:colOff>
      <xdr:row>358</xdr:row>
      <xdr:rowOff>84909</xdr:rowOff>
    </xdr:from>
    <xdr:to>
      <xdr:col>963</xdr:col>
      <xdr:colOff>39497</xdr:colOff>
      <xdr:row>364</xdr:row>
      <xdr:rowOff>28303</xdr:rowOff>
    </xdr:to>
    <xdr:grpSp>
      <xdr:nvGrpSpPr>
        <xdr:cNvPr id="908" name="グループ化 907">
          <a:extLst>
            <a:ext uri="{FF2B5EF4-FFF2-40B4-BE49-F238E27FC236}">
              <a16:creationId xmlns:a16="http://schemas.microsoft.com/office/drawing/2014/main" id="{2D6D198D-74CD-ACA4-97B7-2A20F7F33F5D}"/>
            </a:ext>
          </a:extLst>
        </xdr:cNvPr>
        <xdr:cNvGrpSpPr/>
      </xdr:nvGrpSpPr>
      <xdr:grpSpPr>
        <a:xfrm>
          <a:off x="171213272" y="63737309"/>
          <a:ext cx="1165225" cy="1010194"/>
          <a:chOff x="171206882" y="5634990"/>
          <a:chExt cx="1184911" cy="956310"/>
        </a:xfrm>
      </xdr:grpSpPr>
      <xdr:cxnSp macro="">
        <xdr:nvCxnSpPr>
          <xdr:cNvPr id="909" name="直線コネクタ 908">
            <a:extLst>
              <a:ext uri="{FF2B5EF4-FFF2-40B4-BE49-F238E27FC236}">
                <a16:creationId xmlns:a16="http://schemas.microsoft.com/office/drawing/2014/main" id="{A291E871-0FF7-ECF0-351C-20CD0B6678B2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10" name="テキスト ボックス 909">
            <a:extLst>
              <a:ext uri="{FF2B5EF4-FFF2-40B4-BE49-F238E27FC236}">
                <a16:creationId xmlns:a16="http://schemas.microsoft.com/office/drawing/2014/main" id="{AFC2637D-6263-A22B-74E9-7C85C58C1144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8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987</xdr:col>
      <xdr:colOff>118872</xdr:colOff>
      <xdr:row>358</xdr:row>
      <xdr:rowOff>161109</xdr:rowOff>
    </xdr:from>
    <xdr:to>
      <xdr:col>994</xdr:col>
      <xdr:colOff>39497</xdr:colOff>
      <xdr:row>364</xdr:row>
      <xdr:rowOff>104503</xdr:rowOff>
    </xdr:to>
    <xdr:grpSp>
      <xdr:nvGrpSpPr>
        <xdr:cNvPr id="911" name="グループ化 910">
          <a:extLst>
            <a:ext uri="{FF2B5EF4-FFF2-40B4-BE49-F238E27FC236}">
              <a16:creationId xmlns:a16="http://schemas.microsoft.com/office/drawing/2014/main" id="{3C28C2EA-ECD8-E4B9-9717-77285A98E56A}"/>
            </a:ext>
          </a:extLst>
        </xdr:cNvPr>
        <xdr:cNvGrpSpPr/>
      </xdr:nvGrpSpPr>
      <xdr:grpSpPr>
        <a:xfrm>
          <a:off x="176725072" y="63813509"/>
          <a:ext cx="1165225" cy="1010194"/>
          <a:chOff x="171206882" y="5634990"/>
          <a:chExt cx="1184911" cy="956310"/>
        </a:xfrm>
      </xdr:grpSpPr>
      <xdr:cxnSp macro="">
        <xdr:nvCxnSpPr>
          <xdr:cNvPr id="912" name="直線コネクタ 911">
            <a:extLst>
              <a:ext uri="{FF2B5EF4-FFF2-40B4-BE49-F238E27FC236}">
                <a16:creationId xmlns:a16="http://schemas.microsoft.com/office/drawing/2014/main" id="{BB76750A-032C-171E-6747-378D49E8355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13" name="テキスト ボックス 912">
            <a:extLst>
              <a:ext uri="{FF2B5EF4-FFF2-40B4-BE49-F238E27FC236}">
                <a16:creationId xmlns:a16="http://schemas.microsoft.com/office/drawing/2014/main" id="{F7AC3C27-F9B2-ED33-AEBE-EFB09FF7A0D2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9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1099</xdr:col>
      <xdr:colOff>97790</xdr:colOff>
      <xdr:row>15</xdr:row>
      <xdr:rowOff>64770</xdr:rowOff>
    </xdr:from>
    <xdr:to>
      <xdr:col>1111</xdr:col>
      <xdr:colOff>137160</xdr:colOff>
      <xdr:row>18</xdr:row>
      <xdr:rowOff>58420</xdr:rowOff>
    </xdr:to>
    <xdr:sp macro="" textlink="">
      <xdr:nvSpPr>
        <xdr:cNvPr id="875" name="テキスト ボックス 874">
          <a:extLst>
            <a:ext uri="{FF2B5EF4-FFF2-40B4-BE49-F238E27FC236}">
              <a16:creationId xmlns:a16="http://schemas.microsoft.com/office/drawing/2014/main" id="{B9EAAA0C-5AC0-57AA-7539-A969044FD97C}"/>
            </a:ext>
          </a:extLst>
        </xdr:cNvPr>
        <xdr:cNvSpPr txBox="1"/>
      </xdr:nvSpPr>
      <xdr:spPr>
        <a:xfrm>
          <a:off x="189702440" y="2636520"/>
          <a:ext cx="2096770" cy="508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定時ペース</a:t>
          </a:r>
        </a:p>
      </xdr:txBody>
    </xdr:sp>
    <xdr:clientData/>
  </xdr:twoCellAnchor>
  <xdr:twoCellAnchor>
    <xdr:from>
      <xdr:col>1098</xdr:col>
      <xdr:colOff>55880</xdr:colOff>
      <xdr:row>11</xdr:row>
      <xdr:rowOff>58420</xdr:rowOff>
    </xdr:from>
    <xdr:to>
      <xdr:col>1113</xdr:col>
      <xdr:colOff>168910</xdr:colOff>
      <xdr:row>14</xdr:row>
      <xdr:rowOff>58420</xdr:rowOff>
    </xdr:to>
    <xdr:sp macro="" textlink="">
      <xdr:nvSpPr>
        <xdr:cNvPr id="876" name="テキスト ボックス 875">
          <a:extLst>
            <a:ext uri="{FF2B5EF4-FFF2-40B4-BE49-F238E27FC236}">
              <a16:creationId xmlns:a16="http://schemas.microsoft.com/office/drawing/2014/main" id="{A9949F1A-9AF1-966A-7A54-71D8C1C409F0}"/>
            </a:ext>
          </a:extLst>
        </xdr:cNvPr>
        <xdr:cNvSpPr txBox="1"/>
      </xdr:nvSpPr>
      <xdr:spPr>
        <a:xfrm>
          <a:off x="189489080" y="1944370"/>
          <a:ext cx="2684780" cy="514350"/>
        </a:xfrm>
        <a:prstGeom prst="rect">
          <a:avLst/>
        </a:prstGeom>
        <a:solidFill>
          <a:srgbClr val="FFCCFF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２</a:t>
          </a:r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H</a:t>
          </a:r>
          <a:r>
            <a:rPr kumimoji="1" lang="ja-JP" altLang="en-US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残業ペース</a:t>
          </a:r>
        </a:p>
      </xdr:txBody>
    </xdr:sp>
    <xdr:clientData/>
  </xdr:twoCellAnchor>
  <xdr:twoCellAnchor>
    <xdr:from>
      <xdr:col>1098</xdr:col>
      <xdr:colOff>58420</xdr:colOff>
      <xdr:row>7</xdr:row>
      <xdr:rowOff>17780</xdr:rowOff>
    </xdr:from>
    <xdr:to>
      <xdr:col>1113</xdr:col>
      <xdr:colOff>58420</xdr:colOff>
      <xdr:row>10</xdr:row>
      <xdr:rowOff>93980</xdr:rowOff>
    </xdr:to>
    <xdr:sp macro="" textlink="">
      <xdr:nvSpPr>
        <xdr:cNvPr id="877" name="テキスト ボックス 876">
          <a:extLst>
            <a:ext uri="{FF2B5EF4-FFF2-40B4-BE49-F238E27FC236}">
              <a16:creationId xmlns:a16="http://schemas.microsoft.com/office/drawing/2014/main" id="{E7A0C6E9-3F37-3D8E-1683-BD69DB5248BA}"/>
            </a:ext>
          </a:extLst>
        </xdr:cNvPr>
        <xdr:cNvSpPr txBox="1"/>
      </xdr:nvSpPr>
      <xdr:spPr>
        <a:xfrm>
          <a:off x="189491620" y="1217930"/>
          <a:ext cx="257175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4H</a:t>
          </a:r>
          <a:r>
            <a:rPr kumimoji="1" lang="ja-JP" altLang="en-US" sz="25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残業ペース</a:t>
          </a:r>
        </a:p>
      </xdr:txBody>
    </xdr:sp>
    <xdr:clientData/>
  </xdr:twoCellAnchor>
  <xdr:twoCellAnchor>
    <xdr:from>
      <xdr:col>1019</xdr:col>
      <xdr:colOff>38227</xdr:colOff>
      <xdr:row>33</xdr:row>
      <xdr:rowOff>22679</xdr:rowOff>
    </xdr:from>
    <xdr:to>
      <xdr:col>1025</xdr:col>
      <xdr:colOff>128397</xdr:colOff>
      <xdr:row>38</xdr:row>
      <xdr:rowOff>133713</xdr:rowOff>
    </xdr:to>
    <xdr:grpSp>
      <xdr:nvGrpSpPr>
        <xdr:cNvPr id="914" name="グループ化 913">
          <a:extLst>
            <a:ext uri="{FF2B5EF4-FFF2-40B4-BE49-F238E27FC236}">
              <a16:creationId xmlns:a16="http://schemas.microsoft.com/office/drawing/2014/main" id="{38B16DB3-8AE7-4B42-4893-B6246BC46082}"/>
            </a:ext>
          </a:extLst>
        </xdr:cNvPr>
        <xdr:cNvGrpSpPr/>
      </xdr:nvGrpSpPr>
      <xdr:grpSpPr>
        <a:xfrm>
          <a:off x="182334027" y="5890079"/>
          <a:ext cx="1156970" cy="1000034"/>
          <a:chOff x="171206882" y="5634990"/>
          <a:chExt cx="1184911" cy="956310"/>
        </a:xfrm>
      </xdr:grpSpPr>
      <xdr:cxnSp macro="">
        <xdr:nvCxnSpPr>
          <xdr:cNvPr id="915" name="直線コネクタ 914">
            <a:extLst>
              <a:ext uri="{FF2B5EF4-FFF2-40B4-BE49-F238E27FC236}">
                <a16:creationId xmlns:a16="http://schemas.microsoft.com/office/drawing/2014/main" id="{BD70752A-C3C1-0A6E-9F4E-9A504DFDDC19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16" name="テキスト ボックス 915">
            <a:extLst>
              <a:ext uri="{FF2B5EF4-FFF2-40B4-BE49-F238E27FC236}">
                <a16:creationId xmlns:a16="http://schemas.microsoft.com/office/drawing/2014/main" id="{CBE245F4-1B69-FAF1-D93F-081E0E1B56F3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1050</xdr:col>
      <xdr:colOff>22352</xdr:colOff>
      <xdr:row>33</xdr:row>
      <xdr:rowOff>18869</xdr:rowOff>
    </xdr:from>
    <xdr:to>
      <xdr:col>1056</xdr:col>
      <xdr:colOff>116332</xdr:colOff>
      <xdr:row>38</xdr:row>
      <xdr:rowOff>129903</xdr:rowOff>
    </xdr:to>
    <xdr:grpSp>
      <xdr:nvGrpSpPr>
        <xdr:cNvPr id="917" name="グループ化 916">
          <a:extLst>
            <a:ext uri="{FF2B5EF4-FFF2-40B4-BE49-F238E27FC236}">
              <a16:creationId xmlns:a16="http://schemas.microsoft.com/office/drawing/2014/main" id="{2A19BD94-AE97-66BB-FBC9-03063D269385}"/>
            </a:ext>
          </a:extLst>
        </xdr:cNvPr>
        <xdr:cNvGrpSpPr/>
      </xdr:nvGrpSpPr>
      <xdr:grpSpPr>
        <a:xfrm>
          <a:off x="187829952" y="5886269"/>
          <a:ext cx="1160780" cy="1000034"/>
          <a:chOff x="171206882" y="5634990"/>
          <a:chExt cx="1184911" cy="956310"/>
        </a:xfrm>
      </xdr:grpSpPr>
      <xdr:cxnSp macro="">
        <xdr:nvCxnSpPr>
          <xdr:cNvPr id="918" name="直線コネクタ 917">
            <a:extLst>
              <a:ext uri="{FF2B5EF4-FFF2-40B4-BE49-F238E27FC236}">
                <a16:creationId xmlns:a16="http://schemas.microsoft.com/office/drawing/2014/main" id="{722E7AB9-4DBE-A2DE-B7C7-2FE4D4CFB6F3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19" name="テキスト ボックス 918">
            <a:extLst>
              <a:ext uri="{FF2B5EF4-FFF2-40B4-BE49-F238E27FC236}">
                <a16:creationId xmlns:a16="http://schemas.microsoft.com/office/drawing/2014/main" id="{08129311-A8A4-38FA-73FA-B2C9E6964A31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1079</xdr:col>
      <xdr:colOff>145542</xdr:colOff>
      <xdr:row>33</xdr:row>
      <xdr:rowOff>22679</xdr:rowOff>
    </xdr:from>
    <xdr:to>
      <xdr:col>1086</xdr:col>
      <xdr:colOff>68707</xdr:colOff>
      <xdr:row>38</xdr:row>
      <xdr:rowOff>133713</xdr:rowOff>
    </xdr:to>
    <xdr:grpSp>
      <xdr:nvGrpSpPr>
        <xdr:cNvPr id="920" name="グループ化 919">
          <a:extLst>
            <a:ext uri="{FF2B5EF4-FFF2-40B4-BE49-F238E27FC236}">
              <a16:creationId xmlns:a16="http://schemas.microsoft.com/office/drawing/2014/main" id="{E0002552-54B5-B763-6D37-7243C5BCCE17}"/>
            </a:ext>
          </a:extLst>
        </xdr:cNvPr>
        <xdr:cNvGrpSpPr/>
      </xdr:nvGrpSpPr>
      <xdr:grpSpPr>
        <a:xfrm>
          <a:off x="193109342" y="5890079"/>
          <a:ext cx="1167765" cy="1000034"/>
          <a:chOff x="171206882" y="5634990"/>
          <a:chExt cx="1184911" cy="956310"/>
        </a:xfrm>
      </xdr:grpSpPr>
      <xdr:cxnSp macro="">
        <xdr:nvCxnSpPr>
          <xdr:cNvPr id="921" name="直線コネクタ 920">
            <a:extLst>
              <a:ext uri="{FF2B5EF4-FFF2-40B4-BE49-F238E27FC236}">
                <a16:creationId xmlns:a16="http://schemas.microsoft.com/office/drawing/2014/main" id="{A0887AE0-2832-7AB8-BEAB-67543B6A6EE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22" name="テキスト ボックス 921">
            <a:extLst>
              <a:ext uri="{FF2B5EF4-FFF2-40B4-BE49-F238E27FC236}">
                <a16:creationId xmlns:a16="http://schemas.microsoft.com/office/drawing/2014/main" id="{A8BED278-1BC3-DA58-6D7F-9ED86756B814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1019</xdr:col>
      <xdr:colOff>38227</xdr:colOff>
      <xdr:row>68</xdr:row>
      <xdr:rowOff>161744</xdr:rowOff>
    </xdr:from>
    <xdr:to>
      <xdr:col>1025</xdr:col>
      <xdr:colOff>132207</xdr:colOff>
      <xdr:row>74</xdr:row>
      <xdr:rowOff>98153</xdr:rowOff>
    </xdr:to>
    <xdr:grpSp>
      <xdr:nvGrpSpPr>
        <xdr:cNvPr id="923" name="グループ化 922">
          <a:extLst>
            <a:ext uri="{FF2B5EF4-FFF2-40B4-BE49-F238E27FC236}">
              <a16:creationId xmlns:a16="http://schemas.microsoft.com/office/drawing/2014/main" id="{4BEE1B1C-71F5-C5DD-3F8A-E0BB885EA3A7}"/>
            </a:ext>
          </a:extLst>
        </xdr:cNvPr>
        <xdr:cNvGrpSpPr/>
      </xdr:nvGrpSpPr>
      <xdr:grpSpPr>
        <a:xfrm>
          <a:off x="182334027" y="12252144"/>
          <a:ext cx="1160780" cy="1003209"/>
          <a:chOff x="171206882" y="5634990"/>
          <a:chExt cx="1184911" cy="956310"/>
        </a:xfrm>
      </xdr:grpSpPr>
      <xdr:cxnSp macro="">
        <xdr:nvCxnSpPr>
          <xdr:cNvPr id="924" name="直線コネクタ 923">
            <a:extLst>
              <a:ext uri="{FF2B5EF4-FFF2-40B4-BE49-F238E27FC236}">
                <a16:creationId xmlns:a16="http://schemas.microsoft.com/office/drawing/2014/main" id="{DA917356-DFFF-11E0-423E-162FC362C424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25" name="テキスト ボックス 924">
            <a:extLst>
              <a:ext uri="{FF2B5EF4-FFF2-40B4-BE49-F238E27FC236}">
                <a16:creationId xmlns:a16="http://schemas.microsoft.com/office/drawing/2014/main" id="{F726899D-F81C-8569-D77A-652FF6BB3221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1050</xdr:col>
      <xdr:colOff>18542</xdr:colOff>
      <xdr:row>68</xdr:row>
      <xdr:rowOff>165554</xdr:rowOff>
    </xdr:from>
    <xdr:to>
      <xdr:col>1056</xdr:col>
      <xdr:colOff>116332</xdr:colOff>
      <xdr:row>74</xdr:row>
      <xdr:rowOff>101963</xdr:rowOff>
    </xdr:to>
    <xdr:grpSp>
      <xdr:nvGrpSpPr>
        <xdr:cNvPr id="926" name="グループ化 925">
          <a:extLst>
            <a:ext uri="{FF2B5EF4-FFF2-40B4-BE49-F238E27FC236}">
              <a16:creationId xmlns:a16="http://schemas.microsoft.com/office/drawing/2014/main" id="{5DB873DC-90EC-A074-1CDF-BB12DF28AD45}"/>
            </a:ext>
          </a:extLst>
        </xdr:cNvPr>
        <xdr:cNvGrpSpPr/>
      </xdr:nvGrpSpPr>
      <xdr:grpSpPr>
        <a:xfrm>
          <a:off x="187826142" y="12255954"/>
          <a:ext cx="1164590" cy="1003209"/>
          <a:chOff x="171206882" y="5634990"/>
          <a:chExt cx="1184911" cy="956310"/>
        </a:xfrm>
      </xdr:grpSpPr>
      <xdr:cxnSp macro="">
        <xdr:nvCxnSpPr>
          <xdr:cNvPr id="927" name="直線コネクタ 926">
            <a:extLst>
              <a:ext uri="{FF2B5EF4-FFF2-40B4-BE49-F238E27FC236}">
                <a16:creationId xmlns:a16="http://schemas.microsoft.com/office/drawing/2014/main" id="{FC4DAF45-4BFA-5967-6F66-2D2E70F1A22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28" name="テキスト ボックス 927">
            <a:extLst>
              <a:ext uri="{FF2B5EF4-FFF2-40B4-BE49-F238E27FC236}">
                <a16:creationId xmlns:a16="http://schemas.microsoft.com/office/drawing/2014/main" id="{D6CF2C48-2AF6-5D49-E16E-7D4B913523CF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1079</xdr:col>
      <xdr:colOff>143637</xdr:colOff>
      <xdr:row>68</xdr:row>
      <xdr:rowOff>161744</xdr:rowOff>
    </xdr:from>
    <xdr:to>
      <xdr:col>1086</xdr:col>
      <xdr:colOff>66802</xdr:colOff>
      <xdr:row>74</xdr:row>
      <xdr:rowOff>98153</xdr:rowOff>
    </xdr:to>
    <xdr:grpSp>
      <xdr:nvGrpSpPr>
        <xdr:cNvPr id="929" name="グループ化 928">
          <a:extLst>
            <a:ext uri="{FF2B5EF4-FFF2-40B4-BE49-F238E27FC236}">
              <a16:creationId xmlns:a16="http://schemas.microsoft.com/office/drawing/2014/main" id="{FCC407E8-C604-626A-0ED0-90B347E4A90E}"/>
            </a:ext>
          </a:extLst>
        </xdr:cNvPr>
        <xdr:cNvGrpSpPr/>
      </xdr:nvGrpSpPr>
      <xdr:grpSpPr>
        <a:xfrm>
          <a:off x="193107437" y="12252144"/>
          <a:ext cx="1167765" cy="1003209"/>
          <a:chOff x="171206882" y="5634990"/>
          <a:chExt cx="1184911" cy="956310"/>
        </a:xfrm>
      </xdr:grpSpPr>
      <xdr:cxnSp macro="">
        <xdr:nvCxnSpPr>
          <xdr:cNvPr id="930" name="直線コネクタ 929">
            <a:extLst>
              <a:ext uri="{FF2B5EF4-FFF2-40B4-BE49-F238E27FC236}">
                <a16:creationId xmlns:a16="http://schemas.microsoft.com/office/drawing/2014/main" id="{EAACBB38-2537-AEE7-6911-C7ED87CFF061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31" name="テキスト ボックス 930">
            <a:extLst>
              <a:ext uri="{FF2B5EF4-FFF2-40B4-BE49-F238E27FC236}">
                <a16:creationId xmlns:a16="http://schemas.microsoft.com/office/drawing/2014/main" id="{2102156E-B0E8-667F-C8A7-B9A2D8CD4E25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1019</xdr:col>
      <xdr:colOff>38227</xdr:colOff>
      <xdr:row>105</xdr:row>
      <xdr:rowOff>4899</xdr:rowOff>
    </xdr:from>
    <xdr:to>
      <xdr:col>1025</xdr:col>
      <xdr:colOff>136017</xdr:colOff>
      <xdr:row>110</xdr:row>
      <xdr:rowOff>110218</xdr:rowOff>
    </xdr:to>
    <xdr:grpSp>
      <xdr:nvGrpSpPr>
        <xdr:cNvPr id="932" name="グループ化 931">
          <a:extLst>
            <a:ext uri="{FF2B5EF4-FFF2-40B4-BE49-F238E27FC236}">
              <a16:creationId xmlns:a16="http://schemas.microsoft.com/office/drawing/2014/main" id="{A859D7D4-D572-14BA-E62F-7AF1940344A4}"/>
            </a:ext>
          </a:extLst>
        </xdr:cNvPr>
        <xdr:cNvGrpSpPr/>
      </xdr:nvGrpSpPr>
      <xdr:grpSpPr>
        <a:xfrm>
          <a:off x="182334027" y="18673899"/>
          <a:ext cx="1164590" cy="994319"/>
          <a:chOff x="171206882" y="5634990"/>
          <a:chExt cx="1184911" cy="956310"/>
        </a:xfrm>
      </xdr:grpSpPr>
      <xdr:cxnSp macro="">
        <xdr:nvCxnSpPr>
          <xdr:cNvPr id="933" name="直線コネクタ 932">
            <a:extLst>
              <a:ext uri="{FF2B5EF4-FFF2-40B4-BE49-F238E27FC236}">
                <a16:creationId xmlns:a16="http://schemas.microsoft.com/office/drawing/2014/main" id="{3BD41E25-C59E-E9C5-1332-C16CAD9FEA8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34" name="テキスト ボックス 933">
            <a:extLst>
              <a:ext uri="{FF2B5EF4-FFF2-40B4-BE49-F238E27FC236}">
                <a16:creationId xmlns:a16="http://schemas.microsoft.com/office/drawing/2014/main" id="{F8D4449A-5393-7928-4FF4-40D2508AFBA2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1050</xdr:col>
      <xdr:colOff>22352</xdr:colOff>
      <xdr:row>105</xdr:row>
      <xdr:rowOff>10614</xdr:rowOff>
    </xdr:from>
    <xdr:to>
      <xdr:col>1056</xdr:col>
      <xdr:colOff>116332</xdr:colOff>
      <xdr:row>110</xdr:row>
      <xdr:rowOff>114028</xdr:rowOff>
    </xdr:to>
    <xdr:grpSp>
      <xdr:nvGrpSpPr>
        <xdr:cNvPr id="935" name="グループ化 934">
          <a:extLst>
            <a:ext uri="{FF2B5EF4-FFF2-40B4-BE49-F238E27FC236}">
              <a16:creationId xmlns:a16="http://schemas.microsoft.com/office/drawing/2014/main" id="{9BAC02BD-0C13-D0F5-F5D9-2329F535682C}"/>
            </a:ext>
          </a:extLst>
        </xdr:cNvPr>
        <xdr:cNvGrpSpPr/>
      </xdr:nvGrpSpPr>
      <xdr:grpSpPr>
        <a:xfrm>
          <a:off x="187829952" y="18679614"/>
          <a:ext cx="1160780" cy="992414"/>
          <a:chOff x="171206882" y="5634990"/>
          <a:chExt cx="1184911" cy="956310"/>
        </a:xfrm>
      </xdr:grpSpPr>
      <xdr:cxnSp macro="">
        <xdr:nvCxnSpPr>
          <xdr:cNvPr id="936" name="直線コネクタ 935">
            <a:extLst>
              <a:ext uri="{FF2B5EF4-FFF2-40B4-BE49-F238E27FC236}">
                <a16:creationId xmlns:a16="http://schemas.microsoft.com/office/drawing/2014/main" id="{109A8A7A-4537-DE0A-97D7-BC71D93C20A9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37" name="テキスト ボックス 936">
            <a:extLst>
              <a:ext uri="{FF2B5EF4-FFF2-40B4-BE49-F238E27FC236}">
                <a16:creationId xmlns:a16="http://schemas.microsoft.com/office/drawing/2014/main" id="{6D5AE8EB-7A9B-4039-AF35-5750C380E685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1079</xdr:col>
      <xdr:colOff>141732</xdr:colOff>
      <xdr:row>105</xdr:row>
      <xdr:rowOff>4899</xdr:rowOff>
    </xdr:from>
    <xdr:to>
      <xdr:col>1086</xdr:col>
      <xdr:colOff>64897</xdr:colOff>
      <xdr:row>110</xdr:row>
      <xdr:rowOff>110218</xdr:rowOff>
    </xdr:to>
    <xdr:grpSp>
      <xdr:nvGrpSpPr>
        <xdr:cNvPr id="938" name="グループ化 937">
          <a:extLst>
            <a:ext uri="{FF2B5EF4-FFF2-40B4-BE49-F238E27FC236}">
              <a16:creationId xmlns:a16="http://schemas.microsoft.com/office/drawing/2014/main" id="{9A311E49-689A-A774-A529-B8166E01AD15}"/>
            </a:ext>
          </a:extLst>
        </xdr:cNvPr>
        <xdr:cNvGrpSpPr/>
      </xdr:nvGrpSpPr>
      <xdr:grpSpPr>
        <a:xfrm>
          <a:off x="193105532" y="18673899"/>
          <a:ext cx="1167765" cy="994319"/>
          <a:chOff x="171206882" y="5634990"/>
          <a:chExt cx="1184911" cy="956310"/>
        </a:xfrm>
      </xdr:grpSpPr>
      <xdr:cxnSp macro="">
        <xdr:nvCxnSpPr>
          <xdr:cNvPr id="939" name="直線コネクタ 938">
            <a:extLst>
              <a:ext uri="{FF2B5EF4-FFF2-40B4-BE49-F238E27FC236}">
                <a16:creationId xmlns:a16="http://schemas.microsoft.com/office/drawing/2014/main" id="{C0440C20-A6F9-48F7-4D78-D11177DEADCC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40" name="テキスト ボックス 939">
            <a:extLst>
              <a:ext uri="{FF2B5EF4-FFF2-40B4-BE49-F238E27FC236}">
                <a16:creationId xmlns:a16="http://schemas.microsoft.com/office/drawing/2014/main" id="{2A870C0B-A1F8-0B35-13BB-F7CC8C818DAB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1019</xdr:col>
      <xdr:colOff>146177</xdr:colOff>
      <xdr:row>138</xdr:row>
      <xdr:rowOff>108404</xdr:rowOff>
    </xdr:from>
    <xdr:to>
      <xdr:col>1026</xdr:col>
      <xdr:colOff>64897</xdr:colOff>
      <xdr:row>144</xdr:row>
      <xdr:rowOff>57513</xdr:rowOff>
    </xdr:to>
    <xdr:grpSp>
      <xdr:nvGrpSpPr>
        <xdr:cNvPr id="941" name="グループ化 940">
          <a:extLst>
            <a:ext uri="{FF2B5EF4-FFF2-40B4-BE49-F238E27FC236}">
              <a16:creationId xmlns:a16="http://schemas.microsoft.com/office/drawing/2014/main" id="{411B0F14-0CA9-6167-AB59-8427EF0C26BE}"/>
            </a:ext>
          </a:extLst>
        </xdr:cNvPr>
        <xdr:cNvGrpSpPr/>
      </xdr:nvGrpSpPr>
      <xdr:grpSpPr>
        <a:xfrm>
          <a:off x="182441977" y="24644804"/>
          <a:ext cx="1163320" cy="1015909"/>
          <a:chOff x="171206882" y="5634990"/>
          <a:chExt cx="1184911" cy="956310"/>
        </a:xfrm>
      </xdr:grpSpPr>
      <xdr:cxnSp macro="">
        <xdr:nvCxnSpPr>
          <xdr:cNvPr id="942" name="直線コネクタ 941">
            <a:extLst>
              <a:ext uri="{FF2B5EF4-FFF2-40B4-BE49-F238E27FC236}">
                <a16:creationId xmlns:a16="http://schemas.microsoft.com/office/drawing/2014/main" id="{C2EDE82F-2D6D-2657-04E4-FA7A7FE4A34A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43" name="テキスト ボックス 942">
            <a:extLst>
              <a:ext uri="{FF2B5EF4-FFF2-40B4-BE49-F238E27FC236}">
                <a16:creationId xmlns:a16="http://schemas.microsoft.com/office/drawing/2014/main" id="{486E62C5-3B72-754B-22F2-04A0DCF0A7EE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1050</xdr:col>
      <xdr:colOff>112522</xdr:colOff>
      <xdr:row>138</xdr:row>
      <xdr:rowOff>106499</xdr:rowOff>
    </xdr:from>
    <xdr:to>
      <xdr:col>1057</xdr:col>
      <xdr:colOff>31242</xdr:colOff>
      <xdr:row>144</xdr:row>
      <xdr:rowOff>53703</xdr:rowOff>
    </xdr:to>
    <xdr:grpSp>
      <xdr:nvGrpSpPr>
        <xdr:cNvPr id="944" name="グループ化 943">
          <a:extLst>
            <a:ext uri="{FF2B5EF4-FFF2-40B4-BE49-F238E27FC236}">
              <a16:creationId xmlns:a16="http://schemas.microsoft.com/office/drawing/2014/main" id="{94ECFEFB-7311-37F2-498F-5BBC8224F1B1}"/>
            </a:ext>
          </a:extLst>
        </xdr:cNvPr>
        <xdr:cNvGrpSpPr/>
      </xdr:nvGrpSpPr>
      <xdr:grpSpPr>
        <a:xfrm>
          <a:off x="187920122" y="24642899"/>
          <a:ext cx="1163320" cy="1014004"/>
          <a:chOff x="171206882" y="5634990"/>
          <a:chExt cx="1184911" cy="956310"/>
        </a:xfrm>
      </xdr:grpSpPr>
      <xdr:cxnSp macro="">
        <xdr:nvCxnSpPr>
          <xdr:cNvPr id="945" name="直線コネクタ 944">
            <a:extLst>
              <a:ext uri="{FF2B5EF4-FFF2-40B4-BE49-F238E27FC236}">
                <a16:creationId xmlns:a16="http://schemas.microsoft.com/office/drawing/2014/main" id="{90BE9389-4A8A-3D9A-69C2-4281A32B9D4A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46" name="テキスト ボックス 945">
            <a:extLst>
              <a:ext uri="{FF2B5EF4-FFF2-40B4-BE49-F238E27FC236}">
                <a16:creationId xmlns:a16="http://schemas.microsoft.com/office/drawing/2014/main" id="{3F850CE2-A69E-CAA6-0662-045621B67F32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1080</xdr:col>
      <xdr:colOff>80772</xdr:colOff>
      <xdr:row>138</xdr:row>
      <xdr:rowOff>104594</xdr:rowOff>
    </xdr:from>
    <xdr:to>
      <xdr:col>1086</xdr:col>
      <xdr:colOff>172212</xdr:colOff>
      <xdr:row>144</xdr:row>
      <xdr:rowOff>57513</xdr:rowOff>
    </xdr:to>
    <xdr:grpSp>
      <xdr:nvGrpSpPr>
        <xdr:cNvPr id="947" name="グループ化 946">
          <a:extLst>
            <a:ext uri="{FF2B5EF4-FFF2-40B4-BE49-F238E27FC236}">
              <a16:creationId xmlns:a16="http://schemas.microsoft.com/office/drawing/2014/main" id="{BDEA831C-A39C-686A-8560-60B320DEB005}"/>
            </a:ext>
          </a:extLst>
        </xdr:cNvPr>
        <xdr:cNvGrpSpPr/>
      </xdr:nvGrpSpPr>
      <xdr:grpSpPr>
        <a:xfrm>
          <a:off x="193222372" y="24640994"/>
          <a:ext cx="1150620" cy="1019719"/>
          <a:chOff x="171206882" y="5634990"/>
          <a:chExt cx="1184911" cy="956310"/>
        </a:xfrm>
      </xdr:grpSpPr>
      <xdr:cxnSp macro="">
        <xdr:nvCxnSpPr>
          <xdr:cNvPr id="948" name="直線コネクタ 947">
            <a:extLst>
              <a:ext uri="{FF2B5EF4-FFF2-40B4-BE49-F238E27FC236}">
                <a16:creationId xmlns:a16="http://schemas.microsoft.com/office/drawing/2014/main" id="{FB233BCF-406D-26CC-ECF1-1616BE14614E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49" name="テキスト ボックス 948">
            <a:extLst>
              <a:ext uri="{FF2B5EF4-FFF2-40B4-BE49-F238E27FC236}">
                <a16:creationId xmlns:a16="http://schemas.microsoft.com/office/drawing/2014/main" id="{A2F51D0A-CDDE-F72A-5D7A-5A6BF0861345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1019</xdr:col>
      <xdr:colOff>144272</xdr:colOff>
      <xdr:row>174</xdr:row>
      <xdr:rowOff>138249</xdr:rowOff>
    </xdr:from>
    <xdr:to>
      <xdr:col>1026</xdr:col>
      <xdr:colOff>62992</xdr:colOff>
      <xdr:row>180</xdr:row>
      <xdr:rowOff>85453</xdr:rowOff>
    </xdr:to>
    <xdr:grpSp>
      <xdr:nvGrpSpPr>
        <xdr:cNvPr id="950" name="グループ化 949">
          <a:extLst>
            <a:ext uri="{FF2B5EF4-FFF2-40B4-BE49-F238E27FC236}">
              <a16:creationId xmlns:a16="http://schemas.microsoft.com/office/drawing/2014/main" id="{D1A6ECA7-5A6E-E20D-4977-583462158A67}"/>
            </a:ext>
          </a:extLst>
        </xdr:cNvPr>
        <xdr:cNvGrpSpPr/>
      </xdr:nvGrpSpPr>
      <xdr:grpSpPr>
        <a:xfrm>
          <a:off x="182440072" y="31075449"/>
          <a:ext cx="1163320" cy="1014004"/>
          <a:chOff x="171206882" y="5634990"/>
          <a:chExt cx="1184911" cy="956310"/>
        </a:xfrm>
      </xdr:grpSpPr>
      <xdr:cxnSp macro="">
        <xdr:nvCxnSpPr>
          <xdr:cNvPr id="951" name="直線コネクタ 950">
            <a:extLst>
              <a:ext uri="{FF2B5EF4-FFF2-40B4-BE49-F238E27FC236}">
                <a16:creationId xmlns:a16="http://schemas.microsoft.com/office/drawing/2014/main" id="{5273B71C-B628-8E7A-791E-894F39B489D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52" name="テキスト ボックス 951">
            <a:extLst>
              <a:ext uri="{FF2B5EF4-FFF2-40B4-BE49-F238E27FC236}">
                <a16:creationId xmlns:a16="http://schemas.microsoft.com/office/drawing/2014/main" id="{BC111185-4C4A-5ECE-8B81-4ADB0E4B5050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1050</xdr:col>
      <xdr:colOff>112522</xdr:colOff>
      <xdr:row>174</xdr:row>
      <xdr:rowOff>136344</xdr:rowOff>
    </xdr:from>
    <xdr:to>
      <xdr:col>1057</xdr:col>
      <xdr:colOff>29337</xdr:colOff>
      <xdr:row>180</xdr:row>
      <xdr:rowOff>89263</xdr:rowOff>
    </xdr:to>
    <xdr:grpSp>
      <xdr:nvGrpSpPr>
        <xdr:cNvPr id="953" name="グループ化 952">
          <a:extLst>
            <a:ext uri="{FF2B5EF4-FFF2-40B4-BE49-F238E27FC236}">
              <a16:creationId xmlns:a16="http://schemas.microsoft.com/office/drawing/2014/main" id="{AEBC6039-3E33-A2F1-C306-B2B56F5573AD}"/>
            </a:ext>
          </a:extLst>
        </xdr:cNvPr>
        <xdr:cNvGrpSpPr/>
      </xdr:nvGrpSpPr>
      <xdr:grpSpPr>
        <a:xfrm>
          <a:off x="187920122" y="31073544"/>
          <a:ext cx="1161415" cy="1019719"/>
          <a:chOff x="171206882" y="5634990"/>
          <a:chExt cx="1184911" cy="956310"/>
        </a:xfrm>
      </xdr:grpSpPr>
      <xdr:cxnSp macro="">
        <xdr:nvCxnSpPr>
          <xdr:cNvPr id="954" name="直線コネクタ 953">
            <a:extLst>
              <a:ext uri="{FF2B5EF4-FFF2-40B4-BE49-F238E27FC236}">
                <a16:creationId xmlns:a16="http://schemas.microsoft.com/office/drawing/2014/main" id="{436928F0-FFC8-9421-6F64-A9615681A2B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55" name="テキスト ボックス 954">
            <a:extLst>
              <a:ext uri="{FF2B5EF4-FFF2-40B4-BE49-F238E27FC236}">
                <a16:creationId xmlns:a16="http://schemas.microsoft.com/office/drawing/2014/main" id="{6C828C50-EBD6-6061-1459-3725D6FCEEB0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1080</xdr:col>
      <xdr:colOff>82677</xdr:colOff>
      <xdr:row>174</xdr:row>
      <xdr:rowOff>134439</xdr:rowOff>
    </xdr:from>
    <xdr:to>
      <xdr:col>1086</xdr:col>
      <xdr:colOff>168402</xdr:colOff>
      <xdr:row>180</xdr:row>
      <xdr:rowOff>85453</xdr:rowOff>
    </xdr:to>
    <xdr:grpSp>
      <xdr:nvGrpSpPr>
        <xdr:cNvPr id="956" name="グループ化 955">
          <a:extLst>
            <a:ext uri="{FF2B5EF4-FFF2-40B4-BE49-F238E27FC236}">
              <a16:creationId xmlns:a16="http://schemas.microsoft.com/office/drawing/2014/main" id="{6B318219-17C1-955D-7D74-7F28F1EE4AA0}"/>
            </a:ext>
          </a:extLst>
        </xdr:cNvPr>
        <xdr:cNvGrpSpPr/>
      </xdr:nvGrpSpPr>
      <xdr:grpSpPr>
        <a:xfrm>
          <a:off x="193224277" y="31071639"/>
          <a:ext cx="1152525" cy="1017814"/>
          <a:chOff x="171206882" y="5634990"/>
          <a:chExt cx="1184911" cy="956310"/>
        </a:xfrm>
      </xdr:grpSpPr>
      <xdr:cxnSp macro="">
        <xdr:nvCxnSpPr>
          <xdr:cNvPr id="957" name="直線コネクタ 956">
            <a:extLst>
              <a:ext uri="{FF2B5EF4-FFF2-40B4-BE49-F238E27FC236}">
                <a16:creationId xmlns:a16="http://schemas.microsoft.com/office/drawing/2014/main" id="{0DEC7D49-8DE0-1C6C-04D7-4EE85E46AE2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58" name="テキスト ボックス 957">
            <a:extLst>
              <a:ext uri="{FF2B5EF4-FFF2-40B4-BE49-F238E27FC236}">
                <a16:creationId xmlns:a16="http://schemas.microsoft.com/office/drawing/2014/main" id="{512870C2-428C-5AE7-3F74-E992938CE1BB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1019</xdr:col>
      <xdr:colOff>142367</xdr:colOff>
      <xdr:row>211</xdr:row>
      <xdr:rowOff>134439</xdr:rowOff>
    </xdr:from>
    <xdr:to>
      <xdr:col>1026</xdr:col>
      <xdr:colOff>59182</xdr:colOff>
      <xdr:row>217</xdr:row>
      <xdr:rowOff>87358</xdr:rowOff>
    </xdr:to>
    <xdr:grpSp>
      <xdr:nvGrpSpPr>
        <xdr:cNvPr id="959" name="グループ化 958">
          <a:extLst>
            <a:ext uri="{FF2B5EF4-FFF2-40B4-BE49-F238E27FC236}">
              <a16:creationId xmlns:a16="http://schemas.microsoft.com/office/drawing/2014/main" id="{DFEB2065-8227-CD9C-2FBA-D0CA6D5EC2C8}"/>
            </a:ext>
          </a:extLst>
        </xdr:cNvPr>
        <xdr:cNvGrpSpPr/>
      </xdr:nvGrpSpPr>
      <xdr:grpSpPr>
        <a:xfrm>
          <a:off x="182438167" y="37650239"/>
          <a:ext cx="1161415" cy="1019719"/>
          <a:chOff x="171206882" y="5634990"/>
          <a:chExt cx="1184911" cy="956310"/>
        </a:xfrm>
      </xdr:grpSpPr>
      <xdr:cxnSp macro="">
        <xdr:nvCxnSpPr>
          <xdr:cNvPr id="960" name="直線コネクタ 959">
            <a:extLst>
              <a:ext uri="{FF2B5EF4-FFF2-40B4-BE49-F238E27FC236}">
                <a16:creationId xmlns:a16="http://schemas.microsoft.com/office/drawing/2014/main" id="{6EE3A01B-8343-4587-491B-A914A54CABBA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61" name="テキスト ボックス 960">
            <a:extLst>
              <a:ext uri="{FF2B5EF4-FFF2-40B4-BE49-F238E27FC236}">
                <a16:creationId xmlns:a16="http://schemas.microsoft.com/office/drawing/2014/main" id="{9EF00ADB-D40A-BA18-8D3D-D1B28BEEB948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1050</xdr:col>
      <xdr:colOff>112522</xdr:colOff>
      <xdr:row>211</xdr:row>
      <xdr:rowOff>132534</xdr:rowOff>
    </xdr:from>
    <xdr:to>
      <xdr:col>1057</xdr:col>
      <xdr:colOff>27432</xdr:colOff>
      <xdr:row>217</xdr:row>
      <xdr:rowOff>93073</xdr:rowOff>
    </xdr:to>
    <xdr:grpSp>
      <xdr:nvGrpSpPr>
        <xdr:cNvPr id="962" name="グループ化 961">
          <a:extLst>
            <a:ext uri="{FF2B5EF4-FFF2-40B4-BE49-F238E27FC236}">
              <a16:creationId xmlns:a16="http://schemas.microsoft.com/office/drawing/2014/main" id="{9FFF962E-C601-7253-AC98-ECDB39B4D171}"/>
            </a:ext>
          </a:extLst>
        </xdr:cNvPr>
        <xdr:cNvGrpSpPr/>
      </xdr:nvGrpSpPr>
      <xdr:grpSpPr>
        <a:xfrm>
          <a:off x="187920122" y="37648334"/>
          <a:ext cx="1159510" cy="1027339"/>
          <a:chOff x="171206882" y="5634990"/>
          <a:chExt cx="1184911" cy="956310"/>
        </a:xfrm>
      </xdr:grpSpPr>
      <xdr:cxnSp macro="">
        <xdr:nvCxnSpPr>
          <xdr:cNvPr id="963" name="直線コネクタ 962">
            <a:extLst>
              <a:ext uri="{FF2B5EF4-FFF2-40B4-BE49-F238E27FC236}">
                <a16:creationId xmlns:a16="http://schemas.microsoft.com/office/drawing/2014/main" id="{E0126FBF-A892-CE08-3DB2-89127C7E50F6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64" name="テキスト ボックス 963">
            <a:extLst>
              <a:ext uri="{FF2B5EF4-FFF2-40B4-BE49-F238E27FC236}">
                <a16:creationId xmlns:a16="http://schemas.microsoft.com/office/drawing/2014/main" id="{A9E8464D-904E-9A5E-C4B8-1366A767A1C9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1080</xdr:col>
      <xdr:colOff>84582</xdr:colOff>
      <xdr:row>211</xdr:row>
      <xdr:rowOff>130629</xdr:rowOff>
    </xdr:from>
    <xdr:to>
      <xdr:col>1086</xdr:col>
      <xdr:colOff>172212</xdr:colOff>
      <xdr:row>217</xdr:row>
      <xdr:rowOff>87358</xdr:rowOff>
    </xdr:to>
    <xdr:grpSp>
      <xdr:nvGrpSpPr>
        <xdr:cNvPr id="965" name="グループ化 964">
          <a:extLst>
            <a:ext uri="{FF2B5EF4-FFF2-40B4-BE49-F238E27FC236}">
              <a16:creationId xmlns:a16="http://schemas.microsoft.com/office/drawing/2014/main" id="{BE831927-292C-464C-B037-16A1612CB44F}"/>
            </a:ext>
          </a:extLst>
        </xdr:cNvPr>
        <xdr:cNvGrpSpPr/>
      </xdr:nvGrpSpPr>
      <xdr:grpSpPr>
        <a:xfrm>
          <a:off x="193226182" y="37646429"/>
          <a:ext cx="1146810" cy="1023529"/>
          <a:chOff x="171206882" y="5634990"/>
          <a:chExt cx="1184911" cy="956310"/>
        </a:xfrm>
      </xdr:grpSpPr>
      <xdr:cxnSp macro="">
        <xdr:nvCxnSpPr>
          <xdr:cNvPr id="966" name="直線コネクタ 965">
            <a:extLst>
              <a:ext uri="{FF2B5EF4-FFF2-40B4-BE49-F238E27FC236}">
                <a16:creationId xmlns:a16="http://schemas.microsoft.com/office/drawing/2014/main" id="{7E438AD8-9EFC-D2B3-6EC2-4492803E949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67" name="テキスト ボックス 966">
            <a:extLst>
              <a:ext uri="{FF2B5EF4-FFF2-40B4-BE49-F238E27FC236}">
                <a16:creationId xmlns:a16="http://schemas.microsoft.com/office/drawing/2014/main" id="{393F9697-6931-D6F9-4D8A-52EAB41AC937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1017</xdr:col>
      <xdr:colOff>48115</xdr:colOff>
      <xdr:row>257</xdr:row>
      <xdr:rowOff>110309</xdr:rowOff>
    </xdr:from>
    <xdr:to>
      <xdr:col>1023</xdr:col>
      <xdr:colOff>132026</xdr:colOff>
      <xdr:row>263</xdr:row>
      <xdr:rowOff>53703</xdr:rowOff>
    </xdr:to>
    <xdr:grpSp>
      <xdr:nvGrpSpPr>
        <xdr:cNvPr id="993" name="グループ化 992">
          <a:extLst>
            <a:ext uri="{FF2B5EF4-FFF2-40B4-BE49-F238E27FC236}">
              <a16:creationId xmlns:a16="http://schemas.microsoft.com/office/drawing/2014/main" id="{933D59F3-361D-CB89-073F-76D0C0FCD603}"/>
            </a:ext>
          </a:extLst>
        </xdr:cNvPr>
        <xdr:cNvGrpSpPr/>
      </xdr:nvGrpSpPr>
      <xdr:grpSpPr>
        <a:xfrm>
          <a:off x="181988315" y="45804909"/>
          <a:ext cx="1150711" cy="1010194"/>
          <a:chOff x="171206882" y="5634990"/>
          <a:chExt cx="1184911" cy="956310"/>
        </a:xfrm>
      </xdr:grpSpPr>
      <xdr:cxnSp macro="">
        <xdr:nvCxnSpPr>
          <xdr:cNvPr id="994" name="直線コネクタ 993">
            <a:extLst>
              <a:ext uri="{FF2B5EF4-FFF2-40B4-BE49-F238E27FC236}">
                <a16:creationId xmlns:a16="http://schemas.microsoft.com/office/drawing/2014/main" id="{4C0515F1-0D92-D77F-23C5-EA459C414666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95" name="テキスト ボックス 994">
            <a:extLst>
              <a:ext uri="{FF2B5EF4-FFF2-40B4-BE49-F238E27FC236}">
                <a16:creationId xmlns:a16="http://schemas.microsoft.com/office/drawing/2014/main" id="{AA867C49-D2F2-A6F6-57E6-D77DCA2C9D89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1048</xdr:col>
      <xdr:colOff>4572</xdr:colOff>
      <xdr:row>257</xdr:row>
      <xdr:rowOff>110309</xdr:rowOff>
    </xdr:from>
    <xdr:to>
      <xdr:col>1054</xdr:col>
      <xdr:colOff>88482</xdr:colOff>
      <xdr:row>263</xdr:row>
      <xdr:rowOff>53703</xdr:rowOff>
    </xdr:to>
    <xdr:grpSp>
      <xdr:nvGrpSpPr>
        <xdr:cNvPr id="996" name="グループ化 995">
          <a:extLst>
            <a:ext uri="{FF2B5EF4-FFF2-40B4-BE49-F238E27FC236}">
              <a16:creationId xmlns:a16="http://schemas.microsoft.com/office/drawing/2014/main" id="{39328DF6-9A67-EFD8-C0FA-8C6E7604B995}"/>
            </a:ext>
          </a:extLst>
        </xdr:cNvPr>
        <xdr:cNvGrpSpPr/>
      </xdr:nvGrpSpPr>
      <xdr:grpSpPr>
        <a:xfrm>
          <a:off x="187456572" y="45804909"/>
          <a:ext cx="1150710" cy="1010194"/>
          <a:chOff x="171206882" y="5634990"/>
          <a:chExt cx="1184911" cy="956310"/>
        </a:xfrm>
      </xdr:grpSpPr>
      <xdr:cxnSp macro="">
        <xdr:nvCxnSpPr>
          <xdr:cNvPr id="997" name="直線コネクタ 996">
            <a:extLst>
              <a:ext uri="{FF2B5EF4-FFF2-40B4-BE49-F238E27FC236}">
                <a16:creationId xmlns:a16="http://schemas.microsoft.com/office/drawing/2014/main" id="{A63DF2C8-94DE-3C0C-DDE6-2B160C1F083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98" name="テキスト ボックス 997">
            <a:extLst>
              <a:ext uri="{FF2B5EF4-FFF2-40B4-BE49-F238E27FC236}">
                <a16:creationId xmlns:a16="http://schemas.microsoft.com/office/drawing/2014/main" id="{A3F1919A-6B41-9DB4-568B-73DA36699D26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1077</xdr:col>
      <xdr:colOff>135200</xdr:colOff>
      <xdr:row>257</xdr:row>
      <xdr:rowOff>110309</xdr:rowOff>
    </xdr:from>
    <xdr:to>
      <xdr:col>1084</xdr:col>
      <xdr:colOff>55825</xdr:colOff>
      <xdr:row>263</xdr:row>
      <xdr:rowOff>53703</xdr:rowOff>
    </xdr:to>
    <xdr:grpSp>
      <xdr:nvGrpSpPr>
        <xdr:cNvPr id="999" name="グループ化 998">
          <a:extLst>
            <a:ext uri="{FF2B5EF4-FFF2-40B4-BE49-F238E27FC236}">
              <a16:creationId xmlns:a16="http://schemas.microsoft.com/office/drawing/2014/main" id="{AFA0924F-09B4-6DD1-760E-5BC19139A78A}"/>
            </a:ext>
          </a:extLst>
        </xdr:cNvPr>
        <xdr:cNvGrpSpPr/>
      </xdr:nvGrpSpPr>
      <xdr:grpSpPr>
        <a:xfrm>
          <a:off x="192743400" y="45804909"/>
          <a:ext cx="1165225" cy="1010194"/>
          <a:chOff x="171206882" y="5634990"/>
          <a:chExt cx="1184911" cy="956310"/>
        </a:xfrm>
      </xdr:grpSpPr>
      <xdr:cxnSp macro="">
        <xdr:nvCxnSpPr>
          <xdr:cNvPr id="1000" name="直線コネクタ 999">
            <a:extLst>
              <a:ext uri="{FF2B5EF4-FFF2-40B4-BE49-F238E27FC236}">
                <a16:creationId xmlns:a16="http://schemas.microsoft.com/office/drawing/2014/main" id="{FA0E9D48-67AB-1D3B-A555-76C319D046F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01" name="テキスト ボックス 1000">
            <a:extLst>
              <a:ext uri="{FF2B5EF4-FFF2-40B4-BE49-F238E27FC236}">
                <a16:creationId xmlns:a16="http://schemas.microsoft.com/office/drawing/2014/main" id="{688D8C1D-438E-EB74-E6C8-D664172D0285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1017</xdr:col>
      <xdr:colOff>48115</xdr:colOff>
      <xdr:row>292</xdr:row>
      <xdr:rowOff>153852</xdr:rowOff>
    </xdr:from>
    <xdr:to>
      <xdr:col>1023</xdr:col>
      <xdr:colOff>132026</xdr:colOff>
      <xdr:row>298</xdr:row>
      <xdr:rowOff>97246</xdr:rowOff>
    </xdr:to>
    <xdr:grpSp>
      <xdr:nvGrpSpPr>
        <xdr:cNvPr id="1002" name="グループ化 1001">
          <a:extLst>
            <a:ext uri="{FF2B5EF4-FFF2-40B4-BE49-F238E27FC236}">
              <a16:creationId xmlns:a16="http://schemas.microsoft.com/office/drawing/2014/main" id="{3E8E0382-F51B-59AF-2338-DCB10F048403}"/>
            </a:ext>
          </a:extLst>
        </xdr:cNvPr>
        <xdr:cNvGrpSpPr/>
      </xdr:nvGrpSpPr>
      <xdr:grpSpPr>
        <a:xfrm>
          <a:off x="181988315" y="52071452"/>
          <a:ext cx="1150711" cy="1010194"/>
          <a:chOff x="171206882" y="5634990"/>
          <a:chExt cx="1184911" cy="956310"/>
        </a:xfrm>
      </xdr:grpSpPr>
      <xdr:cxnSp macro="">
        <xdr:nvCxnSpPr>
          <xdr:cNvPr id="1003" name="直線コネクタ 1002">
            <a:extLst>
              <a:ext uri="{FF2B5EF4-FFF2-40B4-BE49-F238E27FC236}">
                <a16:creationId xmlns:a16="http://schemas.microsoft.com/office/drawing/2014/main" id="{488BB58F-6E31-E18C-61B1-F31D2086D0B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04" name="テキスト ボックス 1003">
            <a:extLst>
              <a:ext uri="{FF2B5EF4-FFF2-40B4-BE49-F238E27FC236}">
                <a16:creationId xmlns:a16="http://schemas.microsoft.com/office/drawing/2014/main" id="{7F7C12E9-DECA-FB69-9547-85D4B1E4215A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1048</xdr:col>
      <xdr:colOff>4572</xdr:colOff>
      <xdr:row>292</xdr:row>
      <xdr:rowOff>153852</xdr:rowOff>
    </xdr:from>
    <xdr:to>
      <xdr:col>1054</xdr:col>
      <xdr:colOff>88482</xdr:colOff>
      <xdr:row>298</xdr:row>
      <xdr:rowOff>97246</xdr:rowOff>
    </xdr:to>
    <xdr:grpSp>
      <xdr:nvGrpSpPr>
        <xdr:cNvPr id="1005" name="グループ化 1004">
          <a:extLst>
            <a:ext uri="{FF2B5EF4-FFF2-40B4-BE49-F238E27FC236}">
              <a16:creationId xmlns:a16="http://schemas.microsoft.com/office/drawing/2014/main" id="{3D123E49-5CF3-0AD0-FCF9-98DF5ED760A9}"/>
            </a:ext>
          </a:extLst>
        </xdr:cNvPr>
        <xdr:cNvGrpSpPr/>
      </xdr:nvGrpSpPr>
      <xdr:grpSpPr>
        <a:xfrm>
          <a:off x="187456572" y="52071452"/>
          <a:ext cx="1150710" cy="1010194"/>
          <a:chOff x="171206882" y="5634990"/>
          <a:chExt cx="1184911" cy="956310"/>
        </a:xfrm>
      </xdr:grpSpPr>
      <xdr:cxnSp macro="">
        <xdr:nvCxnSpPr>
          <xdr:cNvPr id="1006" name="直線コネクタ 1005">
            <a:extLst>
              <a:ext uri="{FF2B5EF4-FFF2-40B4-BE49-F238E27FC236}">
                <a16:creationId xmlns:a16="http://schemas.microsoft.com/office/drawing/2014/main" id="{950EC6E9-7B7E-CB00-95B0-5924772B8132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07" name="テキスト ボックス 1006">
            <a:extLst>
              <a:ext uri="{FF2B5EF4-FFF2-40B4-BE49-F238E27FC236}">
                <a16:creationId xmlns:a16="http://schemas.microsoft.com/office/drawing/2014/main" id="{F2168FC5-C9D7-53A6-CCFD-C326C130C045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1077</xdr:col>
      <xdr:colOff>135200</xdr:colOff>
      <xdr:row>292</xdr:row>
      <xdr:rowOff>153852</xdr:rowOff>
    </xdr:from>
    <xdr:to>
      <xdr:col>1084</xdr:col>
      <xdr:colOff>55825</xdr:colOff>
      <xdr:row>298</xdr:row>
      <xdr:rowOff>97246</xdr:rowOff>
    </xdr:to>
    <xdr:grpSp>
      <xdr:nvGrpSpPr>
        <xdr:cNvPr id="1008" name="グループ化 1007">
          <a:extLst>
            <a:ext uri="{FF2B5EF4-FFF2-40B4-BE49-F238E27FC236}">
              <a16:creationId xmlns:a16="http://schemas.microsoft.com/office/drawing/2014/main" id="{0CF6DC3C-40F6-3E69-BCC0-0523D7854789}"/>
            </a:ext>
          </a:extLst>
        </xdr:cNvPr>
        <xdr:cNvGrpSpPr/>
      </xdr:nvGrpSpPr>
      <xdr:grpSpPr>
        <a:xfrm>
          <a:off x="192743400" y="52071452"/>
          <a:ext cx="1165225" cy="1010194"/>
          <a:chOff x="171206882" y="5634990"/>
          <a:chExt cx="1184911" cy="956310"/>
        </a:xfrm>
      </xdr:grpSpPr>
      <xdr:cxnSp macro="">
        <xdr:nvCxnSpPr>
          <xdr:cNvPr id="1009" name="直線コネクタ 1008">
            <a:extLst>
              <a:ext uri="{FF2B5EF4-FFF2-40B4-BE49-F238E27FC236}">
                <a16:creationId xmlns:a16="http://schemas.microsoft.com/office/drawing/2014/main" id="{5781A6E9-0A19-EC34-83E9-4DDC42D3C70D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10" name="テキスト ボックス 1009">
            <a:extLst>
              <a:ext uri="{FF2B5EF4-FFF2-40B4-BE49-F238E27FC236}">
                <a16:creationId xmlns:a16="http://schemas.microsoft.com/office/drawing/2014/main" id="{065378E3-9A99-AC74-2324-86D923B4BF33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1017</xdr:col>
      <xdr:colOff>48115</xdr:colOff>
      <xdr:row>325</xdr:row>
      <xdr:rowOff>121195</xdr:rowOff>
    </xdr:from>
    <xdr:to>
      <xdr:col>1023</xdr:col>
      <xdr:colOff>132026</xdr:colOff>
      <xdr:row>331</xdr:row>
      <xdr:rowOff>64589</xdr:rowOff>
    </xdr:to>
    <xdr:grpSp>
      <xdr:nvGrpSpPr>
        <xdr:cNvPr id="1011" name="グループ化 1010">
          <a:extLst>
            <a:ext uri="{FF2B5EF4-FFF2-40B4-BE49-F238E27FC236}">
              <a16:creationId xmlns:a16="http://schemas.microsoft.com/office/drawing/2014/main" id="{625036A5-8AB4-B711-D843-0AC2FFDB631D}"/>
            </a:ext>
          </a:extLst>
        </xdr:cNvPr>
        <xdr:cNvGrpSpPr/>
      </xdr:nvGrpSpPr>
      <xdr:grpSpPr>
        <a:xfrm>
          <a:off x="181988315" y="57906195"/>
          <a:ext cx="1150711" cy="1010194"/>
          <a:chOff x="171206882" y="5634990"/>
          <a:chExt cx="1184911" cy="956310"/>
        </a:xfrm>
      </xdr:grpSpPr>
      <xdr:cxnSp macro="">
        <xdr:nvCxnSpPr>
          <xdr:cNvPr id="1012" name="直線コネクタ 1011">
            <a:extLst>
              <a:ext uri="{FF2B5EF4-FFF2-40B4-BE49-F238E27FC236}">
                <a16:creationId xmlns:a16="http://schemas.microsoft.com/office/drawing/2014/main" id="{098EAA81-DD7D-A20E-8C58-67F41E7FB570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13" name="テキスト ボックス 1012">
            <a:extLst>
              <a:ext uri="{FF2B5EF4-FFF2-40B4-BE49-F238E27FC236}">
                <a16:creationId xmlns:a16="http://schemas.microsoft.com/office/drawing/2014/main" id="{3AA434A8-7008-93EE-04C0-6256C97E29F8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1048</xdr:col>
      <xdr:colOff>4572</xdr:colOff>
      <xdr:row>325</xdr:row>
      <xdr:rowOff>121195</xdr:rowOff>
    </xdr:from>
    <xdr:to>
      <xdr:col>1054</xdr:col>
      <xdr:colOff>88482</xdr:colOff>
      <xdr:row>331</xdr:row>
      <xdr:rowOff>64589</xdr:rowOff>
    </xdr:to>
    <xdr:grpSp>
      <xdr:nvGrpSpPr>
        <xdr:cNvPr id="1014" name="グループ化 1013">
          <a:extLst>
            <a:ext uri="{FF2B5EF4-FFF2-40B4-BE49-F238E27FC236}">
              <a16:creationId xmlns:a16="http://schemas.microsoft.com/office/drawing/2014/main" id="{FE6EFE74-6E96-90D6-6596-17F55368071B}"/>
            </a:ext>
          </a:extLst>
        </xdr:cNvPr>
        <xdr:cNvGrpSpPr/>
      </xdr:nvGrpSpPr>
      <xdr:grpSpPr>
        <a:xfrm>
          <a:off x="187456572" y="57906195"/>
          <a:ext cx="1150710" cy="1010194"/>
          <a:chOff x="171206882" y="5634990"/>
          <a:chExt cx="1184911" cy="956310"/>
        </a:xfrm>
      </xdr:grpSpPr>
      <xdr:cxnSp macro="">
        <xdr:nvCxnSpPr>
          <xdr:cNvPr id="1015" name="直線コネクタ 1014">
            <a:extLst>
              <a:ext uri="{FF2B5EF4-FFF2-40B4-BE49-F238E27FC236}">
                <a16:creationId xmlns:a16="http://schemas.microsoft.com/office/drawing/2014/main" id="{39C654E7-B345-ABED-AF24-6ECD01DCC28B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16" name="テキスト ボックス 1015">
            <a:extLst>
              <a:ext uri="{FF2B5EF4-FFF2-40B4-BE49-F238E27FC236}">
                <a16:creationId xmlns:a16="http://schemas.microsoft.com/office/drawing/2014/main" id="{4740C91A-CDBB-7C30-538B-F4CBC5F92EF8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1077</xdr:col>
      <xdr:colOff>135200</xdr:colOff>
      <xdr:row>325</xdr:row>
      <xdr:rowOff>121195</xdr:rowOff>
    </xdr:from>
    <xdr:to>
      <xdr:col>1084</xdr:col>
      <xdr:colOff>55825</xdr:colOff>
      <xdr:row>331</xdr:row>
      <xdr:rowOff>64589</xdr:rowOff>
    </xdr:to>
    <xdr:grpSp>
      <xdr:nvGrpSpPr>
        <xdr:cNvPr id="1017" name="グループ化 1016">
          <a:extLst>
            <a:ext uri="{FF2B5EF4-FFF2-40B4-BE49-F238E27FC236}">
              <a16:creationId xmlns:a16="http://schemas.microsoft.com/office/drawing/2014/main" id="{1311D66B-6FD4-485A-3C07-D6DCF0B9D509}"/>
            </a:ext>
          </a:extLst>
        </xdr:cNvPr>
        <xdr:cNvGrpSpPr/>
      </xdr:nvGrpSpPr>
      <xdr:grpSpPr>
        <a:xfrm>
          <a:off x="192743400" y="57906195"/>
          <a:ext cx="1165225" cy="1010194"/>
          <a:chOff x="171206882" y="5634990"/>
          <a:chExt cx="1184911" cy="956310"/>
        </a:xfrm>
      </xdr:grpSpPr>
      <xdr:cxnSp macro="">
        <xdr:nvCxnSpPr>
          <xdr:cNvPr id="1018" name="直線コネクタ 1017">
            <a:extLst>
              <a:ext uri="{FF2B5EF4-FFF2-40B4-BE49-F238E27FC236}">
                <a16:creationId xmlns:a16="http://schemas.microsoft.com/office/drawing/2014/main" id="{06AB9C60-C0D8-469E-FD37-C97D92D62CAF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19" name="テキスト ボックス 1018">
            <a:extLst>
              <a:ext uri="{FF2B5EF4-FFF2-40B4-BE49-F238E27FC236}">
                <a16:creationId xmlns:a16="http://schemas.microsoft.com/office/drawing/2014/main" id="{3894D440-D2C0-7EFB-EB57-39BBCD183D0E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1017</xdr:col>
      <xdr:colOff>48115</xdr:colOff>
      <xdr:row>359</xdr:row>
      <xdr:rowOff>12338</xdr:rowOff>
    </xdr:from>
    <xdr:to>
      <xdr:col>1023</xdr:col>
      <xdr:colOff>132026</xdr:colOff>
      <xdr:row>364</xdr:row>
      <xdr:rowOff>119017</xdr:rowOff>
    </xdr:to>
    <xdr:grpSp>
      <xdr:nvGrpSpPr>
        <xdr:cNvPr id="1020" name="グループ化 1019">
          <a:extLst>
            <a:ext uri="{FF2B5EF4-FFF2-40B4-BE49-F238E27FC236}">
              <a16:creationId xmlns:a16="http://schemas.microsoft.com/office/drawing/2014/main" id="{3A740A8B-7462-85B8-F672-AC2618F9F911}"/>
            </a:ext>
          </a:extLst>
        </xdr:cNvPr>
        <xdr:cNvGrpSpPr/>
      </xdr:nvGrpSpPr>
      <xdr:grpSpPr>
        <a:xfrm>
          <a:off x="181988315" y="63842538"/>
          <a:ext cx="1150711" cy="995679"/>
          <a:chOff x="171206882" y="5634990"/>
          <a:chExt cx="1184911" cy="956310"/>
        </a:xfrm>
      </xdr:grpSpPr>
      <xdr:cxnSp macro="">
        <xdr:nvCxnSpPr>
          <xdr:cNvPr id="1021" name="直線コネクタ 1020">
            <a:extLst>
              <a:ext uri="{FF2B5EF4-FFF2-40B4-BE49-F238E27FC236}">
                <a16:creationId xmlns:a16="http://schemas.microsoft.com/office/drawing/2014/main" id="{45E9E8C6-9BA6-21FD-14C1-19F6785E7253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22" name="テキスト ボックス 1021">
            <a:extLst>
              <a:ext uri="{FF2B5EF4-FFF2-40B4-BE49-F238E27FC236}">
                <a16:creationId xmlns:a16="http://schemas.microsoft.com/office/drawing/2014/main" id="{A5F15ACA-8169-89FF-5F2D-E7183167C563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10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1048</xdr:col>
      <xdr:colOff>4572</xdr:colOff>
      <xdr:row>359</xdr:row>
      <xdr:rowOff>12338</xdr:rowOff>
    </xdr:from>
    <xdr:to>
      <xdr:col>1054</xdr:col>
      <xdr:colOff>88482</xdr:colOff>
      <xdr:row>364</xdr:row>
      <xdr:rowOff>119017</xdr:rowOff>
    </xdr:to>
    <xdr:grpSp>
      <xdr:nvGrpSpPr>
        <xdr:cNvPr id="1023" name="グループ化 1022">
          <a:extLst>
            <a:ext uri="{FF2B5EF4-FFF2-40B4-BE49-F238E27FC236}">
              <a16:creationId xmlns:a16="http://schemas.microsoft.com/office/drawing/2014/main" id="{7DBC8619-C7D0-F99E-931C-8F2E9015D63E}"/>
            </a:ext>
          </a:extLst>
        </xdr:cNvPr>
        <xdr:cNvGrpSpPr/>
      </xdr:nvGrpSpPr>
      <xdr:grpSpPr>
        <a:xfrm>
          <a:off x="187456572" y="63842538"/>
          <a:ext cx="1150710" cy="995679"/>
          <a:chOff x="171206882" y="5634990"/>
          <a:chExt cx="1184911" cy="956310"/>
        </a:xfrm>
      </xdr:grpSpPr>
      <xdr:cxnSp macro="">
        <xdr:nvCxnSpPr>
          <xdr:cNvPr id="1024" name="直線コネクタ 1023">
            <a:extLst>
              <a:ext uri="{FF2B5EF4-FFF2-40B4-BE49-F238E27FC236}">
                <a16:creationId xmlns:a16="http://schemas.microsoft.com/office/drawing/2014/main" id="{4A637DB6-12DE-7118-8571-33E1E7F26712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25" name="テキスト ボックス 1024">
            <a:extLst>
              <a:ext uri="{FF2B5EF4-FFF2-40B4-BE49-F238E27FC236}">
                <a16:creationId xmlns:a16="http://schemas.microsoft.com/office/drawing/2014/main" id="{69141191-5806-A12B-8B0F-F9368B0A4059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11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  <xdr:twoCellAnchor>
    <xdr:from>
      <xdr:col>1077</xdr:col>
      <xdr:colOff>135200</xdr:colOff>
      <xdr:row>359</xdr:row>
      <xdr:rowOff>12338</xdr:rowOff>
    </xdr:from>
    <xdr:to>
      <xdr:col>1084</xdr:col>
      <xdr:colOff>55825</xdr:colOff>
      <xdr:row>364</xdr:row>
      <xdr:rowOff>119017</xdr:rowOff>
    </xdr:to>
    <xdr:grpSp>
      <xdr:nvGrpSpPr>
        <xdr:cNvPr id="1026" name="グループ化 1025">
          <a:extLst>
            <a:ext uri="{FF2B5EF4-FFF2-40B4-BE49-F238E27FC236}">
              <a16:creationId xmlns:a16="http://schemas.microsoft.com/office/drawing/2014/main" id="{F857E913-20F8-41D1-9684-D05CC4FFF9A1}"/>
            </a:ext>
          </a:extLst>
        </xdr:cNvPr>
        <xdr:cNvGrpSpPr/>
      </xdr:nvGrpSpPr>
      <xdr:grpSpPr>
        <a:xfrm>
          <a:off x="192743400" y="63842538"/>
          <a:ext cx="1165225" cy="995679"/>
          <a:chOff x="171206882" y="5634990"/>
          <a:chExt cx="1184911" cy="956310"/>
        </a:xfrm>
      </xdr:grpSpPr>
      <xdr:cxnSp macro="">
        <xdr:nvCxnSpPr>
          <xdr:cNvPr id="1027" name="直線コネクタ 1026">
            <a:extLst>
              <a:ext uri="{FF2B5EF4-FFF2-40B4-BE49-F238E27FC236}">
                <a16:creationId xmlns:a16="http://schemas.microsoft.com/office/drawing/2014/main" id="{617D4C18-BF4E-E1BE-D2B1-F42CB6110DFA}"/>
              </a:ext>
            </a:extLst>
          </xdr:cNvPr>
          <xdr:cNvCxnSpPr/>
        </xdr:nvCxnSpPr>
        <xdr:spPr>
          <a:xfrm flipV="1">
            <a:off x="171738339" y="5634990"/>
            <a:ext cx="0" cy="746760"/>
          </a:xfrm>
          <a:prstGeom prst="line">
            <a:avLst/>
          </a:prstGeom>
          <a:ln w="76200">
            <a:solidFill>
              <a:srgbClr val="00B0F0"/>
            </a:solidFill>
            <a:prstDash val="solid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28" name="テキスト ボックス 1027">
            <a:extLst>
              <a:ext uri="{FF2B5EF4-FFF2-40B4-BE49-F238E27FC236}">
                <a16:creationId xmlns:a16="http://schemas.microsoft.com/office/drawing/2014/main" id="{1855D50D-5D1B-4E02-6C83-11F1C686553F}"/>
              </a:ext>
            </a:extLst>
          </xdr:cNvPr>
          <xdr:cNvSpPr txBox="1"/>
        </xdr:nvSpPr>
        <xdr:spPr>
          <a:xfrm>
            <a:off x="171206882" y="6092190"/>
            <a:ext cx="1184911" cy="4991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12</a:t>
            </a:r>
            <a:r>
              <a:rPr kumimoji="1" lang="ja-JP" altLang="en-US" sz="3000" b="1">
                <a:solidFill>
                  <a:schemeClr val="tx1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月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15</xdr:row>
      <xdr:rowOff>0</xdr:rowOff>
    </xdr:from>
    <xdr:to>
      <xdr:col>9</xdr:col>
      <xdr:colOff>114300</xdr:colOff>
      <xdr:row>15</xdr:row>
      <xdr:rowOff>265748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DA28774E-4AC5-4C30-82A8-3880DCE3D64C}"/>
            </a:ext>
          </a:extLst>
        </xdr:cNvPr>
        <xdr:cNvSpPr>
          <a:spLocks noChangeAspect="1" noChangeArrowheads="1"/>
        </xdr:cNvSpPr>
      </xdr:nvSpPr>
      <xdr:spPr bwMode="auto">
        <a:xfrm>
          <a:off x="159082740" y="13159740"/>
          <a:ext cx="297180" cy="288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15</xdr:row>
      <xdr:rowOff>0</xdr:rowOff>
    </xdr:from>
    <xdr:ext cx="308610" cy="300990"/>
    <xdr:sp macro="" textlink="">
      <xdr:nvSpPr>
        <xdr:cNvPr id="13" name="AutoShape 6">
          <a:extLst>
            <a:ext uri="{FF2B5EF4-FFF2-40B4-BE49-F238E27FC236}">
              <a16:creationId xmlns:a16="http://schemas.microsoft.com/office/drawing/2014/main" id="{80DD6611-0929-4175-8303-97C3E30E8ABC}"/>
            </a:ext>
            <a:ext uri="{147F2762-F138-4A5C-976F-8EAC2B608ADB}">
              <a16:predDERef xmlns:a16="http://schemas.microsoft.com/office/drawing/2014/main" pred="{DA28774E-4AC5-4C30-82A8-3880DCE3D64C}"/>
            </a:ext>
          </a:extLst>
        </xdr:cNvPr>
        <xdr:cNvSpPr>
          <a:spLocks noChangeAspect="1" noChangeArrowheads="1"/>
        </xdr:cNvSpPr>
      </xdr:nvSpPr>
      <xdr:spPr bwMode="auto">
        <a:xfrm>
          <a:off x="159082740" y="13312140"/>
          <a:ext cx="30861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295275" cy="265748"/>
    <xdr:sp macro="" textlink="">
      <xdr:nvSpPr>
        <xdr:cNvPr id="11" name="AutoShape 6">
          <a:extLst>
            <a:ext uri="{FF2B5EF4-FFF2-40B4-BE49-F238E27FC236}">
              <a16:creationId xmlns:a16="http://schemas.microsoft.com/office/drawing/2014/main" id="{2C88C0B0-0119-4D18-BC2C-04EE245415B9}"/>
            </a:ext>
            <a:ext uri="{147F2762-F138-4A5C-976F-8EAC2B608ADB}">
              <a16:predDERef xmlns:a16="http://schemas.microsoft.com/office/drawing/2014/main" pred="{80DD6611-0929-4175-8303-97C3E30E8ABC}"/>
            </a:ext>
          </a:extLst>
        </xdr:cNvPr>
        <xdr:cNvSpPr>
          <a:spLocks noChangeAspect="1" noChangeArrowheads="1"/>
        </xdr:cNvSpPr>
      </xdr:nvSpPr>
      <xdr:spPr bwMode="auto">
        <a:xfrm>
          <a:off x="2743200" y="5181600"/>
          <a:ext cx="295275" cy="265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308610" cy="300990"/>
    <xdr:sp macro="" textlink="">
      <xdr:nvSpPr>
        <xdr:cNvPr id="10" name="AutoShape 6">
          <a:extLst>
            <a:ext uri="{FF2B5EF4-FFF2-40B4-BE49-F238E27FC236}">
              <a16:creationId xmlns:a16="http://schemas.microsoft.com/office/drawing/2014/main" id="{0D46BDEB-D5A7-436D-B78D-94EFCD317E3E}"/>
            </a:ext>
            <a:ext uri="{147F2762-F138-4A5C-976F-8EAC2B608ADB}">
              <a16:predDERef xmlns:a16="http://schemas.microsoft.com/office/drawing/2014/main" pred="{2C88C0B0-0119-4D18-BC2C-04EE245415B9}"/>
            </a:ext>
          </a:extLst>
        </xdr:cNvPr>
        <xdr:cNvSpPr>
          <a:spLocks noChangeAspect="1" noChangeArrowheads="1"/>
        </xdr:cNvSpPr>
      </xdr:nvSpPr>
      <xdr:spPr bwMode="auto">
        <a:xfrm>
          <a:off x="2743200" y="5181600"/>
          <a:ext cx="30861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295275" cy="265748"/>
    <xdr:sp macro="" textlink="">
      <xdr:nvSpPr>
        <xdr:cNvPr id="12" name="AutoShape 6">
          <a:extLst>
            <a:ext uri="{FF2B5EF4-FFF2-40B4-BE49-F238E27FC236}">
              <a16:creationId xmlns:a16="http://schemas.microsoft.com/office/drawing/2014/main" id="{D8155B71-5471-4AD9-9C2D-B34D44593DD0}"/>
            </a:ext>
            <a:ext uri="{147F2762-F138-4A5C-976F-8EAC2B608ADB}">
              <a16:predDERef xmlns:a16="http://schemas.microsoft.com/office/drawing/2014/main" pred="{0D46BDEB-D5A7-436D-B78D-94EFCD317E3E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29500"/>
          <a:ext cx="295275" cy="265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308610" cy="300990"/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63FF30AD-3F52-43CF-83E7-26C3496DE2F6}"/>
            </a:ext>
            <a:ext uri="{147F2762-F138-4A5C-976F-8EAC2B608ADB}">
              <a16:predDERef xmlns:a16="http://schemas.microsoft.com/office/drawing/2014/main" pred="{D8155B71-5471-4AD9-9C2D-B34D44593DD0}"/>
            </a:ext>
          </a:extLst>
        </xdr:cNvPr>
        <xdr:cNvSpPr>
          <a:spLocks noChangeAspect="1" noChangeArrowheads="1"/>
        </xdr:cNvSpPr>
      </xdr:nvSpPr>
      <xdr:spPr bwMode="auto">
        <a:xfrm>
          <a:off x="2743200" y="7429500"/>
          <a:ext cx="30861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134</xdr:row>
      <xdr:rowOff>0</xdr:rowOff>
    </xdr:from>
    <xdr:to>
      <xdr:col>9</xdr:col>
      <xdr:colOff>114300</xdr:colOff>
      <xdr:row>134</xdr:row>
      <xdr:rowOff>288608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F28E0D51-C659-A6D6-B37C-3CF61C02B199}"/>
            </a:ext>
          </a:extLst>
        </xdr:cNvPr>
        <xdr:cNvSpPr>
          <a:spLocks noChangeAspect="1" noChangeArrowheads="1"/>
        </xdr:cNvSpPr>
      </xdr:nvSpPr>
      <xdr:spPr bwMode="auto">
        <a:xfrm>
          <a:off x="159082740" y="129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134</xdr:row>
      <xdr:rowOff>0</xdr:rowOff>
    </xdr:from>
    <xdr:ext cx="308610" cy="300990"/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C02487DD-5DB6-4543-B08E-82274637F6C1}"/>
            </a:ext>
          </a:extLst>
        </xdr:cNvPr>
        <xdr:cNvSpPr>
          <a:spLocks noChangeAspect="1" noChangeArrowheads="1"/>
        </xdr:cNvSpPr>
      </xdr:nvSpPr>
      <xdr:spPr bwMode="auto">
        <a:xfrm>
          <a:off x="161982150" y="11315700"/>
          <a:ext cx="30861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14</xdr:row>
      <xdr:rowOff>0</xdr:rowOff>
    </xdr:from>
    <xdr:ext cx="308610" cy="300990"/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54EF8C7C-C359-46A8-B19C-91BFB20E1ED3}"/>
            </a:ext>
            <a:ext uri="{147F2762-F138-4A5C-976F-8EAC2B608ADB}">
              <a16:predDERef xmlns:a16="http://schemas.microsoft.com/office/drawing/2014/main" pred="{C02487DD-5DB6-4543-B08E-82274637F6C1}"/>
            </a:ext>
          </a:extLst>
        </xdr:cNvPr>
        <xdr:cNvSpPr>
          <a:spLocks noChangeAspect="1" noChangeArrowheads="1"/>
        </xdr:cNvSpPr>
      </xdr:nvSpPr>
      <xdr:spPr bwMode="auto">
        <a:xfrm>
          <a:off x="161982150" y="11744325"/>
          <a:ext cx="30861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164</xdr:row>
      <xdr:rowOff>0</xdr:rowOff>
    </xdr:from>
    <xdr:ext cx="304800" cy="284798"/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401EE854-CBD4-4562-9027-949390B6C8AD}"/>
            </a:ext>
          </a:extLst>
        </xdr:cNvPr>
        <xdr:cNvSpPr>
          <a:spLocks noChangeAspect="1" noChangeArrowheads="1"/>
        </xdr:cNvSpPr>
      </xdr:nvSpPr>
      <xdr:spPr bwMode="auto">
        <a:xfrm>
          <a:off x="161982150" y="12820650"/>
          <a:ext cx="304800" cy="28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164</xdr:row>
      <xdr:rowOff>0</xdr:rowOff>
    </xdr:from>
    <xdr:ext cx="308610" cy="300990"/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353CEAA6-0341-422E-A1A8-95E05052F428}"/>
            </a:ext>
          </a:extLst>
        </xdr:cNvPr>
        <xdr:cNvSpPr>
          <a:spLocks noChangeAspect="1" noChangeArrowheads="1"/>
        </xdr:cNvSpPr>
      </xdr:nvSpPr>
      <xdr:spPr bwMode="auto">
        <a:xfrm>
          <a:off x="161982150" y="12820650"/>
          <a:ext cx="30861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0849;&#26377;&#12489;&#12521;&#12452;&#12502;\&#38306;&#35199;&#20107;&#26989;&#37096;\&#31859;&#30000;\&#26360;&#39006;&#26360;&#24335;\New%20&#20316;&#26989;&#26085;&#22577;\&#20316;&#26989;&#26085;&#22577;&#12288;R8,7&#26376;.xlsx" TargetMode="External"/><Relationship Id="rId1" Type="http://schemas.openxmlformats.org/officeDocument/2006/relationships/externalLinkPath" Target="file:///H:\&#20849;&#26377;&#12489;&#12521;&#12452;&#12502;\&#38306;&#35199;&#20107;&#26989;&#37096;\&#31859;&#30000;\&#26360;&#39006;&#26360;&#24335;\New%20&#20316;&#26989;&#26085;&#22577;\&#20316;&#26989;&#26085;&#22577;&#12288;R8,7&#26376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kasa\MKS%20Dropbox\&#27849;&#21271;1F&#12464;&#12523;&#12540;&#12503;\&#38306;&#35199;&#20107;&#26989;&#37096;\&#31859;&#30000;\&#26360;&#39006;&#26360;&#24335;\New%20&#20316;&#26989;&#26085;&#22577;\&#20316;&#26989;&#26085;&#22577;&#12288;R7,3&#26376;.xlsx" TargetMode="External"/><Relationship Id="rId1" Type="http://schemas.openxmlformats.org/officeDocument/2006/relationships/externalLinkPath" Target="/Users/mikasa/MKS%20Dropbox/&#27849;&#21271;1F&#12464;&#12523;&#12540;&#12503;/&#38306;&#35199;&#20107;&#26989;&#37096;/&#31859;&#30000;/&#26360;&#39006;&#26360;&#24335;/New%20&#20316;&#26989;&#26085;&#22577;/&#20316;&#26989;&#26085;&#22577;&#12288;R7,3&#26376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kasa\MKS%20Dropbox\&#27849;&#21271;1F&#12464;&#12523;&#12540;&#12503;\&#38306;&#35199;&#20107;&#26989;&#37096;\&#31859;&#30000;\&#26360;&#39006;&#26360;&#24335;\New%20&#20316;&#26989;&#26085;&#22577;\&#20316;&#26989;&#26085;&#22577;&#12288;R7,7&#26376;.xlsx" TargetMode="External"/><Relationship Id="rId1" Type="http://schemas.openxmlformats.org/officeDocument/2006/relationships/externalLinkPath" Target="/Users/mikasa/MKS%20Dropbox/&#27849;&#21271;1F&#12464;&#12523;&#12540;&#12503;/&#38306;&#35199;&#20107;&#26989;&#37096;/&#31859;&#30000;/&#26360;&#39006;&#26360;&#24335;/New%20&#20316;&#26989;&#26085;&#22577;/&#20316;&#26989;&#26085;&#22577;&#12288;R7,7&#26376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kasa\MKS%20Dropbox\&#27849;&#21271;1F&#12464;&#12523;&#12540;&#12503;\&#38306;&#35199;&#20107;&#26989;&#37096;\&#31859;&#30000;\&#26360;&#39006;&#26360;&#24335;\New%20&#20316;&#26989;&#26085;&#22577;\&#20316;&#26989;&#26085;&#22577;&#12288;R7,11&#26376;.xlsx" TargetMode="External"/><Relationship Id="rId1" Type="http://schemas.openxmlformats.org/officeDocument/2006/relationships/externalLinkPath" Target="/Users/mikasa/MKS%20Dropbox/&#27849;&#21271;1F&#12464;&#12523;&#12540;&#12503;/&#38306;&#35199;&#20107;&#26989;&#37096;/&#31859;&#30000;/&#26360;&#39006;&#26360;&#24335;/New%20&#20316;&#26989;&#26085;&#22577;/&#20316;&#26989;&#26085;&#22577;&#12288;R7,11&#26376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0849;&#26377;&#12489;&#12521;&#12452;&#12502;\&#38306;&#35199;&#20107;&#26989;&#37096;\&#31859;&#30000;\&#26360;&#39006;&#26360;&#24335;\New%20&#20316;&#26989;&#26085;&#22577;\&#20316;&#26989;&#26085;&#22577;&#12288;R8,6&#26376;.xlsx" TargetMode="External"/><Relationship Id="rId1" Type="http://schemas.openxmlformats.org/officeDocument/2006/relationships/externalLinkPath" Target="file:///H:\&#20849;&#26377;&#12489;&#12521;&#12452;&#12502;\&#38306;&#35199;&#20107;&#26989;&#37096;\&#31859;&#30000;\&#26360;&#39006;&#26360;&#24335;\New%20&#20316;&#26989;&#26085;&#22577;\&#20316;&#26989;&#26085;&#22577;&#12288;R8,6&#26376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kasa\MKS%20Dropbox\&#27849;&#21271;1F&#12464;&#12523;&#12540;&#12503;\&#38306;&#35199;&#20107;&#26989;&#37096;\&#31859;&#30000;\&#26360;&#39006;&#26360;&#24335;\New%20&#20316;&#26989;&#26085;&#22577;\&#20316;&#26989;&#26085;&#22577;&#12288;R7,1&#26376;.xlsx" TargetMode="External"/><Relationship Id="rId1" Type="http://schemas.openxmlformats.org/officeDocument/2006/relationships/externalLinkPath" Target="/Users/mikasa/MKS%20Dropbox/&#27849;&#21271;1F&#12464;&#12523;&#12540;&#12503;/&#38306;&#35199;&#20107;&#26989;&#37096;/&#31859;&#30000;/&#26360;&#39006;&#26360;&#24335;/New%20&#20316;&#26989;&#26085;&#22577;/&#20316;&#26989;&#26085;&#22577;&#12288;R7,1&#26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報入力表"/>
      <sheetName val="泉北総括表"/>
      <sheetName val="その他集計表"/>
      <sheetName val="新規工事名入力欄"/>
      <sheetName val="目標工程"/>
      <sheetName val="集計"/>
      <sheetName val="確認用"/>
      <sheetName val="集計(2)"/>
      <sheetName val="各班入力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工番</v>
          </cell>
          <cell r="G2">
            <v>46194</v>
          </cell>
          <cell r="H2">
            <v>46195</v>
          </cell>
          <cell r="I2">
            <v>46196</v>
          </cell>
          <cell r="J2">
            <v>46197</v>
          </cell>
          <cell r="K2">
            <v>46198</v>
          </cell>
          <cell r="L2">
            <v>46199</v>
          </cell>
          <cell r="M2">
            <v>46200</v>
          </cell>
          <cell r="N2">
            <v>46201</v>
          </cell>
          <cell r="O2">
            <v>46202</v>
          </cell>
          <cell r="P2">
            <v>46203</v>
          </cell>
          <cell r="Q2">
            <v>46204</v>
          </cell>
          <cell r="R2">
            <v>46205</v>
          </cell>
          <cell r="S2">
            <v>46206</v>
          </cell>
          <cell r="T2">
            <v>46207</v>
          </cell>
          <cell r="U2">
            <v>46208</v>
          </cell>
          <cell r="V2">
            <v>46209</v>
          </cell>
          <cell r="W2">
            <v>46210</v>
          </cell>
          <cell r="X2">
            <v>46211</v>
          </cell>
          <cell r="Y2">
            <v>46212</v>
          </cell>
          <cell r="Z2">
            <v>46213</v>
          </cell>
          <cell r="AA2">
            <v>46214</v>
          </cell>
          <cell r="AB2">
            <v>46215</v>
          </cell>
          <cell r="AC2">
            <v>46216</v>
          </cell>
          <cell r="AD2">
            <v>46217</v>
          </cell>
          <cell r="AE2">
            <v>46218</v>
          </cell>
          <cell r="AF2">
            <v>46219</v>
          </cell>
          <cell r="AG2">
            <v>46220</v>
          </cell>
          <cell r="AH2">
            <v>46221</v>
          </cell>
          <cell r="AI2">
            <v>46222</v>
          </cell>
          <cell r="AJ2">
            <v>46223</v>
          </cell>
          <cell r="AK2">
            <v>46224</v>
          </cell>
        </row>
        <row r="4">
          <cell r="A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>
            <v>2</v>
          </cell>
          <cell r="M4" t="str">
            <v/>
          </cell>
          <cell r="N4" t="str">
            <v/>
          </cell>
          <cell r="O4" t="str">
            <v/>
          </cell>
          <cell r="P4" t="str">
            <v/>
          </cell>
          <cell r="Q4">
            <v>2</v>
          </cell>
          <cell r="R4" t="str">
            <v/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Z4" t="str">
            <v/>
          </cell>
          <cell r="AA4" t="str">
            <v/>
          </cell>
          <cell r="AB4" t="str">
            <v/>
          </cell>
          <cell r="AC4" t="str">
            <v/>
          </cell>
          <cell r="AD4" t="str">
            <v/>
          </cell>
          <cell r="AE4" t="str">
            <v/>
          </cell>
          <cell r="AF4" t="str">
            <v/>
          </cell>
          <cell r="AG4" t="str">
            <v/>
          </cell>
          <cell r="AH4" t="str">
            <v/>
          </cell>
          <cell r="AI4" t="str">
            <v/>
          </cell>
          <cell r="AJ4" t="str">
            <v/>
          </cell>
          <cell r="AK4" t="str">
            <v/>
          </cell>
        </row>
        <row r="5">
          <cell r="G5" t="str">
            <v/>
          </cell>
          <cell r="H5" t="str">
            <v/>
          </cell>
          <cell r="I5" t="str">
            <v/>
          </cell>
          <cell r="J5" t="str">
            <v/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  <cell r="AA5" t="str">
            <v/>
          </cell>
          <cell r="AB5" t="str">
            <v/>
          </cell>
          <cell r="AC5" t="str">
            <v/>
          </cell>
          <cell r="AD5" t="str">
            <v/>
          </cell>
          <cell r="AE5" t="str">
            <v/>
          </cell>
          <cell r="AF5" t="str">
            <v/>
          </cell>
          <cell r="AG5" t="str">
            <v/>
          </cell>
          <cell r="AH5" t="str">
            <v/>
          </cell>
          <cell r="AI5" t="str">
            <v/>
          </cell>
          <cell r="AJ5" t="str">
            <v/>
          </cell>
          <cell r="AK5" t="str">
            <v/>
          </cell>
        </row>
        <row r="6"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</row>
        <row r="7"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</row>
        <row r="8"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</row>
        <row r="9"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</row>
        <row r="10">
          <cell r="A10" t="str">
            <v/>
          </cell>
          <cell r="G10" t="str">
            <v/>
          </cell>
          <cell r="H10">
            <v>10</v>
          </cell>
          <cell r="I10" t="str">
            <v/>
          </cell>
          <cell r="J10" t="str">
            <v/>
          </cell>
          <cell r="K10">
            <v>18</v>
          </cell>
          <cell r="L10">
            <v>20</v>
          </cell>
          <cell r="M10" t="str">
            <v/>
          </cell>
          <cell r="N10" t="str">
            <v/>
          </cell>
          <cell r="O10">
            <v>20</v>
          </cell>
          <cell r="P10">
            <v>12</v>
          </cell>
          <cell r="Q10">
            <v>8</v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</row>
        <row r="11"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</row>
        <row r="12"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</row>
        <row r="13"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</row>
        <row r="14"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</row>
        <row r="15"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</row>
        <row r="16">
          <cell r="A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>
            <v>6</v>
          </cell>
          <cell r="P16">
            <v>2</v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</row>
        <row r="17"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</row>
        <row r="18"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</row>
        <row r="19"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</row>
        <row r="20"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</row>
        <row r="21"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</row>
        <row r="22">
          <cell r="A22" t="str">
            <v/>
          </cell>
          <cell r="G22" t="str">
            <v/>
          </cell>
          <cell r="H22" t="str">
            <v/>
          </cell>
          <cell r="I22" t="str">
            <v/>
          </cell>
          <cell r="J22">
            <v>2</v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>
            <v>8</v>
          </cell>
          <cell r="P22">
            <v>8</v>
          </cell>
          <cell r="Q22">
            <v>12</v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</row>
        <row r="23"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</row>
        <row r="24"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</row>
        <row r="25"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</row>
        <row r="26"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</row>
        <row r="27"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</row>
        <row r="28">
          <cell r="A28" t="str">
            <v>204013-03</v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</row>
        <row r="29">
          <cell r="G29" t="str">
            <v/>
          </cell>
          <cell r="H29" t="str">
            <v/>
          </cell>
          <cell r="I29">
            <v>2</v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</row>
        <row r="30"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</row>
        <row r="31"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</row>
        <row r="32">
          <cell r="G32" t="str">
            <v/>
          </cell>
          <cell r="H32">
            <v>3</v>
          </cell>
          <cell r="I32">
            <v>3</v>
          </cell>
          <cell r="J32">
            <v>4</v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</row>
        <row r="33"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>
            <v>2</v>
          </cell>
          <cell r="L33">
            <v>2</v>
          </cell>
          <cell r="M33" t="str">
            <v/>
          </cell>
          <cell r="N33" t="str">
            <v/>
          </cell>
          <cell r="O33" t="str">
            <v/>
          </cell>
          <cell r="P33">
            <v>6</v>
          </cell>
          <cell r="Q33">
            <v>2</v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</row>
        <row r="34">
          <cell r="A34">
            <v>228035</v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</row>
        <row r="35"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</row>
        <row r="36"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</row>
        <row r="37"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</row>
        <row r="38"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</row>
        <row r="39"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</row>
        <row r="40">
          <cell r="A40" t="str">
            <v>247023-03</v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</row>
        <row r="41"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</row>
        <row r="42"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</row>
        <row r="43"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</row>
        <row r="44"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</row>
        <row r="45"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</row>
        <row r="46">
          <cell r="A46">
            <v>256011</v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</row>
        <row r="47"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</row>
        <row r="48"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</row>
        <row r="49"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</row>
        <row r="50"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</row>
        <row r="51"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</row>
        <row r="52">
          <cell r="A52" t="str">
            <v>24Z009</v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</row>
        <row r="53"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</row>
        <row r="54"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</row>
        <row r="55"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</row>
        <row r="56"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</row>
        <row r="57"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</row>
        <row r="58">
          <cell r="A58">
            <v>247006</v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</row>
        <row r="59"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</row>
        <row r="60"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</row>
        <row r="61"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</row>
        <row r="62"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</row>
        <row r="63"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</row>
        <row r="65">
          <cell r="A65" t="str">
            <v>工番</v>
          </cell>
          <cell r="G65">
            <v>46194</v>
          </cell>
          <cell r="H65">
            <v>46195</v>
          </cell>
          <cell r="I65">
            <v>46196</v>
          </cell>
          <cell r="J65">
            <v>46197</v>
          </cell>
          <cell r="K65">
            <v>46198</v>
          </cell>
          <cell r="L65">
            <v>46199</v>
          </cell>
          <cell r="M65">
            <v>46200</v>
          </cell>
          <cell r="N65">
            <v>46201</v>
          </cell>
          <cell r="O65">
            <v>46202</v>
          </cell>
          <cell r="P65">
            <v>46203</v>
          </cell>
          <cell r="Q65">
            <v>46204</v>
          </cell>
          <cell r="R65">
            <v>46205</v>
          </cell>
          <cell r="S65">
            <v>46206</v>
          </cell>
          <cell r="T65">
            <v>46207</v>
          </cell>
          <cell r="U65">
            <v>46208</v>
          </cell>
          <cell r="V65">
            <v>46209</v>
          </cell>
          <cell r="W65">
            <v>46210</v>
          </cell>
          <cell r="X65">
            <v>46211</v>
          </cell>
          <cell r="Y65">
            <v>46212</v>
          </cell>
          <cell r="Z65">
            <v>46213</v>
          </cell>
          <cell r="AA65">
            <v>46214</v>
          </cell>
          <cell r="AB65">
            <v>46215</v>
          </cell>
          <cell r="AC65">
            <v>46216</v>
          </cell>
          <cell r="AD65">
            <v>46217</v>
          </cell>
          <cell r="AE65">
            <v>46218</v>
          </cell>
          <cell r="AF65">
            <v>46219</v>
          </cell>
          <cell r="AG65">
            <v>46220</v>
          </cell>
          <cell r="AH65">
            <v>46221</v>
          </cell>
          <cell r="AI65">
            <v>46222</v>
          </cell>
          <cell r="AJ65">
            <v>46223</v>
          </cell>
          <cell r="AK65">
            <v>46224</v>
          </cell>
        </row>
        <row r="67">
          <cell r="A67">
            <v>253043</v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</row>
        <row r="68"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</row>
        <row r="69"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</row>
        <row r="70"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</row>
        <row r="71"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</row>
        <row r="72"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>
            <v>6</v>
          </cell>
          <cell r="L72">
            <v>6</v>
          </cell>
          <cell r="M72" t="str">
            <v/>
          </cell>
          <cell r="N72" t="str">
            <v/>
          </cell>
          <cell r="O72" t="str">
            <v/>
          </cell>
          <cell r="P72">
            <v>2</v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</row>
        <row r="73">
          <cell r="A73">
            <v>253018</v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</row>
        <row r="74"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</row>
        <row r="75"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</row>
        <row r="76"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</row>
        <row r="77"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</row>
        <row r="78"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</row>
        <row r="79">
          <cell r="A79" t="str">
            <v>25Z012-05</v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</row>
        <row r="80"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</row>
        <row r="81"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</row>
        <row r="82"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</row>
        <row r="83"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</row>
        <row r="84"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</row>
        <row r="85">
          <cell r="A85">
            <v>262025</v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</row>
        <row r="86"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</row>
        <row r="87"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</row>
        <row r="88"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</row>
        <row r="89"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</row>
        <row r="90"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</row>
        <row r="91">
          <cell r="A91">
            <v>253012</v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</row>
        <row r="92"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</row>
        <row r="93"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</row>
        <row r="94"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</row>
        <row r="95"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</row>
        <row r="96"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</row>
        <row r="97">
          <cell r="A97" t="str">
            <v>253009-02</v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</row>
        <row r="98"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</row>
        <row r="99"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</row>
        <row r="100"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</row>
        <row r="101"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>
            <v>4</v>
          </cell>
          <cell r="M101" t="str">
            <v/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  <cell r="AG101" t="str">
            <v/>
          </cell>
          <cell r="AH101" t="str">
            <v/>
          </cell>
          <cell r="AI101" t="str">
            <v/>
          </cell>
          <cell r="AJ101" t="str">
            <v/>
          </cell>
          <cell r="AK101" t="str">
            <v/>
          </cell>
        </row>
        <row r="102"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>
            <v>4</v>
          </cell>
          <cell r="M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  <cell r="AG102" t="str">
            <v/>
          </cell>
          <cell r="AH102" t="str">
            <v/>
          </cell>
          <cell r="AI102" t="str">
            <v/>
          </cell>
          <cell r="AJ102" t="str">
            <v/>
          </cell>
          <cell r="AK102" t="str">
            <v/>
          </cell>
        </row>
        <row r="103">
          <cell r="A103" t="str">
            <v>253010-02</v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 t="str">
            <v/>
          </cell>
          <cell r="AH103" t="str">
            <v/>
          </cell>
          <cell r="AI103" t="str">
            <v/>
          </cell>
          <cell r="AJ103" t="str">
            <v/>
          </cell>
          <cell r="AK103" t="str">
            <v/>
          </cell>
        </row>
        <row r="104"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  <cell r="AA104" t="str">
            <v/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  <cell r="AF104" t="str">
            <v/>
          </cell>
          <cell r="AG104" t="str">
            <v/>
          </cell>
          <cell r="AH104" t="str">
            <v/>
          </cell>
          <cell r="AI104" t="str">
            <v/>
          </cell>
          <cell r="AJ104" t="str">
            <v/>
          </cell>
          <cell r="AK104" t="str">
            <v/>
          </cell>
        </row>
        <row r="105"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  <cell r="Z105" t="str">
            <v/>
          </cell>
          <cell r="AA105" t="str">
            <v/>
          </cell>
          <cell r="AB105" t="str">
            <v/>
          </cell>
          <cell r="AC105" t="str">
            <v/>
          </cell>
          <cell r="AD105" t="str">
            <v/>
          </cell>
          <cell r="AE105" t="str">
            <v/>
          </cell>
          <cell r="AF105" t="str">
            <v/>
          </cell>
          <cell r="AG105" t="str">
            <v/>
          </cell>
          <cell r="AH105" t="str">
            <v/>
          </cell>
          <cell r="AI105" t="str">
            <v/>
          </cell>
          <cell r="AJ105" t="str">
            <v/>
          </cell>
          <cell r="AK105" t="str">
            <v/>
          </cell>
        </row>
        <row r="106"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  <cell r="Z106" t="str">
            <v/>
          </cell>
          <cell r="AA106" t="str">
            <v/>
          </cell>
          <cell r="AB106" t="str">
            <v/>
          </cell>
          <cell r="AC106" t="str">
            <v/>
          </cell>
          <cell r="AD106" t="str">
            <v/>
          </cell>
          <cell r="AE106" t="str">
            <v/>
          </cell>
          <cell r="AF106" t="str">
            <v/>
          </cell>
          <cell r="AG106" t="str">
            <v/>
          </cell>
          <cell r="AH106" t="str">
            <v/>
          </cell>
          <cell r="AI106" t="str">
            <v/>
          </cell>
          <cell r="AJ106" t="str">
            <v/>
          </cell>
          <cell r="AK106" t="str">
            <v/>
          </cell>
        </row>
        <row r="107"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  <cell r="AA107" t="str">
            <v/>
          </cell>
          <cell r="AB107" t="str">
            <v/>
          </cell>
          <cell r="AC107" t="str">
            <v/>
          </cell>
          <cell r="AD107" t="str">
            <v/>
          </cell>
          <cell r="AE107" t="str">
            <v/>
          </cell>
          <cell r="AF107" t="str">
            <v/>
          </cell>
          <cell r="AG107" t="str">
            <v/>
          </cell>
          <cell r="AH107" t="str">
            <v/>
          </cell>
          <cell r="AI107" t="str">
            <v/>
          </cell>
          <cell r="AJ107" t="str">
            <v/>
          </cell>
          <cell r="AK107" t="str">
            <v/>
          </cell>
        </row>
        <row r="108"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  <cell r="Z108" t="str">
            <v/>
          </cell>
          <cell r="AA108" t="str">
            <v/>
          </cell>
          <cell r="AB108" t="str">
            <v/>
          </cell>
          <cell r="AC108" t="str">
            <v/>
          </cell>
          <cell r="AD108" t="str">
            <v/>
          </cell>
          <cell r="AE108" t="str">
            <v/>
          </cell>
          <cell r="AF108" t="str">
            <v/>
          </cell>
          <cell r="AG108" t="str">
            <v/>
          </cell>
          <cell r="AH108" t="str">
            <v/>
          </cell>
          <cell r="AI108" t="str">
            <v/>
          </cell>
          <cell r="AJ108" t="str">
            <v/>
          </cell>
          <cell r="AK108" t="str">
            <v/>
          </cell>
        </row>
        <row r="109">
          <cell r="A109">
            <v>253011</v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  <cell r="Z109" t="str">
            <v/>
          </cell>
          <cell r="AA109" t="str">
            <v/>
          </cell>
          <cell r="AB109" t="str">
            <v/>
          </cell>
          <cell r="AC109" t="str">
            <v/>
          </cell>
          <cell r="AD109" t="str">
            <v/>
          </cell>
          <cell r="AE109" t="str">
            <v/>
          </cell>
          <cell r="AF109" t="str">
            <v/>
          </cell>
          <cell r="AG109" t="str">
            <v/>
          </cell>
          <cell r="AH109" t="str">
            <v/>
          </cell>
          <cell r="AI109" t="str">
            <v/>
          </cell>
          <cell r="AJ109" t="str">
            <v/>
          </cell>
          <cell r="AK109" t="str">
            <v/>
          </cell>
        </row>
        <row r="110"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/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</row>
        <row r="111">
          <cell r="G111" t="str">
            <v/>
          </cell>
          <cell r="H111">
            <v>13</v>
          </cell>
          <cell r="I111">
            <v>2</v>
          </cell>
          <cell r="J111">
            <v>8</v>
          </cell>
          <cell r="K111">
            <v>10</v>
          </cell>
          <cell r="L111" t="str">
            <v/>
          </cell>
          <cell r="M111">
            <v>6</v>
          </cell>
          <cell r="N111" t="str">
            <v/>
          </cell>
          <cell r="O111">
            <v>6</v>
          </cell>
          <cell r="P111" t="str">
            <v/>
          </cell>
          <cell r="Q111">
            <v>6</v>
          </cell>
          <cell r="R111" t="str">
            <v/>
          </cell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  <cell r="Z111" t="str">
            <v/>
          </cell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  <cell r="AK111" t="str">
            <v/>
          </cell>
        </row>
        <row r="112"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  <cell r="Z112" t="str">
            <v/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  <cell r="AK112" t="str">
            <v/>
          </cell>
        </row>
        <row r="113"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  <cell r="Z113" t="str">
            <v/>
          </cell>
          <cell r="AA113" t="str">
            <v/>
          </cell>
          <cell r="AB113" t="str">
            <v/>
          </cell>
          <cell r="AC113" t="str">
            <v/>
          </cell>
          <cell r="AD113" t="str">
            <v/>
          </cell>
          <cell r="AE113" t="str">
            <v/>
          </cell>
          <cell r="AF113" t="str">
            <v/>
          </cell>
          <cell r="AG113" t="str">
            <v/>
          </cell>
          <cell r="AH113" t="str">
            <v/>
          </cell>
          <cell r="AI113" t="str">
            <v/>
          </cell>
          <cell r="AJ113" t="str">
            <v/>
          </cell>
          <cell r="AK113" t="str">
            <v/>
          </cell>
        </row>
        <row r="114"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  <cell r="Z114" t="str">
            <v/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  <cell r="AK114" t="str">
            <v/>
          </cell>
        </row>
        <row r="115">
          <cell r="A115">
            <v>251020</v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  <cell r="AA115" t="str">
            <v/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</row>
        <row r="116"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  <cell r="Z116" t="str">
            <v/>
          </cell>
          <cell r="AA116" t="str">
            <v/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</row>
        <row r="117"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  <cell r="Z117" t="str">
            <v/>
          </cell>
          <cell r="AA117" t="str">
            <v/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</row>
        <row r="118"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  <cell r="Z118" t="str">
            <v/>
          </cell>
          <cell r="AA118" t="str">
            <v/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</row>
        <row r="119"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  <cell r="Z119" t="str">
            <v/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</row>
        <row r="120"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  <cell r="Z120" t="str">
            <v/>
          </cell>
          <cell r="AA120" t="str">
            <v/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</row>
        <row r="121">
          <cell r="A121" t="str">
            <v>25Y007</v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  <cell r="Z121" t="str">
            <v/>
          </cell>
          <cell r="AA121" t="str">
            <v/>
          </cell>
          <cell r="AB121" t="str">
            <v/>
          </cell>
          <cell r="AC121" t="str">
            <v/>
          </cell>
          <cell r="AD121" t="str">
            <v/>
          </cell>
          <cell r="AE121" t="str">
            <v/>
          </cell>
          <cell r="AF121" t="str">
            <v/>
          </cell>
          <cell r="AG121" t="str">
            <v/>
          </cell>
          <cell r="AH121" t="str">
            <v/>
          </cell>
          <cell r="AI121" t="str">
            <v/>
          </cell>
          <cell r="AJ121" t="str">
            <v/>
          </cell>
          <cell r="AK121" t="str">
            <v/>
          </cell>
        </row>
        <row r="122"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  <cell r="Z122" t="str">
            <v/>
          </cell>
          <cell r="AA122" t="str">
            <v/>
          </cell>
          <cell r="AB122" t="str">
            <v/>
          </cell>
          <cell r="AC122" t="str">
            <v/>
          </cell>
          <cell r="AD122" t="str">
            <v/>
          </cell>
          <cell r="AE122" t="str">
            <v/>
          </cell>
          <cell r="AF122" t="str">
            <v/>
          </cell>
          <cell r="AG122" t="str">
            <v/>
          </cell>
          <cell r="AH122" t="str">
            <v/>
          </cell>
          <cell r="AI122" t="str">
            <v/>
          </cell>
          <cell r="AJ122" t="str">
            <v/>
          </cell>
          <cell r="AK122" t="str">
            <v/>
          </cell>
        </row>
        <row r="123"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  <cell r="Z123" t="str">
            <v/>
          </cell>
          <cell r="AA123" t="str">
            <v/>
          </cell>
          <cell r="AB123" t="str">
            <v/>
          </cell>
          <cell r="AC123" t="str">
            <v/>
          </cell>
          <cell r="AD123" t="str">
            <v/>
          </cell>
          <cell r="AE123" t="str">
            <v/>
          </cell>
          <cell r="AF123" t="str">
            <v/>
          </cell>
          <cell r="AG123" t="str">
            <v/>
          </cell>
          <cell r="AH123" t="str">
            <v/>
          </cell>
          <cell r="AI123" t="str">
            <v/>
          </cell>
          <cell r="AJ123" t="str">
            <v/>
          </cell>
          <cell r="AK123" t="str">
            <v/>
          </cell>
        </row>
        <row r="124"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  <cell r="Z124" t="str">
            <v/>
          </cell>
          <cell r="AA124" t="str">
            <v/>
          </cell>
          <cell r="AB124" t="str">
            <v/>
          </cell>
          <cell r="AC124" t="str">
            <v/>
          </cell>
          <cell r="AD124" t="str">
            <v/>
          </cell>
          <cell r="AE124" t="str">
            <v/>
          </cell>
          <cell r="AF124" t="str">
            <v/>
          </cell>
          <cell r="AG124" t="str">
            <v/>
          </cell>
          <cell r="AH124" t="str">
            <v/>
          </cell>
          <cell r="AI124" t="str">
            <v/>
          </cell>
          <cell r="AJ124" t="str">
            <v/>
          </cell>
          <cell r="AK124" t="str">
            <v/>
          </cell>
        </row>
        <row r="125"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  <cell r="Z125" t="str">
            <v/>
          </cell>
          <cell r="AA125" t="str">
            <v/>
          </cell>
          <cell r="AB125" t="str">
            <v/>
          </cell>
          <cell r="AC125" t="str">
            <v/>
          </cell>
          <cell r="AD125" t="str">
            <v/>
          </cell>
          <cell r="AE125" t="str">
            <v/>
          </cell>
          <cell r="AF125" t="str">
            <v/>
          </cell>
          <cell r="AG125" t="str">
            <v/>
          </cell>
          <cell r="AH125" t="str">
            <v/>
          </cell>
          <cell r="AI125" t="str">
            <v/>
          </cell>
          <cell r="AJ125" t="str">
            <v/>
          </cell>
          <cell r="AK125" t="str">
            <v/>
          </cell>
        </row>
        <row r="126"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  <cell r="Z126" t="str">
            <v/>
          </cell>
          <cell r="AA126" t="str">
            <v/>
          </cell>
          <cell r="AB126" t="str">
            <v/>
          </cell>
          <cell r="AC126" t="str">
            <v/>
          </cell>
          <cell r="AD126" t="str">
            <v/>
          </cell>
          <cell r="AE126" t="str">
            <v/>
          </cell>
          <cell r="AF126" t="str">
            <v/>
          </cell>
          <cell r="AG126" t="str">
            <v/>
          </cell>
          <cell r="AH126" t="str">
            <v/>
          </cell>
          <cell r="AI126" t="str">
            <v/>
          </cell>
          <cell r="AJ126" t="str">
            <v/>
          </cell>
          <cell r="AK126" t="str">
            <v/>
          </cell>
        </row>
        <row r="128">
          <cell r="A128" t="str">
            <v>工番</v>
          </cell>
          <cell r="G128">
            <v>46194</v>
          </cell>
          <cell r="H128">
            <v>46195</v>
          </cell>
          <cell r="I128">
            <v>46196</v>
          </cell>
          <cell r="J128">
            <v>46197</v>
          </cell>
          <cell r="K128">
            <v>46198</v>
          </cell>
          <cell r="L128">
            <v>46199</v>
          </cell>
          <cell r="M128">
            <v>46200</v>
          </cell>
          <cell r="N128">
            <v>46201</v>
          </cell>
          <cell r="O128">
            <v>46202</v>
          </cell>
          <cell r="P128">
            <v>46203</v>
          </cell>
          <cell r="Q128">
            <v>46204</v>
          </cell>
          <cell r="R128">
            <v>46205</v>
          </cell>
          <cell r="S128">
            <v>46206</v>
          </cell>
          <cell r="T128">
            <v>46207</v>
          </cell>
          <cell r="U128">
            <v>46208</v>
          </cell>
          <cell r="V128">
            <v>46209</v>
          </cell>
          <cell r="W128">
            <v>46210</v>
          </cell>
          <cell r="X128">
            <v>46211</v>
          </cell>
          <cell r="Y128">
            <v>46212</v>
          </cell>
          <cell r="Z128">
            <v>46213</v>
          </cell>
          <cell r="AA128">
            <v>46214</v>
          </cell>
          <cell r="AB128">
            <v>46215</v>
          </cell>
          <cell r="AC128">
            <v>46216</v>
          </cell>
          <cell r="AD128">
            <v>46217</v>
          </cell>
          <cell r="AE128">
            <v>46218</v>
          </cell>
          <cell r="AF128">
            <v>46219</v>
          </cell>
          <cell r="AG128">
            <v>46220</v>
          </cell>
          <cell r="AH128">
            <v>46221</v>
          </cell>
          <cell r="AI128">
            <v>46222</v>
          </cell>
          <cell r="AJ128">
            <v>46223</v>
          </cell>
          <cell r="AK128">
            <v>46224</v>
          </cell>
        </row>
        <row r="130">
          <cell r="A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  <cell r="Z130" t="str">
            <v/>
          </cell>
          <cell r="AA130" t="str">
            <v/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  <cell r="AF130" t="str">
            <v/>
          </cell>
          <cell r="AG130" t="str">
            <v/>
          </cell>
          <cell r="AH130" t="str">
            <v/>
          </cell>
          <cell r="AI130" t="str">
            <v/>
          </cell>
          <cell r="AJ130" t="str">
            <v/>
          </cell>
          <cell r="AK130" t="str">
            <v/>
          </cell>
        </row>
        <row r="131"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  <cell r="Z131" t="str">
            <v/>
          </cell>
          <cell r="AA131" t="str">
            <v/>
          </cell>
          <cell r="AB131" t="str">
            <v/>
          </cell>
          <cell r="AC131" t="str">
            <v/>
          </cell>
          <cell r="AD131" t="str">
            <v/>
          </cell>
          <cell r="AE131" t="str">
            <v/>
          </cell>
          <cell r="AF131" t="str">
            <v/>
          </cell>
          <cell r="AG131" t="str">
            <v/>
          </cell>
          <cell r="AH131" t="str">
            <v/>
          </cell>
          <cell r="AI131" t="str">
            <v/>
          </cell>
          <cell r="AJ131" t="str">
            <v/>
          </cell>
          <cell r="AK131" t="str">
            <v/>
          </cell>
        </row>
        <row r="132"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  <cell r="Z132" t="str">
            <v/>
          </cell>
          <cell r="AA132" t="str">
            <v/>
          </cell>
          <cell r="AB132" t="str">
            <v/>
          </cell>
          <cell r="AC132" t="str">
            <v/>
          </cell>
          <cell r="AD132" t="str">
            <v/>
          </cell>
          <cell r="AE132" t="str">
            <v/>
          </cell>
          <cell r="AF132" t="str">
            <v/>
          </cell>
          <cell r="AG132" t="str">
            <v/>
          </cell>
          <cell r="AH132" t="str">
            <v/>
          </cell>
          <cell r="AI132" t="str">
            <v/>
          </cell>
          <cell r="AJ132" t="str">
            <v/>
          </cell>
          <cell r="AK132" t="str">
            <v/>
          </cell>
        </row>
        <row r="133"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  <cell r="Z133" t="str">
            <v/>
          </cell>
          <cell r="AA133" t="str">
            <v/>
          </cell>
          <cell r="AB133" t="str">
            <v/>
          </cell>
          <cell r="AC133" t="str">
            <v/>
          </cell>
          <cell r="AD133" t="str">
            <v/>
          </cell>
          <cell r="AE133" t="str">
            <v/>
          </cell>
          <cell r="AF133" t="str">
            <v/>
          </cell>
          <cell r="AG133" t="str">
            <v/>
          </cell>
          <cell r="AH133" t="str">
            <v/>
          </cell>
          <cell r="AI133" t="str">
            <v/>
          </cell>
          <cell r="AJ133" t="str">
            <v/>
          </cell>
          <cell r="AK133" t="str">
            <v/>
          </cell>
        </row>
        <row r="134"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  <cell r="Z134" t="str">
            <v/>
          </cell>
          <cell r="AA134" t="str">
            <v/>
          </cell>
          <cell r="AB134" t="str">
            <v/>
          </cell>
          <cell r="AC134" t="str">
            <v/>
          </cell>
          <cell r="AD134" t="str">
            <v/>
          </cell>
          <cell r="AE134" t="str">
            <v/>
          </cell>
          <cell r="AF134" t="str">
            <v/>
          </cell>
          <cell r="AG134" t="str">
            <v/>
          </cell>
          <cell r="AH134" t="str">
            <v/>
          </cell>
          <cell r="AI134" t="str">
            <v/>
          </cell>
          <cell r="AJ134" t="str">
            <v/>
          </cell>
          <cell r="AK134" t="str">
            <v/>
          </cell>
        </row>
        <row r="135"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  <cell r="Z135" t="str">
            <v/>
          </cell>
          <cell r="AA135" t="str">
            <v/>
          </cell>
          <cell r="AB135" t="str">
            <v/>
          </cell>
          <cell r="AC135" t="str">
            <v/>
          </cell>
          <cell r="AD135" t="str">
            <v/>
          </cell>
          <cell r="AE135" t="str">
            <v/>
          </cell>
          <cell r="AF135" t="str">
            <v/>
          </cell>
          <cell r="AG135" t="str">
            <v/>
          </cell>
          <cell r="AH135" t="str">
            <v/>
          </cell>
          <cell r="AI135" t="str">
            <v/>
          </cell>
          <cell r="AJ135" t="str">
            <v/>
          </cell>
          <cell r="AK135" t="str">
            <v/>
          </cell>
        </row>
        <row r="136">
          <cell r="A136">
            <v>253043</v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  <cell r="Z136" t="str">
            <v/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</row>
        <row r="137"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  <cell r="Z137" t="str">
            <v/>
          </cell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</row>
        <row r="138"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  <cell r="Z138" t="str">
            <v/>
          </cell>
          <cell r="AA138" t="str">
            <v/>
          </cell>
          <cell r="AB138" t="str">
            <v/>
          </cell>
          <cell r="AC138" t="str">
            <v/>
          </cell>
          <cell r="AD138" t="str">
            <v/>
          </cell>
          <cell r="AE138" t="str">
            <v/>
          </cell>
          <cell r="AF138" t="str">
            <v/>
          </cell>
          <cell r="AG138" t="str">
            <v/>
          </cell>
          <cell r="AH138" t="str">
            <v/>
          </cell>
          <cell r="AI138" t="str">
            <v/>
          </cell>
          <cell r="AJ138" t="str">
            <v/>
          </cell>
          <cell r="AK138" t="str">
            <v/>
          </cell>
        </row>
        <row r="139"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  <cell r="Z139" t="str">
            <v/>
          </cell>
          <cell r="AA139" t="str">
            <v/>
          </cell>
          <cell r="AB139" t="str">
            <v/>
          </cell>
          <cell r="AC139" t="str">
            <v/>
          </cell>
          <cell r="AD139" t="str">
            <v/>
          </cell>
          <cell r="AE139" t="str">
            <v/>
          </cell>
          <cell r="AF139" t="str">
            <v/>
          </cell>
          <cell r="AG139" t="str">
            <v/>
          </cell>
          <cell r="AH139" t="str">
            <v/>
          </cell>
          <cell r="AI139" t="str">
            <v/>
          </cell>
          <cell r="AJ139" t="str">
            <v/>
          </cell>
          <cell r="AK139" t="str">
            <v/>
          </cell>
        </row>
        <row r="140"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  <cell r="Z140" t="str">
            <v/>
          </cell>
          <cell r="AA140" t="str">
            <v/>
          </cell>
          <cell r="AB140" t="str">
            <v/>
          </cell>
          <cell r="AC140" t="str">
            <v/>
          </cell>
          <cell r="AD140" t="str">
            <v/>
          </cell>
          <cell r="AE140" t="str">
            <v/>
          </cell>
          <cell r="AF140" t="str">
            <v/>
          </cell>
          <cell r="AG140" t="str">
            <v/>
          </cell>
          <cell r="AH140" t="str">
            <v/>
          </cell>
          <cell r="AI140" t="str">
            <v/>
          </cell>
          <cell r="AJ140" t="str">
            <v/>
          </cell>
          <cell r="AK140" t="str">
            <v/>
          </cell>
        </row>
        <row r="141"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  <cell r="Z141" t="str">
            <v/>
          </cell>
          <cell r="AA141" t="str">
            <v/>
          </cell>
          <cell r="AB141" t="str">
            <v/>
          </cell>
          <cell r="AC141" t="str">
            <v/>
          </cell>
          <cell r="AD141" t="str">
            <v/>
          </cell>
          <cell r="AE141" t="str">
            <v/>
          </cell>
          <cell r="AF141" t="str">
            <v/>
          </cell>
          <cell r="AG141" t="str">
            <v/>
          </cell>
          <cell r="AH141" t="str">
            <v/>
          </cell>
          <cell r="AI141" t="str">
            <v/>
          </cell>
          <cell r="AJ141" t="str">
            <v/>
          </cell>
          <cell r="AK141" t="str">
            <v/>
          </cell>
        </row>
        <row r="142">
          <cell r="A142" t="str">
            <v>247023-01</v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  <cell r="Z142" t="str">
            <v/>
          </cell>
          <cell r="AA142" t="str">
            <v/>
          </cell>
          <cell r="AB142" t="str">
            <v/>
          </cell>
          <cell r="AC142" t="str">
            <v/>
          </cell>
          <cell r="AD142" t="str">
            <v/>
          </cell>
          <cell r="AE142" t="str">
            <v/>
          </cell>
          <cell r="AF142" t="str">
            <v/>
          </cell>
          <cell r="AG142" t="str">
            <v/>
          </cell>
          <cell r="AH142" t="str">
            <v/>
          </cell>
          <cell r="AI142" t="str">
            <v/>
          </cell>
          <cell r="AJ142" t="str">
            <v/>
          </cell>
          <cell r="AK142" t="str">
            <v/>
          </cell>
        </row>
        <row r="143"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  <cell r="Z143" t="str">
            <v/>
          </cell>
          <cell r="AA143" t="str">
            <v/>
          </cell>
          <cell r="AB143" t="str">
            <v/>
          </cell>
          <cell r="AC143" t="str">
            <v/>
          </cell>
          <cell r="AD143" t="str">
            <v/>
          </cell>
          <cell r="AE143" t="str">
            <v/>
          </cell>
          <cell r="AF143" t="str">
            <v/>
          </cell>
          <cell r="AG143" t="str">
            <v/>
          </cell>
          <cell r="AH143" t="str">
            <v/>
          </cell>
          <cell r="AI143" t="str">
            <v/>
          </cell>
          <cell r="AJ143" t="str">
            <v/>
          </cell>
          <cell r="AK143" t="str">
            <v/>
          </cell>
        </row>
        <row r="144"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  <cell r="Z144" t="str">
            <v/>
          </cell>
          <cell r="AA144" t="str">
            <v/>
          </cell>
          <cell r="AB144" t="str">
            <v/>
          </cell>
          <cell r="AC144" t="str">
            <v/>
          </cell>
          <cell r="AD144" t="str">
            <v/>
          </cell>
          <cell r="AE144" t="str">
            <v/>
          </cell>
          <cell r="AF144" t="str">
            <v/>
          </cell>
          <cell r="AG144" t="str">
            <v/>
          </cell>
          <cell r="AH144" t="str">
            <v/>
          </cell>
          <cell r="AI144" t="str">
            <v/>
          </cell>
          <cell r="AJ144" t="str">
            <v/>
          </cell>
          <cell r="AK144" t="str">
            <v/>
          </cell>
        </row>
        <row r="145"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  <cell r="Z145" t="str">
            <v/>
          </cell>
          <cell r="AA145" t="str">
            <v/>
          </cell>
          <cell r="AB145" t="str">
            <v/>
          </cell>
          <cell r="AC145" t="str">
            <v/>
          </cell>
          <cell r="AD145" t="str">
            <v/>
          </cell>
          <cell r="AE145" t="str">
            <v/>
          </cell>
          <cell r="AF145" t="str">
            <v/>
          </cell>
          <cell r="AG145" t="str">
            <v/>
          </cell>
          <cell r="AH145" t="str">
            <v/>
          </cell>
          <cell r="AI145" t="str">
            <v/>
          </cell>
          <cell r="AJ145" t="str">
            <v/>
          </cell>
          <cell r="AK145" t="str">
            <v/>
          </cell>
        </row>
        <row r="146">
          <cell r="G146" t="str">
            <v/>
          </cell>
          <cell r="H146" t="str">
            <v/>
          </cell>
          <cell r="I146">
            <v>3</v>
          </cell>
          <cell r="J146">
            <v>2</v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  <cell r="Z146" t="str">
            <v/>
          </cell>
          <cell r="AA146" t="str">
            <v/>
          </cell>
          <cell r="AB146" t="str">
            <v/>
          </cell>
          <cell r="AC146" t="str">
            <v/>
          </cell>
          <cell r="AD146" t="str">
            <v/>
          </cell>
          <cell r="AE146" t="str">
            <v/>
          </cell>
          <cell r="AF146" t="str">
            <v/>
          </cell>
          <cell r="AG146" t="str">
            <v/>
          </cell>
          <cell r="AH146" t="str">
            <v/>
          </cell>
          <cell r="AI146" t="str">
            <v/>
          </cell>
          <cell r="AJ146" t="str">
            <v/>
          </cell>
          <cell r="AK146" t="str">
            <v/>
          </cell>
        </row>
        <row r="147"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  <cell r="Z147" t="str">
            <v/>
          </cell>
          <cell r="AA147" t="str">
            <v/>
          </cell>
          <cell r="AB147" t="str">
            <v/>
          </cell>
          <cell r="AC147" t="str">
            <v/>
          </cell>
          <cell r="AD147" t="str">
            <v/>
          </cell>
          <cell r="AE147" t="str">
            <v/>
          </cell>
          <cell r="AF147" t="str">
            <v/>
          </cell>
          <cell r="AG147" t="str">
            <v/>
          </cell>
          <cell r="AH147" t="str">
            <v/>
          </cell>
          <cell r="AI147" t="str">
            <v/>
          </cell>
          <cell r="AJ147" t="str">
            <v/>
          </cell>
          <cell r="AK147" t="str">
            <v/>
          </cell>
        </row>
        <row r="148">
          <cell r="A148" t="str">
            <v>25Y020</v>
          </cell>
          <cell r="G148" t="str">
            <v/>
          </cell>
          <cell r="H148" t="str">
            <v/>
          </cell>
          <cell r="I148">
            <v>19</v>
          </cell>
          <cell r="J148">
            <v>16</v>
          </cell>
          <cell r="K148">
            <v>12</v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  <cell r="Z148" t="str">
            <v/>
          </cell>
          <cell r="AA148" t="str">
            <v/>
          </cell>
          <cell r="AB148" t="str">
            <v/>
          </cell>
          <cell r="AC148" t="str">
            <v/>
          </cell>
          <cell r="AD148" t="str">
            <v/>
          </cell>
          <cell r="AE148" t="str">
            <v/>
          </cell>
          <cell r="AF148" t="str">
            <v/>
          </cell>
          <cell r="AG148" t="str">
            <v/>
          </cell>
          <cell r="AH148" t="str">
            <v/>
          </cell>
          <cell r="AI148" t="str">
            <v/>
          </cell>
          <cell r="AJ148" t="str">
            <v/>
          </cell>
          <cell r="AK148" t="str">
            <v/>
          </cell>
        </row>
        <row r="149"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  <cell r="Z149" t="str">
            <v/>
          </cell>
          <cell r="AA149" t="str">
            <v/>
          </cell>
          <cell r="AB149" t="str">
            <v/>
          </cell>
          <cell r="AC149" t="str">
            <v/>
          </cell>
          <cell r="AD149" t="str">
            <v/>
          </cell>
          <cell r="AE149" t="str">
            <v/>
          </cell>
          <cell r="AF149" t="str">
            <v/>
          </cell>
          <cell r="AG149" t="str">
            <v/>
          </cell>
          <cell r="AH149" t="str">
            <v/>
          </cell>
          <cell r="AI149" t="str">
            <v/>
          </cell>
          <cell r="AJ149" t="str">
            <v/>
          </cell>
          <cell r="AK149" t="str">
            <v/>
          </cell>
        </row>
        <row r="150"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  <cell r="Z150" t="str">
            <v/>
          </cell>
          <cell r="AA150" t="str">
            <v/>
          </cell>
          <cell r="AB150" t="str">
            <v/>
          </cell>
          <cell r="AC150" t="str">
            <v/>
          </cell>
          <cell r="AD150" t="str">
            <v/>
          </cell>
          <cell r="AE150" t="str">
            <v/>
          </cell>
          <cell r="AF150" t="str">
            <v/>
          </cell>
          <cell r="AG150" t="str">
            <v/>
          </cell>
          <cell r="AH150" t="str">
            <v/>
          </cell>
          <cell r="AI150" t="str">
            <v/>
          </cell>
          <cell r="AJ150" t="str">
            <v/>
          </cell>
          <cell r="AK150" t="str">
            <v/>
          </cell>
        </row>
        <row r="151"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  <cell r="Z151" t="str">
            <v/>
          </cell>
          <cell r="AA151" t="str">
            <v/>
          </cell>
          <cell r="AB151" t="str">
            <v/>
          </cell>
          <cell r="AC151" t="str">
            <v/>
          </cell>
          <cell r="AD151" t="str">
            <v/>
          </cell>
          <cell r="AE151" t="str">
            <v/>
          </cell>
          <cell r="AF151" t="str">
            <v/>
          </cell>
          <cell r="AG151" t="str">
            <v/>
          </cell>
          <cell r="AH151" t="str">
            <v/>
          </cell>
          <cell r="AI151" t="str">
            <v/>
          </cell>
          <cell r="AJ151" t="str">
            <v/>
          </cell>
          <cell r="AK151" t="str">
            <v/>
          </cell>
        </row>
        <row r="152"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  <cell r="Z152" t="str">
            <v/>
          </cell>
          <cell r="AA152" t="str">
            <v/>
          </cell>
          <cell r="AB152" t="str">
            <v/>
          </cell>
          <cell r="AC152" t="str">
            <v/>
          </cell>
          <cell r="AD152" t="str">
            <v/>
          </cell>
          <cell r="AE152" t="str">
            <v/>
          </cell>
          <cell r="AF152" t="str">
            <v/>
          </cell>
          <cell r="AG152" t="str">
            <v/>
          </cell>
          <cell r="AH152" t="str">
            <v/>
          </cell>
          <cell r="AI152" t="str">
            <v/>
          </cell>
          <cell r="AJ152" t="str">
            <v/>
          </cell>
          <cell r="AK152" t="str">
            <v/>
          </cell>
        </row>
        <row r="153"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  <cell r="Z153" t="str">
            <v/>
          </cell>
          <cell r="AA153" t="str">
            <v/>
          </cell>
          <cell r="AB153" t="str">
            <v/>
          </cell>
          <cell r="AC153" t="str">
            <v/>
          </cell>
          <cell r="AD153" t="str">
            <v/>
          </cell>
          <cell r="AE153" t="str">
            <v/>
          </cell>
          <cell r="AF153" t="str">
            <v/>
          </cell>
          <cell r="AG153" t="str">
            <v/>
          </cell>
          <cell r="AH153" t="str">
            <v/>
          </cell>
          <cell r="AI153" t="str">
            <v/>
          </cell>
          <cell r="AJ153" t="str">
            <v/>
          </cell>
          <cell r="AK153" t="str">
            <v/>
          </cell>
        </row>
        <row r="154">
          <cell r="A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  <cell r="Z154" t="str">
            <v/>
          </cell>
          <cell r="AA154" t="str">
            <v/>
          </cell>
          <cell r="AB154" t="str">
            <v/>
          </cell>
          <cell r="AC154" t="str">
            <v/>
          </cell>
          <cell r="AD154" t="str">
            <v/>
          </cell>
          <cell r="AE154" t="str">
            <v/>
          </cell>
          <cell r="AF154" t="str">
            <v/>
          </cell>
          <cell r="AG154" t="str">
            <v/>
          </cell>
          <cell r="AH154" t="str">
            <v/>
          </cell>
          <cell r="AI154" t="str">
            <v/>
          </cell>
          <cell r="AJ154" t="str">
            <v/>
          </cell>
          <cell r="AK154" t="str">
            <v/>
          </cell>
        </row>
        <row r="155"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  <cell r="Z155" t="str">
            <v/>
          </cell>
          <cell r="AA155" t="str">
            <v/>
          </cell>
          <cell r="AB155" t="str">
            <v/>
          </cell>
          <cell r="AC155" t="str">
            <v/>
          </cell>
          <cell r="AD155" t="str">
            <v/>
          </cell>
          <cell r="AE155" t="str">
            <v/>
          </cell>
          <cell r="AF155" t="str">
            <v/>
          </cell>
          <cell r="AG155" t="str">
            <v/>
          </cell>
          <cell r="AH155" t="str">
            <v/>
          </cell>
          <cell r="AI155" t="str">
            <v/>
          </cell>
          <cell r="AJ155" t="str">
            <v/>
          </cell>
          <cell r="AK155" t="str">
            <v/>
          </cell>
        </row>
        <row r="156"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  <cell r="Z156" t="str">
            <v/>
          </cell>
          <cell r="AA156" t="str">
            <v/>
          </cell>
          <cell r="AB156" t="str">
            <v/>
          </cell>
          <cell r="AC156" t="str">
            <v/>
          </cell>
          <cell r="AD156" t="str">
            <v/>
          </cell>
          <cell r="AE156" t="str">
            <v/>
          </cell>
          <cell r="AF156" t="str">
            <v/>
          </cell>
          <cell r="AG156" t="str">
            <v/>
          </cell>
          <cell r="AH156" t="str">
            <v/>
          </cell>
          <cell r="AI156" t="str">
            <v/>
          </cell>
          <cell r="AJ156" t="str">
            <v/>
          </cell>
          <cell r="AK156" t="str">
            <v/>
          </cell>
        </row>
        <row r="157"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  <cell r="Z157" t="str">
            <v/>
          </cell>
          <cell r="AA157" t="str">
            <v/>
          </cell>
          <cell r="AB157" t="str">
            <v/>
          </cell>
          <cell r="AC157" t="str">
            <v/>
          </cell>
          <cell r="AD157" t="str">
            <v/>
          </cell>
          <cell r="AE157" t="str">
            <v/>
          </cell>
          <cell r="AF157" t="str">
            <v/>
          </cell>
          <cell r="AG157" t="str">
            <v/>
          </cell>
          <cell r="AH157" t="str">
            <v/>
          </cell>
          <cell r="AI157" t="str">
            <v/>
          </cell>
          <cell r="AJ157" t="str">
            <v/>
          </cell>
          <cell r="AK157" t="str">
            <v/>
          </cell>
        </row>
        <row r="158"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  <cell r="Z158" t="str">
            <v/>
          </cell>
          <cell r="AA158" t="str">
            <v/>
          </cell>
          <cell r="AB158" t="str">
            <v/>
          </cell>
          <cell r="AC158" t="str">
            <v/>
          </cell>
          <cell r="AD158" t="str">
            <v/>
          </cell>
          <cell r="AE158" t="str">
            <v/>
          </cell>
          <cell r="AF158" t="str">
            <v/>
          </cell>
          <cell r="AG158" t="str">
            <v/>
          </cell>
          <cell r="AH158" t="str">
            <v/>
          </cell>
          <cell r="AI158" t="str">
            <v/>
          </cell>
          <cell r="AJ158" t="str">
            <v/>
          </cell>
          <cell r="AK158" t="str">
            <v/>
          </cell>
        </row>
        <row r="159"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/>
          </cell>
          <cell r="Z159" t="str">
            <v/>
          </cell>
          <cell r="AA159" t="str">
            <v/>
          </cell>
          <cell r="AB159" t="str">
            <v/>
          </cell>
          <cell r="AC159" t="str">
            <v/>
          </cell>
          <cell r="AD159" t="str">
            <v/>
          </cell>
          <cell r="AE159" t="str">
            <v/>
          </cell>
          <cell r="AF159" t="str">
            <v/>
          </cell>
          <cell r="AG159" t="str">
            <v/>
          </cell>
          <cell r="AH159" t="str">
            <v/>
          </cell>
          <cell r="AI159" t="str">
            <v/>
          </cell>
          <cell r="AJ159" t="str">
            <v/>
          </cell>
          <cell r="AK159" t="str">
            <v/>
          </cell>
        </row>
        <row r="160">
          <cell r="A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  <cell r="Z160" t="str">
            <v/>
          </cell>
          <cell r="AA160" t="str">
            <v/>
          </cell>
          <cell r="AB160" t="str">
            <v/>
          </cell>
          <cell r="AC160" t="str">
            <v/>
          </cell>
          <cell r="AD160" t="str">
            <v/>
          </cell>
          <cell r="AE160" t="str">
            <v/>
          </cell>
          <cell r="AF160" t="str">
            <v/>
          </cell>
          <cell r="AG160" t="str">
            <v/>
          </cell>
          <cell r="AH160" t="str">
            <v/>
          </cell>
          <cell r="AI160" t="str">
            <v/>
          </cell>
          <cell r="AJ160" t="str">
            <v/>
          </cell>
          <cell r="AK160" t="str">
            <v/>
          </cell>
        </row>
        <row r="161"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  <cell r="Z161" t="str">
            <v/>
          </cell>
          <cell r="AA161" t="str">
            <v/>
          </cell>
          <cell r="AB161" t="str">
            <v/>
          </cell>
          <cell r="AC161" t="str">
            <v/>
          </cell>
          <cell r="AD161" t="str">
            <v/>
          </cell>
          <cell r="AE161" t="str">
            <v/>
          </cell>
          <cell r="AF161" t="str">
            <v/>
          </cell>
          <cell r="AG161" t="str">
            <v/>
          </cell>
          <cell r="AH161" t="str">
            <v/>
          </cell>
          <cell r="AI161" t="str">
            <v/>
          </cell>
          <cell r="AJ161" t="str">
            <v/>
          </cell>
          <cell r="AK161" t="str">
            <v/>
          </cell>
        </row>
        <row r="162"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  <cell r="Z162" t="str">
            <v/>
          </cell>
          <cell r="AA162" t="str">
            <v/>
          </cell>
          <cell r="AB162" t="str">
            <v/>
          </cell>
          <cell r="AC162" t="str">
            <v/>
          </cell>
          <cell r="AD162" t="str">
            <v/>
          </cell>
          <cell r="AE162" t="str">
            <v/>
          </cell>
          <cell r="AF162" t="str">
            <v/>
          </cell>
          <cell r="AG162" t="str">
            <v/>
          </cell>
          <cell r="AH162" t="str">
            <v/>
          </cell>
          <cell r="AI162" t="str">
            <v/>
          </cell>
          <cell r="AJ162" t="str">
            <v/>
          </cell>
          <cell r="AK162" t="str">
            <v/>
          </cell>
        </row>
        <row r="163"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  <cell r="Z163" t="str">
            <v/>
          </cell>
          <cell r="AA163" t="str">
            <v/>
          </cell>
          <cell r="AB163" t="str">
            <v/>
          </cell>
          <cell r="AC163" t="str">
            <v/>
          </cell>
          <cell r="AD163" t="str">
            <v/>
          </cell>
          <cell r="AE163" t="str">
            <v/>
          </cell>
          <cell r="AF163" t="str">
            <v/>
          </cell>
          <cell r="AG163" t="str">
            <v/>
          </cell>
          <cell r="AH163" t="str">
            <v/>
          </cell>
          <cell r="AI163" t="str">
            <v/>
          </cell>
          <cell r="AJ163" t="str">
            <v/>
          </cell>
          <cell r="AK163" t="str">
            <v/>
          </cell>
        </row>
        <row r="164"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  <cell r="Z164" t="str">
            <v/>
          </cell>
          <cell r="AA164" t="str">
            <v/>
          </cell>
          <cell r="AB164" t="str">
            <v/>
          </cell>
          <cell r="AC164" t="str">
            <v/>
          </cell>
          <cell r="AD164" t="str">
            <v/>
          </cell>
          <cell r="AE164" t="str">
            <v/>
          </cell>
          <cell r="AF164" t="str">
            <v/>
          </cell>
          <cell r="AG164" t="str">
            <v/>
          </cell>
          <cell r="AH164" t="str">
            <v/>
          </cell>
          <cell r="AI164" t="str">
            <v/>
          </cell>
          <cell r="AJ164" t="str">
            <v/>
          </cell>
          <cell r="AK164" t="str">
            <v/>
          </cell>
        </row>
        <row r="165"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  <cell r="Z165" t="str">
            <v/>
          </cell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  <cell r="AK165" t="str">
            <v/>
          </cell>
        </row>
        <row r="166">
          <cell r="A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  <cell r="Z166" t="str">
            <v/>
          </cell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</row>
        <row r="167"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  <cell r="Z167" t="str">
            <v/>
          </cell>
          <cell r="AA167" t="str">
            <v/>
          </cell>
          <cell r="AB167" t="str">
            <v/>
          </cell>
          <cell r="AC167" t="str">
            <v/>
          </cell>
          <cell r="AD167" t="str">
            <v/>
          </cell>
          <cell r="AE167" t="str">
            <v/>
          </cell>
          <cell r="AF167" t="str">
            <v/>
          </cell>
          <cell r="AG167" t="str">
            <v/>
          </cell>
          <cell r="AH167" t="str">
            <v/>
          </cell>
          <cell r="AI167" t="str">
            <v/>
          </cell>
          <cell r="AJ167" t="str">
            <v/>
          </cell>
          <cell r="AK167" t="str">
            <v/>
          </cell>
        </row>
        <row r="168"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  <cell r="Z168" t="str">
            <v/>
          </cell>
          <cell r="AA168" t="str">
            <v/>
          </cell>
          <cell r="AB168" t="str">
            <v/>
          </cell>
          <cell r="AC168" t="str">
            <v/>
          </cell>
          <cell r="AD168" t="str">
            <v/>
          </cell>
          <cell r="AE168" t="str">
            <v/>
          </cell>
          <cell r="AF168" t="str">
            <v/>
          </cell>
          <cell r="AG168" t="str">
            <v/>
          </cell>
          <cell r="AH168" t="str">
            <v/>
          </cell>
          <cell r="AI168" t="str">
            <v/>
          </cell>
          <cell r="AJ168" t="str">
            <v/>
          </cell>
          <cell r="AK168" t="str">
            <v/>
          </cell>
        </row>
        <row r="169"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  <cell r="Z169" t="str">
            <v/>
          </cell>
          <cell r="AA169" t="str">
            <v/>
          </cell>
          <cell r="AB169" t="str">
            <v/>
          </cell>
          <cell r="AC169" t="str">
            <v/>
          </cell>
          <cell r="AD169" t="str">
            <v/>
          </cell>
          <cell r="AE169" t="str">
            <v/>
          </cell>
          <cell r="AF169" t="str">
            <v/>
          </cell>
          <cell r="AG169" t="str">
            <v/>
          </cell>
          <cell r="AH169" t="str">
            <v/>
          </cell>
          <cell r="AI169" t="str">
            <v/>
          </cell>
          <cell r="AJ169" t="str">
            <v/>
          </cell>
          <cell r="AK169" t="str">
            <v/>
          </cell>
        </row>
        <row r="170"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  <cell r="Z170" t="str">
            <v/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</row>
        <row r="171"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  <cell r="Z171" t="str">
            <v/>
          </cell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/>
          </cell>
        </row>
        <row r="172">
          <cell r="A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  <cell r="Z172" t="str">
            <v/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</row>
        <row r="173"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  <cell r="Z173" t="str">
            <v/>
          </cell>
          <cell r="AA173" t="str">
            <v/>
          </cell>
          <cell r="AB173" t="str">
            <v/>
          </cell>
          <cell r="AC173" t="str">
            <v/>
          </cell>
          <cell r="AD173" t="str">
            <v/>
          </cell>
          <cell r="AE173" t="str">
            <v/>
          </cell>
          <cell r="AF173" t="str">
            <v/>
          </cell>
          <cell r="AG173" t="str">
            <v/>
          </cell>
          <cell r="AH173" t="str">
            <v/>
          </cell>
          <cell r="AI173" t="str">
            <v/>
          </cell>
          <cell r="AJ173" t="str">
            <v/>
          </cell>
          <cell r="AK173" t="str">
            <v/>
          </cell>
        </row>
        <row r="174"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  <cell r="Z174" t="str">
            <v/>
          </cell>
          <cell r="AA174" t="str">
            <v/>
          </cell>
          <cell r="AB174" t="str">
            <v/>
          </cell>
          <cell r="AC174" t="str">
            <v/>
          </cell>
          <cell r="AD174" t="str">
            <v/>
          </cell>
          <cell r="AE174" t="str">
            <v/>
          </cell>
          <cell r="AF174" t="str">
            <v/>
          </cell>
          <cell r="AG174" t="str">
            <v/>
          </cell>
          <cell r="AH174" t="str">
            <v/>
          </cell>
          <cell r="AI174" t="str">
            <v/>
          </cell>
          <cell r="AJ174" t="str">
            <v/>
          </cell>
          <cell r="AK174" t="str">
            <v/>
          </cell>
        </row>
        <row r="175"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  <cell r="Z175" t="str">
            <v/>
          </cell>
          <cell r="AA175" t="str">
            <v/>
          </cell>
          <cell r="AB175" t="str">
            <v/>
          </cell>
          <cell r="AC175" t="str">
            <v/>
          </cell>
          <cell r="AD175" t="str">
            <v/>
          </cell>
          <cell r="AE175" t="str">
            <v/>
          </cell>
          <cell r="AF175" t="str">
            <v/>
          </cell>
          <cell r="AG175" t="str">
            <v/>
          </cell>
          <cell r="AH175" t="str">
            <v/>
          </cell>
          <cell r="AI175" t="str">
            <v/>
          </cell>
          <cell r="AJ175" t="str">
            <v/>
          </cell>
          <cell r="AK175" t="str">
            <v/>
          </cell>
        </row>
        <row r="176"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  <cell r="Z176" t="str">
            <v/>
          </cell>
          <cell r="AA176" t="str">
            <v/>
          </cell>
          <cell r="AB176" t="str">
            <v/>
          </cell>
          <cell r="AC176" t="str">
            <v/>
          </cell>
          <cell r="AD176" t="str">
            <v/>
          </cell>
          <cell r="AE176" t="str">
            <v/>
          </cell>
          <cell r="AF176" t="str">
            <v/>
          </cell>
          <cell r="AG176" t="str">
            <v/>
          </cell>
          <cell r="AH176" t="str">
            <v/>
          </cell>
          <cell r="AI176" t="str">
            <v/>
          </cell>
          <cell r="AJ176" t="str">
            <v/>
          </cell>
          <cell r="AK176" t="str">
            <v/>
          </cell>
        </row>
        <row r="177"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  <cell r="Z177" t="str">
            <v/>
          </cell>
          <cell r="AA177" t="str">
            <v/>
          </cell>
          <cell r="AB177" t="str">
            <v/>
          </cell>
          <cell r="AC177" t="str">
            <v/>
          </cell>
          <cell r="AD177" t="str">
            <v/>
          </cell>
          <cell r="AE177" t="str">
            <v/>
          </cell>
          <cell r="AF177" t="str">
            <v/>
          </cell>
          <cell r="AG177" t="str">
            <v/>
          </cell>
          <cell r="AH177" t="str">
            <v/>
          </cell>
          <cell r="AI177" t="str">
            <v/>
          </cell>
          <cell r="AJ177" t="str">
            <v/>
          </cell>
          <cell r="AK177" t="str">
            <v/>
          </cell>
        </row>
        <row r="178">
          <cell r="A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  <cell r="Z178" t="str">
            <v/>
          </cell>
          <cell r="AA178" t="str">
            <v/>
          </cell>
          <cell r="AB178" t="str">
            <v/>
          </cell>
          <cell r="AC178" t="str">
            <v/>
          </cell>
          <cell r="AD178" t="str">
            <v/>
          </cell>
          <cell r="AE178" t="str">
            <v/>
          </cell>
          <cell r="AF178" t="str">
            <v/>
          </cell>
          <cell r="AG178" t="str">
            <v/>
          </cell>
          <cell r="AH178" t="str">
            <v/>
          </cell>
          <cell r="AI178" t="str">
            <v/>
          </cell>
          <cell r="AJ178" t="str">
            <v/>
          </cell>
          <cell r="AK178" t="str">
            <v/>
          </cell>
        </row>
        <row r="179"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  <cell r="Z179" t="str">
            <v/>
          </cell>
          <cell r="AA179" t="str">
            <v/>
          </cell>
          <cell r="AB179" t="str">
            <v/>
          </cell>
          <cell r="AC179" t="str">
            <v/>
          </cell>
          <cell r="AD179" t="str">
            <v/>
          </cell>
          <cell r="AE179" t="str">
            <v/>
          </cell>
          <cell r="AF179" t="str">
            <v/>
          </cell>
          <cell r="AG179" t="str">
            <v/>
          </cell>
          <cell r="AH179" t="str">
            <v/>
          </cell>
          <cell r="AI179" t="str">
            <v/>
          </cell>
          <cell r="AJ179" t="str">
            <v/>
          </cell>
          <cell r="AK179" t="str">
            <v/>
          </cell>
        </row>
        <row r="180"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  <cell r="Z180" t="str">
            <v/>
          </cell>
          <cell r="AA180" t="str">
            <v/>
          </cell>
          <cell r="AB180" t="str">
            <v/>
          </cell>
          <cell r="AC180" t="str">
            <v/>
          </cell>
          <cell r="AD180" t="str">
            <v/>
          </cell>
          <cell r="AE180" t="str">
            <v/>
          </cell>
          <cell r="AF180" t="str">
            <v/>
          </cell>
          <cell r="AG180" t="str">
            <v/>
          </cell>
          <cell r="AH180" t="str">
            <v/>
          </cell>
          <cell r="AI180" t="str">
            <v/>
          </cell>
          <cell r="AJ180" t="str">
            <v/>
          </cell>
          <cell r="AK180" t="str">
            <v/>
          </cell>
        </row>
        <row r="181"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  <cell r="Z181" t="str">
            <v/>
          </cell>
          <cell r="AA181" t="str">
            <v/>
          </cell>
          <cell r="AB181" t="str">
            <v/>
          </cell>
          <cell r="AC181" t="str">
            <v/>
          </cell>
          <cell r="AD181" t="str">
            <v/>
          </cell>
          <cell r="AE181" t="str">
            <v/>
          </cell>
          <cell r="AF181" t="str">
            <v/>
          </cell>
          <cell r="AG181" t="str">
            <v/>
          </cell>
          <cell r="AH181" t="str">
            <v/>
          </cell>
          <cell r="AI181" t="str">
            <v/>
          </cell>
          <cell r="AJ181" t="str">
            <v/>
          </cell>
          <cell r="AK181" t="str">
            <v/>
          </cell>
        </row>
        <row r="182"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  <cell r="Z182" t="str">
            <v/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</row>
        <row r="183"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  <cell r="Z183" t="str">
            <v/>
          </cell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/>
          </cell>
        </row>
        <row r="184">
          <cell r="A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  <cell r="Z184" t="str">
            <v/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</row>
        <row r="185"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  <cell r="Z185" t="str">
            <v/>
          </cell>
          <cell r="AA185" t="str">
            <v/>
          </cell>
          <cell r="AB185" t="str">
            <v/>
          </cell>
          <cell r="AC185" t="str">
            <v/>
          </cell>
          <cell r="AD185" t="str">
            <v/>
          </cell>
          <cell r="AE185" t="str">
            <v/>
          </cell>
          <cell r="AF185" t="str">
            <v/>
          </cell>
          <cell r="AG185" t="str">
            <v/>
          </cell>
          <cell r="AH185" t="str">
            <v/>
          </cell>
          <cell r="AI185" t="str">
            <v/>
          </cell>
          <cell r="AJ185" t="str">
            <v/>
          </cell>
          <cell r="AK185" t="str">
            <v/>
          </cell>
        </row>
        <row r="186"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  <cell r="Z186" t="str">
            <v/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</row>
        <row r="187"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  <cell r="Z187" t="str">
            <v/>
          </cell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/>
          </cell>
        </row>
        <row r="188"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  <cell r="Z188" t="str">
            <v/>
          </cell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</row>
        <row r="189"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/>
          </cell>
          <cell r="Z189" t="str">
            <v/>
          </cell>
          <cell r="AA189" t="str">
            <v/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</row>
        <row r="191">
          <cell r="A191" t="str">
            <v>工番</v>
          </cell>
          <cell r="G191">
            <v>46194</v>
          </cell>
          <cell r="H191">
            <v>46195</v>
          </cell>
          <cell r="I191">
            <v>46196</v>
          </cell>
          <cell r="J191">
            <v>46197</v>
          </cell>
          <cell r="K191">
            <v>46198</v>
          </cell>
          <cell r="L191">
            <v>46199</v>
          </cell>
          <cell r="M191">
            <v>46200</v>
          </cell>
          <cell r="N191">
            <v>46201</v>
          </cell>
          <cell r="O191">
            <v>46202</v>
          </cell>
          <cell r="P191">
            <v>46203</v>
          </cell>
          <cell r="Q191">
            <v>46204</v>
          </cell>
          <cell r="R191">
            <v>46205</v>
          </cell>
          <cell r="S191">
            <v>46206</v>
          </cell>
          <cell r="T191">
            <v>46207</v>
          </cell>
          <cell r="U191">
            <v>46208</v>
          </cell>
          <cell r="V191">
            <v>46209</v>
          </cell>
          <cell r="W191">
            <v>46210</v>
          </cell>
          <cell r="X191">
            <v>46211</v>
          </cell>
          <cell r="Y191">
            <v>46212</v>
          </cell>
          <cell r="Z191">
            <v>46213</v>
          </cell>
          <cell r="AA191">
            <v>46214</v>
          </cell>
          <cell r="AB191">
            <v>46215</v>
          </cell>
          <cell r="AC191">
            <v>46216</v>
          </cell>
          <cell r="AD191">
            <v>46217</v>
          </cell>
          <cell r="AE191">
            <v>46218</v>
          </cell>
          <cell r="AF191">
            <v>46219</v>
          </cell>
          <cell r="AG191">
            <v>46220</v>
          </cell>
          <cell r="AH191">
            <v>46221</v>
          </cell>
          <cell r="AI191">
            <v>46222</v>
          </cell>
          <cell r="AJ191">
            <v>46223</v>
          </cell>
          <cell r="AK191">
            <v>46224</v>
          </cell>
        </row>
        <row r="193">
          <cell r="A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  <cell r="Z193" t="str">
            <v/>
          </cell>
          <cell r="AA193" t="str">
            <v/>
          </cell>
          <cell r="AB193" t="str">
            <v/>
          </cell>
          <cell r="AC193" t="str">
            <v/>
          </cell>
          <cell r="AD193" t="str">
            <v/>
          </cell>
          <cell r="AE193" t="str">
            <v/>
          </cell>
          <cell r="AF193" t="str">
            <v/>
          </cell>
          <cell r="AG193" t="str">
            <v/>
          </cell>
          <cell r="AH193" t="str">
            <v/>
          </cell>
          <cell r="AI193" t="str">
            <v/>
          </cell>
          <cell r="AJ193" t="str">
            <v/>
          </cell>
          <cell r="AK193" t="str">
            <v/>
          </cell>
        </row>
        <row r="194"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  <cell r="Z194" t="str">
            <v/>
          </cell>
          <cell r="AA194" t="str">
            <v/>
          </cell>
          <cell r="AB194" t="str">
            <v/>
          </cell>
          <cell r="AC194" t="str">
            <v/>
          </cell>
          <cell r="AD194" t="str">
            <v/>
          </cell>
          <cell r="AE194" t="str">
            <v/>
          </cell>
          <cell r="AF194" t="str">
            <v/>
          </cell>
          <cell r="AG194" t="str">
            <v/>
          </cell>
          <cell r="AH194" t="str">
            <v/>
          </cell>
          <cell r="AI194" t="str">
            <v/>
          </cell>
          <cell r="AJ194" t="str">
            <v/>
          </cell>
          <cell r="AK194" t="str">
            <v/>
          </cell>
        </row>
        <row r="195"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/>
          </cell>
          <cell r="Z195" t="str">
            <v/>
          </cell>
          <cell r="AA195" t="str">
            <v/>
          </cell>
          <cell r="AB195" t="str">
            <v/>
          </cell>
          <cell r="AC195" t="str">
            <v/>
          </cell>
          <cell r="AD195" t="str">
            <v/>
          </cell>
          <cell r="AE195" t="str">
            <v/>
          </cell>
          <cell r="AF195" t="str">
            <v/>
          </cell>
          <cell r="AG195" t="str">
            <v/>
          </cell>
          <cell r="AH195" t="str">
            <v/>
          </cell>
          <cell r="AI195" t="str">
            <v/>
          </cell>
          <cell r="AJ195" t="str">
            <v/>
          </cell>
          <cell r="AK195" t="str">
            <v/>
          </cell>
        </row>
        <row r="196"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/>
          </cell>
          <cell r="Z196" t="str">
            <v/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</row>
        <row r="197"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/>
          </cell>
          <cell r="Z197" t="str">
            <v/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</row>
        <row r="198"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  <cell r="Z198" t="str">
            <v/>
          </cell>
          <cell r="AA198" t="str">
            <v/>
          </cell>
          <cell r="AB198" t="str">
            <v/>
          </cell>
          <cell r="AC198" t="str">
            <v/>
          </cell>
          <cell r="AD198" t="str">
            <v/>
          </cell>
          <cell r="AE198" t="str">
            <v/>
          </cell>
          <cell r="AF198" t="str">
            <v/>
          </cell>
          <cell r="AG198" t="str">
            <v/>
          </cell>
          <cell r="AH198" t="str">
            <v/>
          </cell>
          <cell r="AI198" t="str">
            <v/>
          </cell>
          <cell r="AJ198" t="str">
            <v/>
          </cell>
          <cell r="AK198" t="str">
            <v/>
          </cell>
        </row>
        <row r="199">
          <cell r="A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/>
          </cell>
          <cell r="Z199" t="str">
            <v/>
          </cell>
          <cell r="AA199" t="str">
            <v/>
          </cell>
          <cell r="AB199" t="str">
            <v/>
          </cell>
          <cell r="AC199" t="str">
            <v/>
          </cell>
          <cell r="AD199" t="str">
            <v/>
          </cell>
          <cell r="AE199" t="str">
            <v/>
          </cell>
          <cell r="AF199" t="str">
            <v/>
          </cell>
          <cell r="AG199" t="str">
            <v/>
          </cell>
          <cell r="AH199" t="str">
            <v/>
          </cell>
          <cell r="AI199" t="str">
            <v/>
          </cell>
          <cell r="AJ199" t="str">
            <v/>
          </cell>
          <cell r="AK199" t="str">
            <v/>
          </cell>
        </row>
        <row r="200"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/>
          </cell>
          <cell r="Z200" t="str">
            <v/>
          </cell>
          <cell r="AA200" t="str">
            <v/>
          </cell>
          <cell r="AB200" t="str">
            <v/>
          </cell>
          <cell r="AC200" t="str">
            <v/>
          </cell>
          <cell r="AD200" t="str">
            <v/>
          </cell>
          <cell r="AE200" t="str">
            <v/>
          </cell>
          <cell r="AF200" t="str">
            <v/>
          </cell>
          <cell r="AG200" t="str">
            <v/>
          </cell>
          <cell r="AH200" t="str">
            <v/>
          </cell>
          <cell r="AI200" t="str">
            <v/>
          </cell>
          <cell r="AJ200" t="str">
            <v/>
          </cell>
          <cell r="AK200" t="str">
            <v/>
          </cell>
        </row>
        <row r="201"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  <cell r="Z201" t="str">
            <v/>
          </cell>
          <cell r="AA201" t="str">
            <v/>
          </cell>
          <cell r="AB201" t="str">
            <v/>
          </cell>
          <cell r="AC201" t="str">
            <v/>
          </cell>
          <cell r="AD201" t="str">
            <v/>
          </cell>
          <cell r="AE201" t="str">
            <v/>
          </cell>
          <cell r="AF201" t="str">
            <v/>
          </cell>
          <cell r="AG201" t="str">
            <v/>
          </cell>
          <cell r="AH201" t="str">
            <v/>
          </cell>
          <cell r="AI201" t="str">
            <v/>
          </cell>
          <cell r="AJ201" t="str">
            <v/>
          </cell>
          <cell r="AK201" t="str">
            <v/>
          </cell>
        </row>
        <row r="202"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  <cell r="Z202" t="str">
            <v/>
          </cell>
          <cell r="AA202" t="str">
            <v/>
          </cell>
          <cell r="AB202" t="str">
            <v/>
          </cell>
          <cell r="AC202" t="str">
            <v/>
          </cell>
          <cell r="AD202" t="str">
            <v/>
          </cell>
          <cell r="AE202" t="str">
            <v/>
          </cell>
          <cell r="AF202" t="str">
            <v/>
          </cell>
          <cell r="AG202" t="str">
            <v/>
          </cell>
          <cell r="AH202" t="str">
            <v/>
          </cell>
          <cell r="AI202" t="str">
            <v/>
          </cell>
          <cell r="AJ202" t="str">
            <v/>
          </cell>
          <cell r="AK202" t="str">
            <v/>
          </cell>
        </row>
        <row r="203"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  <cell r="Z203" t="str">
            <v/>
          </cell>
          <cell r="AA203" t="str">
            <v/>
          </cell>
          <cell r="AB203" t="str">
            <v/>
          </cell>
          <cell r="AC203" t="str">
            <v/>
          </cell>
          <cell r="AD203" t="str">
            <v/>
          </cell>
          <cell r="AE203" t="str">
            <v/>
          </cell>
          <cell r="AF203" t="str">
            <v/>
          </cell>
          <cell r="AG203" t="str">
            <v/>
          </cell>
          <cell r="AH203" t="str">
            <v/>
          </cell>
          <cell r="AI203" t="str">
            <v/>
          </cell>
          <cell r="AJ203" t="str">
            <v/>
          </cell>
          <cell r="AK203" t="str">
            <v/>
          </cell>
        </row>
        <row r="204"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  <cell r="Z204" t="str">
            <v/>
          </cell>
          <cell r="AA204" t="str">
            <v/>
          </cell>
          <cell r="AB204" t="str">
            <v/>
          </cell>
          <cell r="AC204" t="str">
            <v/>
          </cell>
          <cell r="AD204" t="str">
            <v/>
          </cell>
          <cell r="AE204" t="str">
            <v/>
          </cell>
          <cell r="AF204" t="str">
            <v/>
          </cell>
          <cell r="AG204" t="str">
            <v/>
          </cell>
          <cell r="AH204" t="str">
            <v/>
          </cell>
          <cell r="AI204" t="str">
            <v/>
          </cell>
          <cell r="AJ204" t="str">
            <v/>
          </cell>
          <cell r="AK204" t="str">
            <v/>
          </cell>
        </row>
        <row r="205">
          <cell r="A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/>
          </cell>
          <cell r="Z205" t="str">
            <v/>
          </cell>
          <cell r="AA205" t="str">
            <v/>
          </cell>
          <cell r="AB205" t="str">
            <v/>
          </cell>
          <cell r="AC205" t="str">
            <v/>
          </cell>
          <cell r="AD205" t="str">
            <v/>
          </cell>
          <cell r="AE205" t="str">
            <v/>
          </cell>
          <cell r="AF205" t="str">
            <v/>
          </cell>
          <cell r="AG205" t="str">
            <v/>
          </cell>
          <cell r="AH205" t="str">
            <v/>
          </cell>
          <cell r="AI205" t="str">
            <v/>
          </cell>
          <cell r="AJ205" t="str">
            <v/>
          </cell>
          <cell r="AK205" t="str">
            <v/>
          </cell>
        </row>
        <row r="206"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/>
          </cell>
          <cell r="Z206" t="str">
            <v/>
          </cell>
          <cell r="AA206" t="str">
            <v/>
          </cell>
          <cell r="AB206" t="str">
            <v/>
          </cell>
          <cell r="AC206" t="str">
            <v/>
          </cell>
          <cell r="AD206" t="str">
            <v/>
          </cell>
          <cell r="AE206" t="str">
            <v/>
          </cell>
          <cell r="AF206" t="str">
            <v/>
          </cell>
          <cell r="AG206" t="str">
            <v/>
          </cell>
          <cell r="AH206" t="str">
            <v/>
          </cell>
          <cell r="AI206" t="str">
            <v/>
          </cell>
          <cell r="AJ206" t="str">
            <v/>
          </cell>
          <cell r="AK206" t="str">
            <v/>
          </cell>
        </row>
        <row r="207"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/>
          </cell>
          <cell r="Z207" t="str">
            <v/>
          </cell>
          <cell r="AA207" t="str">
            <v/>
          </cell>
          <cell r="AB207" t="str">
            <v/>
          </cell>
          <cell r="AC207" t="str">
            <v/>
          </cell>
          <cell r="AD207" t="str">
            <v/>
          </cell>
          <cell r="AE207" t="str">
            <v/>
          </cell>
          <cell r="AF207" t="str">
            <v/>
          </cell>
          <cell r="AG207" t="str">
            <v/>
          </cell>
          <cell r="AH207" t="str">
            <v/>
          </cell>
          <cell r="AI207" t="str">
            <v/>
          </cell>
          <cell r="AJ207" t="str">
            <v/>
          </cell>
          <cell r="AK207" t="str">
            <v/>
          </cell>
        </row>
        <row r="208"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  <cell r="Z208" t="str">
            <v/>
          </cell>
          <cell r="AA208" t="str">
            <v/>
          </cell>
          <cell r="AB208" t="str">
            <v/>
          </cell>
          <cell r="AC208" t="str">
            <v/>
          </cell>
          <cell r="AD208" t="str">
            <v/>
          </cell>
          <cell r="AE208" t="str">
            <v/>
          </cell>
          <cell r="AF208" t="str">
            <v/>
          </cell>
          <cell r="AG208" t="str">
            <v/>
          </cell>
          <cell r="AH208" t="str">
            <v/>
          </cell>
          <cell r="AI208" t="str">
            <v/>
          </cell>
          <cell r="AJ208" t="str">
            <v/>
          </cell>
          <cell r="AK208" t="str">
            <v/>
          </cell>
        </row>
        <row r="209"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  <cell r="Z209" t="str">
            <v/>
          </cell>
          <cell r="AA209" t="str">
            <v/>
          </cell>
          <cell r="AB209" t="str">
            <v/>
          </cell>
          <cell r="AC209" t="str">
            <v/>
          </cell>
          <cell r="AD209" t="str">
            <v/>
          </cell>
          <cell r="AE209" t="str">
            <v/>
          </cell>
          <cell r="AF209" t="str">
            <v/>
          </cell>
          <cell r="AG209" t="str">
            <v/>
          </cell>
          <cell r="AH209" t="str">
            <v/>
          </cell>
          <cell r="AI209" t="str">
            <v/>
          </cell>
          <cell r="AJ209" t="str">
            <v/>
          </cell>
          <cell r="AK209" t="str">
            <v/>
          </cell>
        </row>
        <row r="210"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/>
          </cell>
          <cell r="Z210" t="str">
            <v/>
          </cell>
          <cell r="AA210" t="str">
            <v/>
          </cell>
          <cell r="AB210" t="str">
            <v/>
          </cell>
          <cell r="AC210" t="str">
            <v/>
          </cell>
          <cell r="AD210" t="str">
            <v/>
          </cell>
          <cell r="AE210" t="str">
            <v/>
          </cell>
          <cell r="AF210" t="str">
            <v/>
          </cell>
          <cell r="AG210" t="str">
            <v/>
          </cell>
          <cell r="AH210" t="str">
            <v/>
          </cell>
          <cell r="AI210" t="str">
            <v/>
          </cell>
          <cell r="AJ210" t="str">
            <v/>
          </cell>
          <cell r="AK210" t="str">
            <v/>
          </cell>
        </row>
        <row r="211">
          <cell r="A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/>
          </cell>
          <cell r="Z211" t="str">
            <v/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</row>
        <row r="212"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  <cell r="Z212" t="str">
            <v/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</row>
        <row r="213"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  <cell r="Z213" t="str">
            <v/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</row>
        <row r="214"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/>
          </cell>
          <cell r="Z214" t="str">
            <v/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</row>
        <row r="215"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  <cell r="Z215" t="str">
            <v/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</row>
        <row r="216"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/>
          </cell>
          <cell r="Z216" t="str">
            <v/>
          </cell>
          <cell r="AA216" t="str">
            <v/>
          </cell>
          <cell r="AB216" t="str">
            <v/>
          </cell>
          <cell r="AC216" t="str">
            <v/>
          </cell>
          <cell r="AD216" t="str">
            <v/>
          </cell>
          <cell r="AE216" t="str">
            <v/>
          </cell>
          <cell r="AF216" t="str">
            <v/>
          </cell>
          <cell r="AG216" t="str">
            <v/>
          </cell>
          <cell r="AH216" t="str">
            <v/>
          </cell>
          <cell r="AI216" t="str">
            <v/>
          </cell>
          <cell r="AJ216" t="str">
            <v/>
          </cell>
          <cell r="AK216" t="str">
            <v/>
          </cell>
        </row>
        <row r="217">
          <cell r="A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  <cell r="Z217" t="str">
            <v/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</row>
        <row r="218"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/>
          </cell>
          <cell r="Z218" t="str">
            <v/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</row>
        <row r="219"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/>
          </cell>
          <cell r="Z219" t="str">
            <v/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</row>
        <row r="220"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/>
          </cell>
          <cell r="Z220" t="str">
            <v/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</row>
        <row r="221"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/>
          </cell>
          <cell r="Z221" t="str">
            <v/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</row>
        <row r="222"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/>
          </cell>
          <cell r="Z222" t="str">
            <v/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</row>
        <row r="223">
          <cell r="A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  <cell r="Z223" t="str">
            <v/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</row>
        <row r="224"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  <cell r="Z224" t="str">
            <v/>
          </cell>
          <cell r="AA224" t="str">
            <v/>
          </cell>
          <cell r="AB224" t="str">
            <v/>
          </cell>
          <cell r="AC224" t="str">
            <v/>
          </cell>
          <cell r="AD224" t="str">
            <v/>
          </cell>
          <cell r="AE224" t="str">
            <v/>
          </cell>
          <cell r="AF224" t="str">
            <v/>
          </cell>
          <cell r="AG224" t="str">
            <v/>
          </cell>
          <cell r="AH224" t="str">
            <v/>
          </cell>
          <cell r="AI224" t="str">
            <v/>
          </cell>
          <cell r="AJ224" t="str">
            <v/>
          </cell>
          <cell r="AK224" t="str">
            <v/>
          </cell>
        </row>
        <row r="225"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/>
          </cell>
          <cell r="Z225" t="str">
            <v/>
          </cell>
          <cell r="AA225" t="str">
            <v/>
          </cell>
          <cell r="AB225" t="str">
            <v/>
          </cell>
          <cell r="AC225" t="str">
            <v/>
          </cell>
          <cell r="AD225" t="str">
            <v/>
          </cell>
          <cell r="AE225" t="str">
            <v/>
          </cell>
          <cell r="AF225" t="str">
            <v/>
          </cell>
          <cell r="AG225" t="str">
            <v/>
          </cell>
          <cell r="AH225" t="str">
            <v/>
          </cell>
          <cell r="AI225" t="str">
            <v/>
          </cell>
          <cell r="AJ225" t="str">
            <v/>
          </cell>
          <cell r="AK225" t="str">
            <v/>
          </cell>
        </row>
        <row r="226"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/>
          </cell>
          <cell r="Z226" t="str">
            <v/>
          </cell>
          <cell r="AA226" t="str">
            <v/>
          </cell>
          <cell r="AB226" t="str">
            <v/>
          </cell>
          <cell r="AC226" t="str">
            <v/>
          </cell>
          <cell r="AD226" t="str">
            <v/>
          </cell>
          <cell r="AE226" t="str">
            <v/>
          </cell>
          <cell r="AF226" t="str">
            <v/>
          </cell>
          <cell r="AG226" t="str">
            <v/>
          </cell>
          <cell r="AH226" t="str">
            <v/>
          </cell>
          <cell r="AI226" t="str">
            <v/>
          </cell>
          <cell r="AJ226" t="str">
            <v/>
          </cell>
          <cell r="AK226" t="str">
            <v/>
          </cell>
        </row>
        <row r="227"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/>
          </cell>
          <cell r="Z227" t="str">
            <v/>
          </cell>
          <cell r="AA227" t="str">
            <v/>
          </cell>
          <cell r="AB227" t="str">
            <v/>
          </cell>
          <cell r="AC227" t="str">
            <v/>
          </cell>
          <cell r="AD227" t="str">
            <v/>
          </cell>
          <cell r="AE227" t="str">
            <v/>
          </cell>
          <cell r="AF227" t="str">
            <v/>
          </cell>
          <cell r="AG227" t="str">
            <v/>
          </cell>
          <cell r="AH227" t="str">
            <v/>
          </cell>
          <cell r="AI227" t="str">
            <v/>
          </cell>
          <cell r="AJ227" t="str">
            <v/>
          </cell>
          <cell r="AK227" t="str">
            <v/>
          </cell>
        </row>
        <row r="228"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/>
          </cell>
          <cell r="Z228" t="str">
            <v/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</row>
        <row r="229">
          <cell r="A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/>
          </cell>
          <cell r="Z229" t="str">
            <v/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</row>
        <row r="230"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/>
          </cell>
          <cell r="Z230" t="str">
            <v/>
          </cell>
          <cell r="AA230" t="str">
            <v/>
          </cell>
          <cell r="AB230" t="str">
            <v/>
          </cell>
          <cell r="AC230" t="str">
            <v/>
          </cell>
          <cell r="AD230" t="str">
            <v/>
          </cell>
          <cell r="AE230" t="str">
            <v/>
          </cell>
          <cell r="AF230" t="str">
            <v/>
          </cell>
          <cell r="AG230" t="str">
            <v/>
          </cell>
          <cell r="AH230" t="str">
            <v/>
          </cell>
          <cell r="AI230" t="str">
            <v/>
          </cell>
          <cell r="AJ230" t="str">
            <v/>
          </cell>
          <cell r="AK230" t="str">
            <v/>
          </cell>
        </row>
        <row r="231"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  <cell r="Z231" t="str">
            <v/>
          </cell>
          <cell r="AA231" t="str">
            <v/>
          </cell>
          <cell r="AB231" t="str">
            <v/>
          </cell>
          <cell r="AC231" t="str">
            <v/>
          </cell>
          <cell r="AD231" t="str">
            <v/>
          </cell>
          <cell r="AE231" t="str">
            <v/>
          </cell>
          <cell r="AF231" t="str">
            <v/>
          </cell>
          <cell r="AG231" t="str">
            <v/>
          </cell>
          <cell r="AH231" t="str">
            <v/>
          </cell>
          <cell r="AI231" t="str">
            <v/>
          </cell>
          <cell r="AJ231" t="str">
            <v/>
          </cell>
          <cell r="AK231" t="str">
            <v/>
          </cell>
        </row>
        <row r="232"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/>
          </cell>
          <cell r="Z232" t="str">
            <v/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</row>
        <row r="233"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/>
          </cell>
          <cell r="Z233" t="str">
            <v/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</row>
        <row r="234"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/>
          </cell>
          <cell r="Z234" t="str">
            <v/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</row>
        <row r="235">
          <cell r="A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/>
          </cell>
          <cell r="Z235" t="str">
            <v/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</row>
        <row r="236"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/>
          </cell>
          <cell r="Z236" t="str">
            <v/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</row>
        <row r="237"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/>
          </cell>
          <cell r="Z237" t="str">
            <v/>
          </cell>
          <cell r="AA237" t="str">
            <v/>
          </cell>
          <cell r="AB237" t="str">
            <v/>
          </cell>
          <cell r="AC237" t="str">
            <v/>
          </cell>
          <cell r="AD237" t="str">
            <v/>
          </cell>
          <cell r="AE237" t="str">
            <v/>
          </cell>
          <cell r="AF237" t="str">
            <v/>
          </cell>
          <cell r="AG237" t="str">
            <v/>
          </cell>
          <cell r="AH237" t="str">
            <v/>
          </cell>
          <cell r="AI237" t="str">
            <v/>
          </cell>
          <cell r="AJ237" t="str">
            <v/>
          </cell>
          <cell r="AK237" t="str">
            <v/>
          </cell>
        </row>
        <row r="238"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/>
          </cell>
          <cell r="Z238" t="str">
            <v/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</row>
        <row r="239"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/>
          </cell>
          <cell r="Z239" t="str">
            <v/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</row>
        <row r="240"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  <cell r="Z240" t="str">
            <v/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</row>
        <row r="241">
          <cell r="A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/>
          </cell>
          <cell r="Z241" t="str">
            <v/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</row>
        <row r="242"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/>
          </cell>
          <cell r="Z242" t="str">
            <v/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</row>
        <row r="243"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  <cell r="Z243" t="str">
            <v/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</row>
        <row r="244"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/>
          </cell>
          <cell r="Z244" t="str">
            <v/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</row>
        <row r="245"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  <cell r="Z245" t="str">
            <v/>
          </cell>
          <cell r="AA245" t="str">
            <v/>
          </cell>
          <cell r="AB245" t="str">
            <v/>
          </cell>
          <cell r="AC245" t="str">
            <v/>
          </cell>
          <cell r="AD245" t="str">
            <v/>
          </cell>
          <cell r="AE245" t="str">
            <v/>
          </cell>
          <cell r="AF245" t="str">
            <v/>
          </cell>
          <cell r="AG245" t="str">
            <v/>
          </cell>
          <cell r="AH245" t="str">
            <v/>
          </cell>
          <cell r="AI245" t="str">
            <v/>
          </cell>
          <cell r="AJ245" t="str">
            <v/>
          </cell>
          <cell r="AK245" t="str">
            <v/>
          </cell>
        </row>
        <row r="246"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/>
          </cell>
          <cell r="Z246" t="str">
            <v/>
          </cell>
          <cell r="AA246" t="str">
            <v/>
          </cell>
          <cell r="AB246" t="str">
            <v/>
          </cell>
          <cell r="AC246" t="str">
            <v/>
          </cell>
          <cell r="AD246" t="str">
            <v/>
          </cell>
          <cell r="AE246" t="str">
            <v/>
          </cell>
          <cell r="AF246" t="str">
            <v/>
          </cell>
          <cell r="AG246" t="str">
            <v/>
          </cell>
          <cell r="AH246" t="str">
            <v/>
          </cell>
          <cell r="AI246" t="str">
            <v/>
          </cell>
          <cell r="AJ246" t="str">
            <v/>
          </cell>
          <cell r="AK246" t="str">
            <v/>
          </cell>
        </row>
        <row r="247">
          <cell r="A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/>
          </cell>
          <cell r="Z247" t="str">
            <v/>
          </cell>
          <cell r="AA247" t="str">
            <v/>
          </cell>
          <cell r="AB247" t="str">
            <v/>
          </cell>
          <cell r="AC247" t="str">
            <v/>
          </cell>
          <cell r="AD247" t="str">
            <v/>
          </cell>
          <cell r="AE247" t="str">
            <v/>
          </cell>
          <cell r="AF247" t="str">
            <v/>
          </cell>
          <cell r="AG247" t="str">
            <v/>
          </cell>
          <cell r="AH247" t="str">
            <v/>
          </cell>
          <cell r="AI247" t="str">
            <v/>
          </cell>
          <cell r="AJ247" t="str">
            <v/>
          </cell>
          <cell r="AK247" t="str">
            <v/>
          </cell>
        </row>
        <row r="248"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  <cell r="Z248" t="str">
            <v/>
          </cell>
          <cell r="AA248" t="str">
            <v/>
          </cell>
          <cell r="AB248" t="str">
            <v/>
          </cell>
          <cell r="AC248" t="str">
            <v/>
          </cell>
          <cell r="AD248" t="str">
            <v/>
          </cell>
          <cell r="AE248" t="str">
            <v/>
          </cell>
          <cell r="AF248" t="str">
            <v/>
          </cell>
          <cell r="AG248" t="str">
            <v/>
          </cell>
          <cell r="AH248" t="str">
            <v/>
          </cell>
          <cell r="AI248" t="str">
            <v/>
          </cell>
          <cell r="AJ248" t="str">
            <v/>
          </cell>
          <cell r="AK248" t="str">
            <v/>
          </cell>
        </row>
        <row r="249"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/>
          </cell>
          <cell r="Z249" t="str">
            <v/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</row>
        <row r="250"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/>
          </cell>
          <cell r="Z250" t="str">
            <v/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</row>
        <row r="251"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  <cell r="Z251" t="str">
            <v/>
          </cell>
          <cell r="AA251" t="str">
            <v/>
          </cell>
          <cell r="AB251" t="str">
            <v/>
          </cell>
          <cell r="AC251" t="str">
            <v/>
          </cell>
          <cell r="AD251" t="str">
            <v/>
          </cell>
          <cell r="AE251" t="str">
            <v/>
          </cell>
          <cell r="AF251" t="str">
            <v/>
          </cell>
          <cell r="AG251" t="str">
            <v/>
          </cell>
          <cell r="AH251" t="str">
            <v/>
          </cell>
          <cell r="AI251" t="str">
            <v/>
          </cell>
          <cell r="AJ251" t="str">
            <v/>
          </cell>
          <cell r="AK251" t="str">
            <v/>
          </cell>
        </row>
        <row r="252"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/>
          </cell>
          <cell r="Z252" t="str">
            <v/>
          </cell>
          <cell r="AA252" t="str">
            <v/>
          </cell>
          <cell r="AB252" t="str">
            <v/>
          </cell>
          <cell r="AC252" t="str">
            <v/>
          </cell>
          <cell r="AD252" t="str">
            <v/>
          </cell>
          <cell r="AE252" t="str">
            <v/>
          </cell>
          <cell r="AF252" t="str">
            <v/>
          </cell>
          <cell r="AG252" t="str">
            <v/>
          </cell>
          <cell r="AH252" t="str">
            <v/>
          </cell>
          <cell r="AI252" t="str">
            <v/>
          </cell>
          <cell r="AJ252" t="str">
            <v/>
          </cell>
          <cell r="AK252" t="str">
            <v/>
          </cell>
        </row>
        <row r="254">
          <cell r="A254" t="str">
            <v>工番</v>
          </cell>
          <cell r="G254">
            <v>46194</v>
          </cell>
          <cell r="H254">
            <v>46195</v>
          </cell>
          <cell r="I254">
            <v>46196</v>
          </cell>
          <cell r="J254">
            <v>46197</v>
          </cell>
          <cell r="K254">
            <v>46198</v>
          </cell>
          <cell r="L254">
            <v>46199</v>
          </cell>
          <cell r="M254">
            <v>46200</v>
          </cell>
          <cell r="N254">
            <v>46201</v>
          </cell>
          <cell r="O254">
            <v>46202</v>
          </cell>
          <cell r="P254">
            <v>46203</v>
          </cell>
          <cell r="Q254">
            <v>46204</v>
          </cell>
          <cell r="R254">
            <v>46205</v>
          </cell>
          <cell r="S254">
            <v>46206</v>
          </cell>
          <cell r="T254">
            <v>46207</v>
          </cell>
          <cell r="U254">
            <v>46208</v>
          </cell>
          <cell r="V254">
            <v>46209</v>
          </cell>
          <cell r="W254">
            <v>46210</v>
          </cell>
          <cell r="X254">
            <v>46211</v>
          </cell>
          <cell r="Y254">
            <v>46212</v>
          </cell>
          <cell r="Z254">
            <v>46213</v>
          </cell>
          <cell r="AA254">
            <v>46214</v>
          </cell>
          <cell r="AB254">
            <v>46215</v>
          </cell>
          <cell r="AC254">
            <v>46216</v>
          </cell>
          <cell r="AD254">
            <v>46217</v>
          </cell>
          <cell r="AE254">
            <v>46218</v>
          </cell>
          <cell r="AF254">
            <v>46219</v>
          </cell>
          <cell r="AG254">
            <v>46220</v>
          </cell>
          <cell r="AH254">
            <v>46221</v>
          </cell>
          <cell r="AI254">
            <v>46222</v>
          </cell>
          <cell r="AJ254">
            <v>46223</v>
          </cell>
          <cell r="AK254">
            <v>46224</v>
          </cell>
        </row>
        <row r="256">
          <cell r="A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  <cell r="Y256" t="str">
            <v/>
          </cell>
          <cell r="Z256" t="str">
            <v/>
          </cell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</row>
        <row r="257"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  <cell r="Y257" t="str">
            <v/>
          </cell>
          <cell r="Z257" t="str">
            <v/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</row>
        <row r="258"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  <cell r="Y258" t="str">
            <v/>
          </cell>
          <cell r="Z258" t="str">
            <v/>
          </cell>
          <cell r="AA258" t="str">
            <v/>
          </cell>
          <cell r="AB258" t="str">
            <v/>
          </cell>
          <cell r="AC258" t="str">
            <v/>
          </cell>
          <cell r="AD258" t="str">
            <v/>
          </cell>
          <cell r="AE258" t="str">
            <v/>
          </cell>
          <cell r="AF258" t="str">
            <v/>
          </cell>
          <cell r="AG258" t="str">
            <v/>
          </cell>
          <cell r="AH258" t="str">
            <v/>
          </cell>
          <cell r="AI258" t="str">
            <v/>
          </cell>
          <cell r="AJ258" t="str">
            <v/>
          </cell>
          <cell r="AK258" t="str">
            <v/>
          </cell>
        </row>
        <row r="259"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  <cell r="Y259" t="str">
            <v/>
          </cell>
          <cell r="Z259" t="str">
            <v/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</row>
        <row r="260"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  <cell r="Y260" t="str">
            <v/>
          </cell>
          <cell r="Z260" t="str">
            <v/>
          </cell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</row>
        <row r="261"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  <cell r="Y261" t="str">
            <v/>
          </cell>
          <cell r="Z261" t="str">
            <v/>
          </cell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</row>
        <row r="262">
          <cell r="A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  <cell r="Y262" t="str">
            <v/>
          </cell>
          <cell r="Z262" t="str">
            <v/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/>
          </cell>
          <cell r="AK262" t="str">
            <v/>
          </cell>
        </row>
        <row r="263"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  <cell r="Y263" t="str">
            <v/>
          </cell>
          <cell r="Z263" t="str">
            <v/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</row>
        <row r="264"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  <cell r="Y264" t="str">
            <v/>
          </cell>
          <cell r="Z264" t="str">
            <v/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</row>
        <row r="265"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  <cell r="Y265" t="str">
            <v/>
          </cell>
          <cell r="Z265" t="str">
            <v/>
          </cell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</row>
        <row r="266"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  <cell r="Y266" t="str">
            <v/>
          </cell>
          <cell r="Z266" t="str">
            <v/>
          </cell>
          <cell r="AA266" t="str">
            <v/>
          </cell>
          <cell r="AB266" t="str">
            <v/>
          </cell>
          <cell r="AC266" t="str">
            <v/>
          </cell>
          <cell r="AD266" t="str">
            <v/>
          </cell>
          <cell r="AE266" t="str">
            <v/>
          </cell>
          <cell r="AF266" t="str">
            <v/>
          </cell>
          <cell r="AG266" t="str">
            <v/>
          </cell>
          <cell r="AH266" t="str">
            <v/>
          </cell>
          <cell r="AI266" t="str">
            <v/>
          </cell>
          <cell r="AJ266" t="str">
            <v/>
          </cell>
          <cell r="AK266" t="str">
            <v/>
          </cell>
        </row>
        <row r="267"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  <cell r="Y267" t="str">
            <v/>
          </cell>
          <cell r="Z267" t="str">
            <v/>
          </cell>
          <cell r="AA267" t="str">
            <v/>
          </cell>
          <cell r="AB267" t="str">
            <v/>
          </cell>
          <cell r="AC267" t="str">
            <v/>
          </cell>
          <cell r="AD267" t="str">
            <v/>
          </cell>
          <cell r="AE267" t="str">
            <v/>
          </cell>
          <cell r="AF267" t="str">
            <v/>
          </cell>
          <cell r="AG267" t="str">
            <v/>
          </cell>
          <cell r="AH267" t="str">
            <v/>
          </cell>
          <cell r="AI267" t="str">
            <v/>
          </cell>
          <cell r="AJ267" t="str">
            <v/>
          </cell>
          <cell r="AK267" t="str">
            <v/>
          </cell>
        </row>
        <row r="268">
          <cell r="A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  <cell r="Y268" t="str">
            <v/>
          </cell>
          <cell r="Z268" t="str">
            <v/>
          </cell>
          <cell r="AA268" t="str">
            <v/>
          </cell>
          <cell r="AB268" t="str">
            <v/>
          </cell>
          <cell r="AC268" t="str">
            <v/>
          </cell>
          <cell r="AD268" t="str">
            <v/>
          </cell>
          <cell r="AE268" t="str">
            <v/>
          </cell>
          <cell r="AF268" t="str">
            <v/>
          </cell>
          <cell r="AG268" t="str">
            <v/>
          </cell>
          <cell r="AH268" t="str">
            <v/>
          </cell>
          <cell r="AI268" t="str">
            <v/>
          </cell>
          <cell r="AJ268" t="str">
            <v/>
          </cell>
          <cell r="AK268" t="str">
            <v/>
          </cell>
        </row>
        <row r="269"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  <cell r="Y269" t="str">
            <v/>
          </cell>
          <cell r="Z269" t="str">
            <v/>
          </cell>
          <cell r="AA269" t="str">
            <v/>
          </cell>
          <cell r="AB269" t="str">
            <v/>
          </cell>
          <cell r="AC269" t="str">
            <v/>
          </cell>
          <cell r="AD269" t="str">
            <v/>
          </cell>
          <cell r="AE269" t="str">
            <v/>
          </cell>
          <cell r="AF269" t="str">
            <v/>
          </cell>
          <cell r="AG269" t="str">
            <v/>
          </cell>
          <cell r="AH269" t="str">
            <v/>
          </cell>
          <cell r="AI269" t="str">
            <v/>
          </cell>
          <cell r="AJ269" t="str">
            <v/>
          </cell>
          <cell r="AK269" t="str">
            <v/>
          </cell>
        </row>
        <row r="270"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  <cell r="Y270" t="str">
            <v/>
          </cell>
          <cell r="Z270" t="str">
            <v/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</row>
        <row r="271"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  <cell r="Y271" t="str">
            <v/>
          </cell>
          <cell r="Z271" t="str">
            <v/>
          </cell>
          <cell r="AA271" t="str">
            <v/>
          </cell>
          <cell r="AB271" t="str">
            <v/>
          </cell>
          <cell r="AC271" t="str">
            <v/>
          </cell>
          <cell r="AD271" t="str">
            <v/>
          </cell>
          <cell r="AE271" t="str">
            <v/>
          </cell>
          <cell r="AF271" t="str">
            <v/>
          </cell>
          <cell r="AG271" t="str">
            <v/>
          </cell>
          <cell r="AH271" t="str">
            <v/>
          </cell>
          <cell r="AI271" t="str">
            <v/>
          </cell>
          <cell r="AJ271" t="str">
            <v/>
          </cell>
          <cell r="AK271" t="str">
            <v/>
          </cell>
        </row>
        <row r="272"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  <cell r="Y272" t="str">
            <v/>
          </cell>
          <cell r="Z272" t="str">
            <v/>
          </cell>
          <cell r="AA272" t="str">
            <v/>
          </cell>
          <cell r="AB272" t="str">
            <v/>
          </cell>
          <cell r="AC272" t="str">
            <v/>
          </cell>
          <cell r="AD272" t="str">
            <v/>
          </cell>
          <cell r="AE272" t="str">
            <v/>
          </cell>
          <cell r="AF272" t="str">
            <v/>
          </cell>
          <cell r="AG272" t="str">
            <v/>
          </cell>
          <cell r="AH272" t="str">
            <v/>
          </cell>
          <cell r="AI272" t="str">
            <v/>
          </cell>
          <cell r="AJ272" t="str">
            <v/>
          </cell>
          <cell r="AK272" t="str">
            <v/>
          </cell>
        </row>
        <row r="273"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  <cell r="Y273" t="str">
            <v/>
          </cell>
          <cell r="Z273" t="str">
            <v/>
          </cell>
          <cell r="AA273" t="str">
            <v/>
          </cell>
          <cell r="AB273" t="str">
            <v/>
          </cell>
          <cell r="AC273" t="str">
            <v/>
          </cell>
          <cell r="AD273" t="str">
            <v/>
          </cell>
          <cell r="AE273" t="str">
            <v/>
          </cell>
          <cell r="AF273" t="str">
            <v/>
          </cell>
          <cell r="AG273" t="str">
            <v/>
          </cell>
          <cell r="AH273" t="str">
            <v/>
          </cell>
          <cell r="AI273" t="str">
            <v/>
          </cell>
          <cell r="AJ273" t="str">
            <v/>
          </cell>
          <cell r="AK273" t="str">
            <v/>
          </cell>
        </row>
        <row r="274">
          <cell r="A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  <cell r="Y274" t="str">
            <v/>
          </cell>
          <cell r="Z274" t="str">
            <v/>
          </cell>
          <cell r="AA274" t="str">
            <v/>
          </cell>
          <cell r="AB274" t="str">
            <v/>
          </cell>
          <cell r="AC274" t="str">
            <v/>
          </cell>
          <cell r="AD274" t="str">
            <v/>
          </cell>
          <cell r="AE274" t="str">
            <v/>
          </cell>
          <cell r="AF274" t="str">
            <v/>
          </cell>
          <cell r="AG274" t="str">
            <v/>
          </cell>
          <cell r="AH274" t="str">
            <v/>
          </cell>
          <cell r="AI274" t="str">
            <v/>
          </cell>
          <cell r="AJ274" t="str">
            <v/>
          </cell>
          <cell r="AK274" t="str">
            <v/>
          </cell>
        </row>
        <row r="275"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  <cell r="Y275" t="str">
            <v/>
          </cell>
          <cell r="Z275" t="str">
            <v/>
          </cell>
          <cell r="AA275" t="str">
            <v/>
          </cell>
          <cell r="AB275" t="str">
            <v/>
          </cell>
          <cell r="AC275" t="str">
            <v/>
          </cell>
          <cell r="AD275" t="str">
            <v/>
          </cell>
          <cell r="AE275" t="str">
            <v/>
          </cell>
          <cell r="AF275" t="str">
            <v/>
          </cell>
          <cell r="AG275" t="str">
            <v/>
          </cell>
          <cell r="AH275" t="str">
            <v/>
          </cell>
          <cell r="AI275" t="str">
            <v/>
          </cell>
          <cell r="AJ275" t="str">
            <v/>
          </cell>
          <cell r="AK275" t="str">
            <v/>
          </cell>
        </row>
        <row r="276"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  <cell r="Y276" t="str">
            <v/>
          </cell>
          <cell r="Z276" t="str">
            <v/>
          </cell>
          <cell r="AA276" t="str">
            <v/>
          </cell>
          <cell r="AB276" t="str">
            <v/>
          </cell>
          <cell r="AC276" t="str">
            <v/>
          </cell>
          <cell r="AD276" t="str">
            <v/>
          </cell>
          <cell r="AE276" t="str">
            <v/>
          </cell>
          <cell r="AF276" t="str">
            <v/>
          </cell>
          <cell r="AG276" t="str">
            <v/>
          </cell>
          <cell r="AH276" t="str">
            <v/>
          </cell>
          <cell r="AI276" t="str">
            <v/>
          </cell>
          <cell r="AJ276" t="str">
            <v/>
          </cell>
          <cell r="AK276" t="str">
            <v/>
          </cell>
        </row>
        <row r="277"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  <cell r="Y277" t="str">
            <v/>
          </cell>
          <cell r="Z277" t="str">
            <v/>
          </cell>
          <cell r="AA277" t="str">
            <v/>
          </cell>
          <cell r="AB277" t="str">
            <v/>
          </cell>
          <cell r="AC277" t="str">
            <v/>
          </cell>
          <cell r="AD277" t="str">
            <v/>
          </cell>
          <cell r="AE277" t="str">
            <v/>
          </cell>
          <cell r="AF277" t="str">
            <v/>
          </cell>
          <cell r="AG277" t="str">
            <v/>
          </cell>
          <cell r="AH277" t="str">
            <v/>
          </cell>
          <cell r="AI277" t="str">
            <v/>
          </cell>
          <cell r="AJ277" t="str">
            <v/>
          </cell>
          <cell r="AK277" t="str">
            <v/>
          </cell>
        </row>
        <row r="278"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  <cell r="Y278" t="str">
            <v/>
          </cell>
          <cell r="Z278" t="str">
            <v/>
          </cell>
          <cell r="AA278" t="str">
            <v/>
          </cell>
          <cell r="AB278" t="str">
            <v/>
          </cell>
          <cell r="AC278" t="str">
            <v/>
          </cell>
          <cell r="AD278" t="str">
            <v/>
          </cell>
          <cell r="AE278" t="str">
            <v/>
          </cell>
          <cell r="AF278" t="str">
            <v/>
          </cell>
          <cell r="AG278" t="str">
            <v/>
          </cell>
          <cell r="AH278" t="str">
            <v/>
          </cell>
          <cell r="AI278" t="str">
            <v/>
          </cell>
          <cell r="AJ278" t="str">
            <v/>
          </cell>
          <cell r="AK278" t="str">
            <v/>
          </cell>
        </row>
        <row r="279"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  <cell r="Y279" t="str">
            <v/>
          </cell>
          <cell r="Z279" t="str">
            <v/>
          </cell>
          <cell r="AA279" t="str">
            <v/>
          </cell>
          <cell r="AB279" t="str">
            <v/>
          </cell>
          <cell r="AC279" t="str">
            <v/>
          </cell>
          <cell r="AD279" t="str">
            <v/>
          </cell>
          <cell r="AE279" t="str">
            <v/>
          </cell>
          <cell r="AF279" t="str">
            <v/>
          </cell>
          <cell r="AG279" t="str">
            <v/>
          </cell>
          <cell r="AH279" t="str">
            <v/>
          </cell>
          <cell r="AI279" t="str">
            <v/>
          </cell>
          <cell r="AJ279" t="str">
            <v/>
          </cell>
          <cell r="AK279" t="str">
            <v/>
          </cell>
        </row>
        <row r="280">
          <cell r="A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  <cell r="Y280" t="str">
            <v/>
          </cell>
          <cell r="Z280" t="str">
            <v/>
          </cell>
          <cell r="AA280" t="str">
            <v/>
          </cell>
          <cell r="AB280" t="str">
            <v/>
          </cell>
          <cell r="AC280" t="str">
            <v/>
          </cell>
          <cell r="AD280" t="str">
            <v/>
          </cell>
          <cell r="AE280" t="str">
            <v/>
          </cell>
          <cell r="AF280" t="str">
            <v/>
          </cell>
          <cell r="AG280" t="str">
            <v/>
          </cell>
          <cell r="AH280" t="str">
            <v/>
          </cell>
          <cell r="AI280" t="str">
            <v/>
          </cell>
          <cell r="AJ280" t="str">
            <v/>
          </cell>
          <cell r="AK280" t="str">
            <v/>
          </cell>
        </row>
        <row r="281"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  <cell r="Y281" t="str">
            <v/>
          </cell>
          <cell r="Z281" t="str">
            <v/>
          </cell>
          <cell r="AA281" t="str">
            <v/>
          </cell>
          <cell r="AB281" t="str">
            <v/>
          </cell>
          <cell r="AC281" t="str">
            <v/>
          </cell>
          <cell r="AD281" t="str">
            <v/>
          </cell>
          <cell r="AE281" t="str">
            <v/>
          </cell>
          <cell r="AF281" t="str">
            <v/>
          </cell>
          <cell r="AG281" t="str">
            <v/>
          </cell>
          <cell r="AH281" t="str">
            <v/>
          </cell>
          <cell r="AI281" t="str">
            <v/>
          </cell>
          <cell r="AJ281" t="str">
            <v/>
          </cell>
          <cell r="AK281" t="str">
            <v/>
          </cell>
        </row>
        <row r="282"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  <cell r="Y282" t="str">
            <v/>
          </cell>
          <cell r="Z282" t="str">
            <v/>
          </cell>
          <cell r="AA282" t="str">
            <v/>
          </cell>
          <cell r="AB282" t="str">
            <v/>
          </cell>
          <cell r="AC282" t="str">
            <v/>
          </cell>
          <cell r="AD282" t="str">
            <v/>
          </cell>
          <cell r="AE282" t="str">
            <v/>
          </cell>
          <cell r="AF282" t="str">
            <v/>
          </cell>
          <cell r="AG282" t="str">
            <v/>
          </cell>
          <cell r="AH282" t="str">
            <v/>
          </cell>
          <cell r="AI282" t="str">
            <v/>
          </cell>
          <cell r="AJ282" t="str">
            <v/>
          </cell>
          <cell r="AK282" t="str">
            <v/>
          </cell>
        </row>
        <row r="283"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  <cell r="Y283" t="str">
            <v/>
          </cell>
          <cell r="Z283" t="str">
            <v/>
          </cell>
          <cell r="AA283" t="str">
            <v/>
          </cell>
          <cell r="AB283" t="str">
            <v/>
          </cell>
          <cell r="AC283" t="str">
            <v/>
          </cell>
          <cell r="AD283" t="str">
            <v/>
          </cell>
          <cell r="AE283" t="str">
            <v/>
          </cell>
          <cell r="AF283" t="str">
            <v/>
          </cell>
          <cell r="AG283" t="str">
            <v/>
          </cell>
          <cell r="AH283" t="str">
            <v/>
          </cell>
          <cell r="AI283" t="str">
            <v/>
          </cell>
          <cell r="AJ283" t="str">
            <v/>
          </cell>
          <cell r="AK283" t="str">
            <v/>
          </cell>
        </row>
        <row r="284"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  <cell r="Y284" t="str">
            <v/>
          </cell>
          <cell r="Z284" t="str">
            <v/>
          </cell>
          <cell r="AA284" t="str">
            <v/>
          </cell>
          <cell r="AB284" t="str">
            <v/>
          </cell>
          <cell r="AC284" t="str">
            <v/>
          </cell>
          <cell r="AD284" t="str">
            <v/>
          </cell>
          <cell r="AE284" t="str">
            <v/>
          </cell>
          <cell r="AF284" t="str">
            <v/>
          </cell>
          <cell r="AG284" t="str">
            <v/>
          </cell>
          <cell r="AH284" t="str">
            <v/>
          </cell>
          <cell r="AI284" t="str">
            <v/>
          </cell>
          <cell r="AJ284" t="str">
            <v/>
          </cell>
          <cell r="AK284" t="str">
            <v/>
          </cell>
        </row>
        <row r="285"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  <cell r="Y285" t="str">
            <v/>
          </cell>
          <cell r="Z285" t="str">
            <v/>
          </cell>
          <cell r="AA285" t="str">
            <v/>
          </cell>
          <cell r="AB285" t="str">
            <v/>
          </cell>
          <cell r="AC285" t="str">
            <v/>
          </cell>
          <cell r="AD285" t="str">
            <v/>
          </cell>
          <cell r="AE285" t="str">
            <v/>
          </cell>
          <cell r="AF285" t="str">
            <v/>
          </cell>
          <cell r="AG285" t="str">
            <v/>
          </cell>
          <cell r="AH285" t="str">
            <v/>
          </cell>
          <cell r="AI285" t="str">
            <v/>
          </cell>
          <cell r="AJ285" t="str">
            <v/>
          </cell>
          <cell r="AK285" t="str">
            <v/>
          </cell>
        </row>
        <row r="286">
          <cell r="A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  <cell r="Y286" t="str">
            <v/>
          </cell>
          <cell r="Z286" t="str">
            <v/>
          </cell>
          <cell r="AA286" t="str">
            <v/>
          </cell>
          <cell r="AB286" t="str">
            <v/>
          </cell>
          <cell r="AC286" t="str">
            <v/>
          </cell>
          <cell r="AD286" t="str">
            <v/>
          </cell>
          <cell r="AE286" t="str">
            <v/>
          </cell>
          <cell r="AF286" t="str">
            <v/>
          </cell>
          <cell r="AG286" t="str">
            <v/>
          </cell>
          <cell r="AH286" t="str">
            <v/>
          </cell>
          <cell r="AI286" t="str">
            <v/>
          </cell>
          <cell r="AJ286" t="str">
            <v/>
          </cell>
          <cell r="AK286" t="str">
            <v/>
          </cell>
        </row>
        <row r="287"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  <cell r="Y287" t="str">
            <v/>
          </cell>
          <cell r="Z287" t="str">
            <v/>
          </cell>
          <cell r="AA287" t="str">
            <v/>
          </cell>
          <cell r="AB287" t="str">
            <v/>
          </cell>
          <cell r="AC287" t="str">
            <v/>
          </cell>
          <cell r="AD287" t="str">
            <v/>
          </cell>
          <cell r="AE287" t="str">
            <v/>
          </cell>
          <cell r="AF287" t="str">
            <v/>
          </cell>
          <cell r="AG287" t="str">
            <v/>
          </cell>
          <cell r="AH287" t="str">
            <v/>
          </cell>
          <cell r="AI287" t="str">
            <v/>
          </cell>
          <cell r="AJ287" t="str">
            <v/>
          </cell>
          <cell r="AK287" t="str">
            <v/>
          </cell>
        </row>
        <row r="288"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  <cell r="Y288" t="str">
            <v/>
          </cell>
          <cell r="Z288" t="str">
            <v/>
          </cell>
          <cell r="AA288" t="str">
            <v/>
          </cell>
          <cell r="AB288" t="str">
            <v/>
          </cell>
          <cell r="AC288" t="str">
            <v/>
          </cell>
          <cell r="AD288" t="str">
            <v/>
          </cell>
          <cell r="AE288" t="str">
            <v/>
          </cell>
          <cell r="AF288" t="str">
            <v/>
          </cell>
          <cell r="AG288" t="str">
            <v/>
          </cell>
          <cell r="AH288" t="str">
            <v/>
          </cell>
          <cell r="AI288" t="str">
            <v/>
          </cell>
          <cell r="AJ288" t="str">
            <v/>
          </cell>
          <cell r="AK288" t="str">
            <v/>
          </cell>
        </row>
        <row r="289"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Y289" t="str">
            <v/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  <cell r="AF289" t="str">
            <v/>
          </cell>
          <cell r="AG289" t="str">
            <v/>
          </cell>
          <cell r="AH289" t="str">
            <v/>
          </cell>
          <cell r="AI289" t="str">
            <v/>
          </cell>
          <cell r="AJ289" t="str">
            <v/>
          </cell>
          <cell r="AK289" t="str">
            <v/>
          </cell>
        </row>
        <row r="290"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Y290" t="str">
            <v/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  <cell r="AF290" t="str">
            <v/>
          </cell>
          <cell r="AG290" t="str">
            <v/>
          </cell>
          <cell r="AH290" t="str">
            <v/>
          </cell>
          <cell r="AI290" t="str">
            <v/>
          </cell>
          <cell r="AJ290" t="str">
            <v/>
          </cell>
          <cell r="AK290" t="str">
            <v/>
          </cell>
        </row>
        <row r="291"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str">
            <v/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  <cell r="AF291" t="str">
            <v/>
          </cell>
          <cell r="AG291" t="str">
            <v/>
          </cell>
          <cell r="AH291" t="str">
            <v/>
          </cell>
          <cell r="AI291" t="str">
            <v/>
          </cell>
          <cell r="AJ291" t="str">
            <v/>
          </cell>
          <cell r="AK291" t="str">
            <v/>
          </cell>
        </row>
        <row r="292">
          <cell r="A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Y292" t="str">
            <v/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  <cell r="AF292" t="str">
            <v/>
          </cell>
          <cell r="AG292" t="str">
            <v/>
          </cell>
          <cell r="AH292" t="str">
            <v/>
          </cell>
          <cell r="AI292" t="str">
            <v/>
          </cell>
          <cell r="AJ292" t="str">
            <v/>
          </cell>
          <cell r="AK292" t="str">
            <v/>
          </cell>
        </row>
        <row r="293"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Y293" t="str">
            <v/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  <cell r="AF293" t="str">
            <v/>
          </cell>
          <cell r="AG293" t="str">
            <v/>
          </cell>
          <cell r="AH293" t="str">
            <v/>
          </cell>
          <cell r="AI293" t="str">
            <v/>
          </cell>
          <cell r="AJ293" t="str">
            <v/>
          </cell>
          <cell r="AK293" t="str">
            <v/>
          </cell>
        </row>
        <row r="294"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Y294" t="str">
            <v/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  <cell r="AF294" t="str">
            <v/>
          </cell>
          <cell r="AG294" t="str">
            <v/>
          </cell>
          <cell r="AH294" t="str">
            <v/>
          </cell>
          <cell r="AI294" t="str">
            <v/>
          </cell>
          <cell r="AJ294" t="str">
            <v/>
          </cell>
          <cell r="AK294" t="str">
            <v/>
          </cell>
        </row>
        <row r="295"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Y295" t="str">
            <v/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  <cell r="AF295" t="str">
            <v/>
          </cell>
          <cell r="AG295" t="str">
            <v/>
          </cell>
          <cell r="AH295" t="str">
            <v/>
          </cell>
          <cell r="AI295" t="str">
            <v/>
          </cell>
          <cell r="AJ295" t="str">
            <v/>
          </cell>
          <cell r="AK295" t="str">
            <v/>
          </cell>
        </row>
        <row r="296"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Y296" t="str">
            <v/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  <cell r="AF296" t="str">
            <v/>
          </cell>
          <cell r="AG296" t="str">
            <v/>
          </cell>
          <cell r="AH296" t="str">
            <v/>
          </cell>
          <cell r="AI296" t="str">
            <v/>
          </cell>
          <cell r="AJ296" t="str">
            <v/>
          </cell>
          <cell r="AK296" t="str">
            <v/>
          </cell>
        </row>
        <row r="297"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Y297" t="str">
            <v/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  <cell r="AF297" t="str">
            <v/>
          </cell>
          <cell r="AG297" t="str">
            <v/>
          </cell>
          <cell r="AH297" t="str">
            <v/>
          </cell>
          <cell r="AI297" t="str">
            <v/>
          </cell>
          <cell r="AJ297" t="str">
            <v/>
          </cell>
          <cell r="AK297" t="str">
            <v/>
          </cell>
        </row>
        <row r="298">
          <cell r="A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Y298" t="str">
            <v/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  <cell r="AF298" t="str">
            <v/>
          </cell>
          <cell r="AG298" t="str">
            <v/>
          </cell>
          <cell r="AH298" t="str">
            <v/>
          </cell>
          <cell r="AI298" t="str">
            <v/>
          </cell>
          <cell r="AJ298" t="str">
            <v/>
          </cell>
          <cell r="AK298" t="str">
            <v/>
          </cell>
        </row>
        <row r="299"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Y299" t="str">
            <v/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  <cell r="AF299" t="str">
            <v/>
          </cell>
          <cell r="AG299" t="str">
            <v/>
          </cell>
          <cell r="AH299" t="str">
            <v/>
          </cell>
          <cell r="AI299" t="str">
            <v/>
          </cell>
          <cell r="AJ299" t="str">
            <v/>
          </cell>
          <cell r="AK299" t="str">
            <v/>
          </cell>
        </row>
        <row r="300"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Y300" t="str">
            <v/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  <cell r="AF300" t="str">
            <v/>
          </cell>
          <cell r="AG300" t="str">
            <v/>
          </cell>
          <cell r="AH300" t="str">
            <v/>
          </cell>
          <cell r="AI300" t="str">
            <v/>
          </cell>
          <cell r="AJ300" t="str">
            <v/>
          </cell>
          <cell r="AK300" t="str">
            <v/>
          </cell>
        </row>
        <row r="301"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Y301" t="str">
            <v/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  <cell r="AF301" t="str">
            <v/>
          </cell>
          <cell r="AG301" t="str">
            <v/>
          </cell>
          <cell r="AH301" t="str">
            <v/>
          </cell>
          <cell r="AI301" t="str">
            <v/>
          </cell>
          <cell r="AJ301" t="str">
            <v/>
          </cell>
          <cell r="AK301" t="str">
            <v/>
          </cell>
        </row>
        <row r="302"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Y302" t="str">
            <v/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  <cell r="AF302" t="str">
            <v/>
          </cell>
          <cell r="AG302" t="str">
            <v/>
          </cell>
          <cell r="AH302" t="str">
            <v/>
          </cell>
          <cell r="AI302" t="str">
            <v/>
          </cell>
          <cell r="AJ302" t="str">
            <v/>
          </cell>
          <cell r="AK302" t="str">
            <v/>
          </cell>
        </row>
        <row r="303"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Y303" t="str">
            <v/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  <cell r="AF303" t="str">
            <v/>
          </cell>
          <cell r="AG303" t="str">
            <v/>
          </cell>
          <cell r="AH303" t="str">
            <v/>
          </cell>
          <cell r="AI303" t="str">
            <v/>
          </cell>
          <cell r="AJ303" t="str">
            <v/>
          </cell>
          <cell r="AK303" t="str">
            <v/>
          </cell>
        </row>
        <row r="304">
          <cell r="A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Y304" t="str">
            <v/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  <cell r="AF304" t="str">
            <v/>
          </cell>
          <cell r="AG304" t="str">
            <v/>
          </cell>
          <cell r="AH304" t="str">
            <v/>
          </cell>
          <cell r="AI304" t="str">
            <v/>
          </cell>
          <cell r="AJ304" t="str">
            <v/>
          </cell>
          <cell r="AK304" t="str">
            <v/>
          </cell>
        </row>
        <row r="305"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 t="str">
            <v/>
          </cell>
          <cell r="Y305" t="str">
            <v/>
          </cell>
          <cell r="Z305" t="str">
            <v/>
          </cell>
          <cell r="AA305" t="str">
            <v/>
          </cell>
          <cell r="AB305" t="str">
            <v/>
          </cell>
          <cell r="AC305" t="str">
            <v/>
          </cell>
          <cell r="AD305" t="str">
            <v/>
          </cell>
          <cell r="AE305" t="str">
            <v/>
          </cell>
          <cell r="AF305" t="str">
            <v/>
          </cell>
          <cell r="AG305" t="str">
            <v/>
          </cell>
          <cell r="AH305" t="str">
            <v/>
          </cell>
          <cell r="AI305" t="str">
            <v/>
          </cell>
          <cell r="AJ305" t="str">
            <v/>
          </cell>
          <cell r="AK305" t="str">
            <v/>
          </cell>
        </row>
        <row r="306"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 t="str">
            <v/>
          </cell>
          <cell r="Y306" t="str">
            <v/>
          </cell>
          <cell r="Z306" t="str">
            <v/>
          </cell>
          <cell r="AA306" t="str">
            <v/>
          </cell>
          <cell r="AB306" t="str">
            <v/>
          </cell>
          <cell r="AC306" t="str">
            <v/>
          </cell>
          <cell r="AD306" t="str">
            <v/>
          </cell>
          <cell r="AE306" t="str">
            <v/>
          </cell>
          <cell r="AF306" t="str">
            <v/>
          </cell>
          <cell r="AG306" t="str">
            <v/>
          </cell>
          <cell r="AH306" t="str">
            <v/>
          </cell>
          <cell r="AI306" t="str">
            <v/>
          </cell>
          <cell r="AJ306" t="str">
            <v/>
          </cell>
          <cell r="AK306" t="str">
            <v/>
          </cell>
        </row>
        <row r="307"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T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str">
            <v/>
          </cell>
          <cell r="Z307" t="str">
            <v/>
          </cell>
          <cell r="AA307" t="str">
            <v/>
          </cell>
          <cell r="AB307" t="str">
            <v/>
          </cell>
          <cell r="AC307" t="str">
            <v/>
          </cell>
          <cell r="AD307" t="str">
            <v/>
          </cell>
          <cell r="AE307" t="str">
            <v/>
          </cell>
          <cell r="AF307" t="str">
            <v/>
          </cell>
          <cell r="AG307" t="str">
            <v/>
          </cell>
          <cell r="AH307" t="str">
            <v/>
          </cell>
          <cell r="AI307" t="str">
            <v/>
          </cell>
          <cell r="AJ307" t="str">
            <v/>
          </cell>
          <cell r="AK307" t="str">
            <v/>
          </cell>
        </row>
        <row r="308"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T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 t="str">
            <v/>
          </cell>
          <cell r="Y308" t="str">
            <v/>
          </cell>
          <cell r="Z308" t="str">
            <v/>
          </cell>
          <cell r="AA308" t="str">
            <v/>
          </cell>
          <cell r="AB308" t="str">
            <v/>
          </cell>
          <cell r="AC308" t="str">
            <v/>
          </cell>
          <cell r="AD308" t="str">
            <v/>
          </cell>
          <cell r="AE308" t="str">
            <v/>
          </cell>
          <cell r="AF308" t="str">
            <v/>
          </cell>
          <cell r="AG308" t="str">
            <v/>
          </cell>
          <cell r="AH308" t="str">
            <v/>
          </cell>
          <cell r="AI308" t="str">
            <v/>
          </cell>
          <cell r="AJ308" t="str">
            <v/>
          </cell>
          <cell r="AK308" t="str">
            <v/>
          </cell>
        </row>
        <row r="309"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T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 t="str">
            <v/>
          </cell>
          <cell r="Y309" t="str">
            <v/>
          </cell>
          <cell r="Z309" t="str">
            <v/>
          </cell>
          <cell r="AA309" t="str">
            <v/>
          </cell>
          <cell r="AB309" t="str">
            <v/>
          </cell>
          <cell r="AC309" t="str">
            <v/>
          </cell>
          <cell r="AD309" t="str">
            <v/>
          </cell>
          <cell r="AE309" t="str">
            <v/>
          </cell>
          <cell r="AF309" t="str">
            <v/>
          </cell>
          <cell r="AG309" t="str">
            <v/>
          </cell>
          <cell r="AH309" t="str">
            <v/>
          </cell>
          <cell r="AI309" t="str">
            <v/>
          </cell>
          <cell r="AJ309" t="str">
            <v/>
          </cell>
          <cell r="AK309" t="str">
            <v/>
          </cell>
        </row>
        <row r="310">
          <cell r="A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T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 t="str">
            <v/>
          </cell>
          <cell r="Y310" t="str">
            <v/>
          </cell>
          <cell r="Z310" t="str">
            <v/>
          </cell>
          <cell r="AA310" t="str">
            <v/>
          </cell>
          <cell r="AB310" t="str">
            <v/>
          </cell>
          <cell r="AC310" t="str">
            <v/>
          </cell>
          <cell r="AD310" t="str">
            <v/>
          </cell>
          <cell r="AE310" t="str">
            <v/>
          </cell>
          <cell r="AF310" t="str">
            <v/>
          </cell>
          <cell r="AG310" t="str">
            <v/>
          </cell>
          <cell r="AH310" t="str">
            <v/>
          </cell>
          <cell r="AI310" t="str">
            <v/>
          </cell>
          <cell r="AJ310" t="str">
            <v/>
          </cell>
          <cell r="AK310" t="str">
            <v/>
          </cell>
        </row>
        <row r="311"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T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 t="str">
            <v/>
          </cell>
          <cell r="Y311" t="str">
            <v/>
          </cell>
          <cell r="Z311" t="str">
            <v/>
          </cell>
          <cell r="AA311" t="str">
            <v/>
          </cell>
          <cell r="AB311" t="str">
            <v/>
          </cell>
          <cell r="AC311" t="str">
            <v/>
          </cell>
          <cell r="AD311" t="str">
            <v/>
          </cell>
          <cell r="AE311" t="str">
            <v/>
          </cell>
          <cell r="AF311" t="str">
            <v/>
          </cell>
          <cell r="AG311" t="str">
            <v/>
          </cell>
          <cell r="AH311" t="str">
            <v/>
          </cell>
          <cell r="AI311" t="str">
            <v/>
          </cell>
          <cell r="AJ311" t="str">
            <v/>
          </cell>
          <cell r="AK311" t="str">
            <v/>
          </cell>
        </row>
        <row r="312"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 t="str">
            <v/>
          </cell>
          <cell r="Y312" t="str">
            <v/>
          </cell>
          <cell r="Z312" t="str">
            <v/>
          </cell>
          <cell r="AA312" t="str">
            <v/>
          </cell>
          <cell r="AB312" t="str">
            <v/>
          </cell>
          <cell r="AC312" t="str">
            <v/>
          </cell>
          <cell r="AD312" t="str">
            <v/>
          </cell>
          <cell r="AE312" t="str">
            <v/>
          </cell>
          <cell r="AF312" t="str">
            <v/>
          </cell>
          <cell r="AG312" t="str">
            <v/>
          </cell>
          <cell r="AH312" t="str">
            <v/>
          </cell>
          <cell r="AI312" t="str">
            <v/>
          </cell>
          <cell r="AJ312" t="str">
            <v/>
          </cell>
          <cell r="AK312" t="str">
            <v/>
          </cell>
        </row>
        <row r="313"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T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 t="str">
            <v/>
          </cell>
          <cell r="Y313" t="str">
            <v/>
          </cell>
          <cell r="Z313" t="str">
            <v/>
          </cell>
          <cell r="AA313" t="str">
            <v/>
          </cell>
          <cell r="AB313" t="str">
            <v/>
          </cell>
          <cell r="AC313" t="str">
            <v/>
          </cell>
          <cell r="AD313" t="str">
            <v/>
          </cell>
          <cell r="AE313" t="str">
            <v/>
          </cell>
          <cell r="AF313" t="str">
            <v/>
          </cell>
          <cell r="AG313" t="str">
            <v/>
          </cell>
          <cell r="AH313" t="str">
            <v/>
          </cell>
          <cell r="AI313" t="str">
            <v/>
          </cell>
          <cell r="AJ313" t="str">
            <v/>
          </cell>
          <cell r="AK313" t="str">
            <v/>
          </cell>
        </row>
        <row r="314"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T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 t="str">
            <v/>
          </cell>
          <cell r="Y314" t="str">
            <v/>
          </cell>
          <cell r="Z314" t="str">
            <v/>
          </cell>
          <cell r="AA314" t="str">
            <v/>
          </cell>
          <cell r="AB314" t="str">
            <v/>
          </cell>
          <cell r="AC314" t="str">
            <v/>
          </cell>
          <cell r="AD314" t="str">
            <v/>
          </cell>
          <cell r="AE314" t="str">
            <v/>
          </cell>
          <cell r="AF314" t="str">
            <v/>
          </cell>
          <cell r="AG314" t="str">
            <v/>
          </cell>
          <cell r="AH314" t="str">
            <v/>
          </cell>
          <cell r="AI314" t="str">
            <v/>
          </cell>
          <cell r="AJ314" t="str">
            <v/>
          </cell>
          <cell r="AK314" t="str">
            <v/>
          </cell>
        </row>
        <row r="315"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 t="str">
            <v/>
          </cell>
          <cell r="Y315" t="str">
            <v/>
          </cell>
          <cell r="Z315" t="str">
            <v/>
          </cell>
          <cell r="AA315" t="str">
            <v/>
          </cell>
          <cell r="AB315" t="str">
            <v/>
          </cell>
          <cell r="AC315" t="str">
            <v/>
          </cell>
          <cell r="AD315" t="str">
            <v/>
          </cell>
          <cell r="AE315" t="str">
            <v/>
          </cell>
          <cell r="AF315" t="str">
            <v/>
          </cell>
          <cell r="AG315" t="str">
            <v/>
          </cell>
          <cell r="AH315" t="str">
            <v/>
          </cell>
          <cell r="AI315" t="str">
            <v/>
          </cell>
          <cell r="AJ315" t="str">
            <v/>
          </cell>
          <cell r="AK315" t="str">
            <v/>
          </cell>
        </row>
        <row r="317">
          <cell r="A317" t="str">
            <v>工番</v>
          </cell>
          <cell r="G317">
            <v>46194</v>
          </cell>
          <cell r="H317">
            <v>46195</v>
          </cell>
          <cell r="I317">
            <v>46196</v>
          </cell>
          <cell r="J317">
            <v>46197</v>
          </cell>
          <cell r="K317">
            <v>46198</v>
          </cell>
          <cell r="L317">
            <v>46199</v>
          </cell>
          <cell r="M317">
            <v>46200</v>
          </cell>
          <cell r="N317">
            <v>46201</v>
          </cell>
          <cell r="O317">
            <v>46202</v>
          </cell>
          <cell r="P317">
            <v>46203</v>
          </cell>
          <cell r="Q317">
            <v>46204</v>
          </cell>
          <cell r="R317">
            <v>46205</v>
          </cell>
          <cell r="S317">
            <v>46206</v>
          </cell>
          <cell r="T317">
            <v>46207</v>
          </cell>
          <cell r="U317">
            <v>46208</v>
          </cell>
          <cell r="V317">
            <v>46209</v>
          </cell>
          <cell r="W317">
            <v>46210</v>
          </cell>
          <cell r="X317">
            <v>46211</v>
          </cell>
          <cell r="Y317">
            <v>46212</v>
          </cell>
          <cell r="Z317">
            <v>46213</v>
          </cell>
          <cell r="AA317">
            <v>46214</v>
          </cell>
          <cell r="AB317">
            <v>46215</v>
          </cell>
          <cell r="AC317">
            <v>46216</v>
          </cell>
          <cell r="AD317">
            <v>46217</v>
          </cell>
          <cell r="AE317">
            <v>46218</v>
          </cell>
          <cell r="AF317">
            <v>46219</v>
          </cell>
          <cell r="AG317">
            <v>46220</v>
          </cell>
          <cell r="AH317">
            <v>46221</v>
          </cell>
          <cell r="AI317">
            <v>46222</v>
          </cell>
          <cell r="AJ317">
            <v>46223</v>
          </cell>
          <cell r="AK317">
            <v>46224</v>
          </cell>
        </row>
        <row r="319">
          <cell r="A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>
            <v>1</v>
          </cell>
          <cell r="L319">
            <v>1</v>
          </cell>
          <cell r="M319" t="str">
            <v/>
          </cell>
          <cell r="N319" t="str">
            <v/>
          </cell>
          <cell r="O319" t="str">
            <v/>
          </cell>
          <cell r="P319">
            <v>1</v>
          </cell>
          <cell r="Q319">
            <v>2</v>
          </cell>
          <cell r="R319">
            <v>1</v>
          </cell>
          <cell r="S319" t="str">
            <v/>
          </cell>
          <cell r="T319" t="str">
            <v/>
          </cell>
          <cell r="U319" t="str">
            <v/>
          </cell>
          <cell r="V319" t="str">
            <v/>
          </cell>
          <cell r="W319" t="str">
            <v/>
          </cell>
          <cell r="X319" t="str">
            <v/>
          </cell>
          <cell r="Y319" t="str">
            <v/>
          </cell>
          <cell r="Z319" t="str">
            <v/>
          </cell>
          <cell r="AA319" t="str">
            <v/>
          </cell>
          <cell r="AB319" t="str">
            <v/>
          </cell>
          <cell r="AC319" t="str">
            <v/>
          </cell>
          <cell r="AD319" t="str">
            <v/>
          </cell>
          <cell r="AE319" t="str">
            <v/>
          </cell>
          <cell r="AF319" t="str">
            <v/>
          </cell>
          <cell r="AG319" t="str">
            <v/>
          </cell>
          <cell r="AH319" t="str">
            <v/>
          </cell>
          <cell r="AI319" t="str">
            <v/>
          </cell>
          <cell r="AJ319" t="str">
            <v/>
          </cell>
          <cell r="AK319" t="str">
            <v/>
          </cell>
        </row>
        <row r="320"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 t="str">
            <v/>
          </cell>
          <cell r="Y320" t="str">
            <v/>
          </cell>
          <cell r="Z320" t="str">
            <v/>
          </cell>
          <cell r="AA320" t="str">
            <v/>
          </cell>
          <cell r="AB320" t="str">
            <v/>
          </cell>
          <cell r="AC320" t="str">
            <v/>
          </cell>
          <cell r="AD320" t="str">
            <v/>
          </cell>
          <cell r="AE320" t="str">
            <v/>
          </cell>
          <cell r="AF320" t="str">
            <v/>
          </cell>
          <cell r="AG320" t="str">
            <v/>
          </cell>
          <cell r="AH320" t="str">
            <v/>
          </cell>
          <cell r="AI320" t="str">
            <v/>
          </cell>
          <cell r="AJ320" t="str">
            <v/>
          </cell>
          <cell r="AK320" t="str">
            <v/>
          </cell>
        </row>
        <row r="321"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 t="str">
            <v/>
          </cell>
          <cell r="Y321" t="str">
            <v/>
          </cell>
          <cell r="Z321" t="str">
            <v/>
          </cell>
          <cell r="AA321" t="str">
            <v/>
          </cell>
          <cell r="AB321" t="str">
            <v/>
          </cell>
          <cell r="AC321" t="str">
            <v/>
          </cell>
          <cell r="AD321" t="str">
            <v/>
          </cell>
          <cell r="AE321" t="str">
            <v/>
          </cell>
          <cell r="AF321" t="str">
            <v/>
          </cell>
          <cell r="AG321" t="str">
            <v/>
          </cell>
          <cell r="AH321" t="str">
            <v/>
          </cell>
          <cell r="AI321" t="str">
            <v/>
          </cell>
          <cell r="AJ321" t="str">
            <v/>
          </cell>
          <cell r="AK321" t="str">
            <v/>
          </cell>
        </row>
        <row r="322"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U322" t="str">
            <v/>
          </cell>
          <cell r="V322" t="str">
            <v/>
          </cell>
          <cell r="W322" t="str">
            <v/>
          </cell>
          <cell r="X322" t="str">
            <v/>
          </cell>
          <cell r="Y322" t="str">
            <v/>
          </cell>
          <cell r="Z322" t="str">
            <v/>
          </cell>
          <cell r="AA322" t="str">
            <v/>
          </cell>
          <cell r="AB322" t="str">
            <v/>
          </cell>
          <cell r="AC322" t="str">
            <v/>
          </cell>
          <cell r="AD322" t="str">
            <v/>
          </cell>
          <cell r="AE322" t="str">
            <v/>
          </cell>
          <cell r="AF322" t="str">
            <v/>
          </cell>
          <cell r="AG322" t="str">
            <v/>
          </cell>
          <cell r="AH322" t="str">
            <v/>
          </cell>
          <cell r="AI322" t="str">
            <v/>
          </cell>
          <cell r="AJ322" t="str">
            <v/>
          </cell>
          <cell r="AK322" t="str">
            <v/>
          </cell>
        </row>
        <row r="323"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 t="str">
            <v/>
          </cell>
          <cell r="Y323" t="str">
            <v/>
          </cell>
          <cell r="Z323" t="str">
            <v/>
          </cell>
          <cell r="AA323" t="str">
            <v/>
          </cell>
          <cell r="AB323" t="str">
            <v/>
          </cell>
          <cell r="AC323" t="str">
            <v/>
          </cell>
          <cell r="AD323" t="str">
            <v/>
          </cell>
          <cell r="AE323" t="str">
            <v/>
          </cell>
          <cell r="AF323" t="str">
            <v/>
          </cell>
          <cell r="AG323" t="str">
            <v/>
          </cell>
          <cell r="AH323" t="str">
            <v/>
          </cell>
          <cell r="AI323" t="str">
            <v/>
          </cell>
          <cell r="AJ323" t="str">
            <v/>
          </cell>
          <cell r="AK323" t="str">
            <v/>
          </cell>
        </row>
        <row r="324"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 t="str">
            <v/>
          </cell>
          <cell r="Y324" t="str">
            <v/>
          </cell>
          <cell r="Z324" t="str">
            <v/>
          </cell>
          <cell r="AA324" t="str">
            <v/>
          </cell>
          <cell r="AB324" t="str">
            <v/>
          </cell>
          <cell r="AC324" t="str">
            <v/>
          </cell>
          <cell r="AD324" t="str">
            <v/>
          </cell>
          <cell r="AE324" t="str">
            <v/>
          </cell>
          <cell r="AF324" t="str">
            <v/>
          </cell>
          <cell r="AG324" t="str">
            <v/>
          </cell>
          <cell r="AH324" t="str">
            <v/>
          </cell>
          <cell r="AI324" t="str">
            <v/>
          </cell>
          <cell r="AJ324" t="str">
            <v/>
          </cell>
          <cell r="AK324" t="str">
            <v/>
          </cell>
        </row>
        <row r="325">
          <cell r="A325" t="str">
            <v/>
          </cell>
          <cell r="G325" t="str">
            <v/>
          </cell>
          <cell r="H325" t="str">
            <v/>
          </cell>
          <cell r="I325">
            <v>1</v>
          </cell>
          <cell r="J325">
            <v>7</v>
          </cell>
          <cell r="K325">
            <v>7</v>
          </cell>
          <cell r="L325">
            <v>3</v>
          </cell>
          <cell r="M325" t="str">
            <v/>
          </cell>
          <cell r="N325" t="str">
            <v/>
          </cell>
          <cell r="O325">
            <v>14</v>
          </cell>
          <cell r="P325">
            <v>11</v>
          </cell>
          <cell r="Q325">
            <v>2</v>
          </cell>
          <cell r="R325">
            <v>5</v>
          </cell>
          <cell r="S325" t="str">
            <v/>
          </cell>
          <cell r="T325" t="str">
            <v/>
          </cell>
          <cell r="U325" t="str">
            <v/>
          </cell>
          <cell r="V325" t="str">
            <v/>
          </cell>
          <cell r="W325" t="str">
            <v/>
          </cell>
          <cell r="X325" t="str">
            <v/>
          </cell>
          <cell r="Y325" t="str">
            <v/>
          </cell>
          <cell r="Z325" t="str">
            <v/>
          </cell>
          <cell r="AA325" t="str">
            <v/>
          </cell>
          <cell r="AB325" t="str">
            <v/>
          </cell>
          <cell r="AC325" t="str">
            <v/>
          </cell>
          <cell r="AD325" t="str">
            <v/>
          </cell>
          <cell r="AE325" t="str">
            <v/>
          </cell>
          <cell r="AF325" t="str">
            <v/>
          </cell>
          <cell r="AG325" t="str">
            <v/>
          </cell>
          <cell r="AH325" t="str">
            <v/>
          </cell>
          <cell r="AI325" t="str">
            <v/>
          </cell>
          <cell r="AJ325" t="str">
            <v/>
          </cell>
          <cell r="AK325" t="str">
            <v/>
          </cell>
        </row>
        <row r="326"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T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 t="str">
            <v/>
          </cell>
          <cell r="Y326" t="str">
            <v/>
          </cell>
          <cell r="Z326" t="str">
            <v/>
          </cell>
          <cell r="AA326" t="str">
            <v/>
          </cell>
          <cell r="AB326" t="str">
            <v/>
          </cell>
          <cell r="AC326" t="str">
            <v/>
          </cell>
          <cell r="AD326" t="str">
            <v/>
          </cell>
          <cell r="AE326" t="str">
            <v/>
          </cell>
          <cell r="AF326" t="str">
            <v/>
          </cell>
          <cell r="AG326" t="str">
            <v/>
          </cell>
          <cell r="AH326" t="str">
            <v/>
          </cell>
          <cell r="AI326" t="str">
            <v/>
          </cell>
          <cell r="AJ326" t="str">
            <v/>
          </cell>
          <cell r="AK326" t="str">
            <v/>
          </cell>
        </row>
        <row r="327"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T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 t="str">
            <v/>
          </cell>
          <cell r="Y327" t="str">
            <v/>
          </cell>
          <cell r="Z327" t="str">
            <v/>
          </cell>
          <cell r="AA327" t="str">
            <v/>
          </cell>
          <cell r="AB327" t="str">
            <v/>
          </cell>
          <cell r="AC327" t="str">
            <v/>
          </cell>
          <cell r="AD327" t="str">
            <v/>
          </cell>
          <cell r="AE327" t="str">
            <v/>
          </cell>
          <cell r="AF327" t="str">
            <v/>
          </cell>
          <cell r="AG327" t="str">
            <v/>
          </cell>
          <cell r="AH327" t="str">
            <v/>
          </cell>
          <cell r="AI327" t="str">
            <v/>
          </cell>
          <cell r="AJ327" t="str">
            <v/>
          </cell>
          <cell r="AK327" t="str">
            <v/>
          </cell>
        </row>
        <row r="328"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T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 t="str">
            <v/>
          </cell>
          <cell r="Y328" t="str">
            <v/>
          </cell>
          <cell r="Z328" t="str">
            <v/>
          </cell>
          <cell r="AA328" t="str">
            <v/>
          </cell>
          <cell r="AB328" t="str">
            <v/>
          </cell>
          <cell r="AC328" t="str">
            <v/>
          </cell>
          <cell r="AD328" t="str">
            <v/>
          </cell>
          <cell r="AE328" t="str">
            <v/>
          </cell>
          <cell r="AF328" t="str">
            <v/>
          </cell>
          <cell r="AG328" t="str">
            <v/>
          </cell>
          <cell r="AH328" t="str">
            <v/>
          </cell>
          <cell r="AI328" t="str">
            <v/>
          </cell>
          <cell r="AJ328" t="str">
            <v/>
          </cell>
          <cell r="AK328" t="str">
            <v/>
          </cell>
        </row>
        <row r="329"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T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 t="str">
            <v/>
          </cell>
          <cell r="Y329" t="str">
            <v/>
          </cell>
          <cell r="Z329" t="str">
            <v/>
          </cell>
          <cell r="AA329" t="str">
            <v/>
          </cell>
          <cell r="AB329" t="str">
            <v/>
          </cell>
          <cell r="AC329" t="str">
            <v/>
          </cell>
          <cell r="AD329" t="str">
            <v/>
          </cell>
          <cell r="AE329" t="str">
            <v/>
          </cell>
          <cell r="AF329" t="str">
            <v/>
          </cell>
          <cell r="AG329" t="str">
            <v/>
          </cell>
          <cell r="AH329" t="str">
            <v/>
          </cell>
          <cell r="AI329" t="str">
            <v/>
          </cell>
          <cell r="AJ329" t="str">
            <v/>
          </cell>
          <cell r="AK329" t="str">
            <v/>
          </cell>
        </row>
        <row r="330"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T330" t="str">
            <v/>
          </cell>
          <cell r="U330" t="str">
            <v/>
          </cell>
          <cell r="V330" t="str">
            <v/>
          </cell>
          <cell r="W330" t="str">
            <v/>
          </cell>
          <cell r="X330" t="str">
            <v/>
          </cell>
          <cell r="Y330" t="str">
            <v/>
          </cell>
          <cell r="Z330" t="str">
            <v/>
          </cell>
          <cell r="AA330" t="str">
            <v/>
          </cell>
          <cell r="AB330" t="str">
            <v/>
          </cell>
          <cell r="AC330" t="str">
            <v/>
          </cell>
          <cell r="AD330" t="str">
            <v/>
          </cell>
          <cell r="AE330" t="str">
            <v/>
          </cell>
          <cell r="AF330" t="str">
            <v/>
          </cell>
          <cell r="AG330" t="str">
            <v/>
          </cell>
          <cell r="AH330" t="str">
            <v/>
          </cell>
          <cell r="AI330" t="str">
            <v/>
          </cell>
          <cell r="AJ330" t="str">
            <v/>
          </cell>
          <cell r="AK330" t="str">
            <v/>
          </cell>
        </row>
        <row r="331">
          <cell r="A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 t="str">
            <v/>
          </cell>
          <cell r="Y331" t="str">
            <v/>
          </cell>
          <cell r="Z331" t="str">
            <v/>
          </cell>
          <cell r="AA331" t="str">
            <v/>
          </cell>
          <cell r="AB331" t="str">
            <v/>
          </cell>
          <cell r="AC331" t="str">
            <v/>
          </cell>
          <cell r="AD331" t="str">
            <v/>
          </cell>
          <cell r="AE331" t="str">
            <v/>
          </cell>
          <cell r="AF331" t="str">
            <v/>
          </cell>
          <cell r="AG331" t="str">
            <v/>
          </cell>
          <cell r="AH331" t="str">
            <v/>
          </cell>
          <cell r="AI331" t="str">
            <v/>
          </cell>
          <cell r="AJ331" t="str">
            <v/>
          </cell>
          <cell r="AK331" t="str">
            <v/>
          </cell>
        </row>
        <row r="332"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  <cell r="T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 t="str">
            <v/>
          </cell>
          <cell r="Y332" t="str">
            <v/>
          </cell>
          <cell r="Z332" t="str">
            <v/>
          </cell>
          <cell r="AA332" t="str">
            <v/>
          </cell>
          <cell r="AB332" t="str">
            <v/>
          </cell>
          <cell r="AC332" t="str">
            <v/>
          </cell>
          <cell r="AD332" t="str">
            <v/>
          </cell>
          <cell r="AE332" t="str">
            <v/>
          </cell>
          <cell r="AF332" t="str">
            <v/>
          </cell>
          <cell r="AG332" t="str">
            <v/>
          </cell>
          <cell r="AH332" t="str">
            <v/>
          </cell>
          <cell r="AI332" t="str">
            <v/>
          </cell>
          <cell r="AJ332" t="str">
            <v/>
          </cell>
          <cell r="AK332" t="str">
            <v/>
          </cell>
        </row>
        <row r="333"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  <cell r="T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 t="str">
            <v/>
          </cell>
          <cell r="Y333" t="str">
            <v/>
          </cell>
          <cell r="Z333" t="str">
            <v/>
          </cell>
          <cell r="AA333" t="str">
            <v/>
          </cell>
          <cell r="AB333" t="str">
            <v/>
          </cell>
          <cell r="AC333" t="str">
            <v/>
          </cell>
          <cell r="AD333" t="str">
            <v/>
          </cell>
          <cell r="AE333" t="str">
            <v/>
          </cell>
          <cell r="AF333" t="str">
            <v/>
          </cell>
          <cell r="AG333" t="str">
            <v/>
          </cell>
          <cell r="AH333" t="str">
            <v/>
          </cell>
          <cell r="AI333" t="str">
            <v/>
          </cell>
          <cell r="AJ333" t="str">
            <v/>
          </cell>
          <cell r="AK333" t="str">
            <v/>
          </cell>
        </row>
        <row r="334"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T334" t="str">
            <v/>
          </cell>
          <cell r="U334" t="str">
            <v/>
          </cell>
          <cell r="V334" t="str">
            <v/>
          </cell>
          <cell r="W334" t="str">
            <v/>
          </cell>
          <cell r="X334" t="str">
            <v/>
          </cell>
          <cell r="Y334" t="str">
            <v/>
          </cell>
          <cell r="Z334" t="str">
            <v/>
          </cell>
          <cell r="AA334" t="str">
            <v/>
          </cell>
          <cell r="AB334" t="str">
            <v/>
          </cell>
          <cell r="AC334" t="str">
            <v/>
          </cell>
          <cell r="AD334" t="str">
            <v/>
          </cell>
          <cell r="AE334" t="str">
            <v/>
          </cell>
          <cell r="AF334" t="str">
            <v/>
          </cell>
          <cell r="AG334" t="str">
            <v/>
          </cell>
          <cell r="AH334" t="str">
            <v/>
          </cell>
          <cell r="AI334" t="str">
            <v/>
          </cell>
          <cell r="AJ334" t="str">
            <v/>
          </cell>
          <cell r="AK334" t="str">
            <v/>
          </cell>
        </row>
        <row r="335"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T335" t="str">
            <v/>
          </cell>
          <cell r="U335" t="str">
            <v/>
          </cell>
          <cell r="V335" t="str">
            <v/>
          </cell>
          <cell r="W335" t="str">
            <v/>
          </cell>
          <cell r="X335" t="str">
            <v/>
          </cell>
          <cell r="Y335" t="str">
            <v/>
          </cell>
          <cell r="Z335" t="str">
            <v/>
          </cell>
          <cell r="AA335" t="str">
            <v/>
          </cell>
          <cell r="AB335" t="str">
            <v/>
          </cell>
          <cell r="AC335" t="str">
            <v/>
          </cell>
          <cell r="AD335" t="str">
            <v/>
          </cell>
          <cell r="AE335" t="str">
            <v/>
          </cell>
          <cell r="AF335" t="str">
            <v/>
          </cell>
          <cell r="AG335" t="str">
            <v/>
          </cell>
          <cell r="AH335" t="str">
            <v/>
          </cell>
          <cell r="AI335" t="str">
            <v/>
          </cell>
          <cell r="AJ335" t="str">
            <v/>
          </cell>
          <cell r="AK335" t="str">
            <v/>
          </cell>
        </row>
        <row r="336"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 t="str">
            <v/>
          </cell>
          <cell r="Y336" t="str">
            <v/>
          </cell>
          <cell r="Z336" t="str">
            <v/>
          </cell>
          <cell r="AA336" t="str">
            <v/>
          </cell>
          <cell r="AB336" t="str">
            <v/>
          </cell>
          <cell r="AC336" t="str">
            <v/>
          </cell>
          <cell r="AD336" t="str">
            <v/>
          </cell>
          <cell r="AE336" t="str">
            <v/>
          </cell>
          <cell r="AF336" t="str">
            <v/>
          </cell>
          <cell r="AG336" t="str">
            <v/>
          </cell>
          <cell r="AH336" t="str">
            <v/>
          </cell>
          <cell r="AI336" t="str">
            <v/>
          </cell>
          <cell r="AJ336" t="str">
            <v/>
          </cell>
          <cell r="AK336" t="str">
            <v/>
          </cell>
        </row>
        <row r="337">
          <cell r="A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 t="str">
            <v/>
          </cell>
          <cell r="Y337" t="str">
            <v/>
          </cell>
          <cell r="Z337" t="str">
            <v/>
          </cell>
          <cell r="AA337" t="str">
            <v/>
          </cell>
          <cell r="AB337" t="str">
            <v/>
          </cell>
          <cell r="AC337" t="str">
            <v/>
          </cell>
          <cell r="AD337" t="str">
            <v/>
          </cell>
          <cell r="AE337" t="str">
            <v/>
          </cell>
          <cell r="AF337" t="str">
            <v/>
          </cell>
          <cell r="AG337" t="str">
            <v/>
          </cell>
          <cell r="AH337" t="str">
            <v/>
          </cell>
          <cell r="AI337" t="str">
            <v/>
          </cell>
          <cell r="AJ337" t="str">
            <v/>
          </cell>
          <cell r="AK337" t="str">
            <v/>
          </cell>
        </row>
        <row r="338"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T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 t="str">
            <v/>
          </cell>
          <cell r="Y338" t="str">
            <v/>
          </cell>
          <cell r="Z338" t="str">
            <v/>
          </cell>
          <cell r="AA338" t="str">
            <v/>
          </cell>
          <cell r="AB338" t="str">
            <v/>
          </cell>
          <cell r="AC338" t="str">
            <v/>
          </cell>
          <cell r="AD338" t="str">
            <v/>
          </cell>
          <cell r="AE338" t="str">
            <v/>
          </cell>
          <cell r="AF338" t="str">
            <v/>
          </cell>
          <cell r="AG338" t="str">
            <v/>
          </cell>
          <cell r="AH338" t="str">
            <v/>
          </cell>
          <cell r="AI338" t="str">
            <v/>
          </cell>
          <cell r="AJ338" t="str">
            <v/>
          </cell>
          <cell r="AK338" t="str">
            <v/>
          </cell>
        </row>
        <row r="339"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 t="str">
            <v/>
          </cell>
          <cell r="Y339" t="str">
            <v/>
          </cell>
          <cell r="Z339" t="str">
            <v/>
          </cell>
          <cell r="AA339" t="str">
            <v/>
          </cell>
          <cell r="AB339" t="str">
            <v/>
          </cell>
          <cell r="AC339" t="str">
            <v/>
          </cell>
          <cell r="AD339" t="str">
            <v/>
          </cell>
          <cell r="AE339" t="str">
            <v/>
          </cell>
          <cell r="AF339" t="str">
            <v/>
          </cell>
          <cell r="AG339" t="str">
            <v/>
          </cell>
          <cell r="AH339" t="str">
            <v/>
          </cell>
          <cell r="AI339" t="str">
            <v/>
          </cell>
          <cell r="AJ339" t="str">
            <v/>
          </cell>
          <cell r="AK339" t="str">
            <v/>
          </cell>
        </row>
        <row r="340"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 t="str">
            <v/>
          </cell>
          <cell r="Y340" t="str">
            <v/>
          </cell>
          <cell r="Z340" t="str">
            <v/>
          </cell>
          <cell r="AA340" t="str">
            <v/>
          </cell>
          <cell r="AB340" t="str">
            <v/>
          </cell>
          <cell r="AC340" t="str">
            <v/>
          </cell>
          <cell r="AD340" t="str">
            <v/>
          </cell>
          <cell r="AE340" t="str">
            <v/>
          </cell>
          <cell r="AF340" t="str">
            <v/>
          </cell>
          <cell r="AG340" t="str">
            <v/>
          </cell>
          <cell r="AH340" t="str">
            <v/>
          </cell>
          <cell r="AI340" t="str">
            <v/>
          </cell>
          <cell r="AJ340" t="str">
            <v/>
          </cell>
          <cell r="AK340" t="str">
            <v/>
          </cell>
        </row>
        <row r="341"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 t="str">
            <v/>
          </cell>
          <cell r="Y341" t="str">
            <v/>
          </cell>
          <cell r="Z341" t="str">
            <v/>
          </cell>
          <cell r="AA341" t="str">
            <v/>
          </cell>
          <cell r="AB341" t="str">
            <v/>
          </cell>
          <cell r="AC341" t="str">
            <v/>
          </cell>
          <cell r="AD341" t="str">
            <v/>
          </cell>
          <cell r="AE341" t="str">
            <v/>
          </cell>
          <cell r="AF341" t="str">
            <v/>
          </cell>
          <cell r="AG341" t="str">
            <v/>
          </cell>
          <cell r="AH341" t="str">
            <v/>
          </cell>
          <cell r="AI341" t="str">
            <v/>
          </cell>
          <cell r="AJ341" t="str">
            <v/>
          </cell>
          <cell r="AK341" t="str">
            <v/>
          </cell>
        </row>
        <row r="342"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 t="str">
            <v/>
          </cell>
          <cell r="Y342" t="str">
            <v/>
          </cell>
          <cell r="Z342" t="str">
            <v/>
          </cell>
          <cell r="AA342" t="str">
            <v/>
          </cell>
          <cell r="AB342" t="str">
            <v/>
          </cell>
          <cell r="AC342" t="str">
            <v/>
          </cell>
          <cell r="AD342" t="str">
            <v/>
          </cell>
          <cell r="AE342" t="str">
            <v/>
          </cell>
          <cell r="AF342" t="str">
            <v/>
          </cell>
          <cell r="AG342" t="str">
            <v/>
          </cell>
          <cell r="AH342" t="str">
            <v/>
          </cell>
          <cell r="AI342" t="str">
            <v/>
          </cell>
          <cell r="AJ342" t="str">
            <v/>
          </cell>
          <cell r="AK342" t="str">
            <v/>
          </cell>
        </row>
        <row r="343">
          <cell r="A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>
            <v>1</v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>
            <v>1</v>
          </cell>
          <cell r="R343" t="str">
            <v/>
          </cell>
          <cell r="S343" t="str">
            <v/>
          </cell>
          <cell r="T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 t="str">
            <v/>
          </cell>
          <cell r="Y343" t="str">
            <v/>
          </cell>
          <cell r="Z343" t="str">
            <v/>
          </cell>
          <cell r="AA343" t="str">
            <v/>
          </cell>
          <cell r="AB343" t="str">
            <v/>
          </cell>
          <cell r="AC343" t="str">
            <v/>
          </cell>
          <cell r="AD343" t="str">
            <v/>
          </cell>
          <cell r="AE343" t="str">
            <v/>
          </cell>
          <cell r="AF343" t="str">
            <v/>
          </cell>
          <cell r="AG343" t="str">
            <v/>
          </cell>
          <cell r="AH343" t="str">
            <v/>
          </cell>
          <cell r="AI343" t="str">
            <v/>
          </cell>
          <cell r="AJ343" t="str">
            <v/>
          </cell>
          <cell r="AK343" t="str">
            <v/>
          </cell>
        </row>
        <row r="344"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 t="str">
            <v/>
          </cell>
          <cell r="Y344" t="str">
            <v/>
          </cell>
          <cell r="Z344" t="str">
            <v/>
          </cell>
          <cell r="AA344" t="str">
            <v/>
          </cell>
          <cell r="AB344" t="str">
            <v/>
          </cell>
          <cell r="AC344" t="str">
            <v/>
          </cell>
          <cell r="AD344" t="str">
            <v/>
          </cell>
          <cell r="AE344" t="str">
            <v/>
          </cell>
          <cell r="AF344" t="str">
            <v/>
          </cell>
          <cell r="AG344" t="str">
            <v/>
          </cell>
          <cell r="AH344" t="str">
            <v/>
          </cell>
          <cell r="AI344" t="str">
            <v/>
          </cell>
          <cell r="AJ344" t="str">
            <v/>
          </cell>
          <cell r="AK344" t="str">
            <v/>
          </cell>
        </row>
        <row r="345"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T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str">
            <v/>
          </cell>
          <cell r="Z345" t="str">
            <v/>
          </cell>
          <cell r="AA345" t="str">
            <v/>
          </cell>
          <cell r="AB345" t="str">
            <v/>
          </cell>
          <cell r="AC345" t="str">
            <v/>
          </cell>
          <cell r="AD345" t="str">
            <v/>
          </cell>
          <cell r="AE345" t="str">
            <v/>
          </cell>
          <cell r="AF345" t="str">
            <v/>
          </cell>
          <cell r="AG345" t="str">
            <v/>
          </cell>
          <cell r="AH345" t="str">
            <v/>
          </cell>
          <cell r="AI345" t="str">
            <v/>
          </cell>
          <cell r="AJ345" t="str">
            <v/>
          </cell>
          <cell r="AK345" t="str">
            <v/>
          </cell>
        </row>
        <row r="346"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 t="str">
            <v/>
          </cell>
          <cell r="Y346" t="str">
            <v/>
          </cell>
          <cell r="Z346" t="str">
            <v/>
          </cell>
          <cell r="AA346" t="str">
            <v/>
          </cell>
          <cell r="AB346" t="str">
            <v/>
          </cell>
          <cell r="AC346" t="str">
            <v/>
          </cell>
          <cell r="AD346" t="str">
            <v/>
          </cell>
          <cell r="AE346" t="str">
            <v/>
          </cell>
          <cell r="AF346" t="str">
            <v/>
          </cell>
          <cell r="AG346" t="str">
            <v/>
          </cell>
          <cell r="AH346" t="str">
            <v/>
          </cell>
          <cell r="AI346" t="str">
            <v/>
          </cell>
          <cell r="AJ346" t="str">
            <v/>
          </cell>
          <cell r="AK346" t="str">
            <v/>
          </cell>
        </row>
        <row r="347"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T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 t="str">
            <v/>
          </cell>
          <cell r="Y347" t="str">
            <v/>
          </cell>
          <cell r="Z347" t="str">
            <v/>
          </cell>
          <cell r="AA347" t="str">
            <v/>
          </cell>
          <cell r="AB347" t="str">
            <v/>
          </cell>
          <cell r="AC347" t="str">
            <v/>
          </cell>
          <cell r="AD347" t="str">
            <v/>
          </cell>
          <cell r="AE347" t="str">
            <v/>
          </cell>
          <cell r="AF347" t="str">
            <v/>
          </cell>
          <cell r="AG347" t="str">
            <v/>
          </cell>
          <cell r="AH347" t="str">
            <v/>
          </cell>
          <cell r="AI347" t="str">
            <v/>
          </cell>
          <cell r="AJ347" t="str">
            <v/>
          </cell>
          <cell r="AK347" t="str">
            <v/>
          </cell>
        </row>
        <row r="348"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T348" t="str">
            <v/>
          </cell>
          <cell r="U348" t="str">
            <v/>
          </cell>
          <cell r="V348" t="str">
            <v/>
          </cell>
          <cell r="W348" t="str">
            <v/>
          </cell>
          <cell r="X348" t="str">
            <v/>
          </cell>
          <cell r="Y348" t="str">
            <v/>
          </cell>
          <cell r="Z348" t="str">
            <v/>
          </cell>
          <cell r="AA348" t="str">
            <v/>
          </cell>
          <cell r="AB348" t="str">
            <v/>
          </cell>
          <cell r="AC348" t="str">
            <v/>
          </cell>
          <cell r="AD348" t="str">
            <v/>
          </cell>
          <cell r="AE348" t="str">
            <v/>
          </cell>
          <cell r="AF348" t="str">
            <v/>
          </cell>
          <cell r="AG348" t="str">
            <v/>
          </cell>
          <cell r="AH348" t="str">
            <v/>
          </cell>
          <cell r="AI348" t="str">
            <v/>
          </cell>
          <cell r="AJ348" t="str">
            <v/>
          </cell>
          <cell r="AK348" t="str">
            <v/>
          </cell>
        </row>
        <row r="349">
          <cell r="A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>
            <v>2</v>
          </cell>
          <cell r="M349" t="str">
            <v/>
          </cell>
          <cell r="N349" t="str">
            <v/>
          </cell>
          <cell r="O349">
            <v>4</v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  <cell r="V349" t="str">
            <v/>
          </cell>
          <cell r="W349" t="str">
            <v/>
          </cell>
          <cell r="X349" t="str">
            <v/>
          </cell>
          <cell r="Y349" t="str">
            <v/>
          </cell>
          <cell r="Z349" t="str">
            <v/>
          </cell>
          <cell r="AA349" t="str">
            <v/>
          </cell>
          <cell r="AB349" t="str">
            <v/>
          </cell>
          <cell r="AC349" t="str">
            <v/>
          </cell>
          <cell r="AD349" t="str">
            <v/>
          </cell>
          <cell r="AE349" t="str">
            <v/>
          </cell>
          <cell r="AF349" t="str">
            <v/>
          </cell>
          <cell r="AG349" t="str">
            <v/>
          </cell>
          <cell r="AH349" t="str">
            <v/>
          </cell>
          <cell r="AI349" t="str">
            <v/>
          </cell>
          <cell r="AJ349" t="str">
            <v/>
          </cell>
          <cell r="AK349" t="str">
            <v/>
          </cell>
        </row>
        <row r="350"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 t="str">
            <v/>
          </cell>
          <cell r="Y350" t="str">
            <v/>
          </cell>
          <cell r="Z350" t="str">
            <v/>
          </cell>
          <cell r="AA350" t="str">
            <v/>
          </cell>
          <cell r="AB350" t="str">
            <v/>
          </cell>
          <cell r="AC350" t="str">
            <v/>
          </cell>
          <cell r="AD350" t="str">
            <v/>
          </cell>
          <cell r="AE350" t="str">
            <v/>
          </cell>
          <cell r="AF350" t="str">
            <v/>
          </cell>
          <cell r="AG350" t="str">
            <v/>
          </cell>
          <cell r="AH350" t="str">
            <v/>
          </cell>
          <cell r="AI350" t="str">
            <v/>
          </cell>
          <cell r="AJ350" t="str">
            <v/>
          </cell>
          <cell r="AK350" t="str">
            <v/>
          </cell>
        </row>
        <row r="351"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T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 t="str">
            <v/>
          </cell>
          <cell r="Y351" t="str">
            <v/>
          </cell>
          <cell r="Z351" t="str">
            <v/>
          </cell>
          <cell r="AA351" t="str">
            <v/>
          </cell>
          <cell r="AB351" t="str">
            <v/>
          </cell>
          <cell r="AC351" t="str">
            <v/>
          </cell>
          <cell r="AD351" t="str">
            <v/>
          </cell>
          <cell r="AE351" t="str">
            <v/>
          </cell>
          <cell r="AF351" t="str">
            <v/>
          </cell>
          <cell r="AG351" t="str">
            <v/>
          </cell>
          <cell r="AH351" t="str">
            <v/>
          </cell>
          <cell r="AI351" t="str">
            <v/>
          </cell>
          <cell r="AJ351" t="str">
            <v/>
          </cell>
          <cell r="AK351" t="str">
            <v/>
          </cell>
        </row>
        <row r="352"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 t="str">
            <v/>
          </cell>
          <cell r="Y352" t="str">
            <v/>
          </cell>
          <cell r="Z352" t="str">
            <v/>
          </cell>
          <cell r="AA352" t="str">
            <v/>
          </cell>
          <cell r="AB352" t="str">
            <v/>
          </cell>
          <cell r="AC352" t="str">
            <v/>
          </cell>
          <cell r="AD352" t="str">
            <v/>
          </cell>
          <cell r="AE352" t="str">
            <v/>
          </cell>
          <cell r="AF352" t="str">
            <v/>
          </cell>
          <cell r="AG352" t="str">
            <v/>
          </cell>
          <cell r="AH352" t="str">
            <v/>
          </cell>
          <cell r="AI352" t="str">
            <v/>
          </cell>
          <cell r="AJ352" t="str">
            <v/>
          </cell>
          <cell r="AK352" t="str">
            <v/>
          </cell>
        </row>
        <row r="353"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 t="str">
            <v/>
          </cell>
          <cell r="Y353" t="str">
            <v/>
          </cell>
          <cell r="Z353" t="str">
            <v/>
          </cell>
          <cell r="AA353" t="str">
            <v/>
          </cell>
          <cell r="AB353" t="str">
            <v/>
          </cell>
          <cell r="AC353" t="str">
            <v/>
          </cell>
          <cell r="AD353" t="str">
            <v/>
          </cell>
          <cell r="AE353" t="str">
            <v/>
          </cell>
          <cell r="AF353" t="str">
            <v/>
          </cell>
          <cell r="AG353" t="str">
            <v/>
          </cell>
          <cell r="AH353" t="str">
            <v/>
          </cell>
          <cell r="AI353" t="str">
            <v/>
          </cell>
          <cell r="AJ353" t="str">
            <v/>
          </cell>
          <cell r="AK353" t="str">
            <v/>
          </cell>
        </row>
        <row r="354"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 t="str">
            <v/>
          </cell>
          <cell r="Y354" t="str">
            <v/>
          </cell>
          <cell r="Z354" t="str">
            <v/>
          </cell>
          <cell r="AA354" t="str">
            <v/>
          </cell>
          <cell r="AB354" t="str">
            <v/>
          </cell>
          <cell r="AC354" t="str">
            <v/>
          </cell>
          <cell r="AD354" t="str">
            <v/>
          </cell>
          <cell r="AE354" t="str">
            <v/>
          </cell>
          <cell r="AF354" t="str">
            <v/>
          </cell>
          <cell r="AG354" t="str">
            <v/>
          </cell>
          <cell r="AH354" t="str">
            <v/>
          </cell>
          <cell r="AI354" t="str">
            <v/>
          </cell>
          <cell r="AJ354" t="str">
            <v/>
          </cell>
          <cell r="AK354" t="str">
            <v/>
          </cell>
        </row>
        <row r="355">
          <cell r="A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str">
            <v/>
          </cell>
          <cell r="Z355" t="str">
            <v/>
          </cell>
          <cell r="AA355" t="str">
            <v/>
          </cell>
          <cell r="AB355" t="str">
            <v/>
          </cell>
          <cell r="AC355" t="str">
            <v/>
          </cell>
          <cell r="AD355" t="str">
            <v/>
          </cell>
          <cell r="AE355" t="str">
            <v/>
          </cell>
          <cell r="AF355" t="str">
            <v/>
          </cell>
          <cell r="AG355" t="str">
            <v/>
          </cell>
          <cell r="AH355" t="str">
            <v/>
          </cell>
          <cell r="AI355" t="str">
            <v/>
          </cell>
          <cell r="AJ355" t="str">
            <v/>
          </cell>
          <cell r="AK355" t="str">
            <v/>
          </cell>
        </row>
        <row r="356"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 t="str">
            <v/>
          </cell>
          <cell r="Y356" t="str">
            <v/>
          </cell>
          <cell r="Z356" t="str">
            <v/>
          </cell>
          <cell r="AA356" t="str">
            <v/>
          </cell>
          <cell r="AB356" t="str">
            <v/>
          </cell>
          <cell r="AC356" t="str">
            <v/>
          </cell>
          <cell r="AD356" t="str">
            <v/>
          </cell>
          <cell r="AE356" t="str">
            <v/>
          </cell>
          <cell r="AF356" t="str">
            <v/>
          </cell>
          <cell r="AG356" t="str">
            <v/>
          </cell>
          <cell r="AH356" t="str">
            <v/>
          </cell>
          <cell r="AI356" t="str">
            <v/>
          </cell>
          <cell r="AJ356" t="str">
            <v/>
          </cell>
          <cell r="AK356" t="str">
            <v/>
          </cell>
        </row>
        <row r="357"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T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 t="str">
            <v/>
          </cell>
          <cell r="Y357" t="str">
            <v/>
          </cell>
          <cell r="Z357" t="str">
            <v/>
          </cell>
          <cell r="AA357" t="str">
            <v/>
          </cell>
          <cell r="AB357" t="str">
            <v/>
          </cell>
          <cell r="AC357" t="str">
            <v/>
          </cell>
          <cell r="AD357" t="str">
            <v/>
          </cell>
          <cell r="AE357" t="str">
            <v/>
          </cell>
          <cell r="AF357" t="str">
            <v/>
          </cell>
          <cell r="AG357" t="str">
            <v/>
          </cell>
          <cell r="AH357" t="str">
            <v/>
          </cell>
          <cell r="AI357" t="str">
            <v/>
          </cell>
          <cell r="AJ357" t="str">
            <v/>
          </cell>
          <cell r="AK357" t="str">
            <v/>
          </cell>
        </row>
        <row r="358"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T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 t="str">
            <v/>
          </cell>
          <cell r="Y358" t="str">
            <v/>
          </cell>
          <cell r="Z358" t="str">
            <v/>
          </cell>
          <cell r="AA358" t="str">
            <v/>
          </cell>
          <cell r="AB358" t="str">
            <v/>
          </cell>
          <cell r="AC358" t="str">
            <v/>
          </cell>
          <cell r="AD358" t="str">
            <v/>
          </cell>
          <cell r="AE358" t="str">
            <v/>
          </cell>
          <cell r="AF358" t="str">
            <v/>
          </cell>
          <cell r="AG358" t="str">
            <v/>
          </cell>
          <cell r="AH358" t="str">
            <v/>
          </cell>
          <cell r="AI358" t="str">
            <v/>
          </cell>
          <cell r="AJ358" t="str">
            <v/>
          </cell>
          <cell r="AK358" t="str">
            <v/>
          </cell>
        </row>
        <row r="359"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 t="str">
            <v/>
          </cell>
          <cell r="Y359" t="str">
            <v/>
          </cell>
          <cell r="Z359" t="str">
            <v/>
          </cell>
          <cell r="AA359" t="str">
            <v/>
          </cell>
          <cell r="AB359" t="str">
            <v/>
          </cell>
          <cell r="AC359" t="str">
            <v/>
          </cell>
          <cell r="AD359" t="str">
            <v/>
          </cell>
          <cell r="AE359" t="str">
            <v/>
          </cell>
          <cell r="AF359" t="str">
            <v/>
          </cell>
          <cell r="AG359" t="str">
            <v/>
          </cell>
          <cell r="AH359" t="str">
            <v/>
          </cell>
          <cell r="AI359" t="str">
            <v/>
          </cell>
          <cell r="AJ359" t="str">
            <v/>
          </cell>
          <cell r="AK359" t="str">
            <v/>
          </cell>
        </row>
        <row r="360"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 t="str">
            <v/>
          </cell>
          <cell r="Y360" t="str">
            <v/>
          </cell>
          <cell r="Z360" t="str">
            <v/>
          </cell>
          <cell r="AA360" t="str">
            <v/>
          </cell>
          <cell r="AB360" t="str">
            <v/>
          </cell>
          <cell r="AC360" t="str">
            <v/>
          </cell>
          <cell r="AD360" t="str">
            <v/>
          </cell>
          <cell r="AE360" t="str">
            <v/>
          </cell>
          <cell r="AF360" t="str">
            <v/>
          </cell>
          <cell r="AG360" t="str">
            <v/>
          </cell>
          <cell r="AH360" t="str">
            <v/>
          </cell>
          <cell r="AI360" t="str">
            <v/>
          </cell>
          <cell r="AJ360" t="str">
            <v/>
          </cell>
          <cell r="AK360" t="str">
            <v/>
          </cell>
        </row>
        <row r="361">
          <cell r="A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>
            <v>6</v>
          </cell>
          <cell r="P361">
            <v>14</v>
          </cell>
          <cell r="Q361" t="str">
            <v/>
          </cell>
          <cell r="R361" t="str">
            <v/>
          </cell>
          <cell r="S361" t="str">
            <v/>
          </cell>
          <cell r="T361" t="str">
            <v/>
          </cell>
          <cell r="U361" t="str">
            <v/>
          </cell>
          <cell r="V361" t="str">
            <v/>
          </cell>
          <cell r="W361" t="str">
            <v/>
          </cell>
          <cell r="X361" t="str">
            <v/>
          </cell>
          <cell r="Y361" t="str">
            <v/>
          </cell>
          <cell r="Z361" t="str">
            <v/>
          </cell>
          <cell r="AA361" t="str">
            <v/>
          </cell>
          <cell r="AB361" t="str">
            <v/>
          </cell>
          <cell r="AC361" t="str">
            <v/>
          </cell>
          <cell r="AD361" t="str">
            <v/>
          </cell>
          <cell r="AE361" t="str">
            <v/>
          </cell>
          <cell r="AF361" t="str">
            <v/>
          </cell>
          <cell r="AG361" t="str">
            <v/>
          </cell>
          <cell r="AH361" t="str">
            <v/>
          </cell>
          <cell r="AI361" t="str">
            <v/>
          </cell>
          <cell r="AJ361" t="str">
            <v/>
          </cell>
          <cell r="AK361" t="str">
            <v/>
          </cell>
        </row>
        <row r="362"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 t="str">
            <v/>
          </cell>
          <cell r="Y362" t="str">
            <v/>
          </cell>
          <cell r="Z362" t="str">
            <v/>
          </cell>
          <cell r="AA362" t="str">
            <v/>
          </cell>
          <cell r="AB362" t="str">
            <v/>
          </cell>
          <cell r="AC362" t="str">
            <v/>
          </cell>
          <cell r="AD362" t="str">
            <v/>
          </cell>
          <cell r="AE362" t="str">
            <v/>
          </cell>
          <cell r="AF362" t="str">
            <v/>
          </cell>
          <cell r="AG362" t="str">
            <v/>
          </cell>
          <cell r="AH362" t="str">
            <v/>
          </cell>
          <cell r="AI362" t="str">
            <v/>
          </cell>
          <cell r="AJ362" t="str">
            <v/>
          </cell>
          <cell r="AK362" t="str">
            <v/>
          </cell>
        </row>
        <row r="363"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T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 t="str">
            <v/>
          </cell>
          <cell r="Y363" t="str">
            <v/>
          </cell>
          <cell r="Z363" t="str">
            <v/>
          </cell>
          <cell r="AA363" t="str">
            <v/>
          </cell>
          <cell r="AB363" t="str">
            <v/>
          </cell>
          <cell r="AC363" t="str">
            <v/>
          </cell>
          <cell r="AD363" t="str">
            <v/>
          </cell>
          <cell r="AE363" t="str">
            <v/>
          </cell>
          <cell r="AF363" t="str">
            <v/>
          </cell>
          <cell r="AG363" t="str">
            <v/>
          </cell>
          <cell r="AH363" t="str">
            <v/>
          </cell>
          <cell r="AI363" t="str">
            <v/>
          </cell>
          <cell r="AJ363" t="str">
            <v/>
          </cell>
          <cell r="AK363" t="str">
            <v/>
          </cell>
        </row>
        <row r="364"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T364" t="str">
            <v/>
          </cell>
          <cell r="U364" t="str">
            <v/>
          </cell>
          <cell r="V364" t="str">
            <v/>
          </cell>
          <cell r="W364" t="str">
            <v/>
          </cell>
          <cell r="X364" t="str">
            <v/>
          </cell>
          <cell r="Y364" t="str">
            <v/>
          </cell>
          <cell r="Z364" t="str">
            <v/>
          </cell>
          <cell r="AA364" t="str">
            <v/>
          </cell>
          <cell r="AB364" t="str">
            <v/>
          </cell>
          <cell r="AC364" t="str">
            <v/>
          </cell>
          <cell r="AD364" t="str">
            <v/>
          </cell>
          <cell r="AE364" t="str">
            <v/>
          </cell>
          <cell r="AF364" t="str">
            <v/>
          </cell>
          <cell r="AG364" t="str">
            <v/>
          </cell>
          <cell r="AH364" t="str">
            <v/>
          </cell>
          <cell r="AI364" t="str">
            <v/>
          </cell>
          <cell r="AJ364" t="str">
            <v/>
          </cell>
          <cell r="AK364" t="str">
            <v/>
          </cell>
        </row>
        <row r="365"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T365" t="str">
            <v/>
          </cell>
          <cell r="U365" t="str">
            <v/>
          </cell>
          <cell r="V365" t="str">
            <v/>
          </cell>
          <cell r="W365" t="str">
            <v/>
          </cell>
          <cell r="X365" t="str">
            <v/>
          </cell>
          <cell r="Y365" t="str">
            <v/>
          </cell>
          <cell r="Z365" t="str">
            <v/>
          </cell>
          <cell r="AA365" t="str">
            <v/>
          </cell>
          <cell r="AB365" t="str">
            <v/>
          </cell>
          <cell r="AC365" t="str">
            <v/>
          </cell>
          <cell r="AD365" t="str">
            <v/>
          </cell>
          <cell r="AE365" t="str">
            <v/>
          </cell>
          <cell r="AF365" t="str">
            <v/>
          </cell>
          <cell r="AG365" t="str">
            <v/>
          </cell>
          <cell r="AH365" t="str">
            <v/>
          </cell>
          <cell r="AI365" t="str">
            <v/>
          </cell>
          <cell r="AJ365" t="str">
            <v/>
          </cell>
          <cell r="AK365" t="str">
            <v/>
          </cell>
        </row>
        <row r="366"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  <cell r="T366" t="str">
            <v/>
          </cell>
          <cell r="U366" t="str">
            <v/>
          </cell>
          <cell r="V366" t="str">
            <v/>
          </cell>
          <cell r="W366" t="str">
            <v/>
          </cell>
          <cell r="X366" t="str">
            <v/>
          </cell>
          <cell r="Y366" t="str">
            <v/>
          </cell>
          <cell r="Z366" t="str">
            <v/>
          </cell>
          <cell r="AA366" t="str">
            <v/>
          </cell>
          <cell r="AB366" t="str">
            <v/>
          </cell>
          <cell r="AC366" t="str">
            <v/>
          </cell>
          <cell r="AD366" t="str">
            <v/>
          </cell>
          <cell r="AE366" t="str">
            <v/>
          </cell>
          <cell r="AF366" t="str">
            <v/>
          </cell>
          <cell r="AG366" t="str">
            <v/>
          </cell>
          <cell r="AH366" t="str">
            <v/>
          </cell>
          <cell r="AI366" t="str">
            <v/>
          </cell>
          <cell r="AJ366" t="str">
            <v/>
          </cell>
          <cell r="AK366" t="str">
            <v/>
          </cell>
        </row>
        <row r="367">
          <cell r="A367">
            <v>248020</v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  <cell r="T367" t="str">
            <v/>
          </cell>
          <cell r="U367" t="str">
            <v/>
          </cell>
          <cell r="V367" t="str">
            <v/>
          </cell>
          <cell r="W367" t="str">
            <v/>
          </cell>
          <cell r="X367" t="str">
            <v/>
          </cell>
          <cell r="Y367" t="str">
            <v/>
          </cell>
          <cell r="Z367" t="str">
            <v/>
          </cell>
          <cell r="AA367" t="str">
            <v/>
          </cell>
          <cell r="AB367" t="str">
            <v/>
          </cell>
          <cell r="AC367" t="str">
            <v/>
          </cell>
          <cell r="AD367" t="str">
            <v/>
          </cell>
          <cell r="AE367" t="str">
            <v/>
          </cell>
          <cell r="AF367" t="str">
            <v/>
          </cell>
          <cell r="AG367" t="str">
            <v/>
          </cell>
          <cell r="AH367" t="str">
            <v/>
          </cell>
          <cell r="AI367" t="str">
            <v/>
          </cell>
          <cell r="AJ367" t="str">
            <v/>
          </cell>
          <cell r="AK367" t="str">
            <v/>
          </cell>
        </row>
        <row r="368"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  <cell r="T368" t="str">
            <v/>
          </cell>
          <cell r="U368" t="str">
            <v/>
          </cell>
          <cell r="V368" t="str">
            <v/>
          </cell>
          <cell r="W368" t="str">
            <v/>
          </cell>
          <cell r="X368" t="str">
            <v/>
          </cell>
          <cell r="Y368" t="str">
            <v/>
          </cell>
          <cell r="Z368" t="str">
            <v/>
          </cell>
          <cell r="AA368" t="str">
            <v/>
          </cell>
          <cell r="AB368" t="str">
            <v/>
          </cell>
          <cell r="AC368" t="str">
            <v/>
          </cell>
          <cell r="AD368" t="str">
            <v/>
          </cell>
          <cell r="AE368" t="str">
            <v/>
          </cell>
          <cell r="AF368" t="str">
            <v/>
          </cell>
          <cell r="AG368" t="str">
            <v/>
          </cell>
          <cell r="AH368" t="str">
            <v/>
          </cell>
          <cell r="AI368" t="str">
            <v/>
          </cell>
          <cell r="AJ368" t="str">
            <v/>
          </cell>
          <cell r="AK368" t="str">
            <v/>
          </cell>
        </row>
        <row r="369"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  <cell r="T369" t="str">
            <v/>
          </cell>
          <cell r="U369" t="str">
            <v/>
          </cell>
          <cell r="V369" t="str">
            <v/>
          </cell>
          <cell r="W369" t="str">
            <v/>
          </cell>
          <cell r="X369" t="str">
            <v/>
          </cell>
          <cell r="Y369" t="str">
            <v/>
          </cell>
          <cell r="Z369" t="str">
            <v/>
          </cell>
          <cell r="AA369" t="str">
            <v/>
          </cell>
          <cell r="AB369" t="str">
            <v/>
          </cell>
          <cell r="AC369" t="str">
            <v/>
          </cell>
          <cell r="AD369" t="str">
            <v/>
          </cell>
          <cell r="AE369" t="str">
            <v/>
          </cell>
          <cell r="AF369" t="str">
            <v/>
          </cell>
          <cell r="AG369" t="str">
            <v/>
          </cell>
          <cell r="AH369" t="str">
            <v/>
          </cell>
          <cell r="AI369" t="str">
            <v/>
          </cell>
          <cell r="AJ369" t="str">
            <v/>
          </cell>
          <cell r="AK369" t="str">
            <v/>
          </cell>
        </row>
        <row r="370"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  <cell r="T370" t="str">
            <v/>
          </cell>
          <cell r="U370" t="str">
            <v/>
          </cell>
          <cell r="V370" t="str">
            <v/>
          </cell>
          <cell r="W370" t="str">
            <v/>
          </cell>
          <cell r="X370" t="str">
            <v/>
          </cell>
          <cell r="Y370" t="str">
            <v/>
          </cell>
          <cell r="Z370" t="str">
            <v/>
          </cell>
          <cell r="AA370" t="str">
            <v/>
          </cell>
          <cell r="AB370" t="str">
            <v/>
          </cell>
          <cell r="AC370" t="str">
            <v/>
          </cell>
          <cell r="AD370" t="str">
            <v/>
          </cell>
          <cell r="AE370" t="str">
            <v/>
          </cell>
          <cell r="AF370" t="str">
            <v/>
          </cell>
          <cell r="AG370" t="str">
            <v/>
          </cell>
          <cell r="AH370" t="str">
            <v/>
          </cell>
          <cell r="AI370" t="str">
            <v/>
          </cell>
          <cell r="AJ370" t="str">
            <v/>
          </cell>
          <cell r="AK370" t="str">
            <v/>
          </cell>
        </row>
        <row r="371">
          <cell r="G371" t="str">
            <v/>
          </cell>
          <cell r="H371">
            <v>1</v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T371" t="str">
            <v/>
          </cell>
          <cell r="U371" t="str">
            <v/>
          </cell>
          <cell r="V371" t="str">
            <v/>
          </cell>
          <cell r="W371" t="str">
            <v/>
          </cell>
          <cell r="X371" t="str">
            <v/>
          </cell>
          <cell r="Y371" t="str">
            <v/>
          </cell>
          <cell r="Z371" t="str">
            <v/>
          </cell>
          <cell r="AA371" t="str">
            <v/>
          </cell>
          <cell r="AB371" t="str">
            <v/>
          </cell>
          <cell r="AC371" t="str">
            <v/>
          </cell>
          <cell r="AD371" t="str">
            <v/>
          </cell>
          <cell r="AE371" t="str">
            <v/>
          </cell>
          <cell r="AF371" t="str">
            <v/>
          </cell>
          <cell r="AG371" t="str">
            <v/>
          </cell>
          <cell r="AH371" t="str">
            <v/>
          </cell>
          <cell r="AI371" t="str">
            <v/>
          </cell>
          <cell r="AJ371" t="str">
            <v/>
          </cell>
          <cell r="AK371" t="str">
            <v/>
          </cell>
        </row>
        <row r="372">
          <cell r="G372" t="str">
            <v/>
          </cell>
          <cell r="H372" t="str">
            <v/>
          </cell>
          <cell r="I372" t="str">
            <v/>
          </cell>
          <cell r="J372">
            <v>1</v>
          </cell>
          <cell r="K372">
            <v>4</v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  <cell r="T372" t="str">
            <v/>
          </cell>
          <cell r="U372" t="str">
            <v/>
          </cell>
          <cell r="V372" t="str">
            <v/>
          </cell>
          <cell r="W372" t="str">
            <v/>
          </cell>
          <cell r="X372" t="str">
            <v/>
          </cell>
          <cell r="Y372" t="str">
            <v/>
          </cell>
          <cell r="Z372" t="str">
            <v/>
          </cell>
          <cell r="AA372" t="str">
            <v/>
          </cell>
          <cell r="AB372" t="str">
            <v/>
          </cell>
          <cell r="AC372" t="str">
            <v/>
          </cell>
          <cell r="AD372" t="str">
            <v/>
          </cell>
          <cell r="AE372" t="str">
            <v/>
          </cell>
          <cell r="AF372" t="str">
            <v/>
          </cell>
          <cell r="AG372" t="str">
            <v/>
          </cell>
          <cell r="AH372" t="str">
            <v/>
          </cell>
          <cell r="AI372" t="str">
            <v/>
          </cell>
          <cell r="AJ372" t="str">
            <v/>
          </cell>
          <cell r="AK372" t="str">
            <v/>
          </cell>
        </row>
        <row r="373">
          <cell r="A373" t="str">
            <v>247023-02</v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  <cell r="T373" t="str">
            <v/>
          </cell>
          <cell r="U373" t="str">
            <v/>
          </cell>
          <cell r="V373" t="str">
            <v/>
          </cell>
          <cell r="W373" t="str">
            <v/>
          </cell>
          <cell r="X373" t="str">
            <v/>
          </cell>
          <cell r="Y373" t="str">
            <v/>
          </cell>
          <cell r="Z373" t="str">
            <v/>
          </cell>
          <cell r="AA373" t="str">
            <v/>
          </cell>
          <cell r="AB373" t="str">
            <v/>
          </cell>
          <cell r="AC373" t="str">
            <v/>
          </cell>
          <cell r="AD373" t="str">
            <v/>
          </cell>
          <cell r="AE373" t="str">
            <v/>
          </cell>
          <cell r="AF373" t="str">
            <v/>
          </cell>
          <cell r="AG373" t="str">
            <v/>
          </cell>
          <cell r="AH373" t="str">
            <v/>
          </cell>
          <cell r="AI373" t="str">
            <v/>
          </cell>
          <cell r="AJ373" t="str">
            <v/>
          </cell>
          <cell r="AK373" t="str">
            <v/>
          </cell>
        </row>
        <row r="374"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>
            <v>3</v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  <cell r="T374" t="str">
            <v/>
          </cell>
          <cell r="U374" t="str">
            <v/>
          </cell>
          <cell r="V374" t="str">
            <v/>
          </cell>
          <cell r="W374" t="str">
            <v/>
          </cell>
          <cell r="X374" t="str">
            <v/>
          </cell>
          <cell r="Y374" t="str">
            <v/>
          </cell>
          <cell r="Z374" t="str">
            <v/>
          </cell>
          <cell r="AA374" t="str">
            <v/>
          </cell>
          <cell r="AB374" t="str">
            <v/>
          </cell>
          <cell r="AC374" t="str">
            <v/>
          </cell>
          <cell r="AD374" t="str">
            <v/>
          </cell>
          <cell r="AE374" t="str">
            <v/>
          </cell>
          <cell r="AF374" t="str">
            <v/>
          </cell>
          <cell r="AG374" t="str">
            <v/>
          </cell>
          <cell r="AH374" t="str">
            <v/>
          </cell>
          <cell r="AI374" t="str">
            <v/>
          </cell>
          <cell r="AJ374" t="str">
            <v/>
          </cell>
          <cell r="AK374" t="str">
            <v/>
          </cell>
        </row>
        <row r="375"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  <cell r="T375" t="str">
            <v/>
          </cell>
          <cell r="U375" t="str">
            <v/>
          </cell>
          <cell r="V375" t="str">
            <v/>
          </cell>
          <cell r="W375" t="str">
            <v/>
          </cell>
          <cell r="X375" t="str">
            <v/>
          </cell>
          <cell r="Y375" t="str">
            <v/>
          </cell>
          <cell r="Z375" t="str">
            <v/>
          </cell>
          <cell r="AA375" t="str">
            <v/>
          </cell>
          <cell r="AB375" t="str">
            <v/>
          </cell>
          <cell r="AC375" t="str">
            <v/>
          </cell>
          <cell r="AD375" t="str">
            <v/>
          </cell>
          <cell r="AE375" t="str">
            <v/>
          </cell>
          <cell r="AF375" t="str">
            <v/>
          </cell>
          <cell r="AG375" t="str">
            <v/>
          </cell>
          <cell r="AH375" t="str">
            <v/>
          </cell>
          <cell r="AI375" t="str">
            <v/>
          </cell>
          <cell r="AJ375" t="str">
            <v/>
          </cell>
          <cell r="AK375" t="str">
            <v/>
          </cell>
        </row>
        <row r="376"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>
            <v>1</v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  <cell r="T376" t="str">
            <v/>
          </cell>
          <cell r="U376" t="str">
            <v/>
          </cell>
          <cell r="V376" t="str">
            <v/>
          </cell>
          <cell r="W376" t="str">
            <v/>
          </cell>
          <cell r="X376" t="str">
            <v/>
          </cell>
          <cell r="Y376" t="str">
            <v/>
          </cell>
          <cell r="Z376" t="str">
            <v/>
          </cell>
          <cell r="AA376" t="str">
            <v/>
          </cell>
          <cell r="AB376" t="str">
            <v/>
          </cell>
          <cell r="AC376" t="str">
            <v/>
          </cell>
          <cell r="AD376" t="str">
            <v/>
          </cell>
          <cell r="AE376" t="str">
            <v/>
          </cell>
          <cell r="AF376" t="str">
            <v/>
          </cell>
          <cell r="AG376" t="str">
            <v/>
          </cell>
          <cell r="AH376" t="str">
            <v/>
          </cell>
          <cell r="AI376" t="str">
            <v/>
          </cell>
          <cell r="AJ376" t="str">
            <v/>
          </cell>
          <cell r="AK376" t="str">
            <v/>
          </cell>
        </row>
        <row r="377">
          <cell r="G377" t="str">
            <v/>
          </cell>
          <cell r="H377">
            <v>11</v>
          </cell>
          <cell r="I377">
            <v>4</v>
          </cell>
          <cell r="J377">
            <v>1</v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>
            <v>1</v>
          </cell>
          <cell r="R377" t="str">
            <v/>
          </cell>
          <cell r="S377" t="str">
            <v/>
          </cell>
          <cell r="T377" t="str">
            <v/>
          </cell>
          <cell r="U377" t="str">
            <v/>
          </cell>
          <cell r="V377" t="str">
            <v/>
          </cell>
          <cell r="W377" t="str">
            <v/>
          </cell>
          <cell r="X377" t="str">
            <v/>
          </cell>
          <cell r="Y377" t="str">
            <v/>
          </cell>
          <cell r="Z377" t="str">
            <v/>
          </cell>
          <cell r="AA377" t="str">
            <v/>
          </cell>
          <cell r="AB377" t="str">
            <v/>
          </cell>
          <cell r="AC377" t="str">
            <v/>
          </cell>
          <cell r="AD377" t="str">
            <v/>
          </cell>
          <cell r="AE377" t="str">
            <v/>
          </cell>
          <cell r="AF377" t="str">
            <v/>
          </cell>
          <cell r="AG377" t="str">
            <v/>
          </cell>
          <cell r="AH377" t="str">
            <v/>
          </cell>
          <cell r="AI377" t="str">
            <v/>
          </cell>
          <cell r="AJ377" t="str">
            <v/>
          </cell>
          <cell r="AK377" t="str">
            <v/>
          </cell>
        </row>
        <row r="378">
          <cell r="G378" t="str">
            <v/>
          </cell>
          <cell r="H378" t="str">
            <v/>
          </cell>
          <cell r="I378">
            <v>6</v>
          </cell>
          <cell r="J378">
            <v>2</v>
          </cell>
          <cell r="K378">
            <v>3</v>
          </cell>
          <cell r="L378">
            <v>4</v>
          </cell>
          <cell r="M378" t="str">
            <v/>
          </cell>
          <cell r="N378" t="str">
            <v/>
          </cell>
          <cell r="O378">
            <v>1</v>
          </cell>
          <cell r="P378" t="str">
            <v/>
          </cell>
          <cell r="Q378">
            <v>15</v>
          </cell>
          <cell r="R378" t="str">
            <v/>
          </cell>
          <cell r="S378" t="str">
            <v/>
          </cell>
          <cell r="T378" t="str">
            <v/>
          </cell>
          <cell r="U378" t="str">
            <v/>
          </cell>
          <cell r="V378" t="str">
            <v/>
          </cell>
          <cell r="W378" t="str">
            <v/>
          </cell>
          <cell r="X378" t="str">
            <v/>
          </cell>
          <cell r="Y378" t="str">
            <v/>
          </cell>
          <cell r="Z378" t="str">
            <v/>
          </cell>
          <cell r="AA378" t="str">
            <v/>
          </cell>
          <cell r="AB378" t="str">
            <v/>
          </cell>
          <cell r="AC378" t="str">
            <v/>
          </cell>
          <cell r="AD378" t="str">
            <v/>
          </cell>
          <cell r="AE378" t="str">
            <v/>
          </cell>
          <cell r="AF378" t="str">
            <v/>
          </cell>
          <cell r="AG378" t="str">
            <v/>
          </cell>
          <cell r="AH378" t="str">
            <v/>
          </cell>
          <cell r="AI378" t="str">
            <v/>
          </cell>
          <cell r="AJ378" t="str">
            <v/>
          </cell>
          <cell r="AK378" t="str">
            <v/>
          </cell>
        </row>
        <row r="380">
          <cell r="A380" t="str">
            <v>工番</v>
          </cell>
          <cell r="G380">
            <v>46194</v>
          </cell>
          <cell r="H380">
            <v>46195</v>
          </cell>
          <cell r="I380">
            <v>46196</v>
          </cell>
          <cell r="J380">
            <v>46197</v>
          </cell>
          <cell r="K380">
            <v>46198</v>
          </cell>
          <cell r="L380">
            <v>46199</v>
          </cell>
          <cell r="M380">
            <v>46200</v>
          </cell>
          <cell r="N380">
            <v>46201</v>
          </cell>
          <cell r="O380">
            <v>46202</v>
          </cell>
          <cell r="P380">
            <v>46203</v>
          </cell>
          <cell r="Q380">
            <v>46204</v>
          </cell>
          <cell r="R380">
            <v>46205</v>
          </cell>
          <cell r="S380">
            <v>46206</v>
          </cell>
          <cell r="T380">
            <v>46207</v>
          </cell>
          <cell r="U380">
            <v>46208</v>
          </cell>
          <cell r="V380">
            <v>46209</v>
          </cell>
          <cell r="W380">
            <v>46210</v>
          </cell>
          <cell r="X380">
            <v>46211</v>
          </cell>
          <cell r="Y380">
            <v>46212</v>
          </cell>
          <cell r="Z380">
            <v>46213</v>
          </cell>
          <cell r="AA380">
            <v>46214</v>
          </cell>
          <cell r="AB380">
            <v>46215</v>
          </cell>
          <cell r="AC380">
            <v>46216</v>
          </cell>
          <cell r="AD380">
            <v>46217</v>
          </cell>
          <cell r="AE380">
            <v>46218</v>
          </cell>
          <cell r="AF380">
            <v>46219</v>
          </cell>
          <cell r="AG380">
            <v>46220</v>
          </cell>
          <cell r="AH380">
            <v>46221</v>
          </cell>
          <cell r="AI380">
            <v>46222</v>
          </cell>
          <cell r="AJ380">
            <v>46223</v>
          </cell>
          <cell r="AK380">
            <v>46224</v>
          </cell>
        </row>
        <row r="382">
          <cell r="A382">
            <v>209032</v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  <cell r="T382" t="str">
            <v/>
          </cell>
          <cell r="U382" t="str">
            <v/>
          </cell>
          <cell r="V382" t="str">
            <v/>
          </cell>
          <cell r="W382" t="str">
            <v/>
          </cell>
          <cell r="X382" t="str">
            <v/>
          </cell>
          <cell r="Y382" t="str">
            <v/>
          </cell>
          <cell r="Z382" t="str">
            <v/>
          </cell>
          <cell r="AA382" t="str">
            <v/>
          </cell>
          <cell r="AB382" t="str">
            <v/>
          </cell>
          <cell r="AC382" t="str">
            <v/>
          </cell>
          <cell r="AD382" t="str">
            <v/>
          </cell>
          <cell r="AE382" t="str">
            <v/>
          </cell>
          <cell r="AF382" t="str">
            <v/>
          </cell>
          <cell r="AG382" t="str">
            <v/>
          </cell>
          <cell r="AH382" t="str">
            <v/>
          </cell>
          <cell r="AI382" t="str">
            <v/>
          </cell>
          <cell r="AJ382" t="str">
            <v/>
          </cell>
          <cell r="AK382" t="str">
            <v/>
          </cell>
        </row>
        <row r="383"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  <cell r="T383" t="str">
            <v/>
          </cell>
          <cell r="U383" t="str">
            <v/>
          </cell>
          <cell r="V383" t="str">
            <v/>
          </cell>
          <cell r="W383" t="str">
            <v/>
          </cell>
          <cell r="X383" t="str">
            <v/>
          </cell>
          <cell r="Y383" t="str">
            <v/>
          </cell>
          <cell r="Z383" t="str">
            <v/>
          </cell>
          <cell r="AA383" t="str">
            <v/>
          </cell>
          <cell r="AB383" t="str">
            <v/>
          </cell>
          <cell r="AC383" t="str">
            <v/>
          </cell>
          <cell r="AD383" t="str">
            <v/>
          </cell>
          <cell r="AE383" t="str">
            <v/>
          </cell>
          <cell r="AF383" t="str">
            <v/>
          </cell>
          <cell r="AG383" t="str">
            <v/>
          </cell>
          <cell r="AH383" t="str">
            <v/>
          </cell>
          <cell r="AI383" t="str">
            <v/>
          </cell>
          <cell r="AJ383" t="str">
            <v/>
          </cell>
          <cell r="AK383" t="str">
            <v/>
          </cell>
        </row>
        <row r="384"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  <cell r="T384" t="str">
            <v/>
          </cell>
          <cell r="U384" t="str">
            <v/>
          </cell>
          <cell r="V384" t="str">
            <v/>
          </cell>
          <cell r="W384" t="str">
            <v/>
          </cell>
          <cell r="X384" t="str">
            <v/>
          </cell>
          <cell r="Y384" t="str">
            <v/>
          </cell>
          <cell r="Z384" t="str">
            <v/>
          </cell>
          <cell r="AA384" t="str">
            <v/>
          </cell>
          <cell r="AB384" t="str">
            <v/>
          </cell>
          <cell r="AC384" t="str">
            <v/>
          </cell>
          <cell r="AD384" t="str">
            <v/>
          </cell>
          <cell r="AE384" t="str">
            <v/>
          </cell>
          <cell r="AF384" t="str">
            <v/>
          </cell>
          <cell r="AG384" t="str">
            <v/>
          </cell>
          <cell r="AH384" t="str">
            <v/>
          </cell>
          <cell r="AI384" t="str">
            <v/>
          </cell>
          <cell r="AJ384" t="str">
            <v/>
          </cell>
          <cell r="AK384" t="str">
            <v/>
          </cell>
        </row>
        <row r="385"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  <cell r="T385" t="str">
            <v/>
          </cell>
          <cell r="U385" t="str">
            <v/>
          </cell>
          <cell r="V385" t="str">
            <v/>
          </cell>
          <cell r="W385" t="str">
            <v/>
          </cell>
          <cell r="X385" t="str">
            <v/>
          </cell>
          <cell r="Y385" t="str">
            <v/>
          </cell>
          <cell r="Z385" t="str">
            <v/>
          </cell>
          <cell r="AA385" t="str">
            <v/>
          </cell>
          <cell r="AB385" t="str">
            <v/>
          </cell>
          <cell r="AC385" t="str">
            <v/>
          </cell>
          <cell r="AD385" t="str">
            <v/>
          </cell>
          <cell r="AE385" t="str">
            <v/>
          </cell>
          <cell r="AF385" t="str">
            <v/>
          </cell>
          <cell r="AG385" t="str">
            <v/>
          </cell>
          <cell r="AH385" t="str">
            <v/>
          </cell>
          <cell r="AI385" t="str">
            <v/>
          </cell>
          <cell r="AJ385" t="str">
            <v/>
          </cell>
          <cell r="AK385" t="str">
            <v/>
          </cell>
        </row>
        <row r="386"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  <cell r="T386" t="str">
            <v/>
          </cell>
          <cell r="U386" t="str">
            <v/>
          </cell>
          <cell r="V386" t="str">
            <v/>
          </cell>
          <cell r="W386" t="str">
            <v/>
          </cell>
          <cell r="X386" t="str">
            <v/>
          </cell>
          <cell r="Y386" t="str">
            <v/>
          </cell>
          <cell r="Z386" t="str">
            <v/>
          </cell>
          <cell r="AA386" t="str">
            <v/>
          </cell>
          <cell r="AB386" t="str">
            <v/>
          </cell>
          <cell r="AC386" t="str">
            <v/>
          </cell>
          <cell r="AD386" t="str">
            <v/>
          </cell>
          <cell r="AE386" t="str">
            <v/>
          </cell>
          <cell r="AF386" t="str">
            <v/>
          </cell>
          <cell r="AG386" t="str">
            <v/>
          </cell>
          <cell r="AH386" t="str">
            <v/>
          </cell>
          <cell r="AI386" t="str">
            <v/>
          </cell>
          <cell r="AJ386" t="str">
            <v/>
          </cell>
          <cell r="AK386" t="str">
            <v/>
          </cell>
        </row>
        <row r="387"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  <cell r="T387" t="str">
            <v/>
          </cell>
          <cell r="U387" t="str">
            <v/>
          </cell>
          <cell r="V387" t="str">
            <v/>
          </cell>
          <cell r="W387" t="str">
            <v/>
          </cell>
          <cell r="X387" t="str">
            <v/>
          </cell>
          <cell r="Y387" t="str">
            <v/>
          </cell>
          <cell r="Z387" t="str">
            <v/>
          </cell>
          <cell r="AA387" t="str">
            <v/>
          </cell>
          <cell r="AB387" t="str">
            <v/>
          </cell>
          <cell r="AC387" t="str">
            <v/>
          </cell>
          <cell r="AD387" t="str">
            <v/>
          </cell>
          <cell r="AE387" t="str">
            <v/>
          </cell>
          <cell r="AF387" t="str">
            <v/>
          </cell>
          <cell r="AG387" t="str">
            <v/>
          </cell>
          <cell r="AH387" t="str">
            <v/>
          </cell>
          <cell r="AI387" t="str">
            <v/>
          </cell>
          <cell r="AJ387" t="str">
            <v/>
          </cell>
          <cell r="AK387" t="str">
            <v/>
          </cell>
        </row>
        <row r="388">
          <cell r="A388" t="str">
            <v>256011-01</v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  <cell r="T388" t="str">
            <v/>
          </cell>
          <cell r="U388" t="str">
            <v/>
          </cell>
          <cell r="V388" t="str">
            <v/>
          </cell>
          <cell r="W388" t="str">
            <v/>
          </cell>
          <cell r="X388" t="str">
            <v/>
          </cell>
          <cell r="Y388" t="str">
            <v/>
          </cell>
          <cell r="Z388" t="str">
            <v/>
          </cell>
          <cell r="AA388" t="str">
            <v/>
          </cell>
          <cell r="AB388" t="str">
            <v/>
          </cell>
          <cell r="AC388" t="str">
            <v/>
          </cell>
          <cell r="AD388" t="str">
            <v/>
          </cell>
          <cell r="AE388" t="str">
            <v/>
          </cell>
          <cell r="AF388" t="str">
            <v/>
          </cell>
          <cell r="AG388" t="str">
            <v/>
          </cell>
          <cell r="AH388" t="str">
            <v/>
          </cell>
          <cell r="AI388" t="str">
            <v/>
          </cell>
          <cell r="AJ388" t="str">
            <v/>
          </cell>
          <cell r="AK388" t="str">
            <v/>
          </cell>
        </row>
        <row r="389"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  <cell r="T389" t="str">
            <v/>
          </cell>
          <cell r="U389" t="str">
            <v/>
          </cell>
          <cell r="V389" t="str">
            <v/>
          </cell>
          <cell r="W389" t="str">
            <v/>
          </cell>
          <cell r="X389" t="str">
            <v/>
          </cell>
          <cell r="Y389" t="str">
            <v/>
          </cell>
          <cell r="Z389" t="str">
            <v/>
          </cell>
          <cell r="AA389" t="str">
            <v/>
          </cell>
          <cell r="AB389" t="str">
            <v/>
          </cell>
          <cell r="AC389" t="str">
            <v/>
          </cell>
          <cell r="AD389" t="str">
            <v/>
          </cell>
          <cell r="AE389" t="str">
            <v/>
          </cell>
          <cell r="AF389" t="str">
            <v/>
          </cell>
          <cell r="AG389" t="str">
            <v/>
          </cell>
          <cell r="AH389" t="str">
            <v/>
          </cell>
          <cell r="AI389" t="str">
            <v/>
          </cell>
          <cell r="AJ389" t="str">
            <v/>
          </cell>
          <cell r="AK389" t="str">
            <v/>
          </cell>
        </row>
        <row r="390"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  <cell r="T390" t="str">
            <v/>
          </cell>
          <cell r="U390" t="str">
            <v/>
          </cell>
          <cell r="V390" t="str">
            <v/>
          </cell>
          <cell r="W390" t="str">
            <v/>
          </cell>
          <cell r="X390" t="str">
            <v/>
          </cell>
          <cell r="Y390" t="str">
            <v/>
          </cell>
          <cell r="Z390" t="str">
            <v/>
          </cell>
          <cell r="AA390" t="str">
            <v/>
          </cell>
          <cell r="AB390" t="str">
            <v/>
          </cell>
          <cell r="AC390" t="str">
            <v/>
          </cell>
          <cell r="AD390" t="str">
            <v/>
          </cell>
          <cell r="AE390" t="str">
            <v/>
          </cell>
          <cell r="AF390" t="str">
            <v/>
          </cell>
          <cell r="AG390" t="str">
            <v/>
          </cell>
          <cell r="AH390" t="str">
            <v/>
          </cell>
          <cell r="AI390" t="str">
            <v/>
          </cell>
          <cell r="AJ390" t="str">
            <v/>
          </cell>
          <cell r="AK390" t="str">
            <v/>
          </cell>
        </row>
        <row r="391"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  <cell r="T391" t="str">
            <v/>
          </cell>
          <cell r="U391" t="str">
            <v/>
          </cell>
          <cell r="V391" t="str">
            <v/>
          </cell>
          <cell r="W391" t="str">
            <v/>
          </cell>
          <cell r="X391" t="str">
            <v/>
          </cell>
          <cell r="Y391" t="str">
            <v/>
          </cell>
          <cell r="Z391" t="str">
            <v/>
          </cell>
          <cell r="AA391" t="str">
            <v/>
          </cell>
          <cell r="AB391" t="str">
            <v/>
          </cell>
          <cell r="AC391" t="str">
            <v/>
          </cell>
          <cell r="AD391" t="str">
            <v/>
          </cell>
          <cell r="AE391" t="str">
            <v/>
          </cell>
          <cell r="AF391" t="str">
            <v/>
          </cell>
          <cell r="AG391" t="str">
            <v/>
          </cell>
          <cell r="AH391" t="str">
            <v/>
          </cell>
          <cell r="AI391" t="str">
            <v/>
          </cell>
          <cell r="AJ391" t="str">
            <v/>
          </cell>
          <cell r="AK391" t="str">
            <v/>
          </cell>
        </row>
        <row r="392"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  <cell r="T392" t="str">
            <v/>
          </cell>
          <cell r="U392" t="str">
            <v/>
          </cell>
          <cell r="V392" t="str">
            <v/>
          </cell>
          <cell r="W392" t="str">
            <v/>
          </cell>
          <cell r="X392" t="str">
            <v/>
          </cell>
          <cell r="Y392" t="str">
            <v/>
          </cell>
          <cell r="Z392" t="str">
            <v/>
          </cell>
          <cell r="AA392" t="str">
            <v/>
          </cell>
          <cell r="AB392" t="str">
            <v/>
          </cell>
          <cell r="AC392" t="str">
            <v/>
          </cell>
          <cell r="AD392" t="str">
            <v/>
          </cell>
          <cell r="AE392" t="str">
            <v/>
          </cell>
          <cell r="AF392" t="str">
            <v/>
          </cell>
          <cell r="AG392" t="str">
            <v/>
          </cell>
          <cell r="AH392" t="str">
            <v/>
          </cell>
          <cell r="AI392" t="str">
            <v/>
          </cell>
          <cell r="AJ392" t="str">
            <v/>
          </cell>
          <cell r="AK392" t="str">
            <v/>
          </cell>
        </row>
        <row r="393"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  <cell r="T393" t="str">
            <v/>
          </cell>
          <cell r="U393" t="str">
            <v/>
          </cell>
          <cell r="V393" t="str">
            <v/>
          </cell>
          <cell r="W393" t="str">
            <v/>
          </cell>
          <cell r="X393" t="str">
            <v/>
          </cell>
          <cell r="Y393" t="str">
            <v/>
          </cell>
          <cell r="Z393" t="str">
            <v/>
          </cell>
          <cell r="AA393" t="str">
            <v/>
          </cell>
          <cell r="AB393" t="str">
            <v/>
          </cell>
          <cell r="AC393" t="str">
            <v/>
          </cell>
          <cell r="AD393" t="str">
            <v/>
          </cell>
          <cell r="AE393" t="str">
            <v/>
          </cell>
          <cell r="AF393" t="str">
            <v/>
          </cell>
          <cell r="AG393" t="str">
            <v/>
          </cell>
          <cell r="AH393" t="str">
            <v/>
          </cell>
          <cell r="AI393" t="str">
            <v/>
          </cell>
          <cell r="AJ393" t="str">
            <v/>
          </cell>
          <cell r="AK393" t="str">
            <v/>
          </cell>
        </row>
        <row r="394">
          <cell r="A394">
            <v>264010</v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>
            <v>1</v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  <cell r="T394" t="str">
            <v/>
          </cell>
          <cell r="U394" t="str">
            <v/>
          </cell>
          <cell r="V394" t="str">
            <v/>
          </cell>
          <cell r="W394" t="str">
            <v/>
          </cell>
          <cell r="X394" t="str">
            <v/>
          </cell>
          <cell r="Y394" t="str">
            <v/>
          </cell>
          <cell r="Z394" t="str">
            <v/>
          </cell>
          <cell r="AA394" t="str">
            <v/>
          </cell>
          <cell r="AB394" t="str">
            <v/>
          </cell>
          <cell r="AC394" t="str">
            <v/>
          </cell>
          <cell r="AD394" t="str">
            <v/>
          </cell>
          <cell r="AE394" t="str">
            <v/>
          </cell>
          <cell r="AF394" t="str">
            <v/>
          </cell>
          <cell r="AG394" t="str">
            <v/>
          </cell>
          <cell r="AH394" t="str">
            <v/>
          </cell>
          <cell r="AI394" t="str">
            <v/>
          </cell>
          <cell r="AJ394" t="str">
            <v/>
          </cell>
          <cell r="AK394" t="str">
            <v/>
          </cell>
        </row>
        <row r="395">
          <cell r="G395" t="str">
            <v/>
          </cell>
          <cell r="H395">
            <v>2</v>
          </cell>
          <cell r="I395">
            <v>3</v>
          </cell>
          <cell r="J395" t="str">
            <v/>
          </cell>
          <cell r="K395" t="str">
            <v/>
          </cell>
          <cell r="L395">
            <v>6</v>
          </cell>
          <cell r="M395" t="str">
            <v/>
          </cell>
          <cell r="N395" t="str">
            <v/>
          </cell>
          <cell r="O395">
            <v>5</v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  <cell r="T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 t="str">
            <v/>
          </cell>
          <cell r="Y395" t="str">
            <v/>
          </cell>
          <cell r="Z395" t="str">
            <v/>
          </cell>
          <cell r="AA395" t="str">
            <v/>
          </cell>
          <cell r="AB395" t="str">
            <v/>
          </cell>
          <cell r="AC395" t="str">
            <v/>
          </cell>
          <cell r="AD395" t="str">
            <v/>
          </cell>
          <cell r="AE395" t="str">
            <v/>
          </cell>
          <cell r="AF395" t="str">
            <v/>
          </cell>
          <cell r="AG395" t="str">
            <v/>
          </cell>
          <cell r="AH395" t="str">
            <v/>
          </cell>
          <cell r="AI395" t="str">
            <v/>
          </cell>
          <cell r="AJ395" t="str">
            <v/>
          </cell>
          <cell r="AK395" t="str">
            <v/>
          </cell>
        </row>
        <row r="396">
          <cell r="G396" t="str">
            <v/>
          </cell>
          <cell r="H396">
            <v>10</v>
          </cell>
          <cell r="I396">
            <v>6</v>
          </cell>
          <cell r="J396">
            <v>8</v>
          </cell>
          <cell r="K396">
            <v>10</v>
          </cell>
          <cell r="L396">
            <v>2</v>
          </cell>
          <cell r="M396" t="str">
            <v/>
          </cell>
          <cell r="N396" t="str">
            <v/>
          </cell>
          <cell r="O396">
            <v>10</v>
          </cell>
          <cell r="P396">
            <v>16</v>
          </cell>
          <cell r="Q396">
            <v>15</v>
          </cell>
          <cell r="R396" t="str">
            <v/>
          </cell>
          <cell r="S396" t="str">
            <v/>
          </cell>
          <cell r="T396" t="str">
            <v/>
          </cell>
          <cell r="U396" t="str">
            <v/>
          </cell>
          <cell r="V396" t="str">
            <v/>
          </cell>
          <cell r="W396" t="str">
            <v/>
          </cell>
          <cell r="X396" t="str">
            <v/>
          </cell>
          <cell r="Y396" t="str">
            <v/>
          </cell>
          <cell r="Z396" t="str">
            <v/>
          </cell>
          <cell r="AA396" t="str">
            <v/>
          </cell>
          <cell r="AB396" t="str">
            <v/>
          </cell>
          <cell r="AC396" t="str">
            <v/>
          </cell>
          <cell r="AD396" t="str">
            <v/>
          </cell>
          <cell r="AE396" t="str">
            <v/>
          </cell>
          <cell r="AF396" t="str">
            <v/>
          </cell>
          <cell r="AG396" t="str">
            <v/>
          </cell>
          <cell r="AH396" t="str">
            <v/>
          </cell>
          <cell r="AI396" t="str">
            <v/>
          </cell>
          <cell r="AJ396" t="str">
            <v/>
          </cell>
          <cell r="AK396" t="str">
            <v/>
          </cell>
        </row>
        <row r="397">
          <cell r="G397" t="str">
            <v/>
          </cell>
          <cell r="H397">
            <v>3</v>
          </cell>
          <cell r="I397">
            <v>1</v>
          </cell>
          <cell r="J397" t="str">
            <v/>
          </cell>
          <cell r="K397" t="str">
            <v/>
          </cell>
          <cell r="L397">
            <v>1</v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  <cell r="T397" t="str">
            <v/>
          </cell>
          <cell r="U397" t="str">
            <v/>
          </cell>
          <cell r="V397" t="str">
            <v/>
          </cell>
          <cell r="W397" t="str">
            <v/>
          </cell>
          <cell r="X397" t="str">
            <v/>
          </cell>
          <cell r="Y397" t="str">
            <v/>
          </cell>
          <cell r="Z397" t="str">
            <v/>
          </cell>
          <cell r="AA397" t="str">
            <v/>
          </cell>
          <cell r="AB397" t="str">
            <v/>
          </cell>
          <cell r="AC397" t="str">
            <v/>
          </cell>
          <cell r="AD397" t="str">
            <v/>
          </cell>
          <cell r="AE397" t="str">
            <v/>
          </cell>
          <cell r="AF397" t="str">
            <v/>
          </cell>
          <cell r="AG397" t="str">
            <v/>
          </cell>
          <cell r="AH397" t="str">
            <v/>
          </cell>
          <cell r="AI397" t="str">
            <v/>
          </cell>
          <cell r="AJ397" t="str">
            <v/>
          </cell>
          <cell r="AK397" t="str">
            <v/>
          </cell>
        </row>
        <row r="398"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  <cell r="T398" t="str">
            <v/>
          </cell>
          <cell r="U398" t="str">
            <v/>
          </cell>
          <cell r="V398" t="str">
            <v/>
          </cell>
          <cell r="W398" t="str">
            <v/>
          </cell>
          <cell r="X398" t="str">
            <v/>
          </cell>
          <cell r="Y398" t="str">
            <v/>
          </cell>
          <cell r="Z398" t="str">
            <v/>
          </cell>
          <cell r="AA398" t="str">
            <v/>
          </cell>
          <cell r="AB398" t="str">
            <v/>
          </cell>
          <cell r="AC398" t="str">
            <v/>
          </cell>
          <cell r="AD398" t="str">
            <v/>
          </cell>
          <cell r="AE398" t="str">
            <v/>
          </cell>
          <cell r="AF398" t="str">
            <v/>
          </cell>
          <cell r="AG398" t="str">
            <v/>
          </cell>
          <cell r="AH398" t="str">
            <v/>
          </cell>
          <cell r="AI398" t="str">
            <v/>
          </cell>
          <cell r="AJ398" t="str">
            <v/>
          </cell>
          <cell r="AK398" t="str">
            <v/>
          </cell>
        </row>
        <row r="399"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  <cell r="T399" t="str">
            <v/>
          </cell>
          <cell r="U399" t="str">
            <v/>
          </cell>
          <cell r="V399" t="str">
            <v/>
          </cell>
          <cell r="W399" t="str">
            <v/>
          </cell>
          <cell r="X399" t="str">
            <v/>
          </cell>
          <cell r="Y399" t="str">
            <v/>
          </cell>
          <cell r="Z399" t="str">
            <v/>
          </cell>
          <cell r="AA399" t="str">
            <v/>
          </cell>
          <cell r="AB399" t="str">
            <v/>
          </cell>
          <cell r="AC399" t="str">
            <v/>
          </cell>
          <cell r="AD399" t="str">
            <v/>
          </cell>
          <cell r="AE399" t="str">
            <v/>
          </cell>
          <cell r="AF399" t="str">
            <v/>
          </cell>
          <cell r="AG399" t="str">
            <v/>
          </cell>
          <cell r="AH399" t="str">
            <v/>
          </cell>
          <cell r="AI399" t="str">
            <v/>
          </cell>
          <cell r="AJ399" t="str">
            <v/>
          </cell>
          <cell r="AK399" t="str">
            <v/>
          </cell>
        </row>
        <row r="400">
          <cell r="A400">
            <v>248015</v>
          </cell>
          <cell r="G400" t="str">
            <v/>
          </cell>
          <cell r="H400">
            <v>17</v>
          </cell>
          <cell r="I400">
            <v>21</v>
          </cell>
          <cell r="J400">
            <v>5</v>
          </cell>
          <cell r="K400">
            <v>2</v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  <cell r="T400" t="str">
            <v/>
          </cell>
          <cell r="U400" t="str">
            <v/>
          </cell>
          <cell r="V400" t="str">
            <v/>
          </cell>
          <cell r="W400" t="str">
            <v/>
          </cell>
          <cell r="X400" t="str">
            <v/>
          </cell>
          <cell r="Y400" t="str">
            <v/>
          </cell>
          <cell r="Z400" t="str">
            <v/>
          </cell>
          <cell r="AA400" t="str">
            <v/>
          </cell>
          <cell r="AB400" t="str">
            <v/>
          </cell>
          <cell r="AC400" t="str">
            <v/>
          </cell>
          <cell r="AD400" t="str">
            <v/>
          </cell>
          <cell r="AE400" t="str">
            <v/>
          </cell>
          <cell r="AF400" t="str">
            <v/>
          </cell>
          <cell r="AG400" t="str">
            <v/>
          </cell>
          <cell r="AH400" t="str">
            <v/>
          </cell>
          <cell r="AI400" t="str">
            <v/>
          </cell>
          <cell r="AJ400" t="str">
            <v/>
          </cell>
          <cell r="AK400" t="str">
            <v/>
          </cell>
        </row>
        <row r="401"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>
            <v>11</v>
          </cell>
          <cell r="L401">
            <v>18</v>
          </cell>
          <cell r="M401" t="str">
            <v/>
          </cell>
          <cell r="N401" t="str">
            <v/>
          </cell>
          <cell r="O401">
            <v>11</v>
          </cell>
          <cell r="P401">
            <v>2</v>
          </cell>
          <cell r="Q401">
            <v>1</v>
          </cell>
          <cell r="R401">
            <v>1</v>
          </cell>
          <cell r="S401" t="str">
            <v/>
          </cell>
          <cell r="T401" t="str">
            <v/>
          </cell>
          <cell r="U401" t="str">
            <v/>
          </cell>
          <cell r="V401" t="str">
            <v/>
          </cell>
          <cell r="W401" t="str">
            <v/>
          </cell>
          <cell r="X401" t="str">
            <v/>
          </cell>
          <cell r="Y401" t="str">
            <v/>
          </cell>
          <cell r="Z401" t="str">
            <v/>
          </cell>
          <cell r="AA401" t="str">
            <v/>
          </cell>
          <cell r="AB401" t="str">
            <v/>
          </cell>
          <cell r="AC401" t="str">
            <v/>
          </cell>
          <cell r="AD401" t="str">
            <v/>
          </cell>
          <cell r="AE401" t="str">
            <v/>
          </cell>
          <cell r="AF401" t="str">
            <v/>
          </cell>
          <cell r="AG401" t="str">
            <v/>
          </cell>
          <cell r="AH401" t="str">
            <v/>
          </cell>
          <cell r="AI401" t="str">
            <v/>
          </cell>
          <cell r="AJ401" t="str">
            <v/>
          </cell>
          <cell r="AK401" t="str">
            <v/>
          </cell>
        </row>
        <row r="402"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>
            <v>2</v>
          </cell>
          <cell r="L402" t="str">
            <v/>
          </cell>
          <cell r="M402" t="str">
            <v/>
          </cell>
          <cell r="N402" t="str">
            <v/>
          </cell>
          <cell r="O402">
            <v>6</v>
          </cell>
          <cell r="P402">
            <v>16</v>
          </cell>
          <cell r="Q402">
            <v>10</v>
          </cell>
          <cell r="R402" t="str">
            <v/>
          </cell>
          <cell r="S402" t="str">
            <v/>
          </cell>
          <cell r="T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 t="str">
            <v/>
          </cell>
          <cell r="Y402" t="str">
            <v/>
          </cell>
          <cell r="Z402" t="str">
            <v/>
          </cell>
          <cell r="AA402" t="str">
            <v/>
          </cell>
          <cell r="AB402" t="str">
            <v/>
          </cell>
          <cell r="AC402" t="str">
            <v/>
          </cell>
          <cell r="AD402" t="str">
            <v/>
          </cell>
          <cell r="AE402" t="str">
            <v/>
          </cell>
          <cell r="AF402" t="str">
            <v/>
          </cell>
          <cell r="AG402" t="str">
            <v/>
          </cell>
          <cell r="AH402" t="str">
            <v/>
          </cell>
          <cell r="AI402" t="str">
            <v/>
          </cell>
          <cell r="AJ402" t="str">
            <v/>
          </cell>
          <cell r="AK402" t="str">
            <v/>
          </cell>
        </row>
        <row r="403">
          <cell r="G403" t="str">
            <v/>
          </cell>
          <cell r="H403" t="str">
            <v/>
          </cell>
          <cell r="I403">
            <v>2</v>
          </cell>
          <cell r="J403">
            <v>8</v>
          </cell>
          <cell r="K403">
            <v>3</v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  <cell r="T403" t="str">
            <v/>
          </cell>
          <cell r="U403" t="str">
            <v/>
          </cell>
          <cell r="V403" t="str">
            <v/>
          </cell>
          <cell r="W403" t="str">
            <v/>
          </cell>
          <cell r="X403" t="str">
            <v/>
          </cell>
          <cell r="Y403" t="str">
            <v/>
          </cell>
          <cell r="Z403" t="str">
            <v/>
          </cell>
          <cell r="AA403" t="str">
            <v/>
          </cell>
          <cell r="AB403" t="str">
            <v/>
          </cell>
          <cell r="AC403" t="str">
            <v/>
          </cell>
          <cell r="AD403" t="str">
            <v/>
          </cell>
          <cell r="AE403" t="str">
            <v/>
          </cell>
          <cell r="AF403" t="str">
            <v/>
          </cell>
          <cell r="AG403" t="str">
            <v/>
          </cell>
          <cell r="AH403" t="str">
            <v/>
          </cell>
          <cell r="AI403" t="str">
            <v/>
          </cell>
          <cell r="AJ403" t="str">
            <v/>
          </cell>
          <cell r="AK403" t="str">
            <v/>
          </cell>
        </row>
        <row r="404"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  <cell r="T404" t="str">
            <v/>
          </cell>
          <cell r="U404" t="str">
            <v/>
          </cell>
          <cell r="V404" t="str">
            <v/>
          </cell>
          <cell r="W404" t="str">
            <v/>
          </cell>
          <cell r="X404" t="str">
            <v/>
          </cell>
          <cell r="Y404" t="str">
            <v/>
          </cell>
          <cell r="Z404" t="str">
            <v/>
          </cell>
          <cell r="AA404" t="str">
            <v/>
          </cell>
          <cell r="AB404" t="str">
            <v/>
          </cell>
          <cell r="AC404" t="str">
            <v/>
          </cell>
          <cell r="AD404" t="str">
            <v/>
          </cell>
          <cell r="AE404" t="str">
            <v/>
          </cell>
          <cell r="AF404" t="str">
            <v/>
          </cell>
          <cell r="AG404" t="str">
            <v/>
          </cell>
          <cell r="AH404" t="str">
            <v/>
          </cell>
          <cell r="AI404" t="str">
            <v/>
          </cell>
          <cell r="AJ404" t="str">
            <v/>
          </cell>
          <cell r="AK404" t="str">
            <v/>
          </cell>
        </row>
        <row r="405">
          <cell r="G405" t="str">
            <v/>
          </cell>
          <cell r="H405" t="str">
            <v/>
          </cell>
          <cell r="I405" t="str">
            <v/>
          </cell>
          <cell r="J405">
            <v>2</v>
          </cell>
          <cell r="K405">
            <v>4</v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  <cell r="T405" t="str">
            <v/>
          </cell>
          <cell r="U405" t="str">
            <v/>
          </cell>
          <cell r="V405" t="str">
            <v/>
          </cell>
          <cell r="W405" t="str">
            <v/>
          </cell>
          <cell r="X405" t="str">
            <v/>
          </cell>
          <cell r="Y405" t="str">
            <v/>
          </cell>
          <cell r="Z405" t="str">
            <v/>
          </cell>
          <cell r="AA405" t="str">
            <v/>
          </cell>
          <cell r="AB405" t="str">
            <v/>
          </cell>
          <cell r="AC405" t="str">
            <v/>
          </cell>
          <cell r="AD405" t="str">
            <v/>
          </cell>
          <cell r="AE405" t="str">
            <v/>
          </cell>
          <cell r="AF405" t="str">
            <v/>
          </cell>
          <cell r="AG405" t="str">
            <v/>
          </cell>
          <cell r="AH405" t="str">
            <v/>
          </cell>
          <cell r="AI405" t="str">
            <v/>
          </cell>
          <cell r="AJ405" t="str">
            <v/>
          </cell>
          <cell r="AK405" t="str">
            <v/>
          </cell>
        </row>
        <row r="406">
          <cell r="A406">
            <v>257015</v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  <cell r="T406" t="str">
            <v/>
          </cell>
          <cell r="U406" t="str">
            <v/>
          </cell>
          <cell r="V406" t="str">
            <v/>
          </cell>
          <cell r="W406" t="str">
            <v/>
          </cell>
          <cell r="X406" t="str">
            <v/>
          </cell>
          <cell r="Y406" t="str">
            <v/>
          </cell>
          <cell r="Z406" t="str">
            <v/>
          </cell>
          <cell r="AA406" t="str">
            <v/>
          </cell>
          <cell r="AB406" t="str">
            <v/>
          </cell>
          <cell r="AC406" t="str">
            <v/>
          </cell>
          <cell r="AD406" t="str">
            <v/>
          </cell>
          <cell r="AE406" t="str">
            <v/>
          </cell>
          <cell r="AF406" t="str">
            <v/>
          </cell>
          <cell r="AG406" t="str">
            <v/>
          </cell>
          <cell r="AH406" t="str">
            <v/>
          </cell>
          <cell r="AI406" t="str">
            <v/>
          </cell>
          <cell r="AJ406" t="str">
            <v/>
          </cell>
          <cell r="AK406" t="str">
            <v/>
          </cell>
        </row>
        <row r="407"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  <cell r="T407" t="str">
            <v/>
          </cell>
          <cell r="U407" t="str">
            <v/>
          </cell>
          <cell r="V407" t="str">
            <v/>
          </cell>
          <cell r="W407" t="str">
            <v/>
          </cell>
          <cell r="X407" t="str">
            <v/>
          </cell>
          <cell r="Y407" t="str">
            <v/>
          </cell>
          <cell r="Z407" t="str">
            <v/>
          </cell>
          <cell r="AA407" t="str">
            <v/>
          </cell>
          <cell r="AB407" t="str">
            <v/>
          </cell>
          <cell r="AC407" t="str">
            <v/>
          </cell>
          <cell r="AD407" t="str">
            <v/>
          </cell>
          <cell r="AE407" t="str">
            <v/>
          </cell>
          <cell r="AF407" t="str">
            <v/>
          </cell>
          <cell r="AG407" t="str">
            <v/>
          </cell>
          <cell r="AH407" t="str">
            <v/>
          </cell>
          <cell r="AI407" t="str">
            <v/>
          </cell>
          <cell r="AJ407" t="str">
            <v/>
          </cell>
          <cell r="AK407" t="str">
            <v/>
          </cell>
        </row>
        <row r="408"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  <cell r="T408" t="str">
            <v/>
          </cell>
          <cell r="U408" t="str">
            <v/>
          </cell>
          <cell r="V408" t="str">
            <v/>
          </cell>
          <cell r="W408" t="str">
            <v/>
          </cell>
          <cell r="X408" t="str">
            <v/>
          </cell>
          <cell r="Y408" t="str">
            <v/>
          </cell>
          <cell r="Z408" t="str">
            <v/>
          </cell>
          <cell r="AA408" t="str">
            <v/>
          </cell>
          <cell r="AB408" t="str">
            <v/>
          </cell>
          <cell r="AC408" t="str">
            <v/>
          </cell>
          <cell r="AD408" t="str">
            <v/>
          </cell>
          <cell r="AE408" t="str">
            <v/>
          </cell>
          <cell r="AF408" t="str">
            <v/>
          </cell>
          <cell r="AG408" t="str">
            <v/>
          </cell>
          <cell r="AH408" t="str">
            <v/>
          </cell>
          <cell r="AI408" t="str">
            <v/>
          </cell>
          <cell r="AJ408" t="str">
            <v/>
          </cell>
          <cell r="AK408" t="str">
            <v/>
          </cell>
        </row>
        <row r="409"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  <cell r="T409" t="str">
            <v/>
          </cell>
          <cell r="U409" t="str">
            <v/>
          </cell>
          <cell r="V409" t="str">
            <v/>
          </cell>
          <cell r="W409" t="str">
            <v/>
          </cell>
          <cell r="X409" t="str">
            <v/>
          </cell>
          <cell r="Y409" t="str">
            <v/>
          </cell>
          <cell r="Z409" t="str">
            <v/>
          </cell>
          <cell r="AA409" t="str">
            <v/>
          </cell>
          <cell r="AB409" t="str">
            <v/>
          </cell>
          <cell r="AC409" t="str">
            <v/>
          </cell>
          <cell r="AD409" t="str">
            <v/>
          </cell>
          <cell r="AE409" t="str">
            <v/>
          </cell>
          <cell r="AF409" t="str">
            <v/>
          </cell>
          <cell r="AG409" t="str">
            <v/>
          </cell>
          <cell r="AH409" t="str">
            <v/>
          </cell>
          <cell r="AI409" t="str">
            <v/>
          </cell>
          <cell r="AJ409" t="str">
            <v/>
          </cell>
          <cell r="AK409" t="str">
            <v/>
          </cell>
        </row>
        <row r="410"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  <cell r="T410" t="str">
            <v/>
          </cell>
          <cell r="U410" t="str">
            <v/>
          </cell>
          <cell r="V410" t="str">
            <v/>
          </cell>
          <cell r="W410" t="str">
            <v/>
          </cell>
          <cell r="X410" t="str">
            <v/>
          </cell>
          <cell r="Y410" t="str">
            <v/>
          </cell>
          <cell r="Z410" t="str">
            <v/>
          </cell>
          <cell r="AA410" t="str">
            <v/>
          </cell>
          <cell r="AB410" t="str">
            <v/>
          </cell>
          <cell r="AC410" t="str">
            <v/>
          </cell>
          <cell r="AD410" t="str">
            <v/>
          </cell>
          <cell r="AE410" t="str">
            <v/>
          </cell>
          <cell r="AF410" t="str">
            <v/>
          </cell>
          <cell r="AG410" t="str">
            <v/>
          </cell>
          <cell r="AH410" t="str">
            <v/>
          </cell>
          <cell r="AI410" t="str">
            <v/>
          </cell>
          <cell r="AJ410" t="str">
            <v/>
          </cell>
          <cell r="AK410" t="str">
            <v/>
          </cell>
        </row>
        <row r="411"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P411">
            <v>9</v>
          </cell>
          <cell r="Q411" t="str">
            <v/>
          </cell>
          <cell r="R411" t="str">
            <v/>
          </cell>
          <cell r="S411" t="str">
            <v/>
          </cell>
          <cell r="T411" t="str">
            <v/>
          </cell>
          <cell r="U411" t="str">
            <v/>
          </cell>
          <cell r="V411" t="str">
            <v/>
          </cell>
          <cell r="W411" t="str">
            <v/>
          </cell>
          <cell r="X411" t="str">
            <v/>
          </cell>
          <cell r="Y411" t="str">
            <v/>
          </cell>
          <cell r="Z411" t="str">
            <v/>
          </cell>
          <cell r="AA411" t="str">
            <v/>
          </cell>
          <cell r="AB411" t="str">
            <v/>
          </cell>
          <cell r="AC411" t="str">
            <v/>
          </cell>
          <cell r="AD411" t="str">
            <v/>
          </cell>
          <cell r="AE411" t="str">
            <v/>
          </cell>
          <cell r="AF411" t="str">
            <v/>
          </cell>
          <cell r="AG411" t="str">
            <v/>
          </cell>
          <cell r="AH411" t="str">
            <v/>
          </cell>
          <cell r="AI411" t="str">
            <v/>
          </cell>
          <cell r="AJ411" t="str">
            <v/>
          </cell>
          <cell r="AK411" t="str">
            <v/>
          </cell>
        </row>
        <row r="412">
          <cell r="A412">
            <v>251019</v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  <cell r="T412" t="str">
            <v/>
          </cell>
          <cell r="U412" t="str">
            <v/>
          </cell>
          <cell r="V412" t="str">
            <v/>
          </cell>
          <cell r="W412" t="str">
            <v/>
          </cell>
          <cell r="X412" t="str">
            <v/>
          </cell>
          <cell r="Y412" t="str">
            <v/>
          </cell>
          <cell r="Z412" t="str">
            <v/>
          </cell>
          <cell r="AA412" t="str">
            <v/>
          </cell>
          <cell r="AB412" t="str">
            <v/>
          </cell>
          <cell r="AC412" t="str">
            <v/>
          </cell>
          <cell r="AD412" t="str">
            <v/>
          </cell>
          <cell r="AE412" t="str">
            <v/>
          </cell>
          <cell r="AF412" t="str">
            <v/>
          </cell>
          <cell r="AG412" t="str">
            <v/>
          </cell>
          <cell r="AH412" t="str">
            <v/>
          </cell>
          <cell r="AI412" t="str">
            <v/>
          </cell>
          <cell r="AJ412" t="str">
            <v/>
          </cell>
          <cell r="AK412" t="str">
            <v/>
          </cell>
        </row>
        <row r="413"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  <cell r="T413" t="str">
            <v/>
          </cell>
          <cell r="U413" t="str">
            <v/>
          </cell>
          <cell r="V413" t="str">
            <v/>
          </cell>
          <cell r="W413" t="str">
            <v/>
          </cell>
          <cell r="X413" t="str">
            <v/>
          </cell>
          <cell r="Y413" t="str">
            <v/>
          </cell>
          <cell r="Z413" t="str">
            <v/>
          </cell>
          <cell r="AA413" t="str">
            <v/>
          </cell>
          <cell r="AB413" t="str">
            <v/>
          </cell>
          <cell r="AC413" t="str">
            <v/>
          </cell>
          <cell r="AD413" t="str">
            <v/>
          </cell>
          <cell r="AE413" t="str">
            <v/>
          </cell>
          <cell r="AF413" t="str">
            <v/>
          </cell>
          <cell r="AG413" t="str">
            <v/>
          </cell>
          <cell r="AH413" t="str">
            <v/>
          </cell>
          <cell r="AI413" t="str">
            <v/>
          </cell>
          <cell r="AJ413" t="str">
            <v/>
          </cell>
          <cell r="AK413" t="str">
            <v/>
          </cell>
        </row>
        <row r="414"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  <cell r="T414" t="str">
            <v/>
          </cell>
          <cell r="U414" t="str">
            <v/>
          </cell>
          <cell r="V414" t="str">
            <v/>
          </cell>
          <cell r="W414" t="str">
            <v/>
          </cell>
          <cell r="X414" t="str">
            <v/>
          </cell>
          <cell r="Y414" t="str">
            <v/>
          </cell>
          <cell r="Z414" t="str">
            <v/>
          </cell>
          <cell r="AA414" t="str">
            <v/>
          </cell>
          <cell r="AB414" t="str">
            <v/>
          </cell>
          <cell r="AC414" t="str">
            <v/>
          </cell>
          <cell r="AD414" t="str">
            <v/>
          </cell>
          <cell r="AE414" t="str">
            <v/>
          </cell>
          <cell r="AF414" t="str">
            <v/>
          </cell>
          <cell r="AG414" t="str">
            <v/>
          </cell>
          <cell r="AH414" t="str">
            <v/>
          </cell>
          <cell r="AI414" t="str">
            <v/>
          </cell>
          <cell r="AJ414" t="str">
            <v/>
          </cell>
          <cell r="AK414" t="str">
            <v/>
          </cell>
        </row>
        <row r="415"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  <cell r="T415" t="str">
            <v/>
          </cell>
          <cell r="U415" t="str">
            <v/>
          </cell>
          <cell r="V415" t="str">
            <v/>
          </cell>
          <cell r="W415" t="str">
            <v/>
          </cell>
          <cell r="X415" t="str">
            <v/>
          </cell>
          <cell r="Y415" t="str">
            <v/>
          </cell>
          <cell r="Z415" t="str">
            <v/>
          </cell>
          <cell r="AA415" t="str">
            <v/>
          </cell>
          <cell r="AB415" t="str">
            <v/>
          </cell>
          <cell r="AC415" t="str">
            <v/>
          </cell>
          <cell r="AD415" t="str">
            <v/>
          </cell>
          <cell r="AE415" t="str">
            <v/>
          </cell>
          <cell r="AF415" t="str">
            <v/>
          </cell>
          <cell r="AG415" t="str">
            <v/>
          </cell>
          <cell r="AH415" t="str">
            <v/>
          </cell>
          <cell r="AI415" t="str">
            <v/>
          </cell>
          <cell r="AJ415" t="str">
            <v/>
          </cell>
          <cell r="AK415" t="str">
            <v/>
          </cell>
        </row>
        <row r="416"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  <cell r="T416" t="str">
            <v/>
          </cell>
          <cell r="U416" t="str">
            <v/>
          </cell>
          <cell r="V416" t="str">
            <v/>
          </cell>
          <cell r="W416" t="str">
            <v/>
          </cell>
          <cell r="X416" t="str">
            <v/>
          </cell>
          <cell r="Y416" t="str">
            <v/>
          </cell>
          <cell r="Z416" t="str">
            <v/>
          </cell>
          <cell r="AA416" t="str">
            <v/>
          </cell>
          <cell r="AB416" t="str">
            <v/>
          </cell>
          <cell r="AC416" t="str">
            <v/>
          </cell>
          <cell r="AD416" t="str">
            <v/>
          </cell>
          <cell r="AE416" t="str">
            <v/>
          </cell>
          <cell r="AF416" t="str">
            <v/>
          </cell>
          <cell r="AG416" t="str">
            <v/>
          </cell>
          <cell r="AH416" t="str">
            <v/>
          </cell>
          <cell r="AI416" t="str">
            <v/>
          </cell>
          <cell r="AJ416" t="str">
            <v/>
          </cell>
          <cell r="AK416" t="str">
            <v/>
          </cell>
        </row>
        <row r="417"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  <cell r="T417" t="str">
            <v/>
          </cell>
          <cell r="U417" t="str">
            <v/>
          </cell>
          <cell r="V417" t="str">
            <v/>
          </cell>
          <cell r="W417" t="str">
            <v/>
          </cell>
          <cell r="X417" t="str">
            <v/>
          </cell>
          <cell r="Y417" t="str">
            <v/>
          </cell>
          <cell r="Z417" t="str">
            <v/>
          </cell>
          <cell r="AA417" t="str">
            <v/>
          </cell>
          <cell r="AB417" t="str">
            <v/>
          </cell>
          <cell r="AC417" t="str">
            <v/>
          </cell>
          <cell r="AD417" t="str">
            <v/>
          </cell>
          <cell r="AE417" t="str">
            <v/>
          </cell>
          <cell r="AF417" t="str">
            <v/>
          </cell>
          <cell r="AG417" t="str">
            <v/>
          </cell>
          <cell r="AH417" t="str">
            <v/>
          </cell>
          <cell r="AI417" t="str">
            <v/>
          </cell>
          <cell r="AJ417" t="str">
            <v/>
          </cell>
          <cell r="AK417" t="str">
            <v/>
          </cell>
        </row>
        <row r="418">
          <cell r="A418">
            <v>254020</v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  <cell r="T418" t="str">
            <v/>
          </cell>
          <cell r="U418" t="str">
            <v/>
          </cell>
          <cell r="V418" t="str">
            <v/>
          </cell>
          <cell r="W418" t="str">
            <v/>
          </cell>
          <cell r="X418" t="str">
            <v/>
          </cell>
          <cell r="Y418" t="str">
            <v/>
          </cell>
          <cell r="Z418" t="str">
            <v/>
          </cell>
          <cell r="AA418" t="str">
            <v/>
          </cell>
          <cell r="AB418" t="str">
            <v/>
          </cell>
          <cell r="AC418" t="str">
            <v/>
          </cell>
          <cell r="AD418" t="str">
            <v/>
          </cell>
          <cell r="AE418" t="str">
            <v/>
          </cell>
          <cell r="AF418" t="str">
            <v/>
          </cell>
          <cell r="AG418" t="str">
            <v/>
          </cell>
          <cell r="AH418" t="str">
            <v/>
          </cell>
          <cell r="AI418" t="str">
            <v/>
          </cell>
          <cell r="AJ418" t="str">
            <v/>
          </cell>
          <cell r="AK418" t="str">
            <v/>
          </cell>
        </row>
        <row r="419"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  <cell r="T419" t="str">
            <v/>
          </cell>
          <cell r="U419" t="str">
            <v/>
          </cell>
          <cell r="V419" t="str">
            <v/>
          </cell>
          <cell r="W419" t="str">
            <v/>
          </cell>
          <cell r="X419" t="str">
            <v/>
          </cell>
          <cell r="Y419" t="str">
            <v/>
          </cell>
          <cell r="Z419" t="str">
            <v/>
          </cell>
          <cell r="AA419" t="str">
            <v/>
          </cell>
          <cell r="AB419" t="str">
            <v/>
          </cell>
          <cell r="AC419" t="str">
            <v/>
          </cell>
          <cell r="AD419" t="str">
            <v/>
          </cell>
          <cell r="AE419" t="str">
            <v/>
          </cell>
          <cell r="AF419" t="str">
            <v/>
          </cell>
          <cell r="AG419" t="str">
            <v/>
          </cell>
          <cell r="AH419" t="str">
            <v/>
          </cell>
          <cell r="AI419" t="str">
            <v/>
          </cell>
          <cell r="AJ419" t="str">
            <v/>
          </cell>
          <cell r="AK419" t="str">
            <v/>
          </cell>
        </row>
        <row r="420"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  <cell r="T420" t="str">
            <v/>
          </cell>
          <cell r="U420" t="str">
            <v/>
          </cell>
          <cell r="V420" t="str">
            <v/>
          </cell>
          <cell r="W420" t="str">
            <v/>
          </cell>
          <cell r="X420" t="str">
            <v/>
          </cell>
          <cell r="Y420" t="str">
            <v/>
          </cell>
          <cell r="Z420" t="str">
            <v/>
          </cell>
          <cell r="AA420" t="str">
            <v/>
          </cell>
          <cell r="AB420" t="str">
            <v/>
          </cell>
          <cell r="AC420" t="str">
            <v/>
          </cell>
          <cell r="AD420" t="str">
            <v/>
          </cell>
          <cell r="AE420" t="str">
            <v/>
          </cell>
          <cell r="AF420" t="str">
            <v/>
          </cell>
          <cell r="AG420" t="str">
            <v/>
          </cell>
          <cell r="AH420" t="str">
            <v/>
          </cell>
          <cell r="AI420" t="str">
            <v/>
          </cell>
          <cell r="AJ420" t="str">
            <v/>
          </cell>
          <cell r="AK420" t="str">
            <v/>
          </cell>
        </row>
        <row r="421"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  <cell r="T421" t="str">
            <v/>
          </cell>
          <cell r="U421" t="str">
            <v/>
          </cell>
          <cell r="V421" t="str">
            <v/>
          </cell>
          <cell r="W421" t="str">
            <v/>
          </cell>
          <cell r="X421" t="str">
            <v/>
          </cell>
          <cell r="Y421" t="str">
            <v/>
          </cell>
          <cell r="Z421" t="str">
            <v/>
          </cell>
          <cell r="AA421" t="str">
            <v/>
          </cell>
          <cell r="AB421" t="str">
            <v/>
          </cell>
          <cell r="AC421" t="str">
            <v/>
          </cell>
          <cell r="AD421" t="str">
            <v/>
          </cell>
          <cell r="AE421" t="str">
            <v/>
          </cell>
          <cell r="AF421" t="str">
            <v/>
          </cell>
          <cell r="AG421" t="str">
            <v/>
          </cell>
          <cell r="AH421" t="str">
            <v/>
          </cell>
          <cell r="AI421" t="str">
            <v/>
          </cell>
          <cell r="AJ421" t="str">
            <v/>
          </cell>
          <cell r="AK421" t="str">
            <v/>
          </cell>
        </row>
        <row r="422"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  <cell r="T422" t="str">
            <v/>
          </cell>
          <cell r="U422" t="str">
            <v/>
          </cell>
          <cell r="V422" t="str">
            <v/>
          </cell>
          <cell r="W422" t="str">
            <v/>
          </cell>
          <cell r="X422" t="str">
            <v/>
          </cell>
          <cell r="Y422" t="str">
            <v/>
          </cell>
          <cell r="Z422" t="str">
            <v/>
          </cell>
          <cell r="AA422" t="str">
            <v/>
          </cell>
          <cell r="AB422" t="str">
            <v/>
          </cell>
          <cell r="AC422" t="str">
            <v/>
          </cell>
          <cell r="AD422" t="str">
            <v/>
          </cell>
          <cell r="AE422" t="str">
            <v/>
          </cell>
          <cell r="AF422" t="str">
            <v/>
          </cell>
          <cell r="AG422" t="str">
            <v/>
          </cell>
          <cell r="AH422" t="str">
            <v/>
          </cell>
          <cell r="AI422" t="str">
            <v/>
          </cell>
          <cell r="AJ422" t="str">
            <v/>
          </cell>
          <cell r="AK422" t="str">
            <v/>
          </cell>
        </row>
        <row r="423"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  <cell r="T423" t="str">
            <v/>
          </cell>
          <cell r="U423" t="str">
            <v/>
          </cell>
          <cell r="V423" t="str">
            <v/>
          </cell>
          <cell r="W423" t="str">
            <v/>
          </cell>
          <cell r="X423" t="str">
            <v/>
          </cell>
          <cell r="Y423" t="str">
            <v/>
          </cell>
          <cell r="Z423" t="str">
            <v/>
          </cell>
          <cell r="AA423" t="str">
            <v/>
          </cell>
          <cell r="AB423" t="str">
            <v/>
          </cell>
          <cell r="AC423" t="str">
            <v/>
          </cell>
          <cell r="AD423" t="str">
            <v/>
          </cell>
          <cell r="AE423" t="str">
            <v/>
          </cell>
          <cell r="AF423" t="str">
            <v/>
          </cell>
          <cell r="AG423" t="str">
            <v/>
          </cell>
          <cell r="AH423" t="str">
            <v/>
          </cell>
          <cell r="AI423" t="str">
            <v/>
          </cell>
          <cell r="AJ423" t="str">
            <v/>
          </cell>
          <cell r="AK423" t="str">
            <v/>
          </cell>
        </row>
        <row r="424">
          <cell r="A424">
            <v>245020</v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  <cell r="T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 t="str">
            <v/>
          </cell>
          <cell r="Y424" t="str">
            <v/>
          </cell>
          <cell r="Z424" t="str">
            <v/>
          </cell>
          <cell r="AA424" t="str">
            <v/>
          </cell>
          <cell r="AB424" t="str">
            <v/>
          </cell>
          <cell r="AC424" t="str">
            <v/>
          </cell>
          <cell r="AD424" t="str">
            <v/>
          </cell>
          <cell r="AE424" t="str">
            <v/>
          </cell>
          <cell r="AF424" t="str">
            <v/>
          </cell>
          <cell r="AG424" t="str">
            <v/>
          </cell>
          <cell r="AH424" t="str">
            <v/>
          </cell>
          <cell r="AI424" t="str">
            <v/>
          </cell>
          <cell r="AJ424" t="str">
            <v/>
          </cell>
          <cell r="AK424" t="str">
            <v/>
          </cell>
        </row>
        <row r="425"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  <cell r="T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 t="str">
            <v/>
          </cell>
          <cell r="Y425" t="str">
            <v/>
          </cell>
          <cell r="Z425" t="str">
            <v/>
          </cell>
          <cell r="AA425" t="str">
            <v/>
          </cell>
          <cell r="AB425" t="str">
            <v/>
          </cell>
          <cell r="AC425" t="str">
            <v/>
          </cell>
          <cell r="AD425" t="str">
            <v/>
          </cell>
          <cell r="AE425" t="str">
            <v/>
          </cell>
          <cell r="AF425" t="str">
            <v/>
          </cell>
          <cell r="AG425" t="str">
            <v/>
          </cell>
          <cell r="AH425" t="str">
            <v/>
          </cell>
          <cell r="AI425" t="str">
            <v/>
          </cell>
          <cell r="AJ425" t="str">
            <v/>
          </cell>
          <cell r="AK425" t="str">
            <v/>
          </cell>
        </row>
        <row r="426"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  <cell r="T426" t="str">
            <v/>
          </cell>
          <cell r="U426" t="str">
            <v/>
          </cell>
          <cell r="V426" t="str">
            <v/>
          </cell>
          <cell r="W426" t="str">
            <v/>
          </cell>
          <cell r="X426" t="str">
            <v/>
          </cell>
          <cell r="Y426" t="str">
            <v/>
          </cell>
          <cell r="Z426" t="str">
            <v/>
          </cell>
          <cell r="AA426" t="str">
            <v/>
          </cell>
          <cell r="AB426" t="str">
            <v/>
          </cell>
          <cell r="AC426" t="str">
            <v/>
          </cell>
          <cell r="AD426" t="str">
            <v/>
          </cell>
          <cell r="AE426" t="str">
            <v/>
          </cell>
          <cell r="AF426" t="str">
            <v/>
          </cell>
          <cell r="AG426" t="str">
            <v/>
          </cell>
          <cell r="AH426" t="str">
            <v/>
          </cell>
          <cell r="AI426" t="str">
            <v/>
          </cell>
          <cell r="AJ426" t="str">
            <v/>
          </cell>
          <cell r="AK426" t="str">
            <v/>
          </cell>
        </row>
        <row r="427"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  <cell r="T427" t="str">
            <v/>
          </cell>
          <cell r="U427" t="str">
            <v/>
          </cell>
          <cell r="V427" t="str">
            <v/>
          </cell>
          <cell r="W427" t="str">
            <v/>
          </cell>
          <cell r="X427" t="str">
            <v/>
          </cell>
          <cell r="Y427" t="str">
            <v/>
          </cell>
          <cell r="Z427" t="str">
            <v/>
          </cell>
          <cell r="AA427" t="str">
            <v/>
          </cell>
          <cell r="AB427" t="str">
            <v/>
          </cell>
          <cell r="AC427" t="str">
            <v/>
          </cell>
          <cell r="AD427" t="str">
            <v/>
          </cell>
          <cell r="AE427" t="str">
            <v/>
          </cell>
          <cell r="AF427" t="str">
            <v/>
          </cell>
          <cell r="AG427" t="str">
            <v/>
          </cell>
          <cell r="AH427" t="str">
            <v/>
          </cell>
          <cell r="AI427" t="str">
            <v/>
          </cell>
          <cell r="AJ427" t="str">
            <v/>
          </cell>
          <cell r="AK427" t="str">
            <v/>
          </cell>
        </row>
        <row r="428"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  <cell r="T428" t="str">
            <v/>
          </cell>
          <cell r="U428" t="str">
            <v/>
          </cell>
          <cell r="V428" t="str">
            <v/>
          </cell>
          <cell r="W428" t="str">
            <v/>
          </cell>
          <cell r="X428" t="str">
            <v/>
          </cell>
          <cell r="Y428" t="str">
            <v/>
          </cell>
          <cell r="Z428" t="str">
            <v/>
          </cell>
          <cell r="AA428" t="str">
            <v/>
          </cell>
          <cell r="AB428" t="str">
            <v/>
          </cell>
          <cell r="AC428" t="str">
            <v/>
          </cell>
          <cell r="AD428" t="str">
            <v/>
          </cell>
          <cell r="AE428" t="str">
            <v/>
          </cell>
          <cell r="AF428" t="str">
            <v/>
          </cell>
          <cell r="AG428" t="str">
            <v/>
          </cell>
          <cell r="AH428" t="str">
            <v/>
          </cell>
          <cell r="AI428" t="str">
            <v/>
          </cell>
          <cell r="AJ428" t="str">
            <v/>
          </cell>
          <cell r="AK428" t="str">
            <v/>
          </cell>
        </row>
        <row r="429"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  <cell r="T429" t="str">
            <v/>
          </cell>
          <cell r="U429" t="str">
            <v/>
          </cell>
          <cell r="V429" t="str">
            <v/>
          </cell>
          <cell r="W429" t="str">
            <v/>
          </cell>
          <cell r="X429" t="str">
            <v/>
          </cell>
          <cell r="Y429" t="str">
            <v/>
          </cell>
          <cell r="Z429" t="str">
            <v/>
          </cell>
          <cell r="AA429" t="str">
            <v/>
          </cell>
          <cell r="AB429" t="str">
            <v/>
          </cell>
          <cell r="AC429" t="str">
            <v/>
          </cell>
          <cell r="AD429" t="str">
            <v/>
          </cell>
          <cell r="AE429" t="str">
            <v/>
          </cell>
          <cell r="AF429" t="str">
            <v/>
          </cell>
          <cell r="AG429" t="str">
            <v/>
          </cell>
          <cell r="AH429" t="str">
            <v/>
          </cell>
          <cell r="AI429" t="str">
            <v/>
          </cell>
          <cell r="AJ429" t="str">
            <v/>
          </cell>
          <cell r="AK429" t="str">
            <v/>
          </cell>
        </row>
        <row r="430">
          <cell r="A430" t="str">
            <v>22Y005</v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  <cell r="T430" t="str">
            <v/>
          </cell>
          <cell r="U430" t="str">
            <v/>
          </cell>
          <cell r="V430" t="str">
            <v/>
          </cell>
          <cell r="W430" t="str">
            <v/>
          </cell>
          <cell r="X430" t="str">
            <v/>
          </cell>
          <cell r="Y430" t="str">
            <v/>
          </cell>
          <cell r="Z430" t="str">
            <v/>
          </cell>
          <cell r="AA430" t="str">
            <v/>
          </cell>
          <cell r="AB430" t="str">
            <v/>
          </cell>
          <cell r="AC430" t="str">
            <v/>
          </cell>
          <cell r="AD430" t="str">
            <v/>
          </cell>
          <cell r="AE430" t="str">
            <v/>
          </cell>
          <cell r="AF430" t="str">
            <v/>
          </cell>
          <cell r="AG430" t="str">
            <v/>
          </cell>
          <cell r="AH430" t="str">
            <v/>
          </cell>
          <cell r="AI430" t="str">
            <v/>
          </cell>
          <cell r="AJ430" t="str">
            <v/>
          </cell>
          <cell r="AK430" t="str">
            <v/>
          </cell>
        </row>
        <row r="431"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  <cell r="T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 t="str">
            <v/>
          </cell>
          <cell r="Y431" t="str">
            <v/>
          </cell>
          <cell r="Z431" t="str">
            <v/>
          </cell>
          <cell r="AA431" t="str">
            <v/>
          </cell>
          <cell r="AB431" t="str">
            <v/>
          </cell>
          <cell r="AC431" t="str">
            <v/>
          </cell>
          <cell r="AD431" t="str">
            <v/>
          </cell>
          <cell r="AE431" t="str">
            <v/>
          </cell>
          <cell r="AF431" t="str">
            <v/>
          </cell>
          <cell r="AG431" t="str">
            <v/>
          </cell>
          <cell r="AH431" t="str">
            <v/>
          </cell>
          <cell r="AI431" t="str">
            <v/>
          </cell>
          <cell r="AJ431" t="str">
            <v/>
          </cell>
          <cell r="AK431" t="str">
            <v/>
          </cell>
        </row>
        <row r="432"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  <cell r="T432" t="str">
            <v/>
          </cell>
          <cell r="U432" t="str">
            <v/>
          </cell>
          <cell r="V432" t="str">
            <v/>
          </cell>
          <cell r="W432" t="str">
            <v/>
          </cell>
          <cell r="X432" t="str">
            <v/>
          </cell>
          <cell r="Y432" t="str">
            <v/>
          </cell>
          <cell r="Z432" t="str">
            <v/>
          </cell>
          <cell r="AA432" t="str">
            <v/>
          </cell>
          <cell r="AB432" t="str">
            <v/>
          </cell>
          <cell r="AC432" t="str">
            <v/>
          </cell>
          <cell r="AD432" t="str">
            <v/>
          </cell>
          <cell r="AE432" t="str">
            <v/>
          </cell>
          <cell r="AF432" t="str">
            <v/>
          </cell>
          <cell r="AG432" t="str">
            <v/>
          </cell>
          <cell r="AH432" t="str">
            <v/>
          </cell>
          <cell r="AI432" t="str">
            <v/>
          </cell>
          <cell r="AJ432" t="str">
            <v/>
          </cell>
          <cell r="AK432" t="str">
            <v/>
          </cell>
        </row>
        <row r="433"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  <cell r="T433" t="str">
            <v/>
          </cell>
          <cell r="U433" t="str">
            <v/>
          </cell>
          <cell r="V433" t="str">
            <v/>
          </cell>
          <cell r="W433" t="str">
            <v/>
          </cell>
          <cell r="X433" t="str">
            <v/>
          </cell>
          <cell r="Y433" t="str">
            <v/>
          </cell>
          <cell r="Z433" t="str">
            <v/>
          </cell>
          <cell r="AA433" t="str">
            <v/>
          </cell>
          <cell r="AB433" t="str">
            <v/>
          </cell>
          <cell r="AC433" t="str">
            <v/>
          </cell>
          <cell r="AD433" t="str">
            <v/>
          </cell>
          <cell r="AE433" t="str">
            <v/>
          </cell>
          <cell r="AF433" t="str">
            <v/>
          </cell>
          <cell r="AG433" t="str">
            <v/>
          </cell>
          <cell r="AH433" t="str">
            <v/>
          </cell>
          <cell r="AI433" t="str">
            <v/>
          </cell>
          <cell r="AJ433" t="str">
            <v/>
          </cell>
          <cell r="AK433" t="str">
            <v/>
          </cell>
        </row>
        <row r="434"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/>
          </cell>
          <cell r="Z434" t="str">
            <v/>
          </cell>
          <cell r="AA434" t="str">
            <v/>
          </cell>
          <cell r="AB434" t="str">
            <v/>
          </cell>
          <cell r="AC434" t="str">
            <v/>
          </cell>
          <cell r="AD434" t="str">
            <v/>
          </cell>
          <cell r="AE434" t="str">
            <v/>
          </cell>
          <cell r="AF434" t="str">
            <v/>
          </cell>
          <cell r="AG434" t="str">
            <v/>
          </cell>
          <cell r="AH434" t="str">
            <v/>
          </cell>
          <cell r="AI434" t="str">
            <v/>
          </cell>
          <cell r="AJ434" t="str">
            <v/>
          </cell>
          <cell r="AK434" t="str">
            <v/>
          </cell>
        </row>
        <row r="435"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 t="str">
            <v/>
          </cell>
          <cell r="Y435" t="str">
            <v/>
          </cell>
          <cell r="Z435" t="str">
            <v/>
          </cell>
          <cell r="AA435" t="str">
            <v/>
          </cell>
          <cell r="AB435" t="str">
            <v/>
          </cell>
          <cell r="AC435" t="str">
            <v/>
          </cell>
          <cell r="AD435" t="str">
            <v/>
          </cell>
          <cell r="AE435" t="str">
            <v/>
          </cell>
          <cell r="AF435" t="str">
            <v/>
          </cell>
          <cell r="AG435" t="str">
            <v/>
          </cell>
          <cell r="AH435" t="str">
            <v/>
          </cell>
          <cell r="AI435" t="str">
            <v/>
          </cell>
          <cell r="AJ435" t="str">
            <v/>
          </cell>
          <cell r="AK435" t="str">
            <v/>
          </cell>
        </row>
        <row r="436">
          <cell r="A436" t="str">
            <v>seal</v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 t="str">
            <v/>
          </cell>
          <cell r="Y436" t="str">
            <v/>
          </cell>
          <cell r="Z436" t="str">
            <v/>
          </cell>
          <cell r="AA436" t="str">
            <v/>
          </cell>
          <cell r="AB436" t="str">
            <v/>
          </cell>
          <cell r="AC436" t="str">
            <v/>
          </cell>
          <cell r="AD436" t="str">
            <v/>
          </cell>
          <cell r="AE436" t="str">
            <v/>
          </cell>
          <cell r="AF436" t="str">
            <v/>
          </cell>
          <cell r="AG436" t="str">
            <v/>
          </cell>
          <cell r="AH436" t="str">
            <v/>
          </cell>
          <cell r="AI436" t="str">
            <v/>
          </cell>
          <cell r="AJ436" t="str">
            <v/>
          </cell>
          <cell r="AK436" t="str">
            <v/>
          </cell>
        </row>
        <row r="437"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 t="str">
            <v/>
          </cell>
          <cell r="Y437" t="str">
            <v/>
          </cell>
          <cell r="Z437" t="str">
            <v/>
          </cell>
          <cell r="AA437" t="str">
            <v/>
          </cell>
          <cell r="AB437" t="str">
            <v/>
          </cell>
          <cell r="AC437" t="str">
            <v/>
          </cell>
          <cell r="AD437" t="str">
            <v/>
          </cell>
          <cell r="AE437" t="str">
            <v/>
          </cell>
          <cell r="AF437" t="str">
            <v/>
          </cell>
          <cell r="AG437" t="str">
            <v/>
          </cell>
          <cell r="AH437" t="str">
            <v/>
          </cell>
          <cell r="AI437" t="str">
            <v/>
          </cell>
          <cell r="AJ437" t="str">
            <v/>
          </cell>
          <cell r="AK437" t="str">
            <v/>
          </cell>
        </row>
        <row r="438"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 t="str">
            <v/>
          </cell>
          <cell r="Y438" t="str">
            <v/>
          </cell>
          <cell r="Z438" t="str">
            <v/>
          </cell>
          <cell r="AA438" t="str">
            <v/>
          </cell>
          <cell r="AB438" t="str">
            <v/>
          </cell>
          <cell r="AC438" t="str">
            <v/>
          </cell>
          <cell r="AD438" t="str">
            <v/>
          </cell>
          <cell r="AE438" t="str">
            <v/>
          </cell>
          <cell r="AF438" t="str">
            <v/>
          </cell>
          <cell r="AG438" t="str">
            <v/>
          </cell>
          <cell r="AH438" t="str">
            <v/>
          </cell>
          <cell r="AI438" t="str">
            <v/>
          </cell>
          <cell r="AJ438" t="str">
            <v/>
          </cell>
          <cell r="AK438" t="str">
            <v/>
          </cell>
        </row>
        <row r="439"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  <cell r="T439" t="str">
            <v/>
          </cell>
          <cell r="U439" t="str">
            <v/>
          </cell>
          <cell r="V439" t="str">
            <v/>
          </cell>
          <cell r="W439" t="str">
            <v/>
          </cell>
          <cell r="X439" t="str">
            <v/>
          </cell>
          <cell r="Y439" t="str">
            <v/>
          </cell>
          <cell r="Z439" t="str">
            <v/>
          </cell>
          <cell r="AA439" t="str">
            <v/>
          </cell>
          <cell r="AB439" t="str">
            <v/>
          </cell>
          <cell r="AC439" t="str">
            <v/>
          </cell>
          <cell r="AD439" t="str">
            <v/>
          </cell>
          <cell r="AE439" t="str">
            <v/>
          </cell>
          <cell r="AF439" t="str">
            <v/>
          </cell>
          <cell r="AG439" t="str">
            <v/>
          </cell>
          <cell r="AH439" t="str">
            <v/>
          </cell>
          <cell r="AI439" t="str">
            <v/>
          </cell>
          <cell r="AJ439" t="str">
            <v/>
          </cell>
          <cell r="AK439" t="str">
            <v/>
          </cell>
        </row>
        <row r="440"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  <cell r="T440" t="str">
            <v/>
          </cell>
          <cell r="U440" t="str">
            <v/>
          </cell>
          <cell r="V440" t="str">
            <v/>
          </cell>
          <cell r="W440" t="str">
            <v/>
          </cell>
          <cell r="X440" t="str">
            <v/>
          </cell>
          <cell r="Y440" t="str">
            <v/>
          </cell>
          <cell r="Z440" t="str">
            <v/>
          </cell>
          <cell r="AA440" t="str">
            <v/>
          </cell>
          <cell r="AB440" t="str">
            <v/>
          </cell>
          <cell r="AC440" t="str">
            <v/>
          </cell>
          <cell r="AD440" t="str">
            <v/>
          </cell>
          <cell r="AE440" t="str">
            <v/>
          </cell>
          <cell r="AF440" t="str">
            <v/>
          </cell>
          <cell r="AG440" t="str">
            <v/>
          </cell>
          <cell r="AH440" t="str">
            <v/>
          </cell>
          <cell r="AI440" t="str">
            <v/>
          </cell>
          <cell r="AJ440" t="str">
            <v/>
          </cell>
          <cell r="AK440" t="str">
            <v/>
          </cell>
        </row>
        <row r="441"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  <cell r="T441" t="str">
            <v/>
          </cell>
          <cell r="U441" t="str">
            <v/>
          </cell>
          <cell r="V441" t="str">
            <v/>
          </cell>
          <cell r="W441" t="str">
            <v/>
          </cell>
          <cell r="X441" t="str">
            <v/>
          </cell>
          <cell r="Y441" t="str">
            <v/>
          </cell>
          <cell r="Z441" t="str">
            <v/>
          </cell>
          <cell r="AA441" t="str">
            <v/>
          </cell>
          <cell r="AB441" t="str">
            <v/>
          </cell>
          <cell r="AC441" t="str">
            <v/>
          </cell>
          <cell r="AD441" t="str">
            <v/>
          </cell>
          <cell r="AE441" t="str">
            <v/>
          </cell>
          <cell r="AF441" t="str">
            <v/>
          </cell>
          <cell r="AG441" t="str">
            <v/>
          </cell>
          <cell r="AH441" t="str">
            <v/>
          </cell>
          <cell r="AI441" t="str">
            <v/>
          </cell>
          <cell r="AJ441" t="str">
            <v/>
          </cell>
          <cell r="AK441" t="str">
            <v/>
          </cell>
        </row>
        <row r="443">
          <cell r="A443" t="str">
            <v>工番</v>
          </cell>
          <cell r="G443">
            <v>46194</v>
          </cell>
          <cell r="H443">
            <v>46195</v>
          </cell>
          <cell r="I443">
            <v>46196</v>
          </cell>
          <cell r="J443">
            <v>46197</v>
          </cell>
          <cell r="K443">
            <v>46198</v>
          </cell>
          <cell r="L443">
            <v>46199</v>
          </cell>
          <cell r="M443">
            <v>46200</v>
          </cell>
          <cell r="N443">
            <v>46201</v>
          </cell>
          <cell r="O443">
            <v>46202</v>
          </cell>
          <cell r="P443">
            <v>46203</v>
          </cell>
          <cell r="Q443">
            <v>46204</v>
          </cell>
          <cell r="R443">
            <v>46205</v>
          </cell>
          <cell r="S443">
            <v>46206</v>
          </cell>
          <cell r="T443">
            <v>46207</v>
          </cell>
          <cell r="U443">
            <v>46208</v>
          </cell>
          <cell r="V443">
            <v>46209</v>
          </cell>
          <cell r="W443">
            <v>46210</v>
          </cell>
          <cell r="X443">
            <v>46211</v>
          </cell>
          <cell r="Y443">
            <v>46212</v>
          </cell>
          <cell r="Z443">
            <v>46213</v>
          </cell>
          <cell r="AA443">
            <v>46214</v>
          </cell>
          <cell r="AB443">
            <v>46215</v>
          </cell>
          <cell r="AC443">
            <v>46216</v>
          </cell>
          <cell r="AD443">
            <v>46217</v>
          </cell>
          <cell r="AE443">
            <v>46218</v>
          </cell>
          <cell r="AF443">
            <v>46219</v>
          </cell>
          <cell r="AG443">
            <v>46220</v>
          </cell>
          <cell r="AH443">
            <v>46221</v>
          </cell>
          <cell r="AI443">
            <v>46222</v>
          </cell>
          <cell r="AJ443">
            <v>46223</v>
          </cell>
          <cell r="AK443">
            <v>46224</v>
          </cell>
        </row>
        <row r="445">
          <cell r="A445" t="str">
            <v>seal</v>
          </cell>
          <cell r="G445" t="str">
            <v/>
          </cell>
          <cell r="H445">
            <v>16</v>
          </cell>
          <cell r="I445">
            <v>6</v>
          </cell>
          <cell r="J445">
            <v>12</v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  <cell r="T445" t="str">
            <v/>
          </cell>
          <cell r="U445" t="str">
            <v/>
          </cell>
          <cell r="V445" t="str">
            <v/>
          </cell>
          <cell r="W445" t="str">
            <v/>
          </cell>
          <cell r="X445" t="str">
            <v/>
          </cell>
          <cell r="Y445" t="str">
            <v/>
          </cell>
          <cell r="Z445" t="str">
            <v/>
          </cell>
          <cell r="AA445" t="str">
            <v/>
          </cell>
          <cell r="AB445" t="str">
            <v/>
          </cell>
          <cell r="AC445" t="str">
            <v/>
          </cell>
          <cell r="AD445" t="str">
            <v/>
          </cell>
          <cell r="AE445" t="str">
            <v/>
          </cell>
          <cell r="AF445" t="str">
            <v/>
          </cell>
          <cell r="AG445" t="str">
            <v/>
          </cell>
          <cell r="AH445" t="str">
            <v/>
          </cell>
          <cell r="AI445" t="str">
            <v/>
          </cell>
          <cell r="AJ445" t="str">
            <v/>
          </cell>
          <cell r="AK445" t="str">
            <v/>
          </cell>
        </row>
        <row r="446"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  <cell r="T446" t="str">
            <v/>
          </cell>
          <cell r="U446" t="str">
            <v/>
          </cell>
          <cell r="V446" t="str">
            <v/>
          </cell>
          <cell r="W446" t="str">
            <v/>
          </cell>
          <cell r="X446" t="str">
            <v/>
          </cell>
          <cell r="Y446" t="str">
            <v/>
          </cell>
          <cell r="Z446" t="str">
            <v/>
          </cell>
          <cell r="AA446" t="str">
            <v/>
          </cell>
          <cell r="AB446" t="str">
            <v/>
          </cell>
          <cell r="AC446" t="str">
            <v/>
          </cell>
          <cell r="AD446" t="str">
            <v/>
          </cell>
          <cell r="AE446" t="str">
            <v/>
          </cell>
          <cell r="AF446" t="str">
            <v/>
          </cell>
          <cell r="AG446" t="str">
            <v/>
          </cell>
          <cell r="AH446" t="str">
            <v/>
          </cell>
          <cell r="AI446" t="str">
            <v/>
          </cell>
          <cell r="AJ446" t="str">
            <v/>
          </cell>
          <cell r="AK446" t="str">
            <v/>
          </cell>
        </row>
        <row r="447"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  <cell r="T447" t="str">
            <v/>
          </cell>
          <cell r="U447" t="str">
            <v/>
          </cell>
          <cell r="V447" t="str">
            <v/>
          </cell>
          <cell r="W447" t="str">
            <v/>
          </cell>
          <cell r="X447" t="str">
            <v/>
          </cell>
          <cell r="Y447" t="str">
            <v/>
          </cell>
          <cell r="Z447" t="str">
            <v/>
          </cell>
          <cell r="AA447" t="str">
            <v/>
          </cell>
          <cell r="AB447" t="str">
            <v/>
          </cell>
          <cell r="AC447" t="str">
            <v/>
          </cell>
          <cell r="AD447" t="str">
            <v/>
          </cell>
          <cell r="AE447" t="str">
            <v/>
          </cell>
          <cell r="AF447" t="str">
            <v/>
          </cell>
          <cell r="AG447" t="str">
            <v/>
          </cell>
          <cell r="AH447" t="str">
            <v/>
          </cell>
          <cell r="AI447" t="str">
            <v/>
          </cell>
          <cell r="AJ447" t="str">
            <v/>
          </cell>
          <cell r="AK447" t="str">
            <v/>
          </cell>
        </row>
        <row r="448"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str">
            <v/>
          </cell>
          <cell r="Z448" t="str">
            <v/>
          </cell>
          <cell r="AA448" t="str">
            <v/>
          </cell>
          <cell r="AB448" t="str">
            <v/>
          </cell>
          <cell r="AC448" t="str">
            <v/>
          </cell>
          <cell r="AD448" t="str">
            <v/>
          </cell>
          <cell r="AE448" t="str">
            <v/>
          </cell>
          <cell r="AF448" t="str">
            <v/>
          </cell>
          <cell r="AG448" t="str">
            <v/>
          </cell>
          <cell r="AH448" t="str">
            <v/>
          </cell>
          <cell r="AI448" t="str">
            <v/>
          </cell>
          <cell r="AJ448" t="str">
            <v/>
          </cell>
          <cell r="AK448" t="str">
            <v/>
          </cell>
        </row>
        <row r="449"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str">
            <v/>
          </cell>
          <cell r="Z449" t="str">
            <v/>
          </cell>
          <cell r="AA449" t="str">
            <v/>
          </cell>
          <cell r="AB449" t="str">
            <v/>
          </cell>
          <cell r="AC449" t="str">
            <v/>
          </cell>
          <cell r="AD449" t="str">
            <v/>
          </cell>
          <cell r="AE449" t="str">
            <v/>
          </cell>
          <cell r="AF449" t="str">
            <v/>
          </cell>
          <cell r="AG449" t="str">
            <v/>
          </cell>
          <cell r="AH449" t="str">
            <v/>
          </cell>
          <cell r="AI449" t="str">
            <v/>
          </cell>
          <cell r="AJ449" t="str">
            <v/>
          </cell>
          <cell r="AK449" t="str">
            <v/>
          </cell>
        </row>
        <row r="450"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T450" t="str">
            <v/>
          </cell>
          <cell r="U450" t="str">
            <v/>
          </cell>
          <cell r="V450" t="str">
            <v/>
          </cell>
          <cell r="W450" t="str">
            <v/>
          </cell>
          <cell r="X450" t="str">
            <v/>
          </cell>
          <cell r="Y450" t="str">
            <v/>
          </cell>
          <cell r="Z450" t="str">
            <v/>
          </cell>
          <cell r="AA450" t="str">
            <v/>
          </cell>
          <cell r="AB450" t="str">
            <v/>
          </cell>
          <cell r="AC450" t="str">
            <v/>
          </cell>
          <cell r="AD450" t="str">
            <v/>
          </cell>
          <cell r="AE450" t="str">
            <v/>
          </cell>
          <cell r="AF450" t="str">
            <v/>
          </cell>
          <cell r="AG450" t="str">
            <v/>
          </cell>
          <cell r="AH450" t="str">
            <v/>
          </cell>
          <cell r="AI450" t="str">
            <v/>
          </cell>
          <cell r="AJ450" t="str">
            <v/>
          </cell>
          <cell r="AK450" t="str">
            <v/>
          </cell>
        </row>
        <row r="451">
          <cell r="A451" t="str">
            <v>25Y025</v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>
            <v>1</v>
          </cell>
          <cell r="Q451">
            <v>11</v>
          </cell>
          <cell r="R451">
            <v>6</v>
          </cell>
          <cell r="S451" t="str">
            <v/>
          </cell>
          <cell r="T451" t="str">
            <v/>
          </cell>
          <cell r="U451" t="str">
            <v/>
          </cell>
          <cell r="V451" t="str">
            <v/>
          </cell>
          <cell r="W451" t="str">
            <v/>
          </cell>
          <cell r="X451" t="str">
            <v/>
          </cell>
          <cell r="Y451" t="str">
            <v/>
          </cell>
          <cell r="Z451" t="str">
            <v/>
          </cell>
          <cell r="AA451" t="str">
            <v/>
          </cell>
          <cell r="AB451" t="str">
            <v/>
          </cell>
          <cell r="AC451" t="str">
            <v/>
          </cell>
          <cell r="AD451" t="str">
            <v/>
          </cell>
          <cell r="AE451" t="str">
            <v/>
          </cell>
          <cell r="AF451" t="str">
            <v/>
          </cell>
          <cell r="AG451" t="str">
            <v/>
          </cell>
          <cell r="AH451" t="str">
            <v/>
          </cell>
          <cell r="AI451" t="str">
            <v/>
          </cell>
          <cell r="AJ451" t="str">
            <v/>
          </cell>
          <cell r="AK451" t="str">
            <v/>
          </cell>
        </row>
        <row r="452">
          <cell r="G452" t="str">
            <v/>
          </cell>
          <cell r="H452">
            <v>2</v>
          </cell>
          <cell r="I452">
            <v>1</v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str">
            <v/>
          </cell>
          <cell r="Z452" t="str">
            <v/>
          </cell>
          <cell r="AA452" t="str">
            <v/>
          </cell>
          <cell r="AB452" t="str">
            <v/>
          </cell>
          <cell r="AC452" t="str">
            <v/>
          </cell>
          <cell r="AD452" t="str">
            <v/>
          </cell>
          <cell r="AE452" t="str">
            <v/>
          </cell>
          <cell r="AF452" t="str">
            <v/>
          </cell>
          <cell r="AG452" t="str">
            <v/>
          </cell>
          <cell r="AH452" t="str">
            <v/>
          </cell>
          <cell r="AI452" t="str">
            <v/>
          </cell>
          <cell r="AJ452" t="str">
            <v/>
          </cell>
          <cell r="AK452" t="str">
            <v/>
          </cell>
        </row>
        <row r="453">
          <cell r="G453" t="str">
            <v/>
          </cell>
          <cell r="H453">
            <v>5</v>
          </cell>
          <cell r="I453">
            <v>12</v>
          </cell>
          <cell r="J453">
            <v>5</v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str">
            <v/>
          </cell>
          <cell r="Z453" t="str">
            <v/>
          </cell>
          <cell r="AA453" t="str">
            <v/>
          </cell>
          <cell r="AB453" t="str">
            <v/>
          </cell>
          <cell r="AC453" t="str">
            <v/>
          </cell>
          <cell r="AD453" t="str">
            <v/>
          </cell>
          <cell r="AE453" t="str">
            <v/>
          </cell>
          <cell r="AF453" t="str">
            <v/>
          </cell>
          <cell r="AG453" t="str">
            <v/>
          </cell>
          <cell r="AH453" t="str">
            <v/>
          </cell>
          <cell r="AI453" t="str">
            <v/>
          </cell>
          <cell r="AJ453" t="str">
            <v/>
          </cell>
          <cell r="AK453" t="str">
            <v/>
          </cell>
        </row>
        <row r="454">
          <cell r="G454" t="str">
            <v/>
          </cell>
          <cell r="H454">
            <v>3</v>
          </cell>
          <cell r="I454">
            <v>4</v>
          </cell>
          <cell r="J454">
            <v>2</v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T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 t="str">
            <v/>
          </cell>
          <cell r="Y454" t="str">
            <v/>
          </cell>
          <cell r="Z454" t="str">
            <v/>
          </cell>
          <cell r="AA454" t="str">
            <v/>
          </cell>
          <cell r="AB454" t="str">
            <v/>
          </cell>
          <cell r="AC454" t="str">
            <v/>
          </cell>
          <cell r="AD454" t="str">
            <v/>
          </cell>
          <cell r="AE454" t="str">
            <v/>
          </cell>
          <cell r="AF454" t="str">
            <v/>
          </cell>
          <cell r="AG454" t="str">
            <v/>
          </cell>
          <cell r="AH454" t="str">
            <v/>
          </cell>
          <cell r="AI454" t="str">
            <v/>
          </cell>
          <cell r="AJ454" t="str">
            <v/>
          </cell>
          <cell r="AK454" t="str">
            <v/>
          </cell>
        </row>
        <row r="455"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  <cell r="T455" t="str">
            <v/>
          </cell>
          <cell r="U455" t="str">
            <v/>
          </cell>
          <cell r="V455" t="str">
            <v/>
          </cell>
          <cell r="W455" t="str">
            <v/>
          </cell>
          <cell r="X455" t="str">
            <v/>
          </cell>
          <cell r="Y455" t="str">
            <v/>
          </cell>
          <cell r="Z455" t="str">
            <v/>
          </cell>
          <cell r="AA455" t="str">
            <v/>
          </cell>
          <cell r="AB455" t="str">
            <v/>
          </cell>
          <cell r="AC455" t="str">
            <v/>
          </cell>
          <cell r="AD455" t="str">
            <v/>
          </cell>
          <cell r="AE455" t="str">
            <v/>
          </cell>
          <cell r="AF455" t="str">
            <v/>
          </cell>
          <cell r="AG455" t="str">
            <v/>
          </cell>
          <cell r="AH455" t="str">
            <v/>
          </cell>
          <cell r="AI455" t="str">
            <v/>
          </cell>
          <cell r="AJ455" t="str">
            <v/>
          </cell>
          <cell r="AK455" t="str">
            <v/>
          </cell>
        </row>
        <row r="456">
          <cell r="G456" t="str">
            <v/>
          </cell>
          <cell r="H456" t="str">
            <v/>
          </cell>
          <cell r="I456" t="str">
            <v/>
          </cell>
          <cell r="J456">
            <v>2</v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  <cell r="T456" t="str">
            <v/>
          </cell>
          <cell r="U456" t="str">
            <v/>
          </cell>
          <cell r="V456" t="str">
            <v/>
          </cell>
          <cell r="W456" t="str">
            <v/>
          </cell>
          <cell r="X456" t="str">
            <v/>
          </cell>
          <cell r="Y456" t="str">
            <v/>
          </cell>
          <cell r="Z456" t="str">
            <v/>
          </cell>
          <cell r="AA456" t="str">
            <v/>
          </cell>
          <cell r="AB456" t="str">
            <v/>
          </cell>
          <cell r="AC456" t="str">
            <v/>
          </cell>
          <cell r="AD456" t="str">
            <v/>
          </cell>
          <cell r="AE456" t="str">
            <v/>
          </cell>
          <cell r="AF456" t="str">
            <v/>
          </cell>
          <cell r="AG456" t="str">
            <v/>
          </cell>
          <cell r="AH456" t="str">
            <v/>
          </cell>
          <cell r="AI456" t="str">
            <v/>
          </cell>
          <cell r="AJ456" t="str">
            <v/>
          </cell>
          <cell r="AK456" t="str">
            <v/>
          </cell>
        </row>
        <row r="457">
          <cell r="A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  <cell r="T457" t="str">
            <v/>
          </cell>
          <cell r="U457" t="str">
            <v/>
          </cell>
          <cell r="V457" t="str">
            <v/>
          </cell>
          <cell r="W457" t="str">
            <v/>
          </cell>
          <cell r="X457" t="str">
            <v/>
          </cell>
          <cell r="Y457" t="str">
            <v/>
          </cell>
          <cell r="Z457" t="str">
            <v/>
          </cell>
          <cell r="AA457" t="str">
            <v/>
          </cell>
          <cell r="AB457" t="str">
            <v/>
          </cell>
          <cell r="AC457" t="str">
            <v/>
          </cell>
          <cell r="AD457" t="str">
            <v/>
          </cell>
          <cell r="AE457" t="str">
            <v/>
          </cell>
          <cell r="AF457" t="str">
            <v/>
          </cell>
          <cell r="AG457" t="str">
            <v/>
          </cell>
          <cell r="AH457" t="str">
            <v/>
          </cell>
          <cell r="AI457" t="str">
            <v/>
          </cell>
          <cell r="AJ457" t="str">
            <v/>
          </cell>
          <cell r="AK457" t="str">
            <v/>
          </cell>
        </row>
        <row r="458"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  <cell r="T458" t="str">
            <v/>
          </cell>
          <cell r="U458" t="str">
            <v/>
          </cell>
          <cell r="V458" t="str">
            <v/>
          </cell>
          <cell r="W458" t="str">
            <v/>
          </cell>
          <cell r="X458" t="str">
            <v/>
          </cell>
          <cell r="Y458" t="str">
            <v/>
          </cell>
          <cell r="Z458" t="str">
            <v/>
          </cell>
          <cell r="AA458" t="str">
            <v/>
          </cell>
          <cell r="AB458" t="str">
            <v/>
          </cell>
          <cell r="AC458" t="str">
            <v/>
          </cell>
          <cell r="AD458" t="str">
            <v/>
          </cell>
          <cell r="AE458" t="str">
            <v/>
          </cell>
          <cell r="AF458" t="str">
            <v/>
          </cell>
          <cell r="AG458" t="str">
            <v/>
          </cell>
          <cell r="AH458" t="str">
            <v/>
          </cell>
          <cell r="AI458" t="str">
            <v/>
          </cell>
          <cell r="AJ458" t="str">
            <v/>
          </cell>
          <cell r="AK458" t="str">
            <v/>
          </cell>
        </row>
        <row r="459"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  <cell r="T459" t="str">
            <v/>
          </cell>
          <cell r="U459" t="str">
            <v/>
          </cell>
          <cell r="V459" t="str">
            <v/>
          </cell>
          <cell r="W459" t="str">
            <v/>
          </cell>
          <cell r="X459" t="str">
            <v/>
          </cell>
          <cell r="Y459" t="str">
            <v/>
          </cell>
          <cell r="Z459" t="str">
            <v/>
          </cell>
          <cell r="AA459" t="str">
            <v/>
          </cell>
          <cell r="AB459" t="str">
            <v/>
          </cell>
          <cell r="AC459" t="str">
            <v/>
          </cell>
          <cell r="AD459" t="str">
            <v/>
          </cell>
          <cell r="AE459" t="str">
            <v/>
          </cell>
          <cell r="AF459" t="str">
            <v/>
          </cell>
          <cell r="AG459" t="str">
            <v/>
          </cell>
          <cell r="AH459" t="str">
            <v/>
          </cell>
          <cell r="AI459" t="str">
            <v/>
          </cell>
          <cell r="AJ459" t="str">
            <v/>
          </cell>
          <cell r="AK459" t="str">
            <v/>
          </cell>
        </row>
        <row r="460"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  <cell r="T460" t="str">
            <v/>
          </cell>
          <cell r="U460" t="str">
            <v/>
          </cell>
          <cell r="V460" t="str">
            <v/>
          </cell>
          <cell r="W460" t="str">
            <v/>
          </cell>
          <cell r="X460" t="str">
            <v/>
          </cell>
          <cell r="Y460" t="str">
            <v/>
          </cell>
          <cell r="Z460" t="str">
            <v/>
          </cell>
          <cell r="AA460" t="str">
            <v/>
          </cell>
          <cell r="AB460" t="str">
            <v/>
          </cell>
          <cell r="AC460" t="str">
            <v/>
          </cell>
          <cell r="AD460" t="str">
            <v/>
          </cell>
          <cell r="AE460" t="str">
            <v/>
          </cell>
          <cell r="AF460" t="str">
            <v/>
          </cell>
          <cell r="AG460" t="str">
            <v/>
          </cell>
          <cell r="AH460" t="str">
            <v/>
          </cell>
          <cell r="AI460" t="str">
            <v/>
          </cell>
          <cell r="AJ460" t="str">
            <v/>
          </cell>
          <cell r="AK460" t="str">
            <v/>
          </cell>
        </row>
        <row r="461"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  <cell r="T461" t="str">
            <v/>
          </cell>
          <cell r="U461" t="str">
            <v/>
          </cell>
          <cell r="V461" t="str">
            <v/>
          </cell>
          <cell r="W461" t="str">
            <v/>
          </cell>
          <cell r="X461" t="str">
            <v/>
          </cell>
          <cell r="Y461" t="str">
            <v/>
          </cell>
          <cell r="Z461" t="str">
            <v/>
          </cell>
          <cell r="AA461" t="str">
            <v/>
          </cell>
          <cell r="AB461" t="str">
            <v/>
          </cell>
          <cell r="AC461" t="str">
            <v/>
          </cell>
          <cell r="AD461" t="str">
            <v/>
          </cell>
          <cell r="AE461" t="str">
            <v/>
          </cell>
          <cell r="AF461" t="str">
            <v/>
          </cell>
          <cell r="AG461" t="str">
            <v/>
          </cell>
          <cell r="AH461" t="str">
            <v/>
          </cell>
          <cell r="AI461" t="str">
            <v/>
          </cell>
          <cell r="AJ461" t="str">
            <v/>
          </cell>
          <cell r="AK461" t="str">
            <v/>
          </cell>
        </row>
        <row r="462"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  <cell r="T462" t="str">
            <v/>
          </cell>
          <cell r="U462" t="str">
            <v/>
          </cell>
          <cell r="V462" t="str">
            <v/>
          </cell>
          <cell r="W462" t="str">
            <v/>
          </cell>
          <cell r="X462" t="str">
            <v/>
          </cell>
          <cell r="Y462" t="str">
            <v/>
          </cell>
          <cell r="Z462" t="str">
            <v/>
          </cell>
          <cell r="AA462" t="str">
            <v/>
          </cell>
          <cell r="AB462" t="str">
            <v/>
          </cell>
          <cell r="AC462" t="str">
            <v/>
          </cell>
          <cell r="AD462" t="str">
            <v/>
          </cell>
          <cell r="AE462" t="str">
            <v/>
          </cell>
          <cell r="AF462" t="str">
            <v/>
          </cell>
          <cell r="AG462" t="str">
            <v/>
          </cell>
          <cell r="AH462" t="str">
            <v/>
          </cell>
          <cell r="AI462" t="str">
            <v/>
          </cell>
          <cell r="AJ462" t="str">
            <v/>
          </cell>
          <cell r="AK462" t="str">
            <v/>
          </cell>
        </row>
        <row r="463">
          <cell r="A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  <cell r="T463" t="str">
            <v/>
          </cell>
          <cell r="U463" t="str">
            <v/>
          </cell>
          <cell r="V463" t="str">
            <v/>
          </cell>
          <cell r="W463" t="str">
            <v/>
          </cell>
          <cell r="X463" t="str">
            <v/>
          </cell>
          <cell r="Y463" t="str">
            <v/>
          </cell>
          <cell r="Z463" t="str">
            <v/>
          </cell>
          <cell r="AA463" t="str">
            <v/>
          </cell>
          <cell r="AB463" t="str">
            <v/>
          </cell>
          <cell r="AC463" t="str">
            <v/>
          </cell>
          <cell r="AD463" t="str">
            <v/>
          </cell>
          <cell r="AE463" t="str">
            <v/>
          </cell>
          <cell r="AF463" t="str">
            <v/>
          </cell>
          <cell r="AG463" t="str">
            <v/>
          </cell>
          <cell r="AH463" t="str">
            <v/>
          </cell>
          <cell r="AI463" t="str">
            <v/>
          </cell>
          <cell r="AJ463" t="str">
            <v/>
          </cell>
          <cell r="AK463" t="str">
            <v/>
          </cell>
        </row>
        <row r="464"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  <cell r="T464" t="str">
            <v/>
          </cell>
          <cell r="U464" t="str">
            <v/>
          </cell>
          <cell r="V464" t="str">
            <v/>
          </cell>
          <cell r="W464" t="str">
            <v/>
          </cell>
          <cell r="X464" t="str">
            <v/>
          </cell>
          <cell r="Y464" t="str">
            <v/>
          </cell>
          <cell r="Z464" t="str">
            <v/>
          </cell>
          <cell r="AA464" t="str">
            <v/>
          </cell>
          <cell r="AB464" t="str">
            <v/>
          </cell>
          <cell r="AC464" t="str">
            <v/>
          </cell>
          <cell r="AD464" t="str">
            <v/>
          </cell>
          <cell r="AE464" t="str">
            <v/>
          </cell>
          <cell r="AF464" t="str">
            <v/>
          </cell>
          <cell r="AG464" t="str">
            <v/>
          </cell>
          <cell r="AH464" t="str">
            <v/>
          </cell>
          <cell r="AI464" t="str">
            <v/>
          </cell>
          <cell r="AJ464" t="str">
            <v/>
          </cell>
          <cell r="AK464" t="str">
            <v/>
          </cell>
        </row>
        <row r="465"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  <cell r="T465" t="str">
            <v/>
          </cell>
          <cell r="U465" t="str">
            <v/>
          </cell>
          <cell r="V465" t="str">
            <v/>
          </cell>
          <cell r="W465" t="str">
            <v/>
          </cell>
          <cell r="X465" t="str">
            <v/>
          </cell>
          <cell r="Y465" t="str">
            <v/>
          </cell>
          <cell r="Z465" t="str">
            <v/>
          </cell>
          <cell r="AA465" t="str">
            <v/>
          </cell>
          <cell r="AB465" t="str">
            <v/>
          </cell>
          <cell r="AC465" t="str">
            <v/>
          </cell>
          <cell r="AD465" t="str">
            <v/>
          </cell>
          <cell r="AE465" t="str">
            <v/>
          </cell>
          <cell r="AF465" t="str">
            <v/>
          </cell>
          <cell r="AG465" t="str">
            <v/>
          </cell>
          <cell r="AH465" t="str">
            <v/>
          </cell>
          <cell r="AI465" t="str">
            <v/>
          </cell>
          <cell r="AJ465" t="str">
            <v/>
          </cell>
          <cell r="AK465" t="str">
            <v/>
          </cell>
        </row>
        <row r="466"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  <cell r="T466" t="str">
            <v/>
          </cell>
          <cell r="U466" t="str">
            <v/>
          </cell>
          <cell r="V466" t="str">
            <v/>
          </cell>
          <cell r="W466" t="str">
            <v/>
          </cell>
          <cell r="X466" t="str">
            <v/>
          </cell>
          <cell r="Y466" t="str">
            <v/>
          </cell>
          <cell r="Z466" t="str">
            <v/>
          </cell>
          <cell r="AA466" t="str">
            <v/>
          </cell>
          <cell r="AB466" t="str">
            <v/>
          </cell>
          <cell r="AC466" t="str">
            <v/>
          </cell>
          <cell r="AD466" t="str">
            <v/>
          </cell>
          <cell r="AE466" t="str">
            <v/>
          </cell>
          <cell r="AF466" t="str">
            <v/>
          </cell>
          <cell r="AG466" t="str">
            <v/>
          </cell>
          <cell r="AH466" t="str">
            <v/>
          </cell>
          <cell r="AI466" t="str">
            <v/>
          </cell>
          <cell r="AJ466" t="str">
            <v/>
          </cell>
          <cell r="AK466" t="str">
            <v/>
          </cell>
        </row>
        <row r="467"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  <cell r="T467" t="str">
            <v/>
          </cell>
          <cell r="U467" t="str">
            <v/>
          </cell>
          <cell r="V467" t="str">
            <v/>
          </cell>
          <cell r="W467" t="str">
            <v/>
          </cell>
          <cell r="X467" t="str">
            <v/>
          </cell>
          <cell r="Y467" t="str">
            <v/>
          </cell>
          <cell r="Z467" t="str">
            <v/>
          </cell>
          <cell r="AA467" t="str">
            <v/>
          </cell>
          <cell r="AB467" t="str">
            <v/>
          </cell>
          <cell r="AC467" t="str">
            <v/>
          </cell>
          <cell r="AD467" t="str">
            <v/>
          </cell>
          <cell r="AE467" t="str">
            <v/>
          </cell>
          <cell r="AF467" t="str">
            <v/>
          </cell>
          <cell r="AG467" t="str">
            <v/>
          </cell>
          <cell r="AH467" t="str">
            <v/>
          </cell>
          <cell r="AI467" t="str">
            <v/>
          </cell>
          <cell r="AJ467" t="str">
            <v/>
          </cell>
          <cell r="AK467" t="str">
            <v/>
          </cell>
        </row>
        <row r="468"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  <cell r="T468" t="str">
            <v/>
          </cell>
          <cell r="U468" t="str">
            <v/>
          </cell>
          <cell r="V468" t="str">
            <v/>
          </cell>
          <cell r="W468" t="str">
            <v/>
          </cell>
          <cell r="X468" t="str">
            <v/>
          </cell>
          <cell r="Y468" t="str">
            <v/>
          </cell>
          <cell r="Z468" t="str">
            <v/>
          </cell>
          <cell r="AA468" t="str">
            <v/>
          </cell>
          <cell r="AB468" t="str">
            <v/>
          </cell>
          <cell r="AC468" t="str">
            <v/>
          </cell>
          <cell r="AD468" t="str">
            <v/>
          </cell>
          <cell r="AE468" t="str">
            <v/>
          </cell>
          <cell r="AF468" t="str">
            <v/>
          </cell>
          <cell r="AG468" t="str">
            <v/>
          </cell>
          <cell r="AH468" t="str">
            <v/>
          </cell>
          <cell r="AI468" t="str">
            <v/>
          </cell>
          <cell r="AJ468" t="str">
            <v/>
          </cell>
          <cell r="AK468" t="str">
            <v/>
          </cell>
        </row>
        <row r="469">
          <cell r="A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  <cell r="T469" t="str">
            <v/>
          </cell>
          <cell r="U469" t="str">
            <v/>
          </cell>
          <cell r="V469" t="str">
            <v/>
          </cell>
          <cell r="W469" t="str">
            <v/>
          </cell>
          <cell r="X469" t="str">
            <v/>
          </cell>
          <cell r="Y469" t="str">
            <v/>
          </cell>
          <cell r="Z469" t="str">
            <v/>
          </cell>
          <cell r="AA469" t="str">
            <v/>
          </cell>
          <cell r="AB469" t="str">
            <v/>
          </cell>
          <cell r="AC469" t="str">
            <v/>
          </cell>
          <cell r="AD469" t="str">
            <v/>
          </cell>
          <cell r="AE469" t="str">
            <v/>
          </cell>
          <cell r="AF469" t="str">
            <v/>
          </cell>
          <cell r="AG469" t="str">
            <v/>
          </cell>
          <cell r="AH469" t="str">
            <v/>
          </cell>
          <cell r="AI469" t="str">
            <v/>
          </cell>
          <cell r="AJ469" t="str">
            <v/>
          </cell>
          <cell r="AK469" t="str">
            <v/>
          </cell>
        </row>
        <row r="470"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  <cell r="T470" t="str">
            <v/>
          </cell>
          <cell r="U470" t="str">
            <v/>
          </cell>
          <cell r="V470" t="str">
            <v/>
          </cell>
          <cell r="W470" t="str">
            <v/>
          </cell>
          <cell r="X470" t="str">
            <v/>
          </cell>
          <cell r="Y470" t="str">
            <v/>
          </cell>
          <cell r="Z470" t="str">
            <v/>
          </cell>
          <cell r="AA470" t="str">
            <v/>
          </cell>
          <cell r="AB470" t="str">
            <v/>
          </cell>
          <cell r="AC470" t="str">
            <v/>
          </cell>
          <cell r="AD470" t="str">
            <v/>
          </cell>
          <cell r="AE470" t="str">
            <v/>
          </cell>
          <cell r="AF470" t="str">
            <v/>
          </cell>
          <cell r="AG470" t="str">
            <v/>
          </cell>
          <cell r="AH470" t="str">
            <v/>
          </cell>
          <cell r="AI470" t="str">
            <v/>
          </cell>
          <cell r="AJ470" t="str">
            <v/>
          </cell>
          <cell r="AK470" t="str">
            <v/>
          </cell>
        </row>
        <row r="471"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  <cell r="T471" t="str">
            <v/>
          </cell>
          <cell r="U471" t="str">
            <v/>
          </cell>
          <cell r="V471" t="str">
            <v/>
          </cell>
          <cell r="W471" t="str">
            <v/>
          </cell>
          <cell r="X471" t="str">
            <v/>
          </cell>
          <cell r="Y471" t="str">
            <v/>
          </cell>
          <cell r="Z471" t="str">
            <v/>
          </cell>
          <cell r="AA471" t="str">
            <v/>
          </cell>
          <cell r="AB471" t="str">
            <v/>
          </cell>
          <cell r="AC471" t="str">
            <v/>
          </cell>
          <cell r="AD471" t="str">
            <v/>
          </cell>
          <cell r="AE471" t="str">
            <v/>
          </cell>
          <cell r="AF471" t="str">
            <v/>
          </cell>
          <cell r="AG471" t="str">
            <v/>
          </cell>
          <cell r="AH471" t="str">
            <v/>
          </cell>
          <cell r="AI471" t="str">
            <v/>
          </cell>
          <cell r="AJ471" t="str">
            <v/>
          </cell>
          <cell r="AK471" t="str">
            <v/>
          </cell>
        </row>
        <row r="472"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  <cell r="T472" t="str">
            <v/>
          </cell>
          <cell r="U472" t="str">
            <v/>
          </cell>
          <cell r="V472" t="str">
            <v/>
          </cell>
          <cell r="W472" t="str">
            <v/>
          </cell>
          <cell r="X472" t="str">
            <v/>
          </cell>
          <cell r="Y472" t="str">
            <v/>
          </cell>
          <cell r="Z472" t="str">
            <v/>
          </cell>
          <cell r="AA472" t="str">
            <v/>
          </cell>
          <cell r="AB472" t="str">
            <v/>
          </cell>
          <cell r="AC472" t="str">
            <v/>
          </cell>
          <cell r="AD472" t="str">
            <v/>
          </cell>
          <cell r="AE472" t="str">
            <v/>
          </cell>
          <cell r="AF472" t="str">
            <v/>
          </cell>
          <cell r="AG472" t="str">
            <v/>
          </cell>
          <cell r="AH472" t="str">
            <v/>
          </cell>
          <cell r="AI472" t="str">
            <v/>
          </cell>
          <cell r="AJ472" t="str">
            <v/>
          </cell>
          <cell r="AK472" t="str">
            <v/>
          </cell>
        </row>
        <row r="473"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  <cell r="T473" t="str">
            <v/>
          </cell>
          <cell r="U473" t="str">
            <v/>
          </cell>
          <cell r="V473" t="str">
            <v/>
          </cell>
          <cell r="W473" t="str">
            <v/>
          </cell>
          <cell r="X473" t="str">
            <v/>
          </cell>
          <cell r="Y473" t="str">
            <v/>
          </cell>
          <cell r="Z473" t="str">
            <v/>
          </cell>
          <cell r="AA473" t="str">
            <v/>
          </cell>
          <cell r="AB473" t="str">
            <v/>
          </cell>
          <cell r="AC473" t="str">
            <v/>
          </cell>
          <cell r="AD473" t="str">
            <v/>
          </cell>
          <cell r="AE473" t="str">
            <v/>
          </cell>
          <cell r="AF473" t="str">
            <v/>
          </cell>
          <cell r="AG473" t="str">
            <v/>
          </cell>
          <cell r="AH473" t="str">
            <v/>
          </cell>
          <cell r="AI473" t="str">
            <v/>
          </cell>
          <cell r="AJ473" t="str">
            <v/>
          </cell>
          <cell r="AK473" t="str">
            <v/>
          </cell>
        </row>
        <row r="474"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  <cell r="T474" t="str">
            <v/>
          </cell>
          <cell r="U474" t="str">
            <v/>
          </cell>
          <cell r="V474" t="str">
            <v/>
          </cell>
          <cell r="W474" t="str">
            <v/>
          </cell>
          <cell r="X474" t="str">
            <v/>
          </cell>
          <cell r="Y474" t="str">
            <v/>
          </cell>
          <cell r="Z474" t="str">
            <v/>
          </cell>
          <cell r="AA474" t="str">
            <v/>
          </cell>
          <cell r="AB474" t="str">
            <v/>
          </cell>
          <cell r="AC474" t="str">
            <v/>
          </cell>
          <cell r="AD474" t="str">
            <v/>
          </cell>
          <cell r="AE474" t="str">
            <v/>
          </cell>
          <cell r="AF474" t="str">
            <v/>
          </cell>
          <cell r="AG474" t="str">
            <v/>
          </cell>
          <cell r="AH474" t="str">
            <v/>
          </cell>
          <cell r="AI474" t="str">
            <v/>
          </cell>
          <cell r="AJ474" t="str">
            <v/>
          </cell>
          <cell r="AK474" t="str">
            <v/>
          </cell>
        </row>
        <row r="475">
          <cell r="A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  <cell r="T475" t="str">
            <v/>
          </cell>
          <cell r="U475" t="str">
            <v/>
          </cell>
          <cell r="V475" t="str">
            <v/>
          </cell>
          <cell r="W475" t="str">
            <v/>
          </cell>
          <cell r="X475" t="str">
            <v/>
          </cell>
          <cell r="Y475" t="str">
            <v/>
          </cell>
          <cell r="Z475" t="str">
            <v/>
          </cell>
          <cell r="AA475" t="str">
            <v/>
          </cell>
          <cell r="AB475" t="str">
            <v/>
          </cell>
          <cell r="AC475" t="str">
            <v/>
          </cell>
          <cell r="AD475" t="str">
            <v/>
          </cell>
          <cell r="AE475" t="str">
            <v/>
          </cell>
          <cell r="AF475" t="str">
            <v/>
          </cell>
          <cell r="AG475" t="str">
            <v/>
          </cell>
          <cell r="AH475" t="str">
            <v/>
          </cell>
          <cell r="AI475" t="str">
            <v/>
          </cell>
          <cell r="AJ475" t="str">
            <v/>
          </cell>
          <cell r="AK475" t="str">
            <v/>
          </cell>
        </row>
        <row r="476"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str">
            <v/>
          </cell>
          <cell r="Z476" t="str">
            <v/>
          </cell>
          <cell r="AA476" t="str">
            <v/>
          </cell>
          <cell r="AB476" t="str">
            <v/>
          </cell>
          <cell r="AC476" t="str">
            <v/>
          </cell>
          <cell r="AD476" t="str">
            <v/>
          </cell>
          <cell r="AE476" t="str">
            <v/>
          </cell>
          <cell r="AF476" t="str">
            <v/>
          </cell>
          <cell r="AG476" t="str">
            <v/>
          </cell>
          <cell r="AH476" t="str">
            <v/>
          </cell>
          <cell r="AI476" t="str">
            <v/>
          </cell>
          <cell r="AJ476" t="str">
            <v/>
          </cell>
          <cell r="AK476" t="str">
            <v/>
          </cell>
        </row>
        <row r="477"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  <cell r="T477" t="str">
            <v/>
          </cell>
          <cell r="U477" t="str">
            <v/>
          </cell>
          <cell r="V477" t="str">
            <v/>
          </cell>
          <cell r="W477" t="str">
            <v/>
          </cell>
          <cell r="X477" t="str">
            <v/>
          </cell>
          <cell r="Y477" t="str">
            <v/>
          </cell>
          <cell r="Z477" t="str">
            <v/>
          </cell>
          <cell r="AA477" t="str">
            <v/>
          </cell>
          <cell r="AB477" t="str">
            <v/>
          </cell>
          <cell r="AC477" t="str">
            <v/>
          </cell>
          <cell r="AD477" t="str">
            <v/>
          </cell>
          <cell r="AE477" t="str">
            <v/>
          </cell>
          <cell r="AF477" t="str">
            <v/>
          </cell>
          <cell r="AG477" t="str">
            <v/>
          </cell>
          <cell r="AH477" t="str">
            <v/>
          </cell>
          <cell r="AI477" t="str">
            <v/>
          </cell>
          <cell r="AJ477" t="str">
            <v/>
          </cell>
          <cell r="AK477" t="str">
            <v/>
          </cell>
        </row>
        <row r="478"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  <cell r="T478" t="str">
            <v/>
          </cell>
          <cell r="U478" t="str">
            <v/>
          </cell>
          <cell r="V478" t="str">
            <v/>
          </cell>
          <cell r="W478" t="str">
            <v/>
          </cell>
          <cell r="X478" t="str">
            <v/>
          </cell>
          <cell r="Y478" t="str">
            <v/>
          </cell>
          <cell r="Z478" t="str">
            <v/>
          </cell>
          <cell r="AA478" t="str">
            <v/>
          </cell>
          <cell r="AB478" t="str">
            <v/>
          </cell>
          <cell r="AC478" t="str">
            <v/>
          </cell>
          <cell r="AD478" t="str">
            <v/>
          </cell>
          <cell r="AE478" t="str">
            <v/>
          </cell>
          <cell r="AF478" t="str">
            <v/>
          </cell>
          <cell r="AG478" t="str">
            <v/>
          </cell>
          <cell r="AH478" t="str">
            <v/>
          </cell>
          <cell r="AI478" t="str">
            <v/>
          </cell>
          <cell r="AJ478" t="str">
            <v/>
          </cell>
          <cell r="AK478" t="str">
            <v/>
          </cell>
        </row>
        <row r="479"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  <cell r="T479" t="str">
            <v/>
          </cell>
          <cell r="U479" t="str">
            <v/>
          </cell>
          <cell r="V479" t="str">
            <v/>
          </cell>
          <cell r="W479" t="str">
            <v/>
          </cell>
          <cell r="X479" t="str">
            <v/>
          </cell>
          <cell r="Y479" t="str">
            <v/>
          </cell>
          <cell r="Z479" t="str">
            <v/>
          </cell>
          <cell r="AA479" t="str">
            <v/>
          </cell>
          <cell r="AB479" t="str">
            <v/>
          </cell>
          <cell r="AC479" t="str">
            <v/>
          </cell>
          <cell r="AD479" t="str">
            <v/>
          </cell>
          <cell r="AE479" t="str">
            <v/>
          </cell>
          <cell r="AF479" t="str">
            <v/>
          </cell>
          <cell r="AG479" t="str">
            <v/>
          </cell>
          <cell r="AH479" t="str">
            <v/>
          </cell>
          <cell r="AI479" t="str">
            <v/>
          </cell>
          <cell r="AJ479" t="str">
            <v/>
          </cell>
          <cell r="AK479" t="str">
            <v/>
          </cell>
        </row>
        <row r="480"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  <cell r="T480" t="str">
            <v/>
          </cell>
          <cell r="U480" t="str">
            <v/>
          </cell>
          <cell r="V480" t="str">
            <v/>
          </cell>
          <cell r="W480" t="str">
            <v/>
          </cell>
          <cell r="X480" t="str">
            <v/>
          </cell>
          <cell r="Y480" t="str">
            <v/>
          </cell>
          <cell r="Z480" t="str">
            <v/>
          </cell>
          <cell r="AA480" t="str">
            <v/>
          </cell>
          <cell r="AB480" t="str">
            <v/>
          </cell>
          <cell r="AC480" t="str">
            <v/>
          </cell>
          <cell r="AD480" t="str">
            <v/>
          </cell>
          <cell r="AE480" t="str">
            <v/>
          </cell>
          <cell r="AF480" t="str">
            <v/>
          </cell>
          <cell r="AG480" t="str">
            <v/>
          </cell>
          <cell r="AH480" t="str">
            <v/>
          </cell>
          <cell r="AI480" t="str">
            <v/>
          </cell>
          <cell r="AJ480" t="str">
            <v/>
          </cell>
          <cell r="AK480" t="str">
            <v/>
          </cell>
        </row>
        <row r="481">
          <cell r="A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  <cell r="T481" t="str">
            <v/>
          </cell>
          <cell r="U481" t="str">
            <v/>
          </cell>
          <cell r="V481" t="str">
            <v/>
          </cell>
          <cell r="W481" t="str">
            <v/>
          </cell>
          <cell r="X481" t="str">
            <v/>
          </cell>
          <cell r="Y481" t="str">
            <v/>
          </cell>
          <cell r="Z481" t="str">
            <v/>
          </cell>
          <cell r="AA481" t="str">
            <v/>
          </cell>
          <cell r="AB481" t="str">
            <v/>
          </cell>
          <cell r="AC481" t="str">
            <v/>
          </cell>
          <cell r="AD481" t="str">
            <v/>
          </cell>
          <cell r="AE481" t="str">
            <v/>
          </cell>
          <cell r="AF481" t="str">
            <v/>
          </cell>
          <cell r="AG481" t="str">
            <v/>
          </cell>
          <cell r="AH481" t="str">
            <v/>
          </cell>
          <cell r="AI481" t="str">
            <v/>
          </cell>
          <cell r="AJ481" t="str">
            <v/>
          </cell>
          <cell r="AK481" t="str">
            <v/>
          </cell>
        </row>
        <row r="482"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  <cell r="T482" t="str">
            <v/>
          </cell>
          <cell r="U482" t="str">
            <v/>
          </cell>
          <cell r="V482" t="str">
            <v/>
          </cell>
          <cell r="W482" t="str">
            <v/>
          </cell>
          <cell r="X482" t="str">
            <v/>
          </cell>
          <cell r="Y482" t="str">
            <v/>
          </cell>
          <cell r="Z482" t="str">
            <v/>
          </cell>
          <cell r="AA482" t="str">
            <v/>
          </cell>
          <cell r="AB482" t="str">
            <v/>
          </cell>
          <cell r="AC482" t="str">
            <v/>
          </cell>
          <cell r="AD482" t="str">
            <v/>
          </cell>
          <cell r="AE482" t="str">
            <v/>
          </cell>
          <cell r="AF482" t="str">
            <v/>
          </cell>
          <cell r="AG482" t="str">
            <v/>
          </cell>
          <cell r="AH482" t="str">
            <v/>
          </cell>
          <cell r="AI482" t="str">
            <v/>
          </cell>
          <cell r="AJ482" t="str">
            <v/>
          </cell>
          <cell r="AK482" t="str">
            <v/>
          </cell>
        </row>
        <row r="483"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  <cell r="T483" t="str">
            <v/>
          </cell>
          <cell r="U483" t="str">
            <v/>
          </cell>
          <cell r="V483" t="str">
            <v/>
          </cell>
          <cell r="W483" t="str">
            <v/>
          </cell>
          <cell r="X483" t="str">
            <v/>
          </cell>
          <cell r="Y483" t="str">
            <v/>
          </cell>
          <cell r="Z483" t="str">
            <v/>
          </cell>
          <cell r="AA483" t="str">
            <v/>
          </cell>
          <cell r="AB483" t="str">
            <v/>
          </cell>
          <cell r="AC483" t="str">
            <v/>
          </cell>
          <cell r="AD483" t="str">
            <v/>
          </cell>
          <cell r="AE483" t="str">
            <v/>
          </cell>
          <cell r="AF483" t="str">
            <v/>
          </cell>
          <cell r="AG483" t="str">
            <v/>
          </cell>
          <cell r="AH483" t="str">
            <v/>
          </cell>
          <cell r="AI483" t="str">
            <v/>
          </cell>
          <cell r="AJ483" t="str">
            <v/>
          </cell>
          <cell r="AK483" t="str">
            <v/>
          </cell>
        </row>
        <row r="484"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  <cell r="T484" t="str">
            <v/>
          </cell>
          <cell r="U484" t="str">
            <v/>
          </cell>
          <cell r="V484" t="str">
            <v/>
          </cell>
          <cell r="W484" t="str">
            <v/>
          </cell>
          <cell r="X484" t="str">
            <v/>
          </cell>
          <cell r="Y484" t="str">
            <v/>
          </cell>
          <cell r="Z484" t="str">
            <v/>
          </cell>
          <cell r="AA484" t="str">
            <v/>
          </cell>
          <cell r="AB484" t="str">
            <v/>
          </cell>
          <cell r="AC484" t="str">
            <v/>
          </cell>
          <cell r="AD484" t="str">
            <v/>
          </cell>
          <cell r="AE484" t="str">
            <v/>
          </cell>
          <cell r="AF484" t="str">
            <v/>
          </cell>
          <cell r="AG484" t="str">
            <v/>
          </cell>
          <cell r="AH484" t="str">
            <v/>
          </cell>
          <cell r="AI484" t="str">
            <v/>
          </cell>
          <cell r="AJ484" t="str">
            <v/>
          </cell>
          <cell r="AK484" t="str">
            <v/>
          </cell>
        </row>
        <row r="485"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  <cell r="T485" t="str">
            <v/>
          </cell>
          <cell r="U485" t="str">
            <v/>
          </cell>
          <cell r="V485" t="str">
            <v/>
          </cell>
          <cell r="W485" t="str">
            <v/>
          </cell>
          <cell r="X485" t="str">
            <v/>
          </cell>
          <cell r="Y485" t="str">
            <v/>
          </cell>
          <cell r="Z485" t="str">
            <v/>
          </cell>
          <cell r="AA485" t="str">
            <v/>
          </cell>
          <cell r="AB485" t="str">
            <v/>
          </cell>
          <cell r="AC485" t="str">
            <v/>
          </cell>
          <cell r="AD485" t="str">
            <v/>
          </cell>
          <cell r="AE485" t="str">
            <v/>
          </cell>
          <cell r="AF485" t="str">
            <v/>
          </cell>
          <cell r="AG485" t="str">
            <v/>
          </cell>
          <cell r="AH485" t="str">
            <v/>
          </cell>
          <cell r="AI485" t="str">
            <v/>
          </cell>
          <cell r="AJ485" t="str">
            <v/>
          </cell>
          <cell r="AK485" t="str">
            <v/>
          </cell>
        </row>
        <row r="486"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  <cell r="T486" t="str">
            <v/>
          </cell>
          <cell r="U486" t="str">
            <v/>
          </cell>
          <cell r="V486" t="str">
            <v/>
          </cell>
          <cell r="W486" t="str">
            <v/>
          </cell>
          <cell r="X486" t="str">
            <v/>
          </cell>
          <cell r="Y486" t="str">
            <v/>
          </cell>
          <cell r="Z486" t="str">
            <v/>
          </cell>
          <cell r="AA486" t="str">
            <v/>
          </cell>
          <cell r="AB486" t="str">
            <v/>
          </cell>
          <cell r="AC486" t="str">
            <v/>
          </cell>
          <cell r="AD486" t="str">
            <v/>
          </cell>
          <cell r="AE486" t="str">
            <v/>
          </cell>
          <cell r="AF486" t="str">
            <v/>
          </cell>
          <cell r="AG486" t="str">
            <v/>
          </cell>
          <cell r="AH486" t="str">
            <v/>
          </cell>
          <cell r="AI486" t="str">
            <v/>
          </cell>
          <cell r="AJ486" t="str">
            <v/>
          </cell>
          <cell r="AK486" t="str">
            <v/>
          </cell>
        </row>
        <row r="487">
          <cell r="A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  <cell r="T487" t="str">
            <v/>
          </cell>
          <cell r="U487" t="str">
            <v/>
          </cell>
          <cell r="V487" t="str">
            <v/>
          </cell>
          <cell r="W487" t="str">
            <v/>
          </cell>
          <cell r="X487" t="str">
            <v/>
          </cell>
          <cell r="Y487" t="str">
            <v/>
          </cell>
          <cell r="Z487" t="str">
            <v/>
          </cell>
          <cell r="AA487" t="str">
            <v/>
          </cell>
          <cell r="AB487" t="str">
            <v/>
          </cell>
          <cell r="AC487" t="str">
            <v/>
          </cell>
          <cell r="AD487" t="str">
            <v/>
          </cell>
          <cell r="AE487" t="str">
            <v/>
          </cell>
          <cell r="AF487" t="str">
            <v/>
          </cell>
          <cell r="AG487" t="str">
            <v/>
          </cell>
          <cell r="AH487" t="str">
            <v/>
          </cell>
          <cell r="AI487" t="str">
            <v/>
          </cell>
          <cell r="AJ487" t="str">
            <v/>
          </cell>
          <cell r="AK487" t="str">
            <v/>
          </cell>
        </row>
        <row r="488"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  <cell r="T488" t="str">
            <v/>
          </cell>
          <cell r="U488" t="str">
            <v/>
          </cell>
          <cell r="V488" t="str">
            <v/>
          </cell>
          <cell r="W488" t="str">
            <v/>
          </cell>
          <cell r="X488" t="str">
            <v/>
          </cell>
          <cell r="Y488" t="str">
            <v/>
          </cell>
          <cell r="Z488" t="str">
            <v/>
          </cell>
          <cell r="AA488" t="str">
            <v/>
          </cell>
          <cell r="AB488" t="str">
            <v/>
          </cell>
          <cell r="AC488" t="str">
            <v/>
          </cell>
          <cell r="AD488" t="str">
            <v/>
          </cell>
          <cell r="AE488" t="str">
            <v/>
          </cell>
          <cell r="AF488" t="str">
            <v/>
          </cell>
          <cell r="AG488" t="str">
            <v/>
          </cell>
          <cell r="AH488" t="str">
            <v/>
          </cell>
          <cell r="AI488" t="str">
            <v/>
          </cell>
          <cell r="AJ488" t="str">
            <v/>
          </cell>
          <cell r="AK488" t="str">
            <v/>
          </cell>
        </row>
        <row r="489"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  <cell r="T489" t="str">
            <v/>
          </cell>
          <cell r="U489" t="str">
            <v/>
          </cell>
          <cell r="V489" t="str">
            <v/>
          </cell>
          <cell r="W489" t="str">
            <v/>
          </cell>
          <cell r="X489" t="str">
            <v/>
          </cell>
          <cell r="Y489" t="str">
            <v/>
          </cell>
          <cell r="Z489" t="str">
            <v/>
          </cell>
          <cell r="AA489" t="str">
            <v/>
          </cell>
          <cell r="AB489" t="str">
            <v/>
          </cell>
          <cell r="AC489" t="str">
            <v/>
          </cell>
          <cell r="AD489" t="str">
            <v/>
          </cell>
          <cell r="AE489" t="str">
            <v/>
          </cell>
          <cell r="AF489" t="str">
            <v/>
          </cell>
          <cell r="AG489" t="str">
            <v/>
          </cell>
          <cell r="AH489" t="str">
            <v/>
          </cell>
          <cell r="AI489" t="str">
            <v/>
          </cell>
          <cell r="AJ489" t="str">
            <v/>
          </cell>
          <cell r="AK489" t="str">
            <v/>
          </cell>
        </row>
        <row r="490"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  <cell r="T490" t="str">
            <v/>
          </cell>
          <cell r="U490" t="str">
            <v/>
          </cell>
          <cell r="V490" t="str">
            <v/>
          </cell>
          <cell r="W490" t="str">
            <v/>
          </cell>
          <cell r="X490" t="str">
            <v/>
          </cell>
          <cell r="Y490" t="str">
            <v/>
          </cell>
          <cell r="Z490" t="str">
            <v/>
          </cell>
          <cell r="AA490" t="str">
            <v/>
          </cell>
          <cell r="AB490" t="str">
            <v/>
          </cell>
          <cell r="AC490" t="str">
            <v/>
          </cell>
          <cell r="AD490" t="str">
            <v/>
          </cell>
          <cell r="AE490" t="str">
            <v/>
          </cell>
          <cell r="AF490" t="str">
            <v/>
          </cell>
          <cell r="AG490" t="str">
            <v/>
          </cell>
          <cell r="AH490" t="str">
            <v/>
          </cell>
          <cell r="AI490" t="str">
            <v/>
          </cell>
          <cell r="AJ490" t="str">
            <v/>
          </cell>
          <cell r="AK490" t="str">
            <v/>
          </cell>
        </row>
        <row r="491"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  <cell r="T491" t="str">
            <v/>
          </cell>
          <cell r="U491" t="str">
            <v/>
          </cell>
          <cell r="V491" t="str">
            <v/>
          </cell>
          <cell r="W491" t="str">
            <v/>
          </cell>
          <cell r="X491" t="str">
            <v/>
          </cell>
          <cell r="Y491" t="str">
            <v/>
          </cell>
          <cell r="Z491" t="str">
            <v/>
          </cell>
          <cell r="AA491" t="str">
            <v/>
          </cell>
          <cell r="AB491" t="str">
            <v/>
          </cell>
          <cell r="AC491" t="str">
            <v/>
          </cell>
          <cell r="AD491" t="str">
            <v/>
          </cell>
          <cell r="AE491" t="str">
            <v/>
          </cell>
          <cell r="AF491" t="str">
            <v/>
          </cell>
          <cell r="AG491" t="str">
            <v/>
          </cell>
          <cell r="AH491" t="str">
            <v/>
          </cell>
          <cell r="AI491" t="str">
            <v/>
          </cell>
          <cell r="AJ491" t="str">
            <v/>
          </cell>
          <cell r="AK491" t="str">
            <v/>
          </cell>
        </row>
        <row r="492"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  <cell r="T492" t="str">
            <v/>
          </cell>
          <cell r="U492" t="str">
            <v/>
          </cell>
          <cell r="V492" t="str">
            <v/>
          </cell>
          <cell r="W492" t="str">
            <v/>
          </cell>
          <cell r="X492" t="str">
            <v/>
          </cell>
          <cell r="Y492" t="str">
            <v/>
          </cell>
          <cell r="Z492" t="str">
            <v/>
          </cell>
          <cell r="AA492" t="str">
            <v/>
          </cell>
          <cell r="AB492" t="str">
            <v/>
          </cell>
          <cell r="AC492" t="str">
            <v/>
          </cell>
          <cell r="AD492" t="str">
            <v/>
          </cell>
          <cell r="AE492" t="str">
            <v/>
          </cell>
          <cell r="AF492" t="str">
            <v/>
          </cell>
          <cell r="AG492" t="str">
            <v/>
          </cell>
          <cell r="AH492" t="str">
            <v/>
          </cell>
          <cell r="AI492" t="str">
            <v/>
          </cell>
          <cell r="AJ492" t="str">
            <v/>
          </cell>
          <cell r="AK492" t="str">
            <v/>
          </cell>
        </row>
        <row r="493">
          <cell r="A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  <cell r="T493" t="str">
            <v/>
          </cell>
          <cell r="U493" t="str">
            <v/>
          </cell>
          <cell r="V493" t="str">
            <v/>
          </cell>
          <cell r="W493" t="str">
            <v/>
          </cell>
          <cell r="X493" t="str">
            <v/>
          </cell>
          <cell r="Y493" t="str">
            <v/>
          </cell>
          <cell r="Z493" t="str">
            <v/>
          </cell>
          <cell r="AA493" t="str">
            <v/>
          </cell>
          <cell r="AB493" t="str">
            <v/>
          </cell>
          <cell r="AC493" t="str">
            <v/>
          </cell>
          <cell r="AD493" t="str">
            <v/>
          </cell>
          <cell r="AE493" t="str">
            <v/>
          </cell>
          <cell r="AF493" t="str">
            <v/>
          </cell>
          <cell r="AG493" t="str">
            <v/>
          </cell>
          <cell r="AH493" t="str">
            <v/>
          </cell>
          <cell r="AI493" t="str">
            <v/>
          </cell>
          <cell r="AJ493" t="str">
            <v/>
          </cell>
          <cell r="AK493" t="str">
            <v/>
          </cell>
        </row>
        <row r="494"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  <cell r="T494" t="str">
            <v/>
          </cell>
          <cell r="U494" t="str">
            <v/>
          </cell>
          <cell r="V494" t="str">
            <v/>
          </cell>
          <cell r="W494" t="str">
            <v/>
          </cell>
          <cell r="X494" t="str">
            <v/>
          </cell>
          <cell r="Y494" t="str">
            <v/>
          </cell>
          <cell r="Z494" t="str">
            <v/>
          </cell>
          <cell r="AA494" t="str">
            <v/>
          </cell>
          <cell r="AB494" t="str">
            <v/>
          </cell>
          <cell r="AC494" t="str">
            <v/>
          </cell>
          <cell r="AD494" t="str">
            <v/>
          </cell>
          <cell r="AE494" t="str">
            <v/>
          </cell>
          <cell r="AF494" t="str">
            <v/>
          </cell>
          <cell r="AG494" t="str">
            <v/>
          </cell>
          <cell r="AH494" t="str">
            <v/>
          </cell>
          <cell r="AI494" t="str">
            <v/>
          </cell>
          <cell r="AJ494" t="str">
            <v/>
          </cell>
          <cell r="AK494" t="str">
            <v/>
          </cell>
        </row>
        <row r="495"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  <cell r="T495" t="str">
            <v/>
          </cell>
          <cell r="U495" t="str">
            <v/>
          </cell>
          <cell r="V495" t="str">
            <v/>
          </cell>
          <cell r="W495" t="str">
            <v/>
          </cell>
          <cell r="X495" t="str">
            <v/>
          </cell>
          <cell r="Y495" t="str">
            <v/>
          </cell>
          <cell r="Z495" t="str">
            <v/>
          </cell>
          <cell r="AA495" t="str">
            <v/>
          </cell>
          <cell r="AB495" t="str">
            <v/>
          </cell>
          <cell r="AC495" t="str">
            <v/>
          </cell>
          <cell r="AD495" t="str">
            <v/>
          </cell>
          <cell r="AE495" t="str">
            <v/>
          </cell>
          <cell r="AF495" t="str">
            <v/>
          </cell>
          <cell r="AG495" t="str">
            <v/>
          </cell>
          <cell r="AH495" t="str">
            <v/>
          </cell>
          <cell r="AI495" t="str">
            <v/>
          </cell>
          <cell r="AJ495" t="str">
            <v/>
          </cell>
          <cell r="AK495" t="str">
            <v/>
          </cell>
        </row>
        <row r="496"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  <cell r="T496" t="str">
            <v/>
          </cell>
          <cell r="U496" t="str">
            <v/>
          </cell>
          <cell r="V496" t="str">
            <v/>
          </cell>
          <cell r="W496" t="str">
            <v/>
          </cell>
          <cell r="X496" t="str">
            <v/>
          </cell>
          <cell r="Y496" t="str">
            <v/>
          </cell>
          <cell r="Z496" t="str">
            <v/>
          </cell>
          <cell r="AA496" t="str">
            <v/>
          </cell>
          <cell r="AB496" t="str">
            <v/>
          </cell>
          <cell r="AC496" t="str">
            <v/>
          </cell>
          <cell r="AD496" t="str">
            <v/>
          </cell>
          <cell r="AE496" t="str">
            <v/>
          </cell>
          <cell r="AF496" t="str">
            <v/>
          </cell>
          <cell r="AG496" t="str">
            <v/>
          </cell>
          <cell r="AH496" t="str">
            <v/>
          </cell>
          <cell r="AI496" t="str">
            <v/>
          </cell>
          <cell r="AJ496" t="str">
            <v/>
          </cell>
          <cell r="AK496" t="str">
            <v/>
          </cell>
        </row>
        <row r="497"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  <cell r="T497" t="str">
            <v/>
          </cell>
          <cell r="U497" t="str">
            <v/>
          </cell>
          <cell r="V497" t="str">
            <v/>
          </cell>
          <cell r="W497" t="str">
            <v/>
          </cell>
          <cell r="X497" t="str">
            <v/>
          </cell>
          <cell r="Y497" t="str">
            <v/>
          </cell>
          <cell r="Z497" t="str">
            <v/>
          </cell>
          <cell r="AA497" t="str">
            <v/>
          </cell>
          <cell r="AB497" t="str">
            <v/>
          </cell>
          <cell r="AC497" t="str">
            <v/>
          </cell>
          <cell r="AD497" t="str">
            <v/>
          </cell>
          <cell r="AE497" t="str">
            <v/>
          </cell>
          <cell r="AF497" t="str">
            <v/>
          </cell>
          <cell r="AG497" t="str">
            <v/>
          </cell>
          <cell r="AH497" t="str">
            <v/>
          </cell>
          <cell r="AI497" t="str">
            <v/>
          </cell>
          <cell r="AJ497" t="str">
            <v/>
          </cell>
          <cell r="AK497" t="str">
            <v/>
          </cell>
        </row>
        <row r="498"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  <cell r="T498" t="str">
            <v/>
          </cell>
          <cell r="U498" t="str">
            <v/>
          </cell>
          <cell r="V498" t="str">
            <v/>
          </cell>
          <cell r="W498" t="str">
            <v/>
          </cell>
          <cell r="X498" t="str">
            <v/>
          </cell>
          <cell r="Y498" t="str">
            <v/>
          </cell>
          <cell r="Z498" t="str">
            <v/>
          </cell>
          <cell r="AA498" t="str">
            <v/>
          </cell>
          <cell r="AB498" t="str">
            <v/>
          </cell>
          <cell r="AC498" t="str">
            <v/>
          </cell>
          <cell r="AD498" t="str">
            <v/>
          </cell>
          <cell r="AE498" t="str">
            <v/>
          </cell>
          <cell r="AF498" t="str">
            <v/>
          </cell>
          <cell r="AG498" t="str">
            <v/>
          </cell>
          <cell r="AH498" t="str">
            <v/>
          </cell>
          <cell r="AI498" t="str">
            <v/>
          </cell>
          <cell r="AJ498" t="str">
            <v/>
          </cell>
          <cell r="AK498" t="str">
            <v/>
          </cell>
        </row>
        <row r="499">
          <cell r="A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  <cell r="V499" t="str">
            <v/>
          </cell>
          <cell r="W499" t="str">
            <v/>
          </cell>
          <cell r="X499" t="str">
            <v/>
          </cell>
          <cell r="Y499" t="str">
            <v/>
          </cell>
          <cell r="Z499" t="str">
            <v/>
          </cell>
          <cell r="AA499" t="str">
            <v/>
          </cell>
          <cell r="AB499" t="str">
            <v/>
          </cell>
          <cell r="AC499" t="str">
            <v/>
          </cell>
          <cell r="AD499" t="str">
            <v/>
          </cell>
          <cell r="AE499" t="str">
            <v/>
          </cell>
          <cell r="AF499" t="str">
            <v/>
          </cell>
          <cell r="AG499" t="str">
            <v/>
          </cell>
          <cell r="AH499" t="str">
            <v/>
          </cell>
          <cell r="AI499" t="str">
            <v/>
          </cell>
          <cell r="AJ499" t="str">
            <v/>
          </cell>
          <cell r="AK499" t="str">
            <v/>
          </cell>
        </row>
        <row r="500"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  <cell r="V500" t="str">
            <v/>
          </cell>
          <cell r="W500" t="str">
            <v/>
          </cell>
          <cell r="X500" t="str">
            <v/>
          </cell>
          <cell r="Y500" t="str">
            <v/>
          </cell>
          <cell r="Z500" t="str">
            <v/>
          </cell>
          <cell r="AA500" t="str">
            <v/>
          </cell>
          <cell r="AB500" t="str">
            <v/>
          </cell>
          <cell r="AC500" t="str">
            <v/>
          </cell>
          <cell r="AD500" t="str">
            <v/>
          </cell>
          <cell r="AE500" t="str">
            <v/>
          </cell>
          <cell r="AF500" t="str">
            <v/>
          </cell>
          <cell r="AG500" t="str">
            <v/>
          </cell>
          <cell r="AH500" t="str">
            <v/>
          </cell>
          <cell r="AI500" t="str">
            <v/>
          </cell>
          <cell r="AJ500" t="str">
            <v/>
          </cell>
          <cell r="AK500" t="str">
            <v/>
          </cell>
        </row>
        <row r="501"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  <cell r="V501" t="str">
            <v/>
          </cell>
          <cell r="W501" t="str">
            <v/>
          </cell>
          <cell r="X501" t="str">
            <v/>
          </cell>
          <cell r="Y501" t="str">
            <v/>
          </cell>
          <cell r="Z501" t="str">
            <v/>
          </cell>
          <cell r="AA501" t="str">
            <v/>
          </cell>
          <cell r="AB501" t="str">
            <v/>
          </cell>
          <cell r="AC501" t="str">
            <v/>
          </cell>
          <cell r="AD501" t="str">
            <v/>
          </cell>
          <cell r="AE501" t="str">
            <v/>
          </cell>
          <cell r="AF501" t="str">
            <v/>
          </cell>
          <cell r="AG501" t="str">
            <v/>
          </cell>
          <cell r="AH501" t="str">
            <v/>
          </cell>
          <cell r="AI501" t="str">
            <v/>
          </cell>
          <cell r="AJ501" t="str">
            <v/>
          </cell>
          <cell r="AK501" t="str">
            <v/>
          </cell>
        </row>
        <row r="502"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  <cell r="V502" t="str">
            <v/>
          </cell>
          <cell r="W502" t="str">
            <v/>
          </cell>
          <cell r="X502" t="str">
            <v/>
          </cell>
          <cell r="Y502" t="str">
            <v/>
          </cell>
          <cell r="Z502" t="str">
            <v/>
          </cell>
          <cell r="AA502" t="str">
            <v/>
          </cell>
          <cell r="AB502" t="str">
            <v/>
          </cell>
          <cell r="AC502" t="str">
            <v/>
          </cell>
          <cell r="AD502" t="str">
            <v/>
          </cell>
          <cell r="AE502" t="str">
            <v/>
          </cell>
          <cell r="AF502" t="str">
            <v/>
          </cell>
          <cell r="AG502" t="str">
            <v/>
          </cell>
          <cell r="AH502" t="str">
            <v/>
          </cell>
          <cell r="AI502" t="str">
            <v/>
          </cell>
          <cell r="AJ502" t="str">
            <v/>
          </cell>
          <cell r="AK502" t="str">
            <v/>
          </cell>
        </row>
        <row r="503"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  <cell r="V503" t="str">
            <v/>
          </cell>
          <cell r="W503" t="str">
            <v/>
          </cell>
          <cell r="X503" t="str">
            <v/>
          </cell>
          <cell r="Y503" t="str">
            <v/>
          </cell>
          <cell r="Z503" t="str">
            <v/>
          </cell>
          <cell r="AA503" t="str">
            <v/>
          </cell>
          <cell r="AB503" t="str">
            <v/>
          </cell>
          <cell r="AC503" t="str">
            <v/>
          </cell>
          <cell r="AD503" t="str">
            <v/>
          </cell>
          <cell r="AE503" t="str">
            <v/>
          </cell>
          <cell r="AF503" t="str">
            <v/>
          </cell>
          <cell r="AG503" t="str">
            <v/>
          </cell>
          <cell r="AH503" t="str">
            <v/>
          </cell>
          <cell r="AI503" t="str">
            <v/>
          </cell>
          <cell r="AJ503" t="str">
            <v/>
          </cell>
          <cell r="AK503" t="str">
            <v/>
          </cell>
        </row>
        <row r="504"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  <cell r="V504" t="str">
            <v/>
          </cell>
          <cell r="W504" t="str">
            <v/>
          </cell>
          <cell r="X504" t="str">
            <v/>
          </cell>
          <cell r="Y504" t="str">
            <v/>
          </cell>
          <cell r="Z504" t="str">
            <v/>
          </cell>
          <cell r="AA504" t="str">
            <v/>
          </cell>
          <cell r="AB504" t="str">
            <v/>
          </cell>
          <cell r="AC504" t="str">
            <v/>
          </cell>
          <cell r="AD504" t="str">
            <v/>
          </cell>
          <cell r="AE504" t="str">
            <v/>
          </cell>
          <cell r="AF504" t="str">
            <v/>
          </cell>
          <cell r="AG504" t="str">
            <v/>
          </cell>
          <cell r="AH504" t="str">
            <v/>
          </cell>
          <cell r="AI504" t="str">
            <v/>
          </cell>
          <cell r="AJ504" t="str">
            <v/>
          </cell>
          <cell r="AK504" t="str">
            <v/>
          </cell>
        </row>
        <row r="506">
          <cell r="A506" t="str">
            <v>工番</v>
          </cell>
          <cell r="G506">
            <v>46194</v>
          </cell>
          <cell r="H506">
            <v>46195</v>
          </cell>
          <cell r="I506">
            <v>46196</v>
          </cell>
          <cell r="J506">
            <v>46197</v>
          </cell>
          <cell r="K506">
            <v>46198</v>
          </cell>
          <cell r="L506">
            <v>46199</v>
          </cell>
          <cell r="M506">
            <v>46200</v>
          </cell>
          <cell r="N506">
            <v>46201</v>
          </cell>
          <cell r="O506">
            <v>46202</v>
          </cell>
          <cell r="P506">
            <v>46203</v>
          </cell>
          <cell r="Q506">
            <v>46204</v>
          </cell>
          <cell r="R506">
            <v>46205</v>
          </cell>
          <cell r="S506">
            <v>46206</v>
          </cell>
          <cell r="T506">
            <v>46207</v>
          </cell>
          <cell r="U506">
            <v>46208</v>
          </cell>
          <cell r="V506">
            <v>46209</v>
          </cell>
          <cell r="W506">
            <v>46210</v>
          </cell>
          <cell r="X506">
            <v>46211</v>
          </cell>
          <cell r="Y506">
            <v>46212</v>
          </cell>
          <cell r="Z506">
            <v>46213</v>
          </cell>
          <cell r="AA506">
            <v>46214</v>
          </cell>
          <cell r="AB506">
            <v>46215</v>
          </cell>
          <cell r="AC506">
            <v>46216</v>
          </cell>
          <cell r="AD506">
            <v>46217</v>
          </cell>
          <cell r="AE506">
            <v>46218</v>
          </cell>
          <cell r="AF506">
            <v>46219</v>
          </cell>
          <cell r="AG506">
            <v>46220</v>
          </cell>
          <cell r="AH506">
            <v>46221</v>
          </cell>
          <cell r="AI506">
            <v>46222</v>
          </cell>
          <cell r="AJ506">
            <v>46223</v>
          </cell>
          <cell r="AK506">
            <v>46224</v>
          </cell>
        </row>
        <row r="508">
          <cell r="A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  <cell r="V508" t="str">
            <v/>
          </cell>
          <cell r="W508" t="str">
            <v/>
          </cell>
          <cell r="X508" t="str">
            <v/>
          </cell>
          <cell r="Y508" t="str">
            <v/>
          </cell>
          <cell r="Z508" t="str">
            <v/>
          </cell>
          <cell r="AA508" t="str">
            <v/>
          </cell>
          <cell r="AB508" t="str">
            <v/>
          </cell>
          <cell r="AC508" t="str">
            <v/>
          </cell>
          <cell r="AD508" t="str">
            <v/>
          </cell>
          <cell r="AE508" t="str">
            <v/>
          </cell>
          <cell r="AF508" t="str">
            <v/>
          </cell>
          <cell r="AG508" t="str">
            <v/>
          </cell>
          <cell r="AH508" t="str">
            <v/>
          </cell>
          <cell r="AI508" t="str">
            <v/>
          </cell>
          <cell r="AJ508" t="str">
            <v/>
          </cell>
          <cell r="AK508" t="str">
            <v/>
          </cell>
        </row>
        <row r="509"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  <cell r="V509" t="str">
            <v/>
          </cell>
          <cell r="W509" t="str">
            <v/>
          </cell>
          <cell r="X509" t="str">
            <v/>
          </cell>
          <cell r="Y509" t="str">
            <v/>
          </cell>
          <cell r="Z509" t="str">
            <v/>
          </cell>
          <cell r="AA509" t="str">
            <v/>
          </cell>
          <cell r="AB509" t="str">
            <v/>
          </cell>
          <cell r="AC509" t="str">
            <v/>
          </cell>
          <cell r="AD509" t="str">
            <v/>
          </cell>
          <cell r="AE509" t="str">
            <v/>
          </cell>
          <cell r="AF509" t="str">
            <v/>
          </cell>
          <cell r="AG509" t="str">
            <v/>
          </cell>
          <cell r="AH509" t="str">
            <v/>
          </cell>
          <cell r="AI509" t="str">
            <v/>
          </cell>
          <cell r="AJ509" t="str">
            <v/>
          </cell>
          <cell r="AK509" t="str">
            <v/>
          </cell>
        </row>
        <row r="510"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  <cell r="V510" t="str">
            <v/>
          </cell>
          <cell r="W510" t="str">
            <v/>
          </cell>
          <cell r="X510" t="str">
            <v/>
          </cell>
          <cell r="Y510" t="str">
            <v/>
          </cell>
          <cell r="Z510" t="str">
            <v/>
          </cell>
          <cell r="AA510" t="str">
            <v/>
          </cell>
          <cell r="AB510" t="str">
            <v/>
          </cell>
          <cell r="AC510" t="str">
            <v/>
          </cell>
          <cell r="AD510" t="str">
            <v/>
          </cell>
          <cell r="AE510" t="str">
            <v/>
          </cell>
          <cell r="AF510" t="str">
            <v/>
          </cell>
          <cell r="AG510" t="str">
            <v/>
          </cell>
          <cell r="AH510" t="str">
            <v/>
          </cell>
          <cell r="AI510" t="str">
            <v/>
          </cell>
          <cell r="AJ510" t="str">
            <v/>
          </cell>
          <cell r="AK510" t="str">
            <v/>
          </cell>
        </row>
        <row r="511"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  <cell r="V511" t="str">
            <v/>
          </cell>
          <cell r="W511" t="str">
            <v/>
          </cell>
          <cell r="X511" t="str">
            <v/>
          </cell>
          <cell r="Y511" t="str">
            <v/>
          </cell>
          <cell r="Z511" t="str">
            <v/>
          </cell>
          <cell r="AA511" t="str">
            <v/>
          </cell>
          <cell r="AB511" t="str">
            <v/>
          </cell>
          <cell r="AC511" t="str">
            <v/>
          </cell>
          <cell r="AD511" t="str">
            <v/>
          </cell>
          <cell r="AE511" t="str">
            <v/>
          </cell>
          <cell r="AF511" t="str">
            <v/>
          </cell>
          <cell r="AG511" t="str">
            <v/>
          </cell>
          <cell r="AH511" t="str">
            <v/>
          </cell>
          <cell r="AI511" t="str">
            <v/>
          </cell>
          <cell r="AJ511" t="str">
            <v/>
          </cell>
          <cell r="AK511" t="str">
            <v/>
          </cell>
        </row>
        <row r="512"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  <cell r="V512" t="str">
            <v/>
          </cell>
          <cell r="W512" t="str">
            <v/>
          </cell>
          <cell r="X512" t="str">
            <v/>
          </cell>
          <cell r="Y512" t="str">
            <v/>
          </cell>
          <cell r="Z512" t="str">
            <v/>
          </cell>
          <cell r="AA512" t="str">
            <v/>
          </cell>
          <cell r="AB512" t="str">
            <v/>
          </cell>
          <cell r="AC512" t="str">
            <v/>
          </cell>
          <cell r="AD512" t="str">
            <v/>
          </cell>
          <cell r="AE512" t="str">
            <v/>
          </cell>
          <cell r="AF512" t="str">
            <v/>
          </cell>
          <cell r="AG512" t="str">
            <v/>
          </cell>
          <cell r="AH512" t="str">
            <v/>
          </cell>
          <cell r="AI512" t="str">
            <v/>
          </cell>
          <cell r="AJ512" t="str">
            <v/>
          </cell>
          <cell r="AK512" t="str">
            <v/>
          </cell>
        </row>
        <row r="513"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  <cell r="V513" t="str">
            <v/>
          </cell>
          <cell r="W513" t="str">
            <v/>
          </cell>
          <cell r="X513" t="str">
            <v/>
          </cell>
          <cell r="Y513" t="str">
            <v/>
          </cell>
          <cell r="Z513" t="str">
            <v/>
          </cell>
          <cell r="AA513" t="str">
            <v/>
          </cell>
          <cell r="AB513" t="str">
            <v/>
          </cell>
          <cell r="AC513" t="str">
            <v/>
          </cell>
          <cell r="AD513" t="str">
            <v/>
          </cell>
          <cell r="AE513" t="str">
            <v/>
          </cell>
          <cell r="AF513" t="str">
            <v/>
          </cell>
          <cell r="AG513" t="str">
            <v/>
          </cell>
          <cell r="AH513" t="str">
            <v/>
          </cell>
          <cell r="AI513" t="str">
            <v/>
          </cell>
          <cell r="AJ513" t="str">
            <v/>
          </cell>
          <cell r="AK513" t="str">
            <v/>
          </cell>
        </row>
        <row r="514">
          <cell r="A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  <cell r="V514" t="str">
            <v/>
          </cell>
          <cell r="W514" t="str">
            <v/>
          </cell>
          <cell r="X514" t="str">
            <v/>
          </cell>
          <cell r="Y514" t="str">
            <v/>
          </cell>
          <cell r="Z514" t="str">
            <v/>
          </cell>
          <cell r="AA514" t="str">
            <v/>
          </cell>
          <cell r="AB514" t="str">
            <v/>
          </cell>
          <cell r="AC514" t="str">
            <v/>
          </cell>
          <cell r="AD514" t="str">
            <v/>
          </cell>
          <cell r="AE514" t="str">
            <v/>
          </cell>
          <cell r="AF514" t="str">
            <v/>
          </cell>
          <cell r="AG514" t="str">
            <v/>
          </cell>
          <cell r="AH514" t="str">
            <v/>
          </cell>
          <cell r="AI514" t="str">
            <v/>
          </cell>
          <cell r="AJ514" t="str">
            <v/>
          </cell>
          <cell r="AK514" t="str">
            <v/>
          </cell>
        </row>
        <row r="515"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  <cell r="V515" t="str">
            <v/>
          </cell>
          <cell r="W515" t="str">
            <v/>
          </cell>
          <cell r="X515" t="str">
            <v/>
          </cell>
          <cell r="Y515" t="str">
            <v/>
          </cell>
          <cell r="Z515" t="str">
            <v/>
          </cell>
          <cell r="AA515" t="str">
            <v/>
          </cell>
          <cell r="AB515" t="str">
            <v/>
          </cell>
          <cell r="AC515" t="str">
            <v/>
          </cell>
          <cell r="AD515" t="str">
            <v/>
          </cell>
          <cell r="AE515" t="str">
            <v/>
          </cell>
          <cell r="AF515" t="str">
            <v/>
          </cell>
          <cell r="AG515" t="str">
            <v/>
          </cell>
          <cell r="AH515" t="str">
            <v/>
          </cell>
          <cell r="AI515" t="str">
            <v/>
          </cell>
          <cell r="AJ515" t="str">
            <v/>
          </cell>
          <cell r="AK515" t="str">
            <v/>
          </cell>
        </row>
        <row r="516"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  <cell r="V516" t="str">
            <v/>
          </cell>
          <cell r="W516" t="str">
            <v/>
          </cell>
          <cell r="X516" t="str">
            <v/>
          </cell>
          <cell r="Y516" t="str">
            <v/>
          </cell>
          <cell r="Z516" t="str">
            <v/>
          </cell>
          <cell r="AA516" t="str">
            <v/>
          </cell>
          <cell r="AB516" t="str">
            <v/>
          </cell>
          <cell r="AC516" t="str">
            <v/>
          </cell>
          <cell r="AD516" t="str">
            <v/>
          </cell>
          <cell r="AE516" t="str">
            <v/>
          </cell>
          <cell r="AF516" t="str">
            <v/>
          </cell>
          <cell r="AG516" t="str">
            <v/>
          </cell>
          <cell r="AH516" t="str">
            <v/>
          </cell>
          <cell r="AI516" t="str">
            <v/>
          </cell>
          <cell r="AJ516" t="str">
            <v/>
          </cell>
          <cell r="AK516" t="str">
            <v/>
          </cell>
        </row>
        <row r="517"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  <cell r="V517" t="str">
            <v/>
          </cell>
          <cell r="W517" t="str">
            <v/>
          </cell>
          <cell r="X517" t="str">
            <v/>
          </cell>
          <cell r="Y517" t="str">
            <v/>
          </cell>
          <cell r="Z517" t="str">
            <v/>
          </cell>
          <cell r="AA517" t="str">
            <v/>
          </cell>
          <cell r="AB517" t="str">
            <v/>
          </cell>
          <cell r="AC517" t="str">
            <v/>
          </cell>
          <cell r="AD517" t="str">
            <v/>
          </cell>
          <cell r="AE517" t="str">
            <v/>
          </cell>
          <cell r="AF517" t="str">
            <v/>
          </cell>
          <cell r="AG517" t="str">
            <v/>
          </cell>
          <cell r="AH517" t="str">
            <v/>
          </cell>
          <cell r="AI517" t="str">
            <v/>
          </cell>
          <cell r="AJ517" t="str">
            <v/>
          </cell>
          <cell r="AK517" t="str">
            <v/>
          </cell>
        </row>
        <row r="518"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  <cell r="V518" t="str">
            <v/>
          </cell>
          <cell r="W518" t="str">
            <v/>
          </cell>
          <cell r="X518" t="str">
            <v/>
          </cell>
          <cell r="Y518" t="str">
            <v/>
          </cell>
          <cell r="Z518" t="str">
            <v/>
          </cell>
          <cell r="AA518" t="str">
            <v/>
          </cell>
          <cell r="AB518" t="str">
            <v/>
          </cell>
          <cell r="AC518" t="str">
            <v/>
          </cell>
          <cell r="AD518" t="str">
            <v/>
          </cell>
          <cell r="AE518" t="str">
            <v/>
          </cell>
          <cell r="AF518" t="str">
            <v/>
          </cell>
          <cell r="AG518" t="str">
            <v/>
          </cell>
          <cell r="AH518" t="str">
            <v/>
          </cell>
          <cell r="AI518" t="str">
            <v/>
          </cell>
          <cell r="AJ518" t="str">
            <v/>
          </cell>
          <cell r="AK518" t="str">
            <v/>
          </cell>
        </row>
        <row r="519"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  <cell r="V519" t="str">
            <v/>
          </cell>
          <cell r="W519" t="str">
            <v/>
          </cell>
          <cell r="X519" t="str">
            <v/>
          </cell>
          <cell r="Y519" t="str">
            <v/>
          </cell>
          <cell r="Z519" t="str">
            <v/>
          </cell>
          <cell r="AA519" t="str">
            <v/>
          </cell>
          <cell r="AB519" t="str">
            <v/>
          </cell>
          <cell r="AC519" t="str">
            <v/>
          </cell>
          <cell r="AD519" t="str">
            <v/>
          </cell>
          <cell r="AE519" t="str">
            <v/>
          </cell>
          <cell r="AF519" t="str">
            <v/>
          </cell>
          <cell r="AG519" t="str">
            <v/>
          </cell>
          <cell r="AH519" t="str">
            <v/>
          </cell>
          <cell r="AI519" t="str">
            <v/>
          </cell>
          <cell r="AJ519" t="str">
            <v/>
          </cell>
          <cell r="AK519" t="str">
            <v/>
          </cell>
        </row>
        <row r="520">
          <cell r="A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  <cell r="V520" t="str">
            <v/>
          </cell>
          <cell r="W520" t="str">
            <v/>
          </cell>
          <cell r="X520" t="str">
            <v/>
          </cell>
          <cell r="Y520" t="str">
            <v/>
          </cell>
          <cell r="Z520" t="str">
            <v/>
          </cell>
          <cell r="AA520" t="str">
            <v/>
          </cell>
          <cell r="AB520" t="str">
            <v/>
          </cell>
          <cell r="AC520" t="str">
            <v/>
          </cell>
          <cell r="AD520" t="str">
            <v/>
          </cell>
          <cell r="AE520" t="str">
            <v/>
          </cell>
          <cell r="AF520" t="str">
            <v/>
          </cell>
          <cell r="AG520" t="str">
            <v/>
          </cell>
          <cell r="AH520" t="str">
            <v/>
          </cell>
          <cell r="AI520" t="str">
            <v/>
          </cell>
          <cell r="AJ520" t="str">
            <v/>
          </cell>
          <cell r="AK520" t="str">
            <v/>
          </cell>
        </row>
        <row r="521"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  <cell r="V521" t="str">
            <v/>
          </cell>
          <cell r="W521" t="str">
            <v/>
          </cell>
          <cell r="X521" t="str">
            <v/>
          </cell>
          <cell r="Y521" t="str">
            <v/>
          </cell>
          <cell r="Z521" t="str">
            <v/>
          </cell>
          <cell r="AA521" t="str">
            <v/>
          </cell>
          <cell r="AB521" t="str">
            <v/>
          </cell>
          <cell r="AC521" t="str">
            <v/>
          </cell>
          <cell r="AD521" t="str">
            <v/>
          </cell>
          <cell r="AE521" t="str">
            <v/>
          </cell>
          <cell r="AF521" t="str">
            <v/>
          </cell>
          <cell r="AG521" t="str">
            <v/>
          </cell>
          <cell r="AH521" t="str">
            <v/>
          </cell>
          <cell r="AI521" t="str">
            <v/>
          </cell>
          <cell r="AJ521" t="str">
            <v/>
          </cell>
          <cell r="AK521" t="str">
            <v/>
          </cell>
        </row>
        <row r="522"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  <cell r="V522" t="str">
            <v/>
          </cell>
          <cell r="W522" t="str">
            <v/>
          </cell>
          <cell r="X522" t="str">
            <v/>
          </cell>
          <cell r="Y522" t="str">
            <v/>
          </cell>
          <cell r="Z522" t="str">
            <v/>
          </cell>
          <cell r="AA522" t="str">
            <v/>
          </cell>
          <cell r="AB522" t="str">
            <v/>
          </cell>
          <cell r="AC522" t="str">
            <v/>
          </cell>
          <cell r="AD522" t="str">
            <v/>
          </cell>
          <cell r="AE522" t="str">
            <v/>
          </cell>
          <cell r="AF522" t="str">
            <v/>
          </cell>
          <cell r="AG522" t="str">
            <v/>
          </cell>
          <cell r="AH522" t="str">
            <v/>
          </cell>
          <cell r="AI522" t="str">
            <v/>
          </cell>
          <cell r="AJ522" t="str">
            <v/>
          </cell>
          <cell r="AK522" t="str">
            <v/>
          </cell>
        </row>
        <row r="523"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  <cell r="V523" t="str">
            <v/>
          </cell>
          <cell r="W523" t="str">
            <v/>
          </cell>
          <cell r="X523" t="str">
            <v/>
          </cell>
          <cell r="Y523" t="str">
            <v/>
          </cell>
          <cell r="Z523" t="str">
            <v/>
          </cell>
          <cell r="AA523" t="str">
            <v/>
          </cell>
          <cell r="AB523" t="str">
            <v/>
          </cell>
          <cell r="AC523" t="str">
            <v/>
          </cell>
          <cell r="AD523" t="str">
            <v/>
          </cell>
          <cell r="AE523" t="str">
            <v/>
          </cell>
          <cell r="AF523" t="str">
            <v/>
          </cell>
          <cell r="AG523" t="str">
            <v/>
          </cell>
          <cell r="AH523" t="str">
            <v/>
          </cell>
          <cell r="AI523" t="str">
            <v/>
          </cell>
          <cell r="AJ523" t="str">
            <v/>
          </cell>
          <cell r="AK523" t="str">
            <v/>
          </cell>
        </row>
        <row r="524"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  <cell r="V524" t="str">
            <v/>
          </cell>
          <cell r="W524" t="str">
            <v/>
          </cell>
          <cell r="X524" t="str">
            <v/>
          </cell>
          <cell r="Y524" t="str">
            <v/>
          </cell>
          <cell r="Z524" t="str">
            <v/>
          </cell>
          <cell r="AA524" t="str">
            <v/>
          </cell>
          <cell r="AB524" t="str">
            <v/>
          </cell>
          <cell r="AC524" t="str">
            <v/>
          </cell>
          <cell r="AD524" t="str">
            <v/>
          </cell>
          <cell r="AE524" t="str">
            <v/>
          </cell>
          <cell r="AF524" t="str">
            <v/>
          </cell>
          <cell r="AG524" t="str">
            <v/>
          </cell>
          <cell r="AH524" t="str">
            <v/>
          </cell>
          <cell r="AI524" t="str">
            <v/>
          </cell>
          <cell r="AJ524" t="str">
            <v/>
          </cell>
          <cell r="AK524" t="str">
            <v/>
          </cell>
        </row>
        <row r="525"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  <cell r="V525" t="str">
            <v/>
          </cell>
          <cell r="W525" t="str">
            <v/>
          </cell>
          <cell r="X525" t="str">
            <v/>
          </cell>
          <cell r="Y525" t="str">
            <v/>
          </cell>
          <cell r="Z525" t="str">
            <v/>
          </cell>
          <cell r="AA525" t="str">
            <v/>
          </cell>
          <cell r="AB525" t="str">
            <v/>
          </cell>
          <cell r="AC525" t="str">
            <v/>
          </cell>
          <cell r="AD525" t="str">
            <v/>
          </cell>
          <cell r="AE525" t="str">
            <v/>
          </cell>
          <cell r="AF525" t="str">
            <v/>
          </cell>
          <cell r="AG525" t="str">
            <v/>
          </cell>
          <cell r="AH525" t="str">
            <v/>
          </cell>
          <cell r="AI525" t="str">
            <v/>
          </cell>
          <cell r="AJ525" t="str">
            <v/>
          </cell>
          <cell r="AK525" t="str">
            <v/>
          </cell>
        </row>
        <row r="526">
          <cell r="A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  <cell r="V526" t="str">
            <v/>
          </cell>
          <cell r="W526" t="str">
            <v/>
          </cell>
          <cell r="X526" t="str">
            <v/>
          </cell>
          <cell r="Y526" t="str">
            <v/>
          </cell>
          <cell r="Z526" t="str">
            <v/>
          </cell>
          <cell r="AA526" t="str">
            <v/>
          </cell>
          <cell r="AB526" t="str">
            <v/>
          </cell>
          <cell r="AC526" t="str">
            <v/>
          </cell>
          <cell r="AD526" t="str">
            <v/>
          </cell>
          <cell r="AE526" t="str">
            <v/>
          </cell>
          <cell r="AF526" t="str">
            <v/>
          </cell>
          <cell r="AG526" t="str">
            <v/>
          </cell>
          <cell r="AH526" t="str">
            <v/>
          </cell>
          <cell r="AI526" t="str">
            <v/>
          </cell>
          <cell r="AJ526" t="str">
            <v/>
          </cell>
          <cell r="AK526" t="str">
            <v/>
          </cell>
        </row>
        <row r="527"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  <cell r="T527" t="str">
            <v/>
          </cell>
          <cell r="U527" t="str">
            <v/>
          </cell>
          <cell r="V527" t="str">
            <v/>
          </cell>
          <cell r="W527" t="str">
            <v/>
          </cell>
          <cell r="X527" t="str">
            <v/>
          </cell>
          <cell r="Y527" t="str">
            <v/>
          </cell>
          <cell r="Z527" t="str">
            <v/>
          </cell>
          <cell r="AA527" t="str">
            <v/>
          </cell>
          <cell r="AB527" t="str">
            <v/>
          </cell>
          <cell r="AC527" t="str">
            <v/>
          </cell>
          <cell r="AD527" t="str">
            <v/>
          </cell>
          <cell r="AE527" t="str">
            <v/>
          </cell>
          <cell r="AF527" t="str">
            <v/>
          </cell>
          <cell r="AG527" t="str">
            <v/>
          </cell>
          <cell r="AH527" t="str">
            <v/>
          </cell>
          <cell r="AI527" t="str">
            <v/>
          </cell>
          <cell r="AJ527" t="str">
            <v/>
          </cell>
          <cell r="AK527" t="str">
            <v/>
          </cell>
        </row>
        <row r="528"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  <cell r="V528" t="str">
            <v/>
          </cell>
          <cell r="W528" t="str">
            <v/>
          </cell>
          <cell r="X528" t="str">
            <v/>
          </cell>
          <cell r="Y528" t="str">
            <v/>
          </cell>
          <cell r="Z528" t="str">
            <v/>
          </cell>
          <cell r="AA528" t="str">
            <v/>
          </cell>
          <cell r="AB528" t="str">
            <v/>
          </cell>
          <cell r="AC528" t="str">
            <v/>
          </cell>
          <cell r="AD528" t="str">
            <v/>
          </cell>
          <cell r="AE528" t="str">
            <v/>
          </cell>
          <cell r="AF528" t="str">
            <v/>
          </cell>
          <cell r="AG528" t="str">
            <v/>
          </cell>
          <cell r="AH528" t="str">
            <v/>
          </cell>
          <cell r="AI528" t="str">
            <v/>
          </cell>
          <cell r="AJ528" t="str">
            <v/>
          </cell>
          <cell r="AK528" t="str">
            <v/>
          </cell>
        </row>
        <row r="529"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  <cell r="V529" t="str">
            <v/>
          </cell>
          <cell r="W529" t="str">
            <v/>
          </cell>
          <cell r="X529" t="str">
            <v/>
          </cell>
          <cell r="Y529" t="str">
            <v/>
          </cell>
          <cell r="Z529" t="str">
            <v/>
          </cell>
          <cell r="AA529" t="str">
            <v/>
          </cell>
          <cell r="AB529" t="str">
            <v/>
          </cell>
          <cell r="AC529" t="str">
            <v/>
          </cell>
          <cell r="AD529" t="str">
            <v/>
          </cell>
          <cell r="AE529" t="str">
            <v/>
          </cell>
          <cell r="AF529" t="str">
            <v/>
          </cell>
          <cell r="AG529" t="str">
            <v/>
          </cell>
          <cell r="AH529" t="str">
            <v/>
          </cell>
          <cell r="AI529" t="str">
            <v/>
          </cell>
          <cell r="AJ529" t="str">
            <v/>
          </cell>
          <cell r="AK529" t="str">
            <v/>
          </cell>
        </row>
        <row r="530"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  <cell r="V530" t="str">
            <v/>
          </cell>
          <cell r="W530" t="str">
            <v/>
          </cell>
          <cell r="X530" t="str">
            <v/>
          </cell>
          <cell r="Y530" t="str">
            <v/>
          </cell>
          <cell r="Z530" t="str">
            <v/>
          </cell>
          <cell r="AA530" t="str">
            <v/>
          </cell>
          <cell r="AB530" t="str">
            <v/>
          </cell>
          <cell r="AC530" t="str">
            <v/>
          </cell>
          <cell r="AD530" t="str">
            <v/>
          </cell>
          <cell r="AE530" t="str">
            <v/>
          </cell>
          <cell r="AF530" t="str">
            <v/>
          </cell>
          <cell r="AG530" t="str">
            <v/>
          </cell>
          <cell r="AH530" t="str">
            <v/>
          </cell>
          <cell r="AI530" t="str">
            <v/>
          </cell>
          <cell r="AJ530" t="str">
            <v/>
          </cell>
          <cell r="AK530" t="str">
            <v/>
          </cell>
        </row>
        <row r="531"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  <cell r="V531" t="str">
            <v/>
          </cell>
          <cell r="W531" t="str">
            <v/>
          </cell>
          <cell r="X531" t="str">
            <v/>
          </cell>
          <cell r="Y531" t="str">
            <v/>
          </cell>
          <cell r="Z531" t="str">
            <v/>
          </cell>
          <cell r="AA531" t="str">
            <v/>
          </cell>
          <cell r="AB531" t="str">
            <v/>
          </cell>
          <cell r="AC531" t="str">
            <v/>
          </cell>
          <cell r="AD531" t="str">
            <v/>
          </cell>
          <cell r="AE531" t="str">
            <v/>
          </cell>
          <cell r="AF531" t="str">
            <v/>
          </cell>
          <cell r="AG531" t="str">
            <v/>
          </cell>
          <cell r="AH531" t="str">
            <v/>
          </cell>
          <cell r="AI531" t="str">
            <v/>
          </cell>
          <cell r="AJ531" t="str">
            <v/>
          </cell>
          <cell r="AK531" t="str">
            <v/>
          </cell>
        </row>
        <row r="532">
          <cell r="A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  <cell r="V532" t="str">
            <v/>
          </cell>
          <cell r="W532" t="str">
            <v/>
          </cell>
          <cell r="X532" t="str">
            <v/>
          </cell>
          <cell r="Y532" t="str">
            <v/>
          </cell>
          <cell r="Z532" t="str">
            <v/>
          </cell>
          <cell r="AA532" t="str">
            <v/>
          </cell>
          <cell r="AB532" t="str">
            <v/>
          </cell>
          <cell r="AC532" t="str">
            <v/>
          </cell>
          <cell r="AD532" t="str">
            <v/>
          </cell>
          <cell r="AE532" t="str">
            <v/>
          </cell>
          <cell r="AF532" t="str">
            <v/>
          </cell>
          <cell r="AG532" t="str">
            <v/>
          </cell>
          <cell r="AH532" t="str">
            <v/>
          </cell>
          <cell r="AI532" t="str">
            <v/>
          </cell>
          <cell r="AJ532" t="str">
            <v/>
          </cell>
          <cell r="AK532" t="str">
            <v/>
          </cell>
        </row>
        <row r="533"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  <cell r="V533" t="str">
            <v/>
          </cell>
          <cell r="W533" t="str">
            <v/>
          </cell>
          <cell r="X533" t="str">
            <v/>
          </cell>
          <cell r="Y533" t="str">
            <v/>
          </cell>
          <cell r="Z533" t="str">
            <v/>
          </cell>
          <cell r="AA533" t="str">
            <v/>
          </cell>
          <cell r="AB533" t="str">
            <v/>
          </cell>
          <cell r="AC533" t="str">
            <v/>
          </cell>
          <cell r="AD533" t="str">
            <v/>
          </cell>
          <cell r="AE533" t="str">
            <v/>
          </cell>
          <cell r="AF533" t="str">
            <v/>
          </cell>
          <cell r="AG533" t="str">
            <v/>
          </cell>
          <cell r="AH533" t="str">
            <v/>
          </cell>
          <cell r="AI533" t="str">
            <v/>
          </cell>
          <cell r="AJ533" t="str">
            <v/>
          </cell>
          <cell r="AK533" t="str">
            <v/>
          </cell>
        </row>
        <row r="534"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  <cell r="V534" t="str">
            <v/>
          </cell>
          <cell r="W534" t="str">
            <v/>
          </cell>
          <cell r="X534" t="str">
            <v/>
          </cell>
          <cell r="Y534" t="str">
            <v/>
          </cell>
          <cell r="Z534" t="str">
            <v/>
          </cell>
          <cell r="AA534" t="str">
            <v/>
          </cell>
          <cell r="AB534" t="str">
            <v/>
          </cell>
          <cell r="AC534" t="str">
            <v/>
          </cell>
          <cell r="AD534" t="str">
            <v/>
          </cell>
          <cell r="AE534" t="str">
            <v/>
          </cell>
          <cell r="AF534" t="str">
            <v/>
          </cell>
          <cell r="AG534" t="str">
            <v/>
          </cell>
          <cell r="AH534" t="str">
            <v/>
          </cell>
          <cell r="AI534" t="str">
            <v/>
          </cell>
          <cell r="AJ534" t="str">
            <v/>
          </cell>
          <cell r="AK534" t="str">
            <v/>
          </cell>
        </row>
        <row r="535"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  <cell r="V535" t="str">
            <v/>
          </cell>
          <cell r="W535" t="str">
            <v/>
          </cell>
          <cell r="X535" t="str">
            <v/>
          </cell>
          <cell r="Y535" t="str">
            <v/>
          </cell>
          <cell r="Z535" t="str">
            <v/>
          </cell>
          <cell r="AA535" t="str">
            <v/>
          </cell>
          <cell r="AB535" t="str">
            <v/>
          </cell>
          <cell r="AC535" t="str">
            <v/>
          </cell>
          <cell r="AD535" t="str">
            <v/>
          </cell>
          <cell r="AE535" t="str">
            <v/>
          </cell>
          <cell r="AF535" t="str">
            <v/>
          </cell>
          <cell r="AG535" t="str">
            <v/>
          </cell>
          <cell r="AH535" t="str">
            <v/>
          </cell>
          <cell r="AI535" t="str">
            <v/>
          </cell>
          <cell r="AJ535" t="str">
            <v/>
          </cell>
          <cell r="AK535" t="str">
            <v/>
          </cell>
        </row>
        <row r="536"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  <cell r="V536" t="str">
            <v/>
          </cell>
          <cell r="W536" t="str">
            <v/>
          </cell>
          <cell r="X536" t="str">
            <v/>
          </cell>
          <cell r="Y536" t="str">
            <v/>
          </cell>
          <cell r="Z536" t="str">
            <v/>
          </cell>
          <cell r="AA536" t="str">
            <v/>
          </cell>
          <cell r="AB536" t="str">
            <v/>
          </cell>
          <cell r="AC536" t="str">
            <v/>
          </cell>
          <cell r="AD536" t="str">
            <v/>
          </cell>
          <cell r="AE536" t="str">
            <v/>
          </cell>
          <cell r="AF536" t="str">
            <v/>
          </cell>
          <cell r="AG536" t="str">
            <v/>
          </cell>
          <cell r="AH536" t="str">
            <v/>
          </cell>
          <cell r="AI536" t="str">
            <v/>
          </cell>
          <cell r="AJ536" t="str">
            <v/>
          </cell>
          <cell r="AK536" t="str">
            <v/>
          </cell>
        </row>
        <row r="537"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  <cell r="V537" t="str">
            <v/>
          </cell>
          <cell r="W537" t="str">
            <v/>
          </cell>
          <cell r="X537" t="str">
            <v/>
          </cell>
          <cell r="Y537" t="str">
            <v/>
          </cell>
          <cell r="Z537" t="str">
            <v/>
          </cell>
          <cell r="AA537" t="str">
            <v/>
          </cell>
          <cell r="AB537" t="str">
            <v/>
          </cell>
          <cell r="AC537" t="str">
            <v/>
          </cell>
          <cell r="AD537" t="str">
            <v/>
          </cell>
          <cell r="AE537" t="str">
            <v/>
          </cell>
          <cell r="AF537" t="str">
            <v/>
          </cell>
          <cell r="AG537" t="str">
            <v/>
          </cell>
          <cell r="AH537" t="str">
            <v/>
          </cell>
          <cell r="AI537" t="str">
            <v/>
          </cell>
          <cell r="AJ537" t="str">
            <v/>
          </cell>
          <cell r="AK537" t="str">
            <v/>
          </cell>
        </row>
        <row r="538">
          <cell r="A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  <cell r="V538" t="str">
            <v/>
          </cell>
          <cell r="W538" t="str">
            <v/>
          </cell>
          <cell r="X538" t="str">
            <v/>
          </cell>
          <cell r="Y538" t="str">
            <v/>
          </cell>
          <cell r="Z538" t="str">
            <v/>
          </cell>
          <cell r="AA538" t="str">
            <v/>
          </cell>
          <cell r="AB538" t="str">
            <v/>
          </cell>
          <cell r="AC538" t="str">
            <v/>
          </cell>
          <cell r="AD538" t="str">
            <v/>
          </cell>
          <cell r="AE538" t="str">
            <v/>
          </cell>
          <cell r="AF538" t="str">
            <v/>
          </cell>
          <cell r="AG538" t="str">
            <v/>
          </cell>
          <cell r="AH538" t="str">
            <v/>
          </cell>
          <cell r="AI538" t="str">
            <v/>
          </cell>
          <cell r="AJ538" t="str">
            <v/>
          </cell>
          <cell r="AK538" t="str">
            <v/>
          </cell>
        </row>
        <row r="539"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  <cell r="V539" t="str">
            <v/>
          </cell>
          <cell r="W539" t="str">
            <v/>
          </cell>
          <cell r="X539" t="str">
            <v/>
          </cell>
          <cell r="Y539" t="str">
            <v/>
          </cell>
          <cell r="Z539" t="str">
            <v/>
          </cell>
          <cell r="AA539" t="str">
            <v/>
          </cell>
          <cell r="AB539" t="str">
            <v/>
          </cell>
          <cell r="AC539" t="str">
            <v/>
          </cell>
          <cell r="AD539" t="str">
            <v/>
          </cell>
          <cell r="AE539" t="str">
            <v/>
          </cell>
          <cell r="AF539" t="str">
            <v/>
          </cell>
          <cell r="AG539" t="str">
            <v/>
          </cell>
          <cell r="AH539" t="str">
            <v/>
          </cell>
          <cell r="AI539" t="str">
            <v/>
          </cell>
          <cell r="AJ539" t="str">
            <v/>
          </cell>
          <cell r="AK539" t="str">
            <v/>
          </cell>
        </row>
        <row r="540"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 t="str">
            <v/>
          </cell>
          <cell r="Y540" t="str">
            <v/>
          </cell>
          <cell r="Z540" t="str">
            <v/>
          </cell>
          <cell r="AA540" t="str">
            <v/>
          </cell>
          <cell r="AB540" t="str">
            <v/>
          </cell>
          <cell r="AC540" t="str">
            <v/>
          </cell>
          <cell r="AD540" t="str">
            <v/>
          </cell>
          <cell r="AE540" t="str">
            <v/>
          </cell>
          <cell r="AF540" t="str">
            <v/>
          </cell>
          <cell r="AG540" t="str">
            <v/>
          </cell>
          <cell r="AH540" t="str">
            <v/>
          </cell>
          <cell r="AI540" t="str">
            <v/>
          </cell>
          <cell r="AJ540" t="str">
            <v/>
          </cell>
          <cell r="AK540" t="str">
            <v/>
          </cell>
        </row>
        <row r="541"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  <cell r="V541" t="str">
            <v/>
          </cell>
          <cell r="W541" t="str">
            <v/>
          </cell>
          <cell r="X541" t="str">
            <v/>
          </cell>
          <cell r="Y541" t="str">
            <v/>
          </cell>
          <cell r="Z541" t="str">
            <v/>
          </cell>
          <cell r="AA541" t="str">
            <v/>
          </cell>
          <cell r="AB541" t="str">
            <v/>
          </cell>
          <cell r="AC541" t="str">
            <v/>
          </cell>
          <cell r="AD541" t="str">
            <v/>
          </cell>
          <cell r="AE541" t="str">
            <v/>
          </cell>
          <cell r="AF541" t="str">
            <v/>
          </cell>
          <cell r="AG541" t="str">
            <v/>
          </cell>
          <cell r="AH541" t="str">
            <v/>
          </cell>
          <cell r="AI541" t="str">
            <v/>
          </cell>
          <cell r="AJ541" t="str">
            <v/>
          </cell>
          <cell r="AK541" t="str">
            <v/>
          </cell>
        </row>
        <row r="542"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  <cell r="V542" t="str">
            <v/>
          </cell>
          <cell r="W542" t="str">
            <v/>
          </cell>
          <cell r="X542" t="str">
            <v/>
          </cell>
          <cell r="Y542" t="str">
            <v/>
          </cell>
          <cell r="Z542" t="str">
            <v/>
          </cell>
          <cell r="AA542" t="str">
            <v/>
          </cell>
          <cell r="AB542" t="str">
            <v/>
          </cell>
          <cell r="AC542" t="str">
            <v/>
          </cell>
          <cell r="AD542" t="str">
            <v/>
          </cell>
          <cell r="AE542" t="str">
            <v/>
          </cell>
          <cell r="AF542" t="str">
            <v/>
          </cell>
          <cell r="AG542" t="str">
            <v/>
          </cell>
          <cell r="AH542" t="str">
            <v/>
          </cell>
          <cell r="AI542" t="str">
            <v/>
          </cell>
          <cell r="AJ542" t="str">
            <v/>
          </cell>
          <cell r="AK542" t="str">
            <v/>
          </cell>
        </row>
        <row r="543"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  <cell r="V543" t="str">
            <v/>
          </cell>
          <cell r="W543" t="str">
            <v/>
          </cell>
          <cell r="X543" t="str">
            <v/>
          </cell>
          <cell r="Y543" t="str">
            <v/>
          </cell>
          <cell r="Z543" t="str">
            <v/>
          </cell>
          <cell r="AA543" t="str">
            <v/>
          </cell>
          <cell r="AB543" t="str">
            <v/>
          </cell>
          <cell r="AC543" t="str">
            <v/>
          </cell>
          <cell r="AD543" t="str">
            <v/>
          </cell>
          <cell r="AE543" t="str">
            <v/>
          </cell>
          <cell r="AF543" t="str">
            <v/>
          </cell>
          <cell r="AG543" t="str">
            <v/>
          </cell>
          <cell r="AH543" t="str">
            <v/>
          </cell>
          <cell r="AI543" t="str">
            <v/>
          </cell>
          <cell r="AJ543" t="str">
            <v/>
          </cell>
          <cell r="AK543" t="str">
            <v/>
          </cell>
        </row>
        <row r="544">
          <cell r="A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  <cell r="V544" t="str">
            <v/>
          </cell>
          <cell r="W544" t="str">
            <v/>
          </cell>
          <cell r="X544" t="str">
            <v/>
          </cell>
          <cell r="Y544" t="str">
            <v/>
          </cell>
          <cell r="Z544" t="str">
            <v/>
          </cell>
          <cell r="AA544" t="str">
            <v/>
          </cell>
          <cell r="AB544" t="str">
            <v/>
          </cell>
          <cell r="AC544" t="str">
            <v/>
          </cell>
          <cell r="AD544" t="str">
            <v/>
          </cell>
          <cell r="AE544" t="str">
            <v/>
          </cell>
          <cell r="AF544" t="str">
            <v/>
          </cell>
          <cell r="AG544" t="str">
            <v/>
          </cell>
          <cell r="AH544" t="str">
            <v/>
          </cell>
          <cell r="AI544" t="str">
            <v/>
          </cell>
          <cell r="AJ544" t="str">
            <v/>
          </cell>
          <cell r="AK544" t="str">
            <v/>
          </cell>
        </row>
        <row r="545"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  <cell r="V545" t="str">
            <v/>
          </cell>
          <cell r="W545" t="str">
            <v/>
          </cell>
          <cell r="X545" t="str">
            <v/>
          </cell>
          <cell r="Y545" t="str">
            <v/>
          </cell>
          <cell r="Z545" t="str">
            <v/>
          </cell>
          <cell r="AA545" t="str">
            <v/>
          </cell>
          <cell r="AB545" t="str">
            <v/>
          </cell>
          <cell r="AC545" t="str">
            <v/>
          </cell>
          <cell r="AD545" t="str">
            <v/>
          </cell>
          <cell r="AE545" t="str">
            <v/>
          </cell>
          <cell r="AF545" t="str">
            <v/>
          </cell>
          <cell r="AG545" t="str">
            <v/>
          </cell>
          <cell r="AH545" t="str">
            <v/>
          </cell>
          <cell r="AI545" t="str">
            <v/>
          </cell>
          <cell r="AJ545" t="str">
            <v/>
          </cell>
          <cell r="AK545" t="str">
            <v/>
          </cell>
        </row>
        <row r="546"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  <cell r="V546" t="str">
            <v/>
          </cell>
          <cell r="W546" t="str">
            <v/>
          </cell>
          <cell r="X546" t="str">
            <v/>
          </cell>
          <cell r="Y546" t="str">
            <v/>
          </cell>
          <cell r="Z546" t="str">
            <v/>
          </cell>
          <cell r="AA546" t="str">
            <v/>
          </cell>
          <cell r="AB546" t="str">
            <v/>
          </cell>
          <cell r="AC546" t="str">
            <v/>
          </cell>
          <cell r="AD546" t="str">
            <v/>
          </cell>
          <cell r="AE546" t="str">
            <v/>
          </cell>
          <cell r="AF546" t="str">
            <v/>
          </cell>
          <cell r="AG546" t="str">
            <v/>
          </cell>
          <cell r="AH546" t="str">
            <v/>
          </cell>
          <cell r="AI546" t="str">
            <v/>
          </cell>
          <cell r="AJ546" t="str">
            <v/>
          </cell>
          <cell r="AK546" t="str">
            <v/>
          </cell>
        </row>
        <row r="547"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  <cell r="V547" t="str">
            <v/>
          </cell>
          <cell r="W547" t="str">
            <v/>
          </cell>
          <cell r="X547" t="str">
            <v/>
          </cell>
          <cell r="Y547" t="str">
            <v/>
          </cell>
          <cell r="Z547" t="str">
            <v/>
          </cell>
          <cell r="AA547" t="str">
            <v/>
          </cell>
          <cell r="AB547" t="str">
            <v/>
          </cell>
          <cell r="AC547" t="str">
            <v/>
          </cell>
          <cell r="AD547" t="str">
            <v/>
          </cell>
          <cell r="AE547" t="str">
            <v/>
          </cell>
          <cell r="AF547" t="str">
            <v/>
          </cell>
          <cell r="AG547" t="str">
            <v/>
          </cell>
          <cell r="AH547" t="str">
            <v/>
          </cell>
          <cell r="AI547" t="str">
            <v/>
          </cell>
          <cell r="AJ547" t="str">
            <v/>
          </cell>
          <cell r="AK547" t="str">
            <v/>
          </cell>
        </row>
        <row r="548"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  <cell r="V548" t="str">
            <v/>
          </cell>
          <cell r="W548" t="str">
            <v/>
          </cell>
          <cell r="X548" t="str">
            <v/>
          </cell>
          <cell r="Y548" t="str">
            <v/>
          </cell>
          <cell r="Z548" t="str">
            <v/>
          </cell>
          <cell r="AA548" t="str">
            <v/>
          </cell>
          <cell r="AB548" t="str">
            <v/>
          </cell>
          <cell r="AC548" t="str">
            <v/>
          </cell>
          <cell r="AD548" t="str">
            <v/>
          </cell>
          <cell r="AE548" t="str">
            <v/>
          </cell>
          <cell r="AF548" t="str">
            <v/>
          </cell>
          <cell r="AG548" t="str">
            <v/>
          </cell>
          <cell r="AH548" t="str">
            <v/>
          </cell>
          <cell r="AI548" t="str">
            <v/>
          </cell>
          <cell r="AJ548" t="str">
            <v/>
          </cell>
          <cell r="AK548" t="str">
            <v/>
          </cell>
        </row>
        <row r="549"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  <cell r="V549" t="str">
            <v/>
          </cell>
          <cell r="W549" t="str">
            <v/>
          </cell>
          <cell r="X549" t="str">
            <v/>
          </cell>
          <cell r="Y549" t="str">
            <v/>
          </cell>
          <cell r="Z549" t="str">
            <v/>
          </cell>
          <cell r="AA549" t="str">
            <v/>
          </cell>
          <cell r="AB549" t="str">
            <v/>
          </cell>
          <cell r="AC549" t="str">
            <v/>
          </cell>
          <cell r="AD549" t="str">
            <v/>
          </cell>
          <cell r="AE549" t="str">
            <v/>
          </cell>
          <cell r="AF549" t="str">
            <v/>
          </cell>
          <cell r="AG549" t="str">
            <v/>
          </cell>
          <cell r="AH549" t="str">
            <v/>
          </cell>
          <cell r="AI549" t="str">
            <v/>
          </cell>
          <cell r="AJ549" t="str">
            <v/>
          </cell>
          <cell r="AK549" t="str">
            <v/>
          </cell>
        </row>
        <row r="550">
          <cell r="A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  <cell r="V550" t="str">
            <v/>
          </cell>
          <cell r="W550" t="str">
            <v/>
          </cell>
          <cell r="X550" t="str">
            <v/>
          </cell>
          <cell r="Y550" t="str">
            <v/>
          </cell>
          <cell r="Z550" t="str">
            <v/>
          </cell>
          <cell r="AA550" t="str">
            <v/>
          </cell>
          <cell r="AB550" t="str">
            <v/>
          </cell>
          <cell r="AC550" t="str">
            <v/>
          </cell>
          <cell r="AD550" t="str">
            <v/>
          </cell>
          <cell r="AE550" t="str">
            <v/>
          </cell>
          <cell r="AF550" t="str">
            <v/>
          </cell>
          <cell r="AG550" t="str">
            <v/>
          </cell>
          <cell r="AH550" t="str">
            <v/>
          </cell>
          <cell r="AI550" t="str">
            <v/>
          </cell>
          <cell r="AJ550" t="str">
            <v/>
          </cell>
          <cell r="AK550" t="str">
            <v/>
          </cell>
        </row>
        <row r="551"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  <cell r="V551" t="str">
            <v/>
          </cell>
          <cell r="W551" t="str">
            <v/>
          </cell>
          <cell r="X551" t="str">
            <v/>
          </cell>
          <cell r="Y551" t="str">
            <v/>
          </cell>
          <cell r="Z551" t="str">
            <v/>
          </cell>
          <cell r="AA551" t="str">
            <v/>
          </cell>
          <cell r="AB551" t="str">
            <v/>
          </cell>
          <cell r="AC551" t="str">
            <v/>
          </cell>
          <cell r="AD551" t="str">
            <v/>
          </cell>
          <cell r="AE551" t="str">
            <v/>
          </cell>
          <cell r="AF551" t="str">
            <v/>
          </cell>
          <cell r="AG551" t="str">
            <v/>
          </cell>
          <cell r="AH551" t="str">
            <v/>
          </cell>
          <cell r="AI551" t="str">
            <v/>
          </cell>
          <cell r="AJ551" t="str">
            <v/>
          </cell>
          <cell r="AK551" t="str">
            <v/>
          </cell>
        </row>
        <row r="552"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  <cell r="V552" t="str">
            <v/>
          </cell>
          <cell r="W552" t="str">
            <v/>
          </cell>
          <cell r="X552" t="str">
            <v/>
          </cell>
          <cell r="Y552" t="str">
            <v/>
          </cell>
          <cell r="Z552" t="str">
            <v/>
          </cell>
          <cell r="AA552" t="str">
            <v/>
          </cell>
          <cell r="AB552" t="str">
            <v/>
          </cell>
          <cell r="AC552" t="str">
            <v/>
          </cell>
          <cell r="AD552" t="str">
            <v/>
          </cell>
          <cell r="AE552" t="str">
            <v/>
          </cell>
          <cell r="AF552" t="str">
            <v/>
          </cell>
          <cell r="AG552" t="str">
            <v/>
          </cell>
          <cell r="AH552" t="str">
            <v/>
          </cell>
          <cell r="AI552" t="str">
            <v/>
          </cell>
          <cell r="AJ552" t="str">
            <v/>
          </cell>
          <cell r="AK552" t="str">
            <v/>
          </cell>
        </row>
        <row r="553"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  <cell r="V553" t="str">
            <v/>
          </cell>
          <cell r="W553" t="str">
            <v/>
          </cell>
          <cell r="X553" t="str">
            <v/>
          </cell>
          <cell r="Y553" t="str">
            <v/>
          </cell>
          <cell r="Z553" t="str">
            <v/>
          </cell>
          <cell r="AA553" t="str">
            <v/>
          </cell>
          <cell r="AB553" t="str">
            <v/>
          </cell>
          <cell r="AC553" t="str">
            <v/>
          </cell>
          <cell r="AD553" t="str">
            <v/>
          </cell>
          <cell r="AE553" t="str">
            <v/>
          </cell>
          <cell r="AF553" t="str">
            <v/>
          </cell>
          <cell r="AG553" t="str">
            <v/>
          </cell>
          <cell r="AH553" t="str">
            <v/>
          </cell>
          <cell r="AI553" t="str">
            <v/>
          </cell>
          <cell r="AJ553" t="str">
            <v/>
          </cell>
          <cell r="AK553" t="str">
            <v/>
          </cell>
        </row>
        <row r="554"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  <cell r="V554" t="str">
            <v/>
          </cell>
          <cell r="W554" t="str">
            <v/>
          </cell>
          <cell r="X554" t="str">
            <v/>
          </cell>
          <cell r="Y554" t="str">
            <v/>
          </cell>
          <cell r="Z554" t="str">
            <v/>
          </cell>
          <cell r="AA554" t="str">
            <v/>
          </cell>
          <cell r="AB554" t="str">
            <v/>
          </cell>
          <cell r="AC554" t="str">
            <v/>
          </cell>
          <cell r="AD554" t="str">
            <v/>
          </cell>
          <cell r="AE554" t="str">
            <v/>
          </cell>
          <cell r="AF554" t="str">
            <v/>
          </cell>
          <cell r="AG554" t="str">
            <v/>
          </cell>
          <cell r="AH554" t="str">
            <v/>
          </cell>
          <cell r="AI554" t="str">
            <v/>
          </cell>
          <cell r="AJ554" t="str">
            <v/>
          </cell>
          <cell r="AK554" t="str">
            <v/>
          </cell>
        </row>
        <row r="555"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  <cell r="V555" t="str">
            <v/>
          </cell>
          <cell r="W555" t="str">
            <v/>
          </cell>
          <cell r="X555" t="str">
            <v/>
          </cell>
          <cell r="Y555" t="str">
            <v/>
          </cell>
          <cell r="Z555" t="str">
            <v/>
          </cell>
          <cell r="AA555" t="str">
            <v/>
          </cell>
          <cell r="AB555" t="str">
            <v/>
          </cell>
          <cell r="AC555" t="str">
            <v/>
          </cell>
          <cell r="AD555" t="str">
            <v/>
          </cell>
          <cell r="AE555" t="str">
            <v/>
          </cell>
          <cell r="AF555" t="str">
            <v/>
          </cell>
          <cell r="AG555" t="str">
            <v/>
          </cell>
          <cell r="AH555" t="str">
            <v/>
          </cell>
          <cell r="AI555" t="str">
            <v/>
          </cell>
          <cell r="AJ555" t="str">
            <v/>
          </cell>
          <cell r="AK555" t="str">
            <v/>
          </cell>
        </row>
        <row r="556">
          <cell r="A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  <cell r="T556" t="str">
            <v/>
          </cell>
          <cell r="U556" t="str">
            <v/>
          </cell>
          <cell r="V556" t="str">
            <v/>
          </cell>
          <cell r="W556" t="str">
            <v/>
          </cell>
          <cell r="X556" t="str">
            <v/>
          </cell>
          <cell r="Y556" t="str">
            <v/>
          </cell>
          <cell r="Z556" t="str">
            <v/>
          </cell>
          <cell r="AA556" t="str">
            <v/>
          </cell>
          <cell r="AB556" t="str">
            <v/>
          </cell>
          <cell r="AC556" t="str">
            <v/>
          </cell>
          <cell r="AD556" t="str">
            <v/>
          </cell>
          <cell r="AE556" t="str">
            <v/>
          </cell>
          <cell r="AF556" t="str">
            <v/>
          </cell>
          <cell r="AG556" t="str">
            <v/>
          </cell>
          <cell r="AH556" t="str">
            <v/>
          </cell>
          <cell r="AI556" t="str">
            <v/>
          </cell>
          <cell r="AJ556" t="str">
            <v/>
          </cell>
          <cell r="AK556" t="str">
            <v/>
          </cell>
        </row>
        <row r="557"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  <cell r="T557" t="str">
            <v/>
          </cell>
          <cell r="U557" t="str">
            <v/>
          </cell>
          <cell r="V557" t="str">
            <v/>
          </cell>
          <cell r="W557" t="str">
            <v/>
          </cell>
          <cell r="X557" t="str">
            <v/>
          </cell>
          <cell r="Y557" t="str">
            <v/>
          </cell>
          <cell r="Z557" t="str">
            <v/>
          </cell>
          <cell r="AA557" t="str">
            <v/>
          </cell>
          <cell r="AB557" t="str">
            <v/>
          </cell>
          <cell r="AC557" t="str">
            <v/>
          </cell>
          <cell r="AD557" t="str">
            <v/>
          </cell>
          <cell r="AE557" t="str">
            <v/>
          </cell>
          <cell r="AF557" t="str">
            <v/>
          </cell>
          <cell r="AG557" t="str">
            <v/>
          </cell>
          <cell r="AH557" t="str">
            <v/>
          </cell>
          <cell r="AI557" t="str">
            <v/>
          </cell>
          <cell r="AJ557" t="str">
            <v/>
          </cell>
          <cell r="AK557" t="str">
            <v/>
          </cell>
        </row>
        <row r="558"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  <cell r="T558" t="str">
            <v/>
          </cell>
          <cell r="U558" t="str">
            <v/>
          </cell>
          <cell r="V558" t="str">
            <v/>
          </cell>
          <cell r="W558" t="str">
            <v/>
          </cell>
          <cell r="X558" t="str">
            <v/>
          </cell>
          <cell r="Y558" t="str">
            <v/>
          </cell>
          <cell r="Z558" t="str">
            <v/>
          </cell>
          <cell r="AA558" t="str">
            <v/>
          </cell>
          <cell r="AB558" t="str">
            <v/>
          </cell>
          <cell r="AC558" t="str">
            <v/>
          </cell>
          <cell r="AD558" t="str">
            <v/>
          </cell>
          <cell r="AE558" t="str">
            <v/>
          </cell>
          <cell r="AF558" t="str">
            <v/>
          </cell>
          <cell r="AG558" t="str">
            <v/>
          </cell>
          <cell r="AH558" t="str">
            <v/>
          </cell>
          <cell r="AI558" t="str">
            <v/>
          </cell>
          <cell r="AJ558" t="str">
            <v/>
          </cell>
          <cell r="AK558" t="str">
            <v/>
          </cell>
        </row>
        <row r="559"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  <cell r="T559" t="str">
            <v/>
          </cell>
          <cell r="U559" t="str">
            <v/>
          </cell>
          <cell r="V559" t="str">
            <v/>
          </cell>
          <cell r="W559" t="str">
            <v/>
          </cell>
          <cell r="X559" t="str">
            <v/>
          </cell>
          <cell r="Y559" t="str">
            <v/>
          </cell>
          <cell r="Z559" t="str">
            <v/>
          </cell>
          <cell r="AA559" t="str">
            <v/>
          </cell>
          <cell r="AB559" t="str">
            <v/>
          </cell>
          <cell r="AC559" t="str">
            <v/>
          </cell>
          <cell r="AD559" t="str">
            <v/>
          </cell>
          <cell r="AE559" t="str">
            <v/>
          </cell>
          <cell r="AF559" t="str">
            <v/>
          </cell>
          <cell r="AG559" t="str">
            <v/>
          </cell>
          <cell r="AH559" t="str">
            <v/>
          </cell>
          <cell r="AI559" t="str">
            <v/>
          </cell>
          <cell r="AJ559" t="str">
            <v/>
          </cell>
          <cell r="AK559" t="str">
            <v/>
          </cell>
        </row>
        <row r="560"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  <cell r="T560" t="str">
            <v/>
          </cell>
          <cell r="U560" t="str">
            <v/>
          </cell>
          <cell r="V560" t="str">
            <v/>
          </cell>
          <cell r="W560" t="str">
            <v/>
          </cell>
          <cell r="X560" t="str">
            <v/>
          </cell>
          <cell r="Y560" t="str">
            <v/>
          </cell>
          <cell r="Z560" t="str">
            <v/>
          </cell>
          <cell r="AA560" t="str">
            <v/>
          </cell>
          <cell r="AB560" t="str">
            <v/>
          </cell>
          <cell r="AC560" t="str">
            <v/>
          </cell>
          <cell r="AD560" t="str">
            <v/>
          </cell>
          <cell r="AE560" t="str">
            <v/>
          </cell>
          <cell r="AF560" t="str">
            <v/>
          </cell>
          <cell r="AG560" t="str">
            <v/>
          </cell>
          <cell r="AH560" t="str">
            <v/>
          </cell>
          <cell r="AI560" t="str">
            <v/>
          </cell>
          <cell r="AJ560" t="str">
            <v/>
          </cell>
          <cell r="AK560" t="str">
            <v/>
          </cell>
        </row>
        <row r="561"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  <cell r="T561" t="str">
            <v/>
          </cell>
          <cell r="U561" t="str">
            <v/>
          </cell>
          <cell r="V561" t="str">
            <v/>
          </cell>
          <cell r="W561" t="str">
            <v/>
          </cell>
          <cell r="X561" t="str">
            <v/>
          </cell>
          <cell r="Y561" t="str">
            <v/>
          </cell>
          <cell r="Z561" t="str">
            <v/>
          </cell>
          <cell r="AA561" t="str">
            <v/>
          </cell>
          <cell r="AB561" t="str">
            <v/>
          </cell>
          <cell r="AC561" t="str">
            <v/>
          </cell>
          <cell r="AD561" t="str">
            <v/>
          </cell>
          <cell r="AE561" t="str">
            <v/>
          </cell>
          <cell r="AF561" t="str">
            <v/>
          </cell>
          <cell r="AG561" t="str">
            <v/>
          </cell>
          <cell r="AH561" t="str">
            <v/>
          </cell>
          <cell r="AI561" t="str">
            <v/>
          </cell>
          <cell r="AJ561" t="str">
            <v/>
          </cell>
          <cell r="AK561" t="str">
            <v/>
          </cell>
        </row>
        <row r="562">
          <cell r="A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  <cell r="T562" t="str">
            <v/>
          </cell>
          <cell r="U562" t="str">
            <v/>
          </cell>
          <cell r="V562" t="str">
            <v/>
          </cell>
          <cell r="W562" t="str">
            <v/>
          </cell>
          <cell r="X562" t="str">
            <v/>
          </cell>
          <cell r="Y562" t="str">
            <v/>
          </cell>
          <cell r="Z562" t="str">
            <v/>
          </cell>
          <cell r="AA562" t="str">
            <v/>
          </cell>
          <cell r="AB562" t="str">
            <v/>
          </cell>
          <cell r="AC562" t="str">
            <v/>
          </cell>
          <cell r="AD562" t="str">
            <v/>
          </cell>
          <cell r="AE562" t="str">
            <v/>
          </cell>
          <cell r="AF562" t="str">
            <v/>
          </cell>
          <cell r="AG562" t="str">
            <v/>
          </cell>
          <cell r="AH562" t="str">
            <v/>
          </cell>
          <cell r="AI562" t="str">
            <v/>
          </cell>
          <cell r="AJ562" t="str">
            <v/>
          </cell>
          <cell r="AK562" t="str">
            <v/>
          </cell>
        </row>
        <row r="563"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  <cell r="T563" t="str">
            <v/>
          </cell>
          <cell r="U563" t="str">
            <v/>
          </cell>
          <cell r="V563" t="str">
            <v/>
          </cell>
          <cell r="W563" t="str">
            <v/>
          </cell>
          <cell r="X563" t="str">
            <v/>
          </cell>
          <cell r="Y563" t="str">
            <v/>
          </cell>
          <cell r="Z563" t="str">
            <v/>
          </cell>
          <cell r="AA563" t="str">
            <v/>
          </cell>
          <cell r="AB563" t="str">
            <v/>
          </cell>
          <cell r="AC563" t="str">
            <v/>
          </cell>
          <cell r="AD563" t="str">
            <v/>
          </cell>
          <cell r="AE563" t="str">
            <v/>
          </cell>
          <cell r="AF563" t="str">
            <v/>
          </cell>
          <cell r="AG563" t="str">
            <v/>
          </cell>
          <cell r="AH563" t="str">
            <v/>
          </cell>
          <cell r="AI563" t="str">
            <v/>
          </cell>
          <cell r="AJ563" t="str">
            <v/>
          </cell>
          <cell r="AK563" t="str">
            <v/>
          </cell>
        </row>
        <row r="564"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  <cell r="T564" t="str">
            <v/>
          </cell>
          <cell r="U564" t="str">
            <v/>
          </cell>
          <cell r="V564" t="str">
            <v/>
          </cell>
          <cell r="W564" t="str">
            <v/>
          </cell>
          <cell r="X564" t="str">
            <v/>
          </cell>
          <cell r="Y564" t="str">
            <v/>
          </cell>
          <cell r="Z564" t="str">
            <v/>
          </cell>
          <cell r="AA564" t="str">
            <v/>
          </cell>
          <cell r="AB564" t="str">
            <v/>
          </cell>
          <cell r="AC564" t="str">
            <v/>
          </cell>
          <cell r="AD564" t="str">
            <v/>
          </cell>
          <cell r="AE564" t="str">
            <v/>
          </cell>
          <cell r="AF564" t="str">
            <v/>
          </cell>
          <cell r="AG564" t="str">
            <v/>
          </cell>
          <cell r="AH564" t="str">
            <v/>
          </cell>
          <cell r="AI564" t="str">
            <v/>
          </cell>
          <cell r="AJ564" t="str">
            <v/>
          </cell>
          <cell r="AK564" t="str">
            <v/>
          </cell>
        </row>
        <row r="565"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  <cell r="T565" t="str">
            <v/>
          </cell>
          <cell r="U565" t="str">
            <v/>
          </cell>
          <cell r="V565" t="str">
            <v/>
          </cell>
          <cell r="W565" t="str">
            <v/>
          </cell>
          <cell r="X565" t="str">
            <v/>
          </cell>
          <cell r="Y565" t="str">
            <v/>
          </cell>
          <cell r="Z565" t="str">
            <v/>
          </cell>
          <cell r="AA565" t="str">
            <v/>
          </cell>
          <cell r="AB565" t="str">
            <v/>
          </cell>
          <cell r="AC565" t="str">
            <v/>
          </cell>
          <cell r="AD565" t="str">
            <v/>
          </cell>
          <cell r="AE565" t="str">
            <v/>
          </cell>
          <cell r="AF565" t="str">
            <v/>
          </cell>
          <cell r="AG565" t="str">
            <v/>
          </cell>
          <cell r="AH565" t="str">
            <v/>
          </cell>
          <cell r="AI565" t="str">
            <v/>
          </cell>
          <cell r="AJ565" t="str">
            <v/>
          </cell>
          <cell r="AK565" t="str">
            <v/>
          </cell>
        </row>
        <row r="566"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  <cell r="T566" t="str">
            <v/>
          </cell>
          <cell r="U566" t="str">
            <v/>
          </cell>
          <cell r="V566" t="str">
            <v/>
          </cell>
          <cell r="W566" t="str">
            <v/>
          </cell>
          <cell r="X566" t="str">
            <v/>
          </cell>
          <cell r="Y566" t="str">
            <v/>
          </cell>
          <cell r="Z566" t="str">
            <v/>
          </cell>
          <cell r="AA566" t="str">
            <v/>
          </cell>
          <cell r="AB566" t="str">
            <v/>
          </cell>
          <cell r="AC566" t="str">
            <v/>
          </cell>
          <cell r="AD566" t="str">
            <v/>
          </cell>
          <cell r="AE566" t="str">
            <v/>
          </cell>
          <cell r="AF566" t="str">
            <v/>
          </cell>
          <cell r="AG566" t="str">
            <v/>
          </cell>
          <cell r="AH566" t="str">
            <v/>
          </cell>
          <cell r="AI566" t="str">
            <v/>
          </cell>
          <cell r="AJ566" t="str">
            <v/>
          </cell>
          <cell r="AK566" t="str">
            <v/>
          </cell>
        </row>
        <row r="567"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  <cell r="T567" t="str">
            <v/>
          </cell>
          <cell r="U567" t="str">
            <v/>
          </cell>
          <cell r="V567" t="str">
            <v/>
          </cell>
          <cell r="W567" t="str">
            <v/>
          </cell>
          <cell r="X567" t="str">
            <v/>
          </cell>
          <cell r="Y567" t="str">
            <v/>
          </cell>
          <cell r="Z567" t="str">
            <v/>
          </cell>
          <cell r="AA567" t="str">
            <v/>
          </cell>
          <cell r="AB567" t="str">
            <v/>
          </cell>
          <cell r="AC567" t="str">
            <v/>
          </cell>
          <cell r="AD567" t="str">
            <v/>
          </cell>
          <cell r="AE567" t="str">
            <v/>
          </cell>
          <cell r="AF567" t="str">
            <v/>
          </cell>
          <cell r="AG567" t="str">
            <v/>
          </cell>
          <cell r="AH567" t="str">
            <v/>
          </cell>
          <cell r="AI567" t="str">
            <v/>
          </cell>
          <cell r="AJ567" t="str">
            <v/>
          </cell>
          <cell r="AK567" t="str">
            <v/>
          </cell>
        </row>
        <row r="569">
          <cell r="A569" t="str">
            <v>工番</v>
          </cell>
          <cell r="G569">
            <v>46194</v>
          </cell>
          <cell r="H569">
            <v>46195</v>
          </cell>
          <cell r="I569">
            <v>46196</v>
          </cell>
          <cell r="J569">
            <v>46197</v>
          </cell>
          <cell r="K569">
            <v>46198</v>
          </cell>
          <cell r="L569">
            <v>46199</v>
          </cell>
          <cell r="M569">
            <v>46200</v>
          </cell>
          <cell r="N569">
            <v>46201</v>
          </cell>
          <cell r="O569">
            <v>46202</v>
          </cell>
          <cell r="P569">
            <v>46203</v>
          </cell>
          <cell r="Q569">
            <v>46204</v>
          </cell>
          <cell r="R569">
            <v>46205</v>
          </cell>
          <cell r="S569">
            <v>46206</v>
          </cell>
          <cell r="T569">
            <v>46207</v>
          </cell>
          <cell r="U569">
            <v>46208</v>
          </cell>
          <cell r="V569">
            <v>46209</v>
          </cell>
          <cell r="W569">
            <v>46210</v>
          </cell>
          <cell r="X569">
            <v>46211</v>
          </cell>
          <cell r="Y569">
            <v>46212</v>
          </cell>
          <cell r="Z569">
            <v>46213</v>
          </cell>
          <cell r="AA569">
            <v>46214</v>
          </cell>
          <cell r="AB569">
            <v>46215</v>
          </cell>
          <cell r="AC569">
            <v>46216</v>
          </cell>
          <cell r="AD569">
            <v>46217</v>
          </cell>
          <cell r="AE569">
            <v>46218</v>
          </cell>
          <cell r="AF569">
            <v>46219</v>
          </cell>
          <cell r="AG569">
            <v>46220</v>
          </cell>
          <cell r="AH569">
            <v>46221</v>
          </cell>
          <cell r="AI569">
            <v>46222</v>
          </cell>
          <cell r="AJ569">
            <v>46223</v>
          </cell>
          <cell r="AK569">
            <v>46224</v>
          </cell>
        </row>
        <row r="571">
          <cell r="A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  <cell r="T571" t="str">
            <v/>
          </cell>
          <cell r="U571" t="str">
            <v/>
          </cell>
          <cell r="V571" t="str">
            <v/>
          </cell>
          <cell r="W571" t="str">
            <v/>
          </cell>
          <cell r="X571" t="str">
            <v/>
          </cell>
          <cell r="Y571" t="str">
            <v/>
          </cell>
          <cell r="Z571" t="str">
            <v/>
          </cell>
          <cell r="AA571" t="str">
            <v/>
          </cell>
          <cell r="AB571" t="str">
            <v/>
          </cell>
          <cell r="AC571" t="str">
            <v/>
          </cell>
          <cell r="AD571" t="str">
            <v/>
          </cell>
          <cell r="AE571" t="str">
            <v/>
          </cell>
          <cell r="AF571" t="str">
            <v/>
          </cell>
          <cell r="AG571" t="str">
            <v/>
          </cell>
          <cell r="AH571" t="str">
            <v/>
          </cell>
          <cell r="AI571" t="str">
            <v/>
          </cell>
          <cell r="AJ571" t="str">
            <v/>
          </cell>
          <cell r="AK571" t="str">
            <v/>
          </cell>
        </row>
        <row r="572"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  <cell r="T572" t="str">
            <v/>
          </cell>
          <cell r="U572" t="str">
            <v/>
          </cell>
          <cell r="V572" t="str">
            <v/>
          </cell>
          <cell r="W572" t="str">
            <v/>
          </cell>
          <cell r="X572" t="str">
            <v/>
          </cell>
          <cell r="Y572" t="str">
            <v/>
          </cell>
          <cell r="Z572" t="str">
            <v/>
          </cell>
          <cell r="AA572" t="str">
            <v/>
          </cell>
          <cell r="AB572" t="str">
            <v/>
          </cell>
          <cell r="AC572" t="str">
            <v/>
          </cell>
          <cell r="AD572" t="str">
            <v/>
          </cell>
          <cell r="AE572" t="str">
            <v/>
          </cell>
          <cell r="AF572" t="str">
            <v/>
          </cell>
          <cell r="AG572" t="str">
            <v/>
          </cell>
          <cell r="AH572" t="str">
            <v/>
          </cell>
          <cell r="AI572" t="str">
            <v/>
          </cell>
          <cell r="AJ572" t="str">
            <v/>
          </cell>
          <cell r="AK572" t="str">
            <v/>
          </cell>
        </row>
        <row r="573"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  <cell r="T573" t="str">
            <v/>
          </cell>
          <cell r="U573" t="str">
            <v/>
          </cell>
          <cell r="V573" t="str">
            <v/>
          </cell>
          <cell r="W573" t="str">
            <v/>
          </cell>
          <cell r="X573" t="str">
            <v/>
          </cell>
          <cell r="Y573" t="str">
            <v/>
          </cell>
          <cell r="Z573" t="str">
            <v/>
          </cell>
          <cell r="AA573" t="str">
            <v/>
          </cell>
          <cell r="AB573" t="str">
            <v/>
          </cell>
          <cell r="AC573" t="str">
            <v/>
          </cell>
          <cell r="AD573" t="str">
            <v/>
          </cell>
          <cell r="AE573" t="str">
            <v/>
          </cell>
          <cell r="AF573" t="str">
            <v/>
          </cell>
          <cell r="AG573" t="str">
            <v/>
          </cell>
          <cell r="AH573" t="str">
            <v/>
          </cell>
          <cell r="AI573" t="str">
            <v/>
          </cell>
          <cell r="AJ573" t="str">
            <v/>
          </cell>
          <cell r="AK573" t="str">
            <v/>
          </cell>
        </row>
        <row r="574"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  <cell r="T574" t="str">
            <v/>
          </cell>
          <cell r="U574" t="str">
            <v/>
          </cell>
          <cell r="V574" t="str">
            <v/>
          </cell>
          <cell r="W574" t="str">
            <v/>
          </cell>
          <cell r="X574" t="str">
            <v/>
          </cell>
          <cell r="Y574" t="str">
            <v/>
          </cell>
          <cell r="Z574" t="str">
            <v/>
          </cell>
          <cell r="AA574" t="str">
            <v/>
          </cell>
          <cell r="AB574" t="str">
            <v/>
          </cell>
          <cell r="AC574" t="str">
            <v/>
          </cell>
          <cell r="AD574" t="str">
            <v/>
          </cell>
          <cell r="AE574" t="str">
            <v/>
          </cell>
          <cell r="AF574" t="str">
            <v/>
          </cell>
          <cell r="AG574" t="str">
            <v/>
          </cell>
          <cell r="AH574" t="str">
            <v/>
          </cell>
          <cell r="AI574" t="str">
            <v/>
          </cell>
          <cell r="AJ574" t="str">
            <v/>
          </cell>
          <cell r="AK574" t="str">
            <v/>
          </cell>
        </row>
        <row r="575"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  <cell r="T575" t="str">
            <v/>
          </cell>
          <cell r="U575" t="str">
            <v/>
          </cell>
          <cell r="V575" t="str">
            <v/>
          </cell>
          <cell r="W575" t="str">
            <v/>
          </cell>
          <cell r="X575" t="str">
            <v/>
          </cell>
          <cell r="Y575" t="str">
            <v/>
          </cell>
          <cell r="Z575" t="str">
            <v/>
          </cell>
          <cell r="AA575" t="str">
            <v/>
          </cell>
          <cell r="AB575" t="str">
            <v/>
          </cell>
          <cell r="AC575" t="str">
            <v/>
          </cell>
          <cell r="AD575" t="str">
            <v/>
          </cell>
          <cell r="AE575" t="str">
            <v/>
          </cell>
          <cell r="AF575" t="str">
            <v/>
          </cell>
          <cell r="AG575" t="str">
            <v/>
          </cell>
          <cell r="AH575" t="str">
            <v/>
          </cell>
          <cell r="AI575" t="str">
            <v/>
          </cell>
          <cell r="AJ575" t="str">
            <v/>
          </cell>
          <cell r="AK575" t="str">
            <v/>
          </cell>
        </row>
        <row r="576"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  <cell r="T576" t="str">
            <v/>
          </cell>
          <cell r="U576" t="str">
            <v/>
          </cell>
          <cell r="V576" t="str">
            <v/>
          </cell>
          <cell r="W576" t="str">
            <v/>
          </cell>
          <cell r="X576" t="str">
            <v/>
          </cell>
          <cell r="Y576" t="str">
            <v/>
          </cell>
          <cell r="Z576" t="str">
            <v/>
          </cell>
          <cell r="AA576" t="str">
            <v/>
          </cell>
          <cell r="AB576" t="str">
            <v/>
          </cell>
          <cell r="AC576" t="str">
            <v/>
          </cell>
          <cell r="AD576" t="str">
            <v/>
          </cell>
          <cell r="AE576" t="str">
            <v/>
          </cell>
          <cell r="AF576" t="str">
            <v/>
          </cell>
          <cell r="AG576" t="str">
            <v/>
          </cell>
          <cell r="AH576" t="str">
            <v/>
          </cell>
          <cell r="AI576" t="str">
            <v/>
          </cell>
          <cell r="AJ576" t="str">
            <v/>
          </cell>
          <cell r="AK576" t="str">
            <v/>
          </cell>
        </row>
        <row r="577">
          <cell r="A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  <cell r="T577" t="str">
            <v/>
          </cell>
          <cell r="U577" t="str">
            <v/>
          </cell>
          <cell r="V577" t="str">
            <v/>
          </cell>
          <cell r="W577" t="str">
            <v/>
          </cell>
          <cell r="X577" t="str">
            <v/>
          </cell>
          <cell r="Y577" t="str">
            <v/>
          </cell>
          <cell r="Z577" t="str">
            <v/>
          </cell>
          <cell r="AA577" t="str">
            <v/>
          </cell>
          <cell r="AB577" t="str">
            <v/>
          </cell>
          <cell r="AC577" t="str">
            <v/>
          </cell>
          <cell r="AD577" t="str">
            <v/>
          </cell>
          <cell r="AE577" t="str">
            <v/>
          </cell>
          <cell r="AF577" t="str">
            <v/>
          </cell>
          <cell r="AG577" t="str">
            <v/>
          </cell>
          <cell r="AH577" t="str">
            <v/>
          </cell>
          <cell r="AI577" t="str">
            <v/>
          </cell>
          <cell r="AJ577" t="str">
            <v/>
          </cell>
          <cell r="AK577" t="str">
            <v/>
          </cell>
        </row>
        <row r="578"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  <cell r="T578" t="str">
            <v/>
          </cell>
          <cell r="U578" t="str">
            <v/>
          </cell>
          <cell r="V578" t="str">
            <v/>
          </cell>
          <cell r="W578" t="str">
            <v/>
          </cell>
          <cell r="X578" t="str">
            <v/>
          </cell>
          <cell r="Y578" t="str">
            <v/>
          </cell>
          <cell r="Z578" t="str">
            <v/>
          </cell>
          <cell r="AA578" t="str">
            <v/>
          </cell>
          <cell r="AB578" t="str">
            <v/>
          </cell>
          <cell r="AC578" t="str">
            <v/>
          </cell>
          <cell r="AD578" t="str">
            <v/>
          </cell>
          <cell r="AE578" t="str">
            <v/>
          </cell>
          <cell r="AF578" t="str">
            <v/>
          </cell>
          <cell r="AG578" t="str">
            <v/>
          </cell>
          <cell r="AH578" t="str">
            <v/>
          </cell>
          <cell r="AI578" t="str">
            <v/>
          </cell>
          <cell r="AJ578" t="str">
            <v/>
          </cell>
          <cell r="AK578" t="str">
            <v/>
          </cell>
        </row>
        <row r="579"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  <cell r="T579" t="str">
            <v/>
          </cell>
          <cell r="U579" t="str">
            <v/>
          </cell>
          <cell r="V579" t="str">
            <v/>
          </cell>
          <cell r="W579" t="str">
            <v/>
          </cell>
          <cell r="X579" t="str">
            <v/>
          </cell>
          <cell r="Y579" t="str">
            <v/>
          </cell>
          <cell r="Z579" t="str">
            <v/>
          </cell>
          <cell r="AA579" t="str">
            <v/>
          </cell>
          <cell r="AB579" t="str">
            <v/>
          </cell>
          <cell r="AC579" t="str">
            <v/>
          </cell>
          <cell r="AD579" t="str">
            <v/>
          </cell>
          <cell r="AE579" t="str">
            <v/>
          </cell>
          <cell r="AF579" t="str">
            <v/>
          </cell>
          <cell r="AG579" t="str">
            <v/>
          </cell>
          <cell r="AH579" t="str">
            <v/>
          </cell>
          <cell r="AI579" t="str">
            <v/>
          </cell>
          <cell r="AJ579" t="str">
            <v/>
          </cell>
          <cell r="AK579" t="str">
            <v/>
          </cell>
        </row>
        <row r="580"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  <cell r="T580" t="str">
            <v/>
          </cell>
          <cell r="U580" t="str">
            <v/>
          </cell>
          <cell r="V580" t="str">
            <v/>
          </cell>
          <cell r="W580" t="str">
            <v/>
          </cell>
          <cell r="X580" t="str">
            <v/>
          </cell>
          <cell r="Y580" t="str">
            <v/>
          </cell>
          <cell r="Z580" t="str">
            <v/>
          </cell>
          <cell r="AA580" t="str">
            <v/>
          </cell>
          <cell r="AB580" t="str">
            <v/>
          </cell>
          <cell r="AC580" t="str">
            <v/>
          </cell>
          <cell r="AD580" t="str">
            <v/>
          </cell>
          <cell r="AE580" t="str">
            <v/>
          </cell>
          <cell r="AF580" t="str">
            <v/>
          </cell>
          <cell r="AG580" t="str">
            <v/>
          </cell>
          <cell r="AH580" t="str">
            <v/>
          </cell>
          <cell r="AI580" t="str">
            <v/>
          </cell>
          <cell r="AJ580" t="str">
            <v/>
          </cell>
          <cell r="AK580" t="str">
            <v/>
          </cell>
        </row>
        <row r="581"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  <cell r="T581" t="str">
            <v/>
          </cell>
          <cell r="U581" t="str">
            <v/>
          </cell>
          <cell r="V581" t="str">
            <v/>
          </cell>
          <cell r="W581" t="str">
            <v/>
          </cell>
          <cell r="X581" t="str">
            <v/>
          </cell>
          <cell r="Y581" t="str">
            <v/>
          </cell>
          <cell r="Z581" t="str">
            <v/>
          </cell>
          <cell r="AA581" t="str">
            <v/>
          </cell>
          <cell r="AB581" t="str">
            <v/>
          </cell>
          <cell r="AC581" t="str">
            <v/>
          </cell>
          <cell r="AD581" t="str">
            <v/>
          </cell>
          <cell r="AE581" t="str">
            <v/>
          </cell>
          <cell r="AF581" t="str">
            <v/>
          </cell>
          <cell r="AG581" t="str">
            <v/>
          </cell>
          <cell r="AH581" t="str">
            <v/>
          </cell>
          <cell r="AI581" t="str">
            <v/>
          </cell>
          <cell r="AJ581" t="str">
            <v/>
          </cell>
          <cell r="AK581" t="str">
            <v/>
          </cell>
        </row>
        <row r="582"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  <cell r="T582" t="str">
            <v/>
          </cell>
          <cell r="U582" t="str">
            <v/>
          </cell>
          <cell r="V582" t="str">
            <v/>
          </cell>
          <cell r="W582" t="str">
            <v/>
          </cell>
          <cell r="X582" t="str">
            <v/>
          </cell>
          <cell r="Y582" t="str">
            <v/>
          </cell>
          <cell r="Z582" t="str">
            <v/>
          </cell>
          <cell r="AA582" t="str">
            <v/>
          </cell>
          <cell r="AB582" t="str">
            <v/>
          </cell>
          <cell r="AC582" t="str">
            <v/>
          </cell>
          <cell r="AD582" t="str">
            <v/>
          </cell>
          <cell r="AE582" t="str">
            <v/>
          </cell>
          <cell r="AF582" t="str">
            <v/>
          </cell>
          <cell r="AG582" t="str">
            <v/>
          </cell>
          <cell r="AH582" t="str">
            <v/>
          </cell>
          <cell r="AI582" t="str">
            <v/>
          </cell>
          <cell r="AJ582" t="str">
            <v/>
          </cell>
          <cell r="AK582" t="str">
            <v/>
          </cell>
        </row>
        <row r="583">
          <cell r="A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  <cell r="T583" t="str">
            <v/>
          </cell>
          <cell r="U583" t="str">
            <v/>
          </cell>
          <cell r="V583" t="str">
            <v/>
          </cell>
          <cell r="W583" t="str">
            <v/>
          </cell>
          <cell r="X583" t="str">
            <v/>
          </cell>
          <cell r="Y583" t="str">
            <v/>
          </cell>
          <cell r="Z583" t="str">
            <v/>
          </cell>
          <cell r="AA583" t="str">
            <v/>
          </cell>
          <cell r="AB583" t="str">
            <v/>
          </cell>
          <cell r="AC583" t="str">
            <v/>
          </cell>
          <cell r="AD583" t="str">
            <v/>
          </cell>
          <cell r="AE583" t="str">
            <v/>
          </cell>
          <cell r="AF583" t="str">
            <v/>
          </cell>
          <cell r="AG583" t="str">
            <v/>
          </cell>
          <cell r="AH583" t="str">
            <v/>
          </cell>
          <cell r="AI583" t="str">
            <v/>
          </cell>
          <cell r="AJ583" t="str">
            <v/>
          </cell>
          <cell r="AK583" t="str">
            <v/>
          </cell>
        </row>
        <row r="584"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  <cell r="T584" t="str">
            <v/>
          </cell>
          <cell r="U584" t="str">
            <v/>
          </cell>
          <cell r="V584" t="str">
            <v/>
          </cell>
          <cell r="W584" t="str">
            <v/>
          </cell>
          <cell r="X584" t="str">
            <v/>
          </cell>
          <cell r="Y584" t="str">
            <v/>
          </cell>
          <cell r="Z584" t="str">
            <v/>
          </cell>
          <cell r="AA584" t="str">
            <v/>
          </cell>
          <cell r="AB584" t="str">
            <v/>
          </cell>
          <cell r="AC584" t="str">
            <v/>
          </cell>
          <cell r="AD584" t="str">
            <v/>
          </cell>
          <cell r="AE584" t="str">
            <v/>
          </cell>
          <cell r="AF584" t="str">
            <v/>
          </cell>
          <cell r="AG584" t="str">
            <v/>
          </cell>
          <cell r="AH584" t="str">
            <v/>
          </cell>
          <cell r="AI584" t="str">
            <v/>
          </cell>
          <cell r="AJ584" t="str">
            <v/>
          </cell>
          <cell r="AK584" t="str">
            <v/>
          </cell>
        </row>
        <row r="585"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  <cell r="T585" t="str">
            <v/>
          </cell>
          <cell r="U585" t="str">
            <v/>
          </cell>
          <cell r="V585" t="str">
            <v/>
          </cell>
          <cell r="W585" t="str">
            <v/>
          </cell>
          <cell r="X585" t="str">
            <v/>
          </cell>
          <cell r="Y585" t="str">
            <v/>
          </cell>
          <cell r="Z585" t="str">
            <v/>
          </cell>
          <cell r="AA585" t="str">
            <v/>
          </cell>
          <cell r="AB585" t="str">
            <v/>
          </cell>
          <cell r="AC585" t="str">
            <v/>
          </cell>
          <cell r="AD585" t="str">
            <v/>
          </cell>
          <cell r="AE585" t="str">
            <v/>
          </cell>
          <cell r="AF585" t="str">
            <v/>
          </cell>
          <cell r="AG585" t="str">
            <v/>
          </cell>
          <cell r="AH585" t="str">
            <v/>
          </cell>
          <cell r="AI585" t="str">
            <v/>
          </cell>
          <cell r="AJ585" t="str">
            <v/>
          </cell>
          <cell r="AK585" t="str">
            <v/>
          </cell>
        </row>
        <row r="586"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  <cell r="T586" t="str">
            <v/>
          </cell>
          <cell r="U586" t="str">
            <v/>
          </cell>
          <cell r="V586" t="str">
            <v/>
          </cell>
          <cell r="W586" t="str">
            <v/>
          </cell>
          <cell r="X586" t="str">
            <v/>
          </cell>
          <cell r="Y586" t="str">
            <v/>
          </cell>
          <cell r="Z586" t="str">
            <v/>
          </cell>
          <cell r="AA586" t="str">
            <v/>
          </cell>
          <cell r="AB586" t="str">
            <v/>
          </cell>
          <cell r="AC586" t="str">
            <v/>
          </cell>
          <cell r="AD586" t="str">
            <v/>
          </cell>
          <cell r="AE586" t="str">
            <v/>
          </cell>
          <cell r="AF586" t="str">
            <v/>
          </cell>
          <cell r="AG586" t="str">
            <v/>
          </cell>
          <cell r="AH586" t="str">
            <v/>
          </cell>
          <cell r="AI586" t="str">
            <v/>
          </cell>
          <cell r="AJ586" t="str">
            <v/>
          </cell>
          <cell r="AK586" t="str">
            <v/>
          </cell>
        </row>
        <row r="587"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  <cell r="T587" t="str">
            <v/>
          </cell>
          <cell r="U587" t="str">
            <v/>
          </cell>
          <cell r="V587" t="str">
            <v/>
          </cell>
          <cell r="W587" t="str">
            <v/>
          </cell>
          <cell r="X587" t="str">
            <v/>
          </cell>
          <cell r="Y587" t="str">
            <v/>
          </cell>
          <cell r="Z587" t="str">
            <v/>
          </cell>
          <cell r="AA587" t="str">
            <v/>
          </cell>
          <cell r="AB587" t="str">
            <v/>
          </cell>
          <cell r="AC587" t="str">
            <v/>
          </cell>
          <cell r="AD587" t="str">
            <v/>
          </cell>
          <cell r="AE587" t="str">
            <v/>
          </cell>
          <cell r="AF587" t="str">
            <v/>
          </cell>
          <cell r="AG587" t="str">
            <v/>
          </cell>
          <cell r="AH587" t="str">
            <v/>
          </cell>
          <cell r="AI587" t="str">
            <v/>
          </cell>
          <cell r="AJ587" t="str">
            <v/>
          </cell>
          <cell r="AK587" t="str">
            <v/>
          </cell>
        </row>
        <row r="588"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  <cell r="T588" t="str">
            <v/>
          </cell>
          <cell r="U588" t="str">
            <v/>
          </cell>
          <cell r="V588" t="str">
            <v/>
          </cell>
          <cell r="W588" t="str">
            <v/>
          </cell>
          <cell r="X588" t="str">
            <v/>
          </cell>
          <cell r="Y588" t="str">
            <v/>
          </cell>
          <cell r="Z588" t="str">
            <v/>
          </cell>
          <cell r="AA588" t="str">
            <v/>
          </cell>
          <cell r="AB588" t="str">
            <v/>
          </cell>
          <cell r="AC588" t="str">
            <v/>
          </cell>
          <cell r="AD588" t="str">
            <v/>
          </cell>
          <cell r="AE588" t="str">
            <v/>
          </cell>
          <cell r="AF588" t="str">
            <v/>
          </cell>
          <cell r="AG588" t="str">
            <v/>
          </cell>
          <cell r="AH588" t="str">
            <v/>
          </cell>
          <cell r="AI588" t="str">
            <v/>
          </cell>
          <cell r="AJ588" t="str">
            <v/>
          </cell>
          <cell r="AK588" t="str">
            <v/>
          </cell>
        </row>
        <row r="589">
          <cell r="A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  <cell r="T589" t="str">
            <v/>
          </cell>
          <cell r="U589" t="str">
            <v/>
          </cell>
          <cell r="V589" t="str">
            <v/>
          </cell>
          <cell r="W589" t="str">
            <v/>
          </cell>
          <cell r="X589" t="str">
            <v/>
          </cell>
          <cell r="Y589" t="str">
            <v/>
          </cell>
          <cell r="Z589" t="str">
            <v/>
          </cell>
          <cell r="AA589" t="str">
            <v/>
          </cell>
          <cell r="AB589" t="str">
            <v/>
          </cell>
          <cell r="AC589" t="str">
            <v/>
          </cell>
          <cell r="AD589" t="str">
            <v/>
          </cell>
          <cell r="AE589" t="str">
            <v/>
          </cell>
          <cell r="AF589" t="str">
            <v/>
          </cell>
          <cell r="AG589" t="str">
            <v/>
          </cell>
          <cell r="AH589" t="str">
            <v/>
          </cell>
          <cell r="AI589" t="str">
            <v/>
          </cell>
          <cell r="AJ589" t="str">
            <v/>
          </cell>
          <cell r="AK589" t="str">
            <v/>
          </cell>
        </row>
        <row r="590"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  <cell r="T590" t="str">
            <v/>
          </cell>
          <cell r="U590" t="str">
            <v/>
          </cell>
          <cell r="V590" t="str">
            <v/>
          </cell>
          <cell r="W590" t="str">
            <v/>
          </cell>
          <cell r="X590" t="str">
            <v/>
          </cell>
          <cell r="Y590" t="str">
            <v/>
          </cell>
          <cell r="Z590" t="str">
            <v/>
          </cell>
          <cell r="AA590" t="str">
            <v/>
          </cell>
          <cell r="AB590" t="str">
            <v/>
          </cell>
          <cell r="AC590" t="str">
            <v/>
          </cell>
          <cell r="AD590" t="str">
            <v/>
          </cell>
          <cell r="AE590" t="str">
            <v/>
          </cell>
          <cell r="AF590" t="str">
            <v/>
          </cell>
          <cell r="AG590" t="str">
            <v/>
          </cell>
          <cell r="AH590" t="str">
            <v/>
          </cell>
          <cell r="AI590" t="str">
            <v/>
          </cell>
          <cell r="AJ590" t="str">
            <v/>
          </cell>
          <cell r="AK590" t="str">
            <v/>
          </cell>
        </row>
        <row r="591"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  <cell r="T591" t="str">
            <v/>
          </cell>
          <cell r="U591" t="str">
            <v/>
          </cell>
          <cell r="V591" t="str">
            <v/>
          </cell>
          <cell r="W591" t="str">
            <v/>
          </cell>
          <cell r="X591" t="str">
            <v/>
          </cell>
          <cell r="Y591" t="str">
            <v/>
          </cell>
          <cell r="Z591" t="str">
            <v/>
          </cell>
          <cell r="AA591" t="str">
            <v/>
          </cell>
          <cell r="AB591" t="str">
            <v/>
          </cell>
          <cell r="AC591" t="str">
            <v/>
          </cell>
          <cell r="AD591" t="str">
            <v/>
          </cell>
          <cell r="AE591" t="str">
            <v/>
          </cell>
          <cell r="AF591" t="str">
            <v/>
          </cell>
          <cell r="AG591" t="str">
            <v/>
          </cell>
          <cell r="AH591" t="str">
            <v/>
          </cell>
          <cell r="AI591" t="str">
            <v/>
          </cell>
          <cell r="AJ591" t="str">
            <v/>
          </cell>
          <cell r="AK591" t="str">
            <v/>
          </cell>
        </row>
        <row r="592"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  <cell r="T592" t="str">
            <v/>
          </cell>
          <cell r="U592" t="str">
            <v/>
          </cell>
          <cell r="V592" t="str">
            <v/>
          </cell>
          <cell r="W592" t="str">
            <v/>
          </cell>
          <cell r="X592" t="str">
            <v/>
          </cell>
          <cell r="Y592" t="str">
            <v/>
          </cell>
          <cell r="Z592" t="str">
            <v/>
          </cell>
          <cell r="AA592" t="str">
            <v/>
          </cell>
          <cell r="AB592" t="str">
            <v/>
          </cell>
          <cell r="AC592" t="str">
            <v/>
          </cell>
          <cell r="AD592" t="str">
            <v/>
          </cell>
          <cell r="AE592" t="str">
            <v/>
          </cell>
          <cell r="AF592" t="str">
            <v/>
          </cell>
          <cell r="AG592" t="str">
            <v/>
          </cell>
          <cell r="AH592" t="str">
            <v/>
          </cell>
          <cell r="AI592" t="str">
            <v/>
          </cell>
          <cell r="AJ592" t="str">
            <v/>
          </cell>
          <cell r="AK592" t="str">
            <v/>
          </cell>
        </row>
        <row r="593"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  <cell r="T593" t="str">
            <v/>
          </cell>
          <cell r="U593" t="str">
            <v/>
          </cell>
          <cell r="V593" t="str">
            <v/>
          </cell>
          <cell r="W593" t="str">
            <v/>
          </cell>
          <cell r="X593" t="str">
            <v/>
          </cell>
          <cell r="Y593" t="str">
            <v/>
          </cell>
          <cell r="Z593" t="str">
            <v/>
          </cell>
          <cell r="AA593" t="str">
            <v/>
          </cell>
          <cell r="AB593" t="str">
            <v/>
          </cell>
          <cell r="AC593" t="str">
            <v/>
          </cell>
          <cell r="AD593" t="str">
            <v/>
          </cell>
          <cell r="AE593" t="str">
            <v/>
          </cell>
          <cell r="AF593" t="str">
            <v/>
          </cell>
          <cell r="AG593" t="str">
            <v/>
          </cell>
          <cell r="AH593" t="str">
            <v/>
          </cell>
          <cell r="AI593" t="str">
            <v/>
          </cell>
          <cell r="AJ593" t="str">
            <v/>
          </cell>
          <cell r="AK593" t="str">
            <v/>
          </cell>
        </row>
        <row r="594"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  <cell r="T594" t="str">
            <v/>
          </cell>
          <cell r="U594" t="str">
            <v/>
          </cell>
          <cell r="V594" t="str">
            <v/>
          </cell>
          <cell r="W594" t="str">
            <v/>
          </cell>
          <cell r="X594" t="str">
            <v/>
          </cell>
          <cell r="Y594" t="str">
            <v/>
          </cell>
          <cell r="Z594" t="str">
            <v/>
          </cell>
          <cell r="AA594" t="str">
            <v/>
          </cell>
          <cell r="AB594" t="str">
            <v/>
          </cell>
          <cell r="AC594" t="str">
            <v/>
          </cell>
          <cell r="AD594" t="str">
            <v/>
          </cell>
          <cell r="AE594" t="str">
            <v/>
          </cell>
          <cell r="AF594" t="str">
            <v/>
          </cell>
          <cell r="AG594" t="str">
            <v/>
          </cell>
          <cell r="AH594" t="str">
            <v/>
          </cell>
          <cell r="AI594" t="str">
            <v/>
          </cell>
          <cell r="AJ594" t="str">
            <v/>
          </cell>
          <cell r="AK594" t="str">
            <v/>
          </cell>
        </row>
        <row r="595">
          <cell r="A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  <cell r="T595" t="str">
            <v/>
          </cell>
          <cell r="U595" t="str">
            <v/>
          </cell>
          <cell r="V595" t="str">
            <v/>
          </cell>
          <cell r="W595" t="str">
            <v/>
          </cell>
          <cell r="X595" t="str">
            <v/>
          </cell>
          <cell r="Y595" t="str">
            <v/>
          </cell>
          <cell r="Z595" t="str">
            <v/>
          </cell>
          <cell r="AA595" t="str">
            <v/>
          </cell>
          <cell r="AB595" t="str">
            <v/>
          </cell>
          <cell r="AC595" t="str">
            <v/>
          </cell>
          <cell r="AD595" t="str">
            <v/>
          </cell>
          <cell r="AE595" t="str">
            <v/>
          </cell>
          <cell r="AF595" t="str">
            <v/>
          </cell>
          <cell r="AG595" t="str">
            <v/>
          </cell>
          <cell r="AH595" t="str">
            <v/>
          </cell>
          <cell r="AI595" t="str">
            <v/>
          </cell>
          <cell r="AJ595" t="str">
            <v/>
          </cell>
          <cell r="AK595" t="str">
            <v/>
          </cell>
        </row>
        <row r="596"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  <cell r="T596" t="str">
            <v/>
          </cell>
          <cell r="U596" t="str">
            <v/>
          </cell>
          <cell r="V596" t="str">
            <v/>
          </cell>
          <cell r="W596" t="str">
            <v/>
          </cell>
          <cell r="X596" t="str">
            <v/>
          </cell>
          <cell r="Y596" t="str">
            <v/>
          </cell>
          <cell r="Z596" t="str">
            <v/>
          </cell>
          <cell r="AA596" t="str">
            <v/>
          </cell>
          <cell r="AB596" t="str">
            <v/>
          </cell>
          <cell r="AC596" t="str">
            <v/>
          </cell>
          <cell r="AD596" t="str">
            <v/>
          </cell>
          <cell r="AE596" t="str">
            <v/>
          </cell>
          <cell r="AF596" t="str">
            <v/>
          </cell>
          <cell r="AG596" t="str">
            <v/>
          </cell>
          <cell r="AH596" t="str">
            <v/>
          </cell>
          <cell r="AI596" t="str">
            <v/>
          </cell>
          <cell r="AJ596" t="str">
            <v/>
          </cell>
          <cell r="AK596" t="str">
            <v/>
          </cell>
        </row>
        <row r="597"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  <cell r="T597" t="str">
            <v/>
          </cell>
          <cell r="U597" t="str">
            <v/>
          </cell>
          <cell r="V597" t="str">
            <v/>
          </cell>
          <cell r="W597" t="str">
            <v/>
          </cell>
          <cell r="X597" t="str">
            <v/>
          </cell>
          <cell r="Y597" t="str">
            <v/>
          </cell>
          <cell r="Z597" t="str">
            <v/>
          </cell>
          <cell r="AA597" t="str">
            <v/>
          </cell>
          <cell r="AB597" t="str">
            <v/>
          </cell>
          <cell r="AC597" t="str">
            <v/>
          </cell>
          <cell r="AD597" t="str">
            <v/>
          </cell>
          <cell r="AE597" t="str">
            <v/>
          </cell>
          <cell r="AF597" t="str">
            <v/>
          </cell>
          <cell r="AG597" t="str">
            <v/>
          </cell>
          <cell r="AH597" t="str">
            <v/>
          </cell>
          <cell r="AI597" t="str">
            <v/>
          </cell>
          <cell r="AJ597" t="str">
            <v/>
          </cell>
          <cell r="AK597" t="str">
            <v/>
          </cell>
        </row>
        <row r="598"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  <cell r="T598" t="str">
            <v/>
          </cell>
          <cell r="U598" t="str">
            <v/>
          </cell>
          <cell r="V598" t="str">
            <v/>
          </cell>
          <cell r="W598" t="str">
            <v/>
          </cell>
          <cell r="X598" t="str">
            <v/>
          </cell>
          <cell r="Y598" t="str">
            <v/>
          </cell>
          <cell r="Z598" t="str">
            <v/>
          </cell>
          <cell r="AA598" t="str">
            <v/>
          </cell>
          <cell r="AB598" t="str">
            <v/>
          </cell>
          <cell r="AC598" t="str">
            <v/>
          </cell>
          <cell r="AD598" t="str">
            <v/>
          </cell>
          <cell r="AE598" t="str">
            <v/>
          </cell>
          <cell r="AF598" t="str">
            <v/>
          </cell>
          <cell r="AG598" t="str">
            <v/>
          </cell>
          <cell r="AH598" t="str">
            <v/>
          </cell>
          <cell r="AI598" t="str">
            <v/>
          </cell>
          <cell r="AJ598" t="str">
            <v/>
          </cell>
          <cell r="AK598" t="str">
            <v/>
          </cell>
        </row>
        <row r="599"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  <cell r="T599" t="str">
            <v/>
          </cell>
          <cell r="U599" t="str">
            <v/>
          </cell>
          <cell r="V599" t="str">
            <v/>
          </cell>
          <cell r="W599" t="str">
            <v/>
          </cell>
          <cell r="X599" t="str">
            <v/>
          </cell>
          <cell r="Y599" t="str">
            <v/>
          </cell>
          <cell r="Z599" t="str">
            <v/>
          </cell>
          <cell r="AA599" t="str">
            <v/>
          </cell>
          <cell r="AB599" t="str">
            <v/>
          </cell>
          <cell r="AC599" t="str">
            <v/>
          </cell>
          <cell r="AD599" t="str">
            <v/>
          </cell>
          <cell r="AE599" t="str">
            <v/>
          </cell>
          <cell r="AF599" t="str">
            <v/>
          </cell>
          <cell r="AG599" t="str">
            <v/>
          </cell>
          <cell r="AH599" t="str">
            <v/>
          </cell>
          <cell r="AI599" t="str">
            <v/>
          </cell>
          <cell r="AJ599" t="str">
            <v/>
          </cell>
          <cell r="AK599" t="str">
            <v/>
          </cell>
        </row>
        <row r="600"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  <cell r="T600" t="str">
            <v/>
          </cell>
          <cell r="U600" t="str">
            <v/>
          </cell>
          <cell r="V600" t="str">
            <v/>
          </cell>
          <cell r="W600" t="str">
            <v/>
          </cell>
          <cell r="X600" t="str">
            <v/>
          </cell>
          <cell r="Y600" t="str">
            <v/>
          </cell>
          <cell r="Z600" t="str">
            <v/>
          </cell>
          <cell r="AA600" t="str">
            <v/>
          </cell>
          <cell r="AB600" t="str">
            <v/>
          </cell>
          <cell r="AC600" t="str">
            <v/>
          </cell>
          <cell r="AD600" t="str">
            <v/>
          </cell>
          <cell r="AE600" t="str">
            <v/>
          </cell>
          <cell r="AF600" t="str">
            <v/>
          </cell>
          <cell r="AG600" t="str">
            <v/>
          </cell>
          <cell r="AH600" t="str">
            <v/>
          </cell>
          <cell r="AI600" t="str">
            <v/>
          </cell>
          <cell r="AJ600" t="str">
            <v/>
          </cell>
          <cell r="AK600" t="str">
            <v/>
          </cell>
        </row>
        <row r="601">
          <cell r="A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  <cell r="T601" t="str">
            <v/>
          </cell>
          <cell r="U601" t="str">
            <v/>
          </cell>
          <cell r="V601" t="str">
            <v/>
          </cell>
          <cell r="W601" t="str">
            <v/>
          </cell>
          <cell r="X601" t="str">
            <v/>
          </cell>
          <cell r="Y601" t="str">
            <v/>
          </cell>
          <cell r="Z601" t="str">
            <v/>
          </cell>
          <cell r="AA601" t="str">
            <v/>
          </cell>
          <cell r="AB601" t="str">
            <v/>
          </cell>
          <cell r="AC601" t="str">
            <v/>
          </cell>
          <cell r="AD601" t="str">
            <v/>
          </cell>
          <cell r="AE601" t="str">
            <v/>
          </cell>
          <cell r="AF601" t="str">
            <v/>
          </cell>
          <cell r="AG601" t="str">
            <v/>
          </cell>
          <cell r="AH601" t="str">
            <v/>
          </cell>
          <cell r="AI601" t="str">
            <v/>
          </cell>
          <cell r="AJ601" t="str">
            <v/>
          </cell>
          <cell r="AK601" t="str">
            <v/>
          </cell>
        </row>
        <row r="602"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  <cell r="T602" t="str">
            <v/>
          </cell>
          <cell r="U602" t="str">
            <v/>
          </cell>
          <cell r="V602" t="str">
            <v/>
          </cell>
          <cell r="W602" t="str">
            <v/>
          </cell>
          <cell r="X602" t="str">
            <v/>
          </cell>
          <cell r="Y602" t="str">
            <v/>
          </cell>
          <cell r="Z602" t="str">
            <v/>
          </cell>
          <cell r="AA602" t="str">
            <v/>
          </cell>
          <cell r="AB602" t="str">
            <v/>
          </cell>
          <cell r="AC602" t="str">
            <v/>
          </cell>
          <cell r="AD602" t="str">
            <v/>
          </cell>
          <cell r="AE602" t="str">
            <v/>
          </cell>
          <cell r="AF602" t="str">
            <v/>
          </cell>
          <cell r="AG602" t="str">
            <v/>
          </cell>
          <cell r="AH602" t="str">
            <v/>
          </cell>
          <cell r="AI602" t="str">
            <v/>
          </cell>
          <cell r="AJ602" t="str">
            <v/>
          </cell>
          <cell r="AK602" t="str">
            <v/>
          </cell>
        </row>
        <row r="603"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  <cell r="T603" t="str">
            <v/>
          </cell>
          <cell r="U603" t="str">
            <v/>
          </cell>
          <cell r="V603" t="str">
            <v/>
          </cell>
          <cell r="W603" t="str">
            <v/>
          </cell>
          <cell r="X603" t="str">
            <v/>
          </cell>
          <cell r="Y603" t="str">
            <v/>
          </cell>
          <cell r="Z603" t="str">
            <v/>
          </cell>
          <cell r="AA603" t="str">
            <v/>
          </cell>
          <cell r="AB603" t="str">
            <v/>
          </cell>
          <cell r="AC603" t="str">
            <v/>
          </cell>
          <cell r="AD603" t="str">
            <v/>
          </cell>
          <cell r="AE603" t="str">
            <v/>
          </cell>
          <cell r="AF603" t="str">
            <v/>
          </cell>
          <cell r="AG603" t="str">
            <v/>
          </cell>
          <cell r="AH603" t="str">
            <v/>
          </cell>
          <cell r="AI603" t="str">
            <v/>
          </cell>
          <cell r="AJ603" t="str">
            <v/>
          </cell>
          <cell r="AK603" t="str">
            <v/>
          </cell>
        </row>
        <row r="604"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/>
          </cell>
          <cell r="W604" t="str">
            <v/>
          </cell>
          <cell r="X604" t="str">
            <v/>
          </cell>
          <cell r="Y604" t="str">
            <v/>
          </cell>
          <cell r="Z604" t="str">
            <v/>
          </cell>
          <cell r="AA604" t="str">
            <v/>
          </cell>
          <cell r="AB604" t="str">
            <v/>
          </cell>
          <cell r="AC604" t="str">
            <v/>
          </cell>
          <cell r="AD604" t="str">
            <v/>
          </cell>
          <cell r="AE604" t="str">
            <v/>
          </cell>
          <cell r="AF604" t="str">
            <v/>
          </cell>
          <cell r="AG604" t="str">
            <v/>
          </cell>
          <cell r="AH604" t="str">
            <v/>
          </cell>
          <cell r="AI604" t="str">
            <v/>
          </cell>
          <cell r="AJ604" t="str">
            <v/>
          </cell>
          <cell r="AK604" t="str">
            <v/>
          </cell>
        </row>
        <row r="605"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/>
          </cell>
          <cell r="W605" t="str">
            <v/>
          </cell>
          <cell r="X605" t="str">
            <v/>
          </cell>
          <cell r="Y605" t="str">
            <v/>
          </cell>
          <cell r="Z605" t="str">
            <v/>
          </cell>
          <cell r="AA605" t="str">
            <v/>
          </cell>
          <cell r="AB605" t="str">
            <v/>
          </cell>
          <cell r="AC605" t="str">
            <v/>
          </cell>
          <cell r="AD605" t="str">
            <v/>
          </cell>
          <cell r="AE605" t="str">
            <v/>
          </cell>
          <cell r="AF605" t="str">
            <v/>
          </cell>
          <cell r="AG605" t="str">
            <v/>
          </cell>
          <cell r="AH605" t="str">
            <v/>
          </cell>
          <cell r="AI605" t="str">
            <v/>
          </cell>
          <cell r="AJ605" t="str">
            <v/>
          </cell>
          <cell r="AK605" t="str">
            <v/>
          </cell>
        </row>
        <row r="606"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  <cell r="T606" t="str">
            <v/>
          </cell>
          <cell r="U606" t="str">
            <v/>
          </cell>
          <cell r="V606" t="str">
            <v/>
          </cell>
          <cell r="W606" t="str">
            <v/>
          </cell>
          <cell r="X606" t="str">
            <v/>
          </cell>
          <cell r="Y606" t="str">
            <v/>
          </cell>
          <cell r="Z606" t="str">
            <v/>
          </cell>
          <cell r="AA606" t="str">
            <v/>
          </cell>
          <cell r="AB606" t="str">
            <v/>
          </cell>
          <cell r="AC606" t="str">
            <v/>
          </cell>
          <cell r="AD606" t="str">
            <v/>
          </cell>
          <cell r="AE606" t="str">
            <v/>
          </cell>
          <cell r="AF606" t="str">
            <v/>
          </cell>
          <cell r="AG606" t="str">
            <v/>
          </cell>
          <cell r="AH606" t="str">
            <v/>
          </cell>
          <cell r="AI606" t="str">
            <v/>
          </cell>
          <cell r="AJ606" t="str">
            <v/>
          </cell>
          <cell r="AK606" t="str">
            <v/>
          </cell>
        </row>
        <row r="607">
          <cell r="A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  <cell r="T607" t="str">
            <v/>
          </cell>
          <cell r="U607" t="str">
            <v/>
          </cell>
          <cell r="V607" t="str">
            <v/>
          </cell>
          <cell r="W607" t="str">
            <v/>
          </cell>
          <cell r="X607" t="str">
            <v/>
          </cell>
          <cell r="Y607" t="str">
            <v/>
          </cell>
          <cell r="Z607" t="str">
            <v/>
          </cell>
          <cell r="AA607" t="str">
            <v/>
          </cell>
          <cell r="AB607" t="str">
            <v/>
          </cell>
          <cell r="AC607" t="str">
            <v/>
          </cell>
          <cell r="AD607" t="str">
            <v/>
          </cell>
          <cell r="AE607" t="str">
            <v/>
          </cell>
          <cell r="AF607" t="str">
            <v/>
          </cell>
          <cell r="AG607" t="str">
            <v/>
          </cell>
          <cell r="AH607" t="str">
            <v/>
          </cell>
          <cell r="AI607" t="str">
            <v/>
          </cell>
          <cell r="AJ607" t="str">
            <v/>
          </cell>
          <cell r="AK607" t="str">
            <v/>
          </cell>
        </row>
        <row r="608"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  <cell r="T608" t="str">
            <v/>
          </cell>
          <cell r="U608" t="str">
            <v/>
          </cell>
          <cell r="V608" t="str">
            <v/>
          </cell>
          <cell r="W608" t="str">
            <v/>
          </cell>
          <cell r="X608" t="str">
            <v/>
          </cell>
          <cell r="Y608" t="str">
            <v/>
          </cell>
          <cell r="Z608" t="str">
            <v/>
          </cell>
          <cell r="AA608" t="str">
            <v/>
          </cell>
          <cell r="AB608" t="str">
            <v/>
          </cell>
          <cell r="AC608" t="str">
            <v/>
          </cell>
          <cell r="AD608" t="str">
            <v/>
          </cell>
          <cell r="AE608" t="str">
            <v/>
          </cell>
          <cell r="AF608" t="str">
            <v/>
          </cell>
          <cell r="AG608" t="str">
            <v/>
          </cell>
          <cell r="AH608" t="str">
            <v/>
          </cell>
          <cell r="AI608" t="str">
            <v/>
          </cell>
          <cell r="AJ608" t="str">
            <v/>
          </cell>
          <cell r="AK608" t="str">
            <v/>
          </cell>
        </row>
        <row r="609"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  <cell r="T609" t="str">
            <v/>
          </cell>
          <cell r="U609" t="str">
            <v/>
          </cell>
          <cell r="V609" t="str">
            <v/>
          </cell>
          <cell r="W609" t="str">
            <v/>
          </cell>
          <cell r="X609" t="str">
            <v/>
          </cell>
          <cell r="Y609" t="str">
            <v/>
          </cell>
          <cell r="Z609" t="str">
            <v/>
          </cell>
          <cell r="AA609" t="str">
            <v/>
          </cell>
          <cell r="AB609" t="str">
            <v/>
          </cell>
          <cell r="AC609" t="str">
            <v/>
          </cell>
          <cell r="AD609" t="str">
            <v/>
          </cell>
          <cell r="AE609" t="str">
            <v/>
          </cell>
          <cell r="AF609" t="str">
            <v/>
          </cell>
          <cell r="AG609" t="str">
            <v/>
          </cell>
          <cell r="AH609" t="str">
            <v/>
          </cell>
          <cell r="AI609" t="str">
            <v/>
          </cell>
          <cell r="AJ609" t="str">
            <v/>
          </cell>
          <cell r="AK609" t="str">
            <v/>
          </cell>
        </row>
        <row r="610"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  <cell r="T610" t="str">
            <v/>
          </cell>
          <cell r="U610" t="str">
            <v/>
          </cell>
          <cell r="V610" t="str">
            <v/>
          </cell>
          <cell r="W610" t="str">
            <v/>
          </cell>
          <cell r="X610" t="str">
            <v/>
          </cell>
          <cell r="Y610" t="str">
            <v/>
          </cell>
          <cell r="Z610" t="str">
            <v/>
          </cell>
          <cell r="AA610" t="str">
            <v/>
          </cell>
          <cell r="AB610" t="str">
            <v/>
          </cell>
          <cell r="AC610" t="str">
            <v/>
          </cell>
          <cell r="AD610" t="str">
            <v/>
          </cell>
          <cell r="AE610" t="str">
            <v/>
          </cell>
          <cell r="AF610" t="str">
            <v/>
          </cell>
          <cell r="AG610" t="str">
            <v/>
          </cell>
          <cell r="AH610" t="str">
            <v/>
          </cell>
          <cell r="AI610" t="str">
            <v/>
          </cell>
          <cell r="AJ610" t="str">
            <v/>
          </cell>
          <cell r="AK610" t="str">
            <v/>
          </cell>
        </row>
        <row r="611"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  <cell r="T611" t="str">
            <v/>
          </cell>
          <cell r="U611" t="str">
            <v/>
          </cell>
          <cell r="V611" t="str">
            <v/>
          </cell>
          <cell r="W611" t="str">
            <v/>
          </cell>
          <cell r="X611" t="str">
            <v/>
          </cell>
          <cell r="Y611" t="str">
            <v/>
          </cell>
          <cell r="Z611" t="str">
            <v/>
          </cell>
          <cell r="AA611" t="str">
            <v/>
          </cell>
          <cell r="AB611" t="str">
            <v/>
          </cell>
          <cell r="AC611" t="str">
            <v/>
          </cell>
          <cell r="AD611" t="str">
            <v/>
          </cell>
          <cell r="AE611" t="str">
            <v/>
          </cell>
          <cell r="AF611" t="str">
            <v/>
          </cell>
          <cell r="AG611" t="str">
            <v/>
          </cell>
          <cell r="AH611" t="str">
            <v/>
          </cell>
          <cell r="AI611" t="str">
            <v/>
          </cell>
          <cell r="AJ611" t="str">
            <v/>
          </cell>
          <cell r="AK611" t="str">
            <v/>
          </cell>
        </row>
        <row r="612"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  <cell r="T612" t="str">
            <v/>
          </cell>
          <cell r="U612" t="str">
            <v/>
          </cell>
          <cell r="V612" t="str">
            <v/>
          </cell>
          <cell r="W612" t="str">
            <v/>
          </cell>
          <cell r="X612" t="str">
            <v/>
          </cell>
          <cell r="Y612" t="str">
            <v/>
          </cell>
          <cell r="Z612" t="str">
            <v/>
          </cell>
          <cell r="AA612" t="str">
            <v/>
          </cell>
          <cell r="AB612" t="str">
            <v/>
          </cell>
          <cell r="AC612" t="str">
            <v/>
          </cell>
          <cell r="AD612" t="str">
            <v/>
          </cell>
          <cell r="AE612" t="str">
            <v/>
          </cell>
          <cell r="AF612" t="str">
            <v/>
          </cell>
          <cell r="AG612" t="str">
            <v/>
          </cell>
          <cell r="AH612" t="str">
            <v/>
          </cell>
          <cell r="AI612" t="str">
            <v/>
          </cell>
          <cell r="AJ612" t="str">
            <v/>
          </cell>
          <cell r="AK612" t="str">
            <v/>
          </cell>
        </row>
        <row r="613">
          <cell r="A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  <cell r="T613" t="str">
            <v/>
          </cell>
          <cell r="U613" t="str">
            <v/>
          </cell>
          <cell r="V613" t="str">
            <v/>
          </cell>
          <cell r="W613" t="str">
            <v/>
          </cell>
          <cell r="X613" t="str">
            <v/>
          </cell>
          <cell r="Y613" t="str">
            <v/>
          </cell>
          <cell r="Z613" t="str">
            <v/>
          </cell>
          <cell r="AA613" t="str">
            <v/>
          </cell>
          <cell r="AB613" t="str">
            <v/>
          </cell>
          <cell r="AC613" t="str">
            <v/>
          </cell>
          <cell r="AD613" t="str">
            <v/>
          </cell>
          <cell r="AE613" t="str">
            <v/>
          </cell>
          <cell r="AF613" t="str">
            <v/>
          </cell>
          <cell r="AG613" t="str">
            <v/>
          </cell>
          <cell r="AH613" t="str">
            <v/>
          </cell>
          <cell r="AI613" t="str">
            <v/>
          </cell>
          <cell r="AJ613" t="str">
            <v/>
          </cell>
          <cell r="AK613" t="str">
            <v/>
          </cell>
        </row>
        <row r="614"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  <cell r="T614" t="str">
            <v/>
          </cell>
          <cell r="U614" t="str">
            <v/>
          </cell>
          <cell r="V614" t="str">
            <v/>
          </cell>
          <cell r="W614" t="str">
            <v/>
          </cell>
          <cell r="X614" t="str">
            <v/>
          </cell>
          <cell r="Y614" t="str">
            <v/>
          </cell>
          <cell r="Z614" t="str">
            <v/>
          </cell>
          <cell r="AA614" t="str">
            <v/>
          </cell>
          <cell r="AB614" t="str">
            <v/>
          </cell>
          <cell r="AC614" t="str">
            <v/>
          </cell>
          <cell r="AD614" t="str">
            <v/>
          </cell>
          <cell r="AE614" t="str">
            <v/>
          </cell>
          <cell r="AF614" t="str">
            <v/>
          </cell>
          <cell r="AG614" t="str">
            <v/>
          </cell>
          <cell r="AH614" t="str">
            <v/>
          </cell>
          <cell r="AI614" t="str">
            <v/>
          </cell>
          <cell r="AJ614" t="str">
            <v/>
          </cell>
          <cell r="AK614" t="str">
            <v/>
          </cell>
        </row>
        <row r="615"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  <cell r="T615" t="str">
            <v/>
          </cell>
          <cell r="U615" t="str">
            <v/>
          </cell>
          <cell r="V615" t="str">
            <v/>
          </cell>
          <cell r="W615" t="str">
            <v/>
          </cell>
          <cell r="X615" t="str">
            <v/>
          </cell>
          <cell r="Y615" t="str">
            <v/>
          </cell>
          <cell r="Z615" t="str">
            <v/>
          </cell>
          <cell r="AA615" t="str">
            <v/>
          </cell>
          <cell r="AB615" t="str">
            <v/>
          </cell>
          <cell r="AC615" t="str">
            <v/>
          </cell>
          <cell r="AD615" t="str">
            <v/>
          </cell>
          <cell r="AE615" t="str">
            <v/>
          </cell>
          <cell r="AF615" t="str">
            <v/>
          </cell>
          <cell r="AG615" t="str">
            <v/>
          </cell>
          <cell r="AH615" t="str">
            <v/>
          </cell>
          <cell r="AI615" t="str">
            <v/>
          </cell>
          <cell r="AJ615" t="str">
            <v/>
          </cell>
          <cell r="AK615" t="str">
            <v/>
          </cell>
        </row>
        <row r="616"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  <cell r="T616" t="str">
            <v/>
          </cell>
          <cell r="U616" t="str">
            <v/>
          </cell>
          <cell r="V616" t="str">
            <v/>
          </cell>
          <cell r="W616" t="str">
            <v/>
          </cell>
          <cell r="X616" t="str">
            <v/>
          </cell>
          <cell r="Y616" t="str">
            <v/>
          </cell>
          <cell r="Z616" t="str">
            <v/>
          </cell>
          <cell r="AA616" t="str">
            <v/>
          </cell>
          <cell r="AB616" t="str">
            <v/>
          </cell>
          <cell r="AC616" t="str">
            <v/>
          </cell>
          <cell r="AD616" t="str">
            <v/>
          </cell>
          <cell r="AE616" t="str">
            <v/>
          </cell>
          <cell r="AF616" t="str">
            <v/>
          </cell>
          <cell r="AG616" t="str">
            <v/>
          </cell>
          <cell r="AH616" t="str">
            <v/>
          </cell>
          <cell r="AI616" t="str">
            <v/>
          </cell>
          <cell r="AJ616" t="str">
            <v/>
          </cell>
          <cell r="AK616" t="str">
            <v/>
          </cell>
        </row>
        <row r="617"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  <cell r="T617" t="str">
            <v/>
          </cell>
          <cell r="U617" t="str">
            <v/>
          </cell>
          <cell r="V617" t="str">
            <v/>
          </cell>
          <cell r="W617" t="str">
            <v/>
          </cell>
          <cell r="X617" t="str">
            <v/>
          </cell>
          <cell r="Y617" t="str">
            <v/>
          </cell>
          <cell r="Z617" t="str">
            <v/>
          </cell>
          <cell r="AA617" t="str">
            <v/>
          </cell>
          <cell r="AB617" t="str">
            <v/>
          </cell>
          <cell r="AC617" t="str">
            <v/>
          </cell>
          <cell r="AD617" t="str">
            <v/>
          </cell>
          <cell r="AE617" t="str">
            <v/>
          </cell>
          <cell r="AF617" t="str">
            <v/>
          </cell>
          <cell r="AG617" t="str">
            <v/>
          </cell>
          <cell r="AH617" t="str">
            <v/>
          </cell>
          <cell r="AI617" t="str">
            <v/>
          </cell>
          <cell r="AJ617" t="str">
            <v/>
          </cell>
          <cell r="AK617" t="str">
            <v/>
          </cell>
        </row>
        <row r="618"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  <cell r="T618" t="str">
            <v/>
          </cell>
          <cell r="U618" t="str">
            <v/>
          </cell>
          <cell r="V618" t="str">
            <v/>
          </cell>
          <cell r="W618" t="str">
            <v/>
          </cell>
          <cell r="X618" t="str">
            <v/>
          </cell>
          <cell r="Y618" t="str">
            <v/>
          </cell>
          <cell r="Z618" t="str">
            <v/>
          </cell>
          <cell r="AA618" t="str">
            <v/>
          </cell>
          <cell r="AB618" t="str">
            <v/>
          </cell>
          <cell r="AC618" t="str">
            <v/>
          </cell>
          <cell r="AD618" t="str">
            <v/>
          </cell>
          <cell r="AE618" t="str">
            <v/>
          </cell>
          <cell r="AF618" t="str">
            <v/>
          </cell>
          <cell r="AG618" t="str">
            <v/>
          </cell>
          <cell r="AH618" t="str">
            <v/>
          </cell>
          <cell r="AI618" t="str">
            <v/>
          </cell>
          <cell r="AJ618" t="str">
            <v/>
          </cell>
          <cell r="AK618" t="str">
            <v/>
          </cell>
        </row>
        <row r="619">
          <cell r="A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  <cell r="T619" t="str">
            <v/>
          </cell>
          <cell r="U619" t="str">
            <v/>
          </cell>
          <cell r="V619" t="str">
            <v/>
          </cell>
          <cell r="W619" t="str">
            <v/>
          </cell>
          <cell r="X619" t="str">
            <v/>
          </cell>
          <cell r="Y619" t="str">
            <v/>
          </cell>
          <cell r="Z619" t="str">
            <v/>
          </cell>
          <cell r="AA619" t="str">
            <v/>
          </cell>
          <cell r="AB619" t="str">
            <v/>
          </cell>
          <cell r="AC619" t="str">
            <v/>
          </cell>
          <cell r="AD619" t="str">
            <v/>
          </cell>
          <cell r="AE619" t="str">
            <v/>
          </cell>
          <cell r="AF619" t="str">
            <v/>
          </cell>
          <cell r="AG619" t="str">
            <v/>
          </cell>
          <cell r="AH619" t="str">
            <v/>
          </cell>
          <cell r="AI619" t="str">
            <v/>
          </cell>
          <cell r="AJ619" t="str">
            <v/>
          </cell>
          <cell r="AK619" t="str">
            <v/>
          </cell>
        </row>
        <row r="620"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  <cell r="T620" t="str">
            <v/>
          </cell>
          <cell r="U620" t="str">
            <v/>
          </cell>
          <cell r="V620" t="str">
            <v/>
          </cell>
          <cell r="W620" t="str">
            <v/>
          </cell>
          <cell r="X620" t="str">
            <v/>
          </cell>
          <cell r="Y620" t="str">
            <v/>
          </cell>
          <cell r="Z620" t="str">
            <v/>
          </cell>
          <cell r="AA620" t="str">
            <v/>
          </cell>
          <cell r="AB620" t="str">
            <v/>
          </cell>
          <cell r="AC620" t="str">
            <v/>
          </cell>
          <cell r="AD620" t="str">
            <v/>
          </cell>
          <cell r="AE620" t="str">
            <v/>
          </cell>
          <cell r="AF620" t="str">
            <v/>
          </cell>
          <cell r="AG620" t="str">
            <v/>
          </cell>
          <cell r="AH620" t="str">
            <v/>
          </cell>
          <cell r="AI620" t="str">
            <v/>
          </cell>
          <cell r="AJ620" t="str">
            <v/>
          </cell>
          <cell r="AK620" t="str">
            <v/>
          </cell>
        </row>
        <row r="621"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  <cell r="T621" t="str">
            <v/>
          </cell>
          <cell r="U621" t="str">
            <v/>
          </cell>
          <cell r="V621" t="str">
            <v/>
          </cell>
          <cell r="W621" t="str">
            <v/>
          </cell>
          <cell r="X621" t="str">
            <v/>
          </cell>
          <cell r="Y621" t="str">
            <v/>
          </cell>
          <cell r="Z621" t="str">
            <v/>
          </cell>
          <cell r="AA621" t="str">
            <v/>
          </cell>
          <cell r="AB621" t="str">
            <v/>
          </cell>
          <cell r="AC621" t="str">
            <v/>
          </cell>
          <cell r="AD621" t="str">
            <v/>
          </cell>
          <cell r="AE621" t="str">
            <v/>
          </cell>
          <cell r="AF621" t="str">
            <v/>
          </cell>
          <cell r="AG621" t="str">
            <v/>
          </cell>
          <cell r="AH621" t="str">
            <v/>
          </cell>
          <cell r="AI621" t="str">
            <v/>
          </cell>
          <cell r="AJ621" t="str">
            <v/>
          </cell>
          <cell r="AK621" t="str">
            <v/>
          </cell>
        </row>
        <row r="622"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  <cell r="T622" t="str">
            <v/>
          </cell>
          <cell r="U622" t="str">
            <v/>
          </cell>
          <cell r="V622" t="str">
            <v/>
          </cell>
          <cell r="W622" t="str">
            <v/>
          </cell>
          <cell r="X622" t="str">
            <v/>
          </cell>
          <cell r="Y622" t="str">
            <v/>
          </cell>
          <cell r="Z622" t="str">
            <v/>
          </cell>
          <cell r="AA622" t="str">
            <v/>
          </cell>
          <cell r="AB622" t="str">
            <v/>
          </cell>
          <cell r="AC622" t="str">
            <v/>
          </cell>
          <cell r="AD622" t="str">
            <v/>
          </cell>
          <cell r="AE622" t="str">
            <v/>
          </cell>
          <cell r="AF622" t="str">
            <v/>
          </cell>
          <cell r="AG622" t="str">
            <v/>
          </cell>
          <cell r="AH622" t="str">
            <v/>
          </cell>
          <cell r="AI622" t="str">
            <v/>
          </cell>
          <cell r="AJ622" t="str">
            <v/>
          </cell>
          <cell r="AK622" t="str">
            <v/>
          </cell>
        </row>
        <row r="623"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  <cell r="T623" t="str">
            <v/>
          </cell>
          <cell r="U623" t="str">
            <v/>
          </cell>
          <cell r="V623" t="str">
            <v/>
          </cell>
          <cell r="W623" t="str">
            <v/>
          </cell>
          <cell r="X623" t="str">
            <v/>
          </cell>
          <cell r="Y623" t="str">
            <v/>
          </cell>
          <cell r="Z623" t="str">
            <v/>
          </cell>
          <cell r="AA623" t="str">
            <v/>
          </cell>
          <cell r="AB623" t="str">
            <v/>
          </cell>
          <cell r="AC623" t="str">
            <v/>
          </cell>
          <cell r="AD623" t="str">
            <v/>
          </cell>
          <cell r="AE623" t="str">
            <v/>
          </cell>
          <cell r="AF623" t="str">
            <v/>
          </cell>
          <cell r="AG623" t="str">
            <v/>
          </cell>
          <cell r="AH623" t="str">
            <v/>
          </cell>
          <cell r="AI623" t="str">
            <v/>
          </cell>
          <cell r="AJ623" t="str">
            <v/>
          </cell>
          <cell r="AK623" t="str">
            <v/>
          </cell>
        </row>
        <row r="624"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  <cell r="T624" t="str">
            <v/>
          </cell>
          <cell r="U624" t="str">
            <v/>
          </cell>
          <cell r="V624" t="str">
            <v/>
          </cell>
          <cell r="W624" t="str">
            <v/>
          </cell>
          <cell r="X624" t="str">
            <v/>
          </cell>
          <cell r="Y624" t="str">
            <v/>
          </cell>
          <cell r="Z624" t="str">
            <v/>
          </cell>
          <cell r="AA624" t="str">
            <v/>
          </cell>
          <cell r="AB624" t="str">
            <v/>
          </cell>
          <cell r="AC624" t="str">
            <v/>
          </cell>
          <cell r="AD624" t="str">
            <v/>
          </cell>
          <cell r="AE624" t="str">
            <v/>
          </cell>
          <cell r="AF624" t="str">
            <v/>
          </cell>
          <cell r="AG624" t="str">
            <v/>
          </cell>
          <cell r="AH624" t="str">
            <v/>
          </cell>
          <cell r="AI624" t="str">
            <v/>
          </cell>
          <cell r="AJ624" t="str">
            <v/>
          </cell>
          <cell r="AK624" t="str">
            <v/>
          </cell>
        </row>
        <row r="625">
          <cell r="A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  <cell r="T625" t="str">
            <v/>
          </cell>
          <cell r="U625" t="str">
            <v/>
          </cell>
          <cell r="V625" t="str">
            <v/>
          </cell>
          <cell r="W625" t="str">
            <v/>
          </cell>
          <cell r="X625" t="str">
            <v/>
          </cell>
          <cell r="Y625" t="str">
            <v/>
          </cell>
          <cell r="Z625" t="str">
            <v/>
          </cell>
          <cell r="AA625" t="str">
            <v/>
          </cell>
          <cell r="AB625" t="str">
            <v/>
          </cell>
          <cell r="AC625" t="str">
            <v/>
          </cell>
          <cell r="AD625" t="str">
            <v/>
          </cell>
          <cell r="AE625" t="str">
            <v/>
          </cell>
          <cell r="AF625" t="str">
            <v/>
          </cell>
          <cell r="AG625" t="str">
            <v/>
          </cell>
          <cell r="AH625" t="str">
            <v/>
          </cell>
          <cell r="AI625" t="str">
            <v/>
          </cell>
          <cell r="AJ625" t="str">
            <v/>
          </cell>
          <cell r="AK625" t="str">
            <v/>
          </cell>
        </row>
        <row r="626"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  <cell r="T626" t="str">
            <v/>
          </cell>
          <cell r="U626" t="str">
            <v/>
          </cell>
          <cell r="V626" t="str">
            <v/>
          </cell>
          <cell r="W626" t="str">
            <v/>
          </cell>
          <cell r="X626" t="str">
            <v/>
          </cell>
          <cell r="Y626" t="str">
            <v/>
          </cell>
          <cell r="Z626" t="str">
            <v/>
          </cell>
          <cell r="AA626" t="str">
            <v/>
          </cell>
          <cell r="AB626" t="str">
            <v/>
          </cell>
          <cell r="AC626" t="str">
            <v/>
          </cell>
          <cell r="AD626" t="str">
            <v/>
          </cell>
          <cell r="AE626" t="str">
            <v/>
          </cell>
          <cell r="AF626" t="str">
            <v/>
          </cell>
          <cell r="AG626" t="str">
            <v/>
          </cell>
          <cell r="AH626" t="str">
            <v/>
          </cell>
          <cell r="AI626" t="str">
            <v/>
          </cell>
          <cell r="AJ626" t="str">
            <v/>
          </cell>
          <cell r="AK626" t="str">
            <v/>
          </cell>
        </row>
        <row r="627"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  <cell r="T627" t="str">
            <v/>
          </cell>
          <cell r="U627" t="str">
            <v/>
          </cell>
          <cell r="V627" t="str">
            <v/>
          </cell>
          <cell r="W627" t="str">
            <v/>
          </cell>
          <cell r="X627" t="str">
            <v/>
          </cell>
          <cell r="Y627" t="str">
            <v/>
          </cell>
          <cell r="Z627" t="str">
            <v/>
          </cell>
          <cell r="AA627" t="str">
            <v/>
          </cell>
          <cell r="AB627" t="str">
            <v/>
          </cell>
          <cell r="AC627" t="str">
            <v/>
          </cell>
          <cell r="AD627" t="str">
            <v/>
          </cell>
          <cell r="AE627" t="str">
            <v/>
          </cell>
          <cell r="AF627" t="str">
            <v/>
          </cell>
          <cell r="AG627" t="str">
            <v/>
          </cell>
          <cell r="AH627" t="str">
            <v/>
          </cell>
          <cell r="AI627" t="str">
            <v/>
          </cell>
          <cell r="AJ627" t="str">
            <v/>
          </cell>
          <cell r="AK627" t="str">
            <v/>
          </cell>
        </row>
        <row r="628"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  <cell r="T628" t="str">
            <v/>
          </cell>
          <cell r="U628" t="str">
            <v/>
          </cell>
          <cell r="V628" t="str">
            <v/>
          </cell>
          <cell r="W628" t="str">
            <v/>
          </cell>
          <cell r="X628" t="str">
            <v/>
          </cell>
          <cell r="Y628" t="str">
            <v/>
          </cell>
          <cell r="Z628" t="str">
            <v/>
          </cell>
          <cell r="AA628" t="str">
            <v/>
          </cell>
          <cell r="AB628" t="str">
            <v/>
          </cell>
          <cell r="AC628" t="str">
            <v/>
          </cell>
          <cell r="AD628" t="str">
            <v/>
          </cell>
          <cell r="AE628" t="str">
            <v/>
          </cell>
          <cell r="AF628" t="str">
            <v/>
          </cell>
          <cell r="AG628" t="str">
            <v/>
          </cell>
          <cell r="AH628" t="str">
            <v/>
          </cell>
          <cell r="AI628" t="str">
            <v/>
          </cell>
          <cell r="AJ628" t="str">
            <v/>
          </cell>
          <cell r="AK628" t="str">
            <v/>
          </cell>
        </row>
        <row r="629"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  <cell r="T629" t="str">
            <v/>
          </cell>
          <cell r="U629" t="str">
            <v/>
          </cell>
          <cell r="V629" t="str">
            <v/>
          </cell>
          <cell r="W629" t="str">
            <v/>
          </cell>
          <cell r="X629" t="str">
            <v/>
          </cell>
          <cell r="Y629" t="str">
            <v/>
          </cell>
          <cell r="Z629" t="str">
            <v/>
          </cell>
          <cell r="AA629" t="str">
            <v/>
          </cell>
          <cell r="AB629" t="str">
            <v/>
          </cell>
          <cell r="AC629" t="str">
            <v/>
          </cell>
          <cell r="AD629" t="str">
            <v/>
          </cell>
          <cell r="AE629" t="str">
            <v/>
          </cell>
          <cell r="AF629" t="str">
            <v/>
          </cell>
          <cell r="AG629" t="str">
            <v/>
          </cell>
          <cell r="AH629" t="str">
            <v/>
          </cell>
          <cell r="AI629" t="str">
            <v/>
          </cell>
          <cell r="AJ629" t="str">
            <v/>
          </cell>
          <cell r="AK629" t="str">
            <v/>
          </cell>
        </row>
        <row r="630"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  <cell r="T630" t="str">
            <v/>
          </cell>
          <cell r="U630" t="str">
            <v/>
          </cell>
          <cell r="V630" t="str">
            <v/>
          </cell>
          <cell r="W630" t="str">
            <v/>
          </cell>
          <cell r="X630" t="str">
            <v/>
          </cell>
          <cell r="Y630" t="str">
            <v/>
          </cell>
          <cell r="Z630" t="str">
            <v/>
          </cell>
          <cell r="AA630" t="str">
            <v/>
          </cell>
          <cell r="AB630" t="str">
            <v/>
          </cell>
          <cell r="AC630" t="str">
            <v/>
          </cell>
          <cell r="AD630" t="str">
            <v/>
          </cell>
          <cell r="AE630" t="str">
            <v/>
          </cell>
          <cell r="AF630" t="str">
            <v/>
          </cell>
          <cell r="AG630" t="str">
            <v/>
          </cell>
          <cell r="AH630" t="str">
            <v/>
          </cell>
          <cell r="AI630" t="str">
            <v/>
          </cell>
          <cell r="AJ630" t="str">
            <v/>
          </cell>
          <cell r="AK630" t="str">
            <v/>
          </cell>
        </row>
        <row r="632">
          <cell r="A632" t="str">
            <v>工番</v>
          </cell>
          <cell r="G632">
            <v>46194</v>
          </cell>
          <cell r="H632">
            <v>46195</v>
          </cell>
          <cell r="I632">
            <v>46196</v>
          </cell>
          <cell r="J632">
            <v>46197</v>
          </cell>
          <cell r="K632">
            <v>46198</v>
          </cell>
          <cell r="L632">
            <v>46199</v>
          </cell>
          <cell r="M632">
            <v>46200</v>
          </cell>
          <cell r="N632">
            <v>46201</v>
          </cell>
          <cell r="O632">
            <v>46202</v>
          </cell>
          <cell r="P632">
            <v>46203</v>
          </cell>
          <cell r="Q632">
            <v>46204</v>
          </cell>
          <cell r="R632">
            <v>46205</v>
          </cell>
          <cell r="S632">
            <v>46206</v>
          </cell>
          <cell r="T632">
            <v>46207</v>
          </cell>
          <cell r="U632">
            <v>46208</v>
          </cell>
          <cell r="V632">
            <v>46209</v>
          </cell>
          <cell r="W632">
            <v>46210</v>
          </cell>
          <cell r="X632">
            <v>46211</v>
          </cell>
          <cell r="Y632">
            <v>46212</v>
          </cell>
          <cell r="Z632">
            <v>46213</v>
          </cell>
          <cell r="AA632">
            <v>46214</v>
          </cell>
          <cell r="AB632">
            <v>46215</v>
          </cell>
          <cell r="AC632">
            <v>46216</v>
          </cell>
          <cell r="AD632">
            <v>46217</v>
          </cell>
          <cell r="AE632">
            <v>46218</v>
          </cell>
          <cell r="AF632">
            <v>46219</v>
          </cell>
          <cell r="AG632">
            <v>46220</v>
          </cell>
          <cell r="AH632">
            <v>46221</v>
          </cell>
          <cell r="AI632">
            <v>46222</v>
          </cell>
          <cell r="AJ632">
            <v>46223</v>
          </cell>
          <cell r="AK632">
            <v>46224</v>
          </cell>
        </row>
        <row r="634">
          <cell r="A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>
            <v>1</v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>
            <v>1</v>
          </cell>
          <cell r="R634" t="str">
            <v/>
          </cell>
          <cell r="S634" t="str">
            <v/>
          </cell>
          <cell r="T634" t="str">
            <v/>
          </cell>
          <cell r="U634" t="str">
            <v/>
          </cell>
          <cell r="V634" t="str">
            <v/>
          </cell>
          <cell r="W634" t="str">
            <v/>
          </cell>
          <cell r="X634" t="str">
            <v/>
          </cell>
          <cell r="Y634" t="str">
            <v/>
          </cell>
          <cell r="Z634" t="str">
            <v/>
          </cell>
          <cell r="AA634" t="str">
            <v/>
          </cell>
          <cell r="AB634" t="str">
            <v/>
          </cell>
          <cell r="AC634" t="str">
            <v/>
          </cell>
          <cell r="AD634" t="str">
            <v/>
          </cell>
          <cell r="AE634" t="str">
            <v/>
          </cell>
          <cell r="AF634" t="str">
            <v/>
          </cell>
          <cell r="AG634" t="str">
            <v/>
          </cell>
          <cell r="AH634" t="str">
            <v/>
          </cell>
          <cell r="AI634" t="str">
            <v/>
          </cell>
          <cell r="AJ634" t="str">
            <v/>
          </cell>
          <cell r="AK634" t="str">
            <v/>
          </cell>
        </row>
        <row r="635"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  <cell r="T635" t="str">
            <v/>
          </cell>
          <cell r="U635" t="str">
            <v/>
          </cell>
          <cell r="V635" t="str">
            <v/>
          </cell>
          <cell r="W635" t="str">
            <v/>
          </cell>
          <cell r="X635" t="str">
            <v/>
          </cell>
          <cell r="Y635" t="str">
            <v/>
          </cell>
          <cell r="Z635" t="str">
            <v/>
          </cell>
          <cell r="AA635" t="str">
            <v/>
          </cell>
          <cell r="AB635" t="str">
            <v/>
          </cell>
          <cell r="AC635" t="str">
            <v/>
          </cell>
          <cell r="AD635" t="str">
            <v/>
          </cell>
          <cell r="AE635" t="str">
            <v/>
          </cell>
          <cell r="AF635" t="str">
            <v/>
          </cell>
          <cell r="AG635" t="str">
            <v/>
          </cell>
          <cell r="AH635" t="str">
            <v/>
          </cell>
          <cell r="AI635" t="str">
            <v/>
          </cell>
          <cell r="AJ635" t="str">
            <v/>
          </cell>
          <cell r="AK635" t="str">
            <v/>
          </cell>
        </row>
        <row r="636"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  <cell r="T636" t="str">
            <v/>
          </cell>
          <cell r="U636" t="str">
            <v/>
          </cell>
          <cell r="V636" t="str">
            <v/>
          </cell>
          <cell r="W636" t="str">
            <v/>
          </cell>
          <cell r="X636" t="str">
            <v/>
          </cell>
          <cell r="Y636" t="str">
            <v/>
          </cell>
          <cell r="Z636" t="str">
            <v/>
          </cell>
          <cell r="AA636" t="str">
            <v/>
          </cell>
          <cell r="AB636" t="str">
            <v/>
          </cell>
          <cell r="AC636" t="str">
            <v/>
          </cell>
          <cell r="AD636" t="str">
            <v/>
          </cell>
          <cell r="AE636" t="str">
            <v/>
          </cell>
          <cell r="AF636" t="str">
            <v/>
          </cell>
          <cell r="AG636" t="str">
            <v/>
          </cell>
          <cell r="AH636" t="str">
            <v/>
          </cell>
          <cell r="AI636" t="str">
            <v/>
          </cell>
          <cell r="AJ636" t="str">
            <v/>
          </cell>
          <cell r="AK636" t="str">
            <v/>
          </cell>
        </row>
        <row r="637"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  <cell r="T637" t="str">
            <v/>
          </cell>
          <cell r="U637" t="str">
            <v/>
          </cell>
          <cell r="V637" t="str">
            <v/>
          </cell>
          <cell r="W637" t="str">
            <v/>
          </cell>
          <cell r="X637" t="str">
            <v/>
          </cell>
          <cell r="Y637" t="str">
            <v/>
          </cell>
          <cell r="Z637" t="str">
            <v/>
          </cell>
          <cell r="AA637" t="str">
            <v/>
          </cell>
          <cell r="AB637" t="str">
            <v/>
          </cell>
          <cell r="AC637" t="str">
            <v/>
          </cell>
          <cell r="AD637" t="str">
            <v/>
          </cell>
          <cell r="AE637" t="str">
            <v/>
          </cell>
          <cell r="AF637" t="str">
            <v/>
          </cell>
          <cell r="AG637" t="str">
            <v/>
          </cell>
          <cell r="AH637" t="str">
            <v/>
          </cell>
          <cell r="AI637" t="str">
            <v/>
          </cell>
          <cell r="AJ637" t="str">
            <v/>
          </cell>
          <cell r="AK637" t="str">
            <v/>
          </cell>
        </row>
        <row r="638"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  <cell r="T638" t="str">
            <v/>
          </cell>
          <cell r="U638" t="str">
            <v/>
          </cell>
          <cell r="V638" t="str">
            <v/>
          </cell>
          <cell r="W638" t="str">
            <v/>
          </cell>
          <cell r="X638" t="str">
            <v/>
          </cell>
          <cell r="Y638" t="str">
            <v/>
          </cell>
          <cell r="Z638" t="str">
            <v/>
          </cell>
          <cell r="AA638" t="str">
            <v/>
          </cell>
          <cell r="AB638" t="str">
            <v/>
          </cell>
          <cell r="AC638" t="str">
            <v/>
          </cell>
          <cell r="AD638" t="str">
            <v/>
          </cell>
          <cell r="AE638" t="str">
            <v/>
          </cell>
          <cell r="AF638" t="str">
            <v/>
          </cell>
          <cell r="AG638" t="str">
            <v/>
          </cell>
          <cell r="AH638" t="str">
            <v/>
          </cell>
          <cell r="AI638" t="str">
            <v/>
          </cell>
          <cell r="AJ638" t="str">
            <v/>
          </cell>
          <cell r="AK638" t="str">
            <v/>
          </cell>
        </row>
        <row r="639"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  <cell r="T639" t="str">
            <v/>
          </cell>
          <cell r="U639" t="str">
            <v/>
          </cell>
          <cell r="V639" t="str">
            <v/>
          </cell>
          <cell r="W639" t="str">
            <v/>
          </cell>
          <cell r="X639" t="str">
            <v/>
          </cell>
          <cell r="Y639" t="str">
            <v/>
          </cell>
          <cell r="Z639" t="str">
            <v/>
          </cell>
          <cell r="AA639" t="str">
            <v/>
          </cell>
          <cell r="AB639" t="str">
            <v/>
          </cell>
          <cell r="AC639" t="str">
            <v/>
          </cell>
          <cell r="AD639" t="str">
            <v/>
          </cell>
          <cell r="AE639" t="str">
            <v/>
          </cell>
          <cell r="AF639" t="str">
            <v/>
          </cell>
          <cell r="AG639" t="str">
            <v/>
          </cell>
          <cell r="AH639" t="str">
            <v/>
          </cell>
          <cell r="AI639" t="str">
            <v/>
          </cell>
          <cell r="AJ639" t="str">
            <v/>
          </cell>
          <cell r="AK639" t="str">
            <v/>
          </cell>
        </row>
        <row r="640">
          <cell r="A640" t="str">
            <v/>
          </cell>
          <cell r="G640" t="str">
            <v/>
          </cell>
          <cell r="H640">
            <v>2</v>
          </cell>
          <cell r="I640">
            <v>1</v>
          </cell>
          <cell r="J640">
            <v>2</v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>
            <v>5</v>
          </cell>
          <cell r="P640">
            <v>4</v>
          </cell>
          <cell r="Q640">
            <v>2</v>
          </cell>
          <cell r="R640" t="str">
            <v/>
          </cell>
          <cell r="S640" t="str">
            <v/>
          </cell>
          <cell r="T640" t="str">
            <v/>
          </cell>
          <cell r="U640" t="str">
            <v/>
          </cell>
          <cell r="V640" t="str">
            <v/>
          </cell>
          <cell r="W640" t="str">
            <v/>
          </cell>
          <cell r="X640" t="str">
            <v/>
          </cell>
          <cell r="Y640" t="str">
            <v/>
          </cell>
          <cell r="Z640" t="str">
            <v/>
          </cell>
          <cell r="AA640" t="str">
            <v/>
          </cell>
          <cell r="AB640" t="str">
            <v/>
          </cell>
          <cell r="AC640" t="str">
            <v/>
          </cell>
          <cell r="AD640" t="str">
            <v/>
          </cell>
          <cell r="AE640" t="str">
            <v/>
          </cell>
          <cell r="AF640" t="str">
            <v/>
          </cell>
          <cell r="AG640" t="str">
            <v/>
          </cell>
          <cell r="AH640" t="str">
            <v/>
          </cell>
          <cell r="AI640" t="str">
            <v/>
          </cell>
          <cell r="AJ640" t="str">
            <v/>
          </cell>
          <cell r="AK640" t="str">
            <v/>
          </cell>
        </row>
        <row r="641"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  <cell r="T641" t="str">
            <v/>
          </cell>
          <cell r="U641" t="str">
            <v/>
          </cell>
          <cell r="V641" t="str">
            <v/>
          </cell>
          <cell r="W641" t="str">
            <v/>
          </cell>
          <cell r="X641" t="str">
            <v/>
          </cell>
          <cell r="Y641" t="str">
            <v/>
          </cell>
          <cell r="Z641" t="str">
            <v/>
          </cell>
          <cell r="AA641" t="str">
            <v/>
          </cell>
          <cell r="AB641" t="str">
            <v/>
          </cell>
          <cell r="AC641" t="str">
            <v/>
          </cell>
          <cell r="AD641" t="str">
            <v/>
          </cell>
          <cell r="AE641" t="str">
            <v/>
          </cell>
          <cell r="AF641" t="str">
            <v/>
          </cell>
          <cell r="AG641" t="str">
            <v/>
          </cell>
          <cell r="AH641" t="str">
            <v/>
          </cell>
          <cell r="AI641" t="str">
            <v/>
          </cell>
          <cell r="AJ641" t="str">
            <v/>
          </cell>
          <cell r="AK641" t="str">
            <v/>
          </cell>
        </row>
        <row r="642"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  <cell r="T642" t="str">
            <v/>
          </cell>
          <cell r="U642" t="str">
            <v/>
          </cell>
          <cell r="V642" t="str">
            <v/>
          </cell>
          <cell r="W642" t="str">
            <v/>
          </cell>
          <cell r="X642" t="str">
            <v/>
          </cell>
          <cell r="Y642" t="str">
            <v/>
          </cell>
          <cell r="Z642" t="str">
            <v/>
          </cell>
          <cell r="AA642" t="str">
            <v/>
          </cell>
          <cell r="AB642" t="str">
            <v/>
          </cell>
          <cell r="AC642" t="str">
            <v/>
          </cell>
          <cell r="AD642" t="str">
            <v/>
          </cell>
          <cell r="AE642" t="str">
            <v/>
          </cell>
          <cell r="AF642" t="str">
            <v/>
          </cell>
          <cell r="AG642" t="str">
            <v/>
          </cell>
          <cell r="AH642" t="str">
            <v/>
          </cell>
          <cell r="AI642" t="str">
            <v/>
          </cell>
          <cell r="AJ642" t="str">
            <v/>
          </cell>
          <cell r="AK642" t="str">
            <v/>
          </cell>
        </row>
        <row r="643"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  <cell r="T643" t="str">
            <v/>
          </cell>
          <cell r="U643" t="str">
            <v/>
          </cell>
          <cell r="V643" t="str">
            <v/>
          </cell>
          <cell r="W643" t="str">
            <v/>
          </cell>
          <cell r="X643" t="str">
            <v/>
          </cell>
          <cell r="Y643" t="str">
            <v/>
          </cell>
          <cell r="Z643" t="str">
            <v/>
          </cell>
          <cell r="AA643" t="str">
            <v/>
          </cell>
          <cell r="AB643" t="str">
            <v/>
          </cell>
          <cell r="AC643" t="str">
            <v/>
          </cell>
          <cell r="AD643" t="str">
            <v/>
          </cell>
          <cell r="AE643" t="str">
            <v/>
          </cell>
          <cell r="AF643" t="str">
            <v/>
          </cell>
          <cell r="AG643" t="str">
            <v/>
          </cell>
          <cell r="AH643" t="str">
            <v/>
          </cell>
          <cell r="AI643" t="str">
            <v/>
          </cell>
          <cell r="AJ643" t="str">
            <v/>
          </cell>
          <cell r="AK643" t="str">
            <v/>
          </cell>
        </row>
        <row r="644"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  <cell r="T644" t="str">
            <v/>
          </cell>
          <cell r="U644" t="str">
            <v/>
          </cell>
          <cell r="V644" t="str">
            <v/>
          </cell>
          <cell r="W644" t="str">
            <v/>
          </cell>
          <cell r="X644" t="str">
            <v/>
          </cell>
          <cell r="Y644" t="str">
            <v/>
          </cell>
          <cell r="Z644" t="str">
            <v/>
          </cell>
          <cell r="AA644" t="str">
            <v/>
          </cell>
          <cell r="AB644" t="str">
            <v/>
          </cell>
          <cell r="AC644" t="str">
            <v/>
          </cell>
          <cell r="AD644" t="str">
            <v/>
          </cell>
          <cell r="AE644" t="str">
            <v/>
          </cell>
          <cell r="AF644" t="str">
            <v/>
          </cell>
          <cell r="AG644" t="str">
            <v/>
          </cell>
          <cell r="AH644" t="str">
            <v/>
          </cell>
          <cell r="AI644" t="str">
            <v/>
          </cell>
          <cell r="AJ644" t="str">
            <v/>
          </cell>
          <cell r="AK644" t="str">
            <v/>
          </cell>
        </row>
        <row r="645"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T645" t="str">
            <v/>
          </cell>
          <cell r="U645" t="str">
            <v/>
          </cell>
          <cell r="V645" t="str">
            <v/>
          </cell>
          <cell r="W645" t="str">
            <v/>
          </cell>
          <cell r="X645" t="str">
            <v/>
          </cell>
          <cell r="Y645" t="str">
            <v/>
          </cell>
          <cell r="Z645" t="str">
            <v/>
          </cell>
          <cell r="AA645" t="str">
            <v/>
          </cell>
          <cell r="AB645" t="str">
            <v/>
          </cell>
          <cell r="AC645" t="str">
            <v/>
          </cell>
          <cell r="AD645" t="str">
            <v/>
          </cell>
          <cell r="AE645" t="str">
            <v/>
          </cell>
          <cell r="AF645" t="str">
            <v/>
          </cell>
          <cell r="AG645" t="str">
            <v/>
          </cell>
          <cell r="AH645" t="str">
            <v/>
          </cell>
          <cell r="AI645" t="str">
            <v/>
          </cell>
          <cell r="AJ645" t="str">
            <v/>
          </cell>
          <cell r="AK645" t="str">
            <v/>
          </cell>
        </row>
        <row r="646">
          <cell r="A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>
            <v>1</v>
          </cell>
          <cell r="Q646" t="str">
            <v/>
          </cell>
          <cell r="R646" t="str">
            <v/>
          </cell>
          <cell r="S646" t="str">
            <v/>
          </cell>
          <cell r="T646" t="str">
            <v/>
          </cell>
          <cell r="U646" t="str">
            <v/>
          </cell>
          <cell r="V646" t="str">
            <v/>
          </cell>
          <cell r="W646" t="str">
            <v/>
          </cell>
          <cell r="X646" t="str">
            <v/>
          </cell>
          <cell r="Y646" t="str">
            <v/>
          </cell>
          <cell r="Z646" t="str">
            <v/>
          </cell>
          <cell r="AA646" t="str">
            <v/>
          </cell>
          <cell r="AB646" t="str">
            <v/>
          </cell>
          <cell r="AC646" t="str">
            <v/>
          </cell>
          <cell r="AD646" t="str">
            <v/>
          </cell>
          <cell r="AE646" t="str">
            <v/>
          </cell>
          <cell r="AF646" t="str">
            <v/>
          </cell>
          <cell r="AG646" t="str">
            <v/>
          </cell>
          <cell r="AH646" t="str">
            <v/>
          </cell>
          <cell r="AI646" t="str">
            <v/>
          </cell>
          <cell r="AJ646" t="str">
            <v/>
          </cell>
          <cell r="AK646" t="str">
            <v/>
          </cell>
        </row>
        <row r="647"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  <cell r="T647" t="str">
            <v/>
          </cell>
          <cell r="U647" t="str">
            <v/>
          </cell>
          <cell r="V647" t="str">
            <v/>
          </cell>
          <cell r="W647" t="str">
            <v/>
          </cell>
          <cell r="X647" t="str">
            <v/>
          </cell>
          <cell r="Y647" t="str">
            <v/>
          </cell>
          <cell r="Z647" t="str">
            <v/>
          </cell>
          <cell r="AA647" t="str">
            <v/>
          </cell>
          <cell r="AB647" t="str">
            <v/>
          </cell>
          <cell r="AC647" t="str">
            <v/>
          </cell>
          <cell r="AD647" t="str">
            <v/>
          </cell>
          <cell r="AE647" t="str">
            <v/>
          </cell>
          <cell r="AF647" t="str">
            <v/>
          </cell>
          <cell r="AG647" t="str">
            <v/>
          </cell>
          <cell r="AH647" t="str">
            <v/>
          </cell>
          <cell r="AI647" t="str">
            <v/>
          </cell>
          <cell r="AJ647" t="str">
            <v/>
          </cell>
          <cell r="AK647" t="str">
            <v/>
          </cell>
        </row>
        <row r="648"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  <cell r="T648" t="str">
            <v/>
          </cell>
          <cell r="U648" t="str">
            <v/>
          </cell>
          <cell r="V648" t="str">
            <v/>
          </cell>
          <cell r="W648" t="str">
            <v/>
          </cell>
          <cell r="X648" t="str">
            <v/>
          </cell>
          <cell r="Y648" t="str">
            <v/>
          </cell>
          <cell r="Z648" t="str">
            <v/>
          </cell>
          <cell r="AA648" t="str">
            <v/>
          </cell>
          <cell r="AB648" t="str">
            <v/>
          </cell>
          <cell r="AC648" t="str">
            <v/>
          </cell>
          <cell r="AD648" t="str">
            <v/>
          </cell>
          <cell r="AE648" t="str">
            <v/>
          </cell>
          <cell r="AF648" t="str">
            <v/>
          </cell>
          <cell r="AG648" t="str">
            <v/>
          </cell>
          <cell r="AH648" t="str">
            <v/>
          </cell>
          <cell r="AI648" t="str">
            <v/>
          </cell>
          <cell r="AJ648" t="str">
            <v/>
          </cell>
          <cell r="AK648" t="str">
            <v/>
          </cell>
        </row>
        <row r="649"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  <cell r="T649" t="str">
            <v/>
          </cell>
          <cell r="U649" t="str">
            <v/>
          </cell>
          <cell r="V649" t="str">
            <v/>
          </cell>
          <cell r="W649" t="str">
            <v/>
          </cell>
          <cell r="X649" t="str">
            <v/>
          </cell>
          <cell r="Y649" t="str">
            <v/>
          </cell>
          <cell r="Z649" t="str">
            <v/>
          </cell>
          <cell r="AA649" t="str">
            <v/>
          </cell>
          <cell r="AB649" t="str">
            <v/>
          </cell>
          <cell r="AC649" t="str">
            <v/>
          </cell>
          <cell r="AD649" t="str">
            <v/>
          </cell>
          <cell r="AE649" t="str">
            <v/>
          </cell>
          <cell r="AF649" t="str">
            <v/>
          </cell>
          <cell r="AG649" t="str">
            <v/>
          </cell>
          <cell r="AH649" t="str">
            <v/>
          </cell>
          <cell r="AI649" t="str">
            <v/>
          </cell>
          <cell r="AJ649" t="str">
            <v/>
          </cell>
          <cell r="AK649" t="str">
            <v/>
          </cell>
        </row>
        <row r="650"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  <cell r="T650" t="str">
            <v/>
          </cell>
          <cell r="U650" t="str">
            <v/>
          </cell>
          <cell r="V650" t="str">
            <v/>
          </cell>
          <cell r="W650" t="str">
            <v/>
          </cell>
          <cell r="X650" t="str">
            <v/>
          </cell>
          <cell r="Y650" t="str">
            <v/>
          </cell>
          <cell r="Z650" t="str">
            <v/>
          </cell>
          <cell r="AA650" t="str">
            <v/>
          </cell>
          <cell r="AB650" t="str">
            <v/>
          </cell>
          <cell r="AC650" t="str">
            <v/>
          </cell>
          <cell r="AD650" t="str">
            <v/>
          </cell>
          <cell r="AE650" t="str">
            <v/>
          </cell>
          <cell r="AF650" t="str">
            <v/>
          </cell>
          <cell r="AG650" t="str">
            <v/>
          </cell>
          <cell r="AH650" t="str">
            <v/>
          </cell>
          <cell r="AI650" t="str">
            <v/>
          </cell>
          <cell r="AJ650" t="str">
            <v/>
          </cell>
          <cell r="AK650" t="str">
            <v/>
          </cell>
        </row>
        <row r="651"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  <cell r="T651" t="str">
            <v/>
          </cell>
          <cell r="U651" t="str">
            <v/>
          </cell>
          <cell r="V651" t="str">
            <v/>
          </cell>
          <cell r="W651" t="str">
            <v/>
          </cell>
          <cell r="X651" t="str">
            <v/>
          </cell>
          <cell r="Y651" t="str">
            <v/>
          </cell>
          <cell r="Z651" t="str">
            <v/>
          </cell>
          <cell r="AA651" t="str">
            <v/>
          </cell>
          <cell r="AB651" t="str">
            <v/>
          </cell>
          <cell r="AC651" t="str">
            <v/>
          </cell>
          <cell r="AD651" t="str">
            <v/>
          </cell>
          <cell r="AE651" t="str">
            <v/>
          </cell>
          <cell r="AF651" t="str">
            <v/>
          </cell>
          <cell r="AG651" t="str">
            <v/>
          </cell>
          <cell r="AH651" t="str">
            <v/>
          </cell>
          <cell r="AI651" t="str">
            <v/>
          </cell>
          <cell r="AJ651" t="str">
            <v/>
          </cell>
          <cell r="AK651" t="str">
            <v/>
          </cell>
        </row>
        <row r="652">
          <cell r="A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>
            <v>2</v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  <cell r="T652" t="str">
            <v/>
          </cell>
          <cell r="U652" t="str">
            <v/>
          </cell>
          <cell r="V652" t="str">
            <v/>
          </cell>
          <cell r="W652" t="str">
            <v/>
          </cell>
          <cell r="X652" t="str">
            <v/>
          </cell>
          <cell r="Y652" t="str">
            <v/>
          </cell>
          <cell r="Z652" t="str">
            <v/>
          </cell>
          <cell r="AA652" t="str">
            <v/>
          </cell>
          <cell r="AB652" t="str">
            <v/>
          </cell>
          <cell r="AC652" t="str">
            <v/>
          </cell>
          <cell r="AD652" t="str">
            <v/>
          </cell>
          <cell r="AE652" t="str">
            <v/>
          </cell>
          <cell r="AF652" t="str">
            <v/>
          </cell>
          <cell r="AG652" t="str">
            <v/>
          </cell>
          <cell r="AH652" t="str">
            <v/>
          </cell>
          <cell r="AI652" t="str">
            <v/>
          </cell>
          <cell r="AJ652" t="str">
            <v/>
          </cell>
          <cell r="AK652" t="str">
            <v/>
          </cell>
        </row>
        <row r="653"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  <cell r="T653" t="str">
            <v/>
          </cell>
          <cell r="U653" t="str">
            <v/>
          </cell>
          <cell r="V653" t="str">
            <v/>
          </cell>
          <cell r="W653" t="str">
            <v/>
          </cell>
          <cell r="X653" t="str">
            <v/>
          </cell>
          <cell r="Y653" t="str">
            <v/>
          </cell>
          <cell r="Z653" t="str">
            <v/>
          </cell>
          <cell r="AA653" t="str">
            <v/>
          </cell>
          <cell r="AB653" t="str">
            <v/>
          </cell>
          <cell r="AC653" t="str">
            <v/>
          </cell>
          <cell r="AD653" t="str">
            <v/>
          </cell>
          <cell r="AE653" t="str">
            <v/>
          </cell>
          <cell r="AF653" t="str">
            <v/>
          </cell>
          <cell r="AG653" t="str">
            <v/>
          </cell>
          <cell r="AH653" t="str">
            <v/>
          </cell>
          <cell r="AI653" t="str">
            <v/>
          </cell>
          <cell r="AJ653" t="str">
            <v/>
          </cell>
          <cell r="AK653" t="str">
            <v/>
          </cell>
        </row>
        <row r="654"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/>
          </cell>
          <cell r="W654" t="str">
            <v/>
          </cell>
          <cell r="X654" t="str">
            <v/>
          </cell>
          <cell r="Y654" t="str">
            <v/>
          </cell>
          <cell r="Z654" t="str">
            <v/>
          </cell>
          <cell r="AA654" t="str">
            <v/>
          </cell>
          <cell r="AB654" t="str">
            <v/>
          </cell>
          <cell r="AC654" t="str">
            <v/>
          </cell>
          <cell r="AD654" t="str">
            <v/>
          </cell>
          <cell r="AE654" t="str">
            <v/>
          </cell>
          <cell r="AF654" t="str">
            <v/>
          </cell>
          <cell r="AG654" t="str">
            <v/>
          </cell>
          <cell r="AH654" t="str">
            <v/>
          </cell>
          <cell r="AI654" t="str">
            <v/>
          </cell>
          <cell r="AJ654" t="str">
            <v/>
          </cell>
          <cell r="AK654" t="str">
            <v/>
          </cell>
        </row>
        <row r="655"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  <cell r="T655" t="str">
            <v/>
          </cell>
          <cell r="U655" t="str">
            <v/>
          </cell>
          <cell r="V655" t="str">
            <v/>
          </cell>
          <cell r="W655" t="str">
            <v/>
          </cell>
          <cell r="X655" t="str">
            <v/>
          </cell>
          <cell r="Y655" t="str">
            <v/>
          </cell>
          <cell r="Z655" t="str">
            <v/>
          </cell>
          <cell r="AA655" t="str">
            <v/>
          </cell>
          <cell r="AB655" t="str">
            <v/>
          </cell>
          <cell r="AC655" t="str">
            <v/>
          </cell>
          <cell r="AD655" t="str">
            <v/>
          </cell>
          <cell r="AE655" t="str">
            <v/>
          </cell>
          <cell r="AF655" t="str">
            <v/>
          </cell>
          <cell r="AG655" t="str">
            <v/>
          </cell>
          <cell r="AH655" t="str">
            <v/>
          </cell>
          <cell r="AI655" t="str">
            <v/>
          </cell>
          <cell r="AJ655" t="str">
            <v/>
          </cell>
          <cell r="AK655" t="str">
            <v/>
          </cell>
        </row>
        <row r="656"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  <cell r="T656" t="str">
            <v/>
          </cell>
          <cell r="U656" t="str">
            <v/>
          </cell>
          <cell r="V656" t="str">
            <v/>
          </cell>
          <cell r="W656" t="str">
            <v/>
          </cell>
          <cell r="X656" t="str">
            <v/>
          </cell>
          <cell r="Y656" t="str">
            <v/>
          </cell>
          <cell r="Z656" t="str">
            <v/>
          </cell>
          <cell r="AA656" t="str">
            <v/>
          </cell>
          <cell r="AB656" t="str">
            <v/>
          </cell>
          <cell r="AC656" t="str">
            <v/>
          </cell>
          <cell r="AD656" t="str">
            <v/>
          </cell>
          <cell r="AE656" t="str">
            <v/>
          </cell>
          <cell r="AF656" t="str">
            <v/>
          </cell>
          <cell r="AG656" t="str">
            <v/>
          </cell>
          <cell r="AH656" t="str">
            <v/>
          </cell>
          <cell r="AI656" t="str">
            <v/>
          </cell>
          <cell r="AJ656" t="str">
            <v/>
          </cell>
          <cell r="AK656" t="str">
            <v/>
          </cell>
        </row>
        <row r="657"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  <cell r="T657" t="str">
            <v/>
          </cell>
          <cell r="U657" t="str">
            <v/>
          </cell>
          <cell r="V657" t="str">
            <v/>
          </cell>
          <cell r="W657" t="str">
            <v/>
          </cell>
          <cell r="X657" t="str">
            <v/>
          </cell>
          <cell r="Y657" t="str">
            <v/>
          </cell>
          <cell r="Z657" t="str">
            <v/>
          </cell>
          <cell r="AA657" t="str">
            <v/>
          </cell>
          <cell r="AB657" t="str">
            <v/>
          </cell>
          <cell r="AC657" t="str">
            <v/>
          </cell>
          <cell r="AD657" t="str">
            <v/>
          </cell>
          <cell r="AE657" t="str">
            <v/>
          </cell>
          <cell r="AF657" t="str">
            <v/>
          </cell>
          <cell r="AG657" t="str">
            <v/>
          </cell>
          <cell r="AH657" t="str">
            <v/>
          </cell>
          <cell r="AI657" t="str">
            <v/>
          </cell>
          <cell r="AJ657" t="str">
            <v/>
          </cell>
          <cell r="AK657" t="str">
            <v/>
          </cell>
        </row>
        <row r="658">
          <cell r="A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>
            <v>4</v>
          </cell>
          <cell r="K658" t="str">
            <v/>
          </cell>
          <cell r="L658">
            <v>3</v>
          </cell>
          <cell r="M658" t="str">
            <v/>
          </cell>
          <cell r="N658" t="str">
            <v/>
          </cell>
          <cell r="O658">
            <v>4</v>
          </cell>
          <cell r="P658">
            <v>2</v>
          </cell>
          <cell r="Q658">
            <v>4</v>
          </cell>
          <cell r="R658" t="str">
            <v/>
          </cell>
          <cell r="S658" t="str">
            <v/>
          </cell>
          <cell r="T658" t="str">
            <v/>
          </cell>
          <cell r="U658" t="str">
            <v/>
          </cell>
          <cell r="V658" t="str">
            <v/>
          </cell>
          <cell r="W658" t="str">
            <v/>
          </cell>
          <cell r="X658" t="str">
            <v/>
          </cell>
          <cell r="Y658" t="str">
            <v/>
          </cell>
          <cell r="Z658" t="str">
            <v/>
          </cell>
          <cell r="AA658" t="str">
            <v/>
          </cell>
          <cell r="AB658" t="str">
            <v/>
          </cell>
          <cell r="AC658" t="str">
            <v/>
          </cell>
          <cell r="AD658" t="str">
            <v/>
          </cell>
          <cell r="AE658" t="str">
            <v/>
          </cell>
          <cell r="AF658" t="str">
            <v/>
          </cell>
          <cell r="AG658" t="str">
            <v/>
          </cell>
          <cell r="AH658" t="str">
            <v/>
          </cell>
          <cell r="AI658" t="str">
            <v/>
          </cell>
          <cell r="AJ658" t="str">
            <v/>
          </cell>
          <cell r="AK658" t="str">
            <v/>
          </cell>
        </row>
        <row r="659"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  <cell r="T659" t="str">
            <v/>
          </cell>
          <cell r="U659" t="str">
            <v/>
          </cell>
          <cell r="V659" t="str">
            <v/>
          </cell>
          <cell r="W659" t="str">
            <v/>
          </cell>
          <cell r="X659" t="str">
            <v/>
          </cell>
          <cell r="Y659" t="str">
            <v/>
          </cell>
          <cell r="Z659" t="str">
            <v/>
          </cell>
          <cell r="AA659" t="str">
            <v/>
          </cell>
          <cell r="AB659" t="str">
            <v/>
          </cell>
          <cell r="AC659" t="str">
            <v/>
          </cell>
          <cell r="AD659" t="str">
            <v/>
          </cell>
          <cell r="AE659" t="str">
            <v/>
          </cell>
          <cell r="AF659" t="str">
            <v/>
          </cell>
          <cell r="AG659" t="str">
            <v/>
          </cell>
          <cell r="AH659" t="str">
            <v/>
          </cell>
          <cell r="AI659" t="str">
            <v/>
          </cell>
          <cell r="AJ659" t="str">
            <v/>
          </cell>
          <cell r="AK659" t="str">
            <v/>
          </cell>
        </row>
        <row r="660"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  <cell r="T660" t="str">
            <v/>
          </cell>
          <cell r="U660" t="str">
            <v/>
          </cell>
          <cell r="V660" t="str">
            <v/>
          </cell>
          <cell r="W660" t="str">
            <v/>
          </cell>
          <cell r="X660" t="str">
            <v/>
          </cell>
          <cell r="Y660" t="str">
            <v/>
          </cell>
          <cell r="Z660" t="str">
            <v/>
          </cell>
          <cell r="AA660" t="str">
            <v/>
          </cell>
          <cell r="AB660" t="str">
            <v/>
          </cell>
          <cell r="AC660" t="str">
            <v/>
          </cell>
          <cell r="AD660" t="str">
            <v/>
          </cell>
          <cell r="AE660" t="str">
            <v/>
          </cell>
          <cell r="AF660" t="str">
            <v/>
          </cell>
          <cell r="AG660" t="str">
            <v/>
          </cell>
          <cell r="AH660" t="str">
            <v/>
          </cell>
          <cell r="AI660" t="str">
            <v/>
          </cell>
          <cell r="AJ660" t="str">
            <v/>
          </cell>
          <cell r="AK660" t="str">
            <v/>
          </cell>
        </row>
        <row r="661"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  <cell r="T661" t="str">
            <v/>
          </cell>
          <cell r="U661" t="str">
            <v/>
          </cell>
          <cell r="V661" t="str">
            <v/>
          </cell>
          <cell r="W661" t="str">
            <v/>
          </cell>
          <cell r="X661" t="str">
            <v/>
          </cell>
          <cell r="Y661" t="str">
            <v/>
          </cell>
          <cell r="Z661" t="str">
            <v/>
          </cell>
          <cell r="AA661" t="str">
            <v/>
          </cell>
          <cell r="AB661" t="str">
            <v/>
          </cell>
          <cell r="AC661" t="str">
            <v/>
          </cell>
          <cell r="AD661" t="str">
            <v/>
          </cell>
          <cell r="AE661" t="str">
            <v/>
          </cell>
          <cell r="AF661" t="str">
            <v/>
          </cell>
          <cell r="AG661" t="str">
            <v/>
          </cell>
          <cell r="AH661" t="str">
            <v/>
          </cell>
          <cell r="AI661" t="str">
            <v/>
          </cell>
          <cell r="AJ661" t="str">
            <v/>
          </cell>
          <cell r="AK661" t="str">
            <v/>
          </cell>
        </row>
        <row r="662"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  <cell r="T662" t="str">
            <v/>
          </cell>
          <cell r="U662" t="str">
            <v/>
          </cell>
          <cell r="V662" t="str">
            <v/>
          </cell>
          <cell r="W662" t="str">
            <v/>
          </cell>
          <cell r="X662" t="str">
            <v/>
          </cell>
          <cell r="Y662" t="str">
            <v/>
          </cell>
          <cell r="Z662" t="str">
            <v/>
          </cell>
          <cell r="AA662" t="str">
            <v/>
          </cell>
          <cell r="AB662" t="str">
            <v/>
          </cell>
          <cell r="AC662" t="str">
            <v/>
          </cell>
          <cell r="AD662" t="str">
            <v/>
          </cell>
          <cell r="AE662" t="str">
            <v/>
          </cell>
          <cell r="AF662" t="str">
            <v/>
          </cell>
          <cell r="AG662" t="str">
            <v/>
          </cell>
          <cell r="AH662" t="str">
            <v/>
          </cell>
          <cell r="AI662" t="str">
            <v/>
          </cell>
          <cell r="AJ662" t="str">
            <v/>
          </cell>
          <cell r="AK662" t="str">
            <v/>
          </cell>
        </row>
        <row r="663"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  <cell r="T663" t="str">
            <v/>
          </cell>
          <cell r="U663" t="str">
            <v/>
          </cell>
          <cell r="V663" t="str">
            <v/>
          </cell>
          <cell r="W663" t="str">
            <v/>
          </cell>
          <cell r="X663" t="str">
            <v/>
          </cell>
          <cell r="Y663" t="str">
            <v/>
          </cell>
          <cell r="Z663" t="str">
            <v/>
          </cell>
          <cell r="AA663" t="str">
            <v/>
          </cell>
          <cell r="AB663" t="str">
            <v/>
          </cell>
          <cell r="AC663" t="str">
            <v/>
          </cell>
          <cell r="AD663" t="str">
            <v/>
          </cell>
          <cell r="AE663" t="str">
            <v/>
          </cell>
          <cell r="AF663" t="str">
            <v/>
          </cell>
          <cell r="AG663" t="str">
            <v/>
          </cell>
          <cell r="AH663" t="str">
            <v/>
          </cell>
          <cell r="AI663" t="str">
            <v/>
          </cell>
          <cell r="AJ663" t="str">
            <v/>
          </cell>
          <cell r="AK663" t="str">
            <v/>
          </cell>
        </row>
        <row r="664">
          <cell r="A664" t="str">
            <v/>
          </cell>
          <cell r="G664" t="str">
            <v/>
          </cell>
          <cell r="H664">
            <v>1</v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  <cell r="T664" t="str">
            <v/>
          </cell>
          <cell r="U664" t="str">
            <v/>
          </cell>
          <cell r="V664" t="str">
            <v/>
          </cell>
          <cell r="W664" t="str">
            <v/>
          </cell>
          <cell r="X664" t="str">
            <v/>
          </cell>
          <cell r="Y664" t="str">
            <v/>
          </cell>
          <cell r="Z664" t="str">
            <v/>
          </cell>
          <cell r="AA664" t="str">
            <v/>
          </cell>
          <cell r="AB664" t="str">
            <v/>
          </cell>
          <cell r="AC664" t="str">
            <v/>
          </cell>
          <cell r="AD664" t="str">
            <v/>
          </cell>
          <cell r="AE664" t="str">
            <v/>
          </cell>
          <cell r="AF664" t="str">
            <v/>
          </cell>
          <cell r="AG664" t="str">
            <v/>
          </cell>
          <cell r="AH664" t="str">
            <v/>
          </cell>
          <cell r="AI664" t="str">
            <v/>
          </cell>
          <cell r="AJ664" t="str">
            <v/>
          </cell>
          <cell r="AK664" t="str">
            <v/>
          </cell>
        </row>
        <row r="665"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  <cell r="T665" t="str">
            <v/>
          </cell>
          <cell r="U665" t="str">
            <v/>
          </cell>
          <cell r="V665" t="str">
            <v/>
          </cell>
          <cell r="W665" t="str">
            <v/>
          </cell>
          <cell r="X665" t="str">
            <v/>
          </cell>
          <cell r="Y665" t="str">
            <v/>
          </cell>
          <cell r="Z665" t="str">
            <v/>
          </cell>
          <cell r="AA665" t="str">
            <v/>
          </cell>
          <cell r="AB665" t="str">
            <v/>
          </cell>
          <cell r="AC665" t="str">
            <v/>
          </cell>
          <cell r="AD665" t="str">
            <v/>
          </cell>
          <cell r="AE665" t="str">
            <v/>
          </cell>
          <cell r="AF665" t="str">
            <v/>
          </cell>
          <cell r="AG665" t="str">
            <v/>
          </cell>
          <cell r="AH665" t="str">
            <v/>
          </cell>
          <cell r="AI665" t="str">
            <v/>
          </cell>
          <cell r="AJ665" t="str">
            <v/>
          </cell>
          <cell r="AK665" t="str">
            <v/>
          </cell>
        </row>
        <row r="666"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  <cell r="T666" t="str">
            <v/>
          </cell>
          <cell r="U666" t="str">
            <v/>
          </cell>
          <cell r="V666" t="str">
            <v/>
          </cell>
          <cell r="W666" t="str">
            <v/>
          </cell>
          <cell r="X666" t="str">
            <v/>
          </cell>
          <cell r="Y666" t="str">
            <v/>
          </cell>
          <cell r="Z666" t="str">
            <v/>
          </cell>
          <cell r="AA666" t="str">
            <v/>
          </cell>
          <cell r="AB666" t="str">
            <v/>
          </cell>
          <cell r="AC666" t="str">
            <v/>
          </cell>
          <cell r="AD666" t="str">
            <v/>
          </cell>
          <cell r="AE666" t="str">
            <v/>
          </cell>
          <cell r="AF666" t="str">
            <v/>
          </cell>
          <cell r="AG666" t="str">
            <v/>
          </cell>
          <cell r="AH666" t="str">
            <v/>
          </cell>
          <cell r="AI666" t="str">
            <v/>
          </cell>
          <cell r="AJ666" t="str">
            <v/>
          </cell>
          <cell r="AK666" t="str">
            <v/>
          </cell>
        </row>
        <row r="667"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  <cell r="T667" t="str">
            <v/>
          </cell>
          <cell r="U667" t="str">
            <v/>
          </cell>
          <cell r="V667" t="str">
            <v/>
          </cell>
          <cell r="W667" t="str">
            <v/>
          </cell>
          <cell r="X667" t="str">
            <v/>
          </cell>
          <cell r="Y667" t="str">
            <v/>
          </cell>
          <cell r="Z667" t="str">
            <v/>
          </cell>
          <cell r="AA667" t="str">
            <v/>
          </cell>
          <cell r="AB667" t="str">
            <v/>
          </cell>
          <cell r="AC667" t="str">
            <v/>
          </cell>
          <cell r="AD667" t="str">
            <v/>
          </cell>
          <cell r="AE667" t="str">
            <v/>
          </cell>
          <cell r="AF667" t="str">
            <v/>
          </cell>
          <cell r="AG667" t="str">
            <v/>
          </cell>
          <cell r="AH667" t="str">
            <v/>
          </cell>
          <cell r="AI667" t="str">
            <v/>
          </cell>
          <cell r="AJ667" t="str">
            <v/>
          </cell>
          <cell r="AK667" t="str">
            <v/>
          </cell>
        </row>
        <row r="668"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  <cell r="T668" t="str">
            <v/>
          </cell>
          <cell r="U668" t="str">
            <v/>
          </cell>
          <cell r="V668" t="str">
            <v/>
          </cell>
          <cell r="W668" t="str">
            <v/>
          </cell>
          <cell r="X668" t="str">
            <v/>
          </cell>
          <cell r="Y668" t="str">
            <v/>
          </cell>
          <cell r="Z668" t="str">
            <v/>
          </cell>
          <cell r="AA668" t="str">
            <v/>
          </cell>
          <cell r="AB668" t="str">
            <v/>
          </cell>
          <cell r="AC668" t="str">
            <v/>
          </cell>
          <cell r="AD668" t="str">
            <v/>
          </cell>
          <cell r="AE668" t="str">
            <v/>
          </cell>
          <cell r="AF668" t="str">
            <v/>
          </cell>
          <cell r="AG668" t="str">
            <v/>
          </cell>
          <cell r="AH668" t="str">
            <v/>
          </cell>
          <cell r="AI668" t="str">
            <v/>
          </cell>
          <cell r="AJ668" t="str">
            <v/>
          </cell>
          <cell r="AK668" t="str">
            <v/>
          </cell>
        </row>
        <row r="669"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  <cell r="T669" t="str">
            <v/>
          </cell>
          <cell r="U669" t="str">
            <v/>
          </cell>
          <cell r="V669" t="str">
            <v/>
          </cell>
          <cell r="W669" t="str">
            <v/>
          </cell>
          <cell r="X669" t="str">
            <v/>
          </cell>
          <cell r="Y669" t="str">
            <v/>
          </cell>
          <cell r="Z669" t="str">
            <v/>
          </cell>
          <cell r="AA669" t="str">
            <v/>
          </cell>
          <cell r="AB669" t="str">
            <v/>
          </cell>
          <cell r="AC669" t="str">
            <v/>
          </cell>
          <cell r="AD669" t="str">
            <v/>
          </cell>
          <cell r="AE669" t="str">
            <v/>
          </cell>
          <cell r="AF669" t="str">
            <v/>
          </cell>
          <cell r="AG669" t="str">
            <v/>
          </cell>
          <cell r="AH669" t="str">
            <v/>
          </cell>
          <cell r="AI669" t="str">
            <v/>
          </cell>
          <cell r="AJ669" t="str">
            <v/>
          </cell>
          <cell r="AK669" t="str">
            <v/>
          </cell>
        </row>
        <row r="670">
          <cell r="A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  <cell r="T670" t="str">
            <v/>
          </cell>
          <cell r="U670" t="str">
            <v/>
          </cell>
          <cell r="V670" t="str">
            <v/>
          </cell>
          <cell r="W670" t="str">
            <v/>
          </cell>
          <cell r="X670" t="str">
            <v/>
          </cell>
          <cell r="Y670" t="str">
            <v/>
          </cell>
          <cell r="Z670" t="str">
            <v/>
          </cell>
          <cell r="AA670" t="str">
            <v/>
          </cell>
          <cell r="AB670" t="str">
            <v/>
          </cell>
          <cell r="AC670" t="str">
            <v/>
          </cell>
          <cell r="AD670" t="str">
            <v/>
          </cell>
          <cell r="AE670" t="str">
            <v/>
          </cell>
          <cell r="AF670" t="str">
            <v/>
          </cell>
          <cell r="AG670" t="str">
            <v/>
          </cell>
          <cell r="AH670" t="str">
            <v/>
          </cell>
          <cell r="AI670" t="str">
            <v/>
          </cell>
          <cell r="AJ670" t="str">
            <v/>
          </cell>
          <cell r="AK670" t="str">
            <v/>
          </cell>
        </row>
        <row r="671"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  <cell r="T671" t="str">
            <v/>
          </cell>
          <cell r="U671" t="str">
            <v/>
          </cell>
          <cell r="V671" t="str">
            <v/>
          </cell>
          <cell r="W671" t="str">
            <v/>
          </cell>
          <cell r="X671" t="str">
            <v/>
          </cell>
          <cell r="Y671" t="str">
            <v/>
          </cell>
          <cell r="Z671" t="str">
            <v/>
          </cell>
          <cell r="AA671" t="str">
            <v/>
          </cell>
          <cell r="AB671" t="str">
            <v/>
          </cell>
          <cell r="AC671" t="str">
            <v/>
          </cell>
          <cell r="AD671" t="str">
            <v/>
          </cell>
          <cell r="AE671" t="str">
            <v/>
          </cell>
          <cell r="AF671" t="str">
            <v/>
          </cell>
          <cell r="AG671" t="str">
            <v/>
          </cell>
          <cell r="AH671" t="str">
            <v/>
          </cell>
          <cell r="AI671" t="str">
            <v/>
          </cell>
          <cell r="AJ671" t="str">
            <v/>
          </cell>
          <cell r="AK671" t="str">
            <v/>
          </cell>
        </row>
        <row r="672"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  <cell r="T672" t="str">
            <v/>
          </cell>
          <cell r="U672" t="str">
            <v/>
          </cell>
          <cell r="V672" t="str">
            <v/>
          </cell>
          <cell r="W672" t="str">
            <v/>
          </cell>
          <cell r="X672" t="str">
            <v/>
          </cell>
          <cell r="Y672" t="str">
            <v/>
          </cell>
          <cell r="Z672" t="str">
            <v/>
          </cell>
          <cell r="AA672" t="str">
            <v/>
          </cell>
          <cell r="AB672" t="str">
            <v/>
          </cell>
          <cell r="AC672" t="str">
            <v/>
          </cell>
          <cell r="AD672" t="str">
            <v/>
          </cell>
          <cell r="AE672" t="str">
            <v/>
          </cell>
          <cell r="AF672" t="str">
            <v/>
          </cell>
          <cell r="AG672" t="str">
            <v/>
          </cell>
          <cell r="AH672" t="str">
            <v/>
          </cell>
          <cell r="AI672" t="str">
            <v/>
          </cell>
          <cell r="AJ672" t="str">
            <v/>
          </cell>
          <cell r="AK672" t="str">
            <v/>
          </cell>
        </row>
        <row r="673"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  <cell r="T673" t="str">
            <v/>
          </cell>
          <cell r="U673" t="str">
            <v/>
          </cell>
          <cell r="V673" t="str">
            <v/>
          </cell>
          <cell r="W673" t="str">
            <v/>
          </cell>
          <cell r="X673" t="str">
            <v/>
          </cell>
          <cell r="Y673" t="str">
            <v/>
          </cell>
          <cell r="Z673" t="str">
            <v/>
          </cell>
          <cell r="AA673" t="str">
            <v/>
          </cell>
          <cell r="AB673" t="str">
            <v/>
          </cell>
          <cell r="AC673" t="str">
            <v/>
          </cell>
          <cell r="AD673" t="str">
            <v/>
          </cell>
          <cell r="AE673" t="str">
            <v/>
          </cell>
          <cell r="AF673" t="str">
            <v/>
          </cell>
          <cell r="AG673" t="str">
            <v/>
          </cell>
          <cell r="AH673" t="str">
            <v/>
          </cell>
          <cell r="AI673" t="str">
            <v/>
          </cell>
          <cell r="AJ673" t="str">
            <v/>
          </cell>
          <cell r="AK673" t="str">
            <v/>
          </cell>
        </row>
        <row r="674"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  <cell r="T674" t="str">
            <v/>
          </cell>
          <cell r="U674" t="str">
            <v/>
          </cell>
          <cell r="V674" t="str">
            <v/>
          </cell>
          <cell r="W674" t="str">
            <v/>
          </cell>
          <cell r="X674" t="str">
            <v/>
          </cell>
          <cell r="Y674" t="str">
            <v/>
          </cell>
          <cell r="Z674" t="str">
            <v/>
          </cell>
          <cell r="AA674" t="str">
            <v/>
          </cell>
          <cell r="AB674" t="str">
            <v/>
          </cell>
          <cell r="AC674" t="str">
            <v/>
          </cell>
          <cell r="AD674" t="str">
            <v/>
          </cell>
          <cell r="AE674" t="str">
            <v/>
          </cell>
          <cell r="AF674" t="str">
            <v/>
          </cell>
          <cell r="AG674" t="str">
            <v/>
          </cell>
          <cell r="AH674" t="str">
            <v/>
          </cell>
          <cell r="AI674" t="str">
            <v/>
          </cell>
          <cell r="AJ674" t="str">
            <v/>
          </cell>
          <cell r="AK674" t="str">
            <v/>
          </cell>
        </row>
        <row r="675"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  <cell r="T675" t="str">
            <v/>
          </cell>
          <cell r="U675" t="str">
            <v/>
          </cell>
          <cell r="V675" t="str">
            <v/>
          </cell>
          <cell r="W675" t="str">
            <v/>
          </cell>
          <cell r="X675" t="str">
            <v/>
          </cell>
          <cell r="Y675" t="str">
            <v/>
          </cell>
          <cell r="Z675" t="str">
            <v/>
          </cell>
          <cell r="AA675" t="str">
            <v/>
          </cell>
          <cell r="AB675" t="str">
            <v/>
          </cell>
          <cell r="AC675" t="str">
            <v/>
          </cell>
          <cell r="AD675" t="str">
            <v/>
          </cell>
          <cell r="AE675" t="str">
            <v/>
          </cell>
          <cell r="AF675" t="str">
            <v/>
          </cell>
          <cell r="AG675" t="str">
            <v/>
          </cell>
          <cell r="AH675" t="str">
            <v/>
          </cell>
          <cell r="AI675" t="str">
            <v/>
          </cell>
          <cell r="AJ675" t="str">
            <v/>
          </cell>
          <cell r="AK675" t="str">
            <v/>
          </cell>
        </row>
        <row r="676">
          <cell r="A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  <cell r="T676" t="str">
            <v/>
          </cell>
          <cell r="U676" t="str">
            <v/>
          </cell>
          <cell r="V676" t="str">
            <v/>
          </cell>
          <cell r="W676" t="str">
            <v/>
          </cell>
          <cell r="X676" t="str">
            <v/>
          </cell>
          <cell r="Y676" t="str">
            <v/>
          </cell>
          <cell r="Z676" t="str">
            <v/>
          </cell>
          <cell r="AA676" t="str">
            <v/>
          </cell>
          <cell r="AB676" t="str">
            <v/>
          </cell>
          <cell r="AC676" t="str">
            <v/>
          </cell>
          <cell r="AD676" t="str">
            <v/>
          </cell>
          <cell r="AE676" t="str">
            <v/>
          </cell>
          <cell r="AF676" t="str">
            <v/>
          </cell>
          <cell r="AG676" t="str">
            <v/>
          </cell>
          <cell r="AH676" t="str">
            <v/>
          </cell>
          <cell r="AI676" t="str">
            <v/>
          </cell>
          <cell r="AJ676" t="str">
            <v/>
          </cell>
          <cell r="AK676" t="str">
            <v/>
          </cell>
        </row>
        <row r="677"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  <cell r="T677" t="str">
            <v/>
          </cell>
          <cell r="U677" t="str">
            <v/>
          </cell>
          <cell r="V677" t="str">
            <v/>
          </cell>
          <cell r="W677" t="str">
            <v/>
          </cell>
          <cell r="X677" t="str">
            <v/>
          </cell>
          <cell r="Y677" t="str">
            <v/>
          </cell>
          <cell r="Z677" t="str">
            <v/>
          </cell>
          <cell r="AA677" t="str">
            <v/>
          </cell>
          <cell r="AB677" t="str">
            <v/>
          </cell>
          <cell r="AC677" t="str">
            <v/>
          </cell>
          <cell r="AD677" t="str">
            <v/>
          </cell>
          <cell r="AE677" t="str">
            <v/>
          </cell>
          <cell r="AF677" t="str">
            <v/>
          </cell>
          <cell r="AG677" t="str">
            <v/>
          </cell>
          <cell r="AH677" t="str">
            <v/>
          </cell>
          <cell r="AI677" t="str">
            <v/>
          </cell>
          <cell r="AJ677" t="str">
            <v/>
          </cell>
          <cell r="AK677" t="str">
            <v/>
          </cell>
        </row>
        <row r="678"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  <cell r="T678" t="str">
            <v/>
          </cell>
          <cell r="U678" t="str">
            <v/>
          </cell>
          <cell r="V678" t="str">
            <v/>
          </cell>
          <cell r="W678" t="str">
            <v/>
          </cell>
          <cell r="X678" t="str">
            <v/>
          </cell>
          <cell r="Y678" t="str">
            <v/>
          </cell>
          <cell r="Z678" t="str">
            <v/>
          </cell>
          <cell r="AA678" t="str">
            <v/>
          </cell>
          <cell r="AB678" t="str">
            <v/>
          </cell>
          <cell r="AC678" t="str">
            <v/>
          </cell>
          <cell r="AD678" t="str">
            <v/>
          </cell>
          <cell r="AE678" t="str">
            <v/>
          </cell>
          <cell r="AF678" t="str">
            <v/>
          </cell>
          <cell r="AG678" t="str">
            <v/>
          </cell>
          <cell r="AH678" t="str">
            <v/>
          </cell>
          <cell r="AI678" t="str">
            <v/>
          </cell>
          <cell r="AJ678" t="str">
            <v/>
          </cell>
          <cell r="AK678" t="str">
            <v/>
          </cell>
        </row>
        <row r="679"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  <cell r="T679" t="str">
            <v/>
          </cell>
          <cell r="U679" t="str">
            <v/>
          </cell>
          <cell r="V679" t="str">
            <v/>
          </cell>
          <cell r="W679" t="str">
            <v/>
          </cell>
          <cell r="X679" t="str">
            <v/>
          </cell>
          <cell r="Y679" t="str">
            <v/>
          </cell>
          <cell r="Z679" t="str">
            <v/>
          </cell>
          <cell r="AA679" t="str">
            <v/>
          </cell>
          <cell r="AB679" t="str">
            <v/>
          </cell>
          <cell r="AC679" t="str">
            <v/>
          </cell>
          <cell r="AD679" t="str">
            <v/>
          </cell>
          <cell r="AE679" t="str">
            <v/>
          </cell>
          <cell r="AF679" t="str">
            <v/>
          </cell>
          <cell r="AG679" t="str">
            <v/>
          </cell>
          <cell r="AH679" t="str">
            <v/>
          </cell>
          <cell r="AI679" t="str">
            <v/>
          </cell>
          <cell r="AJ679" t="str">
            <v/>
          </cell>
          <cell r="AK679" t="str">
            <v/>
          </cell>
        </row>
        <row r="680"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  <cell r="T680" t="str">
            <v/>
          </cell>
          <cell r="U680" t="str">
            <v/>
          </cell>
          <cell r="V680" t="str">
            <v/>
          </cell>
          <cell r="W680" t="str">
            <v/>
          </cell>
          <cell r="X680" t="str">
            <v/>
          </cell>
          <cell r="Y680" t="str">
            <v/>
          </cell>
          <cell r="Z680" t="str">
            <v/>
          </cell>
          <cell r="AA680" t="str">
            <v/>
          </cell>
          <cell r="AB680" t="str">
            <v/>
          </cell>
          <cell r="AC680" t="str">
            <v/>
          </cell>
          <cell r="AD680" t="str">
            <v/>
          </cell>
          <cell r="AE680" t="str">
            <v/>
          </cell>
          <cell r="AF680" t="str">
            <v/>
          </cell>
          <cell r="AG680" t="str">
            <v/>
          </cell>
          <cell r="AH680" t="str">
            <v/>
          </cell>
          <cell r="AI680" t="str">
            <v/>
          </cell>
          <cell r="AJ680" t="str">
            <v/>
          </cell>
          <cell r="AK680" t="str">
            <v/>
          </cell>
        </row>
        <row r="681"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  <cell r="T681" t="str">
            <v/>
          </cell>
          <cell r="U681" t="str">
            <v/>
          </cell>
          <cell r="V681" t="str">
            <v/>
          </cell>
          <cell r="W681" t="str">
            <v/>
          </cell>
          <cell r="X681" t="str">
            <v/>
          </cell>
          <cell r="Y681" t="str">
            <v/>
          </cell>
          <cell r="Z681" t="str">
            <v/>
          </cell>
          <cell r="AA681" t="str">
            <v/>
          </cell>
          <cell r="AB681" t="str">
            <v/>
          </cell>
          <cell r="AC681" t="str">
            <v/>
          </cell>
          <cell r="AD681" t="str">
            <v/>
          </cell>
          <cell r="AE681" t="str">
            <v/>
          </cell>
          <cell r="AF681" t="str">
            <v/>
          </cell>
          <cell r="AG681" t="str">
            <v/>
          </cell>
          <cell r="AH681" t="str">
            <v/>
          </cell>
          <cell r="AI681" t="str">
            <v/>
          </cell>
          <cell r="AJ681" t="str">
            <v/>
          </cell>
          <cell r="AK681" t="str">
            <v/>
          </cell>
        </row>
        <row r="682">
          <cell r="A682">
            <v>204013</v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  <cell r="T682" t="str">
            <v/>
          </cell>
          <cell r="U682" t="str">
            <v/>
          </cell>
          <cell r="V682" t="str">
            <v/>
          </cell>
          <cell r="W682" t="str">
            <v/>
          </cell>
          <cell r="X682" t="str">
            <v/>
          </cell>
          <cell r="Y682" t="str">
            <v/>
          </cell>
          <cell r="Z682" t="str">
            <v/>
          </cell>
          <cell r="AA682" t="str">
            <v/>
          </cell>
          <cell r="AB682" t="str">
            <v/>
          </cell>
          <cell r="AC682" t="str">
            <v/>
          </cell>
          <cell r="AD682" t="str">
            <v/>
          </cell>
          <cell r="AE682" t="str">
            <v/>
          </cell>
          <cell r="AF682" t="str">
            <v/>
          </cell>
          <cell r="AG682" t="str">
            <v/>
          </cell>
          <cell r="AH682" t="str">
            <v/>
          </cell>
          <cell r="AI682" t="str">
            <v/>
          </cell>
          <cell r="AJ682" t="str">
            <v/>
          </cell>
          <cell r="AK682" t="str">
            <v/>
          </cell>
        </row>
        <row r="683">
          <cell r="G683" t="str">
            <v/>
          </cell>
          <cell r="H683" t="str">
            <v/>
          </cell>
          <cell r="I683">
            <v>2</v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  <cell r="T683" t="str">
            <v/>
          </cell>
          <cell r="U683" t="str">
            <v/>
          </cell>
          <cell r="V683" t="str">
            <v/>
          </cell>
          <cell r="W683" t="str">
            <v/>
          </cell>
          <cell r="X683" t="str">
            <v/>
          </cell>
          <cell r="Y683" t="str">
            <v/>
          </cell>
          <cell r="Z683" t="str">
            <v/>
          </cell>
          <cell r="AA683" t="str">
            <v/>
          </cell>
          <cell r="AB683" t="str">
            <v/>
          </cell>
          <cell r="AC683" t="str">
            <v/>
          </cell>
          <cell r="AD683" t="str">
            <v/>
          </cell>
          <cell r="AE683" t="str">
            <v/>
          </cell>
          <cell r="AF683" t="str">
            <v/>
          </cell>
          <cell r="AG683" t="str">
            <v/>
          </cell>
          <cell r="AH683" t="str">
            <v/>
          </cell>
          <cell r="AI683" t="str">
            <v/>
          </cell>
          <cell r="AJ683" t="str">
            <v/>
          </cell>
          <cell r="AK683" t="str">
            <v/>
          </cell>
        </row>
        <row r="684"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  <cell r="T684" t="str">
            <v/>
          </cell>
          <cell r="U684" t="str">
            <v/>
          </cell>
          <cell r="V684" t="str">
            <v/>
          </cell>
          <cell r="W684" t="str">
            <v/>
          </cell>
          <cell r="X684" t="str">
            <v/>
          </cell>
          <cell r="Y684" t="str">
            <v/>
          </cell>
          <cell r="Z684" t="str">
            <v/>
          </cell>
          <cell r="AA684" t="str">
            <v/>
          </cell>
          <cell r="AB684" t="str">
            <v/>
          </cell>
          <cell r="AC684" t="str">
            <v/>
          </cell>
          <cell r="AD684" t="str">
            <v/>
          </cell>
          <cell r="AE684" t="str">
            <v/>
          </cell>
          <cell r="AF684" t="str">
            <v/>
          </cell>
          <cell r="AG684" t="str">
            <v/>
          </cell>
          <cell r="AH684" t="str">
            <v/>
          </cell>
          <cell r="AI684" t="str">
            <v/>
          </cell>
          <cell r="AJ684" t="str">
            <v/>
          </cell>
          <cell r="AK684" t="str">
            <v/>
          </cell>
        </row>
        <row r="685"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  <cell r="T685" t="str">
            <v/>
          </cell>
          <cell r="U685" t="str">
            <v/>
          </cell>
          <cell r="V685" t="str">
            <v/>
          </cell>
          <cell r="W685" t="str">
            <v/>
          </cell>
          <cell r="X685" t="str">
            <v/>
          </cell>
          <cell r="Y685" t="str">
            <v/>
          </cell>
          <cell r="Z685" t="str">
            <v/>
          </cell>
          <cell r="AA685" t="str">
            <v/>
          </cell>
          <cell r="AB685" t="str">
            <v/>
          </cell>
          <cell r="AC685" t="str">
            <v/>
          </cell>
          <cell r="AD685" t="str">
            <v/>
          </cell>
          <cell r="AE685" t="str">
            <v/>
          </cell>
          <cell r="AF685" t="str">
            <v/>
          </cell>
          <cell r="AG685" t="str">
            <v/>
          </cell>
          <cell r="AH685" t="str">
            <v/>
          </cell>
          <cell r="AI685" t="str">
            <v/>
          </cell>
          <cell r="AJ685" t="str">
            <v/>
          </cell>
          <cell r="AK685" t="str">
            <v/>
          </cell>
        </row>
        <row r="686">
          <cell r="G686" t="str">
            <v/>
          </cell>
          <cell r="H686">
            <v>3</v>
          </cell>
          <cell r="I686">
            <v>4</v>
          </cell>
          <cell r="J686">
            <v>4</v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  <cell r="T686" t="str">
            <v/>
          </cell>
          <cell r="U686" t="str">
            <v/>
          </cell>
          <cell r="V686" t="str">
            <v/>
          </cell>
          <cell r="W686" t="str">
            <v/>
          </cell>
          <cell r="X686" t="str">
            <v/>
          </cell>
          <cell r="Y686" t="str">
            <v/>
          </cell>
          <cell r="Z686" t="str">
            <v/>
          </cell>
          <cell r="AA686" t="str">
            <v/>
          </cell>
          <cell r="AB686" t="str">
            <v/>
          </cell>
          <cell r="AC686" t="str">
            <v/>
          </cell>
          <cell r="AD686" t="str">
            <v/>
          </cell>
          <cell r="AE686" t="str">
            <v/>
          </cell>
          <cell r="AF686" t="str">
            <v/>
          </cell>
          <cell r="AG686" t="str">
            <v/>
          </cell>
          <cell r="AH686" t="str">
            <v/>
          </cell>
          <cell r="AI686" t="str">
            <v/>
          </cell>
          <cell r="AJ686" t="str">
            <v/>
          </cell>
          <cell r="AK686" t="str">
            <v/>
          </cell>
        </row>
        <row r="687"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>
            <v>2</v>
          </cell>
          <cell r="L687">
            <v>2</v>
          </cell>
          <cell r="M687" t="str">
            <v/>
          </cell>
          <cell r="N687" t="str">
            <v/>
          </cell>
          <cell r="O687">
            <v>6</v>
          </cell>
          <cell r="P687">
            <v>10</v>
          </cell>
          <cell r="Q687">
            <v>19</v>
          </cell>
          <cell r="R687" t="str">
            <v/>
          </cell>
          <cell r="S687" t="str">
            <v/>
          </cell>
          <cell r="T687" t="str">
            <v/>
          </cell>
          <cell r="U687" t="str">
            <v/>
          </cell>
          <cell r="V687" t="str">
            <v/>
          </cell>
          <cell r="W687" t="str">
            <v/>
          </cell>
          <cell r="X687" t="str">
            <v/>
          </cell>
          <cell r="Y687" t="str">
            <v/>
          </cell>
          <cell r="Z687" t="str">
            <v/>
          </cell>
          <cell r="AA687" t="str">
            <v/>
          </cell>
          <cell r="AB687" t="str">
            <v/>
          </cell>
          <cell r="AC687" t="str">
            <v/>
          </cell>
          <cell r="AD687" t="str">
            <v/>
          </cell>
          <cell r="AE687" t="str">
            <v/>
          </cell>
          <cell r="AF687" t="str">
            <v/>
          </cell>
          <cell r="AG687" t="str">
            <v/>
          </cell>
          <cell r="AH687" t="str">
            <v/>
          </cell>
          <cell r="AI687" t="str">
            <v/>
          </cell>
          <cell r="AJ687" t="str">
            <v/>
          </cell>
          <cell r="AK687" t="str">
            <v/>
          </cell>
        </row>
        <row r="688">
          <cell r="A688" t="str">
            <v>253038-06</v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  <cell r="T688" t="str">
            <v/>
          </cell>
          <cell r="U688" t="str">
            <v/>
          </cell>
          <cell r="V688" t="str">
            <v/>
          </cell>
          <cell r="W688" t="str">
            <v/>
          </cell>
          <cell r="X688" t="str">
            <v/>
          </cell>
          <cell r="Y688" t="str">
            <v/>
          </cell>
          <cell r="Z688" t="str">
            <v/>
          </cell>
          <cell r="AA688" t="str">
            <v/>
          </cell>
          <cell r="AB688" t="str">
            <v/>
          </cell>
          <cell r="AC688" t="str">
            <v/>
          </cell>
          <cell r="AD688" t="str">
            <v/>
          </cell>
          <cell r="AE688" t="str">
            <v/>
          </cell>
          <cell r="AF688" t="str">
            <v/>
          </cell>
          <cell r="AG688" t="str">
            <v/>
          </cell>
          <cell r="AH688" t="str">
            <v/>
          </cell>
          <cell r="AI688" t="str">
            <v/>
          </cell>
          <cell r="AJ688" t="str">
            <v/>
          </cell>
          <cell r="AK688" t="str">
            <v/>
          </cell>
        </row>
        <row r="689"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  <cell r="T689" t="str">
            <v/>
          </cell>
          <cell r="U689" t="str">
            <v/>
          </cell>
          <cell r="V689" t="str">
            <v/>
          </cell>
          <cell r="W689" t="str">
            <v/>
          </cell>
          <cell r="X689" t="str">
            <v/>
          </cell>
          <cell r="Y689" t="str">
            <v/>
          </cell>
          <cell r="Z689" t="str">
            <v/>
          </cell>
          <cell r="AA689" t="str">
            <v/>
          </cell>
          <cell r="AB689" t="str">
            <v/>
          </cell>
          <cell r="AC689" t="str">
            <v/>
          </cell>
          <cell r="AD689" t="str">
            <v/>
          </cell>
          <cell r="AE689" t="str">
            <v/>
          </cell>
          <cell r="AF689" t="str">
            <v/>
          </cell>
          <cell r="AG689" t="str">
            <v/>
          </cell>
          <cell r="AH689" t="str">
            <v/>
          </cell>
          <cell r="AI689" t="str">
            <v/>
          </cell>
          <cell r="AJ689" t="str">
            <v/>
          </cell>
          <cell r="AK689" t="str">
            <v/>
          </cell>
        </row>
        <row r="690"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  <cell r="T690" t="str">
            <v/>
          </cell>
          <cell r="U690" t="str">
            <v/>
          </cell>
          <cell r="V690" t="str">
            <v/>
          </cell>
          <cell r="W690" t="str">
            <v/>
          </cell>
          <cell r="X690" t="str">
            <v/>
          </cell>
          <cell r="Y690" t="str">
            <v/>
          </cell>
          <cell r="Z690" t="str">
            <v/>
          </cell>
          <cell r="AA690" t="str">
            <v/>
          </cell>
          <cell r="AB690" t="str">
            <v/>
          </cell>
          <cell r="AC690" t="str">
            <v/>
          </cell>
          <cell r="AD690" t="str">
            <v/>
          </cell>
          <cell r="AE690" t="str">
            <v/>
          </cell>
          <cell r="AF690" t="str">
            <v/>
          </cell>
          <cell r="AG690" t="str">
            <v/>
          </cell>
          <cell r="AH690" t="str">
            <v/>
          </cell>
          <cell r="AI690" t="str">
            <v/>
          </cell>
          <cell r="AJ690" t="str">
            <v/>
          </cell>
          <cell r="AK690" t="str">
            <v/>
          </cell>
        </row>
        <row r="691"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  <cell r="T691" t="str">
            <v/>
          </cell>
          <cell r="U691" t="str">
            <v/>
          </cell>
          <cell r="V691" t="str">
            <v/>
          </cell>
          <cell r="W691" t="str">
            <v/>
          </cell>
          <cell r="X691" t="str">
            <v/>
          </cell>
          <cell r="Y691" t="str">
            <v/>
          </cell>
          <cell r="Z691" t="str">
            <v/>
          </cell>
          <cell r="AA691" t="str">
            <v/>
          </cell>
          <cell r="AB691" t="str">
            <v/>
          </cell>
          <cell r="AC691" t="str">
            <v/>
          </cell>
          <cell r="AD691" t="str">
            <v/>
          </cell>
          <cell r="AE691" t="str">
            <v/>
          </cell>
          <cell r="AF691" t="str">
            <v/>
          </cell>
          <cell r="AG691" t="str">
            <v/>
          </cell>
          <cell r="AH691" t="str">
            <v/>
          </cell>
          <cell r="AI691" t="str">
            <v/>
          </cell>
          <cell r="AJ691" t="str">
            <v/>
          </cell>
          <cell r="AK691" t="str">
            <v/>
          </cell>
        </row>
        <row r="692"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  <cell r="T692" t="str">
            <v/>
          </cell>
          <cell r="U692" t="str">
            <v/>
          </cell>
          <cell r="V692" t="str">
            <v/>
          </cell>
          <cell r="W692" t="str">
            <v/>
          </cell>
          <cell r="X692" t="str">
            <v/>
          </cell>
          <cell r="Y692" t="str">
            <v/>
          </cell>
          <cell r="Z692" t="str">
            <v/>
          </cell>
          <cell r="AA692" t="str">
            <v/>
          </cell>
          <cell r="AB692" t="str">
            <v/>
          </cell>
          <cell r="AC692" t="str">
            <v/>
          </cell>
          <cell r="AD692" t="str">
            <v/>
          </cell>
          <cell r="AE692" t="str">
            <v/>
          </cell>
          <cell r="AF692" t="str">
            <v/>
          </cell>
          <cell r="AG692" t="str">
            <v/>
          </cell>
          <cell r="AH692" t="str">
            <v/>
          </cell>
          <cell r="AI692" t="str">
            <v/>
          </cell>
          <cell r="AJ692" t="str">
            <v/>
          </cell>
          <cell r="AK692" t="str">
            <v/>
          </cell>
        </row>
        <row r="693"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  <cell r="T693" t="str">
            <v/>
          </cell>
          <cell r="U693" t="str">
            <v/>
          </cell>
          <cell r="V693" t="str">
            <v/>
          </cell>
          <cell r="W693" t="str">
            <v/>
          </cell>
          <cell r="X693" t="str">
            <v/>
          </cell>
          <cell r="Y693" t="str">
            <v/>
          </cell>
          <cell r="Z693" t="str">
            <v/>
          </cell>
          <cell r="AA693" t="str">
            <v/>
          </cell>
          <cell r="AB693" t="str">
            <v/>
          </cell>
          <cell r="AC693" t="str">
            <v/>
          </cell>
          <cell r="AD693" t="str">
            <v/>
          </cell>
          <cell r="AE693" t="str">
            <v/>
          </cell>
          <cell r="AF693" t="str">
            <v/>
          </cell>
          <cell r="AG693" t="str">
            <v/>
          </cell>
          <cell r="AH693" t="str">
            <v/>
          </cell>
          <cell r="AI693" t="str">
            <v/>
          </cell>
          <cell r="AJ693" t="str">
            <v/>
          </cell>
          <cell r="AK693" t="str">
            <v/>
          </cell>
        </row>
        <row r="695">
          <cell r="A695" t="str">
            <v>工番</v>
          </cell>
          <cell r="G695">
            <v>46194</v>
          </cell>
          <cell r="H695">
            <v>46195</v>
          </cell>
          <cell r="I695">
            <v>46196</v>
          </cell>
          <cell r="J695">
            <v>46197</v>
          </cell>
          <cell r="K695">
            <v>46198</v>
          </cell>
          <cell r="L695">
            <v>46199</v>
          </cell>
          <cell r="M695">
            <v>46200</v>
          </cell>
          <cell r="N695">
            <v>46201</v>
          </cell>
          <cell r="O695">
            <v>46202</v>
          </cell>
          <cell r="P695">
            <v>46203</v>
          </cell>
          <cell r="Q695">
            <v>46204</v>
          </cell>
          <cell r="R695">
            <v>46205</v>
          </cell>
          <cell r="S695">
            <v>46206</v>
          </cell>
          <cell r="T695">
            <v>46207</v>
          </cell>
          <cell r="U695">
            <v>46208</v>
          </cell>
          <cell r="V695">
            <v>46209</v>
          </cell>
          <cell r="W695">
            <v>46210</v>
          </cell>
          <cell r="X695">
            <v>46211</v>
          </cell>
          <cell r="Y695">
            <v>46212</v>
          </cell>
          <cell r="Z695">
            <v>46213</v>
          </cell>
          <cell r="AA695">
            <v>46214</v>
          </cell>
          <cell r="AB695">
            <v>46215</v>
          </cell>
          <cell r="AC695">
            <v>46216</v>
          </cell>
          <cell r="AD695">
            <v>46217</v>
          </cell>
          <cell r="AE695">
            <v>46218</v>
          </cell>
          <cell r="AF695">
            <v>46219</v>
          </cell>
          <cell r="AG695">
            <v>46220</v>
          </cell>
          <cell r="AH695">
            <v>46221</v>
          </cell>
          <cell r="AI695">
            <v>46222</v>
          </cell>
          <cell r="AJ695">
            <v>46223</v>
          </cell>
          <cell r="AK695">
            <v>46224</v>
          </cell>
        </row>
        <row r="697">
          <cell r="A697" t="str">
            <v>254022-03</v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  <cell r="T697" t="str">
            <v/>
          </cell>
          <cell r="U697" t="str">
            <v/>
          </cell>
          <cell r="V697" t="str">
            <v/>
          </cell>
          <cell r="W697" t="str">
            <v/>
          </cell>
          <cell r="X697" t="str">
            <v/>
          </cell>
          <cell r="Y697" t="str">
            <v/>
          </cell>
          <cell r="Z697" t="str">
            <v/>
          </cell>
          <cell r="AA697" t="str">
            <v/>
          </cell>
          <cell r="AB697" t="str">
            <v/>
          </cell>
          <cell r="AC697" t="str">
            <v/>
          </cell>
          <cell r="AD697" t="str">
            <v/>
          </cell>
          <cell r="AE697" t="str">
            <v/>
          </cell>
          <cell r="AF697" t="str">
            <v/>
          </cell>
          <cell r="AG697" t="str">
            <v/>
          </cell>
          <cell r="AH697" t="str">
            <v/>
          </cell>
          <cell r="AI697" t="str">
            <v/>
          </cell>
          <cell r="AJ697" t="str">
            <v/>
          </cell>
          <cell r="AK697" t="str">
            <v/>
          </cell>
        </row>
        <row r="698"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  <cell r="T698" t="str">
            <v/>
          </cell>
          <cell r="U698" t="str">
            <v/>
          </cell>
          <cell r="V698" t="str">
            <v/>
          </cell>
          <cell r="W698" t="str">
            <v/>
          </cell>
          <cell r="X698" t="str">
            <v/>
          </cell>
          <cell r="Y698" t="str">
            <v/>
          </cell>
          <cell r="Z698" t="str">
            <v/>
          </cell>
          <cell r="AA698" t="str">
            <v/>
          </cell>
          <cell r="AB698" t="str">
            <v/>
          </cell>
          <cell r="AC698" t="str">
            <v/>
          </cell>
          <cell r="AD698" t="str">
            <v/>
          </cell>
          <cell r="AE698" t="str">
            <v/>
          </cell>
          <cell r="AF698" t="str">
            <v/>
          </cell>
          <cell r="AG698" t="str">
            <v/>
          </cell>
          <cell r="AH698" t="str">
            <v/>
          </cell>
          <cell r="AI698" t="str">
            <v/>
          </cell>
          <cell r="AJ698" t="str">
            <v/>
          </cell>
          <cell r="AK698" t="str">
            <v/>
          </cell>
        </row>
        <row r="699"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  <cell r="T699" t="str">
            <v/>
          </cell>
          <cell r="U699" t="str">
            <v/>
          </cell>
          <cell r="V699" t="str">
            <v/>
          </cell>
          <cell r="W699" t="str">
            <v/>
          </cell>
          <cell r="X699" t="str">
            <v/>
          </cell>
          <cell r="Y699" t="str">
            <v/>
          </cell>
          <cell r="Z699" t="str">
            <v/>
          </cell>
          <cell r="AA699" t="str">
            <v/>
          </cell>
          <cell r="AB699" t="str">
            <v/>
          </cell>
          <cell r="AC699" t="str">
            <v/>
          </cell>
          <cell r="AD699" t="str">
            <v/>
          </cell>
          <cell r="AE699" t="str">
            <v/>
          </cell>
          <cell r="AF699" t="str">
            <v/>
          </cell>
          <cell r="AG699" t="str">
            <v/>
          </cell>
          <cell r="AH699" t="str">
            <v/>
          </cell>
          <cell r="AI699" t="str">
            <v/>
          </cell>
          <cell r="AJ699" t="str">
            <v/>
          </cell>
          <cell r="AK699" t="str">
            <v/>
          </cell>
        </row>
        <row r="700"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  <cell r="T700" t="str">
            <v/>
          </cell>
          <cell r="U700" t="str">
            <v/>
          </cell>
          <cell r="V700" t="str">
            <v/>
          </cell>
          <cell r="W700" t="str">
            <v/>
          </cell>
          <cell r="X700" t="str">
            <v/>
          </cell>
          <cell r="Y700" t="str">
            <v/>
          </cell>
          <cell r="Z700" t="str">
            <v/>
          </cell>
          <cell r="AA700" t="str">
            <v/>
          </cell>
          <cell r="AB700" t="str">
            <v/>
          </cell>
          <cell r="AC700" t="str">
            <v/>
          </cell>
          <cell r="AD700" t="str">
            <v/>
          </cell>
          <cell r="AE700" t="str">
            <v/>
          </cell>
          <cell r="AF700" t="str">
            <v/>
          </cell>
          <cell r="AG700" t="str">
            <v/>
          </cell>
          <cell r="AH700" t="str">
            <v/>
          </cell>
          <cell r="AI700" t="str">
            <v/>
          </cell>
          <cell r="AJ700" t="str">
            <v/>
          </cell>
          <cell r="AK700" t="str">
            <v/>
          </cell>
        </row>
        <row r="701"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 t="str">
            <v/>
          </cell>
          <cell r="W701" t="str">
            <v/>
          </cell>
          <cell r="X701" t="str">
            <v/>
          </cell>
          <cell r="Y701" t="str">
            <v/>
          </cell>
          <cell r="Z701" t="str">
            <v/>
          </cell>
          <cell r="AA701" t="str">
            <v/>
          </cell>
          <cell r="AB701" t="str">
            <v/>
          </cell>
          <cell r="AC701" t="str">
            <v/>
          </cell>
          <cell r="AD701" t="str">
            <v/>
          </cell>
          <cell r="AE701" t="str">
            <v/>
          </cell>
          <cell r="AF701" t="str">
            <v/>
          </cell>
          <cell r="AG701" t="str">
            <v/>
          </cell>
          <cell r="AH701" t="str">
            <v/>
          </cell>
          <cell r="AI701" t="str">
            <v/>
          </cell>
          <cell r="AJ701" t="str">
            <v/>
          </cell>
          <cell r="AK701" t="str">
            <v/>
          </cell>
        </row>
        <row r="702"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  <cell r="T702" t="str">
            <v/>
          </cell>
          <cell r="U702" t="str">
            <v/>
          </cell>
          <cell r="V702" t="str">
            <v/>
          </cell>
          <cell r="W702" t="str">
            <v/>
          </cell>
          <cell r="X702" t="str">
            <v/>
          </cell>
          <cell r="Y702" t="str">
            <v/>
          </cell>
          <cell r="Z702" t="str">
            <v/>
          </cell>
          <cell r="AA702" t="str">
            <v/>
          </cell>
          <cell r="AB702" t="str">
            <v/>
          </cell>
          <cell r="AC702" t="str">
            <v/>
          </cell>
          <cell r="AD702" t="str">
            <v/>
          </cell>
          <cell r="AE702" t="str">
            <v/>
          </cell>
          <cell r="AF702" t="str">
            <v/>
          </cell>
          <cell r="AG702" t="str">
            <v/>
          </cell>
          <cell r="AH702" t="str">
            <v/>
          </cell>
          <cell r="AI702" t="str">
            <v/>
          </cell>
          <cell r="AJ702" t="str">
            <v/>
          </cell>
          <cell r="AK702" t="str">
            <v/>
          </cell>
        </row>
        <row r="703">
          <cell r="A703" t="str">
            <v>254022-04</v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  <cell r="T703" t="str">
            <v/>
          </cell>
          <cell r="U703" t="str">
            <v/>
          </cell>
          <cell r="V703" t="str">
            <v/>
          </cell>
          <cell r="W703" t="str">
            <v/>
          </cell>
          <cell r="X703" t="str">
            <v/>
          </cell>
          <cell r="Y703" t="str">
            <v/>
          </cell>
          <cell r="Z703" t="str">
            <v/>
          </cell>
          <cell r="AA703" t="str">
            <v/>
          </cell>
          <cell r="AB703" t="str">
            <v/>
          </cell>
          <cell r="AC703" t="str">
            <v/>
          </cell>
          <cell r="AD703" t="str">
            <v/>
          </cell>
          <cell r="AE703" t="str">
            <v/>
          </cell>
          <cell r="AF703" t="str">
            <v/>
          </cell>
          <cell r="AG703" t="str">
            <v/>
          </cell>
          <cell r="AH703" t="str">
            <v/>
          </cell>
          <cell r="AI703" t="str">
            <v/>
          </cell>
          <cell r="AJ703" t="str">
            <v/>
          </cell>
          <cell r="AK703" t="str">
            <v/>
          </cell>
        </row>
        <row r="704"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  <cell r="T704" t="str">
            <v/>
          </cell>
          <cell r="U704" t="str">
            <v/>
          </cell>
          <cell r="V704" t="str">
            <v/>
          </cell>
          <cell r="W704" t="str">
            <v/>
          </cell>
          <cell r="X704" t="str">
            <v/>
          </cell>
          <cell r="Y704" t="str">
            <v/>
          </cell>
          <cell r="Z704" t="str">
            <v/>
          </cell>
          <cell r="AA704" t="str">
            <v/>
          </cell>
          <cell r="AB704" t="str">
            <v/>
          </cell>
          <cell r="AC704" t="str">
            <v/>
          </cell>
          <cell r="AD704" t="str">
            <v/>
          </cell>
          <cell r="AE704" t="str">
            <v/>
          </cell>
          <cell r="AF704" t="str">
            <v/>
          </cell>
          <cell r="AG704" t="str">
            <v/>
          </cell>
          <cell r="AH704" t="str">
            <v/>
          </cell>
          <cell r="AI704" t="str">
            <v/>
          </cell>
          <cell r="AJ704" t="str">
            <v/>
          </cell>
          <cell r="AK704" t="str">
            <v/>
          </cell>
        </row>
        <row r="705"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  <cell r="T705" t="str">
            <v/>
          </cell>
          <cell r="U705" t="str">
            <v/>
          </cell>
          <cell r="V705" t="str">
            <v/>
          </cell>
          <cell r="W705" t="str">
            <v/>
          </cell>
          <cell r="X705" t="str">
            <v/>
          </cell>
          <cell r="Y705" t="str">
            <v/>
          </cell>
          <cell r="Z705" t="str">
            <v/>
          </cell>
          <cell r="AA705" t="str">
            <v/>
          </cell>
          <cell r="AB705" t="str">
            <v/>
          </cell>
          <cell r="AC705" t="str">
            <v/>
          </cell>
          <cell r="AD705" t="str">
            <v/>
          </cell>
          <cell r="AE705" t="str">
            <v/>
          </cell>
          <cell r="AF705" t="str">
            <v/>
          </cell>
          <cell r="AG705" t="str">
            <v/>
          </cell>
          <cell r="AH705" t="str">
            <v/>
          </cell>
          <cell r="AI705" t="str">
            <v/>
          </cell>
          <cell r="AJ705" t="str">
            <v/>
          </cell>
          <cell r="AK705" t="str">
            <v/>
          </cell>
        </row>
        <row r="706"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  <cell r="T706" t="str">
            <v/>
          </cell>
          <cell r="U706" t="str">
            <v/>
          </cell>
          <cell r="V706" t="str">
            <v/>
          </cell>
          <cell r="W706" t="str">
            <v/>
          </cell>
          <cell r="X706" t="str">
            <v/>
          </cell>
          <cell r="Y706" t="str">
            <v/>
          </cell>
          <cell r="Z706" t="str">
            <v/>
          </cell>
          <cell r="AA706" t="str">
            <v/>
          </cell>
          <cell r="AB706" t="str">
            <v/>
          </cell>
          <cell r="AC706" t="str">
            <v/>
          </cell>
          <cell r="AD706" t="str">
            <v/>
          </cell>
          <cell r="AE706" t="str">
            <v/>
          </cell>
          <cell r="AF706" t="str">
            <v/>
          </cell>
          <cell r="AG706" t="str">
            <v/>
          </cell>
          <cell r="AH706" t="str">
            <v/>
          </cell>
          <cell r="AI706" t="str">
            <v/>
          </cell>
          <cell r="AJ706" t="str">
            <v/>
          </cell>
          <cell r="AK706" t="str">
            <v/>
          </cell>
        </row>
        <row r="707"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  <cell r="T707" t="str">
            <v/>
          </cell>
          <cell r="U707" t="str">
            <v/>
          </cell>
          <cell r="V707" t="str">
            <v/>
          </cell>
          <cell r="W707" t="str">
            <v/>
          </cell>
          <cell r="X707" t="str">
            <v/>
          </cell>
          <cell r="Y707" t="str">
            <v/>
          </cell>
          <cell r="Z707" t="str">
            <v/>
          </cell>
          <cell r="AA707" t="str">
            <v/>
          </cell>
          <cell r="AB707" t="str">
            <v/>
          </cell>
          <cell r="AC707" t="str">
            <v/>
          </cell>
          <cell r="AD707" t="str">
            <v/>
          </cell>
          <cell r="AE707" t="str">
            <v/>
          </cell>
          <cell r="AF707" t="str">
            <v/>
          </cell>
          <cell r="AG707" t="str">
            <v/>
          </cell>
          <cell r="AH707" t="str">
            <v/>
          </cell>
          <cell r="AI707" t="str">
            <v/>
          </cell>
          <cell r="AJ707" t="str">
            <v/>
          </cell>
          <cell r="AK707" t="str">
            <v/>
          </cell>
        </row>
        <row r="708"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  <cell r="T708" t="str">
            <v/>
          </cell>
          <cell r="U708" t="str">
            <v/>
          </cell>
          <cell r="V708" t="str">
            <v/>
          </cell>
          <cell r="W708" t="str">
            <v/>
          </cell>
          <cell r="X708" t="str">
            <v/>
          </cell>
          <cell r="Y708" t="str">
            <v/>
          </cell>
          <cell r="Z708" t="str">
            <v/>
          </cell>
          <cell r="AA708" t="str">
            <v/>
          </cell>
          <cell r="AB708" t="str">
            <v/>
          </cell>
          <cell r="AC708" t="str">
            <v/>
          </cell>
          <cell r="AD708" t="str">
            <v/>
          </cell>
          <cell r="AE708" t="str">
            <v/>
          </cell>
          <cell r="AF708" t="str">
            <v/>
          </cell>
          <cell r="AG708" t="str">
            <v/>
          </cell>
          <cell r="AH708" t="str">
            <v/>
          </cell>
          <cell r="AI708" t="str">
            <v/>
          </cell>
          <cell r="AJ708" t="str">
            <v/>
          </cell>
          <cell r="AK708" t="str">
            <v/>
          </cell>
        </row>
        <row r="709">
          <cell r="A709">
            <v>248016</v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  <cell r="T709" t="str">
            <v/>
          </cell>
          <cell r="U709" t="str">
            <v/>
          </cell>
          <cell r="V709" t="str">
            <v/>
          </cell>
          <cell r="W709" t="str">
            <v/>
          </cell>
          <cell r="X709" t="str">
            <v/>
          </cell>
          <cell r="Y709" t="str">
            <v/>
          </cell>
          <cell r="Z709" t="str">
            <v/>
          </cell>
          <cell r="AA709" t="str">
            <v/>
          </cell>
          <cell r="AB709" t="str">
            <v/>
          </cell>
          <cell r="AC709" t="str">
            <v/>
          </cell>
          <cell r="AD709" t="str">
            <v/>
          </cell>
          <cell r="AE709" t="str">
            <v/>
          </cell>
          <cell r="AF709" t="str">
            <v/>
          </cell>
          <cell r="AG709" t="str">
            <v/>
          </cell>
          <cell r="AH709" t="str">
            <v/>
          </cell>
          <cell r="AI709" t="str">
            <v/>
          </cell>
          <cell r="AJ709" t="str">
            <v/>
          </cell>
          <cell r="AK709" t="str">
            <v/>
          </cell>
        </row>
        <row r="710"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  <cell r="T710" t="str">
            <v/>
          </cell>
          <cell r="U710" t="str">
            <v/>
          </cell>
          <cell r="V710" t="str">
            <v/>
          </cell>
          <cell r="W710" t="str">
            <v/>
          </cell>
          <cell r="X710" t="str">
            <v/>
          </cell>
          <cell r="Y710" t="str">
            <v/>
          </cell>
          <cell r="Z710" t="str">
            <v/>
          </cell>
          <cell r="AA710" t="str">
            <v/>
          </cell>
          <cell r="AB710" t="str">
            <v/>
          </cell>
          <cell r="AC710" t="str">
            <v/>
          </cell>
          <cell r="AD710" t="str">
            <v/>
          </cell>
          <cell r="AE710" t="str">
            <v/>
          </cell>
          <cell r="AF710" t="str">
            <v/>
          </cell>
          <cell r="AG710" t="str">
            <v/>
          </cell>
          <cell r="AH710" t="str">
            <v/>
          </cell>
          <cell r="AI710" t="str">
            <v/>
          </cell>
          <cell r="AJ710" t="str">
            <v/>
          </cell>
          <cell r="AK710" t="str">
            <v/>
          </cell>
        </row>
        <row r="711"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  <cell r="T711" t="str">
            <v/>
          </cell>
          <cell r="U711" t="str">
            <v/>
          </cell>
          <cell r="V711" t="str">
            <v/>
          </cell>
          <cell r="W711" t="str">
            <v/>
          </cell>
          <cell r="X711" t="str">
            <v/>
          </cell>
          <cell r="Y711" t="str">
            <v/>
          </cell>
          <cell r="Z711" t="str">
            <v/>
          </cell>
          <cell r="AA711" t="str">
            <v/>
          </cell>
          <cell r="AB711" t="str">
            <v/>
          </cell>
          <cell r="AC711" t="str">
            <v/>
          </cell>
          <cell r="AD711" t="str">
            <v/>
          </cell>
          <cell r="AE711" t="str">
            <v/>
          </cell>
          <cell r="AF711" t="str">
            <v/>
          </cell>
          <cell r="AG711" t="str">
            <v/>
          </cell>
          <cell r="AH711" t="str">
            <v/>
          </cell>
          <cell r="AI711" t="str">
            <v/>
          </cell>
          <cell r="AJ711" t="str">
            <v/>
          </cell>
          <cell r="AK711" t="str">
            <v/>
          </cell>
        </row>
        <row r="712"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  <cell r="T712" t="str">
            <v/>
          </cell>
          <cell r="U712" t="str">
            <v/>
          </cell>
          <cell r="V712" t="str">
            <v/>
          </cell>
          <cell r="W712" t="str">
            <v/>
          </cell>
          <cell r="X712" t="str">
            <v/>
          </cell>
          <cell r="Y712" t="str">
            <v/>
          </cell>
          <cell r="Z712" t="str">
            <v/>
          </cell>
          <cell r="AA712" t="str">
            <v/>
          </cell>
          <cell r="AB712" t="str">
            <v/>
          </cell>
          <cell r="AC712" t="str">
            <v/>
          </cell>
          <cell r="AD712" t="str">
            <v/>
          </cell>
          <cell r="AE712" t="str">
            <v/>
          </cell>
          <cell r="AF712" t="str">
            <v/>
          </cell>
          <cell r="AG712" t="str">
            <v/>
          </cell>
          <cell r="AH712" t="str">
            <v/>
          </cell>
          <cell r="AI712" t="str">
            <v/>
          </cell>
          <cell r="AJ712" t="str">
            <v/>
          </cell>
          <cell r="AK712" t="str">
            <v/>
          </cell>
        </row>
        <row r="713"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  <cell r="T713" t="str">
            <v/>
          </cell>
          <cell r="U713" t="str">
            <v/>
          </cell>
          <cell r="V713" t="str">
            <v/>
          </cell>
          <cell r="W713" t="str">
            <v/>
          </cell>
          <cell r="X713" t="str">
            <v/>
          </cell>
          <cell r="Y713" t="str">
            <v/>
          </cell>
          <cell r="Z713" t="str">
            <v/>
          </cell>
          <cell r="AA713" t="str">
            <v/>
          </cell>
          <cell r="AB713" t="str">
            <v/>
          </cell>
          <cell r="AC713" t="str">
            <v/>
          </cell>
          <cell r="AD713" t="str">
            <v/>
          </cell>
          <cell r="AE713" t="str">
            <v/>
          </cell>
          <cell r="AF713" t="str">
            <v/>
          </cell>
          <cell r="AG713" t="str">
            <v/>
          </cell>
          <cell r="AH713" t="str">
            <v/>
          </cell>
          <cell r="AI713" t="str">
            <v/>
          </cell>
          <cell r="AJ713" t="str">
            <v/>
          </cell>
          <cell r="AK713" t="str">
            <v/>
          </cell>
        </row>
        <row r="714"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  <cell r="T714" t="str">
            <v/>
          </cell>
          <cell r="U714" t="str">
            <v/>
          </cell>
          <cell r="V714" t="str">
            <v/>
          </cell>
          <cell r="W714" t="str">
            <v/>
          </cell>
          <cell r="X714" t="str">
            <v/>
          </cell>
          <cell r="Y714" t="str">
            <v/>
          </cell>
          <cell r="Z714" t="str">
            <v/>
          </cell>
          <cell r="AA714" t="str">
            <v/>
          </cell>
          <cell r="AB714" t="str">
            <v/>
          </cell>
          <cell r="AC714" t="str">
            <v/>
          </cell>
          <cell r="AD714" t="str">
            <v/>
          </cell>
          <cell r="AE714" t="str">
            <v/>
          </cell>
          <cell r="AF714" t="str">
            <v/>
          </cell>
          <cell r="AG714" t="str">
            <v/>
          </cell>
          <cell r="AH714" t="str">
            <v/>
          </cell>
          <cell r="AI714" t="str">
            <v/>
          </cell>
          <cell r="AJ714" t="str">
            <v/>
          </cell>
          <cell r="AK714" t="str">
            <v/>
          </cell>
        </row>
        <row r="715">
          <cell r="A715" t="str">
            <v>261022-01</v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  <cell r="T715" t="str">
            <v/>
          </cell>
          <cell r="U715" t="str">
            <v/>
          </cell>
          <cell r="V715" t="str">
            <v/>
          </cell>
          <cell r="W715" t="str">
            <v/>
          </cell>
          <cell r="X715" t="str">
            <v/>
          </cell>
          <cell r="Y715" t="str">
            <v/>
          </cell>
          <cell r="Z715" t="str">
            <v/>
          </cell>
          <cell r="AA715" t="str">
            <v/>
          </cell>
          <cell r="AB715" t="str">
            <v/>
          </cell>
          <cell r="AC715" t="str">
            <v/>
          </cell>
          <cell r="AD715" t="str">
            <v/>
          </cell>
          <cell r="AE715" t="str">
            <v/>
          </cell>
          <cell r="AF715" t="str">
            <v/>
          </cell>
          <cell r="AG715" t="str">
            <v/>
          </cell>
          <cell r="AH715" t="str">
            <v/>
          </cell>
          <cell r="AI715" t="str">
            <v/>
          </cell>
          <cell r="AJ715" t="str">
            <v/>
          </cell>
          <cell r="AK715" t="str">
            <v/>
          </cell>
        </row>
        <row r="716"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  <cell r="T716" t="str">
            <v/>
          </cell>
          <cell r="U716" t="str">
            <v/>
          </cell>
          <cell r="V716" t="str">
            <v/>
          </cell>
          <cell r="W716" t="str">
            <v/>
          </cell>
          <cell r="X716" t="str">
            <v/>
          </cell>
          <cell r="Y716" t="str">
            <v/>
          </cell>
          <cell r="Z716" t="str">
            <v/>
          </cell>
          <cell r="AA716" t="str">
            <v/>
          </cell>
          <cell r="AB716" t="str">
            <v/>
          </cell>
          <cell r="AC716" t="str">
            <v/>
          </cell>
          <cell r="AD716" t="str">
            <v/>
          </cell>
          <cell r="AE716" t="str">
            <v/>
          </cell>
          <cell r="AF716" t="str">
            <v/>
          </cell>
          <cell r="AG716" t="str">
            <v/>
          </cell>
          <cell r="AH716" t="str">
            <v/>
          </cell>
          <cell r="AI716" t="str">
            <v/>
          </cell>
          <cell r="AJ716" t="str">
            <v/>
          </cell>
          <cell r="AK716" t="str">
            <v/>
          </cell>
        </row>
        <row r="717"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  <cell r="T717" t="str">
            <v/>
          </cell>
          <cell r="U717" t="str">
            <v/>
          </cell>
          <cell r="V717" t="str">
            <v/>
          </cell>
          <cell r="W717" t="str">
            <v/>
          </cell>
          <cell r="X717" t="str">
            <v/>
          </cell>
          <cell r="Y717" t="str">
            <v/>
          </cell>
          <cell r="Z717" t="str">
            <v/>
          </cell>
          <cell r="AA717" t="str">
            <v/>
          </cell>
          <cell r="AB717" t="str">
            <v/>
          </cell>
          <cell r="AC717" t="str">
            <v/>
          </cell>
          <cell r="AD717" t="str">
            <v/>
          </cell>
          <cell r="AE717" t="str">
            <v/>
          </cell>
          <cell r="AF717" t="str">
            <v/>
          </cell>
          <cell r="AG717" t="str">
            <v/>
          </cell>
          <cell r="AH717" t="str">
            <v/>
          </cell>
          <cell r="AI717" t="str">
            <v/>
          </cell>
          <cell r="AJ717" t="str">
            <v/>
          </cell>
          <cell r="AK717" t="str">
            <v/>
          </cell>
        </row>
        <row r="718"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  <cell r="T718" t="str">
            <v/>
          </cell>
          <cell r="U718" t="str">
            <v/>
          </cell>
          <cell r="V718" t="str">
            <v/>
          </cell>
          <cell r="W718" t="str">
            <v/>
          </cell>
          <cell r="X718" t="str">
            <v/>
          </cell>
          <cell r="Y718" t="str">
            <v/>
          </cell>
          <cell r="Z718" t="str">
            <v/>
          </cell>
          <cell r="AA718" t="str">
            <v/>
          </cell>
          <cell r="AB718" t="str">
            <v/>
          </cell>
          <cell r="AC718" t="str">
            <v/>
          </cell>
          <cell r="AD718" t="str">
            <v/>
          </cell>
          <cell r="AE718" t="str">
            <v/>
          </cell>
          <cell r="AF718" t="str">
            <v/>
          </cell>
          <cell r="AG718" t="str">
            <v/>
          </cell>
          <cell r="AH718" t="str">
            <v/>
          </cell>
          <cell r="AI718" t="str">
            <v/>
          </cell>
          <cell r="AJ718" t="str">
            <v/>
          </cell>
          <cell r="AK718" t="str">
            <v/>
          </cell>
        </row>
        <row r="719"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 t="str">
            <v/>
          </cell>
          <cell r="W719" t="str">
            <v/>
          </cell>
          <cell r="X719" t="str">
            <v/>
          </cell>
          <cell r="Y719" t="str">
            <v/>
          </cell>
          <cell r="Z719" t="str">
            <v/>
          </cell>
          <cell r="AA719" t="str">
            <v/>
          </cell>
          <cell r="AB719" t="str">
            <v/>
          </cell>
          <cell r="AC719" t="str">
            <v/>
          </cell>
          <cell r="AD719" t="str">
            <v/>
          </cell>
          <cell r="AE719" t="str">
            <v/>
          </cell>
          <cell r="AF719" t="str">
            <v/>
          </cell>
          <cell r="AG719" t="str">
            <v/>
          </cell>
          <cell r="AH719" t="str">
            <v/>
          </cell>
          <cell r="AI719" t="str">
            <v/>
          </cell>
          <cell r="AJ719" t="str">
            <v/>
          </cell>
          <cell r="AK719" t="str">
            <v/>
          </cell>
        </row>
        <row r="720">
          <cell r="G720" t="str">
            <v/>
          </cell>
          <cell r="H720" t="str">
            <v/>
          </cell>
          <cell r="I720" t="str">
            <v/>
          </cell>
          <cell r="J720">
            <v>2</v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  <cell r="T720" t="str">
            <v/>
          </cell>
          <cell r="U720" t="str">
            <v/>
          </cell>
          <cell r="V720" t="str">
            <v/>
          </cell>
          <cell r="W720" t="str">
            <v/>
          </cell>
          <cell r="X720" t="str">
            <v/>
          </cell>
          <cell r="Y720" t="str">
            <v/>
          </cell>
          <cell r="Z720" t="str">
            <v/>
          </cell>
          <cell r="AA720" t="str">
            <v/>
          </cell>
          <cell r="AB720" t="str">
            <v/>
          </cell>
          <cell r="AC720" t="str">
            <v/>
          </cell>
          <cell r="AD720" t="str">
            <v/>
          </cell>
          <cell r="AE720" t="str">
            <v/>
          </cell>
          <cell r="AF720" t="str">
            <v/>
          </cell>
          <cell r="AG720" t="str">
            <v/>
          </cell>
          <cell r="AH720" t="str">
            <v/>
          </cell>
          <cell r="AI720" t="str">
            <v/>
          </cell>
          <cell r="AJ720" t="str">
            <v/>
          </cell>
          <cell r="AK720" t="str">
            <v/>
          </cell>
        </row>
        <row r="721">
          <cell r="A721" t="str">
            <v>261022-02</v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  <cell r="T721" t="str">
            <v/>
          </cell>
          <cell r="U721" t="str">
            <v/>
          </cell>
          <cell r="V721" t="str">
            <v/>
          </cell>
          <cell r="W721" t="str">
            <v/>
          </cell>
          <cell r="X721" t="str">
            <v/>
          </cell>
          <cell r="Y721" t="str">
            <v/>
          </cell>
          <cell r="Z721" t="str">
            <v/>
          </cell>
          <cell r="AA721" t="str">
            <v/>
          </cell>
          <cell r="AB721" t="str">
            <v/>
          </cell>
          <cell r="AC721" t="str">
            <v/>
          </cell>
          <cell r="AD721" t="str">
            <v/>
          </cell>
          <cell r="AE721" t="str">
            <v/>
          </cell>
          <cell r="AF721" t="str">
            <v/>
          </cell>
          <cell r="AG721" t="str">
            <v/>
          </cell>
          <cell r="AH721" t="str">
            <v/>
          </cell>
          <cell r="AI721" t="str">
            <v/>
          </cell>
          <cell r="AJ721" t="str">
            <v/>
          </cell>
          <cell r="AK721" t="str">
            <v/>
          </cell>
        </row>
        <row r="722"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  <cell r="T722" t="str">
            <v/>
          </cell>
          <cell r="U722" t="str">
            <v/>
          </cell>
          <cell r="V722" t="str">
            <v/>
          </cell>
          <cell r="W722" t="str">
            <v/>
          </cell>
          <cell r="X722" t="str">
            <v/>
          </cell>
          <cell r="Y722" t="str">
            <v/>
          </cell>
          <cell r="Z722" t="str">
            <v/>
          </cell>
          <cell r="AA722" t="str">
            <v/>
          </cell>
          <cell r="AB722" t="str">
            <v/>
          </cell>
          <cell r="AC722" t="str">
            <v/>
          </cell>
          <cell r="AD722" t="str">
            <v/>
          </cell>
          <cell r="AE722" t="str">
            <v/>
          </cell>
          <cell r="AF722" t="str">
            <v/>
          </cell>
          <cell r="AG722" t="str">
            <v/>
          </cell>
          <cell r="AH722" t="str">
            <v/>
          </cell>
          <cell r="AI722" t="str">
            <v/>
          </cell>
          <cell r="AJ722" t="str">
            <v/>
          </cell>
          <cell r="AK722" t="str">
            <v/>
          </cell>
        </row>
        <row r="723"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  <cell r="T723" t="str">
            <v/>
          </cell>
          <cell r="U723" t="str">
            <v/>
          </cell>
          <cell r="V723" t="str">
            <v/>
          </cell>
          <cell r="W723" t="str">
            <v/>
          </cell>
          <cell r="X723" t="str">
            <v/>
          </cell>
          <cell r="Y723" t="str">
            <v/>
          </cell>
          <cell r="Z723" t="str">
            <v/>
          </cell>
          <cell r="AA723" t="str">
            <v/>
          </cell>
          <cell r="AB723" t="str">
            <v/>
          </cell>
          <cell r="AC723" t="str">
            <v/>
          </cell>
          <cell r="AD723" t="str">
            <v/>
          </cell>
          <cell r="AE723" t="str">
            <v/>
          </cell>
          <cell r="AF723" t="str">
            <v/>
          </cell>
          <cell r="AG723" t="str">
            <v/>
          </cell>
          <cell r="AH723" t="str">
            <v/>
          </cell>
          <cell r="AI723" t="str">
            <v/>
          </cell>
          <cell r="AJ723" t="str">
            <v/>
          </cell>
          <cell r="AK723" t="str">
            <v/>
          </cell>
        </row>
        <row r="724"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  <cell r="T724" t="str">
            <v/>
          </cell>
          <cell r="U724" t="str">
            <v/>
          </cell>
          <cell r="V724" t="str">
            <v/>
          </cell>
          <cell r="W724" t="str">
            <v/>
          </cell>
          <cell r="X724" t="str">
            <v/>
          </cell>
          <cell r="Y724" t="str">
            <v/>
          </cell>
          <cell r="Z724" t="str">
            <v/>
          </cell>
          <cell r="AA724" t="str">
            <v/>
          </cell>
          <cell r="AB724" t="str">
            <v/>
          </cell>
          <cell r="AC724" t="str">
            <v/>
          </cell>
          <cell r="AD724" t="str">
            <v/>
          </cell>
          <cell r="AE724" t="str">
            <v/>
          </cell>
          <cell r="AF724" t="str">
            <v/>
          </cell>
          <cell r="AG724" t="str">
            <v/>
          </cell>
          <cell r="AH724" t="str">
            <v/>
          </cell>
          <cell r="AI724" t="str">
            <v/>
          </cell>
          <cell r="AJ724" t="str">
            <v/>
          </cell>
          <cell r="AK724" t="str">
            <v/>
          </cell>
        </row>
        <row r="725"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  <cell r="T725" t="str">
            <v/>
          </cell>
          <cell r="U725" t="str">
            <v/>
          </cell>
          <cell r="V725" t="str">
            <v/>
          </cell>
          <cell r="W725" t="str">
            <v/>
          </cell>
          <cell r="X725" t="str">
            <v/>
          </cell>
          <cell r="Y725" t="str">
            <v/>
          </cell>
          <cell r="Z725" t="str">
            <v/>
          </cell>
          <cell r="AA725" t="str">
            <v/>
          </cell>
          <cell r="AB725" t="str">
            <v/>
          </cell>
          <cell r="AC725" t="str">
            <v/>
          </cell>
          <cell r="AD725" t="str">
            <v/>
          </cell>
          <cell r="AE725" t="str">
            <v/>
          </cell>
          <cell r="AF725" t="str">
            <v/>
          </cell>
          <cell r="AG725" t="str">
            <v/>
          </cell>
          <cell r="AH725" t="str">
            <v/>
          </cell>
          <cell r="AI725" t="str">
            <v/>
          </cell>
          <cell r="AJ725" t="str">
            <v/>
          </cell>
          <cell r="AK725" t="str">
            <v/>
          </cell>
        </row>
        <row r="726"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  <cell r="T726" t="str">
            <v/>
          </cell>
          <cell r="U726" t="str">
            <v/>
          </cell>
          <cell r="V726" t="str">
            <v/>
          </cell>
          <cell r="W726" t="str">
            <v/>
          </cell>
          <cell r="X726" t="str">
            <v/>
          </cell>
          <cell r="Y726" t="str">
            <v/>
          </cell>
          <cell r="Z726" t="str">
            <v/>
          </cell>
          <cell r="AA726" t="str">
            <v/>
          </cell>
          <cell r="AB726" t="str">
            <v/>
          </cell>
          <cell r="AC726" t="str">
            <v/>
          </cell>
          <cell r="AD726" t="str">
            <v/>
          </cell>
          <cell r="AE726" t="str">
            <v/>
          </cell>
          <cell r="AF726" t="str">
            <v/>
          </cell>
          <cell r="AG726" t="str">
            <v/>
          </cell>
          <cell r="AH726" t="str">
            <v/>
          </cell>
          <cell r="AI726" t="str">
            <v/>
          </cell>
          <cell r="AJ726" t="str">
            <v/>
          </cell>
          <cell r="AK726" t="str">
            <v/>
          </cell>
        </row>
        <row r="727">
          <cell r="A727" t="str">
            <v>261022-03</v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  <cell r="T727" t="str">
            <v/>
          </cell>
          <cell r="U727" t="str">
            <v/>
          </cell>
          <cell r="V727" t="str">
            <v/>
          </cell>
          <cell r="W727" t="str">
            <v/>
          </cell>
          <cell r="X727" t="str">
            <v/>
          </cell>
          <cell r="Y727" t="str">
            <v/>
          </cell>
          <cell r="Z727" t="str">
            <v/>
          </cell>
          <cell r="AA727" t="str">
            <v/>
          </cell>
          <cell r="AB727" t="str">
            <v/>
          </cell>
          <cell r="AC727" t="str">
            <v/>
          </cell>
          <cell r="AD727" t="str">
            <v/>
          </cell>
          <cell r="AE727" t="str">
            <v/>
          </cell>
          <cell r="AF727" t="str">
            <v/>
          </cell>
          <cell r="AG727" t="str">
            <v/>
          </cell>
          <cell r="AH727" t="str">
            <v/>
          </cell>
          <cell r="AI727" t="str">
            <v/>
          </cell>
          <cell r="AJ727" t="str">
            <v/>
          </cell>
          <cell r="AK727" t="str">
            <v/>
          </cell>
        </row>
        <row r="728"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  <cell r="T728" t="str">
            <v/>
          </cell>
          <cell r="U728" t="str">
            <v/>
          </cell>
          <cell r="V728" t="str">
            <v/>
          </cell>
          <cell r="W728" t="str">
            <v/>
          </cell>
          <cell r="X728" t="str">
            <v/>
          </cell>
          <cell r="Y728" t="str">
            <v/>
          </cell>
          <cell r="Z728" t="str">
            <v/>
          </cell>
          <cell r="AA728" t="str">
            <v/>
          </cell>
          <cell r="AB728" t="str">
            <v/>
          </cell>
          <cell r="AC728" t="str">
            <v/>
          </cell>
          <cell r="AD728" t="str">
            <v/>
          </cell>
          <cell r="AE728" t="str">
            <v/>
          </cell>
          <cell r="AF728" t="str">
            <v/>
          </cell>
          <cell r="AG728" t="str">
            <v/>
          </cell>
          <cell r="AH728" t="str">
            <v/>
          </cell>
          <cell r="AI728" t="str">
            <v/>
          </cell>
          <cell r="AJ728" t="str">
            <v/>
          </cell>
          <cell r="AK728" t="str">
            <v/>
          </cell>
        </row>
        <row r="729"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  <cell r="T729" t="str">
            <v/>
          </cell>
          <cell r="U729" t="str">
            <v/>
          </cell>
          <cell r="V729" t="str">
            <v/>
          </cell>
          <cell r="W729" t="str">
            <v/>
          </cell>
          <cell r="X729" t="str">
            <v/>
          </cell>
          <cell r="Y729" t="str">
            <v/>
          </cell>
          <cell r="Z729" t="str">
            <v/>
          </cell>
          <cell r="AA729" t="str">
            <v/>
          </cell>
          <cell r="AB729" t="str">
            <v/>
          </cell>
          <cell r="AC729" t="str">
            <v/>
          </cell>
          <cell r="AD729" t="str">
            <v/>
          </cell>
          <cell r="AE729" t="str">
            <v/>
          </cell>
          <cell r="AF729" t="str">
            <v/>
          </cell>
          <cell r="AG729" t="str">
            <v/>
          </cell>
          <cell r="AH729" t="str">
            <v/>
          </cell>
          <cell r="AI729" t="str">
            <v/>
          </cell>
          <cell r="AJ729" t="str">
            <v/>
          </cell>
          <cell r="AK729" t="str">
            <v/>
          </cell>
        </row>
        <row r="730"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  <cell r="T730" t="str">
            <v/>
          </cell>
          <cell r="U730" t="str">
            <v/>
          </cell>
          <cell r="V730" t="str">
            <v/>
          </cell>
          <cell r="W730" t="str">
            <v/>
          </cell>
          <cell r="X730" t="str">
            <v/>
          </cell>
          <cell r="Y730" t="str">
            <v/>
          </cell>
          <cell r="Z730" t="str">
            <v/>
          </cell>
          <cell r="AA730" t="str">
            <v/>
          </cell>
          <cell r="AB730" t="str">
            <v/>
          </cell>
          <cell r="AC730" t="str">
            <v/>
          </cell>
          <cell r="AD730" t="str">
            <v/>
          </cell>
          <cell r="AE730" t="str">
            <v/>
          </cell>
          <cell r="AF730" t="str">
            <v/>
          </cell>
          <cell r="AG730" t="str">
            <v/>
          </cell>
          <cell r="AH730" t="str">
            <v/>
          </cell>
          <cell r="AI730" t="str">
            <v/>
          </cell>
          <cell r="AJ730" t="str">
            <v/>
          </cell>
          <cell r="AK730" t="str">
            <v/>
          </cell>
        </row>
        <row r="731"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  <cell r="T731" t="str">
            <v/>
          </cell>
          <cell r="U731" t="str">
            <v/>
          </cell>
          <cell r="V731" t="str">
            <v/>
          </cell>
          <cell r="W731" t="str">
            <v/>
          </cell>
          <cell r="X731" t="str">
            <v/>
          </cell>
          <cell r="Y731" t="str">
            <v/>
          </cell>
          <cell r="Z731" t="str">
            <v/>
          </cell>
          <cell r="AA731" t="str">
            <v/>
          </cell>
          <cell r="AB731" t="str">
            <v/>
          </cell>
          <cell r="AC731" t="str">
            <v/>
          </cell>
          <cell r="AD731" t="str">
            <v/>
          </cell>
          <cell r="AE731" t="str">
            <v/>
          </cell>
          <cell r="AF731" t="str">
            <v/>
          </cell>
          <cell r="AG731" t="str">
            <v/>
          </cell>
          <cell r="AH731" t="str">
            <v/>
          </cell>
          <cell r="AI731" t="str">
            <v/>
          </cell>
          <cell r="AJ731" t="str">
            <v/>
          </cell>
          <cell r="AK731" t="str">
            <v/>
          </cell>
        </row>
        <row r="732"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  <cell r="T732" t="str">
            <v/>
          </cell>
          <cell r="U732" t="str">
            <v/>
          </cell>
          <cell r="V732" t="str">
            <v/>
          </cell>
          <cell r="W732" t="str">
            <v/>
          </cell>
          <cell r="X732" t="str">
            <v/>
          </cell>
          <cell r="Y732" t="str">
            <v/>
          </cell>
          <cell r="Z732" t="str">
            <v/>
          </cell>
          <cell r="AA732" t="str">
            <v/>
          </cell>
          <cell r="AB732" t="str">
            <v/>
          </cell>
          <cell r="AC732" t="str">
            <v/>
          </cell>
          <cell r="AD732" t="str">
            <v/>
          </cell>
          <cell r="AE732" t="str">
            <v/>
          </cell>
          <cell r="AF732" t="str">
            <v/>
          </cell>
          <cell r="AG732" t="str">
            <v/>
          </cell>
          <cell r="AH732" t="str">
            <v/>
          </cell>
          <cell r="AI732" t="str">
            <v/>
          </cell>
          <cell r="AJ732" t="str">
            <v/>
          </cell>
          <cell r="AK732" t="str">
            <v/>
          </cell>
        </row>
        <row r="733">
          <cell r="A733" t="str">
            <v>261022-04</v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 t="str">
            <v/>
          </cell>
          <cell r="W733" t="str">
            <v/>
          </cell>
          <cell r="X733" t="str">
            <v/>
          </cell>
          <cell r="Y733" t="str">
            <v/>
          </cell>
          <cell r="Z733" t="str">
            <v/>
          </cell>
          <cell r="AA733" t="str">
            <v/>
          </cell>
          <cell r="AB733" t="str">
            <v/>
          </cell>
          <cell r="AC733" t="str">
            <v/>
          </cell>
          <cell r="AD733" t="str">
            <v/>
          </cell>
          <cell r="AE733" t="str">
            <v/>
          </cell>
          <cell r="AF733" t="str">
            <v/>
          </cell>
          <cell r="AG733" t="str">
            <v/>
          </cell>
          <cell r="AH733" t="str">
            <v/>
          </cell>
          <cell r="AI733" t="str">
            <v/>
          </cell>
          <cell r="AJ733" t="str">
            <v/>
          </cell>
          <cell r="AK733" t="str">
            <v/>
          </cell>
        </row>
        <row r="734"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  <cell r="T734" t="str">
            <v/>
          </cell>
          <cell r="U734" t="str">
            <v/>
          </cell>
          <cell r="V734" t="str">
            <v/>
          </cell>
          <cell r="W734" t="str">
            <v/>
          </cell>
          <cell r="X734" t="str">
            <v/>
          </cell>
          <cell r="Y734" t="str">
            <v/>
          </cell>
          <cell r="Z734" t="str">
            <v/>
          </cell>
          <cell r="AA734" t="str">
            <v/>
          </cell>
          <cell r="AB734" t="str">
            <v/>
          </cell>
          <cell r="AC734" t="str">
            <v/>
          </cell>
          <cell r="AD734" t="str">
            <v/>
          </cell>
          <cell r="AE734" t="str">
            <v/>
          </cell>
          <cell r="AF734" t="str">
            <v/>
          </cell>
          <cell r="AG734" t="str">
            <v/>
          </cell>
          <cell r="AH734" t="str">
            <v/>
          </cell>
          <cell r="AI734" t="str">
            <v/>
          </cell>
          <cell r="AJ734" t="str">
            <v/>
          </cell>
          <cell r="AK734" t="str">
            <v/>
          </cell>
        </row>
        <row r="735"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 t="str">
            <v/>
          </cell>
          <cell r="W735" t="str">
            <v/>
          </cell>
          <cell r="X735" t="str">
            <v/>
          </cell>
          <cell r="Y735" t="str">
            <v/>
          </cell>
          <cell r="Z735" t="str">
            <v/>
          </cell>
          <cell r="AA735" t="str">
            <v/>
          </cell>
          <cell r="AB735" t="str">
            <v/>
          </cell>
          <cell r="AC735" t="str">
            <v/>
          </cell>
          <cell r="AD735" t="str">
            <v/>
          </cell>
          <cell r="AE735" t="str">
            <v/>
          </cell>
          <cell r="AF735" t="str">
            <v/>
          </cell>
          <cell r="AG735" t="str">
            <v/>
          </cell>
          <cell r="AH735" t="str">
            <v/>
          </cell>
          <cell r="AI735" t="str">
            <v/>
          </cell>
          <cell r="AJ735" t="str">
            <v/>
          </cell>
          <cell r="AK735" t="str">
            <v/>
          </cell>
        </row>
        <row r="736"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  <cell r="T736" t="str">
            <v/>
          </cell>
          <cell r="U736" t="str">
            <v/>
          </cell>
          <cell r="V736" t="str">
            <v/>
          </cell>
          <cell r="W736" t="str">
            <v/>
          </cell>
          <cell r="X736" t="str">
            <v/>
          </cell>
          <cell r="Y736" t="str">
            <v/>
          </cell>
          <cell r="Z736" t="str">
            <v/>
          </cell>
          <cell r="AA736" t="str">
            <v/>
          </cell>
          <cell r="AB736" t="str">
            <v/>
          </cell>
          <cell r="AC736" t="str">
            <v/>
          </cell>
          <cell r="AD736" t="str">
            <v/>
          </cell>
          <cell r="AE736" t="str">
            <v/>
          </cell>
          <cell r="AF736" t="str">
            <v/>
          </cell>
          <cell r="AG736" t="str">
            <v/>
          </cell>
          <cell r="AH736" t="str">
            <v/>
          </cell>
          <cell r="AI736" t="str">
            <v/>
          </cell>
          <cell r="AJ736" t="str">
            <v/>
          </cell>
          <cell r="AK736" t="str">
            <v/>
          </cell>
        </row>
        <row r="737"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 t="str">
            <v/>
          </cell>
          <cell r="W737" t="str">
            <v/>
          </cell>
          <cell r="X737" t="str">
            <v/>
          </cell>
          <cell r="Y737" t="str">
            <v/>
          </cell>
          <cell r="Z737" t="str">
            <v/>
          </cell>
          <cell r="AA737" t="str">
            <v/>
          </cell>
          <cell r="AB737" t="str">
            <v/>
          </cell>
          <cell r="AC737" t="str">
            <v/>
          </cell>
          <cell r="AD737" t="str">
            <v/>
          </cell>
          <cell r="AE737" t="str">
            <v/>
          </cell>
          <cell r="AF737" t="str">
            <v/>
          </cell>
          <cell r="AG737" t="str">
            <v/>
          </cell>
          <cell r="AH737" t="str">
            <v/>
          </cell>
          <cell r="AI737" t="str">
            <v/>
          </cell>
          <cell r="AJ737" t="str">
            <v/>
          </cell>
          <cell r="AK737" t="str">
            <v/>
          </cell>
        </row>
        <row r="738"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  <cell r="T738" t="str">
            <v/>
          </cell>
          <cell r="U738" t="str">
            <v/>
          </cell>
          <cell r="V738" t="str">
            <v/>
          </cell>
          <cell r="W738" t="str">
            <v/>
          </cell>
          <cell r="X738" t="str">
            <v/>
          </cell>
          <cell r="Y738" t="str">
            <v/>
          </cell>
          <cell r="Z738" t="str">
            <v/>
          </cell>
          <cell r="AA738" t="str">
            <v/>
          </cell>
          <cell r="AB738" t="str">
            <v/>
          </cell>
          <cell r="AC738" t="str">
            <v/>
          </cell>
          <cell r="AD738" t="str">
            <v/>
          </cell>
          <cell r="AE738" t="str">
            <v/>
          </cell>
          <cell r="AF738" t="str">
            <v/>
          </cell>
          <cell r="AG738" t="str">
            <v/>
          </cell>
          <cell r="AH738" t="str">
            <v/>
          </cell>
          <cell r="AI738" t="str">
            <v/>
          </cell>
          <cell r="AJ738" t="str">
            <v/>
          </cell>
          <cell r="AK738" t="str">
            <v/>
          </cell>
        </row>
        <row r="739">
          <cell r="A739" t="str">
            <v>261022-05</v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  <cell r="T739" t="str">
            <v/>
          </cell>
          <cell r="U739" t="str">
            <v/>
          </cell>
          <cell r="V739" t="str">
            <v/>
          </cell>
          <cell r="W739" t="str">
            <v/>
          </cell>
          <cell r="X739" t="str">
            <v/>
          </cell>
          <cell r="Y739" t="str">
            <v/>
          </cell>
          <cell r="Z739" t="str">
            <v/>
          </cell>
          <cell r="AA739" t="str">
            <v/>
          </cell>
          <cell r="AB739" t="str">
            <v/>
          </cell>
          <cell r="AC739" t="str">
            <v/>
          </cell>
          <cell r="AD739" t="str">
            <v/>
          </cell>
          <cell r="AE739" t="str">
            <v/>
          </cell>
          <cell r="AF739" t="str">
            <v/>
          </cell>
          <cell r="AG739" t="str">
            <v/>
          </cell>
          <cell r="AH739" t="str">
            <v/>
          </cell>
          <cell r="AI739" t="str">
            <v/>
          </cell>
          <cell r="AJ739" t="str">
            <v/>
          </cell>
          <cell r="AK739" t="str">
            <v/>
          </cell>
        </row>
        <row r="740"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  <cell r="T740" t="str">
            <v/>
          </cell>
          <cell r="U740" t="str">
            <v/>
          </cell>
          <cell r="V740" t="str">
            <v/>
          </cell>
          <cell r="W740" t="str">
            <v/>
          </cell>
          <cell r="X740" t="str">
            <v/>
          </cell>
          <cell r="Y740" t="str">
            <v/>
          </cell>
          <cell r="Z740" t="str">
            <v/>
          </cell>
          <cell r="AA740" t="str">
            <v/>
          </cell>
          <cell r="AB740" t="str">
            <v/>
          </cell>
          <cell r="AC740" t="str">
            <v/>
          </cell>
          <cell r="AD740" t="str">
            <v/>
          </cell>
          <cell r="AE740" t="str">
            <v/>
          </cell>
          <cell r="AF740" t="str">
            <v/>
          </cell>
          <cell r="AG740" t="str">
            <v/>
          </cell>
          <cell r="AH740" t="str">
            <v/>
          </cell>
          <cell r="AI740" t="str">
            <v/>
          </cell>
          <cell r="AJ740" t="str">
            <v/>
          </cell>
          <cell r="AK740" t="str">
            <v/>
          </cell>
        </row>
        <row r="741"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  <cell r="T741" t="str">
            <v/>
          </cell>
          <cell r="U741" t="str">
            <v/>
          </cell>
          <cell r="V741" t="str">
            <v/>
          </cell>
          <cell r="W741" t="str">
            <v/>
          </cell>
          <cell r="X741" t="str">
            <v/>
          </cell>
          <cell r="Y741" t="str">
            <v/>
          </cell>
          <cell r="Z741" t="str">
            <v/>
          </cell>
          <cell r="AA741" t="str">
            <v/>
          </cell>
          <cell r="AB741" t="str">
            <v/>
          </cell>
          <cell r="AC741" t="str">
            <v/>
          </cell>
          <cell r="AD741" t="str">
            <v/>
          </cell>
          <cell r="AE741" t="str">
            <v/>
          </cell>
          <cell r="AF741" t="str">
            <v/>
          </cell>
          <cell r="AG741" t="str">
            <v/>
          </cell>
          <cell r="AH741" t="str">
            <v/>
          </cell>
          <cell r="AI741" t="str">
            <v/>
          </cell>
          <cell r="AJ741" t="str">
            <v/>
          </cell>
          <cell r="AK741" t="str">
            <v/>
          </cell>
        </row>
        <row r="742"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 t="str">
            <v/>
          </cell>
          <cell r="W742" t="str">
            <v/>
          </cell>
          <cell r="X742" t="str">
            <v/>
          </cell>
          <cell r="Y742" t="str">
            <v/>
          </cell>
          <cell r="Z742" t="str">
            <v/>
          </cell>
          <cell r="AA742" t="str">
            <v/>
          </cell>
          <cell r="AB742" t="str">
            <v/>
          </cell>
          <cell r="AC742" t="str">
            <v/>
          </cell>
          <cell r="AD742" t="str">
            <v/>
          </cell>
          <cell r="AE742" t="str">
            <v/>
          </cell>
          <cell r="AF742" t="str">
            <v/>
          </cell>
          <cell r="AG742" t="str">
            <v/>
          </cell>
          <cell r="AH742" t="str">
            <v/>
          </cell>
          <cell r="AI742" t="str">
            <v/>
          </cell>
          <cell r="AJ742" t="str">
            <v/>
          </cell>
          <cell r="AK742" t="str">
            <v/>
          </cell>
        </row>
        <row r="743"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  <cell r="T743" t="str">
            <v/>
          </cell>
          <cell r="U743" t="str">
            <v/>
          </cell>
          <cell r="V743" t="str">
            <v/>
          </cell>
          <cell r="W743" t="str">
            <v/>
          </cell>
          <cell r="X743" t="str">
            <v/>
          </cell>
          <cell r="Y743" t="str">
            <v/>
          </cell>
          <cell r="Z743" t="str">
            <v/>
          </cell>
          <cell r="AA743" t="str">
            <v/>
          </cell>
          <cell r="AB743" t="str">
            <v/>
          </cell>
          <cell r="AC743" t="str">
            <v/>
          </cell>
          <cell r="AD743" t="str">
            <v/>
          </cell>
          <cell r="AE743" t="str">
            <v/>
          </cell>
          <cell r="AF743" t="str">
            <v/>
          </cell>
          <cell r="AG743" t="str">
            <v/>
          </cell>
          <cell r="AH743" t="str">
            <v/>
          </cell>
          <cell r="AI743" t="str">
            <v/>
          </cell>
          <cell r="AJ743" t="str">
            <v/>
          </cell>
          <cell r="AK743" t="str">
            <v/>
          </cell>
        </row>
        <row r="744"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  <cell r="T744" t="str">
            <v/>
          </cell>
          <cell r="U744" t="str">
            <v/>
          </cell>
          <cell r="V744" t="str">
            <v/>
          </cell>
          <cell r="W744" t="str">
            <v/>
          </cell>
          <cell r="X744" t="str">
            <v/>
          </cell>
          <cell r="Y744" t="str">
            <v/>
          </cell>
          <cell r="Z744" t="str">
            <v/>
          </cell>
          <cell r="AA744" t="str">
            <v/>
          </cell>
          <cell r="AB744" t="str">
            <v/>
          </cell>
          <cell r="AC744" t="str">
            <v/>
          </cell>
          <cell r="AD744" t="str">
            <v/>
          </cell>
          <cell r="AE744" t="str">
            <v/>
          </cell>
          <cell r="AF744" t="str">
            <v/>
          </cell>
          <cell r="AG744" t="str">
            <v/>
          </cell>
          <cell r="AH744" t="str">
            <v/>
          </cell>
          <cell r="AI744" t="str">
            <v/>
          </cell>
          <cell r="AJ744" t="str">
            <v/>
          </cell>
          <cell r="AK744" t="str">
            <v/>
          </cell>
        </row>
        <row r="745">
          <cell r="A745" t="str">
            <v>261022-06</v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  <cell r="T745" t="str">
            <v/>
          </cell>
          <cell r="U745" t="str">
            <v/>
          </cell>
          <cell r="V745" t="str">
            <v/>
          </cell>
          <cell r="W745" t="str">
            <v/>
          </cell>
          <cell r="X745" t="str">
            <v/>
          </cell>
          <cell r="Y745" t="str">
            <v/>
          </cell>
          <cell r="Z745" t="str">
            <v/>
          </cell>
          <cell r="AA745" t="str">
            <v/>
          </cell>
          <cell r="AB745" t="str">
            <v/>
          </cell>
          <cell r="AC745" t="str">
            <v/>
          </cell>
          <cell r="AD745" t="str">
            <v/>
          </cell>
          <cell r="AE745" t="str">
            <v/>
          </cell>
          <cell r="AF745" t="str">
            <v/>
          </cell>
          <cell r="AG745" t="str">
            <v/>
          </cell>
          <cell r="AH745" t="str">
            <v/>
          </cell>
          <cell r="AI745" t="str">
            <v/>
          </cell>
          <cell r="AJ745" t="str">
            <v/>
          </cell>
          <cell r="AK745" t="str">
            <v/>
          </cell>
        </row>
        <row r="746"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  <cell r="T746" t="str">
            <v/>
          </cell>
          <cell r="U746" t="str">
            <v/>
          </cell>
          <cell r="V746" t="str">
            <v/>
          </cell>
          <cell r="W746" t="str">
            <v/>
          </cell>
          <cell r="X746" t="str">
            <v/>
          </cell>
          <cell r="Y746" t="str">
            <v/>
          </cell>
          <cell r="Z746" t="str">
            <v/>
          </cell>
          <cell r="AA746" t="str">
            <v/>
          </cell>
          <cell r="AB746" t="str">
            <v/>
          </cell>
          <cell r="AC746" t="str">
            <v/>
          </cell>
          <cell r="AD746" t="str">
            <v/>
          </cell>
          <cell r="AE746" t="str">
            <v/>
          </cell>
          <cell r="AF746" t="str">
            <v/>
          </cell>
          <cell r="AG746" t="str">
            <v/>
          </cell>
          <cell r="AH746" t="str">
            <v/>
          </cell>
          <cell r="AI746" t="str">
            <v/>
          </cell>
          <cell r="AJ746" t="str">
            <v/>
          </cell>
          <cell r="AK746" t="str">
            <v/>
          </cell>
        </row>
        <row r="747"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  <cell r="T747" t="str">
            <v/>
          </cell>
          <cell r="U747" t="str">
            <v/>
          </cell>
          <cell r="V747" t="str">
            <v/>
          </cell>
          <cell r="W747" t="str">
            <v/>
          </cell>
          <cell r="X747" t="str">
            <v/>
          </cell>
          <cell r="Y747" t="str">
            <v/>
          </cell>
          <cell r="Z747" t="str">
            <v/>
          </cell>
          <cell r="AA747" t="str">
            <v/>
          </cell>
          <cell r="AB747" t="str">
            <v/>
          </cell>
          <cell r="AC747" t="str">
            <v/>
          </cell>
          <cell r="AD747" t="str">
            <v/>
          </cell>
          <cell r="AE747" t="str">
            <v/>
          </cell>
          <cell r="AF747" t="str">
            <v/>
          </cell>
          <cell r="AG747" t="str">
            <v/>
          </cell>
          <cell r="AH747" t="str">
            <v/>
          </cell>
          <cell r="AI747" t="str">
            <v/>
          </cell>
          <cell r="AJ747" t="str">
            <v/>
          </cell>
          <cell r="AK747" t="str">
            <v/>
          </cell>
        </row>
        <row r="748"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  <cell r="T748" t="str">
            <v/>
          </cell>
          <cell r="U748" t="str">
            <v/>
          </cell>
          <cell r="V748" t="str">
            <v/>
          </cell>
          <cell r="W748" t="str">
            <v/>
          </cell>
          <cell r="X748" t="str">
            <v/>
          </cell>
          <cell r="Y748" t="str">
            <v/>
          </cell>
          <cell r="Z748" t="str">
            <v/>
          </cell>
          <cell r="AA748" t="str">
            <v/>
          </cell>
          <cell r="AB748" t="str">
            <v/>
          </cell>
          <cell r="AC748" t="str">
            <v/>
          </cell>
          <cell r="AD748" t="str">
            <v/>
          </cell>
          <cell r="AE748" t="str">
            <v/>
          </cell>
          <cell r="AF748" t="str">
            <v/>
          </cell>
          <cell r="AG748" t="str">
            <v/>
          </cell>
          <cell r="AH748" t="str">
            <v/>
          </cell>
          <cell r="AI748" t="str">
            <v/>
          </cell>
          <cell r="AJ748" t="str">
            <v/>
          </cell>
          <cell r="AK748" t="str">
            <v/>
          </cell>
        </row>
        <row r="749"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  <cell r="T749" t="str">
            <v/>
          </cell>
          <cell r="U749" t="str">
            <v/>
          </cell>
          <cell r="V749" t="str">
            <v/>
          </cell>
          <cell r="W749" t="str">
            <v/>
          </cell>
          <cell r="X749" t="str">
            <v/>
          </cell>
          <cell r="Y749" t="str">
            <v/>
          </cell>
          <cell r="Z749" t="str">
            <v/>
          </cell>
          <cell r="AA749" t="str">
            <v/>
          </cell>
          <cell r="AB749" t="str">
            <v/>
          </cell>
          <cell r="AC749" t="str">
            <v/>
          </cell>
          <cell r="AD749" t="str">
            <v/>
          </cell>
          <cell r="AE749" t="str">
            <v/>
          </cell>
          <cell r="AF749" t="str">
            <v/>
          </cell>
          <cell r="AG749" t="str">
            <v/>
          </cell>
          <cell r="AH749" t="str">
            <v/>
          </cell>
          <cell r="AI749" t="str">
            <v/>
          </cell>
          <cell r="AJ749" t="str">
            <v/>
          </cell>
          <cell r="AK749" t="str">
            <v/>
          </cell>
        </row>
        <row r="750"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  <cell r="T750" t="str">
            <v/>
          </cell>
          <cell r="U750" t="str">
            <v/>
          </cell>
          <cell r="V750" t="str">
            <v/>
          </cell>
          <cell r="W750" t="str">
            <v/>
          </cell>
          <cell r="X750" t="str">
            <v/>
          </cell>
          <cell r="Y750" t="str">
            <v/>
          </cell>
          <cell r="Z750" t="str">
            <v/>
          </cell>
          <cell r="AA750" t="str">
            <v/>
          </cell>
          <cell r="AB750" t="str">
            <v/>
          </cell>
          <cell r="AC750" t="str">
            <v/>
          </cell>
          <cell r="AD750" t="str">
            <v/>
          </cell>
          <cell r="AE750" t="str">
            <v/>
          </cell>
          <cell r="AF750" t="str">
            <v/>
          </cell>
          <cell r="AG750" t="str">
            <v/>
          </cell>
          <cell r="AH750" t="str">
            <v/>
          </cell>
          <cell r="AI750" t="str">
            <v/>
          </cell>
          <cell r="AJ750" t="str">
            <v/>
          </cell>
          <cell r="AK750" t="str">
            <v/>
          </cell>
        </row>
        <row r="751">
          <cell r="A751">
            <v>259021</v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 t="str">
            <v/>
          </cell>
          <cell r="W751" t="str">
            <v/>
          </cell>
          <cell r="X751" t="str">
            <v/>
          </cell>
          <cell r="Y751" t="str">
            <v/>
          </cell>
          <cell r="Z751" t="str">
            <v/>
          </cell>
          <cell r="AA751" t="str">
            <v/>
          </cell>
          <cell r="AB751" t="str">
            <v/>
          </cell>
          <cell r="AC751" t="str">
            <v/>
          </cell>
          <cell r="AD751" t="str">
            <v/>
          </cell>
          <cell r="AE751" t="str">
            <v/>
          </cell>
          <cell r="AF751" t="str">
            <v/>
          </cell>
          <cell r="AG751" t="str">
            <v/>
          </cell>
          <cell r="AH751" t="str">
            <v/>
          </cell>
          <cell r="AI751" t="str">
            <v/>
          </cell>
          <cell r="AJ751" t="str">
            <v/>
          </cell>
          <cell r="AK751" t="str">
            <v/>
          </cell>
        </row>
        <row r="752"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 t="str">
            <v/>
          </cell>
          <cell r="W752" t="str">
            <v/>
          </cell>
          <cell r="X752" t="str">
            <v/>
          </cell>
          <cell r="Y752" t="str">
            <v/>
          </cell>
          <cell r="Z752" t="str">
            <v/>
          </cell>
          <cell r="AA752" t="str">
            <v/>
          </cell>
          <cell r="AB752" t="str">
            <v/>
          </cell>
          <cell r="AC752" t="str">
            <v/>
          </cell>
          <cell r="AD752" t="str">
            <v/>
          </cell>
          <cell r="AE752" t="str">
            <v/>
          </cell>
          <cell r="AF752" t="str">
            <v/>
          </cell>
          <cell r="AG752" t="str">
            <v/>
          </cell>
          <cell r="AH752" t="str">
            <v/>
          </cell>
          <cell r="AI752" t="str">
            <v/>
          </cell>
          <cell r="AJ752" t="str">
            <v/>
          </cell>
          <cell r="AK752" t="str">
            <v/>
          </cell>
        </row>
        <row r="753"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  <cell r="T753" t="str">
            <v/>
          </cell>
          <cell r="U753" t="str">
            <v/>
          </cell>
          <cell r="V753" t="str">
            <v/>
          </cell>
          <cell r="W753" t="str">
            <v/>
          </cell>
          <cell r="X753" t="str">
            <v/>
          </cell>
          <cell r="Y753" t="str">
            <v/>
          </cell>
          <cell r="Z753" t="str">
            <v/>
          </cell>
          <cell r="AA753" t="str">
            <v/>
          </cell>
          <cell r="AB753" t="str">
            <v/>
          </cell>
          <cell r="AC753" t="str">
            <v/>
          </cell>
          <cell r="AD753" t="str">
            <v/>
          </cell>
          <cell r="AE753" t="str">
            <v/>
          </cell>
          <cell r="AF753" t="str">
            <v/>
          </cell>
          <cell r="AG753" t="str">
            <v/>
          </cell>
          <cell r="AH753" t="str">
            <v/>
          </cell>
          <cell r="AI753" t="str">
            <v/>
          </cell>
          <cell r="AJ753" t="str">
            <v/>
          </cell>
          <cell r="AK753" t="str">
            <v/>
          </cell>
        </row>
        <row r="754"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  <cell r="T754" t="str">
            <v/>
          </cell>
          <cell r="U754" t="str">
            <v/>
          </cell>
          <cell r="V754" t="str">
            <v/>
          </cell>
          <cell r="W754" t="str">
            <v/>
          </cell>
          <cell r="X754" t="str">
            <v/>
          </cell>
          <cell r="Y754" t="str">
            <v/>
          </cell>
          <cell r="Z754" t="str">
            <v/>
          </cell>
          <cell r="AA754" t="str">
            <v/>
          </cell>
          <cell r="AB754" t="str">
            <v/>
          </cell>
          <cell r="AC754" t="str">
            <v/>
          </cell>
          <cell r="AD754" t="str">
            <v/>
          </cell>
          <cell r="AE754" t="str">
            <v/>
          </cell>
          <cell r="AF754" t="str">
            <v/>
          </cell>
          <cell r="AG754" t="str">
            <v/>
          </cell>
          <cell r="AH754" t="str">
            <v/>
          </cell>
          <cell r="AI754" t="str">
            <v/>
          </cell>
          <cell r="AJ754" t="str">
            <v/>
          </cell>
          <cell r="AK754" t="str">
            <v/>
          </cell>
        </row>
        <row r="755"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  <cell r="T755" t="str">
            <v/>
          </cell>
          <cell r="U755" t="str">
            <v/>
          </cell>
          <cell r="V755" t="str">
            <v/>
          </cell>
          <cell r="W755" t="str">
            <v/>
          </cell>
          <cell r="X755" t="str">
            <v/>
          </cell>
          <cell r="Y755" t="str">
            <v/>
          </cell>
          <cell r="Z755" t="str">
            <v/>
          </cell>
          <cell r="AA755" t="str">
            <v/>
          </cell>
          <cell r="AB755" t="str">
            <v/>
          </cell>
          <cell r="AC755" t="str">
            <v/>
          </cell>
          <cell r="AD755" t="str">
            <v/>
          </cell>
          <cell r="AE755" t="str">
            <v/>
          </cell>
          <cell r="AF755" t="str">
            <v/>
          </cell>
          <cell r="AG755" t="str">
            <v/>
          </cell>
          <cell r="AH755" t="str">
            <v/>
          </cell>
          <cell r="AI755" t="str">
            <v/>
          </cell>
          <cell r="AJ755" t="str">
            <v/>
          </cell>
          <cell r="AK755" t="str">
            <v/>
          </cell>
        </row>
        <row r="756">
          <cell r="G756" t="str">
            <v/>
          </cell>
          <cell r="H756">
            <v>2</v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  <cell r="T756" t="str">
            <v/>
          </cell>
          <cell r="U756" t="str">
            <v/>
          </cell>
          <cell r="V756" t="str">
            <v/>
          </cell>
          <cell r="W756" t="str">
            <v/>
          </cell>
          <cell r="X756" t="str">
            <v/>
          </cell>
          <cell r="Y756" t="str">
            <v/>
          </cell>
          <cell r="Z756" t="str">
            <v/>
          </cell>
          <cell r="AA756" t="str">
            <v/>
          </cell>
          <cell r="AB756" t="str">
            <v/>
          </cell>
          <cell r="AC756" t="str">
            <v/>
          </cell>
          <cell r="AD756" t="str">
            <v/>
          </cell>
          <cell r="AE756" t="str">
            <v/>
          </cell>
          <cell r="AF756" t="str">
            <v/>
          </cell>
          <cell r="AG756" t="str">
            <v/>
          </cell>
          <cell r="AH756" t="str">
            <v/>
          </cell>
          <cell r="AI756" t="str">
            <v/>
          </cell>
          <cell r="AJ756" t="str">
            <v/>
          </cell>
          <cell r="AK756" t="str">
            <v/>
          </cell>
        </row>
        <row r="758">
          <cell r="A758" t="str">
            <v>工番</v>
          </cell>
          <cell r="G758">
            <v>46194</v>
          </cell>
          <cell r="H758">
            <v>46195</v>
          </cell>
          <cell r="I758">
            <v>46196</v>
          </cell>
          <cell r="J758">
            <v>46197</v>
          </cell>
          <cell r="K758">
            <v>46198</v>
          </cell>
          <cell r="L758">
            <v>46199</v>
          </cell>
          <cell r="M758">
            <v>46200</v>
          </cell>
          <cell r="N758">
            <v>46201</v>
          </cell>
          <cell r="O758">
            <v>46202</v>
          </cell>
          <cell r="P758">
            <v>46203</v>
          </cell>
          <cell r="Q758">
            <v>46204</v>
          </cell>
          <cell r="R758">
            <v>46205</v>
          </cell>
          <cell r="S758">
            <v>46206</v>
          </cell>
          <cell r="T758">
            <v>46207</v>
          </cell>
          <cell r="U758">
            <v>46208</v>
          </cell>
          <cell r="V758">
            <v>46209</v>
          </cell>
          <cell r="W758">
            <v>46210</v>
          </cell>
          <cell r="X758">
            <v>46211</v>
          </cell>
          <cell r="Y758">
            <v>46212</v>
          </cell>
          <cell r="Z758">
            <v>46213</v>
          </cell>
          <cell r="AA758">
            <v>46214</v>
          </cell>
          <cell r="AB758">
            <v>46215</v>
          </cell>
          <cell r="AC758">
            <v>46216</v>
          </cell>
          <cell r="AD758">
            <v>46217</v>
          </cell>
          <cell r="AE758">
            <v>46218</v>
          </cell>
          <cell r="AF758">
            <v>46219</v>
          </cell>
          <cell r="AG758">
            <v>46220</v>
          </cell>
          <cell r="AH758">
            <v>46221</v>
          </cell>
          <cell r="AI758">
            <v>46222</v>
          </cell>
          <cell r="AJ758">
            <v>46223</v>
          </cell>
          <cell r="AK758">
            <v>46224</v>
          </cell>
        </row>
        <row r="760">
          <cell r="A760">
            <v>265007</v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  <cell r="T760" t="str">
            <v/>
          </cell>
          <cell r="U760" t="str">
            <v/>
          </cell>
          <cell r="V760" t="str">
            <v/>
          </cell>
          <cell r="W760" t="str">
            <v/>
          </cell>
          <cell r="X760" t="str">
            <v/>
          </cell>
          <cell r="Y760" t="str">
            <v/>
          </cell>
          <cell r="Z760" t="str">
            <v/>
          </cell>
          <cell r="AA760" t="str">
            <v/>
          </cell>
          <cell r="AB760" t="str">
            <v/>
          </cell>
          <cell r="AC760" t="str">
            <v/>
          </cell>
          <cell r="AD760" t="str">
            <v/>
          </cell>
          <cell r="AE760" t="str">
            <v/>
          </cell>
          <cell r="AF760" t="str">
            <v/>
          </cell>
          <cell r="AG760" t="str">
            <v/>
          </cell>
          <cell r="AH760" t="str">
            <v/>
          </cell>
          <cell r="AI760" t="str">
            <v/>
          </cell>
          <cell r="AJ760" t="str">
            <v/>
          </cell>
          <cell r="AK760" t="str">
            <v/>
          </cell>
        </row>
        <row r="761">
          <cell r="G761" t="str">
            <v/>
          </cell>
          <cell r="H761">
            <v>4</v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  <cell r="T761" t="str">
            <v/>
          </cell>
          <cell r="U761" t="str">
            <v/>
          </cell>
          <cell r="V761" t="str">
            <v/>
          </cell>
          <cell r="W761" t="str">
            <v/>
          </cell>
          <cell r="X761" t="str">
            <v/>
          </cell>
          <cell r="Y761" t="str">
            <v/>
          </cell>
          <cell r="Z761" t="str">
            <v/>
          </cell>
          <cell r="AA761" t="str">
            <v/>
          </cell>
          <cell r="AB761" t="str">
            <v/>
          </cell>
          <cell r="AC761" t="str">
            <v/>
          </cell>
          <cell r="AD761" t="str">
            <v/>
          </cell>
          <cell r="AE761" t="str">
            <v/>
          </cell>
          <cell r="AF761" t="str">
            <v/>
          </cell>
          <cell r="AG761" t="str">
            <v/>
          </cell>
          <cell r="AH761" t="str">
            <v/>
          </cell>
          <cell r="AI761" t="str">
            <v/>
          </cell>
          <cell r="AJ761" t="str">
            <v/>
          </cell>
          <cell r="AK761" t="str">
            <v/>
          </cell>
        </row>
        <row r="762">
          <cell r="G762" t="str">
            <v/>
          </cell>
          <cell r="H762">
            <v>2</v>
          </cell>
          <cell r="I762">
            <v>16</v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  <cell r="T762" t="str">
            <v/>
          </cell>
          <cell r="U762" t="str">
            <v/>
          </cell>
          <cell r="V762" t="str">
            <v/>
          </cell>
          <cell r="W762" t="str">
            <v/>
          </cell>
          <cell r="X762" t="str">
            <v/>
          </cell>
          <cell r="Y762" t="str">
            <v/>
          </cell>
          <cell r="Z762" t="str">
            <v/>
          </cell>
          <cell r="AA762" t="str">
            <v/>
          </cell>
          <cell r="AB762" t="str">
            <v/>
          </cell>
          <cell r="AC762" t="str">
            <v/>
          </cell>
          <cell r="AD762" t="str">
            <v/>
          </cell>
          <cell r="AE762" t="str">
            <v/>
          </cell>
          <cell r="AF762" t="str">
            <v/>
          </cell>
          <cell r="AG762" t="str">
            <v/>
          </cell>
          <cell r="AH762" t="str">
            <v/>
          </cell>
          <cell r="AI762" t="str">
            <v/>
          </cell>
          <cell r="AJ762" t="str">
            <v/>
          </cell>
          <cell r="AK762" t="str">
            <v/>
          </cell>
        </row>
        <row r="763"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  <cell r="T763" t="str">
            <v/>
          </cell>
          <cell r="U763" t="str">
            <v/>
          </cell>
          <cell r="V763" t="str">
            <v/>
          </cell>
          <cell r="W763" t="str">
            <v/>
          </cell>
          <cell r="X763" t="str">
            <v/>
          </cell>
          <cell r="Y763" t="str">
            <v/>
          </cell>
          <cell r="Z763" t="str">
            <v/>
          </cell>
          <cell r="AA763" t="str">
            <v/>
          </cell>
          <cell r="AB763" t="str">
            <v/>
          </cell>
          <cell r="AC763" t="str">
            <v/>
          </cell>
          <cell r="AD763" t="str">
            <v/>
          </cell>
          <cell r="AE763" t="str">
            <v/>
          </cell>
          <cell r="AF763" t="str">
            <v/>
          </cell>
          <cell r="AG763" t="str">
            <v/>
          </cell>
          <cell r="AH763" t="str">
            <v/>
          </cell>
          <cell r="AI763" t="str">
            <v/>
          </cell>
          <cell r="AJ763" t="str">
            <v/>
          </cell>
          <cell r="AK763" t="str">
            <v/>
          </cell>
        </row>
        <row r="764"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  <cell r="T764" t="str">
            <v/>
          </cell>
          <cell r="U764" t="str">
            <v/>
          </cell>
          <cell r="V764" t="str">
            <v/>
          </cell>
          <cell r="W764" t="str">
            <v/>
          </cell>
          <cell r="X764" t="str">
            <v/>
          </cell>
          <cell r="Y764" t="str">
            <v/>
          </cell>
          <cell r="Z764" t="str">
            <v/>
          </cell>
          <cell r="AA764" t="str">
            <v/>
          </cell>
          <cell r="AB764" t="str">
            <v/>
          </cell>
          <cell r="AC764" t="str">
            <v/>
          </cell>
          <cell r="AD764" t="str">
            <v/>
          </cell>
          <cell r="AE764" t="str">
            <v/>
          </cell>
          <cell r="AF764" t="str">
            <v/>
          </cell>
          <cell r="AG764" t="str">
            <v/>
          </cell>
          <cell r="AH764" t="str">
            <v/>
          </cell>
          <cell r="AI764" t="str">
            <v/>
          </cell>
          <cell r="AJ764" t="str">
            <v/>
          </cell>
          <cell r="AK764" t="str">
            <v/>
          </cell>
        </row>
        <row r="765"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  <cell r="T765" t="str">
            <v/>
          </cell>
          <cell r="U765" t="str">
            <v/>
          </cell>
          <cell r="V765" t="str">
            <v/>
          </cell>
          <cell r="W765" t="str">
            <v/>
          </cell>
          <cell r="X765" t="str">
            <v/>
          </cell>
          <cell r="Y765" t="str">
            <v/>
          </cell>
          <cell r="Z765" t="str">
            <v/>
          </cell>
          <cell r="AA765" t="str">
            <v/>
          </cell>
          <cell r="AB765" t="str">
            <v/>
          </cell>
          <cell r="AC765" t="str">
            <v/>
          </cell>
          <cell r="AD765" t="str">
            <v/>
          </cell>
          <cell r="AE765" t="str">
            <v/>
          </cell>
          <cell r="AF765" t="str">
            <v/>
          </cell>
          <cell r="AG765" t="str">
            <v/>
          </cell>
          <cell r="AH765" t="str">
            <v/>
          </cell>
          <cell r="AI765" t="str">
            <v/>
          </cell>
          <cell r="AJ765" t="str">
            <v/>
          </cell>
          <cell r="AK765" t="str">
            <v/>
          </cell>
        </row>
        <row r="766">
          <cell r="A766">
            <v>257021</v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>
            <v>2</v>
          </cell>
          <cell r="R766" t="str">
            <v/>
          </cell>
          <cell r="S766" t="str">
            <v/>
          </cell>
          <cell r="T766" t="str">
            <v/>
          </cell>
          <cell r="U766" t="str">
            <v/>
          </cell>
          <cell r="V766" t="str">
            <v/>
          </cell>
          <cell r="W766" t="str">
            <v/>
          </cell>
          <cell r="X766" t="str">
            <v/>
          </cell>
          <cell r="Y766" t="str">
            <v/>
          </cell>
          <cell r="Z766" t="str">
            <v/>
          </cell>
          <cell r="AA766" t="str">
            <v/>
          </cell>
          <cell r="AB766" t="str">
            <v/>
          </cell>
          <cell r="AC766" t="str">
            <v/>
          </cell>
          <cell r="AD766" t="str">
            <v/>
          </cell>
          <cell r="AE766" t="str">
            <v/>
          </cell>
          <cell r="AF766" t="str">
            <v/>
          </cell>
          <cell r="AG766" t="str">
            <v/>
          </cell>
          <cell r="AH766" t="str">
            <v/>
          </cell>
          <cell r="AI766" t="str">
            <v/>
          </cell>
          <cell r="AJ766" t="str">
            <v/>
          </cell>
          <cell r="AK766" t="str">
            <v/>
          </cell>
        </row>
        <row r="767"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  <cell r="T767" t="str">
            <v/>
          </cell>
          <cell r="U767" t="str">
            <v/>
          </cell>
          <cell r="V767" t="str">
            <v/>
          </cell>
          <cell r="W767" t="str">
            <v/>
          </cell>
          <cell r="X767" t="str">
            <v/>
          </cell>
          <cell r="Y767" t="str">
            <v/>
          </cell>
          <cell r="Z767" t="str">
            <v/>
          </cell>
          <cell r="AA767" t="str">
            <v/>
          </cell>
          <cell r="AB767" t="str">
            <v/>
          </cell>
          <cell r="AC767" t="str">
            <v/>
          </cell>
          <cell r="AD767" t="str">
            <v/>
          </cell>
          <cell r="AE767" t="str">
            <v/>
          </cell>
          <cell r="AF767" t="str">
            <v/>
          </cell>
          <cell r="AG767" t="str">
            <v/>
          </cell>
          <cell r="AH767" t="str">
            <v/>
          </cell>
          <cell r="AI767" t="str">
            <v/>
          </cell>
          <cell r="AJ767" t="str">
            <v/>
          </cell>
          <cell r="AK767" t="str">
            <v/>
          </cell>
        </row>
        <row r="768">
          <cell r="G768" t="str">
            <v/>
          </cell>
          <cell r="H768">
            <v>10</v>
          </cell>
          <cell r="I768">
            <v>10</v>
          </cell>
          <cell r="J768">
            <v>8</v>
          </cell>
          <cell r="K768">
            <v>1</v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  <cell r="T768" t="str">
            <v/>
          </cell>
          <cell r="U768" t="str">
            <v/>
          </cell>
          <cell r="V768" t="str">
            <v/>
          </cell>
          <cell r="W768" t="str">
            <v/>
          </cell>
          <cell r="X768" t="str">
            <v/>
          </cell>
          <cell r="Y768" t="str">
            <v/>
          </cell>
          <cell r="Z768" t="str">
            <v/>
          </cell>
          <cell r="AA768" t="str">
            <v/>
          </cell>
          <cell r="AB768" t="str">
            <v/>
          </cell>
          <cell r="AC768" t="str">
            <v/>
          </cell>
          <cell r="AD768" t="str">
            <v/>
          </cell>
          <cell r="AE768" t="str">
            <v/>
          </cell>
          <cell r="AF768" t="str">
            <v/>
          </cell>
          <cell r="AG768" t="str">
            <v/>
          </cell>
          <cell r="AH768" t="str">
            <v/>
          </cell>
          <cell r="AI768" t="str">
            <v/>
          </cell>
          <cell r="AJ768" t="str">
            <v/>
          </cell>
          <cell r="AK768" t="str">
            <v/>
          </cell>
        </row>
        <row r="769"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  <cell r="T769" t="str">
            <v/>
          </cell>
          <cell r="U769" t="str">
            <v/>
          </cell>
          <cell r="V769" t="str">
            <v/>
          </cell>
          <cell r="W769" t="str">
            <v/>
          </cell>
          <cell r="X769" t="str">
            <v/>
          </cell>
          <cell r="Y769" t="str">
            <v/>
          </cell>
          <cell r="Z769" t="str">
            <v/>
          </cell>
          <cell r="AA769" t="str">
            <v/>
          </cell>
          <cell r="AB769" t="str">
            <v/>
          </cell>
          <cell r="AC769" t="str">
            <v/>
          </cell>
          <cell r="AD769" t="str">
            <v/>
          </cell>
          <cell r="AE769" t="str">
            <v/>
          </cell>
          <cell r="AF769" t="str">
            <v/>
          </cell>
          <cell r="AG769" t="str">
            <v/>
          </cell>
          <cell r="AH769" t="str">
            <v/>
          </cell>
          <cell r="AI769" t="str">
            <v/>
          </cell>
          <cell r="AJ769" t="str">
            <v/>
          </cell>
          <cell r="AK769" t="str">
            <v/>
          </cell>
        </row>
        <row r="770"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  <cell r="T770" t="str">
            <v/>
          </cell>
          <cell r="U770" t="str">
            <v/>
          </cell>
          <cell r="V770" t="str">
            <v/>
          </cell>
          <cell r="W770" t="str">
            <v/>
          </cell>
          <cell r="X770" t="str">
            <v/>
          </cell>
          <cell r="Y770" t="str">
            <v/>
          </cell>
          <cell r="Z770" t="str">
            <v/>
          </cell>
          <cell r="AA770" t="str">
            <v/>
          </cell>
          <cell r="AB770" t="str">
            <v/>
          </cell>
          <cell r="AC770" t="str">
            <v/>
          </cell>
          <cell r="AD770" t="str">
            <v/>
          </cell>
          <cell r="AE770" t="str">
            <v/>
          </cell>
          <cell r="AF770" t="str">
            <v/>
          </cell>
          <cell r="AG770" t="str">
            <v/>
          </cell>
          <cell r="AH770" t="str">
            <v/>
          </cell>
          <cell r="AI770" t="str">
            <v/>
          </cell>
          <cell r="AJ770" t="str">
            <v/>
          </cell>
          <cell r="AK770" t="str">
            <v/>
          </cell>
        </row>
        <row r="771"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>
            <v>2</v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  <cell r="T771" t="str">
            <v/>
          </cell>
          <cell r="U771" t="str">
            <v/>
          </cell>
          <cell r="V771" t="str">
            <v/>
          </cell>
          <cell r="W771" t="str">
            <v/>
          </cell>
          <cell r="X771" t="str">
            <v/>
          </cell>
          <cell r="Y771" t="str">
            <v/>
          </cell>
          <cell r="Z771" t="str">
            <v/>
          </cell>
          <cell r="AA771" t="str">
            <v/>
          </cell>
          <cell r="AB771" t="str">
            <v/>
          </cell>
          <cell r="AC771" t="str">
            <v/>
          </cell>
          <cell r="AD771" t="str">
            <v/>
          </cell>
          <cell r="AE771" t="str">
            <v/>
          </cell>
          <cell r="AF771" t="str">
            <v/>
          </cell>
          <cell r="AG771" t="str">
            <v/>
          </cell>
          <cell r="AH771" t="str">
            <v/>
          </cell>
          <cell r="AI771" t="str">
            <v/>
          </cell>
          <cell r="AJ771" t="str">
            <v/>
          </cell>
          <cell r="AK771" t="str">
            <v/>
          </cell>
        </row>
        <row r="772">
          <cell r="A772">
            <v>246017</v>
          </cell>
          <cell r="G772" t="str">
            <v/>
          </cell>
          <cell r="H772">
            <v>28</v>
          </cell>
          <cell r="I772">
            <v>20</v>
          </cell>
          <cell r="J772">
            <v>7</v>
          </cell>
          <cell r="K772">
            <v>4</v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 t="str">
            <v/>
          </cell>
          <cell r="W772" t="str">
            <v/>
          </cell>
          <cell r="X772" t="str">
            <v/>
          </cell>
          <cell r="Y772" t="str">
            <v/>
          </cell>
          <cell r="Z772" t="str">
            <v/>
          </cell>
          <cell r="AA772" t="str">
            <v/>
          </cell>
          <cell r="AB772" t="str">
            <v/>
          </cell>
          <cell r="AC772" t="str">
            <v/>
          </cell>
          <cell r="AD772" t="str">
            <v/>
          </cell>
          <cell r="AE772" t="str">
            <v/>
          </cell>
          <cell r="AF772" t="str">
            <v/>
          </cell>
          <cell r="AG772" t="str">
            <v/>
          </cell>
          <cell r="AH772" t="str">
            <v/>
          </cell>
          <cell r="AI772" t="str">
            <v/>
          </cell>
          <cell r="AJ772" t="str">
            <v/>
          </cell>
          <cell r="AK772" t="str">
            <v/>
          </cell>
        </row>
        <row r="773">
          <cell r="G773" t="str">
            <v/>
          </cell>
          <cell r="H773">
            <v>7</v>
          </cell>
          <cell r="I773">
            <v>3</v>
          </cell>
          <cell r="J773">
            <v>8</v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>
            <v>6</v>
          </cell>
          <cell r="Q773">
            <v>6</v>
          </cell>
          <cell r="R773" t="str">
            <v/>
          </cell>
          <cell r="S773" t="str">
            <v/>
          </cell>
          <cell r="T773" t="str">
            <v/>
          </cell>
          <cell r="U773" t="str">
            <v/>
          </cell>
          <cell r="V773" t="str">
            <v/>
          </cell>
          <cell r="W773" t="str">
            <v/>
          </cell>
          <cell r="X773" t="str">
            <v/>
          </cell>
          <cell r="Y773" t="str">
            <v/>
          </cell>
          <cell r="Z773" t="str">
            <v/>
          </cell>
          <cell r="AA773" t="str">
            <v/>
          </cell>
          <cell r="AB773" t="str">
            <v/>
          </cell>
          <cell r="AC773" t="str">
            <v/>
          </cell>
          <cell r="AD773" t="str">
            <v/>
          </cell>
          <cell r="AE773" t="str">
            <v/>
          </cell>
          <cell r="AF773" t="str">
            <v/>
          </cell>
          <cell r="AG773" t="str">
            <v/>
          </cell>
          <cell r="AH773" t="str">
            <v/>
          </cell>
          <cell r="AI773" t="str">
            <v/>
          </cell>
          <cell r="AJ773" t="str">
            <v/>
          </cell>
          <cell r="AK773" t="str">
            <v/>
          </cell>
        </row>
        <row r="774"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>
            <v>9</v>
          </cell>
          <cell r="L774">
            <v>10</v>
          </cell>
          <cell r="M774" t="str">
            <v/>
          </cell>
          <cell r="N774" t="str">
            <v/>
          </cell>
          <cell r="O774">
            <v>6</v>
          </cell>
          <cell r="P774">
            <v>8</v>
          </cell>
          <cell r="Q774">
            <v>8</v>
          </cell>
          <cell r="R774" t="str">
            <v/>
          </cell>
          <cell r="S774" t="str">
            <v/>
          </cell>
          <cell r="T774" t="str">
            <v/>
          </cell>
          <cell r="U774" t="str">
            <v/>
          </cell>
          <cell r="V774" t="str">
            <v/>
          </cell>
          <cell r="W774" t="str">
            <v/>
          </cell>
          <cell r="X774" t="str">
            <v/>
          </cell>
          <cell r="Y774" t="str">
            <v/>
          </cell>
          <cell r="Z774" t="str">
            <v/>
          </cell>
          <cell r="AA774" t="str">
            <v/>
          </cell>
          <cell r="AB774" t="str">
            <v/>
          </cell>
          <cell r="AC774" t="str">
            <v/>
          </cell>
          <cell r="AD774" t="str">
            <v/>
          </cell>
          <cell r="AE774" t="str">
            <v/>
          </cell>
          <cell r="AF774" t="str">
            <v/>
          </cell>
          <cell r="AG774" t="str">
            <v/>
          </cell>
          <cell r="AH774" t="str">
            <v/>
          </cell>
          <cell r="AI774" t="str">
            <v/>
          </cell>
          <cell r="AJ774" t="str">
            <v/>
          </cell>
          <cell r="AK774" t="str">
            <v/>
          </cell>
        </row>
        <row r="775"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>
            <v>8</v>
          </cell>
          <cell r="P775">
            <v>4</v>
          </cell>
          <cell r="Q775">
            <v>6</v>
          </cell>
          <cell r="R775" t="str">
            <v/>
          </cell>
          <cell r="S775" t="str">
            <v/>
          </cell>
          <cell r="T775" t="str">
            <v/>
          </cell>
          <cell r="U775" t="str">
            <v/>
          </cell>
          <cell r="V775" t="str">
            <v/>
          </cell>
          <cell r="W775" t="str">
            <v/>
          </cell>
          <cell r="X775" t="str">
            <v/>
          </cell>
          <cell r="Y775" t="str">
            <v/>
          </cell>
          <cell r="Z775" t="str">
            <v/>
          </cell>
          <cell r="AA775" t="str">
            <v/>
          </cell>
          <cell r="AB775" t="str">
            <v/>
          </cell>
          <cell r="AC775" t="str">
            <v/>
          </cell>
          <cell r="AD775" t="str">
            <v/>
          </cell>
          <cell r="AE775" t="str">
            <v/>
          </cell>
          <cell r="AF775" t="str">
            <v/>
          </cell>
          <cell r="AG775" t="str">
            <v/>
          </cell>
          <cell r="AH775" t="str">
            <v/>
          </cell>
          <cell r="AI775" t="str">
            <v/>
          </cell>
          <cell r="AJ775" t="str">
            <v/>
          </cell>
          <cell r="AK775" t="str">
            <v/>
          </cell>
        </row>
        <row r="776"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  <cell r="T776" t="str">
            <v/>
          </cell>
          <cell r="U776" t="str">
            <v/>
          </cell>
          <cell r="V776" t="str">
            <v/>
          </cell>
          <cell r="W776" t="str">
            <v/>
          </cell>
          <cell r="X776" t="str">
            <v/>
          </cell>
          <cell r="Y776" t="str">
            <v/>
          </cell>
          <cell r="Z776" t="str">
            <v/>
          </cell>
          <cell r="AA776" t="str">
            <v/>
          </cell>
          <cell r="AB776" t="str">
            <v/>
          </cell>
          <cell r="AC776" t="str">
            <v/>
          </cell>
          <cell r="AD776" t="str">
            <v/>
          </cell>
          <cell r="AE776" t="str">
            <v/>
          </cell>
          <cell r="AF776" t="str">
            <v/>
          </cell>
          <cell r="AG776" t="str">
            <v/>
          </cell>
          <cell r="AH776" t="str">
            <v/>
          </cell>
          <cell r="AI776" t="str">
            <v/>
          </cell>
          <cell r="AJ776" t="str">
            <v/>
          </cell>
          <cell r="AK776" t="str">
            <v/>
          </cell>
        </row>
        <row r="777">
          <cell r="G777" t="str">
            <v/>
          </cell>
          <cell r="H777" t="str">
            <v/>
          </cell>
          <cell r="I777" t="str">
            <v/>
          </cell>
          <cell r="J777">
            <v>6</v>
          </cell>
          <cell r="K777">
            <v>6</v>
          </cell>
          <cell r="L777">
            <v>8</v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  <cell r="T777" t="str">
            <v/>
          </cell>
          <cell r="U777" t="str">
            <v/>
          </cell>
          <cell r="V777" t="str">
            <v/>
          </cell>
          <cell r="W777" t="str">
            <v/>
          </cell>
          <cell r="X777" t="str">
            <v/>
          </cell>
          <cell r="Y777" t="str">
            <v/>
          </cell>
          <cell r="Z777" t="str">
            <v/>
          </cell>
          <cell r="AA777" t="str">
            <v/>
          </cell>
          <cell r="AB777" t="str">
            <v/>
          </cell>
          <cell r="AC777" t="str">
            <v/>
          </cell>
          <cell r="AD777" t="str">
            <v/>
          </cell>
          <cell r="AE777" t="str">
            <v/>
          </cell>
          <cell r="AF777" t="str">
            <v/>
          </cell>
          <cell r="AG777" t="str">
            <v/>
          </cell>
          <cell r="AH777" t="str">
            <v/>
          </cell>
          <cell r="AI777" t="str">
            <v/>
          </cell>
          <cell r="AJ777" t="str">
            <v/>
          </cell>
          <cell r="AK777" t="str">
            <v/>
          </cell>
        </row>
        <row r="778">
          <cell r="A778">
            <v>246017</v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  <cell r="T778" t="str">
            <v/>
          </cell>
          <cell r="U778" t="str">
            <v/>
          </cell>
          <cell r="V778" t="str">
            <v/>
          </cell>
          <cell r="W778" t="str">
            <v/>
          </cell>
          <cell r="X778" t="str">
            <v/>
          </cell>
          <cell r="Y778" t="str">
            <v/>
          </cell>
          <cell r="Z778" t="str">
            <v/>
          </cell>
          <cell r="AA778" t="str">
            <v/>
          </cell>
          <cell r="AB778" t="str">
            <v/>
          </cell>
          <cell r="AC778" t="str">
            <v/>
          </cell>
          <cell r="AD778" t="str">
            <v/>
          </cell>
          <cell r="AE778" t="str">
            <v/>
          </cell>
          <cell r="AF778" t="str">
            <v/>
          </cell>
          <cell r="AG778" t="str">
            <v/>
          </cell>
          <cell r="AH778" t="str">
            <v/>
          </cell>
          <cell r="AI778" t="str">
            <v/>
          </cell>
          <cell r="AJ778" t="str">
            <v/>
          </cell>
          <cell r="AK778" t="str">
            <v/>
          </cell>
        </row>
        <row r="779"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  <cell r="T779" t="str">
            <v/>
          </cell>
          <cell r="U779" t="str">
            <v/>
          </cell>
          <cell r="V779" t="str">
            <v/>
          </cell>
          <cell r="W779" t="str">
            <v/>
          </cell>
          <cell r="X779" t="str">
            <v/>
          </cell>
          <cell r="Y779" t="str">
            <v/>
          </cell>
          <cell r="Z779" t="str">
            <v/>
          </cell>
          <cell r="AA779" t="str">
            <v/>
          </cell>
          <cell r="AB779" t="str">
            <v/>
          </cell>
          <cell r="AC779" t="str">
            <v/>
          </cell>
          <cell r="AD779" t="str">
            <v/>
          </cell>
          <cell r="AE779" t="str">
            <v/>
          </cell>
          <cell r="AF779" t="str">
            <v/>
          </cell>
          <cell r="AG779" t="str">
            <v/>
          </cell>
          <cell r="AH779" t="str">
            <v/>
          </cell>
          <cell r="AI779" t="str">
            <v/>
          </cell>
          <cell r="AJ779" t="str">
            <v/>
          </cell>
          <cell r="AK779" t="str">
            <v/>
          </cell>
        </row>
        <row r="780"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  <cell r="T780" t="str">
            <v/>
          </cell>
          <cell r="U780" t="str">
            <v/>
          </cell>
          <cell r="V780" t="str">
            <v/>
          </cell>
          <cell r="W780" t="str">
            <v/>
          </cell>
          <cell r="X780" t="str">
            <v/>
          </cell>
          <cell r="Y780" t="str">
            <v/>
          </cell>
          <cell r="Z780" t="str">
            <v/>
          </cell>
          <cell r="AA780" t="str">
            <v/>
          </cell>
          <cell r="AB780" t="str">
            <v/>
          </cell>
          <cell r="AC780" t="str">
            <v/>
          </cell>
          <cell r="AD780" t="str">
            <v/>
          </cell>
          <cell r="AE780" t="str">
            <v/>
          </cell>
          <cell r="AF780" t="str">
            <v/>
          </cell>
          <cell r="AG780" t="str">
            <v/>
          </cell>
          <cell r="AH780" t="str">
            <v/>
          </cell>
          <cell r="AI780" t="str">
            <v/>
          </cell>
          <cell r="AJ780" t="str">
            <v/>
          </cell>
          <cell r="AK780" t="str">
            <v/>
          </cell>
        </row>
        <row r="781"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  <cell r="T781" t="str">
            <v/>
          </cell>
          <cell r="U781" t="str">
            <v/>
          </cell>
          <cell r="V781" t="str">
            <v/>
          </cell>
          <cell r="W781" t="str">
            <v/>
          </cell>
          <cell r="X781" t="str">
            <v/>
          </cell>
          <cell r="Y781" t="str">
            <v/>
          </cell>
          <cell r="Z781" t="str">
            <v/>
          </cell>
          <cell r="AA781" t="str">
            <v/>
          </cell>
          <cell r="AB781" t="str">
            <v/>
          </cell>
          <cell r="AC781" t="str">
            <v/>
          </cell>
          <cell r="AD781" t="str">
            <v/>
          </cell>
          <cell r="AE781" t="str">
            <v/>
          </cell>
          <cell r="AF781" t="str">
            <v/>
          </cell>
          <cell r="AG781" t="str">
            <v/>
          </cell>
          <cell r="AH781" t="str">
            <v/>
          </cell>
          <cell r="AI781" t="str">
            <v/>
          </cell>
          <cell r="AJ781" t="str">
            <v/>
          </cell>
          <cell r="AK781" t="str">
            <v/>
          </cell>
        </row>
        <row r="782"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  <cell r="T782" t="str">
            <v/>
          </cell>
          <cell r="U782" t="str">
            <v/>
          </cell>
          <cell r="V782" t="str">
            <v/>
          </cell>
          <cell r="W782" t="str">
            <v/>
          </cell>
          <cell r="X782" t="str">
            <v/>
          </cell>
          <cell r="Y782" t="str">
            <v/>
          </cell>
          <cell r="Z782" t="str">
            <v/>
          </cell>
          <cell r="AA782" t="str">
            <v/>
          </cell>
          <cell r="AB782" t="str">
            <v/>
          </cell>
          <cell r="AC782" t="str">
            <v/>
          </cell>
          <cell r="AD782" t="str">
            <v/>
          </cell>
          <cell r="AE782" t="str">
            <v/>
          </cell>
          <cell r="AF782" t="str">
            <v/>
          </cell>
          <cell r="AG782" t="str">
            <v/>
          </cell>
          <cell r="AH782" t="str">
            <v/>
          </cell>
          <cell r="AI782" t="str">
            <v/>
          </cell>
          <cell r="AJ782" t="str">
            <v/>
          </cell>
          <cell r="AK782" t="str">
            <v/>
          </cell>
        </row>
        <row r="783"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 t="str">
            <v/>
          </cell>
          <cell r="W783" t="str">
            <v/>
          </cell>
          <cell r="X783" t="str">
            <v/>
          </cell>
          <cell r="Y783" t="str">
            <v/>
          </cell>
          <cell r="Z783" t="str">
            <v/>
          </cell>
          <cell r="AA783" t="str">
            <v/>
          </cell>
          <cell r="AB783" t="str">
            <v/>
          </cell>
          <cell r="AC783" t="str">
            <v/>
          </cell>
          <cell r="AD783" t="str">
            <v/>
          </cell>
          <cell r="AE783" t="str">
            <v/>
          </cell>
          <cell r="AF783" t="str">
            <v/>
          </cell>
          <cell r="AG783" t="str">
            <v/>
          </cell>
          <cell r="AH783" t="str">
            <v/>
          </cell>
          <cell r="AI783" t="str">
            <v/>
          </cell>
          <cell r="AJ783" t="str">
            <v/>
          </cell>
          <cell r="AK783" t="str">
            <v/>
          </cell>
        </row>
        <row r="784">
          <cell r="A784" t="str">
            <v>263018-01</v>
          </cell>
          <cell r="G784" t="str">
            <v/>
          </cell>
          <cell r="H784">
            <v>10</v>
          </cell>
          <cell r="I784">
            <v>21</v>
          </cell>
          <cell r="J784" t="str">
            <v/>
          </cell>
          <cell r="K784">
            <v>8</v>
          </cell>
          <cell r="L784">
            <v>4</v>
          </cell>
          <cell r="M784" t="str">
            <v/>
          </cell>
          <cell r="N784" t="str">
            <v/>
          </cell>
          <cell r="O784" t="str">
            <v/>
          </cell>
          <cell r="P784">
            <v>6</v>
          </cell>
          <cell r="Q784">
            <v>2</v>
          </cell>
          <cell r="R784" t="str">
            <v/>
          </cell>
          <cell r="S784" t="str">
            <v/>
          </cell>
          <cell r="T784" t="str">
            <v/>
          </cell>
          <cell r="U784" t="str">
            <v/>
          </cell>
          <cell r="V784" t="str">
            <v/>
          </cell>
          <cell r="W784" t="str">
            <v/>
          </cell>
          <cell r="X784" t="str">
            <v/>
          </cell>
          <cell r="Y784" t="str">
            <v/>
          </cell>
          <cell r="Z784" t="str">
            <v/>
          </cell>
          <cell r="AA784" t="str">
            <v/>
          </cell>
          <cell r="AB784" t="str">
            <v/>
          </cell>
          <cell r="AC784" t="str">
            <v/>
          </cell>
          <cell r="AD784" t="str">
            <v/>
          </cell>
          <cell r="AE784" t="str">
            <v/>
          </cell>
          <cell r="AF784" t="str">
            <v/>
          </cell>
          <cell r="AG784" t="str">
            <v/>
          </cell>
          <cell r="AH784" t="str">
            <v/>
          </cell>
          <cell r="AI784" t="str">
            <v/>
          </cell>
          <cell r="AJ784" t="str">
            <v/>
          </cell>
          <cell r="AK784" t="str">
            <v/>
          </cell>
        </row>
        <row r="785">
          <cell r="G785" t="str">
            <v/>
          </cell>
          <cell r="H785">
            <v>18</v>
          </cell>
          <cell r="I785">
            <v>12</v>
          </cell>
          <cell r="J785">
            <v>8</v>
          </cell>
          <cell r="K785">
            <v>10</v>
          </cell>
          <cell r="L785">
            <v>7</v>
          </cell>
          <cell r="M785" t="str">
            <v/>
          </cell>
          <cell r="N785" t="str">
            <v/>
          </cell>
          <cell r="O785">
            <v>7</v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  <cell r="T785" t="str">
            <v/>
          </cell>
          <cell r="U785" t="str">
            <v/>
          </cell>
          <cell r="V785" t="str">
            <v/>
          </cell>
          <cell r="W785" t="str">
            <v/>
          </cell>
          <cell r="X785" t="str">
            <v/>
          </cell>
          <cell r="Y785" t="str">
            <v/>
          </cell>
          <cell r="Z785" t="str">
            <v/>
          </cell>
          <cell r="AA785" t="str">
            <v/>
          </cell>
          <cell r="AB785" t="str">
            <v/>
          </cell>
          <cell r="AC785" t="str">
            <v/>
          </cell>
          <cell r="AD785" t="str">
            <v/>
          </cell>
          <cell r="AE785" t="str">
            <v/>
          </cell>
          <cell r="AF785" t="str">
            <v/>
          </cell>
          <cell r="AG785" t="str">
            <v/>
          </cell>
          <cell r="AH785" t="str">
            <v/>
          </cell>
          <cell r="AI785" t="str">
            <v/>
          </cell>
          <cell r="AJ785" t="str">
            <v/>
          </cell>
          <cell r="AK785" t="str">
            <v/>
          </cell>
        </row>
        <row r="786">
          <cell r="G786" t="str">
            <v/>
          </cell>
          <cell r="H786">
            <v>40</v>
          </cell>
          <cell r="I786">
            <v>42</v>
          </cell>
          <cell r="J786">
            <v>43</v>
          </cell>
          <cell r="K786">
            <v>58</v>
          </cell>
          <cell r="L786">
            <v>63</v>
          </cell>
          <cell r="M786">
            <v>34</v>
          </cell>
          <cell r="N786" t="str">
            <v/>
          </cell>
          <cell r="O786">
            <v>46</v>
          </cell>
          <cell r="P786">
            <v>18</v>
          </cell>
          <cell r="Q786">
            <v>16</v>
          </cell>
          <cell r="R786" t="str">
            <v/>
          </cell>
          <cell r="S786" t="str">
            <v/>
          </cell>
          <cell r="T786" t="str">
            <v/>
          </cell>
          <cell r="U786" t="str">
            <v/>
          </cell>
          <cell r="V786" t="str">
            <v/>
          </cell>
          <cell r="W786" t="str">
            <v/>
          </cell>
          <cell r="X786" t="str">
            <v/>
          </cell>
          <cell r="Y786" t="str">
            <v/>
          </cell>
          <cell r="Z786" t="str">
            <v/>
          </cell>
          <cell r="AA786" t="str">
            <v/>
          </cell>
          <cell r="AB786" t="str">
            <v/>
          </cell>
          <cell r="AC786" t="str">
            <v/>
          </cell>
          <cell r="AD786" t="str">
            <v/>
          </cell>
          <cell r="AE786" t="str">
            <v/>
          </cell>
          <cell r="AF786" t="str">
            <v/>
          </cell>
          <cell r="AG786" t="str">
            <v/>
          </cell>
          <cell r="AH786" t="str">
            <v/>
          </cell>
          <cell r="AI786" t="str">
            <v/>
          </cell>
          <cell r="AJ786" t="str">
            <v/>
          </cell>
          <cell r="AK786" t="str">
            <v/>
          </cell>
        </row>
        <row r="787">
          <cell r="G787" t="str">
            <v/>
          </cell>
          <cell r="H787">
            <v>4</v>
          </cell>
          <cell r="I787" t="str">
            <v/>
          </cell>
          <cell r="J787">
            <v>2</v>
          </cell>
          <cell r="K787" t="str">
            <v/>
          </cell>
          <cell r="L787">
            <v>4</v>
          </cell>
          <cell r="M787" t="str">
            <v/>
          </cell>
          <cell r="N787" t="str">
            <v/>
          </cell>
          <cell r="O787">
            <v>8</v>
          </cell>
          <cell r="P787" t="str">
            <v/>
          </cell>
          <cell r="Q787">
            <v>5</v>
          </cell>
          <cell r="R787" t="str">
            <v/>
          </cell>
          <cell r="S787" t="str">
            <v/>
          </cell>
          <cell r="T787" t="str">
            <v/>
          </cell>
          <cell r="U787" t="str">
            <v/>
          </cell>
          <cell r="V787" t="str">
            <v/>
          </cell>
          <cell r="W787" t="str">
            <v/>
          </cell>
          <cell r="X787" t="str">
            <v/>
          </cell>
          <cell r="Y787" t="str">
            <v/>
          </cell>
          <cell r="Z787" t="str">
            <v/>
          </cell>
          <cell r="AA787" t="str">
            <v/>
          </cell>
          <cell r="AB787" t="str">
            <v/>
          </cell>
          <cell r="AC787" t="str">
            <v/>
          </cell>
          <cell r="AD787" t="str">
            <v/>
          </cell>
          <cell r="AE787" t="str">
            <v/>
          </cell>
          <cell r="AF787" t="str">
            <v/>
          </cell>
          <cell r="AG787" t="str">
            <v/>
          </cell>
          <cell r="AH787" t="str">
            <v/>
          </cell>
          <cell r="AI787" t="str">
            <v/>
          </cell>
          <cell r="AJ787" t="str">
            <v/>
          </cell>
          <cell r="AK787" t="str">
            <v/>
          </cell>
        </row>
        <row r="788"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  <cell r="T788" t="str">
            <v/>
          </cell>
          <cell r="U788" t="str">
            <v/>
          </cell>
          <cell r="V788" t="str">
            <v/>
          </cell>
          <cell r="W788" t="str">
            <v/>
          </cell>
          <cell r="X788" t="str">
            <v/>
          </cell>
          <cell r="Y788" t="str">
            <v/>
          </cell>
          <cell r="Z788" t="str">
            <v/>
          </cell>
          <cell r="AA788" t="str">
            <v/>
          </cell>
          <cell r="AB788" t="str">
            <v/>
          </cell>
          <cell r="AC788" t="str">
            <v/>
          </cell>
          <cell r="AD788" t="str">
            <v/>
          </cell>
          <cell r="AE788" t="str">
            <v/>
          </cell>
          <cell r="AF788" t="str">
            <v/>
          </cell>
          <cell r="AG788" t="str">
            <v/>
          </cell>
          <cell r="AH788" t="str">
            <v/>
          </cell>
          <cell r="AI788" t="str">
            <v/>
          </cell>
          <cell r="AJ788" t="str">
            <v/>
          </cell>
          <cell r="AK788" t="str">
            <v/>
          </cell>
        </row>
        <row r="789">
          <cell r="G789" t="str">
            <v/>
          </cell>
          <cell r="H789">
            <v>3</v>
          </cell>
          <cell r="I789">
            <v>8</v>
          </cell>
          <cell r="J789">
            <v>4</v>
          </cell>
          <cell r="K789">
            <v>8</v>
          </cell>
          <cell r="L789">
            <v>8</v>
          </cell>
          <cell r="M789" t="str">
            <v/>
          </cell>
          <cell r="N789" t="str">
            <v/>
          </cell>
          <cell r="O789">
            <v>8</v>
          </cell>
          <cell r="P789">
            <v>8</v>
          </cell>
          <cell r="Q789">
            <v>18</v>
          </cell>
          <cell r="R789" t="str">
            <v/>
          </cell>
          <cell r="S789" t="str">
            <v/>
          </cell>
          <cell r="T789" t="str">
            <v/>
          </cell>
          <cell r="U789" t="str">
            <v/>
          </cell>
          <cell r="V789" t="str">
            <v/>
          </cell>
          <cell r="W789" t="str">
            <v/>
          </cell>
          <cell r="X789" t="str">
            <v/>
          </cell>
          <cell r="Y789" t="str">
            <v/>
          </cell>
          <cell r="Z789" t="str">
            <v/>
          </cell>
          <cell r="AA789" t="str">
            <v/>
          </cell>
          <cell r="AB789" t="str">
            <v/>
          </cell>
          <cell r="AC789" t="str">
            <v/>
          </cell>
          <cell r="AD789" t="str">
            <v/>
          </cell>
          <cell r="AE789" t="str">
            <v/>
          </cell>
          <cell r="AF789" t="str">
            <v/>
          </cell>
          <cell r="AG789" t="str">
            <v/>
          </cell>
          <cell r="AH789" t="str">
            <v/>
          </cell>
          <cell r="AI789" t="str">
            <v/>
          </cell>
          <cell r="AJ789" t="str">
            <v/>
          </cell>
          <cell r="AK789" t="str">
            <v/>
          </cell>
        </row>
        <row r="790">
          <cell r="A790" t="str">
            <v>263018-02</v>
          </cell>
          <cell r="G790" t="str">
            <v/>
          </cell>
          <cell r="H790">
            <v>3</v>
          </cell>
          <cell r="I790">
            <v>4</v>
          </cell>
          <cell r="J790">
            <v>12</v>
          </cell>
          <cell r="K790" t="str">
            <v/>
          </cell>
          <cell r="L790">
            <v>3</v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>
            <v>3</v>
          </cell>
          <cell r="R790" t="str">
            <v/>
          </cell>
          <cell r="S790" t="str">
            <v/>
          </cell>
          <cell r="T790" t="str">
            <v/>
          </cell>
          <cell r="U790" t="str">
            <v/>
          </cell>
          <cell r="V790" t="str">
            <v/>
          </cell>
          <cell r="W790" t="str">
            <v/>
          </cell>
          <cell r="X790" t="str">
            <v/>
          </cell>
          <cell r="Y790" t="str">
            <v/>
          </cell>
          <cell r="Z790" t="str">
            <v/>
          </cell>
          <cell r="AA790" t="str">
            <v/>
          </cell>
          <cell r="AB790" t="str">
            <v/>
          </cell>
          <cell r="AC790" t="str">
            <v/>
          </cell>
          <cell r="AD790" t="str">
            <v/>
          </cell>
          <cell r="AE790" t="str">
            <v/>
          </cell>
          <cell r="AF790" t="str">
            <v/>
          </cell>
          <cell r="AG790" t="str">
            <v/>
          </cell>
          <cell r="AH790" t="str">
            <v/>
          </cell>
          <cell r="AI790" t="str">
            <v/>
          </cell>
          <cell r="AJ790" t="str">
            <v/>
          </cell>
          <cell r="AK790" t="str">
            <v/>
          </cell>
        </row>
        <row r="791"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>
            <v>5</v>
          </cell>
          <cell r="Q791" t="str">
            <v/>
          </cell>
          <cell r="R791" t="str">
            <v/>
          </cell>
          <cell r="S791" t="str">
            <v/>
          </cell>
          <cell r="T791" t="str">
            <v/>
          </cell>
          <cell r="U791" t="str">
            <v/>
          </cell>
          <cell r="V791" t="str">
            <v/>
          </cell>
          <cell r="W791" t="str">
            <v/>
          </cell>
          <cell r="X791" t="str">
            <v/>
          </cell>
          <cell r="Y791" t="str">
            <v/>
          </cell>
          <cell r="Z791" t="str">
            <v/>
          </cell>
          <cell r="AA791" t="str">
            <v/>
          </cell>
          <cell r="AB791" t="str">
            <v/>
          </cell>
          <cell r="AC791" t="str">
            <v/>
          </cell>
          <cell r="AD791" t="str">
            <v/>
          </cell>
          <cell r="AE791" t="str">
            <v/>
          </cell>
          <cell r="AF791" t="str">
            <v/>
          </cell>
          <cell r="AG791" t="str">
            <v/>
          </cell>
          <cell r="AH791" t="str">
            <v/>
          </cell>
          <cell r="AI791" t="str">
            <v/>
          </cell>
          <cell r="AJ791" t="str">
            <v/>
          </cell>
          <cell r="AK791" t="str">
            <v/>
          </cell>
        </row>
        <row r="792"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  <cell r="T792" t="str">
            <v/>
          </cell>
          <cell r="U792" t="str">
            <v/>
          </cell>
          <cell r="V792" t="str">
            <v/>
          </cell>
          <cell r="W792" t="str">
            <v/>
          </cell>
          <cell r="X792" t="str">
            <v/>
          </cell>
          <cell r="Y792" t="str">
            <v/>
          </cell>
          <cell r="Z792" t="str">
            <v/>
          </cell>
          <cell r="AA792" t="str">
            <v/>
          </cell>
          <cell r="AB792" t="str">
            <v/>
          </cell>
          <cell r="AC792" t="str">
            <v/>
          </cell>
          <cell r="AD792" t="str">
            <v/>
          </cell>
          <cell r="AE792" t="str">
            <v/>
          </cell>
          <cell r="AF792" t="str">
            <v/>
          </cell>
          <cell r="AG792" t="str">
            <v/>
          </cell>
          <cell r="AH792" t="str">
            <v/>
          </cell>
          <cell r="AI792" t="str">
            <v/>
          </cell>
          <cell r="AJ792" t="str">
            <v/>
          </cell>
          <cell r="AK792" t="str">
            <v/>
          </cell>
        </row>
        <row r="793"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>
            <v>8</v>
          </cell>
          <cell r="Q793" t="str">
            <v/>
          </cell>
          <cell r="R793" t="str">
            <v/>
          </cell>
          <cell r="S793" t="str">
            <v/>
          </cell>
          <cell r="T793" t="str">
            <v/>
          </cell>
          <cell r="U793" t="str">
            <v/>
          </cell>
          <cell r="V793" t="str">
            <v/>
          </cell>
          <cell r="W793" t="str">
            <v/>
          </cell>
          <cell r="X793" t="str">
            <v/>
          </cell>
          <cell r="Y793" t="str">
            <v/>
          </cell>
          <cell r="Z793" t="str">
            <v/>
          </cell>
          <cell r="AA793" t="str">
            <v/>
          </cell>
          <cell r="AB793" t="str">
            <v/>
          </cell>
          <cell r="AC793" t="str">
            <v/>
          </cell>
          <cell r="AD793" t="str">
            <v/>
          </cell>
          <cell r="AE793" t="str">
            <v/>
          </cell>
          <cell r="AF793" t="str">
            <v/>
          </cell>
          <cell r="AG793" t="str">
            <v/>
          </cell>
          <cell r="AH793" t="str">
            <v/>
          </cell>
          <cell r="AI793" t="str">
            <v/>
          </cell>
          <cell r="AJ793" t="str">
            <v/>
          </cell>
          <cell r="AK793" t="str">
            <v/>
          </cell>
        </row>
        <row r="794"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  <cell r="T794" t="str">
            <v/>
          </cell>
          <cell r="U794" t="str">
            <v/>
          </cell>
          <cell r="V794" t="str">
            <v/>
          </cell>
          <cell r="W794" t="str">
            <v/>
          </cell>
          <cell r="X794" t="str">
            <v/>
          </cell>
          <cell r="Y794" t="str">
            <v/>
          </cell>
          <cell r="Z794" t="str">
            <v/>
          </cell>
          <cell r="AA794" t="str">
            <v/>
          </cell>
          <cell r="AB794" t="str">
            <v/>
          </cell>
          <cell r="AC794" t="str">
            <v/>
          </cell>
          <cell r="AD794" t="str">
            <v/>
          </cell>
          <cell r="AE794" t="str">
            <v/>
          </cell>
          <cell r="AF794" t="str">
            <v/>
          </cell>
          <cell r="AG794" t="str">
            <v/>
          </cell>
          <cell r="AH794" t="str">
            <v/>
          </cell>
          <cell r="AI794" t="str">
            <v/>
          </cell>
          <cell r="AJ794" t="str">
            <v/>
          </cell>
          <cell r="AK794" t="str">
            <v/>
          </cell>
        </row>
        <row r="795"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>
            <v>2</v>
          </cell>
          <cell r="Q795" t="str">
            <v/>
          </cell>
          <cell r="R795" t="str">
            <v/>
          </cell>
          <cell r="S795" t="str">
            <v/>
          </cell>
          <cell r="T795" t="str">
            <v/>
          </cell>
          <cell r="U795" t="str">
            <v/>
          </cell>
          <cell r="V795" t="str">
            <v/>
          </cell>
          <cell r="W795" t="str">
            <v/>
          </cell>
          <cell r="X795" t="str">
            <v/>
          </cell>
          <cell r="Y795" t="str">
            <v/>
          </cell>
          <cell r="Z795" t="str">
            <v/>
          </cell>
          <cell r="AA795" t="str">
            <v/>
          </cell>
          <cell r="AB795" t="str">
            <v/>
          </cell>
          <cell r="AC795" t="str">
            <v/>
          </cell>
          <cell r="AD795" t="str">
            <v/>
          </cell>
          <cell r="AE795" t="str">
            <v/>
          </cell>
          <cell r="AF795" t="str">
            <v/>
          </cell>
          <cell r="AG795" t="str">
            <v/>
          </cell>
          <cell r="AH795" t="str">
            <v/>
          </cell>
          <cell r="AI795" t="str">
            <v/>
          </cell>
          <cell r="AJ795" t="str">
            <v/>
          </cell>
          <cell r="AK795" t="str">
            <v/>
          </cell>
        </row>
        <row r="796">
          <cell r="A796" t="str">
            <v>263018-03</v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  <cell r="T796" t="str">
            <v/>
          </cell>
          <cell r="U796" t="str">
            <v/>
          </cell>
          <cell r="V796" t="str">
            <v/>
          </cell>
          <cell r="W796" t="str">
            <v/>
          </cell>
          <cell r="X796" t="str">
            <v/>
          </cell>
          <cell r="Y796" t="str">
            <v/>
          </cell>
          <cell r="Z796" t="str">
            <v/>
          </cell>
          <cell r="AA796" t="str">
            <v/>
          </cell>
          <cell r="AB796" t="str">
            <v/>
          </cell>
          <cell r="AC796" t="str">
            <v/>
          </cell>
          <cell r="AD796" t="str">
            <v/>
          </cell>
          <cell r="AE796" t="str">
            <v/>
          </cell>
          <cell r="AF796" t="str">
            <v/>
          </cell>
          <cell r="AG796" t="str">
            <v/>
          </cell>
          <cell r="AH796" t="str">
            <v/>
          </cell>
          <cell r="AI796" t="str">
            <v/>
          </cell>
          <cell r="AJ796" t="str">
            <v/>
          </cell>
          <cell r="AK796" t="str">
            <v/>
          </cell>
        </row>
        <row r="797"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  <cell r="T797" t="str">
            <v/>
          </cell>
          <cell r="U797" t="str">
            <v/>
          </cell>
          <cell r="V797" t="str">
            <v/>
          </cell>
          <cell r="W797" t="str">
            <v/>
          </cell>
          <cell r="X797" t="str">
            <v/>
          </cell>
          <cell r="Y797" t="str">
            <v/>
          </cell>
          <cell r="Z797" t="str">
            <v/>
          </cell>
          <cell r="AA797" t="str">
            <v/>
          </cell>
          <cell r="AB797" t="str">
            <v/>
          </cell>
          <cell r="AC797" t="str">
            <v/>
          </cell>
          <cell r="AD797" t="str">
            <v/>
          </cell>
          <cell r="AE797" t="str">
            <v/>
          </cell>
          <cell r="AF797" t="str">
            <v/>
          </cell>
          <cell r="AG797" t="str">
            <v/>
          </cell>
          <cell r="AH797" t="str">
            <v/>
          </cell>
          <cell r="AI797" t="str">
            <v/>
          </cell>
          <cell r="AJ797" t="str">
            <v/>
          </cell>
          <cell r="AK797" t="str">
            <v/>
          </cell>
        </row>
        <row r="798"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  <cell r="T798" t="str">
            <v/>
          </cell>
          <cell r="U798" t="str">
            <v/>
          </cell>
          <cell r="V798" t="str">
            <v/>
          </cell>
          <cell r="W798" t="str">
            <v/>
          </cell>
          <cell r="X798" t="str">
            <v/>
          </cell>
          <cell r="Y798" t="str">
            <v/>
          </cell>
          <cell r="Z798" t="str">
            <v/>
          </cell>
          <cell r="AA798" t="str">
            <v/>
          </cell>
          <cell r="AB798" t="str">
            <v/>
          </cell>
          <cell r="AC798" t="str">
            <v/>
          </cell>
          <cell r="AD798" t="str">
            <v/>
          </cell>
          <cell r="AE798" t="str">
            <v/>
          </cell>
          <cell r="AF798" t="str">
            <v/>
          </cell>
          <cell r="AG798" t="str">
            <v/>
          </cell>
          <cell r="AH798" t="str">
            <v/>
          </cell>
          <cell r="AI798" t="str">
            <v/>
          </cell>
          <cell r="AJ798" t="str">
            <v/>
          </cell>
          <cell r="AK798" t="str">
            <v/>
          </cell>
        </row>
        <row r="799"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  <cell r="T799" t="str">
            <v/>
          </cell>
          <cell r="U799" t="str">
            <v/>
          </cell>
          <cell r="V799" t="str">
            <v/>
          </cell>
          <cell r="W799" t="str">
            <v/>
          </cell>
          <cell r="X799" t="str">
            <v/>
          </cell>
          <cell r="Y799" t="str">
            <v/>
          </cell>
          <cell r="Z799" t="str">
            <v/>
          </cell>
          <cell r="AA799" t="str">
            <v/>
          </cell>
          <cell r="AB799" t="str">
            <v/>
          </cell>
          <cell r="AC799" t="str">
            <v/>
          </cell>
          <cell r="AD799" t="str">
            <v/>
          </cell>
          <cell r="AE799" t="str">
            <v/>
          </cell>
          <cell r="AF799" t="str">
            <v/>
          </cell>
          <cell r="AG799" t="str">
            <v/>
          </cell>
          <cell r="AH799" t="str">
            <v/>
          </cell>
          <cell r="AI799" t="str">
            <v/>
          </cell>
          <cell r="AJ799" t="str">
            <v/>
          </cell>
          <cell r="AK799" t="str">
            <v/>
          </cell>
        </row>
        <row r="800"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  <cell r="T800" t="str">
            <v/>
          </cell>
          <cell r="U800" t="str">
            <v/>
          </cell>
          <cell r="V800" t="str">
            <v/>
          </cell>
          <cell r="W800" t="str">
            <v/>
          </cell>
          <cell r="X800" t="str">
            <v/>
          </cell>
          <cell r="Y800" t="str">
            <v/>
          </cell>
          <cell r="Z800" t="str">
            <v/>
          </cell>
          <cell r="AA800" t="str">
            <v/>
          </cell>
          <cell r="AB800" t="str">
            <v/>
          </cell>
          <cell r="AC800" t="str">
            <v/>
          </cell>
          <cell r="AD800" t="str">
            <v/>
          </cell>
          <cell r="AE800" t="str">
            <v/>
          </cell>
          <cell r="AF800" t="str">
            <v/>
          </cell>
          <cell r="AG800" t="str">
            <v/>
          </cell>
          <cell r="AH800" t="str">
            <v/>
          </cell>
          <cell r="AI800" t="str">
            <v/>
          </cell>
          <cell r="AJ800" t="str">
            <v/>
          </cell>
          <cell r="AK800" t="str">
            <v/>
          </cell>
        </row>
        <row r="801"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  <cell r="T801" t="str">
            <v/>
          </cell>
          <cell r="U801" t="str">
            <v/>
          </cell>
          <cell r="V801" t="str">
            <v/>
          </cell>
          <cell r="W801" t="str">
            <v/>
          </cell>
          <cell r="X801" t="str">
            <v/>
          </cell>
          <cell r="Y801" t="str">
            <v/>
          </cell>
          <cell r="Z801" t="str">
            <v/>
          </cell>
          <cell r="AA801" t="str">
            <v/>
          </cell>
          <cell r="AB801" t="str">
            <v/>
          </cell>
          <cell r="AC801" t="str">
            <v/>
          </cell>
          <cell r="AD801" t="str">
            <v/>
          </cell>
          <cell r="AE801" t="str">
            <v/>
          </cell>
          <cell r="AF801" t="str">
            <v/>
          </cell>
          <cell r="AG801" t="str">
            <v/>
          </cell>
          <cell r="AH801" t="str">
            <v/>
          </cell>
          <cell r="AI801" t="str">
            <v/>
          </cell>
          <cell r="AJ801" t="str">
            <v/>
          </cell>
          <cell r="AK801" t="str">
            <v/>
          </cell>
        </row>
        <row r="802">
          <cell r="A802">
            <v>228015</v>
          </cell>
          <cell r="G802" t="str">
            <v/>
          </cell>
          <cell r="H802" t="str">
            <v/>
          </cell>
          <cell r="I802" t="str">
            <v/>
          </cell>
          <cell r="J802">
            <v>5</v>
          </cell>
          <cell r="K802">
            <v>22</v>
          </cell>
          <cell r="L802">
            <v>24</v>
          </cell>
          <cell r="M802" t="str">
            <v/>
          </cell>
          <cell r="N802" t="str">
            <v/>
          </cell>
          <cell r="O802">
            <v>20</v>
          </cell>
          <cell r="P802">
            <v>14</v>
          </cell>
          <cell r="Q802">
            <v>8</v>
          </cell>
          <cell r="R802" t="str">
            <v/>
          </cell>
          <cell r="S802" t="str">
            <v/>
          </cell>
          <cell r="T802" t="str">
            <v/>
          </cell>
          <cell r="U802" t="str">
            <v/>
          </cell>
          <cell r="V802" t="str">
            <v/>
          </cell>
          <cell r="W802" t="str">
            <v/>
          </cell>
          <cell r="X802" t="str">
            <v/>
          </cell>
          <cell r="Y802" t="str">
            <v/>
          </cell>
          <cell r="Z802" t="str">
            <v/>
          </cell>
          <cell r="AA802" t="str">
            <v/>
          </cell>
          <cell r="AB802" t="str">
            <v/>
          </cell>
          <cell r="AC802" t="str">
            <v/>
          </cell>
          <cell r="AD802" t="str">
            <v/>
          </cell>
          <cell r="AE802" t="str">
            <v/>
          </cell>
          <cell r="AF802" t="str">
            <v/>
          </cell>
          <cell r="AG802" t="str">
            <v/>
          </cell>
          <cell r="AH802" t="str">
            <v/>
          </cell>
          <cell r="AI802" t="str">
            <v/>
          </cell>
          <cell r="AJ802" t="str">
            <v/>
          </cell>
          <cell r="AK802" t="str">
            <v/>
          </cell>
        </row>
        <row r="803"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  <cell r="T803" t="str">
            <v/>
          </cell>
          <cell r="U803" t="str">
            <v/>
          </cell>
          <cell r="V803" t="str">
            <v/>
          </cell>
          <cell r="W803" t="str">
            <v/>
          </cell>
          <cell r="X803" t="str">
            <v/>
          </cell>
          <cell r="Y803" t="str">
            <v/>
          </cell>
          <cell r="Z803" t="str">
            <v/>
          </cell>
          <cell r="AA803" t="str">
            <v/>
          </cell>
          <cell r="AB803" t="str">
            <v/>
          </cell>
          <cell r="AC803" t="str">
            <v/>
          </cell>
          <cell r="AD803" t="str">
            <v/>
          </cell>
          <cell r="AE803" t="str">
            <v/>
          </cell>
          <cell r="AF803" t="str">
            <v/>
          </cell>
          <cell r="AG803" t="str">
            <v/>
          </cell>
          <cell r="AH803" t="str">
            <v/>
          </cell>
          <cell r="AI803" t="str">
            <v/>
          </cell>
          <cell r="AJ803" t="str">
            <v/>
          </cell>
          <cell r="AK803" t="str">
            <v/>
          </cell>
        </row>
        <row r="804"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>
            <v>4</v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/>
          </cell>
          <cell r="W804" t="str">
            <v/>
          </cell>
          <cell r="X804" t="str">
            <v/>
          </cell>
          <cell r="Y804" t="str">
            <v/>
          </cell>
          <cell r="Z804" t="str">
            <v/>
          </cell>
          <cell r="AA804" t="str">
            <v/>
          </cell>
          <cell r="AB804" t="str">
            <v/>
          </cell>
          <cell r="AC804" t="str">
            <v/>
          </cell>
          <cell r="AD804" t="str">
            <v/>
          </cell>
          <cell r="AE804" t="str">
            <v/>
          </cell>
          <cell r="AF804" t="str">
            <v/>
          </cell>
          <cell r="AG804" t="str">
            <v/>
          </cell>
          <cell r="AH804" t="str">
            <v/>
          </cell>
          <cell r="AI804" t="str">
            <v/>
          </cell>
          <cell r="AJ804" t="str">
            <v/>
          </cell>
          <cell r="AK804" t="str">
            <v/>
          </cell>
        </row>
        <row r="805"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>
            <v>4</v>
          </cell>
          <cell r="Q805" t="str">
            <v/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/>
          </cell>
          <cell r="W805" t="str">
            <v/>
          </cell>
          <cell r="X805" t="str">
            <v/>
          </cell>
          <cell r="Y805" t="str">
            <v/>
          </cell>
          <cell r="Z805" t="str">
            <v/>
          </cell>
          <cell r="AA805" t="str">
            <v/>
          </cell>
          <cell r="AB805" t="str">
            <v/>
          </cell>
          <cell r="AC805" t="str">
            <v/>
          </cell>
          <cell r="AD805" t="str">
            <v/>
          </cell>
          <cell r="AE805" t="str">
            <v/>
          </cell>
          <cell r="AF805" t="str">
            <v/>
          </cell>
          <cell r="AG805" t="str">
            <v/>
          </cell>
          <cell r="AH805" t="str">
            <v/>
          </cell>
          <cell r="AI805" t="str">
            <v/>
          </cell>
          <cell r="AJ805" t="str">
            <v/>
          </cell>
          <cell r="AK805" t="str">
            <v/>
          </cell>
        </row>
        <row r="806"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  <cell r="T806" t="str">
            <v/>
          </cell>
          <cell r="U806" t="str">
            <v/>
          </cell>
          <cell r="V806" t="str">
            <v/>
          </cell>
          <cell r="W806" t="str">
            <v/>
          </cell>
          <cell r="X806" t="str">
            <v/>
          </cell>
          <cell r="Y806" t="str">
            <v/>
          </cell>
          <cell r="Z806" t="str">
            <v/>
          </cell>
          <cell r="AA806" t="str">
            <v/>
          </cell>
          <cell r="AB806" t="str">
            <v/>
          </cell>
          <cell r="AC806" t="str">
            <v/>
          </cell>
          <cell r="AD806" t="str">
            <v/>
          </cell>
          <cell r="AE806" t="str">
            <v/>
          </cell>
          <cell r="AF806" t="str">
            <v/>
          </cell>
          <cell r="AG806" t="str">
            <v/>
          </cell>
          <cell r="AH806" t="str">
            <v/>
          </cell>
          <cell r="AI806" t="str">
            <v/>
          </cell>
          <cell r="AJ806" t="str">
            <v/>
          </cell>
          <cell r="AK806" t="str">
            <v/>
          </cell>
        </row>
        <row r="807"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  <cell r="T807" t="str">
            <v/>
          </cell>
          <cell r="U807" t="str">
            <v/>
          </cell>
          <cell r="V807" t="str">
            <v/>
          </cell>
          <cell r="W807" t="str">
            <v/>
          </cell>
          <cell r="X807" t="str">
            <v/>
          </cell>
          <cell r="Y807" t="str">
            <v/>
          </cell>
          <cell r="Z807" t="str">
            <v/>
          </cell>
          <cell r="AA807" t="str">
            <v/>
          </cell>
          <cell r="AB807" t="str">
            <v/>
          </cell>
          <cell r="AC807" t="str">
            <v/>
          </cell>
          <cell r="AD807" t="str">
            <v/>
          </cell>
          <cell r="AE807" t="str">
            <v/>
          </cell>
          <cell r="AF807" t="str">
            <v/>
          </cell>
          <cell r="AG807" t="str">
            <v/>
          </cell>
          <cell r="AH807" t="str">
            <v/>
          </cell>
          <cell r="AI807" t="str">
            <v/>
          </cell>
          <cell r="AJ807" t="str">
            <v/>
          </cell>
          <cell r="AK807" t="str">
            <v/>
          </cell>
        </row>
        <row r="808">
          <cell r="A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  <cell r="T808" t="str">
            <v/>
          </cell>
          <cell r="U808" t="str">
            <v/>
          </cell>
          <cell r="V808" t="str">
            <v/>
          </cell>
          <cell r="W808" t="str">
            <v/>
          </cell>
          <cell r="X808" t="str">
            <v/>
          </cell>
          <cell r="Y808" t="str">
            <v/>
          </cell>
          <cell r="Z808" t="str">
            <v/>
          </cell>
          <cell r="AA808" t="str">
            <v/>
          </cell>
          <cell r="AB808" t="str">
            <v/>
          </cell>
          <cell r="AC808" t="str">
            <v/>
          </cell>
          <cell r="AD808" t="str">
            <v/>
          </cell>
          <cell r="AE808" t="str">
            <v/>
          </cell>
          <cell r="AF808" t="str">
            <v/>
          </cell>
          <cell r="AG808" t="str">
            <v/>
          </cell>
          <cell r="AH808" t="str">
            <v/>
          </cell>
          <cell r="AI808" t="str">
            <v/>
          </cell>
          <cell r="AJ808" t="str">
            <v/>
          </cell>
          <cell r="AK808" t="str">
            <v/>
          </cell>
        </row>
        <row r="809"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  <cell r="T809" t="str">
            <v/>
          </cell>
          <cell r="U809" t="str">
            <v/>
          </cell>
          <cell r="V809" t="str">
            <v/>
          </cell>
          <cell r="W809" t="str">
            <v/>
          </cell>
          <cell r="X809" t="str">
            <v/>
          </cell>
          <cell r="Y809" t="str">
            <v/>
          </cell>
          <cell r="Z809" t="str">
            <v/>
          </cell>
          <cell r="AA809" t="str">
            <v/>
          </cell>
          <cell r="AB809" t="str">
            <v/>
          </cell>
          <cell r="AC809" t="str">
            <v/>
          </cell>
          <cell r="AD809" t="str">
            <v/>
          </cell>
          <cell r="AE809" t="str">
            <v/>
          </cell>
          <cell r="AF809" t="str">
            <v/>
          </cell>
          <cell r="AG809" t="str">
            <v/>
          </cell>
          <cell r="AH809" t="str">
            <v/>
          </cell>
          <cell r="AI809" t="str">
            <v/>
          </cell>
          <cell r="AJ809" t="str">
            <v/>
          </cell>
          <cell r="AK809" t="str">
            <v/>
          </cell>
        </row>
        <row r="810"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  <cell r="T810" t="str">
            <v/>
          </cell>
          <cell r="U810" t="str">
            <v/>
          </cell>
          <cell r="V810" t="str">
            <v/>
          </cell>
          <cell r="W810" t="str">
            <v/>
          </cell>
          <cell r="X810" t="str">
            <v/>
          </cell>
          <cell r="Y810" t="str">
            <v/>
          </cell>
          <cell r="Z810" t="str">
            <v/>
          </cell>
          <cell r="AA810" t="str">
            <v/>
          </cell>
          <cell r="AB810" t="str">
            <v/>
          </cell>
          <cell r="AC810" t="str">
            <v/>
          </cell>
          <cell r="AD810" t="str">
            <v/>
          </cell>
          <cell r="AE810" t="str">
            <v/>
          </cell>
          <cell r="AF810" t="str">
            <v/>
          </cell>
          <cell r="AG810" t="str">
            <v/>
          </cell>
          <cell r="AH810" t="str">
            <v/>
          </cell>
          <cell r="AI810" t="str">
            <v/>
          </cell>
          <cell r="AJ810" t="str">
            <v/>
          </cell>
          <cell r="AK810" t="str">
            <v/>
          </cell>
        </row>
        <row r="811"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  <cell r="T811" t="str">
            <v/>
          </cell>
          <cell r="U811" t="str">
            <v/>
          </cell>
          <cell r="V811" t="str">
            <v/>
          </cell>
          <cell r="W811" t="str">
            <v/>
          </cell>
          <cell r="X811" t="str">
            <v/>
          </cell>
          <cell r="Y811" t="str">
            <v/>
          </cell>
          <cell r="Z811" t="str">
            <v/>
          </cell>
          <cell r="AA811" t="str">
            <v/>
          </cell>
          <cell r="AB811" t="str">
            <v/>
          </cell>
          <cell r="AC811" t="str">
            <v/>
          </cell>
          <cell r="AD811" t="str">
            <v/>
          </cell>
          <cell r="AE811" t="str">
            <v/>
          </cell>
          <cell r="AF811" t="str">
            <v/>
          </cell>
          <cell r="AG811" t="str">
            <v/>
          </cell>
          <cell r="AH811" t="str">
            <v/>
          </cell>
          <cell r="AI811" t="str">
            <v/>
          </cell>
          <cell r="AJ811" t="str">
            <v/>
          </cell>
          <cell r="AK811" t="str">
            <v/>
          </cell>
        </row>
        <row r="812"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  <cell r="T812" t="str">
            <v/>
          </cell>
          <cell r="U812" t="str">
            <v/>
          </cell>
          <cell r="V812" t="str">
            <v/>
          </cell>
          <cell r="W812" t="str">
            <v/>
          </cell>
          <cell r="X812" t="str">
            <v/>
          </cell>
          <cell r="Y812" t="str">
            <v/>
          </cell>
          <cell r="Z812" t="str">
            <v/>
          </cell>
          <cell r="AA812" t="str">
            <v/>
          </cell>
          <cell r="AB812" t="str">
            <v/>
          </cell>
          <cell r="AC812" t="str">
            <v/>
          </cell>
          <cell r="AD812" t="str">
            <v/>
          </cell>
          <cell r="AE812" t="str">
            <v/>
          </cell>
          <cell r="AF812" t="str">
            <v/>
          </cell>
          <cell r="AG812" t="str">
            <v/>
          </cell>
          <cell r="AH812" t="str">
            <v/>
          </cell>
          <cell r="AI812" t="str">
            <v/>
          </cell>
          <cell r="AJ812" t="str">
            <v/>
          </cell>
          <cell r="AK812" t="str">
            <v/>
          </cell>
        </row>
        <row r="813"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  <cell r="T813" t="str">
            <v/>
          </cell>
          <cell r="U813" t="str">
            <v/>
          </cell>
          <cell r="V813" t="str">
            <v/>
          </cell>
          <cell r="W813" t="str">
            <v/>
          </cell>
          <cell r="X813" t="str">
            <v/>
          </cell>
          <cell r="Y813" t="str">
            <v/>
          </cell>
          <cell r="Z813" t="str">
            <v/>
          </cell>
          <cell r="AA813" t="str">
            <v/>
          </cell>
          <cell r="AB813" t="str">
            <v/>
          </cell>
          <cell r="AC813" t="str">
            <v/>
          </cell>
          <cell r="AD813" t="str">
            <v/>
          </cell>
          <cell r="AE813" t="str">
            <v/>
          </cell>
          <cell r="AF813" t="str">
            <v/>
          </cell>
          <cell r="AG813" t="str">
            <v/>
          </cell>
          <cell r="AH813" t="str">
            <v/>
          </cell>
          <cell r="AI813" t="str">
            <v/>
          </cell>
          <cell r="AJ813" t="str">
            <v/>
          </cell>
          <cell r="AK813" t="str">
            <v/>
          </cell>
        </row>
        <row r="814">
          <cell r="A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  <cell r="T814" t="str">
            <v/>
          </cell>
          <cell r="U814" t="str">
            <v/>
          </cell>
          <cell r="V814" t="str">
            <v/>
          </cell>
          <cell r="W814" t="str">
            <v/>
          </cell>
          <cell r="X814" t="str">
            <v/>
          </cell>
          <cell r="Y814" t="str">
            <v/>
          </cell>
          <cell r="Z814" t="str">
            <v/>
          </cell>
          <cell r="AA814" t="str">
            <v/>
          </cell>
          <cell r="AB814" t="str">
            <v/>
          </cell>
          <cell r="AC814" t="str">
            <v/>
          </cell>
          <cell r="AD814" t="str">
            <v/>
          </cell>
          <cell r="AE814" t="str">
            <v/>
          </cell>
          <cell r="AF814" t="str">
            <v/>
          </cell>
          <cell r="AG814" t="str">
            <v/>
          </cell>
          <cell r="AH814" t="str">
            <v/>
          </cell>
          <cell r="AI814" t="str">
            <v/>
          </cell>
          <cell r="AJ814" t="str">
            <v/>
          </cell>
          <cell r="AK814" t="str">
            <v/>
          </cell>
        </row>
        <row r="815"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  <cell r="T815" t="str">
            <v/>
          </cell>
          <cell r="U815" t="str">
            <v/>
          </cell>
          <cell r="V815" t="str">
            <v/>
          </cell>
          <cell r="W815" t="str">
            <v/>
          </cell>
          <cell r="X815" t="str">
            <v/>
          </cell>
          <cell r="Y815" t="str">
            <v/>
          </cell>
          <cell r="Z815" t="str">
            <v/>
          </cell>
          <cell r="AA815" t="str">
            <v/>
          </cell>
          <cell r="AB815" t="str">
            <v/>
          </cell>
          <cell r="AC815" t="str">
            <v/>
          </cell>
          <cell r="AD815" t="str">
            <v/>
          </cell>
          <cell r="AE815" t="str">
            <v/>
          </cell>
          <cell r="AF815" t="str">
            <v/>
          </cell>
          <cell r="AG815" t="str">
            <v/>
          </cell>
          <cell r="AH815" t="str">
            <v/>
          </cell>
          <cell r="AI815" t="str">
            <v/>
          </cell>
          <cell r="AJ815" t="str">
            <v/>
          </cell>
          <cell r="AK815" t="str">
            <v/>
          </cell>
        </row>
        <row r="816"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  <cell r="T816" t="str">
            <v/>
          </cell>
          <cell r="U816" t="str">
            <v/>
          </cell>
          <cell r="V816" t="str">
            <v/>
          </cell>
          <cell r="W816" t="str">
            <v/>
          </cell>
          <cell r="X816" t="str">
            <v/>
          </cell>
          <cell r="Y816" t="str">
            <v/>
          </cell>
          <cell r="Z816" t="str">
            <v/>
          </cell>
          <cell r="AA816" t="str">
            <v/>
          </cell>
          <cell r="AB816" t="str">
            <v/>
          </cell>
          <cell r="AC816" t="str">
            <v/>
          </cell>
          <cell r="AD816" t="str">
            <v/>
          </cell>
          <cell r="AE816" t="str">
            <v/>
          </cell>
          <cell r="AF816" t="str">
            <v/>
          </cell>
          <cell r="AG816" t="str">
            <v/>
          </cell>
          <cell r="AH816" t="str">
            <v/>
          </cell>
          <cell r="AI816" t="str">
            <v/>
          </cell>
          <cell r="AJ816" t="str">
            <v/>
          </cell>
          <cell r="AK816" t="str">
            <v/>
          </cell>
        </row>
        <row r="817"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  <cell r="T817" t="str">
            <v/>
          </cell>
          <cell r="U817" t="str">
            <v/>
          </cell>
          <cell r="V817" t="str">
            <v/>
          </cell>
          <cell r="W817" t="str">
            <v/>
          </cell>
          <cell r="X817" t="str">
            <v/>
          </cell>
          <cell r="Y817" t="str">
            <v/>
          </cell>
          <cell r="Z817" t="str">
            <v/>
          </cell>
          <cell r="AA817" t="str">
            <v/>
          </cell>
          <cell r="AB817" t="str">
            <v/>
          </cell>
          <cell r="AC817" t="str">
            <v/>
          </cell>
          <cell r="AD817" t="str">
            <v/>
          </cell>
          <cell r="AE817" t="str">
            <v/>
          </cell>
          <cell r="AF817" t="str">
            <v/>
          </cell>
          <cell r="AG817" t="str">
            <v/>
          </cell>
          <cell r="AH817" t="str">
            <v/>
          </cell>
          <cell r="AI817" t="str">
            <v/>
          </cell>
          <cell r="AJ817" t="str">
            <v/>
          </cell>
          <cell r="AK817" t="str">
            <v/>
          </cell>
        </row>
        <row r="818"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T818" t="str">
            <v/>
          </cell>
          <cell r="U818" t="str">
            <v/>
          </cell>
          <cell r="V818" t="str">
            <v/>
          </cell>
          <cell r="W818" t="str">
            <v/>
          </cell>
          <cell r="X818" t="str">
            <v/>
          </cell>
          <cell r="Y818" t="str">
            <v/>
          </cell>
          <cell r="Z818" t="str">
            <v/>
          </cell>
          <cell r="AA818" t="str">
            <v/>
          </cell>
          <cell r="AB818" t="str">
            <v/>
          </cell>
          <cell r="AC818" t="str">
            <v/>
          </cell>
          <cell r="AD818" t="str">
            <v/>
          </cell>
          <cell r="AE818" t="str">
            <v/>
          </cell>
          <cell r="AF818" t="str">
            <v/>
          </cell>
          <cell r="AG818" t="str">
            <v/>
          </cell>
          <cell r="AH818" t="str">
            <v/>
          </cell>
          <cell r="AI818" t="str">
            <v/>
          </cell>
          <cell r="AJ818" t="str">
            <v/>
          </cell>
          <cell r="AK818" t="str">
            <v/>
          </cell>
        </row>
        <row r="819"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  <cell r="T819" t="str">
            <v/>
          </cell>
          <cell r="U819" t="str">
            <v/>
          </cell>
          <cell r="V819" t="str">
            <v/>
          </cell>
          <cell r="W819" t="str">
            <v/>
          </cell>
          <cell r="X819" t="str">
            <v/>
          </cell>
          <cell r="Y819" t="str">
            <v/>
          </cell>
          <cell r="Z819" t="str">
            <v/>
          </cell>
          <cell r="AA819" t="str">
            <v/>
          </cell>
          <cell r="AB819" t="str">
            <v/>
          </cell>
          <cell r="AC819" t="str">
            <v/>
          </cell>
          <cell r="AD819" t="str">
            <v/>
          </cell>
          <cell r="AE819" t="str">
            <v/>
          </cell>
          <cell r="AF819" t="str">
            <v/>
          </cell>
          <cell r="AG819" t="str">
            <v/>
          </cell>
          <cell r="AH819" t="str">
            <v/>
          </cell>
          <cell r="AI819" t="str">
            <v/>
          </cell>
          <cell r="AJ819" t="str">
            <v/>
          </cell>
          <cell r="AK819" t="str">
            <v/>
          </cell>
        </row>
        <row r="821">
          <cell r="A821" t="str">
            <v>工番</v>
          </cell>
          <cell r="G821">
            <v>46194</v>
          </cell>
          <cell r="H821">
            <v>46195</v>
          </cell>
          <cell r="I821">
            <v>46196</v>
          </cell>
          <cell r="J821">
            <v>46197</v>
          </cell>
          <cell r="K821">
            <v>46198</v>
          </cell>
          <cell r="L821">
            <v>46199</v>
          </cell>
          <cell r="M821">
            <v>46200</v>
          </cell>
          <cell r="N821">
            <v>46201</v>
          </cell>
          <cell r="O821">
            <v>46202</v>
          </cell>
          <cell r="P821">
            <v>46203</v>
          </cell>
          <cell r="Q821">
            <v>46204</v>
          </cell>
          <cell r="R821">
            <v>46205</v>
          </cell>
          <cell r="S821">
            <v>46206</v>
          </cell>
          <cell r="T821">
            <v>46207</v>
          </cell>
          <cell r="U821">
            <v>46208</v>
          </cell>
          <cell r="V821">
            <v>46209</v>
          </cell>
          <cell r="W821">
            <v>46210</v>
          </cell>
          <cell r="X821">
            <v>46211</v>
          </cell>
          <cell r="Y821">
            <v>46212</v>
          </cell>
          <cell r="Z821">
            <v>46213</v>
          </cell>
          <cell r="AA821">
            <v>46214</v>
          </cell>
          <cell r="AB821">
            <v>46215</v>
          </cell>
          <cell r="AC821">
            <v>46216</v>
          </cell>
          <cell r="AD821">
            <v>46217</v>
          </cell>
          <cell r="AE821">
            <v>46218</v>
          </cell>
          <cell r="AF821">
            <v>46219</v>
          </cell>
          <cell r="AG821">
            <v>46220</v>
          </cell>
          <cell r="AH821">
            <v>46221</v>
          </cell>
          <cell r="AI821">
            <v>46222</v>
          </cell>
          <cell r="AJ821">
            <v>46223</v>
          </cell>
          <cell r="AK821">
            <v>46224</v>
          </cell>
        </row>
        <row r="823">
          <cell r="A823" t="str">
            <v>25X022</v>
          </cell>
          <cell r="G823" t="str">
            <v/>
          </cell>
          <cell r="H823">
            <v>4</v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  <cell r="T823" t="str">
            <v/>
          </cell>
          <cell r="U823" t="str">
            <v/>
          </cell>
          <cell r="V823" t="str">
            <v/>
          </cell>
          <cell r="W823" t="str">
            <v/>
          </cell>
          <cell r="X823" t="str">
            <v/>
          </cell>
          <cell r="Y823" t="str">
            <v/>
          </cell>
          <cell r="Z823" t="str">
            <v/>
          </cell>
          <cell r="AA823" t="str">
            <v/>
          </cell>
          <cell r="AB823" t="str">
            <v/>
          </cell>
          <cell r="AC823" t="str">
            <v/>
          </cell>
          <cell r="AD823" t="str">
            <v/>
          </cell>
          <cell r="AE823" t="str">
            <v/>
          </cell>
          <cell r="AF823" t="str">
            <v/>
          </cell>
          <cell r="AG823" t="str">
            <v/>
          </cell>
          <cell r="AH823" t="str">
            <v/>
          </cell>
          <cell r="AI823" t="str">
            <v/>
          </cell>
          <cell r="AJ823" t="str">
            <v/>
          </cell>
          <cell r="AK823" t="str">
            <v/>
          </cell>
        </row>
        <row r="824"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  <cell r="T824" t="str">
            <v/>
          </cell>
          <cell r="U824" t="str">
            <v/>
          </cell>
          <cell r="V824" t="str">
            <v/>
          </cell>
          <cell r="W824" t="str">
            <v/>
          </cell>
          <cell r="X824" t="str">
            <v/>
          </cell>
          <cell r="Y824" t="str">
            <v/>
          </cell>
          <cell r="Z824" t="str">
            <v/>
          </cell>
          <cell r="AA824" t="str">
            <v/>
          </cell>
          <cell r="AB824" t="str">
            <v/>
          </cell>
          <cell r="AC824" t="str">
            <v/>
          </cell>
          <cell r="AD824" t="str">
            <v/>
          </cell>
          <cell r="AE824" t="str">
            <v/>
          </cell>
          <cell r="AF824" t="str">
            <v/>
          </cell>
          <cell r="AG824" t="str">
            <v/>
          </cell>
          <cell r="AH824" t="str">
            <v/>
          </cell>
          <cell r="AI824" t="str">
            <v/>
          </cell>
          <cell r="AJ824" t="str">
            <v/>
          </cell>
          <cell r="AK824" t="str">
            <v/>
          </cell>
        </row>
        <row r="825"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 t="str">
            <v/>
          </cell>
          <cell r="W825" t="str">
            <v/>
          </cell>
          <cell r="X825" t="str">
            <v/>
          </cell>
          <cell r="Y825" t="str">
            <v/>
          </cell>
          <cell r="Z825" t="str">
            <v/>
          </cell>
          <cell r="AA825" t="str">
            <v/>
          </cell>
          <cell r="AB825" t="str">
            <v/>
          </cell>
          <cell r="AC825" t="str">
            <v/>
          </cell>
          <cell r="AD825" t="str">
            <v/>
          </cell>
          <cell r="AE825" t="str">
            <v/>
          </cell>
          <cell r="AF825" t="str">
            <v/>
          </cell>
          <cell r="AG825" t="str">
            <v/>
          </cell>
          <cell r="AH825" t="str">
            <v/>
          </cell>
          <cell r="AI825" t="str">
            <v/>
          </cell>
          <cell r="AJ825" t="str">
            <v/>
          </cell>
          <cell r="AK825" t="str">
            <v/>
          </cell>
        </row>
        <row r="826"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  <cell r="T826" t="str">
            <v/>
          </cell>
          <cell r="U826" t="str">
            <v/>
          </cell>
          <cell r="V826" t="str">
            <v/>
          </cell>
          <cell r="W826" t="str">
            <v/>
          </cell>
          <cell r="X826" t="str">
            <v/>
          </cell>
          <cell r="Y826" t="str">
            <v/>
          </cell>
          <cell r="Z826" t="str">
            <v/>
          </cell>
          <cell r="AA826" t="str">
            <v/>
          </cell>
          <cell r="AB826" t="str">
            <v/>
          </cell>
          <cell r="AC826" t="str">
            <v/>
          </cell>
          <cell r="AD826" t="str">
            <v/>
          </cell>
          <cell r="AE826" t="str">
            <v/>
          </cell>
          <cell r="AF826" t="str">
            <v/>
          </cell>
          <cell r="AG826" t="str">
            <v/>
          </cell>
          <cell r="AH826" t="str">
            <v/>
          </cell>
          <cell r="AI826" t="str">
            <v/>
          </cell>
          <cell r="AJ826" t="str">
            <v/>
          </cell>
          <cell r="AK826" t="str">
            <v/>
          </cell>
        </row>
        <row r="827"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  <cell r="T827" t="str">
            <v/>
          </cell>
          <cell r="U827" t="str">
            <v/>
          </cell>
          <cell r="V827" t="str">
            <v/>
          </cell>
          <cell r="W827" t="str">
            <v/>
          </cell>
          <cell r="X827" t="str">
            <v/>
          </cell>
          <cell r="Y827" t="str">
            <v/>
          </cell>
          <cell r="Z827" t="str">
            <v/>
          </cell>
          <cell r="AA827" t="str">
            <v/>
          </cell>
          <cell r="AB827" t="str">
            <v/>
          </cell>
          <cell r="AC827" t="str">
            <v/>
          </cell>
          <cell r="AD827" t="str">
            <v/>
          </cell>
          <cell r="AE827" t="str">
            <v/>
          </cell>
          <cell r="AF827" t="str">
            <v/>
          </cell>
          <cell r="AG827" t="str">
            <v/>
          </cell>
          <cell r="AH827" t="str">
            <v/>
          </cell>
          <cell r="AI827" t="str">
            <v/>
          </cell>
          <cell r="AJ827" t="str">
            <v/>
          </cell>
          <cell r="AK827" t="str">
            <v/>
          </cell>
        </row>
        <row r="828"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  <cell r="T828" t="str">
            <v/>
          </cell>
          <cell r="U828" t="str">
            <v/>
          </cell>
          <cell r="V828" t="str">
            <v/>
          </cell>
          <cell r="W828" t="str">
            <v/>
          </cell>
          <cell r="X828" t="str">
            <v/>
          </cell>
          <cell r="Y828" t="str">
            <v/>
          </cell>
          <cell r="Z828" t="str">
            <v/>
          </cell>
          <cell r="AA828" t="str">
            <v/>
          </cell>
          <cell r="AB828" t="str">
            <v/>
          </cell>
          <cell r="AC828" t="str">
            <v/>
          </cell>
          <cell r="AD828" t="str">
            <v/>
          </cell>
          <cell r="AE828" t="str">
            <v/>
          </cell>
          <cell r="AF828" t="str">
            <v/>
          </cell>
          <cell r="AG828" t="str">
            <v/>
          </cell>
          <cell r="AH828" t="str">
            <v/>
          </cell>
          <cell r="AI828" t="str">
            <v/>
          </cell>
          <cell r="AJ828" t="str">
            <v/>
          </cell>
          <cell r="AK828" t="str">
            <v/>
          </cell>
        </row>
        <row r="829">
          <cell r="A829">
            <v>265017</v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>
            <v>2</v>
          </cell>
          <cell r="M829" t="str">
            <v/>
          </cell>
          <cell r="N829" t="str">
            <v/>
          </cell>
          <cell r="O829">
            <v>4</v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  <cell r="T829" t="str">
            <v/>
          </cell>
          <cell r="U829" t="str">
            <v/>
          </cell>
          <cell r="V829" t="str">
            <v/>
          </cell>
          <cell r="W829" t="str">
            <v/>
          </cell>
          <cell r="X829" t="str">
            <v/>
          </cell>
          <cell r="Y829" t="str">
            <v/>
          </cell>
          <cell r="Z829" t="str">
            <v/>
          </cell>
          <cell r="AA829" t="str">
            <v/>
          </cell>
          <cell r="AB829" t="str">
            <v/>
          </cell>
          <cell r="AC829" t="str">
            <v/>
          </cell>
          <cell r="AD829" t="str">
            <v/>
          </cell>
          <cell r="AE829" t="str">
            <v/>
          </cell>
          <cell r="AF829" t="str">
            <v/>
          </cell>
          <cell r="AG829" t="str">
            <v/>
          </cell>
          <cell r="AH829" t="str">
            <v/>
          </cell>
          <cell r="AI829" t="str">
            <v/>
          </cell>
          <cell r="AJ829" t="str">
            <v/>
          </cell>
          <cell r="AK829" t="str">
            <v/>
          </cell>
        </row>
        <row r="830"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  <cell r="T830" t="str">
            <v/>
          </cell>
          <cell r="U830" t="str">
            <v/>
          </cell>
          <cell r="V830" t="str">
            <v/>
          </cell>
          <cell r="W830" t="str">
            <v/>
          </cell>
          <cell r="X830" t="str">
            <v/>
          </cell>
          <cell r="Y830" t="str">
            <v/>
          </cell>
          <cell r="Z830" t="str">
            <v/>
          </cell>
          <cell r="AA830" t="str">
            <v/>
          </cell>
          <cell r="AB830" t="str">
            <v/>
          </cell>
          <cell r="AC830" t="str">
            <v/>
          </cell>
          <cell r="AD830" t="str">
            <v/>
          </cell>
          <cell r="AE830" t="str">
            <v/>
          </cell>
          <cell r="AF830" t="str">
            <v/>
          </cell>
          <cell r="AG830" t="str">
            <v/>
          </cell>
          <cell r="AH830" t="str">
            <v/>
          </cell>
          <cell r="AI830" t="str">
            <v/>
          </cell>
          <cell r="AJ830" t="str">
            <v/>
          </cell>
          <cell r="AK830" t="str">
            <v/>
          </cell>
        </row>
        <row r="831"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 t="str">
            <v/>
          </cell>
          <cell r="W831" t="str">
            <v/>
          </cell>
          <cell r="X831" t="str">
            <v/>
          </cell>
          <cell r="Y831" t="str">
            <v/>
          </cell>
          <cell r="Z831" t="str">
            <v/>
          </cell>
          <cell r="AA831" t="str">
            <v/>
          </cell>
          <cell r="AB831" t="str">
            <v/>
          </cell>
          <cell r="AC831" t="str">
            <v/>
          </cell>
          <cell r="AD831" t="str">
            <v/>
          </cell>
          <cell r="AE831" t="str">
            <v/>
          </cell>
          <cell r="AF831" t="str">
            <v/>
          </cell>
          <cell r="AG831" t="str">
            <v/>
          </cell>
          <cell r="AH831" t="str">
            <v/>
          </cell>
          <cell r="AI831" t="str">
            <v/>
          </cell>
          <cell r="AJ831" t="str">
            <v/>
          </cell>
          <cell r="AK831" t="str">
            <v/>
          </cell>
        </row>
        <row r="832"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  <cell r="T832" t="str">
            <v/>
          </cell>
          <cell r="U832" t="str">
            <v/>
          </cell>
          <cell r="V832" t="str">
            <v/>
          </cell>
          <cell r="W832" t="str">
            <v/>
          </cell>
          <cell r="X832" t="str">
            <v/>
          </cell>
          <cell r="Y832" t="str">
            <v/>
          </cell>
          <cell r="Z832" t="str">
            <v/>
          </cell>
          <cell r="AA832" t="str">
            <v/>
          </cell>
          <cell r="AB832" t="str">
            <v/>
          </cell>
          <cell r="AC832" t="str">
            <v/>
          </cell>
          <cell r="AD832" t="str">
            <v/>
          </cell>
          <cell r="AE832" t="str">
            <v/>
          </cell>
          <cell r="AF832" t="str">
            <v/>
          </cell>
          <cell r="AG832" t="str">
            <v/>
          </cell>
          <cell r="AH832" t="str">
            <v/>
          </cell>
          <cell r="AI832" t="str">
            <v/>
          </cell>
          <cell r="AJ832" t="str">
            <v/>
          </cell>
          <cell r="AK832" t="str">
            <v/>
          </cell>
        </row>
        <row r="833"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  <cell r="T833" t="str">
            <v/>
          </cell>
          <cell r="U833" t="str">
            <v/>
          </cell>
          <cell r="V833" t="str">
            <v/>
          </cell>
          <cell r="W833" t="str">
            <v/>
          </cell>
          <cell r="X833" t="str">
            <v/>
          </cell>
          <cell r="Y833" t="str">
            <v/>
          </cell>
          <cell r="Z833" t="str">
            <v/>
          </cell>
          <cell r="AA833" t="str">
            <v/>
          </cell>
          <cell r="AB833" t="str">
            <v/>
          </cell>
          <cell r="AC833" t="str">
            <v/>
          </cell>
          <cell r="AD833" t="str">
            <v/>
          </cell>
          <cell r="AE833" t="str">
            <v/>
          </cell>
          <cell r="AF833" t="str">
            <v/>
          </cell>
          <cell r="AG833" t="str">
            <v/>
          </cell>
          <cell r="AH833" t="str">
            <v/>
          </cell>
          <cell r="AI833" t="str">
            <v/>
          </cell>
          <cell r="AJ833" t="str">
            <v/>
          </cell>
          <cell r="AK833" t="str">
            <v/>
          </cell>
        </row>
        <row r="834"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  <cell r="T834" t="str">
            <v/>
          </cell>
          <cell r="U834" t="str">
            <v/>
          </cell>
          <cell r="V834" t="str">
            <v/>
          </cell>
          <cell r="W834" t="str">
            <v/>
          </cell>
          <cell r="X834" t="str">
            <v/>
          </cell>
          <cell r="Y834" t="str">
            <v/>
          </cell>
          <cell r="Z834" t="str">
            <v/>
          </cell>
          <cell r="AA834" t="str">
            <v/>
          </cell>
          <cell r="AB834" t="str">
            <v/>
          </cell>
          <cell r="AC834" t="str">
            <v/>
          </cell>
          <cell r="AD834" t="str">
            <v/>
          </cell>
          <cell r="AE834" t="str">
            <v/>
          </cell>
          <cell r="AF834" t="str">
            <v/>
          </cell>
          <cell r="AG834" t="str">
            <v/>
          </cell>
          <cell r="AH834" t="str">
            <v/>
          </cell>
          <cell r="AI834" t="str">
            <v/>
          </cell>
          <cell r="AJ834" t="str">
            <v/>
          </cell>
          <cell r="AK834" t="str">
            <v/>
          </cell>
        </row>
        <row r="835">
          <cell r="A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  <cell r="T835" t="str">
            <v/>
          </cell>
          <cell r="U835" t="str">
            <v/>
          </cell>
          <cell r="V835" t="str">
            <v/>
          </cell>
          <cell r="W835" t="str">
            <v/>
          </cell>
          <cell r="X835" t="str">
            <v/>
          </cell>
          <cell r="Y835" t="str">
            <v/>
          </cell>
          <cell r="Z835" t="str">
            <v/>
          </cell>
          <cell r="AA835" t="str">
            <v/>
          </cell>
          <cell r="AB835" t="str">
            <v/>
          </cell>
          <cell r="AC835" t="str">
            <v/>
          </cell>
          <cell r="AD835" t="str">
            <v/>
          </cell>
          <cell r="AE835" t="str">
            <v/>
          </cell>
          <cell r="AF835" t="str">
            <v/>
          </cell>
          <cell r="AG835" t="str">
            <v/>
          </cell>
          <cell r="AH835" t="str">
            <v/>
          </cell>
          <cell r="AI835" t="str">
            <v/>
          </cell>
          <cell r="AJ835" t="str">
            <v/>
          </cell>
          <cell r="AK835" t="str">
            <v/>
          </cell>
        </row>
        <row r="836"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  <cell r="T836" t="str">
            <v/>
          </cell>
          <cell r="U836" t="str">
            <v/>
          </cell>
          <cell r="V836" t="str">
            <v/>
          </cell>
          <cell r="W836" t="str">
            <v/>
          </cell>
          <cell r="X836" t="str">
            <v/>
          </cell>
          <cell r="Y836" t="str">
            <v/>
          </cell>
          <cell r="Z836" t="str">
            <v/>
          </cell>
          <cell r="AA836" t="str">
            <v/>
          </cell>
          <cell r="AB836" t="str">
            <v/>
          </cell>
          <cell r="AC836" t="str">
            <v/>
          </cell>
          <cell r="AD836" t="str">
            <v/>
          </cell>
          <cell r="AE836" t="str">
            <v/>
          </cell>
          <cell r="AF836" t="str">
            <v/>
          </cell>
          <cell r="AG836" t="str">
            <v/>
          </cell>
          <cell r="AH836" t="str">
            <v/>
          </cell>
          <cell r="AI836" t="str">
            <v/>
          </cell>
          <cell r="AJ836" t="str">
            <v/>
          </cell>
          <cell r="AK836" t="str">
            <v/>
          </cell>
        </row>
        <row r="837"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  <cell r="T837" t="str">
            <v/>
          </cell>
          <cell r="U837" t="str">
            <v/>
          </cell>
          <cell r="V837" t="str">
            <v/>
          </cell>
          <cell r="W837" t="str">
            <v/>
          </cell>
          <cell r="X837" t="str">
            <v/>
          </cell>
          <cell r="Y837" t="str">
            <v/>
          </cell>
          <cell r="Z837" t="str">
            <v/>
          </cell>
          <cell r="AA837" t="str">
            <v/>
          </cell>
          <cell r="AB837" t="str">
            <v/>
          </cell>
          <cell r="AC837" t="str">
            <v/>
          </cell>
          <cell r="AD837" t="str">
            <v/>
          </cell>
          <cell r="AE837" t="str">
            <v/>
          </cell>
          <cell r="AF837" t="str">
            <v/>
          </cell>
          <cell r="AG837" t="str">
            <v/>
          </cell>
          <cell r="AH837" t="str">
            <v/>
          </cell>
          <cell r="AI837" t="str">
            <v/>
          </cell>
          <cell r="AJ837" t="str">
            <v/>
          </cell>
          <cell r="AK837" t="str">
            <v/>
          </cell>
        </row>
        <row r="838"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  <cell r="T838" t="str">
            <v/>
          </cell>
          <cell r="U838" t="str">
            <v/>
          </cell>
          <cell r="V838" t="str">
            <v/>
          </cell>
          <cell r="W838" t="str">
            <v/>
          </cell>
          <cell r="X838" t="str">
            <v/>
          </cell>
          <cell r="Y838" t="str">
            <v/>
          </cell>
          <cell r="Z838" t="str">
            <v/>
          </cell>
          <cell r="AA838" t="str">
            <v/>
          </cell>
          <cell r="AB838" t="str">
            <v/>
          </cell>
          <cell r="AC838" t="str">
            <v/>
          </cell>
          <cell r="AD838" t="str">
            <v/>
          </cell>
          <cell r="AE838" t="str">
            <v/>
          </cell>
          <cell r="AF838" t="str">
            <v/>
          </cell>
          <cell r="AG838" t="str">
            <v/>
          </cell>
          <cell r="AH838" t="str">
            <v/>
          </cell>
          <cell r="AI838" t="str">
            <v/>
          </cell>
          <cell r="AJ838" t="str">
            <v/>
          </cell>
          <cell r="AK838" t="str">
            <v/>
          </cell>
        </row>
        <row r="839"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 t="str">
            <v/>
          </cell>
          <cell r="W839" t="str">
            <v/>
          </cell>
          <cell r="X839" t="str">
            <v/>
          </cell>
          <cell r="Y839" t="str">
            <v/>
          </cell>
          <cell r="Z839" t="str">
            <v/>
          </cell>
          <cell r="AA839" t="str">
            <v/>
          </cell>
          <cell r="AB839" t="str">
            <v/>
          </cell>
          <cell r="AC839" t="str">
            <v/>
          </cell>
          <cell r="AD839" t="str">
            <v/>
          </cell>
          <cell r="AE839" t="str">
            <v/>
          </cell>
          <cell r="AF839" t="str">
            <v/>
          </cell>
          <cell r="AG839" t="str">
            <v/>
          </cell>
          <cell r="AH839" t="str">
            <v/>
          </cell>
          <cell r="AI839" t="str">
            <v/>
          </cell>
          <cell r="AJ839" t="str">
            <v/>
          </cell>
          <cell r="AK839" t="str">
            <v/>
          </cell>
        </row>
        <row r="840"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 t="str">
            <v/>
          </cell>
          <cell r="W840" t="str">
            <v/>
          </cell>
          <cell r="X840" t="str">
            <v/>
          </cell>
          <cell r="Y840" t="str">
            <v/>
          </cell>
          <cell r="Z840" t="str">
            <v/>
          </cell>
          <cell r="AA840" t="str">
            <v/>
          </cell>
          <cell r="AB840" t="str">
            <v/>
          </cell>
          <cell r="AC840" t="str">
            <v/>
          </cell>
          <cell r="AD840" t="str">
            <v/>
          </cell>
          <cell r="AE840" t="str">
            <v/>
          </cell>
          <cell r="AF840" t="str">
            <v/>
          </cell>
          <cell r="AG840" t="str">
            <v/>
          </cell>
          <cell r="AH840" t="str">
            <v/>
          </cell>
          <cell r="AI840" t="str">
            <v/>
          </cell>
          <cell r="AJ840" t="str">
            <v/>
          </cell>
          <cell r="AK840" t="str">
            <v/>
          </cell>
        </row>
        <row r="841">
          <cell r="A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  <cell r="T841" t="str">
            <v/>
          </cell>
          <cell r="U841" t="str">
            <v/>
          </cell>
          <cell r="V841" t="str">
            <v/>
          </cell>
          <cell r="W841" t="str">
            <v/>
          </cell>
          <cell r="X841" t="str">
            <v/>
          </cell>
          <cell r="Y841" t="str">
            <v/>
          </cell>
          <cell r="Z841" t="str">
            <v/>
          </cell>
          <cell r="AA841" t="str">
            <v/>
          </cell>
          <cell r="AB841" t="str">
            <v/>
          </cell>
          <cell r="AC841" t="str">
            <v/>
          </cell>
          <cell r="AD841" t="str">
            <v/>
          </cell>
          <cell r="AE841" t="str">
            <v/>
          </cell>
          <cell r="AF841" t="str">
            <v/>
          </cell>
          <cell r="AG841" t="str">
            <v/>
          </cell>
          <cell r="AH841" t="str">
            <v/>
          </cell>
          <cell r="AI841" t="str">
            <v/>
          </cell>
          <cell r="AJ841" t="str">
            <v/>
          </cell>
          <cell r="AK841" t="str">
            <v/>
          </cell>
        </row>
        <row r="842"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  <cell r="T842" t="str">
            <v/>
          </cell>
          <cell r="U842" t="str">
            <v/>
          </cell>
          <cell r="V842" t="str">
            <v/>
          </cell>
          <cell r="W842" t="str">
            <v/>
          </cell>
          <cell r="X842" t="str">
            <v/>
          </cell>
          <cell r="Y842" t="str">
            <v/>
          </cell>
          <cell r="Z842" t="str">
            <v/>
          </cell>
          <cell r="AA842" t="str">
            <v/>
          </cell>
          <cell r="AB842" t="str">
            <v/>
          </cell>
          <cell r="AC842" t="str">
            <v/>
          </cell>
          <cell r="AD842" t="str">
            <v/>
          </cell>
          <cell r="AE842" t="str">
            <v/>
          </cell>
          <cell r="AF842" t="str">
            <v/>
          </cell>
          <cell r="AG842" t="str">
            <v/>
          </cell>
          <cell r="AH842" t="str">
            <v/>
          </cell>
          <cell r="AI842" t="str">
            <v/>
          </cell>
          <cell r="AJ842" t="str">
            <v/>
          </cell>
          <cell r="AK842" t="str">
            <v/>
          </cell>
        </row>
        <row r="843"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  <cell r="T843" t="str">
            <v/>
          </cell>
          <cell r="U843" t="str">
            <v/>
          </cell>
          <cell r="V843" t="str">
            <v/>
          </cell>
          <cell r="W843" t="str">
            <v/>
          </cell>
          <cell r="X843" t="str">
            <v/>
          </cell>
          <cell r="Y843" t="str">
            <v/>
          </cell>
          <cell r="Z843" t="str">
            <v/>
          </cell>
          <cell r="AA843" t="str">
            <v/>
          </cell>
          <cell r="AB843" t="str">
            <v/>
          </cell>
          <cell r="AC843" t="str">
            <v/>
          </cell>
          <cell r="AD843" t="str">
            <v/>
          </cell>
          <cell r="AE843" t="str">
            <v/>
          </cell>
          <cell r="AF843" t="str">
            <v/>
          </cell>
          <cell r="AG843" t="str">
            <v/>
          </cell>
          <cell r="AH843" t="str">
            <v/>
          </cell>
          <cell r="AI843" t="str">
            <v/>
          </cell>
          <cell r="AJ843" t="str">
            <v/>
          </cell>
          <cell r="AK843" t="str">
            <v/>
          </cell>
        </row>
        <row r="844"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  <cell r="T844" t="str">
            <v/>
          </cell>
          <cell r="U844" t="str">
            <v/>
          </cell>
          <cell r="V844" t="str">
            <v/>
          </cell>
          <cell r="W844" t="str">
            <v/>
          </cell>
          <cell r="X844" t="str">
            <v/>
          </cell>
          <cell r="Y844" t="str">
            <v/>
          </cell>
          <cell r="Z844" t="str">
            <v/>
          </cell>
          <cell r="AA844" t="str">
            <v/>
          </cell>
          <cell r="AB844" t="str">
            <v/>
          </cell>
          <cell r="AC844" t="str">
            <v/>
          </cell>
          <cell r="AD844" t="str">
            <v/>
          </cell>
          <cell r="AE844" t="str">
            <v/>
          </cell>
          <cell r="AF844" t="str">
            <v/>
          </cell>
          <cell r="AG844" t="str">
            <v/>
          </cell>
          <cell r="AH844" t="str">
            <v/>
          </cell>
          <cell r="AI844" t="str">
            <v/>
          </cell>
          <cell r="AJ844" t="str">
            <v/>
          </cell>
          <cell r="AK844" t="str">
            <v/>
          </cell>
        </row>
        <row r="845"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  <cell r="T845" t="str">
            <v/>
          </cell>
          <cell r="U845" t="str">
            <v/>
          </cell>
          <cell r="V845" t="str">
            <v/>
          </cell>
          <cell r="W845" t="str">
            <v/>
          </cell>
          <cell r="X845" t="str">
            <v/>
          </cell>
          <cell r="Y845" t="str">
            <v/>
          </cell>
          <cell r="Z845" t="str">
            <v/>
          </cell>
          <cell r="AA845" t="str">
            <v/>
          </cell>
          <cell r="AB845" t="str">
            <v/>
          </cell>
          <cell r="AC845" t="str">
            <v/>
          </cell>
          <cell r="AD845" t="str">
            <v/>
          </cell>
          <cell r="AE845" t="str">
            <v/>
          </cell>
          <cell r="AF845" t="str">
            <v/>
          </cell>
          <cell r="AG845" t="str">
            <v/>
          </cell>
          <cell r="AH845" t="str">
            <v/>
          </cell>
          <cell r="AI845" t="str">
            <v/>
          </cell>
          <cell r="AJ845" t="str">
            <v/>
          </cell>
          <cell r="AK845" t="str">
            <v/>
          </cell>
        </row>
        <row r="846"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  <cell r="T846" t="str">
            <v/>
          </cell>
          <cell r="U846" t="str">
            <v/>
          </cell>
          <cell r="V846" t="str">
            <v/>
          </cell>
          <cell r="W846" t="str">
            <v/>
          </cell>
          <cell r="X846" t="str">
            <v/>
          </cell>
          <cell r="Y846" t="str">
            <v/>
          </cell>
          <cell r="Z846" t="str">
            <v/>
          </cell>
          <cell r="AA846" t="str">
            <v/>
          </cell>
          <cell r="AB846" t="str">
            <v/>
          </cell>
          <cell r="AC846" t="str">
            <v/>
          </cell>
          <cell r="AD846" t="str">
            <v/>
          </cell>
          <cell r="AE846" t="str">
            <v/>
          </cell>
          <cell r="AF846" t="str">
            <v/>
          </cell>
          <cell r="AG846" t="str">
            <v/>
          </cell>
          <cell r="AH846" t="str">
            <v/>
          </cell>
          <cell r="AI846" t="str">
            <v/>
          </cell>
          <cell r="AJ846" t="str">
            <v/>
          </cell>
          <cell r="AK846" t="str">
            <v/>
          </cell>
        </row>
        <row r="847">
          <cell r="A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  <cell r="T847" t="str">
            <v/>
          </cell>
          <cell r="U847" t="str">
            <v/>
          </cell>
          <cell r="V847" t="str">
            <v/>
          </cell>
          <cell r="W847" t="str">
            <v/>
          </cell>
          <cell r="X847" t="str">
            <v/>
          </cell>
          <cell r="Y847" t="str">
            <v/>
          </cell>
          <cell r="Z847" t="str">
            <v/>
          </cell>
          <cell r="AA847" t="str">
            <v/>
          </cell>
          <cell r="AB847" t="str">
            <v/>
          </cell>
          <cell r="AC847" t="str">
            <v/>
          </cell>
          <cell r="AD847" t="str">
            <v/>
          </cell>
          <cell r="AE847" t="str">
            <v/>
          </cell>
          <cell r="AF847" t="str">
            <v/>
          </cell>
          <cell r="AG847" t="str">
            <v/>
          </cell>
          <cell r="AH847" t="str">
            <v/>
          </cell>
          <cell r="AI847" t="str">
            <v/>
          </cell>
          <cell r="AJ847" t="str">
            <v/>
          </cell>
          <cell r="AK847" t="str">
            <v/>
          </cell>
        </row>
        <row r="848"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  <cell r="T848" t="str">
            <v/>
          </cell>
          <cell r="U848" t="str">
            <v/>
          </cell>
          <cell r="V848" t="str">
            <v/>
          </cell>
          <cell r="W848" t="str">
            <v/>
          </cell>
          <cell r="X848" t="str">
            <v/>
          </cell>
          <cell r="Y848" t="str">
            <v/>
          </cell>
          <cell r="Z848" t="str">
            <v/>
          </cell>
          <cell r="AA848" t="str">
            <v/>
          </cell>
          <cell r="AB848" t="str">
            <v/>
          </cell>
          <cell r="AC848" t="str">
            <v/>
          </cell>
          <cell r="AD848" t="str">
            <v/>
          </cell>
          <cell r="AE848" t="str">
            <v/>
          </cell>
          <cell r="AF848" t="str">
            <v/>
          </cell>
          <cell r="AG848" t="str">
            <v/>
          </cell>
          <cell r="AH848" t="str">
            <v/>
          </cell>
          <cell r="AI848" t="str">
            <v/>
          </cell>
          <cell r="AJ848" t="str">
            <v/>
          </cell>
          <cell r="AK848" t="str">
            <v/>
          </cell>
        </row>
        <row r="849"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  <cell r="T849" t="str">
            <v/>
          </cell>
          <cell r="U849" t="str">
            <v/>
          </cell>
          <cell r="V849" t="str">
            <v/>
          </cell>
          <cell r="W849" t="str">
            <v/>
          </cell>
          <cell r="X849" t="str">
            <v/>
          </cell>
          <cell r="Y849" t="str">
            <v/>
          </cell>
          <cell r="Z849" t="str">
            <v/>
          </cell>
          <cell r="AA849" t="str">
            <v/>
          </cell>
          <cell r="AB849" t="str">
            <v/>
          </cell>
          <cell r="AC849" t="str">
            <v/>
          </cell>
          <cell r="AD849" t="str">
            <v/>
          </cell>
          <cell r="AE849" t="str">
            <v/>
          </cell>
          <cell r="AF849" t="str">
            <v/>
          </cell>
          <cell r="AG849" t="str">
            <v/>
          </cell>
          <cell r="AH849" t="str">
            <v/>
          </cell>
          <cell r="AI849" t="str">
            <v/>
          </cell>
          <cell r="AJ849" t="str">
            <v/>
          </cell>
          <cell r="AK849" t="str">
            <v/>
          </cell>
        </row>
        <row r="850"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  <cell r="T850" t="str">
            <v/>
          </cell>
          <cell r="U850" t="str">
            <v/>
          </cell>
          <cell r="V850" t="str">
            <v/>
          </cell>
          <cell r="W850" t="str">
            <v/>
          </cell>
          <cell r="X850" t="str">
            <v/>
          </cell>
          <cell r="Y850" t="str">
            <v/>
          </cell>
          <cell r="Z850" t="str">
            <v/>
          </cell>
          <cell r="AA850" t="str">
            <v/>
          </cell>
          <cell r="AB850" t="str">
            <v/>
          </cell>
          <cell r="AC850" t="str">
            <v/>
          </cell>
          <cell r="AD850" t="str">
            <v/>
          </cell>
          <cell r="AE850" t="str">
            <v/>
          </cell>
          <cell r="AF850" t="str">
            <v/>
          </cell>
          <cell r="AG850" t="str">
            <v/>
          </cell>
          <cell r="AH850" t="str">
            <v/>
          </cell>
          <cell r="AI850" t="str">
            <v/>
          </cell>
          <cell r="AJ850" t="str">
            <v/>
          </cell>
          <cell r="AK850" t="str">
            <v/>
          </cell>
        </row>
        <row r="851"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  <cell r="T851" t="str">
            <v/>
          </cell>
          <cell r="U851" t="str">
            <v/>
          </cell>
          <cell r="V851" t="str">
            <v/>
          </cell>
          <cell r="W851" t="str">
            <v/>
          </cell>
          <cell r="X851" t="str">
            <v/>
          </cell>
          <cell r="Y851" t="str">
            <v/>
          </cell>
          <cell r="Z851" t="str">
            <v/>
          </cell>
          <cell r="AA851" t="str">
            <v/>
          </cell>
          <cell r="AB851" t="str">
            <v/>
          </cell>
          <cell r="AC851" t="str">
            <v/>
          </cell>
          <cell r="AD851" t="str">
            <v/>
          </cell>
          <cell r="AE851" t="str">
            <v/>
          </cell>
          <cell r="AF851" t="str">
            <v/>
          </cell>
          <cell r="AG851" t="str">
            <v/>
          </cell>
          <cell r="AH851" t="str">
            <v/>
          </cell>
          <cell r="AI851" t="str">
            <v/>
          </cell>
          <cell r="AJ851" t="str">
            <v/>
          </cell>
          <cell r="AK851" t="str">
            <v/>
          </cell>
        </row>
        <row r="852"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  <cell r="T852" t="str">
            <v/>
          </cell>
          <cell r="U852" t="str">
            <v/>
          </cell>
          <cell r="V852" t="str">
            <v/>
          </cell>
          <cell r="W852" t="str">
            <v/>
          </cell>
          <cell r="X852" t="str">
            <v/>
          </cell>
          <cell r="Y852" t="str">
            <v/>
          </cell>
          <cell r="Z852" t="str">
            <v/>
          </cell>
          <cell r="AA852" t="str">
            <v/>
          </cell>
          <cell r="AB852" t="str">
            <v/>
          </cell>
          <cell r="AC852" t="str">
            <v/>
          </cell>
          <cell r="AD852" t="str">
            <v/>
          </cell>
          <cell r="AE852" t="str">
            <v/>
          </cell>
          <cell r="AF852" t="str">
            <v/>
          </cell>
          <cell r="AG852" t="str">
            <v/>
          </cell>
          <cell r="AH852" t="str">
            <v/>
          </cell>
          <cell r="AI852" t="str">
            <v/>
          </cell>
          <cell r="AJ852" t="str">
            <v/>
          </cell>
          <cell r="AK852" t="str">
            <v/>
          </cell>
        </row>
        <row r="853">
          <cell r="A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  <cell r="T853" t="str">
            <v/>
          </cell>
          <cell r="U853" t="str">
            <v/>
          </cell>
          <cell r="V853" t="str">
            <v/>
          </cell>
          <cell r="W853" t="str">
            <v/>
          </cell>
          <cell r="X853" t="str">
            <v/>
          </cell>
          <cell r="Y853" t="str">
            <v/>
          </cell>
          <cell r="Z853" t="str">
            <v/>
          </cell>
          <cell r="AA853" t="str">
            <v/>
          </cell>
          <cell r="AB853" t="str">
            <v/>
          </cell>
          <cell r="AC853" t="str">
            <v/>
          </cell>
          <cell r="AD853" t="str">
            <v/>
          </cell>
          <cell r="AE853" t="str">
            <v/>
          </cell>
          <cell r="AF853" t="str">
            <v/>
          </cell>
          <cell r="AG853" t="str">
            <v/>
          </cell>
          <cell r="AH853" t="str">
            <v/>
          </cell>
          <cell r="AI853" t="str">
            <v/>
          </cell>
          <cell r="AJ853" t="str">
            <v/>
          </cell>
          <cell r="AK853" t="str">
            <v/>
          </cell>
        </row>
        <row r="854"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  <cell r="T854" t="str">
            <v/>
          </cell>
          <cell r="U854" t="str">
            <v/>
          </cell>
          <cell r="V854" t="str">
            <v/>
          </cell>
          <cell r="W854" t="str">
            <v/>
          </cell>
          <cell r="X854" t="str">
            <v/>
          </cell>
          <cell r="Y854" t="str">
            <v/>
          </cell>
          <cell r="Z854" t="str">
            <v/>
          </cell>
          <cell r="AA854" t="str">
            <v/>
          </cell>
          <cell r="AB854" t="str">
            <v/>
          </cell>
          <cell r="AC854" t="str">
            <v/>
          </cell>
          <cell r="AD854" t="str">
            <v/>
          </cell>
          <cell r="AE854" t="str">
            <v/>
          </cell>
          <cell r="AF854" t="str">
            <v/>
          </cell>
          <cell r="AG854" t="str">
            <v/>
          </cell>
          <cell r="AH854" t="str">
            <v/>
          </cell>
          <cell r="AI854" t="str">
            <v/>
          </cell>
          <cell r="AJ854" t="str">
            <v/>
          </cell>
          <cell r="AK854" t="str">
            <v/>
          </cell>
        </row>
        <row r="855"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  <cell r="T855" t="str">
            <v/>
          </cell>
          <cell r="U855" t="str">
            <v/>
          </cell>
          <cell r="V855" t="str">
            <v/>
          </cell>
          <cell r="W855" t="str">
            <v/>
          </cell>
          <cell r="X855" t="str">
            <v/>
          </cell>
          <cell r="Y855" t="str">
            <v/>
          </cell>
          <cell r="Z855" t="str">
            <v/>
          </cell>
          <cell r="AA855" t="str">
            <v/>
          </cell>
          <cell r="AB855" t="str">
            <v/>
          </cell>
          <cell r="AC855" t="str">
            <v/>
          </cell>
          <cell r="AD855" t="str">
            <v/>
          </cell>
          <cell r="AE855" t="str">
            <v/>
          </cell>
          <cell r="AF855" t="str">
            <v/>
          </cell>
          <cell r="AG855" t="str">
            <v/>
          </cell>
          <cell r="AH855" t="str">
            <v/>
          </cell>
          <cell r="AI855" t="str">
            <v/>
          </cell>
          <cell r="AJ855" t="str">
            <v/>
          </cell>
          <cell r="AK855" t="str">
            <v/>
          </cell>
        </row>
        <row r="856"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  <cell r="T856" t="str">
            <v/>
          </cell>
          <cell r="U856" t="str">
            <v/>
          </cell>
          <cell r="V856" t="str">
            <v/>
          </cell>
          <cell r="W856" t="str">
            <v/>
          </cell>
          <cell r="X856" t="str">
            <v/>
          </cell>
          <cell r="Y856" t="str">
            <v/>
          </cell>
          <cell r="Z856" t="str">
            <v/>
          </cell>
          <cell r="AA856" t="str">
            <v/>
          </cell>
          <cell r="AB856" t="str">
            <v/>
          </cell>
          <cell r="AC856" t="str">
            <v/>
          </cell>
          <cell r="AD856" t="str">
            <v/>
          </cell>
          <cell r="AE856" t="str">
            <v/>
          </cell>
          <cell r="AF856" t="str">
            <v/>
          </cell>
          <cell r="AG856" t="str">
            <v/>
          </cell>
          <cell r="AH856" t="str">
            <v/>
          </cell>
          <cell r="AI856" t="str">
            <v/>
          </cell>
          <cell r="AJ856" t="str">
            <v/>
          </cell>
          <cell r="AK856" t="str">
            <v/>
          </cell>
        </row>
        <row r="857"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  <cell r="T857" t="str">
            <v/>
          </cell>
          <cell r="U857" t="str">
            <v/>
          </cell>
          <cell r="V857" t="str">
            <v/>
          </cell>
          <cell r="W857" t="str">
            <v/>
          </cell>
          <cell r="X857" t="str">
            <v/>
          </cell>
          <cell r="Y857" t="str">
            <v/>
          </cell>
          <cell r="Z857" t="str">
            <v/>
          </cell>
          <cell r="AA857" t="str">
            <v/>
          </cell>
          <cell r="AB857" t="str">
            <v/>
          </cell>
          <cell r="AC857" t="str">
            <v/>
          </cell>
          <cell r="AD857" t="str">
            <v/>
          </cell>
          <cell r="AE857" t="str">
            <v/>
          </cell>
          <cell r="AF857" t="str">
            <v/>
          </cell>
          <cell r="AG857" t="str">
            <v/>
          </cell>
          <cell r="AH857" t="str">
            <v/>
          </cell>
          <cell r="AI857" t="str">
            <v/>
          </cell>
          <cell r="AJ857" t="str">
            <v/>
          </cell>
          <cell r="AK857" t="str">
            <v/>
          </cell>
        </row>
        <row r="858"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T858" t="str">
            <v/>
          </cell>
          <cell r="U858" t="str">
            <v/>
          </cell>
          <cell r="V858" t="str">
            <v/>
          </cell>
          <cell r="W858" t="str">
            <v/>
          </cell>
          <cell r="X858" t="str">
            <v/>
          </cell>
          <cell r="Y858" t="str">
            <v/>
          </cell>
          <cell r="Z858" t="str">
            <v/>
          </cell>
          <cell r="AA858" t="str">
            <v/>
          </cell>
          <cell r="AB858" t="str">
            <v/>
          </cell>
          <cell r="AC858" t="str">
            <v/>
          </cell>
          <cell r="AD858" t="str">
            <v/>
          </cell>
          <cell r="AE858" t="str">
            <v/>
          </cell>
          <cell r="AF858" t="str">
            <v/>
          </cell>
          <cell r="AG858" t="str">
            <v/>
          </cell>
          <cell r="AH858" t="str">
            <v/>
          </cell>
          <cell r="AI858" t="str">
            <v/>
          </cell>
          <cell r="AJ858" t="str">
            <v/>
          </cell>
          <cell r="AK858" t="str">
            <v/>
          </cell>
        </row>
        <row r="859">
          <cell r="A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T859" t="str">
            <v/>
          </cell>
          <cell r="U859" t="str">
            <v/>
          </cell>
          <cell r="V859" t="str">
            <v/>
          </cell>
          <cell r="W859" t="str">
            <v/>
          </cell>
          <cell r="X859" t="str">
            <v/>
          </cell>
          <cell r="Y859" t="str">
            <v/>
          </cell>
          <cell r="Z859" t="str">
            <v/>
          </cell>
          <cell r="AA859" t="str">
            <v/>
          </cell>
          <cell r="AB859" t="str">
            <v/>
          </cell>
          <cell r="AC859" t="str">
            <v/>
          </cell>
          <cell r="AD859" t="str">
            <v/>
          </cell>
          <cell r="AE859" t="str">
            <v/>
          </cell>
          <cell r="AF859" t="str">
            <v/>
          </cell>
          <cell r="AG859" t="str">
            <v/>
          </cell>
          <cell r="AH859" t="str">
            <v/>
          </cell>
          <cell r="AI859" t="str">
            <v/>
          </cell>
          <cell r="AJ859" t="str">
            <v/>
          </cell>
          <cell r="AK859" t="str">
            <v/>
          </cell>
        </row>
        <row r="860"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T860" t="str">
            <v/>
          </cell>
          <cell r="U860" t="str">
            <v/>
          </cell>
          <cell r="V860" t="str">
            <v/>
          </cell>
          <cell r="W860" t="str">
            <v/>
          </cell>
          <cell r="X860" t="str">
            <v/>
          </cell>
          <cell r="Y860" t="str">
            <v/>
          </cell>
          <cell r="Z860" t="str">
            <v/>
          </cell>
          <cell r="AA860" t="str">
            <v/>
          </cell>
          <cell r="AB860" t="str">
            <v/>
          </cell>
          <cell r="AC860" t="str">
            <v/>
          </cell>
          <cell r="AD860" t="str">
            <v/>
          </cell>
          <cell r="AE860" t="str">
            <v/>
          </cell>
          <cell r="AF860" t="str">
            <v/>
          </cell>
          <cell r="AG860" t="str">
            <v/>
          </cell>
          <cell r="AH860" t="str">
            <v/>
          </cell>
          <cell r="AI860" t="str">
            <v/>
          </cell>
          <cell r="AJ860" t="str">
            <v/>
          </cell>
          <cell r="AK860" t="str">
            <v/>
          </cell>
        </row>
        <row r="861"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T861" t="str">
            <v/>
          </cell>
          <cell r="U861" t="str">
            <v/>
          </cell>
          <cell r="V861" t="str">
            <v/>
          </cell>
          <cell r="W861" t="str">
            <v/>
          </cell>
          <cell r="X861" t="str">
            <v/>
          </cell>
          <cell r="Y861" t="str">
            <v/>
          </cell>
          <cell r="Z861" t="str">
            <v/>
          </cell>
          <cell r="AA861" t="str">
            <v/>
          </cell>
          <cell r="AB861" t="str">
            <v/>
          </cell>
          <cell r="AC861" t="str">
            <v/>
          </cell>
          <cell r="AD861" t="str">
            <v/>
          </cell>
          <cell r="AE861" t="str">
            <v/>
          </cell>
          <cell r="AF861" t="str">
            <v/>
          </cell>
          <cell r="AG861" t="str">
            <v/>
          </cell>
          <cell r="AH861" t="str">
            <v/>
          </cell>
          <cell r="AI861" t="str">
            <v/>
          </cell>
          <cell r="AJ861" t="str">
            <v/>
          </cell>
          <cell r="AK861" t="str">
            <v/>
          </cell>
        </row>
        <row r="862"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T862" t="str">
            <v/>
          </cell>
          <cell r="U862" t="str">
            <v/>
          </cell>
          <cell r="V862" t="str">
            <v/>
          </cell>
          <cell r="W862" t="str">
            <v/>
          </cell>
          <cell r="X862" t="str">
            <v/>
          </cell>
          <cell r="Y862" t="str">
            <v/>
          </cell>
          <cell r="Z862" t="str">
            <v/>
          </cell>
          <cell r="AA862" t="str">
            <v/>
          </cell>
          <cell r="AB862" t="str">
            <v/>
          </cell>
          <cell r="AC862" t="str">
            <v/>
          </cell>
          <cell r="AD862" t="str">
            <v/>
          </cell>
          <cell r="AE862" t="str">
            <v/>
          </cell>
          <cell r="AF862" t="str">
            <v/>
          </cell>
          <cell r="AG862" t="str">
            <v/>
          </cell>
          <cell r="AH862" t="str">
            <v/>
          </cell>
          <cell r="AI862" t="str">
            <v/>
          </cell>
          <cell r="AJ862" t="str">
            <v/>
          </cell>
          <cell r="AK862" t="str">
            <v/>
          </cell>
        </row>
        <row r="863"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T863" t="str">
            <v/>
          </cell>
          <cell r="U863" t="str">
            <v/>
          </cell>
          <cell r="V863" t="str">
            <v/>
          </cell>
          <cell r="W863" t="str">
            <v/>
          </cell>
          <cell r="X863" t="str">
            <v/>
          </cell>
          <cell r="Y863" t="str">
            <v/>
          </cell>
          <cell r="Z863" t="str">
            <v/>
          </cell>
          <cell r="AA863" t="str">
            <v/>
          </cell>
          <cell r="AB863" t="str">
            <v/>
          </cell>
          <cell r="AC863" t="str">
            <v/>
          </cell>
          <cell r="AD863" t="str">
            <v/>
          </cell>
          <cell r="AE863" t="str">
            <v/>
          </cell>
          <cell r="AF863" t="str">
            <v/>
          </cell>
          <cell r="AG863" t="str">
            <v/>
          </cell>
          <cell r="AH863" t="str">
            <v/>
          </cell>
          <cell r="AI863" t="str">
            <v/>
          </cell>
          <cell r="AJ863" t="str">
            <v/>
          </cell>
          <cell r="AK863" t="str">
            <v/>
          </cell>
        </row>
        <row r="864"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T864" t="str">
            <v/>
          </cell>
          <cell r="U864" t="str">
            <v/>
          </cell>
          <cell r="V864" t="str">
            <v/>
          </cell>
          <cell r="W864" t="str">
            <v/>
          </cell>
          <cell r="X864" t="str">
            <v/>
          </cell>
          <cell r="Y864" t="str">
            <v/>
          </cell>
          <cell r="Z864" t="str">
            <v/>
          </cell>
          <cell r="AA864" t="str">
            <v/>
          </cell>
          <cell r="AB864" t="str">
            <v/>
          </cell>
          <cell r="AC864" t="str">
            <v/>
          </cell>
          <cell r="AD864" t="str">
            <v/>
          </cell>
          <cell r="AE864" t="str">
            <v/>
          </cell>
          <cell r="AF864" t="str">
            <v/>
          </cell>
          <cell r="AG864" t="str">
            <v/>
          </cell>
          <cell r="AH864" t="str">
            <v/>
          </cell>
          <cell r="AI864" t="str">
            <v/>
          </cell>
          <cell r="AJ864" t="str">
            <v/>
          </cell>
          <cell r="AK864" t="str">
            <v/>
          </cell>
        </row>
        <row r="865">
          <cell r="A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T865" t="str">
            <v/>
          </cell>
          <cell r="U865" t="str">
            <v/>
          </cell>
          <cell r="V865" t="str">
            <v/>
          </cell>
          <cell r="W865" t="str">
            <v/>
          </cell>
          <cell r="X865" t="str">
            <v/>
          </cell>
          <cell r="Y865" t="str">
            <v/>
          </cell>
          <cell r="Z865" t="str">
            <v/>
          </cell>
          <cell r="AA865" t="str">
            <v/>
          </cell>
          <cell r="AB865" t="str">
            <v/>
          </cell>
          <cell r="AC865" t="str">
            <v/>
          </cell>
          <cell r="AD865" t="str">
            <v/>
          </cell>
          <cell r="AE865" t="str">
            <v/>
          </cell>
          <cell r="AF865" t="str">
            <v/>
          </cell>
          <cell r="AG865" t="str">
            <v/>
          </cell>
          <cell r="AH865" t="str">
            <v/>
          </cell>
          <cell r="AI865" t="str">
            <v/>
          </cell>
          <cell r="AJ865" t="str">
            <v/>
          </cell>
          <cell r="AK865" t="str">
            <v/>
          </cell>
        </row>
        <row r="866"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T866" t="str">
            <v/>
          </cell>
          <cell r="U866" t="str">
            <v/>
          </cell>
          <cell r="V866" t="str">
            <v/>
          </cell>
          <cell r="W866" t="str">
            <v/>
          </cell>
          <cell r="X866" t="str">
            <v/>
          </cell>
          <cell r="Y866" t="str">
            <v/>
          </cell>
          <cell r="Z866" t="str">
            <v/>
          </cell>
          <cell r="AA866" t="str">
            <v/>
          </cell>
          <cell r="AB866" t="str">
            <v/>
          </cell>
          <cell r="AC866" t="str">
            <v/>
          </cell>
          <cell r="AD866" t="str">
            <v/>
          </cell>
          <cell r="AE866" t="str">
            <v/>
          </cell>
          <cell r="AF866" t="str">
            <v/>
          </cell>
          <cell r="AG866" t="str">
            <v/>
          </cell>
          <cell r="AH866" t="str">
            <v/>
          </cell>
          <cell r="AI866" t="str">
            <v/>
          </cell>
          <cell r="AJ866" t="str">
            <v/>
          </cell>
          <cell r="AK866" t="str">
            <v/>
          </cell>
        </row>
        <row r="867"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T867" t="str">
            <v/>
          </cell>
          <cell r="U867" t="str">
            <v/>
          </cell>
          <cell r="V867" t="str">
            <v/>
          </cell>
          <cell r="W867" t="str">
            <v/>
          </cell>
          <cell r="X867" t="str">
            <v/>
          </cell>
          <cell r="Y867" t="str">
            <v/>
          </cell>
          <cell r="Z867" t="str">
            <v/>
          </cell>
          <cell r="AA867" t="str">
            <v/>
          </cell>
          <cell r="AB867" t="str">
            <v/>
          </cell>
          <cell r="AC867" t="str">
            <v/>
          </cell>
          <cell r="AD867" t="str">
            <v/>
          </cell>
          <cell r="AE867" t="str">
            <v/>
          </cell>
          <cell r="AF867" t="str">
            <v/>
          </cell>
          <cell r="AG867" t="str">
            <v/>
          </cell>
          <cell r="AH867" t="str">
            <v/>
          </cell>
          <cell r="AI867" t="str">
            <v/>
          </cell>
          <cell r="AJ867" t="str">
            <v/>
          </cell>
          <cell r="AK867" t="str">
            <v/>
          </cell>
        </row>
        <row r="868"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T868" t="str">
            <v/>
          </cell>
          <cell r="U868" t="str">
            <v/>
          </cell>
          <cell r="V868" t="str">
            <v/>
          </cell>
          <cell r="W868" t="str">
            <v/>
          </cell>
          <cell r="X868" t="str">
            <v/>
          </cell>
          <cell r="Y868" t="str">
            <v/>
          </cell>
          <cell r="Z868" t="str">
            <v/>
          </cell>
          <cell r="AA868" t="str">
            <v/>
          </cell>
          <cell r="AB868" t="str">
            <v/>
          </cell>
          <cell r="AC868" t="str">
            <v/>
          </cell>
          <cell r="AD868" t="str">
            <v/>
          </cell>
          <cell r="AE868" t="str">
            <v/>
          </cell>
          <cell r="AF868" t="str">
            <v/>
          </cell>
          <cell r="AG868" t="str">
            <v/>
          </cell>
          <cell r="AH868" t="str">
            <v/>
          </cell>
          <cell r="AI868" t="str">
            <v/>
          </cell>
          <cell r="AJ868" t="str">
            <v/>
          </cell>
          <cell r="AK868" t="str">
            <v/>
          </cell>
        </row>
        <row r="869"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T869" t="str">
            <v/>
          </cell>
          <cell r="U869" t="str">
            <v/>
          </cell>
          <cell r="V869" t="str">
            <v/>
          </cell>
          <cell r="W869" t="str">
            <v/>
          </cell>
          <cell r="X869" t="str">
            <v/>
          </cell>
          <cell r="Y869" t="str">
            <v/>
          </cell>
          <cell r="Z869" t="str">
            <v/>
          </cell>
          <cell r="AA869" t="str">
            <v/>
          </cell>
          <cell r="AB869" t="str">
            <v/>
          </cell>
          <cell r="AC869" t="str">
            <v/>
          </cell>
          <cell r="AD869" t="str">
            <v/>
          </cell>
          <cell r="AE869" t="str">
            <v/>
          </cell>
          <cell r="AF869" t="str">
            <v/>
          </cell>
          <cell r="AG869" t="str">
            <v/>
          </cell>
          <cell r="AH869" t="str">
            <v/>
          </cell>
          <cell r="AI869" t="str">
            <v/>
          </cell>
          <cell r="AJ869" t="str">
            <v/>
          </cell>
          <cell r="AK869" t="str">
            <v/>
          </cell>
        </row>
        <row r="870"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T870" t="str">
            <v/>
          </cell>
          <cell r="U870" t="str">
            <v/>
          </cell>
          <cell r="V870" t="str">
            <v/>
          </cell>
          <cell r="W870" t="str">
            <v/>
          </cell>
          <cell r="X870" t="str">
            <v/>
          </cell>
          <cell r="Y870" t="str">
            <v/>
          </cell>
          <cell r="Z870" t="str">
            <v/>
          </cell>
          <cell r="AA870" t="str">
            <v/>
          </cell>
          <cell r="AB870" t="str">
            <v/>
          </cell>
          <cell r="AC870" t="str">
            <v/>
          </cell>
          <cell r="AD870" t="str">
            <v/>
          </cell>
          <cell r="AE870" t="str">
            <v/>
          </cell>
          <cell r="AF870" t="str">
            <v/>
          </cell>
          <cell r="AG870" t="str">
            <v/>
          </cell>
          <cell r="AH870" t="str">
            <v/>
          </cell>
          <cell r="AI870" t="str">
            <v/>
          </cell>
          <cell r="AJ870" t="str">
            <v/>
          </cell>
          <cell r="AK870" t="str">
            <v/>
          </cell>
        </row>
        <row r="871">
          <cell r="A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T871" t="str">
            <v/>
          </cell>
          <cell r="U871" t="str">
            <v/>
          </cell>
          <cell r="V871" t="str">
            <v/>
          </cell>
          <cell r="W871" t="str">
            <v/>
          </cell>
          <cell r="X871" t="str">
            <v/>
          </cell>
          <cell r="Y871" t="str">
            <v/>
          </cell>
          <cell r="Z871" t="str">
            <v/>
          </cell>
          <cell r="AA871" t="str">
            <v/>
          </cell>
          <cell r="AB871" t="str">
            <v/>
          </cell>
          <cell r="AC871" t="str">
            <v/>
          </cell>
          <cell r="AD871" t="str">
            <v/>
          </cell>
          <cell r="AE871" t="str">
            <v/>
          </cell>
          <cell r="AF871" t="str">
            <v/>
          </cell>
          <cell r="AG871" t="str">
            <v/>
          </cell>
          <cell r="AH871" t="str">
            <v/>
          </cell>
          <cell r="AI871" t="str">
            <v/>
          </cell>
          <cell r="AJ871" t="str">
            <v/>
          </cell>
          <cell r="AK871" t="str">
            <v/>
          </cell>
        </row>
        <row r="872"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T872" t="str">
            <v/>
          </cell>
          <cell r="U872" t="str">
            <v/>
          </cell>
          <cell r="V872" t="str">
            <v/>
          </cell>
          <cell r="W872" t="str">
            <v/>
          </cell>
          <cell r="X872" t="str">
            <v/>
          </cell>
          <cell r="Y872" t="str">
            <v/>
          </cell>
          <cell r="Z872" t="str">
            <v/>
          </cell>
          <cell r="AA872" t="str">
            <v/>
          </cell>
          <cell r="AB872" t="str">
            <v/>
          </cell>
          <cell r="AC872" t="str">
            <v/>
          </cell>
          <cell r="AD872" t="str">
            <v/>
          </cell>
          <cell r="AE872" t="str">
            <v/>
          </cell>
          <cell r="AF872" t="str">
            <v/>
          </cell>
          <cell r="AG872" t="str">
            <v/>
          </cell>
          <cell r="AH872" t="str">
            <v/>
          </cell>
          <cell r="AI872" t="str">
            <v/>
          </cell>
          <cell r="AJ872" t="str">
            <v/>
          </cell>
          <cell r="AK872" t="str">
            <v/>
          </cell>
        </row>
        <row r="873"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T873" t="str">
            <v/>
          </cell>
          <cell r="U873" t="str">
            <v/>
          </cell>
          <cell r="V873" t="str">
            <v/>
          </cell>
          <cell r="W873" t="str">
            <v/>
          </cell>
          <cell r="X873" t="str">
            <v/>
          </cell>
          <cell r="Y873" t="str">
            <v/>
          </cell>
          <cell r="Z873" t="str">
            <v/>
          </cell>
          <cell r="AA873" t="str">
            <v/>
          </cell>
          <cell r="AB873" t="str">
            <v/>
          </cell>
          <cell r="AC873" t="str">
            <v/>
          </cell>
          <cell r="AD873" t="str">
            <v/>
          </cell>
          <cell r="AE873" t="str">
            <v/>
          </cell>
          <cell r="AF873" t="str">
            <v/>
          </cell>
          <cell r="AG873" t="str">
            <v/>
          </cell>
          <cell r="AH873" t="str">
            <v/>
          </cell>
          <cell r="AI873" t="str">
            <v/>
          </cell>
          <cell r="AJ873" t="str">
            <v/>
          </cell>
          <cell r="AK873" t="str">
            <v/>
          </cell>
        </row>
        <row r="874"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T874" t="str">
            <v/>
          </cell>
          <cell r="U874" t="str">
            <v/>
          </cell>
          <cell r="V874" t="str">
            <v/>
          </cell>
          <cell r="W874" t="str">
            <v/>
          </cell>
          <cell r="X874" t="str">
            <v/>
          </cell>
          <cell r="Y874" t="str">
            <v/>
          </cell>
          <cell r="Z874" t="str">
            <v/>
          </cell>
          <cell r="AA874" t="str">
            <v/>
          </cell>
          <cell r="AB874" t="str">
            <v/>
          </cell>
          <cell r="AC874" t="str">
            <v/>
          </cell>
          <cell r="AD874" t="str">
            <v/>
          </cell>
          <cell r="AE874" t="str">
            <v/>
          </cell>
          <cell r="AF874" t="str">
            <v/>
          </cell>
          <cell r="AG874" t="str">
            <v/>
          </cell>
          <cell r="AH874" t="str">
            <v/>
          </cell>
          <cell r="AI874" t="str">
            <v/>
          </cell>
          <cell r="AJ874" t="str">
            <v/>
          </cell>
          <cell r="AK874" t="str">
            <v/>
          </cell>
        </row>
        <row r="875"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T875" t="str">
            <v/>
          </cell>
          <cell r="U875" t="str">
            <v/>
          </cell>
          <cell r="V875" t="str">
            <v/>
          </cell>
          <cell r="W875" t="str">
            <v/>
          </cell>
          <cell r="X875" t="str">
            <v/>
          </cell>
          <cell r="Y875" t="str">
            <v/>
          </cell>
          <cell r="Z875" t="str">
            <v/>
          </cell>
          <cell r="AA875" t="str">
            <v/>
          </cell>
          <cell r="AB875" t="str">
            <v/>
          </cell>
          <cell r="AC875" t="str">
            <v/>
          </cell>
          <cell r="AD875" t="str">
            <v/>
          </cell>
          <cell r="AE875" t="str">
            <v/>
          </cell>
          <cell r="AF875" t="str">
            <v/>
          </cell>
          <cell r="AG875" t="str">
            <v/>
          </cell>
          <cell r="AH875" t="str">
            <v/>
          </cell>
          <cell r="AI875" t="str">
            <v/>
          </cell>
          <cell r="AJ875" t="str">
            <v/>
          </cell>
          <cell r="AK875" t="str">
            <v/>
          </cell>
        </row>
        <row r="876"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T876" t="str">
            <v/>
          </cell>
          <cell r="U876" t="str">
            <v/>
          </cell>
          <cell r="V876" t="str">
            <v/>
          </cell>
          <cell r="W876" t="str">
            <v/>
          </cell>
          <cell r="X876" t="str">
            <v/>
          </cell>
          <cell r="Y876" t="str">
            <v/>
          </cell>
          <cell r="Z876" t="str">
            <v/>
          </cell>
          <cell r="AA876" t="str">
            <v/>
          </cell>
          <cell r="AB876" t="str">
            <v/>
          </cell>
          <cell r="AC876" t="str">
            <v/>
          </cell>
          <cell r="AD876" t="str">
            <v/>
          </cell>
          <cell r="AE876" t="str">
            <v/>
          </cell>
          <cell r="AF876" t="str">
            <v/>
          </cell>
          <cell r="AG876" t="str">
            <v/>
          </cell>
          <cell r="AH876" t="str">
            <v/>
          </cell>
          <cell r="AI876" t="str">
            <v/>
          </cell>
          <cell r="AJ876" t="str">
            <v/>
          </cell>
          <cell r="AK876" t="str">
            <v/>
          </cell>
        </row>
        <row r="877">
          <cell r="A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T877" t="str">
            <v/>
          </cell>
          <cell r="U877" t="str">
            <v/>
          </cell>
          <cell r="V877" t="str">
            <v/>
          </cell>
          <cell r="W877" t="str">
            <v/>
          </cell>
          <cell r="X877" t="str">
            <v/>
          </cell>
          <cell r="Y877" t="str">
            <v/>
          </cell>
          <cell r="Z877" t="str">
            <v/>
          </cell>
          <cell r="AA877" t="str">
            <v/>
          </cell>
          <cell r="AB877" t="str">
            <v/>
          </cell>
          <cell r="AC877" t="str">
            <v/>
          </cell>
          <cell r="AD877" t="str">
            <v/>
          </cell>
          <cell r="AE877" t="str">
            <v/>
          </cell>
          <cell r="AF877" t="str">
            <v/>
          </cell>
          <cell r="AG877" t="str">
            <v/>
          </cell>
          <cell r="AH877" t="str">
            <v/>
          </cell>
          <cell r="AI877" t="str">
            <v/>
          </cell>
          <cell r="AJ877" t="str">
            <v/>
          </cell>
          <cell r="AK877" t="str">
            <v/>
          </cell>
        </row>
        <row r="878"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T878" t="str">
            <v/>
          </cell>
          <cell r="U878" t="str">
            <v/>
          </cell>
          <cell r="V878" t="str">
            <v/>
          </cell>
          <cell r="W878" t="str">
            <v/>
          </cell>
          <cell r="X878" t="str">
            <v/>
          </cell>
          <cell r="Y878" t="str">
            <v/>
          </cell>
          <cell r="Z878" t="str">
            <v/>
          </cell>
          <cell r="AA878" t="str">
            <v/>
          </cell>
          <cell r="AB878" t="str">
            <v/>
          </cell>
          <cell r="AC878" t="str">
            <v/>
          </cell>
          <cell r="AD878" t="str">
            <v/>
          </cell>
          <cell r="AE878" t="str">
            <v/>
          </cell>
          <cell r="AF878" t="str">
            <v/>
          </cell>
          <cell r="AG878" t="str">
            <v/>
          </cell>
          <cell r="AH878" t="str">
            <v/>
          </cell>
          <cell r="AI878" t="str">
            <v/>
          </cell>
          <cell r="AJ878" t="str">
            <v/>
          </cell>
          <cell r="AK878" t="str">
            <v/>
          </cell>
        </row>
        <row r="879"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T879" t="str">
            <v/>
          </cell>
          <cell r="U879" t="str">
            <v/>
          </cell>
          <cell r="V879" t="str">
            <v/>
          </cell>
          <cell r="W879" t="str">
            <v/>
          </cell>
          <cell r="X879" t="str">
            <v/>
          </cell>
          <cell r="Y879" t="str">
            <v/>
          </cell>
          <cell r="Z879" t="str">
            <v/>
          </cell>
          <cell r="AA879" t="str">
            <v/>
          </cell>
          <cell r="AB879" t="str">
            <v/>
          </cell>
          <cell r="AC879" t="str">
            <v/>
          </cell>
          <cell r="AD879" t="str">
            <v/>
          </cell>
          <cell r="AE879" t="str">
            <v/>
          </cell>
          <cell r="AF879" t="str">
            <v/>
          </cell>
          <cell r="AG879" t="str">
            <v/>
          </cell>
          <cell r="AH879" t="str">
            <v/>
          </cell>
          <cell r="AI879" t="str">
            <v/>
          </cell>
          <cell r="AJ879" t="str">
            <v/>
          </cell>
          <cell r="AK879" t="str">
            <v/>
          </cell>
        </row>
        <row r="880"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T880" t="str">
            <v/>
          </cell>
          <cell r="U880" t="str">
            <v/>
          </cell>
          <cell r="V880" t="str">
            <v/>
          </cell>
          <cell r="W880" t="str">
            <v/>
          </cell>
          <cell r="X880" t="str">
            <v/>
          </cell>
          <cell r="Y880" t="str">
            <v/>
          </cell>
          <cell r="Z880" t="str">
            <v/>
          </cell>
          <cell r="AA880" t="str">
            <v/>
          </cell>
          <cell r="AB880" t="str">
            <v/>
          </cell>
          <cell r="AC880" t="str">
            <v/>
          </cell>
          <cell r="AD880" t="str">
            <v/>
          </cell>
          <cell r="AE880" t="str">
            <v/>
          </cell>
          <cell r="AF880" t="str">
            <v/>
          </cell>
          <cell r="AG880" t="str">
            <v/>
          </cell>
          <cell r="AH880" t="str">
            <v/>
          </cell>
          <cell r="AI880" t="str">
            <v/>
          </cell>
          <cell r="AJ880" t="str">
            <v/>
          </cell>
          <cell r="AK880" t="str">
            <v/>
          </cell>
        </row>
        <row r="881"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T881" t="str">
            <v/>
          </cell>
          <cell r="U881" t="str">
            <v/>
          </cell>
          <cell r="V881" t="str">
            <v/>
          </cell>
          <cell r="W881" t="str">
            <v/>
          </cell>
          <cell r="X881" t="str">
            <v/>
          </cell>
          <cell r="Y881" t="str">
            <v/>
          </cell>
          <cell r="Z881" t="str">
            <v/>
          </cell>
          <cell r="AA881" t="str">
            <v/>
          </cell>
          <cell r="AB881" t="str">
            <v/>
          </cell>
          <cell r="AC881" t="str">
            <v/>
          </cell>
          <cell r="AD881" t="str">
            <v/>
          </cell>
          <cell r="AE881" t="str">
            <v/>
          </cell>
          <cell r="AF881" t="str">
            <v/>
          </cell>
          <cell r="AG881" t="str">
            <v/>
          </cell>
          <cell r="AH881" t="str">
            <v/>
          </cell>
          <cell r="AI881" t="str">
            <v/>
          </cell>
          <cell r="AJ881" t="str">
            <v/>
          </cell>
          <cell r="AK881" t="str">
            <v/>
          </cell>
        </row>
        <row r="882"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T882" t="str">
            <v/>
          </cell>
          <cell r="U882" t="str">
            <v/>
          </cell>
          <cell r="V882" t="str">
            <v/>
          </cell>
          <cell r="W882" t="str">
            <v/>
          </cell>
          <cell r="X882" t="str">
            <v/>
          </cell>
          <cell r="Y882" t="str">
            <v/>
          </cell>
          <cell r="Z882" t="str">
            <v/>
          </cell>
          <cell r="AA882" t="str">
            <v/>
          </cell>
          <cell r="AB882" t="str">
            <v/>
          </cell>
          <cell r="AC882" t="str">
            <v/>
          </cell>
          <cell r="AD882" t="str">
            <v/>
          </cell>
          <cell r="AE882" t="str">
            <v/>
          </cell>
          <cell r="AF882" t="str">
            <v/>
          </cell>
          <cell r="AG882" t="str">
            <v/>
          </cell>
          <cell r="AH882" t="str">
            <v/>
          </cell>
          <cell r="AI882" t="str">
            <v/>
          </cell>
          <cell r="AJ882" t="str">
            <v/>
          </cell>
          <cell r="AK882" t="str">
            <v/>
          </cell>
        </row>
        <row r="884">
          <cell r="A884" t="str">
            <v>工番</v>
          </cell>
          <cell r="G884">
            <v>46194</v>
          </cell>
          <cell r="H884">
            <v>46195</v>
          </cell>
          <cell r="I884">
            <v>46196</v>
          </cell>
          <cell r="J884">
            <v>46197</v>
          </cell>
          <cell r="K884">
            <v>46198</v>
          </cell>
          <cell r="L884">
            <v>46199</v>
          </cell>
          <cell r="M884">
            <v>46200</v>
          </cell>
          <cell r="N884">
            <v>46201</v>
          </cell>
          <cell r="O884">
            <v>46202</v>
          </cell>
          <cell r="P884">
            <v>46203</v>
          </cell>
          <cell r="Q884">
            <v>46204</v>
          </cell>
          <cell r="R884">
            <v>46205</v>
          </cell>
          <cell r="S884">
            <v>46206</v>
          </cell>
          <cell r="T884">
            <v>46207</v>
          </cell>
          <cell r="U884">
            <v>46208</v>
          </cell>
          <cell r="V884">
            <v>46209</v>
          </cell>
          <cell r="W884">
            <v>46210</v>
          </cell>
          <cell r="X884">
            <v>46211</v>
          </cell>
          <cell r="Y884">
            <v>46212</v>
          </cell>
          <cell r="Z884">
            <v>46213</v>
          </cell>
          <cell r="AA884">
            <v>46214</v>
          </cell>
          <cell r="AB884">
            <v>46215</v>
          </cell>
          <cell r="AC884">
            <v>46216</v>
          </cell>
          <cell r="AD884">
            <v>46217</v>
          </cell>
          <cell r="AE884">
            <v>46218</v>
          </cell>
          <cell r="AF884">
            <v>46219</v>
          </cell>
          <cell r="AG884">
            <v>46220</v>
          </cell>
          <cell r="AH884">
            <v>46221</v>
          </cell>
          <cell r="AI884">
            <v>46222</v>
          </cell>
          <cell r="AJ884">
            <v>46223</v>
          </cell>
          <cell r="AK884">
            <v>46224</v>
          </cell>
        </row>
        <row r="886">
          <cell r="A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  <cell r="T886" t="str">
            <v/>
          </cell>
          <cell r="U886" t="str">
            <v/>
          </cell>
          <cell r="V886" t="str">
            <v/>
          </cell>
          <cell r="W886" t="str">
            <v/>
          </cell>
          <cell r="X886" t="str">
            <v/>
          </cell>
          <cell r="Y886" t="str">
            <v/>
          </cell>
          <cell r="Z886" t="str">
            <v/>
          </cell>
          <cell r="AA886" t="str">
            <v/>
          </cell>
          <cell r="AB886" t="str">
            <v/>
          </cell>
          <cell r="AC886" t="str">
            <v/>
          </cell>
          <cell r="AD886" t="str">
            <v/>
          </cell>
          <cell r="AE886" t="str">
            <v/>
          </cell>
          <cell r="AF886" t="str">
            <v/>
          </cell>
          <cell r="AG886" t="str">
            <v/>
          </cell>
          <cell r="AH886" t="str">
            <v/>
          </cell>
          <cell r="AI886" t="str">
            <v/>
          </cell>
          <cell r="AJ886" t="str">
            <v/>
          </cell>
          <cell r="AK886" t="str">
            <v/>
          </cell>
        </row>
        <row r="887"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  <cell r="T887" t="str">
            <v/>
          </cell>
          <cell r="U887" t="str">
            <v/>
          </cell>
          <cell r="V887" t="str">
            <v/>
          </cell>
          <cell r="W887" t="str">
            <v/>
          </cell>
          <cell r="X887" t="str">
            <v/>
          </cell>
          <cell r="Y887" t="str">
            <v/>
          </cell>
          <cell r="Z887" t="str">
            <v/>
          </cell>
          <cell r="AA887" t="str">
            <v/>
          </cell>
          <cell r="AB887" t="str">
            <v/>
          </cell>
          <cell r="AC887" t="str">
            <v/>
          </cell>
          <cell r="AD887" t="str">
            <v/>
          </cell>
          <cell r="AE887" t="str">
            <v/>
          </cell>
          <cell r="AF887" t="str">
            <v/>
          </cell>
          <cell r="AG887" t="str">
            <v/>
          </cell>
          <cell r="AH887" t="str">
            <v/>
          </cell>
          <cell r="AI887" t="str">
            <v/>
          </cell>
          <cell r="AJ887" t="str">
            <v/>
          </cell>
          <cell r="AK887" t="str">
            <v/>
          </cell>
        </row>
        <row r="888"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  <cell r="T888" t="str">
            <v/>
          </cell>
          <cell r="U888" t="str">
            <v/>
          </cell>
          <cell r="V888" t="str">
            <v/>
          </cell>
          <cell r="W888" t="str">
            <v/>
          </cell>
          <cell r="X888" t="str">
            <v/>
          </cell>
          <cell r="Y888" t="str">
            <v/>
          </cell>
          <cell r="Z888" t="str">
            <v/>
          </cell>
          <cell r="AA888" t="str">
            <v/>
          </cell>
          <cell r="AB888" t="str">
            <v/>
          </cell>
          <cell r="AC888" t="str">
            <v/>
          </cell>
          <cell r="AD888" t="str">
            <v/>
          </cell>
          <cell r="AE888" t="str">
            <v/>
          </cell>
          <cell r="AF888" t="str">
            <v/>
          </cell>
          <cell r="AG888" t="str">
            <v/>
          </cell>
          <cell r="AH888" t="str">
            <v/>
          </cell>
          <cell r="AI888" t="str">
            <v/>
          </cell>
          <cell r="AJ888" t="str">
            <v/>
          </cell>
          <cell r="AK888" t="str">
            <v/>
          </cell>
        </row>
        <row r="889"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  <cell r="T889" t="str">
            <v/>
          </cell>
          <cell r="U889" t="str">
            <v/>
          </cell>
          <cell r="V889" t="str">
            <v/>
          </cell>
          <cell r="W889" t="str">
            <v/>
          </cell>
          <cell r="X889" t="str">
            <v/>
          </cell>
          <cell r="Y889" t="str">
            <v/>
          </cell>
          <cell r="Z889" t="str">
            <v/>
          </cell>
          <cell r="AA889" t="str">
            <v/>
          </cell>
          <cell r="AB889" t="str">
            <v/>
          </cell>
          <cell r="AC889" t="str">
            <v/>
          </cell>
          <cell r="AD889" t="str">
            <v/>
          </cell>
          <cell r="AE889" t="str">
            <v/>
          </cell>
          <cell r="AF889" t="str">
            <v/>
          </cell>
          <cell r="AG889" t="str">
            <v/>
          </cell>
          <cell r="AH889" t="str">
            <v/>
          </cell>
          <cell r="AI889" t="str">
            <v/>
          </cell>
          <cell r="AJ889" t="str">
            <v/>
          </cell>
          <cell r="AK889" t="str">
            <v/>
          </cell>
        </row>
        <row r="890"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  <cell r="T890" t="str">
            <v/>
          </cell>
          <cell r="U890" t="str">
            <v/>
          </cell>
          <cell r="V890" t="str">
            <v/>
          </cell>
          <cell r="W890" t="str">
            <v/>
          </cell>
          <cell r="X890" t="str">
            <v/>
          </cell>
          <cell r="Y890" t="str">
            <v/>
          </cell>
          <cell r="Z890" t="str">
            <v/>
          </cell>
          <cell r="AA890" t="str">
            <v/>
          </cell>
          <cell r="AB890" t="str">
            <v/>
          </cell>
          <cell r="AC890" t="str">
            <v/>
          </cell>
          <cell r="AD890" t="str">
            <v/>
          </cell>
          <cell r="AE890" t="str">
            <v/>
          </cell>
          <cell r="AF890" t="str">
            <v/>
          </cell>
          <cell r="AG890" t="str">
            <v/>
          </cell>
          <cell r="AH890" t="str">
            <v/>
          </cell>
          <cell r="AI890" t="str">
            <v/>
          </cell>
          <cell r="AJ890" t="str">
            <v/>
          </cell>
          <cell r="AK890" t="str">
            <v/>
          </cell>
        </row>
        <row r="891"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  <cell r="T891" t="str">
            <v/>
          </cell>
          <cell r="U891" t="str">
            <v/>
          </cell>
          <cell r="V891" t="str">
            <v/>
          </cell>
          <cell r="W891" t="str">
            <v/>
          </cell>
          <cell r="X891" t="str">
            <v/>
          </cell>
          <cell r="Y891" t="str">
            <v/>
          </cell>
          <cell r="Z891" t="str">
            <v/>
          </cell>
          <cell r="AA891" t="str">
            <v/>
          </cell>
          <cell r="AB891" t="str">
            <v/>
          </cell>
          <cell r="AC891" t="str">
            <v/>
          </cell>
          <cell r="AD891" t="str">
            <v/>
          </cell>
          <cell r="AE891" t="str">
            <v/>
          </cell>
          <cell r="AF891" t="str">
            <v/>
          </cell>
          <cell r="AG891" t="str">
            <v/>
          </cell>
          <cell r="AH891" t="str">
            <v/>
          </cell>
          <cell r="AI891" t="str">
            <v/>
          </cell>
          <cell r="AJ891" t="str">
            <v/>
          </cell>
          <cell r="AK891" t="str">
            <v/>
          </cell>
        </row>
        <row r="892">
          <cell r="A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/>
          </cell>
          <cell r="W892" t="str">
            <v/>
          </cell>
          <cell r="X892" t="str">
            <v/>
          </cell>
          <cell r="Y892" t="str">
            <v/>
          </cell>
          <cell r="Z892" t="str">
            <v/>
          </cell>
          <cell r="AA892" t="str">
            <v/>
          </cell>
          <cell r="AB892" t="str">
            <v/>
          </cell>
          <cell r="AC892" t="str">
            <v/>
          </cell>
          <cell r="AD892" t="str">
            <v/>
          </cell>
          <cell r="AE892" t="str">
            <v/>
          </cell>
          <cell r="AF892" t="str">
            <v/>
          </cell>
          <cell r="AG892" t="str">
            <v/>
          </cell>
          <cell r="AH892" t="str">
            <v/>
          </cell>
          <cell r="AI892" t="str">
            <v/>
          </cell>
          <cell r="AJ892" t="str">
            <v/>
          </cell>
          <cell r="AK892" t="str">
            <v/>
          </cell>
        </row>
        <row r="893"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  <cell r="T893" t="str">
            <v/>
          </cell>
          <cell r="U893" t="str">
            <v/>
          </cell>
          <cell r="V893" t="str">
            <v/>
          </cell>
          <cell r="W893" t="str">
            <v/>
          </cell>
          <cell r="X893" t="str">
            <v/>
          </cell>
          <cell r="Y893" t="str">
            <v/>
          </cell>
          <cell r="Z893" t="str">
            <v/>
          </cell>
          <cell r="AA893" t="str">
            <v/>
          </cell>
          <cell r="AB893" t="str">
            <v/>
          </cell>
          <cell r="AC893" t="str">
            <v/>
          </cell>
          <cell r="AD893" t="str">
            <v/>
          </cell>
          <cell r="AE893" t="str">
            <v/>
          </cell>
          <cell r="AF893" t="str">
            <v/>
          </cell>
          <cell r="AG893" t="str">
            <v/>
          </cell>
          <cell r="AH893" t="str">
            <v/>
          </cell>
          <cell r="AI893" t="str">
            <v/>
          </cell>
          <cell r="AJ893" t="str">
            <v/>
          </cell>
          <cell r="AK893" t="str">
            <v/>
          </cell>
        </row>
        <row r="894"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T894" t="str">
            <v/>
          </cell>
          <cell r="U894" t="str">
            <v/>
          </cell>
          <cell r="V894" t="str">
            <v/>
          </cell>
          <cell r="W894" t="str">
            <v/>
          </cell>
          <cell r="X894" t="str">
            <v/>
          </cell>
          <cell r="Y894" t="str">
            <v/>
          </cell>
          <cell r="Z894" t="str">
            <v/>
          </cell>
          <cell r="AA894" t="str">
            <v/>
          </cell>
          <cell r="AB894" t="str">
            <v/>
          </cell>
          <cell r="AC894" t="str">
            <v/>
          </cell>
          <cell r="AD894" t="str">
            <v/>
          </cell>
          <cell r="AE894" t="str">
            <v/>
          </cell>
          <cell r="AF894" t="str">
            <v/>
          </cell>
          <cell r="AG894" t="str">
            <v/>
          </cell>
          <cell r="AH894" t="str">
            <v/>
          </cell>
          <cell r="AI894" t="str">
            <v/>
          </cell>
          <cell r="AJ894" t="str">
            <v/>
          </cell>
          <cell r="AK894" t="str">
            <v/>
          </cell>
        </row>
        <row r="895"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T895" t="str">
            <v/>
          </cell>
          <cell r="U895" t="str">
            <v/>
          </cell>
          <cell r="V895" t="str">
            <v/>
          </cell>
          <cell r="W895" t="str">
            <v/>
          </cell>
          <cell r="X895" t="str">
            <v/>
          </cell>
          <cell r="Y895" t="str">
            <v/>
          </cell>
          <cell r="Z895" t="str">
            <v/>
          </cell>
          <cell r="AA895" t="str">
            <v/>
          </cell>
          <cell r="AB895" t="str">
            <v/>
          </cell>
          <cell r="AC895" t="str">
            <v/>
          </cell>
          <cell r="AD895" t="str">
            <v/>
          </cell>
          <cell r="AE895" t="str">
            <v/>
          </cell>
          <cell r="AF895" t="str">
            <v/>
          </cell>
          <cell r="AG895" t="str">
            <v/>
          </cell>
          <cell r="AH895" t="str">
            <v/>
          </cell>
          <cell r="AI895" t="str">
            <v/>
          </cell>
          <cell r="AJ895" t="str">
            <v/>
          </cell>
          <cell r="AK895" t="str">
            <v/>
          </cell>
        </row>
        <row r="896"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  <cell r="T896" t="str">
            <v/>
          </cell>
          <cell r="U896" t="str">
            <v/>
          </cell>
          <cell r="V896" t="str">
            <v/>
          </cell>
          <cell r="W896" t="str">
            <v/>
          </cell>
          <cell r="X896" t="str">
            <v/>
          </cell>
          <cell r="Y896" t="str">
            <v/>
          </cell>
          <cell r="Z896" t="str">
            <v/>
          </cell>
          <cell r="AA896" t="str">
            <v/>
          </cell>
          <cell r="AB896" t="str">
            <v/>
          </cell>
          <cell r="AC896" t="str">
            <v/>
          </cell>
          <cell r="AD896" t="str">
            <v/>
          </cell>
          <cell r="AE896" t="str">
            <v/>
          </cell>
          <cell r="AF896" t="str">
            <v/>
          </cell>
          <cell r="AG896" t="str">
            <v/>
          </cell>
          <cell r="AH896" t="str">
            <v/>
          </cell>
          <cell r="AI896" t="str">
            <v/>
          </cell>
          <cell r="AJ896" t="str">
            <v/>
          </cell>
          <cell r="AK896" t="str">
            <v/>
          </cell>
        </row>
        <row r="897"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  <cell r="T897" t="str">
            <v/>
          </cell>
          <cell r="U897" t="str">
            <v/>
          </cell>
          <cell r="V897" t="str">
            <v/>
          </cell>
          <cell r="W897" t="str">
            <v/>
          </cell>
          <cell r="X897" t="str">
            <v/>
          </cell>
          <cell r="Y897" t="str">
            <v/>
          </cell>
          <cell r="Z897" t="str">
            <v/>
          </cell>
          <cell r="AA897" t="str">
            <v/>
          </cell>
          <cell r="AB897" t="str">
            <v/>
          </cell>
          <cell r="AC897" t="str">
            <v/>
          </cell>
          <cell r="AD897" t="str">
            <v/>
          </cell>
          <cell r="AE897" t="str">
            <v/>
          </cell>
          <cell r="AF897" t="str">
            <v/>
          </cell>
          <cell r="AG897" t="str">
            <v/>
          </cell>
          <cell r="AH897" t="str">
            <v/>
          </cell>
          <cell r="AI897" t="str">
            <v/>
          </cell>
          <cell r="AJ897" t="str">
            <v/>
          </cell>
          <cell r="AK897" t="str">
            <v/>
          </cell>
        </row>
        <row r="898">
          <cell r="A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  <cell r="T898" t="str">
            <v/>
          </cell>
          <cell r="U898" t="str">
            <v/>
          </cell>
          <cell r="V898" t="str">
            <v/>
          </cell>
          <cell r="W898" t="str">
            <v/>
          </cell>
          <cell r="X898" t="str">
            <v/>
          </cell>
          <cell r="Y898" t="str">
            <v/>
          </cell>
          <cell r="Z898" t="str">
            <v/>
          </cell>
          <cell r="AA898" t="str">
            <v/>
          </cell>
          <cell r="AB898" t="str">
            <v/>
          </cell>
          <cell r="AC898" t="str">
            <v/>
          </cell>
          <cell r="AD898" t="str">
            <v/>
          </cell>
          <cell r="AE898" t="str">
            <v/>
          </cell>
          <cell r="AF898" t="str">
            <v/>
          </cell>
          <cell r="AG898" t="str">
            <v/>
          </cell>
          <cell r="AH898" t="str">
            <v/>
          </cell>
          <cell r="AI898" t="str">
            <v/>
          </cell>
          <cell r="AJ898" t="str">
            <v/>
          </cell>
          <cell r="AK898" t="str">
            <v/>
          </cell>
        </row>
        <row r="899"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  <cell r="T899" t="str">
            <v/>
          </cell>
          <cell r="U899" t="str">
            <v/>
          </cell>
          <cell r="V899" t="str">
            <v/>
          </cell>
          <cell r="W899" t="str">
            <v/>
          </cell>
          <cell r="X899" t="str">
            <v/>
          </cell>
          <cell r="Y899" t="str">
            <v/>
          </cell>
          <cell r="Z899" t="str">
            <v/>
          </cell>
          <cell r="AA899" t="str">
            <v/>
          </cell>
          <cell r="AB899" t="str">
            <v/>
          </cell>
          <cell r="AC899" t="str">
            <v/>
          </cell>
          <cell r="AD899" t="str">
            <v/>
          </cell>
          <cell r="AE899" t="str">
            <v/>
          </cell>
          <cell r="AF899" t="str">
            <v/>
          </cell>
          <cell r="AG899" t="str">
            <v/>
          </cell>
          <cell r="AH899" t="str">
            <v/>
          </cell>
          <cell r="AI899" t="str">
            <v/>
          </cell>
          <cell r="AJ899" t="str">
            <v/>
          </cell>
          <cell r="AK899" t="str">
            <v/>
          </cell>
        </row>
        <row r="900"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  <cell r="T900" t="str">
            <v/>
          </cell>
          <cell r="U900" t="str">
            <v/>
          </cell>
          <cell r="V900" t="str">
            <v/>
          </cell>
          <cell r="W900" t="str">
            <v/>
          </cell>
          <cell r="X900" t="str">
            <v/>
          </cell>
          <cell r="Y900" t="str">
            <v/>
          </cell>
          <cell r="Z900" t="str">
            <v/>
          </cell>
          <cell r="AA900" t="str">
            <v/>
          </cell>
          <cell r="AB900" t="str">
            <v/>
          </cell>
          <cell r="AC900" t="str">
            <v/>
          </cell>
          <cell r="AD900" t="str">
            <v/>
          </cell>
          <cell r="AE900" t="str">
            <v/>
          </cell>
          <cell r="AF900" t="str">
            <v/>
          </cell>
          <cell r="AG900" t="str">
            <v/>
          </cell>
          <cell r="AH900" t="str">
            <v/>
          </cell>
          <cell r="AI900" t="str">
            <v/>
          </cell>
          <cell r="AJ900" t="str">
            <v/>
          </cell>
          <cell r="AK900" t="str">
            <v/>
          </cell>
        </row>
        <row r="901"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  <cell r="T901" t="str">
            <v/>
          </cell>
          <cell r="U901" t="str">
            <v/>
          </cell>
          <cell r="V901" t="str">
            <v/>
          </cell>
          <cell r="W901" t="str">
            <v/>
          </cell>
          <cell r="X901" t="str">
            <v/>
          </cell>
          <cell r="Y901" t="str">
            <v/>
          </cell>
          <cell r="Z901" t="str">
            <v/>
          </cell>
          <cell r="AA901" t="str">
            <v/>
          </cell>
          <cell r="AB901" t="str">
            <v/>
          </cell>
          <cell r="AC901" t="str">
            <v/>
          </cell>
          <cell r="AD901" t="str">
            <v/>
          </cell>
          <cell r="AE901" t="str">
            <v/>
          </cell>
          <cell r="AF901" t="str">
            <v/>
          </cell>
          <cell r="AG901" t="str">
            <v/>
          </cell>
          <cell r="AH901" t="str">
            <v/>
          </cell>
          <cell r="AI901" t="str">
            <v/>
          </cell>
          <cell r="AJ901" t="str">
            <v/>
          </cell>
          <cell r="AK901" t="str">
            <v/>
          </cell>
        </row>
        <row r="902"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  <cell r="T902" t="str">
            <v/>
          </cell>
          <cell r="U902" t="str">
            <v/>
          </cell>
          <cell r="V902" t="str">
            <v/>
          </cell>
          <cell r="W902" t="str">
            <v/>
          </cell>
          <cell r="X902" t="str">
            <v/>
          </cell>
          <cell r="Y902" t="str">
            <v/>
          </cell>
          <cell r="Z902" t="str">
            <v/>
          </cell>
          <cell r="AA902" t="str">
            <v/>
          </cell>
          <cell r="AB902" t="str">
            <v/>
          </cell>
          <cell r="AC902" t="str">
            <v/>
          </cell>
          <cell r="AD902" t="str">
            <v/>
          </cell>
          <cell r="AE902" t="str">
            <v/>
          </cell>
          <cell r="AF902" t="str">
            <v/>
          </cell>
          <cell r="AG902" t="str">
            <v/>
          </cell>
          <cell r="AH902" t="str">
            <v/>
          </cell>
          <cell r="AI902" t="str">
            <v/>
          </cell>
          <cell r="AJ902" t="str">
            <v/>
          </cell>
          <cell r="AK902" t="str">
            <v/>
          </cell>
        </row>
        <row r="903"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  <cell r="T903" t="str">
            <v/>
          </cell>
          <cell r="U903" t="str">
            <v/>
          </cell>
          <cell r="V903" t="str">
            <v/>
          </cell>
          <cell r="W903" t="str">
            <v/>
          </cell>
          <cell r="X903" t="str">
            <v/>
          </cell>
          <cell r="Y903" t="str">
            <v/>
          </cell>
          <cell r="Z903" t="str">
            <v/>
          </cell>
          <cell r="AA903" t="str">
            <v/>
          </cell>
          <cell r="AB903" t="str">
            <v/>
          </cell>
          <cell r="AC903" t="str">
            <v/>
          </cell>
          <cell r="AD903" t="str">
            <v/>
          </cell>
          <cell r="AE903" t="str">
            <v/>
          </cell>
          <cell r="AF903" t="str">
            <v/>
          </cell>
          <cell r="AG903" t="str">
            <v/>
          </cell>
          <cell r="AH903" t="str">
            <v/>
          </cell>
          <cell r="AI903" t="str">
            <v/>
          </cell>
          <cell r="AJ903" t="str">
            <v/>
          </cell>
          <cell r="AK903" t="str">
            <v/>
          </cell>
        </row>
        <row r="904">
          <cell r="A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  <cell r="T904" t="str">
            <v/>
          </cell>
          <cell r="U904" t="str">
            <v/>
          </cell>
          <cell r="V904" t="str">
            <v/>
          </cell>
          <cell r="W904" t="str">
            <v/>
          </cell>
          <cell r="X904" t="str">
            <v/>
          </cell>
          <cell r="Y904" t="str">
            <v/>
          </cell>
          <cell r="Z904" t="str">
            <v/>
          </cell>
          <cell r="AA904" t="str">
            <v/>
          </cell>
          <cell r="AB904" t="str">
            <v/>
          </cell>
          <cell r="AC904" t="str">
            <v/>
          </cell>
          <cell r="AD904" t="str">
            <v/>
          </cell>
          <cell r="AE904" t="str">
            <v/>
          </cell>
          <cell r="AF904" t="str">
            <v/>
          </cell>
          <cell r="AG904" t="str">
            <v/>
          </cell>
          <cell r="AH904" t="str">
            <v/>
          </cell>
          <cell r="AI904" t="str">
            <v/>
          </cell>
          <cell r="AJ904" t="str">
            <v/>
          </cell>
          <cell r="AK904" t="str">
            <v/>
          </cell>
        </row>
        <row r="905"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  <cell r="T905" t="str">
            <v/>
          </cell>
          <cell r="U905" t="str">
            <v/>
          </cell>
          <cell r="V905" t="str">
            <v/>
          </cell>
          <cell r="W905" t="str">
            <v/>
          </cell>
          <cell r="X905" t="str">
            <v/>
          </cell>
          <cell r="Y905" t="str">
            <v/>
          </cell>
          <cell r="Z905" t="str">
            <v/>
          </cell>
          <cell r="AA905" t="str">
            <v/>
          </cell>
          <cell r="AB905" t="str">
            <v/>
          </cell>
          <cell r="AC905" t="str">
            <v/>
          </cell>
          <cell r="AD905" t="str">
            <v/>
          </cell>
          <cell r="AE905" t="str">
            <v/>
          </cell>
          <cell r="AF905" t="str">
            <v/>
          </cell>
          <cell r="AG905" t="str">
            <v/>
          </cell>
          <cell r="AH905" t="str">
            <v/>
          </cell>
          <cell r="AI905" t="str">
            <v/>
          </cell>
          <cell r="AJ905" t="str">
            <v/>
          </cell>
          <cell r="AK905" t="str">
            <v/>
          </cell>
        </row>
        <row r="906"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  <cell r="T906" t="str">
            <v/>
          </cell>
          <cell r="U906" t="str">
            <v/>
          </cell>
          <cell r="V906" t="str">
            <v/>
          </cell>
          <cell r="W906" t="str">
            <v/>
          </cell>
          <cell r="X906" t="str">
            <v/>
          </cell>
          <cell r="Y906" t="str">
            <v/>
          </cell>
          <cell r="Z906" t="str">
            <v/>
          </cell>
          <cell r="AA906" t="str">
            <v/>
          </cell>
          <cell r="AB906" t="str">
            <v/>
          </cell>
          <cell r="AC906" t="str">
            <v/>
          </cell>
          <cell r="AD906" t="str">
            <v/>
          </cell>
          <cell r="AE906" t="str">
            <v/>
          </cell>
          <cell r="AF906" t="str">
            <v/>
          </cell>
          <cell r="AG906" t="str">
            <v/>
          </cell>
          <cell r="AH906" t="str">
            <v/>
          </cell>
          <cell r="AI906" t="str">
            <v/>
          </cell>
          <cell r="AJ906" t="str">
            <v/>
          </cell>
          <cell r="AK906" t="str">
            <v/>
          </cell>
        </row>
        <row r="907"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  <cell r="T907" t="str">
            <v/>
          </cell>
          <cell r="U907" t="str">
            <v/>
          </cell>
          <cell r="V907" t="str">
            <v/>
          </cell>
          <cell r="W907" t="str">
            <v/>
          </cell>
          <cell r="X907" t="str">
            <v/>
          </cell>
          <cell r="Y907" t="str">
            <v/>
          </cell>
          <cell r="Z907" t="str">
            <v/>
          </cell>
          <cell r="AA907" t="str">
            <v/>
          </cell>
          <cell r="AB907" t="str">
            <v/>
          </cell>
          <cell r="AC907" t="str">
            <v/>
          </cell>
          <cell r="AD907" t="str">
            <v/>
          </cell>
          <cell r="AE907" t="str">
            <v/>
          </cell>
          <cell r="AF907" t="str">
            <v/>
          </cell>
          <cell r="AG907" t="str">
            <v/>
          </cell>
          <cell r="AH907" t="str">
            <v/>
          </cell>
          <cell r="AI907" t="str">
            <v/>
          </cell>
          <cell r="AJ907" t="str">
            <v/>
          </cell>
          <cell r="AK907" t="str">
            <v/>
          </cell>
        </row>
        <row r="908"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  <cell r="T908" t="str">
            <v/>
          </cell>
          <cell r="U908" t="str">
            <v/>
          </cell>
          <cell r="V908" t="str">
            <v/>
          </cell>
          <cell r="W908" t="str">
            <v/>
          </cell>
          <cell r="X908" t="str">
            <v/>
          </cell>
          <cell r="Y908" t="str">
            <v/>
          </cell>
          <cell r="Z908" t="str">
            <v/>
          </cell>
          <cell r="AA908" t="str">
            <v/>
          </cell>
          <cell r="AB908" t="str">
            <v/>
          </cell>
          <cell r="AC908" t="str">
            <v/>
          </cell>
          <cell r="AD908" t="str">
            <v/>
          </cell>
          <cell r="AE908" t="str">
            <v/>
          </cell>
          <cell r="AF908" t="str">
            <v/>
          </cell>
          <cell r="AG908" t="str">
            <v/>
          </cell>
          <cell r="AH908" t="str">
            <v/>
          </cell>
          <cell r="AI908" t="str">
            <v/>
          </cell>
          <cell r="AJ908" t="str">
            <v/>
          </cell>
          <cell r="AK908" t="str">
            <v/>
          </cell>
        </row>
        <row r="909"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  <cell r="T909" t="str">
            <v/>
          </cell>
          <cell r="U909" t="str">
            <v/>
          </cell>
          <cell r="V909" t="str">
            <v/>
          </cell>
          <cell r="W909" t="str">
            <v/>
          </cell>
          <cell r="X909" t="str">
            <v/>
          </cell>
          <cell r="Y909" t="str">
            <v/>
          </cell>
          <cell r="Z909" t="str">
            <v/>
          </cell>
          <cell r="AA909" t="str">
            <v/>
          </cell>
          <cell r="AB909" t="str">
            <v/>
          </cell>
          <cell r="AC909" t="str">
            <v/>
          </cell>
          <cell r="AD909" t="str">
            <v/>
          </cell>
          <cell r="AE909" t="str">
            <v/>
          </cell>
          <cell r="AF909" t="str">
            <v/>
          </cell>
          <cell r="AG909" t="str">
            <v/>
          </cell>
          <cell r="AH909" t="str">
            <v/>
          </cell>
          <cell r="AI909" t="str">
            <v/>
          </cell>
          <cell r="AJ909" t="str">
            <v/>
          </cell>
          <cell r="AK909" t="str">
            <v/>
          </cell>
        </row>
        <row r="910">
          <cell r="A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  <cell r="T910" t="str">
            <v/>
          </cell>
          <cell r="U910" t="str">
            <v/>
          </cell>
          <cell r="V910" t="str">
            <v/>
          </cell>
          <cell r="W910" t="str">
            <v/>
          </cell>
          <cell r="X910" t="str">
            <v/>
          </cell>
          <cell r="Y910" t="str">
            <v/>
          </cell>
          <cell r="Z910" t="str">
            <v/>
          </cell>
          <cell r="AA910" t="str">
            <v/>
          </cell>
          <cell r="AB910" t="str">
            <v/>
          </cell>
          <cell r="AC910" t="str">
            <v/>
          </cell>
          <cell r="AD910" t="str">
            <v/>
          </cell>
          <cell r="AE910" t="str">
            <v/>
          </cell>
          <cell r="AF910" t="str">
            <v/>
          </cell>
          <cell r="AG910" t="str">
            <v/>
          </cell>
          <cell r="AH910" t="str">
            <v/>
          </cell>
          <cell r="AI910" t="str">
            <v/>
          </cell>
          <cell r="AJ910" t="str">
            <v/>
          </cell>
          <cell r="AK910" t="str">
            <v/>
          </cell>
        </row>
        <row r="911"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  <cell r="T911" t="str">
            <v/>
          </cell>
          <cell r="U911" t="str">
            <v/>
          </cell>
          <cell r="V911" t="str">
            <v/>
          </cell>
          <cell r="W911" t="str">
            <v/>
          </cell>
          <cell r="X911" t="str">
            <v/>
          </cell>
          <cell r="Y911" t="str">
            <v/>
          </cell>
          <cell r="Z911" t="str">
            <v/>
          </cell>
          <cell r="AA911" t="str">
            <v/>
          </cell>
          <cell r="AB911" t="str">
            <v/>
          </cell>
          <cell r="AC911" t="str">
            <v/>
          </cell>
          <cell r="AD911" t="str">
            <v/>
          </cell>
          <cell r="AE911" t="str">
            <v/>
          </cell>
          <cell r="AF911" t="str">
            <v/>
          </cell>
          <cell r="AG911" t="str">
            <v/>
          </cell>
          <cell r="AH911" t="str">
            <v/>
          </cell>
          <cell r="AI911" t="str">
            <v/>
          </cell>
          <cell r="AJ911" t="str">
            <v/>
          </cell>
          <cell r="AK911" t="str">
            <v/>
          </cell>
        </row>
        <row r="912"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  <cell r="T912" t="str">
            <v/>
          </cell>
          <cell r="U912" t="str">
            <v/>
          </cell>
          <cell r="V912" t="str">
            <v/>
          </cell>
          <cell r="W912" t="str">
            <v/>
          </cell>
          <cell r="X912" t="str">
            <v/>
          </cell>
          <cell r="Y912" t="str">
            <v/>
          </cell>
          <cell r="Z912" t="str">
            <v/>
          </cell>
          <cell r="AA912" t="str">
            <v/>
          </cell>
          <cell r="AB912" t="str">
            <v/>
          </cell>
          <cell r="AC912" t="str">
            <v/>
          </cell>
          <cell r="AD912" t="str">
            <v/>
          </cell>
          <cell r="AE912" t="str">
            <v/>
          </cell>
          <cell r="AF912" t="str">
            <v/>
          </cell>
          <cell r="AG912" t="str">
            <v/>
          </cell>
          <cell r="AH912" t="str">
            <v/>
          </cell>
          <cell r="AI912" t="str">
            <v/>
          </cell>
          <cell r="AJ912" t="str">
            <v/>
          </cell>
          <cell r="AK912" t="str">
            <v/>
          </cell>
        </row>
        <row r="913"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T913" t="str">
            <v/>
          </cell>
          <cell r="U913" t="str">
            <v/>
          </cell>
          <cell r="V913" t="str">
            <v/>
          </cell>
          <cell r="W913" t="str">
            <v/>
          </cell>
          <cell r="X913" t="str">
            <v/>
          </cell>
          <cell r="Y913" t="str">
            <v/>
          </cell>
          <cell r="Z913" t="str">
            <v/>
          </cell>
          <cell r="AA913" t="str">
            <v/>
          </cell>
          <cell r="AB913" t="str">
            <v/>
          </cell>
          <cell r="AC913" t="str">
            <v/>
          </cell>
          <cell r="AD913" t="str">
            <v/>
          </cell>
          <cell r="AE913" t="str">
            <v/>
          </cell>
          <cell r="AF913" t="str">
            <v/>
          </cell>
          <cell r="AG913" t="str">
            <v/>
          </cell>
          <cell r="AH913" t="str">
            <v/>
          </cell>
          <cell r="AI913" t="str">
            <v/>
          </cell>
          <cell r="AJ913" t="str">
            <v/>
          </cell>
          <cell r="AK913" t="str">
            <v/>
          </cell>
        </row>
        <row r="914"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  <cell r="T914" t="str">
            <v/>
          </cell>
          <cell r="U914" t="str">
            <v/>
          </cell>
          <cell r="V914" t="str">
            <v/>
          </cell>
          <cell r="W914" t="str">
            <v/>
          </cell>
          <cell r="X914" t="str">
            <v/>
          </cell>
          <cell r="Y914" t="str">
            <v/>
          </cell>
          <cell r="Z914" t="str">
            <v/>
          </cell>
          <cell r="AA914" t="str">
            <v/>
          </cell>
          <cell r="AB914" t="str">
            <v/>
          </cell>
          <cell r="AC914" t="str">
            <v/>
          </cell>
          <cell r="AD914" t="str">
            <v/>
          </cell>
          <cell r="AE914" t="str">
            <v/>
          </cell>
          <cell r="AF914" t="str">
            <v/>
          </cell>
          <cell r="AG914" t="str">
            <v/>
          </cell>
          <cell r="AH914" t="str">
            <v/>
          </cell>
          <cell r="AI914" t="str">
            <v/>
          </cell>
          <cell r="AJ914" t="str">
            <v/>
          </cell>
          <cell r="AK914" t="str">
            <v/>
          </cell>
        </row>
        <row r="915"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  <cell r="T915" t="str">
            <v/>
          </cell>
          <cell r="U915" t="str">
            <v/>
          </cell>
          <cell r="V915" t="str">
            <v/>
          </cell>
          <cell r="W915" t="str">
            <v/>
          </cell>
          <cell r="X915" t="str">
            <v/>
          </cell>
          <cell r="Y915" t="str">
            <v/>
          </cell>
          <cell r="Z915" t="str">
            <v/>
          </cell>
          <cell r="AA915" t="str">
            <v/>
          </cell>
          <cell r="AB915" t="str">
            <v/>
          </cell>
          <cell r="AC915" t="str">
            <v/>
          </cell>
          <cell r="AD915" t="str">
            <v/>
          </cell>
          <cell r="AE915" t="str">
            <v/>
          </cell>
          <cell r="AF915" t="str">
            <v/>
          </cell>
          <cell r="AG915" t="str">
            <v/>
          </cell>
          <cell r="AH915" t="str">
            <v/>
          </cell>
          <cell r="AI915" t="str">
            <v/>
          </cell>
          <cell r="AJ915" t="str">
            <v/>
          </cell>
          <cell r="AK915" t="str">
            <v/>
          </cell>
        </row>
        <row r="916">
          <cell r="A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  <cell r="T916" t="str">
            <v/>
          </cell>
          <cell r="U916" t="str">
            <v/>
          </cell>
          <cell r="V916" t="str">
            <v/>
          </cell>
          <cell r="W916" t="str">
            <v/>
          </cell>
          <cell r="X916" t="str">
            <v/>
          </cell>
          <cell r="Y916" t="str">
            <v/>
          </cell>
          <cell r="Z916" t="str">
            <v/>
          </cell>
          <cell r="AA916" t="str">
            <v/>
          </cell>
          <cell r="AB916" t="str">
            <v/>
          </cell>
          <cell r="AC916" t="str">
            <v/>
          </cell>
          <cell r="AD916" t="str">
            <v/>
          </cell>
          <cell r="AE916" t="str">
            <v/>
          </cell>
          <cell r="AF916" t="str">
            <v/>
          </cell>
          <cell r="AG916" t="str">
            <v/>
          </cell>
          <cell r="AH916" t="str">
            <v/>
          </cell>
          <cell r="AI916" t="str">
            <v/>
          </cell>
          <cell r="AJ916" t="str">
            <v/>
          </cell>
          <cell r="AK916" t="str">
            <v/>
          </cell>
        </row>
        <row r="917"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  <cell r="T917" t="str">
            <v/>
          </cell>
          <cell r="U917" t="str">
            <v/>
          </cell>
          <cell r="V917" t="str">
            <v/>
          </cell>
          <cell r="W917" t="str">
            <v/>
          </cell>
          <cell r="X917" t="str">
            <v/>
          </cell>
          <cell r="Y917" t="str">
            <v/>
          </cell>
          <cell r="Z917" t="str">
            <v/>
          </cell>
          <cell r="AA917" t="str">
            <v/>
          </cell>
          <cell r="AB917" t="str">
            <v/>
          </cell>
          <cell r="AC917" t="str">
            <v/>
          </cell>
          <cell r="AD917" t="str">
            <v/>
          </cell>
          <cell r="AE917" t="str">
            <v/>
          </cell>
          <cell r="AF917" t="str">
            <v/>
          </cell>
          <cell r="AG917" t="str">
            <v/>
          </cell>
          <cell r="AH917" t="str">
            <v/>
          </cell>
          <cell r="AI917" t="str">
            <v/>
          </cell>
          <cell r="AJ917" t="str">
            <v/>
          </cell>
          <cell r="AK917" t="str">
            <v/>
          </cell>
        </row>
        <row r="918"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  <cell r="T918" t="str">
            <v/>
          </cell>
          <cell r="U918" t="str">
            <v/>
          </cell>
          <cell r="V918" t="str">
            <v/>
          </cell>
          <cell r="W918" t="str">
            <v/>
          </cell>
          <cell r="X918" t="str">
            <v/>
          </cell>
          <cell r="Y918" t="str">
            <v/>
          </cell>
          <cell r="Z918" t="str">
            <v/>
          </cell>
          <cell r="AA918" t="str">
            <v/>
          </cell>
          <cell r="AB918" t="str">
            <v/>
          </cell>
          <cell r="AC918" t="str">
            <v/>
          </cell>
          <cell r="AD918" t="str">
            <v/>
          </cell>
          <cell r="AE918" t="str">
            <v/>
          </cell>
          <cell r="AF918" t="str">
            <v/>
          </cell>
          <cell r="AG918" t="str">
            <v/>
          </cell>
          <cell r="AH918" t="str">
            <v/>
          </cell>
          <cell r="AI918" t="str">
            <v/>
          </cell>
          <cell r="AJ918" t="str">
            <v/>
          </cell>
          <cell r="AK918" t="str">
            <v/>
          </cell>
        </row>
        <row r="919"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  <cell r="T919" t="str">
            <v/>
          </cell>
          <cell r="U919" t="str">
            <v/>
          </cell>
          <cell r="V919" t="str">
            <v/>
          </cell>
          <cell r="W919" t="str">
            <v/>
          </cell>
          <cell r="X919" t="str">
            <v/>
          </cell>
          <cell r="Y919" t="str">
            <v/>
          </cell>
          <cell r="Z919" t="str">
            <v/>
          </cell>
          <cell r="AA919" t="str">
            <v/>
          </cell>
          <cell r="AB919" t="str">
            <v/>
          </cell>
          <cell r="AC919" t="str">
            <v/>
          </cell>
          <cell r="AD919" t="str">
            <v/>
          </cell>
          <cell r="AE919" t="str">
            <v/>
          </cell>
          <cell r="AF919" t="str">
            <v/>
          </cell>
          <cell r="AG919" t="str">
            <v/>
          </cell>
          <cell r="AH919" t="str">
            <v/>
          </cell>
          <cell r="AI919" t="str">
            <v/>
          </cell>
          <cell r="AJ919" t="str">
            <v/>
          </cell>
          <cell r="AK919" t="str">
            <v/>
          </cell>
        </row>
        <row r="920"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  <cell r="T920" t="str">
            <v/>
          </cell>
          <cell r="U920" t="str">
            <v/>
          </cell>
          <cell r="V920" t="str">
            <v/>
          </cell>
          <cell r="W920" t="str">
            <v/>
          </cell>
          <cell r="X920" t="str">
            <v/>
          </cell>
          <cell r="Y920" t="str">
            <v/>
          </cell>
          <cell r="Z920" t="str">
            <v/>
          </cell>
          <cell r="AA920" t="str">
            <v/>
          </cell>
          <cell r="AB920" t="str">
            <v/>
          </cell>
          <cell r="AC920" t="str">
            <v/>
          </cell>
          <cell r="AD920" t="str">
            <v/>
          </cell>
          <cell r="AE920" t="str">
            <v/>
          </cell>
          <cell r="AF920" t="str">
            <v/>
          </cell>
          <cell r="AG920" t="str">
            <v/>
          </cell>
          <cell r="AH920" t="str">
            <v/>
          </cell>
          <cell r="AI920" t="str">
            <v/>
          </cell>
          <cell r="AJ920" t="str">
            <v/>
          </cell>
          <cell r="AK920" t="str">
            <v/>
          </cell>
        </row>
        <row r="921"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  <cell r="T921" t="str">
            <v/>
          </cell>
          <cell r="U921" t="str">
            <v/>
          </cell>
          <cell r="V921" t="str">
            <v/>
          </cell>
          <cell r="W921" t="str">
            <v/>
          </cell>
          <cell r="X921" t="str">
            <v/>
          </cell>
          <cell r="Y921" t="str">
            <v/>
          </cell>
          <cell r="Z921" t="str">
            <v/>
          </cell>
          <cell r="AA921" t="str">
            <v/>
          </cell>
          <cell r="AB921" t="str">
            <v/>
          </cell>
          <cell r="AC921" t="str">
            <v/>
          </cell>
          <cell r="AD921" t="str">
            <v/>
          </cell>
          <cell r="AE921" t="str">
            <v/>
          </cell>
          <cell r="AF921" t="str">
            <v/>
          </cell>
          <cell r="AG921" t="str">
            <v/>
          </cell>
          <cell r="AH921" t="str">
            <v/>
          </cell>
          <cell r="AI921" t="str">
            <v/>
          </cell>
          <cell r="AJ921" t="str">
            <v/>
          </cell>
          <cell r="AK921" t="str">
            <v/>
          </cell>
        </row>
        <row r="922">
          <cell r="A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 t="str">
            <v/>
          </cell>
          <cell r="W922" t="str">
            <v/>
          </cell>
          <cell r="X922" t="str">
            <v/>
          </cell>
          <cell r="Y922" t="str">
            <v/>
          </cell>
          <cell r="Z922" t="str">
            <v/>
          </cell>
          <cell r="AA922" t="str">
            <v/>
          </cell>
          <cell r="AB922" t="str">
            <v/>
          </cell>
          <cell r="AC922" t="str">
            <v/>
          </cell>
          <cell r="AD922" t="str">
            <v/>
          </cell>
          <cell r="AE922" t="str">
            <v/>
          </cell>
          <cell r="AF922" t="str">
            <v/>
          </cell>
          <cell r="AG922" t="str">
            <v/>
          </cell>
          <cell r="AH922" t="str">
            <v/>
          </cell>
          <cell r="AI922" t="str">
            <v/>
          </cell>
          <cell r="AJ922" t="str">
            <v/>
          </cell>
          <cell r="AK922" t="str">
            <v/>
          </cell>
        </row>
        <row r="923"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  <cell r="T923" t="str">
            <v/>
          </cell>
          <cell r="U923" t="str">
            <v/>
          </cell>
          <cell r="V923" t="str">
            <v/>
          </cell>
          <cell r="W923" t="str">
            <v/>
          </cell>
          <cell r="X923" t="str">
            <v/>
          </cell>
          <cell r="Y923" t="str">
            <v/>
          </cell>
          <cell r="Z923" t="str">
            <v/>
          </cell>
          <cell r="AA923" t="str">
            <v/>
          </cell>
          <cell r="AB923" t="str">
            <v/>
          </cell>
          <cell r="AC923" t="str">
            <v/>
          </cell>
          <cell r="AD923" t="str">
            <v/>
          </cell>
          <cell r="AE923" t="str">
            <v/>
          </cell>
          <cell r="AF923" t="str">
            <v/>
          </cell>
          <cell r="AG923" t="str">
            <v/>
          </cell>
          <cell r="AH923" t="str">
            <v/>
          </cell>
          <cell r="AI923" t="str">
            <v/>
          </cell>
          <cell r="AJ923" t="str">
            <v/>
          </cell>
          <cell r="AK923" t="str">
            <v/>
          </cell>
        </row>
        <row r="924"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  <cell r="T924" t="str">
            <v/>
          </cell>
          <cell r="U924" t="str">
            <v/>
          </cell>
          <cell r="V924" t="str">
            <v/>
          </cell>
          <cell r="W924" t="str">
            <v/>
          </cell>
          <cell r="X924" t="str">
            <v/>
          </cell>
          <cell r="Y924" t="str">
            <v/>
          </cell>
          <cell r="Z924" t="str">
            <v/>
          </cell>
          <cell r="AA924" t="str">
            <v/>
          </cell>
          <cell r="AB924" t="str">
            <v/>
          </cell>
          <cell r="AC924" t="str">
            <v/>
          </cell>
          <cell r="AD924" t="str">
            <v/>
          </cell>
          <cell r="AE924" t="str">
            <v/>
          </cell>
          <cell r="AF924" t="str">
            <v/>
          </cell>
          <cell r="AG924" t="str">
            <v/>
          </cell>
          <cell r="AH924" t="str">
            <v/>
          </cell>
          <cell r="AI924" t="str">
            <v/>
          </cell>
          <cell r="AJ924" t="str">
            <v/>
          </cell>
          <cell r="AK924" t="str">
            <v/>
          </cell>
        </row>
        <row r="925"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  <cell r="T925" t="str">
            <v/>
          </cell>
          <cell r="U925" t="str">
            <v/>
          </cell>
          <cell r="V925" t="str">
            <v/>
          </cell>
          <cell r="W925" t="str">
            <v/>
          </cell>
          <cell r="X925" t="str">
            <v/>
          </cell>
          <cell r="Y925" t="str">
            <v/>
          </cell>
          <cell r="Z925" t="str">
            <v/>
          </cell>
          <cell r="AA925" t="str">
            <v/>
          </cell>
          <cell r="AB925" t="str">
            <v/>
          </cell>
          <cell r="AC925" t="str">
            <v/>
          </cell>
          <cell r="AD925" t="str">
            <v/>
          </cell>
          <cell r="AE925" t="str">
            <v/>
          </cell>
          <cell r="AF925" t="str">
            <v/>
          </cell>
          <cell r="AG925" t="str">
            <v/>
          </cell>
          <cell r="AH925" t="str">
            <v/>
          </cell>
          <cell r="AI925" t="str">
            <v/>
          </cell>
          <cell r="AJ925" t="str">
            <v/>
          </cell>
          <cell r="AK925" t="str">
            <v/>
          </cell>
        </row>
        <row r="926"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  <cell r="T926" t="str">
            <v/>
          </cell>
          <cell r="U926" t="str">
            <v/>
          </cell>
          <cell r="V926" t="str">
            <v/>
          </cell>
          <cell r="W926" t="str">
            <v/>
          </cell>
          <cell r="X926" t="str">
            <v/>
          </cell>
          <cell r="Y926" t="str">
            <v/>
          </cell>
          <cell r="Z926" t="str">
            <v/>
          </cell>
          <cell r="AA926" t="str">
            <v/>
          </cell>
          <cell r="AB926" t="str">
            <v/>
          </cell>
          <cell r="AC926" t="str">
            <v/>
          </cell>
          <cell r="AD926" t="str">
            <v/>
          </cell>
          <cell r="AE926" t="str">
            <v/>
          </cell>
          <cell r="AF926" t="str">
            <v/>
          </cell>
          <cell r="AG926" t="str">
            <v/>
          </cell>
          <cell r="AH926" t="str">
            <v/>
          </cell>
          <cell r="AI926" t="str">
            <v/>
          </cell>
          <cell r="AJ926" t="str">
            <v/>
          </cell>
          <cell r="AK926" t="str">
            <v/>
          </cell>
        </row>
        <row r="927"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  <cell r="T927" t="str">
            <v/>
          </cell>
          <cell r="U927" t="str">
            <v/>
          </cell>
          <cell r="V927" t="str">
            <v/>
          </cell>
          <cell r="W927" t="str">
            <v/>
          </cell>
          <cell r="X927" t="str">
            <v/>
          </cell>
          <cell r="Y927" t="str">
            <v/>
          </cell>
          <cell r="Z927" t="str">
            <v/>
          </cell>
          <cell r="AA927" t="str">
            <v/>
          </cell>
          <cell r="AB927" t="str">
            <v/>
          </cell>
          <cell r="AC927" t="str">
            <v/>
          </cell>
          <cell r="AD927" t="str">
            <v/>
          </cell>
          <cell r="AE927" t="str">
            <v/>
          </cell>
          <cell r="AF927" t="str">
            <v/>
          </cell>
          <cell r="AG927" t="str">
            <v/>
          </cell>
          <cell r="AH927" t="str">
            <v/>
          </cell>
          <cell r="AI927" t="str">
            <v/>
          </cell>
          <cell r="AJ927" t="str">
            <v/>
          </cell>
          <cell r="AK927" t="str">
            <v/>
          </cell>
        </row>
        <row r="928">
          <cell r="A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  <cell r="T928" t="str">
            <v/>
          </cell>
          <cell r="U928" t="str">
            <v/>
          </cell>
          <cell r="V928" t="str">
            <v/>
          </cell>
          <cell r="W928" t="str">
            <v/>
          </cell>
          <cell r="X928" t="str">
            <v/>
          </cell>
          <cell r="Y928" t="str">
            <v/>
          </cell>
          <cell r="Z928" t="str">
            <v/>
          </cell>
          <cell r="AA928" t="str">
            <v/>
          </cell>
          <cell r="AB928" t="str">
            <v/>
          </cell>
          <cell r="AC928" t="str">
            <v/>
          </cell>
          <cell r="AD928" t="str">
            <v/>
          </cell>
          <cell r="AE928" t="str">
            <v/>
          </cell>
          <cell r="AF928" t="str">
            <v/>
          </cell>
          <cell r="AG928" t="str">
            <v/>
          </cell>
          <cell r="AH928" t="str">
            <v/>
          </cell>
          <cell r="AI928" t="str">
            <v/>
          </cell>
          <cell r="AJ928" t="str">
            <v/>
          </cell>
          <cell r="AK928" t="str">
            <v/>
          </cell>
        </row>
        <row r="929"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  <cell r="T929" t="str">
            <v/>
          </cell>
          <cell r="U929" t="str">
            <v/>
          </cell>
          <cell r="V929" t="str">
            <v/>
          </cell>
          <cell r="W929" t="str">
            <v/>
          </cell>
          <cell r="X929" t="str">
            <v/>
          </cell>
          <cell r="Y929" t="str">
            <v/>
          </cell>
          <cell r="Z929" t="str">
            <v/>
          </cell>
          <cell r="AA929" t="str">
            <v/>
          </cell>
          <cell r="AB929" t="str">
            <v/>
          </cell>
          <cell r="AC929" t="str">
            <v/>
          </cell>
          <cell r="AD929" t="str">
            <v/>
          </cell>
          <cell r="AE929" t="str">
            <v/>
          </cell>
          <cell r="AF929" t="str">
            <v/>
          </cell>
          <cell r="AG929" t="str">
            <v/>
          </cell>
          <cell r="AH929" t="str">
            <v/>
          </cell>
          <cell r="AI929" t="str">
            <v/>
          </cell>
          <cell r="AJ929" t="str">
            <v/>
          </cell>
          <cell r="AK929" t="str">
            <v/>
          </cell>
        </row>
        <row r="930"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  <cell r="T930" t="str">
            <v/>
          </cell>
          <cell r="U930" t="str">
            <v/>
          </cell>
          <cell r="V930" t="str">
            <v/>
          </cell>
          <cell r="W930" t="str">
            <v/>
          </cell>
          <cell r="X930" t="str">
            <v/>
          </cell>
          <cell r="Y930" t="str">
            <v/>
          </cell>
          <cell r="Z930" t="str">
            <v/>
          </cell>
          <cell r="AA930" t="str">
            <v/>
          </cell>
          <cell r="AB930" t="str">
            <v/>
          </cell>
          <cell r="AC930" t="str">
            <v/>
          </cell>
          <cell r="AD930" t="str">
            <v/>
          </cell>
          <cell r="AE930" t="str">
            <v/>
          </cell>
          <cell r="AF930" t="str">
            <v/>
          </cell>
          <cell r="AG930" t="str">
            <v/>
          </cell>
          <cell r="AH930" t="str">
            <v/>
          </cell>
          <cell r="AI930" t="str">
            <v/>
          </cell>
          <cell r="AJ930" t="str">
            <v/>
          </cell>
          <cell r="AK930" t="str">
            <v/>
          </cell>
        </row>
        <row r="931"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  <cell r="T931" t="str">
            <v/>
          </cell>
          <cell r="U931" t="str">
            <v/>
          </cell>
          <cell r="V931" t="str">
            <v/>
          </cell>
          <cell r="W931" t="str">
            <v/>
          </cell>
          <cell r="X931" t="str">
            <v/>
          </cell>
          <cell r="Y931" t="str">
            <v/>
          </cell>
          <cell r="Z931" t="str">
            <v/>
          </cell>
          <cell r="AA931" t="str">
            <v/>
          </cell>
          <cell r="AB931" t="str">
            <v/>
          </cell>
          <cell r="AC931" t="str">
            <v/>
          </cell>
          <cell r="AD931" t="str">
            <v/>
          </cell>
          <cell r="AE931" t="str">
            <v/>
          </cell>
          <cell r="AF931" t="str">
            <v/>
          </cell>
          <cell r="AG931" t="str">
            <v/>
          </cell>
          <cell r="AH931" t="str">
            <v/>
          </cell>
          <cell r="AI931" t="str">
            <v/>
          </cell>
          <cell r="AJ931" t="str">
            <v/>
          </cell>
          <cell r="AK931" t="str">
            <v/>
          </cell>
        </row>
        <row r="932"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  <cell r="T932" t="str">
            <v/>
          </cell>
          <cell r="U932" t="str">
            <v/>
          </cell>
          <cell r="V932" t="str">
            <v/>
          </cell>
          <cell r="W932" t="str">
            <v/>
          </cell>
          <cell r="X932" t="str">
            <v/>
          </cell>
          <cell r="Y932" t="str">
            <v/>
          </cell>
          <cell r="Z932" t="str">
            <v/>
          </cell>
          <cell r="AA932" t="str">
            <v/>
          </cell>
          <cell r="AB932" t="str">
            <v/>
          </cell>
          <cell r="AC932" t="str">
            <v/>
          </cell>
          <cell r="AD932" t="str">
            <v/>
          </cell>
          <cell r="AE932" t="str">
            <v/>
          </cell>
          <cell r="AF932" t="str">
            <v/>
          </cell>
          <cell r="AG932" t="str">
            <v/>
          </cell>
          <cell r="AH932" t="str">
            <v/>
          </cell>
          <cell r="AI932" t="str">
            <v/>
          </cell>
          <cell r="AJ932" t="str">
            <v/>
          </cell>
          <cell r="AK932" t="str">
            <v/>
          </cell>
        </row>
        <row r="933"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  <cell r="T933" t="str">
            <v/>
          </cell>
          <cell r="U933" t="str">
            <v/>
          </cell>
          <cell r="V933" t="str">
            <v/>
          </cell>
          <cell r="W933" t="str">
            <v/>
          </cell>
          <cell r="X933" t="str">
            <v/>
          </cell>
          <cell r="Y933" t="str">
            <v/>
          </cell>
          <cell r="Z933" t="str">
            <v/>
          </cell>
          <cell r="AA933" t="str">
            <v/>
          </cell>
          <cell r="AB933" t="str">
            <v/>
          </cell>
          <cell r="AC933" t="str">
            <v/>
          </cell>
          <cell r="AD933" t="str">
            <v/>
          </cell>
          <cell r="AE933" t="str">
            <v/>
          </cell>
          <cell r="AF933" t="str">
            <v/>
          </cell>
          <cell r="AG933" t="str">
            <v/>
          </cell>
          <cell r="AH933" t="str">
            <v/>
          </cell>
          <cell r="AI933" t="str">
            <v/>
          </cell>
          <cell r="AJ933" t="str">
            <v/>
          </cell>
          <cell r="AK933" t="str">
            <v/>
          </cell>
        </row>
        <row r="934">
          <cell r="A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  <cell r="T934" t="str">
            <v/>
          </cell>
          <cell r="U934" t="str">
            <v/>
          </cell>
          <cell r="V934" t="str">
            <v/>
          </cell>
          <cell r="W934" t="str">
            <v/>
          </cell>
          <cell r="X934" t="str">
            <v/>
          </cell>
          <cell r="Y934" t="str">
            <v/>
          </cell>
          <cell r="Z934" t="str">
            <v/>
          </cell>
          <cell r="AA934" t="str">
            <v/>
          </cell>
          <cell r="AB934" t="str">
            <v/>
          </cell>
          <cell r="AC934" t="str">
            <v/>
          </cell>
          <cell r="AD934" t="str">
            <v/>
          </cell>
          <cell r="AE934" t="str">
            <v/>
          </cell>
          <cell r="AF934" t="str">
            <v/>
          </cell>
          <cell r="AG934" t="str">
            <v/>
          </cell>
          <cell r="AH934" t="str">
            <v/>
          </cell>
          <cell r="AI934" t="str">
            <v/>
          </cell>
          <cell r="AJ934" t="str">
            <v/>
          </cell>
          <cell r="AK934" t="str">
            <v/>
          </cell>
        </row>
        <row r="935"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  <cell r="T935" t="str">
            <v/>
          </cell>
          <cell r="U935" t="str">
            <v/>
          </cell>
          <cell r="V935" t="str">
            <v/>
          </cell>
          <cell r="W935" t="str">
            <v/>
          </cell>
          <cell r="X935" t="str">
            <v/>
          </cell>
          <cell r="Y935" t="str">
            <v/>
          </cell>
          <cell r="Z935" t="str">
            <v/>
          </cell>
          <cell r="AA935" t="str">
            <v/>
          </cell>
          <cell r="AB935" t="str">
            <v/>
          </cell>
          <cell r="AC935" t="str">
            <v/>
          </cell>
          <cell r="AD935" t="str">
            <v/>
          </cell>
          <cell r="AE935" t="str">
            <v/>
          </cell>
          <cell r="AF935" t="str">
            <v/>
          </cell>
          <cell r="AG935" t="str">
            <v/>
          </cell>
          <cell r="AH935" t="str">
            <v/>
          </cell>
          <cell r="AI935" t="str">
            <v/>
          </cell>
          <cell r="AJ935" t="str">
            <v/>
          </cell>
          <cell r="AK935" t="str">
            <v/>
          </cell>
        </row>
        <row r="936"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  <cell r="T936" t="str">
            <v/>
          </cell>
          <cell r="U936" t="str">
            <v/>
          </cell>
          <cell r="V936" t="str">
            <v/>
          </cell>
          <cell r="W936" t="str">
            <v/>
          </cell>
          <cell r="X936" t="str">
            <v/>
          </cell>
          <cell r="Y936" t="str">
            <v/>
          </cell>
          <cell r="Z936" t="str">
            <v/>
          </cell>
          <cell r="AA936" t="str">
            <v/>
          </cell>
          <cell r="AB936" t="str">
            <v/>
          </cell>
          <cell r="AC936" t="str">
            <v/>
          </cell>
          <cell r="AD936" t="str">
            <v/>
          </cell>
          <cell r="AE936" t="str">
            <v/>
          </cell>
          <cell r="AF936" t="str">
            <v/>
          </cell>
          <cell r="AG936" t="str">
            <v/>
          </cell>
          <cell r="AH936" t="str">
            <v/>
          </cell>
          <cell r="AI936" t="str">
            <v/>
          </cell>
          <cell r="AJ936" t="str">
            <v/>
          </cell>
          <cell r="AK936" t="str">
            <v/>
          </cell>
        </row>
        <row r="937"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  <cell r="T937" t="str">
            <v/>
          </cell>
          <cell r="U937" t="str">
            <v/>
          </cell>
          <cell r="V937" t="str">
            <v/>
          </cell>
          <cell r="W937" t="str">
            <v/>
          </cell>
          <cell r="X937" t="str">
            <v/>
          </cell>
          <cell r="Y937" t="str">
            <v/>
          </cell>
          <cell r="Z937" t="str">
            <v/>
          </cell>
          <cell r="AA937" t="str">
            <v/>
          </cell>
          <cell r="AB937" t="str">
            <v/>
          </cell>
          <cell r="AC937" t="str">
            <v/>
          </cell>
          <cell r="AD937" t="str">
            <v/>
          </cell>
          <cell r="AE937" t="str">
            <v/>
          </cell>
          <cell r="AF937" t="str">
            <v/>
          </cell>
          <cell r="AG937" t="str">
            <v/>
          </cell>
          <cell r="AH937" t="str">
            <v/>
          </cell>
          <cell r="AI937" t="str">
            <v/>
          </cell>
          <cell r="AJ937" t="str">
            <v/>
          </cell>
          <cell r="AK937" t="str">
            <v/>
          </cell>
        </row>
        <row r="938"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  <cell r="T938" t="str">
            <v/>
          </cell>
          <cell r="U938" t="str">
            <v/>
          </cell>
          <cell r="V938" t="str">
            <v/>
          </cell>
          <cell r="W938" t="str">
            <v/>
          </cell>
          <cell r="X938" t="str">
            <v/>
          </cell>
          <cell r="Y938" t="str">
            <v/>
          </cell>
          <cell r="Z938" t="str">
            <v/>
          </cell>
          <cell r="AA938" t="str">
            <v/>
          </cell>
          <cell r="AB938" t="str">
            <v/>
          </cell>
          <cell r="AC938" t="str">
            <v/>
          </cell>
          <cell r="AD938" t="str">
            <v/>
          </cell>
          <cell r="AE938" t="str">
            <v/>
          </cell>
          <cell r="AF938" t="str">
            <v/>
          </cell>
          <cell r="AG938" t="str">
            <v/>
          </cell>
          <cell r="AH938" t="str">
            <v/>
          </cell>
          <cell r="AI938" t="str">
            <v/>
          </cell>
          <cell r="AJ938" t="str">
            <v/>
          </cell>
          <cell r="AK938" t="str">
            <v/>
          </cell>
        </row>
        <row r="939"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T939" t="str">
            <v/>
          </cell>
          <cell r="U939" t="str">
            <v/>
          </cell>
          <cell r="V939" t="str">
            <v/>
          </cell>
          <cell r="W939" t="str">
            <v/>
          </cell>
          <cell r="X939" t="str">
            <v/>
          </cell>
          <cell r="Y939" t="str">
            <v/>
          </cell>
          <cell r="Z939" t="str">
            <v/>
          </cell>
          <cell r="AA939" t="str">
            <v/>
          </cell>
          <cell r="AB939" t="str">
            <v/>
          </cell>
          <cell r="AC939" t="str">
            <v/>
          </cell>
          <cell r="AD939" t="str">
            <v/>
          </cell>
          <cell r="AE939" t="str">
            <v/>
          </cell>
          <cell r="AF939" t="str">
            <v/>
          </cell>
          <cell r="AG939" t="str">
            <v/>
          </cell>
          <cell r="AH939" t="str">
            <v/>
          </cell>
          <cell r="AI939" t="str">
            <v/>
          </cell>
          <cell r="AJ939" t="str">
            <v/>
          </cell>
          <cell r="AK939" t="str">
            <v/>
          </cell>
        </row>
        <row r="940">
          <cell r="A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 t="str">
            <v/>
          </cell>
          <cell r="W940" t="str">
            <v/>
          </cell>
          <cell r="X940" t="str">
            <v/>
          </cell>
          <cell r="Y940" t="str">
            <v/>
          </cell>
          <cell r="Z940" t="str">
            <v/>
          </cell>
          <cell r="AA940" t="str">
            <v/>
          </cell>
          <cell r="AB940" t="str">
            <v/>
          </cell>
          <cell r="AC940" t="str">
            <v/>
          </cell>
          <cell r="AD940" t="str">
            <v/>
          </cell>
          <cell r="AE940" t="str">
            <v/>
          </cell>
          <cell r="AF940" t="str">
            <v/>
          </cell>
          <cell r="AG940" t="str">
            <v/>
          </cell>
          <cell r="AH940" t="str">
            <v/>
          </cell>
          <cell r="AI940" t="str">
            <v/>
          </cell>
          <cell r="AJ940" t="str">
            <v/>
          </cell>
          <cell r="AK940" t="str">
            <v/>
          </cell>
        </row>
        <row r="941"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  <cell r="T941" t="str">
            <v/>
          </cell>
          <cell r="U941" t="str">
            <v/>
          </cell>
          <cell r="V941" t="str">
            <v/>
          </cell>
          <cell r="W941" t="str">
            <v/>
          </cell>
          <cell r="X941" t="str">
            <v/>
          </cell>
          <cell r="Y941" t="str">
            <v/>
          </cell>
          <cell r="Z941" t="str">
            <v/>
          </cell>
          <cell r="AA941" t="str">
            <v/>
          </cell>
          <cell r="AB941" t="str">
            <v/>
          </cell>
          <cell r="AC941" t="str">
            <v/>
          </cell>
          <cell r="AD941" t="str">
            <v/>
          </cell>
          <cell r="AE941" t="str">
            <v/>
          </cell>
          <cell r="AF941" t="str">
            <v/>
          </cell>
          <cell r="AG941" t="str">
            <v/>
          </cell>
          <cell r="AH941" t="str">
            <v/>
          </cell>
          <cell r="AI941" t="str">
            <v/>
          </cell>
          <cell r="AJ941" t="str">
            <v/>
          </cell>
          <cell r="AK941" t="str">
            <v/>
          </cell>
        </row>
        <row r="942"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  <cell r="T942" t="str">
            <v/>
          </cell>
          <cell r="U942" t="str">
            <v/>
          </cell>
          <cell r="V942" t="str">
            <v/>
          </cell>
          <cell r="W942" t="str">
            <v/>
          </cell>
          <cell r="X942" t="str">
            <v/>
          </cell>
          <cell r="Y942" t="str">
            <v/>
          </cell>
          <cell r="Z942" t="str">
            <v/>
          </cell>
          <cell r="AA942" t="str">
            <v/>
          </cell>
          <cell r="AB942" t="str">
            <v/>
          </cell>
          <cell r="AC942" t="str">
            <v/>
          </cell>
          <cell r="AD942" t="str">
            <v/>
          </cell>
          <cell r="AE942" t="str">
            <v/>
          </cell>
          <cell r="AF942" t="str">
            <v/>
          </cell>
          <cell r="AG942" t="str">
            <v/>
          </cell>
          <cell r="AH942" t="str">
            <v/>
          </cell>
          <cell r="AI942" t="str">
            <v/>
          </cell>
          <cell r="AJ942" t="str">
            <v/>
          </cell>
          <cell r="AK942" t="str">
            <v/>
          </cell>
        </row>
        <row r="943"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  <cell r="T943" t="str">
            <v/>
          </cell>
          <cell r="U943" t="str">
            <v/>
          </cell>
          <cell r="V943" t="str">
            <v/>
          </cell>
          <cell r="W943" t="str">
            <v/>
          </cell>
          <cell r="X943" t="str">
            <v/>
          </cell>
          <cell r="Y943" t="str">
            <v/>
          </cell>
          <cell r="Z943" t="str">
            <v/>
          </cell>
          <cell r="AA943" t="str">
            <v/>
          </cell>
          <cell r="AB943" t="str">
            <v/>
          </cell>
          <cell r="AC943" t="str">
            <v/>
          </cell>
          <cell r="AD943" t="str">
            <v/>
          </cell>
          <cell r="AE943" t="str">
            <v/>
          </cell>
          <cell r="AF943" t="str">
            <v/>
          </cell>
          <cell r="AG943" t="str">
            <v/>
          </cell>
          <cell r="AH943" t="str">
            <v/>
          </cell>
          <cell r="AI943" t="str">
            <v/>
          </cell>
          <cell r="AJ943" t="str">
            <v/>
          </cell>
          <cell r="AK943" t="str">
            <v/>
          </cell>
        </row>
        <row r="944"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  <cell r="T944" t="str">
            <v/>
          </cell>
          <cell r="U944" t="str">
            <v/>
          </cell>
          <cell r="V944" t="str">
            <v/>
          </cell>
          <cell r="W944" t="str">
            <v/>
          </cell>
          <cell r="X944" t="str">
            <v/>
          </cell>
          <cell r="Y944" t="str">
            <v/>
          </cell>
          <cell r="Z944" t="str">
            <v/>
          </cell>
          <cell r="AA944" t="str">
            <v/>
          </cell>
          <cell r="AB944" t="str">
            <v/>
          </cell>
          <cell r="AC944" t="str">
            <v/>
          </cell>
          <cell r="AD944" t="str">
            <v/>
          </cell>
          <cell r="AE944" t="str">
            <v/>
          </cell>
          <cell r="AF944" t="str">
            <v/>
          </cell>
          <cell r="AG944" t="str">
            <v/>
          </cell>
          <cell r="AH944" t="str">
            <v/>
          </cell>
          <cell r="AI944" t="str">
            <v/>
          </cell>
          <cell r="AJ944" t="str">
            <v/>
          </cell>
          <cell r="AK944" t="str">
            <v/>
          </cell>
        </row>
        <row r="945"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  <cell r="T945" t="str">
            <v/>
          </cell>
          <cell r="U945" t="str">
            <v/>
          </cell>
          <cell r="V945" t="str">
            <v/>
          </cell>
          <cell r="W945" t="str">
            <v/>
          </cell>
          <cell r="X945" t="str">
            <v/>
          </cell>
          <cell r="Y945" t="str">
            <v/>
          </cell>
          <cell r="Z945" t="str">
            <v/>
          </cell>
          <cell r="AA945" t="str">
            <v/>
          </cell>
          <cell r="AB945" t="str">
            <v/>
          </cell>
          <cell r="AC945" t="str">
            <v/>
          </cell>
          <cell r="AD945" t="str">
            <v/>
          </cell>
          <cell r="AE945" t="str">
            <v/>
          </cell>
          <cell r="AF945" t="str">
            <v/>
          </cell>
          <cell r="AG945" t="str">
            <v/>
          </cell>
          <cell r="AH945" t="str">
            <v/>
          </cell>
          <cell r="AI945" t="str">
            <v/>
          </cell>
          <cell r="AJ945" t="str">
            <v/>
          </cell>
          <cell r="AK945" t="str">
            <v/>
          </cell>
        </row>
        <row r="1017">
          <cell r="G1017">
            <v>0</v>
          </cell>
          <cell r="H1017">
            <v>62</v>
          </cell>
          <cell r="I1017">
            <v>85</v>
          </cell>
          <cell r="J1017">
            <v>45</v>
          </cell>
          <cell r="K1017">
            <v>48</v>
          </cell>
          <cell r="L1017">
            <v>34</v>
          </cell>
          <cell r="M1017">
            <v>0</v>
          </cell>
          <cell r="N1017">
            <v>0</v>
          </cell>
          <cell r="O1017">
            <v>24</v>
          </cell>
          <cell r="P1017">
            <v>21</v>
          </cell>
          <cell r="Q1017">
            <v>26</v>
          </cell>
          <cell r="R1017">
            <v>6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</row>
        <row r="1018">
          <cell r="G1018">
            <v>0</v>
          </cell>
          <cell r="H1018">
            <v>33</v>
          </cell>
          <cell r="I1018">
            <v>23</v>
          </cell>
          <cell r="J1018">
            <v>16</v>
          </cell>
          <cell r="K1018">
            <v>24</v>
          </cell>
          <cell r="L1018">
            <v>31</v>
          </cell>
          <cell r="M1018">
            <v>0</v>
          </cell>
          <cell r="N1018">
            <v>0</v>
          </cell>
          <cell r="O1018">
            <v>23</v>
          </cell>
          <cell r="P1018">
            <v>13</v>
          </cell>
          <cell r="Q1018">
            <v>7</v>
          </cell>
          <cell r="R1018">
            <v>1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</row>
        <row r="1019">
          <cell r="G1019">
            <v>0</v>
          </cell>
          <cell r="H1019">
            <v>80</v>
          </cell>
          <cell r="I1019">
            <v>88</v>
          </cell>
          <cell r="J1019">
            <v>72</v>
          </cell>
          <cell r="K1019">
            <v>90</v>
          </cell>
          <cell r="L1019">
            <v>75</v>
          </cell>
          <cell r="M1019">
            <v>40</v>
          </cell>
          <cell r="N1019">
            <v>0</v>
          </cell>
          <cell r="O1019">
            <v>78</v>
          </cell>
          <cell r="P1019">
            <v>58</v>
          </cell>
          <cell r="Q1019">
            <v>55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</row>
        <row r="1020">
          <cell r="G1020">
            <v>0</v>
          </cell>
          <cell r="H1020">
            <v>10</v>
          </cell>
          <cell r="I1020">
            <v>7</v>
          </cell>
          <cell r="J1020">
            <v>12</v>
          </cell>
          <cell r="K1020">
            <v>3</v>
          </cell>
          <cell r="L1020">
            <v>5</v>
          </cell>
          <cell r="M1020">
            <v>0</v>
          </cell>
          <cell r="N1020">
            <v>0</v>
          </cell>
          <cell r="O1020">
            <v>17</v>
          </cell>
          <cell r="P1020">
            <v>16</v>
          </cell>
          <cell r="Q1020">
            <v>11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</row>
        <row r="1021">
          <cell r="G1021">
            <v>0</v>
          </cell>
          <cell r="H1021">
            <v>18</v>
          </cell>
          <cell r="I1021">
            <v>14</v>
          </cell>
          <cell r="J1021">
            <v>11</v>
          </cell>
          <cell r="K1021">
            <v>0</v>
          </cell>
          <cell r="L1021">
            <v>4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1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</row>
        <row r="1022">
          <cell r="G1022">
            <v>0</v>
          </cell>
          <cell r="H1022">
            <v>5</v>
          </cell>
          <cell r="I1022">
            <v>14</v>
          </cell>
          <cell r="J1022">
            <v>19</v>
          </cell>
          <cell r="K1022">
            <v>37</v>
          </cell>
          <cell r="L1022">
            <v>34</v>
          </cell>
          <cell r="M1022">
            <v>0</v>
          </cell>
          <cell r="N1022">
            <v>0</v>
          </cell>
          <cell r="O1022">
            <v>15</v>
          </cell>
          <cell r="P1022">
            <v>37</v>
          </cell>
          <cell r="Q1022">
            <v>54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</row>
        <row r="1023">
          <cell r="G1023">
            <v>0</v>
          </cell>
          <cell r="H1023">
            <v>128</v>
          </cell>
          <cell r="I1023">
            <v>143</v>
          </cell>
          <cell r="J1023">
            <v>103</v>
          </cell>
          <cell r="K1023">
            <v>112</v>
          </cell>
          <cell r="L1023">
            <v>108</v>
          </cell>
          <cell r="M1023">
            <v>0</v>
          </cell>
          <cell r="N1023">
            <v>0</v>
          </cell>
          <cell r="O1023">
            <v>79</v>
          </cell>
          <cell r="P1023">
            <v>87</v>
          </cell>
          <cell r="Q1023">
            <v>99</v>
          </cell>
          <cell r="R1023">
            <v>7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</row>
        <row r="1024">
          <cell r="G1024">
            <v>0</v>
          </cell>
          <cell r="H1024">
            <v>29</v>
          </cell>
          <cell r="I1024">
            <v>8</v>
          </cell>
          <cell r="J1024">
            <v>29</v>
          </cell>
          <cell r="K1024">
            <v>26</v>
          </cell>
          <cell r="L1024">
            <v>33</v>
          </cell>
          <cell r="M1024">
            <v>0</v>
          </cell>
          <cell r="N1024">
            <v>0</v>
          </cell>
          <cell r="O1024">
            <v>67</v>
          </cell>
          <cell r="P1024">
            <v>55</v>
          </cell>
          <cell r="Q1024">
            <v>34</v>
          </cell>
          <cell r="R1024">
            <v>6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</row>
        <row r="1025">
          <cell r="G1025">
            <v>0</v>
          </cell>
          <cell r="H1025">
            <v>237</v>
          </cell>
          <cell r="I1025">
            <v>239</v>
          </cell>
          <cell r="J1025">
            <v>204</v>
          </cell>
          <cell r="K1025">
            <v>228</v>
          </cell>
          <cell r="L1025">
            <v>216</v>
          </cell>
          <cell r="M1025">
            <v>40</v>
          </cell>
          <cell r="N1025">
            <v>0</v>
          </cell>
          <cell r="O1025">
            <v>224</v>
          </cell>
          <cell r="P1025">
            <v>200</v>
          </cell>
          <cell r="Q1025">
            <v>188</v>
          </cell>
          <cell r="R1025">
            <v>13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</row>
        <row r="1026">
          <cell r="G1026">
            <v>319.19999999999993</v>
          </cell>
          <cell r="H1026">
            <v>319.19999999999993</v>
          </cell>
          <cell r="I1026">
            <v>319.19999999999993</v>
          </cell>
          <cell r="J1026">
            <v>319.19999999999993</v>
          </cell>
          <cell r="K1026">
            <v>319.19999999999993</v>
          </cell>
          <cell r="L1026">
            <v>319.19999999999993</v>
          </cell>
          <cell r="M1026">
            <v>319.19999999999993</v>
          </cell>
          <cell r="N1026">
            <v>319.19999999999993</v>
          </cell>
          <cell r="O1026">
            <v>319.19999999999993</v>
          </cell>
          <cell r="P1026">
            <v>319.19999999999993</v>
          </cell>
          <cell r="Q1026">
            <v>319.19999999999993</v>
          </cell>
          <cell r="R1026">
            <v>319.19999999999993</v>
          </cell>
          <cell r="S1026">
            <v>319.19999999999993</v>
          </cell>
          <cell r="T1026">
            <v>319.19999999999993</v>
          </cell>
          <cell r="U1026">
            <v>319.19999999999993</v>
          </cell>
          <cell r="V1026">
            <v>319.19999999999993</v>
          </cell>
          <cell r="W1026">
            <v>319.19999999999993</v>
          </cell>
          <cell r="X1026">
            <v>319.19999999999993</v>
          </cell>
          <cell r="Y1026">
            <v>319.19999999999993</v>
          </cell>
          <cell r="Z1026">
            <v>319.19999999999993</v>
          </cell>
          <cell r="AA1026">
            <v>319.19999999999993</v>
          </cell>
          <cell r="AB1026">
            <v>319.19999999999993</v>
          </cell>
          <cell r="AC1026">
            <v>319.19999999999993</v>
          </cell>
          <cell r="AD1026">
            <v>319.19999999999993</v>
          </cell>
          <cell r="AE1026">
            <v>319.19999999999993</v>
          </cell>
          <cell r="AF1026">
            <v>319.19999999999993</v>
          </cell>
          <cell r="AG1026">
            <v>319.19999999999993</v>
          </cell>
          <cell r="AH1026">
            <v>319.19999999999993</v>
          </cell>
          <cell r="AI1026">
            <v>319.19999999999993</v>
          </cell>
          <cell r="AJ1026">
            <v>319.19999999999993</v>
          </cell>
          <cell r="AK1026">
            <v>319.19999999999993</v>
          </cell>
        </row>
        <row r="1027">
          <cell r="G1027">
            <v>266</v>
          </cell>
          <cell r="H1027">
            <v>266</v>
          </cell>
          <cell r="I1027">
            <v>266</v>
          </cell>
          <cell r="J1027">
            <v>266</v>
          </cell>
          <cell r="K1027">
            <v>266</v>
          </cell>
          <cell r="L1027">
            <v>266</v>
          </cell>
          <cell r="M1027">
            <v>266</v>
          </cell>
          <cell r="N1027">
            <v>266</v>
          </cell>
          <cell r="O1027">
            <v>266</v>
          </cell>
          <cell r="P1027">
            <v>266</v>
          </cell>
          <cell r="Q1027">
            <v>266</v>
          </cell>
          <cell r="R1027">
            <v>266</v>
          </cell>
          <cell r="S1027">
            <v>266</v>
          </cell>
          <cell r="T1027">
            <v>266</v>
          </cell>
          <cell r="U1027">
            <v>266</v>
          </cell>
          <cell r="V1027">
            <v>266</v>
          </cell>
          <cell r="W1027">
            <v>266</v>
          </cell>
          <cell r="X1027">
            <v>266</v>
          </cell>
          <cell r="Y1027">
            <v>266</v>
          </cell>
          <cell r="Z1027">
            <v>266</v>
          </cell>
          <cell r="AA1027">
            <v>266</v>
          </cell>
          <cell r="AB1027">
            <v>266</v>
          </cell>
          <cell r="AC1027">
            <v>266</v>
          </cell>
          <cell r="AD1027">
            <v>266</v>
          </cell>
          <cell r="AE1027">
            <v>266</v>
          </cell>
          <cell r="AF1027">
            <v>266</v>
          </cell>
          <cell r="AG1027">
            <v>266</v>
          </cell>
          <cell r="AH1027">
            <v>266</v>
          </cell>
          <cell r="AI1027">
            <v>266</v>
          </cell>
          <cell r="AJ1027">
            <v>266</v>
          </cell>
          <cell r="AK1027">
            <v>266</v>
          </cell>
        </row>
        <row r="1028">
          <cell r="G1028">
            <v>212.79999999999995</v>
          </cell>
          <cell r="H1028">
            <v>212.79999999999995</v>
          </cell>
          <cell r="I1028">
            <v>212.79999999999995</v>
          </cell>
          <cell r="J1028">
            <v>212.79999999999995</v>
          </cell>
          <cell r="K1028">
            <v>212.79999999999995</v>
          </cell>
          <cell r="L1028">
            <v>212.79999999999995</v>
          </cell>
          <cell r="M1028">
            <v>212.79999999999995</v>
          </cell>
          <cell r="N1028">
            <v>212.79999999999995</v>
          </cell>
          <cell r="O1028">
            <v>212.79999999999995</v>
          </cell>
          <cell r="P1028">
            <v>212.79999999999995</v>
          </cell>
          <cell r="Q1028">
            <v>212.79999999999995</v>
          </cell>
          <cell r="R1028">
            <v>212.79999999999995</v>
          </cell>
          <cell r="S1028">
            <v>212.79999999999995</v>
          </cell>
          <cell r="T1028">
            <v>212.79999999999995</v>
          </cell>
          <cell r="U1028">
            <v>212.79999999999995</v>
          </cell>
          <cell r="V1028">
            <v>212.79999999999995</v>
          </cell>
          <cell r="W1028">
            <v>212.79999999999995</v>
          </cell>
          <cell r="X1028">
            <v>212.79999999999995</v>
          </cell>
          <cell r="Y1028">
            <v>212.79999999999995</v>
          </cell>
          <cell r="Z1028">
            <v>212.79999999999995</v>
          </cell>
          <cell r="AA1028">
            <v>212.79999999999995</v>
          </cell>
          <cell r="AB1028">
            <v>212.79999999999995</v>
          </cell>
          <cell r="AC1028">
            <v>212.79999999999995</v>
          </cell>
          <cell r="AD1028">
            <v>212.79999999999995</v>
          </cell>
          <cell r="AE1028">
            <v>212.79999999999995</v>
          </cell>
          <cell r="AF1028">
            <v>212.79999999999995</v>
          </cell>
          <cell r="AG1028">
            <v>212.79999999999995</v>
          </cell>
          <cell r="AH1028">
            <v>212.79999999999995</v>
          </cell>
          <cell r="AI1028">
            <v>212.79999999999995</v>
          </cell>
          <cell r="AJ1028">
            <v>212.79999999999995</v>
          </cell>
          <cell r="AK1028">
            <v>212.79999999999995</v>
          </cell>
        </row>
        <row r="1029">
          <cell r="G1029">
            <v>216.59999999999997</v>
          </cell>
          <cell r="H1029">
            <v>216.59999999999997</v>
          </cell>
          <cell r="I1029">
            <v>216.59999999999997</v>
          </cell>
          <cell r="J1029">
            <v>216.59999999999997</v>
          </cell>
          <cell r="K1029">
            <v>216.59999999999997</v>
          </cell>
          <cell r="L1029">
            <v>216.59999999999997</v>
          </cell>
          <cell r="M1029">
            <v>216.59999999999997</v>
          </cell>
          <cell r="N1029">
            <v>216.59999999999997</v>
          </cell>
          <cell r="O1029">
            <v>216.59999999999997</v>
          </cell>
          <cell r="P1029">
            <v>216.59999999999997</v>
          </cell>
          <cell r="Q1029">
            <v>216.59999999999997</v>
          </cell>
          <cell r="R1029">
            <v>216.59999999999997</v>
          </cell>
          <cell r="S1029">
            <v>216.59999999999997</v>
          </cell>
          <cell r="T1029">
            <v>216.59999999999997</v>
          </cell>
          <cell r="U1029">
            <v>216.59999999999997</v>
          </cell>
          <cell r="V1029">
            <v>216.59999999999997</v>
          </cell>
          <cell r="W1029">
            <v>216.59999999999997</v>
          </cell>
          <cell r="X1029">
            <v>216.59999999999997</v>
          </cell>
          <cell r="Y1029">
            <v>216.59999999999997</v>
          </cell>
          <cell r="Z1029">
            <v>216.59999999999997</v>
          </cell>
          <cell r="AA1029">
            <v>216.59999999999997</v>
          </cell>
          <cell r="AB1029">
            <v>216.59999999999997</v>
          </cell>
          <cell r="AC1029">
            <v>216.59999999999997</v>
          </cell>
          <cell r="AD1029">
            <v>216.59999999999997</v>
          </cell>
          <cell r="AE1029">
            <v>216.59999999999997</v>
          </cell>
          <cell r="AF1029">
            <v>216.59999999999997</v>
          </cell>
          <cell r="AG1029">
            <v>216.59999999999997</v>
          </cell>
          <cell r="AH1029">
            <v>216.59999999999997</v>
          </cell>
          <cell r="AI1029">
            <v>216.59999999999997</v>
          </cell>
          <cell r="AJ1029">
            <v>216.59999999999997</v>
          </cell>
          <cell r="AK1029">
            <v>216.59999999999997</v>
          </cell>
        </row>
        <row r="1030">
          <cell r="G1030">
            <v>180.5</v>
          </cell>
          <cell r="H1030">
            <v>180.5</v>
          </cell>
          <cell r="I1030">
            <v>180.5</v>
          </cell>
          <cell r="J1030">
            <v>180.5</v>
          </cell>
          <cell r="K1030">
            <v>180.5</v>
          </cell>
          <cell r="L1030">
            <v>180.5</v>
          </cell>
          <cell r="M1030">
            <v>180.5</v>
          </cell>
          <cell r="N1030">
            <v>180.5</v>
          </cell>
          <cell r="O1030">
            <v>180.5</v>
          </cell>
          <cell r="P1030">
            <v>180.5</v>
          </cell>
          <cell r="Q1030">
            <v>180.5</v>
          </cell>
          <cell r="R1030">
            <v>180.5</v>
          </cell>
          <cell r="S1030">
            <v>180.5</v>
          </cell>
          <cell r="T1030">
            <v>180.5</v>
          </cell>
          <cell r="U1030">
            <v>180.5</v>
          </cell>
          <cell r="V1030">
            <v>180.5</v>
          </cell>
          <cell r="W1030">
            <v>180.5</v>
          </cell>
          <cell r="X1030">
            <v>180.5</v>
          </cell>
          <cell r="Y1030">
            <v>180.5</v>
          </cell>
          <cell r="Z1030">
            <v>180.5</v>
          </cell>
          <cell r="AA1030">
            <v>180.5</v>
          </cell>
          <cell r="AB1030">
            <v>180.5</v>
          </cell>
          <cell r="AC1030">
            <v>180.5</v>
          </cell>
          <cell r="AD1030">
            <v>180.5</v>
          </cell>
          <cell r="AE1030">
            <v>180.5</v>
          </cell>
          <cell r="AF1030">
            <v>180.5</v>
          </cell>
          <cell r="AG1030">
            <v>180.5</v>
          </cell>
          <cell r="AH1030">
            <v>180.5</v>
          </cell>
          <cell r="AI1030">
            <v>180.5</v>
          </cell>
          <cell r="AJ1030">
            <v>180.5</v>
          </cell>
          <cell r="AK1030">
            <v>180.5</v>
          </cell>
        </row>
        <row r="1031">
          <cell r="G1031">
            <v>144.39999999999998</v>
          </cell>
          <cell r="H1031">
            <v>144.39999999999998</v>
          </cell>
          <cell r="I1031">
            <v>144.39999999999998</v>
          </cell>
          <cell r="J1031">
            <v>144.39999999999998</v>
          </cell>
          <cell r="K1031">
            <v>144.39999999999998</v>
          </cell>
          <cell r="L1031">
            <v>144.39999999999998</v>
          </cell>
          <cell r="M1031">
            <v>144.39999999999998</v>
          </cell>
          <cell r="N1031">
            <v>144.39999999999998</v>
          </cell>
          <cell r="O1031">
            <v>144.39999999999998</v>
          </cell>
          <cell r="P1031">
            <v>144.39999999999998</v>
          </cell>
          <cell r="Q1031">
            <v>144.39999999999998</v>
          </cell>
          <cell r="R1031">
            <v>144.39999999999998</v>
          </cell>
          <cell r="S1031">
            <v>144.39999999999998</v>
          </cell>
          <cell r="T1031">
            <v>144.39999999999998</v>
          </cell>
          <cell r="U1031">
            <v>144.39999999999998</v>
          </cell>
          <cell r="V1031">
            <v>144.39999999999998</v>
          </cell>
          <cell r="W1031">
            <v>144.39999999999998</v>
          </cell>
          <cell r="X1031">
            <v>144.39999999999998</v>
          </cell>
          <cell r="Y1031">
            <v>144.39999999999998</v>
          </cell>
          <cell r="Z1031">
            <v>144.39999999999998</v>
          </cell>
          <cell r="AA1031">
            <v>144.39999999999998</v>
          </cell>
          <cell r="AB1031">
            <v>144.39999999999998</v>
          </cell>
          <cell r="AC1031">
            <v>144.39999999999998</v>
          </cell>
          <cell r="AD1031">
            <v>144.39999999999998</v>
          </cell>
          <cell r="AE1031">
            <v>144.39999999999998</v>
          </cell>
          <cell r="AF1031">
            <v>144.39999999999998</v>
          </cell>
          <cell r="AG1031">
            <v>144.39999999999998</v>
          </cell>
          <cell r="AH1031">
            <v>144.39999999999998</v>
          </cell>
          <cell r="AI1031">
            <v>144.39999999999998</v>
          </cell>
          <cell r="AJ1031">
            <v>144.39999999999998</v>
          </cell>
          <cell r="AK1031">
            <v>144.39999999999998</v>
          </cell>
        </row>
        <row r="1032">
          <cell r="G1032">
            <v>102.6</v>
          </cell>
          <cell r="H1032">
            <v>102.6</v>
          </cell>
          <cell r="I1032">
            <v>102.6</v>
          </cell>
          <cell r="J1032">
            <v>102.6</v>
          </cell>
          <cell r="K1032">
            <v>102.6</v>
          </cell>
          <cell r="L1032">
            <v>102.6</v>
          </cell>
          <cell r="M1032">
            <v>102.6</v>
          </cell>
          <cell r="N1032">
            <v>102.6</v>
          </cell>
          <cell r="O1032">
            <v>102.6</v>
          </cell>
          <cell r="P1032">
            <v>102.6</v>
          </cell>
          <cell r="Q1032">
            <v>102.6</v>
          </cell>
          <cell r="R1032">
            <v>102.6</v>
          </cell>
          <cell r="S1032">
            <v>102.6</v>
          </cell>
          <cell r="T1032">
            <v>102.6</v>
          </cell>
          <cell r="U1032">
            <v>102.6</v>
          </cell>
          <cell r="V1032">
            <v>102.6</v>
          </cell>
          <cell r="W1032">
            <v>102.6</v>
          </cell>
          <cell r="X1032">
            <v>102.6</v>
          </cell>
          <cell r="Y1032">
            <v>102.6</v>
          </cell>
          <cell r="Z1032">
            <v>102.6</v>
          </cell>
          <cell r="AA1032">
            <v>102.6</v>
          </cell>
          <cell r="AB1032">
            <v>102.6</v>
          </cell>
          <cell r="AC1032">
            <v>102.6</v>
          </cell>
          <cell r="AD1032">
            <v>102.6</v>
          </cell>
          <cell r="AE1032">
            <v>102.6</v>
          </cell>
          <cell r="AF1032">
            <v>102.6</v>
          </cell>
          <cell r="AG1032">
            <v>102.6</v>
          </cell>
          <cell r="AH1032">
            <v>102.6</v>
          </cell>
          <cell r="AI1032">
            <v>102.6</v>
          </cell>
          <cell r="AJ1032">
            <v>102.6</v>
          </cell>
          <cell r="AK1032">
            <v>102.6</v>
          </cell>
        </row>
        <row r="1033">
          <cell r="G1033">
            <v>85.5</v>
          </cell>
          <cell r="H1033">
            <v>85.5</v>
          </cell>
          <cell r="I1033">
            <v>85.5</v>
          </cell>
          <cell r="J1033">
            <v>85.5</v>
          </cell>
          <cell r="K1033">
            <v>85.5</v>
          </cell>
          <cell r="L1033">
            <v>85.5</v>
          </cell>
          <cell r="M1033">
            <v>85.5</v>
          </cell>
          <cell r="N1033">
            <v>85.5</v>
          </cell>
          <cell r="O1033">
            <v>85.5</v>
          </cell>
          <cell r="P1033">
            <v>85.5</v>
          </cell>
          <cell r="Q1033">
            <v>85.5</v>
          </cell>
          <cell r="R1033">
            <v>85.5</v>
          </cell>
          <cell r="S1033">
            <v>85.5</v>
          </cell>
          <cell r="T1033">
            <v>85.5</v>
          </cell>
          <cell r="U1033">
            <v>85.5</v>
          </cell>
          <cell r="V1033">
            <v>85.5</v>
          </cell>
          <cell r="W1033">
            <v>85.5</v>
          </cell>
          <cell r="X1033">
            <v>85.5</v>
          </cell>
          <cell r="Y1033">
            <v>85.5</v>
          </cell>
          <cell r="Z1033">
            <v>85.5</v>
          </cell>
          <cell r="AA1033">
            <v>85.5</v>
          </cell>
          <cell r="AB1033">
            <v>85.5</v>
          </cell>
          <cell r="AC1033">
            <v>85.5</v>
          </cell>
          <cell r="AD1033">
            <v>85.5</v>
          </cell>
          <cell r="AE1033">
            <v>85.5</v>
          </cell>
          <cell r="AF1033">
            <v>85.5</v>
          </cell>
          <cell r="AG1033">
            <v>85.5</v>
          </cell>
          <cell r="AH1033">
            <v>85.5</v>
          </cell>
          <cell r="AI1033">
            <v>85.5</v>
          </cell>
          <cell r="AJ1033">
            <v>85.5</v>
          </cell>
          <cell r="AK1033">
            <v>85.5</v>
          </cell>
        </row>
        <row r="1034">
          <cell r="G1034">
            <v>68.399999999999991</v>
          </cell>
          <cell r="H1034">
            <v>68.399999999999991</v>
          </cell>
          <cell r="I1034">
            <v>68.399999999999991</v>
          </cell>
          <cell r="J1034">
            <v>68.399999999999991</v>
          </cell>
          <cell r="K1034">
            <v>68.399999999999991</v>
          </cell>
          <cell r="L1034">
            <v>68.399999999999991</v>
          </cell>
          <cell r="M1034">
            <v>68.399999999999991</v>
          </cell>
          <cell r="N1034">
            <v>68.399999999999991</v>
          </cell>
          <cell r="O1034">
            <v>68.399999999999991</v>
          </cell>
          <cell r="P1034">
            <v>68.399999999999991</v>
          </cell>
          <cell r="Q1034">
            <v>68.399999999999991</v>
          </cell>
          <cell r="R1034">
            <v>68.399999999999991</v>
          </cell>
          <cell r="S1034">
            <v>68.399999999999991</v>
          </cell>
          <cell r="T1034">
            <v>68.399999999999991</v>
          </cell>
          <cell r="U1034">
            <v>68.399999999999991</v>
          </cell>
          <cell r="V1034">
            <v>68.399999999999991</v>
          </cell>
          <cell r="W1034">
            <v>68.399999999999991</v>
          </cell>
          <cell r="X1034">
            <v>68.399999999999991</v>
          </cell>
          <cell r="Y1034">
            <v>68.399999999999991</v>
          </cell>
          <cell r="Z1034">
            <v>68.399999999999991</v>
          </cell>
          <cell r="AA1034">
            <v>68.399999999999991</v>
          </cell>
          <cell r="AB1034">
            <v>68.399999999999991</v>
          </cell>
          <cell r="AC1034">
            <v>68.399999999999991</v>
          </cell>
          <cell r="AD1034">
            <v>68.399999999999991</v>
          </cell>
          <cell r="AE1034">
            <v>68.399999999999991</v>
          </cell>
          <cell r="AF1034">
            <v>68.399999999999991</v>
          </cell>
          <cell r="AG1034">
            <v>68.399999999999991</v>
          </cell>
          <cell r="AH1034">
            <v>68.399999999999991</v>
          </cell>
          <cell r="AI1034">
            <v>68.399999999999991</v>
          </cell>
          <cell r="AJ1034">
            <v>68.399999999999991</v>
          </cell>
          <cell r="AK1034">
            <v>68.399999999999991</v>
          </cell>
        </row>
        <row r="1035">
          <cell r="G1035">
            <v>9</v>
          </cell>
          <cell r="H1035">
            <v>9</v>
          </cell>
          <cell r="I1035">
            <v>9</v>
          </cell>
          <cell r="J1035">
            <v>9</v>
          </cell>
          <cell r="K1035">
            <v>9</v>
          </cell>
          <cell r="L1035">
            <v>9</v>
          </cell>
          <cell r="M1035">
            <v>9</v>
          </cell>
          <cell r="N1035">
            <v>9</v>
          </cell>
          <cell r="O1035">
            <v>9</v>
          </cell>
          <cell r="P1035">
            <v>9</v>
          </cell>
          <cell r="Q1035">
            <v>9</v>
          </cell>
          <cell r="R1035">
            <v>9</v>
          </cell>
          <cell r="S1035">
            <v>9</v>
          </cell>
          <cell r="T1035">
            <v>9</v>
          </cell>
          <cell r="U1035">
            <v>9</v>
          </cell>
          <cell r="V1035">
            <v>9</v>
          </cell>
          <cell r="W1035">
            <v>9</v>
          </cell>
          <cell r="X1035">
            <v>9</v>
          </cell>
          <cell r="Y1035">
            <v>9</v>
          </cell>
          <cell r="Z1035">
            <v>9</v>
          </cell>
          <cell r="AA1035">
            <v>9</v>
          </cell>
          <cell r="AB1035">
            <v>9</v>
          </cell>
          <cell r="AC1035">
            <v>9</v>
          </cell>
          <cell r="AD1035">
            <v>9</v>
          </cell>
          <cell r="AE1035">
            <v>9</v>
          </cell>
          <cell r="AF1035">
            <v>9</v>
          </cell>
          <cell r="AG1035">
            <v>9</v>
          </cell>
          <cell r="AH1035">
            <v>9</v>
          </cell>
          <cell r="AI1035">
            <v>9</v>
          </cell>
          <cell r="AJ1035">
            <v>9</v>
          </cell>
          <cell r="AK1035">
            <v>9</v>
          </cell>
        </row>
        <row r="1036">
          <cell r="G1036">
            <v>79.8</v>
          </cell>
          <cell r="H1036">
            <v>79.8</v>
          </cell>
          <cell r="I1036">
            <v>79.8</v>
          </cell>
          <cell r="J1036">
            <v>79.8</v>
          </cell>
          <cell r="K1036">
            <v>79.8</v>
          </cell>
          <cell r="L1036">
            <v>79.8</v>
          </cell>
          <cell r="M1036">
            <v>79.8</v>
          </cell>
          <cell r="N1036">
            <v>79.8</v>
          </cell>
          <cell r="O1036">
            <v>79.8</v>
          </cell>
          <cell r="P1036">
            <v>79.8</v>
          </cell>
          <cell r="Q1036">
            <v>79.8</v>
          </cell>
          <cell r="R1036">
            <v>79.8</v>
          </cell>
          <cell r="S1036">
            <v>79.8</v>
          </cell>
          <cell r="T1036">
            <v>79.8</v>
          </cell>
          <cell r="U1036">
            <v>79.8</v>
          </cell>
          <cell r="V1036">
            <v>79.8</v>
          </cell>
          <cell r="W1036">
            <v>79.8</v>
          </cell>
          <cell r="X1036">
            <v>79.8</v>
          </cell>
          <cell r="Y1036">
            <v>79.8</v>
          </cell>
          <cell r="Z1036">
            <v>79.8</v>
          </cell>
          <cell r="AA1036">
            <v>79.8</v>
          </cell>
          <cell r="AB1036">
            <v>79.8</v>
          </cell>
          <cell r="AC1036">
            <v>79.8</v>
          </cell>
          <cell r="AD1036">
            <v>79.8</v>
          </cell>
          <cell r="AE1036">
            <v>79.8</v>
          </cell>
          <cell r="AF1036">
            <v>79.8</v>
          </cell>
          <cell r="AG1036">
            <v>79.8</v>
          </cell>
          <cell r="AH1036">
            <v>79.8</v>
          </cell>
          <cell r="AI1036">
            <v>79.8</v>
          </cell>
          <cell r="AJ1036">
            <v>79.8</v>
          </cell>
          <cell r="AK1036">
            <v>79.8</v>
          </cell>
        </row>
        <row r="1037">
          <cell r="G1037">
            <v>66.5</v>
          </cell>
          <cell r="H1037">
            <v>66.5</v>
          </cell>
          <cell r="I1037">
            <v>66.5</v>
          </cell>
          <cell r="J1037">
            <v>66.5</v>
          </cell>
          <cell r="K1037">
            <v>66.5</v>
          </cell>
          <cell r="L1037">
            <v>66.5</v>
          </cell>
          <cell r="M1037">
            <v>66.5</v>
          </cell>
          <cell r="N1037">
            <v>66.5</v>
          </cell>
          <cell r="O1037">
            <v>66.5</v>
          </cell>
          <cell r="P1037">
            <v>66.5</v>
          </cell>
          <cell r="Q1037">
            <v>66.5</v>
          </cell>
          <cell r="R1037">
            <v>66.5</v>
          </cell>
          <cell r="S1037">
            <v>66.5</v>
          </cell>
          <cell r="T1037">
            <v>66.5</v>
          </cell>
          <cell r="U1037">
            <v>66.5</v>
          </cell>
          <cell r="V1037">
            <v>66.5</v>
          </cell>
          <cell r="W1037">
            <v>66.5</v>
          </cell>
          <cell r="X1037">
            <v>66.5</v>
          </cell>
          <cell r="Y1037">
            <v>66.5</v>
          </cell>
          <cell r="Z1037">
            <v>66.5</v>
          </cell>
          <cell r="AA1037">
            <v>66.5</v>
          </cell>
          <cell r="AB1037">
            <v>66.5</v>
          </cell>
          <cell r="AC1037">
            <v>66.5</v>
          </cell>
          <cell r="AD1037">
            <v>66.5</v>
          </cell>
          <cell r="AE1037">
            <v>66.5</v>
          </cell>
          <cell r="AF1037">
            <v>66.5</v>
          </cell>
          <cell r="AG1037">
            <v>66.5</v>
          </cell>
          <cell r="AH1037">
            <v>66.5</v>
          </cell>
          <cell r="AI1037">
            <v>66.5</v>
          </cell>
          <cell r="AJ1037">
            <v>66.5</v>
          </cell>
          <cell r="AK1037">
            <v>66.5</v>
          </cell>
        </row>
        <row r="1038">
          <cell r="G1038">
            <v>53.199999999999996</v>
          </cell>
          <cell r="H1038">
            <v>53.199999999999996</v>
          </cell>
          <cell r="I1038">
            <v>53.199999999999996</v>
          </cell>
          <cell r="J1038">
            <v>53.199999999999996</v>
          </cell>
          <cell r="K1038">
            <v>53.199999999999996</v>
          </cell>
          <cell r="L1038">
            <v>53.199999999999996</v>
          </cell>
          <cell r="M1038">
            <v>53.199999999999996</v>
          </cell>
          <cell r="N1038">
            <v>53.199999999999996</v>
          </cell>
          <cell r="O1038">
            <v>53.199999999999996</v>
          </cell>
          <cell r="P1038">
            <v>53.199999999999996</v>
          </cell>
          <cell r="Q1038">
            <v>53.199999999999996</v>
          </cell>
          <cell r="R1038">
            <v>53.199999999999996</v>
          </cell>
          <cell r="S1038">
            <v>53.199999999999996</v>
          </cell>
          <cell r="T1038">
            <v>53.199999999999996</v>
          </cell>
          <cell r="U1038">
            <v>53.199999999999996</v>
          </cell>
          <cell r="V1038">
            <v>53.199999999999996</v>
          </cell>
          <cell r="W1038">
            <v>53.199999999999996</v>
          </cell>
          <cell r="X1038">
            <v>53.199999999999996</v>
          </cell>
          <cell r="Y1038">
            <v>53.199999999999996</v>
          </cell>
          <cell r="Z1038">
            <v>53.199999999999996</v>
          </cell>
          <cell r="AA1038">
            <v>53.199999999999996</v>
          </cell>
          <cell r="AB1038">
            <v>53.199999999999996</v>
          </cell>
          <cell r="AC1038">
            <v>53.199999999999996</v>
          </cell>
          <cell r="AD1038">
            <v>53.199999999999996</v>
          </cell>
          <cell r="AE1038">
            <v>53.199999999999996</v>
          </cell>
          <cell r="AF1038">
            <v>53.199999999999996</v>
          </cell>
          <cell r="AG1038">
            <v>53.199999999999996</v>
          </cell>
          <cell r="AH1038">
            <v>53.199999999999996</v>
          </cell>
          <cell r="AI1038">
            <v>53.199999999999996</v>
          </cell>
          <cell r="AJ1038">
            <v>53.199999999999996</v>
          </cell>
          <cell r="AK1038">
            <v>53.199999999999996</v>
          </cell>
        </row>
        <row r="1039">
          <cell r="G1039">
            <v>7</v>
          </cell>
          <cell r="H1039">
            <v>7</v>
          </cell>
          <cell r="I1039">
            <v>7</v>
          </cell>
          <cell r="J1039">
            <v>7</v>
          </cell>
          <cell r="K1039">
            <v>7</v>
          </cell>
          <cell r="L1039">
            <v>7</v>
          </cell>
          <cell r="M1039">
            <v>7</v>
          </cell>
          <cell r="N1039">
            <v>7</v>
          </cell>
          <cell r="O1039">
            <v>7</v>
          </cell>
          <cell r="P1039">
            <v>7</v>
          </cell>
          <cell r="Q1039">
            <v>7</v>
          </cell>
          <cell r="R1039">
            <v>7</v>
          </cell>
          <cell r="S1039">
            <v>7</v>
          </cell>
          <cell r="T1039">
            <v>7</v>
          </cell>
          <cell r="U1039">
            <v>7</v>
          </cell>
          <cell r="V1039">
            <v>7</v>
          </cell>
          <cell r="W1039">
            <v>7</v>
          </cell>
          <cell r="X1039">
            <v>7</v>
          </cell>
          <cell r="Y1039">
            <v>7</v>
          </cell>
          <cell r="Z1039">
            <v>7</v>
          </cell>
          <cell r="AA1039">
            <v>7</v>
          </cell>
          <cell r="AB1039">
            <v>7</v>
          </cell>
          <cell r="AC1039">
            <v>7</v>
          </cell>
          <cell r="AD1039">
            <v>7</v>
          </cell>
          <cell r="AE1039">
            <v>7</v>
          </cell>
          <cell r="AF1039">
            <v>7</v>
          </cell>
          <cell r="AG1039">
            <v>7</v>
          </cell>
          <cell r="AH1039">
            <v>7</v>
          </cell>
          <cell r="AI1039">
            <v>7</v>
          </cell>
          <cell r="AJ1039">
            <v>7</v>
          </cell>
          <cell r="AK1039">
            <v>7</v>
          </cell>
        </row>
        <row r="1040">
          <cell r="G1040">
            <v>68.399999999999991</v>
          </cell>
          <cell r="H1040">
            <v>68.399999999999991</v>
          </cell>
          <cell r="I1040">
            <v>68.399999999999991</v>
          </cell>
          <cell r="J1040">
            <v>68.399999999999991</v>
          </cell>
          <cell r="K1040">
            <v>68.399999999999991</v>
          </cell>
          <cell r="L1040">
            <v>68.399999999999991</v>
          </cell>
          <cell r="M1040">
            <v>68.399999999999991</v>
          </cell>
          <cell r="N1040">
            <v>68.399999999999991</v>
          </cell>
          <cell r="O1040">
            <v>68.399999999999991</v>
          </cell>
          <cell r="P1040">
            <v>68.399999999999991</v>
          </cell>
          <cell r="Q1040">
            <v>68.399999999999991</v>
          </cell>
          <cell r="R1040">
            <v>68.399999999999991</v>
          </cell>
          <cell r="S1040">
            <v>68.399999999999991</v>
          </cell>
          <cell r="T1040">
            <v>68.399999999999991</v>
          </cell>
          <cell r="U1040">
            <v>68.399999999999991</v>
          </cell>
          <cell r="V1040">
            <v>68.399999999999991</v>
          </cell>
          <cell r="W1040">
            <v>68.399999999999991</v>
          </cell>
          <cell r="X1040">
            <v>68.399999999999991</v>
          </cell>
          <cell r="Y1040">
            <v>68.399999999999991</v>
          </cell>
          <cell r="Z1040">
            <v>68.399999999999991</v>
          </cell>
          <cell r="AA1040">
            <v>68.399999999999991</v>
          </cell>
          <cell r="AB1040">
            <v>68.399999999999991</v>
          </cell>
          <cell r="AC1040">
            <v>68.399999999999991</v>
          </cell>
          <cell r="AD1040">
            <v>68.399999999999991</v>
          </cell>
          <cell r="AE1040">
            <v>68.399999999999991</v>
          </cell>
          <cell r="AF1040">
            <v>68.399999999999991</v>
          </cell>
          <cell r="AG1040">
            <v>68.399999999999991</v>
          </cell>
          <cell r="AH1040">
            <v>68.399999999999991</v>
          </cell>
          <cell r="AI1040">
            <v>68.399999999999991</v>
          </cell>
          <cell r="AJ1040">
            <v>68.399999999999991</v>
          </cell>
          <cell r="AK1040">
            <v>68.399999999999991</v>
          </cell>
        </row>
        <row r="1041">
          <cell r="G1041">
            <v>57</v>
          </cell>
          <cell r="H1041">
            <v>57</v>
          </cell>
          <cell r="I1041">
            <v>57</v>
          </cell>
          <cell r="J1041">
            <v>57</v>
          </cell>
          <cell r="K1041">
            <v>57</v>
          </cell>
          <cell r="L1041">
            <v>57</v>
          </cell>
          <cell r="M1041">
            <v>57</v>
          </cell>
          <cell r="N1041">
            <v>57</v>
          </cell>
          <cell r="O1041">
            <v>57</v>
          </cell>
          <cell r="P1041">
            <v>57</v>
          </cell>
          <cell r="Q1041">
            <v>57</v>
          </cell>
          <cell r="R1041">
            <v>57</v>
          </cell>
          <cell r="S1041">
            <v>57</v>
          </cell>
          <cell r="T1041">
            <v>57</v>
          </cell>
          <cell r="U1041">
            <v>57</v>
          </cell>
          <cell r="V1041">
            <v>57</v>
          </cell>
          <cell r="W1041">
            <v>57</v>
          </cell>
          <cell r="X1041">
            <v>57</v>
          </cell>
          <cell r="Y1041">
            <v>57</v>
          </cell>
          <cell r="Z1041">
            <v>57</v>
          </cell>
          <cell r="AA1041">
            <v>57</v>
          </cell>
          <cell r="AB1041">
            <v>57</v>
          </cell>
          <cell r="AC1041">
            <v>57</v>
          </cell>
          <cell r="AD1041">
            <v>57</v>
          </cell>
          <cell r="AE1041">
            <v>57</v>
          </cell>
          <cell r="AF1041">
            <v>57</v>
          </cell>
          <cell r="AG1041">
            <v>57</v>
          </cell>
          <cell r="AH1041">
            <v>57</v>
          </cell>
          <cell r="AI1041">
            <v>57</v>
          </cell>
          <cell r="AJ1041">
            <v>57</v>
          </cell>
          <cell r="AK1041">
            <v>57</v>
          </cell>
        </row>
        <row r="1042">
          <cell r="G1042">
            <v>45.599999999999994</v>
          </cell>
          <cell r="H1042">
            <v>45.599999999999994</v>
          </cell>
          <cell r="I1042">
            <v>45.599999999999994</v>
          </cell>
          <cell r="J1042">
            <v>45.599999999999994</v>
          </cell>
          <cell r="K1042">
            <v>45.599999999999994</v>
          </cell>
          <cell r="L1042">
            <v>45.599999999999994</v>
          </cell>
          <cell r="M1042">
            <v>45.599999999999994</v>
          </cell>
          <cell r="N1042">
            <v>45.599999999999994</v>
          </cell>
          <cell r="O1042">
            <v>45.599999999999994</v>
          </cell>
          <cell r="P1042">
            <v>45.599999999999994</v>
          </cell>
          <cell r="Q1042">
            <v>45.599999999999994</v>
          </cell>
          <cell r="R1042">
            <v>45.599999999999994</v>
          </cell>
          <cell r="S1042">
            <v>45.599999999999994</v>
          </cell>
          <cell r="T1042">
            <v>45.599999999999994</v>
          </cell>
          <cell r="U1042">
            <v>45.599999999999994</v>
          </cell>
          <cell r="V1042">
            <v>45.599999999999994</v>
          </cell>
          <cell r="W1042">
            <v>45.599999999999994</v>
          </cell>
          <cell r="X1042">
            <v>45.599999999999994</v>
          </cell>
          <cell r="Y1042">
            <v>45.599999999999994</v>
          </cell>
          <cell r="Z1042">
            <v>45.599999999999994</v>
          </cell>
          <cell r="AA1042">
            <v>45.599999999999994</v>
          </cell>
          <cell r="AB1042">
            <v>45.599999999999994</v>
          </cell>
          <cell r="AC1042">
            <v>45.599999999999994</v>
          </cell>
          <cell r="AD1042">
            <v>45.599999999999994</v>
          </cell>
          <cell r="AE1042">
            <v>45.599999999999994</v>
          </cell>
          <cell r="AF1042">
            <v>45.599999999999994</v>
          </cell>
          <cell r="AG1042">
            <v>45.599999999999994</v>
          </cell>
          <cell r="AH1042">
            <v>45.599999999999994</v>
          </cell>
          <cell r="AI1042">
            <v>45.599999999999994</v>
          </cell>
          <cell r="AJ1042">
            <v>45.599999999999994</v>
          </cell>
          <cell r="AK1042">
            <v>45.599999999999994</v>
          </cell>
        </row>
        <row r="1043">
          <cell r="G1043">
            <v>6</v>
          </cell>
          <cell r="H1043">
            <v>6</v>
          </cell>
          <cell r="I1043">
            <v>6</v>
          </cell>
          <cell r="J1043">
            <v>6</v>
          </cell>
          <cell r="K1043">
            <v>6</v>
          </cell>
          <cell r="L1043">
            <v>6</v>
          </cell>
          <cell r="M1043">
            <v>6</v>
          </cell>
          <cell r="N1043">
            <v>6</v>
          </cell>
          <cell r="O1043">
            <v>6</v>
          </cell>
          <cell r="P1043">
            <v>6</v>
          </cell>
          <cell r="Q1043">
            <v>6</v>
          </cell>
          <cell r="R1043">
            <v>6</v>
          </cell>
          <cell r="S1043">
            <v>6</v>
          </cell>
          <cell r="T1043">
            <v>6</v>
          </cell>
          <cell r="U1043">
            <v>6</v>
          </cell>
          <cell r="V1043">
            <v>6</v>
          </cell>
          <cell r="W1043">
            <v>6</v>
          </cell>
          <cell r="X1043">
            <v>6</v>
          </cell>
          <cell r="Y1043">
            <v>6</v>
          </cell>
          <cell r="Z1043">
            <v>6</v>
          </cell>
          <cell r="AA1043">
            <v>6</v>
          </cell>
          <cell r="AB1043">
            <v>6</v>
          </cell>
          <cell r="AC1043">
            <v>6</v>
          </cell>
          <cell r="AD1043">
            <v>6</v>
          </cell>
          <cell r="AE1043">
            <v>6</v>
          </cell>
          <cell r="AF1043">
            <v>6</v>
          </cell>
          <cell r="AG1043">
            <v>6</v>
          </cell>
          <cell r="AH1043">
            <v>6</v>
          </cell>
          <cell r="AI1043">
            <v>6</v>
          </cell>
          <cell r="AJ1043">
            <v>6</v>
          </cell>
          <cell r="AK1043">
            <v>6</v>
          </cell>
        </row>
        <row r="1044">
          <cell r="G1044">
            <v>68.399999999999991</v>
          </cell>
          <cell r="H1044">
            <v>68.399999999999991</v>
          </cell>
          <cell r="I1044">
            <v>68.399999999999991</v>
          </cell>
          <cell r="J1044">
            <v>68.399999999999991</v>
          </cell>
          <cell r="K1044">
            <v>68.399999999999991</v>
          </cell>
          <cell r="L1044">
            <v>68.399999999999991</v>
          </cell>
          <cell r="M1044">
            <v>68.399999999999991</v>
          </cell>
          <cell r="N1044">
            <v>68.399999999999991</v>
          </cell>
          <cell r="O1044">
            <v>68.399999999999991</v>
          </cell>
          <cell r="P1044">
            <v>68.399999999999991</v>
          </cell>
          <cell r="Q1044">
            <v>68.399999999999991</v>
          </cell>
          <cell r="R1044">
            <v>68.399999999999991</v>
          </cell>
          <cell r="S1044">
            <v>68.399999999999991</v>
          </cell>
          <cell r="T1044">
            <v>68.399999999999991</v>
          </cell>
          <cell r="U1044">
            <v>68.399999999999991</v>
          </cell>
          <cell r="V1044">
            <v>68.399999999999991</v>
          </cell>
          <cell r="W1044">
            <v>68.399999999999991</v>
          </cell>
          <cell r="X1044">
            <v>68.399999999999991</v>
          </cell>
          <cell r="Y1044">
            <v>68.399999999999991</v>
          </cell>
          <cell r="Z1044">
            <v>68.399999999999991</v>
          </cell>
          <cell r="AA1044">
            <v>68.399999999999991</v>
          </cell>
          <cell r="AB1044">
            <v>68.399999999999991</v>
          </cell>
          <cell r="AC1044">
            <v>68.399999999999991</v>
          </cell>
          <cell r="AD1044">
            <v>68.399999999999991</v>
          </cell>
          <cell r="AE1044">
            <v>68.399999999999991</v>
          </cell>
          <cell r="AF1044">
            <v>68.399999999999991</v>
          </cell>
          <cell r="AG1044">
            <v>68.399999999999991</v>
          </cell>
          <cell r="AH1044">
            <v>68.399999999999991</v>
          </cell>
          <cell r="AI1044">
            <v>68.399999999999991</v>
          </cell>
          <cell r="AJ1044">
            <v>68.399999999999991</v>
          </cell>
          <cell r="AK1044">
            <v>68.399999999999991</v>
          </cell>
        </row>
        <row r="1045">
          <cell r="G1045">
            <v>57</v>
          </cell>
          <cell r="H1045">
            <v>57</v>
          </cell>
          <cell r="I1045">
            <v>57</v>
          </cell>
          <cell r="J1045">
            <v>57</v>
          </cell>
          <cell r="K1045">
            <v>57</v>
          </cell>
          <cell r="L1045">
            <v>57</v>
          </cell>
          <cell r="M1045">
            <v>57</v>
          </cell>
          <cell r="N1045">
            <v>57</v>
          </cell>
          <cell r="O1045">
            <v>57</v>
          </cell>
          <cell r="P1045">
            <v>57</v>
          </cell>
          <cell r="Q1045">
            <v>57</v>
          </cell>
          <cell r="R1045">
            <v>57</v>
          </cell>
          <cell r="S1045">
            <v>57</v>
          </cell>
          <cell r="T1045">
            <v>57</v>
          </cell>
          <cell r="U1045">
            <v>57</v>
          </cell>
          <cell r="V1045">
            <v>57</v>
          </cell>
          <cell r="W1045">
            <v>57</v>
          </cell>
          <cell r="X1045">
            <v>57</v>
          </cell>
          <cell r="Y1045">
            <v>57</v>
          </cell>
          <cell r="Z1045">
            <v>57</v>
          </cell>
          <cell r="AA1045">
            <v>57</v>
          </cell>
          <cell r="AB1045">
            <v>57</v>
          </cell>
          <cell r="AC1045">
            <v>57</v>
          </cell>
          <cell r="AD1045">
            <v>57</v>
          </cell>
          <cell r="AE1045">
            <v>57</v>
          </cell>
          <cell r="AF1045">
            <v>57</v>
          </cell>
          <cell r="AG1045">
            <v>57</v>
          </cell>
          <cell r="AH1045">
            <v>57</v>
          </cell>
          <cell r="AI1045">
            <v>57</v>
          </cell>
          <cell r="AJ1045">
            <v>57</v>
          </cell>
          <cell r="AK1045">
            <v>57</v>
          </cell>
        </row>
        <row r="1046">
          <cell r="G1046">
            <v>45.599999999999994</v>
          </cell>
          <cell r="H1046">
            <v>45.599999999999994</v>
          </cell>
          <cell r="I1046">
            <v>45.599999999999994</v>
          </cell>
          <cell r="J1046">
            <v>45.599999999999994</v>
          </cell>
          <cell r="K1046">
            <v>45.599999999999994</v>
          </cell>
          <cell r="L1046">
            <v>45.599999999999994</v>
          </cell>
          <cell r="M1046">
            <v>45.599999999999994</v>
          </cell>
          <cell r="N1046">
            <v>45.599999999999994</v>
          </cell>
          <cell r="O1046">
            <v>45.599999999999994</v>
          </cell>
          <cell r="P1046">
            <v>45.599999999999994</v>
          </cell>
          <cell r="Q1046">
            <v>45.599999999999994</v>
          </cell>
          <cell r="R1046">
            <v>45.599999999999994</v>
          </cell>
          <cell r="S1046">
            <v>45.599999999999994</v>
          </cell>
          <cell r="T1046">
            <v>45.599999999999994</v>
          </cell>
          <cell r="U1046">
            <v>45.599999999999994</v>
          </cell>
          <cell r="V1046">
            <v>45.599999999999994</v>
          </cell>
          <cell r="W1046">
            <v>45.599999999999994</v>
          </cell>
          <cell r="X1046">
            <v>45.599999999999994</v>
          </cell>
          <cell r="Y1046">
            <v>45.599999999999994</v>
          </cell>
          <cell r="Z1046">
            <v>45.599999999999994</v>
          </cell>
          <cell r="AA1046">
            <v>45.599999999999994</v>
          </cell>
          <cell r="AB1046">
            <v>45.599999999999994</v>
          </cell>
          <cell r="AC1046">
            <v>45.599999999999994</v>
          </cell>
          <cell r="AD1046">
            <v>45.599999999999994</v>
          </cell>
          <cell r="AE1046">
            <v>45.599999999999994</v>
          </cell>
          <cell r="AF1046">
            <v>45.599999999999994</v>
          </cell>
          <cell r="AG1046">
            <v>45.599999999999994</v>
          </cell>
          <cell r="AH1046">
            <v>45.599999999999994</v>
          </cell>
          <cell r="AI1046">
            <v>45.599999999999994</v>
          </cell>
          <cell r="AJ1046">
            <v>45.599999999999994</v>
          </cell>
          <cell r="AK1046">
            <v>45.599999999999994</v>
          </cell>
        </row>
        <row r="1047">
          <cell r="G1047">
            <v>6</v>
          </cell>
          <cell r="H1047">
            <v>6</v>
          </cell>
          <cell r="I1047">
            <v>6</v>
          </cell>
          <cell r="J1047">
            <v>6</v>
          </cell>
          <cell r="K1047">
            <v>6</v>
          </cell>
          <cell r="L1047">
            <v>6</v>
          </cell>
          <cell r="M1047">
            <v>6</v>
          </cell>
          <cell r="N1047">
            <v>6</v>
          </cell>
          <cell r="O1047">
            <v>6</v>
          </cell>
          <cell r="P1047">
            <v>6</v>
          </cell>
          <cell r="Q1047">
            <v>6</v>
          </cell>
          <cell r="R1047">
            <v>6</v>
          </cell>
          <cell r="S1047">
            <v>6</v>
          </cell>
          <cell r="T1047">
            <v>6</v>
          </cell>
          <cell r="U1047">
            <v>6</v>
          </cell>
          <cell r="V1047">
            <v>6</v>
          </cell>
          <cell r="W1047">
            <v>6</v>
          </cell>
          <cell r="X1047">
            <v>6</v>
          </cell>
          <cell r="Y1047">
            <v>6</v>
          </cell>
          <cell r="Z1047">
            <v>6</v>
          </cell>
          <cell r="AA1047">
            <v>6</v>
          </cell>
          <cell r="AB1047">
            <v>6</v>
          </cell>
          <cell r="AC1047">
            <v>6</v>
          </cell>
          <cell r="AD1047">
            <v>6</v>
          </cell>
          <cell r="AE1047">
            <v>6</v>
          </cell>
          <cell r="AF1047">
            <v>6</v>
          </cell>
          <cell r="AG1047">
            <v>6</v>
          </cell>
          <cell r="AH1047">
            <v>6</v>
          </cell>
          <cell r="AI1047">
            <v>6</v>
          </cell>
          <cell r="AJ1047">
            <v>6</v>
          </cell>
          <cell r="AK1047">
            <v>6</v>
          </cell>
        </row>
        <row r="1049">
          <cell r="G1049">
            <v>0</v>
          </cell>
          <cell r="H1049">
            <v>0</v>
          </cell>
          <cell r="I1049">
            <v>19</v>
          </cell>
          <cell r="J1049">
            <v>16</v>
          </cell>
          <cell r="K1049">
            <v>12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</row>
        <row r="1050">
          <cell r="G1050">
            <v>0</v>
          </cell>
          <cell r="H1050">
            <v>0</v>
          </cell>
          <cell r="I1050">
            <v>2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</row>
        <row r="1051">
          <cell r="G1051">
            <v>0</v>
          </cell>
          <cell r="H1051">
            <v>13</v>
          </cell>
          <cell r="I1051">
            <v>2</v>
          </cell>
          <cell r="J1051">
            <v>8</v>
          </cell>
          <cell r="K1051">
            <v>10</v>
          </cell>
          <cell r="L1051">
            <v>0</v>
          </cell>
          <cell r="M1051">
            <v>6</v>
          </cell>
          <cell r="N1051">
            <v>0</v>
          </cell>
          <cell r="O1051">
            <v>6</v>
          </cell>
          <cell r="P1051">
            <v>0</v>
          </cell>
          <cell r="Q1051">
            <v>6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</row>
        <row r="1052"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</row>
        <row r="1053">
          <cell r="G1053">
            <v>0</v>
          </cell>
          <cell r="H1053">
            <v>3</v>
          </cell>
          <cell r="I1053">
            <v>6</v>
          </cell>
          <cell r="J1053">
            <v>6</v>
          </cell>
          <cell r="K1053">
            <v>0</v>
          </cell>
          <cell r="L1053">
            <v>4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</row>
        <row r="1054"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8</v>
          </cell>
          <cell r="L1054">
            <v>12</v>
          </cell>
          <cell r="M1054">
            <v>0</v>
          </cell>
          <cell r="N1054">
            <v>0</v>
          </cell>
          <cell r="O1054">
            <v>0</v>
          </cell>
          <cell r="P1054">
            <v>8</v>
          </cell>
          <cell r="Q1054">
            <v>2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</row>
        <row r="1055">
          <cell r="G1055">
            <v>0</v>
          </cell>
          <cell r="H1055">
            <v>3</v>
          </cell>
          <cell r="I1055">
            <v>27</v>
          </cell>
          <cell r="J1055">
            <v>22</v>
          </cell>
          <cell r="K1055">
            <v>20</v>
          </cell>
          <cell r="L1055">
            <v>16</v>
          </cell>
          <cell r="M1055">
            <v>0</v>
          </cell>
          <cell r="N1055">
            <v>0</v>
          </cell>
          <cell r="O1055">
            <v>0</v>
          </cell>
          <cell r="P1055">
            <v>8</v>
          </cell>
          <cell r="Q1055">
            <v>2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0</v>
          </cell>
          <cell r="AK1055">
            <v>0</v>
          </cell>
        </row>
        <row r="1056">
          <cell r="G1056">
            <v>0</v>
          </cell>
          <cell r="H1056">
            <v>10</v>
          </cell>
          <cell r="I1056">
            <v>0</v>
          </cell>
          <cell r="J1056">
            <v>2</v>
          </cell>
          <cell r="K1056">
            <v>18</v>
          </cell>
          <cell r="L1056">
            <v>22</v>
          </cell>
          <cell r="M1056">
            <v>0</v>
          </cell>
          <cell r="N1056">
            <v>0</v>
          </cell>
          <cell r="O1056">
            <v>34</v>
          </cell>
          <cell r="P1056">
            <v>22</v>
          </cell>
          <cell r="Q1056">
            <v>22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0</v>
          </cell>
        </row>
        <row r="1057">
          <cell r="G1057">
            <v>0</v>
          </cell>
          <cell r="H1057">
            <v>26</v>
          </cell>
          <cell r="I1057">
            <v>29</v>
          </cell>
          <cell r="J1057">
            <v>32</v>
          </cell>
          <cell r="K1057">
            <v>48</v>
          </cell>
          <cell r="L1057">
            <v>38</v>
          </cell>
          <cell r="M1057">
            <v>6</v>
          </cell>
          <cell r="N1057">
            <v>0</v>
          </cell>
          <cell r="O1057">
            <v>40</v>
          </cell>
          <cell r="P1057">
            <v>30</v>
          </cell>
          <cell r="Q1057">
            <v>30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0</v>
          </cell>
          <cell r="AK1057">
            <v>0</v>
          </cell>
        </row>
        <row r="1059">
          <cell r="G1059">
            <v>0</v>
          </cell>
          <cell r="H1059">
            <v>17</v>
          </cell>
          <cell r="I1059">
            <v>21</v>
          </cell>
          <cell r="J1059">
            <v>5</v>
          </cell>
          <cell r="K1059">
            <v>2</v>
          </cell>
          <cell r="L1059">
            <v>1</v>
          </cell>
          <cell r="M1059">
            <v>0</v>
          </cell>
          <cell r="N1059">
            <v>0</v>
          </cell>
          <cell r="O1059">
            <v>0</v>
          </cell>
          <cell r="P1059">
            <v>1</v>
          </cell>
          <cell r="Q1059">
            <v>11</v>
          </cell>
          <cell r="R1059">
            <v>6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</row>
        <row r="1060">
          <cell r="G1060">
            <v>0</v>
          </cell>
          <cell r="H1060">
            <v>4</v>
          </cell>
          <cell r="I1060">
            <v>4</v>
          </cell>
          <cell r="J1060">
            <v>0</v>
          </cell>
          <cell r="K1060">
            <v>14</v>
          </cell>
          <cell r="L1060">
            <v>24</v>
          </cell>
          <cell r="M1060">
            <v>0</v>
          </cell>
          <cell r="N1060">
            <v>0</v>
          </cell>
          <cell r="O1060">
            <v>16</v>
          </cell>
          <cell r="P1060">
            <v>2</v>
          </cell>
          <cell r="Q1060">
            <v>1</v>
          </cell>
          <cell r="R1060">
            <v>1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</row>
        <row r="1061">
          <cell r="G1061">
            <v>0</v>
          </cell>
          <cell r="H1061">
            <v>15</v>
          </cell>
          <cell r="I1061">
            <v>18</v>
          </cell>
          <cell r="J1061">
            <v>13</v>
          </cell>
          <cell r="K1061">
            <v>12</v>
          </cell>
          <cell r="L1061">
            <v>2</v>
          </cell>
          <cell r="M1061">
            <v>0</v>
          </cell>
          <cell r="N1061">
            <v>0</v>
          </cell>
          <cell r="O1061">
            <v>16</v>
          </cell>
          <cell r="P1061">
            <v>32</v>
          </cell>
          <cell r="Q1061">
            <v>25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</row>
        <row r="1062">
          <cell r="G1062">
            <v>0</v>
          </cell>
          <cell r="H1062">
            <v>6</v>
          </cell>
          <cell r="I1062">
            <v>7</v>
          </cell>
          <cell r="J1062">
            <v>10</v>
          </cell>
          <cell r="K1062">
            <v>3</v>
          </cell>
          <cell r="L1062">
            <v>1</v>
          </cell>
          <cell r="M1062">
            <v>0</v>
          </cell>
          <cell r="N1062">
            <v>0</v>
          </cell>
          <cell r="O1062">
            <v>1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</row>
        <row r="1063">
          <cell r="G1063">
            <v>0</v>
          </cell>
          <cell r="H1063">
            <v>12</v>
          </cell>
          <cell r="I1063">
            <v>4</v>
          </cell>
          <cell r="J1063">
            <v>1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1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</row>
        <row r="1064">
          <cell r="G1064">
            <v>0</v>
          </cell>
          <cell r="H1064">
            <v>0</v>
          </cell>
          <cell r="I1064">
            <v>6</v>
          </cell>
          <cell r="J1064">
            <v>7</v>
          </cell>
          <cell r="K1064">
            <v>11</v>
          </cell>
          <cell r="L1064">
            <v>4</v>
          </cell>
          <cell r="M1064">
            <v>0</v>
          </cell>
          <cell r="N1064">
            <v>0</v>
          </cell>
          <cell r="O1064">
            <v>1</v>
          </cell>
          <cell r="P1064">
            <v>9</v>
          </cell>
          <cell r="Q1064">
            <v>15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</row>
        <row r="1065">
          <cell r="G1065">
            <v>0</v>
          </cell>
          <cell r="H1065">
            <v>39</v>
          </cell>
          <cell r="I1065">
            <v>42</v>
          </cell>
          <cell r="J1065">
            <v>23</v>
          </cell>
          <cell r="K1065">
            <v>30</v>
          </cell>
          <cell r="L1065">
            <v>30</v>
          </cell>
          <cell r="M1065">
            <v>0</v>
          </cell>
          <cell r="N1065">
            <v>0</v>
          </cell>
          <cell r="O1065">
            <v>18</v>
          </cell>
          <cell r="P1065">
            <v>12</v>
          </cell>
          <cell r="Q1065">
            <v>28</v>
          </cell>
          <cell r="R1065">
            <v>7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</row>
        <row r="1066">
          <cell r="G1066">
            <v>0</v>
          </cell>
          <cell r="H1066">
            <v>17</v>
          </cell>
          <cell r="I1066">
            <v>7</v>
          </cell>
          <cell r="J1066">
            <v>23</v>
          </cell>
          <cell r="K1066">
            <v>8</v>
          </cell>
          <cell r="L1066">
            <v>7</v>
          </cell>
          <cell r="M1066">
            <v>0</v>
          </cell>
          <cell r="N1066">
            <v>0</v>
          </cell>
          <cell r="O1066">
            <v>18</v>
          </cell>
          <cell r="P1066">
            <v>14</v>
          </cell>
          <cell r="Q1066">
            <v>8</v>
          </cell>
          <cell r="R1066">
            <v>6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</row>
        <row r="1067">
          <cell r="G1067">
            <v>0</v>
          </cell>
          <cell r="H1067">
            <v>71</v>
          </cell>
          <cell r="I1067">
            <v>67</v>
          </cell>
          <cell r="J1067">
            <v>59</v>
          </cell>
          <cell r="K1067">
            <v>50</v>
          </cell>
          <cell r="L1067">
            <v>39</v>
          </cell>
          <cell r="M1067">
            <v>0</v>
          </cell>
          <cell r="N1067">
            <v>0</v>
          </cell>
          <cell r="O1067">
            <v>52</v>
          </cell>
          <cell r="P1067">
            <v>58</v>
          </cell>
          <cell r="Q1067">
            <v>61</v>
          </cell>
          <cell r="R1067">
            <v>13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</row>
        <row r="1069">
          <cell r="G1069">
            <v>0</v>
          </cell>
          <cell r="H1069">
            <v>45</v>
          </cell>
          <cell r="I1069">
            <v>45</v>
          </cell>
          <cell r="J1069">
            <v>24</v>
          </cell>
          <cell r="K1069">
            <v>34</v>
          </cell>
          <cell r="L1069">
            <v>33</v>
          </cell>
          <cell r="M1069">
            <v>0</v>
          </cell>
          <cell r="N1069">
            <v>0</v>
          </cell>
          <cell r="O1069">
            <v>24</v>
          </cell>
          <cell r="P1069">
            <v>20</v>
          </cell>
          <cell r="Q1069">
            <v>15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</row>
        <row r="1070">
          <cell r="G1070">
            <v>0</v>
          </cell>
          <cell r="H1070">
            <v>29</v>
          </cell>
          <cell r="I1070">
            <v>17</v>
          </cell>
          <cell r="J1070">
            <v>16</v>
          </cell>
          <cell r="K1070">
            <v>10</v>
          </cell>
          <cell r="L1070">
            <v>7</v>
          </cell>
          <cell r="M1070">
            <v>0</v>
          </cell>
          <cell r="N1070">
            <v>0</v>
          </cell>
          <cell r="O1070">
            <v>7</v>
          </cell>
          <cell r="P1070">
            <v>11</v>
          </cell>
          <cell r="Q1070">
            <v>6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</row>
        <row r="1071">
          <cell r="G1071">
            <v>0</v>
          </cell>
          <cell r="H1071">
            <v>52</v>
          </cell>
          <cell r="I1071">
            <v>68</v>
          </cell>
          <cell r="J1071">
            <v>51</v>
          </cell>
          <cell r="K1071">
            <v>68</v>
          </cell>
          <cell r="L1071">
            <v>73</v>
          </cell>
          <cell r="M1071">
            <v>34</v>
          </cell>
          <cell r="N1071">
            <v>0</v>
          </cell>
          <cell r="O1071">
            <v>56</v>
          </cell>
          <cell r="P1071">
            <v>26</v>
          </cell>
          <cell r="Q1071">
            <v>24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</row>
        <row r="1072">
          <cell r="G1072">
            <v>0</v>
          </cell>
          <cell r="H1072">
            <v>4</v>
          </cell>
          <cell r="I1072">
            <v>0</v>
          </cell>
          <cell r="J1072">
            <v>2</v>
          </cell>
          <cell r="K1072">
            <v>0</v>
          </cell>
          <cell r="L1072">
            <v>4</v>
          </cell>
          <cell r="M1072">
            <v>0</v>
          </cell>
          <cell r="N1072">
            <v>0</v>
          </cell>
          <cell r="O1072">
            <v>16</v>
          </cell>
          <cell r="P1072">
            <v>16</v>
          </cell>
          <cell r="Q1072">
            <v>11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</row>
        <row r="1073">
          <cell r="G1073">
            <v>0</v>
          </cell>
          <cell r="H1073">
            <v>3</v>
          </cell>
          <cell r="I1073">
            <v>4</v>
          </cell>
          <cell r="J1073">
            <v>4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</row>
        <row r="1074">
          <cell r="G1074">
            <v>0</v>
          </cell>
          <cell r="H1074">
            <v>5</v>
          </cell>
          <cell r="I1074">
            <v>8</v>
          </cell>
          <cell r="J1074">
            <v>12</v>
          </cell>
          <cell r="K1074">
            <v>18</v>
          </cell>
          <cell r="L1074">
            <v>18</v>
          </cell>
          <cell r="M1074">
            <v>0</v>
          </cell>
          <cell r="N1074">
            <v>0</v>
          </cell>
          <cell r="O1074">
            <v>14</v>
          </cell>
          <cell r="P1074">
            <v>20</v>
          </cell>
          <cell r="Q1074">
            <v>37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</row>
        <row r="1075">
          <cell r="G1075">
            <v>0</v>
          </cell>
          <cell r="H1075">
            <v>86</v>
          </cell>
          <cell r="I1075">
            <v>74</v>
          </cell>
          <cell r="J1075">
            <v>58</v>
          </cell>
          <cell r="K1075">
            <v>62</v>
          </cell>
          <cell r="L1075">
            <v>62</v>
          </cell>
          <cell r="M1075">
            <v>0</v>
          </cell>
          <cell r="N1075">
            <v>0</v>
          </cell>
          <cell r="O1075">
            <v>61</v>
          </cell>
          <cell r="P1075">
            <v>67</v>
          </cell>
          <cell r="Q1075">
            <v>69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</row>
        <row r="1076">
          <cell r="G1076">
            <v>0</v>
          </cell>
          <cell r="H1076">
            <v>2</v>
          </cell>
          <cell r="I1076">
            <v>1</v>
          </cell>
          <cell r="J1076">
            <v>4</v>
          </cell>
          <cell r="K1076">
            <v>0</v>
          </cell>
          <cell r="L1076">
            <v>1</v>
          </cell>
          <cell r="M1076">
            <v>0</v>
          </cell>
          <cell r="N1076">
            <v>0</v>
          </cell>
          <cell r="O1076">
            <v>5</v>
          </cell>
          <cell r="P1076">
            <v>5</v>
          </cell>
          <cell r="Q1076">
            <v>3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</row>
        <row r="1077">
          <cell r="G1077">
            <v>0</v>
          </cell>
          <cell r="H1077">
            <v>140</v>
          </cell>
          <cell r="I1077">
            <v>143</v>
          </cell>
          <cell r="J1077">
            <v>113</v>
          </cell>
          <cell r="K1077">
            <v>130</v>
          </cell>
          <cell r="L1077">
            <v>136</v>
          </cell>
          <cell r="M1077">
            <v>34</v>
          </cell>
          <cell r="N1077">
            <v>0</v>
          </cell>
          <cell r="O1077">
            <v>122</v>
          </cell>
          <cell r="P1077">
            <v>98</v>
          </cell>
          <cell r="Q1077">
            <v>96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</row>
        <row r="1078">
          <cell r="G1078">
            <v>0</v>
          </cell>
          <cell r="H1078">
            <v>128</v>
          </cell>
          <cell r="I1078">
            <v>143</v>
          </cell>
          <cell r="J1078">
            <v>103</v>
          </cell>
          <cell r="K1078">
            <v>112</v>
          </cell>
          <cell r="L1078">
            <v>108</v>
          </cell>
          <cell r="M1078">
            <v>0</v>
          </cell>
          <cell r="N1078">
            <v>0</v>
          </cell>
          <cell r="O1078">
            <v>79</v>
          </cell>
          <cell r="P1078">
            <v>87</v>
          </cell>
          <cell r="Q1078">
            <v>99</v>
          </cell>
          <cell r="R1078">
            <v>7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</row>
        <row r="1079"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</row>
        <row r="1080"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</row>
        <row r="1081">
          <cell r="G1081">
            <v>0</v>
          </cell>
          <cell r="H1081">
            <v>80</v>
          </cell>
          <cell r="I1081">
            <v>88</v>
          </cell>
          <cell r="J1081">
            <v>72</v>
          </cell>
          <cell r="K1081">
            <v>88</v>
          </cell>
          <cell r="L1081">
            <v>75</v>
          </cell>
          <cell r="M1081">
            <v>40</v>
          </cell>
          <cell r="N1081">
            <v>0</v>
          </cell>
          <cell r="O1081">
            <v>78</v>
          </cell>
          <cell r="P1081">
            <v>58</v>
          </cell>
          <cell r="Q1081">
            <v>55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</row>
        <row r="1082"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</row>
        <row r="1083"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</row>
        <row r="1084"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</row>
        <row r="1085"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</row>
        <row r="1086"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3</v>
          </cell>
          <cell r="M1086">
            <v>0</v>
          </cell>
          <cell r="N1086">
            <v>0</v>
          </cell>
          <cell r="O1086">
            <v>10</v>
          </cell>
          <cell r="P1086">
            <v>14</v>
          </cell>
          <cell r="Q1086">
            <v>1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</row>
        <row r="1087">
          <cell r="G1087">
            <v>0</v>
          </cell>
          <cell r="H1087">
            <v>80</v>
          </cell>
          <cell r="I1087">
            <v>88</v>
          </cell>
          <cell r="J1087">
            <v>72</v>
          </cell>
          <cell r="K1087">
            <v>88</v>
          </cell>
          <cell r="L1087">
            <v>78</v>
          </cell>
          <cell r="M1087">
            <v>40</v>
          </cell>
          <cell r="N1087">
            <v>0</v>
          </cell>
          <cell r="O1087">
            <v>88</v>
          </cell>
          <cell r="P1087">
            <v>72</v>
          </cell>
          <cell r="Q1087">
            <v>56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</row>
        <row r="1088"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2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</row>
        <row r="1090"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>
            <v>2</v>
          </cell>
          <cell r="M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>
            <v>2</v>
          </cell>
          <cell r="R1090" t="str">
            <v/>
          </cell>
          <cell r="S1090" t="str">
            <v/>
          </cell>
          <cell r="T1090" t="str">
            <v/>
          </cell>
          <cell r="U1090" t="str">
            <v/>
          </cell>
          <cell r="V1090" t="str">
            <v/>
          </cell>
          <cell r="W1090" t="str">
            <v/>
          </cell>
          <cell r="X1090" t="str">
            <v/>
          </cell>
          <cell r="Y1090" t="str">
            <v/>
          </cell>
          <cell r="Z1090" t="str">
            <v/>
          </cell>
          <cell r="AA1090" t="str">
            <v/>
          </cell>
          <cell r="AB1090" t="str">
            <v/>
          </cell>
          <cell r="AC1090" t="str">
            <v/>
          </cell>
          <cell r="AD1090" t="str">
            <v/>
          </cell>
          <cell r="AE1090" t="str">
            <v/>
          </cell>
          <cell r="AF1090" t="str">
            <v/>
          </cell>
          <cell r="AG1090" t="str">
            <v/>
          </cell>
          <cell r="AH1090" t="str">
            <v/>
          </cell>
          <cell r="AI1090" t="str">
            <v/>
          </cell>
          <cell r="AJ1090" t="str">
            <v/>
          </cell>
          <cell r="AK1090" t="str">
            <v/>
          </cell>
        </row>
        <row r="1091">
          <cell r="G1091" t="str">
            <v/>
          </cell>
          <cell r="H1091">
            <v>10</v>
          </cell>
          <cell r="I1091" t="str">
            <v/>
          </cell>
          <cell r="J1091" t="str">
            <v/>
          </cell>
          <cell r="K1091">
            <v>18</v>
          </cell>
          <cell r="L1091">
            <v>20</v>
          </cell>
          <cell r="M1091" t="str">
            <v/>
          </cell>
          <cell r="N1091" t="str">
            <v/>
          </cell>
          <cell r="O1091">
            <v>20</v>
          </cell>
          <cell r="P1091">
            <v>12</v>
          </cell>
          <cell r="Q1091">
            <v>8</v>
          </cell>
          <cell r="R1091" t="str">
            <v/>
          </cell>
          <cell r="S1091" t="str">
            <v/>
          </cell>
          <cell r="T1091" t="str">
            <v/>
          </cell>
          <cell r="U1091" t="str">
            <v/>
          </cell>
          <cell r="V1091" t="str">
            <v/>
          </cell>
          <cell r="W1091" t="str">
            <v/>
          </cell>
          <cell r="X1091" t="str">
            <v/>
          </cell>
          <cell r="Y1091" t="str">
            <v/>
          </cell>
          <cell r="Z1091" t="str">
            <v/>
          </cell>
          <cell r="AA1091" t="str">
            <v/>
          </cell>
          <cell r="AB1091" t="str">
            <v/>
          </cell>
          <cell r="AC1091" t="str">
            <v/>
          </cell>
          <cell r="AD1091" t="str">
            <v/>
          </cell>
          <cell r="AE1091" t="str">
            <v/>
          </cell>
          <cell r="AF1091" t="str">
            <v/>
          </cell>
          <cell r="AG1091" t="str">
            <v/>
          </cell>
          <cell r="AH1091" t="str">
            <v/>
          </cell>
          <cell r="AI1091" t="str">
            <v/>
          </cell>
          <cell r="AJ1091" t="str">
            <v/>
          </cell>
          <cell r="AK1091" t="str">
            <v/>
          </cell>
        </row>
        <row r="1092"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>
            <v>6</v>
          </cell>
          <cell r="P1092">
            <v>2</v>
          </cell>
          <cell r="Q1092" t="str">
            <v/>
          </cell>
          <cell r="R1092" t="str">
            <v/>
          </cell>
          <cell r="S1092" t="str">
            <v/>
          </cell>
          <cell r="T1092" t="str">
            <v/>
          </cell>
          <cell r="U1092" t="str">
            <v/>
          </cell>
          <cell r="V1092" t="str">
            <v/>
          </cell>
          <cell r="W1092" t="str">
            <v/>
          </cell>
          <cell r="X1092" t="str">
            <v/>
          </cell>
          <cell r="Y1092" t="str">
            <v/>
          </cell>
          <cell r="Z1092" t="str">
            <v/>
          </cell>
          <cell r="AA1092" t="str">
            <v/>
          </cell>
          <cell r="AB1092" t="str">
            <v/>
          </cell>
          <cell r="AC1092" t="str">
            <v/>
          </cell>
          <cell r="AD1092" t="str">
            <v/>
          </cell>
          <cell r="AE1092" t="str">
            <v/>
          </cell>
          <cell r="AF1092" t="str">
            <v/>
          </cell>
          <cell r="AG1092" t="str">
            <v/>
          </cell>
          <cell r="AH1092" t="str">
            <v/>
          </cell>
          <cell r="AI1092" t="str">
            <v/>
          </cell>
          <cell r="AJ1092" t="str">
            <v/>
          </cell>
          <cell r="AK1092" t="str">
            <v/>
          </cell>
        </row>
        <row r="1093">
          <cell r="G1093" t="str">
            <v/>
          </cell>
          <cell r="H1093" t="str">
            <v/>
          </cell>
          <cell r="I1093" t="str">
            <v/>
          </cell>
          <cell r="J1093">
            <v>2</v>
          </cell>
          <cell r="K1093" t="str">
            <v/>
          </cell>
          <cell r="L1093" t="str">
            <v/>
          </cell>
          <cell r="M1093" t="str">
            <v/>
          </cell>
          <cell r="N1093" t="str">
            <v/>
          </cell>
          <cell r="O1093">
            <v>8</v>
          </cell>
          <cell r="P1093">
            <v>8</v>
          </cell>
          <cell r="Q1093">
            <v>12</v>
          </cell>
          <cell r="R1093" t="str">
            <v/>
          </cell>
          <cell r="S1093" t="str">
            <v/>
          </cell>
          <cell r="T1093" t="str">
            <v/>
          </cell>
          <cell r="U1093" t="str">
            <v/>
          </cell>
          <cell r="V1093" t="str">
            <v/>
          </cell>
          <cell r="W1093" t="str">
            <v/>
          </cell>
          <cell r="X1093" t="str">
            <v/>
          </cell>
          <cell r="Y1093" t="str">
            <v/>
          </cell>
          <cell r="Z1093" t="str">
            <v/>
          </cell>
          <cell r="AA1093" t="str">
            <v/>
          </cell>
          <cell r="AB1093" t="str">
            <v/>
          </cell>
          <cell r="AC1093" t="str">
            <v/>
          </cell>
          <cell r="AD1093" t="str">
            <v/>
          </cell>
          <cell r="AE1093" t="str">
            <v/>
          </cell>
          <cell r="AF1093" t="str">
            <v/>
          </cell>
          <cell r="AG1093" t="str">
            <v/>
          </cell>
          <cell r="AH1093" t="str">
            <v/>
          </cell>
          <cell r="AI1093" t="str">
            <v/>
          </cell>
          <cell r="AJ1093" t="str">
            <v/>
          </cell>
          <cell r="AK1093" t="str">
            <v/>
          </cell>
        </row>
        <row r="1094">
          <cell r="G1094">
            <v>0</v>
          </cell>
          <cell r="H1094">
            <v>10</v>
          </cell>
          <cell r="I1094">
            <v>0</v>
          </cell>
          <cell r="J1094">
            <v>2</v>
          </cell>
          <cell r="K1094">
            <v>18</v>
          </cell>
          <cell r="L1094">
            <v>22</v>
          </cell>
          <cell r="M1094">
            <v>0</v>
          </cell>
          <cell r="N1094">
            <v>0</v>
          </cell>
          <cell r="O1094">
            <v>34</v>
          </cell>
          <cell r="P1094">
            <v>22</v>
          </cell>
          <cell r="Q1094">
            <v>22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</row>
        <row r="1095"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>
            <v>1</v>
          </cell>
          <cell r="L1095">
            <v>1</v>
          </cell>
          <cell r="M1095" t="str">
            <v/>
          </cell>
          <cell r="N1095" t="str">
            <v/>
          </cell>
          <cell r="O1095" t="str">
            <v/>
          </cell>
          <cell r="P1095">
            <v>1</v>
          </cell>
          <cell r="Q1095">
            <v>2</v>
          </cell>
          <cell r="R1095">
            <v>1</v>
          </cell>
          <cell r="S1095" t="str">
            <v/>
          </cell>
          <cell r="T1095" t="str">
            <v/>
          </cell>
          <cell r="U1095" t="str">
            <v/>
          </cell>
          <cell r="V1095" t="str">
            <v/>
          </cell>
          <cell r="W1095" t="str">
            <v/>
          </cell>
          <cell r="X1095" t="str">
            <v/>
          </cell>
          <cell r="Y1095" t="str">
            <v/>
          </cell>
          <cell r="Z1095" t="str">
            <v/>
          </cell>
          <cell r="AA1095" t="str">
            <v/>
          </cell>
          <cell r="AB1095" t="str">
            <v/>
          </cell>
          <cell r="AC1095" t="str">
            <v/>
          </cell>
          <cell r="AD1095" t="str">
            <v/>
          </cell>
          <cell r="AE1095" t="str">
            <v/>
          </cell>
          <cell r="AF1095" t="str">
            <v/>
          </cell>
          <cell r="AG1095" t="str">
            <v/>
          </cell>
          <cell r="AH1095" t="str">
            <v/>
          </cell>
          <cell r="AI1095" t="str">
            <v/>
          </cell>
          <cell r="AJ1095" t="str">
            <v/>
          </cell>
          <cell r="AK1095" t="str">
            <v/>
          </cell>
        </row>
        <row r="1096">
          <cell r="G1096" t="str">
            <v/>
          </cell>
          <cell r="H1096" t="str">
            <v/>
          </cell>
          <cell r="I1096">
            <v>1</v>
          </cell>
          <cell r="J1096">
            <v>7</v>
          </cell>
          <cell r="K1096">
            <v>7</v>
          </cell>
          <cell r="L1096">
            <v>3</v>
          </cell>
          <cell r="M1096" t="str">
            <v/>
          </cell>
          <cell r="N1096" t="str">
            <v/>
          </cell>
          <cell r="O1096">
            <v>14</v>
          </cell>
          <cell r="P1096">
            <v>11</v>
          </cell>
          <cell r="Q1096">
            <v>2</v>
          </cell>
          <cell r="R1096">
            <v>5</v>
          </cell>
          <cell r="S1096" t="str">
            <v/>
          </cell>
          <cell r="T1096" t="str">
            <v/>
          </cell>
          <cell r="U1096" t="str">
            <v/>
          </cell>
          <cell r="V1096" t="str">
            <v/>
          </cell>
          <cell r="W1096" t="str">
            <v/>
          </cell>
          <cell r="X1096" t="str">
            <v/>
          </cell>
          <cell r="Y1096" t="str">
            <v/>
          </cell>
          <cell r="Z1096" t="str">
            <v/>
          </cell>
          <cell r="AA1096" t="str">
            <v/>
          </cell>
          <cell r="AB1096" t="str">
            <v/>
          </cell>
          <cell r="AC1096" t="str">
            <v/>
          </cell>
          <cell r="AD1096" t="str">
            <v/>
          </cell>
          <cell r="AE1096" t="str">
            <v/>
          </cell>
          <cell r="AF1096" t="str">
            <v/>
          </cell>
          <cell r="AG1096" t="str">
            <v/>
          </cell>
          <cell r="AH1096" t="str">
            <v/>
          </cell>
          <cell r="AI1096" t="str">
            <v/>
          </cell>
          <cell r="AJ1096" t="str">
            <v/>
          </cell>
          <cell r="AK1096" t="str">
            <v/>
          </cell>
        </row>
        <row r="1097"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  <cell r="R1097" t="str">
            <v/>
          </cell>
          <cell r="S1097" t="str">
            <v/>
          </cell>
          <cell r="T1097" t="str">
            <v/>
          </cell>
          <cell r="U1097" t="str">
            <v/>
          </cell>
          <cell r="V1097" t="str">
            <v/>
          </cell>
          <cell r="W1097" t="str">
            <v/>
          </cell>
          <cell r="X1097" t="str">
            <v/>
          </cell>
          <cell r="Y1097" t="str">
            <v/>
          </cell>
          <cell r="Z1097" t="str">
            <v/>
          </cell>
          <cell r="AA1097" t="str">
            <v/>
          </cell>
          <cell r="AB1097" t="str">
            <v/>
          </cell>
          <cell r="AC1097" t="str">
            <v/>
          </cell>
          <cell r="AD1097" t="str">
            <v/>
          </cell>
          <cell r="AE1097" t="str">
            <v/>
          </cell>
          <cell r="AF1097" t="str">
            <v/>
          </cell>
          <cell r="AG1097" t="str">
            <v/>
          </cell>
          <cell r="AH1097" t="str">
            <v/>
          </cell>
          <cell r="AI1097" t="str">
            <v/>
          </cell>
          <cell r="AJ1097" t="str">
            <v/>
          </cell>
          <cell r="AK1097" t="str">
            <v/>
          </cell>
        </row>
        <row r="1098"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  <cell r="R1098" t="str">
            <v/>
          </cell>
          <cell r="S1098" t="str">
            <v/>
          </cell>
          <cell r="T1098" t="str">
            <v/>
          </cell>
          <cell r="U1098" t="str">
            <v/>
          </cell>
          <cell r="V1098" t="str">
            <v/>
          </cell>
          <cell r="W1098" t="str">
            <v/>
          </cell>
          <cell r="X1098" t="str">
            <v/>
          </cell>
          <cell r="Y1098" t="str">
            <v/>
          </cell>
          <cell r="Z1098" t="str">
            <v/>
          </cell>
          <cell r="AA1098" t="str">
            <v/>
          </cell>
          <cell r="AB1098" t="str">
            <v/>
          </cell>
          <cell r="AC1098" t="str">
            <v/>
          </cell>
          <cell r="AD1098" t="str">
            <v/>
          </cell>
          <cell r="AE1098" t="str">
            <v/>
          </cell>
          <cell r="AF1098" t="str">
            <v/>
          </cell>
          <cell r="AG1098" t="str">
            <v/>
          </cell>
          <cell r="AH1098" t="str">
            <v/>
          </cell>
          <cell r="AI1098" t="str">
            <v/>
          </cell>
          <cell r="AJ1098" t="str">
            <v/>
          </cell>
          <cell r="AK1098" t="str">
            <v/>
          </cell>
        </row>
        <row r="1099"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>
            <v>1</v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>
            <v>1</v>
          </cell>
          <cell r="R1099" t="str">
            <v/>
          </cell>
          <cell r="S1099" t="str">
            <v/>
          </cell>
          <cell r="T1099" t="str">
            <v/>
          </cell>
          <cell r="U1099" t="str">
            <v/>
          </cell>
          <cell r="V1099" t="str">
            <v/>
          </cell>
          <cell r="W1099" t="str">
            <v/>
          </cell>
          <cell r="X1099" t="str">
            <v/>
          </cell>
          <cell r="Y1099" t="str">
            <v/>
          </cell>
          <cell r="Z1099" t="str">
            <v/>
          </cell>
          <cell r="AA1099" t="str">
            <v/>
          </cell>
          <cell r="AB1099" t="str">
            <v/>
          </cell>
          <cell r="AC1099" t="str">
            <v/>
          </cell>
          <cell r="AD1099" t="str">
            <v/>
          </cell>
          <cell r="AE1099" t="str">
            <v/>
          </cell>
          <cell r="AF1099" t="str">
            <v/>
          </cell>
          <cell r="AG1099" t="str">
            <v/>
          </cell>
          <cell r="AH1099" t="str">
            <v/>
          </cell>
          <cell r="AI1099" t="str">
            <v/>
          </cell>
          <cell r="AJ1099" t="str">
            <v/>
          </cell>
          <cell r="AK1099" t="str">
            <v/>
          </cell>
        </row>
        <row r="1100"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>
            <v>2</v>
          </cell>
          <cell r="M1100" t="str">
            <v/>
          </cell>
          <cell r="N1100" t="str">
            <v/>
          </cell>
          <cell r="O1100">
            <v>4</v>
          </cell>
          <cell r="P1100" t="str">
            <v/>
          </cell>
          <cell r="Q1100" t="str">
            <v/>
          </cell>
          <cell r="R1100" t="str">
            <v/>
          </cell>
          <cell r="S1100" t="str">
            <v/>
          </cell>
          <cell r="T1100" t="str">
            <v/>
          </cell>
          <cell r="U1100" t="str">
            <v/>
          </cell>
          <cell r="V1100" t="str">
            <v/>
          </cell>
          <cell r="W1100" t="str">
            <v/>
          </cell>
          <cell r="X1100" t="str">
            <v/>
          </cell>
          <cell r="Y1100" t="str">
            <v/>
          </cell>
          <cell r="Z1100" t="str">
            <v/>
          </cell>
          <cell r="AA1100" t="str">
            <v/>
          </cell>
          <cell r="AB1100" t="str">
            <v/>
          </cell>
          <cell r="AC1100" t="str">
            <v/>
          </cell>
          <cell r="AD1100" t="str">
            <v/>
          </cell>
          <cell r="AE1100" t="str">
            <v/>
          </cell>
          <cell r="AF1100" t="str">
            <v/>
          </cell>
          <cell r="AG1100" t="str">
            <v/>
          </cell>
          <cell r="AH1100" t="str">
            <v/>
          </cell>
          <cell r="AI1100" t="str">
            <v/>
          </cell>
          <cell r="AJ1100" t="str">
            <v/>
          </cell>
          <cell r="AK1100" t="str">
            <v/>
          </cell>
        </row>
        <row r="1101"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  <cell r="R1101" t="str">
            <v/>
          </cell>
          <cell r="S1101" t="str">
            <v/>
          </cell>
          <cell r="T1101" t="str">
            <v/>
          </cell>
          <cell r="U1101" t="str">
            <v/>
          </cell>
          <cell r="V1101" t="str">
            <v/>
          </cell>
          <cell r="W1101" t="str">
            <v/>
          </cell>
          <cell r="X1101" t="str">
            <v/>
          </cell>
          <cell r="Y1101" t="str">
            <v/>
          </cell>
          <cell r="Z1101" t="str">
            <v/>
          </cell>
          <cell r="AA1101" t="str">
            <v/>
          </cell>
          <cell r="AB1101" t="str">
            <v/>
          </cell>
          <cell r="AC1101" t="str">
            <v/>
          </cell>
          <cell r="AD1101" t="str">
            <v/>
          </cell>
          <cell r="AE1101" t="str">
            <v/>
          </cell>
          <cell r="AF1101" t="str">
            <v/>
          </cell>
          <cell r="AG1101" t="str">
            <v/>
          </cell>
          <cell r="AH1101" t="str">
            <v/>
          </cell>
          <cell r="AI1101" t="str">
            <v/>
          </cell>
          <cell r="AJ1101" t="str">
            <v/>
          </cell>
          <cell r="AK1101" t="str">
            <v/>
          </cell>
        </row>
        <row r="1102"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N1102" t="str">
            <v/>
          </cell>
          <cell r="O1102">
            <v>6</v>
          </cell>
          <cell r="P1102">
            <v>14</v>
          </cell>
          <cell r="Q1102" t="str">
            <v/>
          </cell>
          <cell r="R1102" t="str">
            <v/>
          </cell>
          <cell r="S1102" t="str">
            <v/>
          </cell>
          <cell r="T1102" t="str">
            <v/>
          </cell>
          <cell r="U1102" t="str">
            <v/>
          </cell>
          <cell r="V1102" t="str">
            <v/>
          </cell>
          <cell r="W1102" t="str">
            <v/>
          </cell>
          <cell r="X1102" t="str">
            <v/>
          </cell>
          <cell r="Y1102" t="str">
            <v/>
          </cell>
          <cell r="Z1102" t="str">
            <v/>
          </cell>
          <cell r="AA1102" t="str">
            <v/>
          </cell>
          <cell r="AB1102" t="str">
            <v/>
          </cell>
          <cell r="AC1102" t="str">
            <v/>
          </cell>
          <cell r="AD1102" t="str">
            <v/>
          </cell>
          <cell r="AE1102" t="str">
            <v/>
          </cell>
          <cell r="AF1102" t="str">
            <v/>
          </cell>
          <cell r="AG1102" t="str">
            <v/>
          </cell>
          <cell r="AH1102" t="str">
            <v/>
          </cell>
          <cell r="AI1102" t="str">
            <v/>
          </cell>
          <cell r="AJ1102" t="str">
            <v/>
          </cell>
          <cell r="AK1102" t="str">
            <v/>
          </cell>
        </row>
        <row r="1103">
          <cell r="G1103">
            <v>0</v>
          </cell>
          <cell r="H1103">
            <v>0</v>
          </cell>
          <cell r="I1103">
            <v>1</v>
          </cell>
          <cell r="J1103">
            <v>7</v>
          </cell>
          <cell r="K1103">
            <v>8</v>
          </cell>
          <cell r="L1103">
            <v>4</v>
          </cell>
          <cell r="M1103">
            <v>0</v>
          </cell>
          <cell r="N1103">
            <v>0</v>
          </cell>
          <cell r="O1103">
            <v>14</v>
          </cell>
          <cell r="P1103">
            <v>12</v>
          </cell>
          <cell r="Q1103">
            <v>4</v>
          </cell>
          <cell r="R1103">
            <v>6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0</v>
          </cell>
          <cell r="AK1103">
            <v>0</v>
          </cell>
        </row>
        <row r="1104"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3</v>
          </cell>
          <cell r="M1104">
            <v>0</v>
          </cell>
          <cell r="N1104">
            <v>0</v>
          </cell>
          <cell r="O1104">
            <v>10</v>
          </cell>
          <cell r="P1104">
            <v>14</v>
          </cell>
          <cell r="Q1104">
            <v>1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</row>
        <row r="1105">
          <cell r="G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>
            <v>1</v>
          </cell>
          <cell r="M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>
            <v>1</v>
          </cell>
          <cell r="R1105" t="str">
            <v/>
          </cell>
          <cell r="S1105" t="str">
            <v/>
          </cell>
          <cell r="T1105" t="str">
            <v/>
          </cell>
          <cell r="U1105" t="str">
            <v/>
          </cell>
          <cell r="V1105" t="str">
            <v/>
          </cell>
          <cell r="W1105" t="str">
            <v/>
          </cell>
          <cell r="X1105" t="str">
            <v/>
          </cell>
          <cell r="Y1105" t="str">
            <v/>
          </cell>
          <cell r="Z1105" t="str">
            <v/>
          </cell>
          <cell r="AA1105" t="str">
            <v/>
          </cell>
          <cell r="AB1105" t="str">
            <v/>
          </cell>
          <cell r="AC1105" t="str">
            <v/>
          </cell>
          <cell r="AD1105" t="str">
            <v/>
          </cell>
          <cell r="AE1105" t="str">
            <v/>
          </cell>
          <cell r="AF1105" t="str">
            <v/>
          </cell>
          <cell r="AG1105" t="str">
            <v/>
          </cell>
          <cell r="AH1105" t="str">
            <v/>
          </cell>
          <cell r="AI1105" t="str">
            <v/>
          </cell>
          <cell r="AJ1105" t="str">
            <v/>
          </cell>
          <cell r="AK1105" t="str">
            <v/>
          </cell>
        </row>
        <row r="1106">
          <cell r="G1106" t="str">
            <v/>
          </cell>
          <cell r="H1106">
            <v>2</v>
          </cell>
          <cell r="I1106">
            <v>1</v>
          </cell>
          <cell r="J1106">
            <v>2</v>
          </cell>
          <cell r="K1106" t="str">
            <v/>
          </cell>
          <cell r="L1106" t="str">
            <v/>
          </cell>
          <cell r="M1106" t="str">
            <v/>
          </cell>
          <cell r="N1106" t="str">
            <v/>
          </cell>
          <cell r="O1106">
            <v>5</v>
          </cell>
          <cell r="P1106">
            <v>4</v>
          </cell>
          <cell r="Q1106">
            <v>2</v>
          </cell>
          <cell r="R1106" t="str">
            <v/>
          </cell>
          <cell r="S1106" t="str">
            <v/>
          </cell>
          <cell r="T1106" t="str">
            <v/>
          </cell>
          <cell r="U1106" t="str">
            <v/>
          </cell>
          <cell r="V1106" t="str">
            <v/>
          </cell>
          <cell r="W1106" t="str">
            <v/>
          </cell>
          <cell r="X1106" t="str">
            <v/>
          </cell>
          <cell r="Y1106" t="str">
            <v/>
          </cell>
          <cell r="Z1106" t="str">
            <v/>
          </cell>
          <cell r="AA1106" t="str">
            <v/>
          </cell>
          <cell r="AB1106" t="str">
            <v/>
          </cell>
          <cell r="AC1106" t="str">
            <v/>
          </cell>
          <cell r="AD1106" t="str">
            <v/>
          </cell>
          <cell r="AE1106" t="str">
            <v/>
          </cell>
          <cell r="AF1106" t="str">
            <v/>
          </cell>
          <cell r="AG1106" t="str">
            <v/>
          </cell>
          <cell r="AH1106" t="str">
            <v/>
          </cell>
          <cell r="AI1106" t="str">
            <v/>
          </cell>
          <cell r="AJ1106" t="str">
            <v/>
          </cell>
          <cell r="AK1106" t="str">
            <v/>
          </cell>
        </row>
        <row r="1107"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/>
          </cell>
          <cell r="O1107" t="str">
            <v/>
          </cell>
          <cell r="P1107">
            <v>1</v>
          </cell>
          <cell r="Q1107" t="str">
            <v/>
          </cell>
          <cell r="R1107" t="str">
            <v/>
          </cell>
          <cell r="S1107" t="str">
            <v/>
          </cell>
          <cell r="T1107" t="str">
            <v/>
          </cell>
          <cell r="U1107" t="str">
            <v/>
          </cell>
          <cell r="V1107" t="str">
            <v/>
          </cell>
          <cell r="W1107" t="str">
            <v/>
          </cell>
          <cell r="X1107" t="str">
            <v/>
          </cell>
          <cell r="Y1107" t="str">
            <v/>
          </cell>
          <cell r="Z1107" t="str">
            <v/>
          </cell>
          <cell r="AA1107" t="str">
            <v/>
          </cell>
          <cell r="AB1107" t="str">
            <v/>
          </cell>
          <cell r="AC1107" t="str">
            <v/>
          </cell>
          <cell r="AD1107" t="str">
            <v/>
          </cell>
          <cell r="AE1107" t="str">
            <v/>
          </cell>
          <cell r="AF1107" t="str">
            <v/>
          </cell>
          <cell r="AG1107" t="str">
            <v/>
          </cell>
          <cell r="AH1107" t="str">
            <v/>
          </cell>
          <cell r="AI1107" t="str">
            <v/>
          </cell>
          <cell r="AJ1107" t="str">
            <v/>
          </cell>
          <cell r="AK1107" t="str">
            <v/>
          </cell>
        </row>
        <row r="1108">
          <cell r="G1108" t="str">
            <v/>
          </cell>
          <cell r="H1108" t="str">
            <v/>
          </cell>
          <cell r="I1108" t="str">
            <v/>
          </cell>
          <cell r="J1108">
            <v>2</v>
          </cell>
          <cell r="K1108" t="str">
            <v/>
          </cell>
          <cell r="L1108" t="str">
            <v/>
          </cell>
          <cell r="M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 t="str">
            <v/>
          </cell>
          <cell r="R1108" t="str">
            <v/>
          </cell>
          <cell r="S1108" t="str">
            <v/>
          </cell>
          <cell r="T1108" t="str">
            <v/>
          </cell>
          <cell r="U1108" t="str">
            <v/>
          </cell>
          <cell r="V1108" t="str">
            <v/>
          </cell>
          <cell r="W1108" t="str">
            <v/>
          </cell>
          <cell r="X1108" t="str">
            <v/>
          </cell>
          <cell r="Y1108" t="str">
            <v/>
          </cell>
          <cell r="Z1108" t="str">
            <v/>
          </cell>
          <cell r="AA1108" t="str">
            <v/>
          </cell>
          <cell r="AB1108" t="str">
            <v/>
          </cell>
          <cell r="AC1108" t="str">
            <v/>
          </cell>
          <cell r="AD1108" t="str">
            <v/>
          </cell>
          <cell r="AE1108" t="str">
            <v/>
          </cell>
          <cell r="AF1108" t="str">
            <v/>
          </cell>
          <cell r="AG1108" t="str">
            <v/>
          </cell>
          <cell r="AH1108" t="str">
            <v/>
          </cell>
          <cell r="AI1108" t="str">
            <v/>
          </cell>
          <cell r="AJ1108" t="str">
            <v/>
          </cell>
          <cell r="AK1108" t="str">
            <v/>
          </cell>
        </row>
        <row r="1109">
          <cell r="G1109" t="str">
            <v/>
          </cell>
          <cell r="H1109" t="str">
            <v/>
          </cell>
          <cell r="I1109" t="str">
            <v/>
          </cell>
          <cell r="J1109">
            <v>4</v>
          </cell>
          <cell r="K1109" t="str">
            <v/>
          </cell>
          <cell r="L1109">
            <v>3</v>
          </cell>
          <cell r="M1109" t="str">
            <v/>
          </cell>
          <cell r="N1109" t="str">
            <v/>
          </cell>
          <cell r="O1109">
            <v>4</v>
          </cell>
          <cell r="P1109">
            <v>2</v>
          </cell>
          <cell r="Q1109">
            <v>4</v>
          </cell>
          <cell r="R1109" t="str">
            <v/>
          </cell>
          <cell r="S1109" t="str">
            <v/>
          </cell>
          <cell r="T1109" t="str">
            <v/>
          </cell>
          <cell r="U1109" t="str">
            <v/>
          </cell>
          <cell r="V1109" t="str">
            <v/>
          </cell>
          <cell r="W1109" t="str">
            <v/>
          </cell>
          <cell r="X1109" t="str">
            <v/>
          </cell>
          <cell r="Y1109" t="str">
            <v/>
          </cell>
          <cell r="Z1109" t="str">
            <v/>
          </cell>
          <cell r="AA1109" t="str">
            <v/>
          </cell>
          <cell r="AB1109" t="str">
            <v/>
          </cell>
          <cell r="AC1109" t="str">
            <v/>
          </cell>
          <cell r="AD1109" t="str">
            <v/>
          </cell>
          <cell r="AE1109" t="str">
            <v/>
          </cell>
          <cell r="AF1109" t="str">
            <v/>
          </cell>
          <cell r="AG1109" t="str">
            <v/>
          </cell>
          <cell r="AH1109" t="str">
            <v/>
          </cell>
          <cell r="AI1109" t="str">
            <v/>
          </cell>
          <cell r="AJ1109" t="str">
            <v/>
          </cell>
          <cell r="AK1109" t="str">
            <v/>
          </cell>
        </row>
        <row r="1110">
          <cell r="G1110" t="str">
            <v/>
          </cell>
          <cell r="H1110">
            <v>1</v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str">
            <v/>
          </cell>
          <cell r="R1110" t="str">
            <v/>
          </cell>
          <cell r="S1110" t="str">
            <v/>
          </cell>
          <cell r="T1110" t="str">
            <v/>
          </cell>
          <cell r="U1110" t="str">
            <v/>
          </cell>
          <cell r="V1110" t="str">
            <v/>
          </cell>
          <cell r="W1110" t="str">
            <v/>
          </cell>
          <cell r="X1110" t="str">
            <v/>
          </cell>
          <cell r="Y1110" t="str">
            <v/>
          </cell>
          <cell r="Z1110" t="str">
            <v/>
          </cell>
          <cell r="AA1110" t="str">
            <v/>
          </cell>
          <cell r="AB1110" t="str">
            <v/>
          </cell>
          <cell r="AC1110" t="str">
            <v/>
          </cell>
          <cell r="AD1110" t="str">
            <v/>
          </cell>
          <cell r="AE1110" t="str">
            <v/>
          </cell>
          <cell r="AF1110" t="str">
            <v/>
          </cell>
          <cell r="AG1110" t="str">
            <v/>
          </cell>
          <cell r="AH1110" t="str">
            <v/>
          </cell>
          <cell r="AI1110" t="str">
            <v/>
          </cell>
          <cell r="AJ1110" t="str">
            <v/>
          </cell>
          <cell r="AK1110" t="str">
            <v/>
          </cell>
        </row>
        <row r="1111"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str">
            <v/>
          </cell>
          <cell r="R1111" t="str">
            <v/>
          </cell>
          <cell r="S1111" t="str">
            <v/>
          </cell>
          <cell r="T1111" t="str">
            <v/>
          </cell>
          <cell r="U1111" t="str">
            <v/>
          </cell>
          <cell r="V1111" t="str">
            <v/>
          </cell>
          <cell r="W1111" t="str">
            <v/>
          </cell>
          <cell r="X1111" t="str">
            <v/>
          </cell>
          <cell r="Y1111" t="str">
            <v/>
          </cell>
          <cell r="Z1111" t="str">
            <v/>
          </cell>
          <cell r="AA1111" t="str">
            <v/>
          </cell>
          <cell r="AB1111" t="str">
            <v/>
          </cell>
          <cell r="AC1111" t="str">
            <v/>
          </cell>
          <cell r="AD1111" t="str">
            <v/>
          </cell>
          <cell r="AE1111" t="str">
            <v/>
          </cell>
          <cell r="AF1111" t="str">
            <v/>
          </cell>
          <cell r="AG1111" t="str">
            <v/>
          </cell>
          <cell r="AH1111" t="str">
            <v/>
          </cell>
          <cell r="AI1111" t="str">
            <v/>
          </cell>
          <cell r="AJ1111" t="str">
            <v/>
          </cell>
          <cell r="AK1111" t="str">
            <v/>
          </cell>
        </row>
        <row r="1112"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str">
            <v/>
          </cell>
          <cell r="R1112" t="str">
            <v/>
          </cell>
          <cell r="S1112" t="str">
            <v/>
          </cell>
          <cell r="T1112" t="str">
            <v/>
          </cell>
          <cell r="U1112" t="str">
            <v/>
          </cell>
          <cell r="V1112" t="str">
            <v/>
          </cell>
          <cell r="W1112" t="str">
            <v/>
          </cell>
          <cell r="X1112" t="str">
            <v/>
          </cell>
          <cell r="Y1112" t="str">
            <v/>
          </cell>
          <cell r="Z1112" t="str">
            <v/>
          </cell>
          <cell r="AA1112" t="str">
            <v/>
          </cell>
          <cell r="AB1112" t="str">
            <v/>
          </cell>
          <cell r="AC1112" t="str">
            <v/>
          </cell>
          <cell r="AD1112" t="str">
            <v/>
          </cell>
          <cell r="AE1112" t="str">
            <v/>
          </cell>
          <cell r="AF1112" t="str">
            <v/>
          </cell>
          <cell r="AG1112" t="str">
            <v/>
          </cell>
          <cell r="AH1112" t="str">
            <v/>
          </cell>
          <cell r="AI1112" t="str">
            <v/>
          </cell>
          <cell r="AJ1112" t="str">
            <v/>
          </cell>
          <cell r="AK1112" t="str">
            <v/>
          </cell>
        </row>
        <row r="1113">
          <cell r="G1113">
            <v>0</v>
          </cell>
          <cell r="H1113">
            <v>2</v>
          </cell>
          <cell r="I1113">
            <v>1</v>
          </cell>
          <cell r="J1113">
            <v>4</v>
          </cell>
          <cell r="K1113">
            <v>0</v>
          </cell>
          <cell r="L1113">
            <v>1</v>
          </cell>
          <cell r="M1113">
            <v>0</v>
          </cell>
          <cell r="N1113">
            <v>0</v>
          </cell>
          <cell r="O1113">
            <v>5</v>
          </cell>
          <cell r="P1113">
            <v>5</v>
          </cell>
          <cell r="Q1113">
            <v>3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0</v>
          </cell>
        </row>
        <row r="1114">
          <cell r="G1114">
            <v>0</v>
          </cell>
          <cell r="H1114">
            <v>1</v>
          </cell>
          <cell r="I1114">
            <v>0</v>
          </cell>
          <cell r="J1114">
            <v>4</v>
          </cell>
          <cell r="K1114">
            <v>0</v>
          </cell>
          <cell r="L1114">
            <v>3</v>
          </cell>
          <cell r="M1114">
            <v>0</v>
          </cell>
          <cell r="N1114">
            <v>0</v>
          </cell>
          <cell r="O1114">
            <v>4</v>
          </cell>
          <cell r="P1114">
            <v>2</v>
          </cell>
          <cell r="Q1114">
            <v>4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0</v>
          </cell>
          <cell r="AK1114">
            <v>0</v>
          </cell>
        </row>
        <row r="1115">
          <cell r="G1115">
            <v>0</v>
          </cell>
          <cell r="H1115">
            <v>29</v>
          </cell>
          <cell r="I1115">
            <v>8</v>
          </cell>
          <cell r="J1115">
            <v>29</v>
          </cell>
          <cell r="K1115">
            <v>26</v>
          </cell>
          <cell r="L1115">
            <v>30</v>
          </cell>
          <cell r="M1115">
            <v>0</v>
          </cell>
          <cell r="N1115">
            <v>0</v>
          </cell>
          <cell r="O1115">
            <v>57</v>
          </cell>
          <cell r="P1115">
            <v>41</v>
          </cell>
          <cell r="Q1115">
            <v>33</v>
          </cell>
          <cell r="R1115">
            <v>6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報入力表"/>
      <sheetName val="泉北総括表"/>
      <sheetName val="その他集計表"/>
      <sheetName val="新規工事名入力欄"/>
      <sheetName val="目標工程"/>
      <sheetName val="集計"/>
      <sheetName val="確認用"/>
      <sheetName val="集計(2)"/>
      <sheetName val="各班入力用"/>
    </sheetNames>
    <sheetDataSet>
      <sheetData sheetId="0"/>
      <sheetData sheetId="1"/>
      <sheetData sheetId="2"/>
      <sheetData sheetId="3"/>
      <sheetData sheetId="4"/>
      <sheetData sheetId="5">
        <row r="1">
          <cell r="S1"/>
        </row>
        <row r="1052">
          <cell r="G1052">
            <v>9</v>
          </cell>
          <cell r="H1052">
            <v>0</v>
          </cell>
          <cell r="I1052">
            <v>0</v>
          </cell>
          <cell r="J1052">
            <v>0</v>
          </cell>
          <cell r="K1052">
            <v>24</v>
          </cell>
          <cell r="L1052">
            <v>18</v>
          </cell>
          <cell r="M1052">
            <v>6</v>
          </cell>
          <cell r="N1052">
            <v>18</v>
          </cell>
          <cell r="O1052">
            <v>16</v>
          </cell>
          <cell r="P1052">
            <v>0</v>
          </cell>
          <cell r="Q1052">
            <v>28</v>
          </cell>
          <cell r="R1052">
            <v>32</v>
          </cell>
          <cell r="S1052">
            <v>27</v>
          </cell>
          <cell r="T1052">
            <v>26</v>
          </cell>
          <cell r="U1052">
            <v>26</v>
          </cell>
          <cell r="V1052">
            <v>1</v>
          </cell>
          <cell r="W1052">
            <v>0</v>
          </cell>
          <cell r="X1052">
            <v>10</v>
          </cell>
          <cell r="Y1052">
            <v>4</v>
          </cell>
          <cell r="Z1052">
            <v>8</v>
          </cell>
          <cell r="AA1052">
            <v>10</v>
          </cell>
          <cell r="AB1052">
            <v>10</v>
          </cell>
          <cell r="AC1052">
            <v>1</v>
          </cell>
          <cell r="AD1052">
            <v>0</v>
          </cell>
          <cell r="AE1052">
            <v>0</v>
          </cell>
          <cell r="AF1052">
            <v>8</v>
          </cell>
          <cell r="AG1052">
            <v>9</v>
          </cell>
          <cell r="AH1052">
            <v>0</v>
          </cell>
        </row>
      </sheetData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報入力表"/>
      <sheetName val="泉北総括表"/>
      <sheetName val="その他集計表"/>
      <sheetName val="新規工事名入力欄"/>
      <sheetName val="目標工程"/>
      <sheetName val="集計"/>
      <sheetName val="確認用"/>
      <sheetName val="集計(2)"/>
      <sheetName val="各班入力用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工番</v>
          </cell>
        </row>
        <row r="1052">
          <cell r="G1052">
            <v>0</v>
          </cell>
          <cell r="H1052">
            <v>0</v>
          </cell>
          <cell r="I1052">
            <v>17</v>
          </cell>
          <cell r="J1052">
            <v>3</v>
          </cell>
          <cell r="K1052">
            <v>14</v>
          </cell>
          <cell r="L1052">
            <v>11</v>
          </cell>
          <cell r="M1052">
            <v>12</v>
          </cell>
          <cell r="N1052">
            <v>0</v>
          </cell>
          <cell r="O1052">
            <v>0</v>
          </cell>
          <cell r="P1052">
            <v>8</v>
          </cell>
          <cell r="Q1052">
            <v>0</v>
          </cell>
          <cell r="R1052">
            <v>1</v>
          </cell>
          <cell r="S1052">
            <v>18</v>
          </cell>
          <cell r="T1052">
            <v>6</v>
          </cell>
          <cell r="U1052">
            <v>12</v>
          </cell>
          <cell r="V1052">
            <v>0</v>
          </cell>
          <cell r="W1052">
            <v>18</v>
          </cell>
          <cell r="X1052">
            <v>2</v>
          </cell>
          <cell r="Y1052">
            <v>1</v>
          </cell>
          <cell r="Z1052">
            <v>10</v>
          </cell>
          <cell r="AA1052">
            <v>8</v>
          </cell>
          <cell r="AB1052">
            <v>0</v>
          </cell>
          <cell r="AC1052">
            <v>0</v>
          </cell>
          <cell r="AD1052">
            <v>10</v>
          </cell>
          <cell r="AE1052">
            <v>11</v>
          </cell>
          <cell r="AF1052">
            <v>28</v>
          </cell>
          <cell r="AG1052">
            <v>22</v>
          </cell>
          <cell r="AH1052">
            <v>17</v>
          </cell>
          <cell r="AI1052">
            <v>0</v>
          </cell>
          <cell r="AJ1052">
            <v>0</v>
          </cell>
        </row>
        <row r="1082">
          <cell r="G1082">
            <v>0</v>
          </cell>
          <cell r="H1082">
            <v>0</v>
          </cell>
          <cell r="I1082">
            <v>11</v>
          </cell>
          <cell r="J1082">
            <v>0</v>
          </cell>
          <cell r="K1082">
            <v>4</v>
          </cell>
          <cell r="L1082">
            <v>3</v>
          </cell>
          <cell r="M1082">
            <v>2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1</v>
          </cell>
          <cell r="S1082">
            <v>10</v>
          </cell>
          <cell r="T1082">
            <v>16</v>
          </cell>
          <cell r="U1082">
            <v>32</v>
          </cell>
          <cell r="V1082">
            <v>0</v>
          </cell>
          <cell r="W1082">
            <v>45</v>
          </cell>
          <cell r="X1082">
            <v>17</v>
          </cell>
          <cell r="Y1082">
            <v>8</v>
          </cell>
          <cell r="Z1082">
            <v>8</v>
          </cell>
          <cell r="AA1082">
            <v>1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3</v>
          </cell>
          <cell r="AH1082">
            <v>1</v>
          </cell>
          <cell r="AI1082">
            <v>0</v>
          </cell>
          <cell r="AJ1082">
            <v>0</v>
          </cell>
        </row>
      </sheetData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報入力表"/>
      <sheetName val="泉北総括表"/>
      <sheetName val="その他集計表"/>
      <sheetName val="新規工事名入力欄"/>
      <sheetName val="目標工程"/>
      <sheetName val="集計"/>
      <sheetName val="確認用"/>
      <sheetName val="集計(2)"/>
      <sheetName val="各班入力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052">
          <cell r="G1052">
            <v>13</v>
          </cell>
          <cell r="H1052">
            <v>16</v>
          </cell>
          <cell r="I1052">
            <v>24</v>
          </cell>
          <cell r="J1052">
            <v>24</v>
          </cell>
          <cell r="K1052">
            <v>0</v>
          </cell>
          <cell r="L1052">
            <v>0</v>
          </cell>
          <cell r="M1052">
            <v>24</v>
          </cell>
          <cell r="N1052">
            <v>27</v>
          </cell>
          <cell r="O1052">
            <v>24</v>
          </cell>
          <cell r="P1052">
            <v>26</v>
          </cell>
          <cell r="Q1052">
            <v>28</v>
          </cell>
          <cell r="R1052">
            <v>0</v>
          </cell>
          <cell r="S1052">
            <v>0</v>
          </cell>
          <cell r="T1052">
            <v>0</v>
          </cell>
          <cell r="U1052">
            <v>7</v>
          </cell>
          <cell r="V1052">
            <v>0</v>
          </cell>
          <cell r="W1052">
            <v>2</v>
          </cell>
          <cell r="X1052">
            <v>0</v>
          </cell>
          <cell r="Y1052">
            <v>6</v>
          </cell>
          <cell r="Z1052">
            <v>0</v>
          </cell>
          <cell r="AA1052">
            <v>8</v>
          </cell>
          <cell r="AB1052">
            <v>5</v>
          </cell>
          <cell r="AC1052">
            <v>1</v>
          </cell>
          <cell r="AD1052">
            <v>5</v>
          </cell>
          <cell r="AE1052">
            <v>17</v>
          </cell>
          <cell r="AF1052">
            <v>0</v>
          </cell>
          <cell r="AG1052">
            <v>0</v>
          </cell>
          <cell r="AH1052">
            <v>14</v>
          </cell>
          <cell r="AI1052">
            <v>0</v>
          </cell>
          <cell r="AJ1052">
            <v>3</v>
          </cell>
          <cell r="AK1052">
            <v>3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報入力表"/>
      <sheetName val="泉北総括表"/>
      <sheetName val="その他集計表"/>
      <sheetName val="新規工事名入力欄"/>
      <sheetName val="目標工程"/>
      <sheetName val="集計"/>
      <sheetName val="確認用"/>
      <sheetName val="集計(2)"/>
      <sheetName val="各班入力用"/>
    </sheetNames>
    <sheetDataSet>
      <sheetData sheetId="0"/>
      <sheetData sheetId="1"/>
      <sheetData sheetId="2"/>
      <sheetData sheetId="3"/>
      <sheetData sheetId="4"/>
      <sheetData sheetId="5">
        <row r="1">
          <cell r="S1"/>
          <cell r="T1"/>
          <cell r="U1"/>
          <cell r="V1"/>
          <cell r="W1"/>
          <cell r="X1"/>
          <cell r="Y1"/>
          <cell r="Z1"/>
          <cell r="AA1"/>
        </row>
        <row r="2">
          <cell r="A2" t="str">
            <v>工番</v>
          </cell>
          <cell r="G2">
            <v>46163</v>
          </cell>
          <cell r="H2">
            <v>46164</v>
          </cell>
          <cell r="I2">
            <v>46165</v>
          </cell>
          <cell r="J2">
            <v>46166</v>
          </cell>
          <cell r="K2">
            <v>46167</v>
          </cell>
          <cell r="L2">
            <v>46168</v>
          </cell>
          <cell r="M2">
            <v>46169</v>
          </cell>
          <cell r="N2">
            <v>46170</v>
          </cell>
          <cell r="O2">
            <v>46171</v>
          </cell>
          <cell r="P2">
            <v>46172</v>
          </cell>
          <cell r="Q2">
            <v>46173</v>
          </cell>
          <cell r="R2">
            <v>46174</v>
          </cell>
          <cell r="S2">
            <v>46175</v>
          </cell>
          <cell r="T2">
            <v>46176</v>
          </cell>
          <cell r="U2">
            <v>46177</v>
          </cell>
          <cell r="V2">
            <v>46178</v>
          </cell>
          <cell r="W2">
            <v>46179</v>
          </cell>
          <cell r="X2">
            <v>46180</v>
          </cell>
          <cell r="Y2">
            <v>46181</v>
          </cell>
          <cell r="Z2">
            <v>46182</v>
          </cell>
          <cell r="AA2">
            <v>46183</v>
          </cell>
          <cell r="AB2">
            <v>46184</v>
          </cell>
          <cell r="AC2">
            <v>46185</v>
          </cell>
          <cell r="AD2">
            <v>46186</v>
          </cell>
          <cell r="AE2">
            <v>46187</v>
          </cell>
          <cell r="AF2">
            <v>46188</v>
          </cell>
          <cell r="AG2">
            <v>46189</v>
          </cell>
          <cell r="AH2">
            <v>46190</v>
          </cell>
          <cell r="AI2">
            <v>46191</v>
          </cell>
          <cell r="AJ2">
            <v>46192</v>
          </cell>
          <cell r="AK2">
            <v>46193</v>
          </cell>
        </row>
        <row r="3">
          <cell r="A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</row>
        <row r="4">
          <cell r="A4" t="str">
            <v/>
          </cell>
          <cell r="G4" t="str">
            <v/>
          </cell>
          <cell r="H4">
            <v>2</v>
          </cell>
          <cell r="I4" t="str">
            <v/>
          </cell>
          <cell r="J4" t="str">
            <v/>
          </cell>
          <cell r="K4">
            <v>1</v>
          </cell>
          <cell r="L4" t="str">
            <v/>
          </cell>
          <cell r="M4">
            <v>1</v>
          </cell>
          <cell r="N4">
            <v>1</v>
          </cell>
          <cell r="O4">
            <v>1</v>
          </cell>
          <cell r="P4" t="str">
            <v/>
          </cell>
          <cell r="Q4" t="str">
            <v/>
          </cell>
          <cell r="R4">
            <v>1</v>
          </cell>
          <cell r="S4" t="str">
            <v/>
          </cell>
          <cell r="T4">
            <v>1</v>
          </cell>
          <cell r="U4">
            <v>2</v>
          </cell>
          <cell r="V4">
            <v>7.5</v>
          </cell>
          <cell r="W4" t="str">
            <v/>
          </cell>
          <cell r="X4" t="str">
            <v/>
          </cell>
          <cell r="Y4" t="str">
            <v/>
          </cell>
          <cell r="Z4" t="str">
            <v/>
          </cell>
          <cell r="AA4" t="str">
            <v/>
          </cell>
          <cell r="AB4" t="str">
            <v/>
          </cell>
          <cell r="AC4">
            <v>1</v>
          </cell>
          <cell r="AD4" t="str">
            <v/>
          </cell>
          <cell r="AE4" t="str">
            <v/>
          </cell>
          <cell r="AF4">
            <v>1</v>
          </cell>
          <cell r="AG4" t="str">
            <v/>
          </cell>
          <cell r="AH4" t="str">
            <v/>
          </cell>
          <cell r="AI4" t="str">
            <v/>
          </cell>
          <cell r="AJ4">
            <v>1</v>
          </cell>
          <cell r="AK4" t="str">
            <v/>
          </cell>
        </row>
        <row r="5">
          <cell r="A5"/>
          <cell r="G5" t="str">
            <v/>
          </cell>
          <cell r="H5" t="str">
            <v/>
          </cell>
          <cell r="I5" t="str">
            <v/>
          </cell>
          <cell r="J5" t="str">
            <v/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  <cell r="AA5" t="str">
            <v/>
          </cell>
          <cell r="AB5" t="str">
            <v/>
          </cell>
          <cell r="AC5" t="str">
            <v/>
          </cell>
          <cell r="AD5" t="str">
            <v/>
          </cell>
          <cell r="AE5" t="str">
            <v/>
          </cell>
          <cell r="AF5" t="str">
            <v/>
          </cell>
          <cell r="AG5" t="str">
            <v/>
          </cell>
          <cell r="AH5" t="str">
            <v/>
          </cell>
          <cell r="AI5" t="str">
            <v/>
          </cell>
          <cell r="AJ5" t="str">
            <v/>
          </cell>
          <cell r="AK5" t="str">
            <v/>
          </cell>
        </row>
        <row r="6">
          <cell r="A6"/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</row>
        <row r="7">
          <cell r="A7"/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</row>
        <row r="8">
          <cell r="A8"/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</row>
        <row r="9">
          <cell r="A9"/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</row>
        <row r="10">
          <cell r="A10" t="str">
            <v/>
          </cell>
          <cell r="G10">
            <v>8</v>
          </cell>
          <cell r="H10">
            <v>4</v>
          </cell>
          <cell r="I10" t="str">
            <v/>
          </cell>
          <cell r="J10" t="str">
            <v/>
          </cell>
          <cell r="K10">
            <v>8</v>
          </cell>
          <cell r="L10">
            <v>4</v>
          </cell>
          <cell r="M10" t="str">
            <v/>
          </cell>
          <cell r="N10">
            <v>6</v>
          </cell>
          <cell r="O10">
            <v>4</v>
          </cell>
          <cell r="P10" t="str">
            <v/>
          </cell>
          <cell r="Q10" t="str">
            <v/>
          </cell>
          <cell r="R10">
            <v>4</v>
          </cell>
          <cell r="S10">
            <v>14</v>
          </cell>
          <cell r="T10">
            <v>30</v>
          </cell>
          <cell r="U10">
            <v>8</v>
          </cell>
          <cell r="V10">
            <v>20</v>
          </cell>
          <cell r="W10" t="str">
            <v/>
          </cell>
          <cell r="X10" t="str">
            <v/>
          </cell>
          <cell r="Y10">
            <v>28</v>
          </cell>
          <cell r="Z10">
            <v>16</v>
          </cell>
          <cell r="AA10" t="str">
            <v/>
          </cell>
          <cell r="AB10" t="str">
            <v/>
          </cell>
          <cell r="AC10">
            <v>10</v>
          </cell>
          <cell r="AD10" t="str">
            <v/>
          </cell>
          <cell r="AE10" t="str">
            <v/>
          </cell>
          <cell r="AF10">
            <v>3</v>
          </cell>
          <cell r="AG10">
            <v>10</v>
          </cell>
          <cell r="AH10" t="str">
            <v/>
          </cell>
          <cell r="AI10">
            <v>6</v>
          </cell>
          <cell r="AJ10" t="str">
            <v/>
          </cell>
          <cell r="AK10" t="str">
            <v/>
          </cell>
        </row>
        <row r="11">
          <cell r="A11"/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</row>
        <row r="12">
          <cell r="A12"/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</row>
        <row r="13">
          <cell r="A13"/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</row>
        <row r="14">
          <cell r="A14"/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</row>
        <row r="15">
          <cell r="A15"/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</row>
        <row r="16">
          <cell r="A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>
            <v>4</v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>
            <v>3</v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>
            <v>8</v>
          </cell>
          <cell r="AA16" t="str">
            <v/>
          </cell>
          <cell r="AB16">
            <v>20</v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</row>
        <row r="17">
          <cell r="A17"/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</row>
        <row r="18">
          <cell r="A18"/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</row>
        <row r="19">
          <cell r="A19"/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</row>
        <row r="20">
          <cell r="A20"/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</row>
        <row r="21">
          <cell r="A21"/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</row>
        <row r="22">
          <cell r="A22" t="str">
            <v/>
          </cell>
          <cell r="G22">
            <v>2</v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>
            <v>2</v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>
            <v>8</v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>
            <v>2</v>
          </cell>
          <cell r="AJ22" t="str">
            <v/>
          </cell>
          <cell r="AK22" t="str">
            <v/>
          </cell>
        </row>
        <row r="23">
          <cell r="A23"/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</row>
        <row r="24">
          <cell r="A24"/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</row>
        <row r="25">
          <cell r="A25"/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</row>
        <row r="26">
          <cell r="A26"/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</row>
        <row r="27">
          <cell r="A27"/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</row>
        <row r="28">
          <cell r="A28" t="str">
            <v>204013-03</v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</row>
        <row r="29">
          <cell r="A29"/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</row>
        <row r="30">
          <cell r="A30"/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</row>
        <row r="31">
          <cell r="A31"/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</row>
        <row r="32">
          <cell r="A32"/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>
            <v>10</v>
          </cell>
          <cell r="AD32" t="str">
            <v/>
          </cell>
          <cell r="AE32" t="str">
            <v/>
          </cell>
          <cell r="AF32">
            <v>5</v>
          </cell>
          <cell r="AG32">
            <v>4</v>
          </cell>
          <cell r="AH32">
            <v>6</v>
          </cell>
          <cell r="AI32">
            <v>3</v>
          </cell>
          <cell r="AJ32" t="str">
            <v/>
          </cell>
          <cell r="AK32" t="str">
            <v/>
          </cell>
        </row>
        <row r="33">
          <cell r="A33"/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>
            <v>16</v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>
            <v>6</v>
          </cell>
          <cell r="AK33" t="str">
            <v/>
          </cell>
        </row>
        <row r="34">
          <cell r="A34">
            <v>228035</v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</row>
        <row r="35">
          <cell r="A35"/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</row>
        <row r="36">
          <cell r="A36"/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</row>
        <row r="37">
          <cell r="A37"/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</row>
        <row r="38">
          <cell r="A38"/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</row>
        <row r="39">
          <cell r="A39"/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</row>
        <row r="40">
          <cell r="A40" t="str">
            <v>247023-03</v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</row>
        <row r="41">
          <cell r="A41"/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</row>
        <row r="42">
          <cell r="A42"/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</row>
        <row r="43">
          <cell r="A43"/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</row>
        <row r="44">
          <cell r="A44"/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>
            <v>12</v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</row>
        <row r="45">
          <cell r="A45"/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</row>
        <row r="46">
          <cell r="A46">
            <v>256011</v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</row>
        <row r="47">
          <cell r="A47"/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</row>
        <row r="48">
          <cell r="A48"/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</row>
        <row r="49">
          <cell r="A49"/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</row>
        <row r="50">
          <cell r="A50"/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</row>
        <row r="51">
          <cell r="A51"/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</row>
        <row r="52">
          <cell r="A52" t="str">
            <v>24Z009</v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</row>
        <row r="53">
          <cell r="A53"/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</row>
        <row r="54">
          <cell r="A54"/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</row>
        <row r="55">
          <cell r="A55"/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</row>
        <row r="56">
          <cell r="A56"/>
          <cell r="G56" t="str">
            <v/>
          </cell>
          <cell r="H56">
            <v>4</v>
          </cell>
          <cell r="I56" t="str">
            <v/>
          </cell>
          <cell r="J56" t="str">
            <v/>
          </cell>
          <cell r="K56">
            <v>8</v>
          </cell>
          <cell r="L56">
            <v>8</v>
          </cell>
          <cell r="M56">
            <v>6</v>
          </cell>
          <cell r="N56">
            <v>6</v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</row>
        <row r="57">
          <cell r="A57"/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>
            <v>4</v>
          </cell>
          <cell r="S57" t="str">
            <v/>
          </cell>
          <cell r="T57" t="str">
            <v/>
          </cell>
          <cell r="U57">
            <v>4</v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>
            <v>8</v>
          </cell>
          <cell r="AA57">
            <v>2</v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>
            <v>4</v>
          </cell>
          <cell r="AI57">
            <v>2</v>
          </cell>
          <cell r="AJ57" t="str">
            <v/>
          </cell>
          <cell r="AK57" t="str">
            <v/>
          </cell>
        </row>
        <row r="58">
          <cell r="A58">
            <v>247006</v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</row>
        <row r="59">
          <cell r="A59"/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</row>
        <row r="60">
          <cell r="A60"/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</row>
        <row r="61">
          <cell r="A61"/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</row>
        <row r="62">
          <cell r="A62"/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</row>
        <row r="63">
          <cell r="A63"/>
          <cell r="G63">
            <v>6</v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</row>
        <row r="64">
          <cell r="S64"/>
          <cell r="T64"/>
          <cell r="U64"/>
          <cell r="V64"/>
          <cell r="W64"/>
          <cell r="X64"/>
          <cell r="Y64"/>
          <cell r="Z64"/>
          <cell r="AA64"/>
        </row>
        <row r="65">
          <cell r="A65" t="str">
            <v>工番</v>
          </cell>
          <cell r="G65">
            <v>46163</v>
          </cell>
          <cell r="H65">
            <v>46164</v>
          </cell>
          <cell r="I65">
            <v>46165</v>
          </cell>
          <cell r="J65">
            <v>46166</v>
          </cell>
          <cell r="K65">
            <v>46167</v>
          </cell>
          <cell r="L65">
            <v>46168</v>
          </cell>
          <cell r="M65">
            <v>46169</v>
          </cell>
          <cell r="N65">
            <v>46170</v>
          </cell>
          <cell r="O65">
            <v>46171</v>
          </cell>
          <cell r="P65">
            <v>46172</v>
          </cell>
          <cell r="Q65">
            <v>46173</v>
          </cell>
          <cell r="R65">
            <v>46174</v>
          </cell>
          <cell r="S65">
            <v>46175</v>
          </cell>
          <cell r="T65">
            <v>46176</v>
          </cell>
          <cell r="U65">
            <v>46177</v>
          </cell>
          <cell r="V65">
            <v>46178</v>
          </cell>
          <cell r="W65">
            <v>46179</v>
          </cell>
          <cell r="X65">
            <v>46180</v>
          </cell>
          <cell r="Y65">
            <v>46181</v>
          </cell>
          <cell r="Z65">
            <v>46182</v>
          </cell>
          <cell r="AA65">
            <v>46183</v>
          </cell>
          <cell r="AB65">
            <v>46184</v>
          </cell>
          <cell r="AC65">
            <v>46185</v>
          </cell>
          <cell r="AD65">
            <v>46186</v>
          </cell>
          <cell r="AE65">
            <v>46187</v>
          </cell>
          <cell r="AF65">
            <v>46188</v>
          </cell>
          <cell r="AG65">
            <v>46189</v>
          </cell>
          <cell r="AH65">
            <v>46190</v>
          </cell>
          <cell r="AI65">
            <v>46191</v>
          </cell>
          <cell r="AJ65">
            <v>46192</v>
          </cell>
          <cell r="AK65">
            <v>46193</v>
          </cell>
        </row>
        <row r="66">
          <cell r="A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</row>
        <row r="67">
          <cell r="A67">
            <v>253043</v>
          </cell>
          <cell r="G67">
            <v>8</v>
          </cell>
          <cell r="H67" t="str">
            <v/>
          </cell>
          <cell r="I67" t="str">
            <v/>
          </cell>
          <cell r="J67" t="str">
            <v/>
          </cell>
          <cell r="K67">
            <v>8</v>
          </cell>
          <cell r="L67">
            <v>4</v>
          </cell>
          <cell r="M67" t="str">
            <v/>
          </cell>
          <cell r="N67" t="str">
            <v/>
          </cell>
          <cell r="O67">
            <v>4</v>
          </cell>
          <cell r="P67" t="str">
            <v/>
          </cell>
          <cell r="Q67" t="str">
            <v/>
          </cell>
          <cell r="R67">
            <v>4</v>
          </cell>
          <cell r="S67" t="str">
            <v/>
          </cell>
          <cell r="T67">
            <v>1</v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</row>
        <row r="68">
          <cell r="A68"/>
          <cell r="G68">
            <v>12</v>
          </cell>
          <cell r="H68">
            <v>6</v>
          </cell>
          <cell r="I68">
            <v>4</v>
          </cell>
          <cell r="J68" t="str">
            <v/>
          </cell>
          <cell r="K68">
            <v>7</v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>
            <v>6</v>
          </cell>
          <cell r="T68" t="str">
            <v/>
          </cell>
          <cell r="U68">
            <v>18</v>
          </cell>
          <cell r="V68">
            <v>4</v>
          </cell>
          <cell r="W68" t="str">
            <v/>
          </cell>
          <cell r="X68" t="str">
            <v/>
          </cell>
          <cell r="Y68">
            <v>4</v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>
            <v>2</v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</row>
        <row r="69">
          <cell r="A69"/>
          <cell r="G69" t="str">
            <v/>
          </cell>
          <cell r="H69">
            <v>4</v>
          </cell>
          <cell r="I69" t="str">
            <v/>
          </cell>
          <cell r="J69" t="str">
            <v/>
          </cell>
          <cell r="K69">
            <v>6</v>
          </cell>
          <cell r="L69">
            <v>8</v>
          </cell>
          <cell r="M69" t="str">
            <v/>
          </cell>
          <cell r="N69">
            <v>18</v>
          </cell>
          <cell r="O69">
            <v>20</v>
          </cell>
          <cell r="P69" t="str">
            <v/>
          </cell>
          <cell r="Q69" t="str">
            <v/>
          </cell>
          <cell r="R69">
            <v>28</v>
          </cell>
          <cell r="S69">
            <v>28</v>
          </cell>
          <cell r="T69">
            <v>20</v>
          </cell>
          <cell r="U69">
            <v>28</v>
          </cell>
          <cell r="V69">
            <v>8</v>
          </cell>
          <cell r="W69" t="str">
            <v/>
          </cell>
          <cell r="X69" t="str">
            <v/>
          </cell>
          <cell r="Y69">
            <v>11</v>
          </cell>
          <cell r="Z69">
            <v>10</v>
          </cell>
          <cell r="AA69">
            <v>7</v>
          </cell>
          <cell r="AB69">
            <v>20</v>
          </cell>
          <cell r="AC69">
            <v>10</v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>
            <v>8</v>
          </cell>
          <cell r="AI69">
            <v>5</v>
          </cell>
          <cell r="AJ69" t="str">
            <v/>
          </cell>
          <cell r="AK69" t="str">
            <v/>
          </cell>
        </row>
        <row r="70">
          <cell r="A70"/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>
            <v>2</v>
          </cell>
          <cell r="AE70" t="str">
            <v/>
          </cell>
          <cell r="AF70">
            <v>4</v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</row>
        <row r="71">
          <cell r="A71"/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</row>
        <row r="72">
          <cell r="A72"/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>
            <v>3</v>
          </cell>
          <cell r="AD72">
            <v>3</v>
          </cell>
          <cell r="AE72" t="str">
            <v/>
          </cell>
          <cell r="AF72">
            <v>5</v>
          </cell>
          <cell r="AG72">
            <v>8</v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</row>
        <row r="73">
          <cell r="A73">
            <v>253018</v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</row>
        <row r="74">
          <cell r="A74"/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</row>
        <row r="75">
          <cell r="A75"/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</row>
        <row r="76">
          <cell r="A76"/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</row>
        <row r="77">
          <cell r="A77"/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</row>
        <row r="78">
          <cell r="A78"/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</row>
        <row r="79">
          <cell r="A79" t="str">
            <v>25Z012-05</v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</row>
        <row r="80">
          <cell r="A80"/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</row>
        <row r="81">
          <cell r="A81"/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</row>
        <row r="82">
          <cell r="A82"/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</row>
        <row r="83">
          <cell r="A83"/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</row>
        <row r="84">
          <cell r="A84"/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</row>
        <row r="85">
          <cell r="A85">
            <v>262025</v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</row>
        <row r="86">
          <cell r="A86"/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</row>
        <row r="87">
          <cell r="A87"/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</row>
        <row r="88">
          <cell r="A88"/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</row>
        <row r="89">
          <cell r="A89"/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</row>
        <row r="90">
          <cell r="A90"/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</row>
        <row r="91">
          <cell r="A91">
            <v>253012</v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</row>
        <row r="92">
          <cell r="A92"/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</row>
        <row r="93">
          <cell r="A93"/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</row>
        <row r="94">
          <cell r="A94"/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</row>
        <row r="95">
          <cell r="A95"/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</row>
        <row r="96">
          <cell r="A96"/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</row>
        <row r="97">
          <cell r="A97" t="str">
            <v>253009-02</v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</row>
        <row r="98">
          <cell r="A98"/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</row>
        <row r="99">
          <cell r="A99"/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>
            <v>8</v>
          </cell>
          <cell r="AC99">
            <v>7</v>
          </cell>
          <cell r="AD99" t="str">
            <v/>
          </cell>
          <cell r="AE99" t="str">
            <v/>
          </cell>
          <cell r="AF99">
            <v>11</v>
          </cell>
          <cell r="AG99" t="str">
            <v/>
          </cell>
          <cell r="AH99" t="str">
            <v/>
          </cell>
          <cell r="AI99">
            <v>2</v>
          </cell>
          <cell r="AJ99" t="str">
            <v/>
          </cell>
          <cell r="AK99" t="str">
            <v/>
          </cell>
        </row>
        <row r="100">
          <cell r="A100"/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>
            <v>4</v>
          </cell>
          <cell r="M100">
            <v>8</v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</row>
        <row r="101">
          <cell r="A101"/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  <cell r="AG101" t="str">
            <v/>
          </cell>
          <cell r="AH101" t="str">
            <v/>
          </cell>
          <cell r="AI101" t="str">
            <v/>
          </cell>
          <cell r="AJ101" t="str">
            <v/>
          </cell>
          <cell r="AK101" t="str">
            <v/>
          </cell>
        </row>
        <row r="102">
          <cell r="A102"/>
          <cell r="G102">
            <v>9</v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>
            <v>4</v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  <cell r="AG102" t="str">
            <v/>
          </cell>
          <cell r="AH102" t="str">
            <v/>
          </cell>
          <cell r="AI102" t="str">
            <v/>
          </cell>
          <cell r="AJ102" t="str">
            <v/>
          </cell>
          <cell r="AK102" t="str">
            <v/>
          </cell>
        </row>
        <row r="103">
          <cell r="A103" t="str">
            <v>253010-02</v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>
            <v>2</v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 t="str">
            <v/>
          </cell>
          <cell r="AH103" t="str">
            <v/>
          </cell>
          <cell r="AI103" t="str">
            <v/>
          </cell>
          <cell r="AJ103" t="str">
            <v/>
          </cell>
          <cell r="AK103" t="str">
            <v/>
          </cell>
        </row>
        <row r="104">
          <cell r="A104"/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  <cell r="AA104" t="str">
            <v/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  <cell r="AF104" t="str">
            <v/>
          </cell>
          <cell r="AG104" t="str">
            <v/>
          </cell>
          <cell r="AH104" t="str">
            <v/>
          </cell>
          <cell r="AI104" t="str">
            <v/>
          </cell>
          <cell r="AJ104" t="str">
            <v/>
          </cell>
          <cell r="AK104" t="str">
            <v/>
          </cell>
        </row>
        <row r="105">
          <cell r="A105"/>
          <cell r="G105">
            <v>16</v>
          </cell>
          <cell r="H105">
            <v>16</v>
          </cell>
          <cell r="I105" t="str">
            <v/>
          </cell>
          <cell r="J105" t="str">
            <v/>
          </cell>
          <cell r="K105">
            <v>6</v>
          </cell>
          <cell r="L105" t="str">
            <v/>
          </cell>
          <cell r="M105" t="str">
            <v/>
          </cell>
          <cell r="N105">
            <v>4</v>
          </cell>
          <cell r="O105">
            <v>6</v>
          </cell>
          <cell r="P105" t="str">
            <v/>
          </cell>
          <cell r="Q105" t="str">
            <v/>
          </cell>
          <cell r="R105" t="str">
            <v/>
          </cell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  <cell r="Z105" t="str">
            <v/>
          </cell>
          <cell r="AA105" t="str">
            <v/>
          </cell>
          <cell r="AB105" t="str">
            <v/>
          </cell>
          <cell r="AC105" t="str">
            <v/>
          </cell>
          <cell r="AD105" t="str">
            <v/>
          </cell>
          <cell r="AE105" t="str">
            <v/>
          </cell>
          <cell r="AF105" t="str">
            <v/>
          </cell>
          <cell r="AG105" t="str">
            <v/>
          </cell>
          <cell r="AH105" t="str">
            <v/>
          </cell>
          <cell r="AI105" t="str">
            <v/>
          </cell>
          <cell r="AJ105" t="str">
            <v/>
          </cell>
          <cell r="AK105" t="str">
            <v/>
          </cell>
        </row>
        <row r="106">
          <cell r="A106"/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>
            <v>6</v>
          </cell>
          <cell r="P106" t="str">
            <v/>
          </cell>
          <cell r="Q106" t="str">
            <v/>
          </cell>
          <cell r="R106" t="str">
            <v/>
          </cell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  <cell r="Z106" t="str">
            <v/>
          </cell>
          <cell r="AA106" t="str">
            <v/>
          </cell>
          <cell r="AB106" t="str">
            <v/>
          </cell>
          <cell r="AC106" t="str">
            <v/>
          </cell>
          <cell r="AD106" t="str">
            <v/>
          </cell>
          <cell r="AE106" t="str">
            <v/>
          </cell>
          <cell r="AF106" t="str">
            <v/>
          </cell>
          <cell r="AG106" t="str">
            <v/>
          </cell>
          <cell r="AH106" t="str">
            <v/>
          </cell>
          <cell r="AI106" t="str">
            <v/>
          </cell>
          <cell r="AJ106" t="str">
            <v/>
          </cell>
          <cell r="AK106" t="str">
            <v/>
          </cell>
        </row>
        <row r="107">
          <cell r="A107"/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  <cell r="AA107" t="str">
            <v/>
          </cell>
          <cell r="AB107" t="str">
            <v/>
          </cell>
          <cell r="AC107" t="str">
            <v/>
          </cell>
          <cell r="AD107" t="str">
            <v/>
          </cell>
          <cell r="AE107" t="str">
            <v/>
          </cell>
          <cell r="AF107" t="str">
            <v/>
          </cell>
          <cell r="AG107" t="str">
            <v/>
          </cell>
          <cell r="AH107" t="str">
            <v/>
          </cell>
          <cell r="AI107" t="str">
            <v/>
          </cell>
          <cell r="AJ107" t="str">
            <v/>
          </cell>
          <cell r="AK107" t="str">
            <v/>
          </cell>
        </row>
        <row r="108">
          <cell r="A108"/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>
            <v>6</v>
          </cell>
          <cell r="O108">
            <v>8</v>
          </cell>
          <cell r="P108" t="str">
            <v/>
          </cell>
          <cell r="Q108" t="str">
            <v/>
          </cell>
          <cell r="R108">
            <v>4</v>
          </cell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  <cell r="Z108" t="str">
            <v/>
          </cell>
          <cell r="AA108" t="str">
            <v/>
          </cell>
          <cell r="AB108" t="str">
            <v/>
          </cell>
          <cell r="AC108" t="str">
            <v/>
          </cell>
          <cell r="AD108" t="str">
            <v/>
          </cell>
          <cell r="AE108" t="str">
            <v/>
          </cell>
          <cell r="AF108" t="str">
            <v/>
          </cell>
          <cell r="AG108" t="str">
            <v/>
          </cell>
          <cell r="AH108" t="str">
            <v/>
          </cell>
          <cell r="AI108" t="str">
            <v/>
          </cell>
          <cell r="AJ108" t="str">
            <v/>
          </cell>
          <cell r="AK108" t="str">
            <v/>
          </cell>
        </row>
        <row r="109">
          <cell r="A109">
            <v>253011</v>
          </cell>
          <cell r="G109" t="str">
            <v/>
          </cell>
          <cell r="H109">
            <v>8</v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>
            <v>2</v>
          </cell>
          <cell r="O109">
            <v>3</v>
          </cell>
          <cell r="P109" t="str">
            <v/>
          </cell>
          <cell r="Q109" t="str">
            <v/>
          </cell>
          <cell r="R109">
            <v>12</v>
          </cell>
          <cell r="S109">
            <v>12</v>
          </cell>
          <cell r="T109" t="str">
            <v/>
          </cell>
          <cell r="U109">
            <v>8</v>
          </cell>
          <cell r="V109">
            <v>16</v>
          </cell>
          <cell r="W109" t="str">
            <v/>
          </cell>
          <cell r="X109" t="str">
            <v/>
          </cell>
          <cell r="Y109">
            <v>12</v>
          </cell>
          <cell r="Z109" t="str">
            <v/>
          </cell>
          <cell r="AA109" t="str">
            <v/>
          </cell>
          <cell r="AB109" t="str">
            <v/>
          </cell>
          <cell r="AC109">
            <v>6</v>
          </cell>
          <cell r="AD109">
            <v>7</v>
          </cell>
          <cell r="AE109" t="str">
            <v/>
          </cell>
          <cell r="AF109">
            <v>3</v>
          </cell>
          <cell r="AG109">
            <v>6</v>
          </cell>
          <cell r="AH109" t="str">
            <v/>
          </cell>
          <cell r="AI109" t="str">
            <v/>
          </cell>
          <cell r="AJ109" t="str">
            <v/>
          </cell>
          <cell r="AK109" t="str">
            <v/>
          </cell>
        </row>
        <row r="110">
          <cell r="A110"/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/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>
            <v>7</v>
          </cell>
          <cell r="AG110">
            <v>8</v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</row>
        <row r="111">
          <cell r="A111"/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>
            <v>16</v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  <cell r="S111" t="str">
            <v/>
          </cell>
          <cell r="T111" t="str">
            <v/>
          </cell>
          <cell r="U111" t="str">
            <v/>
          </cell>
          <cell r="V111">
            <v>12</v>
          </cell>
          <cell r="W111" t="str">
            <v/>
          </cell>
          <cell r="X111" t="str">
            <v/>
          </cell>
          <cell r="Y111">
            <v>18</v>
          </cell>
          <cell r="Z111">
            <v>12</v>
          </cell>
          <cell r="AA111">
            <v>9</v>
          </cell>
          <cell r="AB111" t="str">
            <v/>
          </cell>
          <cell r="AC111">
            <v>10</v>
          </cell>
          <cell r="AD111" t="str">
            <v/>
          </cell>
          <cell r="AE111" t="str">
            <v/>
          </cell>
          <cell r="AF111">
            <v>14</v>
          </cell>
          <cell r="AG111">
            <v>10</v>
          </cell>
          <cell r="AH111">
            <v>4</v>
          </cell>
          <cell r="AI111" t="str">
            <v/>
          </cell>
          <cell r="AJ111">
            <v>2</v>
          </cell>
          <cell r="AK111">
            <v>11</v>
          </cell>
        </row>
        <row r="112">
          <cell r="A112"/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  <cell r="Z112" t="str">
            <v/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  <cell r="AK112" t="str">
            <v/>
          </cell>
        </row>
        <row r="113">
          <cell r="A113"/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  <cell r="Z113" t="str">
            <v/>
          </cell>
          <cell r="AA113" t="str">
            <v/>
          </cell>
          <cell r="AB113" t="str">
            <v/>
          </cell>
          <cell r="AC113" t="str">
            <v/>
          </cell>
          <cell r="AD113" t="str">
            <v/>
          </cell>
          <cell r="AE113" t="str">
            <v/>
          </cell>
          <cell r="AF113" t="str">
            <v/>
          </cell>
          <cell r="AG113" t="str">
            <v/>
          </cell>
          <cell r="AH113" t="str">
            <v/>
          </cell>
          <cell r="AI113" t="str">
            <v/>
          </cell>
          <cell r="AJ113" t="str">
            <v/>
          </cell>
          <cell r="AK113" t="str">
            <v/>
          </cell>
        </row>
        <row r="114">
          <cell r="A114"/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  <cell r="Z114" t="str">
            <v/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  <cell r="AK114" t="str">
            <v/>
          </cell>
        </row>
        <row r="115">
          <cell r="A115">
            <v>251020</v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  <cell r="AA115" t="str">
            <v/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</row>
        <row r="116">
          <cell r="A116"/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  <cell r="Z116" t="str">
            <v/>
          </cell>
          <cell r="AA116" t="str">
            <v/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</row>
        <row r="117">
          <cell r="A117"/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>
            <v>8</v>
          </cell>
          <cell r="L117">
            <v>16</v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  <cell r="V117">
            <v>1</v>
          </cell>
          <cell r="W117" t="str">
            <v/>
          </cell>
          <cell r="X117" t="str">
            <v/>
          </cell>
          <cell r="Y117" t="str">
            <v/>
          </cell>
          <cell r="Z117" t="str">
            <v/>
          </cell>
          <cell r="AA117" t="str">
            <v/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</row>
        <row r="118">
          <cell r="A118"/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  <cell r="Z118" t="str">
            <v/>
          </cell>
          <cell r="AA118" t="str">
            <v/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</row>
        <row r="119">
          <cell r="A119"/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  <cell r="Z119" t="str">
            <v/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</row>
        <row r="120">
          <cell r="A120"/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>
            <v>4</v>
          </cell>
          <cell r="M120">
            <v>7</v>
          </cell>
          <cell r="N120">
            <v>9</v>
          </cell>
          <cell r="O120">
            <v>5</v>
          </cell>
          <cell r="P120" t="str">
            <v/>
          </cell>
          <cell r="Q120" t="str">
            <v/>
          </cell>
          <cell r="R120" t="str">
            <v/>
          </cell>
          <cell r="S120">
            <v>4</v>
          </cell>
          <cell r="T120">
            <v>8</v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  <cell r="Z120" t="str">
            <v/>
          </cell>
          <cell r="AA120" t="str">
            <v/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</row>
        <row r="121">
          <cell r="A121" t="str">
            <v>25Y007</v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  <cell r="Z121" t="str">
            <v/>
          </cell>
          <cell r="AA121" t="str">
            <v/>
          </cell>
          <cell r="AB121" t="str">
            <v/>
          </cell>
          <cell r="AC121" t="str">
            <v/>
          </cell>
          <cell r="AD121" t="str">
            <v/>
          </cell>
          <cell r="AE121" t="str">
            <v/>
          </cell>
          <cell r="AF121" t="str">
            <v/>
          </cell>
          <cell r="AG121" t="str">
            <v/>
          </cell>
          <cell r="AH121" t="str">
            <v/>
          </cell>
          <cell r="AI121" t="str">
            <v/>
          </cell>
          <cell r="AJ121" t="str">
            <v/>
          </cell>
          <cell r="AK121" t="str">
            <v/>
          </cell>
        </row>
        <row r="122">
          <cell r="A122"/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  <cell r="Z122" t="str">
            <v/>
          </cell>
          <cell r="AA122" t="str">
            <v/>
          </cell>
          <cell r="AB122" t="str">
            <v/>
          </cell>
          <cell r="AC122" t="str">
            <v/>
          </cell>
          <cell r="AD122" t="str">
            <v/>
          </cell>
          <cell r="AE122" t="str">
            <v/>
          </cell>
          <cell r="AF122" t="str">
            <v/>
          </cell>
          <cell r="AG122" t="str">
            <v/>
          </cell>
          <cell r="AH122" t="str">
            <v/>
          </cell>
          <cell r="AI122" t="str">
            <v/>
          </cell>
          <cell r="AJ122" t="str">
            <v/>
          </cell>
          <cell r="AK122" t="str">
            <v/>
          </cell>
        </row>
        <row r="123">
          <cell r="A123"/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  <cell r="Z123" t="str">
            <v/>
          </cell>
          <cell r="AA123" t="str">
            <v/>
          </cell>
          <cell r="AB123" t="str">
            <v/>
          </cell>
          <cell r="AC123" t="str">
            <v/>
          </cell>
          <cell r="AD123" t="str">
            <v/>
          </cell>
          <cell r="AE123" t="str">
            <v/>
          </cell>
          <cell r="AF123" t="str">
            <v/>
          </cell>
          <cell r="AG123" t="str">
            <v/>
          </cell>
          <cell r="AH123" t="str">
            <v/>
          </cell>
          <cell r="AI123" t="str">
            <v/>
          </cell>
          <cell r="AJ123" t="str">
            <v/>
          </cell>
          <cell r="AK123" t="str">
            <v/>
          </cell>
        </row>
        <row r="124">
          <cell r="A124"/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  <cell r="Z124" t="str">
            <v/>
          </cell>
          <cell r="AA124" t="str">
            <v/>
          </cell>
          <cell r="AB124" t="str">
            <v/>
          </cell>
          <cell r="AC124" t="str">
            <v/>
          </cell>
          <cell r="AD124" t="str">
            <v/>
          </cell>
          <cell r="AE124" t="str">
            <v/>
          </cell>
          <cell r="AF124" t="str">
            <v/>
          </cell>
          <cell r="AG124" t="str">
            <v/>
          </cell>
          <cell r="AH124" t="str">
            <v/>
          </cell>
          <cell r="AI124" t="str">
            <v/>
          </cell>
          <cell r="AJ124" t="str">
            <v/>
          </cell>
          <cell r="AK124" t="str">
            <v/>
          </cell>
        </row>
        <row r="125">
          <cell r="A125"/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  <cell r="Z125" t="str">
            <v/>
          </cell>
          <cell r="AA125" t="str">
            <v/>
          </cell>
          <cell r="AB125" t="str">
            <v/>
          </cell>
          <cell r="AC125" t="str">
            <v/>
          </cell>
          <cell r="AD125" t="str">
            <v/>
          </cell>
          <cell r="AE125" t="str">
            <v/>
          </cell>
          <cell r="AF125" t="str">
            <v/>
          </cell>
          <cell r="AG125" t="str">
            <v/>
          </cell>
          <cell r="AH125" t="str">
            <v/>
          </cell>
          <cell r="AI125" t="str">
            <v/>
          </cell>
          <cell r="AJ125" t="str">
            <v/>
          </cell>
          <cell r="AK125" t="str">
            <v/>
          </cell>
        </row>
        <row r="126">
          <cell r="A126"/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  <cell r="Z126" t="str">
            <v/>
          </cell>
          <cell r="AA126" t="str">
            <v/>
          </cell>
          <cell r="AB126" t="str">
            <v/>
          </cell>
          <cell r="AC126" t="str">
            <v/>
          </cell>
          <cell r="AD126" t="str">
            <v/>
          </cell>
          <cell r="AE126" t="str">
            <v/>
          </cell>
          <cell r="AF126" t="str">
            <v/>
          </cell>
          <cell r="AG126" t="str">
            <v/>
          </cell>
          <cell r="AH126" t="str">
            <v/>
          </cell>
          <cell r="AI126" t="str">
            <v/>
          </cell>
          <cell r="AJ126" t="str">
            <v/>
          </cell>
          <cell r="AK126" t="str">
            <v/>
          </cell>
        </row>
        <row r="127">
          <cell r="S127"/>
          <cell r="T127"/>
          <cell r="U127"/>
          <cell r="V127"/>
          <cell r="W127"/>
          <cell r="X127"/>
          <cell r="Y127"/>
          <cell r="Z127"/>
          <cell r="AA127"/>
        </row>
        <row r="128">
          <cell r="A128" t="str">
            <v>工番</v>
          </cell>
          <cell r="G128">
            <v>46163</v>
          </cell>
          <cell r="H128">
            <v>46164</v>
          </cell>
          <cell r="I128">
            <v>46165</v>
          </cell>
          <cell r="J128">
            <v>46166</v>
          </cell>
          <cell r="K128">
            <v>46167</v>
          </cell>
          <cell r="L128">
            <v>46168</v>
          </cell>
          <cell r="M128">
            <v>46169</v>
          </cell>
          <cell r="N128">
            <v>46170</v>
          </cell>
          <cell r="O128">
            <v>46171</v>
          </cell>
          <cell r="P128">
            <v>46172</v>
          </cell>
          <cell r="Q128">
            <v>46173</v>
          </cell>
          <cell r="R128">
            <v>46174</v>
          </cell>
          <cell r="S128">
            <v>46175</v>
          </cell>
          <cell r="T128">
            <v>46176</v>
          </cell>
          <cell r="U128">
            <v>46177</v>
          </cell>
          <cell r="V128">
            <v>46178</v>
          </cell>
          <cell r="W128">
            <v>46179</v>
          </cell>
          <cell r="X128">
            <v>46180</v>
          </cell>
          <cell r="Y128">
            <v>46181</v>
          </cell>
          <cell r="Z128">
            <v>46182</v>
          </cell>
          <cell r="AA128">
            <v>46183</v>
          </cell>
          <cell r="AB128">
            <v>46184</v>
          </cell>
          <cell r="AC128">
            <v>46185</v>
          </cell>
          <cell r="AD128">
            <v>46186</v>
          </cell>
          <cell r="AE128">
            <v>46187</v>
          </cell>
          <cell r="AF128">
            <v>46188</v>
          </cell>
          <cell r="AG128">
            <v>46189</v>
          </cell>
          <cell r="AH128">
            <v>46190</v>
          </cell>
          <cell r="AI128">
            <v>46191</v>
          </cell>
          <cell r="AJ128">
            <v>46192</v>
          </cell>
          <cell r="AK128">
            <v>46193</v>
          </cell>
        </row>
        <row r="129">
          <cell r="A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</row>
        <row r="130">
          <cell r="A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  <cell r="Z130" t="str">
            <v/>
          </cell>
          <cell r="AA130" t="str">
            <v/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  <cell r="AF130" t="str">
            <v/>
          </cell>
          <cell r="AG130" t="str">
            <v/>
          </cell>
          <cell r="AH130" t="str">
            <v/>
          </cell>
          <cell r="AI130" t="str">
            <v/>
          </cell>
          <cell r="AJ130" t="str">
            <v/>
          </cell>
          <cell r="AK130" t="str">
            <v/>
          </cell>
        </row>
        <row r="131">
          <cell r="A131"/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  <cell r="Z131" t="str">
            <v/>
          </cell>
          <cell r="AA131" t="str">
            <v/>
          </cell>
          <cell r="AB131" t="str">
            <v/>
          </cell>
          <cell r="AC131" t="str">
            <v/>
          </cell>
          <cell r="AD131" t="str">
            <v/>
          </cell>
          <cell r="AE131" t="str">
            <v/>
          </cell>
          <cell r="AF131" t="str">
            <v/>
          </cell>
          <cell r="AG131" t="str">
            <v/>
          </cell>
          <cell r="AH131" t="str">
            <v/>
          </cell>
          <cell r="AI131" t="str">
            <v/>
          </cell>
          <cell r="AJ131" t="str">
            <v/>
          </cell>
          <cell r="AK131" t="str">
            <v/>
          </cell>
        </row>
        <row r="132">
          <cell r="A132"/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  <cell r="Z132" t="str">
            <v/>
          </cell>
          <cell r="AA132" t="str">
            <v/>
          </cell>
          <cell r="AB132" t="str">
            <v/>
          </cell>
          <cell r="AC132" t="str">
            <v/>
          </cell>
          <cell r="AD132" t="str">
            <v/>
          </cell>
          <cell r="AE132" t="str">
            <v/>
          </cell>
          <cell r="AF132" t="str">
            <v/>
          </cell>
          <cell r="AG132" t="str">
            <v/>
          </cell>
          <cell r="AH132" t="str">
            <v/>
          </cell>
          <cell r="AI132" t="str">
            <v/>
          </cell>
          <cell r="AJ132" t="str">
            <v/>
          </cell>
          <cell r="AK132" t="str">
            <v/>
          </cell>
        </row>
        <row r="133">
          <cell r="A133"/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  <cell r="Z133" t="str">
            <v/>
          </cell>
          <cell r="AA133" t="str">
            <v/>
          </cell>
          <cell r="AB133" t="str">
            <v/>
          </cell>
          <cell r="AC133" t="str">
            <v/>
          </cell>
          <cell r="AD133" t="str">
            <v/>
          </cell>
          <cell r="AE133" t="str">
            <v/>
          </cell>
          <cell r="AF133" t="str">
            <v/>
          </cell>
          <cell r="AG133" t="str">
            <v/>
          </cell>
          <cell r="AH133" t="str">
            <v/>
          </cell>
          <cell r="AI133" t="str">
            <v/>
          </cell>
          <cell r="AJ133" t="str">
            <v/>
          </cell>
          <cell r="AK133" t="str">
            <v/>
          </cell>
        </row>
        <row r="134">
          <cell r="A134"/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  <cell r="Z134" t="str">
            <v/>
          </cell>
          <cell r="AA134" t="str">
            <v/>
          </cell>
          <cell r="AB134" t="str">
            <v/>
          </cell>
          <cell r="AC134" t="str">
            <v/>
          </cell>
          <cell r="AD134" t="str">
            <v/>
          </cell>
          <cell r="AE134" t="str">
            <v/>
          </cell>
          <cell r="AF134" t="str">
            <v/>
          </cell>
          <cell r="AG134" t="str">
            <v/>
          </cell>
          <cell r="AH134" t="str">
            <v/>
          </cell>
          <cell r="AI134" t="str">
            <v/>
          </cell>
          <cell r="AJ134" t="str">
            <v/>
          </cell>
          <cell r="AK134" t="str">
            <v/>
          </cell>
        </row>
        <row r="135">
          <cell r="A135"/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  <cell r="Z135" t="str">
            <v/>
          </cell>
          <cell r="AA135" t="str">
            <v/>
          </cell>
          <cell r="AB135" t="str">
            <v/>
          </cell>
          <cell r="AC135" t="str">
            <v/>
          </cell>
          <cell r="AD135" t="str">
            <v/>
          </cell>
          <cell r="AE135" t="str">
            <v/>
          </cell>
          <cell r="AF135" t="str">
            <v/>
          </cell>
          <cell r="AG135" t="str">
            <v/>
          </cell>
          <cell r="AH135" t="str">
            <v/>
          </cell>
          <cell r="AI135" t="str">
            <v/>
          </cell>
          <cell r="AJ135" t="str">
            <v/>
          </cell>
          <cell r="AK135" t="str">
            <v/>
          </cell>
        </row>
        <row r="136">
          <cell r="A136" t="str">
            <v>256011-02</v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>
            <v>8</v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>
            <v>8</v>
          </cell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  <cell r="Z136" t="str">
            <v/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</row>
        <row r="137">
          <cell r="A137"/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  <cell r="Z137" t="str">
            <v/>
          </cell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</row>
        <row r="138">
          <cell r="A138"/>
          <cell r="G138">
            <v>4</v>
          </cell>
          <cell r="H138">
            <v>4</v>
          </cell>
          <cell r="I138" t="str">
            <v/>
          </cell>
          <cell r="J138" t="str">
            <v/>
          </cell>
          <cell r="K138">
            <v>4</v>
          </cell>
          <cell r="L138" t="str">
            <v/>
          </cell>
          <cell r="M138" t="str">
            <v/>
          </cell>
          <cell r="N138" t="str">
            <v/>
          </cell>
          <cell r="O138">
            <v>2</v>
          </cell>
          <cell r="P138" t="str">
            <v/>
          </cell>
          <cell r="Q138" t="str">
            <v/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  <cell r="Z138" t="str">
            <v/>
          </cell>
          <cell r="AA138" t="str">
            <v/>
          </cell>
          <cell r="AB138" t="str">
            <v/>
          </cell>
          <cell r="AC138" t="str">
            <v/>
          </cell>
          <cell r="AD138" t="str">
            <v/>
          </cell>
          <cell r="AE138" t="str">
            <v/>
          </cell>
          <cell r="AF138" t="str">
            <v/>
          </cell>
          <cell r="AG138" t="str">
            <v/>
          </cell>
          <cell r="AH138" t="str">
            <v/>
          </cell>
          <cell r="AI138" t="str">
            <v/>
          </cell>
          <cell r="AJ138" t="str">
            <v/>
          </cell>
          <cell r="AK138" t="str">
            <v/>
          </cell>
        </row>
        <row r="139">
          <cell r="A139"/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  <cell r="Z139" t="str">
            <v/>
          </cell>
          <cell r="AA139" t="str">
            <v/>
          </cell>
          <cell r="AB139" t="str">
            <v/>
          </cell>
          <cell r="AC139" t="str">
            <v/>
          </cell>
          <cell r="AD139" t="str">
            <v/>
          </cell>
          <cell r="AE139" t="str">
            <v/>
          </cell>
          <cell r="AF139" t="str">
            <v/>
          </cell>
          <cell r="AG139" t="str">
            <v/>
          </cell>
          <cell r="AH139" t="str">
            <v/>
          </cell>
          <cell r="AI139" t="str">
            <v/>
          </cell>
          <cell r="AJ139" t="str">
            <v/>
          </cell>
          <cell r="AK139" t="str">
            <v/>
          </cell>
        </row>
        <row r="140">
          <cell r="A140"/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  <cell r="Z140" t="str">
            <v/>
          </cell>
          <cell r="AA140" t="str">
            <v/>
          </cell>
          <cell r="AB140" t="str">
            <v/>
          </cell>
          <cell r="AC140" t="str">
            <v/>
          </cell>
          <cell r="AD140" t="str">
            <v/>
          </cell>
          <cell r="AE140" t="str">
            <v/>
          </cell>
          <cell r="AF140" t="str">
            <v/>
          </cell>
          <cell r="AG140" t="str">
            <v/>
          </cell>
          <cell r="AH140" t="str">
            <v/>
          </cell>
          <cell r="AI140" t="str">
            <v/>
          </cell>
          <cell r="AJ140" t="str">
            <v/>
          </cell>
          <cell r="AK140" t="str">
            <v/>
          </cell>
        </row>
        <row r="141">
          <cell r="A141"/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>
            <v>4</v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  <cell r="Z141" t="str">
            <v/>
          </cell>
          <cell r="AA141">
            <v>14</v>
          </cell>
          <cell r="AB141" t="str">
            <v/>
          </cell>
          <cell r="AC141" t="str">
            <v/>
          </cell>
          <cell r="AD141" t="str">
            <v/>
          </cell>
          <cell r="AE141" t="str">
            <v/>
          </cell>
          <cell r="AF141" t="str">
            <v/>
          </cell>
          <cell r="AG141" t="str">
            <v/>
          </cell>
          <cell r="AH141" t="str">
            <v/>
          </cell>
          <cell r="AI141" t="str">
            <v/>
          </cell>
          <cell r="AJ141" t="str">
            <v/>
          </cell>
          <cell r="AK141" t="str">
            <v/>
          </cell>
        </row>
        <row r="142">
          <cell r="A142">
            <v>253043</v>
          </cell>
          <cell r="G142">
            <v>4</v>
          </cell>
          <cell r="H142" t="str">
            <v/>
          </cell>
          <cell r="I142" t="str">
            <v/>
          </cell>
          <cell r="J142" t="str">
            <v/>
          </cell>
          <cell r="K142">
            <v>4</v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/>
          </cell>
          <cell r="T142" t="str">
            <v/>
          </cell>
          <cell r="U142">
            <v>4</v>
          </cell>
          <cell r="V142">
            <v>4</v>
          </cell>
          <cell r="W142" t="str">
            <v/>
          </cell>
          <cell r="X142" t="str">
            <v/>
          </cell>
          <cell r="Y142" t="str">
            <v/>
          </cell>
          <cell r="Z142" t="str">
            <v/>
          </cell>
          <cell r="AA142" t="str">
            <v/>
          </cell>
          <cell r="AB142" t="str">
            <v/>
          </cell>
          <cell r="AC142" t="str">
            <v/>
          </cell>
          <cell r="AD142" t="str">
            <v/>
          </cell>
          <cell r="AE142" t="str">
            <v/>
          </cell>
          <cell r="AF142" t="str">
            <v/>
          </cell>
          <cell r="AG142" t="str">
            <v/>
          </cell>
          <cell r="AH142" t="str">
            <v/>
          </cell>
          <cell r="AI142" t="str">
            <v/>
          </cell>
          <cell r="AJ142" t="str">
            <v/>
          </cell>
          <cell r="AK142" t="str">
            <v/>
          </cell>
        </row>
        <row r="143">
          <cell r="A143"/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  <cell r="Z143" t="str">
            <v/>
          </cell>
          <cell r="AA143" t="str">
            <v/>
          </cell>
          <cell r="AB143" t="str">
            <v/>
          </cell>
          <cell r="AC143" t="str">
            <v/>
          </cell>
          <cell r="AD143" t="str">
            <v/>
          </cell>
          <cell r="AE143" t="str">
            <v/>
          </cell>
          <cell r="AF143" t="str">
            <v/>
          </cell>
          <cell r="AG143" t="str">
            <v/>
          </cell>
          <cell r="AH143" t="str">
            <v/>
          </cell>
          <cell r="AI143" t="str">
            <v/>
          </cell>
          <cell r="AJ143" t="str">
            <v/>
          </cell>
          <cell r="AK143" t="str">
            <v/>
          </cell>
        </row>
        <row r="144">
          <cell r="A144"/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  <cell r="Z144" t="str">
            <v/>
          </cell>
          <cell r="AA144" t="str">
            <v/>
          </cell>
          <cell r="AB144" t="str">
            <v/>
          </cell>
          <cell r="AC144" t="str">
            <v/>
          </cell>
          <cell r="AD144" t="str">
            <v/>
          </cell>
          <cell r="AE144" t="str">
            <v/>
          </cell>
          <cell r="AF144" t="str">
            <v/>
          </cell>
          <cell r="AG144" t="str">
            <v/>
          </cell>
          <cell r="AH144" t="str">
            <v/>
          </cell>
          <cell r="AI144" t="str">
            <v/>
          </cell>
          <cell r="AJ144" t="str">
            <v/>
          </cell>
          <cell r="AK144" t="str">
            <v/>
          </cell>
        </row>
        <row r="145">
          <cell r="A145"/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  <cell r="Z145" t="str">
            <v/>
          </cell>
          <cell r="AA145" t="str">
            <v/>
          </cell>
          <cell r="AB145" t="str">
            <v/>
          </cell>
          <cell r="AC145" t="str">
            <v/>
          </cell>
          <cell r="AD145" t="str">
            <v/>
          </cell>
          <cell r="AE145" t="str">
            <v/>
          </cell>
          <cell r="AF145" t="str">
            <v/>
          </cell>
          <cell r="AG145" t="str">
            <v/>
          </cell>
          <cell r="AH145" t="str">
            <v/>
          </cell>
          <cell r="AI145" t="str">
            <v/>
          </cell>
          <cell r="AJ145" t="str">
            <v/>
          </cell>
          <cell r="AK145" t="str">
            <v/>
          </cell>
        </row>
        <row r="146">
          <cell r="A146"/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  <cell r="Z146" t="str">
            <v/>
          </cell>
          <cell r="AA146" t="str">
            <v/>
          </cell>
          <cell r="AB146" t="str">
            <v/>
          </cell>
          <cell r="AC146" t="str">
            <v/>
          </cell>
          <cell r="AD146" t="str">
            <v/>
          </cell>
          <cell r="AE146" t="str">
            <v/>
          </cell>
          <cell r="AF146" t="str">
            <v/>
          </cell>
          <cell r="AG146" t="str">
            <v/>
          </cell>
          <cell r="AH146" t="str">
            <v/>
          </cell>
          <cell r="AI146" t="str">
            <v/>
          </cell>
          <cell r="AJ146" t="str">
            <v/>
          </cell>
          <cell r="AK146" t="str">
            <v/>
          </cell>
        </row>
        <row r="147">
          <cell r="A147"/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  <cell r="Z147" t="str">
            <v/>
          </cell>
          <cell r="AA147" t="str">
            <v/>
          </cell>
          <cell r="AB147" t="str">
            <v/>
          </cell>
          <cell r="AC147" t="str">
            <v/>
          </cell>
          <cell r="AD147" t="str">
            <v/>
          </cell>
          <cell r="AE147" t="str">
            <v/>
          </cell>
          <cell r="AF147" t="str">
            <v/>
          </cell>
          <cell r="AG147" t="str">
            <v/>
          </cell>
          <cell r="AH147" t="str">
            <v/>
          </cell>
          <cell r="AI147" t="str">
            <v/>
          </cell>
          <cell r="AJ147" t="str">
            <v/>
          </cell>
          <cell r="AK147" t="str">
            <v/>
          </cell>
        </row>
        <row r="148">
          <cell r="A148" t="str">
            <v>247023-01</v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  <cell r="Z148" t="str">
            <v/>
          </cell>
          <cell r="AA148" t="str">
            <v/>
          </cell>
          <cell r="AB148">
            <v>4</v>
          </cell>
          <cell r="AC148" t="str">
            <v/>
          </cell>
          <cell r="AD148" t="str">
            <v/>
          </cell>
          <cell r="AE148" t="str">
            <v/>
          </cell>
          <cell r="AF148" t="str">
            <v/>
          </cell>
          <cell r="AG148" t="str">
            <v/>
          </cell>
          <cell r="AH148" t="str">
            <v/>
          </cell>
          <cell r="AI148" t="str">
            <v/>
          </cell>
          <cell r="AJ148" t="str">
            <v/>
          </cell>
          <cell r="AK148" t="str">
            <v/>
          </cell>
        </row>
        <row r="149">
          <cell r="A149"/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  <cell r="Z149" t="str">
            <v/>
          </cell>
          <cell r="AA149" t="str">
            <v/>
          </cell>
          <cell r="AB149" t="str">
            <v/>
          </cell>
          <cell r="AC149" t="str">
            <v/>
          </cell>
          <cell r="AD149" t="str">
            <v/>
          </cell>
          <cell r="AE149" t="str">
            <v/>
          </cell>
          <cell r="AF149" t="str">
            <v/>
          </cell>
          <cell r="AG149" t="str">
            <v/>
          </cell>
          <cell r="AH149" t="str">
            <v/>
          </cell>
          <cell r="AI149" t="str">
            <v/>
          </cell>
          <cell r="AJ149" t="str">
            <v/>
          </cell>
          <cell r="AK149" t="str">
            <v/>
          </cell>
        </row>
        <row r="150">
          <cell r="A150"/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  <cell r="Z150" t="str">
            <v/>
          </cell>
          <cell r="AA150" t="str">
            <v/>
          </cell>
          <cell r="AB150" t="str">
            <v/>
          </cell>
          <cell r="AC150" t="str">
            <v/>
          </cell>
          <cell r="AD150" t="str">
            <v/>
          </cell>
          <cell r="AE150" t="str">
            <v/>
          </cell>
          <cell r="AF150" t="str">
            <v/>
          </cell>
          <cell r="AG150" t="str">
            <v/>
          </cell>
          <cell r="AH150" t="str">
            <v/>
          </cell>
          <cell r="AI150" t="str">
            <v/>
          </cell>
          <cell r="AJ150" t="str">
            <v/>
          </cell>
          <cell r="AK150" t="str">
            <v/>
          </cell>
        </row>
        <row r="151">
          <cell r="A151"/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  <cell r="Z151" t="str">
            <v/>
          </cell>
          <cell r="AA151" t="str">
            <v/>
          </cell>
          <cell r="AB151" t="str">
            <v/>
          </cell>
          <cell r="AC151" t="str">
            <v/>
          </cell>
          <cell r="AD151" t="str">
            <v/>
          </cell>
          <cell r="AE151" t="str">
            <v/>
          </cell>
          <cell r="AF151" t="str">
            <v/>
          </cell>
          <cell r="AG151" t="str">
            <v/>
          </cell>
          <cell r="AH151" t="str">
            <v/>
          </cell>
          <cell r="AI151" t="str">
            <v/>
          </cell>
          <cell r="AJ151" t="str">
            <v/>
          </cell>
          <cell r="AK151" t="str">
            <v/>
          </cell>
        </row>
        <row r="152">
          <cell r="A152"/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  <cell r="Z152" t="str">
            <v/>
          </cell>
          <cell r="AA152" t="str">
            <v/>
          </cell>
          <cell r="AB152" t="str">
            <v/>
          </cell>
          <cell r="AC152" t="str">
            <v/>
          </cell>
          <cell r="AD152" t="str">
            <v/>
          </cell>
          <cell r="AE152" t="str">
            <v/>
          </cell>
          <cell r="AF152" t="str">
            <v/>
          </cell>
          <cell r="AG152" t="str">
            <v/>
          </cell>
          <cell r="AH152" t="str">
            <v/>
          </cell>
          <cell r="AI152" t="str">
            <v/>
          </cell>
          <cell r="AJ152" t="str">
            <v/>
          </cell>
          <cell r="AK152" t="str">
            <v/>
          </cell>
        </row>
        <row r="153">
          <cell r="A153"/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  <cell r="Z153" t="str">
            <v/>
          </cell>
          <cell r="AA153" t="str">
            <v/>
          </cell>
          <cell r="AB153" t="str">
            <v/>
          </cell>
          <cell r="AC153" t="str">
            <v/>
          </cell>
          <cell r="AD153" t="str">
            <v/>
          </cell>
          <cell r="AE153" t="str">
            <v/>
          </cell>
          <cell r="AF153" t="str">
            <v/>
          </cell>
          <cell r="AG153" t="str">
            <v/>
          </cell>
          <cell r="AH153" t="str">
            <v/>
          </cell>
          <cell r="AI153" t="str">
            <v/>
          </cell>
          <cell r="AJ153" t="str">
            <v/>
          </cell>
          <cell r="AK153" t="str">
            <v/>
          </cell>
        </row>
        <row r="154">
          <cell r="A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  <cell r="Z154" t="str">
            <v/>
          </cell>
          <cell r="AA154" t="str">
            <v/>
          </cell>
          <cell r="AB154" t="str">
            <v/>
          </cell>
          <cell r="AC154" t="str">
            <v/>
          </cell>
          <cell r="AD154" t="str">
            <v/>
          </cell>
          <cell r="AE154" t="str">
            <v/>
          </cell>
          <cell r="AF154" t="str">
            <v/>
          </cell>
          <cell r="AG154" t="str">
            <v/>
          </cell>
          <cell r="AH154" t="str">
            <v/>
          </cell>
          <cell r="AI154" t="str">
            <v/>
          </cell>
          <cell r="AJ154" t="str">
            <v/>
          </cell>
          <cell r="AK154" t="str">
            <v/>
          </cell>
        </row>
        <row r="155">
          <cell r="A155"/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  <cell r="Z155" t="str">
            <v/>
          </cell>
          <cell r="AA155" t="str">
            <v/>
          </cell>
          <cell r="AB155" t="str">
            <v/>
          </cell>
          <cell r="AC155" t="str">
            <v/>
          </cell>
          <cell r="AD155" t="str">
            <v/>
          </cell>
          <cell r="AE155" t="str">
            <v/>
          </cell>
          <cell r="AF155" t="str">
            <v/>
          </cell>
          <cell r="AG155" t="str">
            <v/>
          </cell>
          <cell r="AH155" t="str">
            <v/>
          </cell>
          <cell r="AI155" t="str">
            <v/>
          </cell>
          <cell r="AJ155" t="str">
            <v/>
          </cell>
          <cell r="AK155" t="str">
            <v/>
          </cell>
        </row>
        <row r="156">
          <cell r="A156"/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  <cell r="Z156" t="str">
            <v/>
          </cell>
          <cell r="AA156" t="str">
            <v/>
          </cell>
          <cell r="AB156" t="str">
            <v/>
          </cell>
          <cell r="AC156" t="str">
            <v/>
          </cell>
          <cell r="AD156" t="str">
            <v/>
          </cell>
          <cell r="AE156" t="str">
            <v/>
          </cell>
          <cell r="AF156" t="str">
            <v/>
          </cell>
          <cell r="AG156" t="str">
            <v/>
          </cell>
          <cell r="AH156" t="str">
            <v/>
          </cell>
          <cell r="AI156" t="str">
            <v/>
          </cell>
          <cell r="AJ156" t="str">
            <v/>
          </cell>
          <cell r="AK156" t="str">
            <v/>
          </cell>
        </row>
        <row r="157">
          <cell r="A157"/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  <cell r="Z157" t="str">
            <v/>
          </cell>
          <cell r="AA157" t="str">
            <v/>
          </cell>
          <cell r="AB157" t="str">
            <v/>
          </cell>
          <cell r="AC157" t="str">
            <v/>
          </cell>
          <cell r="AD157" t="str">
            <v/>
          </cell>
          <cell r="AE157" t="str">
            <v/>
          </cell>
          <cell r="AF157" t="str">
            <v/>
          </cell>
          <cell r="AG157" t="str">
            <v/>
          </cell>
          <cell r="AH157" t="str">
            <v/>
          </cell>
          <cell r="AI157" t="str">
            <v/>
          </cell>
          <cell r="AJ157" t="str">
            <v/>
          </cell>
          <cell r="AK157" t="str">
            <v/>
          </cell>
        </row>
        <row r="158">
          <cell r="A158"/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  <cell r="Z158" t="str">
            <v/>
          </cell>
          <cell r="AA158" t="str">
            <v/>
          </cell>
          <cell r="AB158" t="str">
            <v/>
          </cell>
          <cell r="AC158" t="str">
            <v/>
          </cell>
          <cell r="AD158" t="str">
            <v/>
          </cell>
          <cell r="AE158" t="str">
            <v/>
          </cell>
          <cell r="AF158" t="str">
            <v/>
          </cell>
          <cell r="AG158" t="str">
            <v/>
          </cell>
          <cell r="AH158" t="str">
            <v/>
          </cell>
          <cell r="AI158" t="str">
            <v/>
          </cell>
          <cell r="AJ158" t="str">
            <v/>
          </cell>
          <cell r="AK158" t="str">
            <v/>
          </cell>
        </row>
        <row r="159">
          <cell r="A159"/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/>
          </cell>
          <cell r="Z159" t="str">
            <v/>
          </cell>
          <cell r="AA159" t="str">
            <v/>
          </cell>
          <cell r="AB159" t="str">
            <v/>
          </cell>
          <cell r="AC159" t="str">
            <v/>
          </cell>
          <cell r="AD159" t="str">
            <v/>
          </cell>
          <cell r="AE159" t="str">
            <v/>
          </cell>
          <cell r="AF159" t="str">
            <v/>
          </cell>
          <cell r="AG159" t="str">
            <v/>
          </cell>
          <cell r="AH159" t="str">
            <v/>
          </cell>
          <cell r="AI159" t="str">
            <v/>
          </cell>
          <cell r="AJ159" t="str">
            <v/>
          </cell>
          <cell r="AK159" t="str">
            <v/>
          </cell>
        </row>
        <row r="160">
          <cell r="A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  <cell r="Z160" t="str">
            <v/>
          </cell>
          <cell r="AA160" t="str">
            <v/>
          </cell>
          <cell r="AB160" t="str">
            <v/>
          </cell>
          <cell r="AC160" t="str">
            <v/>
          </cell>
          <cell r="AD160" t="str">
            <v/>
          </cell>
          <cell r="AE160" t="str">
            <v/>
          </cell>
          <cell r="AF160" t="str">
            <v/>
          </cell>
          <cell r="AG160" t="str">
            <v/>
          </cell>
          <cell r="AH160" t="str">
            <v/>
          </cell>
          <cell r="AI160" t="str">
            <v/>
          </cell>
          <cell r="AJ160" t="str">
            <v/>
          </cell>
          <cell r="AK160" t="str">
            <v/>
          </cell>
        </row>
        <row r="161">
          <cell r="A161"/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  <cell r="Z161" t="str">
            <v/>
          </cell>
          <cell r="AA161" t="str">
            <v/>
          </cell>
          <cell r="AB161" t="str">
            <v/>
          </cell>
          <cell r="AC161" t="str">
            <v/>
          </cell>
          <cell r="AD161" t="str">
            <v/>
          </cell>
          <cell r="AE161" t="str">
            <v/>
          </cell>
          <cell r="AF161" t="str">
            <v/>
          </cell>
          <cell r="AG161" t="str">
            <v/>
          </cell>
          <cell r="AH161" t="str">
            <v/>
          </cell>
          <cell r="AI161" t="str">
            <v/>
          </cell>
          <cell r="AJ161" t="str">
            <v/>
          </cell>
          <cell r="AK161" t="str">
            <v/>
          </cell>
        </row>
        <row r="162">
          <cell r="A162"/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  <cell r="Z162" t="str">
            <v/>
          </cell>
          <cell r="AA162" t="str">
            <v/>
          </cell>
          <cell r="AB162" t="str">
            <v/>
          </cell>
          <cell r="AC162" t="str">
            <v/>
          </cell>
          <cell r="AD162" t="str">
            <v/>
          </cell>
          <cell r="AE162" t="str">
            <v/>
          </cell>
          <cell r="AF162" t="str">
            <v/>
          </cell>
          <cell r="AG162" t="str">
            <v/>
          </cell>
          <cell r="AH162" t="str">
            <v/>
          </cell>
          <cell r="AI162" t="str">
            <v/>
          </cell>
          <cell r="AJ162" t="str">
            <v/>
          </cell>
          <cell r="AK162" t="str">
            <v/>
          </cell>
        </row>
        <row r="163">
          <cell r="A163"/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  <cell r="Z163" t="str">
            <v/>
          </cell>
          <cell r="AA163" t="str">
            <v/>
          </cell>
          <cell r="AB163" t="str">
            <v/>
          </cell>
          <cell r="AC163" t="str">
            <v/>
          </cell>
          <cell r="AD163" t="str">
            <v/>
          </cell>
          <cell r="AE163" t="str">
            <v/>
          </cell>
          <cell r="AF163" t="str">
            <v/>
          </cell>
          <cell r="AG163" t="str">
            <v/>
          </cell>
          <cell r="AH163" t="str">
            <v/>
          </cell>
          <cell r="AI163" t="str">
            <v/>
          </cell>
          <cell r="AJ163" t="str">
            <v/>
          </cell>
          <cell r="AK163" t="str">
            <v/>
          </cell>
        </row>
        <row r="164">
          <cell r="A164"/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  <cell r="Z164" t="str">
            <v/>
          </cell>
          <cell r="AA164" t="str">
            <v/>
          </cell>
          <cell r="AB164" t="str">
            <v/>
          </cell>
          <cell r="AC164" t="str">
            <v/>
          </cell>
          <cell r="AD164" t="str">
            <v/>
          </cell>
          <cell r="AE164" t="str">
            <v/>
          </cell>
          <cell r="AF164" t="str">
            <v/>
          </cell>
          <cell r="AG164" t="str">
            <v/>
          </cell>
          <cell r="AH164" t="str">
            <v/>
          </cell>
          <cell r="AI164" t="str">
            <v/>
          </cell>
          <cell r="AJ164" t="str">
            <v/>
          </cell>
          <cell r="AK164" t="str">
            <v/>
          </cell>
        </row>
        <row r="165">
          <cell r="A165"/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  <cell r="Z165" t="str">
            <v/>
          </cell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  <cell r="AK165" t="str">
            <v/>
          </cell>
        </row>
        <row r="166">
          <cell r="A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  <cell r="Z166" t="str">
            <v/>
          </cell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</row>
        <row r="167">
          <cell r="A167"/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  <cell r="Z167" t="str">
            <v/>
          </cell>
          <cell r="AA167" t="str">
            <v/>
          </cell>
          <cell r="AB167" t="str">
            <v/>
          </cell>
          <cell r="AC167" t="str">
            <v/>
          </cell>
          <cell r="AD167" t="str">
            <v/>
          </cell>
          <cell r="AE167" t="str">
            <v/>
          </cell>
          <cell r="AF167" t="str">
            <v/>
          </cell>
          <cell r="AG167" t="str">
            <v/>
          </cell>
          <cell r="AH167" t="str">
            <v/>
          </cell>
          <cell r="AI167" t="str">
            <v/>
          </cell>
          <cell r="AJ167" t="str">
            <v/>
          </cell>
          <cell r="AK167" t="str">
            <v/>
          </cell>
        </row>
        <row r="168">
          <cell r="A168"/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  <cell r="Z168" t="str">
            <v/>
          </cell>
          <cell r="AA168" t="str">
            <v/>
          </cell>
          <cell r="AB168" t="str">
            <v/>
          </cell>
          <cell r="AC168" t="str">
            <v/>
          </cell>
          <cell r="AD168" t="str">
            <v/>
          </cell>
          <cell r="AE168" t="str">
            <v/>
          </cell>
          <cell r="AF168" t="str">
            <v/>
          </cell>
          <cell r="AG168" t="str">
            <v/>
          </cell>
          <cell r="AH168" t="str">
            <v/>
          </cell>
          <cell r="AI168" t="str">
            <v/>
          </cell>
          <cell r="AJ168" t="str">
            <v/>
          </cell>
          <cell r="AK168" t="str">
            <v/>
          </cell>
        </row>
        <row r="169">
          <cell r="A169"/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  <cell r="Z169" t="str">
            <v/>
          </cell>
          <cell r="AA169" t="str">
            <v/>
          </cell>
          <cell r="AB169" t="str">
            <v/>
          </cell>
          <cell r="AC169" t="str">
            <v/>
          </cell>
          <cell r="AD169" t="str">
            <v/>
          </cell>
          <cell r="AE169" t="str">
            <v/>
          </cell>
          <cell r="AF169" t="str">
            <v/>
          </cell>
          <cell r="AG169" t="str">
            <v/>
          </cell>
          <cell r="AH169" t="str">
            <v/>
          </cell>
          <cell r="AI169" t="str">
            <v/>
          </cell>
          <cell r="AJ169" t="str">
            <v/>
          </cell>
          <cell r="AK169" t="str">
            <v/>
          </cell>
        </row>
        <row r="170">
          <cell r="A170"/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  <cell r="Z170" t="str">
            <v/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</row>
        <row r="171">
          <cell r="A171"/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  <cell r="Z171" t="str">
            <v/>
          </cell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/>
          </cell>
        </row>
        <row r="172">
          <cell r="A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  <cell r="Z172" t="str">
            <v/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</row>
        <row r="173">
          <cell r="A173"/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  <cell r="Z173" t="str">
            <v/>
          </cell>
          <cell r="AA173" t="str">
            <v/>
          </cell>
          <cell r="AB173" t="str">
            <v/>
          </cell>
          <cell r="AC173" t="str">
            <v/>
          </cell>
          <cell r="AD173" t="str">
            <v/>
          </cell>
          <cell r="AE173" t="str">
            <v/>
          </cell>
          <cell r="AF173" t="str">
            <v/>
          </cell>
          <cell r="AG173" t="str">
            <v/>
          </cell>
          <cell r="AH173" t="str">
            <v/>
          </cell>
          <cell r="AI173" t="str">
            <v/>
          </cell>
          <cell r="AJ173" t="str">
            <v/>
          </cell>
          <cell r="AK173" t="str">
            <v/>
          </cell>
        </row>
        <row r="174">
          <cell r="A174"/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  <cell r="Z174" t="str">
            <v/>
          </cell>
          <cell r="AA174" t="str">
            <v/>
          </cell>
          <cell r="AB174" t="str">
            <v/>
          </cell>
          <cell r="AC174" t="str">
            <v/>
          </cell>
          <cell r="AD174" t="str">
            <v/>
          </cell>
          <cell r="AE174" t="str">
            <v/>
          </cell>
          <cell r="AF174" t="str">
            <v/>
          </cell>
          <cell r="AG174" t="str">
            <v/>
          </cell>
          <cell r="AH174" t="str">
            <v/>
          </cell>
          <cell r="AI174" t="str">
            <v/>
          </cell>
          <cell r="AJ174" t="str">
            <v/>
          </cell>
          <cell r="AK174" t="str">
            <v/>
          </cell>
        </row>
        <row r="175">
          <cell r="A175"/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  <cell r="Z175" t="str">
            <v/>
          </cell>
          <cell r="AA175" t="str">
            <v/>
          </cell>
          <cell r="AB175" t="str">
            <v/>
          </cell>
          <cell r="AC175" t="str">
            <v/>
          </cell>
          <cell r="AD175" t="str">
            <v/>
          </cell>
          <cell r="AE175" t="str">
            <v/>
          </cell>
          <cell r="AF175" t="str">
            <v/>
          </cell>
          <cell r="AG175" t="str">
            <v/>
          </cell>
          <cell r="AH175" t="str">
            <v/>
          </cell>
          <cell r="AI175" t="str">
            <v/>
          </cell>
          <cell r="AJ175" t="str">
            <v/>
          </cell>
          <cell r="AK175" t="str">
            <v/>
          </cell>
        </row>
        <row r="176">
          <cell r="A176"/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  <cell r="Z176" t="str">
            <v/>
          </cell>
          <cell r="AA176" t="str">
            <v/>
          </cell>
          <cell r="AB176" t="str">
            <v/>
          </cell>
          <cell r="AC176" t="str">
            <v/>
          </cell>
          <cell r="AD176" t="str">
            <v/>
          </cell>
          <cell r="AE176" t="str">
            <v/>
          </cell>
          <cell r="AF176" t="str">
            <v/>
          </cell>
          <cell r="AG176" t="str">
            <v/>
          </cell>
          <cell r="AH176" t="str">
            <v/>
          </cell>
          <cell r="AI176" t="str">
            <v/>
          </cell>
          <cell r="AJ176" t="str">
            <v/>
          </cell>
          <cell r="AK176" t="str">
            <v/>
          </cell>
        </row>
        <row r="177">
          <cell r="A177"/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  <cell r="Z177" t="str">
            <v/>
          </cell>
          <cell r="AA177" t="str">
            <v/>
          </cell>
          <cell r="AB177" t="str">
            <v/>
          </cell>
          <cell r="AC177" t="str">
            <v/>
          </cell>
          <cell r="AD177" t="str">
            <v/>
          </cell>
          <cell r="AE177" t="str">
            <v/>
          </cell>
          <cell r="AF177" t="str">
            <v/>
          </cell>
          <cell r="AG177" t="str">
            <v/>
          </cell>
          <cell r="AH177" t="str">
            <v/>
          </cell>
          <cell r="AI177" t="str">
            <v/>
          </cell>
          <cell r="AJ177" t="str">
            <v/>
          </cell>
          <cell r="AK177" t="str">
            <v/>
          </cell>
        </row>
        <row r="178">
          <cell r="A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  <cell r="Z178" t="str">
            <v/>
          </cell>
          <cell r="AA178" t="str">
            <v/>
          </cell>
          <cell r="AB178" t="str">
            <v/>
          </cell>
          <cell r="AC178" t="str">
            <v/>
          </cell>
          <cell r="AD178" t="str">
            <v/>
          </cell>
          <cell r="AE178" t="str">
            <v/>
          </cell>
          <cell r="AF178" t="str">
            <v/>
          </cell>
          <cell r="AG178" t="str">
            <v/>
          </cell>
          <cell r="AH178" t="str">
            <v/>
          </cell>
          <cell r="AI178" t="str">
            <v/>
          </cell>
          <cell r="AJ178" t="str">
            <v/>
          </cell>
          <cell r="AK178" t="str">
            <v/>
          </cell>
        </row>
        <row r="179">
          <cell r="A179"/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  <cell r="Z179" t="str">
            <v/>
          </cell>
          <cell r="AA179" t="str">
            <v/>
          </cell>
          <cell r="AB179" t="str">
            <v/>
          </cell>
          <cell r="AC179" t="str">
            <v/>
          </cell>
          <cell r="AD179" t="str">
            <v/>
          </cell>
          <cell r="AE179" t="str">
            <v/>
          </cell>
          <cell r="AF179" t="str">
            <v/>
          </cell>
          <cell r="AG179" t="str">
            <v/>
          </cell>
          <cell r="AH179" t="str">
            <v/>
          </cell>
          <cell r="AI179" t="str">
            <v/>
          </cell>
          <cell r="AJ179" t="str">
            <v/>
          </cell>
          <cell r="AK179" t="str">
            <v/>
          </cell>
        </row>
        <row r="180">
          <cell r="A180"/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  <cell r="Z180" t="str">
            <v/>
          </cell>
          <cell r="AA180" t="str">
            <v/>
          </cell>
          <cell r="AB180" t="str">
            <v/>
          </cell>
          <cell r="AC180" t="str">
            <v/>
          </cell>
          <cell r="AD180" t="str">
            <v/>
          </cell>
          <cell r="AE180" t="str">
            <v/>
          </cell>
          <cell r="AF180" t="str">
            <v/>
          </cell>
          <cell r="AG180" t="str">
            <v/>
          </cell>
          <cell r="AH180" t="str">
            <v/>
          </cell>
          <cell r="AI180" t="str">
            <v/>
          </cell>
          <cell r="AJ180" t="str">
            <v/>
          </cell>
          <cell r="AK180" t="str">
            <v/>
          </cell>
        </row>
        <row r="181">
          <cell r="A181"/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  <cell r="Z181" t="str">
            <v/>
          </cell>
          <cell r="AA181" t="str">
            <v/>
          </cell>
          <cell r="AB181" t="str">
            <v/>
          </cell>
          <cell r="AC181" t="str">
            <v/>
          </cell>
          <cell r="AD181" t="str">
            <v/>
          </cell>
          <cell r="AE181" t="str">
            <v/>
          </cell>
          <cell r="AF181" t="str">
            <v/>
          </cell>
          <cell r="AG181" t="str">
            <v/>
          </cell>
          <cell r="AH181" t="str">
            <v/>
          </cell>
          <cell r="AI181" t="str">
            <v/>
          </cell>
          <cell r="AJ181" t="str">
            <v/>
          </cell>
          <cell r="AK181" t="str">
            <v/>
          </cell>
        </row>
        <row r="182">
          <cell r="A182"/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  <cell r="Z182" t="str">
            <v/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</row>
        <row r="183">
          <cell r="A183"/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  <cell r="Z183" t="str">
            <v/>
          </cell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/>
          </cell>
        </row>
        <row r="184">
          <cell r="A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  <cell r="Z184" t="str">
            <v/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</row>
        <row r="185">
          <cell r="A185"/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  <cell r="Z185" t="str">
            <v/>
          </cell>
          <cell r="AA185" t="str">
            <v/>
          </cell>
          <cell r="AB185" t="str">
            <v/>
          </cell>
          <cell r="AC185" t="str">
            <v/>
          </cell>
          <cell r="AD185" t="str">
            <v/>
          </cell>
          <cell r="AE185" t="str">
            <v/>
          </cell>
          <cell r="AF185" t="str">
            <v/>
          </cell>
          <cell r="AG185" t="str">
            <v/>
          </cell>
          <cell r="AH185" t="str">
            <v/>
          </cell>
          <cell r="AI185" t="str">
            <v/>
          </cell>
          <cell r="AJ185" t="str">
            <v/>
          </cell>
          <cell r="AK185" t="str">
            <v/>
          </cell>
        </row>
        <row r="186">
          <cell r="A186"/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  <cell r="Z186" t="str">
            <v/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</row>
        <row r="187">
          <cell r="A187"/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  <cell r="Z187" t="str">
            <v/>
          </cell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/>
          </cell>
        </row>
        <row r="188">
          <cell r="A188"/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  <cell r="Z188" t="str">
            <v/>
          </cell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</row>
        <row r="189">
          <cell r="A189"/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/>
          </cell>
          <cell r="Z189" t="str">
            <v/>
          </cell>
          <cell r="AA189" t="str">
            <v/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</row>
        <row r="190">
          <cell r="S190"/>
          <cell r="T190"/>
          <cell r="U190"/>
          <cell r="V190"/>
          <cell r="W190"/>
          <cell r="X190"/>
          <cell r="Y190"/>
          <cell r="Z190"/>
          <cell r="AA190"/>
        </row>
        <row r="191">
          <cell r="A191" t="str">
            <v>工番</v>
          </cell>
          <cell r="G191">
            <v>46163</v>
          </cell>
          <cell r="H191">
            <v>46164</v>
          </cell>
          <cell r="I191">
            <v>46165</v>
          </cell>
          <cell r="J191">
            <v>46166</v>
          </cell>
          <cell r="K191">
            <v>46167</v>
          </cell>
          <cell r="L191">
            <v>46168</v>
          </cell>
          <cell r="M191">
            <v>46169</v>
          </cell>
          <cell r="N191">
            <v>46170</v>
          </cell>
          <cell r="O191">
            <v>46171</v>
          </cell>
          <cell r="P191">
            <v>46172</v>
          </cell>
          <cell r="Q191">
            <v>46173</v>
          </cell>
          <cell r="R191">
            <v>46174</v>
          </cell>
          <cell r="S191">
            <v>46175</v>
          </cell>
          <cell r="T191">
            <v>46176</v>
          </cell>
          <cell r="U191">
            <v>46177</v>
          </cell>
          <cell r="V191">
            <v>46178</v>
          </cell>
          <cell r="W191">
            <v>46179</v>
          </cell>
          <cell r="X191">
            <v>46180</v>
          </cell>
          <cell r="Y191">
            <v>46181</v>
          </cell>
          <cell r="Z191">
            <v>46182</v>
          </cell>
          <cell r="AA191">
            <v>46183</v>
          </cell>
          <cell r="AB191">
            <v>46184</v>
          </cell>
          <cell r="AC191">
            <v>46185</v>
          </cell>
          <cell r="AD191">
            <v>46186</v>
          </cell>
          <cell r="AE191">
            <v>46187</v>
          </cell>
          <cell r="AF191">
            <v>46188</v>
          </cell>
          <cell r="AG191">
            <v>46189</v>
          </cell>
          <cell r="AH191">
            <v>46190</v>
          </cell>
          <cell r="AI191">
            <v>46191</v>
          </cell>
          <cell r="AJ191">
            <v>46192</v>
          </cell>
          <cell r="AK191">
            <v>46193</v>
          </cell>
        </row>
        <row r="192">
          <cell r="A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</row>
        <row r="193">
          <cell r="A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  <cell r="Z193" t="str">
            <v/>
          </cell>
          <cell r="AA193" t="str">
            <v/>
          </cell>
          <cell r="AB193" t="str">
            <v/>
          </cell>
          <cell r="AC193" t="str">
            <v/>
          </cell>
          <cell r="AD193" t="str">
            <v/>
          </cell>
          <cell r="AE193" t="str">
            <v/>
          </cell>
          <cell r="AF193" t="str">
            <v/>
          </cell>
          <cell r="AG193" t="str">
            <v/>
          </cell>
          <cell r="AH193" t="str">
            <v/>
          </cell>
          <cell r="AI193" t="str">
            <v/>
          </cell>
          <cell r="AJ193" t="str">
            <v/>
          </cell>
          <cell r="AK193" t="str">
            <v/>
          </cell>
        </row>
        <row r="194">
          <cell r="A194"/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  <cell r="Z194" t="str">
            <v/>
          </cell>
          <cell r="AA194" t="str">
            <v/>
          </cell>
          <cell r="AB194" t="str">
            <v/>
          </cell>
          <cell r="AC194" t="str">
            <v/>
          </cell>
          <cell r="AD194" t="str">
            <v/>
          </cell>
          <cell r="AE194" t="str">
            <v/>
          </cell>
          <cell r="AF194" t="str">
            <v/>
          </cell>
          <cell r="AG194" t="str">
            <v/>
          </cell>
          <cell r="AH194" t="str">
            <v/>
          </cell>
          <cell r="AI194" t="str">
            <v/>
          </cell>
          <cell r="AJ194" t="str">
            <v/>
          </cell>
          <cell r="AK194" t="str">
            <v/>
          </cell>
        </row>
        <row r="195">
          <cell r="A195"/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/>
          </cell>
          <cell r="Z195" t="str">
            <v/>
          </cell>
          <cell r="AA195" t="str">
            <v/>
          </cell>
          <cell r="AB195" t="str">
            <v/>
          </cell>
          <cell r="AC195" t="str">
            <v/>
          </cell>
          <cell r="AD195" t="str">
            <v/>
          </cell>
          <cell r="AE195" t="str">
            <v/>
          </cell>
          <cell r="AF195" t="str">
            <v/>
          </cell>
          <cell r="AG195" t="str">
            <v/>
          </cell>
          <cell r="AH195" t="str">
            <v/>
          </cell>
          <cell r="AI195" t="str">
            <v/>
          </cell>
          <cell r="AJ195" t="str">
            <v/>
          </cell>
          <cell r="AK195" t="str">
            <v/>
          </cell>
        </row>
        <row r="196">
          <cell r="A196"/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/>
          </cell>
          <cell r="Z196" t="str">
            <v/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</row>
        <row r="197">
          <cell r="A197"/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/>
          </cell>
          <cell r="Z197" t="str">
            <v/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</row>
        <row r="198">
          <cell r="A198"/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  <cell r="Z198" t="str">
            <v/>
          </cell>
          <cell r="AA198" t="str">
            <v/>
          </cell>
          <cell r="AB198" t="str">
            <v/>
          </cell>
          <cell r="AC198" t="str">
            <v/>
          </cell>
          <cell r="AD198" t="str">
            <v/>
          </cell>
          <cell r="AE198" t="str">
            <v/>
          </cell>
          <cell r="AF198" t="str">
            <v/>
          </cell>
          <cell r="AG198" t="str">
            <v/>
          </cell>
          <cell r="AH198" t="str">
            <v/>
          </cell>
          <cell r="AI198" t="str">
            <v/>
          </cell>
          <cell r="AJ198" t="str">
            <v/>
          </cell>
          <cell r="AK198" t="str">
            <v/>
          </cell>
        </row>
        <row r="199">
          <cell r="A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/>
          </cell>
          <cell r="Z199" t="str">
            <v/>
          </cell>
          <cell r="AA199" t="str">
            <v/>
          </cell>
          <cell r="AB199" t="str">
            <v/>
          </cell>
          <cell r="AC199" t="str">
            <v/>
          </cell>
          <cell r="AD199" t="str">
            <v/>
          </cell>
          <cell r="AE199" t="str">
            <v/>
          </cell>
          <cell r="AF199" t="str">
            <v/>
          </cell>
          <cell r="AG199" t="str">
            <v/>
          </cell>
          <cell r="AH199" t="str">
            <v/>
          </cell>
          <cell r="AI199" t="str">
            <v/>
          </cell>
          <cell r="AJ199" t="str">
            <v/>
          </cell>
          <cell r="AK199" t="str">
            <v/>
          </cell>
        </row>
        <row r="200">
          <cell r="A200"/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/>
          </cell>
          <cell r="Z200" t="str">
            <v/>
          </cell>
          <cell r="AA200" t="str">
            <v/>
          </cell>
          <cell r="AB200" t="str">
            <v/>
          </cell>
          <cell r="AC200" t="str">
            <v/>
          </cell>
          <cell r="AD200" t="str">
            <v/>
          </cell>
          <cell r="AE200" t="str">
            <v/>
          </cell>
          <cell r="AF200" t="str">
            <v/>
          </cell>
          <cell r="AG200" t="str">
            <v/>
          </cell>
          <cell r="AH200" t="str">
            <v/>
          </cell>
          <cell r="AI200" t="str">
            <v/>
          </cell>
          <cell r="AJ200" t="str">
            <v/>
          </cell>
          <cell r="AK200" t="str">
            <v/>
          </cell>
        </row>
        <row r="201">
          <cell r="A201"/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  <cell r="Z201" t="str">
            <v/>
          </cell>
          <cell r="AA201" t="str">
            <v/>
          </cell>
          <cell r="AB201" t="str">
            <v/>
          </cell>
          <cell r="AC201" t="str">
            <v/>
          </cell>
          <cell r="AD201" t="str">
            <v/>
          </cell>
          <cell r="AE201" t="str">
            <v/>
          </cell>
          <cell r="AF201" t="str">
            <v/>
          </cell>
          <cell r="AG201" t="str">
            <v/>
          </cell>
          <cell r="AH201" t="str">
            <v/>
          </cell>
          <cell r="AI201" t="str">
            <v/>
          </cell>
          <cell r="AJ201" t="str">
            <v/>
          </cell>
          <cell r="AK201" t="str">
            <v/>
          </cell>
        </row>
        <row r="202">
          <cell r="A202"/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  <cell r="Z202" t="str">
            <v/>
          </cell>
          <cell r="AA202" t="str">
            <v/>
          </cell>
          <cell r="AB202" t="str">
            <v/>
          </cell>
          <cell r="AC202" t="str">
            <v/>
          </cell>
          <cell r="AD202" t="str">
            <v/>
          </cell>
          <cell r="AE202" t="str">
            <v/>
          </cell>
          <cell r="AF202" t="str">
            <v/>
          </cell>
          <cell r="AG202" t="str">
            <v/>
          </cell>
          <cell r="AH202" t="str">
            <v/>
          </cell>
          <cell r="AI202" t="str">
            <v/>
          </cell>
          <cell r="AJ202" t="str">
            <v/>
          </cell>
          <cell r="AK202" t="str">
            <v/>
          </cell>
        </row>
        <row r="203">
          <cell r="A203"/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  <cell r="Z203" t="str">
            <v/>
          </cell>
          <cell r="AA203" t="str">
            <v/>
          </cell>
          <cell r="AB203" t="str">
            <v/>
          </cell>
          <cell r="AC203" t="str">
            <v/>
          </cell>
          <cell r="AD203" t="str">
            <v/>
          </cell>
          <cell r="AE203" t="str">
            <v/>
          </cell>
          <cell r="AF203" t="str">
            <v/>
          </cell>
          <cell r="AG203" t="str">
            <v/>
          </cell>
          <cell r="AH203" t="str">
            <v/>
          </cell>
          <cell r="AI203" t="str">
            <v/>
          </cell>
          <cell r="AJ203" t="str">
            <v/>
          </cell>
          <cell r="AK203" t="str">
            <v/>
          </cell>
        </row>
        <row r="204">
          <cell r="A204"/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  <cell r="Z204" t="str">
            <v/>
          </cell>
          <cell r="AA204" t="str">
            <v/>
          </cell>
          <cell r="AB204" t="str">
            <v/>
          </cell>
          <cell r="AC204" t="str">
            <v/>
          </cell>
          <cell r="AD204" t="str">
            <v/>
          </cell>
          <cell r="AE204" t="str">
            <v/>
          </cell>
          <cell r="AF204" t="str">
            <v/>
          </cell>
          <cell r="AG204" t="str">
            <v/>
          </cell>
          <cell r="AH204" t="str">
            <v/>
          </cell>
          <cell r="AI204" t="str">
            <v/>
          </cell>
          <cell r="AJ204" t="str">
            <v/>
          </cell>
          <cell r="AK204" t="str">
            <v/>
          </cell>
        </row>
        <row r="205">
          <cell r="A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/>
          </cell>
          <cell r="Z205" t="str">
            <v/>
          </cell>
          <cell r="AA205" t="str">
            <v/>
          </cell>
          <cell r="AB205" t="str">
            <v/>
          </cell>
          <cell r="AC205" t="str">
            <v/>
          </cell>
          <cell r="AD205" t="str">
            <v/>
          </cell>
          <cell r="AE205" t="str">
            <v/>
          </cell>
          <cell r="AF205" t="str">
            <v/>
          </cell>
          <cell r="AG205" t="str">
            <v/>
          </cell>
          <cell r="AH205" t="str">
            <v/>
          </cell>
          <cell r="AI205" t="str">
            <v/>
          </cell>
          <cell r="AJ205" t="str">
            <v/>
          </cell>
          <cell r="AK205" t="str">
            <v/>
          </cell>
        </row>
        <row r="206">
          <cell r="A206"/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/>
          </cell>
          <cell r="Z206" t="str">
            <v/>
          </cell>
          <cell r="AA206" t="str">
            <v/>
          </cell>
          <cell r="AB206" t="str">
            <v/>
          </cell>
          <cell r="AC206" t="str">
            <v/>
          </cell>
          <cell r="AD206" t="str">
            <v/>
          </cell>
          <cell r="AE206" t="str">
            <v/>
          </cell>
          <cell r="AF206" t="str">
            <v/>
          </cell>
          <cell r="AG206" t="str">
            <v/>
          </cell>
          <cell r="AH206" t="str">
            <v/>
          </cell>
          <cell r="AI206" t="str">
            <v/>
          </cell>
          <cell r="AJ206" t="str">
            <v/>
          </cell>
          <cell r="AK206" t="str">
            <v/>
          </cell>
        </row>
        <row r="207">
          <cell r="A207"/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/>
          </cell>
          <cell r="Z207" t="str">
            <v/>
          </cell>
          <cell r="AA207" t="str">
            <v/>
          </cell>
          <cell r="AB207" t="str">
            <v/>
          </cell>
          <cell r="AC207" t="str">
            <v/>
          </cell>
          <cell r="AD207" t="str">
            <v/>
          </cell>
          <cell r="AE207" t="str">
            <v/>
          </cell>
          <cell r="AF207" t="str">
            <v/>
          </cell>
          <cell r="AG207" t="str">
            <v/>
          </cell>
          <cell r="AH207" t="str">
            <v/>
          </cell>
          <cell r="AI207" t="str">
            <v/>
          </cell>
          <cell r="AJ207" t="str">
            <v/>
          </cell>
          <cell r="AK207" t="str">
            <v/>
          </cell>
        </row>
        <row r="208">
          <cell r="A208"/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  <cell r="Z208" t="str">
            <v/>
          </cell>
          <cell r="AA208" t="str">
            <v/>
          </cell>
          <cell r="AB208" t="str">
            <v/>
          </cell>
          <cell r="AC208" t="str">
            <v/>
          </cell>
          <cell r="AD208" t="str">
            <v/>
          </cell>
          <cell r="AE208" t="str">
            <v/>
          </cell>
          <cell r="AF208" t="str">
            <v/>
          </cell>
          <cell r="AG208" t="str">
            <v/>
          </cell>
          <cell r="AH208" t="str">
            <v/>
          </cell>
          <cell r="AI208" t="str">
            <v/>
          </cell>
          <cell r="AJ208" t="str">
            <v/>
          </cell>
          <cell r="AK208" t="str">
            <v/>
          </cell>
        </row>
        <row r="209">
          <cell r="A209"/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  <cell r="Z209" t="str">
            <v/>
          </cell>
          <cell r="AA209" t="str">
            <v/>
          </cell>
          <cell r="AB209" t="str">
            <v/>
          </cell>
          <cell r="AC209" t="str">
            <v/>
          </cell>
          <cell r="AD209" t="str">
            <v/>
          </cell>
          <cell r="AE209" t="str">
            <v/>
          </cell>
          <cell r="AF209" t="str">
            <v/>
          </cell>
          <cell r="AG209" t="str">
            <v/>
          </cell>
          <cell r="AH209" t="str">
            <v/>
          </cell>
          <cell r="AI209" t="str">
            <v/>
          </cell>
          <cell r="AJ209" t="str">
            <v/>
          </cell>
          <cell r="AK209" t="str">
            <v/>
          </cell>
        </row>
        <row r="210">
          <cell r="A210"/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/>
          </cell>
          <cell r="Z210" t="str">
            <v/>
          </cell>
          <cell r="AA210" t="str">
            <v/>
          </cell>
          <cell r="AB210" t="str">
            <v/>
          </cell>
          <cell r="AC210" t="str">
            <v/>
          </cell>
          <cell r="AD210" t="str">
            <v/>
          </cell>
          <cell r="AE210" t="str">
            <v/>
          </cell>
          <cell r="AF210" t="str">
            <v/>
          </cell>
          <cell r="AG210" t="str">
            <v/>
          </cell>
          <cell r="AH210" t="str">
            <v/>
          </cell>
          <cell r="AI210" t="str">
            <v/>
          </cell>
          <cell r="AJ210" t="str">
            <v/>
          </cell>
          <cell r="AK210" t="str">
            <v/>
          </cell>
        </row>
        <row r="211">
          <cell r="A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/>
          </cell>
          <cell r="Z211" t="str">
            <v/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</row>
        <row r="212">
          <cell r="A212"/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  <cell r="Z212" t="str">
            <v/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</row>
        <row r="213">
          <cell r="A213"/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  <cell r="Z213" t="str">
            <v/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</row>
        <row r="214">
          <cell r="A214"/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/>
          </cell>
          <cell r="Z214" t="str">
            <v/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</row>
        <row r="215">
          <cell r="A215"/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  <cell r="Z215" t="str">
            <v/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</row>
        <row r="216">
          <cell r="A216"/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/>
          </cell>
          <cell r="Z216" t="str">
            <v/>
          </cell>
          <cell r="AA216" t="str">
            <v/>
          </cell>
          <cell r="AB216" t="str">
            <v/>
          </cell>
          <cell r="AC216" t="str">
            <v/>
          </cell>
          <cell r="AD216" t="str">
            <v/>
          </cell>
          <cell r="AE216" t="str">
            <v/>
          </cell>
          <cell r="AF216" t="str">
            <v/>
          </cell>
          <cell r="AG216" t="str">
            <v/>
          </cell>
          <cell r="AH216" t="str">
            <v/>
          </cell>
          <cell r="AI216" t="str">
            <v/>
          </cell>
          <cell r="AJ216" t="str">
            <v/>
          </cell>
          <cell r="AK216" t="str">
            <v/>
          </cell>
        </row>
        <row r="217">
          <cell r="A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  <cell r="Z217" t="str">
            <v/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</row>
        <row r="218">
          <cell r="A218"/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/>
          </cell>
          <cell r="Z218" t="str">
            <v/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</row>
        <row r="219">
          <cell r="A219"/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/>
          </cell>
          <cell r="Z219" t="str">
            <v/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</row>
        <row r="220">
          <cell r="A220"/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/>
          </cell>
          <cell r="Z220" t="str">
            <v/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</row>
        <row r="221">
          <cell r="A221"/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/>
          </cell>
          <cell r="Z221" t="str">
            <v/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</row>
        <row r="222">
          <cell r="A222"/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/>
          </cell>
          <cell r="Z222" t="str">
            <v/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</row>
        <row r="223">
          <cell r="A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  <cell r="Z223" t="str">
            <v/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</row>
        <row r="224">
          <cell r="A224"/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  <cell r="Z224" t="str">
            <v/>
          </cell>
          <cell r="AA224" t="str">
            <v/>
          </cell>
          <cell r="AB224" t="str">
            <v/>
          </cell>
          <cell r="AC224" t="str">
            <v/>
          </cell>
          <cell r="AD224" t="str">
            <v/>
          </cell>
          <cell r="AE224" t="str">
            <v/>
          </cell>
          <cell r="AF224" t="str">
            <v/>
          </cell>
          <cell r="AG224" t="str">
            <v/>
          </cell>
          <cell r="AH224" t="str">
            <v/>
          </cell>
          <cell r="AI224" t="str">
            <v/>
          </cell>
          <cell r="AJ224" t="str">
            <v/>
          </cell>
          <cell r="AK224" t="str">
            <v/>
          </cell>
        </row>
        <row r="225">
          <cell r="A225"/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/>
          </cell>
          <cell r="Z225" t="str">
            <v/>
          </cell>
          <cell r="AA225" t="str">
            <v/>
          </cell>
          <cell r="AB225" t="str">
            <v/>
          </cell>
          <cell r="AC225" t="str">
            <v/>
          </cell>
          <cell r="AD225" t="str">
            <v/>
          </cell>
          <cell r="AE225" t="str">
            <v/>
          </cell>
          <cell r="AF225" t="str">
            <v/>
          </cell>
          <cell r="AG225" t="str">
            <v/>
          </cell>
          <cell r="AH225" t="str">
            <v/>
          </cell>
          <cell r="AI225" t="str">
            <v/>
          </cell>
          <cell r="AJ225" t="str">
            <v/>
          </cell>
          <cell r="AK225" t="str">
            <v/>
          </cell>
        </row>
        <row r="226">
          <cell r="A226"/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/>
          </cell>
          <cell r="Z226" t="str">
            <v/>
          </cell>
          <cell r="AA226" t="str">
            <v/>
          </cell>
          <cell r="AB226" t="str">
            <v/>
          </cell>
          <cell r="AC226" t="str">
            <v/>
          </cell>
          <cell r="AD226" t="str">
            <v/>
          </cell>
          <cell r="AE226" t="str">
            <v/>
          </cell>
          <cell r="AF226" t="str">
            <v/>
          </cell>
          <cell r="AG226" t="str">
            <v/>
          </cell>
          <cell r="AH226" t="str">
            <v/>
          </cell>
          <cell r="AI226" t="str">
            <v/>
          </cell>
          <cell r="AJ226" t="str">
            <v/>
          </cell>
          <cell r="AK226" t="str">
            <v/>
          </cell>
        </row>
        <row r="227">
          <cell r="A227"/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/>
          </cell>
          <cell r="Z227" t="str">
            <v/>
          </cell>
          <cell r="AA227" t="str">
            <v/>
          </cell>
          <cell r="AB227" t="str">
            <v/>
          </cell>
          <cell r="AC227" t="str">
            <v/>
          </cell>
          <cell r="AD227" t="str">
            <v/>
          </cell>
          <cell r="AE227" t="str">
            <v/>
          </cell>
          <cell r="AF227" t="str">
            <v/>
          </cell>
          <cell r="AG227" t="str">
            <v/>
          </cell>
          <cell r="AH227" t="str">
            <v/>
          </cell>
          <cell r="AI227" t="str">
            <v/>
          </cell>
          <cell r="AJ227" t="str">
            <v/>
          </cell>
          <cell r="AK227" t="str">
            <v/>
          </cell>
        </row>
        <row r="228">
          <cell r="A228"/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/>
          </cell>
          <cell r="Z228" t="str">
            <v/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</row>
        <row r="229">
          <cell r="A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/>
          </cell>
          <cell r="Z229" t="str">
            <v/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</row>
        <row r="230">
          <cell r="A230"/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/>
          </cell>
          <cell r="Z230" t="str">
            <v/>
          </cell>
          <cell r="AA230" t="str">
            <v/>
          </cell>
          <cell r="AB230" t="str">
            <v/>
          </cell>
          <cell r="AC230" t="str">
            <v/>
          </cell>
          <cell r="AD230" t="str">
            <v/>
          </cell>
          <cell r="AE230" t="str">
            <v/>
          </cell>
          <cell r="AF230" t="str">
            <v/>
          </cell>
          <cell r="AG230" t="str">
            <v/>
          </cell>
          <cell r="AH230" t="str">
            <v/>
          </cell>
          <cell r="AI230" t="str">
            <v/>
          </cell>
          <cell r="AJ230" t="str">
            <v/>
          </cell>
          <cell r="AK230" t="str">
            <v/>
          </cell>
        </row>
        <row r="231">
          <cell r="A231"/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  <cell r="Z231" t="str">
            <v/>
          </cell>
          <cell r="AA231" t="str">
            <v/>
          </cell>
          <cell r="AB231" t="str">
            <v/>
          </cell>
          <cell r="AC231" t="str">
            <v/>
          </cell>
          <cell r="AD231" t="str">
            <v/>
          </cell>
          <cell r="AE231" t="str">
            <v/>
          </cell>
          <cell r="AF231" t="str">
            <v/>
          </cell>
          <cell r="AG231" t="str">
            <v/>
          </cell>
          <cell r="AH231" t="str">
            <v/>
          </cell>
          <cell r="AI231" t="str">
            <v/>
          </cell>
          <cell r="AJ231" t="str">
            <v/>
          </cell>
          <cell r="AK231" t="str">
            <v/>
          </cell>
        </row>
        <row r="232">
          <cell r="A232"/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/>
          </cell>
          <cell r="Z232" t="str">
            <v/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</row>
        <row r="233">
          <cell r="A233"/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/>
          </cell>
          <cell r="Z233" t="str">
            <v/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</row>
        <row r="234">
          <cell r="A234"/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/>
          </cell>
          <cell r="Z234" t="str">
            <v/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</row>
        <row r="235">
          <cell r="A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/>
          </cell>
          <cell r="Z235" t="str">
            <v/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</row>
        <row r="236">
          <cell r="A236"/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/>
          </cell>
          <cell r="Z236" t="str">
            <v/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</row>
        <row r="237">
          <cell r="A237"/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/>
          </cell>
          <cell r="Z237" t="str">
            <v/>
          </cell>
          <cell r="AA237" t="str">
            <v/>
          </cell>
          <cell r="AB237" t="str">
            <v/>
          </cell>
          <cell r="AC237" t="str">
            <v/>
          </cell>
          <cell r="AD237" t="str">
            <v/>
          </cell>
          <cell r="AE237" t="str">
            <v/>
          </cell>
          <cell r="AF237" t="str">
            <v/>
          </cell>
          <cell r="AG237" t="str">
            <v/>
          </cell>
          <cell r="AH237" t="str">
            <v/>
          </cell>
          <cell r="AI237" t="str">
            <v/>
          </cell>
          <cell r="AJ237" t="str">
            <v/>
          </cell>
          <cell r="AK237" t="str">
            <v/>
          </cell>
        </row>
        <row r="238">
          <cell r="A238"/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/>
          </cell>
          <cell r="Z238" t="str">
            <v/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</row>
        <row r="239">
          <cell r="A239"/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/>
          </cell>
          <cell r="Z239" t="str">
            <v/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</row>
        <row r="240">
          <cell r="A240"/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  <cell r="Z240" t="str">
            <v/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</row>
        <row r="241">
          <cell r="A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/>
          </cell>
          <cell r="Z241" t="str">
            <v/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</row>
        <row r="242">
          <cell r="A242"/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/>
          </cell>
          <cell r="Z242" t="str">
            <v/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</row>
        <row r="243">
          <cell r="A243"/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  <cell r="Z243" t="str">
            <v/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</row>
        <row r="244">
          <cell r="A244"/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/>
          </cell>
          <cell r="Z244" t="str">
            <v/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</row>
        <row r="245">
          <cell r="A245"/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  <cell r="Z245" t="str">
            <v/>
          </cell>
          <cell r="AA245" t="str">
            <v/>
          </cell>
          <cell r="AB245" t="str">
            <v/>
          </cell>
          <cell r="AC245" t="str">
            <v/>
          </cell>
          <cell r="AD245" t="str">
            <v/>
          </cell>
          <cell r="AE245" t="str">
            <v/>
          </cell>
          <cell r="AF245" t="str">
            <v/>
          </cell>
          <cell r="AG245" t="str">
            <v/>
          </cell>
          <cell r="AH245" t="str">
            <v/>
          </cell>
          <cell r="AI245" t="str">
            <v/>
          </cell>
          <cell r="AJ245" t="str">
            <v/>
          </cell>
          <cell r="AK245" t="str">
            <v/>
          </cell>
        </row>
        <row r="246">
          <cell r="A246"/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/>
          </cell>
          <cell r="Z246" t="str">
            <v/>
          </cell>
          <cell r="AA246" t="str">
            <v/>
          </cell>
          <cell r="AB246" t="str">
            <v/>
          </cell>
          <cell r="AC246" t="str">
            <v/>
          </cell>
          <cell r="AD246" t="str">
            <v/>
          </cell>
          <cell r="AE246" t="str">
            <v/>
          </cell>
          <cell r="AF246" t="str">
            <v/>
          </cell>
          <cell r="AG246" t="str">
            <v/>
          </cell>
          <cell r="AH246" t="str">
            <v/>
          </cell>
          <cell r="AI246" t="str">
            <v/>
          </cell>
          <cell r="AJ246" t="str">
            <v/>
          </cell>
          <cell r="AK246" t="str">
            <v/>
          </cell>
        </row>
        <row r="247">
          <cell r="A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/>
          </cell>
          <cell r="Z247" t="str">
            <v/>
          </cell>
          <cell r="AA247" t="str">
            <v/>
          </cell>
          <cell r="AB247" t="str">
            <v/>
          </cell>
          <cell r="AC247" t="str">
            <v/>
          </cell>
          <cell r="AD247" t="str">
            <v/>
          </cell>
          <cell r="AE247" t="str">
            <v/>
          </cell>
          <cell r="AF247" t="str">
            <v/>
          </cell>
          <cell r="AG247" t="str">
            <v/>
          </cell>
          <cell r="AH247" t="str">
            <v/>
          </cell>
          <cell r="AI247" t="str">
            <v/>
          </cell>
          <cell r="AJ247" t="str">
            <v/>
          </cell>
          <cell r="AK247" t="str">
            <v/>
          </cell>
        </row>
        <row r="248">
          <cell r="A248"/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  <cell r="Z248" t="str">
            <v/>
          </cell>
          <cell r="AA248" t="str">
            <v/>
          </cell>
          <cell r="AB248" t="str">
            <v/>
          </cell>
          <cell r="AC248" t="str">
            <v/>
          </cell>
          <cell r="AD248" t="str">
            <v/>
          </cell>
          <cell r="AE248" t="str">
            <v/>
          </cell>
          <cell r="AF248" t="str">
            <v/>
          </cell>
          <cell r="AG248" t="str">
            <v/>
          </cell>
          <cell r="AH248" t="str">
            <v/>
          </cell>
          <cell r="AI248" t="str">
            <v/>
          </cell>
          <cell r="AJ248" t="str">
            <v/>
          </cell>
          <cell r="AK248" t="str">
            <v/>
          </cell>
        </row>
        <row r="249">
          <cell r="A249"/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/>
          </cell>
          <cell r="Z249" t="str">
            <v/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</row>
        <row r="250">
          <cell r="A250"/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/>
          </cell>
          <cell r="Z250" t="str">
            <v/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</row>
        <row r="251">
          <cell r="A251"/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  <cell r="Z251" t="str">
            <v/>
          </cell>
          <cell r="AA251" t="str">
            <v/>
          </cell>
          <cell r="AB251" t="str">
            <v/>
          </cell>
          <cell r="AC251" t="str">
            <v/>
          </cell>
          <cell r="AD251" t="str">
            <v/>
          </cell>
          <cell r="AE251" t="str">
            <v/>
          </cell>
          <cell r="AF251" t="str">
            <v/>
          </cell>
          <cell r="AG251" t="str">
            <v/>
          </cell>
          <cell r="AH251" t="str">
            <v/>
          </cell>
          <cell r="AI251" t="str">
            <v/>
          </cell>
          <cell r="AJ251" t="str">
            <v/>
          </cell>
          <cell r="AK251" t="str">
            <v/>
          </cell>
        </row>
        <row r="252">
          <cell r="A252"/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/>
          </cell>
          <cell r="Z252" t="str">
            <v/>
          </cell>
          <cell r="AA252" t="str">
            <v/>
          </cell>
          <cell r="AB252" t="str">
            <v/>
          </cell>
          <cell r="AC252" t="str">
            <v/>
          </cell>
          <cell r="AD252" t="str">
            <v/>
          </cell>
          <cell r="AE252" t="str">
            <v/>
          </cell>
          <cell r="AF252" t="str">
            <v/>
          </cell>
          <cell r="AG252" t="str">
            <v/>
          </cell>
          <cell r="AH252" t="str">
            <v/>
          </cell>
          <cell r="AI252" t="str">
            <v/>
          </cell>
          <cell r="AJ252" t="str">
            <v/>
          </cell>
          <cell r="AK252" t="str">
            <v/>
          </cell>
        </row>
        <row r="253">
          <cell r="S253"/>
          <cell r="T253"/>
          <cell r="U253"/>
          <cell r="V253"/>
          <cell r="W253"/>
          <cell r="X253"/>
          <cell r="Y253"/>
          <cell r="Z253"/>
          <cell r="AA253"/>
        </row>
        <row r="254">
          <cell r="A254" t="str">
            <v>工番</v>
          </cell>
          <cell r="G254">
            <v>46163</v>
          </cell>
          <cell r="H254">
            <v>46164</v>
          </cell>
          <cell r="I254">
            <v>46165</v>
          </cell>
          <cell r="J254">
            <v>46166</v>
          </cell>
          <cell r="K254">
            <v>46167</v>
          </cell>
          <cell r="L254">
            <v>46168</v>
          </cell>
          <cell r="M254">
            <v>46169</v>
          </cell>
          <cell r="N254">
            <v>46170</v>
          </cell>
          <cell r="O254">
            <v>46171</v>
          </cell>
          <cell r="P254">
            <v>46172</v>
          </cell>
          <cell r="Q254">
            <v>46173</v>
          </cell>
          <cell r="R254">
            <v>46174</v>
          </cell>
          <cell r="S254">
            <v>46175</v>
          </cell>
          <cell r="T254">
            <v>46176</v>
          </cell>
          <cell r="U254">
            <v>46177</v>
          </cell>
          <cell r="V254">
            <v>46178</v>
          </cell>
          <cell r="W254">
            <v>46179</v>
          </cell>
          <cell r="X254">
            <v>46180</v>
          </cell>
          <cell r="Y254">
            <v>46181</v>
          </cell>
          <cell r="Z254">
            <v>46182</v>
          </cell>
          <cell r="AA254">
            <v>46183</v>
          </cell>
          <cell r="AB254">
            <v>46184</v>
          </cell>
          <cell r="AC254">
            <v>46185</v>
          </cell>
          <cell r="AD254">
            <v>46186</v>
          </cell>
          <cell r="AE254">
            <v>46187</v>
          </cell>
          <cell r="AF254">
            <v>46188</v>
          </cell>
          <cell r="AG254">
            <v>46189</v>
          </cell>
          <cell r="AH254">
            <v>46190</v>
          </cell>
          <cell r="AI254">
            <v>46191</v>
          </cell>
          <cell r="AJ254">
            <v>46192</v>
          </cell>
          <cell r="AK254">
            <v>46193</v>
          </cell>
        </row>
        <row r="255">
          <cell r="A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</row>
        <row r="256">
          <cell r="A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  <cell r="Y256" t="str">
            <v/>
          </cell>
          <cell r="Z256" t="str">
            <v/>
          </cell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</row>
        <row r="257">
          <cell r="A257"/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  <cell r="Y257" t="str">
            <v/>
          </cell>
          <cell r="Z257" t="str">
            <v/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</row>
        <row r="258">
          <cell r="A258"/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  <cell r="Y258" t="str">
            <v/>
          </cell>
          <cell r="Z258" t="str">
            <v/>
          </cell>
          <cell r="AA258" t="str">
            <v/>
          </cell>
          <cell r="AB258" t="str">
            <v/>
          </cell>
          <cell r="AC258" t="str">
            <v/>
          </cell>
          <cell r="AD258" t="str">
            <v/>
          </cell>
          <cell r="AE258" t="str">
            <v/>
          </cell>
          <cell r="AF258" t="str">
            <v/>
          </cell>
          <cell r="AG258" t="str">
            <v/>
          </cell>
          <cell r="AH258" t="str">
            <v/>
          </cell>
          <cell r="AI258" t="str">
            <v/>
          </cell>
          <cell r="AJ258" t="str">
            <v/>
          </cell>
          <cell r="AK258" t="str">
            <v/>
          </cell>
        </row>
        <row r="259">
          <cell r="A259"/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  <cell r="Y259" t="str">
            <v/>
          </cell>
          <cell r="Z259" t="str">
            <v/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</row>
        <row r="260">
          <cell r="A260"/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  <cell r="Y260" t="str">
            <v/>
          </cell>
          <cell r="Z260" t="str">
            <v/>
          </cell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</row>
        <row r="261">
          <cell r="A261"/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  <cell r="Y261" t="str">
            <v/>
          </cell>
          <cell r="Z261" t="str">
            <v/>
          </cell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</row>
        <row r="262">
          <cell r="A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  <cell r="Y262" t="str">
            <v/>
          </cell>
          <cell r="Z262" t="str">
            <v/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/>
          </cell>
          <cell r="AK262" t="str">
            <v/>
          </cell>
        </row>
        <row r="263">
          <cell r="A263"/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  <cell r="Y263" t="str">
            <v/>
          </cell>
          <cell r="Z263" t="str">
            <v/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</row>
        <row r="264">
          <cell r="A264"/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  <cell r="Y264" t="str">
            <v/>
          </cell>
          <cell r="Z264" t="str">
            <v/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</row>
        <row r="265">
          <cell r="A265"/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  <cell r="Y265" t="str">
            <v/>
          </cell>
          <cell r="Z265" t="str">
            <v/>
          </cell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</row>
        <row r="266">
          <cell r="A266"/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  <cell r="Y266" t="str">
            <v/>
          </cell>
          <cell r="Z266" t="str">
            <v/>
          </cell>
          <cell r="AA266" t="str">
            <v/>
          </cell>
          <cell r="AB266" t="str">
            <v/>
          </cell>
          <cell r="AC266" t="str">
            <v/>
          </cell>
          <cell r="AD266" t="str">
            <v/>
          </cell>
          <cell r="AE266" t="str">
            <v/>
          </cell>
          <cell r="AF266" t="str">
            <v/>
          </cell>
          <cell r="AG266" t="str">
            <v/>
          </cell>
          <cell r="AH266" t="str">
            <v/>
          </cell>
          <cell r="AI266" t="str">
            <v/>
          </cell>
          <cell r="AJ266" t="str">
            <v/>
          </cell>
          <cell r="AK266" t="str">
            <v/>
          </cell>
        </row>
        <row r="267">
          <cell r="A267"/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  <cell r="Y267" t="str">
            <v/>
          </cell>
          <cell r="Z267" t="str">
            <v/>
          </cell>
          <cell r="AA267" t="str">
            <v/>
          </cell>
          <cell r="AB267" t="str">
            <v/>
          </cell>
          <cell r="AC267" t="str">
            <v/>
          </cell>
          <cell r="AD267" t="str">
            <v/>
          </cell>
          <cell r="AE267" t="str">
            <v/>
          </cell>
          <cell r="AF267" t="str">
            <v/>
          </cell>
          <cell r="AG267" t="str">
            <v/>
          </cell>
          <cell r="AH267" t="str">
            <v/>
          </cell>
          <cell r="AI267" t="str">
            <v/>
          </cell>
          <cell r="AJ267" t="str">
            <v/>
          </cell>
          <cell r="AK267" t="str">
            <v/>
          </cell>
        </row>
        <row r="268">
          <cell r="A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  <cell r="Y268" t="str">
            <v/>
          </cell>
          <cell r="Z268" t="str">
            <v/>
          </cell>
          <cell r="AA268" t="str">
            <v/>
          </cell>
          <cell r="AB268" t="str">
            <v/>
          </cell>
          <cell r="AC268" t="str">
            <v/>
          </cell>
          <cell r="AD268" t="str">
            <v/>
          </cell>
          <cell r="AE268" t="str">
            <v/>
          </cell>
          <cell r="AF268" t="str">
            <v/>
          </cell>
          <cell r="AG268" t="str">
            <v/>
          </cell>
          <cell r="AH268" t="str">
            <v/>
          </cell>
          <cell r="AI268" t="str">
            <v/>
          </cell>
          <cell r="AJ268" t="str">
            <v/>
          </cell>
          <cell r="AK268" t="str">
            <v/>
          </cell>
        </row>
        <row r="269">
          <cell r="A269"/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  <cell r="Y269" t="str">
            <v/>
          </cell>
          <cell r="Z269" t="str">
            <v/>
          </cell>
          <cell r="AA269" t="str">
            <v/>
          </cell>
          <cell r="AB269" t="str">
            <v/>
          </cell>
          <cell r="AC269" t="str">
            <v/>
          </cell>
          <cell r="AD269" t="str">
            <v/>
          </cell>
          <cell r="AE269" t="str">
            <v/>
          </cell>
          <cell r="AF269" t="str">
            <v/>
          </cell>
          <cell r="AG269" t="str">
            <v/>
          </cell>
          <cell r="AH269" t="str">
            <v/>
          </cell>
          <cell r="AI269" t="str">
            <v/>
          </cell>
          <cell r="AJ269" t="str">
            <v/>
          </cell>
          <cell r="AK269" t="str">
            <v/>
          </cell>
        </row>
        <row r="270">
          <cell r="A270"/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  <cell r="Y270" t="str">
            <v/>
          </cell>
          <cell r="Z270" t="str">
            <v/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</row>
        <row r="271">
          <cell r="A271"/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  <cell r="Y271" t="str">
            <v/>
          </cell>
          <cell r="Z271" t="str">
            <v/>
          </cell>
          <cell r="AA271" t="str">
            <v/>
          </cell>
          <cell r="AB271" t="str">
            <v/>
          </cell>
          <cell r="AC271" t="str">
            <v/>
          </cell>
          <cell r="AD271" t="str">
            <v/>
          </cell>
          <cell r="AE271" t="str">
            <v/>
          </cell>
          <cell r="AF271" t="str">
            <v/>
          </cell>
          <cell r="AG271" t="str">
            <v/>
          </cell>
          <cell r="AH271" t="str">
            <v/>
          </cell>
          <cell r="AI271" t="str">
            <v/>
          </cell>
          <cell r="AJ271" t="str">
            <v/>
          </cell>
          <cell r="AK271" t="str">
            <v/>
          </cell>
        </row>
        <row r="272">
          <cell r="A272"/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  <cell r="Y272" t="str">
            <v/>
          </cell>
          <cell r="Z272" t="str">
            <v/>
          </cell>
          <cell r="AA272" t="str">
            <v/>
          </cell>
          <cell r="AB272" t="str">
            <v/>
          </cell>
          <cell r="AC272" t="str">
            <v/>
          </cell>
          <cell r="AD272" t="str">
            <v/>
          </cell>
          <cell r="AE272" t="str">
            <v/>
          </cell>
          <cell r="AF272" t="str">
            <v/>
          </cell>
          <cell r="AG272" t="str">
            <v/>
          </cell>
          <cell r="AH272" t="str">
            <v/>
          </cell>
          <cell r="AI272" t="str">
            <v/>
          </cell>
          <cell r="AJ272" t="str">
            <v/>
          </cell>
          <cell r="AK272" t="str">
            <v/>
          </cell>
        </row>
        <row r="273">
          <cell r="A273"/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  <cell r="Y273" t="str">
            <v/>
          </cell>
          <cell r="Z273" t="str">
            <v/>
          </cell>
          <cell r="AA273" t="str">
            <v/>
          </cell>
          <cell r="AB273" t="str">
            <v/>
          </cell>
          <cell r="AC273" t="str">
            <v/>
          </cell>
          <cell r="AD273" t="str">
            <v/>
          </cell>
          <cell r="AE273" t="str">
            <v/>
          </cell>
          <cell r="AF273" t="str">
            <v/>
          </cell>
          <cell r="AG273" t="str">
            <v/>
          </cell>
          <cell r="AH273" t="str">
            <v/>
          </cell>
          <cell r="AI273" t="str">
            <v/>
          </cell>
          <cell r="AJ273" t="str">
            <v/>
          </cell>
          <cell r="AK273" t="str">
            <v/>
          </cell>
        </row>
        <row r="274">
          <cell r="A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  <cell r="Y274" t="str">
            <v/>
          </cell>
          <cell r="Z274" t="str">
            <v/>
          </cell>
          <cell r="AA274" t="str">
            <v/>
          </cell>
          <cell r="AB274" t="str">
            <v/>
          </cell>
          <cell r="AC274" t="str">
            <v/>
          </cell>
          <cell r="AD274" t="str">
            <v/>
          </cell>
          <cell r="AE274" t="str">
            <v/>
          </cell>
          <cell r="AF274" t="str">
            <v/>
          </cell>
          <cell r="AG274" t="str">
            <v/>
          </cell>
          <cell r="AH274" t="str">
            <v/>
          </cell>
          <cell r="AI274" t="str">
            <v/>
          </cell>
          <cell r="AJ274" t="str">
            <v/>
          </cell>
          <cell r="AK274" t="str">
            <v/>
          </cell>
        </row>
        <row r="275">
          <cell r="A275"/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  <cell r="Y275" t="str">
            <v/>
          </cell>
          <cell r="Z275" t="str">
            <v/>
          </cell>
          <cell r="AA275" t="str">
            <v/>
          </cell>
          <cell r="AB275" t="str">
            <v/>
          </cell>
          <cell r="AC275" t="str">
            <v/>
          </cell>
          <cell r="AD275" t="str">
            <v/>
          </cell>
          <cell r="AE275" t="str">
            <v/>
          </cell>
          <cell r="AF275" t="str">
            <v/>
          </cell>
          <cell r="AG275" t="str">
            <v/>
          </cell>
          <cell r="AH275" t="str">
            <v/>
          </cell>
          <cell r="AI275" t="str">
            <v/>
          </cell>
          <cell r="AJ275" t="str">
            <v/>
          </cell>
          <cell r="AK275" t="str">
            <v/>
          </cell>
        </row>
        <row r="276">
          <cell r="A276"/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  <cell r="Y276" t="str">
            <v/>
          </cell>
          <cell r="Z276" t="str">
            <v/>
          </cell>
          <cell r="AA276" t="str">
            <v/>
          </cell>
          <cell r="AB276" t="str">
            <v/>
          </cell>
          <cell r="AC276" t="str">
            <v/>
          </cell>
          <cell r="AD276" t="str">
            <v/>
          </cell>
          <cell r="AE276" t="str">
            <v/>
          </cell>
          <cell r="AF276" t="str">
            <v/>
          </cell>
          <cell r="AG276" t="str">
            <v/>
          </cell>
          <cell r="AH276" t="str">
            <v/>
          </cell>
          <cell r="AI276" t="str">
            <v/>
          </cell>
          <cell r="AJ276" t="str">
            <v/>
          </cell>
          <cell r="AK276" t="str">
            <v/>
          </cell>
        </row>
        <row r="277">
          <cell r="A277"/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  <cell r="Y277" t="str">
            <v/>
          </cell>
          <cell r="Z277" t="str">
            <v/>
          </cell>
          <cell r="AA277" t="str">
            <v/>
          </cell>
          <cell r="AB277" t="str">
            <v/>
          </cell>
          <cell r="AC277" t="str">
            <v/>
          </cell>
          <cell r="AD277" t="str">
            <v/>
          </cell>
          <cell r="AE277" t="str">
            <v/>
          </cell>
          <cell r="AF277" t="str">
            <v/>
          </cell>
          <cell r="AG277" t="str">
            <v/>
          </cell>
          <cell r="AH277" t="str">
            <v/>
          </cell>
          <cell r="AI277" t="str">
            <v/>
          </cell>
          <cell r="AJ277" t="str">
            <v/>
          </cell>
          <cell r="AK277" t="str">
            <v/>
          </cell>
        </row>
        <row r="278">
          <cell r="A278"/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  <cell r="Y278" t="str">
            <v/>
          </cell>
          <cell r="Z278" t="str">
            <v/>
          </cell>
          <cell r="AA278" t="str">
            <v/>
          </cell>
          <cell r="AB278" t="str">
            <v/>
          </cell>
          <cell r="AC278" t="str">
            <v/>
          </cell>
          <cell r="AD278" t="str">
            <v/>
          </cell>
          <cell r="AE278" t="str">
            <v/>
          </cell>
          <cell r="AF278" t="str">
            <v/>
          </cell>
          <cell r="AG278" t="str">
            <v/>
          </cell>
          <cell r="AH278" t="str">
            <v/>
          </cell>
          <cell r="AI278" t="str">
            <v/>
          </cell>
          <cell r="AJ278" t="str">
            <v/>
          </cell>
          <cell r="AK278" t="str">
            <v/>
          </cell>
        </row>
        <row r="279">
          <cell r="A279"/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  <cell r="Y279" t="str">
            <v/>
          </cell>
          <cell r="Z279" t="str">
            <v/>
          </cell>
          <cell r="AA279" t="str">
            <v/>
          </cell>
          <cell r="AB279" t="str">
            <v/>
          </cell>
          <cell r="AC279" t="str">
            <v/>
          </cell>
          <cell r="AD279" t="str">
            <v/>
          </cell>
          <cell r="AE279" t="str">
            <v/>
          </cell>
          <cell r="AF279" t="str">
            <v/>
          </cell>
          <cell r="AG279" t="str">
            <v/>
          </cell>
          <cell r="AH279" t="str">
            <v/>
          </cell>
          <cell r="AI279" t="str">
            <v/>
          </cell>
          <cell r="AJ279" t="str">
            <v/>
          </cell>
          <cell r="AK279" t="str">
            <v/>
          </cell>
        </row>
        <row r="280">
          <cell r="A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  <cell r="Y280" t="str">
            <v/>
          </cell>
          <cell r="Z280" t="str">
            <v/>
          </cell>
          <cell r="AA280" t="str">
            <v/>
          </cell>
          <cell r="AB280" t="str">
            <v/>
          </cell>
          <cell r="AC280" t="str">
            <v/>
          </cell>
          <cell r="AD280" t="str">
            <v/>
          </cell>
          <cell r="AE280" t="str">
            <v/>
          </cell>
          <cell r="AF280" t="str">
            <v/>
          </cell>
          <cell r="AG280" t="str">
            <v/>
          </cell>
          <cell r="AH280" t="str">
            <v/>
          </cell>
          <cell r="AI280" t="str">
            <v/>
          </cell>
          <cell r="AJ280" t="str">
            <v/>
          </cell>
          <cell r="AK280" t="str">
            <v/>
          </cell>
        </row>
        <row r="281">
          <cell r="A281"/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  <cell r="Y281" t="str">
            <v/>
          </cell>
          <cell r="Z281" t="str">
            <v/>
          </cell>
          <cell r="AA281" t="str">
            <v/>
          </cell>
          <cell r="AB281" t="str">
            <v/>
          </cell>
          <cell r="AC281" t="str">
            <v/>
          </cell>
          <cell r="AD281" t="str">
            <v/>
          </cell>
          <cell r="AE281" t="str">
            <v/>
          </cell>
          <cell r="AF281" t="str">
            <v/>
          </cell>
          <cell r="AG281" t="str">
            <v/>
          </cell>
          <cell r="AH281" t="str">
            <v/>
          </cell>
          <cell r="AI281" t="str">
            <v/>
          </cell>
          <cell r="AJ281" t="str">
            <v/>
          </cell>
          <cell r="AK281" t="str">
            <v/>
          </cell>
        </row>
        <row r="282">
          <cell r="A282"/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  <cell r="Y282" t="str">
            <v/>
          </cell>
          <cell r="Z282" t="str">
            <v/>
          </cell>
          <cell r="AA282" t="str">
            <v/>
          </cell>
          <cell r="AB282" t="str">
            <v/>
          </cell>
          <cell r="AC282" t="str">
            <v/>
          </cell>
          <cell r="AD282" t="str">
            <v/>
          </cell>
          <cell r="AE282" t="str">
            <v/>
          </cell>
          <cell r="AF282" t="str">
            <v/>
          </cell>
          <cell r="AG282" t="str">
            <v/>
          </cell>
          <cell r="AH282" t="str">
            <v/>
          </cell>
          <cell r="AI282" t="str">
            <v/>
          </cell>
          <cell r="AJ282" t="str">
            <v/>
          </cell>
          <cell r="AK282" t="str">
            <v/>
          </cell>
        </row>
        <row r="283">
          <cell r="A283"/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  <cell r="Y283" t="str">
            <v/>
          </cell>
          <cell r="Z283" t="str">
            <v/>
          </cell>
          <cell r="AA283" t="str">
            <v/>
          </cell>
          <cell r="AB283" t="str">
            <v/>
          </cell>
          <cell r="AC283" t="str">
            <v/>
          </cell>
          <cell r="AD283" t="str">
            <v/>
          </cell>
          <cell r="AE283" t="str">
            <v/>
          </cell>
          <cell r="AF283" t="str">
            <v/>
          </cell>
          <cell r="AG283" t="str">
            <v/>
          </cell>
          <cell r="AH283" t="str">
            <v/>
          </cell>
          <cell r="AI283" t="str">
            <v/>
          </cell>
          <cell r="AJ283" t="str">
            <v/>
          </cell>
          <cell r="AK283" t="str">
            <v/>
          </cell>
        </row>
        <row r="284">
          <cell r="A284"/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  <cell r="Y284" t="str">
            <v/>
          </cell>
          <cell r="Z284" t="str">
            <v/>
          </cell>
          <cell r="AA284" t="str">
            <v/>
          </cell>
          <cell r="AB284" t="str">
            <v/>
          </cell>
          <cell r="AC284" t="str">
            <v/>
          </cell>
          <cell r="AD284" t="str">
            <v/>
          </cell>
          <cell r="AE284" t="str">
            <v/>
          </cell>
          <cell r="AF284" t="str">
            <v/>
          </cell>
          <cell r="AG284" t="str">
            <v/>
          </cell>
          <cell r="AH284" t="str">
            <v/>
          </cell>
          <cell r="AI284" t="str">
            <v/>
          </cell>
          <cell r="AJ284" t="str">
            <v/>
          </cell>
          <cell r="AK284" t="str">
            <v/>
          </cell>
        </row>
        <row r="285">
          <cell r="A285"/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  <cell r="Y285" t="str">
            <v/>
          </cell>
          <cell r="Z285" t="str">
            <v/>
          </cell>
          <cell r="AA285" t="str">
            <v/>
          </cell>
          <cell r="AB285" t="str">
            <v/>
          </cell>
          <cell r="AC285" t="str">
            <v/>
          </cell>
          <cell r="AD285" t="str">
            <v/>
          </cell>
          <cell r="AE285" t="str">
            <v/>
          </cell>
          <cell r="AF285" t="str">
            <v/>
          </cell>
          <cell r="AG285" t="str">
            <v/>
          </cell>
          <cell r="AH285" t="str">
            <v/>
          </cell>
          <cell r="AI285" t="str">
            <v/>
          </cell>
          <cell r="AJ285" t="str">
            <v/>
          </cell>
          <cell r="AK285" t="str">
            <v/>
          </cell>
        </row>
        <row r="286">
          <cell r="A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  <cell r="Y286" t="str">
            <v/>
          </cell>
          <cell r="Z286" t="str">
            <v/>
          </cell>
          <cell r="AA286" t="str">
            <v/>
          </cell>
          <cell r="AB286" t="str">
            <v/>
          </cell>
          <cell r="AC286" t="str">
            <v/>
          </cell>
          <cell r="AD286" t="str">
            <v/>
          </cell>
          <cell r="AE286" t="str">
            <v/>
          </cell>
          <cell r="AF286" t="str">
            <v/>
          </cell>
          <cell r="AG286" t="str">
            <v/>
          </cell>
          <cell r="AH286" t="str">
            <v/>
          </cell>
          <cell r="AI286" t="str">
            <v/>
          </cell>
          <cell r="AJ286" t="str">
            <v/>
          </cell>
          <cell r="AK286" t="str">
            <v/>
          </cell>
        </row>
        <row r="287">
          <cell r="A287"/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  <cell r="Y287" t="str">
            <v/>
          </cell>
          <cell r="Z287" t="str">
            <v/>
          </cell>
          <cell r="AA287" t="str">
            <v/>
          </cell>
          <cell r="AB287" t="str">
            <v/>
          </cell>
          <cell r="AC287" t="str">
            <v/>
          </cell>
          <cell r="AD287" t="str">
            <v/>
          </cell>
          <cell r="AE287" t="str">
            <v/>
          </cell>
          <cell r="AF287" t="str">
            <v/>
          </cell>
          <cell r="AG287" t="str">
            <v/>
          </cell>
          <cell r="AH287" t="str">
            <v/>
          </cell>
          <cell r="AI287" t="str">
            <v/>
          </cell>
          <cell r="AJ287" t="str">
            <v/>
          </cell>
          <cell r="AK287" t="str">
            <v/>
          </cell>
        </row>
        <row r="288">
          <cell r="A288"/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  <cell r="Y288" t="str">
            <v/>
          </cell>
          <cell r="Z288" t="str">
            <v/>
          </cell>
          <cell r="AA288" t="str">
            <v/>
          </cell>
          <cell r="AB288" t="str">
            <v/>
          </cell>
          <cell r="AC288" t="str">
            <v/>
          </cell>
          <cell r="AD288" t="str">
            <v/>
          </cell>
          <cell r="AE288" t="str">
            <v/>
          </cell>
          <cell r="AF288" t="str">
            <v/>
          </cell>
          <cell r="AG288" t="str">
            <v/>
          </cell>
          <cell r="AH288" t="str">
            <v/>
          </cell>
          <cell r="AI288" t="str">
            <v/>
          </cell>
          <cell r="AJ288" t="str">
            <v/>
          </cell>
          <cell r="AK288" t="str">
            <v/>
          </cell>
        </row>
        <row r="289">
          <cell r="A289"/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Y289" t="str">
            <v/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  <cell r="AF289" t="str">
            <v/>
          </cell>
          <cell r="AG289" t="str">
            <v/>
          </cell>
          <cell r="AH289" t="str">
            <v/>
          </cell>
          <cell r="AI289" t="str">
            <v/>
          </cell>
          <cell r="AJ289" t="str">
            <v/>
          </cell>
          <cell r="AK289" t="str">
            <v/>
          </cell>
        </row>
        <row r="290">
          <cell r="A290"/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Y290" t="str">
            <v/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  <cell r="AF290" t="str">
            <v/>
          </cell>
          <cell r="AG290" t="str">
            <v/>
          </cell>
          <cell r="AH290" t="str">
            <v/>
          </cell>
          <cell r="AI290" t="str">
            <v/>
          </cell>
          <cell r="AJ290" t="str">
            <v/>
          </cell>
          <cell r="AK290" t="str">
            <v/>
          </cell>
        </row>
        <row r="291">
          <cell r="A291"/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str">
            <v/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  <cell r="AF291" t="str">
            <v/>
          </cell>
          <cell r="AG291" t="str">
            <v/>
          </cell>
          <cell r="AH291" t="str">
            <v/>
          </cell>
          <cell r="AI291" t="str">
            <v/>
          </cell>
          <cell r="AJ291" t="str">
            <v/>
          </cell>
          <cell r="AK291" t="str">
            <v/>
          </cell>
        </row>
        <row r="292">
          <cell r="A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Y292" t="str">
            <v/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  <cell r="AF292" t="str">
            <v/>
          </cell>
          <cell r="AG292" t="str">
            <v/>
          </cell>
          <cell r="AH292" t="str">
            <v/>
          </cell>
          <cell r="AI292" t="str">
            <v/>
          </cell>
          <cell r="AJ292" t="str">
            <v/>
          </cell>
          <cell r="AK292" t="str">
            <v/>
          </cell>
        </row>
        <row r="293">
          <cell r="A293"/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Y293" t="str">
            <v/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  <cell r="AF293" t="str">
            <v/>
          </cell>
          <cell r="AG293" t="str">
            <v/>
          </cell>
          <cell r="AH293" t="str">
            <v/>
          </cell>
          <cell r="AI293" t="str">
            <v/>
          </cell>
          <cell r="AJ293" t="str">
            <v/>
          </cell>
          <cell r="AK293" t="str">
            <v/>
          </cell>
        </row>
        <row r="294">
          <cell r="A294"/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Y294" t="str">
            <v/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  <cell r="AF294" t="str">
            <v/>
          </cell>
          <cell r="AG294" t="str">
            <v/>
          </cell>
          <cell r="AH294" t="str">
            <v/>
          </cell>
          <cell r="AI294" t="str">
            <v/>
          </cell>
          <cell r="AJ294" t="str">
            <v/>
          </cell>
          <cell r="AK294" t="str">
            <v/>
          </cell>
        </row>
        <row r="295">
          <cell r="A295"/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Y295" t="str">
            <v/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  <cell r="AF295" t="str">
            <v/>
          </cell>
          <cell r="AG295" t="str">
            <v/>
          </cell>
          <cell r="AH295" t="str">
            <v/>
          </cell>
          <cell r="AI295" t="str">
            <v/>
          </cell>
          <cell r="AJ295" t="str">
            <v/>
          </cell>
          <cell r="AK295" t="str">
            <v/>
          </cell>
        </row>
        <row r="296">
          <cell r="A296"/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Y296" t="str">
            <v/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  <cell r="AF296" t="str">
            <v/>
          </cell>
          <cell r="AG296" t="str">
            <v/>
          </cell>
          <cell r="AH296" t="str">
            <v/>
          </cell>
          <cell r="AI296" t="str">
            <v/>
          </cell>
          <cell r="AJ296" t="str">
            <v/>
          </cell>
          <cell r="AK296" t="str">
            <v/>
          </cell>
        </row>
        <row r="297">
          <cell r="A297"/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Y297" t="str">
            <v/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  <cell r="AF297" t="str">
            <v/>
          </cell>
          <cell r="AG297" t="str">
            <v/>
          </cell>
          <cell r="AH297" t="str">
            <v/>
          </cell>
          <cell r="AI297" t="str">
            <v/>
          </cell>
          <cell r="AJ297" t="str">
            <v/>
          </cell>
          <cell r="AK297" t="str">
            <v/>
          </cell>
        </row>
        <row r="298">
          <cell r="A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Y298" t="str">
            <v/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  <cell r="AF298" t="str">
            <v/>
          </cell>
          <cell r="AG298" t="str">
            <v/>
          </cell>
          <cell r="AH298" t="str">
            <v/>
          </cell>
          <cell r="AI298" t="str">
            <v/>
          </cell>
          <cell r="AJ298" t="str">
            <v/>
          </cell>
          <cell r="AK298" t="str">
            <v/>
          </cell>
        </row>
        <row r="299">
          <cell r="A299"/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Y299" t="str">
            <v/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  <cell r="AF299" t="str">
            <v/>
          </cell>
          <cell r="AG299" t="str">
            <v/>
          </cell>
          <cell r="AH299" t="str">
            <v/>
          </cell>
          <cell r="AI299" t="str">
            <v/>
          </cell>
          <cell r="AJ299" t="str">
            <v/>
          </cell>
          <cell r="AK299" t="str">
            <v/>
          </cell>
        </row>
        <row r="300">
          <cell r="A300"/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Y300" t="str">
            <v/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  <cell r="AF300" t="str">
            <v/>
          </cell>
          <cell r="AG300" t="str">
            <v/>
          </cell>
          <cell r="AH300" t="str">
            <v/>
          </cell>
          <cell r="AI300" t="str">
            <v/>
          </cell>
          <cell r="AJ300" t="str">
            <v/>
          </cell>
          <cell r="AK300" t="str">
            <v/>
          </cell>
        </row>
        <row r="301">
          <cell r="A301"/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Y301" t="str">
            <v/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  <cell r="AF301" t="str">
            <v/>
          </cell>
          <cell r="AG301" t="str">
            <v/>
          </cell>
          <cell r="AH301" t="str">
            <v/>
          </cell>
          <cell r="AI301" t="str">
            <v/>
          </cell>
          <cell r="AJ301" t="str">
            <v/>
          </cell>
          <cell r="AK301" t="str">
            <v/>
          </cell>
        </row>
        <row r="302">
          <cell r="A302"/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Y302" t="str">
            <v/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  <cell r="AF302" t="str">
            <v/>
          </cell>
          <cell r="AG302" t="str">
            <v/>
          </cell>
          <cell r="AH302" t="str">
            <v/>
          </cell>
          <cell r="AI302" t="str">
            <v/>
          </cell>
          <cell r="AJ302" t="str">
            <v/>
          </cell>
          <cell r="AK302" t="str">
            <v/>
          </cell>
        </row>
        <row r="303">
          <cell r="A303"/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Y303" t="str">
            <v/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  <cell r="AF303" t="str">
            <v/>
          </cell>
          <cell r="AG303" t="str">
            <v/>
          </cell>
          <cell r="AH303" t="str">
            <v/>
          </cell>
          <cell r="AI303" t="str">
            <v/>
          </cell>
          <cell r="AJ303" t="str">
            <v/>
          </cell>
          <cell r="AK303" t="str">
            <v/>
          </cell>
        </row>
        <row r="304">
          <cell r="A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Y304" t="str">
            <v/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  <cell r="AF304" t="str">
            <v/>
          </cell>
          <cell r="AG304" t="str">
            <v/>
          </cell>
          <cell r="AH304" t="str">
            <v/>
          </cell>
          <cell r="AI304" t="str">
            <v/>
          </cell>
          <cell r="AJ304" t="str">
            <v/>
          </cell>
          <cell r="AK304" t="str">
            <v/>
          </cell>
        </row>
        <row r="305">
          <cell r="A305"/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 t="str">
            <v/>
          </cell>
          <cell r="Y305" t="str">
            <v/>
          </cell>
          <cell r="Z305" t="str">
            <v/>
          </cell>
          <cell r="AA305" t="str">
            <v/>
          </cell>
          <cell r="AB305" t="str">
            <v/>
          </cell>
          <cell r="AC305" t="str">
            <v/>
          </cell>
          <cell r="AD305" t="str">
            <v/>
          </cell>
          <cell r="AE305" t="str">
            <v/>
          </cell>
          <cell r="AF305" t="str">
            <v/>
          </cell>
          <cell r="AG305" t="str">
            <v/>
          </cell>
          <cell r="AH305" t="str">
            <v/>
          </cell>
          <cell r="AI305" t="str">
            <v/>
          </cell>
          <cell r="AJ305" t="str">
            <v/>
          </cell>
          <cell r="AK305" t="str">
            <v/>
          </cell>
        </row>
        <row r="306">
          <cell r="A306"/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 t="str">
            <v/>
          </cell>
          <cell r="Y306" t="str">
            <v/>
          </cell>
          <cell r="Z306" t="str">
            <v/>
          </cell>
          <cell r="AA306" t="str">
            <v/>
          </cell>
          <cell r="AB306" t="str">
            <v/>
          </cell>
          <cell r="AC306" t="str">
            <v/>
          </cell>
          <cell r="AD306" t="str">
            <v/>
          </cell>
          <cell r="AE306" t="str">
            <v/>
          </cell>
          <cell r="AF306" t="str">
            <v/>
          </cell>
          <cell r="AG306" t="str">
            <v/>
          </cell>
          <cell r="AH306" t="str">
            <v/>
          </cell>
          <cell r="AI306" t="str">
            <v/>
          </cell>
          <cell r="AJ306" t="str">
            <v/>
          </cell>
          <cell r="AK306" t="str">
            <v/>
          </cell>
        </row>
        <row r="307">
          <cell r="A307"/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T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str">
            <v/>
          </cell>
          <cell r="Z307" t="str">
            <v/>
          </cell>
          <cell r="AA307" t="str">
            <v/>
          </cell>
          <cell r="AB307" t="str">
            <v/>
          </cell>
          <cell r="AC307" t="str">
            <v/>
          </cell>
          <cell r="AD307" t="str">
            <v/>
          </cell>
          <cell r="AE307" t="str">
            <v/>
          </cell>
          <cell r="AF307" t="str">
            <v/>
          </cell>
          <cell r="AG307" t="str">
            <v/>
          </cell>
          <cell r="AH307" t="str">
            <v/>
          </cell>
          <cell r="AI307" t="str">
            <v/>
          </cell>
          <cell r="AJ307" t="str">
            <v/>
          </cell>
          <cell r="AK307" t="str">
            <v/>
          </cell>
        </row>
        <row r="308">
          <cell r="A308"/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T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 t="str">
            <v/>
          </cell>
          <cell r="Y308" t="str">
            <v/>
          </cell>
          <cell r="Z308" t="str">
            <v/>
          </cell>
          <cell r="AA308" t="str">
            <v/>
          </cell>
          <cell r="AB308" t="str">
            <v/>
          </cell>
          <cell r="AC308" t="str">
            <v/>
          </cell>
          <cell r="AD308" t="str">
            <v/>
          </cell>
          <cell r="AE308" t="str">
            <v/>
          </cell>
          <cell r="AF308" t="str">
            <v/>
          </cell>
          <cell r="AG308" t="str">
            <v/>
          </cell>
          <cell r="AH308" t="str">
            <v/>
          </cell>
          <cell r="AI308" t="str">
            <v/>
          </cell>
          <cell r="AJ308" t="str">
            <v/>
          </cell>
          <cell r="AK308" t="str">
            <v/>
          </cell>
        </row>
        <row r="309">
          <cell r="A309"/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T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 t="str">
            <v/>
          </cell>
          <cell r="Y309" t="str">
            <v/>
          </cell>
          <cell r="Z309" t="str">
            <v/>
          </cell>
          <cell r="AA309" t="str">
            <v/>
          </cell>
          <cell r="AB309" t="str">
            <v/>
          </cell>
          <cell r="AC309" t="str">
            <v/>
          </cell>
          <cell r="AD309" t="str">
            <v/>
          </cell>
          <cell r="AE309" t="str">
            <v/>
          </cell>
          <cell r="AF309" t="str">
            <v/>
          </cell>
          <cell r="AG309" t="str">
            <v/>
          </cell>
          <cell r="AH309" t="str">
            <v/>
          </cell>
          <cell r="AI309" t="str">
            <v/>
          </cell>
          <cell r="AJ309" t="str">
            <v/>
          </cell>
          <cell r="AK309" t="str">
            <v/>
          </cell>
        </row>
        <row r="310">
          <cell r="A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T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 t="str">
            <v/>
          </cell>
          <cell r="Y310" t="str">
            <v/>
          </cell>
          <cell r="Z310" t="str">
            <v/>
          </cell>
          <cell r="AA310" t="str">
            <v/>
          </cell>
          <cell r="AB310" t="str">
            <v/>
          </cell>
          <cell r="AC310" t="str">
            <v/>
          </cell>
          <cell r="AD310" t="str">
            <v/>
          </cell>
          <cell r="AE310" t="str">
            <v/>
          </cell>
          <cell r="AF310" t="str">
            <v/>
          </cell>
          <cell r="AG310" t="str">
            <v/>
          </cell>
          <cell r="AH310" t="str">
            <v/>
          </cell>
          <cell r="AI310" t="str">
            <v/>
          </cell>
          <cell r="AJ310" t="str">
            <v/>
          </cell>
          <cell r="AK310" t="str">
            <v/>
          </cell>
        </row>
        <row r="311">
          <cell r="A311"/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T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 t="str">
            <v/>
          </cell>
          <cell r="Y311" t="str">
            <v/>
          </cell>
          <cell r="Z311" t="str">
            <v/>
          </cell>
          <cell r="AA311" t="str">
            <v/>
          </cell>
          <cell r="AB311" t="str">
            <v/>
          </cell>
          <cell r="AC311" t="str">
            <v/>
          </cell>
          <cell r="AD311" t="str">
            <v/>
          </cell>
          <cell r="AE311" t="str">
            <v/>
          </cell>
          <cell r="AF311" t="str">
            <v/>
          </cell>
          <cell r="AG311" t="str">
            <v/>
          </cell>
          <cell r="AH311" t="str">
            <v/>
          </cell>
          <cell r="AI311" t="str">
            <v/>
          </cell>
          <cell r="AJ311" t="str">
            <v/>
          </cell>
          <cell r="AK311" t="str">
            <v/>
          </cell>
        </row>
        <row r="312">
          <cell r="A312"/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 t="str">
            <v/>
          </cell>
          <cell r="Y312" t="str">
            <v/>
          </cell>
          <cell r="Z312" t="str">
            <v/>
          </cell>
          <cell r="AA312" t="str">
            <v/>
          </cell>
          <cell r="AB312" t="str">
            <v/>
          </cell>
          <cell r="AC312" t="str">
            <v/>
          </cell>
          <cell r="AD312" t="str">
            <v/>
          </cell>
          <cell r="AE312" t="str">
            <v/>
          </cell>
          <cell r="AF312" t="str">
            <v/>
          </cell>
          <cell r="AG312" t="str">
            <v/>
          </cell>
          <cell r="AH312" t="str">
            <v/>
          </cell>
          <cell r="AI312" t="str">
            <v/>
          </cell>
          <cell r="AJ312" t="str">
            <v/>
          </cell>
          <cell r="AK312" t="str">
            <v/>
          </cell>
        </row>
        <row r="313">
          <cell r="A313"/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T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 t="str">
            <v/>
          </cell>
          <cell r="Y313" t="str">
            <v/>
          </cell>
          <cell r="Z313" t="str">
            <v/>
          </cell>
          <cell r="AA313" t="str">
            <v/>
          </cell>
          <cell r="AB313" t="str">
            <v/>
          </cell>
          <cell r="AC313" t="str">
            <v/>
          </cell>
          <cell r="AD313" t="str">
            <v/>
          </cell>
          <cell r="AE313" t="str">
            <v/>
          </cell>
          <cell r="AF313" t="str">
            <v/>
          </cell>
          <cell r="AG313" t="str">
            <v/>
          </cell>
          <cell r="AH313" t="str">
            <v/>
          </cell>
          <cell r="AI313" t="str">
            <v/>
          </cell>
          <cell r="AJ313" t="str">
            <v/>
          </cell>
          <cell r="AK313" t="str">
            <v/>
          </cell>
        </row>
        <row r="314">
          <cell r="A314"/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T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 t="str">
            <v/>
          </cell>
          <cell r="Y314" t="str">
            <v/>
          </cell>
          <cell r="Z314" t="str">
            <v/>
          </cell>
          <cell r="AA314" t="str">
            <v/>
          </cell>
          <cell r="AB314" t="str">
            <v/>
          </cell>
          <cell r="AC314" t="str">
            <v/>
          </cell>
          <cell r="AD314" t="str">
            <v/>
          </cell>
          <cell r="AE314" t="str">
            <v/>
          </cell>
          <cell r="AF314" t="str">
            <v/>
          </cell>
          <cell r="AG314" t="str">
            <v/>
          </cell>
          <cell r="AH314" t="str">
            <v/>
          </cell>
          <cell r="AI314" t="str">
            <v/>
          </cell>
          <cell r="AJ314" t="str">
            <v/>
          </cell>
          <cell r="AK314" t="str">
            <v/>
          </cell>
        </row>
        <row r="315">
          <cell r="A315"/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 t="str">
            <v/>
          </cell>
          <cell r="Y315" t="str">
            <v/>
          </cell>
          <cell r="Z315" t="str">
            <v/>
          </cell>
          <cell r="AA315" t="str">
            <v/>
          </cell>
          <cell r="AB315" t="str">
            <v/>
          </cell>
          <cell r="AC315" t="str">
            <v/>
          </cell>
          <cell r="AD315" t="str">
            <v/>
          </cell>
          <cell r="AE315" t="str">
            <v/>
          </cell>
          <cell r="AF315" t="str">
            <v/>
          </cell>
          <cell r="AG315" t="str">
            <v/>
          </cell>
          <cell r="AH315" t="str">
            <v/>
          </cell>
          <cell r="AI315" t="str">
            <v/>
          </cell>
          <cell r="AJ315" t="str">
            <v/>
          </cell>
          <cell r="AK315" t="str">
            <v/>
          </cell>
        </row>
        <row r="316">
          <cell r="S316"/>
          <cell r="T316"/>
          <cell r="U316"/>
          <cell r="V316"/>
          <cell r="W316"/>
          <cell r="X316"/>
          <cell r="Y316"/>
          <cell r="Z316"/>
          <cell r="AA316"/>
        </row>
        <row r="317">
          <cell r="A317" t="str">
            <v>工番</v>
          </cell>
          <cell r="G317">
            <v>46163</v>
          </cell>
          <cell r="H317">
            <v>46164</v>
          </cell>
          <cell r="I317">
            <v>46165</v>
          </cell>
          <cell r="J317">
            <v>46166</v>
          </cell>
          <cell r="K317">
            <v>46167</v>
          </cell>
          <cell r="L317">
            <v>46168</v>
          </cell>
          <cell r="M317">
            <v>46169</v>
          </cell>
          <cell r="N317">
            <v>46170</v>
          </cell>
          <cell r="O317">
            <v>46171</v>
          </cell>
          <cell r="P317">
            <v>46172</v>
          </cell>
          <cell r="Q317">
            <v>46173</v>
          </cell>
          <cell r="R317">
            <v>46174</v>
          </cell>
          <cell r="S317">
            <v>46175</v>
          </cell>
          <cell r="T317">
            <v>46176</v>
          </cell>
          <cell r="U317">
            <v>46177</v>
          </cell>
          <cell r="V317">
            <v>46178</v>
          </cell>
          <cell r="W317">
            <v>46179</v>
          </cell>
          <cell r="X317">
            <v>46180</v>
          </cell>
          <cell r="Y317">
            <v>46181</v>
          </cell>
          <cell r="Z317">
            <v>46182</v>
          </cell>
          <cell r="AA317">
            <v>46183</v>
          </cell>
          <cell r="AB317">
            <v>46184</v>
          </cell>
          <cell r="AC317">
            <v>46185</v>
          </cell>
          <cell r="AD317">
            <v>46186</v>
          </cell>
          <cell r="AE317">
            <v>46187</v>
          </cell>
          <cell r="AF317">
            <v>46188</v>
          </cell>
          <cell r="AG317">
            <v>46189</v>
          </cell>
          <cell r="AH317">
            <v>46190</v>
          </cell>
          <cell r="AI317">
            <v>46191</v>
          </cell>
          <cell r="AJ317">
            <v>46192</v>
          </cell>
          <cell r="AK317">
            <v>46193</v>
          </cell>
        </row>
        <row r="318">
          <cell r="A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</row>
        <row r="319">
          <cell r="A319" t="str">
            <v/>
          </cell>
          <cell r="G319" t="str">
            <v/>
          </cell>
          <cell r="H319">
            <v>1</v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>
            <v>2</v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T319">
            <v>1</v>
          </cell>
          <cell r="U319">
            <v>1</v>
          </cell>
          <cell r="V319">
            <v>4</v>
          </cell>
          <cell r="W319" t="str">
            <v/>
          </cell>
          <cell r="X319" t="str">
            <v/>
          </cell>
          <cell r="Y319" t="str">
            <v/>
          </cell>
          <cell r="Z319" t="str">
            <v/>
          </cell>
          <cell r="AA319" t="str">
            <v/>
          </cell>
          <cell r="AB319" t="str">
            <v/>
          </cell>
          <cell r="AC319">
            <v>1</v>
          </cell>
          <cell r="AD319" t="str">
            <v/>
          </cell>
          <cell r="AE319" t="str">
            <v/>
          </cell>
          <cell r="AF319" t="str">
            <v/>
          </cell>
          <cell r="AG319" t="str">
            <v/>
          </cell>
          <cell r="AH319" t="str">
            <v/>
          </cell>
          <cell r="AI319">
            <v>1</v>
          </cell>
          <cell r="AJ319">
            <v>1</v>
          </cell>
          <cell r="AK319" t="str">
            <v/>
          </cell>
        </row>
        <row r="320">
          <cell r="A320"/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 t="str">
            <v/>
          </cell>
          <cell r="Y320" t="str">
            <v/>
          </cell>
          <cell r="Z320" t="str">
            <v/>
          </cell>
          <cell r="AA320" t="str">
            <v/>
          </cell>
          <cell r="AB320" t="str">
            <v/>
          </cell>
          <cell r="AC320" t="str">
            <v/>
          </cell>
          <cell r="AD320" t="str">
            <v/>
          </cell>
          <cell r="AE320" t="str">
            <v/>
          </cell>
          <cell r="AF320" t="str">
            <v/>
          </cell>
          <cell r="AG320" t="str">
            <v/>
          </cell>
          <cell r="AH320" t="str">
            <v/>
          </cell>
          <cell r="AI320" t="str">
            <v/>
          </cell>
          <cell r="AJ320" t="str">
            <v/>
          </cell>
          <cell r="AK320" t="str">
            <v/>
          </cell>
        </row>
        <row r="321">
          <cell r="A321"/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 t="str">
            <v/>
          </cell>
          <cell r="Y321" t="str">
            <v/>
          </cell>
          <cell r="Z321" t="str">
            <v/>
          </cell>
          <cell r="AA321" t="str">
            <v/>
          </cell>
          <cell r="AB321" t="str">
            <v/>
          </cell>
          <cell r="AC321" t="str">
            <v/>
          </cell>
          <cell r="AD321" t="str">
            <v/>
          </cell>
          <cell r="AE321" t="str">
            <v/>
          </cell>
          <cell r="AF321" t="str">
            <v/>
          </cell>
          <cell r="AG321" t="str">
            <v/>
          </cell>
          <cell r="AH321" t="str">
            <v/>
          </cell>
          <cell r="AI321" t="str">
            <v/>
          </cell>
          <cell r="AJ321" t="str">
            <v/>
          </cell>
          <cell r="AK321" t="str">
            <v/>
          </cell>
        </row>
        <row r="322">
          <cell r="A322"/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U322" t="str">
            <v/>
          </cell>
          <cell r="V322" t="str">
            <v/>
          </cell>
          <cell r="W322" t="str">
            <v/>
          </cell>
          <cell r="X322" t="str">
            <v/>
          </cell>
          <cell r="Y322" t="str">
            <v/>
          </cell>
          <cell r="Z322" t="str">
            <v/>
          </cell>
          <cell r="AA322" t="str">
            <v/>
          </cell>
          <cell r="AB322" t="str">
            <v/>
          </cell>
          <cell r="AC322" t="str">
            <v/>
          </cell>
          <cell r="AD322" t="str">
            <v/>
          </cell>
          <cell r="AE322" t="str">
            <v/>
          </cell>
          <cell r="AF322" t="str">
            <v/>
          </cell>
          <cell r="AG322" t="str">
            <v/>
          </cell>
          <cell r="AH322" t="str">
            <v/>
          </cell>
          <cell r="AI322" t="str">
            <v/>
          </cell>
          <cell r="AJ322" t="str">
            <v/>
          </cell>
          <cell r="AK322" t="str">
            <v/>
          </cell>
        </row>
        <row r="323">
          <cell r="A323"/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 t="str">
            <v/>
          </cell>
          <cell r="Y323" t="str">
            <v/>
          </cell>
          <cell r="Z323" t="str">
            <v/>
          </cell>
          <cell r="AA323" t="str">
            <v/>
          </cell>
          <cell r="AB323" t="str">
            <v/>
          </cell>
          <cell r="AC323" t="str">
            <v/>
          </cell>
          <cell r="AD323" t="str">
            <v/>
          </cell>
          <cell r="AE323" t="str">
            <v/>
          </cell>
          <cell r="AF323" t="str">
            <v/>
          </cell>
          <cell r="AG323" t="str">
            <v/>
          </cell>
          <cell r="AH323" t="str">
            <v/>
          </cell>
          <cell r="AI323" t="str">
            <v/>
          </cell>
          <cell r="AJ323" t="str">
            <v/>
          </cell>
          <cell r="AK323" t="str">
            <v/>
          </cell>
        </row>
        <row r="324">
          <cell r="A324"/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 t="str">
            <v/>
          </cell>
          <cell r="Y324" t="str">
            <v/>
          </cell>
          <cell r="Z324" t="str">
            <v/>
          </cell>
          <cell r="AA324" t="str">
            <v/>
          </cell>
          <cell r="AB324" t="str">
            <v/>
          </cell>
          <cell r="AC324" t="str">
            <v/>
          </cell>
          <cell r="AD324" t="str">
            <v/>
          </cell>
          <cell r="AE324" t="str">
            <v/>
          </cell>
          <cell r="AF324" t="str">
            <v/>
          </cell>
          <cell r="AG324" t="str">
            <v/>
          </cell>
          <cell r="AH324" t="str">
            <v/>
          </cell>
          <cell r="AI324" t="str">
            <v/>
          </cell>
          <cell r="AJ324" t="str">
            <v/>
          </cell>
          <cell r="AK324" t="str">
            <v/>
          </cell>
        </row>
        <row r="325">
          <cell r="A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>
            <v>5</v>
          </cell>
          <cell r="L325">
            <v>10</v>
          </cell>
          <cell r="M325">
            <v>9</v>
          </cell>
          <cell r="N325">
            <v>7</v>
          </cell>
          <cell r="O325">
            <v>6</v>
          </cell>
          <cell r="P325" t="str">
            <v/>
          </cell>
          <cell r="Q325" t="str">
            <v/>
          </cell>
          <cell r="R325">
            <v>5</v>
          </cell>
          <cell r="S325">
            <v>11</v>
          </cell>
          <cell r="T325">
            <v>9</v>
          </cell>
          <cell r="U325" t="str">
            <v/>
          </cell>
          <cell r="V325">
            <v>3</v>
          </cell>
          <cell r="W325" t="str">
            <v/>
          </cell>
          <cell r="X325" t="str">
            <v/>
          </cell>
          <cell r="Y325">
            <v>5</v>
          </cell>
          <cell r="Z325">
            <v>8</v>
          </cell>
          <cell r="AA325">
            <v>5</v>
          </cell>
          <cell r="AB325">
            <v>3</v>
          </cell>
          <cell r="AC325">
            <v>3</v>
          </cell>
          <cell r="AD325" t="str">
            <v/>
          </cell>
          <cell r="AE325" t="str">
            <v/>
          </cell>
          <cell r="AF325">
            <v>1</v>
          </cell>
          <cell r="AG325">
            <v>10</v>
          </cell>
          <cell r="AH325">
            <v>6</v>
          </cell>
          <cell r="AI325">
            <v>4</v>
          </cell>
          <cell r="AJ325" t="str">
            <v/>
          </cell>
          <cell r="AK325" t="str">
            <v/>
          </cell>
        </row>
        <row r="326">
          <cell r="A326"/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T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 t="str">
            <v/>
          </cell>
          <cell r="Y326" t="str">
            <v/>
          </cell>
          <cell r="Z326" t="str">
            <v/>
          </cell>
          <cell r="AA326" t="str">
            <v/>
          </cell>
          <cell r="AB326" t="str">
            <v/>
          </cell>
          <cell r="AC326" t="str">
            <v/>
          </cell>
          <cell r="AD326" t="str">
            <v/>
          </cell>
          <cell r="AE326" t="str">
            <v/>
          </cell>
          <cell r="AF326" t="str">
            <v/>
          </cell>
          <cell r="AG326" t="str">
            <v/>
          </cell>
          <cell r="AH326" t="str">
            <v/>
          </cell>
          <cell r="AI326" t="str">
            <v/>
          </cell>
          <cell r="AJ326" t="str">
            <v/>
          </cell>
          <cell r="AK326" t="str">
            <v/>
          </cell>
        </row>
        <row r="327">
          <cell r="A327"/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T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 t="str">
            <v/>
          </cell>
          <cell r="Y327" t="str">
            <v/>
          </cell>
          <cell r="Z327" t="str">
            <v/>
          </cell>
          <cell r="AA327" t="str">
            <v/>
          </cell>
          <cell r="AB327" t="str">
            <v/>
          </cell>
          <cell r="AC327" t="str">
            <v/>
          </cell>
          <cell r="AD327" t="str">
            <v/>
          </cell>
          <cell r="AE327" t="str">
            <v/>
          </cell>
          <cell r="AF327" t="str">
            <v/>
          </cell>
          <cell r="AG327" t="str">
            <v/>
          </cell>
          <cell r="AH327" t="str">
            <v/>
          </cell>
          <cell r="AI327" t="str">
            <v/>
          </cell>
          <cell r="AJ327" t="str">
            <v/>
          </cell>
          <cell r="AK327" t="str">
            <v/>
          </cell>
        </row>
        <row r="328">
          <cell r="A328"/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T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 t="str">
            <v/>
          </cell>
          <cell r="Y328" t="str">
            <v/>
          </cell>
          <cell r="Z328" t="str">
            <v/>
          </cell>
          <cell r="AA328" t="str">
            <v/>
          </cell>
          <cell r="AB328" t="str">
            <v/>
          </cell>
          <cell r="AC328" t="str">
            <v/>
          </cell>
          <cell r="AD328" t="str">
            <v/>
          </cell>
          <cell r="AE328" t="str">
            <v/>
          </cell>
          <cell r="AF328" t="str">
            <v/>
          </cell>
          <cell r="AG328" t="str">
            <v/>
          </cell>
          <cell r="AH328" t="str">
            <v/>
          </cell>
          <cell r="AI328" t="str">
            <v/>
          </cell>
          <cell r="AJ328" t="str">
            <v/>
          </cell>
          <cell r="AK328" t="str">
            <v/>
          </cell>
        </row>
        <row r="329">
          <cell r="A329"/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T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 t="str">
            <v/>
          </cell>
          <cell r="Y329" t="str">
            <v/>
          </cell>
          <cell r="Z329" t="str">
            <v/>
          </cell>
          <cell r="AA329" t="str">
            <v/>
          </cell>
          <cell r="AB329" t="str">
            <v/>
          </cell>
          <cell r="AC329" t="str">
            <v/>
          </cell>
          <cell r="AD329" t="str">
            <v/>
          </cell>
          <cell r="AE329" t="str">
            <v/>
          </cell>
          <cell r="AF329" t="str">
            <v/>
          </cell>
          <cell r="AG329" t="str">
            <v/>
          </cell>
          <cell r="AH329" t="str">
            <v/>
          </cell>
          <cell r="AI329" t="str">
            <v/>
          </cell>
          <cell r="AJ329" t="str">
            <v/>
          </cell>
          <cell r="AK329" t="str">
            <v/>
          </cell>
        </row>
        <row r="330">
          <cell r="A330"/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T330" t="str">
            <v/>
          </cell>
          <cell r="U330" t="str">
            <v/>
          </cell>
          <cell r="V330" t="str">
            <v/>
          </cell>
          <cell r="W330" t="str">
            <v/>
          </cell>
          <cell r="X330" t="str">
            <v/>
          </cell>
          <cell r="Y330" t="str">
            <v/>
          </cell>
          <cell r="Z330" t="str">
            <v/>
          </cell>
          <cell r="AA330" t="str">
            <v/>
          </cell>
          <cell r="AB330" t="str">
            <v/>
          </cell>
          <cell r="AC330" t="str">
            <v/>
          </cell>
          <cell r="AD330" t="str">
            <v/>
          </cell>
          <cell r="AE330" t="str">
            <v/>
          </cell>
          <cell r="AF330" t="str">
            <v/>
          </cell>
          <cell r="AG330" t="str">
            <v/>
          </cell>
          <cell r="AH330" t="str">
            <v/>
          </cell>
          <cell r="AI330" t="str">
            <v/>
          </cell>
          <cell r="AJ330" t="str">
            <v/>
          </cell>
          <cell r="AK330" t="str">
            <v/>
          </cell>
        </row>
        <row r="331">
          <cell r="A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 t="str">
            <v/>
          </cell>
          <cell r="Y331" t="str">
            <v/>
          </cell>
          <cell r="Z331" t="str">
            <v/>
          </cell>
          <cell r="AA331" t="str">
            <v/>
          </cell>
          <cell r="AB331" t="str">
            <v/>
          </cell>
          <cell r="AC331" t="str">
            <v/>
          </cell>
          <cell r="AD331" t="str">
            <v/>
          </cell>
          <cell r="AE331" t="str">
            <v/>
          </cell>
          <cell r="AF331" t="str">
            <v/>
          </cell>
          <cell r="AG331" t="str">
            <v/>
          </cell>
          <cell r="AH331" t="str">
            <v/>
          </cell>
          <cell r="AI331" t="str">
            <v/>
          </cell>
          <cell r="AJ331" t="str">
            <v/>
          </cell>
          <cell r="AK331" t="str">
            <v/>
          </cell>
        </row>
        <row r="332">
          <cell r="A332"/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  <cell r="T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 t="str">
            <v/>
          </cell>
          <cell r="Y332" t="str">
            <v/>
          </cell>
          <cell r="Z332" t="str">
            <v/>
          </cell>
          <cell r="AA332" t="str">
            <v/>
          </cell>
          <cell r="AB332" t="str">
            <v/>
          </cell>
          <cell r="AC332" t="str">
            <v/>
          </cell>
          <cell r="AD332" t="str">
            <v/>
          </cell>
          <cell r="AE332" t="str">
            <v/>
          </cell>
          <cell r="AF332" t="str">
            <v/>
          </cell>
          <cell r="AG332" t="str">
            <v/>
          </cell>
          <cell r="AH332" t="str">
            <v/>
          </cell>
          <cell r="AI332" t="str">
            <v/>
          </cell>
          <cell r="AJ332" t="str">
            <v/>
          </cell>
          <cell r="AK332" t="str">
            <v/>
          </cell>
        </row>
        <row r="333">
          <cell r="A333"/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  <cell r="T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 t="str">
            <v/>
          </cell>
          <cell r="Y333" t="str">
            <v/>
          </cell>
          <cell r="Z333" t="str">
            <v/>
          </cell>
          <cell r="AA333" t="str">
            <v/>
          </cell>
          <cell r="AB333" t="str">
            <v/>
          </cell>
          <cell r="AC333" t="str">
            <v/>
          </cell>
          <cell r="AD333" t="str">
            <v/>
          </cell>
          <cell r="AE333" t="str">
            <v/>
          </cell>
          <cell r="AF333" t="str">
            <v/>
          </cell>
          <cell r="AG333" t="str">
            <v/>
          </cell>
          <cell r="AH333" t="str">
            <v/>
          </cell>
          <cell r="AI333" t="str">
            <v/>
          </cell>
          <cell r="AJ333" t="str">
            <v/>
          </cell>
          <cell r="AK333" t="str">
            <v/>
          </cell>
        </row>
        <row r="334">
          <cell r="A334"/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T334" t="str">
            <v/>
          </cell>
          <cell r="U334" t="str">
            <v/>
          </cell>
          <cell r="V334" t="str">
            <v/>
          </cell>
          <cell r="W334" t="str">
            <v/>
          </cell>
          <cell r="X334" t="str">
            <v/>
          </cell>
          <cell r="Y334" t="str">
            <v/>
          </cell>
          <cell r="Z334" t="str">
            <v/>
          </cell>
          <cell r="AA334" t="str">
            <v/>
          </cell>
          <cell r="AB334" t="str">
            <v/>
          </cell>
          <cell r="AC334" t="str">
            <v/>
          </cell>
          <cell r="AD334" t="str">
            <v/>
          </cell>
          <cell r="AE334" t="str">
            <v/>
          </cell>
          <cell r="AF334" t="str">
            <v/>
          </cell>
          <cell r="AG334" t="str">
            <v/>
          </cell>
          <cell r="AH334" t="str">
            <v/>
          </cell>
          <cell r="AI334" t="str">
            <v/>
          </cell>
          <cell r="AJ334" t="str">
            <v/>
          </cell>
          <cell r="AK334" t="str">
            <v/>
          </cell>
        </row>
        <row r="335">
          <cell r="A335"/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T335" t="str">
            <v/>
          </cell>
          <cell r="U335" t="str">
            <v/>
          </cell>
          <cell r="V335" t="str">
            <v/>
          </cell>
          <cell r="W335" t="str">
            <v/>
          </cell>
          <cell r="X335" t="str">
            <v/>
          </cell>
          <cell r="Y335" t="str">
            <v/>
          </cell>
          <cell r="Z335" t="str">
            <v/>
          </cell>
          <cell r="AA335" t="str">
            <v/>
          </cell>
          <cell r="AB335" t="str">
            <v/>
          </cell>
          <cell r="AC335" t="str">
            <v/>
          </cell>
          <cell r="AD335" t="str">
            <v/>
          </cell>
          <cell r="AE335" t="str">
            <v/>
          </cell>
          <cell r="AF335" t="str">
            <v/>
          </cell>
          <cell r="AG335" t="str">
            <v/>
          </cell>
          <cell r="AH335" t="str">
            <v/>
          </cell>
          <cell r="AI335" t="str">
            <v/>
          </cell>
          <cell r="AJ335" t="str">
            <v/>
          </cell>
          <cell r="AK335" t="str">
            <v/>
          </cell>
        </row>
        <row r="336">
          <cell r="A336"/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 t="str">
            <v/>
          </cell>
          <cell r="Y336" t="str">
            <v/>
          </cell>
          <cell r="Z336" t="str">
            <v/>
          </cell>
          <cell r="AA336" t="str">
            <v/>
          </cell>
          <cell r="AB336" t="str">
            <v/>
          </cell>
          <cell r="AC336" t="str">
            <v/>
          </cell>
          <cell r="AD336" t="str">
            <v/>
          </cell>
          <cell r="AE336" t="str">
            <v/>
          </cell>
          <cell r="AF336" t="str">
            <v/>
          </cell>
          <cell r="AG336" t="str">
            <v/>
          </cell>
          <cell r="AH336" t="str">
            <v/>
          </cell>
          <cell r="AI336" t="str">
            <v/>
          </cell>
          <cell r="AJ336" t="str">
            <v/>
          </cell>
          <cell r="AK336" t="str">
            <v/>
          </cell>
        </row>
        <row r="337">
          <cell r="A337" t="str">
            <v/>
          </cell>
          <cell r="G337">
            <v>11</v>
          </cell>
          <cell r="H337">
            <v>6</v>
          </cell>
          <cell r="I337" t="str">
            <v/>
          </cell>
          <cell r="J337" t="str">
            <v/>
          </cell>
          <cell r="K337">
            <v>4</v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 t="str">
            <v/>
          </cell>
          <cell r="Y337" t="str">
            <v/>
          </cell>
          <cell r="Z337" t="str">
            <v/>
          </cell>
          <cell r="AA337" t="str">
            <v/>
          </cell>
          <cell r="AB337" t="str">
            <v/>
          </cell>
          <cell r="AC337" t="str">
            <v/>
          </cell>
          <cell r="AD337" t="str">
            <v/>
          </cell>
          <cell r="AE337" t="str">
            <v/>
          </cell>
          <cell r="AF337" t="str">
            <v/>
          </cell>
          <cell r="AG337" t="str">
            <v/>
          </cell>
          <cell r="AH337" t="str">
            <v/>
          </cell>
          <cell r="AI337" t="str">
            <v/>
          </cell>
          <cell r="AJ337" t="str">
            <v/>
          </cell>
          <cell r="AK337" t="str">
            <v/>
          </cell>
        </row>
        <row r="338">
          <cell r="A338"/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T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 t="str">
            <v/>
          </cell>
          <cell r="Y338" t="str">
            <v/>
          </cell>
          <cell r="Z338" t="str">
            <v/>
          </cell>
          <cell r="AA338" t="str">
            <v/>
          </cell>
          <cell r="AB338" t="str">
            <v/>
          </cell>
          <cell r="AC338" t="str">
            <v/>
          </cell>
          <cell r="AD338" t="str">
            <v/>
          </cell>
          <cell r="AE338" t="str">
            <v/>
          </cell>
          <cell r="AF338" t="str">
            <v/>
          </cell>
          <cell r="AG338" t="str">
            <v/>
          </cell>
          <cell r="AH338" t="str">
            <v/>
          </cell>
          <cell r="AI338" t="str">
            <v/>
          </cell>
          <cell r="AJ338" t="str">
            <v/>
          </cell>
          <cell r="AK338" t="str">
            <v/>
          </cell>
        </row>
        <row r="339">
          <cell r="A339"/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 t="str">
            <v/>
          </cell>
          <cell r="Y339" t="str">
            <v/>
          </cell>
          <cell r="Z339" t="str">
            <v/>
          </cell>
          <cell r="AA339" t="str">
            <v/>
          </cell>
          <cell r="AB339" t="str">
            <v/>
          </cell>
          <cell r="AC339" t="str">
            <v/>
          </cell>
          <cell r="AD339" t="str">
            <v/>
          </cell>
          <cell r="AE339" t="str">
            <v/>
          </cell>
          <cell r="AF339" t="str">
            <v/>
          </cell>
          <cell r="AG339" t="str">
            <v/>
          </cell>
          <cell r="AH339" t="str">
            <v/>
          </cell>
          <cell r="AI339" t="str">
            <v/>
          </cell>
          <cell r="AJ339" t="str">
            <v/>
          </cell>
          <cell r="AK339" t="str">
            <v/>
          </cell>
        </row>
        <row r="340">
          <cell r="A340"/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 t="str">
            <v/>
          </cell>
          <cell r="Y340" t="str">
            <v/>
          </cell>
          <cell r="Z340" t="str">
            <v/>
          </cell>
          <cell r="AA340" t="str">
            <v/>
          </cell>
          <cell r="AB340" t="str">
            <v/>
          </cell>
          <cell r="AC340" t="str">
            <v/>
          </cell>
          <cell r="AD340" t="str">
            <v/>
          </cell>
          <cell r="AE340" t="str">
            <v/>
          </cell>
          <cell r="AF340" t="str">
            <v/>
          </cell>
          <cell r="AG340" t="str">
            <v/>
          </cell>
          <cell r="AH340" t="str">
            <v/>
          </cell>
          <cell r="AI340" t="str">
            <v/>
          </cell>
          <cell r="AJ340" t="str">
            <v/>
          </cell>
          <cell r="AK340" t="str">
            <v/>
          </cell>
        </row>
        <row r="341">
          <cell r="A341"/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 t="str">
            <v/>
          </cell>
          <cell r="Y341" t="str">
            <v/>
          </cell>
          <cell r="Z341" t="str">
            <v/>
          </cell>
          <cell r="AA341" t="str">
            <v/>
          </cell>
          <cell r="AB341" t="str">
            <v/>
          </cell>
          <cell r="AC341" t="str">
            <v/>
          </cell>
          <cell r="AD341" t="str">
            <v/>
          </cell>
          <cell r="AE341" t="str">
            <v/>
          </cell>
          <cell r="AF341" t="str">
            <v/>
          </cell>
          <cell r="AG341" t="str">
            <v/>
          </cell>
          <cell r="AH341" t="str">
            <v/>
          </cell>
          <cell r="AI341" t="str">
            <v/>
          </cell>
          <cell r="AJ341" t="str">
            <v/>
          </cell>
          <cell r="AK341" t="str">
            <v/>
          </cell>
        </row>
        <row r="342">
          <cell r="A342"/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 t="str">
            <v/>
          </cell>
          <cell r="Y342" t="str">
            <v/>
          </cell>
          <cell r="Z342" t="str">
            <v/>
          </cell>
          <cell r="AA342" t="str">
            <v/>
          </cell>
          <cell r="AB342" t="str">
            <v/>
          </cell>
          <cell r="AC342" t="str">
            <v/>
          </cell>
          <cell r="AD342" t="str">
            <v/>
          </cell>
          <cell r="AE342" t="str">
            <v/>
          </cell>
          <cell r="AF342" t="str">
            <v/>
          </cell>
          <cell r="AG342" t="str">
            <v/>
          </cell>
          <cell r="AH342" t="str">
            <v/>
          </cell>
          <cell r="AI342" t="str">
            <v/>
          </cell>
          <cell r="AJ342" t="str">
            <v/>
          </cell>
          <cell r="AK342" t="str">
            <v/>
          </cell>
        </row>
        <row r="343">
          <cell r="A343" t="str">
            <v/>
          </cell>
          <cell r="G343" t="str">
            <v/>
          </cell>
          <cell r="H343">
            <v>1</v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>
            <v>1</v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T343">
            <v>1</v>
          </cell>
          <cell r="U343">
            <v>1</v>
          </cell>
          <cell r="V343">
            <v>8</v>
          </cell>
          <cell r="W343" t="str">
            <v/>
          </cell>
          <cell r="X343" t="str">
            <v/>
          </cell>
          <cell r="Y343" t="str">
            <v/>
          </cell>
          <cell r="Z343" t="str">
            <v/>
          </cell>
          <cell r="AA343" t="str">
            <v/>
          </cell>
          <cell r="AB343" t="str">
            <v/>
          </cell>
          <cell r="AC343" t="str">
            <v/>
          </cell>
          <cell r="AD343" t="str">
            <v/>
          </cell>
          <cell r="AE343" t="str">
            <v/>
          </cell>
          <cell r="AF343" t="str">
            <v/>
          </cell>
          <cell r="AG343" t="str">
            <v/>
          </cell>
          <cell r="AH343" t="str">
            <v/>
          </cell>
          <cell r="AI343" t="str">
            <v/>
          </cell>
          <cell r="AJ343" t="str">
            <v/>
          </cell>
          <cell r="AK343" t="str">
            <v/>
          </cell>
        </row>
        <row r="344">
          <cell r="A344"/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 t="str">
            <v/>
          </cell>
          <cell r="Y344" t="str">
            <v/>
          </cell>
          <cell r="Z344" t="str">
            <v/>
          </cell>
          <cell r="AA344" t="str">
            <v/>
          </cell>
          <cell r="AB344" t="str">
            <v/>
          </cell>
          <cell r="AC344" t="str">
            <v/>
          </cell>
          <cell r="AD344" t="str">
            <v/>
          </cell>
          <cell r="AE344" t="str">
            <v/>
          </cell>
          <cell r="AF344" t="str">
            <v/>
          </cell>
          <cell r="AG344" t="str">
            <v/>
          </cell>
          <cell r="AH344" t="str">
            <v/>
          </cell>
          <cell r="AI344" t="str">
            <v/>
          </cell>
          <cell r="AJ344" t="str">
            <v/>
          </cell>
          <cell r="AK344" t="str">
            <v/>
          </cell>
        </row>
        <row r="345">
          <cell r="A345"/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T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str">
            <v/>
          </cell>
          <cell r="Z345" t="str">
            <v/>
          </cell>
          <cell r="AA345" t="str">
            <v/>
          </cell>
          <cell r="AB345" t="str">
            <v/>
          </cell>
          <cell r="AC345" t="str">
            <v/>
          </cell>
          <cell r="AD345" t="str">
            <v/>
          </cell>
          <cell r="AE345" t="str">
            <v/>
          </cell>
          <cell r="AF345" t="str">
            <v/>
          </cell>
          <cell r="AG345" t="str">
            <v/>
          </cell>
          <cell r="AH345" t="str">
            <v/>
          </cell>
          <cell r="AI345" t="str">
            <v/>
          </cell>
          <cell r="AJ345" t="str">
            <v/>
          </cell>
          <cell r="AK345" t="str">
            <v/>
          </cell>
        </row>
        <row r="346">
          <cell r="A346"/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 t="str">
            <v/>
          </cell>
          <cell r="Y346" t="str">
            <v/>
          </cell>
          <cell r="Z346" t="str">
            <v/>
          </cell>
          <cell r="AA346" t="str">
            <v/>
          </cell>
          <cell r="AB346" t="str">
            <v/>
          </cell>
          <cell r="AC346" t="str">
            <v/>
          </cell>
          <cell r="AD346" t="str">
            <v/>
          </cell>
          <cell r="AE346" t="str">
            <v/>
          </cell>
          <cell r="AF346" t="str">
            <v/>
          </cell>
          <cell r="AG346" t="str">
            <v/>
          </cell>
          <cell r="AH346" t="str">
            <v/>
          </cell>
          <cell r="AI346" t="str">
            <v/>
          </cell>
          <cell r="AJ346" t="str">
            <v/>
          </cell>
          <cell r="AK346" t="str">
            <v/>
          </cell>
        </row>
        <row r="347">
          <cell r="A347"/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T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 t="str">
            <v/>
          </cell>
          <cell r="Y347" t="str">
            <v/>
          </cell>
          <cell r="Z347" t="str">
            <v/>
          </cell>
          <cell r="AA347" t="str">
            <v/>
          </cell>
          <cell r="AB347" t="str">
            <v/>
          </cell>
          <cell r="AC347" t="str">
            <v/>
          </cell>
          <cell r="AD347" t="str">
            <v/>
          </cell>
          <cell r="AE347" t="str">
            <v/>
          </cell>
          <cell r="AF347" t="str">
            <v/>
          </cell>
          <cell r="AG347" t="str">
            <v/>
          </cell>
          <cell r="AH347" t="str">
            <v/>
          </cell>
          <cell r="AI347" t="str">
            <v/>
          </cell>
          <cell r="AJ347" t="str">
            <v/>
          </cell>
          <cell r="AK347" t="str">
            <v/>
          </cell>
        </row>
        <row r="348">
          <cell r="A348"/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T348" t="str">
            <v/>
          </cell>
          <cell r="U348" t="str">
            <v/>
          </cell>
          <cell r="V348" t="str">
            <v/>
          </cell>
          <cell r="W348" t="str">
            <v/>
          </cell>
          <cell r="X348" t="str">
            <v/>
          </cell>
          <cell r="Y348" t="str">
            <v/>
          </cell>
          <cell r="Z348" t="str">
            <v/>
          </cell>
          <cell r="AA348" t="str">
            <v/>
          </cell>
          <cell r="AB348" t="str">
            <v/>
          </cell>
          <cell r="AC348" t="str">
            <v/>
          </cell>
          <cell r="AD348" t="str">
            <v/>
          </cell>
          <cell r="AE348" t="str">
            <v/>
          </cell>
          <cell r="AF348" t="str">
            <v/>
          </cell>
          <cell r="AG348" t="str">
            <v/>
          </cell>
          <cell r="AH348" t="str">
            <v/>
          </cell>
          <cell r="AI348" t="str">
            <v/>
          </cell>
          <cell r="AJ348" t="str">
            <v/>
          </cell>
          <cell r="AK348" t="str">
            <v/>
          </cell>
        </row>
        <row r="349">
          <cell r="A349" t="str">
            <v/>
          </cell>
          <cell r="G349">
            <v>15</v>
          </cell>
          <cell r="H349" t="str">
            <v/>
          </cell>
          <cell r="I349" t="str">
            <v/>
          </cell>
          <cell r="J349" t="str">
            <v/>
          </cell>
          <cell r="K349">
            <v>8</v>
          </cell>
          <cell r="L349">
            <v>6</v>
          </cell>
          <cell r="M349">
            <v>4</v>
          </cell>
          <cell r="N349">
            <v>19</v>
          </cell>
          <cell r="O349">
            <v>14</v>
          </cell>
          <cell r="P349" t="str">
            <v/>
          </cell>
          <cell r="Q349" t="str">
            <v/>
          </cell>
          <cell r="R349">
            <v>24</v>
          </cell>
          <cell r="S349">
            <v>15</v>
          </cell>
          <cell r="T349">
            <v>6</v>
          </cell>
          <cell r="U349">
            <v>9</v>
          </cell>
          <cell r="V349">
            <v>3</v>
          </cell>
          <cell r="W349" t="str">
            <v/>
          </cell>
          <cell r="X349" t="str">
            <v/>
          </cell>
          <cell r="Y349" t="str">
            <v/>
          </cell>
          <cell r="Z349">
            <v>1</v>
          </cell>
          <cell r="AA349" t="str">
            <v/>
          </cell>
          <cell r="AB349">
            <v>2</v>
          </cell>
          <cell r="AC349">
            <v>2</v>
          </cell>
          <cell r="AD349" t="str">
            <v/>
          </cell>
          <cell r="AE349" t="str">
            <v/>
          </cell>
          <cell r="AF349">
            <v>6</v>
          </cell>
          <cell r="AG349" t="str">
            <v/>
          </cell>
          <cell r="AH349" t="str">
            <v/>
          </cell>
          <cell r="AI349" t="str">
            <v/>
          </cell>
          <cell r="AJ349" t="str">
            <v/>
          </cell>
          <cell r="AK349" t="str">
            <v/>
          </cell>
        </row>
        <row r="350">
          <cell r="A350"/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 t="str">
            <v/>
          </cell>
          <cell r="Y350" t="str">
            <v/>
          </cell>
          <cell r="Z350" t="str">
            <v/>
          </cell>
          <cell r="AA350" t="str">
            <v/>
          </cell>
          <cell r="AB350" t="str">
            <v/>
          </cell>
          <cell r="AC350" t="str">
            <v/>
          </cell>
          <cell r="AD350" t="str">
            <v/>
          </cell>
          <cell r="AE350" t="str">
            <v/>
          </cell>
          <cell r="AF350" t="str">
            <v/>
          </cell>
          <cell r="AG350" t="str">
            <v/>
          </cell>
          <cell r="AH350" t="str">
            <v/>
          </cell>
          <cell r="AI350" t="str">
            <v/>
          </cell>
          <cell r="AJ350" t="str">
            <v/>
          </cell>
          <cell r="AK350" t="str">
            <v/>
          </cell>
        </row>
        <row r="351">
          <cell r="A351"/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T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 t="str">
            <v/>
          </cell>
          <cell r="Y351" t="str">
            <v/>
          </cell>
          <cell r="Z351" t="str">
            <v/>
          </cell>
          <cell r="AA351" t="str">
            <v/>
          </cell>
          <cell r="AB351" t="str">
            <v/>
          </cell>
          <cell r="AC351" t="str">
            <v/>
          </cell>
          <cell r="AD351" t="str">
            <v/>
          </cell>
          <cell r="AE351" t="str">
            <v/>
          </cell>
          <cell r="AF351" t="str">
            <v/>
          </cell>
          <cell r="AG351" t="str">
            <v/>
          </cell>
          <cell r="AH351" t="str">
            <v/>
          </cell>
          <cell r="AI351" t="str">
            <v/>
          </cell>
          <cell r="AJ351" t="str">
            <v/>
          </cell>
          <cell r="AK351" t="str">
            <v/>
          </cell>
        </row>
        <row r="352">
          <cell r="A352"/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 t="str">
            <v/>
          </cell>
          <cell r="Y352" t="str">
            <v/>
          </cell>
          <cell r="Z352" t="str">
            <v/>
          </cell>
          <cell r="AA352" t="str">
            <v/>
          </cell>
          <cell r="AB352" t="str">
            <v/>
          </cell>
          <cell r="AC352" t="str">
            <v/>
          </cell>
          <cell r="AD352" t="str">
            <v/>
          </cell>
          <cell r="AE352" t="str">
            <v/>
          </cell>
          <cell r="AF352" t="str">
            <v/>
          </cell>
          <cell r="AG352" t="str">
            <v/>
          </cell>
          <cell r="AH352" t="str">
            <v/>
          </cell>
          <cell r="AI352" t="str">
            <v/>
          </cell>
          <cell r="AJ352" t="str">
            <v/>
          </cell>
          <cell r="AK352" t="str">
            <v/>
          </cell>
        </row>
        <row r="353">
          <cell r="A353"/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 t="str">
            <v/>
          </cell>
          <cell r="Y353" t="str">
            <v/>
          </cell>
          <cell r="Z353" t="str">
            <v/>
          </cell>
          <cell r="AA353" t="str">
            <v/>
          </cell>
          <cell r="AB353" t="str">
            <v/>
          </cell>
          <cell r="AC353" t="str">
            <v/>
          </cell>
          <cell r="AD353" t="str">
            <v/>
          </cell>
          <cell r="AE353" t="str">
            <v/>
          </cell>
          <cell r="AF353" t="str">
            <v/>
          </cell>
          <cell r="AG353" t="str">
            <v/>
          </cell>
          <cell r="AH353" t="str">
            <v/>
          </cell>
          <cell r="AI353" t="str">
            <v/>
          </cell>
          <cell r="AJ353" t="str">
            <v/>
          </cell>
          <cell r="AK353" t="str">
            <v/>
          </cell>
        </row>
        <row r="354">
          <cell r="A354"/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 t="str">
            <v/>
          </cell>
          <cell r="Y354" t="str">
            <v/>
          </cell>
          <cell r="Z354" t="str">
            <v/>
          </cell>
          <cell r="AA354" t="str">
            <v/>
          </cell>
          <cell r="AB354" t="str">
            <v/>
          </cell>
          <cell r="AC354" t="str">
            <v/>
          </cell>
          <cell r="AD354" t="str">
            <v/>
          </cell>
          <cell r="AE354" t="str">
            <v/>
          </cell>
          <cell r="AF354" t="str">
            <v/>
          </cell>
          <cell r="AG354" t="str">
            <v/>
          </cell>
          <cell r="AH354" t="str">
            <v/>
          </cell>
          <cell r="AI354" t="str">
            <v/>
          </cell>
          <cell r="AJ354" t="str">
            <v/>
          </cell>
          <cell r="AK354" t="str">
            <v/>
          </cell>
        </row>
        <row r="355">
          <cell r="A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str">
            <v/>
          </cell>
          <cell r="Z355" t="str">
            <v/>
          </cell>
          <cell r="AA355" t="str">
            <v/>
          </cell>
          <cell r="AB355" t="str">
            <v/>
          </cell>
          <cell r="AC355" t="str">
            <v/>
          </cell>
          <cell r="AD355" t="str">
            <v/>
          </cell>
          <cell r="AE355" t="str">
            <v/>
          </cell>
          <cell r="AF355" t="str">
            <v/>
          </cell>
          <cell r="AG355" t="str">
            <v/>
          </cell>
          <cell r="AH355" t="str">
            <v/>
          </cell>
          <cell r="AI355" t="str">
            <v/>
          </cell>
          <cell r="AJ355" t="str">
            <v/>
          </cell>
          <cell r="AK355" t="str">
            <v/>
          </cell>
        </row>
        <row r="356">
          <cell r="A356"/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 t="str">
            <v/>
          </cell>
          <cell r="Y356" t="str">
            <v/>
          </cell>
          <cell r="Z356" t="str">
            <v/>
          </cell>
          <cell r="AA356" t="str">
            <v/>
          </cell>
          <cell r="AB356" t="str">
            <v/>
          </cell>
          <cell r="AC356" t="str">
            <v/>
          </cell>
          <cell r="AD356" t="str">
            <v/>
          </cell>
          <cell r="AE356" t="str">
            <v/>
          </cell>
          <cell r="AF356" t="str">
            <v/>
          </cell>
          <cell r="AG356" t="str">
            <v/>
          </cell>
          <cell r="AH356" t="str">
            <v/>
          </cell>
          <cell r="AI356" t="str">
            <v/>
          </cell>
          <cell r="AJ356" t="str">
            <v/>
          </cell>
          <cell r="AK356" t="str">
            <v/>
          </cell>
        </row>
        <row r="357">
          <cell r="A357"/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T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 t="str">
            <v/>
          </cell>
          <cell r="Y357" t="str">
            <v/>
          </cell>
          <cell r="Z357" t="str">
            <v/>
          </cell>
          <cell r="AA357" t="str">
            <v/>
          </cell>
          <cell r="AB357" t="str">
            <v/>
          </cell>
          <cell r="AC357" t="str">
            <v/>
          </cell>
          <cell r="AD357" t="str">
            <v/>
          </cell>
          <cell r="AE357" t="str">
            <v/>
          </cell>
          <cell r="AF357" t="str">
            <v/>
          </cell>
          <cell r="AG357" t="str">
            <v/>
          </cell>
          <cell r="AH357" t="str">
            <v/>
          </cell>
          <cell r="AI357" t="str">
            <v/>
          </cell>
          <cell r="AJ357" t="str">
            <v/>
          </cell>
          <cell r="AK357" t="str">
            <v/>
          </cell>
        </row>
        <row r="358">
          <cell r="A358"/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T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 t="str">
            <v/>
          </cell>
          <cell r="Y358" t="str">
            <v/>
          </cell>
          <cell r="Z358" t="str">
            <v/>
          </cell>
          <cell r="AA358" t="str">
            <v/>
          </cell>
          <cell r="AB358" t="str">
            <v/>
          </cell>
          <cell r="AC358" t="str">
            <v/>
          </cell>
          <cell r="AD358" t="str">
            <v/>
          </cell>
          <cell r="AE358" t="str">
            <v/>
          </cell>
          <cell r="AF358" t="str">
            <v/>
          </cell>
          <cell r="AG358" t="str">
            <v/>
          </cell>
          <cell r="AH358" t="str">
            <v/>
          </cell>
          <cell r="AI358" t="str">
            <v/>
          </cell>
          <cell r="AJ358" t="str">
            <v/>
          </cell>
          <cell r="AK358" t="str">
            <v/>
          </cell>
        </row>
        <row r="359">
          <cell r="A359"/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 t="str">
            <v/>
          </cell>
          <cell r="Y359" t="str">
            <v/>
          </cell>
          <cell r="Z359" t="str">
            <v/>
          </cell>
          <cell r="AA359" t="str">
            <v/>
          </cell>
          <cell r="AB359" t="str">
            <v/>
          </cell>
          <cell r="AC359" t="str">
            <v/>
          </cell>
          <cell r="AD359" t="str">
            <v/>
          </cell>
          <cell r="AE359" t="str">
            <v/>
          </cell>
          <cell r="AF359" t="str">
            <v/>
          </cell>
          <cell r="AG359" t="str">
            <v/>
          </cell>
          <cell r="AH359" t="str">
            <v/>
          </cell>
          <cell r="AI359" t="str">
            <v/>
          </cell>
          <cell r="AJ359" t="str">
            <v/>
          </cell>
          <cell r="AK359" t="str">
            <v/>
          </cell>
        </row>
        <row r="360">
          <cell r="A360"/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 t="str">
            <v/>
          </cell>
          <cell r="Y360" t="str">
            <v/>
          </cell>
          <cell r="Z360" t="str">
            <v/>
          </cell>
          <cell r="AA360" t="str">
            <v/>
          </cell>
          <cell r="AB360" t="str">
            <v/>
          </cell>
          <cell r="AC360" t="str">
            <v/>
          </cell>
          <cell r="AD360" t="str">
            <v/>
          </cell>
          <cell r="AE360" t="str">
            <v/>
          </cell>
          <cell r="AF360" t="str">
            <v/>
          </cell>
          <cell r="AG360" t="str">
            <v/>
          </cell>
          <cell r="AH360" t="str">
            <v/>
          </cell>
          <cell r="AI360" t="str">
            <v/>
          </cell>
          <cell r="AJ360" t="str">
            <v/>
          </cell>
          <cell r="AK360" t="str">
            <v/>
          </cell>
        </row>
        <row r="361">
          <cell r="A361" t="str">
            <v/>
          </cell>
          <cell r="G361" t="str">
            <v/>
          </cell>
          <cell r="H361">
            <v>12</v>
          </cell>
          <cell r="I361" t="str">
            <v/>
          </cell>
          <cell r="J361" t="str">
            <v/>
          </cell>
          <cell r="K361">
            <v>18</v>
          </cell>
          <cell r="L361">
            <v>18</v>
          </cell>
          <cell r="M361">
            <v>25</v>
          </cell>
          <cell r="N361">
            <v>18</v>
          </cell>
          <cell r="O361">
            <v>20</v>
          </cell>
          <cell r="P361" t="str">
            <v/>
          </cell>
          <cell r="Q361" t="str">
            <v/>
          </cell>
          <cell r="R361">
            <v>2</v>
          </cell>
          <cell r="S361" t="str">
            <v/>
          </cell>
          <cell r="T361">
            <v>4</v>
          </cell>
          <cell r="U361">
            <v>8</v>
          </cell>
          <cell r="V361" t="str">
            <v/>
          </cell>
          <cell r="W361" t="str">
            <v/>
          </cell>
          <cell r="X361" t="str">
            <v/>
          </cell>
          <cell r="Y361" t="str">
            <v/>
          </cell>
          <cell r="Z361" t="str">
            <v/>
          </cell>
          <cell r="AA361" t="str">
            <v/>
          </cell>
          <cell r="AB361" t="str">
            <v/>
          </cell>
          <cell r="AC361" t="str">
            <v/>
          </cell>
          <cell r="AD361" t="str">
            <v/>
          </cell>
          <cell r="AE361" t="str">
            <v/>
          </cell>
          <cell r="AF361" t="str">
            <v/>
          </cell>
          <cell r="AG361" t="str">
            <v/>
          </cell>
          <cell r="AH361" t="str">
            <v/>
          </cell>
          <cell r="AI361" t="str">
            <v/>
          </cell>
          <cell r="AJ361" t="str">
            <v/>
          </cell>
          <cell r="AK361" t="str">
            <v/>
          </cell>
        </row>
        <row r="362">
          <cell r="A362"/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 t="str">
            <v/>
          </cell>
          <cell r="Y362" t="str">
            <v/>
          </cell>
          <cell r="Z362" t="str">
            <v/>
          </cell>
          <cell r="AA362" t="str">
            <v/>
          </cell>
          <cell r="AB362" t="str">
            <v/>
          </cell>
          <cell r="AC362" t="str">
            <v/>
          </cell>
          <cell r="AD362" t="str">
            <v/>
          </cell>
          <cell r="AE362" t="str">
            <v/>
          </cell>
          <cell r="AF362" t="str">
            <v/>
          </cell>
          <cell r="AG362" t="str">
            <v/>
          </cell>
          <cell r="AH362" t="str">
            <v/>
          </cell>
          <cell r="AI362" t="str">
            <v/>
          </cell>
          <cell r="AJ362" t="str">
            <v/>
          </cell>
          <cell r="AK362" t="str">
            <v/>
          </cell>
        </row>
        <row r="363">
          <cell r="A363"/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>
            <v>8</v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T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 t="str">
            <v/>
          </cell>
          <cell r="Y363" t="str">
            <v/>
          </cell>
          <cell r="Z363" t="str">
            <v/>
          </cell>
          <cell r="AA363" t="str">
            <v/>
          </cell>
          <cell r="AB363" t="str">
            <v/>
          </cell>
          <cell r="AC363" t="str">
            <v/>
          </cell>
          <cell r="AD363" t="str">
            <v/>
          </cell>
          <cell r="AE363" t="str">
            <v/>
          </cell>
          <cell r="AF363" t="str">
            <v/>
          </cell>
          <cell r="AG363" t="str">
            <v/>
          </cell>
          <cell r="AH363" t="str">
            <v/>
          </cell>
          <cell r="AI363" t="str">
            <v/>
          </cell>
          <cell r="AJ363" t="str">
            <v/>
          </cell>
          <cell r="AK363" t="str">
            <v/>
          </cell>
        </row>
        <row r="364">
          <cell r="A364"/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T364" t="str">
            <v/>
          </cell>
          <cell r="U364" t="str">
            <v/>
          </cell>
          <cell r="V364" t="str">
            <v/>
          </cell>
          <cell r="W364" t="str">
            <v/>
          </cell>
          <cell r="X364" t="str">
            <v/>
          </cell>
          <cell r="Y364" t="str">
            <v/>
          </cell>
          <cell r="Z364" t="str">
            <v/>
          </cell>
          <cell r="AA364" t="str">
            <v/>
          </cell>
          <cell r="AB364" t="str">
            <v/>
          </cell>
          <cell r="AC364" t="str">
            <v/>
          </cell>
          <cell r="AD364" t="str">
            <v/>
          </cell>
          <cell r="AE364" t="str">
            <v/>
          </cell>
          <cell r="AF364" t="str">
            <v/>
          </cell>
          <cell r="AG364" t="str">
            <v/>
          </cell>
          <cell r="AH364" t="str">
            <v/>
          </cell>
          <cell r="AI364" t="str">
            <v/>
          </cell>
          <cell r="AJ364" t="str">
            <v/>
          </cell>
          <cell r="AK364" t="str">
            <v/>
          </cell>
        </row>
        <row r="365">
          <cell r="A365"/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T365" t="str">
            <v/>
          </cell>
          <cell r="U365" t="str">
            <v/>
          </cell>
          <cell r="V365" t="str">
            <v/>
          </cell>
          <cell r="W365" t="str">
            <v/>
          </cell>
          <cell r="X365" t="str">
            <v/>
          </cell>
          <cell r="Y365" t="str">
            <v/>
          </cell>
          <cell r="Z365" t="str">
            <v/>
          </cell>
          <cell r="AA365" t="str">
            <v/>
          </cell>
          <cell r="AB365" t="str">
            <v/>
          </cell>
          <cell r="AC365" t="str">
            <v/>
          </cell>
          <cell r="AD365" t="str">
            <v/>
          </cell>
          <cell r="AE365" t="str">
            <v/>
          </cell>
          <cell r="AF365" t="str">
            <v/>
          </cell>
          <cell r="AG365" t="str">
            <v/>
          </cell>
          <cell r="AH365" t="str">
            <v/>
          </cell>
          <cell r="AI365" t="str">
            <v/>
          </cell>
          <cell r="AJ365" t="str">
            <v/>
          </cell>
          <cell r="AK365" t="str">
            <v/>
          </cell>
        </row>
        <row r="366">
          <cell r="A366"/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  <cell r="T366" t="str">
            <v/>
          </cell>
          <cell r="U366" t="str">
            <v/>
          </cell>
          <cell r="V366" t="str">
            <v/>
          </cell>
          <cell r="W366" t="str">
            <v/>
          </cell>
          <cell r="X366" t="str">
            <v/>
          </cell>
          <cell r="Y366" t="str">
            <v/>
          </cell>
          <cell r="Z366" t="str">
            <v/>
          </cell>
          <cell r="AA366" t="str">
            <v/>
          </cell>
          <cell r="AB366" t="str">
            <v/>
          </cell>
          <cell r="AC366" t="str">
            <v/>
          </cell>
          <cell r="AD366" t="str">
            <v/>
          </cell>
          <cell r="AE366" t="str">
            <v/>
          </cell>
          <cell r="AF366" t="str">
            <v/>
          </cell>
          <cell r="AG366" t="str">
            <v/>
          </cell>
          <cell r="AH366" t="str">
            <v/>
          </cell>
          <cell r="AI366" t="str">
            <v/>
          </cell>
          <cell r="AJ366" t="str">
            <v/>
          </cell>
          <cell r="AK366" t="str">
            <v/>
          </cell>
        </row>
        <row r="367">
          <cell r="A367">
            <v>248020</v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>
            <v>2</v>
          </cell>
          <cell r="T367" t="str">
            <v/>
          </cell>
          <cell r="U367" t="str">
            <v/>
          </cell>
          <cell r="V367" t="str">
            <v/>
          </cell>
          <cell r="W367" t="str">
            <v/>
          </cell>
          <cell r="X367" t="str">
            <v/>
          </cell>
          <cell r="Y367">
            <v>3</v>
          </cell>
          <cell r="Z367" t="str">
            <v/>
          </cell>
          <cell r="AA367" t="str">
            <v/>
          </cell>
          <cell r="AB367">
            <v>3</v>
          </cell>
          <cell r="AC367" t="str">
            <v/>
          </cell>
          <cell r="AD367" t="str">
            <v/>
          </cell>
          <cell r="AE367" t="str">
            <v/>
          </cell>
          <cell r="AF367" t="str">
            <v/>
          </cell>
          <cell r="AG367" t="str">
            <v/>
          </cell>
          <cell r="AH367" t="str">
            <v/>
          </cell>
          <cell r="AI367" t="str">
            <v/>
          </cell>
          <cell r="AJ367" t="str">
            <v/>
          </cell>
          <cell r="AK367" t="str">
            <v/>
          </cell>
        </row>
        <row r="368">
          <cell r="A368"/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  <cell r="T368" t="str">
            <v/>
          </cell>
          <cell r="U368" t="str">
            <v/>
          </cell>
          <cell r="V368" t="str">
            <v/>
          </cell>
          <cell r="W368" t="str">
            <v/>
          </cell>
          <cell r="X368" t="str">
            <v/>
          </cell>
          <cell r="Y368" t="str">
            <v/>
          </cell>
          <cell r="Z368" t="str">
            <v/>
          </cell>
          <cell r="AA368" t="str">
            <v/>
          </cell>
          <cell r="AB368" t="str">
            <v/>
          </cell>
          <cell r="AC368" t="str">
            <v/>
          </cell>
          <cell r="AD368" t="str">
            <v/>
          </cell>
          <cell r="AE368" t="str">
            <v/>
          </cell>
          <cell r="AF368" t="str">
            <v/>
          </cell>
          <cell r="AG368" t="str">
            <v/>
          </cell>
          <cell r="AH368" t="str">
            <v/>
          </cell>
          <cell r="AI368" t="str">
            <v/>
          </cell>
          <cell r="AJ368" t="str">
            <v/>
          </cell>
          <cell r="AK368" t="str">
            <v/>
          </cell>
        </row>
        <row r="369">
          <cell r="A369"/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  <cell r="T369" t="str">
            <v/>
          </cell>
          <cell r="U369" t="str">
            <v/>
          </cell>
          <cell r="V369" t="str">
            <v/>
          </cell>
          <cell r="W369" t="str">
            <v/>
          </cell>
          <cell r="X369" t="str">
            <v/>
          </cell>
          <cell r="Y369" t="str">
            <v/>
          </cell>
          <cell r="Z369" t="str">
            <v/>
          </cell>
          <cell r="AA369" t="str">
            <v/>
          </cell>
          <cell r="AB369" t="str">
            <v/>
          </cell>
          <cell r="AC369" t="str">
            <v/>
          </cell>
          <cell r="AD369" t="str">
            <v/>
          </cell>
          <cell r="AE369" t="str">
            <v/>
          </cell>
          <cell r="AF369" t="str">
            <v/>
          </cell>
          <cell r="AG369" t="str">
            <v/>
          </cell>
          <cell r="AH369">
            <v>10</v>
          </cell>
          <cell r="AI369" t="str">
            <v/>
          </cell>
          <cell r="AJ369" t="str">
            <v/>
          </cell>
          <cell r="AK369" t="str">
            <v/>
          </cell>
        </row>
        <row r="370">
          <cell r="A370"/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  <cell r="T370" t="str">
            <v/>
          </cell>
          <cell r="U370" t="str">
            <v/>
          </cell>
          <cell r="V370" t="str">
            <v/>
          </cell>
          <cell r="W370" t="str">
            <v/>
          </cell>
          <cell r="X370" t="str">
            <v/>
          </cell>
          <cell r="Y370" t="str">
            <v/>
          </cell>
          <cell r="Z370" t="str">
            <v/>
          </cell>
          <cell r="AA370" t="str">
            <v/>
          </cell>
          <cell r="AB370" t="str">
            <v/>
          </cell>
          <cell r="AC370" t="str">
            <v/>
          </cell>
          <cell r="AD370" t="str">
            <v/>
          </cell>
          <cell r="AE370" t="str">
            <v/>
          </cell>
          <cell r="AF370" t="str">
            <v/>
          </cell>
          <cell r="AG370" t="str">
            <v/>
          </cell>
          <cell r="AH370" t="str">
            <v/>
          </cell>
          <cell r="AI370" t="str">
            <v/>
          </cell>
          <cell r="AJ370" t="str">
            <v/>
          </cell>
          <cell r="AK370" t="str">
            <v/>
          </cell>
        </row>
        <row r="371">
          <cell r="A371"/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T371" t="str">
            <v/>
          </cell>
          <cell r="U371" t="str">
            <v/>
          </cell>
          <cell r="V371" t="str">
            <v/>
          </cell>
          <cell r="W371" t="str">
            <v/>
          </cell>
          <cell r="X371" t="str">
            <v/>
          </cell>
          <cell r="Y371" t="str">
            <v/>
          </cell>
          <cell r="Z371" t="str">
            <v/>
          </cell>
          <cell r="AA371" t="str">
            <v/>
          </cell>
          <cell r="AB371" t="str">
            <v/>
          </cell>
          <cell r="AC371" t="str">
            <v/>
          </cell>
          <cell r="AD371" t="str">
            <v/>
          </cell>
          <cell r="AE371" t="str">
            <v/>
          </cell>
          <cell r="AF371" t="str">
            <v/>
          </cell>
          <cell r="AG371" t="str">
            <v/>
          </cell>
          <cell r="AH371" t="str">
            <v/>
          </cell>
          <cell r="AI371" t="str">
            <v/>
          </cell>
          <cell r="AJ371" t="str">
            <v/>
          </cell>
          <cell r="AK371" t="str">
            <v/>
          </cell>
        </row>
        <row r="372">
          <cell r="A372"/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  <cell r="T372" t="str">
            <v/>
          </cell>
          <cell r="U372" t="str">
            <v/>
          </cell>
          <cell r="V372" t="str">
            <v/>
          </cell>
          <cell r="W372" t="str">
            <v/>
          </cell>
          <cell r="X372" t="str">
            <v/>
          </cell>
          <cell r="Y372" t="str">
            <v/>
          </cell>
          <cell r="Z372" t="str">
            <v/>
          </cell>
          <cell r="AA372" t="str">
            <v/>
          </cell>
          <cell r="AB372" t="str">
            <v/>
          </cell>
          <cell r="AC372" t="str">
            <v/>
          </cell>
          <cell r="AD372" t="str">
            <v/>
          </cell>
          <cell r="AE372" t="str">
            <v/>
          </cell>
          <cell r="AF372" t="str">
            <v/>
          </cell>
          <cell r="AG372" t="str">
            <v/>
          </cell>
          <cell r="AH372" t="str">
            <v/>
          </cell>
          <cell r="AI372" t="str">
            <v/>
          </cell>
          <cell r="AJ372" t="str">
            <v/>
          </cell>
          <cell r="AK372" t="str">
            <v/>
          </cell>
        </row>
        <row r="373">
          <cell r="A373" t="str">
            <v>247023-02</v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  <cell r="T373" t="str">
            <v/>
          </cell>
          <cell r="U373" t="str">
            <v/>
          </cell>
          <cell r="V373" t="str">
            <v/>
          </cell>
          <cell r="W373" t="str">
            <v/>
          </cell>
          <cell r="X373" t="str">
            <v/>
          </cell>
          <cell r="Y373" t="str">
            <v/>
          </cell>
          <cell r="Z373" t="str">
            <v/>
          </cell>
          <cell r="AA373" t="str">
            <v/>
          </cell>
          <cell r="AB373" t="str">
            <v/>
          </cell>
          <cell r="AC373" t="str">
            <v/>
          </cell>
          <cell r="AD373" t="str">
            <v/>
          </cell>
          <cell r="AE373" t="str">
            <v/>
          </cell>
          <cell r="AF373" t="str">
            <v/>
          </cell>
          <cell r="AG373" t="str">
            <v/>
          </cell>
          <cell r="AH373" t="str">
            <v/>
          </cell>
          <cell r="AI373" t="str">
            <v/>
          </cell>
          <cell r="AJ373" t="str">
            <v/>
          </cell>
          <cell r="AK373" t="str">
            <v/>
          </cell>
        </row>
        <row r="374">
          <cell r="A374"/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  <cell r="T374" t="str">
            <v/>
          </cell>
          <cell r="U374" t="str">
            <v/>
          </cell>
          <cell r="V374" t="str">
            <v/>
          </cell>
          <cell r="W374" t="str">
            <v/>
          </cell>
          <cell r="X374" t="str">
            <v/>
          </cell>
          <cell r="Y374" t="str">
            <v/>
          </cell>
          <cell r="Z374" t="str">
            <v/>
          </cell>
          <cell r="AA374" t="str">
            <v/>
          </cell>
          <cell r="AB374" t="str">
            <v/>
          </cell>
          <cell r="AC374" t="str">
            <v/>
          </cell>
          <cell r="AD374" t="str">
            <v/>
          </cell>
          <cell r="AE374" t="str">
            <v/>
          </cell>
          <cell r="AF374" t="str">
            <v/>
          </cell>
          <cell r="AG374" t="str">
            <v/>
          </cell>
          <cell r="AH374" t="str">
            <v/>
          </cell>
          <cell r="AI374" t="str">
            <v/>
          </cell>
          <cell r="AJ374" t="str">
            <v/>
          </cell>
          <cell r="AK374" t="str">
            <v/>
          </cell>
        </row>
        <row r="375">
          <cell r="A375"/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  <cell r="T375" t="str">
            <v/>
          </cell>
          <cell r="U375" t="str">
            <v/>
          </cell>
          <cell r="V375" t="str">
            <v/>
          </cell>
          <cell r="W375" t="str">
            <v/>
          </cell>
          <cell r="X375" t="str">
            <v/>
          </cell>
          <cell r="Y375" t="str">
            <v/>
          </cell>
          <cell r="Z375" t="str">
            <v/>
          </cell>
          <cell r="AA375" t="str">
            <v/>
          </cell>
          <cell r="AB375" t="str">
            <v/>
          </cell>
          <cell r="AC375" t="str">
            <v/>
          </cell>
          <cell r="AD375" t="str">
            <v/>
          </cell>
          <cell r="AE375" t="str">
            <v/>
          </cell>
          <cell r="AF375" t="str">
            <v/>
          </cell>
          <cell r="AG375" t="str">
            <v/>
          </cell>
          <cell r="AH375" t="str">
            <v/>
          </cell>
          <cell r="AI375" t="str">
            <v/>
          </cell>
          <cell r="AJ375" t="str">
            <v/>
          </cell>
          <cell r="AK375" t="str">
            <v/>
          </cell>
        </row>
        <row r="376">
          <cell r="A376"/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  <cell r="T376" t="str">
            <v/>
          </cell>
          <cell r="U376" t="str">
            <v/>
          </cell>
          <cell r="V376" t="str">
            <v/>
          </cell>
          <cell r="W376" t="str">
            <v/>
          </cell>
          <cell r="X376" t="str">
            <v/>
          </cell>
          <cell r="Y376" t="str">
            <v/>
          </cell>
          <cell r="Z376" t="str">
            <v/>
          </cell>
          <cell r="AA376" t="str">
            <v/>
          </cell>
          <cell r="AB376" t="str">
            <v/>
          </cell>
          <cell r="AC376" t="str">
            <v/>
          </cell>
          <cell r="AD376" t="str">
            <v/>
          </cell>
          <cell r="AE376" t="str">
            <v/>
          </cell>
          <cell r="AF376" t="str">
            <v/>
          </cell>
          <cell r="AG376" t="str">
            <v/>
          </cell>
          <cell r="AH376" t="str">
            <v/>
          </cell>
          <cell r="AI376" t="str">
            <v/>
          </cell>
          <cell r="AJ376" t="str">
            <v/>
          </cell>
          <cell r="AK376" t="str">
            <v/>
          </cell>
        </row>
        <row r="377">
          <cell r="A377"/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  <cell r="T377" t="str">
            <v/>
          </cell>
          <cell r="U377" t="str">
            <v/>
          </cell>
          <cell r="V377" t="str">
            <v/>
          </cell>
          <cell r="W377" t="str">
            <v/>
          </cell>
          <cell r="X377" t="str">
            <v/>
          </cell>
          <cell r="Y377" t="str">
            <v/>
          </cell>
          <cell r="Z377" t="str">
            <v/>
          </cell>
          <cell r="AA377" t="str">
            <v/>
          </cell>
          <cell r="AB377" t="str">
            <v/>
          </cell>
          <cell r="AC377" t="str">
            <v/>
          </cell>
          <cell r="AD377" t="str">
            <v/>
          </cell>
          <cell r="AE377" t="str">
            <v/>
          </cell>
          <cell r="AF377" t="str">
            <v/>
          </cell>
          <cell r="AG377">
            <v>11</v>
          </cell>
          <cell r="AH377">
            <v>12</v>
          </cell>
          <cell r="AI377">
            <v>12</v>
          </cell>
          <cell r="AJ377">
            <v>4</v>
          </cell>
          <cell r="AK377" t="str">
            <v/>
          </cell>
        </row>
        <row r="378">
          <cell r="A378"/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  <cell r="T378" t="str">
            <v/>
          </cell>
          <cell r="U378" t="str">
            <v/>
          </cell>
          <cell r="V378" t="str">
            <v/>
          </cell>
          <cell r="W378" t="str">
            <v/>
          </cell>
          <cell r="X378" t="str">
            <v/>
          </cell>
          <cell r="Y378" t="str">
            <v/>
          </cell>
          <cell r="Z378" t="str">
            <v/>
          </cell>
          <cell r="AA378" t="str">
            <v/>
          </cell>
          <cell r="AB378" t="str">
            <v/>
          </cell>
          <cell r="AC378" t="str">
            <v/>
          </cell>
          <cell r="AD378" t="str">
            <v/>
          </cell>
          <cell r="AE378" t="str">
            <v/>
          </cell>
          <cell r="AF378" t="str">
            <v/>
          </cell>
          <cell r="AG378" t="str">
            <v/>
          </cell>
          <cell r="AH378" t="str">
            <v/>
          </cell>
          <cell r="AI378" t="str">
            <v/>
          </cell>
          <cell r="AJ378" t="str">
            <v/>
          </cell>
          <cell r="AK378" t="str">
            <v/>
          </cell>
        </row>
        <row r="379">
          <cell r="S379"/>
          <cell r="T379"/>
          <cell r="U379"/>
          <cell r="V379"/>
          <cell r="W379"/>
          <cell r="X379"/>
          <cell r="Y379"/>
          <cell r="Z379"/>
          <cell r="AA379"/>
        </row>
        <row r="380">
          <cell r="A380" t="str">
            <v>工番</v>
          </cell>
          <cell r="G380">
            <v>46163</v>
          </cell>
          <cell r="H380">
            <v>46164</v>
          </cell>
          <cell r="I380">
            <v>46165</v>
          </cell>
          <cell r="J380">
            <v>46166</v>
          </cell>
          <cell r="K380">
            <v>46167</v>
          </cell>
          <cell r="L380">
            <v>46168</v>
          </cell>
          <cell r="M380">
            <v>46169</v>
          </cell>
          <cell r="N380">
            <v>46170</v>
          </cell>
          <cell r="O380">
            <v>46171</v>
          </cell>
          <cell r="P380">
            <v>46172</v>
          </cell>
          <cell r="Q380">
            <v>46173</v>
          </cell>
          <cell r="R380">
            <v>46174</v>
          </cell>
          <cell r="S380">
            <v>46175</v>
          </cell>
          <cell r="T380">
            <v>46176</v>
          </cell>
          <cell r="U380">
            <v>46177</v>
          </cell>
          <cell r="V380">
            <v>46178</v>
          </cell>
          <cell r="W380">
            <v>46179</v>
          </cell>
          <cell r="X380">
            <v>46180</v>
          </cell>
          <cell r="Y380">
            <v>46181</v>
          </cell>
          <cell r="Z380">
            <v>46182</v>
          </cell>
          <cell r="AA380">
            <v>46183</v>
          </cell>
          <cell r="AB380">
            <v>46184</v>
          </cell>
          <cell r="AC380">
            <v>46185</v>
          </cell>
          <cell r="AD380">
            <v>46186</v>
          </cell>
          <cell r="AE380">
            <v>46187</v>
          </cell>
          <cell r="AF380">
            <v>46188</v>
          </cell>
          <cell r="AG380">
            <v>46189</v>
          </cell>
          <cell r="AH380">
            <v>46190</v>
          </cell>
          <cell r="AI380">
            <v>46191</v>
          </cell>
          <cell r="AJ380">
            <v>46192</v>
          </cell>
          <cell r="AK380">
            <v>46193</v>
          </cell>
        </row>
        <row r="381">
          <cell r="A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</row>
        <row r="382">
          <cell r="A382">
            <v>209032</v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  <cell r="T382" t="str">
            <v/>
          </cell>
          <cell r="U382" t="str">
            <v/>
          </cell>
          <cell r="V382" t="str">
            <v/>
          </cell>
          <cell r="W382" t="str">
            <v/>
          </cell>
          <cell r="X382" t="str">
            <v/>
          </cell>
          <cell r="Y382" t="str">
            <v/>
          </cell>
          <cell r="Z382" t="str">
            <v/>
          </cell>
          <cell r="AA382" t="str">
            <v/>
          </cell>
          <cell r="AB382" t="str">
            <v/>
          </cell>
          <cell r="AC382" t="str">
            <v/>
          </cell>
          <cell r="AD382" t="str">
            <v/>
          </cell>
          <cell r="AE382" t="str">
            <v/>
          </cell>
          <cell r="AF382" t="str">
            <v/>
          </cell>
          <cell r="AG382" t="str">
            <v/>
          </cell>
          <cell r="AH382" t="str">
            <v/>
          </cell>
          <cell r="AI382" t="str">
            <v/>
          </cell>
          <cell r="AJ382" t="str">
            <v/>
          </cell>
          <cell r="AK382" t="str">
            <v/>
          </cell>
        </row>
        <row r="383">
          <cell r="A383"/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  <cell r="T383" t="str">
            <v/>
          </cell>
          <cell r="U383" t="str">
            <v/>
          </cell>
          <cell r="V383" t="str">
            <v/>
          </cell>
          <cell r="W383" t="str">
            <v/>
          </cell>
          <cell r="X383" t="str">
            <v/>
          </cell>
          <cell r="Y383" t="str">
            <v/>
          </cell>
          <cell r="Z383" t="str">
            <v/>
          </cell>
          <cell r="AA383" t="str">
            <v/>
          </cell>
          <cell r="AB383" t="str">
            <v/>
          </cell>
          <cell r="AC383" t="str">
            <v/>
          </cell>
          <cell r="AD383" t="str">
            <v/>
          </cell>
          <cell r="AE383" t="str">
            <v/>
          </cell>
          <cell r="AF383" t="str">
            <v/>
          </cell>
          <cell r="AG383" t="str">
            <v/>
          </cell>
          <cell r="AH383" t="str">
            <v/>
          </cell>
          <cell r="AI383" t="str">
            <v/>
          </cell>
          <cell r="AJ383" t="str">
            <v/>
          </cell>
          <cell r="AK383" t="str">
            <v/>
          </cell>
        </row>
        <row r="384">
          <cell r="A384"/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>
            <v>1</v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  <cell r="T384" t="str">
            <v/>
          </cell>
          <cell r="U384" t="str">
            <v/>
          </cell>
          <cell r="V384" t="str">
            <v/>
          </cell>
          <cell r="W384" t="str">
            <v/>
          </cell>
          <cell r="X384" t="str">
            <v/>
          </cell>
          <cell r="Y384" t="str">
            <v/>
          </cell>
          <cell r="Z384" t="str">
            <v/>
          </cell>
          <cell r="AA384" t="str">
            <v/>
          </cell>
          <cell r="AB384" t="str">
            <v/>
          </cell>
          <cell r="AC384" t="str">
            <v/>
          </cell>
          <cell r="AD384" t="str">
            <v/>
          </cell>
          <cell r="AE384" t="str">
            <v/>
          </cell>
          <cell r="AF384" t="str">
            <v/>
          </cell>
          <cell r="AG384" t="str">
            <v/>
          </cell>
          <cell r="AH384" t="str">
            <v/>
          </cell>
          <cell r="AI384" t="str">
            <v/>
          </cell>
          <cell r="AJ384" t="str">
            <v/>
          </cell>
          <cell r="AK384" t="str">
            <v/>
          </cell>
        </row>
        <row r="385">
          <cell r="A385"/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  <cell r="T385" t="str">
            <v/>
          </cell>
          <cell r="U385" t="str">
            <v/>
          </cell>
          <cell r="V385" t="str">
            <v/>
          </cell>
          <cell r="W385" t="str">
            <v/>
          </cell>
          <cell r="X385" t="str">
            <v/>
          </cell>
          <cell r="Y385" t="str">
            <v/>
          </cell>
          <cell r="Z385" t="str">
            <v/>
          </cell>
          <cell r="AA385" t="str">
            <v/>
          </cell>
          <cell r="AB385" t="str">
            <v/>
          </cell>
          <cell r="AC385" t="str">
            <v/>
          </cell>
          <cell r="AD385" t="str">
            <v/>
          </cell>
          <cell r="AE385" t="str">
            <v/>
          </cell>
          <cell r="AF385" t="str">
            <v/>
          </cell>
          <cell r="AG385" t="str">
            <v/>
          </cell>
          <cell r="AH385" t="str">
            <v/>
          </cell>
          <cell r="AI385" t="str">
            <v/>
          </cell>
          <cell r="AJ385" t="str">
            <v/>
          </cell>
          <cell r="AK385" t="str">
            <v/>
          </cell>
        </row>
        <row r="386">
          <cell r="A386"/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>
            <v>1</v>
          </cell>
          <cell r="M386">
            <v>1</v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  <cell r="T386">
            <v>4</v>
          </cell>
          <cell r="U386" t="str">
            <v/>
          </cell>
          <cell r="V386" t="str">
            <v/>
          </cell>
          <cell r="W386" t="str">
            <v/>
          </cell>
          <cell r="X386" t="str">
            <v/>
          </cell>
          <cell r="Y386" t="str">
            <v/>
          </cell>
          <cell r="Z386" t="str">
            <v/>
          </cell>
          <cell r="AA386" t="str">
            <v/>
          </cell>
          <cell r="AB386" t="str">
            <v/>
          </cell>
          <cell r="AC386" t="str">
            <v/>
          </cell>
          <cell r="AD386" t="str">
            <v/>
          </cell>
          <cell r="AE386" t="str">
            <v/>
          </cell>
          <cell r="AF386" t="str">
            <v/>
          </cell>
          <cell r="AG386" t="str">
            <v/>
          </cell>
          <cell r="AH386" t="str">
            <v/>
          </cell>
          <cell r="AI386" t="str">
            <v/>
          </cell>
          <cell r="AJ386" t="str">
            <v/>
          </cell>
          <cell r="AK386" t="str">
            <v/>
          </cell>
        </row>
        <row r="387">
          <cell r="A387"/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>
            <v>1</v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  <cell r="T387">
            <v>4</v>
          </cell>
          <cell r="U387">
            <v>2</v>
          </cell>
          <cell r="V387" t="str">
            <v/>
          </cell>
          <cell r="W387" t="str">
            <v/>
          </cell>
          <cell r="X387" t="str">
            <v/>
          </cell>
          <cell r="Y387">
            <v>1</v>
          </cell>
          <cell r="Z387" t="str">
            <v/>
          </cell>
          <cell r="AA387" t="str">
            <v/>
          </cell>
          <cell r="AB387">
            <v>1</v>
          </cell>
          <cell r="AC387" t="str">
            <v/>
          </cell>
          <cell r="AD387" t="str">
            <v/>
          </cell>
          <cell r="AE387" t="str">
            <v/>
          </cell>
          <cell r="AF387" t="str">
            <v/>
          </cell>
          <cell r="AG387" t="str">
            <v/>
          </cell>
          <cell r="AH387" t="str">
            <v/>
          </cell>
          <cell r="AI387" t="str">
            <v/>
          </cell>
          <cell r="AJ387" t="str">
            <v/>
          </cell>
          <cell r="AK387" t="str">
            <v/>
          </cell>
        </row>
        <row r="388">
          <cell r="A388" t="str">
            <v>256011-01</v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  <cell r="T388" t="str">
            <v/>
          </cell>
          <cell r="U388" t="str">
            <v/>
          </cell>
          <cell r="V388" t="str">
            <v/>
          </cell>
          <cell r="W388" t="str">
            <v/>
          </cell>
          <cell r="X388" t="str">
            <v/>
          </cell>
          <cell r="Y388" t="str">
            <v/>
          </cell>
          <cell r="Z388" t="str">
            <v/>
          </cell>
          <cell r="AA388" t="str">
            <v/>
          </cell>
          <cell r="AB388" t="str">
            <v/>
          </cell>
          <cell r="AC388" t="str">
            <v/>
          </cell>
          <cell r="AD388" t="str">
            <v/>
          </cell>
          <cell r="AE388" t="str">
            <v/>
          </cell>
          <cell r="AF388" t="str">
            <v/>
          </cell>
          <cell r="AG388" t="str">
            <v/>
          </cell>
          <cell r="AH388" t="str">
            <v/>
          </cell>
          <cell r="AI388" t="str">
            <v/>
          </cell>
          <cell r="AJ388" t="str">
            <v/>
          </cell>
          <cell r="AK388" t="str">
            <v/>
          </cell>
        </row>
        <row r="389">
          <cell r="A389"/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  <cell r="T389" t="str">
            <v/>
          </cell>
          <cell r="U389" t="str">
            <v/>
          </cell>
          <cell r="V389" t="str">
            <v/>
          </cell>
          <cell r="W389" t="str">
            <v/>
          </cell>
          <cell r="X389" t="str">
            <v/>
          </cell>
          <cell r="Y389" t="str">
            <v/>
          </cell>
          <cell r="Z389" t="str">
            <v/>
          </cell>
          <cell r="AA389" t="str">
            <v/>
          </cell>
          <cell r="AB389" t="str">
            <v/>
          </cell>
          <cell r="AC389" t="str">
            <v/>
          </cell>
          <cell r="AD389" t="str">
            <v/>
          </cell>
          <cell r="AE389" t="str">
            <v/>
          </cell>
          <cell r="AF389" t="str">
            <v/>
          </cell>
          <cell r="AG389" t="str">
            <v/>
          </cell>
          <cell r="AH389" t="str">
            <v/>
          </cell>
          <cell r="AI389" t="str">
            <v/>
          </cell>
          <cell r="AJ389" t="str">
            <v/>
          </cell>
          <cell r="AK389" t="str">
            <v/>
          </cell>
        </row>
        <row r="390">
          <cell r="A390"/>
          <cell r="G390" t="str">
            <v/>
          </cell>
          <cell r="H390">
            <v>4</v>
          </cell>
          <cell r="I390" t="str">
            <v/>
          </cell>
          <cell r="J390" t="str">
            <v/>
          </cell>
          <cell r="K390">
            <v>4</v>
          </cell>
          <cell r="L390" t="str">
            <v/>
          </cell>
          <cell r="M390" t="str">
            <v/>
          </cell>
          <cell r="N390" t="str">
            <v/>
          </cell>
          <cell r="O390">
            <v>1</v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  <cell r="T390" t="str">
            <v/>
          </cell>
          <cell r="U390" t="str">
            <v/>
          </cell>
          <cell r="V390" t="str">
            <v/>
          </cell>
          <cell r="W390" t="str">
            <v/>
          </cell>
          <cell r="X390" t="str">
            <v/>
          </cell>
          <cell r="Y390" t="str">
            <v/>
          </cell>
          <cell r="Z390" t="str">
            <v/>
          </cell>
          <cell r="AA390" t="str">
            <v/>
          </cell>
          <cell r="AB390" t="str">
            <v/>
          </cell>
          <cell r="AC390" t="str">
            <v/>
          </cell>
          <cell r="AD390" t="str">
            <v/>
          </cell>
          <cell r="AE390" t="str">
            <v/>
          </cell>
          <cell r="AF390" t="str">
            <v/>
          </cell>
          <cell r="AG390" t="str">
            <v/>
          </cell>
          <cell r="AH390" t="str">
            <v/>
          </cell>
          <cell r="AI390" t="str">
            <v/>
          </cell>
          <cell r="AJ390" t="str">
            <v/>
          </cell>
          <cell r="AK390" t="str">
            <v/>
          </cell>
        </row>
        <row r="391">
          <cell r="A391"/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  <cell r="T391" t="str">
            <v/>
          </cell>
          <cell r="U391" t="str">
            <v/>
          </cell>
          <cell r="V391" t="str">
            <v/>
          </cell>
          <cell r="W391" t="str">
            <v/>
          </cell>
          <cell r="X391" t="str">
            <v/>
          </cell>
          <cell r="Y391" t="str">
            <v/>
          </cell>
          <cell r="Z391" t="str">
            <v/>
          </cell>
          <cell r="AA391" t="str">
            <v/>
          </cell>
          <cell r="AB391" t="str">
            <v/>
          </cell>
          <cell r="AC391" t="str">
            <v/>
          </cell>
          <cell r="AD391" t="str">
            <v/>
          </cell>
          <cell r="AE391" t="str">
            <v/>
          </cell>
          <cell r="AF391" t="str">
            <v/>
          </cell>
          <cell r="AG391" t="str">
            <v/>
          </cell>
          <cell r="AH391" t="str">
            <v/>
          </cell>
          <cell r="AI391" t="str">
            <v/>
          </cell>
          <cell r="AJ391" t="str">
            <v/>
          </cell>
          <cell r="AK391" t="str">
            <v/>
          </cell>
        </row>
        <row r="392">
          <cell r="A392"/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  <cell r="T392" t="str">
            <v/>
          </cell>
          <cell r="U392" t="str">
            <v/>
          </cell>
          <cell r="V392" t="str">
            <v/>
          </cell>
          <cell r="W392" t="str">
            <v/>
          </cell>
          <cell r="X392" t="str">
            <v/>
          </cell>
          <cell r="Y392" t="str">
            <v/>
          </cell>
          <cell r="Z392" t="str">
            <v/>
          </cell>
          <cell r="AA392" t="str">
            <v/>
          </cell>
          <cell r="AB392" t="str">
            <v/>
          </cell>
          <cell r="AC392" t="str">
            <v/>
          </cell>
          <cell r="AD392" t="str">
            <v/>
          </cell>
          <cell r="AE392" t="str">
            <v/>
          </cell>
          <cell r="AF392" t="str">
            <v/>
          </cell>
          <cell r="AG392" t="str">
            <v/>
          </cell>
          <cell r="AH392" t="str">
            <v/>
          </cell>
          <cell r="AI392" t="str">
            <v/>
          </cell>
          <cell r="AJ392" t="str">
            <v/>
          </cell>
          <cell r="AK392" t="str">
            <v/>
          </cell>
        </row>
        <row r="393">
          <cell r="A393"/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  <cell r="T393" t="str">
            <v/>
          </cell>
          <cell r="U393" t="str">
            <v/>
          </cell>
          <cell r="V393" t="str">
            <v/>
          </cell>
          <cell r="W393" t="str">
            <v/>
          </cell>
          <cell r="X393" t="str">
            <v/>
          </cell>
          <cell r="Y393" t="str">
            <v/>
          </cell>
          <cell r="Z393" t="str">
            <v/>
          </cell>
          <cell r="AA393" t="str">
            <v/>
          </cell>
          <cell r="AB393" t="str">
            <v/>
          </cell>
          <cell r="AC393" t="str">
            <v/>
          </cell>
          <cell r="AD393" t="str">
            <v/>
          </cell>
          <cell r="AE393" t="str">
            <v/>
          </cell>
          <cell r="AF393" t="str">
            <v/>
          </cell>
          <cell r="AG393" t="str">
            <v/>
          </cell>
          <cell r="AH393" t="str">
            <v/>
          </cell>
          <cell r="AI393" t="str">
            <v/>
          </cell>
          <cell r="AJ393" t="str">
            <v/>
          </cell>
          <cell r="AK393" t="str">
            <v/>
          </cell>
        </row>
        <row r="394">
          <cell r="A394">
            <v>264010</v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  <cell r="T394" t="str">
            <v/>
          </cell>
          <cell r="U394" t="str">
            <v/>
          </cell>
          <cell r="V394" t="str">
            <v/>
          </cell>
          <cell r="W394" t="str">
            <v/>
          </cell>
          <cell r="X394" t="str">
            <v/>
          </cell>
          <cell r="Y394" t="str">
            <v/>
          </cell>
          <cell r="Z394" t="str">
            <v/>
          </cell>
          <cell r="AA394" t="str">
            <v/>
          </cell>
          <cell r="AB394" t="str">
            <v/>
          </cell>
          <cell r="AC394" t="str">
            <v/>
          </cell>
          <cell r="AD394" t="str">
            <v/>
          </cell>
          <cell r="AE394" t="str">
            <v/>
          </cell>
          <cell r="AF394" t="str">
            <v/>
          </cell>
          <cell r="AG394" t="str">
            <v/>
          </cell>
          <cell r="AH394" t="str">
            <v/>
          </cell>
          <cell r="AI394" t="str">
            <v/>
          </cell>
          <cell r="AJ394" t="str">
            <v/>
          </cell>
          <cell r="AK394" t="str">
            <v/>
          </cell>
        </row>
        <row r="395">
          <cell r="A395"/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  <cell r="T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 t="str">
            <v/>
          </cell>
          <cell r="Y395" t="str">
            <v/>
          </cell>
          <cell r="Z395" t="str">
            <v/>
          </cell>
          <cell r="AA395" t="str">
            <v/>
          </cell>
          <cell r="AB395" t="str">
            <v/>
          </cell>
          <cell r="AC395" t="str">
            <v/>
          </cell>
          <cell r="AD395" t="str">
            <v/>
          </cell>
          <cell r="AE395" t="str">
            <v/>
          </cell>
          <cell r="AF395" t="str">
            <v/>
          </cell>
          <cell r="AG395" t="str">
            <v/>
          </cell>
          <cell r="AH395" t="str">
            <v/>
          </cell>
          <cell r="AI395" t="str">
            <v/>
          </cell>
          <cell r="AJ395" t="str">
            <v/>
          </cell>
          <cell r="AK395" t="str">
            <v/>
          </cell>
        </row>
        <row r="396">
          <cell r="A396"/>
          <cell r="G396">
            <v>4</v>
          </cell>
          <cell r="H396">
            <v>7</v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>
            <v>10</v>
          </cell>
          <cell r="S396">
            <v>10</v>
          </cell>
          <cell r="T396">
            <v>7</v>
          </cell>
          <cell r="U396">
            <v>9</v>
          </cell>
          <cell r="V396">
            <v>1</v>
          </cell>
          <cell r="W396" t="str">
            <v/>
          </cell>
          <cell r="X396" t="str">
            <v/>
          </cell>
          <cell r="Y396">
            <v>11</v>
          </cell>
          <cell r="Z396">
            <v>6</v>
          </cell>
          <cell r="AA396" t="str">
            <v/>
          </cell>
          <cell r="AB396">
            <v>3</v>
          </cell>
          <cell r="AC396">
            <v>12</v>
          </cell>
          <cell r="AD396">
            <v>16</v>
          </cell>
          <cell r="AE396">
            <v>6</v>
          </cell>
          <cell r="AF396">
            <v>11</v>
          </cell>
          <cell r="AG396">
            <v>20</v>
          </cell>
          <cell r="AH396">
            <v>8</v>
          </cell>
          <cell r="AI396">
            <v>14</v>
          </cell>
          <cell r="AJ396">
            <v>12</v>
          </cell>
          <cell r="AK396">
            <v>3</v>
          </cell>
        </row>
        <row r="397">
          <cell r="A397"/>
          <cell r="G397">
            <v>5</v>
          </cell>
          <cell r="H397" t="str">
            <v/>
          </cell>
          <cell r="I397" t="str">
            <v/>
          </cell>
          <cell r="J397" t="str">
            <v/>
          </cell>
          <cell r="K397">
            <v>5</v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>
            <v>1</v>
          </cell>
          <cell r="S397" t="str">
            <v/>
          </cell>
          <cell r="T397" t="str">
            <v/>
          </cell>
          <cell r="U397" t="str">
            <v/>
          </cell>
          <cell r="V397">
            <v>3</v>
          </cell>
          <cell r="W397" t="str">
            <v/>
          </cell>
          <cell r="X397" t="str">
            <v/>
          </cell>
          <cell r="Y397" t="str">
            <v/>
          </cell>
          <cell r="Z397" t="str">
            <v/>
          </cell>
          <cell r="AA397" t="str">
            <v/>
          </cell>
          <cell r="AB397" t="str">
            <v/>
          </cell>
          <cell r="AC397" t="str">
            <v/>
          </cell>
          <cell r="AD397" t="str">
            <v/>
          </cell>
          <cell r="AE397" t="str">
            <v/>
          </cell>
          <cell r="AF397" t="str">
            <v/>
          </cell>
          <cell r="AG397" t="str">
            <v/>
          </cell>
          <cell r="AH397" t="str">
            <v/>
          </cell>
          <cell r="AI397" t="str">
            <v/>
          </cell>
          <cell r="AJ397" t="str">
            <v/>
          </cell>
          <cell r="AK397" t="str">
            <v/>
          </cell>
        </row>
        <row r="398">
          <cell r="A398"/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  <cell r="T398" t="str">
            <v/>
          </cell>
          <cell r="U398" t="str">
            <v/>
          </cell>
          <cell r="V398" t="str">
            <v/>
          </cell>
          <cell r="W398" t="str">
            <v/>
          </cell>
          <cell r="X398" t="str">
            <v/>
          </cell>
          <cell r="Y398" t="str">
            <v/>
          </cell>
          <cell r="Z398" t="str">
            <v/>
          </cell>
          <cell r="AA398" t="str">
            <v/>
          </cell>
          <cell r="AB398" t="str">
            <v/>
          </cell>
          <cell r="AC398" t="str">
            <v/>
          </cell>
          <cell r="AD398" t="str">
            <v/>
          </cell>
          <cell r="AE398" t="str">
            <v/>
          </cell>
          <cell r="AF398" t="str">
            <v/>
          </cell>
          <cell r="AG398" t="str">
            <v/>
          </cell>
          <cell r="AH398" t="str">
            <v/>
          </cell>
          <cell r="AI398" t="str">
            <v/>
          </cell>
          <cell r="AJ398" t="str">
            <v/>
          </cell>
          <cell r="AK398" t="str">
            <v/>
          </cell>
        </row>
        <row r="399">
          <cell r="A399"/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  <cell r="T399" t="str">
            <v/>
          </cell>
          <cell r="U399" t="str">
            <v/>
          </cell>
          <cell r="V399" t="str">
            <v/>
          </cell>
          <cell r="W399" t="str">
            <v/>
          </cell>
          <cell r="X399" t="str">
            <v/>
          </cell>
          <cell r="Y399" t="str">
            <v/>
          </cell>
          <cell r="Z399" t="str">
            <v/>
          </cell>
          <cell r="AA399" t="str">
            <v/>
          </cell>
          <cell r="AB399" t="str">
            <v/>
          </cell>
          <cell r="AC399" t="str">
            <v/>
          </cell>
          <cell r="AD399" t="str">
            <v/>
          </cell>
          <cell r="AE399" t="str">
            <v/>
          </cell>
          <cell r="AF399" t="str">
            <v/>
          </cell>
          <cell r="AG399" t="str">
            <v/>
          </cell>
          <cell r="AH399" t="str">
            <v/>
          </cell>
          <cell r="AI399" t="str">
            <v/>
          </cell>
          <cell r="AJ399" t="str">
            <v/>
          </cell>
          <cell r="AK399" t="str">
            <v/>
          </cell>
        </row>
        <row r="400">
          <cell r="A400">
            <v>248015</v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  <cell r="T400" t="str">
            <v/>
          </cell>
          <cell r="U400" t="str">
            <v/>
          </cell>
          <cell r="V400" t="str">
            <v/>
          </cell>
          <cell r="W400" t="str">
            <v/>
          </cell>
          <cell r="X400" t="str">
            <v/>
          </cell>
          <cell r="Y400" t="str">
            <v/>
          </cell>
          <cell r="Z400" t="str">
            <v/>
          </cell>
          <cell r="AA400" t="str">
            <v/>
          </cell>
          <cell r="AB400" t="str">
            <v/>
          </cell>
          <cell r="AC400" t="str">
            <v/>
          </cell>
          <cell r="AD400" t="str">
            <v/>
          </cell>
          <cell r="AE400" t="str">
            <v/>
          </cell>
          <cell r="AF400" t="str">
            <v/>
          </cell>
          <cell r="AG400" t="str">
            <v/>
          </cell>
          <cell r="AH400">
            <v>9</v>
          </cell>
          <cell r="AI400">
            <v>24</v>
          </cell>
          <cell r="AJ400">
            <v>24</v>
          </cell>
          <cell r="AK400" t="str">
            <v/>
          </cell>
        </row>
        <row r="401">
          <cell r="A401"/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  <cell r="T401" t="str">
            <v/>
          </cell>
          <cell r="U401" t="str">
            <v/>
          </cell>
          <cell r="V401" t="str">
            <v/>
          </cell>
          <cell r="W401" t="str">
            <v/>
          </cell>
          <cell r="X401" t="str">
            <v/>
          </cell>
          <cell r="Y401" t="str">
            <v/>
          </cell>
          <cell r="Z401" t="str">
            <v/>
          </cell>
          <cell r="AA401" t="str">
            <v/>
          </cell>
          <cell r="AB401" t="str">
            <v/>
          </cell>
          <cell r="AC401" t="str">
            <v/>
          </cell>
          <cell r="AD401" t="str">
            <v/>
          </cell>
          <cell r="AE401" t="str">
            <v/>
          </cell>
          <cell r="AF401" t="str">
            <v/>
          </cell>
          <cell r="AG401" t="str">
            <v/>
          </cell>
          <cell r="AH401" t="str">
            <v/>
          </cell>
          <cell r="AI401" t="str">
            <v/>
          </cell>
          <cell r="AJ401" t="str">
            <v/>
          </cell>
          <cell r="AK401" t="str">
            <v/>
          </cell>
        </row>
        <row r="402">
          <cell r="A402"/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  <cell r="T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 t="str">
            <v/>
          </cell>
          <cell r="Y402" t="str">
            <v/>
          </cell>
          <cell r="Z402" t="str">
            <v/>
          </cell>
          <cell r="AA402" t="str">
            <v/>
          </cell>
          <cell r="AB402" t="str">
            <v/>
          </cell>
          <cell r="AC402" t="str">
            <v/>
          </cell>
          <cell r="AD402" t="str">
            <v/>
          </cell>
          <cell r="AE402" t="str">
            <v/>
          </cell>
          <cell r="AF402" t="str">
            <v/>
          </cell>
          <cell r="AG402" t="str">
            <v/>
          </cell>
          <cell r="AH402" t="str">
            <v/>
          </cell>
          <cell r="AI402" t="str">
            <v/>
          </cell>
          <cell r="AJ402" t="str">
            <v/>
          </cell>
          <cell r="AK402" t="str">
            <v/>
          </cell>
        </row>
        <row r="403">
          <cell r="A403"/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  <cell r="T403" t="str">
            <v/>
          </cell>
          <cell r="U403" t="str">
            <v/>
          </cell>
          <cell r="V403" t="str">
            <v/>
          </cell>
          <cell r="W403" t="str">
            <v/>
          </cell>
          <cell r="X403" t="str">
            <v/>
          </cell>
          <cell r="Y403" t="str">
            <v/>
          </cell>
          <cell r="Z403" t="str">
            <v/>
          </cell>
          <cell r="AA403" t="str">
            <v/>
          </cell>
          <cell r="AB403" t="str">
            <v/>
          </cell>
          <cell r="AC403" t="str">
            <v/>
          </cell>
          <cell r="AD403" t="str">
            <v/>
          </cell>
          <cell r="AE403" t="str">
            <v/>
          </cell>
          <cell r="AF403" t="str">
            <v/>
          </cell>
          <cell r="AG403" t="str">
            <v/>
          </cell>
          <cell r="AH403" t="str">
            <v/>
          </cell>
          <cell r="AI403" t="str">
            <v/>
          </cell>
          <cell r="AJ403" t="str">
            <v/>
          </cell>
          <cell r="AK403" t="str">
            <v/>
          </cell>
        </row>
        <row r="404">
          <cell r="A404"/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  <cell r="T404" t="str">
            <v/>
          </cell>
          <cell r="U404" t="str">
            <v/>
          </cell>
          <cell r="V404" t="str">
            <v/>
          </cell>
          <cell r="W404" t="str">
            <v/>
          </cell>
          <cell r="X404" t="str">
            <v/>
          </cell>
          <cell r="Y404" t="str">
            <v/>
          </cell>
          <cell r="Z404" t="str">
            <v/>
          </cell>
          <cell r="AA404" t="str">
            <v/>
          </cell>
          <cell r="AB404" t="str">
            <v/>
          </cell>
          <cell r="AC404" t="str">
            <v/>
          </cell>
          <cell r="AD404" t="str">
            <v/>
          </cell>
          <cell r="AE404" t="str">
            <v/>
          </cell>
          <cell r="AF404" t="str">
            <v/>
          </cell>
          <cell r="AG404" t="str">
            <v/>
          </cell>
          <cell r="AH404" t="str">
            <v/>
          </cell>
          <cell r="AI404" t="str">
            <v/>
          </cell>
          <cell r="AJ404" t="str">
            <v/>
          </cell>
          <cell r="AK404" t="str">
            <v/>
          </cell>
        </row>
        <row r="405">
          <cell r="A405"/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  <cell r="T405" t="str">
            <v/>
          </cell>
          <cell r="U405" t="str">
            <v/>
          </cell>
          <cell r="V405" t="str">
            <v/>
          </cell>
          <cell r="W405" t="str">
            <v/>
          </cell>
          <cell r="X405" t="str">
            <v/>
          </cell>
          <cell r="Y405">
            <v>4</v>
          </cell>
          <cell r="Z405">
            <v>8</v>
          </cell>
          <cell r="AA405">
            <v>8</v>
          </cell>
          <cell r="AB405">
            <v>8</v>
          </cell>
          <cell r="AC405">
            <v>3</v>
          </cell>
          <cell r="AD405" t="str">
            <v/>
          </cell>
          <cell r="AE405" t="str">
            <v/>
          </cell>
          <cell r="AF405" t="str">
            <v/>
          </cell>
          <cell r="AG405" t="str">
            <v/>
          </cell>
          <cell r="AH405" t="str">
            <v/>
          </cell>
          <cell r="AI405" t="str">
            <v/>
          </cell>
          <cell r="AJ405" t="str">
            <v/>
          </cell>
          <cell r="AK405" t="str">
            <v/>
          </cell>
        </row>
        <row r="406">
          <cell r="A406">
            <v>257015</v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  <cell r="T406" t="str">
            <v/>
          </cell>
          <cell r="U406" t="str">
            <v/>
          </cell>
          <cell r="V406" t="str">
            <v/>
          </cell>
          <cell r="W406" t="str">
            <v/>
          </cell>
          <cell r="X406" t="str">
            <v/>
          </cell>
          <cell r="Y406" t="str">
            <v/>
          </cell>
          <cell r="Z406" t="str">
            <v/>
          </cell>
          <cell r="AA406" t="str">
            <v/>
          </cell>
          <cell r="AB406" t="str">
            <v/>
          </cell>
          <cell r="AC406" t="str">
            <v/>
          </cell>
          <cell r="AD406" t="str">
            <v/>
          </cell>
          <cell r="AE406" t="str">
            <v/>
          </cell>
          <cell r="AF406" t="str">
            <v/>
          </cell>
          <cell r="AG406" t="str">
            <v/>
          </cell>
          <cell r="AH406" t="str">
            <v/>
          </cell>
          <cell r="AI406" t="str">
            <v/>
          </cell>
          <cell r="AJ406" t="str">
            <v/>
          </cell>
          <cell r="AK406" t="str">
            <v/>
          </cell>
        </row>
        <row r="407">
          <cell r="A407"/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  <cell r="T407" t="str">
            <v/>
          </cell>
          <cell r="U407" t="str">
            <v/>
          </cell>
          <cell r="V407" t="str">
            <v/>
          </cell>
          <cell r="W407" t="str">
            <v/>
          </cell>
          <cell r="X407" t="str">
            <v/>
          </cell>
          <cell r="Y407" t="str">
            <v/>
          </cell>
          <cell r="Z407" t="str">
            <v/>
          </cell>
          <cell r="AA407" t="str">
            <v/>
          </cell>
          <cell r="AB407" t="str">
            <v/>
          </cell>
          <cell r="AC407" t="str">
            <v/>
          </cell>
          <cell r="AD407" t="str">
            <v/>
          </cell>
          <cell r="AE407" t="str">
            <v/>
          </cell>
          <cell r="AF407" t="str">
            <v/>
          </cell>
          <cell r="AG407" t="str">
            <v/>
          </cell>
          <cell r="AH407" t="str">
            <v/>
          </cell>
          <cell r="AI407" t="str">
            <v/>
          </cell>
          <cell r="AJ407" t="str">
            <v/>
          </cell>
          <cell r="AK407" t="str">
            <v/>
          </cell>
        </row>
        <row r="408">
          <cell r="A408"/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  <cell r="T408" t="str">
            <v/>
          </cell>
          <cell r="U408" t="str">
            <v/>
          </cell>
          <cell r="V408" t="str">
            <v/>
          </cell>
          <cell r="W408" t="str">
            <v/>
          </cell>
          <cell r="X408" t="str">
            <v/>
          </cell>
          <cell r="Y408" t="str">
            <v/>
          </cell>
          <cell r="Z408" t="str">
            <v/>
          </cell>
          <cell r="AA408" t="str">
            <v/>
          </cell>
          <cell r="AB408" t="str">
            <v/>
          </cell>
          <cell r="AC408" t="str">
            <v/>
          </cell>
          <cell r="AD408" t="str">
            <v/>
          </cell>
          <cell r="AE408" t="str">
            <v/>
          </cell>
          <cell r="AF408" t="str">
            <v/>
          </cell>
          <cell r="AG408" t="str">
            <v/>
          </cell>
          <cell r="AH408" t="str">
            <v/>
          </cell>
          <cell r="AI408" t="str">
            <v/>
          </cell>
          <cell r="AJ408" t="str">
            <v/>
          </cell>
          <cell r="AK408" t="str">
            <v/>
          </cell>
        </row>
        <row r="409">
          <cell r="A409"/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  <cell r="T409" t="str">
            <v/>
          </cell>
          <cell r="U409" t="str">
            <v/>
          </cell>
          <cell r="V409" t="str">
            <v/>
          </cell>
          <cell r="W409" t="str">
            <v/>
          </cell>
          <cell r="X409" t="str">
            <v/>
          </cell>
          <cell r="Y409" t="str">
            <v/>
          </cell>
          <cell r="Z409" t="str">
            <v/>
          </cell>
          <cell r="AA409" t="str">
            <v/>
          </cell>
          <cell r="AB409" t="str">
            <v/>
          </cell>
          <cell r="AC409" t="str">
            <v/>
          </cell>
          <cell r="AD409" t="str">
            <v/>
          </cell>
          <cell r="AE409" t="str">
            <v/>
          </cell>
          <cell r="AF409" t="str">
            <v/>
          </cell>
          <cell r="AG409" t="str">
            <v/>
          </cell>
          <cell r="AH409" t="str">
            <v/>
          </cell>
          <cell r="AI409" t="str">
            <v/>
          </cell>
          <cell r="AJ409" t="str">
            <v/>
          </cell>
          <cell r="AK409" t="str">
            <v/>
          </cell>
        </row>
        <row r="410">
          <cell r="A410"/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  <cell r="T410" t="str">
            <v/>
          </cell>
          <cell r="U410" t="str">
            <v/>
          </cell>
          <cell r="V410" t="str">
            <v/>
          </cell>
          <cell r="W410" t="str">
            <v/>
          </cell>
          <cell r="X410" t="str">
            <v/>
          </cell>
          <cell r="Y410" t="str">
            <v/>
          </cell>
          <cell r="Z410" t="str">
            <v/>
          </cell>
          <cell r="AA410" t="str">
            <v/>
          </cell>
          <cell r="AB410" t="str">
            <v/>
          </cell>
          <cell r="AC410" t="str">
            <v/>
          </cell>
          <cell r="AD410" t="str">
            <v/>
          </cell>
          <cell r="AE410" t="str">
            <v/>
          </cell>
          <cell r="AF410" t="str">
            <v/>
          </cell>
          <cell r="AG410" t="str">
            <v/>
          </cell>
          <cell r="AH410" t="str">
            <v/>
          </cell>
          <cell r="AI410" t="str">
            <v/>
          </cell>
          <cell r="AJ410" t="str">
            <v/>
          </cell>
          <cell r="AK410" t="str">
            <v/>
          </cell>
        </row>
        <row r="411">
          <cell r="A411"/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  <cell r="T411" t="str">
            <v/>
          </cell>
          <cell r="U411" t="str">
            <v/>
          </cell>
          <cell r="V411" t="str">
            <v/>
          </cell>
          <cell r="W411" t="str">
            <v/>
          </cell>
          <cell r="X411" t="str">
            <v/>
          </cell>
          <cell r="Y411" t="str">
            <v/>
          </cell>
          <cell r="Z411" t="str">
            <v/>
          </cell>
          <cell r="AA411" t="str">
            <v/>
          </cell>
          <cell r="AB411" t="str">
            <v/>
          </cell>
          <cell r="AC411" t="str">
            <v/>
          </cell>
          <cell r="AD411" t="str">
            <v/>
          </cell>
          <cell r="AE411" t="str">
            <v/>
          </cell>
          <cell r="AF411" t="str">
            <v/>
          </cell>
          <cell r="AG411" t="str">
            <v/>
          </cell>
          <cell r="AH411" t="str">
            <v/>
          </cell>
          <cell r="AI411" t="str">
            <v/>
          </cell>
          <cell r="AJ411" t="str">
            <v/>
          </cell>
          <cell r="AK411" t="str">
            <v/>
          </cell>
        </row>
        <row r="412">
          <cell r="A412">
            <v>251019</v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  <cell r="T412" t="str">
            <v/>
          </cell>
          <cell r="U412" t="str">
            <v/>
          </cell>
          <cell r="V412" t="str">
            <v/>
          </cell>
          <cell r="W412" t="str">
            <v/>
          </cell>
          <cell r="X412" t="str">
            <v/>
          </cell>
          <cell r="Y412" t="str">
            <v/>
          </cell>
          <cell r="Z412" t="str">
            <v/>
          </cell>
          <cell r="AA412" t="str">
            <v/>
          </cell>
          <cell r="AB412" t="str">
            <v/>
          </cell>
          <cell r="AC412" t="str">
            <v/>
          </cell>
          <cell r="AD412" t="str">
            <v/>
          </cell>
          <cell r="AE412" t="str">
            <v/>
          </cell>
          <cell r="AF412" t="str">
            <v/>
          </cell>
          <cell r="AG412" t="str">
            <v/>
          </cell>
          <cell r="AH412" t="str">
            <v/>
          </cell>
          <cell r="AI412" t="str">
            <v/>
          </cell>
          <cell r="AJ412" t="str">
            <v/>
          </cell>
          <cell r="AK412" t="str">
            <v/>
          </cell>
        </row>
        <row r="413">
          <cell r="A413"/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>
            <v>2</v>
          </cell>
          <cell r="L413">
            <v>5</v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  <cell r="T413" t="str">
            <v/>
          </cell>
          <cell r="U413" t="str">
            <v/>
          </cell>
          <cell r="V413" t="str">
            <v/>
          </cell>
          <cell r="W413" t="str">
            <v/>
          </cell>
          <cell r="X413" t="str">
            <v/>
          </cell>
          <cell r="Y413" t="str">
            <v/>
          </cell>
          <cell r="Z413" t="str">
            <v/>
          </cell>
          <cell r="AA413" t="str">
            <v/>
          </cell>
          <cell r="AB413" t="str">
            <v/>
          </cell>
          <cell r="AC413" t="str">
            <v/>
          </cell>
          <cell r="AD413" t="str">
            <v/>
          </cell>
          <cell r="AE413" t="str">
            <v/>
          </cell>
          <cell r="AF413" t="str">
            <v/>
          </cell>
          <cell r="AG413" t="str">
            <v/>
          </cell>
          <cell r="AH413" t="str">
            <v/>
          </cell>
          <cell r="AI413" t="str">
            <v/>
          </cell>
          <cell r="AJ413" t="str">
            <v/>
          </cell>
          <cell r="AK413" t="str">
            <v/>
          </cell>
        </row>
        <row r="414">
          <cell r="A414"/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>
            <v>12</v>
          </cell>
          <cell r="N414">
            <v>8</v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  <cell r="T414" t="str">
            <v/>
          </cell>
          <cell r="U414" t="str">
            <v/>
          </cell>
          <cell r="V414" t="str">
            <v/>
          </cell>
          <cell r="W414" t="str">
            <v/>
          </cell>
          <cell r="X414" t="str">
            <v/>
          </cell>
          <cell r="Y414" t="str">
            <v/>
          </cell>
          <cell r="Z414" t="str">
            <v/>
          </cell>
          <cell r="AA414" t="str">
            <v/>
          </cell>
          <cell r="AB414" t="str">
            <v/>
          </cell>
          <cell r="AC414" t="str">
            <v/>
          </cell>
          <cell r="AD414" t="str">
            <v/>
          </cell>
          <cell r="AE414" t="str">
            <v/>
          </cell>
          <cell r="AF414" t="str">
            <v/>
          </cell>
          <cell r="AG414" t="str">
            <v/>
          </cell>
          <cell r="AH414" t="str">
            <v/>
          </cell>
          <cell r="AI414" t="str">
            <v/>
          </cell>
          <cell r="AJ414" t="str">
            <v/>
          </cell>
          <cell r="AK414" t="str">
            <v/>
          </cell>
        </row>
        <row r="415">
          <cell r="A415"/>
          <cell r="G415">
            <v>7</v>
          </cell>
          <cell r="H415">
            <v>7</v>
          </cell>
          <cell r="I415" t="str">
            <v/>
          </cell>
          <cell r="J415" t="str">
            <v/>
          </cell>
          <cell r="K415">
            <v>3</v>
          </cell>
          <cell r="L415">
            <v>1</v>
          </cell>
          <cell r="M415">
            <v>2</v>
          </cell>
          <cell r="N415">
            <v>1</v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  <cell r="T415" t="str">
            <v/>
          </cell>
          <cell r="U415" t="str">
            <v/>
          </cell>
          <cell r="V415" t="str">
            <v/>
          </cell>
          <cell r="W415" t="str">
            <v/>
          </cell>
          <cell r="X415" t="str">
            <v/>
          </cell>
          <cell r="Y415" t="str">
            <v/>
          </cell>
          <cell r="Z415" t="str">
            <v/>
          </cell>
          <cell r="AA415" t="str">
            <v/>
          </cell>
          <cell r="AB415" t="str">
            <v/>
          </cell>
          <cell r="AC415" t="str">
            <v/>
          </cell>
          <cell r="AD415" t="str">
            <v/>
          </cell>
          <cell r="AE415" t="str">
            <v/>
          </cell>
          <cell r="AF415" t="str">
            <v/>
          </cell>
          <cell r="AG415" t="str">
            <v/>
          </cell>
          <cell r="AH415" t="str">
            <v/>
          </cell>
          <cell r="AI415" t="str">
            <v/>
          </cell>
          <cell r="AJ415" t="str">
            <v/>
          </cell>
          <cell r="AK415" t="str">
            <v/>
          </cell>
        </row>
        <row r="416">
          <cell r="A416"/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  <cell r="T416" t="str">
            <v/>
          </cell>
          <cell r="U416" t="str">
            <v/>
          </cell>
          <cell r="V416" t="str">
            <v/>
          </cell>
          <cell r="W416" t="str">
            <v/>
          </cell>
          <cell r="X416" t="str">
            <v/>
          </cell>
          <cell r="Y416" t="str">
            <v/>
          </cell>
          <cell r="Z416" t="str">
            <v/>
          </cell>
          <cell r="AA416" t="str">
            <v/>
          </cell>
          <cell r="AB416" t="str">
            <v/>
          </cell>
          <cell r="AC416" t="str">
            <v/>
          </cell>
          <cell r="AD416" t="str">
            <v/>
          </cell>
          <cell r="AE416" t="str">
            <v/>
          </cell>
          <cell r="AF416" t="str">
            <v/>
          </cell>
          <cell r="AG416" t="str">
            <v/>
          </cell>
          <cell r="AH416" t="str">
            <v/>
          </cell>
          <cell r="AI416" t="str">
            <v/>
          </cell>
          <cell r="AJ416" t="str">
            <v/>
          </cell>
          <cell r="AK416" t="str">
            <v/>
          </cell>
        </row>
        <row r="417">
          <cell r="A417"/>
          <cell r="G417">
            <v>1</v>
          </cell>
          <cell r="H417">
            <v>10</v>
          </cell>
          <cell r="I417" t="str">
            <v/>
          </cell>
          <cell r="J417" t="str">
            <v/>
          </cell>
          <cell r="K417">
            <v>5</v>
          </cell>
          <cell r="L417">
            <v>2</v>
          </cell>
          <cell r="M417">
            <v>3</v>
          </cell>
          <cell r="N417">
            <v>16</v>
          </cell>
          <cell r="O417">
            <v>4</v>
          </cell>
          <cell r="P417" t="str">
            <v/>
          </cell>
          <cell r="Q417" t="str">
            <v/>
          </cell>
          <cell r="R417">
            <v>2</v>
          </cell>
          <cell r="S417" t="str">
            <v/>
          </cell>
          <cell r="T417" t="str">
            <v/>
          </cell>
          <cell r="U417" t="str">
            <v/>
          </cell>
          <cell r="V417">
            <v>1</v>
          </cell>
          <cell r="W417" t="str">
            <v/>
          </cell>
          <cell r="X417" t="str">
            <v/>
          </cell>
          <cell r="Y417">
            <v>1</v>
          </cell>
          <cell r="Z417" t="str">
            <v/>
          </cell>
          <cell r="AA417" t="str">
            <v/>
          </cell>
          <cell r="AB417" t="str">
            <v/>
          </cell>
          <cell r="AC417" t="str">
            <v/>
          </cell>
          <cell r="AD417" t="str">
            <v/>
          </cell>
          <cell r="AE417" t="str">
            <v/>
          </cell>
          <cell r="AF417" t="str">
            <v/>
          </cell>
          <cell r="AG417" t="str">
            <v/>
          </cell>
          <cell r="AH417" t="str">
            <v/>
          </cell>
          <cell r="AI417" t="str">
            <v/>
          </cell>
          <cell r="AJ417" t="str">
            <v/>
          </cell>
          <cell r="AK417" t="str">
            <v/>
          </cell>
        </row>
        <row r="418">
          <cell r="A418">
            <v>254020</v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  <cell r="T418" t="str">
            <v/>
          </cell>
          <cell r="U418" t="str">
            <v/>
          </cell>
          <cell r="V418" t="str">
            <v/>
          </cell>
          <cell r="W418" t="str">
            <v/>
          </cell>
          <cell r="X418" t="str">
            <v/>
          </cell>
          <cell r="Y418" t="str">
            <v/>
          </cell>
          <cell r="Z418" t="str">
            <v/>
          </cell>
          <cell r="AA418" t="str">
            <v/>
          </cell>
          <cell r="AB418" t="str">
            <v/>
          </cell>
          <cell r="AC418" t="str">
            <v/>
          </cell>
          <cell r="AD418" t="str">
            <v/>
          </cell>
          <cell r="AE418" t="str">
            <v/>
          </cell>
          <cell r="AF418" t="str">
            <v/>
          </cell>
          <cell r="AG418" t="str">
            <v/>
          </cell>
          <cell r="AH418" t="str">
            <v/>
          </cell>
          <cell r="AI418" t="str">
            <v/>
          </cell>
          <cell r="AJ418" t="str">
            <v/>
          </cell>
          <cell r="AK418" t="str">
            <v/>
          </cell>
        </row>
        <row r="419">
          <cell r="A419"/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  <cell r="T419" t="str">
            <v/>
          </cell>
          <cell r="U419" t="str">
            <v/>
          </cell>
          <cell r="V419" t="str">
            <v/>
          </cell>
          <cell r="W419" t="str">
            <v/>
          </cell>
          <cell r="X419" t="str">
            <v/>
          </cell>
          <cell r="Y419" t="str">
            <v/>
          </cell>
          <cell r="Z419" t="str">
            <v/>
          </cell>
          <cell r="AA419" t="str">
            <v/>
          </cell>
          <cell r="AB419" t="str">
            <v/>
          </cell>
          <cell r="AC419" t="str">
            <v/>
          </cell>
          <cell r="AD419" t="str">
            <v/>
          </cell>
          <cell r="AE419" t="str">
            <v/>
          </cell>
          <cell r="AF419" t="str">
            <v/>
          </cell>
          <cell r="AG419" t="str">
            <v/>
          </cell>
          <cell r="AH419" t="str">
            <v/>
          </cell>
          <cell r="AI419" t="str">
            <v/>
          </cell>
          <cell r="AJ419" t="str">
            <v/>
          </cell>
          <cell r="AK419" t="str">
            <v/>
          </cell>
        </row>
        <row r="420">
          <cell r="A420"/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  <cell r="T420" t="str">
            <v/>
          </cell>
          <cell r="U420" t="str">
            <v/>
          </cell>
          <cell r="V420" t="str">
            <v/>
          </cell>
          <cell r="W420" t="str">
            <v/>
          </cell>
          <cell r="X420" t="str">
            <v/>
          </cell>
          <cell r="Y420" t="str">
            <v/>
          </cell>
          <cell r="Z420" t="str">
            <v/>
          </cell>
          <cell r="AA420" t="str">
            <v/>
          </cell>
          <cell r="AB420" t="str">
            <v/>
          </cell>
          <cell r="AC420" t="str">
            <v/>
          </cell>
          <cell r="AD420" t="str">
            <v/>
          </cell>
          <cell r="AE420" t="str">
            <v/>
          </cell>
          <cell r="AF420" t="str">
            <v/>
          </cell>
          <cell r="AG420" t="str">
            <v/>
          </cell>
          <cell r="AH420" t="str">
            <v/>
          </cell>
          <cell r="AI420" t="str">
            <v/>
          </cell>
          <cell r="AJ420" t="str">
            <v/>
          </cell>
          <cell r="AK420" t="str">
            <v/>
          </cell>
        </row>
        <row r="421">
          <cell r="A421"/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  <cell r="T421" t="str">
            <v/>
          </cell>
          <cell r="U421" t="str">
            <v/>
          </cell>
          <cell r="V421" t="str">
            <v/>
          </cell>
          <cell r="W421" t="str">
            <v/>
          </cell>
          <cell r="X421" t="str">
            <v/>
          </cell>
          <cell r="Y421" t="str">
            <v/>
          </cell>
          <cell r="Z421" t="str">
            <v/>
          </cell>
          <cell r="AA421" t="str">
            <v/>
          </cell>
          <cell r="AB421" t="str">
            <v/>
          </cell>
          <cell r="AC421" t="str">
            <v/>
          </cell>
          <cell r="AD421" t="str">
            <v/>
          </cell>
          <cell r="AE421" t="str">
            <v/>
          </cell>
          <cell r="AF421" t="str">
            <v/>
          </cell>
          <cell r="AG421" t="str">
            <v/>
          </cell>
          <cell r="AH421" t="str">
            <v/>
          </cell>
          <cell r="AI421" t="str">
            <v/>
          </cell>
          <cell r="AJ421" t="str">
            <v/>
          </cell>
          <cell r="AK421" t="str">
            <v/>
          </cell>
        </row>
        <row r="422">
          <cell r="A422"/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  <cell r="T422" t="str">
            <v/>
          </cell>
          <cell r="U422" t="str">
            <v/>
          </cell>
          <cell r="V422" t="str">
            <v/>
          </cell>
          <cell r="W422" t="str">
            <v/>
          </cell>
          <cell r="X422" t="str">
            <v/>
          </cell>
          <cell r="Y422" t="str">
            <v/>
          </cell>
          <cell r="Z422" t="str">
            <v/>
          </cell>
          <cell r="AA422" t="str">
            <v/>
          </cell>
          <cell r="AB422" t="str">
            <v/>
          </cell>
          <cell r="AC422" t="str">
            <v/>
          </cell>
          <cell r="AD422" t="str">
            <v/>
          </cell>
          <cell r="AE422" t="str">
            <v/>
          </cell>
          <cell r="AF422" t="str">
            <v/>
          </cell>
          <cell r="AG422" t="str">
            <v/>
          </cell>
          <cell r="AH422" t="str">
            <v/>
          </cell>
          <cell r="AI422" t="str">
            <v/>
          </cell>
          <cell r="AJ422" t="str">
            <v/>
          </cell>
          <cell r="AK422" t="str">
            <v/>
          </cell>
        </row>
        <row r="423">
          <cell r="A423"/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  <cell r="T423" t="str">
            <v/>
          </cell>
          <cell r="U423" t="str">
            <v/>
          </cell>
          <cell r="V423" t="str">
            <v/>
          </cell>
          <cell r="W423" t="str">
            <v/>
          </cell>
          <cell r="X423" t="str">
            <v/>
          </cell>
          <cell r="Y423" t="str">
            <v/>
          </cell>
          <cell r="Z423" t="str">
            <v/>
          </cell>
          <cell r="AA423" t="str">
            <v/>
          </cell>
          <cell r="AB423" t="str">
            <v/>
          </cell>
          <cell r="AC423" t="str">
            <v/>
          </cell>
          <cell r="AD423" t="str">
            <v/>
          </cell>
          <cell r="AE423" t="str">
            <v/>
          </cell>
          <cell r="AF423" t="str">
            <v/>
          </cell>
          <cell r="AG423" t="str">
            <v/>
          </cell>
          <cell r="AH423" t="str">
            <v/>
          </cell>
          <cell r="AI423" t="str">
            <v/>
          </cell>
          <cell r="AJ423" t="str">
            <v/>
          </cell>
          <cell r="AK423" t="str">
            <v/>
          </cell>
        </row>
        <row r="424">
          <cell r="A424">
            <v>245020</v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  <cell r="T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 t="str">
            <v/>
          </cell>
          <cell r="Y424" t="str">
            <v/>
          </cell>
          <cell r="Z424" t="str">
            <v/>
          </cell>
          <cell r="AA424" t="str">
            <v/>
          </cell>
          <cell r="AB424" t="str">
            <v/>
          </cell>
          <cell r="AC424" t="str">
            <v/>
          </cell>
          <cell r="AD424" t="str">
            <v/>
          </cell>
          <cell r="AE424" t="str">
            <v/>
          </cell>
          <cell r="AF424" t="str">
            <v/>
          </cell>
          <cell r="AG424" t="str">
            <v/>
          </cell>
          <cell r="AH424" t="str">
            <v/>
          </cell>
          <cell r="AI424" t="str">
            <v/>
          </cell>
          <cell r="AJ424" t="str">
            <v/>
          </cell>
          <cell r="AK424" t="str">
            <v/>
          </cell>
        </row>
        <row r="425">
          <cell r="A425"/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  <cell r="T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 t="str">
            <v/>
          </cell>
          <cell r="Y425" t="str">
            <v/>
          </cell>
          <cell r="Z425" t="str">
            <v/>
          </cell>
          <cell r="AA425" t="str">
            <v/>
          </cell>
          <cell r="AB425" t="str">
            <v/>
          </cell>
          <cell r="AC425" t="str">
            <v/>
          </cell>
          <cell r="AD425" t="str">
            <v/>
          </cell>
          <cell r="AE425" t="str">
            <v/>
          </cell>
          <cell r="AF425" t="str">
            <v/>
          </cell>
          <cell r="AG425" t="str">
            <v/>
          </cell>
          <cell r="AH425" t="str">
            <v/>
          </cell>
          <cell r="AI425" t="str">
            <v/>
          </cell>
          <cell r="AJ425" t="str">
            <v/>
          </cell>
          <cell r="AK425" t="str">
            <v/>
          </cell>
        </row>
        <row r="426">
          <cell r="A426"/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  <cell r="T426" t="str">
            <v/>
          </cell>
          <cell r="U426" t="str">
            <v/>
          </cell>
          <cell r="V426" t="str">
            <v/>
          </cell>
          <cell r="W426" t="str">
            <v/>
          </cell>
          <cell r="X426" t="str">
            <v/>
          </cell>
          <cell r="Y426" t="str">
            <v/>
          </cell>
          <cell r="Z426" t="str">
            <v/>
          </cell>
          <cell r="AA426" t="str">
            <v/>
          </cell>
          <cell r="AB426" t="str">
            <v/>
          </cell>
          <cell r="AC426" t="str">
            <v/>
          </cell>
          <cell r="AD426" t="str">
            <v/>
          </cell>
          <cell r="AE426" t="str">
            <v/>
          </cell>
          <cell r="AF426" t="str">
            <v/>
          </cell>
          <cell r="AG426" t="str">
            <v/>
          </cell>
          <cell r="AH426" t="str">
            <v/>
          </cell>
          <cell r="AI426" t="str">
            <v/>
          </cell>
          <cell r="AJ426" t="str">
            <v/>
          </cell>
          <cell r="AK426" t="str">
            <v/>
          </cell>
        </row>
        <row r="427">
          <cell r="A427"/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  <cell r="T427" t="str">
            <v/>
          </cell>
          <cell r="U427" t="str">
            <v/>
          </cell>
          <cell r="V427" t="str">
            <v/>
          </cell>
          <cell r="W427" t="str">
            <v/>
          </cell>
          <cell r="X427" t="str">
            <v/>
          </cell>
          <cell r="Y427" t="str">
            <v/>
          </cell>
          <cell r="Z427" t="str">
            <v/>
          </cell>
          <cell r="AA427" t="str">
            <v/>
          </cell>
          <cell r="AB427" t="str">
            <v/>
          </cell>
          <cell r="AC427" t="str">
            <v/>
          </cell>
          <cell r="AD427" t="str">
            <v/>
          </cell>
          <cell r="AE427" t="str">
            <v/>
          </cell>
          <cell r="AF427" t="str">
            <v/>
          </cell>
          <cell r="AG427" t="str">
            <v/>
          </cell>
          <cell r="AH427" t="str">
            <v/>
          </cell>
          <cell r="AI427" t="str">
            <v/>
          </cell>
          <cell r="AJ427" t="str">
            <v/>
          </cell>
          <cell r="AK427" t="str">
            <v/>
          </cell>
        </row>
        <row r="428">
          <cell r="A428"/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  <cell r="T428" t="str">
            <v/>
          </cell>
          <cell r="U428" t="str">
            <v/>
          </cell>
          <cell r="V428" t="str">
            <v/>
          </cell>
          <cell r="W428" t="str">
            <v/>
          </cell>
          <cell r="X428" t="str">
            <v/>
          </cell>
          <cell r="Y428" t="str">
            <v/>
          </cell>
          <cell r="Z428" t="str">
            <v/>
          </cell>
          <cell r="AA428" t="str">
            <v/>
          </cell>
          <cell r="AB428" t="str">
            <v/>
          </cell>
          <cell r="AC428" t="str">
            <v/>
          </cell>
          <cell r="AD428" t="str">
            <v/>
          </cell>
          <cell r="AE428" t="str">
            <v/>
          </cell>
          <cell r="AF428" t="str">
            <v/>
          </cell>
          <cell r="AG428" t="str">
            <v/>
          </cell>
          <cell r="AH428" t="str">
            <v/>
          </cell>
          <cell r="AI428" t="str">
            <v/>
          </cell>
          <cell r="AJ428" t="str">
            <v/>
          </cell>
          <cell r="AK428" t="str">
            <v/>
          </cell>
        </row>
        <row r="429">
          <cell r="A429"/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  <cell r="T429" t="str">
            <v/>
          </cell>
          <cell r="U429" t="str">
            <v/>
          </cell>
          <cell r="V429" t="str">
            <v/>
          </cell>
          <cell r="W429" t="str">
            <v/>
          </cell>
          <cell r="X429" t="str">
            <v/>
          </cell>
          <cell r="Y429" t="str">
            <v/>
          </cell>
          <cell r="Z429" t="str">
            <v/>
          </cell>
          <cell r="AA429" t="str">
            <v/>
          </cell>
          <cell r="AB429" t="str">
            <v/>
          </cell>
          <cell r="AC429" t="str">
            <v/>
          </cell>
          <cell r="AD429" t="str">
            <v/>
          </cell>
          <cell r="AE429" t="str">
            <v/>
          </cell>
          <cell r="AF429" t="str">
            <v/>
          </cell>
          <cell r="AG429" t="str">
            <v/>
          </cell>
          <cell r="AH429" t="str">
            <v/>
          </cell>
          <cell r="AI429" t="str">
            <v/>
          </cell>
          <cell r="AJ429" t="str">
            <v/>
          </cell>
          <cell r="AK429" t="str">
            <v/>
          </cell>
        </row>
        <row r="430">
          <cell r="A430" t="str">
            <v>22Y005</v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  <cell r="T430" t="str">
            <v/>
          </cell>
          <cell r="U430" t="str">
            <v/>
          </cell>
          <cell r="V430" t="str">
            <v/>
          </cell>
          <cell r="W430" t="str">
            <v/>
          </cell>
          <cell r="X430" t="str">
            <v/>
          </cell>
          <cell r="Y430" t="str">
            <v/>
          </cell>
          <cell r="Z430" t="str">
            <v/>
          </cell>
          <cell r="AA430" t="str">
            <v/>
          </cell>
          <cell r="AB430" t="str">
            <v/>
          </cell>
          <cell r="AC430" t="str">
            <v/>
          </cell>
          <cell r="AD430" t="str">
            <v/>
          </cell>
          <cell r="AE430" t="str">
            <v/>
          </cell>
          <cell r="AF430" t="str">
            <v/>
          </cell>
          <cell r="AG430" t="str">
            <v/>
          </cell>
          <cell r="AH430" t="str">
            <v/>
          </cell>
          <cell r="AI430" t="str">
            <v/>
          </cell>
          <cell r="AJ430" t="str">
            <v/>
          </cell>
          <cell r="AK430" t="str">
            <v/>
          </cell>
        </row>
        <row r="431">
          <cell r="A431"/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  <cell r="T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 t="str">
            <v/>
          </cell>
          <cell r="Y431" t="str">
            <v/>
          </cell>
          <cell r="Z431" t="str">
            <v/>
          </cell>
          <cell r="AA431" t="str">
            <v/>
          </cell>
          <cell r="AB431" t="str">
            <v/>
          </cell>
          <cell r="AC431" t="str">
            <v/>
          </cell>
          <cell r="AD431" t="str">
            <v/>
          </cell>
          <cell r="AE431" t="str">
            <v/>
          </cell>
          <cell r="AF431" t="str">
            <v/>
          </cell>
          <cell r="AG431" t="str">
            <v/>
          </cell>
          <cell r="AH431" t="str">
            <v/>
          </cell>
          <cell r="AI431" t="str">
            <v/>
          </cell>
          <cell r="AJ431" t="str">
            <v/>
          </cell>
          <cell r="AK431" t="str">
            <v/>
          </cell>
        </row>
        <row r="432">
          <cell r="A432"/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  <cell r="T432" t="str">
            <v/>
          </cell>
          <cell r="U432" t="str">
            <v/>
          </cell>
          <cell r="V432" t="str">
            <v/>
          </cell>
          <cell r="W432" t="str">
            <v/>
          </cell>
          <cell r="X432" t="str">
            <v/>
          </cell>
          <cell r="Y432" t="str">
            <v/>
          </cell>
          <cell r="Z432" t="str">
            <v/>
          </cell>
          <cell r="AA432" t="str">
            <v/>
          </cell>
          <cell r="AB432" t="str">
            <v/>
          </cell>
          <cell r="AC432" t="str">
            <v/>
          </cell>
          <cell r="AD432" t="str">
            <v/>
          </cell>
          <cell r="AE432" t="str">
            <v/>
          </cell>
          <cell r="AF432" t="str">
            <v/>
          </cell>
          <cell r="AG432" t="str">
            <v/>
          </cell>
          <cell r="AH432" t="str">
            <v/>
          </cell>
          <cell r="AI432" t="str">
            <v/>
          </cell>
          <cell r="AJ432" t="str">
            <v/>
          </cell>
          <cell r="AK432" t="str">
            <v/>
          </cell>
        </row>
        <row r="433">
          <cell r="A433"/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  <cell r="T433" t="str">
            <v/>
          </cell>
          <cell r="U433" t="str">
            <v/>
          </cell>
          <cell r="V433" t="str">
            <v/>
          </cell>
          <cell r="W433" t="str">
            <v/>
          </cell>
          <cell r="X433" t="str">
            <v/>
          </cell>
          <cell r="Y433" t="str">
            <v/>
          </cell>
          <cell r="Z433" t="str">
            <v/>
          </cell>
          <cell r="AA433" t="str">
            <v/>
          </cell>
          <cell r="AB433" t="str">
            <v/>
          </cell>
          <cell r="AC433" t="str">
            <v/>
          </cell>
          <cell r="AD433" t="str">
            <v/>
          </cell>
          <cell r="AE433" t="str">
            <v/>
          </cell>
          <cell r="AF433" t="str">
            <v/>
          </cell>
          <cell r="AG433" t="str">
            <v/>
          </cell>
          <cell r="AH433" t="str">
            <v/>
          </cell>
          <cell r="AI433" t="str">
            <v/>
          </cell>
          <cell r="AJ433" t="str">
            <v/>
          </cell>
          <cell r="AK433" t="str">
            <v/>
          </cell>
        </row>
        <row r="434">
          <cell r="A434"/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/>
          </cell>
          <cell r="Z434" t="str">
            <v/>
          </cell>
          <cell r="AA434" t="str">
            <v/>
          </cell>
          <cell r="AB434" t="str">
            <v/>
          </cell>
          <cell r="AC434" t="str">
            <v/>
          </cell>
          <cell r="AD434" t="str">
            <v/>
          </cell>
          <cell r="AE434" t="str">
            <v/>
          </cell>
          <cell r="AF434" t="str">
            <v/>
          </cell>
          <cell r="AG434" t="str">
            <v/>
          </cell>
          <cell r="AH434" t="str">
            <v/>
          </cell>
          <cell r="AI434" t="str">
            <v/>
          </cell>
          <cell r="AJ434" t="str">
            <v/>
          </cell>
          <cell r="AK434" t="str">
            <v/>
          </cell>
        </row>
        <row r="435">
          <cell r="A435"/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 t="str">
            <v/>
          </cell>
          <cell r="Y435" t="str">
            <v/>
          </cell>
          <cell r="Z435" t="str">
            <v/>
          </cell>
          <cell r="AA435" t="str">
            <v/>
          </cell>
          <cell r="AB435" t="str">
            <v/>
          </cell>
          <cell r="AC435" t="str">
            <v/>
          </cell>
          <cell r="AD435" t="str">
            <v/>
          </cell>
          <cell r="AE435" t="str">
            <v/>
          </cell>
          <cell r="AF435" t="str">
            <v/>
          </cell>
          <cell r="AG435" t="str">
            <v/>
          </cell>
          <cell r="AH435" t="str">
            <v/>
          </cell>
          <cell r="AI435" t="str">
            <v/>
          </cell>
          <cell r="AJ435" t="str">
            <v/>
          </cell>
          <cell r="AK435" t="str">
            <v/>
          </cell>
        </row>
        <row r="436">
          <cell r="A436" t="str">
            <v>seal</v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>
            <v>17</v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>
            <v>16</v>
          </cell>
          <cell r="V436">
            <v>13</v>
          </cell>
          <cell r="W436" t="str">
            <v/>
          </cell>
          <cell r="X436" t="str">
            <v/>
          </cell>
          <cell r="Y436">
            <v>14</v>
          </cell>
          <cell r="Z436" t="str">
            <v/>
          </cell>
          <cell r="AA436" t="str">
            <v/>
          </cell>
          <cell r="AB436" t="str">
            <v/>
          </cell>
          <cell r="AC436" t="str">
            <v/>
          </cell>
          <cell r="AD436" t="str">
            <v/>
          </cell>
          <cell r="AE436" t="str">
            <v/>
          </cell>
          <cell r="AF436" t="str">
            <v/>
          </cell>
          <cell r="AG436" t="str">
            <v/>
          </cell>
          <cell r="AH436" t="str">
            <v/>
          </cell>
          <cell r="AI436" t="str">
            <v/>
          </cell>
          <cell r="AJ436" t="str">
            <v/>
          </cell>
          <cell r="AK436" t="str">
            <v/>
          </cell>
        </row>
        <row r="437">
          <cell r="A437"/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 t="str">
            <v/>
          </cell>
          <cell r="Y437" t="str">
            <v/>
          </cell>
          <cell r="Z437" t="str">
            <v/>
          </cell>
          <cell r="AA437" t="str">
            <v/>
          </cell>
          <cell r="AB437" t="str">
            <v/>
          </cell>
          <cell r="AC437" t="str">
            <v/>
          </cell>
          <cell r="AD437" t="str">
            <v/>
          </cell>
          <cell r="AE437" t="str">
            <v/>
          </cell>
          <cell r="AF437" t="str">
            <v/>
          </cell>
          <cell r="AG437" t="str">
            <v/>
          </cell>
          <cell r="AH437" t="str">
            <v/>
          </cell>
          <cell r="AI437" t="str">
            <v/>
          </cell>
          <cell r="AJ437" t="str">
            <v/>
          </cell>
          <cell r="AK437" t="str">
            <v/>
          </cell>
        </row>
        <row r="438">
          <cell r="A438"/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 t="str">
            <v/>
          </cell>
          <cell r="Y438" t="str">
            <v/>
          </cell>
          <cell r="Z438" t="str">
            <v/>
          </cell>
          <cell r="AA438" t="str">
            <v/>
          </cell>
          <cell r="AB438" t="str">
            <v/>
          </cell>
          <cell r="AC438" t="str">
            <v/>
          </cell>
          <cell r="AD438" t="str">
            <v/>
          </cell>
          <cell r="AE438" t="str">
            <v/>
          </cell>
          <cell r="AF438" t="str">
            <v/>
          </cell>
          <cell r="AG438" t="str">
            <v/>
          </cell>
          <cell r="AH438" t="str">
            <v/>
          </cell>
          <cell r="AI438" t="str">
            <v/>
          </cell>
          <cell r="AJ438" t="str">
            <v/>
          </cell>
          <cell r="AK438" t="str">
            <v/>
          </cell>
        </row>
        <row r="439">
          <cell r="A439"/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  <cell r="T439" t="str">
            <v/>
          </cell>
          <cell r="U439" t="str">
            <v/>
          </cell>
          <cell r="V439" t="str">
            <v/>
          </cell>
          <cell r="W439" t="str">
            <v/>
          </cell>
          <cell r="X439" t="str">
            <v/>
          </cell>
          <cell r="Y439" t="str">
            <v/>
          </cell>
          <cell r="Z439" t="str">
            <v/>
          </cell>
          <cell r="AA439" t="str">
            <v/>
          </cell>
          <cell r="AB439" t="str">
            <v/>
          </cell>
          <cell r="AC439" t="str">
            <v/>
          </cell>
          <cell r="AD439" t="str">
            <v/>
          </cell>
          <cell r="AE439" t="str">
            <v/>
          </cell>
          <cell r="AF439" t="str">
            <v/>
          </cell>
          <cell r="AG439" t="str">
            <v/>
          </cell>
          <cell r="AH439" t="str">
            <v/>
          </cell>
          <cell r="AI439" t="str">
            <v/>
          </cell>
          <cell r="AJ439" t="str">
            <v/>
          </cell>
          <cell r="AK439" t="str">
            <v/>
          </cell>
        </row>
        <row r="440">
          <cell r="A440"/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  <cell r="T440" t="str">
            <v/>
          </cell>
          <cell r="U440" t="str">
            <v/>
          </cell>
          <cell r="V440" t="str">
            <v/>
          </cell>
          <cell r="W440" t="str">
            <v/>
          </cell>
          <cell r="X440" t="str">
            <v/>
          </cell>
          <cell r="Y440" t="str">
            <v/>
          </cell>
          <cell r="Z440" t="str">
            <v/>
          </cell>
          <cell r="AA440" t="str">
            <v/>
          </cell>
          <cell r="AB440" t="str">
            <v/>
          </cell>
          <cell r="AC440" t="str">
            <v/>
          </cell>
          <cell r="AD440" t="str">
            <v/>
          </cell>
          <cell r="AE440" t="str">
            <v/>
          </cell>
          <cell r="AF440" t="str">
            <v/>
          </cell>
          <cell r="AG440" t="str">
            <v/>
          </cell>
          <cell r="AH440" t="str">
            <v/>
          </cell>
          <cell r="AI440" t="str">
            <v/>
          </cell>
          <cell r="AJ440" t="str">
            <v/>
          </cell>
          <cell r="AK440" t="str">
            <v/>
          </cell>
        </row>
        <row r="441">
          <cell r="A441"/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  <cell r="T441" t="str">
            <v/>
          </cell>
          <cell r="U441" t="str">
            <v/>
          </cell>
          <cell r="V441" t="str">
            <v/>
          </cell>
          <cell r="W441" t="str">
            <v/>
          </cell>
          <cell r="X441" t="str">
            <v/>
          </cell>
          <cell r="Y441" t="str">
            <v/>
          </cell>
          <cell r="Z441" t="str">
            <v/>
          </cell>
          <cell r="AA441" t="str">
            <v/>
          </cell>
          <cell r="AB441" t="str">
            <v/>
          </cell>
          <cell r="AC441" t="str">
            <v/>
          </cell>
          <cell r="AD441" t="str">
            <v/>
          </cell>
          <cell r="AE441" t="str">
            <v/>
          </cell>
          <cell r="AF441" t="str">
            <v/>
          </cell>
          <cell r="AG441" t="str">
            <v/>
          </cell>
          <cell r="AH441" t="str">
            <v/>
          </cell>
          <cell r="AI441" t="str">
            <v/>
          </cell>
          <cell r="AJ441" t="str">
            <v/>
          </cell>
          <cell r="AK441" t="str">
            <v/>
          </cell>
        </row>
        <row r="442">
          <cell r="S442"/>
          <cell r="T442"/>
          <cell r="U442"/>
          <cell r="V442"/>
          <cell r="W442"/>
          <cell r="X442"/>
          <cell r="Y442"/>
          <cell r="Z442"/>
          <cell r="AA442"/>
        </row>
        <row r="443">
          <cell r="A443" t="str">
            <v>工番</v>
          </cell>
          <cell r="G443">
            <v>46163</v>
          </cell>
          <cell r="H443">
            <v>46164</v>
          </cell>
          <cell r="I443">
            <v>46165</v>
          </cell>
          <cell r="J443">
            <v>46166</v>
          </cell>
          <cell r="K443">
            <v>46167</v>
          </cell>
          <cell r="L443">
            <v>46168</v>
          </cell>
          <cell r="M443">
            <v>46169</v>
          </cell>
          <cell r="N443">
            <v>46170</v>
          </cell>
          <cell r="O443">
            <v>46171</v>
          </cell>
          <cell r="P443">
            <v>46172</v>
          </cell>
          <cell r="Q443">
            <v>46173</v>
          </cell>
          <cell r="R443">
            <v>46174</v>
          </cell>
          <cell r="S443">
            <v>46175</v>
          </cell>
          <cell r="T443">
            <v>46176</v>
          </cell>
          <cell r="U443">
            <v>46177</v>
          </cell>
          <cell r="V443">
            <v>46178</v>
          </cell>
          <cell r="W443">
            <v>46179</v>
          </cell>
          <cell r="X443">
            <v>46180</v>
          </cell>
          <cell r="Y443">
            <v>46181</v>
          </cell>
          <cell r="Z443">
            <v>46182</v>
          </cell>
          <cell r="AA443">
            <v>46183</v>
          </cell>
          <cell r="AB443">
            <v>46184</v>
          </cell>
          <cell r="AC443">
            <v>46185</v>
          </cell>
          <cell r="AD443">
            <v>46186</v>
          </cell>
          <cell r="AE443">
            <v>46187</v>
          </cell>
          <cell r="AF443">
            <v>46188</v>
          </cell>
          <cell r="AG443">
            <v>46189</v>
          </cell>
          <cell r="AH443">
            <v>46190</v>
          </cell>
          <cell r="AI443">
            <v>46191</v>
          </cell>
          <cell r="AJ443">
            <v>46192</v>
          </cell>
          <cell r="AK443">
            <v>46193</v>
          </cell>
        </row>
        <row r="444">
          <cell r="A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</row>
        <row r="445">
          <cell r="A445">
            <v>265020</v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>
            <v>4</v>
          </cell>
          <cell r="M445">
            <v>6</v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  <cell r="T445" t="str">
            <v/>
          </cell>
          <cell r="U445" t="str">
            <v/>
          </cell>
          <cell r="V445" t="str">
            <v/>
          </cell>
          <cell r="W445" t="str">
            <v/>
          </cell>
          <cell r="X445" t="str">
            <v/>
          </cell>
          <cell r="Y445" t="str">
            <v/>
          </cell>
          <cell r="Z445" t="str">
            <v/>
          </cell>
          <cell r="AA445" t="str">
            <v/>
          </cell>
          <cell r="AB445" t="str">
            <v/>
          </cell>
          <cell r="AC445" t="str">
            <v/>
          </cell>
          <cell r="AD445" t="str">
            <v/>
          </cell>
          <cell r="AE445" t="str">
            <v/>
          </cell>
          <cell r="AF445" t="str">
            <v/>
          </cell>
          <cell r="AG445" t="str">
            <v/>
          </cell>
          <cell r="AH445" t="str">
            <v/>
          </cell>
          <cell r="AI445" t="str">
            <v/>
          </cell>
          <cell r="AJ445" t="str">
            <v/>
          </cell>
          <cell r="AK445" t="str">
            <v/>
          </cell>
        </row>
        <row r="446">
          <cell r="A446"/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>
            <v>1</v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  <cell r="T446" t="str">
            <v/>
          </cell>
          <cell r="U446" t="str">
            <v/>
          </cell>
          <cell r="V446" t="str">
            <v/>
          </cell>
          <cell r="W446" t="str">
            <v/>
          </cell>
          <cell r="X446" t="str">
            <v/>
          </cell>
          <cell r="Y446" t="str">
            <v/>
          </cell>
          <cell r="Z446" t="str">
            <v/>
          </cell>
          <cell r="AA446" t="str">
            <v/>
          </cell>
          <cell r="AB446" t="str">
            <v/>
          </cell>
          <cell r="AC446" t="str">
            <v/>
          </cell>
          <cell r="AD446" t="str">
            <v/>
          </cell>
          <cell r="AE446" t="str">
            <v/>
          </cell>
          <cell r="AF446" t="str">
            <v/>
          </cell>
          <cell r="AG446" t="str">
            <v/>
          </cell>
          <cell r="AH446" t="str">
            <v/>
          </cell>
          <cell r="AI446" t="str">
            <v/>
          </cell>
          <cell r="AJ446" t="str">
            <v/>
          </cell>
          <cell r="AK446" t="str">
            <v/>
          </cell>
        </row>
        <row r="447">
          <cell r="A447"/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>
            <v>2</v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  <cell r="T447" t="str">
            <v/>
          </cell>
          <cell r="U447" t="str">
            <v/>
          </cell>
          <cell r="V447" t="str">
            <v/>
          </cell>
          <cell r="W447" t="str">
            <v/>
          </cell>
          <cell r="X447" t="str">
            <v/>
          </cell>
          <cell r="Y447" t="str">
            <v/>
          </cell>
          <cell r="Z447" t="str">
            <v/>
          </cell>
          <cell r="AA447" t="str">
            <v/>
          </cell>
          <cell r="AB447" t="str">
            <v/>
          </cell>
          <cell r="AC447" t="str">
            <v/>
          </cell>
          <cell r="AD447" t="str">
            <v/>
          </cell>
          <cell r="AE447" t="str">
            <v/>
          </cell>
          <cell r="AF447" t="str">
            <v/>
          </cell>
          <cell r="AG447" t="str">
            <v/>
          </cell>
          <cell r="AH447" t="str">
            <v/>
          </cell>
          <cell r="AI447" t="str">
            <v/>
          </cell>
          <cell r="AJ447" t="str">
            <v/>
          </cell>
          <cell r="AK447" t="str">
            <v/>
          </cell>
        </row>
        <row r="448">
          <cell r="A448"/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str">
            <v/>
          </cell>
          <cell r="Z448" t="str">
            <v/>
          </cell>
          <cell r="AA448" t="str">
            <v/>
          </cell>
          <cell r="AB448" t="str">
            <v/>
          </cell>
          <cell r="AC448" t="str">
            <v/>
          </cell>
          <cell r="AD448" t="str">
            <v/>
          </cell>
          <cell r="AE448" t="str">
            <v/>
          </cell>
          <cell r="AF448" t="str">
            <v/>
          </cell>
          <cell r="AG448" t="str">
            <v/>
          </cell>
          <cell r="AH448" t="str">
            <v/>
          </cell>
          <cell r="AI448" t="str">
            <v/>
          </cell>
          <cell r="AJ448" t="str">
            <v/>
          </cell>
          <cell r="AK448" t="str">
            <v/>
          </cell>
        </row>
        <row r="449">
          <cell r="A449"/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str">
            <v/>
          </cell>
          <cell r="Z449" t="str">
            <v/>
          </cell>
          <cell r="AA449" t="str">
            <v/>
          </cell>
          <cell r="AB449" t="str">
            <v/>
          </cell>
          <cell r="AC449" t="str">
            <v/>
          </cell>
          <cell r="AD449" t="str">
            <v/>
          </cell>
          <cell r="AE449" t="str">
            <v/>
          </cell>
          <cell r="AF449" t="str">
            <v/>
          </cell>
          <cell r="AG449" t="str">
            <v/>
          </cell>
          <cell r="AH449" t="str">
            <v/>
          </cell>
          <cell r="AI449" t="str">
            <v/>
          </cell>
          <cell r="AJ449" t="str">
            <v/>
          </cell>
          <cell r="AK449" t="str">
            <v/>
          </cell>
        </row>
        <row r="450">
          <cell r="A450"/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T450" t="str">
            <v/>
          </cell>
          <cell r="U450" t="str">
            <v/>
          </cell>
          <cell r="V450" t="str">
            <v/>
          </cell>
          <cell r="W450" t="str">
            <v/>
          </cell>
          <cell r="X450" t="str">
            <v/>
          </cell>
          <cell r="Y450" t="str">
            <v/>
          </cell>
          <cell r="Z450" t="str">
            <v/>
          </cell>
          <cell r="AA450" t="str">
            <v/>
          </cell>
          <cell r="AB450" t="str">
            <v/>
          </cell>
          <cell r="AC450" t="str">
            <v/>
          </cell>
          <cell r="AD450" t="str">
            <v/>
          </cell>
          <cell r="AE450" t="str">
            <v/>
          </cell>
          <cell r="AF450" t="str">
            <v/>
          </cell>
          <cell r="AG450" t="str">
            <v/>
          </cell>
          <cell r="AH450" t="str">
            <v/>
          </cell>
          <cell r="AI450" t="str">
            <v/>
          </cell>
          <cell r="AJ450" t="str">
            <v/>
          </cell>
          <cell r="AK450" t="str">
            <v/>
          </cell>
        </row>
        <row r="451">
          <cell r="A451" t="str">
            <v>seal</v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>
            <v>24</v>
          </cell>
          <cell r="S451">
            <v>18</v>
          </cell>
          <cell r="T451" t="str">
            <v/>
          </cell>
          <cell r="U451" t="str">
            <v/>
          </cell>
          <cell r="V451" t="str">
            <v/>
          </cell>
          <cell r="W451" t="str">
            <v/>
          </cell>
          <cell r="X451" t="str">
            <v/>
          </cell>
          <cell r="Y451" t="str">
            <v/>
          </cell>
          <cell r="Z451" t="str">
            <v/>
          </cell>
          <cell r="AA451" t="str">
            <v/>
          </cell>
          <cell r="AB451" t="str">
            <v/>
          </cell>
          <cell r="AC451" t="str">
            <v/>
          </cell>
          <cell r="AD451" t="str">
            <v/>
          </cell>
          <cell r="AE451" t="str">
            <v/>
          </cell>
          <cell r="AF451" t="str">
            <v/>
          </cell>
          <cell r="AG451" t="str">
            <v/>
          </cell>
          <cell r="AH451" t="str">
            <v/>
          </cell>
          <cell r="AI451" t="str">
            <v/>
          </cell>
          <cell r="AJ451" t="str">
            <v/>
          </cell>
          <cell r="AK451" t="str">
            <v/>
          </cell>
        </row>
        <row r="452">
          <cell r="A452"/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str">
            <v/>
          </cell>
          <cell r="Z452" t="str">
            <v/>
          </cell>
          <cell r="AA452" t="str">
            <v/>
          </cell>
          <cell r="AB452" t="str">
            <v/>
          </cell>
          <cell r="AC452" t="str">
            <v/>
          </cell>
          <cell r="AD452" t="str">
            <v/>
          </cell>
          <cell r="AE452" t="str">
            <v/>
          </cell>
          <cell r="AF452" t="str">
            <v/>
          </cell>
          <cell r="AG452" t="str">
            <v/>
          </cell>
          <cell r="AH452" t="str">
            <v/>
          </cell>
          <cell r="AI452" t="str">
            <v/>
          </cell>
          <cell r="AJ452" t="str">
            <v/>
          </cell>
          <cell r="AK452" t="str">
            <v/>
          </cell>
        </row>
        <row r="453">
          <cell r="A453"/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str">
            <v/>
          </cell>
          <cell r="Z453" t="str">
            <v/>
          </cell>
          <cell r="AA453" t="str">
            <v/>
          </cell>
          <cell r="AB453" t="str">
            <v/>
          </cell>
          <cell r="AC453" t="str">
            <v/>
          </cell>
          <cell r="AD453" t="str">
            <v/>
          </cell>
          <cell r="AE453" t="str">
            <v/>
          </cell>
          <cell r="AF453" t="str">
            <v/>
          </cell>
          <cell r="AG453" t="str">
            <v/>
          </cell>
          <cell r="AH453" t="str">
            <v/>
          </cell>
          <cell r="AI453" t="str">
            <v/>
          </cell>
          <cell r="AJ453" t="str">
            <v/>
          </cell>
          <cell r="AK453" t="str">
            <v/>
          </cell>
        </row>
        <row r="454">
          <cell r="A454"/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T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 t="str">
            <v/>
          </cell>
          <cell r="Y454" t="str">
            <v/>
          </cell>
          <cell r="Z454" t="str">
            <v/>
          </cell>
          <cell r="AA454" t="str">
            <v/>
          </cell>
          <cell r="AB454" t="str">
            <v/>
          </cell>
          <cell r="AC454" t="str">
            <v/>
          </cell>
          <cell r="AD454" t="str">
            <v/>
          </cell>
          <cell r="AE454" t="str">
            <v/>
          </cell>
          <cell r="AF454" t="str">
            <v/>
          </cell>
          <cell r="AG454" t="str">
            <v/>
          </cell>
          <cell r="AH454" t="str">
            <v/>
          </cell>
          <cell r="AI454" t="str">
            <v/>
          </cell>
          <cell r="AJ454" t="str">
            <v/>
          </cell>
          <cell r="AK454" t="str">
            <v/>
          </cell>
        </row>
        <row r="455">
          <cell r="A455"/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  <cell r="T455" t="str">
            <v/>
          </cell>
          <cell r="U455" t="str">
            <v/>
          </cell>
          <cell r="V455" t="str">
            <v/>
          </cell>
          <cell r="W455" t="str">
            <v/>
          </cell>
          <cell r="X455" t="str">
            <v/>
          </cell>
          <cell r="Y455" t="str">
            <v/>
          </cell>
          <cell r="Z455" t="str">
            <v/>
          </cell>
          <cell r="AA455" t="str">
            <v/>
          </cell>
          <cell r="AB455" t="str">
            <v/>
          </cell>
          <cell r="AC455" t="str">
            <v/>
          </cell>
          <cell r="AD455" t="str">
            <v/>
          </cell>
          <cell r="AE455" t="str">
            <v/>
          </cell>
          <cell r="AF455" t="str">
            <v/>
          </cell>
          <cell r="AG455" t="str">
            <v/>
          </cell>
          <cell r="AH455" t="str">
            <v/>
          </cell>
          <cell r="AI455" t="str">
            <v/>
          </cell>
          <cell r="AJ455" t="str">
            <v/>
          </cell>
          <cell r="AK455" t="str">
            <v/>
          </cell>
        </row>
        <row r="456">
          <cell r="A456"/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  <cell r="T456" t="str">
            <v/>
          </cell>
          <cell r="U456" t="str">
            <v/>
          </cell>
          <cell r="V456" t="str">
            <v/>
          </cell>
          <cell r="W456" t="str">
            <v/>
          </cell>
          <cell r="X456" t="str">
            <v/>
          </cell>
          <cell r="Y456" t="str">
            <v/>
          </cell>
          <cell r="Z456" t="str">
            <v/>
          </cell>
          <cell r="AA456" t="str">
            <v/>
          </cell>
          <cell r="AB456" t="str">
            <v/>
          </cell>
          <cell r="AC456" t="str">
            <v/>
          </cell>
          <cell r="AD456" t="str">
            <v/>
          </cell>
          <cell r="AE456" t="str">
            <v/>
          </cell>
          <cell r="AF456" t="str">
            <v/>
          </cell>
          <cell r="AG456" t="str">
            <v/>
          </cell>
          <cell r="AH456" t="str">
            <v/>
          </cell>
          <cell r="AI456" t="str">
            <v/>
          </cell>
          <cell r="AJ456" t="str">
            <v/>
          </cell>
          <cell r="AK456" t="str">
            <v/>
          </cell>
        </row>
        <row r="457">
          <cell r="A457" t="str">
            <v>seal</v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>
            <v>6</v>
          </cell>
          <cell r="T457">
            <v>24</v>
          </cell>
          <cell r="U457" t="str">
            <v/>
          </cell>
          <cell r="V457" t="str">
            <v/>
          </cell>
          <cell r="W457" t="str">
            <v/>
          </cell>
          <cell r="X457" t="str">
            <v/>
          </cell>
          <cell r="Y457" t="str">
            <v/>
          </cell>
          <cell r="Z457" t="str">
            <v/>
          </cell>
          <cell r="AA457" t="str">
            <v/>
          </cell>
          <cell r="AB457" t="str">
            <v/>
          </cell>
          <cell r="AC457" t="str">
            <v/>
          </cell>
          <cell r="AD457" t="str">
            <v/>
          </cell>
          <cell r="AE457" t="str">
            <v/>
          </cell>
          <cell r="AF457" t="str">
            <v/>
          </cell>
          <cell r="AG457" t="str">
            <v/>
          </cell>
          <cell r="AH457" t="str">
            <v/>
          </cell>
          <cell r="AI457" t="str">
            <v/>
          </cell>
          <cell r="AJ457" t="str">
            <v/>
          </cell>
          <cell r="AK457" t="str">
            <v/>
          </cell>
        </row>
        <row r="458">
          <cell r="A458"/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  <cell r="T458" t="str">
            <v/>
          </cell>
          <cell r="U458" t="str">
            <v/>
          </cell>
          <cell r="V458" t="str">
            <v/>
          </cell>
          <cell r="W458" t="str">
            <v/>
          </cell>
          <cell r="X458" t="str">
            <v/>
          </cell>
          <cell r="Y458" t="str">
            <v/>
          </cell>
          <cell r="Z458" t="str">
            <v/>
          </cell>
          <cell r="AA458" t="str">
            <v/>
          </cell>
          <cell r="AB458" t="str">
            <v/>
          </cell>
          <cell r="AC458" t="str">
            <v/>
          </cell>
          <cell r="AD458" t="str">
            <v/>
          </cell>
          <cell r="AE458" t="str">
            <v/>
          </cell>
          <cell r="AF458" t="str">
            <v/>
          </cell>
          <cell r="AG458" t="str">
            <v/>
          </cell>
          <cell r="AH458" t="str">
            <v/>
          </cell>
          <cell r="AI458" t="str">
            <v/>
          </cell>
          <cell r="AJ458" t="str">
            <v/>
          </cell>
          <cell r="AK458" t="str">
            <v/>
          </cell>
        </row>
        <row r="459">
          <cell r="A459"/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  <cell r="T459" t="str">
            <v/>
          </cell>
          <cell r="U459" t="str">
            <v/>
          </cell>
          <cell r="V459" t="str">
            <v/>
          </cell>
          <cell r="W459" t="str">
            <v/>
          </cell>
          <cell r="X459" t="str">
            <v/>
          </cell>
          <cell r="Y459" t="str">
            <v/>
          </cell>
          <cell r="Z459" t="str">
            <v/>
          </cell>
          <cell r="AA459" t="str">
            <v/>
          </cell>
          <cell r="AB459" t="str">
            <v/>
          </cell>
          <cell r="AC459" t="str">
            <v/>
          </cell>
          <cell r="AD459" t="str">
            <v/>
          </cell>
          <cell r="AE459" t="str">
            <v/>
          </cell>
          <cell r="AF459" t="str">
            <v/>
          </cell>
          <cell r="AG459" t="str">
            <v/>
          </cell>
          <cell r="AH459" t="str">
            <v/>
          </cell>
          <cell r="AI459" t="str">
            <v/>
          </cell>
          <cell r="AJ459" t="str">
            <v/>
          </cell>
          <cell r="AK459" t="str">
            <v/>
          </cell>
        </row>
        <row r="460">
          <cell r="A460"/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  <cell r="T460" t="str">
            <v/>
          </cell>
          <cell r="U460" t="str">
            <v/>
          </cell>
          <cell r="V460" t="str">
            <v/>
          </cell>
          <cell r="W460" t="str">
            <v/>
          </cell>
          <cell r="X460" t="str">
            <v/>
          </cell>
          <cell r="Y460" t="str">
            <v/>
          </cell>
          <cell r="Z460" t="str">
            <v/>
          </cell>
          <cell r="AA460" t="str">
            <v/>
          </cell>
          <cell r="AB460" t="str">
            <v/>
          </cell>
          <cell r="AC460" t="str">
            <v/>
          </cell>
          <cell r="AD460" t="str">
            <v/>
          </cell>
          <cell r="AE460" t="str">
            <v/>
          </cell>
          <cell r="AF460" t="str">
            <v/>
          </cell>
          <cell r="AG460" t="str">
            <v/>
          </cell>
          <cell r="AH460" t="str">
            <v/>
          </cell>
          <cell r="AI460" t="str">
            <v/>
          </cell>
          <cell r="AJ460" t="str">
            <v/>
          </cell>
          <cell r="AK460" t="str">
            <v/>
          </cell>
        </row>
        <row r="461">
          <cell r="A461"/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  <cell r="T461" t="str">
            <v/>
          </cell>
          <cell r="U461" t="str">
            <v/>
          </cell>
          <cell r="V461" t="str">
            <v/>
          </cell>
          <cell r="W461" t="str">
            <v/>
          </cell>
          <cell r="X461" t="str">
            <v/>
          </cell>
          <cell r="Y461" t="str">
            <v/>
          </cell>
          <cell r="Z461" t="str">
            <v/>
          </cell>
          <cell r="AA461" t="str">
            <v/>
          </cell>
          <cell r="AB461" t="str">
            <v/>
          </cell>
          <cell r="AC461" t="str">
            <v/>
          </cell>
          <cell r="AD461" t="str">
            <v/>
          </cell>
          <cell r="AE461" t="str">
            <v/>
          </cell>
          <cell r="AF461" t="str">
            <v/>
          </cell>
          <cell r="AG461" t="str">
            <v/>
          </cell>
          <cell r="AH461" t="str">
            <v/>
          </cell>
          <cell r="AI461" t="str">
            <v/>
          </cell>
          <cell r="AJ461" t="str">
            <v/>
          </cell>
          <cell r="AK461" t="str">
            <v/>
          </cell>
        </row>
        <row r="462">
          <cell r="A462"/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  <cell r="T462" t="str">
            <v/>
          </cell>
          <cell r="U462" t="str">
            <v/>
          </cell>
          <cell r="V462" t="str">
            <v/>
          </cell>
          <cell r="W462" t="str">
            <v/>
          </cell>
          <cell r="X462" t="str">
            <v/>
          </cell>
          <cell r="Y462" t="str">
            <v/>
          </cell>
          <cell r="Z462" t="str">
            <v/>
          </cell>
          <cell r="AA462" t="str">
            <v/>
          </cell>
          <cell r="AB462" t="str">
            <v/>
          </cell>
          <cell r="AC462" t="str">
            <v/>
          </cell>
          <cell r="AD462" t="str">
            <v/>
          </cell>
          <cell r="AE462" t="str">
            <v/>
          </cell>
          <cell r="AF462" t="str">
            <v/>
          </cell>
          <cell r="AG462" t="str">
            <v/>
          </cell>
          <cell r="AH462" t="str">
            <v/>
          </cell>
          <cell r="AI462" t="str">
            <v/>
          </cell>
          <cell r="AJ462" t="str">
            <v/>
          </cell>
          <cell r="AK462" t="str">
            <v/>
          </cell>
        </row>
        <row r="463">
          <cell r="A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  <cell r="T463">
            <v>2</v>
          </cell>
          <cell r="U463">
            <v>9</v>
          </cell>
          <cell r="V463" t="str">
            <v/>
          </cell>
          <cell r="W463" t="str">
            <v/>
          </cell>
          <cell r="X463" t="str">
            <v/>
          </cell>
          <cell r="Y463" t="str">
            <v/>
          </cell>
          <cell r="Z463" t="str">
            <v/>
          </cell>
          <cell r="AA463" t="str">
            <v/>
          </cell>
          <cell r="AB463" t="str">
            <v/>
          </cell>
          <cell r="AC463" t="str">
            <v/>
          </cell>
          <cell r="AD463" t="str">
            <v/>
          </cell>
          <cell r="AE463" t="str">
            <v/>
          </cell>
          <cell r="AF463" t="str">
            <v/>
          </cell>
          <cell r="AG463" t="str">
            <v/>
          </cell>
          <cell r="AH463" t="str">
            <v/>
          </cell>
          <cell r="AI463" t="str">
            <v/>
          </cell>
          <cell r="AJ463" t="str">
            <v/>
          </cell>
          <cell r="AK463" t="str">
            <v/>
          </cell>
        </row>
        <row r="464">
          <cell r="A464"/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  <cell r="T464" t="str">
            <v/>
          </cell>
          <cell r="U464" t="str">
            <v/>
          </cell>
          <cell r="V464" t="str">
            <v/>
          </cell>
          <cell r="W464" t="str">
            <v/>
          </cell>
          <cell r="X464" t="str">
            <v/>
          </cell>
          <cell r="Y464" t="str">
            <v/>
          </cell>
          <cell r="Z464" t="str">
            <v/>
          </cell>
          <cell r="AA464" t="str">
            <v/>
          </cell>
          <cell r="AB464" t="str">
            <v/>
          </cell>
          <cell r="AC464" t="str">
            <v/>
          </cell>
          <cell r="AD464" t="str">
            <v/>
          </cell>
          <cell r="AE464" t="str">
            <v/>
          </cell>
          <cell r="AF464" t="str">
            <v/>
          </cell>
          <cell r="AG464" t="str">
            <v/>
          </cell>
          <cell r="AH464" t="str">
            <v/>
          </cell>
          <cell r="AI464" t="str">
            <v/>
          </cell>
          <cell r="AJ464" t="str">
            <v/>
          </cell>
          <cell r="AK464" t="str">
            <v/>
          </cell>
        </row>
        <row r="465">
          <cell r="A465"/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  <cell r="T465" t="str">
            <v/>
          </cell>
          <cell r="U465" t="str">
            <v/>
          </cell>
          <cell r="V465" t="str">
            <v/>
          </cell>
          <cell r="W465" t="str">
            <v/>
          </cell>
          <cell r="X465" t="str">
            <v/>
          </cell>
          <cell r="Y465" t="str">
            <v/>
          </cell>
          <cell r="Z465" t="str">
            <v/>
          </cell>
          <cell r="AA465" t="str">
            <v/>
          </cell>
          <cell r="AB465" t="str">
            <v/>
          </cell>
          <cell r="AC465" t="str">
            <v/>
          </cell>
          <cell r="AD465" t="str">
            <v/>
          </cell>
          <cell r="AE465" t="str">
            <v/>
          </cell>
          <cell r="AF465" t="str">
            <v/>
          </cell>
          <cell r="AG465" t="str">
            <v/>
          </cell>
          <cell r="AH465" t="str">
            <v/>
          </cell>
          <cell r="AI465" t="str">
            <v/>
          </cell>
          <cell r="AJ465" t="str">
            <v/>
          </cell>
          <cell r="AK465" t="str">
            <v/>
          </cell>
        </row>
        <row r="466">
          <cell r="A466"/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  <cell r="T466" t="str">
            <v/>
          </cell>
          <cell r="U466" t="str">
            <v/>
          </cell>
          <cell r="V466" t="str">
            <v/>
          </cell>
          <cell r="W466" t="str">
            <v/>
          </cell>
          <cell r="X466" t="str">
            <v/>
          </cell>
          <cell r="Y466" t="str">
            <v/>
          </cell>
          <cell r="Z466" t="str">
            <v/>
          </cell>
          <cell r="AA466" t="str">
            <v/>
          </cell>
          <cell r="AB466" t="str">
            <v/>
          </cell>
          <cell r="AC466" t="str">
            <v/>
          </cell>
          <cell r="AD466" t="str">
            <v/>
          </cell>
          <cell r="AE466" t="str">
            <v/>
          </cell>
          <cell r="AF466" t="str">
            <v/>
          </cell>
          <cell r="AG466" t="str">
            <v/>
          </cell>
          <cell r="AH466" t="str">
            <v/>
          </cell>
          <cell r="AI466" t="str">
            <v/>
          </cell>
          <cell r="AJ466" t="str">
            <v/>
          </cell>
          <cell r="AK466" t="str">
            <v/>
          </cell>
        </row>
        <row r="467">
          <cell r="A467"/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  <cell r="T467" t="str">
            <v/>
          </cell>
          <cell r="U467" t="str">
            <v/>
          </cell>
          <cell r="V467" t="str">
            <v/>
          </cell>
          <cell r="W467" t="str">
            <v/>
          </cell>
          <cell r="X467" t="str">
            <v/>
          </cell>
          <cell r="Y467" t="str">
            <v/>
          </cell>
          <cell r="Z467" t="str">
            <v/>
          </cell>
          <cell r="AA467" t="str">
            <v/>
          </cell>
          <cell r="AB467" t="str">
            <v/>
          </cell>
          <cell r="AC467" t="str">
            <v/>
          </cell>
          <cell r="AD467" t="str">
            <v/>
          </cell>
          <cell r="AE467" t="str">
            <v/>
          </cell>
          <cell r="AF467" t="str">
            <v/>
          </cell>
          <cell r="AG467" t="str">
            <v/>
          </cell>
          <cell r="AH467" t="str">
            <v/>
          </cell>
          <cell r="AI467" t="str">
            <v/>
          </cell>
          <cell r="AJ467" t="str">
            <v/>
          </cell>
          <cell r="AK467" t="str">
            <v/>
          </cell>
        </row>
        <row r="468">
          <cell r="A468"/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  <cell r="T468" t="str">
            <v/>
          </cell>
          <cell r="U468" t="str">
            <v/>
          </cell>
          <cell r="V468" t="str">
            <v/>
          </cell>
          <cell r="W468" t="str">
            <v/>
          </cell>
          <cell r="X468" t="str">
            <v/>
          </cell>
          <cell r="Y468" t="str">
            <v/>
          </cell>
          <cell r="Z468" t="str">
            <v/>
          </cell>
          <cell r="AA468" t="str">
            <v/>
          </cell>
          <cell r="AB468" t="str">
            <v/>
          </cell>
          <cell r="AC468" t="str">
            <v/>
          </cell>
          <cell r="AD468" t="str">
            <v/>
          </cell>
          <cell r="AE468" t="str">
            <v/>
          </cell>
          <cell r="AF468" t="str">
            <v/>
          </cell>
          <cell r="AG468" t="str">
            <v/>
          </cell>
          <cell r="AH468" t="str">
            <v/>
          </cell>
          <cell r="AI468" t="str">
            <v/>
          </cell>
          <cell r="AJ468" t="str">
            <v/>
          </cell>
          <cell r="AK468" t="str">
            <v/>
          </cell>
        </row>
        <row r="469">
          <cell r="A469" t="str">
            <v>seal</v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  <cell r="T469" t="str">
            <v/>
          </cell>
          <cell r="U469" t="str">
            <v/>
          </cell>
          <cell r="V469">
            <v>2</v>
          </cell>
          <cell r="W469" t="str">
            <v/>
          </cell>
          <cell r="X469" t="str">
            <v/>
          </cell>
          <cell r="Y469" t="str">
            <v/>
          </cell>
          <cell r="Z469" t="str">
            <v/>
          </cell>
          <cell r="AA469" t="str">
            <v/>
          </cell>
          <cell r="AB469" t="str">
            <v/>
          </cell>
          <cell r="AC469" t="str">
            <v/>
          </cell>
          <cell r="AD469" t="str">
            <v/>
          </cell>
          <cell r="AE469" t="str">
            <v/>
          </cell>
          <cell r="AF469" t="str">
            <v/>
          </cell>
          <cell r="AG469" t="str">
            <v/>
          </cell>
          <cell r="AH469" t="str">
            <v/>
          </cell>
          <cell r="AI469" t="str">
            <v/>
          </cell>
          <cell r="AJ469">
            <v>1</v>
          </cell>
          <cell r="AK469" t="str">
            <v/>
          </cell>
        </row>
        <row r="470">
          <cell r="A470"/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  <cell r="T470" t="str">
            <v/>
          </cell>
          <cell r="U470" t="str">
            <v/>
          </cell>
          <cell r="V470" t="str">
            <v/>
          </cell>
          <cell r="W470" t="str">
            <v/>
          </cell>
          <cell r="X470" t="str">
            <v/>
          </cell>
          <cell r="Y470" t="str">
            <v/>
          </cell>
          <cell r="Z470" t="str">
            <v/>
          </cell>
          <cell r="AA470" t="str">
            <v/>
          </cell>
          <cell r="AB470" t="str">
            <v/>
          </cell>
          <cell r="AC470" t="str">
            <v/>
          </cell>
          <cell r="AD470" t="str">
            <v/>
          </cell>
          <cell r="AE470" t="str">
            <v/>
          </cell>
          <cell r="AF470" t="str">
            <v/>
          </cell>
          <cell r="AG470" t="str">
            <v/>
          </cell>
          <cell r="AH470" t="str">
            <v/>
          </cell>
          <cell r="AI470" t="str">
            <v/>
          </cell>
          <cell r="AJ470" t="str">
            <v/>
          </cell>
          <cell r="AK470" t="str">
            <v/>
          </cell>
        </row>
        <row r="471">
          <cell r="A471"/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  <cell r="T471" t="str">
            <v/>
          </cell>
          <cell r="U471" t="str">
            <v/>
          </cell>
          <cell r="V471" t="str">
            <v/>
          </cell>
          <cell r="W471" t="str">
            <v/>
          </cell>
          <cell r="X471" t="str">
            <v/>
          </cell>
          <cell r="Y471" t="str">
            <v/>
          </cell>
          <cell r="Z471" t="str">
            <v/>
          </cell>
          <cell r="AA471" t="str">
            <v/>
          </cell>
          <cell r="AB471" t="str">
            <v/>
          </cell>
          <cell r="AC471" t="str">
            <v/>
          </cell>
          <cell r="AD471" t="str">
            <v/>
          </cell>
          <cell r="AE471" t="str">
            <v/>
          </cell>
          <cell r="AF471" t="str">
            <v/>
          </cell>
          <cell r="AG471" t="str">
            <v/>
          </cell>
          <cell r="AH471" t="str">
            <v/>
          </cell>
          <cell r="AI471" t="str">
            <v/>
          </cell>
          <cell r="AJ471" t="str">
            <v/>
          </cell>
          <cell r="AK471" t="str">
            <v/>
          </cell>
        </row>
        <row r="472">
          <cell r="A472"/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  <cell r="T472" t="str">
            <v/>
          </cell>
          <cell r="U472" t="str">
            <v/>
          </cell>
          <cell r="V472" t="str">
            <v/>
          </cell>
          <cell r="W472" t="str">
            <v/>
          </cell>
          <cell r="X472" t="str">
            <v/>
          </cell>
          <cell r="Y472" t="str">
            <v/>
          </cell>
          <cell r="Z472" t="str">
            <v/>
          </cell>
          <cell r="AA472" t="str">
            <v/>
          </cell>
          <cell r="AB472" t="str">
            <v/>
          </cell>
          <cell r="AC472" t="str">
            <v/>
          </cell>
          <cell r="AD472" t="str">
            <v/>
          </cell>
          <cell r="AE472" t="str">
            <v/>
          </cell>
          <cell r="AF472" t="str">
            <v/>
          </cell>
          <cell r="AG472" t="str">
            <v/>
          </cell>
          <cell r="AH472" t="str">
            <v/>
          </cell>
          <cell r="AI472" t="str">
            <v/>
          </cell>
          <cell r="AJ472" t="str">
            <v/>
          </cell>
          <cell r="AK472" t="str">
            <v/>
          </cell>
        </row>
        <row r="473">
          <cell r="A473"/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  <cell r="T473" t="str">
            <v/>
          </cell>
          <cell r="U473" t="str">
            <v/>
          </cell>
          <cell r="V473" t="str">
            <v/>
          </cell>
          <cell r="W473" t="str">
            <v/>
          </cell>
          <cell r="X473" t="str">
            <v/>
          </cell>
          <cell r="Y473" t="str">
            <v/>
          </cell>
          <cell r="Z473" t="str">
            <v/>
          </cell>
          <cell r="AA473" t="str">
            <v/>
          </cell>
          <cell r="AB473" t="str">
            <v/>
          </cell>
          <cell r="AC473" t="str">
            <v/>
          </cell>
          <cell r="AD473" t="str">
            <v/>
          </cell>
          <cell r="AE473" t="str">
            <v/>
          </cell>
          <cell r="AF473" t="str">
            <v/>
          </cell>
          <cell r="AG473" t="str">
            <v/>
          </cell>
          <cell r="AH473" t="str">
            <v/>
          </cell>
          <cell r="AI473" t="str">
            <v/>
          </cell>
          <cell r="AJ473" t="str">
            <v/>
          </cell>
          <cell r="AK473" t="str">
            <v/>
          </cell>
        </row>
        <row r="474">
          <cell r="A474"/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  <cell r="T474" t="str">
            <v/>
          </cell>
          <cell r="U474" t="str">
            <v/>
          </cell>
          <cell r="V474" t="str">
            <v/>
          </cell>
          <cell r="W474" t="str">
            <v/>
          </cell>
          <cell r="X474" t="str">
            <v/>
          </cell>
          <cell r="Y474" t="str">
            <v/>
          </cell>
          <cell r="Z474" t="str">
            <v/>
          </cell>
          <cell r="AA474" t="str">
            <v/>
          </cell>
          <cell r="AB474" t="str">
            <v/>
          </cell>
          <cell r="AC474" t="str">
            <v/>
          </cell>
          <cell r="AD474" t="str">
            <v/>
          </cell>
          <cell r="AE474" t="str">
            <v/>
          </cell>
          <cell r="AF474" t="str">
            <v/>
          </cell>
          <cell r="AG474" t="str">
            <v/>
          </cell>
          <cell r="AH474" t="str">
            <v/>
          </cell>
          <cell r="AI474" t="str">
            <v/>
          </cell>
          <cell r="AJ474" t="str">
            <v/>
          </cell>
          <cell r="AK474" t="str">
            <v/>
          </cell>
        </row>
        <row r="475">
          <cell r="A475" t="str">
            <v>25Y025</v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  <cell r="T475" t="str">
            <v/>
          </cell>
          <cell r="U475" t="str">
            <v/>
          </cell>
          <cell r="V475" t="str">
            <v/>
          </cell>
          <cell r="W475" t="str">
            <v/>
          </cell>
          <cell r="X475" t="str">
            <v/>
          </cell>
          <cell r="Y475" t="str">
            <v/>
          </cell>
          <cell r="Z475" t="str">
            <v/>
          </cell>
          <cell r="AA475">
            <v>3</v>
          </cell>
          <cell r="AB475" t="str">
            <v/>
          </cell>
          <cell r="AC475">
            <v>14</v>
          </cell>
          <cell r="AD475" t="str">
            <v/>
          </cell>
          <cell r="AE475" t="str">
            <v/>
          </cell>
          <cell r="AF475">
            <v>34</v>
          </cell>
          <cell r="AG475">
            <v>2</v>
          </cell>
          <cell r="AH475" t="str">
            <v/>
          </cell>
          <cell r="AI475" t="str">
            <v/>
          </cell>
          <cell r="AJ475" t="str">
            <v/>
          </cell>
          <cell r="AK475" t="str">
            <v/>
          </cell>
        </row>
        <row r="476">
          <cell r="A476"/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str">
            <v/>
          </cell>
          <cell r="Z476" t="str">
            <v/>
          </cell>
          <cell r="AA476" t="str">
            <v/>
          </cell>
          <cell r="AB476" t="str">
            <v/>
          </cell>
          <cell r="AC476" t="str">
            <v/>
          </cell>
          <cell r="AD476" t="str">
            <v/>
          </cell>
          <cell r="AE476" t="str">
            <v/>
          </cell>
          <cell r="AF476">
            <v>5</v>
          </cell>
          <cell r="AG476">
            <v>8</v>
          </cell>
          <cell r="AH476">
            <v>5</v>
          </cell>
          <cell r="AI476">
            <v>2</v>
          </cell>
          <cell r="AJ476">
            <v>1</v>
          </cell>
          <cell r="AK476" t="str">
            <v/>
          </cell>
        </row>
        <row r="477">
          <cell r="A477"/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  <cell r="T477" t="str">
            <v/>
          </cell>
          <cell r="U477" t="str">
            <v/>
          </cell>
          <cell r="V477" t="str">
            <v/>
          </cell>
          <cell r="W477" t="str">
            <v/>
          </cell>
          <cell r="X477" t="str">
            <v/>
          </cell>
          <cell r="Y477" t="str">
            <v/>
          </cell>
          <cell r="Z477" t="str">
            <v/>
          </cell>
          <cell r="AA477" t="str">
            <v/>
          </cell>
          <cell r="AB477" t="str">
            <v/>
          </cell>
          <cell r="AC477" t="str">
            <v/>
          </cell>
          <cell r="AD477" t="str">
            <v/>
          </cell>
          <cell r="AE477" t="str">
            <v/>
          </cell>
          <cell r="AF477">
            <v>1</v>
          </cell>
          <cell r="AG477">
            <v>8</v>
          </cell>
          <cell r="AH477">
            <v>12</v>
          </cell>
          <cell r="AI477">
            <v>10</v>
          </cell>
          <cell r="AJ477">
            <v>22</v>
          </cell>
          <cell r="AK477">
            <v>6</v>
          </cell>
        </row>
        <row r="478">
          <cell r="A478"/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  <cell r="T478" t="str">
            <v/>
          </cell>
          <cell r="U478" t="str">
            <v/>
          </cell>
          <cell r="V478" t="str">
            <v/>
          </cell>
          <cell r="W478" t="str">
            <v/>
          </cell>
          <cell r="X478" t="str">
            <v/>
          </cell>
          <cell r="Y478" t="str">
            <v/>
          </cell>
          <cell r="Z478" t="str">
            <v/>
          </cell>
          <cell r="AA478" t="str">
            <v/>
          </cell>
          <cell r="AB478" t="str">
            <v/>
          </cell>
          <cell r="AC478" t="str">
            <v/>
          </cell>
          <cell r="AD478" t="str">
            <v/>
          </cell>
          <cell r="AE478" t="str">
            <v/>
          </cell>
          <cell r="AF478" t="str">
            <v/>
          </cell>
          <cell r="AG478">
            <v>1</v>
          </cell>
          <cell r="AH478">
            <v>2</v>
          </cell>
          <cell r="AI478">
            <v>3</v>
          </cell>
          <cell r="AJ478">
            <v>2</v>
          </cell>
          <cell r="AK478" t="str">
            <v/>
          </cell>
        </row>
        <row r="479">
          <cell r="A479"/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  <cell r="T479" t="str">
            <v/>
          </cell>
          <cell r="U479" t="str">
            <v/>
          </cell>
          <cell r="V479" t="str">
            <v/>
          </cell>
          <cell r="W479" t="str">
            <v/>
          </cell>
          <cell r="X479" t="str">
            <v/>
          </cell>
          <cell r="Y479" t="str">
            <v/>
          </cell>
          <cell r="Z479" t="str">
            <v/>
          </cell>
          <cell r="AA479" t="str">
            <v/>
          </cell>
          <cell r="AB479" t="str">
            <v/>
          </cell>
          <cell r="AC479" t="str">
            <v/>
          </cell>
          <cell r="AD479" t="str">
            <v/>
          </cell>
          <cell r="AE479" t="str">
            <v/>
          </cell>
          <cell r="AF479" t="str">
            <v/>
          </cell>
          <cell r="AG479" t="str">
            <v/>
          </cell>
          <cell r="AH479" t="str">
            <v/>
          </cell>
          <cell r="AI479" t="str">
            <v/>
          </cell>
          <cell r="AJ479" t="str">
            <v/>
          </cell>
          <cell r="AK479" t="str">
            <v/>
          </cell>
        </row>
        <row r="480">
          <cell r="A480"/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  <cell r="T480" t="str">
            <v/>
          </cell>
          <cell r="U480" t="str">
            <v/>
          </cell>
          <cell r="V480" t="str">
            <v/>
          </cell>
          <cell r="W480" t="str">
            <v/>
          </cell>
          <cell r="X480" t="str">
            <v/>
          </cell>
          <cell r="Y480" t="str">
            <v/>
          </cell>
          <cell r="Z480" t="str">
            <v/>
          </cell>
          <cell r="AA480" t="str">
            <v/>
          </cell>
          <cell r="AB480" t="str">
            <v/>
          </cell>
          <cell r="AC480" t="str">
            <v/>
          </cell>
          <cell r="AD480" t="str">
            <v/>
          </cell>
          <cell r="AE480" t="str">
            <v/>
          </cell>
          <cell r="AF480" t="str">
            <v/>
          </cell>
          <cell r="AG480" t="str">
            <v/>
          </cell>
          <cell r="AH480" t="str">
            <v/>
          </cell>
          <cell r="AI480" t="str">
            <v/>
          </cell>
          <cell r="AJ480" t="str">
            <v/>
          </cell>
          <cell r="AK480" t="str">
            <v/>
          </cell>
        </row>
        <row r="481">
          <cell r="A481">
            <v>227014</v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  <cell r="T481" t="str">
            <v/>
          </cell>
          <cell r="U481" t="str">
            <v/>
          </cell>
          <cell r="V481" t="str">
            <v/>
          </cell>
          <cell r="W481" t="str">
            <v/>
          </cell>
          <cell r="X481" t="str">
            <v/>
          </cell>
          <cell r="Y481" t="str">
            <v/>
          </cell>
          <cell r="Z481" t="str">
            <v/>
          </cell>
          <cell r="AA481" t="str">
            <v/>
          </cell>
          <cell r="AB481" t="str">
            <v/>
          </cell>
          <cell r="AC481" t="str">
            <v/>
          </cell>
          <cell r="AD481" t="str">
            <v/>
          </cell>
          <cell r="AE481" t="str">
            <v/>
          </cell>
          <cell r="AF481" t="str">
            <v/>
          </cell>
          <cell r="AG481" t="str">
            <v/>
          </cell>
          <cell r="AH481" t="str">
            <v/>
          </cell>
          <cell r="AI481" t="str">
            <v/>
          </cell>
          <cell r="AJ481" t="str">
            <v/>
          </cell>
          <cell r="AK481" t="str">
            <v/>
          </cell>
        </row>
        <row r="482">
          <cell r="A482"/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  <cell r="T482" t="str">
            <v/>
          </cell>
          <cell r="U482" t="str">
            <v/>
          </cell>
          <cell r="V482" t="str">
            <v/>
          </cell>
          <cell r="W482" t="str">
            <v/>
          </cell>
          <cell r="X482" t="str">
            <v/>
          </cell>
          <cell r="Y482" t="str">
            <v/>
          </cell>
          <cell r="Z482" t="str">
            <v/>
          </cell>
          <cell r="AA482" t="str">
            <v/>
          </cell>
          <cell r="AB482" t="str">
            <v/>
          </cell>
          <cell r="AC482" t="str">
            <v/>
          </cell>
          <cell r="AD482" t="str">
            <v/>
          </cell>
          <cell r="AE482" t="str">
            <v/>
          </cell>
          <cell r="AF482" t="str">
            <v/>
          </cell>
          <cell r="AG482" t="str">
            <v/>
          </cell>
          <cell r="AH482" t="str">
            <v/>
          </cell>
          <cell r="AI482" t="str">
            <v/>
          </cell>
          <cell r="AJ482" t="str">
            <v/>
          </cell>
          <cell r="AK482" t="str">
            <v/>
          </cell>
        </row>
        <row r="483">
          <cell r="A483"/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  <cell r="T483" t="str">
            <v/>
          </cell>
          <cell r="U483" t="str">
            <v/>
          </cell>
          <cell r="V483" t="str">
            <v/>
          </cell>
          <cell r="W483" t="str">
            <v/>
          </cell>
          <cell r="X483" t="str">
            <v/>
          </cell>
          <cell r="Y483" t="str">
            <v/>
          </cell>
          <cell r="Z483" t="str">
            <v/>
          </cell>
          <cell r="AA483" t="str">
            <v/>
          </cell>
          <cell r="AB483" t="str">
            <v/>
          </cell>
          <cell r="AC483" t="str">
            <v/>
          </cell>
          <cell r="AD483" t="str">
            <v/>
          </cell>
          <cell r="AE483" t="str">
            <v/>
          </cell>
          <cell r="AF483" t="str">
            <v/>
          </cell>
          <cell r="AG483" t="str">
            <v/>
          </cell>
          <cell r="AH483" t="str">
            <v/>
          </cell>
          <cell r="AI483" t="str">
            <v/>
          </cell>
          <cell r="AJ483" t="str">
            <v/>
          </cell>
          <cell r="AK483" t="str">
            <v/>
          </cell>
        </row>
        <row r="484">
          <cell r="A484"/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  <cell r="T484" t="str">
            <v/>
          </cell>
          <cell r="U484" t="str">
            <v/>
          </cell>
          <cell r="V484" t="str">
            <v/>
          </cell>
          <cell r="W484" t="str">
            <v/>
          </cell>
          <cell r="X484" t="str">
            <v/>
          </cell>
          <cell r="Y484" t="str">
            <v/>
          </cell>
          <cell r="Z484" t="str">
            <v/>
          </cell>
          <cell r="AA484" t="str">
            <v/>
          </cell>
          <cell r="AB484" t="str">
            <v/>
          </cell>
          <cell r="AC484" t="str">
            <v/>
          </cell>
          <cell r="AD484" t="str">
            <v/>
          </cell>
          <cell r="AE484" t="str">
            <v/>
          </cell>
          <cell r="AF484" t="str">
            <v/>
          </cell>
          <cell r="AG484" t="str">
            <v/>
          </cell>
          <cell r="AH484" t="str">
            <v/>
          </cell>
          <cell r="AI484" t="str">
            <v/>
          </cell>
          <cell r="AJ484" t="str">
            <v/>
          </cell>
          <cell r="AK484" t="str">
            <v/>
          </cell>
        </row>
        <row r="485">
          <cell r="A485"/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  <cell r="T485" t="str">
            <v/>
          </cell>
          <cell r="U485" t="str">
            <v/>
          </cell>
          <cell r="V485" t="str">
            <v/>
          </cell>
          <cell r="W485" t="str">
            <v/>
          </cell>
          <cell r="X485" t="str">
            <v/>
          </cell>
          <cell r="Y485" t="str">
            <v/>
          </cell>
          <cell r="Z485" t="str">
            <v/>
          </cell>
          <cell r="AA485" t="str">
            <v/>
          </cell>
          <cell r="AB485" t="str">
            <v/>
          </cell>
          <cell r="AC485" t="str">
            <v/>
          </cell>
          <cell r="AD485" t="str">
            <v/>
          </cell>
          <cell r="AE485" t="str">
            <v/>
          </cell>
          <cell r="AF485" t="str">
            <v/>
          </cell>
          <cell r="AG485" t="str">
            <v/>
          </cell>
          <cell r="AH485" t="str">
            <v/>
          </cell>
          <cell r="AI485" t="str">
            <v/>
          </cell>
          <cell r="AJ485" t="str">
            <v/>
          </cell>
          <cell r="AK485" t="str">
            <v/>
          </cell>
        </row>
        <row r="486">
          <cell r="A486"/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  <cell r="T486" t="str">
            <v/>
          </cell>
          <cell r="U486" t="str">
            <v/>
          </cell>
          <cell r="V486" t="str">
            <v/>
          </cell>
          <cell r="W486" t="str">
            <v/>
          </cell>
          <cell r="X486" t="str">
            <v/>
          </cell>
          <cell r="Y486" t="str">
            <v/>
          </cell>
          <cell r="Z486" t="str">
            <v/>
          </cell>
          <cell r="AA486" t="str">
            <v/>
          </cell>
          <cell r="AB486">
            <v>0.5</v>
          </cell>
          <cell r="AC486" t="str">
            <v/>
          </cell>
          <cell r="AD486" t="str">
            <v/>
          </cell>
          <cell r="AE486" t="str">
            <v/>
          </cell>
          <cell r="AF486" t="str">
            <v/>
          </cell>
          <cell r="AG486" t="str">
            <v/>
          </cell>
          <cell r="AH486" t="str">
            <v/>
          </cell>
          <cell r="AI486" t="str">
            <v/>
          </cell>
          <cell r="AJ486" t="str">
            <v/>
          </cell>
          <cell r="AK486" t="str">
            <v/>
          </cell>
        </row>
        <row r="487">
          <cell r="A487">
            <v>227026</v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  <cell r="T487" t="str">
            <v/>
          </cell>
          <cell r="U487" t="str">
            <v/>
          </cell>
          <cell r="V487" t="str">
            <v/>
          </cell>
          <cell r="W487" t="str">
            <v/>
          </cell>
          <cell r="X487" t="str">
            <v/>
          </cell>
          <cell r="Y487" t="str">
            <v/>
          </cell>
          <cell r="Z487" t="str">
            <v/>
          </cell>
          <cell r="AA487" t="str">
            <v/>
          </cell>
          <cell r="AB487" t="str">
            <v/>
          </cell>
          <cell r="AC487" t="str">
            <v/>
          </cell>
          <cell r="AD487" t="str">
            <v/>
          </cell>
          <cell r="AE487" t="str">
            <v/>
          </cell>
          <cell r="AF487" t="str">
            <v/>
          </cell>
          <cell r="AG487" t="str">
            <v/>
          </cell>
          <cell r="AH487" t="str">
            <v/>
          </cell>
          <cell r="AI487" t="str">
            <v/>
          </cell>
          <cell r="AJ487" t="str">
            <v/>
          </cell>
          <cell r="AK487" t="str">
            <v/>
          </cell>
        </row>
        <row r="488">
          <cell r="A488"/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  <cell r="T488" t="str">
            <v/>
          </cell>
          <cell r="U488" t="str">
            <v/>
          </cell>
          <cell r="V488" t="str">
            <v/>
          </cell>
          <cell r="W488" t="str">
            <v/>
          </cell>
          <cell r="X488" t="str">
            <v/>
          </cell>
          <cell r="Y488" t="str">
            <v/>
          </cell>
          <cell r="Z488" t="str">
            <v/>
          </cell>
          <cell r="AA488" t="str">
            <v/>
          </cell>
          <cell r="AB488" t="str">
            <v/>
          </cell>
          <cell r="AC488" t="str">
            <v/>
          </cell>
          <cell r="AD488" t="str">
            <v/>
          </cell>
          <cell r="AE488" t="str">
            <v/>
          </cell>
          <cell r="AF488" t="str">
            <v/>
          </cell>
          <cell r="AG488" t="str">
            <v/>
          </cell>
          <cell r="AH488" t="str">
            <v/>
          </cell>
          <cell r="AI488" t="str">
            <v/>
          </cell>
          <cell r="AJ488" t="str">
            <v/>
          </cell>
          <cell r="AK488" t="str">
            <v/>
          </cell>
        </row>
        <row r="489">
          <cell r="A489"/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  <cell r="T489" t="str">
            <v/>
          </cell>
          <cell r="U489" t="str">
            <v/>
          </cell>
          <cell r="V489" t="str">
            <v/>
          </cell>
          <cell r="W489" t="str">
            <v/>
          </cell>
          <cell r="X489" t="str">
            <v/>
          </cell>
          <cell r="Y489" t="str">
            <v/>
          </cell>
          <cell r="Z489" t="str">
            <v/>
          </cell>
          <cell r="AA489" t="str">
            <v/>
          </cell>
          <cell r="AB489" t="str">
            <v/>
          </cell>
          <cell r="AC489" t="str">
            <v/>
          </cell>
          <cell r="AD489" t="str">
            <v/>
          </cell>
          <cell r="AE489" t="str">
            <v/>
          </cell>
          <cell r="AF489" t="str">
            <v/>
          </cell>
          <cell r="AG489" t="str">
            <v/>
          </cell>
          <cell r="AH489" t="str">
            <v/>
          </cell>
          <cell r="AI489" t="str">
            <v/>
          </cell>
          <cell r="AJ489" t="str">
            <v/>
          </cell>
          <cell r="AK489" t="str">
            <v/>
          </cell>
        </row>
        <row r="490">
          <cell r="A490"/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  <cell r="T490" t="str">
            <v/>
          </cell>
          <cell r="U490" t="str">
            <v/>
          </cell>
          <cell r="V490" t="str">
            <v/>
          </cell>
          <cell r="W490" t="str">
            <v/>
          </cell>
          <cell r="X490" t="str">
            <v/>
          </cell>
          <cell r="Y490" t="str">
            <v/>
          </cell>
          <cell r="Z490" t="str">
            <v/>
          </cell>
          <cell r="AA490" t="str">
            <v/>
          </cell>
          <cell r="AB490" t="str">
            <v/>
          </cell>
          <cell r="AC490" t="str">
            <v/>
          </cell>
          <cell r="AD490" t="str">
            <v/>
          </cell>
          <cell r="AE490" t="str">
            <v/>
          </cell>
          <cell r="AF490" t="str">
            <v/>
          </cell>
          <cell r="AG490" t="str">
            <v/>
          </cell>
          <cell r="AH490" t="str">
            <v/>
          </cell>
          <cell r="AI490" t="str">
            <v/>
          </cell>
          <cell r="AJ490" t="str">
            <v/>
          </cell>
          <cell r="AK490" t="str">
            <v/>
          </cell>
        </row>
        <row r="491">
          <cell r="A491"/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  <cell r="T491" t="str">
            <v/>
          </cell>
          <cell r="U491" t="str">
            <v/>
          </cell>
          <cell r="V491" t="str">
            <v/>
          </cell>
          <cell r="W491" t="str">
            <v/>
          </cell>
          <cell r="X491" t="str">
            <v/>
          </cell>
          <cell r="Y491" t="str">
            <v/>
          </cell>
          <cell r="Z491" t="str">
            <v/>
          </cell>
          <cell r="AA491" t="str">
            <v/>
          </cell>
          <cell r="AB491" t="str">
            <v/>
          </cell>
          <cell r="AC491" t="str">
            <v/>
          </cell>
          <cell r="AD491" t="str">
            <v/>
          </cell>
          <cell r="AE491" t="str">
            <v/>
          </cell>
          <cell r="AF491" t="str">
            <v/>
          </cell>
          <cell r="AG491" t="str">
            <v/>
          </cell>
          <cell r="AH491" t="str">
            <v/>
          </cell>
          <cell r="AI491" t="str">
            <v/>
          </cell>
          <cell r="AJ491" t="str">
            <v/>
          </cell>
          <cell r="AK491" t="str">
            <v/>
          </cell>
        </row>
        <row r="492">
          <cell r="A492"/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  <cell r="T492" t="str">
            <v/>
          </cell>
          <cell r="U492" t="str">
            <v/>
          </cell>
          <cell r="V492" t="str">
            <v/>
          </cell>
          <cell r="W492" t="str">
            <v/>
          </cell>
          <cell r="X492" t="str">
            <v/>
          </cell>
          <cell r="Y492" t="str">
            <v/>
          </cell>
          <cell r="Z492" t="str">
            <v/>
          </cell>
          <cell r="AA492" t="str">
            <v/>
          </cell>
          <cell r="AB492">
            <v>0.5</v>
          </cell>
          <cell r="AC492" t="str">
            <v/>
          </cell>
          <cell r="AD492" t="str">
            <v/>
          </cell>
          <cell r="AE492" t="str">
            <v/>
          </cell>
          <cell r="AF492" t="str">
            <v/>
          </cell>
          <cell r="AG492" t="str">
            <v/>
          </cell>
          <cell r="AH492" t="str">
            <v/>
          </cell>
          <cell r="AI492" t="str">
            <v/>
          </cell>
          <cell r="AJ492" t="str">
            <v/>
          </cell>
          <cell r="AK492" t="str">
            <v/>
          </cell>
        </row>
        <row r="493">
          <cell r="A493">
            <v>257004</v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  <cell r="T493" t="str">
            <v/>
          </cell>
          <cell r="U493" t="str">
            <v/>
          </cell>
          <cell r="V493" t="str">
            <v/>
          </cell>
          <cell r="W493" t="str">
            <v/>
          </cell>
          <cell r="X493" t="str">
            <v/>
          </cell>
          <cell r="Y493" t="str">
            <v/>
          </cell>
          <cell r="Z493" t="str">
            <v/>
          </cell>
          <cell r="AA493" t="str">
            <v/>
          </cell>
          <cell r="AB493" t="str">
            <v/>
          </cell>
          <cell r="AC493" t="str">
            <v/>
          </cell>
          <cell r="AD493" t="str">
            <v/>
          </cell>
          <cell r="AE493" t="str">
            <v/>
          </cell>
          <cell r="AF493" t="str">
            <v/>
          </cell>
          <cell r="AG493" t="str">
            <v/>
          </cell>
          <cell r="AH493" t="str">
            <v/>
          </cell>
          <cell r="AI493" t="str">
            <v/>
          </cell>
          <cell r="AJ493" t="str">
            <v/>
          </cell>
          <cell r="AK493" t="str">
            <v/>
          </cell>
        </row>
        <row r="494">
          <cell r="A494"/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  <cell r="T494" t="str">
            <v/>
          </cell>
          <cell r="U494" t="str">
            <v/>
          </cell>
          <cell r="V494" t="str">
            <v/>
          </cell>
          <cell r="W494" t="str">
            <v/>
          </cell>
          <cell r="X494" t="str">
            <v/>
          </cell>
          <cell r="Y494" t="str">
            <v/>
          </cell>
          <cell r="Z494" t="str">
            <v/>
          </cell>
          <cell r="AA494" t="str">
            <v/>
          </cell>
          <cell r="AB494" t="str">
            <v/>
          </cell>
          <cell r="AC494" t="str">
            <v/>
          </cell>
          <cell r="AD494" t="str">
            <v/>
          </cell>
          <cell r="AE494" t="str">
            <v/>
          </cell>
          <cell r="AF494" t="str">
            <v/>
          </cell>
          <cell r="AG494" t="str">
            <v/>
          </cell>
          <cell r="AH494" t="str">
            <v/>
          </cell>
          <cell r="AI494" t="str">
            <v/>
          </cell>
          <cell r="AJ494" t="str">
            <v/>
          </cell>
          <cell r="AK494" t="str">
            <v/>
          </cell>
        </row>
        <row r="495">
          <cell r="A495"/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  <cell r="T495" t="str">
            <v/>
          </cell>
          <cell r="U495" t="str">
            <v/>
          </cell>
          <cell r="V495" t="str">
            <v/>
          </cell>
          <cell r="W495" t="str">
            <v/>
          </cell>
          <cell r="X495" t="str">
            <v/>
          </cell>
          <cell r="Y495" t="str">
            <v/>
          </cell>
          <cell r="Z495" t="str">
            <v/>
          </cell>
          <cell r="AA495" t="str">
            <v/>
          </cell>
          <cell r="AB495" t="str">
            <v/>
          </cell>
          <cell r="AC495" t="str">
            <v/>
          </cell>
          <cell r="AD495" t="str">
            <v/>
          </cell>
          <cell r="AE495" t="str">
            <v/>
          </cell>
          <cell r="AF495" t="str">
            <v/>
          </cell>
          <cell r="AG495" t="str">
            <v/>
          </cell>
          <cell r="AH495" t="str">
            <v/>
          </cell>
          <cell r="AI495" t="str">
            <v/>
          </cell>
          <cell r="AJ495" t="str">
            <v/>
          </cell>
          <cell r="AK495" t="str">
            <v/>
          </cell>
        </row>
        <row r="496">
          <cell r="A496"/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  <cell r="T496" t="str">
            <v/>
          </cell>
          <cell r="U496" t="str">
            <v/>
          </cell>
          <cell r="V496" t="str">
            <v/>
          </cell>
          <cell r="W496" t="str">
            <v/>
          </cell>
          <cell r="X496" t="str">
            <v/>
          </cell>
          <cell r="Y496" t="str">
            <v/>
          </cell>
          <cell r="Z496" t="str">
            <v/>
          </cell>
          <cell r="AA496" t="str">
            <v/>
          </cell>
          <cell r="AB496" t="str">
            <v/>
          </cell>
          <cell r="AC496" t="str">
            <v/>
          </cell>
          <cell r="AD496" t="str">
            <v/>
          </cell>
          <cell r="AE496" t="str">
            <v/>
          </cell>
          <cell r="AF496" t="str">
            <v/>
          </cell>
          <cell r="AG496" t="str">
            <v/>
          </cell>
          <cell r="AH496" t="str">
            <v/>
          </cell>
          <cell r="AI496" t="str">
            <v/>
          </cell>
          <cell r="AJ496" t="str">
            <v/>
          </cell>
          <cell r="AK496" t="str">
            <v/>
          </cell>
        </row>
        <row r="497">
          <cell r="A497"/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  <cell r="T497" t="str">
            <v/>
          </cell>
          <cell r="U497" t="str">
            <v/>
          </cell>
          <cell r="V497" t="str">
            <v/>
          </cell>
          <cell r="W497" t="str">
            <v/>
          </cell>
          <cell r="X497" t="str">
            <v/>
          </cell>
          <cell r="Y497" t="str">
            <v/>
          </cell>
          <cell r="Z497" t="str">
            <v/>
          </cell>
          <cell r="AA497" t="str">
            <v/>
          </cell>
          <cell r="AB497" t="str">
            <v/>
          </cell>
          <cell r="AC497" t="str">
            <v/>
          </cell>
          <cell r="AD497" t="str">
            <v/>
          </cell>
          <cell r="AE497" t="str">
            <v/>
          </cell>
          <cell r="AF497" t="str">
            <v/>
          </cell>
          <cell r="AG497" t="str">
            <v/>
          </cell>
          <cell r="AH497" t="str">
            <v/>
          </cell>
          <cell r="AI497" t="str">
            <v/>
          </cell>
          <cell r="AJ497" t="str">
            <v/>
          </cell>
          <cell r="AK497" t="str">
            <v/>
          </cell>
        </row>
        <row r="498">
          <cell r="A498"/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>
            <v>1</v>
          </cell>
          <cell r="S498" t="str">
            <v/>
          </cell>
          <cell r="T498" t="str">
            <v/>
          </cell>
          <cell r="U498" t="str">
            <v/>
          </cell>
          <cell r="V498" t="str">
            <v/>
          </cell>
          <cell r="W498" t="str">
            <v/>
          </cell>
          <cell r="X498" t="str">
            <v/>
          </cell>
          <cell r="Y498" t="str">
            <v/>
          </cell>
          <cell r="Z498" t="str">
            <v/>
          </cell>
          <cell r="AA498" t="str">
            <v/>
          </cell>
          <cell r="AB498" t="str">
            <v/>
          </cell>
          <cell r="AC498">
            <v>1</v>
          </cell>
          <cell r="AD498" t="str">
            <v/>
          </cell>
          <cell r="AE498" t="str">
            <v/>
          </cell>
          <cell r="AF498" t="str">
            <v/>
          </cell>
          <cell r="AG498" t="str">
            <v/>
          </cell>
          <cell r="AH498" t="str">
            <v/>
          </cell>
          <cell r="AI498" t="str">
            <v/>
          </cell>
          <cell r="AJ498" t="str">
            <v/>
          </cell>
          <cell r="AK498" t="str">
            <v/>
          </cell>
        </row>
        <row r="499">
          <cell r="A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  <cell r="V499" t="str">
            <v/>
          </cell>
          <cell r="W499" t="str">
            <v/>
          </cell>
          <cell r="X499" t="str">
            <v/>
          </cell>
          <cell r="Y499" t="str">
            <v/>
          </cell>
          <cell r="Z499" t="str">
            <v/>
          </cell>
          <cell r="AA499" t="str">
            <v/>
          </cell>
          <cell r="AB499" t="str">
            <v/>
          </cell>
          <cell r="AC499" t="str">
            <v/>
          </cell>
          <cell r="AD499" t="str">
            <v/>
          </cell>
          <cell r="AE499" t="str">
            <v/>
          </cell>
          <cell r="AF499" t="str">
            <v/>
          </cell>
          <cell r="AG499" t="str">
            <v/>
          </cell>
          <cell r="AH499" t="str">
            <v/>
          </cell>
          <cell r="AI499" t="str">
            <v/>
          </cell>
          <cell r="AJ499">
            <v>8.5</v>
          </cell>
          <cell r="AK499" t="str">
            <v/>
          </cell>
        </row>
        <row r="500">
          <cell r="A500"/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  <cell r="V500" t="str">
            <v/>
          </cell>
          <cell r="W500" t="str">
            <v/>
          </cell>
          <cell r="X500" t="str">
            <v/>
          </cell>
          <cell r="Y500" t="str">
            <v/>
          </cell>
          <cell r="Z500" t="str">
            <v/>
          </cell>
          <cell r="AA500" t="str">
            <v/>
          </cell>
          <cell r="AB500" t="str">
            <v/>
          </cell>
          <cell r="AC500" t="str">
            <v/>
          </cell>
          <cell r="AD500" t="str">
            <v/>
          </cell>
          <cell r="AE500" t="str">
            <v/>
          </cell>
          <cell r="AF500" t="str">
            <v/>
          </cell>
          <cell r="AG500" t="str">
            <v/>
          </cell>
          <cell r="AH500" t="str">
            <v/>
          </cell>
          <cell r="AI500" t="str">
            <v/>
          </cell>
          <cell r="AJ500" t="str">
            <v/>
          </cell>
          <cell r="AK500" t="str">
            <v/>
          </cell>
        </row>
        <row r="501">
          <cell r="A501"/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  <cell r="V501" t="str">
            <v/>
          </cell>
          <cell r="W501" t="str">
            <v/>
          </cell>
          <cell r="X501" t="str">
            <v/>
          </cell>
          <cell r="Y501" t="str">
            <v/>
          </cell>
          <cell r="Z501" t="str">
            <v/>
          </cell>
          <cell r="AA501" t="str">
            <v/>
          </cell>
          <cell r="AB501" t="str">
            <v/>
          </cell>
          <cell r="AC501" t="str">
            <v/>
          </cell>
          <cell r="AD501" t="str">
            <v/>
          </cell>
          <cell r="AE501" t="str">
            <v/>
          </cell>
          <cell r="AF501" t="str">
            <v/>
          </cell>
          <cell r="AG501" t="str">
            <v/>
          </cell>
          <cell r="AH501" t="str">
            <v/>
          </cell>
          <cell r="AI501" t="str">
            <v/>
          </cell>
          <cell r="AJ501" t="str">
            <v/>
          </cell>
          <cell r="AK501" t="str">
            <v/>
          </cell>
        </row>
        <row r="502">
          <cell r="A502"/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  <cell r="V502" t="str">
            <v/>
          </cell>
          <cell r="W502" t="str">
            <v/>
          </cell>
          <cell r="X502" t="str">
            <v/>
          </cell>
          <cell r="Y502" t="str">
            <v/>
          </cell>
          <cell r="Z502" t="str">
            <v/>
          </cell>
          <cell r="AA502" t="str">
            <v/>
          </cell>
          <cell r="AB502" t="str">
            <v/>
          </cell>
          <cell r="AC502" t="str">
            <v/>
          </cell>
          <cell r="AD502" t="str">
            <v/>
          </cell>
          <cell r="AE502" t="str">
            <v/>
          </cell>
          <cell r="AF502" t="str">
            <v/>
          </cell>
          <cell r="AG502" t="str">
            <v/>
          </cell>
          <cell r="AH502" t="str">
            <v/>
          </cell>
          <cell r="AI502" t="str">
            <v/>
          </cell>
          <cell r="AJ502" t="str">
            <v/>
          </cell>
          <cell r="AK502" t="str">
            <v/>
          </cell>
        </row>
        <row r="503">
          <cell r="A503"/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  <cell r="V503" t="str">
            <v/>
          </cell>
          <cell r="W503" t="str">
            <v/>
          </cell>
          <cell r="X503" t="str">
            <v/>
          </cell>
          <cell r="Y503" t="str">
            <v/>
          </cell>
          <cell r="Z503" t="str">
            <v/>
          </cell>
          <cell r="AA503" t="str">
            <v/>
          </cell>
          <cell r="AB503" t="str">
            <v/>
          </cell>
          <cell r="AC503" t="str">
            <v/>
          </cell>
          <cell r="AD503" t="str">
            <v/>
          </cell>
          <cell r="AE503" t="str">
            <v/>
          </cell>
          <cell r="AF503" t="str">
            <v/>
          </cell>
          <cell r="AG503" t="str">
            <v/>
          </cell>
          <cell r="AH503" t="str">
            <v/>
          </cell>
          <cell r="AI503" t="str">
            <v/>
          </cell>
          <cell r="AJ503" t="str">
            <v/>
          </cell>
          <cell r="AK503" t="str">
            <v/>
          </cell>
        </row>
        <row r="504">
          <cell r="A504"/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  <cell r="V504" t="str">
            <v/>
          </cell>
          <cell r="W504" t="str">
            <v/>
          </cell>
          <cell r="X504" t="str">
            <v/>
          </cell>
          <cell r="Y504" t="str">
            <v/>
          </cell>
          <cell r="Z504" t="str">
            <v/>
          </cell>
          <cell r="AA504" t="str">
            <v/>
          </cell>
          <cell r="AB504" t="str">
            <v/>
          </cell>
          <cell r="AC504" t="str">
            <v/>
          </cell>
          <cell r="AD504" t="str">
            <v/>
          </cell>
          <cell r="AE504" t="str">
            <v/>
          </cell>
          <cell r="AF504" t="str">
            <v/>
          </cell>
          <cell r="AG504" t="str">
            <v/>
          </cell>
          <cell r="AH504" t="str">
            <v/>
          </cell>
          <cell r="AI504" t="str">
            <v/>
          </cell>
          <cell r="AJ504" t="str">
            <v/>
          </cell>
          <cell r="AK504" t="str">
            <v/>
          </cell>
        </row>
        <row r="505">
          <cell r="S505"/>
          <cell r="T505"/>
          <cell r="U505"/>
          <cell r="V505"/>
          <cell r="W505"/>
          <cell r="X505"/>
          <cell r="Y505"/>
          <cell r="Z505"/>
          <cell r="AA505"/>
        </row>
        <row r="506">
          <cell r="A506" t="str">
            <v>工番</v>
          </cell>
          <cell r="G506">
            <v>46163</v>
          </cell>
          <cell r="H506">
            <v>46164</v>
          </cell>
          <cell r="I506">
            <v>46165</v>
          </cell>
          <cell r="J506">
            <v>46166</v>
          </cell>
          <cell r="K506">
            <v>46167</v>
          </cell>
          <cell r="L506">
            <v>46168</v>
          </cell>
          <cell r="M506">
            <v>46169</v>
          </cell>
          <cell r="N506">
            <v>46170</v>
          </cell>
          <cell r="O506">
            <v>46171</v>
          </cell>
          <cell r="P506">
            <v>46172</v>
          </cell>
          <cell r="Q506">
            <v>46173</v>
          </cell>
          <cell r="R506">
            <v>46174</v>
          </cell>
          <cell r="S506">
            <v>46175</v>
          </cell>
          <cell r="T506">
            <v>46176</v>
          </cell>
          <cell r="U506">
            <v>46177</v>
          </cell>
          <cell r="V506">
            <v>46178</v>
          </cell>
          <cell r="W506">
            <v>46179</v>
          </cell>
          <cell r="X506">
            <v>46180</v>
          </cell>
          <cell r="Y506">
            <v>46181</v>
          </cell>
          <cell r="Z506">
            <v>46182</v>
          </cell>
          <cell r="AA506">
            <v>46183</v>
          </cell>
          <cell r="AB506">
            <v>46184</v>
          </cell>
          <cell r="AC506">
            <v>46185</v>
          </cell>
          <cell r="AD506">
            <v>46186</v>
          </cell>
          <cell r="AE506">
            <v>46187</v>
          </cell>
          <cell r="AF506">
            <v>46188</v>
          </cell>
          <cell r="AG506">
            <v>46189</v>
          </cell>
          <cell r="AH506">
            <v>46190</v>
          </cell>
          <cell r="AI506">
            <v>46191</v>
          </cell>
          <cell r="AJ506">
            <v>46192</v>
          </cell>
          <cell r="AK506">
            <v>46193</v>
          </cell>
        </row>
        <row r="507">
          <cell r="A507"/>
          <cell r="G507"/>
          <cell r="H507"/>
          <cell r="I507"/>
          <cell r="J507"/>
          <cell r="K507"/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</row>
        <row r="508">
          <cell r="A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  <cell r="V508" t="str">
            <v/>
          </cell>
          <cell r="W508" t="str">
            <v/>
          </cell>
          <cell r="X508" t="str">
            <v/>
          </cell>
          <cell r="Y508" t="str">
            <v/>
          </cell>
          <cell r="Z508" t="str">
            <v/>
          </cell>
          <cell r="AA508" t="str">
            <v/>
          </cell>
          <cell r="AB508" t="str">
            <v/>
          </cell>
          <cell r="AC508" t="str">
            <v/>
          </cell>
          <cell r="AD508" t="str">
            <v/>
          </cell>
          <cell r="AE508" t="str">
            <v/>
          </cell>
          <cell r="AF508" t="str">
            <v/>
          </cell>
          <cell r="AG508" t="str">
            <v/>
          </cell>
          <cell r="AH508" t="str">
            <v/>
          </cell>
          <cell r="AI508" t="str">
            <v/>
          </cell>
          <cell r="AJ508" t="str">
            <v/>
          </cell>
          <cell r="AK508" t="str">
            <v/>
          </cell>
        </row>
        <row r="509">
          <cell r="A509"/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  <cell r="V509" t="str">
            <v/>
          </cell>
          <cell r="W509" t="str">
            <v/>
          </cell>
          <cell r="X509" t="str">
            <v/>
          </cell>
          <cell r="Y509" t="str">
            <v/>
          </cell>
          <cell r="Z509" t="str">
            <v/>
          </cell>
          <cell r="AA509" t="str">
            <v/>
          </cell>
          <cell r="AB509" t="str">
            <v/>
          </cell>
          <cell r="AC509" t="str">
            <v/>
          </cell>
          <cell r="AD509" t="str">
            <v/>
          </cell>
          <cell r="AE509" t="str">
            <v/>
          </cell>
          <cell r="AF509" t="str">
            <v/>
          </cell>
          <cell r="AG509" t="str">
            <v/>
          </cell>
          <cell r="AH509" t="str">
            <v/>
          </cell>
          <cell r="AI509" t="str">
            <v/>
          </cell>
          <cell r="AJ509" t="str">
            <v/>
          </cell>
          <cell r="AK509" t="str">
            <v/>
          </cell>
        </row>
        <row r="510">
          <cell r="A510"/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  <cell r="V510" t="str">
            <v/>
          </cell>
          <cell r="W510" t="str">
            <v/>
          </cell>
          <cell r="X510" t="str">
            <v/>
          </cell>
          <cell r="Y510" t="str">
            <v/>
          </cell>
          <cell r="Z510" t="str">
            <v/>
          </cell>
          <cell r="AA510" t="str">
            <v/>
          </cell>
          <cell r="AB510" t="str">
            <v/>
          </cell>
          <cell r="AC510" t="str">
            <v/>
          </cell>
          <cell r="AD510" t="str">
            <v/>
          </cell>
          <cell r="AE510" t="str">
            <v/>
          </cell>
          <cell r="AF510" t="str">
            <v/>
          </cell>
          <cell r="AG510" t="str">
            <v/>
          </cell>
          <cell r="AH510" t="str">
            <v/>
          </cell>
          <cell r="AI510" t="str">
            <v/>
          </cell>
          <cell r="AJ510" t="str">
            <v/>
          </cell>
          <cell r="AK510" t="str">
            <v/>
          </cell>
        </row>
        <row r="511">
          <cell r="A511"/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  <cell r="V511" t="str">
            <v/>
          </cell>
          <cell r="W511" t="str">
            <v/>
          </cell>
          <cell r="X511" t="str">
            <v/>
          </cell>
          <cell r="Y511" t="str">
            <v/>
          </cell>
          <cell r="Z511" t="str">
            <v/>
          </cell>
          <cell r="AA511" t="str">
            <v/>
          </cell>
          <cell r="AB511" t="str">
            <v/>
          </cell>
          <cell r="AC511" t="str">
            <v/>
          </cell>
          <cell r="AD511" t="str">
            <v/>
          </cell>
          <cell r="AE511" t="str">
            <v/>
          </cell>
          <cell r="AF511" t="str">
            <v/>
          </cell>
          <cell r="AG511" t="str">
            <v/>
          </cell>
          <cell r="AH511" t="str">
            <v/>
          </cell>
          <cell r="AI511" t="str">
            <v/>
          </cell>
          <cell r="AJ511" t="str">
            <v/>
          </cell>
          <cell r="AK511" t="str">
            <v/>
          </cell>
        </row>
        <row r="512">
          <cell r="A512"/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  <cell r="V512" t="str">
            <v/>
          </cell>
          <cell r="W512" t="str">
            <v/>
          </cell>
          <cell r="X512" t="str">
            <v/>
          </cell>
          <cell r="Y512" t="str">
            <v/>
          </cell>
          <cell r="Z512" t="str">
            <v/>
          </cell>
          <cell r="AA512" t="str">
            <v/>
          </cell>
          <cell r="AB512" t="str">
            <v/>
          </cell>
          <cell r="AC512" t="str">
            <v/>
          </cell>
          <cell r="AD512" t="str">
            <v/>
          </cell>
          <cell r="AE512" t="str">
            <v/>
          </cell>
          <cell r="AF512" t="str">
            <v/>
          </cell>
          <cell r="AG512" t="str">
            <v/>
          </cell>
          <cell r="AH512" t="str">
            <v/>
          </cell>
          <cell r="AI512" t="str">
            <v/>
          </cell>
          <cell r="AJ512" t="str">
            <v/>
          </cell>
          <cell r="AK512" t="str">
            <v/>
          </cell>
        </row>
        <row r="513">
          <cell r="A513"/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  <cell r="V513" t="str">
            <v/>
          </cell>
          <cell r="W513" t="str">
            <v/>
          </cell>
          <cell r="X513" t="str">
            <v/>
          </cell>
          <cell r="Y513" t="str">
            <v/>
          </cell>
          <cell r="Z513" t="str">
            <v/>
          </cell>
          <cell r="AA513" t="str">
            <v/>
          </cell>
          <cell r="AB513" t="str">
            <v/>
          </cell>
          <cell r="AC513" t="str">
            <v/>
          </cell>
          <cell r="AD513" t="str">
            <v/>
          </cell>
          <cell r="AE513" t="str">
            <v/>
          </cell>
          <cell r="AF513" t="str">
            <v/>
          </cell>
          <cell r="AG513" t="str">
            <v/>
          </cell>
          <cell r="AH513" t="str">
            <v/>
          </cell>
          <cell r="AI513" t="str">
            <v/>
          </cell>
          <cell r="AJ513" t="str">
            <v/>
          </cell>
          <cell r="AK513" t="str">
            <v/>
          </cell>
        </row>
        <row r="514">
          <cell r="A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  <cell r="V514" t="str">
            <v/>
          </cell>
          <cell r="W514" t="str">
            <v/>
          </cell>
          <cell r="X514" t="str">
            <v/>
          </cell>
          <cell r="Y514" t="str">
            <v/>
          </cell>
          <cell r="Z514" t="str">
            <v/>
          </cell>
          <cell r="AA514" t="str">
            <v/>
          </cell>
          <cell r="AB514" t="str">
            <v/>
          </cell>
          <cell r="AC514" t="str">
            <v/>
          </cell>
          <cell r="AD514" t="str">
            <v/>
          </cell>
          <cell r="AE514" t="str">
            <v/>
          </cell>
          <cell r="AF514" t="str">
            <v/>
          </cell>
          <cell r="AG514" t="str">
            <v/>
          </cell>
          <cell r="AH514" t="str">
            <v/>
          </cell>
          <cell r="AI514" t="str">
            <v/>
          </cell>
          <cell r="AJ514" t="str">
            <v/>
          </cell>
          <cell r="AK514" t="str">
            <v/>
          </cell>
        </row>
        <row r="515">
          <cell r="A515"/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  <cell r="V515" t="str">
            <v/>
          </cell>
          <cell r="W515" t="str">
            <v/>
          </cell>
          <cell r="X515" t="str">
            <v/>
          </cell>
          <cell r="Y515" t="str">
            <v/>
          </cell>
          <cell r="Z515" t="str">
            <v/>
          </cell>
          <cell r="AA515" t="str">
            <v/>
          </cell>
          <cell r="AB515" t="str">
            <v/>
          </cell>
          <cell r="AC515" t="str">
            <v/>
          </cell>
          <cell r="AD515" t="str">
            <v/>
          </cell>
          <cell r="AE515" t="str">
            <v/>
          </cell>
          <cell r="AF515" t="str">
            <v/>
          </cell>
          <cell r="AG515" t="str">
            <v/>
          </cell>
          <cell r="AH515" t="str">
            <v/>
          </cell>
          <cell r="AI515" t="str">
            <v/>
          </cell>
          <cell r="AJ515" t="str">
            <v/>
          </cell>
          <cell r="AK515" t="str">
            <v/>
          </cell>
        </row>
        <row r="516">
          <cell r="A516"/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  <cell r="V516" t="str">
            <v/>
          </cell>
          <cell r="W516" t="str">
            <v/>
          </cell>
          <cell r="X516" t="str">
            <v/>
          </cell>
          <cell r="Y516" t="str">
            <v/>
          </cell>
          <cell r="Z516" t="str">
            <v/>
          </cell>
          <cell r="AA516" t="str">
            <v/>
          </cell>
          <cell r="AB516" t="str">
            <v/>
          </cell>
          <cell r="AC516" t="str">
            <v/>
          </cell>
          <cell r="AD516" t="str">
            <v/>
          </cell>
          <cell r="AE516" t="str">
            <v/>
          </cell>
          <cell r="AF516" t="str">
            <v/>
          </cell>
          <cell r="AG516" t="str">
            <v/>
          </cell>
          <cell r="AH516" t="str">
            <v/>
          </cell>
          <cell r="AI516" t="str">
            <v/>
          </cell>
          <cell r="AJ516" t="str">
            <v/>
          </cell>
          <cell r="AK516" t="str">
            <v/>
          </cell>
        </row>
        <row r="517">
          <cell r="A517"/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  <cell r="V517" t="str">
            <v/>
          </cell>
          <cell r="W517" t="str">
            <v/>
          </cell>
          <cell r="X517" t="str">
            <v/>
          </cell>
          <cell r="Y517" t="str">
            <v/>
          </cell>
          <cell r="Z517" t="str">
            <v/>
          </cell>
          <cell r="AA517" t="str">
            <v/>
          </cell>
          <cell r="AB517" t="str">
            <v/>
          </cell>
          <cell r="AC517" t="str">
            <v/>
          </cell>
          <cell r="AD517" t="str">
            <v/>
          </cell>
          <cell r="AE517" t="str">
            <v/>
          </cell>
          <cell r="AF517" t="str">
            <v/>
          </cell>
          <cell r="AG517" t="str">
            <v/>
          </cell>
          <cell r="AH517" t="str">
            <v/>
          </cell>
          <cell r="AI517" t="str">
            <v/>
          </cell>
          <cell r="AJ517" t="str">
            <v/>
          </cell>
          <cell r="AK517" t="str">
            <v/>
          </cell>
        </row>
        <row r="518">
          <cell r="A518"/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  <cell r="V518" t="str">
            <v/>
          </cell>
          <cell r="W518" t="str">
            <v/>
          </cell>
          <cell r="X518" t="str">
            <v/>
          </cell>
          <cell r="Y518" t="str">
            <v/>
          </cell>
          <cell r="Z518" t="str">
            <v/>
          </cell>
          <cell r="AA518" t="str">
            <v/>
          </cell>
          <cell r="AB518" t="str">
            <v/>
          </cell>
          <cell r="AC518" t="str">
            <v/>
          </cell>
          <cell r="AD518" t="str">
            <v/>
          </cell>
          <cell r="AE518" t="str">
            <v/>
          </cell>
          <cell r="AF518" t="str">
            <v/>
          </cell>
          <cell r="AG518" t="str">
            <v/>
          </cell>
          <cell r="AH518" t="str">
            <v/>
          </cell>
          <cell r="AI518" t="str">
            <v/>
          </cell>
          <cell r="AJ518" t="str">
            <v/>
          </cell>
          <cell r="AK518" t="str">
            <v/>
          </cell>
        </row>
        <row r="519">
          <cell r="A519"/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  <cell r="V519" t="str">
            <v/>
          </cell>
          <cell r="W519" t="str">
            <v/>
          </cell>
          <cell r="X519" t="str">
            <v/>
          </cell>
          <cell r="Y519" t="str">
            <v/>
          </cell>
          <cell r="Z519" t="str">
            <v/>
          </cell>
          <cell r="AA519" t="str">
            <v/>
          </cell>
          <cell r="AB519" t="str">
            <v/>
          </cell>
          <cell r="AC519" t="str">
            <v/>
          </cell>
          <cell r="AD519" t="str">
            <v/>
          </cell>
          <cell r="AE519" t="str">
            <v/>
          </cell>
          <cell r="AF519" t="str">
            <v/>
          </cell>
          <cell r="AG519" t="str">
            <v/>
          </cell>
          <cell r="AH519" t="str">
            <v/>
          </cell>
          <cell r="AI519" t="str">
            <v/>
          </cell>
          <cell r="AJ519" t="str">
            <v/>
          </cell>
          <cell r="AK519" t="str">
            <v/>
          </cell>
        </row>
        <row r="520">
          <cell r="A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  <cell r="V520" t="str">
            <v/>
          </cell>
          <cell r="W520" t="str">
            <v/>
          </cell>
          <cell r="X520" t="str">
            <v/>
          </cell>
          <cell r="Y520" t="str">
            <v/>
          </cell>
          <cell r="Z520" t="str">
            <v/>
          </cell>
          <cell r="AA520" t="str">
            <v/>
          </cell>
          <cell r="AB520" t="str">
            <v/>
          </cell>
          <cell r="AC520" t="str">
            <v/>
          </cell>
          <cell r="AD520" t="str">
            <v/>
          </cell>
          <cell r="AE520" t="str">
            <v/>
          </cell>
          <cell r="AF520" t="str">
            <v/>
          </cell>
          <cell r="AG520" t="str">
            <v/>
          </cell>
          <cell r="AH520" t="str">
            <v/>
          </cell>
          <cell r="AI520" t="str">
            <v/>
          </cell>
          <cell r="AJ520" t="str">
            <v/>
          </cell>
          <cell r="AK520" t="str">
            <v/>
          </cell>
        </row>
        <row r="521">
          <cell r="A521"/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  <cell r="V521" t="str">
            <v/>
          </cell>
          <cell r="W521" t="str">
            <v/>
          </cell>
          <cell r="X521" t="str">
            <v/>
          </cell>
          <cell r="Y521" t="str">
            <v/>
          </cell>
          <cell r="Z521" t="str">
            <v/>
          </cell>
          <cell r="AA521" t="str">
            <v/>
          </cell>
          <cell r="AB521" t="str">
            <v/>
          </cell>
          <cell r="AC521" t="str">
            <v/>
          </cell>
          <cell r="AD521" t="str">
            <v/>
          </cell>
          <cell r="AE521" t="str">
            <v/>
          </cell>
          <cell r="AF521" t="str">
            <v/>
          </cell>
          <cell r="AG521" t="str">
            <v/>
          </cell>
          <cell r="AH521" t="str">
            <v/>
          </cell>
          <cell r="AI521" t="str">
            <v/>
          </cell>
          <cell r="AJ521" t="str">
            <v/>
          </cell>
          <cell r="AK521" t="str">
            <v/>
          </cell>
        </row>
        <row r="522">
          <cell r="A522"/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  <cell r="V522" t="str">
            <v/>
          </cell>
          <cell r="W522" t="str">
            <v/>
          </cell>
          <cell r="X522" t="str">
            <v/>
          </cell>
          <cell r="Y522" t="str">
            <v/>
          </cell>
          <cell r="Z522" t="str">
            <v/>
          </cell>
          <cell r="AA522" t="str">
            <v/>
          </cell>
          <cell r="AB522" t="str">
            <v/>
          </cell>
          <cell r="AC522" t="str">
            <v/>
          </cell>
          <cell r="AD522" t="str">
            <v/>
          </cell>
          <cell r="AE522" t="str">
            <v/>
          </cell>
          <cell r="AF522" t="str">
            <v/>
          </cell>
          <cell r="AG522" t="str">
            <v/>
          </cell>
          <cell r="AH522" t="str">
            <v/>
          </cell>
          <cell r="AI522" t="str">
            <v/>
          </cell>
          <cell r="AJ522" t="str">
            <v/>
          </cell>
          <cell r="AK522" t="str">
            <v/>
          </cell>
        </row>
        <row r="523">
          <cell r="A523"/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  <cell r="V523" t="str">
            <v/>
          </cell>
          <cell r="W523" t="str">
            <v/>
          </cell>
          <cell r="X523" t="str">
            <v/>
          </cell>
          <cell r="Y523" t="str">
            <v/>
          </cell>
          <cell r="Z523" t="str">
            <v/>
          </cell>
          <cell r="AA523" t="str">
            <v/>
          </cell>
          <cell r="AB523" t="str">
            <v/>
          </cell>
          <cell r="AC523" t="str">
            <v/>
          </cell>
          <cell r="AD523" t="str">
            <v/>
          </cell>
          <cell r="AE523" t="str">
            <v/>
          </cell>
          <cell r="AF523" t="str">
            <v/>
          </cell>
          <cell r="AG523" t="str">
            <v/>
          </cell>
          <cell r="AH523" t="str">
            <v/>
          </cell>
          <cell r="AI523" t="str">
            <v/>
          </cell>
          <cell r="AJ523" t="str">
            <v/>
          </cell>
          <cell r="AK523" t="str">
            <v/>
          </cell>
        </row>
        <row r="524">
          <cell r="A524"/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  <cell r="V524" t="str">
            <v/>
          </cell>
          <cell r="W524" t="str">
            <v/>
          </cell>
          <cell r="X524" t="str">
            <v/>
          </cell>
          <cell r="Y524" t="str">
            <v/>
          </cell>
          <cell r="Z524" t="str">
            <v/>
          </cell>
          <cell r="AA524" t="str">
            <v/>
          </cell>
          <cell r="AB524" t="str">
            <v/>
          </cell>
          <cell r="AC524" t="str">
            <v/>
          </cell>
          <cell r="AD524" t="str">
            <v/>
          </cell>
          <cell r="AE524" t="str">
            <v/>
          </cell>
          <cell r="AF524" t="str">
            <v/>
          </cell>
          <cell r="AG524" t="str">
            <v/>
          </cell>
          <cell r="AH524" t="str">
            <v/>
          </cell>
          <cell r="AI524" t="str">
            <v/>
          </cell>
          <cell r="AJ524" t="str">
            <v/>
          </cell>
          <cell r="AK524" t="str">
            <v/>
          </cell>
        </row>
        <row r="525">
          <cell r="A525"/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  <cell r="V525" t="str">
            <v/>
          </cell>
          <cell r="W525" t="str">
            <v/>
          </cell>
          <cell r="X525" t="str">
            <v/>
          </cell>
          <cell r="Y525" t="str">
            <v/>
          </cell>
          <cell r="Z525" t="str">
            <v/>
          </cell>
          <cell r="AA525" t="str">
            <v/>
          </cell>
          <cell r="AB525" t="str">
            <v/>
          </cell>
          <cell r="AC525" t="str">
            <v/>
          </cell>
          <cell r="AD525" t="str">
            <v/>
          </cell>
          <cell r="AE525" t="str">
            <v/>
          </cell>
          <cell r="AF525" t="str">
            <v/>
          </cell>
          <cell r="AG525" t="str">
            <v/>
          </cell>
          <cell r="AH525" t="str">
            <v/>
          </cell>
          <cell r="AI525" t="str">
            <v/>
          </cell>
          <cell r="AJ525" t="str">
            <v/>
          </cell>
          <cell r="AK525" t="str">
            <v/>
          </cell>
        </row>
        <row r="526">
          <cell r="A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  <cell r="V526" t="str">
            <v/>
          </cell>
          <cell r="W526" t="str">
            <v/>
          </cell>
          <cell r="X526" t="str">
            <v/>
          </cell>
          <cell r="Y526" t="str">
            <v/>
          </cell>
          <cell r="Z526" t="str">
            <v/>
          </cell>
          <cell r="AA526" t="str">
            <v/>
          </cell>
          <cell r="AB526" t="str">
            <v/>
          </cell>
          <cell r="AC526" t="str">
            <v/>
          </cell>
          <cell r="AD526" t="str">
            <v/>
          </cell>
          <cell r="AE526" t="str">
            <v/>
          </cell>
          <cell r="AF526" t="str">
            <v/>
          </cell>
          <cell r="AG526" t="str">
            <v/>
          </cell>
          <cell r="AH526" t="str">
            <v/>
          </cell>
          <cell r="AI526" t="str">
            <v/>
          </cell>
          <cell r="AJ526" t="str">
            <v/>
          </cell>
          <cell r="AK526" t="str">
            <v/>
          </cell>
        </row>
        <row r="527">
          <cell r="A527"/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  <cell r="T527" t="str">
            <v/>
          </cell>
          <cell r="U527" t="str">
            <v/>
          </cell>
          <cell r="V527" t="str">
            <v/>
          </cell>
          <cell r="W527" t="str">
            <v/>
          </cell>
          <cell r="X527" t="str">
            <v/>
          </cell>
          <cell r="Y527" t="str">
            <v/>
          </cell>
          <cell r="Z527" t="str">
            <v/>
          </cell>
          <cell r="AA527" t="str">
            <v/>
          </cell>
          <cell r="AB527" t="str">
            <v/>
          </cell>
          <cell r="AC527" t="str">
            <v/>
          </cell>
          <cell r="AD527" t="str">
            <v/>
          </cell>
          <cell r="AE527" t="str">
            <v/>
          </cell>
          <cell r="AF527" t="str">
            <v/>
          </cell>
          <cell r="AG527" t="str">
            <v/>
          </cell>
          <cell r="AH527" t="str">
            <v/>
          </cell>
          <cell r="AI527" t="str">
            <v/>
          </cell>
          <cell r="AJ527" t="str">
            <v/>
          </cell>
          <cell r="AK527" t="str">
            <v/>
          </cell>
        </row>
        <row r="528">
          <cell r="A528"/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  <cell r="V528" t="str">
            <v/>
          </cell>
          <cell r="W528" t="str">
            <v/>
          </cell>
          <cell r="X528" t="str">
            <v/>
          </cell>
          <cell r="Y528" t="str">
            <v/>
          </cell>
          <cell r="Z528" t="str">
            <v/>
          </cell>
          <cell r="AA528" t="str">
            <v/>
          </cell>
          <cell r="AB528" t="str">
            <v/>
          </cell>
          <cell r="AC528" t="str">
            <v/>
          </cell>
          <cell r="AD528" t="str">
            <v/>
          </cell>
          <cell r="AE528" t="str">
            <v/>
          </cell>
          <cell r="AF528" t="str">
            <v/>
          </cell>
          <cell r="AG528" t="str">
            <v/>
          </cell>
          <cell r="AH528" t="str">
            <v/>
          </cell>
          <cell r="AI528" t="str">
            <v/>
          </cell>
          <cell r="AJ528" t="str">
            <v/>
          </cell>
          <cell r="AK528" t="str">
            <v/>
          </cell>
        </row>
        <row r="529">
          <cell r="A529"/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  <cell r="V529" t="str">
            <v/>
          </cell>
          <cell r="W529" t="str">
            <v/>
          </cell>
          <cell r="X529" t="str">
            <v/>
          </cell>
          <cell r="Y529" t="str">
            <v/>
          </cell>
          <cell r="Z529" t="str">
            <v/>
          </cell>
          <cell r="AA529" t="str">
            <v/>
          </cell>
          <cell r="AB529" t="str">
            <v/>
          </cell>
          <cell r="AC529" t="str">
            <v/>
          </cell>
          <cell r="AD529" t="str">
            <v/>
          </cell>
          <cell r="AE529" t="str">
            <v/>
          </cell>
          <cell r="AF529" t="str">
            <v/>
          </cell>
          <cell r="AG529" t="str">
            <v/>
          </cell>
          <cell r="AH529" t="str">
            <v/>
          </cell>
          <cell r="AI529" t="str">
            <v/>
          </cell>
          <cell r="AJ529" t="str">
            <v/>
          </cell>
          <cell r="AK529" t="str">
            <v/>
          </cell>
        </row>
        <row r="530">
          <cell r="A530"/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  <cell r="V530" t="str">
            <v/>
          </cell>
          <cell r="W530" t="str">
            <v/>
          </cell>
          <cell r="X530" t="str">
            <v/>
          </cell>
          <cell r="Y530" t="str">
            <v/>
          </cell>
          <cell r="Z530" t="str">
            <v/>
          </cell>
          <cell r="AA530" t="str">
            <v/>
          </cell>
          <cell r="AB530" t="str">
            <v/>
          </cell>
          <cell r="AC530" t="str">
            <v/>
          </cell>
          <cell r="AD530" t="str">
            <v/>
          </cell>
          <cell r="AE530" t="str">
            <v/>
          </cell>
          <cell r="AF530" t="str">
            <v/>
          </cell>
          <cell r="AG530" t="str">
            <v/>
          </cell>
          <cell r="AH530" t="str">
            <v/>
          </cell>
          <cell r="AI530" t="str">
            <v/>
          </cell>
          <cell r="AJ530" t="str">
            <v/>
          </cell>
          <cell r="AK530" t="str">
            <v/>
          </cell>
        </row>
        <row r="531">
          <cell r="A531"/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  <cell r="V531" t="str">
            <v/>
          </cell>
          <cell r="W531" t="str">
            <v/>
          </cell>
          <cell r="X531" t="str">
            <v/>
          </cell>
          <cell r="Y531" t="str">
            <v/>
          </cell>
          <cell r="Z531" t="str">
            <v/>
          </cell>
          <cell r="AA531" t="str">
            <v/>
          </cell>
          <cell r="AB531" t="str">
            <v/>
          </cell>
          <cell r="AC531" t="str">
            <v/>
          </cell>
          <cell r="AD531" t="str">
            <v/>
          </cell>
          <cell r="AE531" t="str">
            <v/>
          </cell>
          <cell r="AF531" t="str">
            <v/>
          </cell>
          <cell r="AG531" t="str">
            <v/>
          </cell>
          <cell r="AH531" t="str">
            <v/>
          </cell>
          <cell r="AI531" t="str">
            <v/>
          </cell>
          <cell r="AJ531" t="str">
            <v/>
          </cell>
          <cell r="AK531" t="str">
            <v/>
          </cell>
        </row>
        <row r="532">
          <cell r="A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  <cell r="V532" t="str">
            <v/>
          </cell>
          <cell r="W532" t="str">
            <v/>
          </cell>
          <cell r="X532" t="str">
            <v/>
          </cell>
          <cell r="Y532" t="str">
            <v/>
          </cell>
          <cell r="Z532" t="str">
            <v/>
          </cell>
          <cell r="AA532" t="str">
            <v/>
          </cell>
          <cell r="AB532" t="str">
            <v/>
          </cell>
          <cell r="AC532" t="str">
            <v/>
          </cell>
          <cell r="AD532" t="str">
            <v/>
          </cell>
          <cell r="AE532" t="str">
            <v/>
          </cell>
          <cell r="AF532" t="str">
            <v/>
          </cell>
          <cell r="AG532" t="str">
            <v/>
          </cell>
          <cell r="AH532" t="str">
            <v/>
          </cell>
          <cell r="AI532" t="str">
            <v/>
          </cell>
          <cell r="AJ532" t="str">
            <v/>
          </cell>
          <cell r="AK532" t="str">
            <v/>
          </cell>
        </row>
        <row r="533">
          <cell r="A533"/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  <cell r="V533" t="str">
            <v/>
          </cell>
          <cell r="W533" t="str">
            <v/>
          </cell>
          <cell r="X533" t="str">
            <v/>
          </cell>
          <cell r="Y533" t="str">
            <v/>
          </cell>
          <cell r="Z533" t="str">
            <v/>
          </cell>
          <cell r="AA533" t="str">
            <v/>
          </cell>
          <cell r="AB533" t="str">
            <v/>
          </cell>
          <cell r="AC533" t="str">
            <v/>
          </cell>
          <cell r="AD533" t="str">
            <v/>
          </cell>
          <cell r="AE533" t="str">
            <v/>
          </cell>
          <cell r="AF533" t="str">
            <v/>
          </cell>
          <cell r="AG533" t="str">
            <v/>
          </cell>
          <cell r="AH533" t="str">
            <v/>
          </cell>
          <cell r="AI533" t="str">
            <v/>
          </cell>
          <cell r="AJ533" t="str">
            <v/>
          </cell>
          <cell r="AK533" t="str">
            <v/>
          </cell>
        </row>
        <row r="534">
          <cell r="A534"/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  <cell r="V534" t="str">
            <v/>
          </cell>
          <cell r="W534" t="str">
            <v/>
          </cell>
          <cell r="X534" t="str">
            <v/>
          </cell>
          <cell r="Y534" t="str">
            <v/>
          </cell>
          <cell r="Z534" t="str">
            <v/>
          </cell>
          <cell r="AA534" t="str">
            <v/>
          </cell>
          <cell r="AB534" t="str">
            <v/>
          </cell>
          <cell r="AC534" t="str">
            <v/>
          </cell>
          <cell r="AD534" t="str">
            <v/>
          </cell>
          <cell r="AE534" t="str">
            <v/>
          </cell>
          <cell r="AF534" t="str">
            <v/>
          </cell>
          <cell r="AG534" t="str">
            <v/>
          </cell>
          <cell r="AH534" t="str">
            <v/>
          </cell>
          <cell r="AI534" t="str">
            <v/>
          </cell>
          <cell r="AJ534" t="str">
            <v/>
          </cell>
          <cell r="AK534" t="str">
            <v/>
          </cell>
        </row>
        <row r="535">
          <cell r="A535"/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  <cell r="V535" t="str">
            <v/>
          </cell>
          <cell r="W535" t="str">
            <v/>
          </cell>
          <cell r="X535" t="str">
            <v/>
          </cell>
          <cell r="Y535" t="str">
            <v/>
          </cell>
          <cell r="Z535" t="str">
            <v/>
          </cell>
          <cell r="AA535" t="str">
            <v/>
          </cell>
          <cell r="AB535" t="str">
            <v/>
          </cell>
          <cell r="AC535" t="str">
            <v/>
          </cell>
          <cell r="AD535" t="str">
            <v/>
          </cell>
          <cell r="AE535" t="str">
            <v/>
          </cell>
          <cell r="AF535" t="str">
            <v/>
          </cell>
          <cell r="AG535" t="str">
            <v/>
          </cell>
          <cell r="AH535" t="str">
            <v/>
          </cell>
          <cell r="AI535" t="str">
            <v/>
          </cell>
          <cell r="AJ535" t="str">
            <v/>
          </cell>
          <cell r="AK535" t="str">
            <v/>
          </cell>
        </row>
        <row r="536">
          <cell r="A536"/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  <cell r="V536" t="str">
            <v/>
          </cell>
          <cell r="W536" t="str">
            <v/>
          </cell>
          <cell r="X536" t="str">
            <v/>
          </cell>
          <cell r="Y536" t="str">
            <v/>
          </cell>
          <cell r="Z536" t="str">
            <v/>
          </cell>
          <cell r="AA536" t="str">
            <v/>
          </cell>
          <cell r="AB536" t="str">
            <v/>
          </cell>
          <cell r="AC536" t="str">
            <v/>
          </cell>
          <cell r="AD536" t="str">
            <v/>
          </cell>
          <cell r="AE536" t="str">
            <v/>
          </cell>
          <cell r="AF536" t="str">
            <v/>
          </cell>
          <cell r="AG536" t="str">
            <v/>
          </cell>
          <cell r="AH536" t="str">
            <v/>
          </cell>
          <cell r="AI536" t="str">
            <v/>
          </cell>
          <cell r="AJ536" t="str">
            <v/>
          </cell>
          <cell r="AK536" t="str">
            <v/>
          </cell>
        </row>
        <row r="537">
          <cell r="A537"/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  <cell r="V537" t="str">
            <v/>
          </cell>
          <cell r="W537" t="str">
            <v/>
          </cell>
          <cell r="X537" t="str">
            <v/>
          </cell>
          <cell r="Y537" t="str">
            <v/>
          </cell>
          <cell r="Z537" t="str">
            <v/>
          </cell>
          <cell r="AA537" t="str">
            <v/>
          </cell>
          <cell r="AB537" t="str">
            <v/>
          </cell>
          <cell r="AC537" t="str">
            <v/>
          </cell>
          <cell r="AD537" t="str">
            <v/>
          </cell>
          <cell r="AE537" t="str">
            <v/>
          </cell>
          <cell r="AF537" t="str">
            <v/>
          </cell>
          <cell r="AG537" t="str">
            <v/>
          </cell>
          <cell r="AH537" t="str">
            <v/>
          </cell>
          <cell r="AI537" t="str">
            <v/>
          </cell>
          <cell r="AJ537" t="str">
            <v/>
          </cell>
          <cell r="AK537" t="str">
            <v/>
          </cell>
        </row>
        <row r="538">
          <cell r="A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  <cell r="V538" t="str">
            <v/>
          </cell>
          <cell r="W538" t="str">
            <v/>
          </cell>
          <cell r="X538" t="str">
            <v/>
          </cell>
          <cell r="Y538" t="str">
            <v/>
          </cell>
          <cell r="Z538" t="str">
            <v/>
          </cell>
          <cell r="AA538" t="str">
            <v/>
          </cell>
          <cell r="AB538" t="str">
            <v/>
          </cell>
          <cell r="AC538" t="str">
            <v/>
          </cell>
          <cell r="AD538" t="str">
            <v/>
          </cell>
          <cell r="AE538" t="str">
            <v/>
          </cell>
          <cell r="AF538" t="str">
            <v/>
          </cell>
          <cell r="AG538" t="str">
            <v/>
          </cell>
          <cell r="AH538" t="str">
            <v/>
          </cell>
          <cell r="AI538" t="str">
            <v/>
          </cell>
          <cell r="AJ538" t="str">
            <v/>
          </cell>
          <cell r="AK538" t="str">
            <v/>
          </cell>
        </row>
        <row r="539">
          <cell r="A539"/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  <cell r="V539" t="str">
            <v/>
          </cell>
          <cell r="W539" t="str">
            <v/>
          </cell>
          <cell r="X539" t="str">
            <v/>
          </cell>
          <cell r="Y539" t="str">
            <v/>
          </cell>
          <cell r="Z539" t="str">
            <v/>
          </cell>
          <cell r="AA539" t="str">
            <v/>
          </cell>
          <cell r="AB539" t="str">
            <v/>
          </cell>
          <cell r="AC539" t="str">
            <v/>
          </cell>
          <cell r="AD539" t="str">
            <v/>
          </cell>
          <cell r="AE539" t="str">
            <v/>
          </cell>
          <cell r="AF539" t="str">
            <v/>
          </cell>
          <cell r="AG539" t="str">
            <v/>
          </cell>
          <cell r="AH539" t="str">
            <v/>
          </cell>
          <cell r="AI539" t="str">
            <v/>
          </cell>
          <cell r="AJ539" t="str">
            <v/>
          </cell>
          <cell r="AK539" t="str">
            <v/>
          </cell>
        </row>
        <row r="540">
          <cell r="A540"/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 t="str">
            <v/>
          </cell>
          <cell r="Y540" t="str">
            <v/>
          </cell>
          <cell r="Z540" t="str">
            <v/>
          </cell>
          <cell r="AA540" t="str">
            <v/>
          </cell>
          <cell r="AB540" t="str">
            <v/>
          </cell>
          <cell r="AC540" t="str">
            <v/>
          </cell>
          <cell r="AD540" t="str">
            <v/>
          </cell>
          <cell r="AE540" t="str">
            <v/>
          </cell>
          <cell r="AF540" t="str">
            <v/>
          </cell>
          <cell r="AG540" t="str">
            <v/>
          </cell>
          <cell r="AH540" t="str">
            <v/>
          </cell>
          <cell r="AI540" t="str">
            <v/>
          </cell>
          <cell r="AJ540" t="str">
            <v/>
          </cell>
          <cell r="AK540" t="str">
            <v/>
          </cell>
        </row>
        <row r="541">
          <cell r="A541"/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  <cell r="V541" t="str">
            <v/>
          </cell>
          <cell r="W541" t="str">
            <v/>
          </cell>
          <cell r="X541" t="str">
            <v/>
          </cell>
          <cell r="Y541" t="str">
            <v/>
          </cell>
          <cell r="Z541" t="str">
            <v/>
          </cell>
          <cell r="AA541" t="str">
            <v/>
          </cell>
          <cell r="AB541" t="str">
            <v/>
          </cell>
          <cell r="AC541" t="str">
            <v/>
          </cell>
          <cell r="AD541" t="str">
            <v/>
          </cell>
          <cell r="AE541" t="str">
            <v/>
          </cell>
          <cell r="AF541" t="str">
            <v/>
          </cell>
          <cell r="AG541" t="str">
            <v/>
          </cell>
          <cell r="AH541" t="str">
            <v/>
          </cell>
          <cell r="AI541" t="str">
            <v/>
          </cell>
          <cell r="AJ541" t="str">
            <v/>
          </cell>
          <cell r="AK541" t="str">
            <v/>
          </cell>
        </row>
        <row r="542">
          <cell r="A542"/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  <cell r="V542" t="str">
            <v/>
          </cell>
          <cell r="W542" t="str">
            <v/>
          </cell>
          <cell r="X542" t="str">
            <v/>
          </cell>
          <cell r="Y542" t="str">
            <v/>
          </cell>
          <cell r="Z542" t="str">
            <v/>
          </cell>
          <cell r="AA542" t="str">
            <v/>
          </cell>
          <cell r="AB542" t="str">
            <v/>
          </cell>
          <cell r="AC542" t="str">
            <v/>
          </cell>
          <cell r="AD542" t="str">
            <v/>
          </cell>
          <cell r="AE542" t="str">
            <v/>
          </cell>
          <cell r="AF542" t="str">
            <v/>
          </cell>
          <cell r="AG542" t="str">
            <v/>
          </cell>
          <cell r="AH542" t="str">
            <v/>
          </cell>
          <cell r="AI542" t="str">
            <v/>
          </cell>
          <cell r="AJ542" t="str">
            <v/>
          </cell>
          <cell r="AK542" t="str">
            <v/>
          </cell>
        </row>
        <row r="543">
          <cell r="A543"/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  <cell r="V543" t="str">
            <v/>
          </cell>
          <cell r="W543" t="str">
            <v/>
          </cell>
          <cell r="X543" t="str">
            <v/>
          </cell>
          <cell r="Y543" t="str">
            <v/>
          </cell>
          <cell r="Z543" t="str">
            <v/>
          </cell>
          <cell r="AA543" t="str">
            <v/>
          </cell>
          <cell r="AB543" t="str">
            <v/>
          </cell>
          <cell r="AC543" t="str">
            <v/>
          </cell>
          <cell r="AD543" t="str">
            <v/>
          </cell>
          <cell r="AE543" t="str">
            <v/>
          </cell>
          <cell r="AF543" t="str">
            <v/>
          </cell>
          <cell r="AG543" t="str">
            <v/>
          </cell>
          <cell r="AH543" t="str">
            <v/>
          </cell>
          <cell r="AI543" t="str">
            <v/>
          </cell>
          <cell r="AJ543" t="str">
            <v/>
          </cell>
          <cell r="AK543" t="str">
            <v/>
          </cell>
        </row>
        <row r="544">
          <cell r="A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  <cell r="V544" t="str">
            <v/>
          </cell>
          <cell r="W544" t="str">
            <v/>
          </cell>
          <cell r="X544" t="str">
            <v/>
          </cell>
          <cell r="Y544" t="str">
            <v/>
          </cell>
          <cell r="Z544" t="str">
            <v/>
          </cell>
          <cell r="AA544" t="str">
            <v/>
          </cell>
          <cell r="AB544" t="str">
            <v/>
          </cell>
          <cell r="AC544" t="str">
            <v/>
          </cell>
          <cell r="AD544" t="str">
            <v/>
          </cell>
          <cell r="AE544" t="str">
            <v/>
          </cell>
          <cell r="AF544" t="str">
            <v/>
          </cell>
          <cell r="AG544" t="str">
            <v/>
          </cell>
          <cell r="AH544" t="str">
            <v/>
          </cell>
          <cell r="AI544" t="str">
            <v/>
          </cell>
          <cell r="AJ544" t="str">
            <v/>
          </cell>
          <cell r="AK544" t="str">
            <v/>
          </cell>
        </row>
        <row r="545">
          <cell r="A545"/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  <cell r="V545" t="str">
            <v/>
          </cell>
          <cell r="W545" t="str">
            <v/>
          </cell>
          <cell r="X545" t="str">
            <v/>
          </cell>
          <cell r="Y545" t="str">
            <v/>
          </cell>
          <cell r="Z545" t="str">
            <v/>
          </cell>
          <cell r="AA545" t="str">
            <v/>
          </cell>
          <cell r="AB545" t="str">
            <v/>
          </cell>
          <cell r="AC545" t="str">
            <v/>
          </cell>
          <cell r="AD545" t="str">
            <v/>
          </cell>
          <cell r="AE545" t="str">
            <v/>
          </cell>
          <cell r="AF545" t="str">
            <v/>
          </cell>
          <cell r="AG545" t="str">
            <v/>
          </cell>
          <cell r="AH545" t="str">
            <v/>
          </cell>
          <cell r="AI545" t="str">
            <v/>
          </cell>
          <cell r="AJ545" t="str">
            <v/>
          </cell>
          <cell r="AK545" t="str">
            <v/>
          </cell>
        </row>
        <row r="546">
          <cell r="A546"/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  <cell r="V546" t="str">
            <v/>
          </cell>
          <cell r="W546" t="str">
            <v/>
          </cell>
          <cell r="X546" t="str">
            <v/>
          </cell>
          <cell r="Y546" t="str">
            <v/>
          </cell>
          <cell r="Z546" t="str">
            <v/>
          </cell>
          <cell r="AA546" t="str">
            <v/>
          </cell>
          <cell r="AB546" t="str">
            <v/>
          </cell>
          <cell r="AC546" t="str">
            <v/>
          </cell>
          <cell r="AD546" t="str">
            <v/>
          </cell>
          <cell r="AE546" t="str">
            <v/>
          </cell>
          <cell r="AF546" t="str">
            <v/>
          </cell>
          <cell r="AG546" t="str">
            <v/>
          </cell>
          <cell r="AH546" t="str">
            <v/>
          </cell>
          <cell r="AI546" t="str">
            <v/>
          </cell>
          <cell r="AJ546" t="str">
            <v/>
          </cell>
          <cell r="AK546" t="str">
            <v/>
          </cell>
        </row>
        <row r="547">
          <cell r="A547"/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  <cell r="V547" t="str">
            <v/>
          </cell>
          <cell r="W547" t="str">
            <v/>
          </cell>
          <cell r="X547" t="str">
            <v/>
          </cell>
          <cell r="Y547" t="str">
            <v/>
          </cell>
          <cell r="Z547" t="str">
            <v/>
          </cell>
          <cell r="AA547" t="str">
            <v/>
          </cell>
          <cell r="AB547" t="str">
            <v/>
          </cell>
          <cell r="AC547" t="str">
            <v/>
          </cell>
          <cell r="AD547" t="str">
            <v/>
          </cell>
          <cell r="AE547" t="str">
            <v/>
          </cell>
          <cell r="AF547" t="str">
            <v/>
          </cell>
          <cell r="AG547" t="str">
            <v/>
          </cell>
          <cell r="AH547" t="str">
            <v/>
          </cell>
          <cell r="AI547" t="str">
            <v/>
          </cell>
          <cell r="AJ547" t="str">
            <v/>
          </cell>
          <cell r="AK547" t="str">
            <v/>
          </cell>
        </row>
        <row r="548">
          <cell r="A548"/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  <cell r="V548" t="str">
            <v/>
          </cell>
          <cell r="W548" t="str">
            <v/>
          </cell>
          <cell r="X548" t="str">
            <v/>
          </cell>
          <cell r="Y548" t="str">
            <v/>
          </cell>
          <cell r="Z548" t="str">
            <v/>
          </cell>
          <cell r="AA548" t="str">
            <v/>
          </cell>
          <cell r="AB548" t="str">
            <v/>
          </cell>
          <cell r="AC548" t="str">
            <v/>
          </cell>
          <cell r="AD548" t="str">
            <v/>
          </cell>
          <cell r="AE548" t="str">
            <v/>
          </cell>
          <cell r="AF548" t="str">
            <v/>
          </cell>
          <cell r="AG548" t="str">
            <v/>
          </cell>
          <cell r="AH548" t="str">
            <v/>
          </cell>
          <cell r="AI548" t="str">
            <v/>
          </cell>
          <cell r="AJ548" t="str">
            <v/>
          </cell>
          <cell r="AK548" t="str">
            <v/>
          </cell>
        </row>
        <row r="549">
          <cell r="A549"/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  <cell r="V549" t="str">
            <v/>
          </cell>
          <cell r="W549" t="str">
            <v/>
          </cell>
          <cell r="X549" t="str">
            <v/>
          </cell>
          <cell r="Y549" t="str">
            <v/>
          </cell>
          <cell r="Z549" t="str">
            <v/>
          </cell>
          <cell r="AA549" t="str">
            <v/>
          </cell>
          <cell r="AB549" t="str">
            <v/>
          </cell>
          <cell r="AC549" t="str">
            <v/>
          </cell>
          <cell r="AD549" t="str">
            <v/>
          </cell>
          <cell r="AE549" t="str">
            <v/>
          </cell>
          <cell r="AF549" t="str">
            <v/>
          </cell>
          <cell r="AG549" t="str">
            <v/>
          </cell>
          <cell r="AH549" t="str">
            <v/>
          </cell>
          <cell r="AI549" t="str">
            <v/>
          </cell>
          <cell r="AJ549" t="str">
            <v/>
          </cell>
          <cell r="AK549" t="str">
            <v/>
          </cell>
        </row>
        <row r="550">
          <cell r="A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  <cell r="V550" t="str">
            <v/>
          </cell>
          <cell r="W550" t="str">
            <v/>
          </cell>
          <cell r="X550" t="str">
            <v/>
          </cell>
          <cell r="Y550" t="str">
            <v/>
          </cell>
          <cell r="Z550" t="str">
            <v/>
          </cell>
          <cell r="AA550" t="str">
            <v/>
          </cell>
          <cell r="AB550" t="str">
            <v/>
          </cell>
          <cell r="AC550" t="str">
            <v/>
          </cell>
          <cell r="AD550" t="str">
            <v/>
          </cell>
          <cell r="AE550" t="str">
            <v/>
          </cell>
          <cell r="AF550" t="str">
            <v/>
          </cell>
          <cell r="AG550" t="str">
            <v/>
          </cell>
          <cell r="AH550" t="str">
            <v/>
          </cell>
          <cell r="AI550" t="str">
            <v/>
          </cell>
          <cell r="AJ550" t="str">
            <v/>
          </cell>
          <cell r="AK550" t="str">
            <v/>
          </cell>
        </row>
        <row r="551">
          <cell r="A551"/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  <cell r="V551" t="str">
            <v/>
          </cell>
          <cell r="W551" t="str">
            <v/>
          </cell>
          <cell r="X551" t="str">
            <v/>
          </cell>
          <cell r="Y551" t="str">
            <v/>
          </cell>
          <cell r="Z551" t="str">
            <v/>
          </cell>
          <cell r="AA551" t="str">
            <v/>
          </cell>
          <cell r="AB551" t="str">
            <v/>
          </cell>
          <cell r="AC551" t="str">
            <v/>
          </cell>
          <cell r="AD551" t="str">
            <v/>
          </cell>
          <cell r="AE551" t="str">
            <v/>
          </cell>
          <cell r="AF551" t="str">
            <v/>
          </cell>
          <cell r="AG551" t="str">
            <v/>
          </cell>
          <cell r="AH551" t="str">
            <v/>
          </cell>
          <cell r="AI551" t="str">
            <v/>
          </cell>
          <cell r="AJ551" t="str">
            <v/>
          </cell>
          <cell r="AK551" t="str">
            <v/>
          </cell>
        </row>
        <row r="552">
          <cell r="A552"/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  <cell r="V552" t="str">
            <v/>
          </cell>
          <cell r="W552" t="str">
            <v/>
          </cell>
          <cell r="X552" t="str">
            <v/>
          </cell>
          <cell r="Y552" t="str">
            <v/>
          </cell>
          <cell r="Z552" t="str">
            <v/>
          </cell>
          <cell r="AA552" t="str">
            <v/>
          </cell>
          <cell r="AB552" t="str">
            <v/>
          </cell>
          <cell r="AC552" t="str">
            <v/>
          </cell>
          <cell r="AD552" t="str">
            <v/>
          </cell>
          <cell r="AE552" t="str">
            <v/>
          </cell>
          <cell r="AF552" t="str">
            <v/>
          </cell>
          <cell r="AG552" t="str">
            <v/>
          </cell>
          <cell r="AH552" t="str">
            <v/>
          </cell>
          <cell r="AI552" t="str">
            <v/>
          </cell>
          <cell r="AJ552" t="str">
            <v/>
          </cell>
          <cell r="AK552" t="str">
            <v/>
          </cell>
        </row>
        <row r="553">
          <cell r="A553"/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  <cell r="V553" t="str">
            <v/>
          </cell>
          <cell r="W553" t="str">
            <v/>
          </cell>
          <cell r="X553" t="str">
            <v/>
          </cell>
          <cell r="Y553" t="str">
            <v/>
          </cell>
          <cell r="Z553" t="str">
            <v/>
          </cell>
          <cell r="AA553" t="str">
            <v/>
          </cell>
          <cell r="AB553" t="str">
            <v/>
          </cell>
          <cell r="AC553" t="str">
            <v/>
          </cell>
          <cell r="AD553" t="str">
            <v/>
          </cell>
          <cell r="AE553" t="str">
            <v/>
          </cell>
          <cell r="AF553" t="str">
            <v/>
          </cell>
          <cell r="AG553" t="str">
            <v/>
          </cell>
          <cell r="AH553" t="str">
            <v/>
          </cell>
          <cell r="AI553" t="str">
            <v/>
          </cell>
          <cell r="AJ553" t="str">
            <v/>
          </cell>
          <cell r="AK553" t="str">
            <v/>
          </cell>
        </row>
        <row r="554">
          <cell r="A554"/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  <cell r="V554" t="str">
            <v/>
          </cell>
          <cell r="W554" t="str">
            <v/>
          </cell>
          <cell r="X554" t="str">
            <v/>
          </cell>
          <cell r="Y554" t="str">
            <v/>
          </cell>
          <cell r="Z554" t="str">
            <v/>
          </cell>
          <cell r="AA554" t="str">
            <v/>
          </cell>
          <cell r="AB554" t="str">
            <v/>
          </cell>
          <cell r="AC554" t="str">
            <v/>
          </cell>
          <cell r="AD554" t="str">
            <v/>
          </cell>
          <cell r="AE554" t="str">
            <v/>
          </cell>
          <cell r="AF554" t="str">
            <v/>
          </cell>
          <cell r="AG554" t="str">
            <v/>
          </cell>
          <cell r="AH554" t="str">
            <v/>
          </cell>
          <cell r="AI554" t="str">
            <v/>
          </cell>
          <cell r="AJ554" t="str">
            <v/>
          </cell>
          <cell r="AK554" t="str">
            <v/>
          </cell>
        </row>
        <row r="555">
          <cell r="A555"/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  <cell r="V555" t="str">
            <v/>
          </cell>
          <cell r="W555" t="str">
            <v/>
          </cell>
          <cell r="X555" t="str">
            <v/>
          </cell>
          <cell r="Y555" t="str">
            <v/>
          </cell>
          <cell r="Z555" t="str">
            <v/>
          </cell>
          <cell r="AA555" t="str">
            <v/>
          </cell>
          <cell r="AB555" t="str">
            <v/>
          </cell>
          <cell r="AC555" t="str">
            <v/>
          </cell>
          <cell r="AD555" t="str">
            <v/>
          </cell>
          <cell r="AE555" t="str">
            <v/>
          </cell>
          <cell r="AF555" t="str">
            <v/>
          </cell>
          <cell r="AG555" t="str">
            <v/>
          </cell>
          <cell r="AH555" t="str">
            <v/>
          </cell>
          <cell r="AI555" t="str">
            <v/>
          </cell>
          <cell r="AJ555" t="str">
            <v/>
          </cell>
          <cell r="AK555" t="str">
            <v/>
          </cell>
        </row>
        <row r="556">
          <cell r="A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  <cell r="T556" t="str">
            <v/>
          </cell>
          <cell r="U556" t="str">
            <v/>
          </cell>
          <cell r="V556" t="str">
            <v/>
          </cell>
          <cell r="W556" t="str">
            <v/>
          </cell>
          <cell r="X556" t="str">
            <v/>
          </cell>
          <cell r="Y556" t="str">
            <v/>
          </cell>
          <cell r="Z556" t="str">
            <v/>
          </cell>
          <cell r="AA556" t="str">
            <v/>
          </cell>
          <cell r="AB556" t="str">
            <v/>
          </cell>
          <cell r="AC556" t="str">
            <v/>
          </cell>
          <cell r="AD556" t="str">
            <v/>
          </cell>
          <cell r="AE556" t="str">
            <v/>
          </cell>
          <cell r="AF556" t="str">
            <v/>
          </cell>
          <cell r="AG556" t="str">
            <v/>
          </cell>
          <cell r="AH556" t="str">
            <v/>
          </cell>
          <cell r="AI556" t="str">
            <v/>
          </cell>
          <cell r="AJ556" t="str">
            <v/>
          </cell>
          <cell r="AK556" t="str">
            <v/>
          </cell>
        </row>
        <row r="557">
          <cell r="A557"/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  <cell r="T557" t="str">
            <v/>
          </cell>
          <cell r="U557" t="str">
            <v/>
          </cell>
          <cell r="V557" t="str">
            <v/>
          </cell>
          <cell r="W557" t="str">
            <v/>
          </cell>
          <cell r="X557" t="str">
            <v/>
          </cell>
          <cell r="Y557" t="str">
            <v/>
          </cell>
          <cell r="Z557" t="str">
            <v/>
          </cell>
          <cell r="AA557" t="str">
            <v/>
          </cell>
          <cell r="AB557" t="str">
            <v/>
          </cell>
          <cell r="AC557" t="str">
            <v/>
          </cell>
          <cell r="AD557" t="str">
            <v/>
          </cell>
          <cell r="AE557" t="str">
            <v/>
          </cell>
          <cell r="AF557" t="str">
            <v/>
          </cell>
          <cell r="AG557" t="str">
            <v/>
          </cell>
          <cell r="AH557" t="str">
            <v/>
          </cell>
          <cell r="AI557" t="str">
            <v/>
          </cell>
          <cell r="AJ557" t="str">
            <v/>
          </cell>
          <cell r="AK557" t="str">
            <v/>
          </cell>
        </row>
        <row r="558">
          <cell r="A558"/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  <cell r="T558" t="str">
            <v/>
          </cell>
          <cell r="U558" t="str">
            <v/>
          </cell>
          <cell r="V558" t="str">
            <v/>
          </cell>
          <cell r="W558" t="str">
            <v/>
          </cell>
          <cell r="X558" t="str">
            <v/>
          </cell>
          <cell r="Y558" t="str">
            <v/>
          </cell>
          <cell r="Z558" t="str">
            <v/>
          </cell>
          <cell r="AA558" t="str">
            <v/>
          </cell>
          <cell r="AB558" t="str">
            <v/>
          </cell>
          <cell r="AC558" t="str">
            <v/>
          </cell>
          <cell r="AD558" t="str">
            <v/>
          </cell>
          <cell r="AE558" t="str">
            <v/>
          </cell>
          <cell r="AF558" t="str">
            <v/>
          </cell>
          <cell r="AG558" t="str">
            <v/>
          </cell>
          <cell r="AH558" t="str">
            <v/>
          </cell>
          <cell r="AI558" t="str">
            <v/>
          </cell>
          <cell r="AJ558" t="str">
            <v/>
          </cell>
          <cell r="AK558" t="str">
            <v/>
          </cell>
        </row>
        <row r="559">
          <cell r="A559"/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  <cell r="T559" t="str">
            <v/>
          </cell>
          <cell r="U559" t="str">
            <v/>
          </cell>
          <cell r="V559" t="str">
            <v/>
          </cell>
          <cell r="W559" t="str">
            <v/>
          </cell>
          <cell r="X559" t="str">
            <v/>
          </cell>
          <cell r="Y559" t="str">
            <v/>
          </cell>
          <cell r="Z559" t="str">
            <v/>
          </cell>
          <cell r="AA559" t="str">
            <v/>
          </cell>
          <cell r="AB559" t="str">
            <v/>
          </cell>
          <cell r="AC559" t="str">
            <v/>
          </cell>
          <cell r="AD559" t="str">
            <v/>
          </cell>
          <cell r="AE559" t="str">
            <v/>
          </cell>
          <cell r="AF559" t="str">
            <v/>
          </cell>
          <cell r="AG559" t="str">
            <v/>
          </cell>
          <cell r="AH559" t="str">
            <v/>
          </cell>
          <cell r="AI559" t="str">
            <v/>
          </cell>
          <cell r="AJ559" t="str">
            <v/>
          </cell>
          <cell r="AK559" t="str">
            <v/>
          </cell>
        </row>
        <row r="560">
          <cell r="A560"/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  <cell r="T560" t="str">
            <v/>
          </cell>
          <cell r="U560" t="str">
            <v/>
          </cell>
          <cell r="V560" t="str">
            <v/>
          </cell>
          <cell r="W560" t="str">
            <v/>
          </cell>
          <cell r="X560" t="str">
            <v/>
          </cell>
          <cell r="Y560" t="str">
            <v/>
          </cell>
          <cell r="Z560" t="str">
            <v/>
          </cell>
          <cell r="AA560" t="str">
            <v/>
          </cell>
          <cell r="AB560" t="str">
            <v/>
          </cell>
          <cell r="AC560" t="str">
            <v/>
          </cell>
          <cell r="AD560" t="str">
            <v/>
          </cell>
          <cell r="AE560" t="str">
            <v/>
          </cell>
          <cell r="AF560" t="str">
            <v/>
          </cell>
          <cell r="AG560" t="str">
            <v/>
          </cell>
          <cell r="AH560" t="str">
            <v/>
          </cell>
          <cell r="AI560" t="str">
            <v/>
          </cell>
          <cell r="AJ560" t="str">
            <v/>
          </cell>
          <cell r="AK560" t="str">
            <v/>
          </cell>
        </row>
        <row r="561">
          <cell r="A561"/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  <cell r="T561" t="str">
            <v/>
          </cell>
          <cell r="U561" t="str">
            <v/>
          </cell>
          <cell r="V561" t="str">
            <v/>
          </cell>
          <cell r="W561" t="str">
            <v/>
          </cell>
          <cell r="X561" t="str">
            <v/>
          </cell>
          <cell r="Y561" t="str">
            <v/>
          </cell>
          <cell r="Z561" t="str">
            <v/>
          </cell>
          <cell r="AA561" t="str">
            <v/>
          </cell>
          <cell r="AB561" t="str">
            <v/>
          </cell>
          <cell r="AC561" t="str">
            <v/>
          </cell>
          <cell r="AD561" t="str">
            <v/>
          </cell>
          <cell r="AE561" t="str">
            <v/>
          </cell>
          <cell r="AF561" t="str">
            <v/>
          </cell>
          <cell r="AG561" t="str">
            <v/>
          </cell>
          <cell r="AH561" t="str">
            <v/>
          </cell>
          <cell r="AI561" t="str">
            <v/>
          </cell>
          <cell r="AJ561" t="str">
            <v/>
          </cell>
          <cell r="AK561" t="str">
            <v/>
          </cell>
        </row>
        <row r="562">
          <cell r="A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  <cell r="T562" t="str">
            <v/>
          </cell>
          <cell r="U562" t="str">
            <v/>
          </cell>
          <cell r="V562" t="str">
            <v/>
          </cell>
          <cell r="W562" t="str">
            <v/>
          </cell>
          <cell r="X562" t="str">
            <v/>
          </cell>
          <cell r="Y562" t="str">
            <v/>
          </cell>
          <cell r="Z562" t="str">
            <v/>
          </cell>
          <cell r="AA562" t="str">
            <v/>
          </cell>
          <cell r="AB562" t="str">
            <v/>
          </cell>
          <cell r="AC562" t="str">
            <v/>
          </cell>
          <cell r="AD562" t="str">
            <v/>
          </cell>
          <cell r="AE562" t="str">
            <v/>
          </cell>
          <cell r="AF562" t="str">
            <v/>
          </cell>
          <cell r="AG562" t="str">
            <v/>
          </cell>
          <cell r="AH562" t="str">
            <v/>
          </cell>
          <cell r="AI562" t="str">
            <v/>
          </cell>
          <cell r="AJ562" t="str">
            <v/>
          </cell>
          <cell r="AK562" t="str">
            <v/>
          </cell>
        </row>
        <row r="563">
          <cell r="A563"/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  <cell r="T563" t="str">
            <v/>
          </cell>
          <cell r="U563" t="str">
            <v/>
          </cell>
          <cell r="V563" t="str">
            <v/>
          </cell>
          <cell r="W563" t="str">
            <v/>
          </cell>
          <cell r="X563" t="str">
            <v/>
          </cell>
          <cell r="Y563" t="str">
            <v/>
          </cell>
          <cell r="Z563" t="str">
            <v/>
          </cell>
          <cell r="AA563" t="str">
            <v/>
          </cell>
          <cell r="AB563" t="str">
            <v/>
          </cell>
          <cell r="AC563" t="str">
            <v/>
          </cell>
          <cell r="AD563" t="str">
            <v/>
          </cell>
          <cell r="AE563" t="str">
            <v/>
          </cell>
          <cell r="AF563" t="str">
            <v/>
          </cell>
          <cell r="AG563" t="str">
            <v/>
          </cell>
          <cell r="AH563" t="str">
            <v/>
          </cell>
          <cell r="AI563" t="str">
            <v/>
          </cell>
          <cell r="AJ563" t="str">
            <v/>
          </cell>
          <cell r="AK563" t="str">
            <v/>
          </cell>
        </row>
        <row r="564">
          <cell r="A564"/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  <cell r="T564" t="str">
            <v/>
          </cell>
          <cell r="U564" t="str">
            <v/>
          </cell>
          <cell r="V564" t="str">
            <v/>
          </cell>
          <cell r="W564" t="str">
            <v/>
          </cell>
          <cell r="X564" t="str">
            <v/>
          </cell>
          <cell r="Y564" t="str">
            <v/>
          </cell>
          <cell r="Z564" t="str">
            <v/>
          </cell>
          <cell r="AA564" t="str">
            <v/>
          </cell>
          <cell r="AB564" t="str">
            <v/>
          </cell>
          <cell r="AC564" t="str">
            <v/>
          </cell>
          <cell r="AD564" t="str">
            <v/>
          </cell>
          <cell r="AE564" t="str">
            <v/>
          </cell>
          <cell r="AF564" t="str">
            <v/>
          </cell>
          <cell r="AG564" t="str">
            <v/>
          </cell>
          <cell r="AH564" t="str">
            <v/>
          </cell>
          <cell r="AI564" t="str">
            <v/>
          </cell>
          <cell r="AJ564" t="str">
            <v/>
          </cell>
          <cell r="AK564" t="str">
            <v/>
          </cell>
        </row>
        <row r="565">
          <cell r="A565"/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  <cell r="T565" t="str">
            <v/>
          </cell>
          <cell r="U565" t="str">
            <v/>
          </cell>
          <cell r="V565" t="str">
            <v/>
          </cell>
          <cell r="W565" t="str">
            <v/>
          </cell>
          <cell r="X565" t="str">
            <v/>
          </cell>
          <cell r="Y565" t="str">
            <v/>
          </cell>
          <cell r="Z565" t="str">
            <v/>
          </cell>
          <cell r="AA565" t="str">
            <v/>
          </cell>
          <cell r="AB565" t="str">
            <v/>
          </cell>
          <cell r="AC565" t="str">
            <v/>
          </cell>
          <cell r="AD565" t="str">
            <v/>
          </cell>
          <cell r="AE565" t="str">
            <v/>
          </cell>
          <cell r="AF565" t="str">
            <v/>
          </cell>
          <cell r="AG565" t="str">
            <v/>
          </cell>
          <cell r="AH565" t="str">
            <v/>
          </cell>
          <cell r="AI565" t="str">
            <v/>
          </cell>
          <cell r="AJ565" t="str">
            <v/>
          </cell>
          <cell r="AK565" t="str">
            <v/>
          </cell>
        </row>
        <row r="566">
          <cell r="A566"/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  <cell r="T566" t="str">
            <v/>
          </cell>
          <cell r="U566" t="str">
            <v/>
          </cell>
          <cell r="V566" t="str">
            <v/>
          </cell>
          <cell r="W566" t="str">
            <v/>
          </cell>
          <cell r="X566" t="str">
            <v/>
          </cell>
          <cell r="Y566" t="str">
            <v/>
          </cell>
          <cell r="Z566" t="str">
            <v/>
          </cell>
          <cell r="AA566" t="str">
            <v/>
          </cell>
          <cell r="AB566" t="str">
            <v/>
          </cell>
          <cell r="AC566" t="str">
            <v/>
          </cell>
          <cell r="AD566" t="str">
            <v/>
          </cell>
          <cell r="AE566" t="str">
            <v/>
          </cell>
          <cell r="AF566" t="str">
            <v/>
          </cell>
          <cell r="AG566" t="str">
            <v/>
          </cell>
          <cell r="AH566" t="str">
            <v/>
          </cell>
          <cell r="AI566" t="str">
            <v/>
          </cell>
          <cell r="AJ566" t="str">
            <v/>
          </cell>
          <cell r="AK566" t="str">
            <v/>
          </cell>
        </row>
        <row r="567">
          <cell r="A567"/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  <cell r="T567" t="str">
            <v/>
          </cell>
          <cell r="U567" t="str">
            <v/>
          </cell>
          <cell r="V567" t="str">
            <v/>
          </cell>
          <cell r="W567" t="str">
            <v/>
          </cell>
          <cell r="X567" t="str">
            <v/>
          </cell>
          <cell r="Y567" t="str">
            <v/>
          </cell>
          <cell r="Z567" t="str">
            <v/>
          </cell>
          <cell r="AA567" t="str">
            <v/>
          </cell>
          <cell r="AB567" t="str">
            <v/>
          </cell>
          <cell r="AC567" t="str">
            <v/>
          </cell>
          <cell r="AD567" t="str">
            <v/>
          </cell>
          <cell r="AE567" t="str">
            <v/>
          </cell>
          <cell r="AF567" t="str">
            <v/>
          </cell>
          <cell r="AG567" t="str">
            <v/>
          </cell>
          <cell r="AH567" t="str">
            <v/>
          </cell>
          <cell r="AI567" t="str">
            <v/>
          </cell>
          <cell r="AJ567" t="str">
            <v/>
          </cell>
          <cell r="AK567" t="str">
            <v/>
          </cell>
        </row>
        <row r="568">
          <cell r="S568"/>
          <cell r="T568"/>
          <cell r="U568"/>
          <cell r="V568"/>
          <cell r="W568"/>
          <cell r="X568"/>
          <cell r="Y568"/>
          <cell r="Z568"/>
          <cell r="AA568"/>
        </row>
        <row r="569">
          <cell r="A569" t="str">
            <v>工番</v>
          </cell>
          <cell r="G569">
            <v>46163</v>
          </cell>
          <cell r="H569">
            <v>46164</v>
          </cell>
          <cell r="I569">
            <v>46165</v>
          </cell>
          <cell r="J569">
            <v>46166</v>
          </cell>
          <cell r="K569">
            <v>46167</v>
          </cell>
          <cell r="L569">
            <v>46168</v>
          </cell>
          <cell r="M569">
            <v>46169</v>
          </cell>
          <cell r="N569">
            <v>46170</v>
          </cell>
          <cell r="O569">
            <v>46171</v>
          </cell>
          <cell r="P569">
            <v>46172</v>
          </cell>
          <cell r="Q569">
            <v>46173</v>
          </cell>
          <cell r="R569">
            <v>46174</v>
          </cell>
          <cell r="S569">
            <v>46175</v>
          </cell>
          <cell r="T569">
            <v>46176</v>
          </cell>
          <cell r="U569">
            <v>46177</v>
          </cell>
          <cell r="V569">
            <v>46178</v>
          </cell>
          <cell r="W569">
            <v>46179</v>
          </cell>
          <cell r="X569">
            <v>46180</v>
          </cell>
          <cell r="Y569">
            <v>46181</v>
          </cell>
          <cell r="Z569">
            <v>46182</v>
          </cell>
          <cell r="AA569">
            <v>46183</v>
          </cell>
          <cell r="AB569">
            <v>46184</v>
          </cell>
          <cell r="AC569">
            <v>46185</v>
          </cell>
          <cell r="AD569">
            <v>46186</v>
          </cell>
          <cell r="AE569">
            <v>46187</v>
          </cell>
          <cell r="AF569">
            <v>46188</v>
          </cell>
          <cell r="AG569">
            <v>46189</v>
          </cell>
          <cell r="AH569">
            <v>46190</v>
          </cell>
          <cell r="AI569">
            <v>46191</v>
          </cell>
          <cell r="AJ569">
            <v>46192</v>
          </cell>
          <cell r="AK569">
            <v>46193</v>
          </cell>
        </row>
        <row r="570">
          <cell r="A570"/>
          <cell r="G570"/>
          <cell r="H570"/>
          <cell r="I570"/>
          <cell r="J570"/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</row>
        <row r="571">
          <cell r="A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  <cell r="T571" t="str">
            <v/>
          </cell>
          <cell r="U571" t="str">
            <v/>
          </cell>
          <cell r="V571" t="str">
            <v/>
          </cell>
          <cell r="W571" t="str">
            <v/>
          </cell>
          <cell r="X571" t="str">
            <v/>
          </cell>
          <cell r="Y571" t="str">
            <v/>
          </cell>
          <cell r="Z571" t="str">
            <v/>
          </cell>
          <cell r="AA571" t="str">
            <v/>
          </cell>
          <cell r="AB571" t="str">
            <v/>
          </cell>
          <cell r="AC571" t="str">
            <v/>
          </cell>
          <cell r="AD571" t="str">
            <v/>
          </cell>
          <cell r="AE571" t="str">
            <v/>
          </cell>
          <cell r="AF571" t="str">
            <v/>
          </cell>
          <cell r="AG571" t="str">
            <v/>
          </cell>
          <cell r="AH571" t="str">
            <v/>
          </cell>
          <cell r="AI571" t="str">
            <v/>
          </cell>
          <cell r="AJ571" t="str">
            <v/>
          </cell>
          <cell r="AK571" t="str">
            <v/>
          </cell>
        </row>
        <row r="572">
          <cell r="A572"/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  <cell r="T572" t="str">
            <v/>
          </cell>
          <cell r="U572" t="str">
            <v/>
          </cell>
          <cell r="V572" t="str">
            <v/>
          </cell>
          <cell r="W572" t="str">
            <v/>
          </cell>
          <cell r="X572" t="str">
            <v/>
          </cell>
          <cell r="Y572" t="str">
            <v/>
          </cell>
          <cell r="Z572" t="str">
            <v/>
          </cell>
          <cell r="AA572" t="str">
            <v/>
          </cell>
          <cell r="AB572" t="str">
            <v/>
          </cell>
          <cell r="AC572" t="str">
            <v/>
          </cell>
          <cell r="AD572" t="str">
            <v/>
          </cell>
          <cell r="AE572" t="str">
            <v/>
          </cell>
          <cell r="AF572" t="str">
            <v/>
          </cell>
          <cell r="AG572" t="str">
            <v/>
          </cell>
          <cell r="AH572" t="str">
            <v/>
          </cell>
          <cell r="AI572" t="str">
            <v/>
          </cell>
          <cell r="AJ572" t="str">
            <v/>
          </cell>
          <cell r="AK572" t="str">
            <v/>
          </cell>
        </row>
        <row r="573">
          <cell r="A573"/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  <cell r="T573" t="str">
            <v/>
          </cell>
          <cell r="U573" t="str">
            <v/>
          </cell>
          <cell r="V573" t="str">
            <v/>
          </cell>
          <cell r="W573" t="str">
            <v/>
          </cell>
          <cell r="X573" t="str">
            <v/>
          </cell>
          <cell r="Y573" t="str">
            <v/>
          </cell>
          <cell r="Z573" t="str">
            <v/>
          </cell>
          <cell r="AA573" t="str">
            <v/>
          </cell>
          <cell r="AB573" t="str">
            <v/>
          </cell>
          <cell r="AC573" t="str">
            <v/>
          </cell>
          <cell r="AD573" t="str">
            <v/>
          </cell>
          <cell r="AE573" t="str">
            <v/>
          </cell>
          <cell r="AF573" t="str">
            <v/>
          </cell>
          <cell r="AG573" t="str">
            <v/>
          </cell>
          <cell r="AH573" t="str">
            <v/>
          </cell>
          <cell r="AI573" t="str">
            <v/>
          </cell>
          <cell r="AJ573" t="str">
            <v/>
          </cell>
          <cell r="AK573" t="str">
            <v/>
          </cell>
        </row>
        <row r="574">
          <cell r="A574"/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  <cell r="T574" t="str">
            <v/>
          </cell>
          <cell r="U574" t="str">
            <v/>
          </cell>
          <cell r="V574" t="str">
            <v/>
          </cell>
          <cell r="W574" t="str">
            <v/>
          </cell>
          <cell r="X574" t="str">
            <v/>
          </cell>
          <cell r="Y574" t="str">
            <v/>
          </cell>
          <cell r="Z574" t="str">
            <v/>
          </cell>
          <cell r="AA574" t="str">
            <v/>
          </cell>
          <cell r="AB574" t="str">
            <v/>
          </cell>
          <cell r="AC574" t="str">
            <v/>
          </cell>
          <cell r="AD574" t="str">
            <v/>
          </cell>
          <cell r="AE574" t="str">
            <v/>
          </cell>
          <cell r="AF574" t="str">
            <v/>
          </cell>
          <cell r="AG574" t="str">
            <v/>
          </cell>
          <cell r="AH574" t="str">
            <v/>
          </cell>
          <cell r="AI574" t="str">
            <v/>
          </cell>
          <cell r="AJ574" t="str">
            <v/>
          </cell>
          <cell r="AK574" t="str">
            <v/>
          </cell>
        </row>
        <row r="575">
          <cell r="A575"/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  <cell r="T575" t="str">
            <v/>
          </cell>
          <cell r="U575" t="str">
            <v/>
          </cell>
          <cell r="V575" t="str">
            <v/>
          </cell>
          <cell r="W575" t="str">
            <v/>
          </cell>
          <cell r="X575" t="str">
            <v/>
          </cell>
          <cell r="Y575" t="str">
            <v/>
          </cell>
          <cell r="Z575" t="str">
            <v/>
          </cell>
          <cell r="AA575" t="str">
            <v/>
          </cell>
          <cell r="AB575" t="str">
            <v/>
          </cell>
          <cell r="AC575" t="str">
            <v/>
          </cell>
          <cell r="AD575" t="str">
            <v/>
          </cell>
          <cell r="AE575" t="str">
            <v/>
          </cell>
          <cell r="AF575" t="str">
            <v/>
          </cell>
          <cell r="AG575" t="str">
            <v/>
          </cell>
          <cell r="AH575" t="str">
            <v/>
          </cell>
          <cell r="AI575" t="str">
            <v/>
          </cell>
          <cell r="AJ575" t="str">
            <v/>
          </cell>
          <cell r="AK575" t="str">
            <v/>
          </cell>
        </row>
        <row r="576">
          <cell r="A576"/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  <cell r="T576" t="str">
            <v/>
          </cell>
          <cell r="U576" t="str">
            <v/>
          </cell>
          <cell r="V576" t="str">
            <v/>
          </cell>
          <cell r="W576" t="str">
            <v/>
          </cell>
          <cell r="X576" t="str">
            <v/>
          </cell>
          <cell r="Y576" t="str">
            <v/>
          </cell>
          <cell r="Z576" t="str">
            <v/>
          </cell>
          <cell r="AA576" t="str">
            <v/>
          </cell>
          <cell r="AB576" t="str">
            <v/>
          </cell>
          <cell r="AC576" t="str">
            <v/>
          </cell>
          <cell r="AD576" t="str">
            <v/>
          </cell>
          <cell r="AE576" t="str">
            <v/>
          </cell>
          <cell r="AF576" t="str">
            <v/>
          </cell>
          <cell r="AG576" t="str">
            <v/>
          </cell>
          <cell r="AH576" t="str">
            <v/>
          </cell>
          <cell r="AI576" t="str">
            <v/>
          </cell>
          <cell r="AJ576" t="str">
            <v/>
          </cell>
          <cell r="AK576" t="str">
            <v/>
          </cell>
        </row>
        <row r="577">
          <cell r="A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  <cell r="T577" t="str">
            <v/>
          </cell>
          <cell r="U577" t="str">
            <v/>
          </cell>
          <cell r="V577" t="str">
            <v/>
          </cell>
          <cell r="W577" t="str">
            <v/>
          </cell>
          <cell r="X577" t="str">
            <v/>
          </cell>
          <cell r="Y577" t="str">
            <v/>
          </cell>
          <cell r="Z577" t="str">
            <v/>
          </cell>
          <cell r="AA577" t="str">
            <v/>
          </cell>
          <cell r="AB577" t="str">
            <v/>
          </cell>
          <cell r="AC577" t="str">
            <v/>
          </cell>
          <cell r="AD577" t="str">
            <v/>
          </cell>
          <cell r="AE577" t="str">
            <v/>
          </cell>
          <cell r="AF577" t="str">
            <v/>
          </cell>
          <cell r="AG577" t="str">
            <v/>
          </cell>
          <cell r="AH577" t="str">
            <v/>
          </cell>
          <cell r="AI577" t="str">
            <v/>
          </cell>
          <cell r="AJ577" t="str">
            <v/>
          </cell>
          <cell r="AK577" t="str">
            <v/>
          </cell>
        </row>
        <row r="578">
          <cell r="A578"/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  <cell r="T578" t="str">
            <v/>
          </cell>
          <cell r="U578" t="str">
            <v/>
          </cell>
          <cell r="V578" t="str">
            <v/>
          </cell>
          <cell r="W578" t="str">
            <v/>
          </cell>
          <cell r="X578" t="str">
            <v/>
          </cell>
          <cell r="Y578" t="str">
            <v/>
          </cell>
          <cell r="Z578" t="str">
            <v/>
          </cell>
          <cell r="AA578" t="str">
            <v/>
          </cell>
          <cell r="AB578" t="str">
            <v/>
          </cell>
          <cell r="AC578" t="str">
            <v/>
          </cell>
          <cell r="AD578" t="str">
            <v/>
          </cell>
          <cell r="AE578" t="str">
            <v/>
          </cell>
          <cell r="AF578" t="str">
            <v/>
          </cell>
          <cell r="AG578" t="str">
            <v/>
          </cell>
          <cell r="AH578" t="str">
            <v/>
          </cell>
          <cell r="AI578" t="str">
            <v/>
          </cell>
          <cell r="AJ578" t="str">
            <v/>
          </cell>
          <cell r="AK578" t="str">
            <v/>
          </cell>
        </row>
        <row r="579">
          <cell r="A579"/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  <cell r="T579" t="str">
            <v/>
          </cell>
          <cell r="U579" t="str">
            <v/>
          </cell>
          <cell r="V579" t="str">
            <v/>
          </cell>
          <cell r="W579" t="str">
            <v/>
          </cell>
          <cell r="X579" t="str">
            <v/>
          </cell>
          <cell r="Y579" t="str">
            <v/>
          </cell>
          <cell r="Z579" t="str">
            <v/>
          </cell>
          <cell r="AA579" t="str">
            <v/>
          </cell>
          <cell r="AB579" t="str">
            <v/>
          </cell>
          <cell r="AC579" t="str">
            <v/>
          </cell>
          <cell r="AD579" t="str">
            <v/>
          </cell>
          <cell r="AE579" t="str">
            <v/>
          </cell>
          <cell r="AF579" t="str">
            <v/>
          </cell>
          <cell r="AG579" t="str">
            <v/>
          </cell>
          <cell r="AH579" t="str">
            <v/>
          </cell>
          <cell r="AI579" t="str">
            <v/>
          </cell>
          <cell r="AJ579" t="str">
            <v/>
          </cell>
          <cell r="AK579" t="str">
            <v/>
          </cell>
        </row>
        <row r="580">
          <cell r="A580"/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  <cell r="T580" t="str">
            <v/>
          </cell>
          <cell r="U580" t="str">
            <v/>
          </cell>
          <cell r="V580" t="str">
            <v/>
          </cell>
          <cell r="W580" t="str">
            <v/>
          </cell>
          <cell r="X580" t="str">
            <v/>
          </cell>
          <cell r="Y580" t="str">
            <v/>
          </cell>
          <cell r="Z580" t="str">
            <v/>
          </cell>
          <cell r="AA580" t="str">
            <v/>
          </cell>
          <cell r="AB580" t="str">
            <v/>
          </cell>
          <cell r="AC580" t="str">
            <v/>
          </cell>
          <cell r="AD580" t="str">
            <v/>
          </cell>
          <cell r="AE580" t="str">
            <v/>
          </cell>
          <cell r="AF580" t="str">
            <v/>
          </cell>
          <cell r="AG580" t="str">
            <v/>
          </cell>
          <cell r="AH580" t="str">
            <v/>
          </cell>
          <cell r="AI580" t="str">
            <v/>
          </cell>
          <cell r="AJ580" t="str">
            <v/>
          </cell>
          <cell r="AK580" t="str">
            <v/>
          </cell>
        </row>
        <row r="581">
          <cell r="A581"/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  <cell r="T581" t="str">
            <v/>
          </cell>
          <cell r="U581" t="str">
            <v/>
          </cell>
          <cell r="V581" t="str">
            <v/>
          </cell>
          <cell r="W581" t="str">
            <v/>
          </cell>
          <cell r="X581" t="str">
            <v/>
          </cell>
          <cell r="Y581" t="str">
            <v/>
          </cell>
          <cell r="Z581" t="str">
            <v/>
          </cell>
          <cell r="AA581" t="str">
            <v/>
          </cell>
          <cell r="AB581" t="str">
            <v/>
          </cell>
          <cell r="AC581" t="str">
            <v/>
          </cell>
          <cell r="AD581" t="str">
            <v/>
          </cell>
          <cell r="AE581" t="str">
            <v/>
          </cell>
          <cell r="AF581" t="str">
            <v/>
          </cell>
          <cell r="AG581" t="str">
            <v/>
          </cell>
          <cell r="AH581" t="str">
            <v/>
          </cell>
          <cell r="AI581" t="str">
            <v/>
          </cell>
          <cell r="AJ581" t="str">
            <v/>
          </cell>
          <cell r="AK581" t="str">
            <v/>
          </cell>
        </row>
        <row r="582">
          <cell r="A582"/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  <cell r="T582" t="str">
            <v/>
          </cell>
          <cell r="U582" t="str">
            <v/>
          </cell>
          <cell r="V582" t="str">
            <v/>
          </cell>
          <cell r="W582" t="str">
            <v/>
          </cell>
          <cell r="X582" t="str">
            <v/>
          </cell>
          <cell r="Y582" t="str">
            <v/>
          </cell>
          <cell r="Z582" t="str">
            <v/>
          </cell>
          <cell r="AA582" t="str">
            <v/>
          </cell>
          <cell r="AB582" t="str">
            <v/>
          </cell>
          <cell r="AC582" t="str">
            <v/>
          </cell>
          <cell r="AD582" t="str">
            <v/>
          </cell>
          <cell r="AE582" t="str">
            <v/>
          </cell>
          <cell r="AF582" t="str">
            <v/>
          </cell>
          <cell r="AG582" t="str">
            <v/>
          </cell>
          <cell r="AH582" t="str">
            <v/>
          </cell>
          <cell r="AI582" t="str">
            <v/>
          </cell>
          <cell r="AJ582" t="str">
            <v/>
          </cell>
          <cell r="AK582" t="str">
            <v/>
          </cell>
        </row>
        <row r="583">
          <cell r="A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  <cell r="T583" t="str">
            <v/>
          </cell>
          <cell r="U583" t="str">
            <v/>
          </cell>
          <cell r="V583" t="str">
            <v/>
          </cell>
          <cell r="W583" t="str">
            <v/>
          </cell>
          <cell r="X583" t="str">
            <v/>
          </cell>
          <cell r="Y583" t="str">
            <v/>
          </cell>
          <cell r="Z583" t="str">
            <v/>
          </cell>
          <cell r="AA583" t="str">
            <v/>
          </cell>
          <cell r="AB583" t="str">
            <v/>
          </cell>
          <cell r="AC583" t="str">
            <v/>
          </cell>
          <cell r="AD583" t="str">
            <v/>
          </cell>
          <cell r="AE583" t="str">
            <v/>
          </cell>
          <cell r="AF583" t="str">
            <v/>
          </cell>
          <cell r="AG583" t="str">
            <v/>
          </cell>
          <cell r="AH583" t="str">
            <v/>
          </cell>
          <cell r="AI583" t="str">
            <v/>
          </cell>
          <cell r="AJ583" t="str">
            <v/>
          </cell>
          <cell r="AK583" t="str">
            <v/>
          </cell>
        </row>
        <row r="584">
          <cell r="A584"/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  <cell r="T584" t="str">
            <v/>
          </cell>
          <cell r="U584" t="str">
            <v/>
          </cell>
          <cell r="V584" t="str">
            <v/>
          </cell>
          <cell r="W584" t="str">
            <v/>
          </cell>
          <cell r="X584" t="str">
            <v/>
          </cell>
          <cell r="Y584" t="str">
            <v/>
          </cell>
          <cell r="Z584" t="str">
            <v/>
          </cell>
          <cell r="AA584" t="str">
            <v/>
          </cell>
          <cell r="AB584" t="str">
            <v/>
          </cell>
          <cell r="AC584" t="str">
            <v/>
          </cell>
          <cell r="AD584" t="str">
            <v/>
          </cell>
          <cell r="AE584" t="str">
            <v/>
          </cell>
          <cell r="AF584" t="str">
            <v/>
          </cell>
          <cell r="AG584" t="str">
            <v/>
          </cell>
          <cell r="AH584" t="str">
            <v/>
          </cell>
          <cell r="AI584" t="str">
            <v/>
          </cell>
          <cell r="AJ584" t="str">
            <v/>
          </cell>
          <cell r="AK584" t="str">
            <v/>
          </cell>
        </row>
        <row r="585">
          <cell r="A585"/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  <cell r="T585" t="str">
            <v/>
          </cell>
          <cell r="U585" t="str">
            <v/>
          </cell>
          <cell r="V585" t="str">
            <v/>
          </cell>
          <cell r="W585" t="str">
            <v/>
          </cell>
          <cell r="X585" t="str">
            <v/>
          </cell>
          <cell r="Y585" t="str">
            <v/>
          </cell>
          <cell r="Z585" t="str">
            <v/>
          </cell>
          <cell r="AA585" t="str">
            <v/>
          </cell>
          <cell r="AB585" t="str">
            <v/>
          </cell>
          <cell r="AC585" t="str">
            <v/>
          </cell>
          <cell r="AD585" t="str">
            <v/>
          </cell>
          <cell r="AE585" t="str">
            <v/>
          </cell>
          <cell r="AF585" t="str">
            <v/>
          </cell>
          <cell r="AG585" t="str">
            <v/>
          </cell>
          <cell r="AH585" t="str">
            <v/>
          </cell>
          <cell r="AI585" t="str">
            <v/>
          </cell>
          <cell r="AJ585" t="str">
            <v/>
          </cell>
          <cell r="AK585" t="str">
            <v/>
          </cell>
        </row>
        <row r="586">
          <cell r="A586"/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  <cell r="T586" t="str">
            <v/>
          </cell>
          <cell r="U586" t="str">
            <v/>
          </cell>
          <cell r="V586" t="str">
            <v/>
          </cell>
          <cell r="W586" t="str">
            <v/>
          </cell>
          <cell r="X586" t="str">
            <v/>
          </cell>
          <cell r="Y586" t="str">
            <v/>
          </cell>
          <cell r="Z586" t="str">
            <v/>
          </cell>
          <cell r="AA586" t="str">
            <v/>
          </cell>
          <cell r="AB586" t="str">
            <v/>
          </cell>
          <cell r="AC586" t="str">
            <v/>
          </cell>
          <cell r="AD586" t="str">
            <v/>
          </cell>
          <cell r="AE586" t="str">
            <v/>
          </cell>
          <cell r="AF586" t="str">
            <v/>
          </cell>
          <cell r="AG586" t="str">
            <v/>
          </cell>
          <cell r="AH586" t="str">
            <v/>
          </cell>
          <cell r="AI586" t="str">
            <v/>
          </cell>
          <cell r="AJ586" t="str">
            <v/>
          </cell>
          <cell r="AK586" t="str">
            <v/>
          </cell>
        </row>
        <row r="587">
          <cell r="A587"/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  <cell r="T587" t="str">
            <v/>
          </cell>
          <cell r="U587" t="str">
            <v/>
          </cell>
          <cell r="V587" t="str">
            <v/>
          </cell>
          <cell r="W587" t="str">
            <v/>
          </cell>
          <cell r="X587" t="str">
            <v/>
          </cell>
          <cell r="Y587" t="str">
            <v/>
          </cell>
          <cell r="Z587" t="str">
            <v/>
          </cell>
          <cell r="AA587" t="str">
            <v/>
          </cell>
          <cell r="AB587" t="str">
            <v/>
          </cell>
          <cell r="AC587" t="str">
            <v/>
          </cell>
          <cell r="AD587" t="str">
            <v/>
          </cell>
          <cell r="AE587" t="str">
            <v/>
          </cell>
          <cell r="AF587" t="str">
            <v/>
          </cell>
          <cell r="AG587" t="str">
            <v/>
          </cell>
          <cell r="AH587" t="str">
            <v/>
          </cell>
          <cell r="AI587" t="str">
            <v/>
          </cell>
          <cell r="AJ587" t="str">
            <v/>
          </cell>
          <cell r="AK587" t="str">
            <v/>
          </cell>
        </row>
        <row r="588">
          <cell r="A588"/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  <cell r="T588" t="str">
            <v/>
          </cell>
          <cell r="U588" t="str">
            <v/>
          </cell>
          <cell r="V588" t="str">
            <v/>
          </cell>
          <cell r="W588" t="str">
            <v/>
          </cell>
          <cell r="X588" t="str">
            <v/>
          </cell>
          <cell r="Y588" t="str">
            <v/>
          </cell>
          <cell r="Z588" t="str">
            <v/>
          </cell>
          <cell r="AA588" t="str">
            <v/>
          </cell>
          <cell r="AB588" t="str">
            <v/>
          </cell>
          <cell r="AC588" t="str">
            <v/>
          </cell>
          <cell r="AD588" t="str">
            <v/>
          </cell>
          <cell r="AE588" t="str">
            <v/>
          </cell>
          <cell r="AF588" t="str">
            <v/>
          </cell>
          <cell r="AG588" t="str">
            <v/>
          </cell>
          <cell r="AH588" t="str">
            <v/>
          </cell>
          <cell r="AI588" t="str">
            <v/>
          </cell>
          <cell r="AJ588" t="str">
            <v/>
          </cell>
          <cell r="AK588" t="str">
            <v/>
          </cell>
        </row>
        <row r="589">
          <cell r="A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  <cell r="T589" t="str">
            <v/>
          </cell>
          <cell r="U589" t="str">
            <v/>
          </cell>
          <cell r="V589" t="str">
            <v/>
          </cell>
          <cell r="W589" t="str">
            <v/>
          </cell>
          <cell r="X589" t="str">
            <v/>
          </cell>
          <cell r="Y589" t="str">
            <v/>
          </cell>
          <cell r="Z589" t="str">
            <v/>
          </cell>
          <cell r="AA589" t="str">
            <v/>
          </cell>
          <cell r="AB589" t="str">
            <v/>
          </cell>
          <cell r="AC589" t="str">
            <v/>
          </cell>
          <cell r="AD589" t="str">
            <v/>
          </cell>
          <cell r="AE589" t="str">
            <v/>
          </cell>
          <cell r="AF589" t="str">
            <v/>
          </cell>
          <cell r="AG589" t="str">
            <v/>
          </cell>
          <cell r="AH589" t="str">
            <v/>
          </cell>
          <cell r="AI589" t="str">
            <v/>
          </cell>
          <cell r="AJ589" t="str">
            <v/>
          </cell>
          <cell r="AK589" t="str">
            <v/>
          </cell>
        </row>
        <row r="590">
          <cell r="A590"/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  <cell r="T590" t="str">
            <v/>
          </cell>
          <cell r="U590" t="str">
            <v/>
          </cell>
          <cell r="V590" t="str">
            <v/>
          </cell>
          <cell r="W590" t="str">
            <v/>
          </cell>
          <cell r="X590" t="str">
            <v/>
          </cell>
          <cell r="Y590" t="str">
            <v/>
          </cell>
          <cell r="Z590" t="str">
            <v/>
          </cell>
          <cell r="AA590" t="str">
            <v/>
          </cell>
          <cell r="AB590" t="str">
            <v/>
          </cell>
          <cell r="AC590" t="str">
            <v/>
          </cell>
          <cell r="AD590" t="str">
            <v/>
          </cell>
          <cell r="AE590" t="str">
            <v/>
          </cell>
          <cell r="AF590" t="str">
            <v/>
          </cell>
          <cell r="AG590" t="str">
            <v/>
          </cell>
          <cell r="AH590" t="str">
            <v/>
          </cell>
          <cell r="AI590" t="str">
            <v/>
          </cell>
          <cell r="AJ590" t="str">
            <v/>
          </cell>
          <cell r="AK590" t="str">
            <v/>
          </cell>
        </row>
        <row r="591">
          <cell r="A591"/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  <cell r="T591" t="str">
            <v/>
          </cell>
          <cell r="U591" t="str">
            <v/>
          </cell>
          <cell r="V591" t="str">
            <v/>
          </cell>
          <cell r="W591" t="str">
            <v/>
          </cell>
          <cell r="X591" t="str">
            <v/>
          </cell>
          <cell r="Y591" t="str">
            <v/>
          </cell>
          <cell r="Z591" t="str">
            <v/>
          </cell>
          <cell r="AA591" t="str">
            <v/>
          </cell>
          <cell r="AB591" t="str">
            <v/>
          </cell>
          <cell r="AC591" t="str">
            <v/>
          </cell>
          <cell r="AD591" t="str">
            <v/>
          </cell>
          <cell r="AE591" t="str">
            <v/>
          </cell>
          <cell r="AF591" t="str">
            <v/>
          </cell>
          <cell r="AG591" t="str">
            <v/>
          </cell>
          <cell r="AH591" t="str">
            <v/>
          </cell>
          <cell r="AI591" t="str">
            <v/>
          </cell>
          <cell r="AJ591" t="str">
            <v/>
          </cell>
          <cell r="AK591" t="str">
            <v/>
          </cell>
        </row>
        <row r="592">
          <cell r="A592"/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  <cell r="T592" t="str">
            <v/>
          </cell>
          <cell r="U592" t="str">
            <v/>
          </cell>
          <cell r="V592" t="str">
            <v/>
          </cell>
          <cell r="W592" t="str">
            <v/>
          </cell>
          <cell r="X592" t="str">
            <v/>
          </cell>
          <cell r="Y592" t="str">
            <v/>
          </cell>
          <cell r="Z592" t="str">
            <v/>
          </cell>
          <cell r="AA592" t="str">
            <v/>
          </cell>
          <cell r="AB592" t="str">
            <v/>
          </cell>
          <cell r="AC592" t="str">
            <v/>
          </cell>
          <cell r="AD592" t="str">
            <v/>
          </cell>
          <cell r="AE592" t="str">
            <v/>
          </cell>
          <cell r="AF592" t="str">
            <v/>
          </cell>
          <cell r="AG592" t="str">
            <v/>
          </cell>
          <cell r="AH592" t="str">
            <v/>
          </cell>
          <cell r="AI592" t="str">
            <v/>
          </cell>
          <cell r="AJ592" t="str">
            <v/>
          </cell>
          <cell r="AK592" t="str">
            <v/>
          </cell>
        </row>
        <row r="593">
          <cell r="A593"/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  <cell r="T593" t="str">
            <v/>
          </cell>
          <cell r="U593" t="str">
            <v/>
          </cell>
          <cell r="V593" t="str">
            <v/>
          </cell>
          <cell r="W593" t="str">
            <v/>
          </cell>
          <cell r="X593" t="str">
            <v/>
          </cell>
          <cell r="Y593" t="str">
            <v/>
          </cell>
          <cell r="Z593" t="str">
            <v/>
          </cell>
          <cell r="AA593" t="str">
            <v/>
          </cell>
          <cell r="AB593" t="str">
            <v/>
          </cell>
          <cell r="AC593" t="str">
            <v/>
          </cell>
          <cell r="AD593" t="str">
            <v/>
          </cell>
          <cell r="AE593" t="str">
            <v/>
          </cell>
          <cell r="AF593" t="str">
            <v/>
          </cell>
          <cell r="AG593" t="str">
            <v/>
          </cell>
          <cell r="AH593" t="str">
            <v/>
          </cell>
          <cell r="AI593" t="str">
            <v/>
          </cell>
          <cell r="AJ593" t="str">
            <v/>
          </cell>
          <cell r="AK593" t="str">
            <v/>
          </cell>
        </row>
        <row r="594">
          <cell r="A594"/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  <cell r="T594" t="str">
            <v/>
          </cell>
          <cell r="U594" t="str">
            <v/>
          </cell>
          <cell r="V594" t="str">
            <v/>
          </cell>
          <cell r="W594" t="str">
            <v/>
          </cell>
          <cell r="X594" t="str">
            <v/>
          </cell>
          <cell r="Y594" t="str">
            <v/>
          </cell>
          <cell r="Z594" t="str">
            <v/>
          </cell>
          <cell r="AA594" t="str">
            <v/>
          </cell>
          <cell r="AB594" t="str">
            <v/>
          </cell>
          <cell r="AC594" t="str">
            <v/>
          </cell>
          <cell r="AD594" t="str">
            <v/>
          </cell>
          <cell r="AE594" t="str">
            <v/>
          </cell>
          <cell r="AF594" t="str">
            <v/>
          </cell>
          <cell r="AG594" t="str">
            <v/>
          </cell>
          <cell r="AH594" t="str">
            <v/>
          </cell>
          <cell r="AI594" t="str">
            <v/>
          </cell>
          <cell r="AJ594" t="str">
            <v/>
          </cell>
          <cell r="AK594" t="str">
            <v/>
          </cell>
        </row>
        <row r="595">
          <cell r="A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  <cell r="T595" t="str">
            <v/>
          </cell>
          <cell r="U595" t="str">
            <v/>
          </cell>
          <cell r="V595" t="str">
            <v/>
          </cell>
          <cell r="W595" t="str">
            <v/>
          </cell>
          <cell r="X595" t="str">
            <v/>
          </cell>
          <cell r="Y595" t="str">
            <v/>
          </cell>
          <cell r="Z595" t="str">
            <v/>
          </cell>
          <cell r="AA595" t="str">
            <v/>
          </cell>
          <cell r="AB595" t="str">
            <v/>
          </cell>
          <cell r="AC595" t="str">
            <v/>
          </cell>
          <cell r="AD595" t="str">
            <v/>
          </cell>
          <cell r="AE595" t="str">
            <v/>
          </cell>
          <cell r="AF595" t="str">
            <v/>
          </cell>
          <cell r="AG595" t="str">
            <v/>
          </cell>
          <cell r="AH595" t="str">
            <v/>
          </cell>
          <cell r="AI595" t="str">
            <v/>
          </cell>
          <cell r="AJ595" t="str">
            <v/>
          </cell>
          <cell r="AK595" t="str">
            <v/>
          </cell>
        </row>
        <row r="596">
          <cell r="A596"/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  <cell r="T596" t="str">
            <v/>
          </cell>
          <cell r="U596" t="str">
            <v/>
          </cell>
          <cell r="V596" t="str">
            <v/>
          </cell>
          <cell r="W596" t="str">
            <v/>
          </cell>
          <cell r="X596" t="str">
            <v/>
          </cell>
          <cell r="Y596" t="str">
            <v/>
          </cell>
          <cell r="Z596" t="str">
            <v/>
          </cell>
          <cell r="AA596" t="str">
            <v/>
          </cell>
          <cell r="AB596" t="str">
            <v/>
          </cell>
          <cell r="AC596" t="str">
            <v/>
          </cell>
          <cell r="AD596" t="str">
            <v/>
          </cell>
          <cell r="AE596" t="str">
            <v/>
          </cell>
          <cell r="AF596" t="str">
            <v/>
          </cell>
          <cell r="AG596" t="str">
            <v/>
          </cell>
          <cell r="AH596" t="str">
            <v/>
          </cell>
          <cell r="AI596" t="str">
            <v/>
          </cell>
          <cell r="AJ596" t="str">
            <v/>
          </cell>
          <cell r="AK596" t="str">
            <v/>
          </cell>
        </row>
        <row r="597">
          <cell r="A597"/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  <cell r="T597" t="str">
            <v/>
          </cell>
          <cell r="U597" t="str">
            <v/>
          </cell>
          <cell r="V597" t="str">
            <v/>
          </cell>
          <cell r="W597" t="str">
            <v/>
          </cell>
          <cell r="X597" t="str">
            <v/>
          </cell>
          <cell r="Y597" t="str">
            <v/>
          </cell>
          <cell r="Z597" t="str">
            <v/>
          </cell>
          <cell r="AA597" t="str">
            <v/>
          </cell>
          <cell r="AB597" t="str">
            <v/>
          </cell>
          <cell r="AC597" t="str">
            <v/>
          </cell>
          <cell r="AD597" t="str">
            <v/>
          </cell>
          <cell r="AE597" t="str">
            <v/>
          </cell>
          <cell r="AF597" t="str">
            <v/>
          </cell>
          <cell r="AG597" t="str">
            <v/>
          </cell>
          <cell r="AH597" t="str">
            <v/>
          </cell>
          <cell r="AI597" t="str">
            <v/>
          </cell>
          <cell r="AJ597" t="str">
            <v/>
          </cell>
          <cell r="AK597" t="str">
            <v/>
          </cell>
        </row>
        <row r="598">
          <cell r="A598"/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  <cell r="T598" t="str">
            <v/>
          </cell>
          <cell r="U598" t="str">
            <v/>
          </cell>
          <cell r="V598" t="str">
            <v/>
          </cell>
          <cell r="W598" t="str">
            <v/>
          </cell>
          <cell r="X598" t="str">
            <v/>
          </cell>
          <cell r="Y598" t="str">
            <v/>
          </cell>
          <cell r="Z598" t="str">
            <v/>
          </cell>
          <cell r="AA598" t="str">
            <v/>
          </cell>
          <cell r="AB598" t="str">
            <v/>
          </cell>
          <cell r="AC598" t="str">
            <v/>
          </cell>
          <cell r="AD598" t="str">
            <v/>
          </cell>
          <cell r="AE598" t="str">
            <v/>
          </cell>
          <cell r="AF598" t="str">
            <v/>
          </cell>
          <cell r="AG598" t="str">
            <v/>
          </cell>
          <cell r="AH598" t="str">
            <v/>
          </cell>
          <cell r="AI598" t="str">
            <v/>
          </cell>
          <cell r="AJ598" t="str">
            <v/>
          </cell>
          <cell r="AK598" t="str">
            <v/>
          </cell>
        </row>
        <row r="599">
          <cell r="A599"/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  <cell r="T599" t="str">
            <v/>
          </cell>
          <cell r="U599" t="str">
            <v/>
          </cell>
          <cell r="V599" t="str">
            <v/>
          </cell>
          <cell r="W599" t="str">
            <v/>
          </cell>
          <cell r="X599" t="str">
            <v/>
          </cell>
          <cell r="Y599" t="str">
            <v/>
          </cell>
          <cell r="Z599" t="str">
            <v/>
          </cell>
          <cell r="AA599" t="str">
            <v/>
          </cell>
          <cell r="AB599" t="str">
            <v/>
          </cell>
          <cell r="AC599" t="str">
            <v/>
          </cell>
          <cell r="AD599" t="str">
            <v/>
          </cell>
          <cell r="AE599" t="str">
            <v/>
          </cell>
          <cell r="AF599" t="str">
            <v/>
          </cell>
          <cell r="AG599" t="str">
            <v/>
          </cell>
          <cell r="AH599" t="str">
            <v/>
          </cell>
          <cell r="AI599" t="str">
            <v/>
          </cell>
          <cell r="AJ599" t="str">
            <v/>
          </cell>
          <cell r="AK599" t="str">
            <v/>
          </cell>
        </row>
        <row r="600">
          <cell r="A600"/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  <cell r="T600" t="str">
            <v/>
          </cell>
          <cell r="U600" t="str">
            <v/>
          </cell>
          <cell r="V600" t="str">
            <v/>
          </cell>
          <cell r="W600" t="str">
            <v/>
          </cell>
          <cell r="X600" t="str">
            <v/>
          </cell>
          <cell r="Y600" t="str">
            <v/>
          </cell>
          <cell r="Z600" t="str">
            <v/>
          </cell>
          <cell r="AA600" t="str">
            <v/>
          </cell>
          <cell r="AB600" t="str">
            <v/>
          </cell>
          <cell r="AC600" t="str">
            <v/>
          </cell>
          <cell r="AD600" t="str">
            <v/>
          </cell>
          <cell r="AE600" t="str">
            <v/>
          </cell>
          <cell r="AF600" t="str">
            <v/>
          </cell>
          <cell r="AG600" t="str">
            <v/>
          </cell>
          <cell r="AH600" t="str">
            <v/>
          </cell>
          <cell r="AI600" t="str">
            <v/>
          </cell>
          <cell r="AJ600" t="str">
            <v/>
          </cell>
          <cell r="AK600" t="str">
            <v/>
          </cell>
        </row>
        <row r="601">
          <cell r="A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  <cell r="T601" t="str">
            <v/>
          </cell>
          <cell r="U601" t="str">
            <v/>
          </cell>
          <cell r="V601" t="str">
            <v/>
          </cell>
          <cell r="W601" t="str">
            <v/>
          </cell>
          <cell r="X601" t="str">
            <v/>
          </cell>
          <cell r="Y601" t="str">
            <v/>
          </cell>
          <cell r="Z601" t="str">
            <v/>
          </cell>
          <cell r="AA601" t="str">
            <v/>
          </cell>
          <cell r="AB601" t="str">
            <v/>
          </cell>
          <cell r="AC601" t="str">
            <v/>
          </cell>
          <cell r="AD601" t="str">
            <v/>
          </cell>
          <cell r="AE601" t="str">
            <v/>
          </cell>
          <cell r="AF601" t="str">
            <v/>
          </cell>
          <cell r="AG601" t="str">
            <v/>
          </cell>
          <cell r="AH601" t="str">
            <v/>
          </cell>
          <cell r="AI601" t="str">
            <v/>
          </cell>
          <cell r="AJ601" t="str">
            <v/>
          </cell>
          <cell r="AK601" t="str">
            <v/>
          </cell>
        </row>
        <row r="602">
          <cell r="A602"/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  <cell r="T602" t="str">
            <v/>
          </cell>
          <cell r="U602" t="str">
            <v/>
          </cell>
          <cell r="V602" t="str">
            <v/>
          </cell>
          <cell r="W602" t="str">
            <v/>
          </cell>
          <cell r="X602" t="str">
            <v/>
          </cell>
          <cell r="Y602" t="str">
            <v/>
          </cell>
          <cell r="Z602" t="str">
            <v/>
          </cell>
          <cell r="AA602" t="str">
            <v/>
          </cell>
          <cell r="AB602" t="str">
            <v/>
          </cell>
          <cell r="AC602" t="str">
            <v/>
          </cell>
          <cell r="AD602" t="str">
            <v/>
          </cell>
          <cell r="AE602" t="str">
            <v/>
          </cell>
          <cell r="AF602" t="str">
            <v/>
          </cell>
          <cell r="AG602" t="str">
            <v/>
          </cell>
          <cell r="AH602" t="str">
            <v/>
          </cell>
          <cell r="AI602" t="str">
            <v/>
          </cell>
          <cell r="AJ602" t="str">
            <v/>
          </cell>
          <cell r="AK602" t="str">
            <v/>
          </cell>
        </row>
        <row r="603">
          <cell r="A603"/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  <cell r="T603" t="str">
            <v/>
          </cell>
          <cell r="U603" t="str">
            <v/>
          </cell>
          <cell r="V603" t="str">
            <v/>
          </cell>
          <cell r="W603" t="str">
            <v/>
          </cell>
          <cell r="X603" t="str">
            <v/>
          </cell>
          <cell r="Y603" t="str">
            <v/>
          </cell>
          <cell r="Z603" t="str">
            <v/>
          </cell>
          <cell r="AA603" t="str">
            <v/>
          </cell>
          <cell r="AB603" t="str">
            <v/>
          </cell>
          <cell r="AC603" t="str">
            <v/>
          </cell>
          <cell r="AD603" t="str">
            <v/>
          </cell>
          <cell r="AE603" t="str">
            <v/>
          </cell>
          <cell r="AF603" t="str">
            <v/>
          </cell>
          <cell r="AG603" t="str">
            <v/>
          </cell>
          <cell r="AH603" t="str">
            <v/>
          </cell>
          <cell r="AI603" t="str">
            <v/>
          </cell>
          <cell r="AJ603" t="str">
            <v/>
          </cell>
          <cell r="AK603" t="str">
            <v/>
          </cell>
        </row>
        <row r="604">
          <cell r="A604"/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/>
          </cell>
          <cell r="W604" t="str">
            <v/>
          </cell>
          <cell r="X604" t="str">
            <v/>
          </cell>
          <cell r="Y604" t="str">
            <v/>
          </cell>
          <cell r="Z604" t="str">
            <v/>
          </cell>
          <cell r="AA604" t="str">
            <v/>
          </cell>
          <cell r="AB604" t="str">
            <v/>
          </cell>
          <cell r="AC604" t="str">
            <v/>
          </cell>
          <cell r="AD604" t="str">
            <v/>
          </cell>
          <cell r="AE604" t="str">
            <v/>
          </cell>
          <cell r="AF604" t="str">
            <v/>
          </cell>
          <cell r="AG604" t="str">
            <v/>
          </cell>
          <cell r="AH604" t="str">
            <v/>
          </cell>
          <cell r="AI604" t="str">
            <v/>
          </cell>
          <cell r="AJ604" t="str">
            <v/>
          </cell>
          <cell r="AK604" t="str">
            <v/>
          </cell>
        </row>
        <row r="605">
          <cell r="A605"/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/>
          </cell>
          <cell r="W605" t="str">
            <v/>
          </cell>
          <cell r="X605" t="str">
            <v/>
          </cell>
          <cell r="Y605" t="str">
            <v/>
          </cell>
          <cell r="Z605" t="str">
            <v/>
          </cell>
          <cell r="AA605" t="str">
            <v/>
          </cell>
          <cell r="AB605" t="str">
            <v/>
          </cell>
          <cell r="AC605" t="str">
            <v/>
          </cell>
          <cell r="AD605" t="str">
            <v/>
          </cell>
          <cell r="AE605" t="str">
            <v/>
          </cell>
          <cell r="AF605" t="str">
            <v/>
          </cell>
          <cell r="AG605" t="str">
            <v/>
          </cell>
          <cell r="AH605" t="str">
            <v/>
          </cell>
          <cell r="AI605" t="str">
            <v/>
          </cell>
          <cell r="AJ605" t="str">
            <v/>
          </cell>
          <cell r="AK605" t="str">
            <v/>
          </cell>
        </row>
        <row r="606">
          <cell r="A606"/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  <cell r="T606" t="str">
            <v/>
          </cell>
          <cell r="U606" t="str">
            <v/>
          </cell>
          <cell r="V606" t="str">
            <v/>
          </cell>
          <cell r="W606" t="str">
            <v/>
          </cell>
          <cell r="X606" t="str">
            <v/>
          </cell>
          <cell r="Y606" t="str">
            <v/>
          </cell>
          <cell r="Z606" t="str">
            <v/>
          </cell>
          <cell r="AA606" t="str">
            <v/>
          </cell>
          <cell r="AB606" t="str">
            <v/>
          </cell>
          <cell r="AC606" t="str">
            <v/>
          </cell>
          <cell r="AD606" t="str">
            <v/>
          </cell>
          <cell r="AE606" t="str">
            <v/>
          </cell>
          <cell r="AF606" t="str">
            <v/>
          </cell>
          <cell r="AG606" t="str">
            <v/>
          </cell>
          <cell r="AH606" t="str">
            <v/>
          </cell>
          <cell r="AI606" t="str">
            <v/>
          </cell>
          <cell r="AJ606" t="str">
            <v/>
          </cell>
          <cell r="AK606" t="str">
            <v/>
          </cell>
        </row>
        <row r="607">
          <cell r="A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  <cell r="T607" t="str">
            <v/>
          </cell>
          <cell r="U607" t="str">
            <v/>
          </cell>
          <cell r="V607" t="str">
            <v/>
          </cell>
          <cell r="W607" t="str">
            <v/>
          </cell>
          <cell r="X607" t="str">
            <v/>
          </cell>
          <cell r="Y607" t="str">
            <v/>
          </cell>
          <cell r="Z607" t="str">
            <v/>
          </cell>
          <cell r="AA607" t="str">
            <v/>
          </cell>
          <cell r="AB607" t="str">
            <v/>
          </cell>
          <cell r="AC607" t="str">
            <v/>
          </cell>
          <cell r="AD607" t="str">
            <v/>
          </cell>
          <cell r="AE607" t="str">
            <v/>
          </cell>
          <cell r="AF607" t="str">
            <v/>
          </cell>
          <cell r="AG607" t="str">
            <v/>
          </cell>
          <cell r="AH607" t="str">
            <v/>
          </cell>
          <cell r="AI607" t="str">
            <v/>
          </cell>
          <cell r="AJ607" t="str">
            <v/>
          </cell>
          <cell r="AK607" t="str">
            <v/>
          </cell>
        </row>
        <row r="608">
          <cell r="A608"/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  <cell r="T608" t="str">
            <v/>
          </cell>
          <cell r="U608" t="str">
            <v/>
          </cell>
          <cell r="V608" t="str">
            <v/>
          </cell>
          <cell r="W608" t="str">
            <v/>
          </cell>
          <cell r="X608" t="str">
            <v/>
          </cell>
          <cell r="Y608" t="str">
            <v/>
          </cell>
          <cell r="Z608" t="str">
            <v/>
          </cell>
          <cell r="AA608" t="str">
            <v/>
          </cell>
          <cell r="AB608" t="str">
            <v/>
          </cell>
          <cell r="AC608" t="str">
            <v/>
          </cell>
          <cell r="AD608" t="str">
            <v/>
          </cell>
          <cell r="AE608" t="str">
            <v/>
          </cell>
          <cell r="AF608" t="str">
            <v/>
          </cell>
          <cell r="AG608" t="str">
            <v/>
          </cell>
          <cell r="AH608" t="str">
            <v/>
          </cell>
          <cell r="AI608" t="str">
            <v/>
          </cell>
          <cell r="AJ608" t="str">
            <v/>
          </cell>
          <cell r="AK608" t="str">
            <v/>
          </cell>
        </row>
        <row r="609">
          <cell r="A609"/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  <cell r="T609" t="str">
            <v/>
          </cell>
          <cell r="U609" t="str">
            <v/>
          </cell>
          <cell r="V609" t="str">
            <v/>
          </cell>
          <cell r="W609" t="str">
            <v/>
          </cell>
          <cell r="X609" t="str">
            <v/>
          </cell>
          <cell r="Y609" t="str">
            <v/>
          </cell>
          <cell r="Z609" t="str">
            <v/>
          </cell>
          <cell r="AA609" t="str">
            <v/>
          </cell>
          <cell r="AB609" t="str">
            <v/>
          </cell>
          <cell r="AC609" t="str">
            <v/>
          </cell>
          <cell r="AD609" t="str">
            <v/>
          </cell>
          <cell r="AE609" t="str">
            <v/>
          </cell>
          <cell r="AF609" t="str">
            <v/>
          </cell>
          <cell r="AG609" t="str">
            <v/>
          </cell>
          <cell r="AH609" t="str">
            <v/>
          </cell>
          <cell r="AI609" t="str">
            <v/>
          </cell>
          <cell r="AJ609" t="str">
            <v/>
          </cell>
          <cell r="AK609" t="str">
            <v/>
          </cell>
        </row>
        <row r="610">
          <cell r="A610"/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  <cell r="T610" t="str">
            <v/>
          </cell>
          <cell r="U610" t="str">
            <v/>
          </cell>
          <cell r="V610" t="str">
            <v/>
          </cell>
          <cell r="W610" t="str">
            <v/>
          </cell>
          <cell r="X610" t="str">
            <v/>
          </cell>
          <cell r="Y610" t="str">
            <v/>
          </cell>
          <cell r="Z610" t="str">
            <v/>
          </cell>
          <cell r="AA610" t="str">
            <v/>
          </cell>
          <cell r="AB610" t="str">
            <v/>
          </cell>
          <cell r="AC610" t="str">
            <v/>
          </cell>
          <cell r="AD610" t="str">
            <v/>
          </cell>
          <cell r="AE610" t="str">
            <v/>
          </cell>
          <cell r="AF610" t="str">
            <v/>
          </cell>
          <cell r="AG610" t="str">
            <v/>
          </cell>
          <cell r="AH610" t="str">
            <v/>
          </cell>
          <cell r="AI610" t="str">
            <v/>
          </cell>
          <cell r="AJ610" t="str">
            <v/>
          </cell>
          <cell r="AK610" t="str">
            <v/>
          </cell>
        </row>
        <row r="611">
          <cell r="A611"/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  <cell r="T611" t="str">
            <v/>
          </cell>
          <cell r="U611" t="str">
            <v/>
          </cell>
          <cell r="V611" t="str">
            <v/>
          </cell>
          <cell r="W611" t="str">
            <v/>
          </cell>
          <cell r="X611" t="str">
            <v/>
          </cell>
          <cell r="Y611" t="str">
            <v/>
          </cell>
          <cell r="Z611" t="str">
            <v/>
          </cell>
          <cell r="AA611" t="str">
            <v/>
          </cell>
          <cell r="AB611" t="str">
            <v/>
          </cell>
          <cell r="AC611" t="str">
            <v/>
          </cell>
          <cell r="AD611" t="str">
            <v/>
          </cell>
          <cell r="AE611" t="str">
            <v/>
          </cell>
          <cell r="AF611" t="str">
            <v/>
          </cell>
          <cell r="AG611" t="str">
            <v/>
          </cell>
          <cell r="AH611" t="str">
            <v/>
          </cell>
          <cell r="AI611" t="str">
            <v/>
          </cell>
          <cell r="AJ611" t="str">
            <v/>
          </cell>
          <cell r="AK611" t="str">
            <v/>
          </cell>
        </row>
        <row r="612">
          <cell r="A612"/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  <cell r="T612" t="str">
            <v/>
          </cell>
          <cell r="U612" t="str">
            <v/>
          </cell>
          <cell r="V612" t="str">
            <v/>
          </cell>
          <cell r="W612" t="str">
            <v/>
          </cell>
          <cell r="X612" t="str">
            <v/>
          </cell>
          <cell r="Y612" t="str">
            <v/>
          </cell>
          <cell r="Z612" t="str">
            <v/>
          </cell>
          <cell r="AA612" t="str">
            <v/>
          </cell>
          <cell r="AB612" t="str">
            <v/>
          </cell>
          <cell r="AC612" t="str">
            <v/>
          </cell>
          <cell r="AD612" t="str">
            <v/>
          </cell>
          <cell r="AE612" t="str">
            <v/>
          </cell>
          <cell r="AF612" t="str">
            <v/>
          </cell>
          <cell r="AG612" t="str">
            <v/>
          </cell>
          <cell r="AH612" t="str">
            <v/>
          </cell>
          <cell r="AI612" t="str">
            <v/>
          </cell>
          <cell r="AJ612" t="str">
            <v/>
          </cell>
          <cell r="AK612" t="str">
            <v/>
          </cell>
        </row>
        <row r="613">
          <cell r="A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  <cell r="T613" t="str">
            <v/>
          </cell>
          <cell r="U613" t="str">
            <v/>
          </cell>
          <cell r="V613" t="str">
            <v/>
          </cell>
          <cell r="W613" t="str">
            <v/>
          </cell>
          <cell r="X613" t="str">
            <v/>
          </cell>
          <cell r="Y613" t="str">
            <v/>
          </cell>
          <cell r="Z613" t="str">
            <v/>
          </cell>
          <cell r="AA613" t="str">
            <v/>
          </cell>
          <cell r="AB613" t="str">
            <v/>
          </cell>
          <cell r="AC613" t="str">
            <v/>
          </cell>
          <cell r="AD613" t="str">
            <v/>
          </cell>
          <cell r="AE613" t="str">
            <v/>
          </cell>
          <cell r="AF613" t="str">
            <v/>
          </cell>
          <cell r="AG613" t="str">
            <v/>
          </cell>
          <cell r="AH613" t="str">
            <v/>
          </cell>
          <cell r="AI613" t="str">
            <v/>
          </cell>
          <cell r="AJ613" t="str">
            <v/>
          </cell>
          <cell r="AK613" t="str">
            <v/>
          </cell>
        </row>
        <row r="614">
          <cell r="A614"/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  <cell r="T614" t="str">
            <v/>
          </cell>
          <cell r="U614" t="str">
            <v/>
          </cell>
          <cell r="V614" t="str">
            <v/>
          </cell>
          <cell r="W614" t="str">
            <v/>
          </cell>
          <cell r="X614" t="str">
            <v/>
          </cell>
          <cell r="Y614" t="str">
            <v/>
          </cell>
          <cell r="Z614" t="str">
            <v/>
          </cell>
          <cell r="AA614" t="str">
            <v/>
          </cell>
          <cell r="AB614" t="str">
            <v/>
          </cell>
          <cell r="AC614" t="str">
            <v/>
          </cell>
          <cell r="AD614" t="str">
            <v/>
          </cell>
          <cell r="AE614" t="str">
            <v/>
          </cell>
          <cell r="AF614" t="str">
            <v/>
          </cell>
          <cell r="AG614" t="str">
            <v/>
          </cell>
          <cell r="AH614" t="str">
            <v/>
          </cell>
          <cell r="AI614" t="str">
            <v/>
          </cell>
          <cell r="AJ614" t="str">
            <v/>
          </cell>
          <cell r="AK614" t="str">
            <v/>
          </cell>
        </row>
        <row r="615">
          <cell r="A615"/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  <cell r="T615" t="str">
            <v/>
          </cell>
          <cell r="U615" t="str">
            <v/>
          </cell>
          <cell r="V615" t="str">
            <v/>
          </cell>
          <cell r="W615" t="str">
            <v/>
          </cell>
          <cell r="X615" t="str">
            <v/>
          </cell>
          <cell r="Y615" t="str">
            <v/>
          </cell>
          <cell r="Z615" t="str">
            <v/>
          </cell>
          <cell r="AA615" t="str">
            <v/>
          </cell>
          <cell r="AB615" t="str">
            <v/>
          </cell>
          <cell r="AC615" t="str">
            <v/>
          </cell>
          <cell r="AD615" t="str">
            <v/>
          </cell>
          <cell r="AE615" t="str">
            <v/>
          </cell>
          <cell r="AF615" t="str">
            <v/>
          </cell>
          <cell r="AG615" t="str">
            <v/>
          </cell>
          <cell r="AH615" t="str">
            <v/>
          </cell>
          <cell r="AI615" t="str">
            <v/>
          </cell>
          <cell r="AJ615" t="str">
            <v/>
          </cell>
          <cell r="AK615" t="str">
            <v/>
          </cell>
        </row>
        <row r="616">
          <cell r="A616"/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  <cell r="T616" t="str">
            <v/>
          </cell>
          <cell r="U616" t="str">
            <v/>
          </cell>
          <cell r="V616" t="str">
            <v/>
          </cell>
          <cell r="W616" t="str">
            <v/>
          </cell>
          <cell r="X616" t="str">
            <v/>
          </cell>
          <cell r="Y616" t="str">
            <v/>
          </cell>
          <cell r="Z616" t="str">
            <v/>
          </cell>
          <cell r="AA616" t="str">
            <v/>
          </cell>
          <cell r="AB616" t="str">
            <v/>
          </cell>
          <cell r="AC616" t="str">
            <v/>
          </cell>
          <cell r="AD616" t="str">
            <v/>
          </cell>
          <cell r="AE616" t="str">
            <v/>
          </cell>
          <cell r="AF616" t="str">
            <v/>
          </cell>
          <cell r="AG616" t="str">
            <v/>
          </cell>
          <cell r="AH616" t="str">
            <v/>
          </cell>
          <cell r="AI616" t="str">
            <v/>
          </cell>
          <cell r="AJ616" t="str">
            <v/>
          </cell>
          <cell r="AK616" t="str">
            <v/>
          </cell>
        </row>
        <row r="617">
          <cell r="A617"/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  <cell r="T617" t="str">
            <v/>
          </cell>
          <cell r="U617" t="str">
            <v/>
          </cell>
          <cell r="V617" t="str">
            <v/>
          </cell>
          <cell r="W617" t="str">
            <v/>
          </cell>
          <cell r="X617" t="str">
            <v/>
          </cell>
          <cell r="Y617" t="str">
            <v/>
          </cell>
          <cell r="Z617" t="str">
            <v/>
          </cell>
          <cell r="AA617" t="str">
            <v/>
          </cell>
          <cell r="AB617" t="str">
            <v/>
          </cell>
          <cell r="AC617" t="str">
            <v/>
          </cell>
          <cell r="AD617" t="str">
            <v/>
          </cell>
          <cell r="AE617" t="str">
            <v/>
          </cell>
          <cell r="AF617" t="str">
            <v/>
          </cell>
          <cell r="AG617" t="str">
            <v/>
          </cell>
          <cell r="AH617" t="str">
            <v/>
          </cell>
          <cell r="AI617" t="str">
            <v/>
          </cell>
          <cell r="AJ617" t="str">
            <v/>
          </cell>
          <cell r="AK617" t="str">
            <v/>
          </cell>
        </row>
        <row r="618">
          <cell r="A618"/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  <cell r="T618" t="str">
            <v/>
          </cell>
          <cell r="U618" t="str">
            <v/>
          </cell>
          <cell r="V618" t="str">
            <v/>
          </cell>
          <cell r="W618" t="str">
            <v/>
          </cell>
          <cell r="X618" t="str">
            <v/>
          </cell>
          <cell r="Y618" t="str">
            <v/>
          </cell>
          <cell r="Z618" t="str">
            <v/>
          </cell>
          <cell r="AA618" t="str">
            <v/>
          </cell>
          <cell r="AB618" t="str">
            <v/>
          </cell>
          <cell r="AC618" t="str">
            <v/>
          </cell>
          <cell r="AD618" t="str">
            <v/>
          </cell>
          <cell r="AE618" t="str">
            <v/>
          </cell>
          <cell r="AF618" t="str">
            <v/>
          </cell>
          <cell r="AG618" t="str">
            <v/>
          </cell>
          <cell r="AH618" t="str">
            <v/>
          </cell>
          <cell r="AI618" t="str">
            <v/>
          </cell>
          <cell r="AJ618" t="str">
            <v/>
          </cell>
          <cell r="AK618" t="str">
            <v/>
          </cell>
        </row>
        <row r="619">
          <cell r="A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  <cell r="T619" t="str">
            <v/>
          </cell>
          <cell r="U619" t="str">
            <v/>
          </cell>
          <cell r="V619" t="str">
            <v/>
          </cell>
          <cell r="W619" t="str">
            <v/>
          </cell>
          <cell r="X619" t="str">
            <v/>
          </cell>
          <cell r="Y619" t="str">
            <v/>
          </cell>
          <cell r="Z619" t="str">
            <v/>
          </cell>
          <cell r="AA619" t="str">
            <v/>
          </cell>
          <cell r="AB619" t="str">
            <v/>
          </cell>
          <cell r="AC619" t="str">
            <v/>
          </cell>
          <cell r="AD619" t="str">
            <v/>
          </cell>
          <cell r="AE619" t="str">
            <v/>
          </cell>
          <cell r="AF619" t="str">
            <v/>
          </cell>
          <cell r="AG619" t="str">
            <v/>
          </cell>
          <cell r="AH619" t="str">
            <v/>
          </cell>
          <cell r="AI619" t="str">
            <v/>
          </cell>
          <cell r="AJ619" t="str">
            <v/>
          </cell>
          <cell r="AK619" t="str">
            <v/>
          </cell>
        </row>
        <row r="620">
          <cell r="A620"/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  <cell r="T620" t="str">
            <v/>
          </cell>
          <cell r="U620" t="str">
            <v/>
          </cell>
          <cell r="V620" t="str">
            <v/>
          </cell>
          <cell r="W620" t="str">
            <v/>
          </cell>
          <cell r="X620" t="str">
            <v/>
          </cell>
          <cell r="Y620" t="str">
            <v/>
          </cell>
          <cell r="Z620" t="str">
            <v/>
          </cell>
          <cell r="AA620" t="str">
            <v/>
          </cell>
          <cell r="AB620" t="str">
            <v/>
          </cell>
          <cell r="AC620" t="str">
            <v/>
          </cell>
          <cell r="AD620" t="str">
            <v/>
          </cell>
          <cell r="AE620" t="str">
            <v/>
          </cell>
          <cell r="AF620" t="str">
            <v/>
          </cell>
          <cell r="AG620" t="str">
            <v/>
          </cell>
          <cell r="AH620" t="str">
            <v/>
          </cell>
          <cell r="AI620" t="str">
            <v/>
          </cell>
          <cell r="AJ620" t="str">
            <v/>
          </cell>
          <cell r="AK620" t="str">
            <v/>
          </cell>
        </row>
        <row r="621">
          <cell r="A621"/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  <cell r="T621" t="str">
            <v/>
          </cell>
          <cell r="U621" t="str">
            <v/>
          </cell>
          <cell r="V621" t="str">
            <v/>
          </cell>
          <cell r="W621" t="str">
            <v/>
          </cell>
          <cell r="X621" t="str">
            <v/>
          </cell>
          <cell r="Y621" t="str">
            <v/>
          </cell>
          <cell r="Z621" t="str">
            <v/>
          </cell>
          <cell r="AA621" t="str">
            <v/>
          </cell>
          <cell r="AB621" t="str">
            <v/>
          </cell>
          <cell r="AC621" t="str">
            <v/>
          </cell>
          <cell r="AD621" t="str">
            <v/>
          </cell>
          <cell r="AE621" t="str">
            <v/>
          </cell>
          <cell r="AF621" t="str">
            <v/>
          </cell>
          <cell r="AG621" t="str">
            <v/>
          </cell>
          <cell r="AH621" t="str">
            <v/>
          </cell>
          <cell r="AI621" t="str">
            <v/>
          </cell>
          <cell r="AJ621" t="str">
            <v/>
          </cell>
          <cell r="AK621" t="str">
            <v/>
          </cell>
        </row>
        <row r="622">
          <cell r="A622"/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  <cell r="T622" t="str">
            <v/>
          </cell>
          <cell r="U622" t="str">
            <v/>
          </cell>
          <cell r="V622" t="str">
            <v/>
          </cell>
          <cell r="W622" t="str">
            <v/>
          </cell>
          <cell r="X622" t="str">
            <v/>
          </cell>
          <cell r="Y622" t="str">
            <v/>
          </cell>
          <cell r="Z622" t="str">
            <v/>
          </cell>
          <cell r="AA622" t="str">
            <v/>
          </cell>
          <cell r="AB622" t="str">
            <v/>
          </cell>
          <cell r="AC622" t="str">
            <v/>
          </cell>
          <cell r="AD622" t="str">
            <v/>
          </cell>
          <cell r="AE622" t="str">
            <v/>
          </cell>
          <cell r="AF622" t="str">
            <v/>
          </cell>
          <cell r="AG622" t="str">
            <v/>
          </cell>
          <cell r="AH622" t="str">
            <v/>
          </cell>
          <cell r="AI622" t="str">
            <v/>
          </cell>
          <cell r="AJ622" t="str">
            <v/>
          </cell>
          <cell r="AK622" t="str">
            <v/>
          </cell>
        </row>
        <row r="623">
          <cell r="A623"/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  <cell r="T623" t="str">
            <v/>
          </cell>
          <cell r="U623" t="str">
            <v/>
          </cell>
          <cell r="V623" t="str">
            <v/>
          </cell>
          <cell r="W623" t="str">
            <v/>
          </cell>
          <cell r="X623" t="str">
            <v/>
          </cell>
          <cell r="Y623" t="str">
            <v/>
          </cell>
          <cell r="Z623" t="str">
            <v/>
          </cell>
          <cell r="AA623" t="str">
            <v/>
          </cell>
          <cell r="AB623" t="str">
            <v/>
          </cell>
          <cell r="AC623" t="str">
            <v/>
          </cell>
          <cell r="AD623" t="str">
            <v/>
          </cell>
          <cell r="AE623" t="str">
            <v/>
          </cell>
          <cell r="AF623" t="str">
            <v/>
          </cell>
          <cell r="AG623" t="str">
            <v/>
          </cell>
          <cell r="AH623" t="str">
            <v/>
          </cell>
          <cell r="AI623" t="str">
            <v/>
          </cell>
          <cell r="AJ623" t="str">
            <v/>
          </cell>
          <cell r="AK623" t="str">
            <v/>
          </cell>
        </row>
        <row r="624">
          <cell r="A624"/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  <cell r="T624" t="str">
            <v/>
          </cell>
          <cell r="U624" t="str">
            <v/>
          </cell>
          <cell r="V624" t="str">
            <v/>
          </cell>
          <cell r="W624" t="str">
            <v/>
          </cell>
          <cell r="X624" t="str">
            <v/>
          </cell>
          <cell r="Y624" t="str">
            <v/>
          </cell>
          <cell r="Z624" t="str">
            <v/>
          </cell>
          <cell r="AA624" t="str">
            <v/>
          </cell>
          <cell r="AB624" t="str">
            <v/>
          </cell>
          <cell r="AC624" t="str">
            <v/>
          </cell>
          <cell r="AD624" t="str">
            <v/>
          </cell>
          <cell r="AE624" t="str">
            <v/>
          </cell>
          <cell r="AF624" t="str">
            <v/>
          </cell>
          <cell r="AG624" t="str">
            <v/>
          </cell>
          <cell r="AH624" t="str">
            <v/>
          </cell>
          <cell r="AI624" t="str">
            <v/>
          </cell>
          <cell r="AJ624" t="str">
            <v/>
          </cell>
          <cell r="AK624" t="str">
            <v/>
          </cell>
        </row>
        <row r="625">
          <cell r="A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  <cell r="T625" t="str">
            <v/>
          </cell>
          <cell r="U625" t="str">
            <v/>
          </cell>
          <cell r="V625" t="str">
            <v/>
          </cell>
          <cell r="W625" t="str">
            <v/>
          </cell>
          <cell r="X625" t="str">
            <v/>
          </cell>
          <cell r="Y625" t="str">
            <v/>
          </cell>
          <cell r="Z625" t="str">
            <v/>
          </cell>
          <cell r="AA625" t="str">
            <v/>
          </cell>
          <cell r="AB625" t="str">
            <v/>
          </cell>
          <cell r="AC625" t="str">
            <v/>
          </cell>
          <cell r="AD625" t="str">
            <v/>
          </cell>
          <cell r="AE625" t="str">
            <v/>
          </cell>
          <cell r="AF625" t="str">
            <v/>
          </cell>
          <cell r="AG625" t="str">
            <v/>
          </cell>
          <cell r="AH625" t="str">
            <v/>
          </cell>
          <cell r="AI625" t="str">
            <v/>
          </cell>
          <cell r="AJ625" t="str">
            <v/>
          </cell>
          <cell r="AK625" t="str">
            <v/>
          </cell>
        </row>
        <row r="626">
          <cell r="A626"/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  <cell r="T626" t="str">
            <v/>
          </cell>
          <cell r="U626" t="str">
            <v/>
          </cell>
          <cell r="V626" t="str">
            <v/>
          </cell>
          <cell r="W626" t="str">
            <v/>
          </cell>
          <cell r="X626" t="str">
            <v/>
          </cell>
          <cell r="Y626" t="str">
            <v/>
          </cell>
          <cell r="Z626" t="str">
            <v/>
          </cell>
          <cell r="AA626" t="str">
            <v/>
          </cell>
          <cell r="AB626" t="str">
            <v/>
          </cell>
          <cell r="AC626" t="str">
            <v/>
          </cell>
          <cell r="AD626" t="str">
            <v/>
          </cell>
          <cell r="AE626" t="str">
            <v/>
          </cell>
          <cell r="AF626" t="str">
            <v/>
          </cell>
          <cell r="AG626" t="str">
            <v/>
          </cell>
          <cell r="AH626" t="str">
            <v/>
          </cell>
          <cell r="AI626" t="str">
            <v/>
          </cell>
          <cell r="AJ626" t="str">
            <v/>
          </cell>
          <cell r="AK626" t="str">
            <v/>
          </cell>
        </row>
        <row r="627">
          <cell r="A627"/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  <cell r="T627" t="str">
            <v/>
          </cell>
          <cell r="U627" t="str">
            <v/>
          </cell>
          <cell r="V627" t="str">
            <v/>
          </cell>
          <cell r="W627" t="str">
            <v/>
          </cell>
          <cell r="X627" t="str">
            <v/>
          </cell>
          <cell r="Y627" t="str">
            <v/>
          </cell>
          <cell r="Z627" t="str">
            <v/>
          </cell>
          <cell r="AA627" t="str">
            <v/>
          </cell>
          <cell r="AB627" t="str">
            <v/>
          </cell>
          <cell r="AC627" t="str">
            <v/>
          </cell>
          <cell r="AD627" t="str">
            <v/>
          </cell>
          <cell r="AE627" t="str">
            <v/>
          </cell>
          <cell r="AF627" t="str">
            <v/>
          </cell>
          <cell r="AG627" t="str">
            <v/>
          </cell>
          <cell r="AH627" t="str">
            <v/>
          </cell>
          <cell r="AI627" t="str">
            <v/>
          </cell>
          <cell r="AJ627" t="str">
            <v/>
          </cell>
          <cell r="AK627" t="str">
            <v/>
          </cell>
        </row>
        <row r="628">
          <cell r="A628"/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  <cell r="T628" t="str">
            <v/>
          </cell>
          <cell r="U628" t="str">
            <v/>
          </cell>
          <cell r="V628" t="str">
            <v/>
          </cell>
          <cell r="W628" t="str">
            <v/>
          </cell>
          <cell r="X628" t="str">
            <v/>
          </cell>
          <cell r="Y628" t="str">
            <v/>
          </cell>
          <cell r="Z628" t="str">
            <v/>
          </cell>
          <cell r="AA628" t="str">
            <v/>
          </cell>
          <cell r="AB628" t="str">
            <v/>
          </cell>
          <cell r="AC628" t="str">
            <v/>
          </cell>
          <cell r="AD628" t="str">
            <v/>
          </cell>
          <cell r="AE628" t="str">
            <v/>
          </cell>
          <cell r="AF628" t="str">
            <v/>
          </cell>
          <cell r="AG628" t="str">
            <v/>
          </cell>
          <cell r="AH628" t="str">
            <v/>
          </cell>
          <cell r="AI628" t="str">
            <v/>
          </cell>
          <cell r="AJ628" t="str">
            <v/>
          </cell>
          <cell r="AK628" t="str">
            <v/>
          </cell>
        </row>
        <row r="629">
          <cell r="A629"/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  <cell r="T629" t="str">
            <v/>
          </cell>
          <cell r="U629" t="str">
            <v/>
          </cell>
          <cell r="V629" t="str">
            <v/>
          </cell>
          <cell r="W629" t="str">
            <v/>
          </cell>
          <cell r="X629" t="str">
            <v/>
          </cell>
          <cell r="Y629" t="str">
            <v/>
          </cell>
          <cell r="Z629" t="str">
            <v/>
          </cell>
          <cell r="AA629" t="str">
            <v/>
          </cell>
          <cell r="AB629" t="str">
            <v/>
          </cell>
          <cell r="AC629" t="str">
            <v/>
          </cell>
          <cell r="AD629" t="str">
            <v/>
          </cell>
          <cell r="AE629" t="str">
            <v/>
          </cell>
          <cell r="AF629" t="str">
            <v/>
          </cell>
          <cell r="AG629" t="str">
            <v/>
          </cell>
          <cell r="AH629" t="str">
            <v/>
          </cell>
          <cell r="AI629" t="str">
            <v/>
          </cell>
          <cell r="AJ629" t="str">
            <v/>
          </cell>
          <cell r="AK629" t="str">
            <v/>
          </cell>
        </row>
        <row r="630">
          <cell r="A630"/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  <cell r="T630" t="str">
            <v/>
          </cell>
          <cell r="U630" t="str">
            <v/>
          </cell>
          <cell r="V630" t="str">
            <v/>
          </cell>
          <cell r="W630" t="str">
            <v/>
          </cell>
          <cell r="X630" t="str">
            <v/>
          </cell>
          <cell r="Y630" t="str">
            <v/>
          </cell>
          <cell r="Z630" t="str">
            <v/>
          </cell>
          <cell r="AA630" t="str">
            <v/>
          </cell>
          <cell r="AB630" t="str">
            <v/>
          </cell>
          <cell r="AC630" t="str">
            <v/>
          </cell>
          <cell r="AD630" t="str">
            <v/>
          </cell>
          <cell r="AE630" t="str">
            <v/>
          </cell>
          <cell r="AF630" t="str">
            <v/>
          </cell>
          <cell r="AG630" t="str">
            <v/>
          </cell>
          <cell r="AH630" t="str">
            <v/>
          </cell>
          <cell r="AI630" t="str">
            <v/>
          </cell>
          <cell r="AJ630" t="str">
            <v/>
          </cell>
          <cell r="AK630" t="str">
            <v/>
          </cell>
        </row>
        <row r="631">
          <cell r="S631"/>
          <cell r="T631"/>
          <cell r="U631"/>
          <cell r="V631"/>
          <cell r="W631"/>
          <cell r="X631"/>
          <cell r="Y631"/>
          <cell r="Z631"/>
          <cell r="AA631"/>
        </row>
        <row r="632">
          <cell r="A632" t="str">
            <v>工番</v>
          </cell>
          <cell r="G632">
            <v>46163</v>
          </cell>
          <cell r="H632">
            <v>46164</v>
          </cell>
          <cell r="I632">
            <v>46165</v>
          </cell>
          <cell r="J632">
            <v>46166</v>
          </cell>
          <cell r="K632">
            <v>46167</v>
          </cell>
          <cell r="L632">
            <v>46168</v>
          </cell>
          <cell r="M632">
            <v>46169</v>
          </cell>
          <cell r="N632">
            <v>46170</v>
          </cell>
          <cell r="O632">
            <v>46171</v>
          </cell>
          <cell r="P632">
            <v>46172</v>
          </cell>
          <cell r="Q632">
            <v>46173</v>
          </cell>
          <cell r="R632">
            <v>46174</v>
          </cell>
          <cell r="S632">
            <v>46175</v>
          </cell>
          <cell r="T632">
            <v>46176</v>
          </cell>
          <cell r="U632">
            <v>46177</v>
          </cell>
          <cell r="V632">
            <v>46178</v>
          </cell>
          <cell r="W632">
            <v>46179</v>
          </cell>
          <cell r="X632">
            <v>46180</v>
          </cell>
          <cell r="Y632">
            <v>46181</v>
          </cell>
          <cell r="Z632">
            <v>46182</v>
          </cell>
          <cell r="AA632">
            <v>46183</v>
          </cell>
          <cell r="AB632">
            <v>46184</v>
          </cell>
          <cell r="AC632">
            <v>46185</v>
          </cell>
          <cell r="AD632">
            <v>46186</v>
          </cell>
          <cell r="AE632">
            <v>46187</v>
          </cell>
          <cell r="AF632">
            <v>46188</v>
          </cell>
          <cell r="AG632">
            <v>46189</v>
          </cell>
          <cell r="AH632">
            <v>46190</v>
          </cell>
          <cell r="AI632">
            <v>46191</v>
          </cell>
          <cell r="AJ632">
            <v>46192</v>
          </cell>
          <cell r="AK632">
            <v>46193</v>
          </cell>
        </row>
        <row r="633">
          <cell r="A633"/>
          <cell r="G633"/>
          <cell r="H633"/>
          <cell r="I633"/>
          <cell r="J633"/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</row>
        <row r="634">
          <cell r="A634" t="str">
            <v/>
          </cell>
          <cell r="G634" t="str">
            <v/>
          </cell>
          <cell r="H634">
            <v>1</v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>
            <v>1</v>
          </cell>
          <cell r="N634" t="str">
            <v/>
          </cell>
          <cell r="O634">
            <v>1</v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  <cell r="T634">
            <v>1</v>
          </cell>
          <cell r="U634">
            <v>1</v>
          </cell>
          <cell r="V634">
            <v>4</v>
          </cell>
          <cell r="W634" t="str">
            <v/>
          </cell>
          <cell r="X634" t="str">
            <v/>
          </cell>
          <cell r="Y634" t="str">
            <v/>
          </cell>
          <cell r="Z634" t="str">
            <v/>
          </cell>
          <cell r="AA634" t="str">
            <v/>
          </cell>
          <cell r="AB634" t="str">
            <v/>
          </cell>
          <cell r="AC634" t="str">
            <v/>
          </cell>
          <cell r="AD634" t="str">
            <v/>
          </cell>
          <cell r="AE634" t="str">
            <v/>
          </cell>
          <cell r="AF634" t="str">
            <v/>
          </cell>
          <cell r="AG634" t="str">
            <v/>
          </cell>
          <cell r="AH634" t="str">
            <v/>
          </cell>
          <cell r="AI634" t="str">
            <v/>
          </cell>
          <cell r="AJ634" t="str">
            <v/>
          </cell>
          <cell r="AK634" t="str">
            <v/>
          </cell>
        </row>
        <row r="635">
          <cell r="A635"/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  <cell r="T635" t="str">
            <v/>
          </cell>
          <cell r="U635" t="str">
            <v/>
          </cell>
          <cell r="V635" t="str">
            <v/>
          </cell>
          <cell r="W635" t="str">
            <v/>
          </cell>
          <cell r="X635" t="str">
            <v/>
          </cell>
          <cell r="Y635" t="str">
            <v/>
          </cell>
          <cell r="Z635" t="str">
            <v/>
          </cell>
          <cell r="AA635" t="str">
            <v/>
          </cell>
          <cell r="AB635" t="str">
            <v/>
          </cell>
          <cell r="AC635" t="str">
            <v/>
          </cell>
          <cell r="AD635" t="str">
            <v/>
          </cell>
          <cell r="AE635" t="str">
            <v/>
          </cell>
          <cell r="AF635" t="str">
            <v/>
          </cell>
          <cell r="AG635" t="str">
            <v/>
          </cell>
          <cell r="AH635" t="str">
            <v/>
          </cell>
          <cell r="AI635" t="str">
            <v/>
          </cell>
          <cell r="AJ635" t="str">
            <v/>
          </cell>
          <cell r="AK635" t="str">
            <v/>
          </cell>
        </row>
        <row r="636">
          <cell r="A636"/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  <cell r="T636" t="str">
            <v/>
          </cell>
          <cell r="U636" t="str">
            <v/>
          </cell>
          <cell r="V636" t="str">
            <v/>
          </cell>
          <cell r="W636" t="str">
            <v/>
          </cell>
          <cell r="X636" t="str">
            <v/>
          </cell>
          <cell r="Y636" t="str">
            <v/>
          </cell>
          <cell r="Z636" t="str">
            <v/>
          </cell>
          <cell r="AA636" t="str">
            <v/>
          </cell>
          <cell r="AB636" t="str">
            <v/>
          </cell>
          <cell r="AC636" t="str">
            <v/>
          </cell>
          <cell r="AD636" t="str">
            <v/>
          </cell>
          <cell r="AE636" t="str">
            <v/>
          </cell>
          <cell r="AF636" t="str">
            <v/>
          </cell>
          <cell r="AG636" t="str">
            <v/>
          </cell>
          <cell r="AH636" t="str">
            <v/>
          </cell>
          <cell r="AI636" t="str">
            <v/>
          </cell>
          <cell r="AJ636" t="str">
            <v/>
          </cell>
          <cell r="AK636" t="str">
            <v/>
          </cell>
        </row>
        <row r="637">
          <cell r="A637"/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  <cell r="T637" t="str">
            <v/>
          </cell>
          <cell r="U637" t="str">
            <v/>
          </cell>
          <cell r="V637" t="str">
            <v/>
          </cell>
          <cell r="W637" t="str">
            <v/>
          </cell>
          <cell r="X637" t="str">
            <v/>
          </cell>
          <cell r="Y637" t="str">
            <v/>
          </cell>
          <cell r="Z637" t="str">
            <v/>
          </cell>
          <cell r="AA637" t="str">
            <v/>
          </cell>
          <cell r="AB637" t="str">
            <v/>
          </cell>
          <cell r="AC637" t="str">
            <v/>
          </cell>
          <cell r="AD637" t="str">
            <v/>
          </cell>
          <cell r="AE637" t="str">
            <v/>
          </cell>
          <cell r="AF637" t="str">
            <v/>
          </cell>
          <cell r="AG637" t="str">
            <v/>
          </cell>
          <cell r="AH637" t="str">
            <v/>
          </cell>
          <cell r="AI637" t="str">
            <v/>
          </cell>
          <cell r="AJ637" t="str">
            <v/>
          </cell>
          <cell r="AK637" t="str">
            <v/>
          </cell>
        </row>
        <row r="638">
          <cell r="A638"/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  <cell r="T638" t="str">
            <v/>
          </cell>
          <cell r="U638" t="str">
            <v/>
          </cell>
          <cell r="V638" t="str">
            <v/>
          </cell>
          <cell r="W638" t="str">
            <v/>
          </cell>
          <cell r="X638" t="str">
            <v/>
          </cell>
          <cell r="Y638" t="str">
            <v/>
          </cell>
          <cell r="Z638" t="str">
            <v/>
          </cell>
          <cell r="AA638" t="str">
            <v/>
          </cell>
          <cell r="AB638" t="str">
            <v/>
          </cell>
          <cell r="AC638" t="str">
            <v/>
          </cell>
          <cell r="AD638" t="str">
            <v/>
          </cell>
          <cell r="AE638" t="str">
            <v/>
          </cell>
          <cell r="AF638" t="str">
            <v/>
          </cell>
          <cell r="AG638" t="str">
            <v/>
          </cell>
          <cell r="AH638" t="str">
            <v/>
          </cell>
          <cell r="AI638" t="str">
            <v/>
          </cell>
          <cell r="AJ638" t="str">
            <v/>
          </cell>
          <cell r="AK638" t="str">
            <v/>
          </cell>
        </row>
        <row r="639">
          <cell r="A639"/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  <cell r="T639" t="str">
            <v/>
          </cell>
          <cell r="U639" t="str">
            <v/>
          </cell>
          <cell r="V639" t="str">
            <v/>
          </cell>
          <cell r="W639" t="str">
            <v/>
          </cell>
          <cell r="X639" t="str">
            <v/>
          </cell>
          <cell r="Y639" t="str">
            <v/>
          </cell>
          <cell r="Z639" t="str">
            <v/>
          </cell>
          <cell r="AA639" t="str">
            <v/>
          </cell>
          <cell r="AB639" t="str">
            <v/>
          </cell>
          <cell r="AC639" t="str">
            <v/>
          </cell>
          <cell r="AD639" t="str">
            <v/>
          </cell>
          <cell r="AE639" t="str">
            <v/>
          </cell>
          <cell r="AF639" t="str">
            <v/>
          </cell>
          <cell r="AG639" t="str">
            <v/>
          </cell>
          <cell r="AH639" t="str">
            <v/>
          </cell>
          <cell r="AI639" t="str">
            <v/>
          </cell>
          <cell r="AJ639" t="str">
            <v/>
          </cell>
          <cell r="AK639" t="str">
            <v/>
          </cell>
        </row>
        <row r="640">
          <cell r="A640" t="str">
            <v/>
          </cell>
          <cell r="G640" t="str">
            <v/>
          </cell>
          <cell r="H640">
            <v>2</v>
          </cell>
          <cell r="I640" t="str">
            <v/>
          </cell>
          <cell r="J640" t="str">
            <v/>
          </cell>
          <cell r="K640" t="str">
            <v/>
          </cell>
          <cell r="L640">
            <v>10</v>
          </cell>
          <cell r="M640">
            <v>2</v>
          </cell>
          <cell r="N640">
            <v>2</v>
          </cell>
          <cell r="O640">
            <v>1</v>
          </cell>
          <cell r="P640" t="str">
            <v/>
          </cell>
          <cell r="Q640" t="str">
            <v/>
          </cell>
          <cell r="R640">
            <v>3</v>
          </cell>
          <cell r="S640" t="str">
            <v/>
          </cell>
          <cell r="T640">
            <v>4</v>
          </cell>
          <cell r="U640">
            <v>1</v>
          </cell>
          <cell r="V640">
            <v>12</v>
          </cell>
          <cell r="W640" t="str">
            <v/>
          </cell>
          <cell r="X640" t="str">
            <v/>
          </cell>
          <cell r="Y640">
            <v>2</v>
          </cell>
          <cell r="Z640">
            <v>3</v>
          </cell>
          <cell r="AA640">
            <v>1</v>
          </cell>
          <cell r="AB640" t="str">
            <v/>
          </cell>
          <cell r="AC640">
            <v>1</v>
          </cell>
          <cell r="AD640" t="str">
            <v/>
          </cell>
          <cell r="AE640" t="str">
            <v/>
          </cell>
          <cell r="AF640">
            <v>1</v>
          </cell>
          <cell r="AG640" t="str">
            <v/>
          </cell>
          <cell r="AH640" t="str">
            <v/>
          </cell>
          <cell r="AI640" t="str">
            <v/>
          </cell>
          <cell r="AJ640">
            <v>2</v>
          </cell>
          <cell r="AK640" t="str">
            <v/>
          </cell>
        </row>
        <row r="641">
          <cell r="A641"/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  <cell r="T641" t="str">
            <v/>
          </cell>
          <cell r="U641" t="str">
            <v/>
          </cell>
          <cell r="V641" t="str">
            <v/>
          </cell>
          <cell r="W641" t="str">
            <v/>
          </cell>
          <cell r="X641" t="str">
            <v/>
          </cell>
          <cell r="Y641" t="str">
            <v/>
          </cell>
          <cell r="Z641" t="str">
            <v/>
          </cell>
          <cell r="AA641" t="str">
            <v/>
          </cell>
          <cell r="AB641" t="str">
            <v/>
          </cell>
          <cell r="AC641" t="str">
            <v/>
          </cell>
          <cell r="AD641" t="str">
            <v/>
          </cell>
          <cell r="AE641" t="str">
            <v/>
          </cell>
          <cell r="AF641" t="str">
            <v/>
          </cell>
          <cell r="AG641" t="str">
            <v/>
          </cell>
          <cell r="AH641" t="str">
            <v/>
          </cell>
          <cell r="AI641" t="str">
            <v/>
          </cell>
          <cell r="AJ641" t="str">
            <v/>
          </cell>
          <cell r="AK641" t="str">
            <v/>
          </cell>
        </row>
        <row r="642">
          <cell r="A642"/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  <cell r="T642" t="str">
            <v/>
          </cell>
          <cell r="U642" t="str">
            <v/>
          </cell>
          <cell r="V642" t="str">
            <v/>
          </cell>
          <cell r="W642" t="str">
            <v/>
          </cell>
          <cell r="X642" t="str">
            <v/>
          </cell>
          <cell r="Y642" t="str">
            <v/>
          </cell>
          <cell r="Z642" t="str">
            <v/>
          </cell>
          <cell r="AA642" t="str">
            <v/>
          </cell>
          <cell r="AB642" t="str">
            <v/>
          </cell>
          <cell r="AC642" t="str">
            <v/>
          </cell>
          <cell r="AD642" t="str">
            <v/>
          </cell>
          <cell r="AE642" t="str">
            <v/>
          </cell>
          <cell r="AF642" t="str">
            <v/>
          </cell>
          <cell r="AG642" t="str">
            <v/>
          </cell>
          <cell r="AH642" t="str">
            <v/>
          </cell>
          <cell r="AI642" t="str">
            <v/>
          </cell>
          <cell r="AJ642" t="str">
            <v/>
          </cell>
          <cell r="AK642" t="str">
            <v/>
          </cell>
        </row>
        <row r="643">
          <cell r="A643"/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  <cell r="T643" t="str">
            <v/>
          </cell>
          <cell r="U643" t="str">
            <v/>
          </cell>
          <cell r="V643" t="str">
            <v/>
          </cell>
          <cell r="W643" t="str">
            <v/>
          </cell>
          <cell r="X643" t="str">
            <v/>
          </cell>
          <cell r="Y643" t="str">
            <v/>
          </cell>
          <cell r="Z643" t="str">
            <v/>
          </cell>
          <cell r="AA643" t="str">
            <v/>
          </cell>
          <cell r="AB643" t="str">
            <v/>
          </cell>
          <cell r="AC643" t="str">
            <v/>
          </cell>
          <cell r="AD643" t="str">
            <v/>
          </cell>
          <cell r="AE643" t="str">
            <v/>
          </cell>
          <cell r="AF643" t="str">
            <v/>
          </cell>
          <cell r="AG643" t="str">
            <v/>
          </cell>
          <cell r="AH643" t="str">
            <v/>
          </cell>
          <cell r="AI643" t="str">
            <v/>
          </cell>
          <cell r="AJ643" t="str">
            <v/>
          </cell>
          <cell r="AK643" t="str">
            <v/>
          </cell>
        </row>
        <row r="644">
          <cell r="A644"/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  <cell r="T644" t="str">
            <v/>
          </cell>
          <cell r="U644" t="str">
            <v/>
          </cell>
          <cell r="V644" t="str">
            <v/>
          </cell>
          <cell r="W644" t="str">
            <v/>
          </cell>
          <cell r="X644" t="str">
            <v/>
          </cell>
          <cell r="Y644" t="str">
            <v/>
          </cell>
          <cell r="Z644" t="str">
            <v/>
          </cell>
          <cell r="AA644" t="str">
            <v/>
          </cell>
          <cell r="AB644" t="str">
            <v/>
          </cell>
          <cell r="AC644" t="str">
            <v/>
          </cell>
          <cell r="AD644" t="str">
            <v/>
          </cell>
          <cell r="AE644" t="str">
            <v/>
          </cell>
          <cell r="AF644" t="str">
            <v/>
          </cell>
          <cell r="AG644" t="str">
            <v/>
          </cell>
          <cell r="AH644" t="str">
            <v/>
          </cell>
          <cell r="AI644" t="str">
            <v/>
          </cell>
          <cell r="AJ644" t="str">
            <v/>
          </cell>
          <cell r="AK644" t="str">
            <v/>
          </cell>
        </row>
        <row r="645">
          <cell r="A645"/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T645" t="str">
            <v/>
          </cell>
          <cell r="U645" t="str">
            <v/>
          </cell>
          <cell r="V645" t="str">
            <v/>
          </cell>
          <cell r="W645" t="str">
            <v/>
          </cell>
          <cell r="X645" t="str">
            <v/>
          </cell>
          <cell r="Y645" t="str">
            <v/>
          </cell>
          <cell r="Z645" t="str">
            <v/>
          </cell>
          <cell r="AA645" t="str">
            <v/>
          </cell>
          <cell r="AB645" t="str">
            <v/>
          </cell>
          <cell r="AC645" t="str">
            <v/>
          </cell>
          <cell r="AD645" t="str">
            <v/>
          </cell>
          <cell r="AE645" t="str">
            <v/>
          </cell>
          <cell r="AF645" t="str">
            <v/>
          </cell>
          <cell r="AG645" t="str">
            <v/>
          </cell>
          <cell r="AH645" t="str">
            <v/>
          </cell>
          <cell r="AI645" t="str">
            <v/>
          </cell>
          <cell r="AJ645" t="str">
            <v/>
          </cell>
          <cell r="AK645" t="str">
            <v/>
          </cell>
        </row>
        <row r="646">
          <cell r="A646" t="str">
            <v/>
          </cell>
          <cell r="G646">
            <v>2</v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>
            <v>2</v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  <cell r="T646" t="str">
            <v/>
          </cell>
          <cell r="U646" t="str">
            <v/>
          </cell>
          <cell r="V646" t="str">
            <v/>
          </cell>
          <cell r="W646" t="str">
            <v/>
          </cell>
          <cell r="X646" t="str">
            <v/>
          </cell>
          <cell r="Y646" t="str">
            <v/>
          </cell>
          <cell r="Z646" t="str">
            <v/>
          </cell>
          <cell r="AA646">
            <v>2</v>
          </cell>
          <cell r="AB646">
            <v>10</v>
          </cell>
          <cell r="AC646">
            <v>5</v>
          </cell>
          <cell r="AD646" t="str">
            <v/>
          </cell>
          <cell r="AE646" t="str">
            <v/>
          </cell>
          <cell r="AF646" t="str">
            <v/>
          </cell>
          <cell r="AG646" t="str">
            <v/>
          </cell>
          <cell r="AH646" t="str">
            <v/>
          </cell>
          <cell r="AI646" t="str">
            <v/>
          </cell>
          <cell r="AJ646" t="str">
            <v/>
          </cell>
          <cell r="AK646" t="str">
            <v/>
          </cell>
        </row>
        <row r="647">
          <cell r="A647"/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  <cell r="T647" t="str">
            <v/>
          </cell>
          <cell r="U647" t="str">
            <v/>
          </cell>
          <cell r="V647" t="str">
            <v/>
          </cell>
          <cell r="W647" t="str">
            <v/>
          </cell>
          <cell r="X647" t="str">
            <v/>
          </cell>
          <cell r="Y647" t="str">
            <v/>
          </cell>
          <cell r="Z647" t="str">
            <v/>
          </cell>
          <cell r="AA647" t="str">
            <v/>
          </cell>
          <cell r="AB647" t="str">
            <v/>
          </cell>
          <cell r="AC647" t="str">
            <v/>
          </cell>
          <cell r="AD647" t="str">
            <v/>
          </cell>
          <cell r="AE647" t="str">
            <v/>
          </cell>
          <cell r="AF647" t="str">
            <v/>
          </cell>
          <cell r="AG647" t="str">
            <v/>
          </cell>
          <cell r="AH647" t="str">
            <v/>
          </cell>
          <cell r="AI647" t="str">
            <v/>
          </cell>
          <cell r="AJ647" t="str">
            <v/>
          </cell>
          <cell r="AK647" t="str">
            <v/>
          </cell>
        </row>
        <row r="648">
          <cell r="A648"/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  <cell r="T648" t="str">
            <v/>
          </cell>
          <cell r="U648" t="str">
            <v/>
          </cell>
          <cell r="V648" t="str">
            <v/>
          </cell>
          <cell r="W648" t="str">
            <v/>
          </cell>
          <cell r="X648" t="str">
            <v/>
          </cell>
          <cell r="Y648" t="str">
            <v/>
          </cell>
          <cell r="Z648" t="str">
            <v/>
          </cell>
          <cell r="AA648" t="str">
            <v/>
          </cell>
          <cell r="AB648" t="str">
            <v/>
          </cell>
          <cell r="AC648" t="str">
            <v/>
          </cell>
          <cell r="AD648" t="str">
            <v/>
          </cell>
          <cell r="AE648" t="str">
            <v/>
          </cell>
          <cell r="AF648" t="str">
            <v/>
          </cell>
          <cell r="AG648" t="str">
            <v/>
          </cell>
          <cell r="AH648" t="str">
            <v/>
          </cell>
          <cell r="AI648" t="str">
            <v/>
          </cell>
          <cell r="AJ648" t="str">
            <v/>
          </cell>
          <cell r="AK648" t="str">
            <v/>
          </cell>
        </row>
        <row r="649">
          <cell r="A649"/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  <cell r="T649" t="str">
            <v/>
          </cell>
          <cell r="U649" t="str">
            <v/>
          </cell>
          <cell r="V649" t="str">
            <v/>
          </cell>
          <cell r="W649" t="str">
            <v/>
          </cell>
          <cell r="X649" t="str">
            <v/>
          </cell>
          <cell r="Y649" t="str">
            <v/>
          </cell>
          <cell r="Z649" t="str">
            <v/>
          </cell>
          <cell r="AA649" t="str">
            <v/>
          </cell>
          <cell r="AB649" t="str">
            <v/>
          </cell>
          <cell r="AC649" t="str">
            <v/>
          </cell>
          <cell r="AD649" t="str">
            <v/>
          </cell>
          <cell r="AE649" t="str">
            <v/>
          </cell>
          <cell r="AF649" t="str">
            <v/>
          </cell>
          <cell r="AG649" t="str">
            <v/>
          </cell>
          <cell r="AH649" t="str">
            <v/>
          </cell>
          <cell r="AI649" t="str">
            <v/>
          </cell>
          <cell r="AJ649" t="str">
            <v/>
          </cell>
          <cell r="AK649" t="str">
            <v/>
          </cell>
        </row>
        <row r="650">
          <cell r="A650"/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  <cell r="T650" t="str">
            <v/>
          </cell>
          <cell r="U650" t="str">
            <v/>
          </cell>
          <cell r="V650" t="str">
            <v/>
          </cell>
          <cell r="W650" t="str">
            <v/>
          </cell>
          <cell r="X650" t="str">
            <v/>
          </cell>
          <cell r="Y650" t="str">
            <v/>
          </cell>
          <cell r="Z650" t="str">
            <v/>
          </cell>
          <cell r="AA650" t="str">
            <v/>
          </cell>
          <cell r="AB650" t="str">
            <v/>
          </cell>
          <cell r="AC650" t="str">
            <v/>
          </cell>
          <cell r="AD650" t="str">
            <v/>
          </cell>
          <cell r="AE650" t="str">
            <v/>
          </cell>
          <cell r="AF650" t="str">
            <v/>
          </cell>
          <cell r="AG650" t="str">
            <v/>
          </cell>
          <cell r="AH650" t="str">
            <v/>
          </cell>
          <cell r="AI650" t="str">
            <v/>
          </cell>
          <cell r="AJ650" t="str">
            <v/>
          </cell>
          <cell r="AK650" t="str">
            <v/>
          </cell>
        </row>
        <row r="651">
          <cell r="A651"/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  <cell r="T651" t="str">
            <v/>
          </cell>
          <cell r="U651" t="str">
            <v/>
          </cell>
          <cell r="V651" t="str">
            <v/>
          </cell>
          <cell r="W651" t="str">
            <v/>
          </cell>
          <cell r="X651" t="str">
            <v/>
          </cell>
          <cell r="Y651" t="str">
            <v/>
          </cell>
          <cell r="Z651" t="str">
            <v/>
          </cell>
          <cell r="AA651" t="str">
            <v/>
          </cell>
          <cell r="AB651" t="str">
            <v/>
          </cell>
          <cell r="AC651" t="str">
            <v/>
          </cell>
          <cell r="AD651" t="str">
            <v/>
          </cell>
          <cell r="AE651" t="str">
            <v/>
          </cell>
          <cell r="AF651" t="str">
            <v/>
          </cell>
          <cell r="AG651" t="str">
            <v/>
          </cell>
          <cell r="AH651" t="str">
            <v/>
          </cell>
          <cell r="AI651" t="str">
            <v/>
          </cell>
          <cell r="AJ651" t="str">
            <v/>
          </cell>
          <cell r="AK651" t="str">
            <v/>
          </cell>
        </row>
        <row r="652">
          <cell r="A652" t="str">
            <v/>
          </cell>
          <cell r="G652">
            <v>2</v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>
            <v>2</v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  <cell r="T652" t="str">
            <v/>
          </cell>
          <cell r="U652">
            <v>2</v>
          </cell>
          <cell r="V652" t="str">
            <v/>
          </cell>
          <cell r="W652" t="str">
            <v/>
          </cell>
          <cell r="X652" t="str">
            <v/>
          </cell>
          <cell r="Y652" t="str">
            <v/>
          </cell>
          <cell r="Z652" t="str">
            <v/>
          </cell>
          <cell r="AA652" t="str">
            <v/>
          </cell>
          <cell r="AB652" t="str">
            <v/>
          </cell>
          <cell r="AC652" t="str">
            <v/>
          </cell>
          <cell r="AD652" t="str">
            <v/>
          </cell>
          <cell r="AE652" t="str">
            <v/>
          </cell>
          <cell r="AF652" t="str">
            <v/>
          </cell>
          <cell r="AG652" t="str">
            <v/>
          </cell>
          <cell r="AH652" t="str">
            <v/>
          </cell>
          <cell r="AI652">
            <v>2</v>
          </cell>
          <cell r="AJ652" t="str">
            <v/>
          </cell>
          <cell r="AK652" t="str">
            <v/>
          </cell>
        </row>
        <row r="653">
          <cell r="A653"/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  <cell r="T653" t="str">
            <v/>
          </cell>
          <cell r="U653" t="str">
            <v/>
          </cell>
          <cell r="V653" t="str">
            <v/>
          </cell>
          <cell r="W653" t="str">
            <v/>
          </cell>
          <cell r="X653" t="str">
            <v/>
          </cell>
          <cell r="Y653" t="str">
            <v/>
          </cell>
          <cell r="Z653" t="str">
            <v/>
          </cell>
          <cell r="AA653" t="str">
            <v/>
          </cell>
          <cell r="AB653" t="str">
            <v/>
          </cell>
          <cell r="AC653" t="str">
            <v/>
          </cell>
          <cell r="AD653" t="str">
            <v/>
          </cell>
          <cell r="AE653" t="str">
            <v/>
          </cell>
          <cell r="AF653" t="str">
            <v/>
          </cell>
          <cell r="AG653" t="str">
            <v/>
          </cell>
          <cell r="AH653" t="str">
            <v/>
          </cell>
          <cell r="AI653" t="str">
            <v/>
          </cell>
          <cell r="AJ653" t="str">
            <v/>
          </cell>
          <cell r="AK653" t="str">
            <v/>
          </cell>
        </row>
        <row r="654">
          <cell r="A654"/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/>
          </cell>
          <cell r="W654" t="str">
            <v/>
          </cell>
          <cell r="X654" t="str">
            <v/>
          </cell>
          <cell r="Y654" t="str">
            <v/>
          </cell>
          <cell r="Z654" t="str">
            <v/>
          </cell>
          <cell r="AA654" t="str">
            <v/>
          </cell>
          <cell r="AB654" t="str">
            <v/>
          </cell>
          <cell r="AC654" t="str">
            <v/>
          </cell>
          <cell r="AD654" t="str">
            <v/>
          </cell>
          <cell r="AE654" t="str">
            <v/>
          </cell>
          <cell r="AF654" t="str">
            <v/>
          </cell>
          <cell r="AG654" t="str">
            <v/>
          </cell>
          <cell r="AH654" t="str">
            <v/>
          </cell>
          <cell r="AI654" t="str">
            <v/>
          </cell>
          <cell r="AJ654" t="str">
            <v/>
          </cell>
          <cell r="AK654" t="str">
            <v/>
          </cell>
        </row>
        <row r="655">
          <cell r="A655"/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  <cell r="T655" t="str">
            <v/>
          </cell>
          <cell r="U655" t="str">
            <v/>
          </cell>
          <cell r="V655" t="str">
            <v/>
          </cell>
          <cell r="W655" t="str">
            <v/>
          </cell>
          <cell r="X655" t="str">
            <v/>
          </cell>
          <cell r="Y655" t="str">
            <v/>
          </cell>
          <cell r="Z655" t="str">
            <v/>
          </cell>
          <cell r="AA655" t="str">
            <v/>
          </cell>
          <cell r="AB655" t="str">
            <v/>
          </cell>
          <cell r="AC655" t="str">
            <v/>
          </cell>
          <cell r="AD655" t="str">
            <v/>
          </cell>
          <cell r="AE655" t="str">
            <v/>
          </cell>
          <cell r="AF655" t="str">
            <v/>
          </cell>
          <cell r="AG655" t="str">
            <v/>
          </cell>
          <cell r="AH655" t="str">
            <v/>
          </cell>
          <cell r="AI655" t="str">
            <v/>
          </cell>
          <cell r="AJ655" t="str">
            <v/>
          </cell>
          <cell r="AK655" t="str">
            <v/>
          </cell>
        </row>
        <row r="656">
          <cell r="A656"/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  <cell r="T656" t="str">
            <v/>
          </cell>
          <cell r="U656" t="str">
            <v/>
          </cell>
          <cell r="V656" t="str">
            <v/>
          </cell>
          <cell r="W656" t="str">
            <v/>
          </cell>
          <cell r="X656" t="str">
            <v/>
          </cell>
          <cell r="Y656" t="str">
            <v/>
          </cell>
          <cell r="Z656" t="str">
            <v/>
          </cell>
          <cell r="AA656" t="str">
            <v/>
          </cell>
          <cell r="AB656" t="str">
            <v/>
          </cell>
          <cell r="AC656" t="str">
            <v/>
          </cell>
          <cell r="AD656" t="str">
            <v/>
          </cell>
          <cell r="AE656" t="str">
            <v/>
          </cell>
          <cell r="AF656" t="str">
            <v/>
          </cell>
          <cell r="AG656" t="str">
            <v/>
          </cell>
          <cell r="AH656" t="str">
            <v/>
          </cell>
          <cell r="AI656" t="str">
            <v/>
          </cell>
          <cell r="AJ656" t="str">
            <v/>
          </cell>
          <cell r="AK656" t="str">
            <v/>
          </cell>
        </row>
        <row r="657">
          <cell r="A657"/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  <cell r="T657" t="str">
            <v/>
          </cell>
          <cell r="U657" t="str">
            <v/>
          </cell>
          <cell r="V657" t="str">
            <v/>
          </cell>
          <cell r="W657" t="str">
            <v/>
          </cell>
          <cell r="X657" t="str">
            <v/>
          </cell>
          <cell r="Y657" t="str">
            <v/>
          </cell>
          <cell r="Z657" t="str">
            <v/>
          </cell>
          <cell r="AA657" t="str">
            <v/>
          </cell>
          <cell r="AB657" t="str">
            <v/>
          </cell>
          <cell r="AC657" t="str">
            <v/>
          </cell>
          <cell r="AD657" t="str">
            <v/>
          </cell>
          <cell r="AE657" t="str">
            <v/>
          </cell>
          <cell r="AF657" t="str">
            <v/>
          </cell>
          <cell r="AG657" t="str">
            <v/>
          </cell>
          <cell r="AH657" t="str">
            <v/>
          </cell>
          <cell r="AI657" t="str">
            <v/>
          </cell>
          <cell r="AJ657" t="str">
            <v/>
          </cell>
          <cell r="AK657" t="str">
            <v/>
          </cell>
        </row>
        <row r="658">
          <cell r="A658" t="str">
            <v/>
          </cell>
          <cell r="G658">
            <v>4</v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>
            <v>4</v>
          </cell>
          <cell r="N658" t="str">
            <v/>
          </cell>
          <cell r="O658">
            <v>2</v>
          </cell>
          <cell r="P658" t="str">
            <v/>
          </cell>
          <cell r="Q658" t="str">
            <v/>
          </cell>
          <cell r="R658" t="str">
            <v/>
          </cell>
          <cell r="S658">
            <v>2</v>
          </cell>
          <cell r="T658">
            <v>4</v>
          </cell>
          <cell r="U658">
            <v>4</v>
          </cell>
          <cell r="V658">
            <v>7.5</v>
          </cell>
          <cell r="W658" t="str">
            <v/>
          </cell>
          <cell r="X658" t="str">
            <v/>
          </cell>
          <cell r="Y658" t="str">
            <v/>
          </cell>
          <cell r="Z658" t="str">
            <v/>
          </cell>
          <cell r="AA658" t="str">
            <v/>
          </cell>
          <cell r="AB658" t="str">
            <v/>
          </cell>
          <cell r="AC658" t="str">
            <v/>
          </cell>
          <cell r="AD658" t="str">
            <v/>
          </cell>
          <cell r="AE658" t="str">
            <v/>
          </cell>
          <cell r="AF658" t="str">
            <v/>
          </cell>
          <cell r="AG658" t="str">
            <v/>
          </cell>
          <cell r="AH658" t="str">
            <v/>
          </cell>
          <cell r="AI658">
            <v>4</v>
          </cell>
          <cell r="AJ658" t="str">
            <v/>
          </cell>
          <cell r="AK658" t="str">
            <v/>
          </cell>
        </row>
        <row r="659">
          <cell r="A659"/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  <cell r="T659" t="str">
            <v/>
          </cell>
          <cell r="U659" t="str">
            <v/>
          </cell>
          <cell r="V659" t="str">
            <v/>
          </cell>
          <cell r="W659" t="str">
            <v/>
          </cell>
          <cell r="X659" t="str">
            <v/>
          </cell>
          <cell r="Y659" t="str">
            <v/>
          </cell>
          <cell r="Z659" t="str">
            <v/>
          </cell>
          <cell r="AA659" t="str">
            <v/>
          </cell>
          <cell r="AB659" t="str">
            <v/>
          </cell>
          <cell r="AC659" t="str">
            <v/>
          </cell>
          <cell r="AD659" t="str">
            <v/>
          </cell>
          <cell r="AE659" t="str">
            <v/>
          </cell>
          <cell r="AF659" t="str">
            <v/>
          </cell>
          <cell r="AG659" t="str">
            <v/>
          </cell>
          <cell r="AH659" t="str">
            <v/>
          </cell>
          <cell r="AI659" t="str">
            <v/>
          </cell>
          <cell r="AJ659" t="str">
            <v/>
          </cell>
          <cell r="AK659" t="str">
            <v/>
          </cell>
        </row>
        <row r="660">
          <cell r="A660"/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  <cell r="T660" t="str">
            <v/>
          </cell>
          <cell r="U660" t="str">
            <v/>
          </cell>
          <cell r="V660" t="str">
            <v/>
          </cell>
          <cell r="W660" t="str">
            <v/>
          </cell>
          <cell r="X660" t="str">
            <v/>
          </cell>
          <cell r="Y660" t="str">
            <v/>
          </cell>
          <cell r="Z660" t="str">
            <v/>
          </cell>
          <cell r="AA660" t="str">
            <v/>
          </cell>
          <cell r="AB660" t="str">
            <v/>
          </cell>
          <cell r="AC660" t="str">
            <v/>
          </cell>
          <cell r="AD660" t="str">
            <v/>
          </cell>
          <cell r="AE660" t="str">
            <v/>
          </cell>
          <cell r="AF660" t="str">
            <v/>
          </cell>
          <cell r="AG660" t="str">
            <v/>
          </cell>
          <cell r="AH660" t="str">
            <v/>
          </cell>
          <cell r="AI660" t="str">
            <v/>
          </cell>
          <cell r="AJ660" t="str">
            <v/>
          </cell>
          <cell r="AK660" t="str">
            <v/>
          </cell>
        </row>
        <row r="661">
          <cell r="A661"/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  <cell r="T661" t="str">
            <v/>
          </cell>
          <cell r="U661" t="str">
            <v/>
          </cell>
          <cell r="V661" t="str">
            <v/>
          </cell>
          <cell r="W661" t="str">
            <v/>
          </cell>
          <cell r="X661" t="str">
            <v/>
          </cell>
          <cell r="Y661" t="str">
            <v/>
          </cell>
          <cell r="Z661" t="str">
            <v/>
          </cell>
          <cell r="AA661" t="str">
            <v/>
          </cell>
          <cell r="AB661" t="str">
            <v/>
          </cell>
          <cell r="AC661" t="str">
            <v/>
          </cell>
          <cell r="AD661" t="str">
            <v/>
          </cell>
          <cell r="AE661" t="str">
            <v/>
          </cell>
          <cell r="AF661" t="str">
            <v/>
          </cell>
          <cell r="AG661" t="str">
            <v/>
          </cell>
          <cell r="AH661" t="str">
            <v/>
          </cell>
          <cell r="AI661" t="str">
            <v/>
          </cell>
          <cell r="AJ661" t="str">
            <v/>
          </cell>
          <cell r="AK661" t="str">
            <v/>
          </cell>
        </row>
        <row r="662">
          <cell r="A662"/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  <cell r="T662" t="str">
            <v/>
          </cell>
          <cell r="U662" t="str">
            <v/>
          </cell>
          <cell r="V662" t="str">
            <v/>
          </cell>
          <cell r="W662" t="str">
            <v/>
          </cell>
          <cell r="X662" t="str">
            <v/>
          </cell>
          <cell r="Y662" t="str">
            <v/>
          </cell>
          <cell r="Z662" t="str">
            <v/>
          </cell>
          <cell r="AA662" t="str">
            <v/>
          </cell>
          <cell r="AB662" t="str">
            <v/>
          </cell>
          <cell r="AC662" t="str">
            <v/>
          </cell>
          <cell r="AD662" t="str">
            <v/>
          </cell>
          <cell r="AE662" t="str">
            <v/>
          </cell>
          <cell r="AF662" t="str">
            <v/>
          </cell>
          <cell r="AG662" t="str">
            <v/>
          </cell>
          <cell r="AH662" t="str">
            <v/>
          </cell>
          <cell r="AI662" t="str">
            <v/>
          </cell>
          <cell r="AJ662" t="str">
            <v/>
          </cell>
          <cell r="AK662" t="str">
            <v/>
          </cell>
        </row>
        <row r="663">
          <cell r="A663"/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  <cell r="T663" t="str">
            <v/>
          </cell>
          <cell r="U663" t="str">
            <v/>
          </cell>
          <cell r="V663" t="str">
            <v/>
          </cell>
          <cell r="W663" t="str">
            <v/>
          </cell>
          <cell r="X663" t="str">
            <v/>
          </cell>
          <cell r="Y663" t="str">
            <v/>
          </cell>
          <cell r="Z663" t="str">
            <v/>
          </cell>
          <cell r="AA663" t="str">
            <v/>
          </cell>
          <cell r="AB663" t="str">
            <v/>
          </cell>
          <cell r="AC663" t="str">
            <v/>
          </cell>
          <cell r="AD663" t="str">
            <v/>
          </cell>
          <cell r="AE663" t="str">
            <v/>
          </cell>
          <cell r="AF663" t="str">
            <v/>
          </cell>
          <cell r="AG663" t="str">
            <v/>
          </cell>
          <cell r="AH663" t="str">
            <v/>
          </cell>
          <cell r="AI663" t="str">
            <v/>
          </cell>
          <cell r="AJ663" t="str">
            <v/>
          </cell>
          <cell r="AK663" t="str">
            <v/>
          </cell>
        </row>
        <row r="664">
          <cell r="A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>
            <v>1</v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  <cell r="T664" t="str">
            <v/>
          </cell>
          <cell r="U664" t="str">
            <v/>
          </cell>
          <cell r="V664" t="str">
            <v/>
          </cell>
          <cell r="W664" t="str">
            <v/>
          </cell>
          <cell r="X664" t="str">
            <v/>
          </cell>
          <cell r="Y664" t="str">
            <v/>
          </cell>
          <cell r="Z664" t="str">
            <v/>
          </cell>
          <cell r="AA664" t="str">
            <v/>
          </cell>
          <cell r="AB664" t="str">
            <v/>
          </cell>
          <cell r="AC664" t="str">
            <v/>
          </cell>
          <cell r="AD664" t="str">
            <v/>
          </cell>
          <cell r="AE664" t="str">
            <v/>
          </cell>
          <cell r="AF664" t="str">
            <v/>
          </cell>
          <cell r="AG664" t="str">
            <v/>
          </cell>
          <cell r="AH664" t="str">
            <v/>
          </cell>
          <cell r="AI664" t="str">
            <v/>
          </cell>
          <cell r="AJ664" t="str">
            <v/>
          </cell>
          <cell r="AK664" t="str">
            <v/>
          </cell>
        </row>
        <row r="665">
          <cell r="A665"/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  <cell r="T665" t="str">
            <v/>
          </cell>
          <cell r="U665" t="str">
            <v/>
          </cell>
          <cell r="V665" t="str">
            <v/>
          </cell>
          <cell r="W665" t="str">
            <v/>
          </cell>
          <cell r="X665" t="str">
            <v/>
          </cell>
          <cell r="Y665" t="str">
            <v/>
          </cell>
          <cell r="Z665" t="str">
            <v/>
          </cell>
          <cell r="AA665" t="str">
            <v/>
          </cell>
          <cell r="AB665" t="str">
            <v/>
          </cell>
          <cell r="AC665" t="str">
            <v/>
          </cell>
          <cell r="AD665" t="str">
            <v/>
          </cell>
          <cell r="AE665" t="str">
            <v/>
          </cell>
          <cell r="AF665" t="str">
            <v/>
          </cell>
          <cell r="AG665" t="str">
            <v/>
          </cell>
          <cell r="AH665" t="str">
            <v/>
          </cell>
          <cell r="AI665" t="str">
            <v/>
          </cell>
          <cell r="AJ665" t="str">
            <v/>
          </cell>
          <cell r="AK665" t="str">
            <v/>
          </cell>
        </row>
        <row r="666">
          <cell r="A666"/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  <cell r="T666" t="str">
            <v/>
          </cell>
          <cell r="U666" t="str">
            <v/>
          </cell>
          <cell r="V666" t="str">
            <v/>
          </cell>
          <cell r="W666" t="str">
            <v/>
          </cell>
          <cell r="X666" t="str">
            <v/>
          </cell>
          <cell r="Y666" t="str">
            <v/>
          </cell>
          <cell r="Z666" t="str">
            <v/>
          </cell>
          <cell r="AA666" t="str">
            <v/>
          </cell>
          <cell r="AB666" t="str">
            <v/>
          </cell>
          <cell r="AC666" t="str">
            <v/>
          </cell>
          <cell r="AD666" t="str">
            <v/>
          </cell>
          <cell r="AE666" t="str">
            <v/>
          </cell>
          <cell r="AF666" t="str">
            <v/>
          </cell>
          <cell r="AG666" t="str">
            <v/>
          </cell>
          <cell r="AH666" t="str">
            <v/>
          </cell>
          <cell r="AI666" t="str">
            <v/>
          </cell>
          <cell r="AJ666" t="str">
            <v/>
          </cell>
          <cell r="AK666" t="str">
            <v/>
          </cell>
        </row>
        <row r="667">
          <cell r="A667"/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  <cell r="T667" t="str">
            <v/>
          </cell>
          <cell r="U667" t="str">
            <v/>
          </cell>
          <cell r="V667" t="str">
            <v/>
          </cell>
          <cell r="W667" t="str">
            <v/>
          </cell>
          <cell r="X667" t="str">
            <v/>
          </cell>
          <cell r="Y667" t="str">
            <v/>
          </cell>
          <cell r="Z667" t="str">
            <v/>
          </cell>
          <cell r="AA667" t="str">
            <v/>
          </cell>
          <cell r="AB667" t="str">
            <v/>
          </cell>
          <cell r="AC667" t="str">
            <v/>
          </cell>
          <cell r="AD667" t="str">
            <v/>
          </cell>
          <cell r="AE667" t="str">
            <v/>
          </cell>
          <cell r="AF667" t="str">
            <v/>
          </cell>
          <cell r="AG667" t="str">
            <v/>
          </cell>
          <cell r="AH667" t="str">
            <v/>
          </cell>
          <cell r="AI667" t="str">
            <v/>
          </cell>
          <cell r="AJ667" t="str">
            <v/>
          </cell>
          <cell r="AK667" t="str">
            <v/>
          </cell>
        </row>
        <row r="668">
          <cell r="A668"/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  <cell r="T668" t="str">
            <v/>
          </cell>
          <cell r="U668" t="str">
            <v/>
          </cell>
          <cell r="V668" t="str">
            <v/>
          </cell>
          <cell r="W668" t="str">
            <v/>
          </cell>
          <cell r="X668" t="str">
            <v/>
          </cell>
          <cell r="Y668" t="str">
            <v/>
          </cell>
          <cell r="Z668" t="str">
            <v/>
          </cell>
          <cell r="AA668" t="str">
            <v/>
          </cell>
          <cell r="AB668" t="str">
            <v/>
          </cell>
          <cell r="AC668" t="str">
            <v/>
          </cell>
          <cell r="AD668" t="str">
            <v/>
          </cell>
          <cell r="AE668" t="str">
            <v/>
          </cell>
          <cell r="AF668" t="str">
            <v/>
          </cell>
          <cell r="AG668" t="str">
            <v/>
          </cell>
          <cell r="AH668" t="str">
            <v/>
          </cell>
          <cell r="AI668" t="str">
            <v/>
          </cell>
          <cell r="AJ668" t="str">
            <v/>
          </cell>
          <cell r="AK668" t="str">
            <v/>
          </cell>
        </row>
        <row r="669">
          <cell r="A669"/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  <cell r="T669" t="str">
            <v/>
          </cell>
          <cell r="U669" t="str">
            <v/>
          </cell>
          <cell r="V669" t="str">
            <v/>
          </cell>
          <cell r="W669" t="str">
            <v/>
          </cell>
          <cell r="X669" t="str">
            <v/>
          </cell>
          <cell r="Y669" t="str">
            <v/>
          </cell>
          <cell r="Z669" t="str">
            <v/>
          </cell>
          <cell r="AA669" t="str">
            <v/>
          </cell>
          <cell r="AB669" t="str">
            <v/>
          </cell>
          <cell r="AC669" t="str">
            <v/>
          </cell>
          <cell r="AD669" t="str">
            <v/>
          </cell>
          <cell r="AE669" t="str">
            <v/>
          </cell>
          <cell r="AF669" t="str">
            <v/>
          </cell>
          <cell r="AG669" t="str">
            <v/>
          </cell>
          <cell r="AH669" t="str">
            <v/>
          </cell>
          <cell r="AI669" t="str">
            <v/>
          </cell>
          <cell r="AJ669" t="str">
            <v/>
          </cell>
          <cell r="AK669" t="str">
            <v/>
          </cell>
        </row>
        <row r="670">
          <cell r="A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  <cell r="T670" t="str">
            <v/>
          </cell>
          <cell r="U670" t="str">
            <v/>
          </cell>
          <cell r="V670" t="str">
            <v/>
          </cell>
          <cell r="W670" t="str">
            <v/>
          </cell>
          <cell r="X670" t="str">
            <v/>
          </cell>
          <cell r="Y670" t="str">
            <v/>
          </cell>
          <cell r="Z670" t="str">
            <v/>
          </cell>
          <cell r="AA670" t="str">
            <v/>
          </cell>
          <cell r="AB670" t="str">
            <v/>
          </cell>
          <cell r="AC670" t="str">
            <v/>
          </cell>
          <cell r="AD670" t="str">
            <v/>
          </cell>
          <cell r="AE670" t="str">
            <v/>
          </cell>
          <cell r="AF670" t="str">
            <v/>
          </cell>
          <cell r="AG670" t="str">
            <v/>
          </cell>
          <cell r="AH670" t="str">
            <v/>
          </cell>
          <cell r="AI670" t="str">
            <v/>
          </cell>
          <cell r="AJ670" t="str">
            <v/>
          </cell>
          <cell r="AK670" t="str">
            <v/>
          </cell>
        </row>
        <row r="671">
          <cell r="A671"/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  <cell r="T671" t="str">
            <v/>
          </cell>
          <cell r="U671" t="str">
            <v/>
          </cell>
          <cell r="V671" t="str">
            <v/>
          </cell>
          <cell r="W671" t="str">
            <v/>
          </cell>
          <cell r="X671" t="str">
            <v/>
          </cell>
          <cell r="Y671" t="str">
            <v/>
          </cell>
          <cell r="Z671" t="str">
            <v/>
          </cell>
          <cell r="AA671" t="str">
            <v/>
          </cell>
          <cell r="AB671" t="str">
            <v/>
          </cell>
          <cell r="AC671" t="str">
            <v/>
          </cell>
          <cell r="AD671" t="str">
            <v/>
          </cell>
          <cell r="AE671" t="str">
            <v/>
          </cell>
          <cell r="AF671" t="str">
            <v/>
          </cell>
          <cell r="AG671" t="str">
            <v/>
          </cell>
          <cell r="AH671" t="str">
            <v/>
          </cell>
          <cell r="AI671" t="str">
            <v/>
          </cell>
          <cell r="AJ671" t="str">
            <v/>
          </cell>
          <cell r="AK671" t="str">
            <v/>
          </cell>
        </row>
        <row r="672">
          <cell r="A672"/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  <cell r="T672" t="str">
            <v/>
          </cell>
          <cell r="U672" t="str">
            <v/>
          </cell>
          <cell r="V672" t="str">
            <v/>
          </cell>
          <cell r="W672" t="str">
            <v/>
          </cell>
          <cell r="X672" t="str">
            <v/>
          </cell>
          <cell r="Y672" t="str">
            <v/>
          </cell>
          <cell r="Z672" t="str">
            <v/>
          </cell>
          <cell r="AA672" t="str">
            <v/>
          </cell>
          <cell r="AB672" t="str">
            <v/>
          </cell>
          <cell r="AC672" t="str">
            <v/>
          </cell>
          <cell r="AD672" t="str">
            <v/>
          </cell>
          <cell r="AE672" t="str">
            <v/>
          </cell>
          <cell r="AF672" t="str">
            <v/>
          </cell>
          <cell r="AG672" t="str">
            <v/>
          </cell>
          <cell r="AH672" t="str">
            <v/>
          </cell>
          <cell r="AI672" t="str">
            <v/>
          </cell>
          <cell r="AJ672" t="str">
            <v/>
          </cell>
          <cell r="AK672" t="str">
            <v/>
          </cell>
        </row>
        <row r="673">
          <cell r="A673"/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  <cell r="T673" t="str">
            <v/>
          </cell>
          <cell r="U673" t="str">
            <v/>
          </cell>
          <cell r="V673" t="str">
            <v/>
          </cell>
          <cell r="W673" t="str">
            <v/>
          </cell>
          <cell r="X673" t="str">
            <v/>
          </cell>
          <cell r="Y673" t="str">
            <v/>
          </cell>
          <cell r="Z673" t="str">
            <v/>
          </cell>
          <cell r="AA673" t="str">
            <v/>
          </cell>
          <cell r="AB673" t="str">
            <v/>
          </cell>
          <cell r="AC673" t="str">
            <v/>
          </cell>
          <cell r="AD673" t="str">
            <v/>
          </cell>
          <cell r="AE673" t="str">
            <v/>
          </cell>
          <cell r="AF673" t="str">
            <v/>
          </cell>
          <cell r="AG673" t="str">
            <v/>
          </cell>
          <cell r="AH673" t="str">
            <v/>
          </cell>
          <cell r="AI673" t="str">
            <v/>
          </cell>
          <cell r="AJ673" t="str">
            <v/>
          </cell>
          <cell r="AK673" t="str">
            <v/>
          </cell>
        </row>
        <row r="674">
          <cell r="A674"/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  <cell r="T674" t="str">
            <v/>
          </cell>
          <cell r="U674" t="str">
            <v/>
          </cell>
          <cell r="V674" t="str">
            <v/>
          </cell>
          <cell r="W674" t="str">
            <v/>
          </cell>
          <cell r="X674" t="str">
            <v/>
          </cell>
          <cell r="Y674" t="str">
            <v/>
          </cell>
          <cell r="Z674" t="str">
            <v/>
          </cell>
          <cell r="AA674" t="str">
            <v/>
          </cell>
          <cell r="AB674" t="str">
            <v/>
          </cell>
          <cell r="AC674" t="str">
            <v/>
          </cell>
          <cell r="AD674" t="str">
            <v/>
          </cell>
          <cell r="AE674" t="str">
            <v/>
          </cell>
          <cell r="AF674" t="str">
            <v/>
          </cell>
          <cell r="AG674" t="str">
            <v/>
          </cell>
          <cell r="AH674" t="str">
            <v/>
          </cell>
          <cell r="AI674" t="str">
            <v/>
          </cell>
          <cell r="AJ674" t="str">
            <v/>
          </cell>
          <cell r="AK674" t="str">
            <v/>
          </cell>
        </row>
        <row r="675">
          <cell r="A675"/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  <cell r="T675" t="str">
            <v/>
          </cell>
          <cell r="U675" t="str">
            <v/>
          </cell>
          <cell r="V675" t="str">
            <v/>
          </cell>
          <cell r="W675" t="str">
            <v/>
          </cell>
          <cell r="X675" t="str">
            <v/>
          </cell>
          <cell r="Y675" t="str">
            <v/>
          </cell>
          <cell r="Z675" t="str">
            <v/>
          </cell>
          <cell r="AA675" t="str">
            <v/>
          </cell>
          <cell r="AB675" t="str">
            <v/>
          </cell>
          <cell r="AC675" t="str">
            <v/>
          </cell>
          <cell r="AD675" t="str">
            <v/>
          </cell>
          <cell r="AE675" t="str">
            <v/>
          </cell>
          <cell r="AF675" t="str">
            <v/>
          </cell>
          <cell r="AG675" t="str">
            <v/>
          </cell>
          <cell r="AH675" t="str">
            <v/>
          </cell>
          <cell r="AI675" t="str">
            <v/>
          </cell>
          <cell r="AJ675" t="str">
            <v/>
          </cell>
          <cell r="AK675" t="str">
            <v/>
          </cell>
        </row>
        <row r="676">
          <cell r="A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  <cell r="T676" t="str">
            <v/>
          </cell>
          <cell r="U676" t="str">
            <v/>
          </cell>
          <cell r="V676" t="str">
            <v/>
          </cell>
          <cell r="W676" t="str">
            <v/>
          </cell>
          <cell r="X676" t="str">
            <v/>
          </cell>
          <cell r="Y676" t="str">
            <v/>
          </cell>
          <cell r="Z676" t="str">
            <v/>
          </cell>
          <cell r="AA676" t="str">
            <v/>
          </cell>
          <cell r="AB676" t="str">
            <v/>
          </cell>
          <cell r="AC676" t="str">
            <v/>
          </cell>
          <cell r="AD676" t="str">
            <v/>
          </cell>
          <cell r="AE676" t="str">
            <v/>
          </cell>
          <cell r="AF676" t="str">
            <v/>
          </cell>
          <cell r="AG676" t="str">
            <v/>
          </cell>
          <cell r="AH676" t="str">
            <v/>
          </cell>
          <cell r="AI676" t="str">
            <v/>
          </cell>
          <cell r="AJ676" t="str">
            <v/>
          </cell>
          <cell r="AK676" t="str">
            <v/>
          </cell>
        </row>
        <row r="677">
          <cell r="A677"/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  <cell r="T677" t="str">
            <v/>
          </cell>
          <cell r="U677" t="str">
            <v/>
          </cell>
          <cell r="V677" t="str">
            <v/>
          </cell>
          <cell r="W677" t="str">
            <v/>
          </cell>
          <cell r="X677" t="str">
            <v/>
          </cell>
          <cell r="Y677" t="str">
            <v/>
          </cell>
          <cell r="Z677" t="str">
            <v/>
          </cell>
          <cell r="AA677" t="str">
            <v/>
          </cell>
          <cell r="AB677" t="str">
            <v/>
          </cell>
          <cell r="AC677" t="str">
            <v/>
          </cell>
          <cell r="AD677" t="str">
            <v/>
          </cell>
          <cell r="AE677" t="str">
            <v/>
          </cell>
          <cell r="AF677" t="str">
            <v/>
          </cell>
          <cell r="AG677" t="str">
            <v/>
          </cell>
          <cell r="AH677" t="str">
            <v/>
          </cell>
          <cell r="AI677" t="str">
            <v/>
          </cell>
          <cell r="AJ677" t="str">
            <v/>
          </cell>
          <cell r="AK677" t="str">
            <v/>
          </cell>
        </row>
        <row r="678">
          <cell r="A678"/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  <cell r="T678" t="str">
            <v/>
          </cell>
          <cell r="U678" t="str">
            <v/>
          </cell>
          <cell r="V678" t="str">
            <v/>
          </cell>
          <cell r="W678" t="str">
            <v/>
          </cell>
          <cell r="X678" t="str">
            <v/>
          </cell>
          <cell r="Y678" t="str">
            <v/>
          </cell>
          <cell r="Z678" t="str">
            <v/>
          </cell>
          <cell r="AA678" t="str">
            <v/>
          </cell>
          <cell r="AB678" t="str">
            <v/>
          </cell>
          <cell r="AC678" t="str">
            <v/>
          </cell>
          <cell r="AD678" t="str">
            <v/>
          </cell>
          <cell r="AE678" t="str">
            <v/>
          </cell>
          <cell r="AF678" t="str">
            <v/>
          </cell>
          <cell r="AG678" t="str">
            <v/>
          </cell>
          <cell r="AH678" t="str">
            <v/>
          </cell>
          <cell r="AI678" t="str">
            <v/>
          </cell>
          <cell r="AJ678" t="str">
            <v/>
          </cell>
          <cell r="AK678" t="str">
            <v/>
          </cell>
        </row>
        <row r="679">
          <cell r="A679"/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  <cell r="T679" t="str">
            <v/>
          </cell>
          <cell r="U679" t="str">
            <v/>
          </cell>
          <cell r="V679" t="str">
            <v/>
          </cell>
          <cell r="W679" t="str">
            <v/>
          </cell>
          <cell r="X679" t="str">
            <v/>
          </cell>
          <cell r="Y679" t="str">
            <v/>
          </cell>
          <cell r="Z679" t="str">
            <v/>
          </cell>
          <cell r="AA679" t="str">
            <v/>
          </cell>
          <cell r="AB679" t="str">
            <v/>
          </cell>
          <cell r="AC679" t="str">
            <v/>
          </cell>
          <cell r="AD679" t="str">
            <v/>
          </cell>
          <cell r="AE679" t="str">
            <v/>
          </cell>
          <cell r="AF679" t="str">
            <v/>
          </cell>
          <cell r="AG679" t="str">
            <v/>
          </cell>
          <cell r="AH679" t="str">
            <v/>
          </cell>
          <cell r="AI679" t="str">
            <v/>
          </cell>
          <cell r="AJ679" t="str">
            <v/>
          </cell>
          <cell r="AK679" t="str">
            <v/>
          </cell>
        </row>
        <row r="680">
          <cell r="A680"/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  <cell r="T680" t="str">
            <v/>
          </cell>
          <cell r="U680" t="str">
            <v/>
          </cell>
          <cell r="V680" t="str">
            <v/>
          </cell>
          <cell r="W680" t="str">
            <v/>
          </cell>
          <cell r="X680" t="str">
            <v/>
          </cell>
          <cell r="Y680" t="str">
            <v/>
          </cell>
          <cell r="Z680" t="str">
            <v/>
          </cell>
          <cell r="AA680" t="str">
            <v/>
          </cell>
          <cell r="AB680" t="str">
            <v/>
          </cell>
          <cell r="AC680" t="str">
            <v/>
          </cell>
          <cell r="AD680" t="str">
            <v/>
          </cell>
          <cell r="AE680" t="str">
            <v/>
          </cell>
          <cell r="AF680" t="str">
            <v/>
          </cell>
          <cell r="AG680" t="str">
            <v/>
          </cell>
          <cell r="AH680" t="str">
            <v/>
          </cell>
          <cell r="AI680" t="str">
            <v/>
          </cell>
          <cell r="AJ680" t="str">
            <v/>
          </cell>
          <cell r="AK680" t="str">
            <v/>
          </cell>
        </row>
        <row r="681">
          <cell r="A681"/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  <cell r="T681" t="str">
            <v/>
          </cell>
          <cell r="U681" t="str">
            <v/>
          </cell>
          <cell r="V681" t="str">
            <v/>
          </cell>
          <cell r="W681" t="str">
            <v/>
          </cell>
          <cell r="X681" t="str">
            <v/>
          </cell>
          <cell r="Y681" t="str">
            <v/>
          </cell>
          <cell r="Z681" t="str">
            <v/>
          </cell>
          <cell r="AA681" t="str">
            <v/>
          </cell>
          <cell r="AB681" t="str">
            <v/>
          </cell>
          <cell r="AC681" t="str">
            <v/>
          </cell>
          <cell r="AD681" t="str">
            <v/>
          </cell>
          <cell r="AE681" t="str">
            <v/>
          </cell>
          <cell r="AF681" t="str">
            <v/>
          </cell>
          <cell r="AG681" t="str">
            <v/>
          </cell>
          <cell r="AH681" t="str">
            <v/>
          </cell>
          <cell r="AI681" t="str">
            <v/>
          </cell>
          <cell r="AJ681" t="str">
            <v/>
          </cell>
          <cell r="AK681" t="str">
            <v/>
          </cell>
        </row>
        <row r="682">
          <cell r="A682">
            <v>204013</v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  <cell r="T682" t="str">
            <v/>
          </cell>
          <cell r="U682" t="str">
            <v/>
          </cell>
          <cell r="V682" t="str">
            <v/>
          </cell>
          <cell r="W682" t="str">
            <v/>
          </cell>
          <cell r="X682" t="str">
            <v/>
          </cell>
          <cell r="Y682" t="str">
            <v/>
          </cell>
          <cell r="Z682" t="str">
            <v/>
          </cell>
          <cell r="AA682" t="str">
            <v/>
          </cell>
          <cell r="AB682" t="str">
            <v/>
          </cell>
          <cell r="AC682" t="str">
            <v/>
          </cell>
          <cell r="AD682" t="str">
            <v/>
          </cell>
          <cell r="AE682" t="str">
            <v/>
          </cell>
          <cell r="AF682" t="str">
            <v/>
          </cell>
          <cell r="AG682" t="str">
            <v/>
          </cell>
          <cell r="AH682" t="str">
            <v/>
          </cell>
          <cell r="AI682" t="str">
            <v/>
          </cell>
          <cell r="AJ682" t="str">
            <v/>
          </cell>
          <cell r="AK682" t="str">
            <v/>
          </cell>
        </row>
        <row r="683">
          <cell r="A683"/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  <cell r="T683" t="str">
            <v/>
          </cell>
          <cell r="U683" t="str">
            <v/>
          </cell>
          <cell r="V683" t="str">
            <v/>
          </cell>
          <cell r="W683" t="str">
            <v/>
          </cell>
          <cell r="X683" t="str">
            <v/>
          </cell>
          <cell r="Y683" t="str">
            <v/>
          </cell>
          <cell r="Z683" t="str">
            <v/>
          </cell>
          <cell r="AA683" t="str">
            <v/>
          </cell>
          <cell r="AB683" t="str">
            <v/>
          </cell>
          <cell r="AC683" t="str">
            <v/>
          </cell>
          <cell r="AD683" t="str">
            <v/>
          </cell>
          <cell r="AE683" t="str">
            <v/>
          </cell>
          <cell r="AF683" t="str">
            <v/>
          </cell>
          <cell r="AG683" t="str">
            <v/>
          </cell>
          <cell r="AH683" t="str">
            <v/>
          </cell>
          <cell r="AI683" t="str">
            <v/>
          </cell>
          <cell r="AJ683" t="str">
            <v/>
          </cell>
          <cell r="AK683" t="str">
            <v/>
          </cell>
        </row>
        <row r="684">
          <cell r="A684"/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  <cell r="T684" t="str">
            <v/>
          </cell>
          <cell r="U684" t="str">
            <v/>
          </cell>
          <cell r="V684" t="str">
            <v/>
          </cell>
          <cell r="W684" t="str">
            <v/>
          </cell>
          <cell r="X684" t="str">
            <v/>
          </cell>
          <cell r="Y684" t="str">
            <v/>
          </cell>
          <cell r="Z684" t="str">
            <v/>
          </cell>
          <cell r="AA684" t="str">
            <v/>
          </cell>
          <cell r="AB684" t="str">
            <v/>
          </cell>
          <cell r="AC684" t="str">
            <v/>
          </cell>
          <cell r="AD684" t="str">
            <v/>
          </cell>
          <cell r="AE684" t="str">
            <v/>
          </cell>
          <cell r="AF684" t="str">
            <v/>
          </cell>
          <cell r="AG684" t="str">
            <v/>
          </cell>
          <cell r="AH684" t="str">
            <v/>
          </cell>
          <cell r="AI684" t="str">
            <v/>
          </cell>
          <cell r="AJ684" t="str">
            <v/>
          </cell>
          <cell r="AK684" t="str">
            <v/>
          </cell>
        </row>
        <row r="685">
          <cell r="A685"/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  <cell r="T685" t="str">
            <v/>
          </cell>
          <cell r="U685" t="str">
            <v/>
          </cell>
          <cell r="V685" t="str">
            <v/>
          </cell>
          <cell r="W685" t="str">
            <v/>
          </cell>
          <cell r="X685" t="str">
            <v/>
          </cell>
          <cell r="Y685" t="str">
            <v/>
          </cell>
          <cell r="Z685" t="str">
            <v/>
          </cell>
          <cell r="AA685" t="str">
            <v/>
          </cell>
          <cell r="AB685" t="str">
            <v/>
          </cell>
          <cell r="AC685" t="str">
            <v/>
          </cell>
          <cell r="AD685" t="str">
            <v/>
          </cell>
          <cell r="AE685" t="str">
            <v/>
          </cell>
          <cell r="AF685" t="str">
            <v/>
          </cell>
          <cell r="AG685" t="str">
            <v/>
          </cell>
          <cell r="AH685" t="str">
            <v/>
          </cell>
          <cell r="AI685" t="str">
            <v/>
          </cell>
          <cell r="AJ685" t="str">
            <v/>
          </cell>
          <cell r="AK685" t="str">
            <v/>
          </cell>
        </row>
        <row r="686">
          <cell r="A686"/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  <cell r="T686" t="str">
            <v/>
          </cell>
          <cell r="U686" t="str">
            <v/>
          </cell>
          <cell r="V686" t="str">
            <v/>
          </cell>
          <cell r="W686" t="str">
            <v/>
          </cell>
          <cell r="X686" t="str">
            <v/>
          </cell>
          <cell r="Y686" t="str">
            <v/>
          </cell>
          <cell r="Z686" t="str">
            <v/>
          </cell>
          <cell r="AA686" t="str">
            <v/>
          </cell>
          <cell r="AB686" t="str">
            <v/>
          </cell>
          <cell r="AC686" t="str">
            <v/>
          </cell>
          <cell r="AD686" t="str">
            <v/>
          </cell>
          <cell r="AE686" t="str">
            <v/>
          </cell>
          <cell r="AF686">
            <v>12</v>
          </cell>
          <cell r="AG686">
            <v>4</v>
          </cell>
          <cell r="AH686">
            <v>6</v>
          </cell>
          <cell r="AI686">
            <v>3</v>
          </cell>
          <cell r="AJ686" t="str">
            <v/>
          </cell>
          <cell r="AK686" t="str">
            <v/>
          </cell>
        </row>
        <row r="687">
          <cell r="A687"/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  <cell r="T687" t="str">
            <v/>
          </cell>
          <cell r="U687" t="str">
            <v/>
          </cell>
          <cell r="V687" t="str">
            <v/>
          </cell>
          <cell r="W687" t="str">
            <v/>
          </cell>
          <cell r="X687" t="str">
            <v/>
          </cell>
          <cell r="Y687" t="str">
            <v/>
          </cell>
          <cell r="Z687" t="str">
            <v/>
          </cell>
          <cell r="AA687" t="str">
            <v/>
          </cell>
          <cell r="AB687" t="str">
            <v/>
          </cell>
          <cell r="AC687" t="str">
            <v/>
          </cell>
          <cell r="AD687" t="str">
            <v/>
          </cell>
          <cell r="AE687" t="str">
            <v/>
          </cell>
          <cell r="AF687" t="str">
            <v/>
          </cell>
          <cell r="AG687" t="str">
            <v/>
          </cell>
          <cell r="AH687" t="str">
            <v/>
          </cell>
          <cell r="AI687" t="str">
            <v/>
          </cell>
          <cell r="AJ687">
            <v>8</v>
          </cell>
          <cell r="AK687" t="str">
            <v/>
          </cell>
        </row>
        <row r="688">
          <cell r="A688" t="str">
            <v>253038-06</v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  <cell r="T688" t="str">
            <v/>
          </cell>
          <cell r="U688" t="str">
            <v/>
          </cell>
          <cell r="V688" t="str">
            <v/>
          </cell>
          <cell r="W688" t="str">
            <v/>
          </cell>
          <cell r="X688" t="str">
            <v/>
          </cell>
          <cell r="Y688" t="str">
            <v/>
          </cell>
          <cell r="Z688" t="str">
            <v/>
          </cell>
          <cell r="AA688" t="str">
            <v/>
          </cell>
          <cell r="AB688" t="str">
            <v/>
          </cell>
          <cell r="AC688" t="str">
            <v/>
          </cell>
          <cell r="AD688" t="str">
            <v/>
          </cell>
          <cell r="AE688" t="str">
            <v/>
          </cell>
          <cell r="AF688" t="str">
            <v/>
          </cell>
          <cell r="AG688" t="str">
            <v/>
          </cell>
          <cell r="AH688" t="str">
            <v/>
          </cell>
          <cell r="AI688" t="str">
            <v/>
          </cell>
          <cell r="AJ688" t="str">
            <v/>
          </cell>
          <cell r="AK688" t="str">
            <v/>
          </cell>
        </row>
        <row r="689">
          <cell r="A689"/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  <cell r="T689" t="str">
            <v/>
          </cell>
          <cell r="U689" t="str">
            <v/>
          </cell>
          <cell r="V689" t="str">
            <v/>
          </cell>
          <cell r="W689" t="str">
            <v/>
          </cell>
          <cell r="X689" t="str">
            <v/>
          </cell>
          <cell r="Y689" t="str">
            <v/>
          </cell>
          <cell r="Z689" t="str">
            <v/>
          </cell>
          <cell r="AA689" t="str">
            <v/>
          </cell>
          <cell r="AB689" t="str">
            <v/>
          </cell>
          <cell r="AC689" t="str">
            <v/>
          </cell>
          <cell r="AD689" t="str">
            <v/>
          </cell>
          <cell r="AE689" t="str">
            <v/>
          </cell>
          <cell r="AF689" t="str">
            <v/>
          </cell>
          <cell r="AG689" t="str">
            <v/>
          </cell>
          <cell r="AH689" t="str">
            <v/>
          </cell>
          <cell r="AI689" t="str">
            <v/>
          </cell>
          <cell r="AJ689" t="str">
            <v/>
          </cell>
          <cell r="AK689" t="str">
            <v/>
          </cell>
        </row>
        <row r="690">
          <cell r="A690"/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  <cell r="T690" t="str">
            <v/>
          </cell>
          <cell r="U690" t="str">
            <v/>
          </cell>
          <cell r="V690" t="str">
            <v/>
          </cell>
          <cell r="W690" t="str">
            <v/>
          </cell>
          <cell r="X690" t="str">
            <v/>
          </cell>
          <cell r="Y690" t="str">
            <v/>
          </cell>
          <cell r="Z690" t="str">
            <v/>
          </cell>
          <cell r="AA690" t="str">
            <v/>
          </cell>
          <cell r="AB690" t="str">
            <v/>
          </cell>
          <cell r="AC690" t="str">
            <v/>
          </cell>
          <cell r="AD690" t="str">
            <v/>
          </cell>
          <cell r="AE690" t="str">
            <v/>
          </cell>
          <cell r="AF690" t="str">
            <v/>
          </cell>
          <cell r="AG690" t="str">
            <v/>
          </cell>
          <cell r="AH690" t="str">
            <v/>
          </cell>
          <cell r="AI690" t="str">
            <v/>
          </cell>
          <cell r="AJ690" t="str">
            <v/>
          </cell>
          <cell r="AK690" t="str">
            <v/>
          </cell>
        </row>
        <row r="691">
          <cell r="A691"/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  <cell r="T691" t="str">
            <v/>
          </cell>
          <cell r="U691" t="str">
            <v/>
          </cell>
          <cell r="V691" t="str">
            <v/>
          </cell>
          <cell r="W691" t="str">
            <v/>
          </cell>
          <cell r="X691" t="str">
            <v/>
          </cell>
          <cell r="Y691" t="str">
            <v/>
          </cell>
          <cell r="Z691" t="str">
            <v/>
          </cell>
          <cell r="AA691" t="str">
            <v/>
          </cell>
          <cell r="AB691" t="str">
            <v/>
          </cell>
          <cell r="AC691" t="str">
            <v/>
          </cell>
          <cell r="AD691" t="str">
            <v/>
          </cell>
          <cell r="AE691" t="str">
            <v/>
          </cell>
          <cell r="AF691" t="str">
            <v/>
          </cell>
          <cell r="AG691" t="str">
            <v/>
          </cell>
          <cell r="AH691" t="str">
            <v/>
          </cell>
          <cell r="AI691" t="str">
            <v/>
          </cell>
          <cell r="AJ691" t="str">
            <v/>
          </cell>
          <cell r="AK691" t="str">
            <v/>
          </cell>
        </row>
        <row r="692">
          <cell r="A692"/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  <cell r="T692" t="str">
            <v/>
          </cell>
          <cell r="U692" t="str">
            <v/>
          </cell>
          <cell r="V692" t="str">
            <v/>
          </cell>
          <cell r="W692" t="str">
            <v/>
          </cell>
          <cell r="X692" t="str">
            <v/>
          </cell>
          <cell r="Y692" t="str">
            <v/>
          </cell>
          <cell r="Z692" t="str">
            <v/>
          </cell>
          <cell r="AA692" t="str">
            <v/>
          </cell>
          <cell r="AB692" t="str">
            <v/>
          </cell>
          <cell r="AC692" t="str">
            <v/>
          </cell>
          <cell r="AD692" t="str">
            <v/>
          </cell>
          <cell r="AE692" t="str">
            <v/>
          </cell>
          <cell r="AF692" t="str">
            <v/>
          </cell>
          <cell r="AG692" t="str">
            <v/>
          </cell>
          <cell r="AH692" t="str">
            <v/>
          </cell>
          <cell r="AI692" t="str">
            <v/>
          </cell>
          <cell r="AJ692" t="str">
            <v/>
          </cell>
          <cell r="AK692" t="str">
            <v/>
          </cell>
        </row>
        <row r="693">
          <cell r="A693"/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  <cell r="T693" t="str">
            <v/>
          </cell>
          <cell r="U693" t="str">
            <v/>
          </cell>
          <cell r="V693" t="str">
            <v/>
          </cell>
          <cell r="W693" t="str">
            <v/>
          </cell>
          <cell r="X693" t="str">
            <v/>
          </cell>
          <cell r="Y693" t="str">
            <v/>
          </cell>
          <cell r="Z693" t="str">
            <v/>
          </cell>
          <cell r="AA693" t="str">
            <v/>
          </cell>
          <cell r="AB693" t="str">
            <v/>
          </cell>
          <cell r="AC693" t="str">
            <v/>
          </cell>
          <cell r="AD693" t="str">
            <v/>
          </cell>
          <cell r="AE693" t="str">
            <v/>
          </cell>
          <cell r="AF693" t="str">
            <v/>
          </cell>
          <cell r="AG693" t="str">
            <v/>
          </cell>
          <cell r="AH693" t="str">
            <v/>
          </cell>
          <cell r="AI693" t="str">
            <v/>
          </cell>
          <cell r="AJ693" t="str">
            <v/>
          </cell>
          <cell r="AK693" t="str">
            <v/>
          </cell>
        </row>
        <row r="694">
          <cell r="S694"/>
          <cell r="T694"/>
          <cell r="U694"/>
          <cell r="V694"/>
          <cell r="W694"/>
          <cell r="X694"/>
          <cell r="Y694"/>
          <cell r="Z694"/>
          <cell r="AA694"/>
        </row>
        <row r="695">
          <cell r="A695" t="str">
            <v>工番</v>
          </cell>
          <cell r="G695">
            <v>46163</v>
          </cell>
          <cell r="H695">
            <v>46164</v>
          </cell>
          <cell r="I695">
            <v>46165</v>
          </cell>
          <cell r="J695">
            <v>46166</v>
          </cell>
          <cell r="K695">
            <v>46167</v>
          </cell>
          <cell r="L695">
            <v>46168</v>
          </cell>
          <cell r="M695">
            <v>46169</v>
          </cell>
          <cell r="N695">
            <v>46170</v>
          </cell>
          <cell r="O695">
            <v>46171</v>
          </cell>
          <cell r="P695">
            <v>46172</v>
          </cell>
          <cell r="Q695">
            <v>46173</v>
          </cell>
          <cell r="R695">
            <v>46174</v>
          </cell>
          <cell r="S695">
            <v>46175</v>
          </cell>
          <cell r="T695">
            <v>46176</v>
          </cell>
          <cell r="U695">
            <v>46177</v>
          </cell>
          <cell r="V695">
            <v>46178</v>
          </cell>
          <cell r="W695">
            <v>46179</v>
          </cell>
          <cell r="X695">
            <v>46180</v>
          </cell>
          <cell r="Y695">
            <v>46181</v>
          </cell>
          <cell r="Z695">
            <v>46182</v>
          </cell>
          <cell r="AA695">
            <v>46183</v>
          </cell>
          <cell r="AB695">
            <v>46184</v>
          </cell>
          <cell r="AC695">
            <v>46185</v>
          </cell>
          <cell r="AD695">
            <v>46186</v>
          </cell>
          <cell r="AE695">
            <v>46187</v>
          </cell>
          <cell r="AF695">
            <v>46188</v>
          </cell>
          <cell r="AG695">
            <v>46189</v>
          </cell>
          <cell r="AH695">
            <v>46190</v>
          </cell>
          <cell r="AI695">
            <v>46191</v>
          </cell>
          <cell r="AJ695">
            <v>46192</v>
          </cell>
          <cell r="AK695">
            <v>46193</v>
          </cell>
        </row>
        <row r="696">
          <cell r="A696"/>
          <cell r="G696"/>
          <cell r="H696"/>
          <cell r="I696"/>
          <cell r="J696"/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</row>
        <row r="697">
          <cell r="A697" t="str">
            <v>254022-03</v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  <cell r="T697" t="str">
            <v/>
          </cell>
          <cell r="U697" t="str">
            <v/>
          </cell>
          <cell r="V697" t="str">
            <v/>
          </cell>
          <cell r="W697" t="str">
            <v/>
          </cell>
          <cell r="X697" t="str">
            <v/>
          </cell>
          <cell r="Y697" t="str">
            <v/>
          </cell>
          <cell r="Z697" t="str">
            <v/>
          </cell>
          <cell r="AA697" t="str">
            <v/>
          </cell>
          <cell r="AB697" t="str">
            <v/>
          </cell>
          <cell r="AC697" t="str">
            <v/>
          </cell>
          <cell r="AD697" t="str">
            <v/>
          </cell>
          <cell r="AE697" t="str">
            <v/>
          </cell>
          <cell r="AF697" t="str">
            <v/>
          </cell>
          <cell r="AG697" t="str">
            <v/>
          </cell>
          <cell r="AH697" t="str">
            <v/>
          </cell>
          <cell r="AI697" t="str">
            <v/>
          </cell>
          <cell r="AJ697" t="str">
            <v/>
          </cell>
          <cell r="AK697" t="str">
            <v/>
          </cell>
        </row>
        <row r="698">
          <cell r="A698"/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  <cell r="T698" t="str">
            <v/>
          </cell>
          <cell r="U698" t="str">
            <v/>
          </cell>
          <cell r="V698" t="str">
            <v/>
          </cell>
          <cell r="W698" t="str">
            <v/>
          </cell>
          <cell r="X698" t="str">
            <v/>
          </cell>
          <cell r="Y698" t="str">
            <v/>
          </cell>
          <cell r="Z698" t="str">
            <v/>
          </cell>
          <cell r="AA698" t="str">
            <v/>
          </cell>
          <cell r="AB698" t="str">
            <v/>
          </cell>
          <cell r="AC698" t="str">
            <v/>
          </cell>
          <cell r="AD698" t="str">
            <v/>
          </cell>
          <cell r="AE698" t="str">
            <v/>
          </cell>
          <cell r="AF698" t="str">
            <v/>
          </cell>
          <cell r="AG698" t="str">
            <v/>
          </cell>
          <cell r="AH698" t="str">
            <v/>
          </cell>
          <cell r="AI698" t="str">
            <v/>
          </cell>
          <cell r="AJ698" t="str">
            <v/>
          </cell>
          <cell r="AK698" t="str">
            <v/>
          </cell>
        </row>
        <row r="699">
          <cell r="A699"/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  <cell r="T699" t="str">
            <v/>
          </cell>
          <cell r="U699" t="str">
            <v/>
          </cell>
          <cell r="V699" t="str">
            <v/>
          </cell>
          <cell r="W699" t="str">
            <v/>
          </cell>
          <cell r="X699" t="str">
            <v/>
          </cell>
          <cell r="Y699" t="str">
            <v/>
          </cell>
          <cell r="Z699" t="str">
            <v/>
          </cell>
          <cell r="AA699" t="str">
            <v/>
          </cell>
          <cell r="AB699" t="str">
            <v/>
          </cell>
          <cell r="AC699" t="str">
            <v/>
          </cell>
          <cell r="AD699" t="str">
            <v/>
          </cell>
          <cell r="AE699" t="str">
            <v/>
          </cell>
          <cell r="AF699" t="str">
            <v/>
          </cell>
          <cell r="AG699" t="str">
            <v/>
          </cell>
          <cell r="AH699" t="str">
            <v/>
          </cell>
          <cell r="AI699" t="str">
            <v/>
          </cell>
          <cell r="AJ699" t="str">
            <v/>
          </cell>
          <cell r="AK699" t="str">
            <v/>
          </cell>
        </row>
        <row r="700">
          <cell r="A700"/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  <cell r="T700" t="str">
            <v/>
          </cell>
          <cell r="U700" t="str">
            <v/>
          </cell>
          <cell r="V700" t="str">
            <v/>
          </cell>
          <cell r="W700" t="str">
            <v/>
          </cell>
          <cell r="X700" t="str">
            <v/>
          </cell>
          <cell r="Y700" t="str">
            <v/>
          </cell>
          <cell r="Z700" t="str">
            <v/>
          </cell>
          <cell r="AA700" t="str">
            <v/>
          </cell>
          <cell r="AB700" t="str">
            <v/>
          </cell>
          <cell r="AC700" t="str">
            <v/>
          </cell>
          <cell r="AD700" t="str">
            <v/>
          </cell>
          <cell r="AE700" t="str">
            <v/>
          </cell>
          <cell r="AF700" t="str">
            <v/>
          </cell>
          <cell r="AG700" t="str">
            <v/>
          </cell>
          <cell r="AH700" t="str">
            <v/>
          </cell>
          <cell r="AI700" t="str">
            <v/>
          </cell>
          <cell r="AJ700" t="str">
            <v/>
          </cell>
          <cell r="AK700" t="str">
            <v/>
          </cell>
        </row>
        <row r="701">
          <cell r="A701"/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 t="str">
            <v/>
          </cell>
          <cell r="W701" t="str">
            <v/>
          </cell>
          <cell r="X701" t="str">
            <v/>
          </cell>
          <cell r="Y701" t="str">
            <v/>
          </cell>
          <cell r="Z701" t="str">
            <v/>
          </cell>
          <cell r="AA701" t="str">
            <v/>
          </cell>
          <cell r="AB701" t="str">
            <v/>
          </cell>
          <cell r="AC701" t="str">
            <v/>
          </cell>
          <cell r="AD701" t="str">
            <v/>
          </cell>
          <cell r="AE701" t="str">
            <v/>
          </cell>
          <cell r="AF701" t="str">
            <v/>
          </cell>
          <cell r="AG701" t="str">
            <v/>
          </cell>
          <cell r="AH701" t="str">
            <v/>
          </cell>
          <cell r="AI701" t="str">
            <v/>
          </cell>
          <cell r="AJ701" t="str">
            <v/>
          </cell>
          <cell r="AK701" t="str">
            <v/>
          </cell>
        </row>
        <row r="702">
          <cell r="A702"/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  <cell r="T702" t="str">
            <v/>
          </cell>
          <cell r="U702" t="str">
            <v/>
          </cell>
          <cell r="V702" t="str">
            <v/>
          </cell>
          <cell r="W702" t="str">
            <v/>
          </cell>
          <cell r="X702" t="str">
            <v/>
          </cell>
          <cell r="Y702" t="str">
            <v/>
          </cell>
          <cell r="Z702" t="str">
            <v/>
          </cell>
          <cell r="AA702" t="str">
            <v/>
          </cell>
          <cell r="AB702" t="str">
            <v/>
          </cell>
          <cell r="AC702" t="str">
            <v/>
          </cell>
          <cell r="AD702" t="str">
            <v/>
          </cell>
          <cell r="AE702" t="str">
            <v/>
          </cell>
          <cell r="AF702" t="str">
            <v/>
          </cell>
          <cell r="AG702" t="str">
            <v/>
          </cell>
          <cell r="AH702" t="str">
            <v/>
          </cell>
          <cell r="AI702" t="str">
            <v/>
          </cell>
          <cell r="AJ702" t="str">
            <v/>
          </cell>
          <cell r="AK702" t="str">
            <v/>
          </cell>
        </row>
        <row r="703">
          <cell r="A703" t="str">
            <v>254022-04</v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  <cell r="T703" t="str">
            <v/>
          </cell>
          <cell r="U703" t="str">
            <v/>
          </cell>
          <cell r="V703" t="str">
            <v/>
          </cell>
          <cell r="W703" t="str">
            <v/>
          </cell>
          <cell r="X703" t="str">
            <v/>
          </cell>
          <cell r="Y703" t="str">
            <v/>
          </cell>
          <cell r="Z703" t="str">
            <v/>
          </cell>
          <cell r="AA703" t="str">
            <v/>
          </cell>
          <cell r="AB703" t="str">
            <v/>
          </cell>
          <cell r="AC703" t="str">
            <v/>
          </cell>
          <cell r="AD703" t="str">
            <v/>
          </cell>
          <cell r="AE703" t="str">
            <v/>
          </cell>
          <cell r="AF703" t="str">
            <v/>
          </cell>
          <cell r="AG703" t="str">
            <v/>
          </cell>
          <cell r="AH703" t="str">
            <v/>
          </cell>
          <cell r="AI703" t="str">
            <v/>
          </cell>
          <cell r="AJ703" t="str">
            <v/>
          </cell>
          <cell r="AK703" t="str">
            <v/>
          </cell>
        </row>
        <row r="704">
          <cell r="A704"/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  <cell r="T704" t="str">
            <v/>
          </cell>
          <cell r="U704" t="str">
            <v/>
          </cell>
          <cell r="V704" t="str">
            <v/>
          </cell>
          <cell r="W704" t="str">
            <v/>
          </cell>
          <cell r="X704" t="str">
            <v/>
          </cell>
          <cell r="Y704" t="str">
            <v/>
          </cell>
          <cell r="Z704" t="str">
            <v/>
          </cell>
          <cell r="AA704" t="str">
            <v/>
          </cell>
          <cell r="AB704" t="str">
            <v/>
          </cell>
          <cell r="AC704" t="str">
            <v/>
          </cell>
          <cell r="AD704" t="str">
            <v/>
          </cell>
          <cell r="AE704" t="str">
            <v/>
          </cell>
          <cell r="AF704" t="str">
            <v/>
          </cell>
          <cell r="AG704" t="str">
            <v/>
          </cell>
          <cell r="AH704" t="str">
            <v/>
          </cell>
          <cell r="AI704" t="str">
            <v/>
          </cell>
          <cell r="AJ704" t="str">
            <v/>
          </cell>
          <cell r="AK704" t="str">
            <v/>
          </cell>
        </row>
        <row r="705">
          <cell r="A705"/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  <cell r="T705" t="str">
            <v/>
          </cell>
          <cell r="U705" t="str">
            <v/>
          </cell>
          <cell r="V705" t="str">
            <v/>
          </cell>
          <cell r="W705" t="str">
            <v/>
          </cell>
          <cell r="X705" t="str">
            <v/>
          </cell>
          <cell r="Y705" t="str">
            <v/>
          </cell>
          <cell r="Z705" t="str">
            <v/>
          </cell>
          <cell r="AA705" t="str">
            <v/>
          </cell>
          <cell r="AB705" t="str">
            <v/>
          </cell>
          <cell r="AC705" t="str">
            <v/>
          </cell>
          <cell r="AD705" t="str">
            <v/>
          </cell>
          <cell r="AE705" t="str">
            <v/>
          </cell>
          <cell r="AF705" t="str">
            <v/>
          </cell>
          <cell r="AG705" t="str">
            <v/>
          </cell>
          <cell r="AH705" t="str">
            <v/>
          </cell>
          <cell r="AI705" t="str">
            <v/>
          </cell>
          <cell r="AJ705" t="str">
            <v/>
          </cell>
          <cell r="AK705" t="str">
            <v/>
          </cell>
        </row>
        <row r="706">
          <cell r="A706"/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  <cell r="T706" t="str">
            <v/>
          </cell>
          <cell r="U706" t="str">
            <v/>
          </cell>
          <cell r="V706" t="str">
            <v/>
          </cell>
          <cell r="W706" t="str">
            <v/>
          </cell>
          <cell r="X706" t="str">
            <v/>
          </cell>
          <cell r="Y706" t="str">
            <v/>
          </cell>
          <cell r="Z706" t="str">
            <v/>
          </cell>
          <cell r="AA706" t="str">
            <v/>
          </cell>
          <cell r="AB706" t="str">
            <v/>
          </cell>
          <cell r="AC706" t="str">
            <v/>
          </cell>
          <cell r="AD706" t="str">
            <v/>
          </cell>
          <cell r="AE706" t="str">
            <v/>
          </cell>
          <cell r="AF706" t="str">
            <v/>
          </cell>
          <cell r="AG706" t="str">
            <v/>
          </cell>
          <cell r="AH706" t="str">
            <v/>
          </cell>
          <cell r="AI706" t="str">
            <v/>
          </cell>
          <cell r="AJ706" t="str">
            <v/>
          </cell>
          <cell r="AK706" t="str">
            <v/>
          </cell>
        </row>
        <row r="707">
          <cell r="A707"/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  <cell r="T707" t="str">
            <v/>
          </cell>
          <cell r="U707" t="str">
            <v/>
          </cell>
          <cell r="V707" t="str">
            <v/>
          </cell>
          <cell r="W707" t="str">
            <v/>
          </cell>
          <cell r="X707" t="str">
            <v/>
          </cell>
          <cell r="Y707" t="str">
            <v/>
          </cell>
          <cell r="Z707" t="str">
            <v/>
          </cell>
          <cell r="AA707" t="str">
            <v/>
          </cell>
          <cell r="AB707" t="str">
            <v/>
          </cell>
          <cell r="AC707" t="str">
            <v/>
          </cell>
          <cell r="AD707" t="str">
            <v/>
          </cell>
          <cell r="AE707" t="str">
            <v/>
          </cell>
          <cell r="AF707" t="str">
            <v/>
          </cell>
          <cell r="AG707" t="str">
            <v/>
          </cell>
          <cell r="AH707" t="str">
            <v/>
          </cell>
          <cell r="AI707" t="str">
            <v/>
          </cell>
          <cell r="AJ707" t="str">
            <v/>
          </cell>
          <cell r="AK707" t="str">
            <v/>
          </cell>
        </row>
        <row r="708">
          <cell r="A708"/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  <cell r="T708" t="str">
            <v/>
          </cell>
          <cell r="U708" t="str">
            <v/>
          </cell>
          <cell r="V708" t="str">
            <v/>
          </cell>
          <cell r="W708" t="str">
            <v/>
          </cell>
          <cell r="X708" t="str">
            <v/>
          </cell>
          <cell r="Y708" t="str">
            <v/>
          </cell>
          <cell r="Z708" t="str">
            <v/>
          </cell>
          <cell r="AA708" t="str">
            <v/>
          </cell>
          <cell r="AB708" t="str">
            <v/>
          </cell>
          <cell r="AC708" t="str">
            <v/>
          </cell>
          <cell r="AD708" t="str">
            <v/>
          </cell>
          <cell r="AE708" t="str">
            <v/>
          </cell>
          <cell r="AF708" t="str">
            <v/>
          </cell>
          <cell r="AG708" t="str">
            <v/>
          </cell>
          <cell r="AH708" t="str">
            <v/>
          </cell>
          <cell r="AI708" t="str">
            <v/>
          </cell>
          <cell r="AJ708" t="str">
            <v/>
          </cell>
          <cell r="AK708" t="str">
            <v/>
          </cell>
        </row>
        <row r="709">
          <cell r="A709">
            <v>248016</v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  <cell r="T709" t="str">
            <v/>
          </cell>
          <cell r="U709" t="str">
            <v/>
          </cell>
          <cell r="V709" t="str">
            <v/>
          </cell>
          <cell r="W709" t="str">
            <v/>
          </cell>
          <cell r="X709" t="str">
            <v/>
          </cell>
          <cell r="Y709" t="str">
            <v/>
          </cell>
          <cell r="Z709" t="str">
            <v/>
          </cell>
          <cell r="AA709" t="str">
            <v/>
          </cell>
          <cell r="AB709" t="str">
            <v/>
          </cell>
          <cell r="AC709" t="str">
            <v/>
          </cell>
          <cell r="AD709" t="str">
            <v/>
          </cell>
          <cell r="AE709" t="str">
            <v/>
          </cell>
          <cell r="AF709" t="str">
            <v/>
          </cell>
          <cell r="AG709" t="str">
            <v/>
          </cell>
          <cell r="AH709" t="str">
            <v/>
          </cell>
          <cell r="AI709" t="str">
            <v/>
          </cell>
          <cell r="AJ709" t="str">
            <v/>
          </cell>
          <cell r="AK709" t="str">
            <v/>
          </cell>
        </row>
        <row r="710">
          <cell r="A710"/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  <cell r="T710" t="str">
            <v/>
          </cell>
          <cell r="U710" t="str">
            <v/>
          </cell>
          <cell r="V710" t="str">
            <v/>
          </cell>
          <cell r="W710" t="str">
            <v/>
          </cell>
          <cell r="X710" t="str">
            <v/>
          </cell>
          <cell r="Y710" t="str">
            <v/>
          </cell>
          <cell r="Z710" t="str">
            <v/>
          </cell>
          <cell r="AA710" t="str">
            <v/>
          </cell>
          <cell r="AB710" t="str">
            <v/>
          </cell>
          <cell r="AC710" t="str">
            <v/>
          </cell>
          <cell r="AD710" t="str">
            <v/>
          </cell>
          <cell r="AE710" t="str">
            <v/>
          </cell>
          <cell r="AF710" t="str">
            <v/>
          </cell>
          <cell r="AG710" t="str">
            <v/>
          </cell>
          <cell r="AH710" t="str">
            <v/>
          </cell>
          <cell r="AI710" t="str">
            <v/>
          </cell>
          <cell r="AJ710" t="str">
            <v/>
          </cell>
          <cell r="AK710" t="str">
            <v/>
          </cell>
        </row>
        <row r="711">
          <cell r="A711"/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  <cell r="T711" t="str">
            <v/>
          </cell>
          <cell r="U711" t="str">
            <v/>
          </cell>
          <cell r="V711" t="str">
            <v/>
          </cell>
          <cell r="W711" t="str">
            <v/>
          </cell>
          <cell r="X711" t="str">
            <v/>
          </cell>
          <cell r="Y711" t="str">
            <v/>
          </cell>
          <cell r="Z711" t="str">
            <v/>
          </cell>
          <cell r="AA711" t="str">
            <v/>
          </cell>
          <cell r="AB711" t="str">
            <v/>
          </cell>
          <cell r="AC711" t="str">
            <v/>
          </cell>
          <cell r="AD711" t="str">
            <v/>
          </cell>
          <cell r="AE711" t="str">
            <v/>
          </cell>
          <cell r="AF711" t="str">
            <v/>
          </cell>
          <cell r="AG711" t="str">
            <v/>
          </cell>
          <cell r="AH711" t="str">
            <v/>
          </cell>
          <cell r="AI711" t="str">
            <v/>
          </cell>
          <cell r="AJ711" t="str">
            <v/>
          </cell>
          <cell r="AK711" t="str">
            <v/>
          </cell>
        </row>
        <row r="712">
          <cell r="A712"/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  <cell r="T712" t="str">
            <v/>
          </cell>
          <cell r="U712" t="str">
            <v/>
          </cell>
          <cell r="V712" t="str">
            <v/>
          </cell>
          <cell r="W712" t="str">
            <v/>
          </cell>
          <cell r="X712" t="str">
            <v/>
          </cell>
          <cell r="Y712" t="str">
            <v/>
          </cell>
          <cell r="Z712" t="str">
            <v/>
          </cell>
          <cell r="AA712" t="str">
            <v/>
          </cell>
          <cell r="AB712" t="str">
            <v/>
          </cell>
          <cell r="AC712" t="str">
            <v/>
          </cell>
          <cell r="AD712" t="str">
            <v/>
          </cell>
          <cell r="AE712" t="str">
            <v/>
          </cell>
          <cell r="AF712" t="str">
            <v/>
          </cell>
          <cell r="AG712" t="str">
            <v/>
          </cell>
          <cell r="AH712" t="str">
            <v/>
          </cell>
          <cell r="AI712" t="str">
            <v/>
          </cell>
          <cell r="AJ712" t="str">
            <v/>
          </cell>
          <cell r="AK712" t="str">
            <v/>
          </cell>
        </row>
        <row r="713">
          <cell r="A713"/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  <cell r="T713" t="str">
            <v/>
          </cell>
          <cell r="U713" t="str">
            <v/>
          </cell>
          <cell r="V713" t="str">
            <v/>
          </cell>
          <cell r="W713" t="str">
            <v/>
          </cell>
          <cell r="X713" t="str">
            <v/>
          </cell>
          <cell r="Y713" t="str">
            <v/>
          </cell>
          <cell r="Z713" t="str">
            <v/>
          </cell>
          <cell r="AA713" t="str">
            <v/>
          </cell>
          <cell r="AB713" t="str">
            <v/>
          </cell>
          <cell r="AC713" t="str">
            <v/>
          </cell>
          <cell r="AD713" t="str">
            <v/>
          </cell>
          <cell r="AE713" t="str">
            <v/>
          </cell>
          <cell r="AF713" t="str">
            <v/>
          </cell>
          <cell r="AG713" t="str">
            <v/>
          </cell>
          <cell r="AH713" t="str">
            <v/>
          </cell>
          <cell r="AI713" t="str">
            <v/>
          </cell>
          <cell r="AJ713" t="str">
            <v/>
          </cell>
          <cell r="AK713" t="str">
            <v/>
          </cell>
        </row>
        <row r="714">
          <cell r="A714"/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>
            <v>2</v>
          </cell>
          <cell r="S714" t="str">
            <v/>
          </cell>
          <cell r="T714" t="str">
            <v/>
          </cell>
          <cell r="U714" t="str">
            <v/>
          </cell>
          <cell r="V714" t="str">
            <v/>
          </cell>
          <cell r="W714" t="str">
            <v/>
          </cell>
          <cell r="X714" t="str">
            <v/>
          </cell>
          <cell r="Y714" t="str">
            <v/>
          </cell>
          <cell r="Z714" t="str">
            <v/>
          </cell>
          <cell r="AA714" t="str">
            <v/>
          </cell>
          <cell r="AB714" t="str">
            <v/>
          </cell>
          <cell r="AC714" t="str">
            <v/>
          </cell>
          <cell r="AD714" t="str">
            <v/>
          </cell>
          <cell r="AE714" t="str">
            <v/>
          </cell>
          <cell r="AF714" t="str">
            <v/>
          </cell>
          <cell r="AG714" t="str">
            <v/>
          </cell>
          <cell r="AH714" t="str">
            <v/>
          </cell>
          <cell r="AI714" t="str">
            <v/>
          </cell>
          <cell r="AJ714" t="str">
            <v/>
          </cell>
          <cell r="AK714" t="str">
            <v/>
          </cell>
        </row>
        <row r="715">
          <cell r="A715" t="str">
            <v>261022-01</v>
          </cell>
          <cell r="G715" t="str">
            <v/>
          </cell>
          <cell r="H715">
            <v>6</v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  <cell r="T715" t="str">
            <v/>
          </cell>
          <cell r="U715" t="str">
            <v/>
          </cell>
          <cell r="V715" t="str">
            <v/>
          </cell>
          <cell r="W715" t="str">
            <v/>
          </cell>
          <cell r="X715" t="str">
            <v/>
          </cell>
          <cell r="Y715" t="str">
            <v/>
          </cell>
          <cell r="Z715" t="str">
            <v/>
          </cell>
          <cell r="AA715" t="str">
            <v/>
          </cell>
          <cell r="AB715" t="str">
            <v/>
          </cell>
          <cell r="AC715" t="str">
            <v/>
          </cell>
          <cell r="AD715" t="str">
            <v/>
          </cell>
          <cell r="AE715" t="str">
            <v/>
          </cell>
          <cell r="AF715" t="str">
            <v/>
          </cell>
          <cell r="AG715" t="str">
            <v/>
          </cell>
          <cell r="AH715">
            <v>1</v>
          </cell>
          <cell r="AI715" t="str">
            <v/>
          </cell>
          <cell r="AJ715" t="str">
            <v/>
          </cell>
          <cell r="AK715" t="str">
            <v/>
          </cell>
        </row>
        <row r="716">
          <cell r="A716"/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  <cell r="T716" t="str">
            <v/>
          </cell>
          <cell r="U716" t="str">
            <v/>
          </cell>
          <cell r="V716" t="str">
            <v/>
          </cell>
          <cell r="W716" t="str">
            <v/>
          </cell>
          <cell r="X716" t="str">
            <v/>
          </cell>
          <cell r="Y716" t="str">
            <v/>
          </cell>
          <cell r="Z716" t="str">
            <v/>
          </cell>
          <cell r="AA716" t="str">
            <v/>
          </cell>
          <cell r="AB716" t="str">
            <v/>
          </cell>
          <cell r="AC716" t="str">
            <v/>
          </cell>
          <cell r="AD716" t="str">
            <v/>
          </cell>
          <cell r="AE716" t="str">
            <v/>
          </cell>
          <cell r="AF716" t="str">
            <v/>
          </cell>
          <cell r="AG716" t="str">
            <v/>
          </cell>
          <cell r="AH716" t="str">
            <v/>
          </cell>
          <cell r="AI716" t="str">
            <v/>
          </cell>
          <cell r="AJ716" t="str">
            <v/>
          </cell>
          <cell r="AK716" t="str">
            <v/>
          </cell>
        </row>
        <row r="717">
          <cell r="A717"/>
          <cell r="G717">
            <v>4</v>
          </cell>
          <cell r="H717">
            <v>4</v>
          </cell>
          <cell r="I717" t="str">
            <v/>
          </cell>
          <cell r="J717" t="str">
            <v/>
          </cell>
          <cell r="K717">
            <v>4</v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  <cell r="T717" t="str">
            <v/>
          </cell>
          <cell r="U717" t="str">
            <v/>
          </cell>
          <cell r="V717" t="str">
            <v/>
          </cell>
          <cell r="W717" t="str">
            <v/>
          </cell>
          <cell r="X717" t="str">
            <v/>
          </cell>
          <cell r="Y717" t="str">
            <v/>
          </cell>
          <cell r="Z717" t="str">
            <v/>
          </cell>
          <cell r="AA717" t="str">
            <v/>
          </cell>
          <cell r="AB717" t="str">
            <v/>
          </cell>
          <cell r="AC717" t="str">
            <v/>
          </cell>
          <cell r="AD717" t="str">
            <v/>
          </cell>
          <cell r="AE717" t="str">
            <v/>
          </cell>
          <cell r="AF717" t="str">
            <v/>
          </cell>
          <cell r="AG717" t="str">
            <v/>
          </cell>
          <cell r="AH717" t="str">
            <v/>
          </cell>
          <cell r="AI717" t="str">
            <v/>
          </cell>
          <cell r="AJ717" t="str">
            <v/>
          </cell>
          <cell r="AK717" t="str">
            <v/>
          </cell>
        </row>
        <row r="718">
          <cell r="A718"/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  <cell r="T718" t="str">
            <v/>
          </cell>
          <cell r="U718" t="str">
            <v/>
          </cell>
          <cell r="V718" t="str">
            <v/>
          </cell>
          <cell r="W718" t="str">
            <v/>
          </cell>
          <cell r="X718" t="str">
            <v/>
          </cell>
          <cell r="Y718" t="str">
            <v/>
          </cell>
          <cell r="Z718" t="str">
            <v/>
          </cell>
          <cell r="AA718" t="str">
            <v/>
          </cell>
          <cell r="AB718" t="str">
            <v/>
          </cell>
          <cell r="AC718" t="str">
            <v/>
          </cell>
          <cell r="AD718" t="str">
            <v/>
          </cell>
          <cell r="AE718" t="str">
            <v/>
          </cell>
          <cell r="AF718" t="str">
            <v/>
          </cell>
          <cell r="AG718" t="str">
            <v/>
          </cell>
          <cell r="AH718" t="str">
            <v/>
          </cell>
          <cell r="AI718" t="str">
            <v/>
          </cell>
          <cell r="AJ718" t="str">
            <v/>
          </cell>
          <cell r="AK718" t="str">
            <v/>
          </cell>
        </row>
        <row r="719">
          <cell r="A719"/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>
            <v>8</v>
          </cell>
          <cell r="M719">
            <v>12</v>
          </cell>
          <cell r="N719">
            <v>12</v>
          </cell>
          <cell r="O719">
            <v>6</v>
          </cell>
          <cell r="P719" t="str">
            <v/>
          </cell>
          <cell r="Q719" t="str">
            <v/>
          </cell>
          <cell r="R719">
            <v>5</v>
          </cell>
          <cell r="S719">
            <v>8</v>
          </cell>
          <cell r="T719">
            <v>6</v>
          </cell>
          <cell r="U719">
            <v>6</v>
          </cell>
          <cell r="V719">
            <v>2</v>
          </cell>
          <cell r="W719" t="str">
            <v/>
          </cell>
          <cell r="X719" t="str">
            <v/>
          </cell>
          <cell r="Y719" t="str">
            <v/>
          </cell>
          <cell r="Z719" t="str">
            <v/>
          </cell>
          <cell r="AA719" t="str">
            <v/>
          </cell>
          <cell r="AB719" t="str">
            <v/>
          </cell>
          <cell r="AC719" t="str">
            <v/>
          </cell>
          <cell r="AD719" t="str">
            <v/>
          </cell>
          <cell r="AE719" t="str">
            <v/>
          </cell>
          <cell r="AF719" t="str">
            <v/>
          </cell>
          <cell r="AG719" t="str">
            <v/>
          </cell>
          <cell r="AH719" t="str">
            <v/>
          </cell>
          <cell r="AI719" t="str">
            <v/>
          </cell>
          <cell r="AJ719" t="str">
            <v/>
          </cell>
          <cell r="AK719" t="str">
            <v/>
          </cell>
        </row>
        <row r="720">
          <cell r="A720"/>
          <cell r="G720">
            <v>21</v>
          </cell>
          <cell r="H720">
            <v>11</v>
          </cell>
          <cell r="I720" t="str">
            <v/>
          </cell>
          <cell r="J720" t="str">
            <v/>
          </cell>
          <cell r="K720">
            <v>16</v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  <cell r="T720" t="str">
            <v/>
          </cell>
          <cell r="U720" t="str">
            <v/>
          </cell>
          <cell r="V720">
            <v>2</v>
          </cell>
          <cell r="W720" t="str">
            <v/>
          </cell>
          <cell r="X720" t="str">
            <v/>
          </cell>
          <cell r="Y720" t="str">
            <v/>
          </cell>
          <cell r="Z720" t="str">
            <v/>
          </cell>
          <cell r="AA720">
            <v>5</v>
          </cell>
          <cell r="AB720">
            <v>17</v>
          </cell>
          <cell r="AC720">
            <v>6</v>
          </cell>
          <cell r="AD720" t="str">
            <v/>
          </cell>
          <cell r="AE720" t="str">
            <v/>
          </cell>
          <cell r="AF720" t="str">
            <v/>
          </cell>
          <cell r="AG720" t="str">
            <v/>
          </cell>
          <cell r="AH720" t="str">
            <v/>
          </cell>
          <cell r="AI720">
            <v>4</v>
          </cell>
          <cell r="AJ720">
            <v>2</v>
          </cell>
          <cell r="AK720" t="str">
            <v/>
          </cell>
        </row>
        <row r="721">
          <cell r="A721" t="str">
            <v>261022-02</v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  <cell r="T721" t="str">
            <v/>
          </cell>
          <cell r="U721" t="str">
            <v/>
          </cell>
          <cell r="V721" t="str">
            <v/>
          </cell>
          <cell r="W721" t="str">
            <v/>
          </cell>
          <cell r="X721" t="str">
            <v/>
          </cell>
          <cell r="Y721" t="str">
            <v/>
          </cell>
          <cell r="Z721" t="str">
            <v/>
          </cell>
          <cell r="AA721" t="str">
            <v/>
          </cell>
          <cell r="AB721" t="str">
            <v/>
          </cell>
          <cell r="AC721" t="str">
            <v/>
          </cell>
          <cell r="AD721" t="str">
            <v/>
          </cell>
          <cell r="AE721" t="str">
            <v/>
          </cell>
          <cell r="AF721" t="str">
            <v/>
          </cell>
          <cell r="AG721" t="str">
            <v/>
          </cell>
          <cell r="AH721" t="str">
            <v/>
          </cell>
          <cell r="AI721" t="str">
            <v/>
          </cell>
          <cell r="AJ721" t="str">
            <v/>
          </cell>
          <cell r="AK721" t="str">
            <v/>
          </cell>
        </row>
        <row r="722">
          <cell r="A722"/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  <cell r="T722" t="str">
            <v/>
          </cell>
          <cell r="U722" t="str">
            <v/>
          </cell>
          <cell r="V722" t="str">
            <v/>
          </cell>
          <cell r="W722" t="str">
            <v/>
          </cell>
          <cell r="X722" t="str">
            <v/>
          </cell>
          <cell r="Y722" t="str">
            <v/>
          </cell>
          <cell r="Z722" t="str">
            <v/>
          </cell>
          <cell r="AA722" t="str">
            <v/>
          </cell>
          <cell r="AB722" t="str">
            <v/>
          </cell>
          <cell r="AC722" t="str">
            <v/>
          </cell>
          <cell r="AD722" t="str">
            <v/>
          </cell>
          <cell r="AE722" t="str">
            <v/>
          </cell>
          <cell r="AF722" t="str">
            <v/>
          </cell>
          <cell r="AG722" t="str">
            <v/>
          </cell>
          <cell r="AH722" t="str">
            <v/>
          </cell>
          <cell r="AI722" t="str">
            <v/>
          </cell>
          <cell r="AJ722" t="str">
            <v/>
          </cell>
          <cell r="AK722" t="str">
            <v/>
          </cell>
        </row>
        <row r="723">
          <cell r="A723"/>
          <cell r="G723">
            <v>4</v>
          </cell>
          <cell r="H723">
            <v>4</v>
          </cell>
          <cell r="I723" t="str">
            <v/>
          </cell>
          <cell r="J723" t="str">
            <v/>
          </cell>
          <cell r="K723">
            <v>4</v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  <cell r="T723" t="str">
            <v/>
          </cell>
          <cell r="U723" t="str">
            <v/>
          </cell>
          <cell r="V723" t="str">
            <v/>
          </cell>
          <cell r="W723" t="str">
            <v/>
          </cell>
          <cell r="X723" t="str">
            <v/>
          </cell>
          <cell r="Y723" t="str">
            <v/>
          </cell>
          <cell r="Z723" t="str">
            <v/>
          </cell>
          <cell r="AA723" t="str">
            <v/>
          </cell>
          <cell r="AB723" t="str">
            <v/>
          </cell>
          <cell r="AC723" t="str">
            <v/>
          </cell>
          <cell r="AD723" t="str">
            <v/>
          </cell>
          <cell r="AE723" t="str">
            <v/>
          </cell>
          <cell r="AF723" t="str">
            <v/>
          </cell>
          <cell r="AG723" t="str">
            <v/>
          </cell>
          <cell r="AH723" t="str">
            <v/>
          </cell>
          <cell r="AI723" t="str">
            <v/>
          </cell>
          <cell r="AJ723" t="str">
            <v/>
          </cell>
          <cell r="AK723" t="str">
            <v/>
          </cell>
        </row>
        <row r="724">
          <cell r="A724"/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  <cell r="T724" t="str">
            <v/>
          </cell>
          <cell r="U724" t="str">
            <v/>
          </cell>
          <cell r="V724" t="str">
            <v/>
          </cell>
          <cell r="W724" t="str">
            <v/>
          </cell>
          <cell r="X724" t="str">
            <v/>
          </cell>
          <cell r="Y724" t="str">
            <v/>
          </cell>
          <cell r="Z724" t="str">
            <v/>
          </cell>
          <cell r="AA724" t="str">
            <v/>
          </cell>
          <cell r="AB724" t="str">
            <v/>
          </cell>
          <cell r="AC724" t="str">
            <v/>
          </cell>
          <cell r="AD724" t="str">
            <v/>
          </cell>
          <cell r="AE724" t="str">
            <v/>
          </cell>
          <cell r="AF724" t="str">
            <v/>
          </cell>
          <cell r="AG724" t="str">
            <v/>
          </cell>
          <cell r="AH724" t="str">
            <v/>
          </cell>
          <cell r="AI724" t="str">
            <v/>
          </cell>
          <cell r="AJ724" t="str">
            <v/>
          </cell>
          <cell r="AK724" t="str">
            <v/>
          </cell>
        </row>
        <row r="725">
          <cell r="A725"/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  <cell r="T725" t="str">
            <v/>
          </cell>
          <cell r="U725" t="str">
            <v/>
          </cell>
          <cell r="V725" t="str">
            <v/>
          </cell>
          <cell r="W725" t="str">
            <v/>
          </cell>
          <cell r="X725" t="str">
            <v/>
          </cell>
          <cell r="Y725" t="str">
            <v/>
          </cell>
          <cell r="Z725" t="str">
            <v/>
          </cell>
          <cell r="AA725" t="str">
            <v/>
          </cell>
          <cell r="AB725" t="str">
            <v/>
          </cell>
          <cell r="AC725" t="str">
            <v/>
          </cell>
          <cell r="AD725" t="str">
            <v/>
          </cell>
          <cell r="AE725" t="str">
            <v/>
          </cell>
          <cell r="AF725" t="str">
            <v/>
          </cell>
          <cell r="AG725" t="str">
            <v/>
          </cell>
          <cell r="AH725" t="str">
            <v/>
          </cell>
          <cell r="AI725" t="str">
            <v/>
          </cell>
          <cell r="AJ725" t="str">
            <v/>
          </cell>
          <cell r="AK725" t="str">
            <v/>
          </cell>
        </row>
        <row r="726">
          <cell r="A726"/>
          <cell r="G726">
            <v>1</v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  <cell r="T726" t="str">
            <v/>
          </cell>
          <cell r="U726" t="str">
            <v/>
          </cell>
          <cell r="V726" t="str">
            <v/>
          </cell>
          <cell r="W726" t="str">
            <v/>
          </cell>
          <cell r="X726" t="str">
            <v/>
          </cell>
          <cell r="Y726" t="str">
            <v/>
          </cell>
          <cell r="Z726" t="str">
            <v/>
          </cell>
          <cell r="AA726" t="str">
            <v/>
          </cell>
          <cell r="AB726" t="str">
            <v/>
          </cell>
          <cell r="AC726" t="str">
            <v/>
          </cell>
          <cell r="AD726" t="str">
            <v/>
          </cell>
          <cell r="AE726" t="str">
            <v/>
          </cell>
          <cell r="AF726" t="str">
            <v/>
          </cell>
          <cell r="AG726" t="str">
            <v/>
          </cell>
          <cell r="AH726" t="str">
            <v/>
          </cell>
          <cell r="AI726" t="str">
            <v/>
          </cell>
          <cell r="AJ726" t="str">
            <v/>
          </cell>
          <cell r="AK726" t="str">
            <v/>
          </cell>
        </row>
        <row r="727">
          <cell r="A727" t="str">
            <v>261022-03</v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  <cell r="T727" t="str">
            <v/>
          </cell>
          <cell r="U727" t="str">
            <v/>
          </cell>
          <cell r="V727" t="str">
            <v/>
          </cell>
          <cell r="W727" t="str">
            <v/>
          </cell>
          <cell r="X727" t="str">
            <v/>
          </cell>
          <cell r="Y727" t="str">
            <v/>
          </cell>
          <cell r="Z727" t="str">
            <v/>
          </cell>
          <cell r="AA727" t="str">
            <v/>
          </cell>
          <cell r="AB727" t="str">
            <v/>
          </cell>
          <cell r="AC727" t="str">
            <v/>
          </cell>
          <cell r="AD727" t="str">
            <v/>
          </cell>
          <cell r="AE727" t="str">
            <v/>
          </cell>
          <cell r="AF727" t="str">
            <v/>
          </cell>
          <cell r="AG727" t="str">
            <v/>
          </cell>
          <cell r="AH727" t="str">
            <v/>
          </cell>
          <cell r="AI727" t="str">
            <v/>
          </cell>
          <cell r="AJ727" t="str">
            <v/>
          </cell>
          <cell r="AK727" t="str">
            <v/>
          </cell>
        </row>
        <row r="728">
          <cell r="A728"/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  <cell r="T728" t="str">
            <v/>
          </cell>
          <cell r="U728" t="str">
            <v/>
          </cell>
          <cell r="V728" t="str">
            <v/>
          </cell>
          <cell r="W728" t="str">
            <v/>
          </cell>
          <cell r="X728" t="str">
            <v/>
          </cell>
          <cell r="Y728" t="str">
            <v/>
          </cell>
          <cell r="Z728" t="str">
            <v/>
          </cell>
          <cell r="AA728" t="str">
            <v/>
          </cell>
          <cell r="AB728" t="str">
            <v/>
          </cell>
          <cell r="AC728" t="str">
            <v/>
          </cell>
          <cell r="AD728" t="str">
            <v/>
          </cell>
          <cell r="AE728" t="str">
            <v/>
          </cell>
          <cell r="AF728" t="str">
            <v/>
          </cell>
          <cell r="AG728" t="str">
            <v/>
          </cell>
          <cell r="AH728" t="str">
            <v/>
          </cell>
          <cell r="AI728" t="str">
            <v/>
          </cell>
          <cell r="AJ728" t="str">
            <v/>
          </cell>
          <cell r="AK728" t="str">
            <v/>
          </cell>
        </row>
        <row r="729">
          <cell r="A729"/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  <cell r="T729" t="str">
            <v/>
          </cell>
          <cell r="U729" t="str">
            <v/>
          </cell>
          <cell r="V729" t="str">
            <v/>
          </cell>
          <cell r="W729" t="str">
            <v/>
          </cell>
          <cell r="X729" t="str">
            <v/>
          </cell>
          <cell r="Y729" t="str">
            <v/>
          </cell>
          <cell r="Z729" t="str">
            <v/>
          </cell>
          <cell r="AA729" t="str">
            <v/>
          </cell>
          <cell r="AB729" t="str">
            <v/>
          </cell>
          <cell r="AC729" t="str">
            <v/>
          </cell>
          <cell r="AD729" t="str">
            <v/>
          </cell>
          <cell r="AE729" t="str">
            <v/>
          </cell>
          <cell r="AF729" t="str">
            <v/>
          </cell>
          <cell r="AG729" t="str">
            <v/>
          </cell>
          <cell r="AH729" t="str">
            <v/>
          </cell>
          <cell r="AI729" t="str">
            <v/>
          </cell>
          <cell r="AJ729" t="str">
            <v/>
          </cell>
          <cell r="AK729" t="str">
            <v/>
          </cell>
        </row>
        <row r="730">
          <cell r="A730"/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  <cell r="T730" t="str">
            <v/>
          </cell>
          <cell r="U730" t="str">
            <v/>
          </cell>
          <cell r="V730" t="str">
            <v/>
          </cell>
          <cell r="W730" t="str">
            <v/>
          </cell>
          <cell r="X730" t="str">
            <v/>
          </cell>
          <cell r="Y730" t="str">
            <v/>
          </cell>
          <cell r="Z730" t="str">
            <v/>
          </cell>
          <cell r="AA730" t="str">
            <v/>
          </cell>
          <cell r="AB730" t="str">
            <v/>
          </cell>
          <cell r="AC730" t="str">
            <v/>
          </cell>
          <cell r="AD730" t="str">
            <v/>
          </cell>
          <cell r="AE730" t="str">
            <v/>
          </cell>
          <cell r="AF730" t="str">
            <v/>
          </cell>
          <cell r="AG730" t="str">
            <v/>
          </cell>
          <cell r="AH730" t="str">
            <v/>
          </cell>
          <cell r="AI730" t="str">
            <v/>
          </cell>
          <cell r="AJ730" t="str">
            <v/>
          </cell>
          <cell r="AK730" t="str">
            <v/>
          </cell>
        </row>
        <row r="731">
          <cell r="A731"/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  <cell r="T731" t="str">
            <v/>
          </cell>
          <cell r="U731" t="str">
            <v/>
          </cell>
          <cell r="V731" t="str">
            <v/>
          </cell>
          <cell r="W731" t="str">
            <v/>
          </cell>
          <cell r="X731" t="str">
            <v/>
          </cell>
          <cell r="Y731" t="str">
            <v/>
          </cell>
          <cell r="Z731" t="str">
            <v/>
          </cell>
          <cell r="AA731" t="str">
            <v/>
          </cell>
          <cell r="AB731" t="str">
            <v/>
          </cell>
          <cell r="AC731" t="str">
            <v/>
          </cell>
          <cell r="AD731" t="str">
            <v/>
          </cell>
          <cell r="AE731" t="str">
            <v/>
          </cell>
          <cell r="AF731" t="str">
            <v/>
          </cell>
          <cell r="AG731" t="str">
            <v/>
          </cell>
          <cell r="AH731" t="str">
            <v/>
          </cell>
          <cell r="AI731" t="str">
            <v/>
          </cell>
          <cell r="AJ731" t="str">
            <v/>
          </cell>
          <cell r="AK731" t="str">
            <v/>
          </cell>
        </row>
        <row r="732">
          <cell r="A732"/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  <cell r="T732" t="str">
            <v/>
          </cell>
          <cell r="U732" t="str">
            <v/>
          </cell>
          <cell r="V732" t="str">
            <v/>
          </cell>
          <cell r="W732" t="str">
            <v/>
          </cell>
          <cell r="X732" t="str">
            <v/>
          </cell>
          <cell r="Y732" t="str">
            <v/>
          </cell>
          <cell r="Z732" t="str">
            <v/>
          </cell>
          <cell r="AA732" t="str">
            <v/>
          </cell>
          <cell r="AB732" t="str">
            <v/>
          </cell>
          <cell r="AC732" t="str">
            <v/>
          </cell>
          <cell r="AD732" t="str">
            <v/>
          </cell>
          <cell r="AE732" t="str">
            <v/>
          </cell>
          <cell r="AF732" t="str">
            <v/>
          </cell>
          <cell r="AG732" t="str">
            <v/>
          </cell>
          <cell r="AH732" t="str">
            <v/>
          </cell>
          <cell r="AI732" t="str">
            <v/>
          </cell>
          <cell r="AJ732" t="str">
            <v/>
          </cell>
          <cell r="AK732" t="str">
            <v/>
          </cell>
        </row>
        <row r="733">
          <cell r="A733" t="str">
            <v>261022-04</v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 t="str">
            <v/>
          </cell>
          <cell r="W733" t="str">
            <v/>
          </cell>
          <cell r="X733" t="str">
            <v/>
          </cell>
          <cell r="Y733" t="str">
            <v/>
          </cell>
          <cell r="Z733" t="str">
            <v/>
          </cell>
          <cell r="AA733" t="str">
            <v/>
          </cell>
          <cell r="AB733" t="str">
            <v/>
          </cell>
          <cell r="AC733" t="str">
            <v/>
          </cell>
          <cell r="AD733" t="str">
            <v/>
          </cell>
          <cell r="AE733" t="str">
            <v/>
          </cell>
          <cell r="AF733" t="str">
            <v/>
          </cell>
          <cell r="AG733" t="str">
            <v/>
          </cell>
          <cell r="AH733" t="str">
            <v/>
          </cell>
          <cell r="AI733" t="str">
            <v/>
          </cell>
          <cell r="AJ733" t="str">
            <v/>
          </cell>
          <cell r="AK733" t="str">
            <v/>
          </cell>
        </row>
        <row r="734">
          <cell r="A734"/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  <cell r="T734" t="str">
            <v/>
          </cell>
          <cell r="U734" t="str">
            <v/>
          </cell>
          <cell r="V734" t="str">
            <v/>
          </cell>
          <cell r="W734" t="str">
            <v/>
          </cell>
          <cell r="X734" t="str">
            <v/>
          </cell>
          <cell r="Y734" t="str">
            <v/>
          </cell>
          <cell r="Z734" t="str">
            <v/>
          </cell>
          <cell r="AA734" t="str">
            <v/>
          </cell>
          <cell r="AB734" t="str">
            <v/>
          </cell>
          <cell r="AC734" t="str">
            <v/>
          </cell>
          <cell r="AD734" t="str">
            <v/>
          </cell>
          <cell r="AE734" t="str">
            <v/>
          </cell>
          <cell r="AF734" t="str">
            <v/>
          </cell>
          <cell r="AG734" t="str">
            <v/>
          </cell>
          <cell r="AH734" t="str">
            <v/>
          </cell>
          <cell r="AI734" t="str">
            <v/>
          </cell>
          <cell r="AJ734" t="str">
            <v/>
          </cell>
          <cell r="AK734" t="str">
            <v/>
          </cell>
        </row>
        <row r="735">
          <cell r="A735"/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 t="str">
            <v/>
          </cell>
          <cell r="W735" t="str">
            <v/>
          </cell>
          <cell r="X735" t="str">
            <v/>
          </cell>
          <cell r="Y735" t="str">
            <v/>
          </cell>
          <cell r="Z735" t="str">
            <v/>
          </cell>
          <cell r="AA735" t="str">
            <v/>
          </cell>
          <cell r="AB735" t="str">
            <v/>
          </cell>
          <cell r="AC735" t="str">
            <v/>
          </cell>
          <cell r="AD735" t="str">
            <v/>
          </cell>
          <cell r="AE735" t="str">
            <v/>
          </cell>
          <cell r="AF735" t="str">
            <v/>
          </cell>
          <cell r="AG735" t="str">
            <v/>
          </cell>
          <cell r="AH735" t="str">
            <v/>
          </cell>
          <cell r="AI735" t="str">
            <v/>
          </cell>
          <cell r="AJ735" t="str">
            <v/>
          </cell>
          <cell r="AK735" t="str">
            <v/>
          </cell>
        </row>
        <row r="736">
          <cell r="A736"/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  <cell r="T736" t="str">
            <v/>
          </cell>
          <cell r="U736" t="str">
            <v/>
          </cell>
          <cell r="V736" t="str">
            <v/>
          </cell>
          <cell r="W736" t="str">
            <v/>
          </cell>
          <cell r="X736" t="str">
            <v/>
          </cell>
          <cell r="Y736" t="str">
            <v/>
          </cell>
          <cell r="Z736" t="str">
            <v/>
          </cell>
          <cell r="AA736" t="str">
            <v/>
          </cell>
          <cell r="AB736" t="str">
            <v/>
          </cell>
          <cell r="AC736" t="str">
            <v/>
          </cell>
          <cell r="AD736" t="str">
            <v/>
          </cell>
          <cell r="AE736" t="str">
            <v/>
          </cell>
          <cell r="AF736" t="str">
            <v/>
          </cell>
          <cell r="AG736" t="str">
            <v/>
          </cell>
          <cell r="AH736" t="str">
            <v/>
          </cell>
          <cell r="AI736" t="str">
            <v/>
          </cell>
          <cell r="AJ736" t="str">
            <v/>
          </cell>
          <cell r="AK736" t="str">
            <v/>
          </cell>
        </row>
        <row r="737">
          <cell r="A737"/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 t="str">
            <v/>
          </cell>
          <cell r="W737" t="str">
            <v/>
          </cell>
          <cell r="X737" t="str">
            <v/>
          </cell>
          <cell r="Y737" t="str">
            <v/>
          </cell>
          <cell r="Z737" t="str">
            <v/>
          </cell>
          <cell r="AA737" t="str">
            <v/>
          </cell>
          <cell r="AB737" t="str">
            <v/>
          </cell>
          <cell r="AC737" t="str">
            <v/>
          </cell>
          <cell r="AD737" t="str">
            <v/>
          </cell>
          <cell r="AE737" t="str">
            <v/>
          </cell>
          <cell r="AF737" t="str">
            <v/>
          </cell>
          <cell r="AG737" t="str">
            <v/>
          </cell>
          <cell r="AH737" t="str">
            <v/>
          </cell>
          <cell r="AI737" t="str">
            <v/>
          </cell>
          <cell r="AJ737" t="str">
            <v/>
          </cell>
          <cell r="AK737" t="str">
            <v/>
          </cell>
        </row>
        <row r="738">
          <cell r="A738"/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  <cell r="T738" t="str">
            <v/>
          </cell>
          <cell r="U738" t="str">
            <v/>
          </cell>
          <cell r="V738" t="str">
            <v/>
          </cell>
          <cell r="W738" t="str">
            <v/>
          </cell>
          <cell r="X738" t="str">
            <v/>
          </cell>
          <cell r="Y738" t="str">
            <v/>
          </cell>
          <cell r="Z738" t="str">
            <v/>
          </cell>
          <cell r="AA738" t="str">
            <v/>
          </cell>
          <cell r="AB738" t="str">
            <v/>
          </cell>
          <cell r="AC738" t="str">
            <v/>
          </cell>
          <cell r="AD738" t="str">
            <v/>
          </cell>
          <cell r="AE738" t="str">
            <v/>
          </cell>
          <cell r="AF738" t="str">
            <v/>
          </cell>
          <cell r="AG738" t="str">
            <v/>
          </cell>
          <cell r="AH738" t="str">
            <v/>
          </cell>
          <cell r="AI738" t="str">
            <v/>
          </cell>
          <cell r="AJ738" t="str">
            <v/>
          </cell>
          <cell r="AK738" t="str">
            <v/>
          </cell>
        </row>
        <row r="739">
          <cell r="A739" t="str">
            <v>261022-05</v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  <cell r="T739" t="str">
            <v/>
          </cell>
          <cell r="U739" t="str">
            <v/>
          </cell>
          <cell r="V739" t="str">
            <v/>
          </cell>
          <cell r="W739" t="str">
            <v/>
          </cell>
          <cell r="X739" t="str">
            <v/>
          </cell>
          <cell r="Y739" t="str">
            <v/>
          </cell>
          <cell r="Z739" t="str">
            <v/>
          </cell>
          <cell r="AA739" t="str">
            <v/>
          </cell>
          <cell r="AB739" t="str">
            <v/>
          </cell>
          <cell r="AC739" t="str">
            <v/>
          </cell>
          <cell r="AD739" t="str">
            <v/>
          </cell>
          <cell r="AE739" t="str">
            <v/>
          </cell>
          <cell r="AF739" t="str">
            <v/>
          </cell>
          <cell r="AG739" t="str">
            <v/>
          </cell>
          <cell r="AH739" t="str">
            <v/>
          </cell>
          <cell r="AI739" t="str">
            <v/>
          </cell>
          <cell r="AJ739" t="str">
            <v/>
          </cell>
          <cell r="AK739" t="str">
            <v/>
          </cell>
        </row>
        <row r="740">
          <cell r="A740"/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  <cell r="T740" t="str">
            <v/>
          </cell>
          <cell r="U740" t="str">
            <v/>
          </cell>
          <cell r="V740" t="str">
            <v/>
          </cell>
          <cell r="W740" t="str">
            <v/>
          </cell>
          <cell r="X740" t="str">
            <v/>
          </cell>
          <cell r="Y740" t="str">
            <v/>
          </cell>
          <cell r="Z740" t="str">
            <v/>
          </cell>
          <cell r="AA740" t="str">
            <v/>
          </cell>
          <cell r="AB740" t="str">
            <v/>
          </cell>
          <cell r="AC740" t="str">
            <v/>
          </cell>
          <cell r="AD740" t="str">
            <v/>
          </cell>
          <cell r="AE740" t="str">
            <v/>
          </cell>
          <cell r="AF740" t="str">
            <v/>
          </cell>
          <cell r="AG740" t="str">
            <v/>
          </cell>
          <cell r="AH740" t="str">
            <v/>
          </cell>
          <cell r="AI740" t="str">
            <v/>
          </cell>
          <cell r="AJ740" t="str">
            <v/>
          </cell>
          <cell r="AK740" t="str">
            <v/>
          </cell>
        </row>
        <row r="741">
          <cell r="A741"/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  <cell r="T741" t="str">
            <v/>
          </cell>
          <cell r="U741" t="str">
            <v/>
          </cell>
          <cell r="V741" t="str">
            <v/>
          </cell>
          <cell r="W741" t="str">
            <v/>
          </cell>
          <cell r="X741" t="str">
            <v/>
          </cell>
          <cell r="Y741" t="str">
            <v/>
          </cell>
          <cell r="Z741" t="str">
            <v/>
          </cell>
          <cell r="AA741" t="str">
            <v/>
          </cell>
          <cell r="AB741" t="str">
            <v/>
          </cell>
          <cell r="AC741" t="str">
            <v/>
          </cell>
          <cell r="AD741" t="str">
            <v/>
          </cell>
          <cell r="AE741" t="str">
            <v/>
          </cell>
          <cell r="AF741" t="str">
            <v/>
          </cell>
          <cell r="AG741" t="str">
            <v/>
          </cell>
          <cell r="AH741" t="str">
            <v/>
          </cell>
          <cell r="AI741" t="str">
            <v/>
          </cell>
          <cell r="AJ741" t="str">
            <v/>
          </cell>
          <cell r="AK741" t="str">
            <v/>
          </cell>
        </row>
        <row r="742">
          <cell r="A742"/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 t="str">
            <v/>
          </cell>
          <cell r="W742" t="str">
            <v/>
          </cell>
          <cell r="X742" t="str">
            <v/>
          </cell>
          <cell r="Y742" t="str">
            <v/>
          </cell>
          <cell r="Z742" t="str">
            <v/>
          </cell>
          <cell r="AA742" t="str">
            <v/>
          </cell>
          <cell r="AB742" t="str">
            <v/>
          </cell>
          <cell r="AC742" t="str">
            <v/>
          </cell>
          <cell r="AD742" t="str">
            <v/>
          </cell>
          <cell r="AE742" t="str">
            <v/>
          </cell>
          <cell r="AF742" t="str">
            <v/>
          </cell>
          <cell r="AG742" t="str">
            <v/>
          </cell>
          <cell r="AH742" t="str">
            <v/>
          </cell>
          <cell r="AI742" t="str">
            <v/>
          </cell>
          <cell r="AJ742" t="str">
            <v/>
          </cell>
          <cell r="AK742" t="str">
            <v/>
          </cell>
        </row>
        <row r="743">
          <cell r="A743"/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  <cell r="T743" t="str">
            <v/>
          </cell>
          <cell r="U743" t="str">
            <v/>
          </cell>
          <cell r="V743" t="str">
            <v/>
          </cell>
          <cell r="W743" t="str">
            <v/>
          </cell>
          <cell r="X743" t="str">
            <v/>
          </cell>
          <cell r="Y743" t="str">
            <v/>
          </cell>
          <cell r="Z743" t="str">
            <v/>
          </cell>
          <cell r="AA743" t="str">
            <v/>
          </cell>
          <cell r="AB743" t="str">
            <v/>
          </cell>
          <cell r="AC743" t="str">
            <v/>
          </cell>
          <cell r="AD743" t="str">
            <v/>
          </cell>
          <cell r="AE743" t="str">
            <v/>
          </cell>
          <cell r="AF743" t="str">
            <v/>
          </cell>
          <cell r="AG743" t="str">
            <v/>
          </cell>
          <cell r="AH743" t="str">
            <v/>
          </cell>
          <cell r="AI743" t="str">
            <v/>
          </cell>
          <cell r="AJ743" t="str">
            <v/>
          </cell>
          <cell r="AK743" t="str">
            <v/>
          </cell>
        </row>
        <row r="744">
          <cell r="A744"/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  <cell r="T744" t="str">
            <v/>
          </cell>
          <cell r="U744" t="str">
            <v/>
          </cell>
          <cell r="V744" t="str">
            <v/>
          </cell>
          <cell r="W744" t="str">
            <v/>
          </cell>
          <cell r="X744" t="str">
            <v/>
          </cell>
          <cell r="Y744" t="str">
            <v/>
          </cell>
          <cell r="Z744" t="str">
            <v/>
          </cell>
          <cell r="AA744" t="str">
            <v/>
          </cell>
          <cell r="AB744" t="str">
            <v/>
          </cell>
          <cell r="AC744" t="str">
            <v/>
          </cell>
          <cell r="AD744" t="str">
            <v/>
          </cell>
          <cell r="AE744" t="str">
            <v/>
          </cell>
          <cell r="AF744" t="str">
            <v/>
          </cell>
          <cell r="AG744" t="str">
            <v/>
          </cell>
          <cell r="AH744" t="str">
            <v/>
          </cell>
          <cell r="AI744" t="str">
            <v/>
          </cell>
          <cell r="AJ744" t="str">
            <v/>
          </cell>
          <cell r="AK744" t="str">
            <v/>
          </cell>
        </row>
        <row r="745">
          <cell r="A745" t="str">
            <v>261022-06</v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  <cell r="T745" t="str">
            <v/>
          </cell>
          <cell r="U745" t="str">
            <v/>
          </cell>
          <cell r="V745" t="str">
            <v/>
          </cell>
          <cell r="W745" t="str">
            <v/>
          </cell>
          <cell r="X745" t="str">
            <v/>
          </cell>
          <cell r="Y745" t="str">
            <v/>
          </cell>
          <cell r="Z745" t="str">
            <v/>
          </cell>
          <cell r="AA745" t="str">
            <v/>
          </cell>
          <cell r="AB745" t="str">
            <v/>
          </cell>
          <cell r="AC745" t="str">
            <v/>
          </cell>
          <cell r="AD745" t="str">
            <v/>
          </cell>
          <cell r="AE745" t="str">
            <v/>
          </cell>
          <cell r="AF745" t="str">
            <v/>
          </cell>
          <cell r="AG745" t="str">
            <v/>
          </cell>
          <cell r="AH745" t="str">
            <v/>
          </cell>
          <cell r="AI745" t="str">
            <v/>
          </cell>
          <cell r="AJ745" t="str">
            <v/>
          </cell>
          <cell r="AK745" t="str">
            <v/>
          </cell>
        </row>
        <row r="746">
          <cell r="A746"/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  <cell r="T746" t="str">
            <v/>
          </cell>
          <cell r="U746" t="str">
            <v/>
          </cell>
          <cell r="V746" t="str">
            <v/>
          </cell>
          <cell r="W746" t="str">
            <v/>
          </cell>
          <cell r="X746" t="str">
            <v/>
          </cell>
          <cell r="Y746" t="str">
            <v/>
          </cell>
          <cell r="Z746" t="str">
            <v/>
          </cell>
          <cell r="AA746" t="str">
            <v/>
          </cell>
          <cell r="AB746" t="str">
            <v/>
          </cell>
          <cell r="AC746" t="str">
            <v/>
          </cell>
          <cell r="AD746" t="str">
            <v/>
          </cell>
          <cell r="AE746" t="str">
            <v/>
          </cell>
          <cell r="AF746" t="str">
            <v/>
          </cell>
          <cell r="AG746" t="str">
            <v/>
          </cell>
          <cell r="AH746" t="str">
            <v/>
          </cell>
          <cell r="AI746" t="str">
            <v/>
          </cell>
          <cell r="AJ746" t="str">
            <v/>
          </cell>
          <cell r="AK746" t="str">
            <v/>
          </cell>
        </row>
        <row r="747">
          <cell r="A747"/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  <cell r="T747" t="str">
            <v/>
          </cell>
          <cell r="U747" t="str">
            <v/>
          </cell>
          <cell r="V747" t="str">
            <v/>
          </cell>
          <cell r="W747" t="str">
            <v/>
          </cell>
          <cell r="X747" t="str">
            <v/>
          </cell>
          <cell r="Y747" t="str">
            <v/>
          </cell>
          <cell r="Z747" t="str">
            <v/>
          </cell>
          <cell r="AA747" t="str">
            <v/>
          </cell>
          <cell r="AB747" t="str">
            <v/>
          </cell>
          <cell r="AC747" t="str">
            <v/>
          </cell>
          <cell r="AD747" t="str">
            <v/>
          </cell>
          <cell r="AE747" t="str">
            <v/>
          </cell>
          <cell r="AF747" t="str">
            <v/>
          </cell>
          <cell r="AG747" t="str">
            <v/>
          </cell>
          <cell r="AH747" t="str">
            <v/>
          </cell>
          <cell r="AI747" t="str">
            <v/>
          </cell>
          <cell r="AJ747" t="str">
            <v/>
          </cell>
          <cell r="AK747" t="str">
            <v/>
          </cell>
        </row>
        <row r="748">
          <cell r="A748"/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  <cell r="T748" t="str">
            <v/>
          </cell>
          <cell r="U748" t="str">
            <v/>
          </cell>
          <cell r="V748" t="str">
            <v/>
          </cell>
          <cell r="W748" t="str">
            <v/>
          </cell>
          <cell r="X748" t="str">
            <v/>
          </cell>
          <cell r="Y748" t="str">
            <v/>
          </cell>
          <cell r="Z748" t="str">
            <v/>
          </cell>
          <cell r="AA748" t="str">
            <v/>
          </cell>
          <cell r="AB748" t="str">
            <v/>
          </cell>
          <cell r="AC748" t="str">
            <v/>
          </cell>
          <cell r="AD748" t="str">
            <v/>
          </cell>
          <cell r="AE748" t="str">
            <v/>
          </cell>
          <cell r="AF748" t="str">
            <v/>
          </cell>
          <cell r="AG748" t="str">
            <v/>
          </cell>
          <cell r="AH748" t="str">
            <v/>
          </cell>
          <cell r="AI748" t="str">
            <v/>
          </cell>
          <cell r="AJ748" t="str">
            <v/>
          </cell>
          <cell r="AK748" t="str">
            <v/>
          </cell>
        </row>
        <row r="749">
          <cell r="A749"/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  <cell r="T749" t="str">
            <v/>
          </cell>
          <cell r="U749" t="str">
            <v/>
          </cell>
          <cell r="V749" t="str">
            <v/>
          </cell>
          <cell r="W749" t="str">
            <v/>
          </cell>
          <cell r="X749" t="str">
            <v/>
          </cell>
          <cell r="Y749" t="str">
            <v/>
          </cell>
          <cell r="Z749" t="str">
            <v/>
          </cell>
          <cell r="AA749" t="str">
            <v/>
          </cell>
          <cell r="AB749" t="str">
            <v/>
          </cell>
          <cell r="AC749" t="str">
            <v/>
          </cell>
          <cell r="AD749" t="str">
            <v/>
          </cell>
          <cell r="AE749" t="str">
            <v/>
          </cell>
          <cell r="AF749" t="str">
            <v/>
          </cell>
          <cell r="AG749" t="str">
            <v/>
          </cell>
          <cell r="AH749" t="str">
            <v/>
          </cell>
          <cell r="AI749" t="str">
            <v/>
          </cell>
          <cell r="AJ749" t="str">
            <v/>
          </cell>
          <cell r="AK749" t="str">
            <v/>
          </cell>
        </row>
        <row r="750">
          <cell r="A750"/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  <cell r="T750" t="str">
            <v/>
          </cell>
          <cell r="U750" t="str">
            <v/>
          </cell>
          <cell r="V750" t="str">
            <v/>
          </cell>
          <cell r="W750" t="str">
            <v/>
          </cell>
          <cell r="X750" t="str">
            <v/>
          </cell>
          <cell r="Y750" t="str">
            <v/>
          </cell>
          <cell r="Z750" t="str">
            <v/>
          </cell>
          <cell r="AA750" t="str">
            <v/>
          </cell>
          <cell r="AB750" t="str">
            <v/>
          </cell>
          <cell r="AC750" t="str">
            <v/>
          </cell>
          <cell r="AD750" t="str">
            <v/>
          </cell>
          <cell r="AE750" t="str">
            <v/>
          </cell>
          <cell r="AF750" t="str">
            <v/>
          </cell>
          <cell r="AG750" t="str">
            <v/>
          </cell>
          <cell r="AH750" t="str">
            <v/>
          </cell>
          <cell r="AI750" t="str">
            <v/>
          </cell>
          <cell r="AJ750" t="str">
            <v/>
          </cell>
          <cell r="AK750" t="str">
            <v/>
          </cell>
        </row>
        <row r="751">
          <cell r="A751">
            <v>259021</v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>
            <v>4</v>
          </cell>
          <cell r="T751">
            <v>10</v>
          </cell>
          <cell r="U751">
            <v>8</v>
          </cell>
          <cell r="V751" t="str">
            <v/>
          </cell>
          <cell r="W751" t="str">
            <v/>
          </cell>
          <cell r="X751" t="str">
            <v/>
          </cell>
          <cell r="Y751" t="str">
            <v/>
          </cell>
          <cell r="Z751" t="str">
            <v/>
          </cell>
          <cell r="AA751" t="str">
            <v/>
          </cell>
          <cell r="AB751" t="str">
            <v/>
          </cell>
          <cell r="AC751" t="str">
            <v/>
          </cell>
          <cell r="AD751" t="str">
            <v/>
          </cell>
          <cell r="AE751" t="str">
            <v/>
          </cell>
          <cell r="AF751" t="str">
            <v/>
          </cell>
          <cell r="AG751" t="str">
            <v/>
          </cell>
          <cell r="AH751" t="str">
            <v/>
          </cell>
          <cell r="AI751" t="str">
            <v/>
          </cell>
          <cell r="AJ751" t="str">
            <v/>
          </cell>
          <cell r="AK751" t="str">
            <v/>
          </cell>
        </row>
        <row r="752">
          <cell r="A752"/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 t="str">
            <v/>
          </cell>
          <cell r="W752" t="str">
            <v/>
          </cell>
          <cell r="X752" t="str">
            <v/>
          </cell>
          <cell r="Y752" t="str">
            <v/>
          </cell>
          <cell r="Z752" t="str">
            <v/>
          </cell>
          <cell r="AA752" t="str">
            <v/>
          </cell>
          <cell r="AB752" t="str">
            <v/>
          </cell>
          <cell r="AC752" t="str">
            <v/>
          </cell>
          <cell r="AD752" t="str">
            <v/>
          </cell>
          <cell r="AE752" t="str">
            <v/>
          </cell>
          <cell r="AF752" t="str">
            <v/>
          </cell>
          <cell r="AG752" t="str">
            <v/>
          </cell>
          <cell r="AH752" t="str">
            <v/>
          </cell>
          <cell r="AI752" t="str">
            <v/>
          </cell>
          <cell r="AJ752" t="str">
            <v/>
          </cell>
          <cell r="AK752" t="str">
            <v/>
          </cell>
        </row>
        <row r="753">
          <cell r="A753"/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  <cell r="T753" t="str">
            <v/>
          </cell>
          <cell r="U753" t="str">
            <v/>
          </cell>
          <cell r="V753" t="str">
            <v/>
          </cell>
          <cell r="W753" t="str">
            <v/>
          </cell>
          <cell r="X753" t="str">
            <v/>
          </cell>
          <cell r="Y753" t="str">
            <v/>
          </cell>
          <cell r="Z753" t="str">
            <v/>
          </cell>
          <cell r="AA753" t="str">
            <v/>
          </cell>
          <cell r="AB753" t="str">
            <v/>
          </cell>
          <cell r="AC753" t="str">
            <v/>
          </cell>
          <cell r="AD753" t="str">
            <v/>
          </cell>
          <cell r="AE753" t="str">
            <v/>
          </cell>
          <cell r="AF753" t="str">
            <v/>
          </cell>
          <cell r="AG753" t="str">
            <v/>
          </cell>
          <cell r="AH753" t="str">
            <v/>
          </cell>
          <cell r="AI753" t="str">
            <v/>
          </cell>
          <cell r="AJ753" t="str">
            <v/>
          </cell>
          <cell r="AK753" t="str">
            <v/>
          </cell>
        </row>
        <row r="754">
          <cell r="A754"/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  <cell r="T754" t="str">
            <v/>
          </cell>
          <cell r="U754">
            <v>4</v>
          </cell>
          <cell r="V754">
            <v>3</v>
          </cell>
          <cell r="W754" t="str">
            <v/>
          </cell>
          <cell r="X754" t="str">
            <v/>
          </cell>
          <cell r="Y754" t="str">
            <v/>
          </cell>
          <cell r="Z754" t="str">
            <v/>
          </cell>
          <cell r="AA754" t="str">
            <v/>
          </cell>
          <cell r="AB754" t="str">
            <v/>
          </cell>
          <cell r="AC754" t="str">
            <v/>
          </cell>
          <cell r="AD754" t="str">
            <v/>
          </cell>
          <cell r="AE754" t="str">
            <v/>
          </cell>
          <cell r="AF754" t="str">
            <v/>
          </cell>
          <cell r="AG754" t="str">
            <v/>
          </cell>
          <cell r="AH754" t="str">
            <v/>
          </cell>
          <cell r="AI754" t="str">
            <v/>
          </cell>
          <cell r="AJ754" t="str">
            <v/>
          </cell>
          <cell r="AK754" t="str">
            <v/>
          </cell>
        </row>
        <row r="755">
          <cell r="A755"/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  <cell r="T755" t="str">
            <v/>
          </cell>
          <cell r="U755" t="str">
            <v/>
          </cell>
          <cell r="V755" t="str">
            <v/>
          </cell>
          <cell r="W755" t="str">
            <v/>
          </cell>
          <cell r="X755" t="str">
            <v/>
          </cell>
          <cell r="Y755" t="str">
            <v/>
          </cell>
          <cell r="Z755" t="str">
            <v/>
          </cell>
          <cell r="AA755" t="str">
            <v/>
          </cell>
          <cell r="AB755" t="str">
            <v/>
          </cell>
          <cell r="AC755" t="str">
            <v/>
          </cell>
          <cell r="AD755" t="str">
            <v/>
          </cell>
          <cell r="AE755" t="str">
            <v/>
          </cell>
          <cell r="AF755">
            <v>6</v>
          </cell>
          <cell r="AG755">
            <v>6</v>
          </cell>
          <cell r="AH755">
            <v>4</v>
          </cell>
          <cell r="AI755">
            <v>4</v>
          </cell>
          <cell r="AJ755" t="str">
            <v/>
          </cell>
          <cell r="AK755" t="str">
            <v/>
          </cell>
        </row>
        <row r="756">
          <cell r="A756"/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  <cell r="T756" t="str">
            <v/>
          </cell>
          <cell r="U756" t="str">
            <v/>
          </cell>
          <cell r="V756">
            <v>1</v>
          </cell>
          <cell r="W756" t="str">
            <v/>
          </cell>
          <cell r="X756" t="str">
            <v/>
          </cell>
          <cell r="Y756" t="str">
            <v/>
          </cell>
          <cell r="Z756" t="str">
            <v/>
          </cell>
          <cell r="AA756" t="str">
            <v/>
          </cell>
          <cell r="AB756" t="str">
            <v/>
          </cell>
          <cell r="AC756" t="str">
            <v/>
          </cell>
          <cell r="AD756" t="str">
            <v/>
          </cell>
          <cell r="AE756" t="str">
            <v/>
          </cell>
          <cell r="AF756" t="str">
            <v/>
          </cell>
          <cell r="AG756" t="str">
            <v/>
          </cell>
          <cell r="AH756" t="str">
            <v/>
          </cell>
          <cell r="AI756" t="str">
            <v/>
          </cell>
          <cell r="AJ756">
            <v>6</v>
          </cell>
          <cell r="AK756" t="str">
            <v/>
          </cell>
        </row>
        <row r="757">
          <cell r="S757"/>
          <cell r="T757"/>
          <cell r="U757"/>
          <cell r="V757"/>
          <cell r="W757"/>
          <cell r="X757"/>
          <cell r="Y757"/>
          <cell r="Z757"/>
          <cell r="AA757"/>
        </row>
        <row r="758">
          <cell r="A758" t="str">
            <v>工番</v>
          </cell>
          <cell r="G758">
            <v>46163</v>
          </cell>
          <cell r="H758">
            <v>46164</v>
          </cell>
          <cell r="I758">
            <v>46165</v>
          </cell>
          <cell r="J758">
            <v>46166</v>
          </cell>
          <cell r="K758">
            <v>46167</v>
          </cell>
          <cell r="L758">
            <v>46168</v>
          </cell>
          <cell r="M758">
            <v>46169</v>
          </cell>
          <cell r="N758">
            <v>46170</v>
          </cell>
          <cell r="O758">
            <v>46171</v>
          </cell>
          <cell r="P758">
            <v>46172</v>
          </cell>
          <cell r="Q758">
            <v>46173</v>
          </cell>
          <cell r="R758">
            <v>46174</v>
          </cell>
          <cell r="S758">
            <v>46175</v>
          </cell>
          <cell r="T758">
            <v>46176</v>
          </cell>
          <cell r="U758">
            <v>46177</v>
          </cell>
          <cell r="V758">
            <v>46178</v>
          </cell>
          <cell r="W758">
            <v>46179</v>
          </cell>
          <cell r="X758">
            <v>46180</v>
          </cell>
          <cell r="Y758">
            <v>46181</v>
          </cell>
          <cell r="Z758">
            <v>46182</v>
          </cell>
          <cell r="AA758">
            <v>46183</v>
          </cell>
          <cell r="AB758">
            <v>46184</v>
          </cell>
          <cell r="AC758">
            <v>46185</v>
          </cell>
          <cell r="AD758">
            <v>46186</v>
          </cell>
          <cell r="AE758">
            <v>46187</v>
          </cell>
          <cell r="AF758">
            <v>46188</v>
          </cell>
          <cell r="AG758">
            <v>46189</v>
          </cell>
          <cell r="AH758">
            <v>46190</v>
          </cell>
          <cell r="AI758">
            <v>46191</v>
          </cell>
          <cell r="AJ758">
            <v>46192</v>
          </cell>
          <cell r="AK758">
            <v>46193</v>
          </cell>
        </row>
        <row r="759">
          <cell r="A759"/>
          <cell r="G759"/>
          <cell r="H759"/>
          <cell r="I759"/>
          <cell r="J759"/>
          <cell r="K759"/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</row>
        <row r="760">
          <cell r="A760">
            <v>265007</v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  <cell r="T760" t="str">
            <v/>
          </cell>
          <cell r="U760" t="str">
            <v/>
          </cell>
          <cell r="V760" t="str">
            <v/>
          </cell>
          <cell r="W760" t="str">
            <v/>
          </cell>
          <cell r="X760" t="str">
            <v/>
          </cell>
          <cell r="Y760" t="str">
            <v/>
          </cell>
          <cell r="Z760">
            <v>1</v>
          </cell>
          <cell r="AA760">
            <v>7</v>
          </cell>
          <cell r="AB760" t="str">
            <v/>
          </cell>
          <cell r="AC760">
            <v>16</v>
          </cell>
          <cell r="AD760">
            <v>8</v>
          </cell>
          <cell r="AE760" t="str">
            <v/>
          </cell>
          <cell r="AF760">
            <v>46</v>
          </cell>
          <cell r="AG760">
            <v>45</v>
          </cell>
          <cell r="AH760">
            <v>21</v>
          </cell>
          <cell r="AI760">
            <v>20</v>
          </cell>
          <cell r="AJ760">
            <v>4</v>
          </cell>
          <cell r="AK760" t="str">
            <v/>
          </cell>
        </row>
        <row r="761">
          <cell r="A761"/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  <cell r="T761" t="str">
            <v/>
          </cell>
          <cell r="U761" t="str">
            <v/>
          </cell>
          <cell r="V761" t="str">
            <v/>
          </cell>
          <cell r="W761" t="str">
            <v/>
          </cell>
          <cell r="X761" t="str">
            <v/>
          </cell>
          <cell r="Y761" t="str">
            <v/>
          </cell>
          <cell r="Z761" t="str">
            <v/>
          </cell>
          <cell r="AA761" t="str">
            <v/>
          </cell>
          <cell r="AB761" t="str">
            <v/>
          </cell>
          <cell r="AC761" t="str">
            <v/>
          </cell>
          <cell r="AD761" t="str">
            <v/>
          </cell>
          <cell r="AE761" t="str">
            <v/>
          </cell>
          <cell r="AF761" t="str">
            <v/>
          </cell>
          <cell r="AG761">
            <v>2</v>
          </cell>
          <cell r="AH761">
            <v>8</v>
          </cell>
          <cell r="AI761">
            <v>10</v>
          </cell>
          <cell r="AJ761">
            <v>5</v>
          </cell>
          <cell r="AK761">
            <v>5</v>
          </cell>
        </row>
        <row r="762">
          <cell r="A762"/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  <cell r="T762" t="str">
            <v/>
          </cell>
          <cell r="U762" t="str">
            <v/>
          </cell>
          <cell r="V762" t="str">
            <v/>
          </cell>
          <cell r="W762" t="str">
            <v/>
          </cell>
          <cell r="X762" t="str">
            <v/>
          </cell>
          <cell r="Y762" t="str">
            <v/>
          </cell>
          <cell r="Z762" t="str">
            <v/>
          </cell>
          <cell r="AA762" t="str">
            <v/>
          </cell>
          <cell r="AB762" t="str">
            <v/>
          </cell>
          <cell r="AC762" t="str">
            <v/>
          </cell>
          <cell r="AD762" t="str">
            <v/>
          </cell>
          <cell r="AE762" t="str">
            <v/>
          </cell>
          <cell r="AF762" t="str">
            <v/>
          </cell>
          <cell r="AG762" t="str">
            <v/>
          </cell>
          <cell r="AH762" t="str">
            <v/>
          </cell>
          <cell r="AI762">
            <v>9</v>
          </cell>
          <cell r="AJ762">
            <v>16</v>
          </cell>
          <cell r="AK762" t="str">
            <v/>
          </cell>
        </row>
        <row r="763">
          <cell r="A763"/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  <cell r="T763" t="str">
            <v/>
          </cell>
          <cell r="U763" t="str">
            <v/>
          </cell>
          <cell r="V763" t="str">
            <v/>
          </cell>
          <cell r="W763" t="str">
            <v/>
          </cell>
          <cell r="X763" t="str">
            <v/>
          </cell>
          <cell r="Y763" t="str">
            <v/>
          </cell>
          <cell r="Z763" t="str">
            <v/>
          </cell>
          <cell r="AA763" t="str">
            <v/>
          </cell>
          <cell r="AB763" t="str">
            <v/>
          </cell>
          <cell r="AC763" t="str">
            <v/>
          </cell>
          <cell r="AD763" t="str">
            <v/>
          </cell>
          <cell r="AE763" t="str">
            <v/>
          </cell>
          <cell r="AF763" t="str">
            <v/>
          </cell>
          <cell r="AG763" t="str">
            <v/>
          </cell>
          <cell r="AH763" t="str">
            <v/>
          </cell>
          <cell r="AI763" t="str">
            <v/>
          </cell>
          <cell r="AJ763" t="str">
            <v/>
          </cell>
          <cell r="AK763" t="str">
            <v/>
          </cell>
        </row>
        <row r="764">
          <cell r="A764"/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  <cell r="T764" t="str">
            <v/>
          </cell>
          <cell r="U764" t="str">
            <v/>
          </cell>
          <cell r="V764" t="str">
            <v/>
          </cell>
          <cell r="W764" t="str">
            <v/>
          </cell>
          <cell r="X764" t="str">
            <v/>
          </cell>
          <cell r="Y764" t="str">
            <v/>
          </cell>
          <cell r="Z764" t="str">
            <v/>
          </cell>
          <cell r="AA764" t="str">
            <v/>
          </cell>
          <cell r="AB764" t="str">
            <v/>
          </cell>
          <cell r="AC764" t="str">
            <v/>
          </cell>
          <cell r="AD764" t="str">
            <v/>
          </cell>
          <cell r="AE764" t="str">
            <v/>
          </cell>
          <cell r="AF764" t="str">
            <v/>
          </cell>
          <cell r="AG764" t="str">
            <v/>
          </cell>
          <cell r="AH764" t="str">
            <v/>
          </cell>
          <cell r="AI764" t="str">
            <v/>
          </cell>
          <cell r="AJ764" t="str">
            <v/>
          </cell>
          <cell r="AK764" t="str">
            <v/>
          </cell>
        </row>
        <row r="765">
          <cell r="A765"/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  <cell r="T765" t="str">
            <v/>
          </cell>
          <cell r="U765" t="str">
            <v/>
          </cell>
          <cell r="V765" t="str">
            <v/>
          </cell>
          <cell r="W765" t="str">
            <v/>
          </cell>
          <cell r="X765" t="str">
            <v/>
          </cell>
          <cell r="Y765" t="str">
            <v/>
          </cell>
          <cell r="Z765" t="str">
            <v/>
          </cell>
          <cell r="AA765" t="str">
            <v/>
          </cell>
          <cell r="AB765" t="str">
            <v/>
          </cell>
          <cell r="AC765" t="str">
            <v/>
          </cell>
          <cell r="AD765" t="str">
            <v/>
          </cell>
          <cell r="AE765" t="str">
            <v/>
          </cell>
          <cell r="AF765" t="str">
            <v/>
          </cell>
          <cell r="AG765" t="str">
            <v/>
          </cell>
          <cell r="AH765" t="str">
            <v/>
          </cell>
          <cell r="AI765" t="str">
            <v/>
          </cell>
          <cell r="AJ765" t="str">
            <v/>
          </cell>
          <cell r="AK765" t="str">
            <v/>
          </cell>
        </row>
        <row r="766">
          <cell r="A766">
            <v>257021</v>
          </cell>
          <cell r="G766">
            <v>28</v>
          </cell>
          <cell r="H766">
            <v>36</v>
          </cell>
          <cell r="I766" t="str">
            <v/>
          </cell>
          <cell r="J766" t="str">
            <v/>
          </cell>
          <cell r="K766">
            <v>36</v>
          </cell>
          <cell r="L766">
            <v>30</v>
          </cell>
          <cell r="M766">
            <v>25</v>
          </cell>
          <cell r="N766">
            <v>6</v>
          </cell>
          <cell r="O766" t="str">
            <v/>
          </cell>
          <cell r="P766" t="str">
            <v/>
          </cell>
          <cell r="Q766" t="str">
            <v/>
          </cell>
          <cell r="R766">
            <v>4</v>
          </cell>
          <cell r="S766">
            <v>3</v>
          </cell>
          <cell r="T766" t="str">
            <v/>
          </cell>
          <cell r="U766" t="str">
            <v/>
          </cell>
          <cell r="V766" t="str">
            <v/>
          </cell>
          <cell r="W766" t="str">
            <v/>
          </cell>
          <cell r="X766" t="str">
            <v/>
          </cell>
          <cell r="Y766">
            <v>8</v>
          </cell>
          <cell r="Z766">
            <v>10</v>
          </cell>
          <cell r="AA766">
            <v>1</v>
          </cell>
          <cell r="AB766" t="str">
            <v/>
          </cell>
          <cell r="AC766" t="str">
            <v/>
          </cell>
          <cell r="AD766" t="str">
            <v/>
          </cell>
          <cell r="AE766" t="str">
            <v/>
          </cell>
          <cell r="AF766" t="str">
            <v/>
          </cell>
          <cell r="AG766" t="str">
            <v/>
          </cell>
          <cell r="AH766" t="str">
            <v/>
          </cell>
          <cell r="AI766" t="str">
            <v/>
          </cell>
          <cell r="AJ766" t="str">
            <v/>
          </cell>
          <cell r="AK766" t="str">
            <v/>
          </cell>
        </row>
        <row r="767">
          <cell r="A767"/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>
            <v>4</v>
          </cell>
          <cell r="M767" t="str">
            <v/>
          </cell>
          <cell r="N767">
            <v>8</v>
          </cell>
          <cell r="O767">
            <v>14</v>
          </cell>
          <cell r="P767" t="str">
            <v/>
          </cell>
          <cell r="Q767" t="str">
            <v/>
          </cell>
          <cell r="R767">
            <v>8</v>
          </cell>
          <cell r="S767">
            <v>8</v>
          </cell>
          <cell r="T767">
            <v>8</v>
          </cell>
          <cell r="U767">
            <v>8</v>
          </cell>
          <cell r="V767">
            <v>6</v>
          </cell>
          <cell r="W767" t="str">
            <v/>
          </cell>
          <cell r="X767" t="str">
            <v/>
          </cell>
          <cell r="Y767">
            <v>2</v>
          </cell>
          <cell r="Z767">
            <v>3</v>
          </cell>
          <cell r="AA767" t="str">
            <v/>
          </cell>
          <cell r="AB767" t="str">
            <v/>
          </cell>
          <cell r="AC767" t="str">
            <v/>
          </cell>
          <cell r="AD767" t="str">
            <v/>
          </cell>
          <cell r="AE767" t="str">
            <v/>
          </cell>
          <cell r="AF767" t="str">
            <v/>
          </cell>
          <cell r="AG767">
            <v>3</v>
          </cell>
          <cell r="AH767" t="str">
            <v/>
          </cell>
          <cell r="AI767" t="str">
            <v/>
          </cell>
          <cell r="AJ767" t="str">
            <v/>
          </cell>
          <cell r="AK767" t="str">
            <v/>
          </cell>
        </row>
        <row r="768">
          <cell r="A768"/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>
            <v>10</v>
          </cell>
          <cell r="M768" t="str">
            <v/>
          </cell>
          <cell r="N768">
            <v>1</v>
          </cell>
          <cell r="O768">
            <v>6</v>
          </cell>
          <cell r="P768" t="str">
            <v/>
          </cell>
          <cell r="Q768" t="str">
            <v/>
          </cell>
          <cell r="R768" t="str">
            <v/>
          </cell>
          <cell r="S768">
            <v>9</v>
          </cell>
          <cell r="T768">
            <v>20</v>
          </cell>
          <cell r="U768">
            <v>15</v>
          </cell>
          <cell r="V768">
            <v>32</v>
          </cell>
          <cell r="W768" t="str">
            <v/>
          </cell>
          <cell r="X768" t="str">
            <v/>
          </cell>
          <cell r="Y768">
            <v>32</v>
          </cell>
          <cell r="Z768">
            <v>22</v>
          </cell>
          <cell r="AA768">
            <v>21</v>
          </cell>
          <cell r="AB768">
            <v>8</v>
          </cell>
          <cell r="AC768">
            <v>8</v>
          </cell>
          <cell r="AD768" t="str">
            <v/>
          </cell>
          <cell r="AE768" t="str">
            <v/>
          </cell>
          <cell r="AF768">
            <v>10</v>
          </cell>
          <cell r="AG768">
            <v>10</v>
          </cell>
          <cell r="AH768">
            <v>8</v>
          </cell>
          <cell r="AI768">
            <v>10</v>
          </cell>
          <cell r="AJ768">
            <v>10</v>
          </cell>
          <cell r="AK768">
            <v>4</v>
          </cell>
        </row>
        <row r="769">
          <cell r="A769"/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>
            <v>4</v>
          </cell>
          <cell r="M769">
            <v>8</v>
          </cell>
          <cell r="N769">
            <v>8</v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  <cell r="T769" t="str">
            <v/>
          </cell>
          <cell r="U769" t="str">
            <v/>
          </cell>
          <cell r="V769" t="str">
            <v/>
          </cell>
          <cell r="W769" t="str">
            <v/>
          </cell>
          <cell r="X769" t="str">
            <v/>
          </cell>
          <cell r="Y769" t="str">
            <v/>
          </cell>
          <cell r="Z769" t="str">
            <v/>
          </cell>
          <cell r="AA769" t="str">
            <v/>
          </cell>
          <cell r="AB769" t="str">
            <v/>
          </cell>
          <cell r="AC769" t="str">
            <v/>
          </cell>
          <cell r="AD769" t="str">
            <v/>
          </cell>
          <cell r="AE769" t="str">
            <v/>
          </cell>
          <cell r="AF769" t="str">
            <v/>
          </cell>
          <cell r="AG769" t="str">
            <v/>
          </cell>
          <cell r="AH769" t="str">
            <v/>
          </cell>
          <cell r="AI769" t="str">
            <v/>
          </cell>
          <cell r="AJ769" t="str">
            <v/>
          </cell>
          <cell r="AK769" t="str">
            <v/>
          </cell>
        </row>
        <row r="770">
          <cell r="A770"/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  <cell r="T770" t="str">
            <v/>
          </cell>
          <cell r="U770" t="str">
            <v/>
          </cell>
          <cell r="V770" t="str">
            <v/>
          </cell>
          <cell r="W770" t="str">
            <v/>
          </cell>
          <cell r="X770" t="str">
            <v/>
          </cell>
          <cell r="Y770" t="str">
            <v/>
          </cell>
          <cell r="Z770" t="str">
            <v/>
          </cell>
          <cell r="AA770" t="str">
            <v/>
          </cell>
          <cell r="AB770" t="str">
            <v/>
          </cell>
          <cell r="AC770" t="str">
            <v/>
          </cell>
          <cell r="AD770" t="str">
            <v/>
          </cell>
          <cell r="AE770" t="str">
            <v/>
          </cell>
          <cell r="AF770" t="str">
            <v/>
          </cell>
          <cell r="AG770" t="str">
            <v/>
          </cell>
          <cell r="AH770" t="str">
            <v/>
          </cell>
          <cell r="AI770" t="str">
            <v/>
          </cell>
          <cell r="AJ770" t="str">
            <v/>
          </cell>
          <cell r="AK770" t="str">
            <v/>
          </cell>
        </row>
        <row r="771">
          <cell r="A771"/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  <cell r="T771" t="str">
            <v/>
          </cell>
          <cell r="U771" t="str">
            <v/>
          </cell>
          <cell r="V771" t="str">
            <v/>
          </cell>
          <cell r="W771" t="str">
            <v/>
          </cell>
          <cell r="X771" t="str">
            <v/>
          </cell>
          <cell r="Y771" t="str">
            <v/>
          </cell>
          <cell r="Z771" t="str">
            <v/>
          </cell>
          <cell r="AA771" t="str">
            <v/>
          </cell>
          <cell r="AB771">
            <v>3</v>
          </cell>
          <cell r="AC771" t="str">
            <v/>
          </cell>
          <cell r="AD771" t="str">
            <v/>
          </cell>
          <cell r="AE771" t="str">
            <v/>
          </cell>
          <cell r="AF771" t="str">
            <v/>
          </cell>
          <cell r="AG771" t="str">
            <v/>
          </cell>
          <cell r="AH771" t="str">
            <v/>
          </cell>
          <cell r="AI771" t="str">
            <v/>
          </cell>
          <cell r="AJ771" t="str">
            <v/>
          </cell>
          <cell r="AK771" t="str">
            <v/>
          </cell>
        </row>
        <row r="772">
          <cell r="A772">
            <v>246017</v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>
            <v>2</v>
          </cell>
          <cell r="P772" t="str">
            <v/>
          </cell>
          <cell r="Q772" t="str">
            <v/>
          </cell>
          <cell r="R772">
            <v>6</v>
          </cell>
          <cell r="S772">
            <v>8</v>
          </cell>
          <cell r="T772">
            <v>10</v>
          </cell>
          <cell r="U772">
            <v>16</v>
          </cell>
          <cell r="V772">
            <v>12</v>
          </cell>
          <cell r="W772" t="str">
            <v/>
          </cell>
          <cell r="X772" t="str">
            <v/>
          </cell>
          <cell r="Y772">
            <v>6</v>
          </cell>
          <cell r="Z772">
            <v>6</v>
          </cell>
          <cell r="AA772">
            <v>16</v>
          </cell>
          <cell r="AB772">
            <v>18</v>
          </cell>
          <cell r="AC772">
            <v>14</v>
          </cell>
          <cell r="AD772">
            <v>2</v>
          </cell>
          <cell r="AE772" t="str">
            <v/>
          </cell>
          <cell r="AF772" t="str">
            <v/>
          </cell>
          <cell r="AG772" t="str">
            <v/>
          </cell>
          <cell r="AH772" t="str">
            <v/>
          </cell>
          <cell r="AI772">
            <v>2</v>
          </cell>
          <cell r="AJ772">
            <v>18</v>
          </cell>
          <cell r="AK772" t="str">
            <v/>
          </cell>
        </row>
        <row r="773">
          <cell r="A773"/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  <cell r="T773" t="str">
            <v/>
          </cell>
          <cell r="U773" t="str">
            <v/>
          </cell>
          <cell r="V773" t="str">
            <v/>
          </cell>
          <cell r="W773" t="str">
            <v/>
          </cell>
          <cell r="X773" t="str">
            <v/>
          </cell>
          <cell r="Y773">
            <v>6</v>
          </cell>
          <cell r="Z773">
            <v>7</v>
          </cell>
          <cell r="AA773" t="str">
            <v/>
          </cell>
          <cell r="AB773" t="str">
            <v/>
          </cell>
          <cell r="AC773" t="str">
            <v/>
          </cell>
          <cell r="AD773" t="str">
            <v/>
          </cell>
          <cell r="AE773" t="str">
            <v/>
          </cell>
          <cell r="AF773" t="str">
            <v/>
          </cell>
          <cell r="AG773">
            <v>5</v>
          </cell>
          <cell r="AH773">
            <v>8</v>
          </cell>
          <cell r="AI773">
            <v>11</v>
          </cell>
          <cell r="AJ773">
            <v>10</v>
          </cell>
          <cell r="AK773" t="str">
            <v/>
          </cell>
        </row>
        <row r="774">
          <cell r="A774"/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  <cell r="T774" t="str">
            <v/>
          </cell>
          <cell r="U774" t="str">
            <v/>
          </cell>
          <cell r="V774" t="str">
            <v/>
          </cell>
          <cell r="W774" t="str">
            <v/>
          </cell>
          <cell r="X774" t="str">
            <v/>
          </cell>
          <cell r="Y774" t="str">
            <v/>
          </cell>
          <cell r="Z774">
            <v>12</v>
          </cell>
          <cell r="AA774" t="str">
            <v/>
          </cell>
          <cell r="AB774" t="str">
            <v/>
          </cell>
          <cell r="AC774" t="str">
            <v/>
          </cell>
          <cell r="AD774" t="str">
            <v/>
          </cell>
          <cell r="AE774" t="str">
            <v/>
          </cell>
          <cell r="AF774">
            <v>2</v>
          </cell>
          <cell r="AG774" t="str">
            <v/>
          </cell>
          <cell r="AH774" t="str">
            <v/>
          </cell>
          <cell r="AI774" t="str">
            <v/>
          </cell>
          <cell r="AJ774" t="str">
            <v/>
          </cell>
          <cell r="AK774" t="str">
            <v/>
          </cell>
        </row>
        <row r="775">
          <cell r="A775"/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  <cell r="T775" t="str">
            <v/>
          </cell>
          <cell r="U775" t="str">
            <v/>
          </cell>
          <cell r="V775" t="str">
            <v/>
          </cell>
          <cell r="W775" t="str">
            <v/>
          </cell>
          <cell r="X775" t="str">
            <v/>
          </cell>
          <cell r="Y775" t="str">
            <v/>
          </cell>
          <cell r="Z775" t="str">
            <v/>
          </cell>
          <cell r="AA775" t="str">
            <v/>
          </cell>
          <cell r="AB775" t="str">
            <v/>
          </cell>
          <cell r="AC775" t="str">
            <v/>
          </cell>
          <cell r="AD775" t="str">
            <v/>
          </cell>
          <cell r="AE775" t="str">
            <v/>
          </cell>
          <cell r="AF775" t="str">
            <v/>
          </cell>
          <cell r="AG775" t="str">
            <v/>
          </cell>
          <cell r="AH775" t="str">
            <v/>
          </cell>
          <cell r="AI775" t="str">
            <v/>
          </cell>
          <cell r="AJ775" t="str">
            <v/>
          </cell>
          <cell r="AK775" t="str">
            <v/>
          </cell>
        </row>
        <row r="776">
          <cell r="A776"/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  <cell r="T776" t="str">
            <v/>
          </cell>
          <cell r="U776" t="str">
            <v/>
          </cell>
          <cell r="V776" t="str">
            <v/>
          </cell>
          <cell r="W776" t="str">
            <v/>
          </cell>
          <cell r="X776" t="str">
            <v/>
          </cell>
          <cell r="Y776" t="str">
            <v/>
          </cell>
          <cell r="Z776" t="str">
            <v/>
          </cell>
          <cell r="AA776" t="str">
            <v/>
          </cell>
          <cell r="AB776" t="str">
            <v/>
          </cell>
          <cell r="AC776" t="str">
            <v/>
          </cell>
          <cell r="AD776" t="str">
            <v/>
          </cell>
          <cell r="AE776" t="str">
            <v/>
          </cell>
          <cell r="AF776" t="str">
            <v/>
          </cell>
          <cell r="AG776" t="str">
            <v/>
          </cell>
          <cell r="AH776" t="str">
            <v/>
          </cell>
          <cell r="AI776" t="str">
            <v/>
          </cell>
          <cell r="AJ776" t="str">
            <v/>
          </cell>
          <cell r="AK776" t="str">
            <v/>
          </cell>
        </row>
        <row r="777">
          <cell r="A777"/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  <cell r="T777" t="str">
            <v/>
          </cell>
          <cell r="U777" t="str">
            <v/>
          </cell>
          <cell r="V777" t="str">
            <v/>
          </cell>
          <cell r="W777" t="str">
            <v/>
          </cell>
          <cell r="X777" t="str">
            <v/>
          </cell>
          <cell r="Y777" t="str">
            <v/>
          </cell>
          <cell r="Z777" t="str">
            <v/>
          </cell>
          <cell r="AA777" t="str">
            <v/>
          </cell>
          <cell r="AB777" t="str">
            <v/>
          </cell>
          <cell r="AC777" t="str">
            <v/>
          </cell>
          <cell r="AD777" t="str">
            <v/>
          </cell>
          <cell r="AE777" t="str">
            <v/>
          </cell>
          <cell r="AF777" t="str">
            <v/>
          </cell>
          <cell r="AG777" t="str">
            <v/>
          </cell>
          <cell r="AH777" t="str">
            <v/>
          </cell>
          <cell r="AI777" t="str">
            <v/>
          </cell>
          <cell r="AJ777" t="str">
            <v/>
          </cell>
          <cell r="AK777" t="str">
            <v/>
          </cell>
        </row>
        <row r="778">
          <cell r="A778">
            <v>246017</v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  <cell r="T778" t="str">
            <v/>
          </cell>
          <cell r="U778" t="str">
            <v/>
          </cell>
          <cell r="V778" t="str">
            <v/>
          </cell>
          <cell r="W778" t="str">
            <v/>
          </cell>
          <cell r="X778" t="str">
            <v/>
          </cell>
          <cell r="Y778" t="str">
            <v/>
          </cell>
          <cell r="Z778" t="str">
            <v/>
          </cell>
          <cell r="AA778" t="str">
            <v/>
          </cell>
          <cell r="AB778" t="str">
            <v/>
          </cell>
          <cell r="AC778" t="str">
            <v/>
          </cell>
          <cell r="AD778" t="str">
            <v/>
          </cell>
          <cell r="AE778" t="str">
            <v/>
          </cell>
          <cell r="AF778" t="str">
            <v/>
          </cell>
          <cell r="AG778" t="str">
            <v/>
          </cell>
          <cell r="AH778" t="str">
            <v/>
          </cell>
          <cell r="AI778" t="str">
            <v/>
          </cell>
          <cell r="AJ778" t="str">
            <v/>
          </cell>
          <cell r="AK778" t="str">
            <v/>
          </cell>
        </row>
        <row r="779">
          <cell r="A779"/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  <cell r="T779" t="str">
            <v/>
          </cell>
          <cell r="U779" t="str">
            <v/>
          </cell>
          <cell r="V779" t="str">
            <v/>
          </cell>
          <cell r="W779" t="str">
            <v/>
          </cell>
          <cell r="X779" t="str">
            <v/>
          </cell>
          <cell r="Y779" t="str">
            <v/>
          </cell>
          <cell r="Z779" t="str">
            <v/>
          </cell>
          <cell r="AA779" t="str">
            <v/>
          </cell>
          <cell r="AB779" t="str">
            <v/>
          </cell>
          <cell r="AC779" t="str">
            <v/>
          </cell>
          <cell r="AD779" t="str">
            <v/>
          </cell>
          <cell r="AE779" t="str">
            <v/>
          </cell>
          <cell r="AF779" t="str">
            <v/>
          </cell>
          <cell r="AG779" t="str">
            <v/>
          </cell>
          <cell r="AH779" t="str">
            <v/>
          </cell>
          <cell r="AI779" t="str">
            <v/>
          </cell>
          <cell r="AJ779" t="str">
            <v/>
          </cell>
          <cell r="AK779" t="str">
            <v/>
          </cell>
        </row>
        <row r="780">
          <cell r="A780"/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  <cell r="T780" t="str">
            <v/>
          </cell>
          <cell r="U780" t="str">
            <v/>
          </cell>
          <cell r="V780" t="str">
            <v/>
          </cell>
          <cell r="W780" t="str">
            <v/>
          </cell>
          <cell r="X780" t="str">
            <v/>
          </cell>
          <cell r="Y780" t="str">
            <v/>
          </cell>
          <cell r="Z780" t="str">
            <v/>
          </cell>
          <cell r="AA780" t="str">
            <v/>
          </cell>
          <cell r="AB780" t="str">
            <v/>
          </cell>
          <cell r="AC780" t="str">
            <v/>
          </cell>
          <cell r="AD780" t="str">
            <v/>
          </cell>
          <cell r="AE780" t="str">
            <v/>
          </cell>
          <cell r="AF780" t="str">
            <v/>
          </cell>
          <cell r="AG780" t="str">
            <v/>
          </cell>
          <cell r="AH780" t="str">
            <v/>
          </cell>
          <cell r="AI780" t="str">
            <v/>
          </cell>
          <cell r="AJ780" t="str">
            <v/>
          </cell>
          <cell r="AK780" t="str">
            <v/>
          </cell>
        </row>
        <row r="781">
          <cell r="A781"/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  <cell r="T781" t="str">
            <v/>
          </cell>
          <cell r="U781" t="str">
            <v/>
          </cell>
          <cell r="V781" t="str">
            <v/>
          </cell>
          <cell r="W781" t="str">
            <v/>
          </cell>
          <cell r="X781" t="str">
            <v/>
          </cell>
          <cell r="Y781" t="str">
            <v/>
          </cell>
          <cell r="Z781" t="str">
            <v/>
          </cell>
          <cell r="AA781" t="str">
            <v/>
          </cell>
          <cell r="AB781" t="str">
            <v/>
          </cell>
          <cell r="AC781" t="str">
            <v/>
          </cell>
          <cell r="AD781" t="str">
            <v/>
          </cell>
          <cell r="AE781" t="str">
            <v/>
          </cell>
          <cell r="AF781" t="str">
            <v/>
          </cell>
          <cell r="AG781" t="str">
            <v/>
          </cell>
          <cell r="AH781" t="str">
            <v/>
          </cell>
          <cell r="AI781" t="str">
            <v/>
          </cell>
          <cell r="AJ781" t="str">
            <v/>
          </cell>
          <cell r="AK781" t="str">
            <v/>
          </cell>
        </row>
        <row r="782">
          <cell r="A782"/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  <cell r="T782" t="str">
            <v/>
          </cell>
          <cell r="U782" t="str">
            <v/>
          </cell>
          <cell r="V782" t="str">
            <v/>
          </cell>
          <cell r="W782" t="str">
            <v/>
          </cell>
          <cell r="X782" t="str">
            <v/>
          </cell>
          <cell r="Y782" t="str">
            <v/>
          </cell>
          <cell r="Z782" t="str">
            <v/>
          </cell>
          <cell r="AA782" t="str">
            <v/>
          </cell>
          <cell r="AB782" t="str">
            <v/>
          </cell>
          <cell r="AC782" t="str">
            <v/>
          </cell>
          <cell r="AD782" t="str">
            <v/>
          </cell>
          <cell r="AE782" t="str">
            <v/>
          </cell>
          <cell r="AF782" t="str">
            <v/>
          </cell>
          <cell r="AG782" t="str">
            <v/>
          </cell>
          <cell r="AH782" t="str">
            <v/>
          </cell>
          <cell r="AI782" t="str">
            <v/>
          </cell>
          <cell r="AJ782" t="str">
            <v/>
          </cell>
          <cell r="AK782" t="str">
            <v/>
          </cell>
        </row>
        <row r="783">
          <cell r="A783"/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 t="str">
            <v/>
          </cell>
          <cell r="W783" t="str">
            <v/>
          </cell>
          <cell r="X783" t="str">
            <v/>
          </cell>
          <cell r="Y783" t="str">
            <v/>
          </cell>
          <cell r="Z783" t="str">
            <v/>
          </cell>
          <cell r="AA783" t="str">
            <v/>
          </cell>
          <cell r="AB783" t="str">
            <v/>
          </cell>
          <cell r="AC783" t="str">
            <v/>
          </cell>
          <cell r="AD783" t="str">
            <v/>
          </cell>
          <cell r="AE783" t="str">
            <v/>
          </cell>
          <cell r="AF783" t="str">
            <v/>
          </cell>
          <cell r="AG783" t="str">
            <v/>
          </cell>
          <cell r="AH783" t="str">
            <v/>
          </cell>
          <cell r="AI783" t="str">
            <v/>
          </cell>
          <cell r="AJ783" t="str">
            <v/>
          </cell>
          <cell r="AK783" t="str">
            <v/>
          </cell>
        </row>
        <row r="784">
          <cell r="A784" t="str">
            <v>263018-01</v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>
            <v>4</v>
          </cell>
          <cell r="L784">
            <v>12</v>
          </cell>
          <cell r="M784">
            <v>10</v>
          </cell>
          <cell r="N784">
            <v>18</v>
          </cell>
          <cell r="O784">
            <v>38</v>
          </cell>
          <cell r="P784" t="str">
            <v/>
          </cell>
          <cell r="Q784" t="str">
            <v/>
          </cell>
          <cell r="R784">
            <v>26</v>
          </cell>
          <cell r="S784">
            <v>23</v>
          </cell>
          <cell r="T784">
            <v>13</v>
          </cell>
          <cell r="U784">
            <v>20</v>
          </cell>
          <cell r="V784">
            <v>23</v>
          </cell>
          <cell r="W784" t="str">
            <v/>
          </cell>
          <cell r="X784" t="str">
            <v/>
          </cell>
          <cell r="Y784">
            <v>48</v>
          </cell>
          <cell r="Z784">
            <v>40</v>
          </cell>
          <cell r="AA784">
            <v>24</v>
          </cell>
          <cell r="AB784">
            <v>42</v>
          </cell>
          <cell r="AC784">
            <v>34</v>
          </cell>
          <cell r="AD784">
            <v>18</v>
          </cell>
          <cell r="AE784" t="str">
            <v/>
          </cell>
          <cell r="AF784">
            <v>27</v>
          </cell>
          <cell r="AG784">
            <v>14</v>
          </cell>
          <cell r="AH784">
            <v>20</v>
          </cell>
          <cell r="AI784">
            <v>20</v>
          </cell>
          <cell r="AJ784">
            <v>16</v>
          </cell>
          <cell r="AK784">
            <v>6</v>
          </cell>
        </row>
        <row r="785">
          <cell r="A785"/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  <cell r="T785" t="str">
            <v/>
          </cell>
          <cell r="U785" t="str">
            <v/>
          </cell>
          <cell r="V785" t="str">
            <v/>
          </cell>
          <cell r="W785" t="str">
            <v/>
          </cell>
          <cell r="X785" t="str">
            <v/>
          </cell>
          <cell r="Y785">
            <v>8</v>
          </cell>
          <cell r="Z785">
            <v>8</v>
          </cell>
          <cell r="AA785">
            <v>8</v>
          </cell>
          <cell r="AB785" t="str">
            <v/>
          </cell>
          <cell r="AC785">
            <v>5</v>
          </cell>
          <cell r="AD785">
            <v>8</v>
          </cell>
          <cell r="AE785" t="str">
            <v/>
          </cell>
          <cell r="AF785">
            <v>11</v>
          </cell>
          <cell r="AG785">
            <v>12</v>
          </cell>
          <cell r="AH785">
            <v>26</v>
          </cell>
          <cell r="AI785">
            <v>32</v>
          </cell>
          <cell r="AJ785">
            <v>26</v>
          </cell>
          <cell r="AK785">
            <v>11</v>
          </cell>
        </row>
        <row r="786">
          <cell r="A786"/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  <cell r="T786" t="str">
            <v/>
          </cell>
          <cell r="U786" t="str">
            <v/>
          </cell>
          <cell r="V786" t="str">
            <v/>
          </cell>
          <cell r="W786" t="str">
            <v/>
          </cell>
          <cell r="X786" t="str">
            <v/>
          </cell>
          <cell r="Y786" t="str">
            <v/>
          </cell>
          <cell r="Z786">
            <v>11</v>
          </cell>
          <cell r="AA786">
            <v>27</v>
          </cell>
          <cell r="AB786">
            <v>35</v>
          </cell>
          <cell r="AC786">
            <v>29</v>
          </cell>
          <cell r="AD786">
            <v>16</v>
          </cell>
          <cell r="AE786" t="str">
            <v/>
          </cell>
          <cell r="AF786">
            <v>37</v>
          </cell>
          <cell r="AG786">
            <v>40</v>
          </cell>
          <cell r="AH786">
            <v>22</v>
          </cell>
          <cell r="AI786">
            <v>40</v>
          </cell>
          <cell r="AJ786">
            <v>26</v>
          </cell>
          <cell r="AK786">
            <v>22</v>
          </cell>
        </row>
        <row r="787">
          <cell r="A787"/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  <cell r="T787" t="str">
            <v/>
          </cell>
          <cell r="U787" t="str">
            <v/>
          </cell>
          <cell r="V787" t="str">
            <v/>
          </cell>
          <cell r="W787" t="str">
            <v/>
          </cell>
          <cell r="X787" t="str">
            <v/>
          </cell>
          <cell r="Y787" t="str">
            <v/>
          </cell>
          <cell r="Z787" t="str">
            <v/>
          </cell>
          <cell r="AA787" t="str">
            <v/>
          </cell>
          <cell r="AB787" t="str">
            <v/>
          </cell>
          <cell r="AC787" t="str">
            <v/>
          </cell>
          <cell r="AD787" t="str">
            <v/>
          </cell>
          <cell r="AE787" t="str">
            <v/>
          </cell>
          <cell r="AF787" t="str">
            <v/>
          </cell>
          <cell r="AG787" t="str">
            <v/>
          </cell>
          <cell r="AH787" t="str">
            <v/>
          </cell>
          <cell r="AI787" t="str">
            <v/>
          </cell>
          <cell r="AJ787">
            <v>4</v>
          </cell>
          <cell r="AK787">
            <v>4</v>
          </cell>
        </row>
        <row r="788">
          <cell r="A788"/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  <cell r="T788" t="str">
            <v/>
          </cell>
          <cell r="U788" t="str">
            <v/>
          </cell>
          <cell r="V788" t="str">
            <v/>
          </cell>
          <cell r="W788" t="str">
            <v/>
          </cell>
          <cell r="X788" t="str">
            <v/>
          </cell>
          <cell r="Y788" t="str">
            <v/>
          </cell>
          <cell r="Z788" t="str">
            <v/>
          </cell>
          <cell r="AA788" t="str">
            <v/>
          </cell>
          <cell r="AB788" t="str">
            <v/>
          </cell>
          <cell r="AC788" t="str">
            <v/>
          </cell>
          <cell r="AD788" t="str">
            <v/>
          </cell>
          <cell r="AE788" t="str">
            <v/>
          </cell>
          <cell r="AF788" t="str">
            <v/>
          </cell>
          <cell r="AG788" t="str">
            <v/>
          </cell>
          <cell r="AH788" t="str">
            <v/>
          </cell>
          <cell r="AI788" t="str">
            <v/>
          </cell>
          <cell r="AJ788" t="str">
            <v/>
          </cell>
          <cell r="AK788" t="str">
            <v/>
          </cell>
        </row>
        <row r="789">
          <cell r="A789"/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  <cell r="T789" t="str">
            <v/>
          </cell>
          <cell r="U789" t="str">
            <v/>
          </cell>
          <cell r="V789" t="str">
            <v/>
          </cell>
          <cell r="W789" t="str">
            <v/>
          </cell>
          <cell r="X789" t="str">
            <v/>
          </cell>
          <cell r="Y789" t="str">
            <v/>
          </cell>
          <cell r="Z789" t="str">
            <v/>
          </cell>
          <cell r="AA789" t="str">
            <v/>
          </cell>
          <cell r="AB789" t="str">
            <v/>
          </cell>
          <cell r="AC789" t="str">
            <v/>
          </cell>
          <cell r="AD789" t="str">
            <v/>
          </cell>
          <cell r="AE789" t="str">
            <v/>
          </cell>
          <cell r="AF789" t="str">
            <v/>
          </cell>
          <cell r="AG789" t="str">
            <v/>
          </cell>
          <cell r="AH789" t="str">
            <v/>
          </cell>
          <cell r="AI789" t="str">
            <v/>
          </cell>
          <cell r="AJ789" t="str">
            <v/>
          </cell>
          <cell r="AK789" t="str">
            <v/>
          </cell>
        </row>
        <row r="790">
          <cell r="A790" t="str">
            <v>263018-02</v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  <cell r="T790" t="str">
            <v/>
          </cell>
          <cell r="U790" t="str">
            <v/>
          </cell>
          <cell r="V790" t="str">
            <v/>
          </cell>
          <cell r="W790" t="str">
            <v/>
          </cell>
          <cell r="X790" t="str">
            <v/>
          </cell>
          <cell r="Y790" t="str">
            <v/>
          </cell>
          <cell r="Z790" t="str">
            <v/>
          </cell>
          <cell r="AA790" t="str">
            <v/>
          </cell>
          <cell r="AB790" t="str">
            <v/>
          </cell>
          <cell r="AC790" t="str">
            <v/>
          </cell>
          <cell r="AD790" t="str">
            <v/>
          </cell>
          <cell r="AE790" t="str">
            <v/>
          </cell>
          <cell r="AF790" t="str">
            <v/>
          </cell>
          <cell r="AG790" t="str">
            <v/>
          </cell>
          <cell r="AH790" t="str">
            <v/>
          </cell>
          <cell r="AI790" t="str">
            <v/>
          </cell>
          <cell r="AJ790" t="str">
            <v/>
          </cell>
          <cell r="AK790" t="str">
            <v/>
          </cell>
        </row>
        <row r="791">
          <cell r="A791"/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  <cell r="T791" t="str">
            <v/>
          </cell>
          <cell r="U791" t="str">
            <v/>
          </cell>
          <cell r="V791" t="str">
            <v/>
          </cell>
          <cell r="W791" t="str">
            <v/>
          </cell>
          <cell r="X791" t="str">
            <v/>
          </cell>
          <cell r="Y791" t="str">
            <v/>
          </cell>
          <cell r="Z791" t="str">
            <v/>
          </cell>
          <cell r="AA791" t="str">
            <v/>
          </cell>
          <cell r="AB791" t="str">
            <v/>
          </cell>
          <cell r="AC791" t="str">
            <v/>
          </cell>
          <cell r="AD791" t="str">
            <v/>
          </cell>
          <cell r="AE791" t="str">
            <v/>
          </cell>
          <cell r="AF791" t="str">
            <v/>
          </cell>
          <cell r="AG791" t="str">
            <v/>
          </cell>
          <cell r="AH791" t="str">
            <v/>
          </cell>
          <cell r="AI791" t="str">
            <v/>
          </cell>
          <cell r="AJ791" t="str">
            <v/>
          </cell>
          <cell r="AK791" t="str">
            <v/>
          </cell>
        </row>
        <row r="792">
          <cell r="A792"/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  <cell r="T792" t="str">
            <v/>
          </cell>
          <cell r="U792" t="str">
            <v/>
          </cell>
          <cell r="V792" t="str">
            <v/>
          </cell>
          <cell r="W792" t="str">
            <v/>
          </cell>
          <cell r="X792" t="str">
            <v/>
          </cell>
          <cell r="Y792" t="str">
            <v/>
          </cell>
          <cell r="Z792" t="str">
            <v/>
          </cell>
          <cell r="AA792" t="str">
            <v/>
          </cell>
          <cell r="AB792" t="str">
            <v/>
          </cell>
          <cell r="AC792" t="str">
            <v/>
          </cell>
          <cell r="AD792" t="str">
            <v/>
          </cell>
          <cell r="AE792" t="str">
            <v/>
          </cell>
          <cell r="AF792" t="str">
            <v/>
          </cell>
          <cell r="AG792" t="str">
            <v/>
          </cell>
          <cell r="AH792" t="str">
            <v/>
          </cell>
          <cell r="AI792" t="str">
            <v/>
          </cell>
          <cell r="AJ792" t="str">
            <v/>
          </cell>
          <cell r="AK792" t="str">
            <v/>
          </cell>
        </row>
        <row r="793">
          <cell r="A793"/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  <cell r="T793" t="str">
            <v/>
          </cell>
          <cell r="U793" t="str">
            <v/>
          </cell>
          <cell r="V793" t="str">
            <v/>
          </cell>
          <cell r="W793" t="str">
            <v/>
          </cell>
          <cell r="X793" t="str">
            <v/>
          </cell>
          <cell r="Y793" t="str">
            <v/>
          </cell>
          <cell r="Z793" t="str">
            <v/>
          </cell>
          <cell r="AA793" t="str">
            <v/>
          </cell>
          <cell r="AB793" t="str">
            <v/>
          </cell>
          <cell r="AC793" t="str">
            <v/>
          </cell>
          <cell r="AD793" t="str">
            <v/>
          </cell>
          <cell r="AE793" t="str">
            <v/>
          </cell>
          <cell r="AF793" t="str">
            <v/>
          </cell>
          <cell r="AG793" t="str">
            <v/>
          </cell>
          <cell r="AH793" t="str">
            <v/>
          </cell>
          <cell r="AI793" t="str">
            <v/>
          </cell>
          <cell r="AJ793" t="str">
            <v/>
          </cell>
          <cell r="AK793" t="str">
            <v/>
          </cell>
        </row>
        <row r="794">
          <cell r="A794"/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  <cell r="T794" t="str">
            <v/>
          </cell>
          <cell r="U794" t="str">
            <v/>
          </cell>
          <cell r="V794" t="str">
            <v/>
          </cell>
          <cell r="W794" t="str">
            <v/>
          </cell>
          <cell r="X794" t="str">
            <v/>
          </cell>
          <cell r="Y794" t="str">
            <v/>
          </cell>
          <cell r="Z794" t="str">
            <v/>
          </cell>
          <cell r="AA794" t="str">
            <v/>
          </cell>
          <cell r="AB794" t="str">
            <v/>
          </cell>
          <cell r="AC794" t="str">
            <v/>
          </cell>
          <cell r="AD794" t="str">
            <v/>
          </cell>
          <cell r="AE794" t="str">
            <v/>
          </cell>
          <cell r="AF794" t="str">
            <v/>
          </cell>
          <cell r="AG794" t="str">
            <v/>
          </cell>
          <cell r="AH794" t="str">
            <v/>
          </cell>
          <cell r="AI794" t="str">
            <v/>
          </cell>
          <cell r="AJ794" t="str">
            <v/>
          </cell>
          <cell r="AK794" t="str">
            <v/>
          </cell>
        </row>
        <row r="795">
          <cell r="A795"/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  <cell r="T795" t="str">
            <v/>
          </cell>
          <cell r="U795" t="str">
            <v/>
          </cell>
          <cell r="V795" t="str">
            <v/>
          </cell>
          <cell r="W795" t="str">
            <v/>
          </cell>
          <cell r="X795" t="str">
            <v/>
          </cell>
          <cell r="Y795" t="str">
            <v/>
          </cell>
          <cell r="Z795" t="str">
            <v/>
          </cell>
          <cell r="AA795" t="str">
            <v/>
          </cell>
          <cell r="AB795" t="str">
            <v/>
          </cell>
          <cell r="AC795" t="str">
            <v/>
          </cell>
          <cell r="AD795" t="str">
            <v/>
          </cell>
          <cell r="AE795" t="str">
            <v/>
          </cell>
          <cell r="AF795" t="str">
            <v/>
          </cell>
          <cell r="AG795" t="str">
            <v/>
          </cell>
          <cell r="AH795" t="str">
            <v/>
          </cell>
          <cell r="AI795" t="str">
            <v/>
          </cell>
          <cell r="AJ795" t="str">
            <v/>
          </cell>
          <cell r="AK795" t="str">
            <v/>
          </cell>
        </row>
        <row r="796">
          <cell r="A796" t="str">
            <v>263018-03</v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  <cell r="T796" t="str">
            <v/>
          </cell>
          <cell r="U796" t="str">
            <v/>
          </cell>
          <cell r="V796" t="str">
            <v/>
          </cell>
          <cell r="W796" t="str">
            <v/>
          </cell>
          <cell r="X796" t="str">
            <v/>
          </cell>
          <cell r="Y796" t="str">
            <v/>
          </cell>
          <cell r="Z796" t="str">
            <v/>
          </cell>
          <cell r="AA796" t="str">
            <v/>
          </cell>
          <cell r="AB796" t="str">
            <v/>
          </cell>
          <cell r="AC796" t="str">
            <v/>
          </cell>
          <cell r="AD796" t="str">
            <v/>
          </cell>
          <cell r="AE796" t="str">
            <v/>
          </cell>
          <cell r="AF796" t="str">
            <v/>
          </cell>
          <cell r="AG796" t="str">
            <v/>
          </cell>
          <cell r="AH796" t="str">
            <v/>
          </cell>
          <cell r="AI796" t="str">
            <v/>
          </cell>
          <cell r="AJ796" t="str">
            <v/>
          </cell>
          <cell r="AK796" t="str">
            <v/>
          </cell>
        </row>
        <row r="797">
          <cell r="A797"/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  <cell r="T797" t="str">
            <v/>
          </cell>
          <cell r="U797" t="str">
            <v/>
          </cell>
          <cell r="V797" t="str">
            <v/>
          </cell>
          <cell r="W797" t="str">
            <v/>
          </cell>
          <cell r="X797" t="str">
            <v/>
          </cell>
          <cell r="Y797" t="str">
            <v/>
          </cell>
          <cell r="Z797" t="str">
            <v/>
          </cell>
          <cell r="AA797" t="str">
            <v/>
          </cell>
          <cell r="AB797" t="str">
            <v/>
          </cell>
          <cell r="AC797" t="str">
            <v/>
          </cell>
          <cell r="AD797" t="str">
            <v/>
          </cell>
          <cell r="AE797" t="str">
            <v/>
          </cell>
          <cell r="AF797" t="str">
            <v/>
          </cell>
          <cell r="AG797" t="str">
            <v/>
          </cell>
          <cell r="AH797" t="str">
            <v/>
          </cell>
          <cell r="AI797" t="str">
            <v/>
          </cell>
          <cell r="AJ797" t="str">
            <v/>
          </cell>
          <cell r="AK797" t="str">
            <v/>
          </cell>
        </row>
        <row r="798">
          <cell r="A798"/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  <cell r="T798" t="str">
            <v/>
          </cell>
          <cell r="U798" t="str">
            <v/>
          </cell>
          <cell r="V798" t="str">
            <v/>
          </cell>
          <cell r="W798" t="str">
            <v/>
          </cell>
          <cell r="X798" t="str">
            <v/>
          </cell>
          <cell r="Y798" t="str">
            <v/>
          </cell>
          <cell r="Z798" t="str">
            <v/>
          </cell>
          <cell r="AA798" t="str">
            <v/>
          </cell>
          <cell r="AB798" t="str">
            <v/>
          </cell>
          <cell r="AC798" t="str">
            <v/>
          </cell>
          <cell r="AD798" t="str">
            <v/>
          </cell>
          <cell r="AE798" t="str">
            <v/>
          </cell>
          <cell r="AF798" t="str">
            <v/>
          </cell>
          <cell r="AG798" t="str">
            <v/>
          </cell>
          <cell r="AH798" t="str">
            <v/>
          </cell>
          <cell r="AI798" t="str">
            <v/>
          </cell>
          <cell r="AJ798" t="str">
            <v/>
          </cell>
          <cell r="AK798" t="str">
            <v/>
          </cell>
        </row>
        <row r="799">
          <cell r="A799"/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  <cell r="T799" t="str">
            <v/>
          </cell>
          <cell r="U799" t="str">
            <v/>
          </cell>
          <cell r="V799" t="str">
            <v/>
          </cell>
          <cell r="W799" t="str">
            <v/>
          </cell>
          <cell r="X799" t="str">
            <v/>
          </cell>
          <cell r="Y799" t="str">
            <v/>
          </cell>
          <cell r="Z799" t="str">
            <v/>
          </cell>
          <cell r="AA799" t="str">
            <v/>
          </cell>
          <cell r="AB799" t="str">
            <v/>
          </cell>
          <cell r="AC799" t="str">
            <v/>
          </cell>
          <cell r="AD799" t="str">
            <v/>
          </cell>
          <cell r="AE799" t="str">
            <v/>
          </cell>
          <cell r="AF799" t="str">
            <v/>
          </cell>
          <cell r="AG799" t="str">
            <v/>
          </cell>
          <cell r="AH799" t="str">
            <v/>
          </cell>
          <cell r="AI799" t="str">
            <v/>
          </cell>
          <cell r="AJ799" t="str">
            <v/>
          </cell>
          <cell r="AK799" t="str">
            <v/>
          </cell>
        </row>
        <row r="800">
          <cell r="A800"/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  <cell r="T800" t="str">
            <v/>
          </cell>
          <cell r="U800" t="str">
            <v/>
          </cell>
          <cell r="V800" t="str">
            <v/>
          </cell>
          <cell r="W800" t="str">
            <v/>
          </cell>
          <cell r="X800" t="str">
            <v/>
          </cell>
          <cell r="Y800" t="str">
            <v/>
          </cell>
          <cell r="Z800" t="str">
            <v/>
          </cell>
          <cell r="AA800" t="str">
            <v/>
          </cell>
          <cell r="AB800" t="str">
            <v/>
          </cell>
          <cell r="AC800" t="str">
            <v/>
          </cell>
          <cell r="AD800" t="str">
            <v/>
          </cell>
          <cell r="AE800" t="str">
            <v/>
          </cell>
          <cell r="AF800" t="str">
            <v/>
          </cell>
          <cell r="AG800" t="str">
            <v/>
          </cell>
          <cell r="AH800" t="str">
            <v/>
          </cell>
          <cell r="AI800" t="str">
            <v/>
          </cell>
          <cell r="AJ800" t="str">
            <v/>
          </cell>
          <cell r="AK800" t="str">
            <v/>
          </cell>
        </row>
        <row r="801">
          <cell r="A801"/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  <cell r="T801" t="str">
            <v/>
          </cell>
          <cell r="U801" t="str">
            <v/>
          </cell>
          <cell r="V801" t="str">
            <v/>
          </cell>
          <cell r="W801" t="str">
            <v/>
          </cell>
          <cell r="X801" t="str">
            <v/>
          </cell>
          <cell r="Y801" t="str">
            <v/>
          </cell>
          <cell r="Z801" t="str">
            <v/>
          </cell>
          <cell r="AA801" t="str">
            <v/>
          </cell>
          <cell r="AB801" t="str">
            <v/>
          </cell>
          <cell r="AC801" t="str">
            <v/>
          </cell>
          <cell r="AD801" t="str">
            <v/>
          </cell>
          <cell r="AE801" t="str">
            <v/>
          </cell>
          <cell r="AF801" t="str">
            <v/>
          </cell>
          <cell r="AG801" t="str">
            <v/>
          </cell>
          <cell r="AH801" t="str">
            <v/>
          </cell>
          <cell r="AI801" t="str">
            <v/>
          </cell>
          <cell r="AJ801" t="str">
            <v/>
          </cell>
          <cell r="AK801" t="str">
            <v/>
          </cell>
        </row>
        <row r="802">
          <cell r="A802">
            <v>259030</v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  <cell r="T802" t="str">
            <v/>
          </cell>
          <cell r="U802" t="str">
            <v/>
          </cell>
          <cell r="V802" t="str">
            <v/>
          </cell>
          <cell r="W802" t="str">
            <v/>
          </cell>
          <cell r="X802" t="str">
            <v/>
          </cell>
          <cell r="Y802" t="str">
            <v/>
          </cell>
          <cell r="Z802" t="str">
            <v/>
          </cell>
          <cell r="AA802" t="str">
            <v/>
          </cell>
          <cell r="AB802" t="str">
            <v/>
          </cell>
          <cell r="AC802" t="str">
            <v/>
          </cell>
          <cell r="AD802" t="str">
            <v/>
          </cell>
          <cell r="AE802" t="str">
            <v/>
          </cell>
          <cell r="AF802" t="str">
            <v/>
          </cell>
          <cell r="AG802" t="str">
            <v/>
          </cell>
          <cell r="AH802" t="str">
            <v/>
          </cell>
          <cell r="AI802" t="str">
            <v/>
          </cell>
          <cell r="AJ802" t="str">
            <v/>
          </cell>
          <cell r="AK802" t="str">
            <v/>
          </cell>
        </row>
        <row r="803">
          <cell r="A803"/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  <cell r="T803" t="str">
            <v/>
          </cell>
          <cell r="U803" t="str">
            <v/>
          </cell>
          <cell r="V803" t="str">
            <v/>
          </cell>
          <cell r="W803" t="str">
            <v/>
          </cell>
          <cell r="X803" t="str">
            <v/>
          </cell>
          <cell r="Y803" t="str">
            <v/>
          </cell>
          <cell r="Z803" t="str">
            <v/>
          </cell>
          <cell r="AA803" t="str">
            <v/>
          </cell>
          <cell r="AB803" t="str">
            <v/>
          </cell>
          <cell r="AC803" t="str">
            <v/>
          </cell>
          <cell r="AD803" t="str">
            <v/>
          </cell>
          <cell r="AE803" t="str">
            <v/>
          </cell>
          <cell r="AF803" t="str">
            <v/>
          </cell>
          <cell r="AG803" t="str">
            <v/>
          </cell>
          <cell r="AH803" t="str">
            <v/>
          </cell>
          <cell r="AI803" t="str">
            <v/>
          </cell>
          <cell r="AJ803" t="str">
            <v/>
          </cell>
          <cell r="AK803" t="str">
            <v/>
          </cell>
        </row>
        <row r="804">
          <cell r="A804"/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/>
          </cell>
          <cell r="W804" t="str">
            <v/>
          </cell>
          <cell r="X804" t="str">
            <v/>
          </cell>
          <cell r="Y804" t="str">
            <v/>
          </cell>
          <cell r="Z804" t="str">
            <v/>
          </cell>
          <cell r="AA804" t="str">
            <v/>
          </cell>
          <cell r="AB804" t="str">
            <v/>
          </cell>
          <cell r="AC804" t="str">
            <v/>
          </cell>
          <cell r="AD804" t="str">
            <v/>
          </cell>
          <cell r="AE804" t="str">
            <v/>
          </cell>
          <cell r="AF804" t="str">
            <v/>
          </cell>
          <cell r="AG804" t="str">
            <v/>
          </cell>
          <cell r="AH804" t="str">
            <v/>
          </cell>
          <cell r="AI804" t="str">
            <v/>
          </cell>
          <cell r="AJ804" t="str">
            <v/>
          </cell>
          <cell r="AK804" t="str">
            <v/>
          </cell>
        </row>
        <row r="805">
          <cell r="A805"/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/>
          </cell>
          <cell r="W805" t="str">
            <v/>
          </cell>
          <cell r="X805" t="str">
            <v/>
          </cell>
          <cell r="Y805" t="str">
            <v/>
          </cell>
          <cell r="Z805" t="str">
            <v/>
          </cell>
          <cell r="AA805" t="str">
            <v/>
          </cell>
          <cell r="AB805" t="str">
            <v/>
          </cell>
          <cell r="AC805" t="str">
            <v/>
          </cell>
          <cell r="AD805" t="str">
            <v/>
          </cell>
          <cell r="AE805" t="str">
            <v/>
          </cell>
          <cell r="AF805" t="str">
            <v/>
          </cell>
          <cell r="AG805" t="str">
            <v/>
          </cell>
          <cell r="AH805" t="str">
            <v/>
          </cell>
          <cell r="AI805" t="str">
            <v/>
          </cell>
          <cell r="AJ805" t="str">
            <v/>
          </cell>
          <cell r="AK805" t="str">
            <v/>
          </cell>
        </row>
        <row r="806">
          <cell r="A806"/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  <cell r="T806" t="str">
            <v/>
          </cell>
          <cell r="U806" t="str">
            <v/>
          </cell>
          <cell r="V806" t="str">
            <v/>
          </cell>
          <cell r="W806" t="str">
            <v/>
          </cell>
          <cell r="X806" t="str">
            <v/>
          </cell>
          <cell r="Y806" t="str">
            <v/>
          </cell>
          <cell r="Z806" t="str">
            <v/>
          </cell>
          <cell r="AA806" t="str">
            <v/>
          </cell>
          <cell r="AB806" t="str">
            <v/>
          </cell>
          <cell r="AC806" t="str">
            <v/>
          </cell>
          <cell r="AD806" t="str">
            <v/>
          </cell>
          <cell r="AE806" t="str">
            <v/>
          </cell>
          <cell r="AF806" t="str">
            <v/>
          </cell>
          <cell r="AG806" t="str">
            <v/>
          </cell>
          <cell r="AH806" t="str">
            <v/>
          </cell>
          <cell r="AI806" t="str">
            <v/>
          </cell>
          <cell r="AJ806" t="str">
            <v/>
          </cell>
          <cell r="AK806" t="str">
            <v/>
          </cell>
        </row>
        <row r="807">
          <cell r="A807"/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  <cell r="T807" t="str">
            <v/>
          </cell>
          <cell r="U807" t="str">
            <v/>
          </cell>
          <cell r="V807" t="str">
            <v/>
          </cell>
          <cell r="W807" t="str">
            <v/>
          </cell>
          <cell r="X807" t="str">
            <v/>
          </cell>
          <cell r="Y807" t="str">
            <v/>
          </cell>
          <cell r="Z807" t="str">
            <v/>
          </cell>
          <cell r="AA807" t="str">
            <v/>
          </cell>
          <cell r="AB807" t="str">
            <v/>
          </cell>
          <cell r="AC807" t="str">
            <v/>
          </cell>
          <cell r="AD807" t="str">
            <v/>
          </cell>
          <cell r="AE807" t="str">
            <v/>
          </cell>
          <cell r="AF807" t="str">
            <v/>
          </cell>
          <cell r="AG807" t="str">
            <v/>
          </cell>
          <cell r="AH807" t="str">
            <v/>
          </cell>
          <cell r="AI807" t="str">
            <v/>
          </cell>
          <cell r="AJ807" t="str">
            <v/>
          </cell>
          <cell r="AK807" t="str">
            <v/>
          </cell>
        </row>
        <row r="808">
          <cell r="A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  <cell r="T808" t="str">
            <v/>
          </cell>
          <cell r="U808" t="str">
            <v/>
          </cell>
          <cell r="V808" t="str">
            <v/>
          </cell>
          <cell r="W808" t="str">
            <v/>
          </cell>
          <cell r="X808" t="str">
            <v/>
          </cell>
          <cell r="Y808" t="str">
            <v/>
          </cell>
          <cell r="Z808" t="str">
            <v/>
          </cell>
          <cell r="AA808" t="str">
            <v/>
          </cell>
          <cell r="AB808" t="str">
            <v/>
          </cell>
          <cell r="AC808" t="str">
            <v/>
          </cell>
          <cell r="AD808" t="str">
            <v/>
          </cell>
          <cell r="AE808" t="str">
            <v/>
          </cell>
          <cell r="AF808" t="str">
            <v/>
          </cell>
          <cell r="AG808" t="str">
            <v/>
          </cell>
          <cell r="AH808" t="str">
            <v/>
          </cell>
          <cell r="AI808" t="str">
            <v/>
          </cell>
          <cell r="AJ808" t="str">
            <v/>
          </cell>
          <cell r="AK808" t="str">
            <v/>
          </cell>
        </row>
        <row r="809">
          <cell r="A809"/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  <cell r="T809" t="str">
            <v/>
          </cell>
          <cell r="U809" t="str">
            <v/>
          </cell>
          <cell r="V809" t="str">
            <v/>
          </cell>
          <cell r="W809" t="str">
            <v/>
          </cell>
          <cell r="X809" t="str">
            <v/>
          </cell>
          <cell r="Y809" t="str">
            <v/>
          </cell>
          <cell r="Z809" t="str">
            <v/>
          </cell>
          <cell r="AA809" t="str">
            <v/>
          </cell>
          <cell r="AB809" t="str">
            <v/>
          </cell>
          <cell r="AC809" t="str">
            <v/>
          </cell>
          <cell r="AD809" t="str">
            <v/>
          </cell>
          <cell r="AE809" t="str">
            <v/>
          </cell>
          <cell r="AF809" t="str">
            <v/>
          </cell>
          <cell r="AG809" t="str">
            <v/>
          </cell>
          <cell r="AH809" t="str">
            <v/>
          </cell>
          <cell r="AI809" t="str">
            <v/>
          </cell>
          <cell r="AJ809" t="str">
            <v/>
          </cell>
          <cell r="AK809" t="str">
            <v/>
          </cell>
        </row>
        <row r="810">
          <cell r="A810"/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  <cell r="T810" t="str">
            <v/>
          </cell>
          <cell r="U810" t="str">
            <v/>
          </cell>
          <cell r="V810" t="str">
            <v/>
          </cell>
          <cell r="W810" t="str">
            <v/>
          </cell>
          <cell r="X810" t="str">
            <v/>
          </cell>
          <cell r="Y810" t="str">
            <v/>
          </cell>
          <cell r="Z810" t="str">
            <v/>
          </cell>
          <cell r="AA810" t="str">
            <v/>
          </cell>
          <cell r="AB810" t="str">
            <v/>
          </cell>
          <cell r="AC810" t="str">
            <v/>
          </cell>
          <cell r="AD810" t="str">
            <v/>
          </cell>
          <cell r="AE810" t="str">
            <v/>
          </cell>
          <cell r="AF810" t="str">
            <v/>
          </cell>
          <cell r="AG810" t="str">
            <v/>
          </cell>
          <cell r="AH810" t="str">
            <v/>
          </cell>
          <cell r="AI810" t="str">
            <v/>
          </cell>
          <cell r="AJ810" t="str">
            <v/>
          </cell>
          <cell r="AK810" t="str">
            <v/>
          </cell>
        </row>
        <row r="811">
          <cell r="A811"/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  <cell r="T811" t="str">
            <v/>
          </cell>
          <cell r="U811" t="str">
            <v/>
          </cell>
          <cell r="V811" t="str">
            <v/>
          </cell>
          <cell r="W811" t="str">
            <v/>
          </cell>
          <cell r="X811" t="str">
            <v/>
          </cell>
          <cell r="Y811" t="str">
            <v/>
          </cell>
          <cell r="Z811" t="str">
            <v/>
          </cell>
          <cell r="AA811" t="str">
            <v/>
          </cell>
          <cell r="AB811" t="str">
            <v/>
          </cell>
          <cell r="AC811" t="str">
            <v/>
          </cell>
          <cell r="AD811" t="str">
            <v/>
          </cell>
          <cell r="AE811" t="str">
            <v/>
          </cell>
          <cell r="AF811" t="str">
            <v/>
          </cell>
          <cell r="AG811" t="str">
            <v/>
          </cell>
          <cell r="AH811" t="str">
            <v/>
          </cell>
          <cell r="AI811" t="str">
            <v/>
          </cell>
          <cell r="AJ811" t="str">
            <v/>
          </cell>
          <cell r="AK811" t="str">
            <v/>
          </cell>
        </row>
        <row r="812">
          <cell r="A812"/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  <cell r="T812" t="str">
            <v/>
          </cell>
          <cell r="U812" t="str">
            <v/>
          </cell>
          <cell r="V812" t="str">
            <v/>
          </cell>
          <cell r="W812" t="str">
            <v/>
          </cell>
          <cell r="X812" t="str">
            <v/>
          </cell>
          <cell r="Y812" t="str">
            <v/>
          </cell>
          <cell r="Z812" t="str">
            <v/>
          </cell>
          <cell r="AA812" t="str">
            <v/>
          </cell>
          <cell r="AB812" t="str">
            <v/>
          </cell>
          <cell r="AC812" t="str">
            <v/>
          </cell>
          <cell r="AD812" t="str">
            <v/>
          </cell>
          <cell r="AE812" t="str">
            <v/>
          </cell>
          <cell r="AF812" t="str">
            <v/>
          </cell>
          <cell r="AG812" t="str">
            <v/>
          </cell>
          <cell r="AH812" t="str">
            <v/>
          </cell>
          <cell r="AI812" t="str">
            <v/>
          </cell>
          <cell r="AJ812" t="str">
            <v/>
          </cell>
          <cell r="AK812" t="str">
            <v/>
          </cell>
        </row>
        <row r="813">
          <cell r="A813"/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  <cell r="T813" t="str">
            <v/>
          </cell>
          <cell r="U813" t="str">
            <v/>
          </cell>
          <cell r="V813" t="str">
            <v/>
          </cell>
          <cell r="W813" t="str">
            <v/>
          </cell>
          <cell r="X813" t="str">
            <v/>
          </cell>
          <cell r="Y813" t="str">
            <v/>
          </cell>
          <cell r="Z813" t="str">
            <v/>
          </cell>
          <cell r="AA813" t="str">
            <v/>
          </cell>
          <cell r="AB813" t="str">
            <v/>
          </cell>
          <cell r="AC813" t="str">
            <v/>
          </cell>
          <cell r="AD813" t="str">
            <v/>
          </cell>
          <cell r="AE813" t="str">
            <v/>
          </cell>
          <cell r="AF813" t="str">
            <v/>
          </cell>
          <cell r="AG813" t="str">
            <v/>
          </cell>
          <cell r="AH813" t="str">
            <v/>
          </cell>
          <cell r="AI813" t="str">
            <v/>
          </cell>
          <cell r="AJ813" t="str">
            <v/>
          </cell>
          <cell r="AK813" t="str">
            <v/>
          </cell>
        </row>
        <row r="814">
          <cell r="A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  <cell r="T814" t="str">
            <v/>
          </cell>
          <cell r="U814" t="str">
            <v/>
          </cell>
          <cell r="V814" t="str">
            <v/>
          </cell>
          <cell r="W814" t="str">
            <v/>
          </cell>
          <cell r="X814" t="str">
            <v/>
          </cell>
          <cell r="Y814" t="str">
            <v/>
          </cell>
          <cell r="Z814" t="str">
            <v/>
          </cell>
          <cell r="AA814" t="str">
            <v/>
          </cell>
          <cell r="AB814" t="str">
            <v/>
          </cell>
          <cell r="AC814" t="str">
            <v/>
          </cell>
          <cell r="AD814" t="str">
            <v/>
          </cell>
          <cell r="AE814" t="str">
            <v/>
          </cell>
          <cell r="AF814" t="str">
            <v/>
          </cell>
          <cell r="AG814" t="str">
            <v/>
          </cell>
          <cell r="AH814" t="str">
            <v/>
          </cell>
          <cell r="AI814" t="str">
            <v/>
          </cell>
          <cell r="AJ814" t="str">
            <v/>
          </cell>
          <cell r="AK814" t="str">
            <v/>
          </cell>
        </row>
        <row r="815">
          <cell r="A815"/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  <cell r="T815" t="str">
            <v/>
          </cell>
          <cell r="U815" t="str">
            <v/>
          </cell>
          <cell r="V815" t="str">
            <v/>
          </cell>
          <cell r="W815" t="str">
            <v/>
          </cell>
          <cell r="X815" t="str">
            <v/>
          </cell>
          <cell r="Y815" t="str">
            <v/>
          </cell>
          <cell r="Z815" t="str">
            <v/>
          </cell>
          <cell r="AA815" t="str">
            <v/>
          </cell>
          <cell r="AB815" t="str">
            <v/>
          </cell>
          <cell r="AC815" t="str">
            <v/>
          </cell>
          <cell r="AD815" t="str">
            <v/>
          </cell>
          <cell r="AE815" t="str">
            <v/>
          </cell>
          <cell r="AF815" t="str">
            <v/>
          </cell>
          <cell r="AG815" t="str">
            <v/>
          </cell>
          <cell r="AH815" t="str">
            <v/>
          </cell>
          <cell r="AI815" t="str">
            <v/>
          </cell>
          <cell r="AJ815" t="str">
            <v/>
          </cell>
          <cell r="AK815" t="str">
            <v/>
          </cell>
        </row>
        <row r="816">
          <cell r="A816"/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  <cell r="T816" t="str">
            <v/>
          </cell>
          <cell r="U816" t="str">
            <v/>
          </cell>
          <cell r="V816" t="str">
            <v/>
          </cell>
          <cell r="W816" t="str">
            <v/>
          </cell>
          <cell r="X816" t="str">
            <v/>
          </cell>
          <cell r="Y816" t="str">
            <v/>
          </cell>
          <cell r="Z816" t="str">
            <v/>
          </cell>
          <cell r="AA816" t="str">
            <v/>
          </cell>
          <cell r="AB816" t="str">
            <v/>
          </cell>
          <cell r="AC816" t="str">
            <v/>
          </cell>
          <cell r="AD816" t="str">
            <v/>
          </cell>
          <cell r="AE816" t="str">
            <v/>
          </cell>
          <cell r="AF816" t="str">
            <v/>
          </cell>
          <cell r="AG816" t="str">
            <v/>
          </cell>
          <cell r="AH816" t="str">
            <v/>
          </cell>
          <cell r="AI816" t="str">
            <v/>
          </cell>
          <cell r="AJ816" t="str">
            <v/>
          </cell>
          <cell r="AK816" t="str">
            <v/>
          </cell>
        </row>
        <row r="817">
          <cell r="A817"/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  <cell r="T817" t="str">
            <v/>
          </cell>
          <cell r="U817" t="str">
            <v/>
          </cell>
          <cell r="V817" t="str">
            <v/>
          </cell>
          <cell r="W817" t="str">
            <v/>
          </cell>
          <cell r="X817" t="str">
            <v/>
          </cell>
          <cell r="Y817" t="str">
            <v/>
          </cell>
          <cell r="Z817" t="str">
            <v/>
          </cell>
          <cell r="AA817" t="str">
            <v/>
          </cell>
          <cell r="AB817" t="str">
            <v/>
          </cell>
          <cell r="AC817" t="str">
            <v/>
          </cell>
          <cell r="AD817" t="str">
            <v/>
          </cell>
          <cell r="AE817" t="str">
            <v/>
          </cell>
          <cell r="AF817" t="str">
            <v/>
          </cell>
          <cell r="AG817" t="str">
            <v/>
          </cell>
          <cell r="AH817" t="str">
            <v/>
          </cell>
          <cell r="AI817" t="str">
            <v/>
          </cell>
          <cell r="AJ817" t="str">
            <v/>
          </cell>
          <cell r="AK817" t="str">
            <v/>
          </cell>
        </row>
        <row r="818">
          <cell r="A818"/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T818" t="str">
            <v/>
          </cell>
          <cell r="U818" t="str">
            <v/>
          </cell>
          <cell r="V818" t="str">
            <v/>
          </cell>
          <cell r="W818" t="str">
            <v/>
          </cell>
          <cell r="X818" t="str">
            <v/>
          </cell>
          <cell r="Y818" t="str">
            <v/>
          </cell>
          <cell r="Z818" t="str">
            <v/>
          </cell>
          <cell r="AA818" t="str">
            <v/>
          </cell>
          <cell r="AB818" t="str">
            <v/>
          </cell>
          <cell r="AC818" t="str">
            <v/>
          </cell>
          <cell r="AD818" t="str">
            <v/>
          </cell>
          <cell r="AE818" t="str">
            <v/>
          </cell>
          <cell r="AF818" t="str">
            <v/>
          </cell>
          <cell r="AG818" t="str">
            <v/>
          </cell>
          <cell r="AH818" t="str">
            <v/>
          </cell>
          <cell r="AI818" t="str">
            <v/>
          </cell>
          <cell r="AJ818" t="str">
            <v/>
          </cell>
          <cell r="AK818" t="str">
            <v/>
          </cell>
        </row>
        <row r="819">
          <cell r="A819"/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  <cell r="T819" t="str">
            <v/>
          </cell>
          <cell r="U819" t="str">
            <v/>
          </cell>
          <cell r="V819" t="str">
            <v/>
          </cell>
          <cell r="W819" t="str">
            <v/>
          </cell>
          <cell r="X819" t="str">
            <v/>
          </cell>
          <cell r="Y819" t="str">
            <v/>
          </cell>
          <cell r="Z819" t="str">
            <v/>
          </cell>
          <cell r="AA819" t="str">
            <v/>
          </cell>
          <cell r="AB819" t="str">
            <v/>
          </cell>
          <cell r="AC819" t="str">
            <v/>
          </cell>
          <cell r="AD819" t="str">
            <v/>
          </cell>
          <cell r="AE819" t="str">
            <v/>
          </cell>
          <cell r="AF819" t="str">
            <v/>
          </cell>
          <cell r="AG819" t="str">
            <v/>
          </cell>
          <cell r="AH819" t="str">
            <v/>
          </cell>
          <cell r="AI819" t="str">
            <v/>
          </cell>
          <cell r="AJ819" t="str">
            <v/>
          </cell>
          <cell r="AK819" t="str">
            <v/>
          </cell>
        </row>
        <row r="820">
          <cell r="S820"/>
          <cell r="T820"/>
          <cell r="U820"/>
          <cell r="V820"/>
          <cell r="W820"/>
          <cell r="X820"/>
          <cell r="Y820"/>
          <cell r="Z820"/>
          <cell r="AA820"/>
        </row>
        <row r="821">
          <cell r="A821" t="str">
            <v>工番</v>
          </cell>
          <cell r="G821">
            <v>46163</v>
          </cell>
          <cell r="H821">
            <v>46164</v>
          </cell>
          <cell r="I821">
            <v>46165</v>
          </cell>
          <cell r="J821">
            <v>46166</v>
          </cell>
          <cell r="K821">
            <v>46167</v>
          </cell>
          <cell r="L821">
            <v>46168</v>
          </cell>
          <cell r="M821">
            <v>46169</v>
          </cell>
          <cell r="N821">
            <v>46170</v>
          </cell>
          <cell r="O821">
            <v>46171</v>
          </cell>
          <cell r="P821">
            <v>46172</v>
          </cell>
          <cell r="Q821">
            <v>46173</v>
          </cell>
          <cell r="R821">
            <v>46174</v>
          </cell>
          <cell r="S821">
            <v>46175</v>
          </cell>
          <cell r="T821">
            <v>46176</v>
          </cell>
          <cell r="U821">
            <v>46177</v>
          </cell>
          <cell r="V821">
            <v>46178</v>
          </cell>
          <cell r="W821">
            <v>46179</v>
          </cell>
          <cell r="X821">
            <v>46180</v>
          </cell>
          <cell r="Y821">
            <v>46181</v>
          </cell>
          <cell r="Z821">
            <v>46182</v>
          </cell>
          <cell r="AA821">
            <v>46183</v>
          </cell>
          <cell r="AB821">
            <v>46184</v>
          </cell>
          <cell r="AC821">
            <v>46185</v>
          </cell>
          <cell r="AD821">
            <v>46186</v>
          </cell>
          <cell r="AE821">
            <v>46187</v>
          </cell>
          <cell r="AF821">
            <v>46188</v>
          </cell>
          <cell r="AG821">
            <v>46189</v>
          </cell>
          <cell r="AH821">
            <v>46190</v>
          </cell>
          <cell r="AI821">
            <v>46191</v>
          </cell>
          <cell r="AJ821">
            <v>46192</v>
          </cell>
          <cell r="AK821">
            <v>46193</v>
          </cell>
        </row>
        <row r="822">
          <cell r="A822"/>
          <cell r="G822"/>
          <cell r="H822"/>
          <cell r="I822"/>
          <cell r="J822"/>
          <cell r="K822"/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</row>
        <row r="823">
          <cell r="A823">
            <v>265017</v>
          </cell>
          <cell r="G823">
            <v>4</v>
          </cell>
          <cell r="H823">
            <v>8</v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>
            <v>7</v>
          </cell>
          <cell r="O823" t="str">
            <v/>
          </cell>
          <cell r="P823" t="str">
            <v/>
          </cell>
          <cell r="Q823" t="str">
            <v/>
          </cell>
          <cell r="R823">
            <v>2</v>
          </cell>
          <cell r="S823" t="str">
            <v/>
          </cell>
          <cell r="T823" t="str">
            <v/>
          </cell>
          <cell r="U823" t="str">
            <v/>
          </cell>
          <cell r="V823" t="str">
            <v/>
          </cell>
          <cell r="W823" t="str">
            <v/>
          </cell>
          <cell r="X823" t="str">
            <v/>
          </cell>
          <cell r="Y823" t="str">
            <v/>
          </cell>
          <cell r="Z823" t="str">
            <v/>
          </cell>
          <cell r="AA823" t="str">
            <v/>
          </cell>
          <cell r="AB823" t="str">
            <v/>
          </cell>
          <cell r="AC823" t="str">
            <v/>
          </cell>
          <cell r="AD823" t="str">
            <v/>
          </cell>
          <cell r="AE823" t="str">
            <v/>
          </cell>
          <cell r="AF823" t="str">
            <v/>
          </cell>
          <cell r="AG823" t="str">
            <v/>
          </cell>
          <cell r="AH823" t="str">
            <v/>
          </cell>
          <cell r="AI823" t="str">
            <v/>
          </cell>
          <cell r="AJ823" t="str">
            <v/>
          </cell>
          <cell r="AK823" t="str">
            <v/>
          </cell>
        </row>
        <row r="824">
          <cell r="A824"/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  <cell r="T824" t="str">
            <v/>
          </cell>
          <cell r="U824" t="str">
            <v/>
          </cell>
          <cell r="V824" t="str">
            <v/>
          </cell>
          <cell r="W824" t="str">
            <v/>
          </cell>
          <cell r="X824" t="str">
            <v/>
          </cell>
          <cell r="Y824" t="str">
            <v/>
          </cell>
          <cell r="Z824" t="str">
            <v/>
          </cell>
          <cell r="AA824" t="str">
            <v/>
          </cell>
          <cell r="AB824" t="str">
            <v/>
          </cell>
          <cell r="AC824" t="str">
            <v/>
          </cell>
          <cell r="AD824" t="str">
            <v/>
          </cell>
          <cell r="AE824" t="str">
            <v/>
          </cell>
          <cell r="AF824" t="str">
            <v/>
          </cell>
          <cell r="AG824" t="str">
            <v/>
          </cell>
          <cell r="AH824" t="str">
            <v/>
          </cell>
          <cell r="AI824" t="str">
            <v/>
          </cell>
          <cell r="AJ824" t="str">
            <v/>
          </cell>
          <cell r="AK824" t="str">
            <v/>
          </cell>
        </row>
        <row r="825">
          <cell r="A825"/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 t="str">
            <v/>
          </cell>
          <cell r="W825" t="str">
            <v/>
          </cell>
          <cell r="X825" t="str">
            <v/>
          </cell>
          <cell r="Y825" t="str">
            <v/>
          </cell>
          <cell r="Z825" t="str">
            <v/>
          </cell>
          <cell r="AA825" t="str">
            <v/>
          </cell>
          <cell r="AB825" t="str">
            <v/>
          </cell>
          <cell r="AC825" t="str">
            <v/>
          </cell>
          <cell r="AD825" t="str">
            <v/>
          </cell>
          <cell r="AE825" t="str">
            <v/>
          </cell>
          <cell r="AF825" t="str">
            <v/>
          </cell>
          <cell r="AG825" t="str">
            <v/>
          </cell>
          <cell r="AH825" t="str">
            <v/>
          </cell>
          <cell r="AI825" t="str">
            <v/>
          </cell>
          <cell r="AJ825" t="str">
            <v/>
          </cell>
          <cell r="AK825" t="str">
            <v/>
          </cell>
        </row>
        <row r="826">
          <cell r="A826"/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  <cell r="T826" t="str">
            <v/>
          </cell>
          <cell r="U826" t="str">
            <v/>
          </cell>
          <cell r="V826" t="str">
            <v/>
          </cell>
          <cell r="W826" t="str">
            <v/>
          </cell>
          <cell r="X826" t="str">
            <v/>
          </cell>
          <cell r="Y826" t="str">
            <v/>
          </cell>
          <cell r="Z826" t="str">
            <v/>
          </cell>
          <cell r="AA826" t="str">
            <v/>
          </cell>
          <cell r="AB826" t="str">
            <v/>
          </cell>
          <cell r="AC826" t="str">
            <v/>
          </cell>
          <cell r="AD826" t="str">
            <v/>
          </cell>
          <cell r="AE826" t="str">
            <v/>
          </cell>
          <cell r="AF826" t="str">
            <v/>
          </cell>
          <cell r="AG826" t="str">
            <v/>
          </cell>
          <cell r="AH826" t="str">
            <v/>
          </cell>
          <cell r="AI826" t="str">
            <v/>
          </cell>
          <cell r="AJ826" t="str">
            <v/>
          </cell>
          <cell r="AK826" t="str">
            <v/>
          </cell>
        </row>
        <row r="827">
          <cell r="A827"/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  <cell r="T827" t="str">
            <v/>
          </cell>
          <cell r="U827" t="str">
            <v/>
          </cell>
          <cell r="V827" t="str">
            <v/>
          </cell>
          <cell r="W827" t="str">
            <v/>
          </cell>
          <cell r="X827" t="str">
            <v/>
          </cell>
          <cell r="Y827" t="str">
            <v/>
          </cell>
          <cell r="Z827" t="str">
            <v/>
          </cell>
          <cell r="AA827" t="str">
            <v/>
          </cell>
          <cell r="AB827" t="str">
            <v/>
          </cell>
          <cell r="AC827" t="str">
            <v/>
          </cell>
          <cell r="AD827" t="str">
            <v/>
          </cell>
          <cell r="AE827" t="str">
            <v/>
          </cell>
          <cell r="AF827" t="str">
            <v/>
          </cell>
          <cell r="AG827" t="str">
            <v/>
          </cell>
          <cell r="AH827" t="str">
            <v/>
          </cell>
          <cell r="AI827" t="str">
            <v/>
          </cell>
          <cell r="AJ827" t="str">
            <v/>
          </cell>
          <cell r="AK827" t="str">
            <v/>
          </cell>
        </row>
        <row r="828">
          <cell r="A828"/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  <cell r="T828" t="str">
            <v/>
          </cell>
          <cell r="U828" t="str">
            <v/>
          </cell>
          <cell r="V828" t="str">
            <v/>
          </cell>
          <cell r="W828" t="str">
            <v/>
          </cell>
          <cell r="X828" t="str">
            <v/>
          </cell>
          <cell r="Y828" t="str">
            <v/>
          </cell>
          <cell r="Z828" t="str">
            <v/>
          </cell>
          <cell r="AA828" t="str">
            <v/>
          </cell>
          <cell r="AB828" t="str">
            <v/>
          </cell>
          <cell r="AC828" t="str">
            <v/>
          </cell>
          <cell r="AD828" t="str">
            <v/>
          </cell>
          <cell r="AE828" t="str">
            <v/>
          </cell>
          <cell r="AF828" t="str">
            <v/>
          </cell>
          <cell r="AG828" t="str">
            <v/>
          </cell>
          <cell r="AH828" t="str">
            <v/>
          </cell>
          <cell r="AI828" t="str">
            <v/>
          </cell>
          <cell r="AJ828" t="str">
            <v/>
          </cell>
          <cell r="AK828" t="str">
            <v/>
          </cell>
        </row>
        <row r="829">
          <cell r="A829" t="str">
            <v>seal</v>
          </cell>
          <cell r="G829">
            <v>31.5</v>
          </cell>
          <cell r="H829">
            <v>27</v>
          </cell>
          <cell r="I829">
            <v>25.5</v>
          </cell>
          <cell r="J829" t="str">
            <v/>
          </cell>
          <cell r="K829">
            <v>25.5</v>
          </cell>
          <cell r="L829">
            <v>24</v>
          </cell>
          <cell r="M829">
            <v>34.5</v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  <cell r="T829" t="str">
            <v/>
          </cell>
          <cell r="U829" t="str">
            <v/>
          </cell>
          <cell r="V829" t="str">
            <v/>
          </cell>
          <cell r="W829" t="str">
            <v/>
          </cell>
          <cell r="X829" t="str">
            <v/>
          </cell>
          <cell r="Y829">
            <v>9</v>
          </cell>
          <cell r="Z829">
            <v>31.5</v>
          </cell>
          <cell r="AA829">
            <v>27</v>
          </cell>
          <cell r="AB829">
            <v>30</v>
          </cell>
          <cell r="AC829">
            <v>24</v>
          </cell>
          <cell r="AD829" t="str">
            <v/>
          </cell>
          <cell r="AE829" t="str">
            <v/>
          </cell>
          <cell r="AF829" t="str">
            <v/>
          </cell>
          <cell r="AG829" t="str">
            <v/>
          </cell>
          <cell r="AH829" t="str">
            <v/>
          </cell>
          <cell r="AI829" t="str">
            <v/>
          </cell>
          <cell r="AJ829" t="str">
            <v/>
          </cell>
          <cell r="AK829" t="str">
            <v/>
          </cell>
        </row>
        <row r="830">
          <cell r="A830"/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  <cell r="T830" t="str">
            <v/>
          </cell>
          <cell r="U830" t="str">
            <v/>
          </cell>
          <cell r="V830" t="str">
            <v/>
          </cell>
          <cell r="W830" t="str">
            <v/>
          </cell>
          <cell r="X830" t="str">
            <v/>
          </cell>
          <cell r="Y830" t="str">
            <v/>
          </cell>
          <cell r="Z830" t="str">
            <v/>
          </cell>
          <cell r="AA830" t="str">
            <v/>
          </cell>
          <cell r="AB830" t="str">
            <v/>
          </cell>
          <cell r="AC830" t="str">
            <v/>
          </cell>
          <cell r="AD830" t="str">
            <v/>
          </cell>
          <cell r="AE830" t="str">
            <v/>
          </cell>
          <cell r="AF830" t="str">
            <v/>
          </cell>
          <cell r="AG830" t="str">
            <v/>
          </cell>
          <cell r="AH830" t="str">
            <v/>
          </cell>
          <cell r="AI830" t="str">
            <v/>
          </cell>
          <cell r="AJ830" t="str">
            <v/>
          </cell>
          <cell r="AK830" t="str">
            <v/>
          </cell>
        </row>
        <row r="831">
          <cell r="A831"/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 t="str">
            <v/>
          </cell>
          <cell r="W831" t="str">
            <v/>
          </cell>
          <cell r="X831" t="str">
            <v/>
          </cell>
          <cell r="Y831" t="str">
            <v/>
          </cell>
          <cell r="Z831" t="str">
            <v/>
          </cell>
          <cell r="AA831" t="str">
            <v/>
          </cell>
          <cell r="AB831" t="str">
            <v/>
          </cell>
          <cell r="AC831" t="str">
            <v/>
          </cell>
          <cell r="AD831" t="str">
            <v/>
          </cell>
          <cell r="AE831" t="str">
            <v/>
          </cell>
          <cell r="AF831" t="str">
            <v/>
          </cell>
          <cell r="AG831" t="str">
            <v/>
          </cell>
          <cell r="AH831" t="str">
            <v/>
          </cell>
          <cell r="AI831" t="str">
            <v/>
          </cell>
          <cell r="AJ831" t="str">
            <v/>
          </cell>
          <cell r="AK831" t="str">
            <v/>
          </cell>
        </row>
        <row r="832">
          <cell r="A832"/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  <cell r="T832" t="str">
            <v/>
          </cell>
          <cell r="U832" t="str">
            <v/>
          </cell>
          <cell r="V832" t="str">
            <v/>
          </cell>
          <cell r="W832" t="str">
            <v/>
          </cell>
          <cell r="X832" t="str">
            <v/>
          </cell>
          <cell r="Y832" t="str">
            <v/>
          </cell>
          <cell r="Z832" t="str">
            <v/>
          </cell>
          <cell r="AA832" t="str">
            <v/>
          </cell>
          <cell r="AB832" t="str">
            <v/>
          </cell>
          <cell r="AC832" t="str">
            <v/>
          </cell>
          <cell r="AD832" t="str">
            <v/>
          </cell>
          <cell r="AE832" t="str">
            <v/>
          </cell>
          <cell r="AF832" t="str">
            <v/>
          </cell>
          <cell r="AG832" t="str">
            <v/>
          </cell>
          <cell r="AH832" t="str">
            <v/>
          </cell>
          <cell r="AI832" t="str">
            <v/>
          </cell>
          <cell r="AJ832" t="str">
            <v/>
          </cell>
          <cell r="AK832" t="str">
            <v/>
          </cell>
        </row>
        <row r="833">
          <cell r="A833"/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  <cell r="T833" t="str">
            <v/>
          </cell>
          <cell r="U833" t="str">
            <v/>
          </cell>
          <cell r="V833" t="str">
            <v/>
          </cell>
          <cell r="W833" t="str">
            <v/>
          </cell>
          <cell r="X833" t="str">
            <v/>
          </cell>
          <cell r="Y833" t="str">
            <v/>
          </cell>
          <cell r="Z833" t="str">
            <v/>
          </cell>
          <cell r="AA833" t="str">
            <v/>
          </cell>
          <cell r="AB833" t="str">
            <v/>
          </cell>
          <cell r="AC833" t="str">
            <v/>
          </cell>
          <cell r="AD833" t="str">
            <v/>
          </cell>
          <cell r="AE833" t="str">
            <v/>
          </cell>
          <cell r="AF833" t="str">
            <v/>
          </cell>
          <cell r="AG833" t="str">
            <v/>
          </cell>
          <cell r="AH833" t="str">
            <v/>
          </cell>
          <cell r="AI833" t="str">
            <v/>
          </cell>
          <cell r="AJ833" t="str">
            <v/>
          </cell>
          <cell r="AK833" t="str">
            <v/>
          </cell>
        </row>
        <row r="834">
          <cell r="A834"/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  <cell r="T834" t="str">
            <v/>
          </cell>
          <cell r="U834" t="str">
            <v/>
          </cell>
          <cell r="V834" t="str">
            <v/>
          </cell>
          <cell r="W834" t="str">
            <v/>
          </cell>
          <cell r="X834" t="str">
            <v/>
          </cell>
          <cell r="Y834" t="str">
            <v/>
          </cell>
          <cell r="Z834" t="str">
            <v/>
          </cell>
          <cell r="AA834" t="str">
            <v/>
          </cell>
          <cell r="AB834" t="str">
            <v/>
          </cell>
          <cell r="AC834" t="str">
            <v/>
          </cell>
          <cell r="AD834" t="str">
            <v/>
          </cell>
          <cell r="AE834" t="str">
            <v/>
          </cell>
          <cell r="AF834" t="str">
            <v/>
          </cell>
          <cell r="AG834" t="str">
            <v/>
          </cell>
          <cell r="AH834" t="str">
            <v/>
          </cell>
          <cell r="AI834" t="str">
            <v/>
          </cell>
          <cell r="AJ834" t="str">
            <v/>
          </cell>
          <cell r="AK834" t="str">
            <v/>
          </cell>
        </row>
        <row r="835">
          <cell r="A835" t="str">
            <v>253038-06</v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>
            <v>12</v>
          </cell>
          <cell r="P835" t="str">
            <v/>
          </cell>
          <cell r="Q835" t="str">
            <v/>
          </cell>
          <cell r="R835">
            <v>12</v>
          </cell>
          <cell r="S835">
            <v>3</v>
          </cell>
          <cell r="T835" t="str">
            <v/>
          </cell>
          <cell r="U835" t="str">
            <v/>
          </cell>
          <cell r="V835" t="str">
            <v/>
          </cell>
          <cell r="W835" t="str">
            <v/>
          </cell>
          <cell r="X835" t="str">
            <v/>
          </cell>
          <cell r="Y835" t="str">
            <v/>
          </cell>
          <cell r="Z835" t="str">
            <v/>
          </cell>
          <cell r="AA835" t="str">
            <v/>
          </cell>
          <cell r="AB835" t="str">
            <v/>
          </cell>
          <cell r="AC835" t="str">
            <v/>
          </cell>
          <cell r="AD835" t="str">
            <v/>
          </cell>
          <cell r="AE835" t="str">
            <v/>
          </cell>
          <cell r="AF835" t="str">
            <v/>
          </cell>
          <cell r="AG835" t="str">
            <v/>
          </cell>
          <cell r="AH835" t="str">
            <v/>
          </cell>
          <cell r="AI835" t="str">
            <v/>
          </cell>
          <cell r="AJ835" t="str">
            <v/>
          </cell>
          <cell r="AK835" t="str">
            <v/>
          </cell>
        </row>
        <row r="836">
          <cell r="A836"/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>
            <v>2</v>
          </cell>
          <cell r="S836">
            <v>3</v>
          </cell>
          <cell r="T836" t="str">
            <v/>
          </cell>
          <cell r="U836" t="str">
            <v/>
          </cell>
          <cell r="V836" t="str">
            <v/>
          </cell>
          <cell r="W836" t="str">
            <v/>
          </cell>
          <cell r="X836" t="str">
            <v/>
          </cell>
          <cell r="Y836" t="str">
            <v/>
          </cell>
          <cell r="Z836" t="str">
            <v/>
          </cell>
          <cell r="AA836" t="str">
            <v/>
          </cell>
          <cell r="AB836" t="str">
            <v/>
          </cell>
          <cell r="AC836" t="str">
            <v/>
          </cell>
          <cell r="AD836" t="str">
            <v/>
          </cell>
          <cell r="AE836" t="str">
            <v/>
          </cell>
          <cell r="AF836" t="str">
            <v/>
          </cell>
          <cell r="AG836" t="str">
            <v/>
          </cell>
          <cell r="AH836" t="str">
            <v/>
          </cell>
          <cell r="AI836" t="str">
            <v/>
          </cell>
          <cell r="AJ836" t="str">
            <v/>
          </cell>
          <cell r="AK836" t="str">
            <v/>
          </cell>
        </row>
        <row r="837">
          <cell r="A837"/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>
            <v>6</v>
          </cell>
          <cell r="S837">
            <v>8</v>
          </cell>
          <cell r="T837">
            <v>6</v>
          </cell>
          <cell r="U837" t="str">
            <v/>
          </cell>
          <cell r="V837" t="str">
            <v/>
          </cell>
          <cell r="W837" t="str">
            <v/>
          </cell>
          <cell r="X837" t="str">
            <v/>
          </cell>
          <cell r="Y837" t="str">
            <v/>
          </cell>
          <cell r="Z837" t="str">
            <v/>
          </cell>
          <cell r="AA837" t="str">
            <v/>
          </cell>
          <cell r="AB837" t="str">
            <v/>
          </cell>
          <cell r="AC837" t="str">
            <v/>
          </cell>
          <cell r="AD837" t="str">
            <v/>
          </cell>
          <cell r="AE837" t="str">
            <v/>
          </cell>
          <cell r="AF837" t="str">
            <v/>
          </cell>
          <cell r="AG837" t="str">
            <v/>
          </cell>
          <cell r="AH837" t="str">
            <v/>
          </cell>
          <cell r="AI837" t="str">
            <v/>
          </cell>
          <cell r="AJ837" t="str">
            <v/>
          </cell>
          <cell r="AK837" t="str">
            <v/>
          </cell>
        </row>
        <row r="838">
          <cell r="A838"/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>
            <v>1</v>
          </cell>
          <cell r="S838">
            <v>3</v>
          </cell>
          <cell r="T838">
            <v>2</v>
          </cell>
          <cell r="U838" t="str">
            <v/>
          </cell>
          <cell r="V838" t="str">
            <v/>
          </cell>
          <cell r="W838" t="str">
            <v/>
          </cell>
          <cell r="X838" t="str">
            <v/>
          </cell>
          <cell r="Y838" t="str">
            <v/>
          </cell>
          <cell r="Z838" t="str">
            <v/>
          </cell>
          <cell r="AA838" t="str">
            <v/>
          </cell>
          <cell r="AB838" t="str">
            <v/>
          </cell>
          <cell r="AC838" t="str">
            <v/>
          </cell>
          <cell r="AD838" t="str">
            <v/>
          </cell>
          <cell r="AE838" t="str">
            <v/>
          </cell>
          <cell r="AF838" t="str">
            <v/>
          </cell>
          <cell r="AG838" t="str">
            <v/>
          </cell>
          <cell r="AH838" t="str">
            <v/>
          </cell>
          <cell r="AI838" t="str">
            <v/>
          </cell>
          <cell r="AJ838" t="str">
            <v/>
          </cell>
          <cell r="AK838" t="str">
            <v/>
          </cell>
        </row>
        <row r="839">
          <cell r="A839"/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 t="str">
            <v/>
          </cell>
          <cell r="W839" t="str">
            <v/>
          </cell>
          <cell r="X839" t="str">
            <v/>
          </cell>
          <cell r="Y839" t="str">
            <v/>
          </cell>
          <cell r="Z839" t="str">
            <v/>
          </cell>
          <cell r="AA839" t="str">
            <v/>
          </cell>
          <cell r="AB839" t="str">
            <v/>
          </cell>
          <cell r="AC839" t="str">
            <v/>
          </cell>
          <cell r="AD839" t="str">
            <v/>
          </cell>
          <cell r="AE839" t="str">
            <v/>
          </cell>
          <cell r="AF839" t="str">
            <v/>
          </cell>
          <cell r="AG839" t="str">
            <v/>
          </cell>
          <cell r="AH839" t="str">
            <v/>
          </cell>
          <cell r="AI839" t="str">
            <v/>
          </cell>
          <cell r="AJ839" t="str">
            <v/>
          </cell>
          <cell r="AK839" t="str">
            <v/>
          </cell>
        </row>
        <row r="840">
          <cell r="A840"/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>
            <v>2</v>
          </cell>
          <cell r="T840">
            <v>2</v>
          </cell>
          <cell r="U840" t="str">
            <v/>
          </cell>
          <cell r="V840" t="str">
            <v/>
          </cell>
          <cell r="W840" t="str">
            <v/>
          </cell>
          <cell r="X840" t="str">
            <v/>
          </cell>
          <cell r="Y840" t="str">
            <v/>
          </cell>
          <cell r="Z840" t="str">
            <v/>
          </cell>
          <cell r="AA840" t="str">
            <v/>
          </cell>
          <cell r="AB840" t="str">
            <v/>
          </cell>
          <cell r="AC840" t="str">
            <v/>
          </cell>
          <cell r="AD840" t="str">
            <v/>
          </cell>
          <cell r="AE840" t="str">
            <v/>
          </cell>
          <cell r="AF840" t="str">
            <v/>
          </cell>
          <cell r="AG840" t="str">
            <v/>
          </cell>
          <cell r="AH840" t="str">
            <v/>
          </cell>
          <cell r="AI840" t="str">
            <v/>
          </cell>
          <cell r="AJ840" t="str">
            <v/>
          </cell>
          <cell r="AK840" t="str">
            <v/>
          </cell>
        </row>
        <row r="841">
          <cell r="A841">
            <v>265020</v>
          </cell>
          <cell r="G841">
            <v>2</v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  <cell r="T841" t="str">
            <v/>
          </cell>
          <cell r="U841" t="str">
            <v/>
          </cell>
          <cell r="V841" t="str">
            <v/>
          </cell>
          <cell r="W841" t="str">
            <v/>
          </cell>
          <cell r="X841" t="str">
            <v/>
          </cell>
          <cell r="Y841" t="str">
            <v/>
          </cell>
          <cell r="Z841" t="str">
            <v/>
          </cell>
          <cell r="AA841" t="str">
            <v/>
          </cell>
          <cell r="AB841" t="str">
            <v/>
          </cell>
          <cell r="AC841" t="str">
            <v/>
          </cell>
          <cell r="AD841" t="str">
            <v/>
          </cell>
          <cell r="AE841" t="str">
            <v/>
          </cell>
          <cell r="AF841" t="str">
            <v/>
          </cell>
          <cell r="AG841" t="str">
            <v/>
          </cell>
          <cell r="AH841" t="str">
            <v/>
          </cell>
          <cell r="AI841" t="str">
            <v/>
          </cell>
          <cell r="AJ841" t="str">
            <v/>
          </cell>
          <cell r="AK841" t="str">
            <v/>
          </cell>
        </row>
        <row r="842">
          <cell r="A842"/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  <cell r="T842" t="str">
            <v/>
          </cell>
          <cell r="U842" t="str">
            <v/>
          </cell>
          <cell r="V842" t="str">
            <v/>
          </cell>
          <cell r="W842" t="str">
            <v/>
          </cell>
          <cell r="X842" t="str">
            <v/>
          </cell>
          <cell r="Y842" t="str">
            <v/>
          </cell>
          <cell r="Z842" t="str">
            <v/>
          </cell>
          <cell r="AA842" t="str">
            <v/>
          </cell>
          <cell r="AB842" t="str">
            <v/>
          </cell>
          <cell r="AC842" t="str">
            <v/>
          </cell>
          <cell r="AD842" t="str">
            <v/>
          </cell>
          <cell r="AE842" t="str">
            <v/>
          </cell>
          <cell r="AF842" t="str">
            <v/>
          </cell>
          <cell r="AG842" t="str">
            <v/>
          </cell>
          <cell r="AH842" t="str">
            <v/>
          </cell>
          <cell r="AI842" t="str">
            <v/>
          </cell>
          <cell r="AJ842" t="str">
            <v/>
          </cell>
          <cell r="AK842" t="str">
            <v/>
          </cell>
        </row>
        <row r="843">
          <cell r="A843"/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  <cell r="T843" t="str">
            <v/>
          </cell>
          <cell r="U843" t="str">
            <v/>
          </cell>
          <cell r="V843" t="str">
            <v/>
          </cell>
          <cell r="W843" t="str">
            <v/>
          </cell>
          <cell r="X843" t="str">
            <v/>
          </cell>
          <cell r="Y843" t="str">
            <v/>
          </cell>
          <cell r="Z843" t="str">
            <v/>
          </cell>
          <cell r="AA843" t="str">
            <v/>
          </cell>
          <cell r="AB843" t="str">
            <v/>
          </cell>
          <cell r="AC843" t="str">
            <v/>
          </cell>
          <cell r="AD843" t="str">
            <v/>
          </cell>
          <cell r="AE843" t="str">
            <v/>
          </cell>
          <cell r="AF843" t="str">
            <v/>
          </cell>
          <cell r="AG843" t="str">
            <v/>
          </cell>
          <cell r="AH843" t="str">
            <v/>
          </cell>
          <cell r="AI843" t="str">
            <v/>
          </cell>
          <cell r="AJ843" t="str">
            <v/>
          </cell>
          <cell r="AK843" t="str">
            <v/>
          </cell>
        </row>
        <row r="844">
          <cell r="A844"/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  <cell r="T844" t="str">
            <v/>
          </cell>
          <cell r="U844" t="str">
            <v/>
          </cell>
          <cell r="V844" t="str">
            <v/>
          </cell>
          <cell r="W844" t="str">
            <v/>
          </cell>
          <cell r="X844" t="str">
            <v/>
          </cell>
          <cell r="Y844" t="str">
            <v/>
          </cell>
          <cell r="Z844" t="str">
            <v/>
          </cell>
          <cell r="AA844" t="str">
            <v/>
          </cell>
          <cell r="AB844" t="str">
            <v/>
          </cell>
          <cell r="AC844" t="str">
            <v/>
          </cell>
          <cell r="AD844" t="str">
            <v/>
          </cell>
          <cell r="AE844" t="str">
            <v/>
          </cell>
          <cell r="AF844" t="str">
            <v/>
          </cell>
          <cell r="AG844" t="str">
            <v/>
          </cell>
          <cell r="AH844" t="str">
            <v/>
          </cell>
          <cell r="AI844" t="str">
            <v/>
          </cell>
          <cell r="AJ844" t="str">
            <v/>
          </cell>
          <cell r="AK844" t="str">
            <v/>
          </cell>
        </row>
        <row r="845">
          <cell r="A845"/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  <cell r="T845" t="str">
            <v/>
          </cell>
          <cell r="U845" t="str">
            <v/>
          </cell>
          <cell r="V845" t="str">
            <v/>
          </cell>
          <cell r="W845" t="str">
            <v/>
          </cell>
          <cell r="X845" t="str">
            <v/>
          </cell>
          <cell r="Y845" t="str">
            <v/>
          </cell>
          <cell r="Z845" t="str">
            <v/>
          </cell>
          <cell r="AA845" t="str">
            <v/>
          </cell>
          <cell r="AB845" t="str">
            <v/>
          </cell>
          <cell r="AC845" t="str">
            <v/>
          </cell>
          <cell r="AD845" t="str">
            <v/>
          </cell>
          <cell r="AE845" t="str">
            <v/>
          </cell>
          <cell r="AF845" t="str">
            <v/>
          </cell>
          <cell r="AG845" t="str">
            <v/>
          </cell>
          <cell r="AH845" t="str">
            <v/>
          </cell>
          <cell r="AI845" t="str">
            <v/>
          </cell>
          <cell r="AJ845" t="str">
            <v/>
          </cell>
          <cell r="AK845" t="str">
            <v/>
          </cell>
        </row>
        <row r="846">
          <cell r="A846"/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  <cell r="T846" t="str">
            <v/>
          </cell>
          <cell r="U846" t="str">
            <v/>
          </cell>
          <cell r="V846" t="str">
            <v/>
          </cell>
          <cell r="W846" t="str">
            <v/>
          </cell>
          <cell r="X846" t="str">
            <v/>
          </cell>
          <cell r="Y846" t="str">
            <v/>
          </cell>
          <cell r="Z846" t="str">
            <v/>
          </cell>
          <cell r="AA846" t="str">
            <v/>
          </cell>
          <cell r="AB846" t="str">
            <v/>
          </cell>
          <cell r="AC846" t="str">
            <v/>
          </cell>
          <cell r="AD846" t="str">
            <v/>
          </cell>
          <cell r="AE846" t="str">
            <v/>
          </cell>
          <cell r="AF846" t="str">
            <v/>
          </cell>
          <cell r="AG846" t="str">
            <v/>
          </cell>
          <cell r="AH846" t="str">
            <v/>
          </cell>
          <cell r="AI846" t="str">
            <v/>
          </cell>
          <cell r="AJ846" t="str">
            <v/>
          </cell>
          <cell r="AK846" t="str">
            <v/>
          </cell>
        </row>
        <row r="847">
          <cell r="A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  <cell r="T847" t="str">
            <v/>
          </cell>
          <cell r="U847" t="str">
            <v/>
          </cell>
          <cell r="V847" t="str">
            <v/>
          </cell>
          <cell r="W847" t="str">
            <v/>
          </cell>
          <cell r="X847" t="str">
            <v/>
          </cell>
          <cell r="Y847" t="str">
            <v/>
          </cell>
          <cell r="Z847" t="str">
            <v/>
          </cell>
          <cell r="AA847" t="str">
            <v/>
          </cell>
          <cell r="AB847" t="str">
            <v/>
          </cell>
          <cell r="AC847" t="str">
            <v/>
          </cell>
          <cell r="AD847" t="str">
            <v/>
          </cell>
          <cell r="AE847" t="str">
            <v/>
          </cell>
          <cell r="AF847" t="str">
            <v/>
          </cell>
          <cell r="AG847" t="str">
            <v/>
          </cell>
          <cell r="AH847" t="str">
            <v/>
          </cell>
          <cell r="AI847" t="str">
            <v/>
          </cell>
          <cell r="AJ847" t="str">
            <v/>
          </cell>
          <cell r="AK847" t="str">
            <v/>
          </cell>
        </row>
        <row r="848">
          <cell r="A848"/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  <cell r="T848" t="str">
            <v/>
          </cell>
          <cell r="U848" t="str">
            <v/>
          </cell>
          <cell r="V848" t="str">
            <v/>
          </cell>
          <cell r="W848" t="str">
            <v/>
          </cell>
          <cell r="X848" t="str">
            <v/>
          </cell>
          <cell r="Y848" t="str">
            <v/>
          </cell>
          <cell r="Z848" t="str">
            <v/>
          </cell>
          <cell r="AA848" t="str">
            <v/>
          </cell>
          <cell r="AB848" t="str">
            <v/>
          </cell>
          <cell r="AC848" t="str">
            <v/>
          </cell>
          <cell r="AD848" t="str">
            <v/>
          </cell>
          <cell r="AE848" t="str">
            <v/>
          </cell>
          <cell r="AF848" t="str">
            <v/>
          </cell>
          <cell r="AG848" t="str">
            <v/>
          </cell>
          <cell r="AH848" t="str">
            <v/>
          </cell>
          <cell r="AI848" t="str">
            <v/>
          </cell>
          <cell r="AJ848" t="str">
            <v/>
          </cell>
          <cell r="AK848" t="str">
            <v/>
          </cell>
        </row>
        <row r="849">
          <cell r="A849"/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  <cell r="T849" t="str">
            <v/>
          </cell>
          <cell r="U849" t="str">
            <v/>
          </cell>
          <cell r="V849" t="str">
            <v/>
          </cell>
          <cell r="W849" t="str">
            <v/>
          </cell>
          <cell r="X849" t="str">
            <v/>
          </cell>
          <cell r="Y849" t="str">
            <v/>
          </cell>
          <cell r="Z849" t="str">
            <v/>
          </cell>
          <cell r="AA849" t="str">
            <v/>
          </cell>
          <cell r="AB849" t="str">
            <v/>
          </cell>
          <cell r="AC849" t="str">
            <v/>
          </cell>
          <cell r="AD849" t="str">
            <v/>
          </cell>
          <cell r="AE849" t="str">
            <v/>
          </cell>
          <cell r="AF849" t="str">
            <v/>
          </cell>
          <cell r="AG849" t="str">
            <v/>
          </cell>
          <cell r="AH849" t="str">
            <v/>
          </cell>
          <cell r="AI849" t="str">
            <v/>
          </cell>
          <cell r="AJ849" t="str">
            <v/>
          </cell>
          <cell r="AK849" t="str">
            <v/>
          </cell>
        </row>
        <row r="850">
          <cell r="A850"/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  <cell r="T850" t="str">
            <v/>
          </cell>
          <cell r="U850" t="str">
            <v/>
          </cell>
          <cell r="V850" t="str">
            <v/>
          </cell>
          <cell r="W850" t="str">
            <v/>
          </cell>
          <cell r="X850" t="str">
            <v/>
          </cell>
          <cell r="Y850" t="str">
            <v/>
          </cell>
          <cell r="Z850" t="str">
            <v/>
          </cell>
          <cell r="AA850" t="str">
            <v/>
          </cell>
          <cell r="AB850" t="str">
            <v/>
          </cell>
          <cell r="AC850" t="str">
            <v/>
          </cell>
          <cell r="AD850" t="str">
            <v/>
          </cell>
          <cell r="AE850" t="str">
            <v/>
          </cell>
          <cell r="AF850" t="str">
            <v/>
          </cell>
          <cell r="AG850" t="str">
            <v/>
          </cell>
          <cell r="AH850" t="str">
            <v/>
          </cell>
          <cell r="AI850" t="str">
            <v/>
          </cell>
          <cell r="AJ850" t="str">
            <v/>
          </cell>
          <cell r="AK850" t="str">
            <v/>
          </cell>
        </row>
        <row r="851">
          <cell r="A851"/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  <cell r="T851" t="str">
            <v/>
          </cell>
          <cell r="U851" t="str">
            <v/>
          </cell>
          <cell r="V851" t="str">
            <v/>
          </cell>
          <cell r="W851" t="str">
            <v/>
          </cell>
          <cell r="X851" t="str">
            <v/>
          </cell>
          <cell r="Y851" t="str">
            <v/>
          </cell>
          <cell r="Z851" t="str">
            <v/>
          </cell>
          <cell r="AA851" t="str">
            <v/>
          </cell>
          <cell r="AB851" t="str">
            <v/>
          </cell>
          <cell r="AC851" t="str">
            <v/>
          </cell>
          <cell r="AD851" t="str">
            <v/>
          </cell>
          <cell r="AE851" t="str">
            <v/>
          </cell>
          <cell r="AF851" t="str">
            <v/>
          </cell>
          <cell r="AG851" t="str">
            <v/>
          </cell>
          <cell r="AH851" t="str">
            <v/>
          </cell>
          <cell r="AI851" t="str">
            <v/>
          </cell>
          <cell r="AJ851" t="str">
            <v/>
          </cell>
          <cell r="AK851" t="str">
            <v/>
          </cell>
        </row>
        <row r="852">
          <cell r="A852"/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  <cell r="T852" t="str">
            <v/>
          </cell>
          <cell r="U852" t="str">
            <v/>
          </cell>
          <cell r="V852" t="str">
            <v/>
          </cell>
          <cell r="W852" t="str">
            <v/>
          </cell>
          <cell r="X852" t="str">
            <v/>
          </cell>
          <cell r="Y852" t="str">
            <v/>
          </cell>
          <cell r="Z852" t="str">
            <v/>
          </cell>
          <cell r="AA852" t="str">
            <v/>
          </cell>
          <cell r="AB852" t="str">
            <v/>
          </cell>
          <cell r="AC852" t="str">
            <v/>
          </cell>
          <cell r="AD852" t="str">
            <v/>
          </cell>
          <cell r="AE852" t="str">
            <v/>
          </cell>
          <cell r="AF852" t="str">
            <v/>
          </cell>
          <cell r="AG852" t="str">
            <v/>
          </cell>
          <cell r="AH852" t="str">
            <v/>
          </cell>
          <cell r="AI852" t="str">
            <v/>
          </cell>
          <cell r="AJ852" t="str">
            <v/>
          </cell>
          <cell r="AK852" t="str">
            <v/>
          </cell>
        </row>
        <row r="853">
          <cell r="A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  <cell r="T853" t="str">
            <v/>
          </cell>
          <cell r="U853" t="str">
            <v/>
          </cell>
          <cell r="V853" t="str">
            <v/>
          </cell>
          <cell r="W853" t="str">
            <v/>
          </cell>
          <cell r="X853" t="str">
            <v/>
          </cell>
          <cell r="Y853" t="str">
            <v/>
          </cell>
          <cell r="Z853" t="str">
            <v/>
          </cell>
          <cell r="AA853" t="str">
            <v/>
          </cell>
          <cell r="AB853" t="str">
            <v/>
          </cell>
          <cell r="AC853" t="str">
            <v/>
          </cell>
          <cell r="AD853" t="str">
            <v/>
          </cell>
          <cell r="AE853" t="str">
            <v/>
          </cell>
          <cell r="AF853" t="str">
            <v/>
          </cell>
          <cell r="AG853" t="str">
            <v/>
          </cell>
          <cell r="AH853" t="str">
            <v/>
          </cell>
          <cell r="AI853" t="str">
            <v/>
          </cell>
          <cell r="AJ853" t="str">
            <v/>
          </cell>
          <cell r="AK853" t="str">
            <v/>
          </cell>
        </row>
        <row r="854">
          <cell r="A854"/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  <cell r="T854" t="str">
            <v/>
          </cell>
          <cell r="U854" t="str">
            <v/>
          </cell>
          <cell r="V854" t="str">
            <v/>
          </cell>
          <cell r="W854" t="str">
            <v/>
          </cell>
          <cell r="X854" t="str">
            <v/>
          </cell>
          <cell r="Y854" t="str">
            <v/>
          </cell>
          <cell r="Z854" t="str">
            <v/>
          </cell>
          <cell r="AA854" t="str">
            <v/>
          </cell>
          <cell r="AB854" t="str">
            <v/>
          </cell>
          <cell r="AC854" t="str">
            <v/>
          </cell>
          <cell r="AD854" t="str">
            <v/>
          </cell>
          <cell r="AE854" t="str">
            <v/>
          </cell>
          <cell r="AF854" t="str">
            <v/>
          </cell>
          <cell r="AG854" t="str">
            <v/>
          </cell>
          <cell r="AH854" t="str">
            <v/>
          </cell>
          <cell r="AI854" t="str">
            <v/>
          </cell>
          <cell r="AJ854" t="str">
            <v/>
          </cell>
          <cell r="AK854" t="str">
            <v/>
          </cell>
        </row>
        <row r="855">
          <cell r="A855"/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  <cell r="T855" t="str">
            <v/>
          </cell>
          <cell r="U855" t="str">
            <v/>
          </cell>
          <cell r="V855" t="str">
            <v/>
          </cell>
          <cell r="W855" t="str">
            <v/>
          </cell>
          <cell r="X855" t="str">
            <v/>
          </cell>
          <cell r="Y855" t="str">
            <v/>
          </cell>
          <cell r="Z855" t="str">
            <v/>
          </cell>
          <cell r="AA855" t="str">
            <v/>
          </cell>
          <cell r="AB855" t="str">
            <v/>
          </cell>
          <cell r="AC855" t="str">
            <v/>
          </cell>
          <cell r="AD855" t="str">
            <v/>
          </cell>
          <cell r="AE855" t="str">
            <v/>
          </cell>
          <cell r="AF855" t="str">
            <v/>
          </cell>
          <cell r="AG855" t="str">
            <v/>
          </cell>
          <cell r="AH855" t="str">
            <v/>
          </cell>
          <cell r="AI855" t="str">
            <v/>
          </cell>
          <cell r="AJ855" t="str">
            <v/>
          </cell>
          <cell r="AK855" t="str">
            <v/>
          </cell>
        </row>
        <row r="856">
          <cell r="A856"/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  <cell r="T856" t="str">
            <v/>
          </cell>
          <cell r="U856" t="str">
            <v/>
          </cell>
          <cell r="V856" t="str">
            <v/>
          </cell>
          <cell r="W856" t="str">
            <v/>
          </cell>
          <cell r="X856" t="str">
            <v/>
          </cell>
          <cell r="Y856" t="str">
            <v/>
          </cell>
          <cell r="Z856" t="str">
            <v/>
          </cell>
          <cell r="AA856" t="str">
            <v/>
          </cell>
          <cell r="AB856" t="str">
            <v/>
          </cell>
          <cell r="AC856" t="str">
            <v/>
          </cell>
          <cell r="AD856" t="str">
            <v/>
          </cell>
          <cell r="AE856" t="str">
            <v/>
          </cell>
          <cell r="AF856" t="str">
            <v/>
          </cell>
          <cell r="AG856" t="str">
            <v/>
          </cell>
          <cell r="AH856" t="str">
            <v/>
          </cell>
          <cell r="AI856" t="str">
            <v/>
          </cell>
          <cell r="AJ856" t="str">
            <v/>
          </cell>
          <cell r="AK856" t="str">
            <v/>
          </cell>
        </row>
        <row r="857">
          <cell r="A857"/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  <cell r="T857" t="str">
            <v/>
          </cell>
          <cell r="U857" t="str">
            <v/>
          </cell>
          <cell r="V857" t="str">
            <v/>
          </cell>
          <cell r="W857" t="str">
            <v/>
          </cell>
          <cell r="X857" t="str">
            <v/>
          </cell>
          <cell r="Y857" t="str">
            <v/>
          </cell>
          <cell r="Z857" t="str">
            <v/>
          </cell>
          <cell r="AA857" t="str">
            <v/>
          </cell>
          <cell r="AB857" t="str">
            <v/>
          </cell>
          <cell r="AC857" t="str">
            <v/>
          </cell>
          <cell r="AD857" t="str">
            <v/>
          </cell>
          <cell r="AE857" t="str">
            <v/>
          </cell>
          <cell r="AF857" t="str">
            <v/>
          </cell>
          <cell r="AG857" t="str">
            <v/>
          </cell>
          <cell r="AH857" t="str">
            <v/>
          </cell>
          <cell r="AI857" t="str">
            <v/>
          </cell>
          <cell r="AJ857" t="str">
            <v/>
          </cell>
          <cell r="AK857" t="str">
            <v/>
          </cell>
        </row>
        <row r="858">
          <cell r="A858"/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T858" t="str">
            <v/>
          </cell>
          <cell r="U858" t="str">
            <v/>
          </cell>
          <cell r="V858" t="str">
            <v/>
          </cell>
          <cell r="W858" t="str">
            <v/>
          </cell>
          <cell r="X858" t="str">
            <v/>
          </cell>
          <cell r="Y858" t="str">
            <v/>
          </cell>
          <cell r="Z858" t="str">
            <v/>
          </cell>
          <cell r="AA858" t="str">
            <v/>
          </cell>
          <cell r="AB858" t="str">
            <v/>
          </cell>
          <cell r="AC858" t="str">
            <v/>
          </cell>
          <cell r="AD858" t="str">
            <v/>
          </cell>
          <cell r="AE858" t="str">
            <v/>
          </cell>
          <cell r="AF858" t="str">
            <v/>
          </cell>
          <cell r="AG858" t="str">
            <v/>
          </cell>
          <cell r="AH858" t="str">
            <v/>
          </cell>
          <cell r="AI858" t="str">
            <v/>
          </cell>
          <cell r="AJ858" t="str">
            <v/>
          </cell>
          <cell r="AK858" t="str">
            <v/>
          </cell>
        </row>
        <row r="859">
          <cell r="A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T859" t="str">
            <v/>
          </cell>
          <cell r="U859" t="str">
            <v/>
          </cell>
          <cell r="V859" t="str">
            <v/>
          </cell>
          <cell r="W859" t="str">
            <v/>
          </cell>
          <cell r="X859" t="str">
            <v/>
          </cell>
          <cell r="Y859" t="str">
            <v/>
          </cell>
          <cell r="Z859" t="str">
            <v/>
          </cell>
          <cell r="AA859" t="str">
            <v/>
          </cell>
          <cell r="AB859" t="str">
            <v/>
          </cell>
          <cell r="AC859" t="str">
            <v/>
          </cell>
          <cell r="AD859" t="str">
            <v/>
          </cell>
          <cell r="AE859" t="str">
            <v/>
          </cell>
          <cell r="AF859" t="str">
            <v/>
          </cell>
          <cell r="AG859" t="str">
            <v/>
          </cell>
          <cell r="AH859" t="str">
            <v/>
          </cell>
          <cell r="AI859" t="str">
            <v/>
          </cell>
          <cell r="AJ859" t="str">
            <v/>
          </cell>
          <cell r="AK859" t="str">
            <v/>
          </cell>
        </row>
        <row r="860">
          <cell r="A860"/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T860" t="str">
            <v/>
          </cell>
          <cell r="U860" t="str">
            <v/>
          </cell>
          <cell r="V860" t="str">
            <v/>
          </cell>
          <cell r="W860" t="str">
            <v/>
          </cell>
          <cell r="X860" t="str">
            <v/>
          </cell>
          <cell r="Y860" t="str">
            <v/>
          </cell>
          <cell r="Z860" t="str">
            <v/>
          </cell>
          <cell r="AA860" t="str">
            <v/>
          </cell>
          <cell r="AB860" t="str">
            <v/>
          </cell>
          <cell r="AC860" t="str">
            <v/>
          </cell>
          <cell r="AD860" t="str">
            <v/>
          </cell>
          <cell r="AE860" t="str">
            <v/>
          </cell>
          <cell r="AF860" t="str">
            <v/>
          </cell>
          <cell r="AG860" t="str">
            <v/>
          </cell>
          <cell r="AH860" t="str">
            <v/>
          </cell>
          <cell r="AI860" t="str">
            <v/>
          </cell>
          <cell r="AJ860" t="str">
            <v/>
          </cell>
          <cell r="AK860" t="str">
            <v/>
          </cell>
        </row>
        <row r="861">
          <cell r="A861"/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T861" t="str">
            <v/>
          </cell>
          <cell r="U861" t="str">
            <v/>
          </cell>
          <cell r="V861" t="str">
            <v/>
          </cell>
          <cell r="W861" t="str">
            <v/>
          </cell>
          <cell r="X861" t="str">
            <v/>
          </cell>
          <cell r="Y861" t="str">
            <v/>
          </cell>
          <cell r="Z861" t="str">
            <v/>
          </cell>
          <cell r="AA861" t="str">
            <v/>
          </cell>
          <cell r="AB861" t="str">
            <v/>
          </cell>
          <cell r="AC861" t="str">
            <v/>
          </cell>
          <cell r="AD861" t="str">
            <v/>
          </cell>
          <cell r="AE861" t="str">
            <v/>
          </cell>
          <cell r="AF861" t="str">
            <v/>
          </cell>
          <cell r="AG861" t="str">
            <v/>
          </cell>
          <cell r="AH861" t="str">
            <v/>
          </cell>
          <cell r="AI861" t="str">
            <v/>
          </cell>
          <cell r="AJ861" t="str">
            <v/>
          </cell>
          <cell r="AK861" t="str">
            <v/>
          </cell>
        </row>
        <row r="862">
          <cell r="A862"/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T862" t="str">
            <v/>
          </cell>
          <cell r="U862" t="str">
            <v/>
          </cell>
          <cell r="V862" t="str">
            <v/>
          </cell>
          <cell r="W862" t="str">
            <v/>
          </cell>
          <cell r="X862" t="str">
            <v/>
          </cell>
          <cell r="Y862" t="str">
            <v/>
          </cell>
          <cell r="Z862" t="str">
            <v/>
          </cell>
          <cell r="AA862" t="str">
            <v/>
          </cell>
          <cell r="AB862" t="str">
            <v/>
          </cell>
          <cell r="AC862" t="str">
            <v/>
          </cell>
          <cell r="AD862" t="str">
            <v/>
          </cell>
          <cell r="AE862" t="str">
            <v/>
          </cell>
          <cell r="AF862" t="str">
            <v/>
          </cell>
          <cell r="AG862" t="str">
            <v/>
          </cell>
          <cell r="AH862" t="str">
            <v/>
          </cell>
          <cell r="AI862" t="str">
            <v/>
          </cell>
          <cell r="AJ862" t="str">
            <v/>
          </cell>
          <cell r="AK862" t="str">
            <v/>
          </cell>
        </row>
        <row r="863">
          <cell r="A863"/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T863" t="str">
            <v/>
          </cell>
          <cell r="U863" t="str">
            <v/>
          </cell>
          <cell r="V863" t="str">
            <v/>
          </cell>
          <cell r="W863" t="str">
            <v/>
          </cell>
          <cell r="X863" t="str">
            <v/>
          </cell>
          <cell r="Y863" t="str">
            <v/>
          </cell>
          <cell r="Z863" t="str">
            <v/>
          </cell>
          <cell r="AA863" t="str">
            <v/>
          </cell>
          <cell r="AB863" t="str">
            <v/>
          </cell>
          <cell r="AC863" t="str">
            <v/>
          </cell>
          <cell r="AD863" t="str">
            <v/>
          </cell>
          <cell r="AE863" t="str">
            <v/>
          </cell>
          <cell r="AF863" t="str">
            <v/>
          </cell>
          <cell r="AG863" t="str">
            <v/>
          </cell>
          <cell r="AH863" t="str">
            <v/>
          </cell>
          <cell r="AI863" t="str">
            <v/>
          </cell>
          <cell r="AJ863" t="str">
            <v/>
          </cell>
          <cell r="AK863" t="str">
            <v/>
          </cell>
        </row>
        <row r="864">
          <cell r="A864"/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T864" t="str">
            <v/>
          </cell>
          <cell r="U864" t="str">
            <v/>
          </cell>
          <cell r="V864" t="str">
            <v/>
          </cell>
          <cell r="W864" t="str">
            <v/>
          </cell>
          <cell r="X864" t="str">
            <v/>
          </cell>
          <cell r="Y864" t="str">
            <v/>
          </cell>
          <cell r="Z864" t="str">
            <v/>
          </cell>
          <cell r="AA864" t="str">
            <v/>
          </cell>
          <cell r="AB864" t="str">
            <v/>
          </cell>
          <cell r="AC864" t="str">
            <v/>
          </cell>
          <cell r="AD864" t="str">
            <v/>
          </cell>
          <cell r="AE864" t="str">
            <v/>
          </cell>
          <cell r="AF864" t="str">
            <v/>
          </cell>
          <cell r="AG864" t="str">
            <v/>
          </cell>
          <cell r="AH864" t="str">
            <v/>
          </cell>
          <cell r="AI864" t="str">
            <v/>
          </cell>
          <cell r="AJ864" t="str">
            <v/>
          </cell>
          <cell r="AK864" t="str">
            <v/>
          </cell>
        </row>
        <row r="865">
          <cell r="A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T865" t="str">
            <v/>
          </cell>
          <cell r="U865" t="str">
            <v/>
          </cell>
          <cell r="V865" t="str">
            <v/>
          </cell>
          <cell r="W865" t="str">
            <v/>
          </cell>
          <cell r="X865" t="str">
            <v/>
          </cell>
          <cell r="Y865" t="str">
            <v/>
          </cell>
          <cell r="Z865" t="str">
            <v/>
          </cell>
          <cell r="AA865" t="str">
            <v/>
          </cell>
          <cell r="AB865" t="str">
            <v/>
          </cell>
          <cell r="AC865" t="str">
            <v/>
          </cell>
          <cell r="AD865" t="str">
            <v/>
          </cell>
          <cell r="AE865" t="str">
            <v/>
          </cell>
          <cell r="AF865" t="str">
            <v/>
          </cell>
          <cell r="AG865" t="str">
            <v/>
          </cell>
          <cell r="AH865" t="str">
            <v/>
          </cell>
          <cell r="AI865" t="str">
            <v/>
          </cell>
          <cell r="AJ865" t="str">
            <v/>
          </cell>
          <cell r="AK865" t="str">
            <v/>
          </cell>
        </row>
        <row r="866">
          <cell r="A866"/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T866" t="str">
            <v/>
          </cell>
          <cell r="U866" t="str">
            <v/>
          </cell>
          <cell r="V866" t="str">
            <v/>
          </cell>
          <cell r="W866" t="str">
            <v/>
          </cell>
          <cell r="X866" t="str">
            <v/>
          </cell>
          <cell r="Y866" t="str">
            <v/>
          </cell>
          <cell r="Z866" t="str">
            <v/>
          </cell>
          <cell r="AA866" t="str">
            <v/>
          </cell>
          <cell r="AB866" t="str">
            <v/>
          </cell>
          <cell r="AC866" t="str">
            <v/>
          </cell>
          <cell r="AD866" t="str">
            <v/>
          </cell>
          <cell r="AE866" t="str">
            <v/>
          </cell>
          <cell r="AF866" t="str">
            <v/>
          </cell>
          <cell r="AG866" t="str">
            <v/>
          </cell>
          <cell r="AH866" t="str">
            <v/>
          </cell>
          <cell r="AI866" t="str">
            <v/>
          </cell>
          <cell r="AJ866" t="str">
            <v/>
          </cell>
          <cell r="AK866" t="str">
            <v/>
          </cell>
        </row>
        <row r="867">
          <cell r="A867"/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T867" t="str">
            <v/>
          </cell>
          <cell r="U867" t="str">
            <v/>
          </cell>
          <cell r="V867" t="str">
            <v/>
          </cell>
          <cell r="W867" t="str">
            <v/>
          </cell>
          <cell r="X867" t="str">
            <v/>
          </cell>
          <cell r="Y867" t="str">
            <v/>
          </cell>
          <cell r="Z867" t="str">
            <v/>
          </cell>
          <cell r="AA867" t="str">
            <v/>
          </cell>
          <cell r="AB867" t="str">
            <v/>
          </cell>
          <cell r="AC867" t="str">
            <v/>
          </cell>
          <cell r="AD867" t="str">
            <v/>
          </cell>
          <cell r="AE867" t="str">
            <v/>
          </cell>
          <cell r="AF867" t="str">
            <v/>
          </cell>
          <cell r="AG867" t="str">
            <v/>
          </cell>
          <cell r="AH867" t="str">
            <v/>
          </cell>
          <cell r="AI867" t="str">
            <v/>
          </cell>
          <cell r="AJ867" t="str">
            <v/>
          </cell>
          <cell r="AK867" t="str">
            <v/>
          </cell>
        </row>
        <row r="868">
          <cell r="A868"/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T868" t="str">
            <v/>
          </cell>
          <cell r="U868" t="str">
            <v/>
          </cell>
          <cell r="V868" t="str">
            <v/>
          </cell>
          <cell r="W868" t="str">
            <v/>
          </cell>
          <cell r="X868" t="str">
            <v/>
          </cell>
          <cell r="Y868" t="str">
            <v/>
          </cell>
          <cell r="Z868" t="str">
            <v/>
          </cell>
          <cell r="AA868" t="str">
            <v/>
          </cell>
          <cell r="AB868" t="str">
            <v/>
          </cell>
          <cell r="AC868" t="str">
            <v/>
          </cell>
          <cell r="AD868" t="str">
            <v/>
          </cell>
          <cell r="AE868" t="str">
            <v/>
          </cell>
          <cell r="AF868" t="str">
            <v/>
          </cell>
          <cell r="AG868" t="str">
            <v/>
          </cell>
          <cell r="AH868" t="str">
            <v/>
          </cell>
          <cell r="AI868" t="str">
            <v/>
          </cell>
          <cell r="AJ868" t="str">
            <v/>
          </cell>
          <cell r="AK868" t="str">
            <v/>
          </cell>
        </row>
        <row r="869">
          <cell r="A869"/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T869" t="str">
            <v/>
          </cell>
          <cell r="U869" t="str">
            <v/>
          </cell>
          <cell r="V869" t="str">
            <v/>
          </cell>
          <cell r="W869" t="str">
            <v/>
          </cell>
          <cell r="X869" t="str">
            <v/>
          </cell>
          <cell r="Y869" t="str">
            <v/>
          </cell>
          <cell r="Z869" t="str">
            <v/>
          </cell>
          <cell r="AA869" t="str">
            <v/>
          </cell>
          <cell r="AB869" t="str">
            <v/>
          </cell>
          <cell r="AC869" t="str">
            <v/>
          </cell>
          <cell r="AD869" t="str">
            <v/>
          </cell>
          <cell r="AE869" t="str">
            <v/>
          </cell>
          <cell r="AF869" t="str">
            <v/>
          </cell>
          <cell r="AG869" t="str">
            <v/>
          </cell>
          <cell r="AH869" t="str">
            <v/>
          </cell>
          <cell r="AI869" t="str">
            <v/>
          </cell>
          <cell r="AJ869" t="str">
            <v/>
          </cell>
          <cell r="AK869" t="str">
            <v/>
          </cell>
        </row>
        <row r="870">
          <cell r="A870"/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T870" t="str">
            <v/>
          </cell>
          <cell r="U870" t="str">
            <v/>
          </cell>
          <cell r="V870" t="str">
            <v/>
          </cell>
          <cell r="W870" t="str">
            <v/>
          </cell>
          <cell r="X870" t="str">
            <v/>
          </cell>
          <cell r="Y870" t="str">
            <v/>
          </cell>
          <cell r="Z870" t="str">
            <v/>
          </cell>
          <cell r="AA870" t="str">
            <v/>
          </cell>
          <cell r="AB870" t="str">
            <v/>
          </cell>
          <cell r="AC870" t="str">
            <v/>
          </cell>
          <cell r="AD870" t="str">
            <v/>
          </cell>
          <cell r="AE870" t="str">
            <v/>
          </cell>
          <cell r="AF870" t="str">
            <v/>
          </cell>
          <cell r="AG870" t="str">
            <v/>
          </cell>
          <cell r="AH870" t="str">
            <v/>
          </cell>
          <cell r="AI870" t="str">
            <v/>
          </cell>
          <cell r="AJ870" t="str">
            <v/>
          </cell>
          <cell r="AK870" t="str">
            <v/>
          </cell>
        </row>
        <row r="871">
          <cell r="A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T871" t="str">
            <v/>
          </cell>
          <cell r="U871" t="str">
            <v/>
          </cell>
          <cell r="V871" t="str">
            <v/>
          </cell>
          <cell r="W871" t="str">
            <v/>
          </cell>
          <cell r="X871" t="str">
            <v/>
          </cell>
          <cell r="Y871" t="str">
            <v/>
          </cell>
          <cell r="Z871" t="str">
            <v/>
          </cell>
          <cell r="AA871" t="str">
            <v/>
          </cell>
          <cell r="AB871" t="str">
            <v/>
          </cell>
          <cell r="AC871" t="str">
            <v/>
          </cell>
          <cell r="AD871" t="str">
            <v/>
          </cell>
          <cell r="AE871" t="str">
            <v/>
          </cell>
          <cell r="AF871" t="str">
            <v/>
          </cell>
          <cell r="AG871" t="str">
            <v/>
          </cell>
          <cell r="AH871" t="str">
            <v/>
          </cell>
          <cell r="AI871" t="str">
            <v/>
          </cell>
          <cell r="AJ871" t="str">
            <v/>
          </cell>
          <cell r="AK871" t="str">
            <v/>
          </cell>
        </row>
        <row r="872">
          <cell r="A872"/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T872" t="str">
            <v/>
          </cell>
          <cell r="U872" t="str">
            <v/>
          </cell>
          <cell r="V872" t="str">
            <v/>
          </cell>
          <cell r="W872" t="str">
            <v/>
          </cell>
          <cell r="X872" t="str">
            <v/>
          </cell>
          <cell r="Y872" t="str">
            <v/>
          </cell>
          <cell r="Z872" t="str">
            <v/>
          </cell>
          <cell r="AA872" t="str">
            <v/>
          </cell>
          <cell r="AB872" t="str">
            <v/>
          </cell>
          <cell r="AC872" t="str">
            <v/>
          </cell>
          <cell r="AD872" t="str">
            <v/>
          </cell>
          <cell r="AE872" t="str">
            <v/>
          </cell>
          <cell r="AF872" t="str">
            <v/>
          </cell>
          <cell r="AG872" t="str">
            <v/>
          </cell>
          <cell r="AH872" t="str">
            <v/>
          </cell>
          <cell r="AI872" t="str">
            <v/>
          </cell>
          <cell r="AJ872" t="str">
            <v/>
          </cell>
          <cell r="AK872" t="str">
            <v/>
          </cell>
        </row>
        <row r="873">
          <cell r="A873"/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T873" t="str">
            <v/>
          </cell>
          <cell r="U873" t="str">
            <v/>
          </cell>
          <cell r="V873" t="str">
            <v/>
          </cell>
          <cell r="W873" t="str">
            <v/>
          </cell>
          <cell r="X873" t="str">
            <v/>
          </cell>
          <cell r="Y873" t="str">
            <v/>
          </cell>
          <cell r="Z873" t="str">
            <v/>
          </cell>
          <cell r="AA873" t="str">
            <v/>
          </cell>
          <cell r="AB873" t="str">
            <v/>
          </cell>
          <cell r="AC873" t="str">
            <v/>
          </cell>
          <cell r="AD873" t="str">
            <v/>
          </cell>
          <cell r="AE873" t="str">
            <v/>
          </cell>
          <cell r="AF873" t="str">
            <v/>
          </cell>
          <cell r="AG873" t="str">
            <v/>
          </cell>
          <cell r="AH873" t="str">
            <v/>
          </cell>
          <cell r="AI873" t="str">
            <v/>
          </cell>
          <cell r="AJ873" t="str">
            <v/>
          </cell>
          <cell r="AK873" t="str">
            <v/>
          </cell>
        </row>
        <row r="874">
          <cell r="A874"/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T874" t="str">
            <v/>
          </cell>
          <cell r="U874" t="str">
            <v/>
          </cell>
          <cell r="V874" t="str">
            <v/>
          </cell>
          <cell r="W874" t="str">
            <v/>
          </cell>
          <cell r="X874" t="str">
            <v/>
          </cell>
          <cell r="Y874" t="str">
            <v/>
          </cell>
          <cell r="Z874" t="str">
            <v/>
          </cell>
          <cell r="AA874" t="str">
            <v/>
          </cell>
          <cell r="AB874" t="str">
            <v/>
          </cell>
          <cell r="AC874" t="str">
            <v/>
          </cell>
          <cell r="AD874" t="str">
            <v/>
          </cell>
          <cell r="AE874" t="str">
            <v/>
          </cell>
          <cell r="AF874" t="str">
            <v/>
          </cell>
          <cell r="AG874" t="str">
            <v/>
          </cell>
          <cell r="AH874" t="str">
            <v/>
          </cell>
          <cell r="AI874" t="str">
            <v/>
          </cell>
          <cell r="AJ874" t="str">
            <v/>
          </cell>
          <cell r="AK874" t="str">
            <v/>
          </cell>
        </row>
        <row r="875">
          <cell r="A875"/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T875" t="str">
            <v/>
          </cell>
          <cell r="U875" t="str">
            <v/>
          </cell>
          <cell r="V875" t="str">
            <v/>
          </cell>
          <cell r="W875" t="str">
            <v/>
          </cell>
          <cell r="X875" t="str">
            <v/>
          </cell>
          <cell r="Y875" t="str">
            <v/>
          </cell>
          <cell r="Z875" t="str">
            <v/>
          </cell>
          <cell r="AA875" t="str">
            <v/>
          </cell>
          <cell r="AB875" t="str">
            <v/>
          </cell>
          <cell r="AC875" t="str">
            <v/>
          </cell>
          <cell r="AD875" t="str">
            <v/>
          </cell>
          <cell r="AE875" t="str">
            <v/>
          </cell>
          <cell r="AF875" t="str">
            <v/>
          </cell>
          <cell r="AG875" t="str">
            <v/>
          </cell>
          <cell r="AH875" t="str">
            <v/>
          </cell>
          <cell r="AI875" t="str">
            <v/>
          </cell>
          <cell r="AJ875" t="str">
            <v/>
          </cell>
          <cell r="AK875" t="str">
            <v/>
          </cell>
        </row>
        <row r="876">
          <cell r="A876"/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T876" t="str">
            <v/>
          </cell>
          <cell r="U876" t="str">
            <v/>
          </cell>
          <cell r="V876" t="str">
            <v/>
          </cell>
          <cell r="W876" t="str">
            <v/>
          </cell>
          <cell r="X876" t="str">
            <v/>
          </cell>
          <cell r="Y876" t="str">
            <v/>
          </cell>
          <cell r="Z876" t="str">
            <v/>
          </cell>
          <cell r="AA876" t="str">
            <v/>
          </cell>
          <cell r="AB876" t="str">
            <v/>
          </cell>
          <cell r="AC876" t="str">
            <v/>
          </cell>
          <cell r="AD876" t="str">
            <v/>
          </cell>
          <cell r="AE876" t="str">
            <v/>
          </cell>
          <cell r="AF876" t="str">
            <v/>
          </cell>
          <cell r="AG876" t="str">
            <v/>
          </cell>
          <cell r="AH876" t="str">
            <v/>
          </cell>
          <cell r="AI876" t="str">
            <v/>
          </cell>
          <cell r="AJ876" t="str">
            <v/>
          </cell>
          <cell r="AK876" t="str">
            <v/>
          </cell>
        </row>
        <row r="877">
          <cell r="A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T877" t="str">
            <v/>
          </cell>
          <cell r="U877" t="str">
            <v/>
          </cell>
          <cell r="V877" t="str">
            <v/>
          </cell>
          <cell r="W877" t="str">
            <v/>
          </cell>
          <cell r="X877" t="str">
            <v/>
          </cell>
          <cell r="Y877" t="str">
            <v/>
          </cell>
          <cell r="Z877" t="str">
            <v/>
          </cell>
          <cell r="AA877" t="str">
            <v/>
          </cell>
          <cell r="AB877" t="str">
            <v/>
          </cell>
          <cell r="AC877" t="str">
            <v/>
          </cell>
          <cell r="AD877" t="str">
            <v/>
          </cell>
          <cell r="AE877" t="str">
            <v/>
          </cell>
          <cell r="AF877" t="str">
            <v/>
          </cell>
          <cell r="AG877" t="str">
            <v/>
          </cell>
          <cell r="AH877" t="str">
            <v/>
          </cell>
          <cell r="AI877" t="str">
            <v/>
          </cell>
          <cell r="AJ877" t="str">
            <v/>
          </cell>
          <cell r="AK877" t="str">
            <v/>
          </cell>
        </row>
        <row r="878">
          <cell r="A878"/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T878" t="str">
            <v/>
          </cell>
          <cell r="U878" t="str">
            <v/>
          </cell>
          <cell r="V878" t="str">
            <v/>
          </cell>
          <cell r="W878" t="str">
            <v/>
          </cell>
          <cell r="X878" t="str">
            <v/>
          </cell>
          <cell r="Y878" t="str">
            <v/>
          </cell>
          <cell r="Z878" t="str">
            <v/>
          </cell>
          <cell r="AA878" t="str">
            <v/>
          </cell>
          <cell r="AB878" t="str">
            <v/>
          </cell>
          <cell r="AC878" t="str">
            <v/>
          </cell>
          <cell r="AD878" t="str">
            <v/>
          </cell>
          <cell r="AE878" t="str">
            <v/>
          </cell>
          <cell r="AF878" t="str">
            <v/>
          </cell>
          <cell r="AG878" t="str">
            <v/>
          </cell>
          <cell r="AH878" t="str">
            <v/>
          </cell>
          <cell r="AI878" t="str">
            <v/>
          </cell>
          <cell r="AJ878" t="str">
            <v/>
          </cell>
          <cell r="AK878" t="str">
            <v/>
          </cell>
        </row>
        <row r="879">
          <cell r="A879"/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T879" t="str">
            <v/>
          </cell>
          <cell r="U879" t="str">
            <v/>
          </cell>
          <cell r="V879" t="str">
            <v/>
          </cell>
          <cell r="W879" t="str">
            <v/>
          </cell>
          <cell r="X879" t="str">
            <v/>
          </cell>
          <cell r="Y879" t="str">
            <v/>
          </cell>
          <cell r="Z879" t="str">
            <v/>
          </cell>
          <cell r="AA879" t="str">
            <v/>
          </cell>
          <cell r="AB879" t="str">
            <v/>
          </cell>
          <cell r="AC879" t="str">
            <v/>
          </cell>
          <cell r="AD879" t="str">
            <v/>
          </cell>
          <cell r="AE879" t="str">
            <v/>
          </cell>
          <cell r="AF879" t="str">
            <v/>
          </cell>
          <cell r="AG879" t="str">
            <v/>
          </cell>
          <cell r="AH879" t="str">
            <v/>
          </cell>
          <cell r="AI879" t="str">
            <v/>
          </cell>
          <cell r="AJ879" t="str">
            <v/>
          </cell>
          <cell r="AK879" t="str">
            <v/>
          </cell>
        </row>
        <row r="880">
          <cell r="A880"/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T880" t="str">
            <v/>
          </cell>
          <cell r="U880" t="str">
            <v/>
          </cell>
          <cell r="V880" t="str">
            <v/>
          </cell>
          <cell r="W880" t="str">
            <v/>
          </cell>
          <cell r="X880" t="str">
            <v/>
          </cell>
          <cell r="Y880" t="str">
            <v/>
          </cell>
          <cell r="Z880" t="str">
            <v/>
          </cell>
          <cell r="AA880" t="str">
            <v/>
          </cell>
          <cell r="AB880" t="str">
            <v/>
          </cell>
          <cell r="AC880" t="str">
            <v/>
          </cell>
          <cell r="AD880" t="str">
            <v/>
          </cell>
          <cell r="AE880" t="str">
            <v/>
          </cell>
          <cell r="AF880" t="str">
            <v/>
          </cell>
          <cell r="AG880" t="str">
            <v/>
          </cell>
          <cell r="AH880" t="str">
            <v/>
          </cell>
          <cell r="AI880" t="str">
            <v/>
          </cell>
          <cell r="AJ880" t="str">
            <v/>
          </cell>
          <cell r="AK880" t="str">
            <v/>
          </cell>
        </row>
        <row r="881">
          <cell r="A881"/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T881" t="str">
            <v/>
          </cell>
          <cell r="U881" t="str">
            <v/>
          </cell>
          <cell r="V881" t="str">
            <v/>
          </cell>
          <cell r="W881" t="str">
            <v/>
          </cell>
          <cell r="X881" t="str">
            <v/>
          </cell>
          <cell r="Y881" t="str">
            <v/>
          </cell>
          <cell r="Z881" t="str">
            <v/>
          </cell>
          <cell r="AA881" t="str">
            <v/>
          </cell>
          <cell r="AB881" t="str">
            <v/>
          </cell>
          <cell r="AC881" t="str">
            <v/>
          </cell>
          <cell r="AD881" t="str">
            <v/>
          </cell>
          <cell r="AE881" t="str">
            <v/>
          </cell>
          <cell r="AF881" t="str">
            <v/>
          </cell>
          <cell r="AG881" t="str">
            <v/>
          </cell>
          <cell r="AH881" t="str">
            <v/>
          </cell>
          <cell r="AI881" t="str">
            <v/>
          </cell>
          <cell r="AJ881" t="str">
            <v/>
          </cell>
          <cell r="AK881" t="str">
            <v/>
          </cell>
        </row>
        <row r="882">
          <cell r="A882"/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T882" t="str">
            <v/>
          </cell>
          <cell r="U882" t="str">
            <v/>
          </cell>
          <cell r="V882" t="str">
            <v/>
          </cell>
          <cell r="W882" t="str">
            <v/>
          </cell>
          <cell r="X882" t="str">
            <v/>
          </cell>
          <cell r="Y882" t="str">
            <v/>
          </cell>
          <cell r="Z882" t="str">
            <v/>
          </cell>
          <cell r="AA882" t="str">
            <v/>
          </cell>
          <cell r="AB882" t="str">
            <v/>
          </cell>
          <cell r="AC882" t="str">
            <v/>
          </cell>
          <cell r="AD882" t="str">
            <v/>
          </cell>
          <cell r="AE882" t="str">
            <v/>
          </cell>
          <cell r="AF882" t="str">
            <v/>
          </cell>
          <cell r="AG882" t="str">
            <v/>
          </cell>
          <cell r="AH882" t="str">
            <v/>
          </cell>
          <cell r="AI882" t="str">
            <v/>
          </cell>
          <cell r="AJ882" t="str">
            <v/>
          </cell>
          <cell r="AK882" t="str">
            <v/>
          </cell>
        </row>
        <row r="883">
          <cell r="S883"/>
          <cell r="T883"/>
          <cell r="U883"/>
          <cell r="V883"/>
          <cell r="W883"/>
          <cell r="X883"/>
          <cell r="Y883"/>
          <cell r="Z883"/>
          <cell r="AA883"/>
        </row>
        <row r="884">
          <cell r="A884" t="str">
            <v>工番</v>
          </cell>
          <cell r="G884">
            <v>46163</v>
          </cell>
          <cell r="H884">
            <v>46164</v>
          </cell>
          <cell r="I884">
            <v>46165</v>
          </cell>
          <cell r="J884">
            <v>46166</v>
          </cell>
          <cell r="K884">
            <v>46167</v>
          </cell>
          <cell r="L884">
            <v>46168</v>
          </cell>
          <cell r="M884">
            <v>46169</v>
          </cell>
          <cell r="N884">
            <v>46170</v>
          </cell>
          <cell r="O884">
            <v>46171</v>
          </cell>
          <cell r="P884">
            <v>46172</v>
          </cell>
          <cell r="Q884">
            <v>46173</v>
          </cell>
          <cell r="R884">
            <v>46174</v>
          </cell>
          <cell r="S884">
            <v>46175</v>
          </cell>
          <cell r="T884">
            <v>46176</v>
          </cell>
          <cell r="U884">
            <v>46177</v>
          </cell>
          <cell r="V884">
            <v>46178</v>
          </cell>
          <cell r="W884">
            <v>46179</v>
          </cell>
          <cell r="X884">
            <v>46180</v>
          </cell>
          <cell r="Y884">
            <v>46181</v>
          </cell>
          <cell r="Z884">
            <v>46182</v>
          </cell>
          <cell r="AA884">
            <v>46183</v>
          </cell>
          <cell r="AB884">
            <v>46184</v>
          </cell>
          <cell r="AC884">
            <v>46185</v>
          </cell>
          <cell r="AD884">
            <v>46186</v>
          </cell>
          <cell r="AE884">
            <v>46187</v>
          </cell>
          <cell r="AF884">
            <v>46188</v>
          </cell>
          <cell r="AG884">
            <v>46189</v>
          </cell>
          <cell r="AH884">
            <v>46190</v>
          </cell>
          <cell r="AI884">
            <v>46191</v>
          </cell>
          <cell r="AJ884">
            <v>46192</v>
          </cell>
          <cell r="AK884">
            <v>46193</v>
          </cell>
        </row>
        <row r="885">
          <cell r="A885"/>
          <cell r="G885"/>
          <cell r="H885"/>
          <cell r="I885"/>
          <cell r="J885"/>
          <cell r="K885"/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</row>
        <row r="886">
          <cell r="A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  <cell r="T886" t="str">
            <v/>
          </cell>
          <cell r="U886" t="str">
            <v/>
          </cell>
          <cell r="V886" t="str">
            <v/>
          </cell>
          <cell r="W886" t="str">
            <v/>
          </cell>
          <cell r="X886" t="str">
            <v/>
          </cell>
          <cell r="Y886" t="str">
            <v/>
          </cell>
          <cell r="Z886" t="str">
            <v/>
          </cell>
          <cell r="AA886" t="str">
            <v/>
          </cell>
          <cell r="AB886" t="str">
            <v/>
          </cell>
          <cell r="AC886" t="str">
            <v/>
          </cell>
          <cell r="AD886" t="str">
            <v/>
          </cell>
          <cell r="AE886" t="str">
            <v/>
          </cell>
          <cell r="AF886" t="str">
            <v/>
          </cell>
          <cell r="AG886" t="str">
            <v/>
          </cell>
          <cell r="AH886" t="str">
            <v/>
          </cell>
          <cell r="AI886" t="str">
            <v/>
          </cell>
          <cell r="AJ886" t="str">
            <v/>
          </cell>
          <cell r="AK886" t="str">
            <v/>
          </cell>
        </row>
        <row r="887">
          <cell r="A887"/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  <cell r="T887" t="str">
            <v/>
          </cell>
          <cell r="U887" t="str">
            <v/>
          </cell>
          <cell r="V887" t="str">
            <v/>
          </cell>
          <cell r="W887" t="str">
            <v/>
          </cell>
          <cell r="X887" t="str">
            <v/>
          </cell>
          <cell r="Y887" t="str">
            <v/>
          </cell>
          <cell r="Z887" t="str">
            <v/>
          </cell>
          <cell r="AA887" t="str">
            <v/>
          </cell>
          <cell r="AB887" t="str">
            <v/>
          </cell>
          <cell r="AC887" t="str">
            <v/>
          </cell>
          <cell r="AD887" t="str">
            <v/>
          </cell>
          <cell r="AE887" t="str">
            <v/>
          </cell>
          <cell r="AF887" t="str">
            <v/>
          </cell>
          <cell r="AG887" t="str">
            <v/>
          </cell>
          <cell r="AH887" t="str">
            <v/>
          </cell>
          <cell r="AI887" t="str">
            <v/>
          </cell>
          <cell r="AJ887" t="str">
            <v/>
          </cell>
          <cell r="AK887" t="str">
            <v/>
          </cell>
        </row>
        <row r="888">
          <cell r="A888"/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  <cell r="T888" t="str">
            <v/>
          </cell>
          <cell r="U888" t="str">
            <v/>
          </cell>
          <cell r="V888" t="str">
            <v/>
          </cell>
          <cell r="W888" t="str">
            <v/>
          </cell>
          <cell r="X888" t="str">
            <v/>
          </cell>
          <cell r="Y888" t="str">
            <v/>
          </cell>
          <cell r="Z888" t="str">
            <v/>
          </cell>
          <cell r="AA888" t="str">
            <v/>
          </cell>
          <cell r="AB888" t="str">
            <v/>
          </cell>
          <cell r="AC888" t="str">
            <v/>
          </cell>
          <cell r="AD888" t="str">
            <v/>
          </cell>
          <cell r="AE888" t="str">
            <v/>
          </cell>
          <cell r="AF888" t="str">
            <v/>
          </cell>
          <cell r="AG888" t="str">
            <v/>
          </cell>
          <cell r="AH888" t="str">
            <v/>
          </cell>
          <cell r="AI888" t="str">
            <v/>
          </cell>
          <cell r="AJ888" t="str">
            <v/>
          </cell>
          <cell r="AK888" t="str">
            <v/>
          </cell>
        </row>
        <row r="889">
          <cell r="A889"/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  <cell r="T889" t="str">
            <v/>
          </cell>
          <cell r="U889" t="str">
            <v/>
          </cell>
          <cell r="V889" t="str">
            <v/>
          </cell>
          <cell r="W889" t="str">
            <v/>
          </cell>
          <cell r="X889" t="str">
            <v/>
          </cell>
          <cell r="Y889" t="str">
            <v/>
          </cell>
          <cell r="Z889" t="str">
            <v/>
          </cell>
          <cell r="AA889" t="str">
            <v/>
          </cell>
          <cell r="AB889" t="str">
            <v/>
          </cell>
          <cell r="AC889" t="str">
            <v/>
          </cell>
          <cell r="AD889" t="str">
            <v/>
          </cell>
          <cell r="AE889" t="str">
            <v/>
          </cell>
          <cell r="AF889" t="str">
            <v/>
          </cell>
          <cell r="AG889" t="str">
            <v/>
          </cell>
          <cell r="AH889" t="str">
            <v/>
          </cell>
          <cell r="AI889" t="str">
            <v/>
          </cell>
          <cell r="AJ889" t="str">
            <v/>
          </cell>
          <cell r="AK889" t="str">
            <v/>
          </cell>
        </row>
        <row r="890">
          <cell r="A890"/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  <cell r="T890" t="str">
            <v/>
          </cell>
          <cell r="U890" t="str">
            <v/>
          </cell>
          <cell r="V890" t="str">
            <v/>
          </cell>
          <cell r="W890" t="str">
            <v/>
          </cell>
          <cell r="X890" t="str">
            <v/>
          </cell>
          <cell r="Y890" t="str">
            <v/>
          </cell>
          <cell r="Z890" t="str">
            <v/>
          </cell>
          <cell r="AA890" t="str">
            <v/>
          </cell>
          <cell r="AB890" t="str">
            <v/>
          </cell>
          <cell r="AC890" t="str">
            <v/>
          </cell>
          <cell r="AD890" t="str">
            <v/>
          </cell>
          <cell r="AE890" t="str">
            <v/>
          </cell>
          <cell r="AF890" t="str">
            <v/>
          </cell>
          <cell r="AG890" t="str">
            <v/>
          </cell>
          <cell r="AH890" t="str">
            <v/>
          </cell>
          <cell r="AI890" t="str">
            <v/>
          </cell>
          <cell r="AJ890" t="str">
            <v/>
          </cell>
          <cell r="AK890" t="str">
            <v/>
          </cell>
        </row>
        <row r="891">
          <cell r="A891"/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  <cell r="T891" t="str">
            <v/>
          </cell>
          <cell r="U891" t="str">
            <v/>
          </cell>
          <cell r="V891" t="str">
            <v/>
          </cell>
          <cell r="W891" t="str">
            <v/>
          </cell>
          <cell r="X891" t="str">
            <v/>
          </cell>
          <cell r="Y891" t="str">
            <v/>
          </cell>
          <cell r="Z891" t="str">
            <v/>
          </cell>
          <cell r="AA891" t="str">
            <v/>
          </cell>
          <cell r="AB891" t="str">
            <v/>
          </cell>
          <cell r="AC891" t="str">
            <v/>
          </cell>
          <cell r="AD891" t="str">
            <v/>
          </cell>
          <cell r="AE891" t="str">
            <v/>
          </cell>
          <cell r="AF891" t="str">
            <v/>
          </cell>
          <cell r="AG891" t="str">
            <v/>
          </cell>
          <cell r="AH891" t="str">
            <v/>
          </cell>
          <cell r="AI891" t="str">
            <v/>
          </cell>
          <cell r="AJ891" t="str">
            <v/>
          </cell>
          <cell r="AK891" t="str">
            <v/>
          </cell>
        </row>
        <row r="892">
          <cell r="A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/>
          </cell>
          <cell r="W892" t="str">
            <v/>
          </cell>
          <cell r="X892" t="str">
            <v/>
          </cell>
          <cell r="Y892" t="str">
            <v/>
          </cell>
          <cell r="Z892" t="str">
            <v/>
          </cell>
          <cell r="AA892" t="str">
            <v/>
          </cell>
          <cell r="AB892" t="str">
            <v/>
          </cell>
          <cell r="AC892" t="str">
            <v/>
          </cell>
          <cell r="AD892" t="str">
            <v/>
          </cell>
          <cell r="AE892" t="str">
            <v/>
          </cell>
          <cell r="AF892" t="str">
            <v/>
          </cell>
          <cell r="AG892" t="str">
            <v/>
          </cell>
          <cell r="AH892" t="str">
            <v/>
          </cell>
          <cell r="AI892" t="str">
            <v/>
          </cell>
          <cell r="AJ892" t="str">
            <v/>
          </cell>
          <cell r="AK892" t="str">
            <v/>
          </cell>
        </row>
        <row r="893">
          <cell r="A893"/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  <cell r="T893" t="str">
            <v/>
          </cell>
          <cell r="U893" t="str">
            <v/>
          </cell>
          <cell r="V893" t="str">
            <v/>
          </cell>
          <cell r="W893" t="str">
            <v/>
          </cell>
          <cell r="X893" t="str">
            <v/>
          </cell>
          <cell r="Y893" t="str">
            <v/>
          </cell>
          <cell r="Z893" t="str">
            <v/>
          </cell>
          <cell r="AA893" t="str">
            <v/>
          </cell>
          <cell r="AB893" t="str">
            <v/>
          </cell>
          <cell r="AC893" t="str">
            <v/>
          </cell>
          <cell r="AD893" t="str">
            <v/>
          </cell>
          <cell r="AE893" t="str">
            <v/>
          </cell>
          <cell r="AF893" t="str">
            <v/>
          </cell>
          <cell r="AG893" t="str">
            <v/>
          </cell>
          <cell r="AH893" t="str">
            <v/>
          </cell>
          <cell r="AI893" t="str">
            <v/>
          </cell>
          <cell r="AJ893" t="str">
            <v/>
          </cell>
          <cell r="AK893" t="str">
            <v/>
          </cell>
        </row>
        <row r="894">
          <cell r="A894"/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T894" t="str">
            <v/>
          </cell>
          <cell r="U894" t="str">
            <v/>
          </cell>
          <cell r="V894" t="str">
            <v/>
          </cell>
          <cell r="W894" t="str">
            <v/>
          </cell>
          <cell r="X894" t="str">
            <v/>
          </cell>
          <cell r="Y894" t="str">
            <v/>
          </cell>
          <cell r="Z894" t="str">
            <v/>
          </cell>
          <cell r="AA894" t="str">
            <v/>
          </cell>
          <cell r="AB894" t="str">
            <v/>
          </cell>
          <cell r="AC894" t="str">
            <v/>
          </cell>
          <cell r="AD894" t="str">
            <v/>
          </cell>
          <cell r="AE894" t="str">
            <v/>
          </cell>
          <cell r="AF894" t="str">
            <v/>
          </cell>
          <cell r="AG894" t="str">
            <v/>
          </cell>
          <cell r="AH894" t="str">
            <v/>
          </cell>
          <cell r="AI894" t="str">
            <v/>
          </cell>
          <cell r="AJ894" t="str">
            <v/>
          </cell>
          <cell r="AK894" t="str">
            <v/>
          </cell>
        </row>
        <row r="895">
          <cell r="A895"/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T895" t="str">
            <v/>
          </cell>
          <cell r="U895" t="str">
            <v/>
          </cell>
          <cell r="V895" t="str">
            <v/>
          </cell>
          <cell r="W895" t="str">
            <v/>
          </cell>
          <cell r="X895" t="str">
            <v/>
          </cell>
          <cell r="Y895" t="str">
            <v/>
          </cell>
          <cell r="Z895" t="str">
            <v/>
          </cell>
          <cell r="AA895" t="str">
            <v/>
          </cell>
          <cell r="AB895" t="str">
            <v/>
          </cell>
          <cell r="AC895" t="str">
            <v/>
          </cell>
          <cell r="AD895" t="str">
            <v/>
          </cell>
          <cell r="AE895" t="str">
            <v/>
          </cell>
          <cell r="AF895" t="str">
            <v/>
          </cell>
          <cell r="AG895" t="str">
            <v/>
          </cell>
          <cell r="AH895" t="str">
            <v/>
          </cell>
          <cell r="AI895" t="str">
            <v/>
          </cell>
          <cell r="AJ895" t="str">
            <v/>
          </cell>
          <cell r="AK895" t="str">
            <v/>
          </cell>
        </row>
        <row r="896">
          <cell r="A896"/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  <cell r="T896" t="str">
            <v/>
          </cell>
          <cell r="U896" t="str">
            <v/>
          </cell>
          <cell r="V896" t="str">
            <v/>
          </cell>
          <cell r="W896" t="str">
            <v/>
          </cell>
          <cell r="X896" t="str">
            <v/>
          </cell>
          <cell r="Y896" t="str">
            <v/>
          </cell>
          <cell r="Z896" t="str">
            <v/>
          </cell>
          <cell r="AA896" t="str">
            <v/>
          </cell>
          <cell r="AB896" t="str">
            <v/>
          </cell>
          <cell r="AC896" t="str">
            <v/>
          </cell>
          <cell r="AD896" t="str">
            <v/>
          </cell>
          <cell r="AE896" t="str">
            <v/>
          </cell>
          <cell r="AF896" t="str">
            <v/>
          </cell>
          <cell r="AG896" t="str">
            <v/>
          </cell>
          <cell r="AH896" t="str">
            <v/>
          </cell>
          <cell r="AI896" t="str">
            <v/>
          </cell>
          <cell r="AJ896" t="str">
            <v/>
          </cell>
          <cell r="AK896" t="str">
            <v/>
          </cell>
        </row>
        <row r="897">
          <cell r="A897"/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  <cell r="T897" t="str">
            <v/>
          </cell>
          <cell r="U897" t="str">
            <v/>
          </cell>
          <cell r="V897" t="str">
            <v/>
          </cell>
          <cell r="W897" t="str">
            <v/>
          </cell>
          <cell r="X897" t="str">
            <v/>
          </cell>
          <cell r="Y897" t="str">
            <v/>
          </cell>
          <cell r="Z897" t="str">
            <v/>
          </cell>
          <cell r="AA897" t="str">
            <v/>
          </cell>
          <cell r="AB897" t="str">
            <v/>
          </cell>
          <cell r="AC897" t="str">
            <v/>
          </cell>
          <cell r="AD897" t="str">
            <v/>
          </cell>
          <cell r="AE897" t="str">
            <v/>
          </cell>
          <cell r="AF897" t="str">
            <v/>
          </cell>
          <cell r="AG897" t="str">
            <v/>
          </cell>
          <cell r="AH897" t="str">
            <v/>
          </cell>
          <cell r="AI897" t="str">
            <v/>
          </cell>
          <cell r="AJ897" t="str">
            <v/>
          </cell>
          <cell r="AK897" t="str">
            <v/>
          </cell>
        </row>
        <row r="898">
          <cell r="A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  <cell r="T898" t="str">
            <v/>
          </cell>
          <cell r="U898" t="str">
            <v/>
          </cell>
          <cell r="V898" t="str">
            <v/>
          </cell>
          <cell r="W898" t="str">
            <v/>
          </cell>
          <cell r="X898" t="str">
            <v/>
          </cell>
          <cell r="Y898" t="str">
            <v/>
          </cell>
          <cell r="Z898" t="str">
            <v/>
          </cell>
          <cell r="AA898" t="str">
            <v/>
          </cell>
          <cell r="AB898" t="str">
            <v/>
          </cell>
          <cell r="AC898" t="str">
            <v/>
          </cell>
          <cell r="AD898" t="str">
            <v/>
          </cell>
          <cell r="AE898" t="str">
            <v/>
          </cell>
          <cell r="AF898" t="str">
            <v/>
          </cell>
          <cell r="AG898" t="str">
            <v/>
          </cell>
          <cell r="AH898" t="str">
            <v/>
          </cell>
          <cell r="AI898" t="str">
            <v/>
          </cell>
          <cell r="AJ898" t="str">
            <v/>
          </cell>
          <cell r="AK898" t="str">
            <v/>
          </cell>
        </row>
        <row r="899">
          <cell r="A899"/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  <cell r="T899" t="str">
            <v/>
          </cell>
          <cell r="U899" t="str">
            <v/>
          </cell>
          <cell r="V899" t="str">
            <v/>
          </cell>
          <cell r="W899" t="str">
            <v/>
          </cell>
          <cell r="X899" t="str">
            <v/>
          </cell>
          <cell r="Y899" t="str">
            <v/>
          </cell>
          <cell r="Z899" t="str">
            <v/>
          </cell>
          <cell r="AA899" t="str">
            <v/>
          </cell>
          <cell r="AB899" t="str">
            <v/>
          </cell>
          <cell r="AC899" t="str">
            <v/>
          </cell>
          <cell r="AD899" t="str">
            <v/>
          </cell>
          <cell r="AE899" t="str">
            <v/>
          </cell>
          <cell r="AF899" t="str">
            <v/>
          </cell>
          <cell r="AG899" t="str">
            <v/>
          </cell>
          <cell r="AH899" t="str">
            <v/>
          </cell>
          <cell r="AI899" t="str">
            <v/>
          </cell>
          <cell r="AJ899" t="str">
            <v/>
          </cell>
          <cell r="AK899" t="str">
            <v/>
          </cell>
        </row>
        <row r="900">
          <cell r="A900"/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  <cell r="T900" t="str">
            <v/>
          </cell>
          <cell r="U900" t="str">
            <v/>
          </cell>
          <cell r="V900" t="str">
            <v/>
          </cell>
          <cell r="W900" t="str">
            <v/>
          </cell>
          <cell r="X900" t="str">
            <v/>
          </cell>
          <cell r="Y900" t="str">
            <v/>
          </cell>
          <cell r="Z900" t="str">
            <v/>
          </cell>
          <cell r="AA900" t="str">
            <v/>
          </cell>
          <cell r="AB900" t="str">
            <v/>
          </cell>
          <cell r="AC900" t="str">
            <v/>
          </cell>
          <cell r="AD900" t="str">
            <v/>
          </cell>
          <cell r="AE900" t="str">
            <v/>
          </cell>
          <cell r="AF900" t="str">
            <v/>
          </cell>
          <cell r="AG900" t="str">
            <v/>
          </cell>
          <cell r="AH900" t="str">
            <v/>
          </cell>
          <cell r="AI900" t="str">
            <v/>
          </cell>
          <cell r="AJ900" t="str">
            <v/>
          </cell>
          <cell r="AK900" t="str">
            <v/>
          </cell>
        </row>
        <row r="901">
          <cell r="A901"/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  <cell r="T901" t="str">
            <v/>
          </cell>
          <cell r="U901" t="str">
            <v/>
          </cell>
          <cell r="V901" t="str">
            <v/>
          </cell>
          <cell r="W901" t="str">
            <v/>
          </cell>
          <cell r="X901" t="str">
            <v/>
          </cell>
          <cell r="Y901" t="str">
            <v/>
          </cell>
          <cell r="Z901" t="str">
            <v/>
          </cell>
          <cell r="AA901" t="str">
            <v/>
          </cell>
          <cell r="AB901" t="str">
            <v/>
          </cell>
          <cell r="AC901" t="str">
            <v/>
          </cell>
          <cell r="AD901" t="str">
            <v/>
          </cell>
          <cell r="AE901" t="str">
            <v/>
          </cell>
          <cell r="AF901" t="str">
            <v/>
          </cell>
          <cell r="AG901" t="str">
            <v/>
          </cell>
          <cell r="AH901" t="str">
            <v/>
          </cell>
          <cell r="AI901" t="str">
            <v/>
          </cell>
          <cell r="AJ901" t="str">
            <v/>
          </cell>
          <cell r="AK901" t="str">
            <v/>
          </cell>
        </row>
        <row r="902">
          <cell r="A902"/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  <cell r="T902" t="str">
            <v/>
          </cell>
          <cell r="U902" t="str">
            <v/>
          </cell>
          <cell r="V902" t="str">
            <v/>
          </cell>
          <cell r="W902" t="str">
            <v/>
          </cell>
          <cell r="X902" t="str">
            <v/>
          </cell>
          <cell r="Y902" t="str">
            <v/>
          </cell>
          <cell r="Z902" t="str">
            <v/>
          </cell>
          <cell r="AA902" t="str">
            <v/>
          </cell>
          <cell r="AB902" t="str">
            <v/>
          </cell>
          <cell r="AC902" t="str">
            <v/>
          </cell>
          <cell r="AD902" t="str">
            <v/>
          </cell>
          <cell r="AE902" t="str">
            <v/>
          </cell>
          <cell r="AF902" t="str">
            <v/>
          </cell>
          <cell r="AG902" t="str">
            <v/>
          </cell>
          <cell r="AH902" t="str">
            <v/>
          </cell>
          <cell r="AI902" t="str">
            <v/>
          </cell>
          <cell r="AJ902" t="str">
            <v/>
          </cell>
          <cell r="AK902" t="str">
            <v/>
          </cell>
        </row>
        <row r="903">
          <cell r="A903"/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  <cell r="T903" t="str">
            <v/>
          </cell>
          <cell r="U903" t="str">
            <v/>
          </cell>
          <cell r="V903" t="str">
            <v/>
          </cell>
          <cell r="W903" t="str">
            <v/>
          </cell>
          <cell r="X903" t="str">
            <v/>
          </cell>
          <cell r="Y903" t="str">
            <v/>
          </cell>
          <cell r="Z903" t="str">
            <v/>
          </cell>
          <cell r="AA903" t="str">
            <v/>
          </cell>
          <cell r="AB903" t="str">
            <v/>
          </cell>
          <cell r="AC903" t="str">
            <v/>
          </cell>
          <cell r="AD903" t="str">
            <v/>
          </cell>
          <cell r="AE903" t="str">
            <v/>
          </cell>
          <cell r="AF903" t="str">
            <v/>
          </cell>
          <cell r="AG903" t="str">
            <v/>
          </cell>
          <cell r="AH903" t="str">
            <v/>
          </cell>
          <cell r="AI903" t="str">
            <v/>
          </cell>
          <cell r="AJ903" t="str">
            <v/>
          </cell>
          <cell r="AK903" t="str">
            <v/>
          </cell>
        </row>
        <row r="904">
          <cell r="A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  <cell r="T904" t="str">
            <v/>
          </cell>
          <cell r="U904" t="str">
            <v/>
          </cell>
          <cell r="V904" t="str">
            <v/>
          </cell>
          <cell r="W904" t="str">
            <v/>
          </cell>
          <cell r="X904" t="str">
            <v/>
          </cell>
          <cell r="Y904" t="str">
            <v/>
          </cell>
          <cell r="Z904" t="str">
            <v/>
          </cell>
          <cell r="AA904" t="str">
            <v/>
          </cell>
          <cell r="AB904" t="str">
            <v/>
          </cell>
          <cell r="AC904" t="str">
            <v/>
          </cell>
          <cell r="AD904" t="str">
            <v/>
          </cell>
          <cell r="AE904" t="str">
            <v/>
          </cell>
          <cell r="AF904" t="str">
            <v/>
          </cell>
          <cell r="AG904" t="str">
            <v/>
          </cell>
          <cell r="AH904" t="str">
            <v/>
          </cell>
          <cell r="AI904" t="str">
            <v/>
          </cell>
          <cell r="AJ904" t="str">
            <v/>
          </cell>
          <cell r="AK904" t="str">
            <v/>
          </cell>
        </row>
        <row r="905">
          <cell r="A905"/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  <cell r="T905" t="str">
            <v/>
          </cell>
          <cell r="U905" t="str">
            <v/>
          </cell>
          <cell r="V905" t="str">
            <v/>
          </cell>
          <cell r="W905" t="str">
            <v/>
          </cell>
          <cell r="X905" t="str">
            <v/>
          </cell>
          <cell r="Y905" t="str">
            <v/>
          </cell>
          <cell r="Z905" t="str">
            <v/>
          </cell>
          <cell r="AA905" t="str">
            <v/>
          </cell>
          <cell r="AB905" t="str">
            <v/>
          </cell>
          <cell r="AC905" t="str">
            <v/>
          </cell>
          <cell r="AD905" t="str">
            <v/>
          </cell>
          <cell r="AE905" t="str">
            <v/>
          </cell>
          <cell r="AF905" t="str">
            <v/>
          </cell>
          <cell r="AG905" t="str">
            <v/>
          </cell>
          <cell r="AH905" t="str">
            <v/>
          </cell>
          <cell r="AI905" t="str">
            <v/>
          </cell>
          <cell r="AJ905" t="str">
            <v/>
          </cell>
          <cell r="AK905" t="str">
            <v/>
          </cell>
        </row>
        <row r="906">
          <cell r="A906"/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  <cell r="T906" t="str">
            <v/>
          </cell>
          <cell r="U906" t="str">
            <v/>
          </cell>
          <cell r="V906" t="str">
            <v/>
          </cell>
          <cell r="W906" t="str">
            <v/>
          </cell>
          <cell r="X906" t="str">
            <v/>
          </cell>
          <cell r="Y906" t="str">
            <v/>
          </cell>
          <cell r="Z906" t="str">
            <v/>
          </cell>
          <cell r="AA906" t="str">
            <v/>
          </cell>
          <cell r="AB906" t="str">
            <v/>
          </cell>
          <cell r="AC906" t="str">
            <v/>
          </cell>
          <cell r="AD906" t="str">
            <v/>
          </cell>
          <cell r="AE906" t="str">
            <v/>
          </cell>
          <cell r="AF906" t="str">
            <v/>
          </cell>
          <cell r="AG906" t="str">
            <v/>
          </cell>
          <cell r="AH906" t="str">
            <v/>
          </cell>
          <cell r="AI906" t="str">
            <v/>
          </cell>
          <cell r="AJ906" t="str">
            <v/>
          </cell>
          <cell r="AK906" t="str">
            <v/>
          </cell>
        </row>
        <row r="907">
          <cell r="A907"/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  <cell r="T907" t="str">
            <v/>
          </cell>
          <cell r="U907" t="str">
            <v/>
          </cell>
          <cell r="V907" t="str">
            <v/>
          </cell>
          <cell r="W907" t="str">
            <v/>
          </cell>
          <cell r="X907" t="str">
            <v/>
          </cell>
          <cell r="Y907" t="str">
            <v/>
          </cell>
          <cell r="Z907" t="str">
            <v/>
          </cell>
          <cell r="AA907" t="str">
            <v/>
          </cell>
          <cell r="AB907" t="str">
            <v/>
          </cell>
          <cell r="AC907" t="str">
            <v/>
          </cell>
          <cell r="AD907" t="str">
            <v/>
          </cell>
          <cell r="AE907" t="str">
            <v/>
          </cell>
          <cell r="AF907" t="str">
            <v/>
          </cell>
          <cell r="AG907" t="str">
            <v/>
          </cell>
          <cell r="AH907" t="str">
            <v/>
          </cell>
          <cell r="AI907" t="str">
            <v/>
          </cell>
          <cell r="AJ907" t="str">
            <v/>
          </cell>
          <cell r="AK907" t="str">
            <v/>
          </cell>
        </row>
        <row r="908">
          <cell r="A908"/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  <cell r="T908" t="str">
            <v/>
          </cell>
          <cell r="U908" t="str">
            <v/>
          </cell>
          <cell r="V908" t="str">
            <v/>
          </cell>
          <cell r="W908" t="str">
            <v/>
          </cell>
          <cell r="X908" t="str">
            <v/>
          </cell>
          <cell r="Y908" t="str">
            <v/>
          </cell>
          <cell r="Z908" t="str">
            <v/>
          </cell>
          <cell r="AA908" t="str">
            <v/>
          </cell>
          <cell r="AB908" t="str">
            <v/>
          </cell>
          <cell r="AC908" t="str">
            <v/>
          </cell>
          <cell r="AD908" t="str">
            <v/>
          </cell>
          <cell r="AE908" t="str">
            <v/>
          </cell>
          <cell r="AF908" t="str">
            <v/>
          </cell>
          <cell r="AG908" t="str">
            <v/>
          </cell>
          <cell r="AH908" t="str">
            <v/>
          </cell>
          <cell r="AI908" t="str">
            <v/>
          </cell>
          <cell r="AJ908" t="str">
            <v/>
          </cell>
          <cell r="AK908" t="str">
            <v/>
          </cell>
        </row>
        <row r="909">
          <cell r="A909"/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  <cell r="T909" t="str">
            <v/>
          </cell>
          <cell r="U909" t="str">
            <v/>
          </cell>
          <cell r="V909" t="str">
            <v/>
          </cell>
          <cell r="W909" t="str">
            <v/>
          </cell>
          <cell r="X909" t="str">
            <v/>
          </cell>
          <cell r="Y909" t="str">
            <v/>
          </cell>
          <cell r="Z909" t="str">
            <v/>
          </cell>
          <cell r="AA909" t="str">
            <v/>
          </cell>
          <cell r="AB909" t="str">
            <v/>
          </cell>
          <cell r="AC909" t="str">
            <v/>
          </cell>
          <cell r="AD909" t="str">
            <v/>
          </cell>
          <cell r="AE909" t="str">
            <v/>
          </cell>
          <cell r="AF909" t="str">
            <v/>
          </cell>
          <cell r="AG909" t="str">
            <v/>
          </cell>
          <cell r="AH909" t="str">
            <v/>
          </cell>
          <cell r="AI909" t="str">
            <v/>
          </cell>
          <cell r="AJ909" t="str">
            <v/>
          </cell>
          <cell r="AK909" t="str">
            <v/>
          </cell>
        </row>
        <row r="910">
          <cell r="A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  <cell r="T910" t="str">
            <v/>
          </cell>
          <cell r="U910" t="str">
            <v/>
          </cell>
          <cell r="V910" t="str">
            <v/>
          </cell>
          <cell r="W910" t="str">
            <v/>
          </cell>
          <cell r="X910" t="str">
            <v/>
          </cell>
          <cell r="Y910" t="str">
            <v/>
          </cell>
          <cell r="Z910" t="str">
            <v/>
          </cell>
          <cell r="AA910" t="str">
            <v/>
          </cell>
          <cell r="AB910" t="str">
            <v/>
          </cell>
          <cell r="AC910" t="str">
            <v/>
          </cell>
          <cell r="AD910" t="str">
            <v/>
          </cell>
          <cell r="AE910" t="str">
            <v/>
          </cell>
          <cell r="AF910" t="str">
            <v/>
          </cell>
          <cell r="AG910" t="str">
            <v/>
          </cell>
          <cell r="AH910" t="str">
            <v/>
          </cell>
          <cell r="AI910" t="str">
            <v/>
          </cell>
          <cell r="AJ910" t="str">
            <v/>
          </cell>
          <cell r="AK910" t="str">
            <v/>
          </cell>
        </row>
        <row r="911">
          <cell r="A911"/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  <cell r="T911" t="str">
            <v/>
          </cell>
          <cell r="U911" t="str">
            <v/>
          </cell>
          <cell r="V911" t="str">
            <v/>
          </cell>
          <cell r="W911" t="str">
            <v/>
          </cell>
          <cell r="X911" t="str">
            <v/>
          </cell>
          <cell r="Y911" t="str">
            <v/>
          </cell>
          <cell r="Z911" t="str">
            <v/>
          </cell>
          <cell r="AA911" t="str">
            <v/>
          </cell>
          <cell r="AB911" t="str">
            <v/>
          </cell>
          <cell r="AC911" t="str">
            <v/>
          </cell>
          <cell r="AD911" t="str">
            <v/>
          </cell>
          <cell r="AE911" t="str">
            <v/>
          </cell>
          <cell r="AF911" t="str">
            <v/>
          </cell>
          <cell r="AG911" t="str">
            <v/>
          </cell>
          <cell r="AH911" t="str">
            <v/>
          </cell>
          <cell r="AI911" t="str">
            <v/>
          </cell>
          <cell r="AJ911" t="str">
            <v/>
          </cell>
          <cell r="AK911" t="str">
            <v/>
          </cell>
        </row>
        <row r="912">
          <cell r="A912"/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  <cell r="T912" t="str">
            <v/>
          </cell>
          <cell r="U912" t="str">
            <v/>
          </cell>
          <cell r="V912" t="str">
            <v/>
          </cell>
          <cell r="W912" t="str">
            <v/>
          </cell>
          <cell r="X912" t="str">
            <v/>
          </cell>
          <cell r="Y912" t="str">
            <v/>
          </cell>
          <cell r="Z912" t="str">
            <v/>
          </cell>
          <cell r="AA912" t="str">
            <v/>
          </cell>
          <cell r="AB912" t="str">
            <v/>
          </cell>
          <cell r="AC912" t="str">
            <v/>
          </cell>
          <cell r="AD912" t="str">
            <v/>
          </cell>
          <cell r="AE912" t="str">
            <v/>
          </cell>
          <cell r="AF912" t="str">
            <v/>
          </cell>
          <cell r="AG912" t="str">
            <v/>
          </cell>
          <cell r="AH912" t="str">
            <v/>
          </cell>
          <cell r="AI912" t="str">
            <v/>
          </cell>
          <cell r="AJ912" t="str">
            <v/>
          </cell>
          <cell r="AK912" t="str">
            <v/>
          </cell>
        </row>
        <row r="913">
          <cell r="A913"/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T913" t="str">
            <v/>
          </cell>
          <cell r="U913" t="str">
            <v/>
          </cell>
          <cell r="V913" t="str">
            <v/>
          </cell>
          <cell r="W913" t="str">
            <v/>
          </cell>
          <cell r="X913" t="str">
            <v/>
          </cell>
          <cell r="Y913" t="str">
            <v/>
          </cell>
          <cell r="Z913" t="str">
            <v/>
          </cell>
          <cell r="AA913" t="str">
            <v/>
          </cell>
          <cell r="AB913" t="str">
            <v/>
          </cell>
          <cell r="AC913" t="str">
            <v/>
          </cell>
          <cell r="AD913" t="str">
            <v/>
          </cell>
          <cell r="AE913" t="str">
            <v/>
          </cell>
          <cell r="AF913" t="str">
            <v/>
          </cell>
          <cell r="AG913" t="str">
            <v/>
          </cell>
          <cell r="AH913" t="str">
            <v/>
          </cell>
          <cell r="AI913" t="str">
            <v/>
          </cell>
          <cell r="AJ913" t="str">
            <v/>
          </cell>
          <cell r="AK913" t="str">
            <v/>
          </cell>
        </row>
        <row r="914">
          <cell r="A914"/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  <cell r="T914" t="str">
            <v/>
          </cell>
          <cell r="U914" t="str">
            <v/>
          </cell>
          <cell r="V914" t="str">
            <v/>
          </cell>
          <cell r="W914" t="str">
            <v/>
          </cell>
          <cell r="X914" t="str">
            <v/>
          </cell>
          <cell r="Y914" t="str">
            <v/>
          </cell>
          <cell r="Z914" t="str">
            <v/>
          </cell>
          <cell r="AA914" t="str">
            <v/>
          </cell>
          <cell r="AB914" t="str">
            <v/>
          </cell>
          <cell r="AC914" t="str">
            <v/>
          </cell>
          <cell r="AD914" t="str">
            <v/>
          </cell>
          <cell r="AE914" t="str">
            <v/>
          </cell>
          <cell r="AF914" t="str">
            <v/>
          </cell>
          <cell r="AG914" t="str">
            <v/>
          </cell>
          <cell r="AH914" t="str">
            <v/>
          </cell>
          <cell r="AI914" t="str">
            <v/>
          </cell>
          <cell r="AJ914" t="str">
            <v/>
          </cell>
          <cell r="AK914" t="str">
            <v/>
          </cell>
        </row>
        <row r="915">
          <cell r="A915"/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  <cell r="T915" t="str">
            <v/>
          </cell>
          <cell r="U915" t="str">
            <v/>
          </cell>
          <cell r="V915" t="str">
            <v/>
          </cell>
          <cell r="W915" t="str">
            <v/>
          </cell>
          <cell r="X915" t="str">
            <v/>
          </cell>
          <cell r="Y915" t="str">
            <v/>
          </cell>
          <cell r="Z915" t="str">
            <v/>
          </cell>
          <cell r="AA915" t="str">
            <v/>
          </cell>
          <cell r="AB915" t="str">
            <v/>
          </cell>
          <cell r="AC915" t="str">
            <v/>
          </cell>
          <cell r="AD915" t="str">
            <v/>
          </cell>
          <cell r="AE915" t="str">
            <v/>
          </cell>
          <cell r="AF915" t="str">
            <v/>
          </cell>
          <cell r="AG915" t="str">
            <v/>
          </cell>
          <cell r="AH915" t="str">
            <v/>
          </cell>
          <cell r="AI915" t="str">
            <v/>
          </cell>
          <cell r="AJ915" t="str">
            <v/>
          </cell>
          <cell r="AK915" t="str">
            <v/>
          </cell>
        </row>
        <row r="916">
          <cell r="A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  <cell r="T916" t="str">
            <v/>
          </cell>
          <cell r="U916" t="str">
            <v/>
          </cell>
          <cell r="V916" t="str">
            <v/>
          </cell>
          <cell r="W916" t="str">
            <v/>
          </cell>
          <cell r="X916" t="str">
            <v/>
          </cell>
          <cell r="Y916" t="str">
            <v/>
          </cell>
          <cell r="Z916" t="str">
            <v/>
          </cell>
          <cell r="AA916" t="str">
            <v/>
          </cell>
          <cell r="AB916" t="str">
            <v/>
          </cell>
          <cell r="AC916" t="str">
            <v/>
          </cell>
          <cell r="AD916" t="str">
            <v/>
          </cell>
          <cell r="AE916" t="str">
            <v/>
          </cell>
          <cell r="AF916" t="str">
            <v/>
          </cell>
          <cell r="AG916" t="str">
            <v/>
          </cell>
          <cell r="AH916" t="str">
            <v/>
          </cell>
          <cell r="AI916" t="str">
            <v/>
          </cell>
          <cell r="AJ916" t="str">
            <v/>
          </cell>
          <cell r="AK916" t="str">
            <v/>
          </cell>
        </row>
        <row r="917">
          <cell r="A917"/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  <cell r="T917" t="str">
            <v/>
          </cell>
          <cell r="U917" t="str">
            <v/>
          </cell>
          <cell r="V917" t="str">
            <v/>
          </cell>
          <cell r="W917" t="str">
            <v/>
          </cell>
          <cell r="X917" t="str">
            <v/>
          </cell>
          <cell r="Y917" t="str">
            <v/>
          </cell>
          <cell r="Z917" t="str">
            <v/>
          </cell>
          <cell r="AA917" t="str">
            <v/>
          </cell>
          <cell r="AB917" t="str">
            <v/>
          </cell>
          <cell r="AC917" t="str">
            <v/>
          </cell>
          <cell r="AD917" t="str">
            <v/>
          </cell>
          <cell r="AE917" t="str">
            <v/>
          </cell>
          <cell r="AF917" t="str">
            <v/>
          </cell>
          <cell r="AG917" t="str">
            <v/>
          </cell>
          <cell r="AH917" t="str">
            <v/>
          </cell>
          <cell r="AI917" t="str">
            <v/>
          </cell>
          <cell r="AJ917" t="str">
            <v/>
          </cell>
          <cell r="AK917" t="str">
            <v/>
          </cell>
        </row>
        <row r="918">
          <cell r="A918"/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  <cell r="T918" t="str">
            <v/>
          </cell>
          <cell r="U918" t="str">
            <v/>
          </cell>
          <cell r="V918" t="str">
            <v/>
          </cell>
          <cell r="W918" t="str">
            <v/>
          </cell>
          <cell r="X918" t="str">
            <v/>
          </cell>
          <cell r="Y918" t="str">
            <v/>
          </cell>
          <cell r="Z918" t="str">
            <v/>
          </cell>
          <cell r="AA918" t="str">
            <v/>
          </cell>
          <cell r="AB918" t="str">
            <v/>
          </cell>
          <cell r="AC918" t="str">
            <v/>
          </cell>
          <cell r="AD918" t="str">
            <v/>
          </cell>
          <cell r="AE918" t="str">
            <v/>
          </cell>
          <cell r="AF918" t="str">
            <v/>
          </cell>
          <cell r="AG918" t="str">
            <v/>
          </cell>
          <cell r="AH918" t="str">
            <v/>
          </cell>
          <cell r="AI918" t="str">
            <v/>
          </cell>
          <cell r="AJ918" t="str">
            <v/>
          </cell>
          <cell r="AK918" t="str">
            <v/>
          </cell>
        </row>
        <row r="919">
          <cell r="A919"/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  <cell r="T919" t="str">
            <v/>
          </cell>
          <cell r="U919" t="str">
            <v/>
          </cell>
          <cell r="V919" t="str">
            <v/>
          </cell>
          <cell r="W919" t="str">
            <v/>
          </cell>
          <cell r="X919" t="str">
            <v/>
          </cell>
          <cell r="Y919" t="str">
            <v/>
          </cell>
          <cell r="Z919" t="str">
            <v/>
          </cell>
          <cell r="AA919" t="str">
            <v/>
          </cell>
          <cell r="AB919" t="str">
            <v/>
          </cell>
          <cell r="AC919" t="str">
            <v/>
          </cell>
          <cell r="AD919" t="str">
            <v/>
          </cell>
          <cell r="AE919" t="str">
            <v/>
          </cell>
          <cell r="AF919" t="str">
            <v/>
          </cell>
          <cell r="AG919" t="str">
            <v/>
          </cell>
          <cell r="AH919" t="str">
            <v/>
          </cell>
          <cell r="AI919" t="str">
            <v/>
          </cell>
          <cell r="AJ919" t="str">
            <v/>
          </cell>
          <cell r="AK919" t="str">
            <v/>
          </cell>
        </row>
        <row r="920">
          <cell r="A920"/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  <cell r="T920" t="str">
            <v/>
          </cell>
          <cell r="U920" t="str">
            <v/>
          </cell>
          <cell r="V920" t="str">
            <v/>
          </cell>
          <cell r="W920" t="str">
            <v/>
          </cell>
          <cell r="X920" t="str">
            <v/>
          </cell>
          <cell r="Y920" t="str">
            <v/>
          </cell>
          <cell r="Z920" t="str">
            <v/>
          </cell>
          <cell r="AA920" t="str">
            <v/>
          </cell>
          <cell r="AB920" t="str">
            <v/>
          </cell>
          <cell r="AC920" t="str">
            <v/>
          </cell>
          <cell r="AD920" t="str">
            <v/>
          </cell>
          <cell r="AE920" t="str">
            <v/>
          </cell>
          <cell r="AF920" t="str">
            <v/>
          </cell>
          <cell r="AG920" t="str">
            <v/>
          </cell>
          <cell r="AH920" t="str">
            <v/>
          </cell>
          <cell r="AI920" t="str">
            <v/>
          </cell>
          <cell r="AJ920" t="str">
            <v/>
          </cell>
          <cell r="AK920" t="str">
            <v/>
          </cell>
        </row>
        <row r="921">
          <cell r="A921"/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  <cell r="T921" t="str">
            <v/>
          </cell>
          <cell r="U921" t="str">
            <v/>
          </cell>
          <cell r="V921" t="str">
            <v/>
          </cell>
          <cell r="W921" t="str">
            <v/>
          </cell>
          <cell r="X921" t="str">
            <v/>
          </cell>
          <cell r="Y921" t="str">
            <v/>
          </cell>
          <cell r="Z921" t="str">
            <v/>
          </cell>
          <cell r="AA921" t="str">
            <v/>
          </cell>
          <cell r="AB921" t="str">
            <v/>
          </cell>
          <cell r="AC921" t="str">
            <v/>
          </cell>
          <cell r="AD921" t="str">
            <v/>
          </cell>
          <cell r="AE921" t="str">
            <v/>
          </cell>
          <cell r="AF921" t="str">
            <v/>
          </cell>
          <cell r="AG921" t="str">
            <v/>
          </cell>
          <cell r="AH921" t="str">
            <v/>
          </cell>
          <cell r="AI921" t="str">
            <v/>
          </cell>
          <cell r="AJ921" t="str">
            <v/>
          </cell>
          <cell r="AK921" t="str">
            <v/>
          </cell>
        </row>
        <row r="922">
          <cell r="A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 t="str">
            <v/>
          </cell>
          <cell r="W922" t="str">
            <v/>
          </cell>
          <cell r="X922" t="str">
            <v/>
          </cell>
          <cell r="Y922" t="str">
            <v/>
          </cell>
          <cell r="Z922" t="str">
            <v/>
          </cell>
          <cell r="AA922" t="str">
            <v/>
          </cell>
          <cell r="AB922" t="str">
            <v/>
          </cell>
          <cell r="AC922" t="str">
            <v/>
          </cell>
          <cell r="AD922" t="str">
            <v/>
          </cell>
          <cell r="AE922" t="str">
            <v/>
          </cell>
          <cell r="AF922" t="str">
            <v/>
          </cell>
          <cell r="AG922" t="str">
            <v/>
          </cell>
          <cell r="AH922" t="str">
            <v/>
          </cell>
          <cell r="AI922" t="str">
            <v/>
          </cell>
          <cell r="AJ922" t="str">
            <v/>
          </cell>
          <cell r="AK922" t="str">
            <v/>
          </cell>
        </row>
        <row r="923">
          <cell r="A923"/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  <cell r="T923" t="str">
            <v/>
          </cell>
          <cell r="U923" t="str">
            <v/>
          </cell>
          <cell r="V923" t="str">
            <v/>
          </cell>
          <cell r="W923" t="str">
            <v/>
          </cell>
          <cell r="X923" t="str">
            <v/>
          </cell>
          <cell r="Y923" t="str">
            <v/>
          </cell>
          <cell r="Z923" t="str">
            <v/>
          </cell>
          <cell r="AA923" t="str">
            <v/>
          </cell>
          <cell r="AB923" t="str">
            <v/>
          </cell>
          <cell r="AC923" t="str">
            <v/>
          </cell>
          <cell r="AD923" t="str">
            <v/>
          </cell>
          <cell r="AE923" t="str">
            <v/>
          </cell>
          <cell r="AF923" t="str">
            <v/>
          </cell>
          <cell r="AG923" t="str">
            <v/>
          </cell>
          <cell r="AH923" t="str">
            <v/>
          </cell>
          <cell r="AI923" t="str">
            <v/>
          </cell>
          <cell r="AJ923" t="str">
            <v/>
          </cell>
          <cell r="AK923" t="str">
            <v/>
          </cell>
        </row>
        <row r="924">
          <cell r="A924"/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  <cell r="T924" t="str">
            <v/>
          </cell>
          <cell r="U924" t="str">
            <v/>
          </cell>
          <cell r="V924" t="str">
            <v/>
          </cell>
          <cell r="W924" t="str">
            <v/>
          </cell>
          <cell r="X924" t="str">
            <v/>
          </cell>
          <cell r="Y924" t="str">
            <v/>
          </cell>
          <cell r="Z924" t="str">
            <v/>
          </cell>
          <cell r="AA924" t="str">
            <v/>
          </cell>
          <cell r="AB924" t="str">
            <v/>
          </cell>
          <cell r="AC924" t="str">
            <v/>
          </cell>
          <cell r="AD924" t="str">
            <v/>
          </cell>
          <cell r="AE924" t="str">
            <v/>
          </cell>
          <cell r="AF924" t="str">
            <v/>
          </cell>
          <cell r="AG924" t="str">
            <v/>
          </cell>
          <cell r="AH924" t="str">
            <v/>
          </cell>
          <cell r="AI924" t="str">
            <v/>
          </cell>
          <cell r="AJ924" t="str">
            <v/>
          </cell>
          <cell r="AK924" t="str">
            <v/>
          </cell>
        </row>
        <row r="925">
          <cell r="A925"/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  <cell r="T925" t="str">
            <v/>
          </cell>
          <cell r="U925" t="str">
            <v/>
          </cell>
          <cell r="V925" t="str">
            <v/>
          </cell>
          <cell r="W925" t="str">
            <v/>
          </cell>
          <cell r="X925" t="str">
            <v/>
          </cell>
          <cell r="Y925" t="str">
            <v/>
          </cell>
          <cell r="Z925" t="str">
            <v/>
          </cell>
          <cell r="AA925" t="str">
            <v/>
          </cell>
          <cell r="AB925" t="str">
            <v/>
          </cell>
          <cell r="AC925" t="str">
            <v/>
          </cell>
          <cell r="AD925" t="str">
            <v/>
          </cell>
          <cell r="AE925" t="str">
            <v/>
          </cell>
          <cell r="AF925" t="str">
            <v/>
          </cell>
          <cell r="AG925" t="str">
            <v/>
          </cell>
          <cell r="AH925" t="str">
            <v/>
          </cell>
          <cell r="AI925" t="str">
            <v/>
          </cell>
          <cell r="AJ925" t="str">
            <v/>
          </cell>
          <cell r="AK925" t="str">
            <v/>
          </cell>
        </row>
        <row r="926">
          <cell r="A926"/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  <cell r="T926" t="str">
            <v/>
          </cell>
          <cell r="U926" t="str">
            <v/>
          </cell>
          <cell r="V926" t="str">
            <v/>
          </cell>
          <cell r="W926" t="str">
            <v/>
          </cell>
          <cell r="X926" t="str">
            <v/>
          </cell>
          <cell r="Y926" t="str">
            <v/>
          </cell>
          <cell r="Z926" t="str">
            <v/>
          </cell>
          <cell r="AA926" t="str">
            <v/>
          </cell>
          <cell r="AB926" t="str">
            <v/>
          </cell>
          <cell r="AC926" t="str">
            <v/>
          </cell>
          <cell r="AD926" t="str">
            <v/>
          </cell>
          <cell r="AE926" t="str">
            <v/>
          </cell>
          <cell r="AF926" t="str">
            <v/>
          </cell>
          <cell r="AG926" t="str">
            <v/>
          </cell>
          <cell r="AH926" t="str">
            <v/>
          </cell>
          <cell r="AI926" t="str">
            <v/>
          </cell>
          <cell r="AJ926" t="str">
            <v/>
          </cell>
          <cell r="AK926" t="str">
            <v/>
          </cell>
        </row>
        <row r="927">
          <cell r="A927"/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  <cell r="T927" t="str">
            <v/>
          </cell>
          <cell r="U927" t="str">
            <v/>
          </cell>
          <cell r="V927" t="str">
            <v/>
          </cell>
          <cell r="W927" t="str">
            <v/>
          </cell>
          <cell r="X927" t="str">
            <v/>
          </cell>
          <cell r="Y927" t="str">
            <v/>
          </cell>
          <cell r="Z927" t="str">
            <v/>
          </cell>
          <cell r="AA927" t="str">
            <v/>
          </cell>
          <cell r="AB927" t="str">
            <v/>
          </cell>
          <cell r="AC927" t="str">
            <v/>
          </cell>
          <cell r="AD927" t="str">
            <v/>
          </cell>
          <cell r="AE927" t="str">
            <v/>
          </cell>
          <cell r="AF927" t="str">
            <v/>
          </cell>
          <cell r="AG927" t="str">
            <v/>
          </cell>
          <cell r="AH927" t="str">
            <v/>
          </cell>
          <cell r="AI927" t="str">
            <v/>
          </cell>
          <cell r="AJ927" t="str">
            <v/>
          </cell>
          <cell r="AK927" t="str">
            <v/>
          </cell>
        </row>
        <row r="928">
          <cell r="A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  <cell r="T928" t="str">
            <v/>
          </cell>
          <cell r="U928" t="str">
            <v/>
          </cell>
          <cell r="V928" t="str">
            <v/>
          </cell>
          <cell r="W928" t="str">
            <v/>
          </cell>
          <cell r="X928" t="str">
            <v/>
          </cell>
          <cell r="Y928" t="str">
            <v/>
          </cell>
          <cell r="Z928" t="str">
            <v/>
          </cell>
          <cell r="AA928" t="str">
            <v/>
          </cell>
          <cell r="AB928" t="str">
            <v/>
          </cell>
          <cell r="AC928" t="str">
            <v/>
          </cell>
          <cell r="AD928" t="str">
            <v/>
          </cell>
          <cell r="AE928" t="str">
            <v/>
          </cell>
          <cell r="AF928" t="str">
            <v/>
          </cell>
          <cell r="AG928" t="str">
            <v/>
          </cell>
          <cell r="AH928" t="str">
            <v/>
          </cell>
          <cell r="AI928" t="str">
            <v/>
          </cell>
          <cell r="AJ928" t="str">
            <v/>
          </cell>
          <cell r="AK928" t="str">
            <v/>
          </cell>
        </row>
        <row r="929">
          <cell r="A929"/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  <cell r="T929" t="str">
            <v/>
          </cell>
          <cell r="U929" t="str">
            <v/>
          </cell>
          <cell r="V929" t="str">
            <v/>
          </cell>
          <cell r="W929" t="str">
            <v/>
          </cell>
          <cell r="X929" t="str">
            <v/>
          </cell>
          <cell r="Y929" t="str">
            <v/>
          </cell>
          <cell r="Z929" t="str">
            <v/>
          </cell>
          <cell r="AA929" t="str">
            <v/>
          </cell>
          <cell r="AB929" t="str">
            <v/>
          </cell>
          <cell r="AC929" t="str">
            <v/>
          </cell>
          <cell r="AD929" t="str">
            <v/>
          </cell>
          <cell r="AE929" t="str">
            <v/>
          </cell>
          <cell r="AF929" t="str">
            <v/>
          </cell>
          <cell r="AG929" t="str">
            <v/>
          </cell>
          <cell r="AH929" t="str">
            <v/>
          </cell>
          <cell r="AI929" t="str">
            <v/>
          </cell>
          <cell r="AJ929" t="str">
            <v/>
          </cell>
          <cell r="AK929" t="str">
            <v/>
          </cell>
        </row>
        <row r="930">
          <cell r="A930"/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  <cell r="T930" t="str">
            <v/>
          </cell>
          <cell r="U930" t="str">
            <v/>
          </cell>
          <cell r="V930" t="str">
            <v/>
          </cell>
          <cell r="W930" t="str">
            <v/>
          </cell>
          <cell r="X930" t="str">
            <v/>
          </cell>
          <cell r="Y930" t="str">
            <v/>
          </cell>
          <cell r="Z930" t="str">
            <v/>
          </cell>
          <cell r="AA930" t="str">
            <v/>
          </cell>
          <cell r="AB930" t="str">
            <v/>
          </cell>
          <cell r="AC930" t="str">
            <v/>
          </cell>
          <cell r="AD930" t="str">
            <v/>
          </cell>
          <cell r="AE930" t="str">
            <v/>
          </cell>
          <cell r="AF930" t="str">
            <v/>
          </cell>
          <cell r="AG930" t="str">
            <v/>
          </cell>
          <cell r="AH930" t="str">
            <v/>
          </cell>
          <cell r="AI930" t="str">
            <v/>
          </cell>
          <cell r="AJ930" t="str">
            <v/>
          </cell>
          <cell r="AK930" t="str">
            <v/>
          </cell>
        </row>
        <row r="931">
          <cell r="A931"/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  <cell r="T931" t="str">
            <v/>
          </cell>
          <cell r="U931" t="str">
            <v/>
          </cell>
          <cell r="V931" t="str">
            <v/>
          </cell>
          <cell r="W931" t="str">
            <v/>
          </cell>
          <cell r="X931" t="str">
            <v/>
          </cell>
          <cell r="Y931" t="str">
            <v/>
          </cell>
          <cell r="Z931" t="str">
            <v/>
          </cell>
          <cell r="AA931" t="str">
            <v/>
          </cell>
          <cell r="AB931" t="str">
            <v/>
          </cell>
          <cell r="AC931" t="str">
            <v/>
          </cell>
          <cell r="AD931" t="str">
            <v/>
          </cell>
          <cell r="AE931" t="str">
            <v/>
          </cell>
          <cell r="AF931" t="str">
            <v/>
          </cell>
          <cell r="AG931" t="str">
            <v/>
          </cell>
          <cell r="AH931" t="str">
            <v/>
          </cell>
          <cell r="AI931" t="str">
            <v/>
          </cell>
          <cell r="AJ931" t="str">
            <v/>
          </cell>
          <cell r="AK931" t="str">
            <v/>
          </cell>
        </row>
        <row r="932">
          <cell r="A932"/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  <cell r="T932" t="str">
            <v/>
          </cell>
          <cell r="U932" t="str">
            <v/>
          </cell>
          <cell r="V932" t="str">
            <v/>
          </cell>
          <cell r="W932" t="str">
            <v/>
          </cell>
          <cell r="X932" t="str">
            <v/>
          </cell>
          <cell r="Y932" t="str">
            <v/>
          </cell>
          <cell r="Z932" t="str">
            <v/>
          </cell>
          <cell r="AA932" t="str">
            <v/>
          </cell>
          <cell r="AB932" t="str">
            <v/>
          </cell>
          <cell r="AC932" t="str">
            <v/>
          </cell>
          <cell r="AD932" t="str">
            <v/>
          </cell>
          <cell r="AE932" t="str">
            <v/>
          </cell>
          <cell r="AF932" t="str">
            <v/>
          </cell>
          <cell r="AG932" t="str">
            <v/>
          </cell>
          <cell r="AH932" t="str">
            <v/>
          </cell>
          <cell r="AI932" t="str">
            <v/>
          </cell>
          <cell r="AJ932" t="str">
            <v/>
          </cell>
          <cell r="AK932" t="str">
            <v/>
          </cell>
        </row>
        <row r="933">
          <cell r="A933"/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  <cell r="T933" t="str">
            <v/>
          </cell>
          <cell r="U933" t="str">
            <v/>
          </cell>
          <cell r="V933" t="str">
            <v/>
          </cell>
          <cell r="W933" t="str">
            <v/>
          </cell>
          <cell r="X933" t="str">
            <v/>
          </cell>
          <cell r="Y933" t="str">
            <v/>
          </cell>
          <cell r="Z933" t="str">
            <v/>
          </cell>
          <cell r="AA933" t="str">
            <v/>
          </cell>
          <cell r="AB933" t="str">
            <v/>
          </cell>
          <cell r="AC933" t="str">
            <v/>
          </cell>
          <cell r="AD933" t="str">
            <v/>
          </cell>
          <cell r="AE933" t="str">
            <v/>
          </cell>
          <cell r="AF933" t="str">
            <v/>
          </cell>
          <cell r="AG933" t="str">
            <v/>
          </cell>
          <cell r="AH933" t="str">
            <v/>
          </cell>
          <cell r="AI933" t="str">
            <v/>
          </cell>
          <cell r="AJ933" t="str">
            <v/>
          </cell>
          <cell r="AK933" t="str">
            <v/>
          </cell>
        </row>
        <row r="934">
          <cell r="A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  <cell r="T934" t="str">
            <v/>
          </cell>
          <cell r="U934" t="str">
            <v/>
          </cell>
          <cell r="V934" t="str">
            <v/>
          </cell>
          <cell r="W934" t="str">
            <v/>
          </cell>
          <cell r="X934" t="str">
            <v/>
          </cell>
          <cell r="Y934" t="str">
            <v/>
          </cell>
          <cell r="Z934" t="str">
            <v/>
          </cell>
          <cell r="AA934" t="str">
            <v/>
          </cell>
          <cell r="AB934" t="str">
            <v/>
          </cell>
          <cell r="AC934" t="str">
            <v/>
          </cell>
          <cell r="AD934" t="str">
            <v/>
          </cell>
          <cell r="AE934" t="str">
            <v/>
          </cell>
          <cell r="AF934" t="str">
            <v/>
          </cell>
          <cell r="AG934" t="str">
            <v/>
          </cell>
          <cell r="AH934" t="str">
            <v/>
          </cell>
          <cell r="AI934" t="str">
            <v/>
          </cell>
          <cell r="AJ934" t="str">
            <v/>
          </cell>
          <cell r="AK934" t="str">
            <v/>
          </cell>
        </row>
        <row r="935">
          <cell r="A935"/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  <cell r="T935" t="str">
            <v/>
          </cell>
          <cell r="U935" t="str">
            <v/>
          </cell>
          <cell r="V935" t="str">
            <v/>
          </cell>
          <cell r="W935" t="str">
            <v/>
          </cell>
          <cell r="X935" t="str">
            <v/>
          </cell>
          <cell r="Y935" t="str">
            <v/>
          </cell>
          <cell r="Z935" t="str">
            <v/>
          </cell>
          <cell r="AA935" t="str">
            <v/>
          </cell>
          <cell r="AB935" t="str">
            <v/>
          </cell>
          <cell r="AC935" t="str">
            <v/>
          </cell>
          <cell r="AD935" t="str">
            <v/>
          </cell>
          <cell r="AE935" t="str">
            <v/>
          </cell>
          <cell r="AF935" t="str">
            <v/>
          </cell>
          <cell r="AG935" t="str">
            <v/>
          </cell>
          <cell r="AH935" t="str">
            <v/>
          </cell>
          <cell r="AI935" t="str">
            <v/>
          </cell>
          <cell r="AJ935" t="str">
            <v/>
          </cell>
          <cell r="AK935" t="str">
            <v/>
          </cell>
        </row>
        <row r="936">
          <cell r="A936"/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  <cell r="T936" t="str">
            <v/>
          </cell>
          <cell r="U936" t="str">
            <v/>
          </cell>
          <cell r="V936" t="str">
            <v/>
          </cell>
          <cell r="W936" t="str">
            <v/>
          </cell>
          <cell r="X936" t="str">
            <v/>
          </cell>
          <cell r="Y936" t="str">
            <v/>
          </cell>
          <cell r="Z936" t="str">
            <v/>
          </cell>
          <cell r="AA936" t="str">
            <v/>
          </cell>
          <cell r="AB936" t="str">
            <v/>
          </cell>
          <cell r="AC936" t="str">
            <v/>
          </cell>
          <cell r="AD936" t="str">
            <v/>
          </cell>
          <cell r="AE936" t="str">
            <v/>
          </cell>
          <cell r="AF936" t="str">
            <v/>
          </cell>
          <cell r="AG936" t="str">
            <v/>
          </cell>
          <cell r="AH936" t="str">
            <v/>
          </cell>
          <cell r="AI936" t="str">
            <v/>
          </cell>
          <cell r="AJ936" t="str">
            <v/>
          </cell>
          <cell r="AK936" t="str">
            <v/>
          </cell>
        </row>
        <row r="937">
          <cell r="A937"/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  <cell r="T937" t="str">
            <v/>
          </cell>
          <cell r="U937" t="str">
            <v/>
          </cell>
          <cell r="V937" t="str">
            <v/>
          </cell>
          <cell r="W937" t="str">
            <v/>
          </cell>
          <cell r="X937" t="str">
            <v/>
          </cell>
          <cell r="Y937" t="str">
            <v/>
          </cell>
          <cell r="Z937" t="str">
            <v/>
          </cell>
          <cell r="AA937" t="str">
            <v/>
          </cell>
          <cell r="AB937" t="str">
            <v/>
          </cell>
          <cell r="AC937" t="str">
            <v/>
          </cell>
          <cell r="AD937" t="str">
            <v/>
          </cell>
          <cell r="AE937" t="str">
            <v/>
          </cell>
          <cell r="AF937" t="str">
            <v/>
          </cell>
          <cell r="AG937" t="str">
            <v/>
          </cell>
          <cell r="AH937" t="str">
            <v/>
          </cell>
          <cell r="AI937" t="str">
            <v/>
          </cell>
          <cell r="AJ937" t="str">
            <v/>
          </cell>
          <cell r="AK937" t="str">
            <v/>
          </cell>
        </row>
        <row r="938">
          <cell r="A938"/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  <cell r="T938" t="str">
            <v/>
          </cell>
          <cell r="U938" t="str">
            <v/>
          </cell>
          <cell r="V938" t="str">
            <v/>
          </cell>
          <cell r="W938" t="str">
            <v/>
          </cell>
          <cell r="X938" t="str">
            <v/>
          </cell>
          <cell r="Y938" t="str">
            <v/>
          </cell>
          <cell r="Z938" t="str">
            <v/>
          </cell>
          <cell r="AA938" t="str">
            <v/>
          </cell>
          <cell r="AB938" t="str">
            <v/>
          </cell>
          <cell r="AC938" t="str">
            <v/>
          </cell>
          <cell r="AD938" t="str">
            <v/>
          </cell>
          <cell r="AE938" t="str">
            <v/>
          </cell>
          <cell r="AF938" t="str">
            <v/>
          </cell>
          <cell r="AG938" t="str">
            <v/>
          </cell>
          <cell r="AH938" t="str">
            <v/>
          </cell>
          <cell r="AI938" t="str">
            <v/>
          </cell>
          <cell r="AJ938" t="str">
            <v/>
          </cell>
          <cell r="AK938" t="str">
            <v/>
          </cell>
        </row>
        <row r="939">
          <cell r="A939"/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T939" t="str">
            <v/>
          </cell>
          <cell r="U939" t="str">
            <v/>
          </cell>
          <cell r="V939" t="str">
            <v/>
          </cell>
          <cell r="W939" t="str">
            <v/>
          </cell>
          <cell r="X939" t="str">
            <v/>
          </cell>
          <cell r="Y939" t="str">
            <v/>
          </cell>
          <cell r="Z939" t="str">
            <v/>
          </cell>
          <cell r="AA939" t="str">
            <v/>
          </cell>
          <cell r="AB939" t="str">
            <v/>
          </cell>
          <cell r="AC939" t="str">
            <v/>
          </cell>
          <cell r="AD939" t="str">
            <v/>
          </cell>
          <cell r="AE939" t="str">
            <v/>
          </cell>
          <cell r="AF939" t="str">
            <v/>
          </cell>
          <cell r="AG939" t="str">
            <v/>
          </cell>
          <cell r="AH939" t="str">
            <v/>
          </cell>
          <cell r="AI939" t="str">
            <v/>
          </cell>
          <cell r="AJ939" t="str">
            <v/>
          </cell>
          <cell r="AK939" t="str">
            <v/>
          </cell>
        </row>
        <row r="940">
          <cell r="A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 t="str">
            <v/>
          </cell>
          <cell r="W940" t="str">
            <v/>
          </cell>
          <cell r="X940" t="str">
            <v/>
          </cell>
          <cell r="Y940" t="str">
            <v/>
          </cell>
          <cell r="Z940" t="str">
            <v/>
          </cell>
          <cell r="AA940" t="str">
            <v/>
          </cell>
          <cell r="AB940" t="str">
            <v/>
          </cell>
          <cell r="AC940" t="str">
            <v/>
          </cell>
          <cell r="AD940" t="str">
            <v/>
          </cell>
          <cell r="AE940" t="str">
            <v/>
          </cell>
          <cell r="AF940" t="str">
            <v/>
          </cell>
          <cell r="AG940" t="str">
            <v/>
          </cell>
          <cell r="AH940" t="str">
            <v/>
          </cell>
          <cell r="AI940" t="str">
            <v/>
          </cell>
          <cell r="AJ940" t="str">
            <v/>
          </cell>
          <cell r="AK940" t="str">
            <v/>
          </cell>
        </row>
        <row r="941">
          <cell r="A941"/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  <cell r="T941" t="str">
            <v/>
          </cell>
          <cell r="U941" t="str">
            <v/>
          </cell>
          <cell r="V941" t="str">
            <v/>
          </cell>
          <cell r="W941" t="str">
            <v/>
          </cell>
          <cell r="X941" t="str">
            <v/>
          </cell>
          <cell r="Y941" t="str">
            <v/>
          </cell>
          <cell r="Z941" t="str">
            <v/>
          </cell>
          <cell r="AA941" t="str">
            <v/>
          </cell>
          <cell r="AB941" t="str">
            <v/>
          </cell>
          <cell r="AC941" t="str">
            <v/>
          </cell>
          <cell r="AD941" t="str">
            <v/>
          </cell>
          <cell r="AE941" t="str">
            <v/>
          </cell>
          <cell r="AF941" t="str">
            <v/>
          </cell>
          <cell r="AG941" t="str">
            <v/>
          </cell>
          <cell r="AH941" t="str">
            <v/>
          </cell>
          <cell r="AI941" t="str">
            <v/>
          </cell>
          <cell r="AJ941" t="str">
            <v/>
          </cell>
          <cell r="AK941" t="str">
            <v/>
          </cell>
        </row>
        <row r="942">
          <cell r="A942"/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  <cell r="T942" t="str">
            <v/>
          </cell>
          <cell r="U942" t="str">
            <v/>
          </cell>
          <cell r="V942" t="str">
            <v/>
          </cell>
          <cell r="W942" t="str">
            <v/>
          </cell>
          <cell r="X942" t="str">
            <v/>
          </cell>
          <cell r="Y942" t="str">
            <v/>
          </cell>
          <cell r="Z942" t="str">
            <v/>
          </cell>
          <cell r="AA942" t="str">
            <v/>
          </cell>
          <cell r="AB942" t="str">
            <v/>
          </cell>
          <cell r="AC942" t="str">
            <v/>
          </cell>
          <cell r="AD942" t="str">
            <v/>
          </cell>
          <cell r="AE942" t="str">
            <v/>
          </cell>
          <cell r="AF942" t="str">
            <v/>
          </cell>
          <cell r="AG942" t="str">
            <v/>
          </cell>
          <cell r="AH942" t="str">
            <v/>
          </cell>
          <cell r="AI942" t="str">
            <v/>
          </cell>
          <cell r="AJ942" t="str">
            <v/>
          </cell>
          <cell r="AK942" t="str">
            <v/>
          </cell>
        </row>
        <row r="943">
          <cell r="A943"/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  <cell r="T943" t="str">
            <v/>
          </cell>
          <cell r="U943" t="str">
            <v/>
          </cell>
          <cell r="V943" t="str">
            <v/>
          </cell>
          <cell r="W943" t="str">
            <v/>
          </cell>
          <cell r="X943" t="str">
            <v/>
          </cell>
          <cell r="Y943" t="str">
            <v/>
          </cell>
          <cell r="Z943" t="str">
            <v/>
          </cell>
          <cell r="AA943" t="str">
            <v/>
          </cell>
          <cell r="AB943" t="str">
            <v/>
          </cell>
          <cell r="AC943" t="str">
            <v/>
          </cell>
          <cell r="AD943" t="str">
            <v/>
          </cell>
          <cell r="AE943" t="str">
            <v/>
          </cell>
          <cell r="AF943" t="str">
            <v/>
          </cell>
          <cell r="AG943" t="str">
            <v/>
          </cell>
          <cell r="AH943" t="str">
            <v/>
          </cell>
          <cell r="AI943" t="str">
            <v/>
          </cell>
          <cell r="AJ943" t="str">
            <v/>
          </cell>
          <cell r="AK943" t="str">
            <v/>
          </cell>
        </row>
        <row r="944">
          <cell r="A944"/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  <cell r="T944" t="str">
            <v/>
          </cell>
          <cell r="U944" t="str">
            <v/>
          </cell>
          <cell r="V944" t="str">
            <v/>
          </cell>
          <cell r="W944" t="str">
            <v/>
          </cell>
          <cell r="X944" t="str">
            <v/>
          </cell>
          <cell r="Y944" t="str">
            <v/>
          </cell>
          <cell r="Z944" t="str">
            <v/>
          </cell>
          <cell r="AA944" t="str">
            <v/>
          </cell>
          <cell r="AB944" t="str">
            <v/>
          </cell>
          <cell r="AC944" t="str">
            <v/>
          </cell>
          <cell r="AD944" t="str">
            <v/>
          </cell>
          <cell r="AE944" t="str">
            <v/>
          </cell>
          <cell r="AF944" t="str">
            <v/>
          </cell>
          <cell r="AG944" t="str">
            <v/>
          </cell>
          <cell r="AH944" t="str">
            <v/>
          </cell>
          <cell r="AI944" t="str">
            <v/>
          </cell>
          <cell r="AJ944" t="str">
            <v/>
          </cell>
          <cell r="AK944" t="str">
            <v/>
          </cell>
        </row>
        <row r="945">
          <cell r="A945"/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  <cell r="T945" t="str">
            <v/>
          </cell>
          <cell r="U945" t="str">
            <v/>
          </cell>
          <cell r="V945" t="str">
            <v/>
          </cell>
          <cell r="W945" t="str">
            <v/>
          </cell>
          <cell r="X945" t="str">
            <v/>
          </cell>
          <cell r="Y945" t="str">
            <v/>
          </cell>
          <cell r="Z945" t="str">
            <v/>
          </cell>
          <cell r="AA945" t="str">
            <v/>
          </cell>
          <cell r="AB945" t="str">
            <v/>
          </cell>
          <cell r="AC945" t="str">
            <v/>
          </cell>
          <cell r="AD945" t="str">
            <v/>
          </cell>
          <cell r="AE945" t="str">
            <v/>
          </cell>
          <cell r="AF945" t="str">
            <v/>
          </cell>
          <cell r="AG945" t="str">
            <v/>
          </cell>
          <cell r="AH945" t="str">
            <v/>
          </cell>
          <cell r="AI945" t="str">
            <v/>
          </cell>
          <cell r="AJ945" t="str">
            <v/>
          </cell>
          <cell r="AK945" t="str">
            <v/>
          </cell>
        </row>
        <row r="1017">
          <cell r="G1017">
            <v>46</v>
          </cell>
          <cell r="H1017">
            <v>58</v>
          </cell>
          <cell r="I1017">
            <v>0</v>
          </cell>
          <cell r="J1017">
            <v>0</v>
          </cell>
          <cell r="K1017">
            <v>52</v>
          </cell>
          <cell r="L1017">
            <v>50</v>
          </cell>
          <cell r="M1017">
            <v>49</v>
          </cell>
          <cell r="N1017">
            <v>35</v>
          </cell>
          <cell r="O1017">
            <v>59</v>
          </cell>
          <cell r="P1017">
            <v>0</v>
          </cell>
          <cell r="Q1017">
            <v>0</v>
          </cell>
          <cell r="R1017">
            <v>74</v>
          </cell>
          <cell r="S1017">
            <v>55</v>
          </cell>
          <cell r="T1017">
            <v>36</v>
          </cell>
          <cell r="U1017">
            <v>65</v>
          </cell>
          <cell r="V1017">
            <v>55</v>
          </cell>
          <cell r="W1017">
            <v>0</v>
          </cell>
          <cell r="X1017">
            <v>0</v>
          </cell>
          <cell r="Y1017">
            <v>77</v>
          </cell>
          <cell r="Z1017">
            <v>57</v>
          </cell>
          <cell r="AA1017">
            <v>51</v>
          </cell>
          <cell r="AB1017">
            <v>67</v>
          </cell>
          <cell r="AC1017">
            <v>84</v>
          </cell>
          <cell r="AD1017">
            <v>35</v>
          </cell>
          <cell r="AE1017">
            <v>0</v>
          </cell>
          <cell r="AF1017">
            <v>110</v>
          </cell>
          <cell r="AG1017">
            <v>67</v>
          </cell>
          <cell r="AH1017">
            <v>51</v>
          </cell>
          <cell r="AI1017">
            <v>66</v>
          </cell>
          <cell r="AJ1017">
            <v>70.5</v>
          </cell>
          <cell r="AK1017">
            <v>6</v>
          </cell>
        </row>
        <row r="1018">
          <cell r="G1018">
            <v>12</v>
          </cell>
          <cell r="H1018">
            <v>6</v>
          </cell>
          <cell r="I1018">
            <v>4</v>
          </cell>
          <cell r="J1018">
            <v>0</v>
          </cell>
          <cell r="K1018">
            <v>9</v>
          </cell>
          <cell r="L1018">
            <v>9</v>
          </cell>
          <cell r="M1018">
            <v>1</v>
          </cell>
          <cell r="N1018">
            <v>8</v>
          </cell>
          <cell r="O1018">
            <v>14</v>
          </cell>
          <cell r="P1018">
            <v>0</v>
          </cell>
          <cell r="Q1018">
            <v>0</v>
          </cell>
          <cell r="R1018">
            <v>10</v>
          </cell>
          <cell r="S1018">
            <v>17</v>
          </cell>
          <cell r="T1018">
            <v>8</v>
          </cell>
          <cell r="U1018">
            <v>26</v>
          </cell>
          <cell r="V1018">
            <v>10</v>
          </cell>
          <cell r="W1018">
            <v>0</v>
          </cell>
          <cell r="X1018">
            <v>0</v>
          </cell>
          <cell r="Y1018">
            <v>20</v>
          </cell>
          <cell r="Z1018">
            <v>18</v>
          </cell>
          <cell r="AA1018">
            <v>8</v>
          </cell>
          <cell r="AB1018">
            <v>0</v>
          </cell>
          <cell r="AC1018">
            <v>5</v>
          </cell>
          <cell r="AD1018">
            <v>8</v>
          </cell>
          <cell r="AE1018">
            <v>0</v>
          </cell>
          <cell r="AF1018">
            <v>23</v>
          </cell>
          <cell r="AG1018">
            <v>40</v>
          </cell>
          <cell r="AH1018">
            <v>47</v>
          </cell>
          <cell r="AI1018">
            <v>55</v>
          </cell>
          <cell r="AJ1018">
            <v>42</v>
          </cell>
          <cell r="AK1018">
            <v>16</v>
          </cell>
        </row>
        <row r="1019">
          <cell r="G1019">
            <v>32</v>
          </cell>
          <cell r="H1019">
            <v>43</v>
          </cell>
          <cell r="I1019">
            <v>0</v>
          </cell>
          <cell r="J1019">
            <v>0</v>
          </cell>
          <cell r="K1019">
            <v>36</v>
          </cell>
          <cell r="L1019">
            <v>43</v>
          </cell>
          <cell r="M1019">
            <v>30</v>
          </cell>
          <cell r="N1019">
            <v>31</v>
          </cell>
          <cell r="O1019">
            <v>35</v>
          </cell>
          <cell r="P1019">
            <v>0</v>
          </cell>
          <cell r="Q1019">
            <v>0</v>
          </cell>
          <cell r="R1019">
            <v>44</v>
          </cell>
          <cell r="S1019">
            <v>55</v>
          </cell>
          <cell r="T1019">
            <v>53</v>
          </cell>
          <cell r="U1019">
            <v>52</v>
          </cell>
          <cell r="V1019">
            <v>54</v>
          </cell>
          <cell r="W1019">
            <v>0</v>
          </cell>
          <cell r="X1019">
            <v>0</v>
          </cell>
          <cell r="Y1019">
            <v>72</v>
          </cell>
          <cell r="Z1019">
            <v>73</v>
          </cell>
          <cell r="AA1019">
            <v>64</v>
          </cell>
          <cell r="AB1019">
            <v>74</v>
          </cell>
          <cell r="AC1019">
            <v>76</v>
          </cell>
          <cell r="AD1019">
            <v>32</v>
          </cell>
          <cell r="AE1019">
            <v>6</v>
          </cell>
          <cell r="AF1019">
            <v>86</v>
          </cell>
          <cell r="AG1019">
            <v>88</v>
          </cell>
          <cell r="AH1019">
            <v>72</v>
          </cell>
          <cell r="AI1019">
            <v>90</v>
          </cell>
          <cell r="AJ1019">
            <v>88</v>
          </cell>
          <cell r="AK1019">
            <v>46</v>
          </cell>
        </row>
        <row r="1020">
          <cell r="G1020">
            <v>12</v>
          </cell>
          <cell r="H1020">
            <v>7</v>
          </cell>
          <cell r="I1020">
            <v>0</v>
          </cell>
          <cell r="J1020">
            <v>0</v>
          </cell>
          <cell r="K1020">
            <v>8</v>
          </cell>
          <cell r="L1020">
            <v>9</v>
          </cell>
          <cell r="M1020">
            <v>18</v>
          </cell>
          <cell r="N1020">
            <v>9</v>
          </cell>
          <cell r="O1020">
            <v>6</v>
          </cell>
          <cell r="P1020">
            <v>0</v>
          </cell>
          <cell r="Q1020">
            <v>0</v>
          </cell>
          <cell r="R1020">
            <v>2</v>
          </cell>
          <cell r="S1020">
            <v>3</v>
          </cell>
          <cell r="T1020">
            <v>2</v>
          </cell>
          <cell r="U1020">
            <v>4</v>
          </cell>
          <cell r="V1020">
            <v>6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2</v>
          </cell>
          <cell r="AE1020">
            <v>0</v>
          </cell>
          <cell r="AF1020">
            <v>4</v>
          </cell>
          <cell r="AG1020">
            <v>1</v>
          </cell>
          <cell r="AH1020">
            <v>2</v>
          </cell>
          <cell r="AI1020">
            <v>3</v>
          </cell>
          <cell r="AJ1020">
            <v>6</v>
          </cell>
          <cell r="AK1020">
            <v>4</v>
          </cell>
        </row>
        <row r="1021">
          <cell r="G1021">
            <v>0</v>
          </cell>
          <cell r="H1021">
            <v>4</v>
          </cell>
          <cell r="I1021">
            <v>0</v>
          </cell>
          <cell r="J1021">
            <v>0</v>
          </cell>
          <cell r="K1021">
            <v>8</v>
          </cell>
          <cell r="L1021">
            <v>17</v>
          </cell>
          <cell r="M1021">
            <v>19</v>
          </cell>
          <cell r="N1021">
            <v>18</v>
          </cell>
          <cell r="O1021">
            <v>18</v>
          </cell>
          <cell r="P1021">
            <v>0</v>
          </cell>
          <cell r="Q1021">
            <v>0</v>
          </cell>
          <cell r="R1021">
            <v>5</v>
          </cell>
          <cell r="S1021">
            <v>8</v>
          </cell>
          <cell r="T1021">
            <v>10</v>
          </cell>
          <cell r="U1021">
            <v>6</v>
          </cell>
          <cell r="V1021">
            <v>2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10</v>
          </cell>
          <cell r="AD1021">
            <v>0</v>
          </cell>
          <cell r="AE1021">
            <v>0</v>
          </cell>
          <cell r="AF1021">
            <v>23</v>
          </cell>
          <cell r="AG1021">
            <v>25</v>
          </cell>
          <cell r="AH1021">
            <v>28</v>
          </cell>
          <cell r="AI1021">
            <v>22</v>
          </cell>
          <cell r="AJ1021">
            <v>4</v>
          </cell>
          <cell r="AK1021">
            <v>0</v>
          </cell>
        </row>
        <row r="1022">
          <cell r="G1022">
            <v>38</v>
          </cell>
          <cell r="H1022">
            <v>21</v>
          </cell>
          <cell r="I1022">
            <v>0</v>
          </cell>
          <cell r="J1022">
            <v>0</v>
          </cell>
          <cell r="K1022">
            <v>21</v>
          </cell>
          <cell r="L1022">
            <v>6</v>
          </cell>
          <cell r="M1022">
            <v>11</v>
          </cell>
          <cell r="N1022">
            <v>35</v>
          </cell>
          <cell r="O1022">
            <v>17</v>
          </cell>
          <cell r="P1022">
            <v>0</v>
          </cell>
          <cell r="Q1022">
            <v>0</v>
          </cell>
          <cell r="R1022">
            <v>13</v>
          </cell>
          <cell r="S1022">
            <v>10</v>
          </cell>
          <cell r="T1022">
            <v>14</v>
          </cell>
          <cell r="U1022">
            <v>6</v>
          </cell>
          <cell r="V1022">
            <v>4</v>
          </cell>
          <cell r="W1022">
            <v>0</v>
          </cell>
          <cell r="X1022">
            <v>0</v>
          </cell>
          <cell r="Y1022">
            <v>6</v>
          </cell>
          <cell r="Z1022">
            <v>16</v>
          </cell>
          <cell r="AA1022">
            <v>45</v>
          </cell>
          <cell r="AB1022">
            <v>30</v>
          </cell>
          <cell r="AC1022">
            <v>13</v>
          </cell>
          <cell r="AD1022">
            <v>3</v>
          </cell>
          <cell r="AE1022">
            <v>0</v>
          </cell>
          <cell r="AF1022">
            <v>5</v>
          </cell>
          <cell r="AG1022">
            <v>8</v>
          </cell>
          <cell r="AH1022">
            <v>4</v>
          </cell>
          <cell r="AI1022">
            <v>6</v>
          </cell>
          <cell r="AJ1022">
            <v>22</v>
          </cell>
          <cell r="AK1022">
            <v>0</v>
          </cell>
        </row>
        <row r="1023">
          <cell r="G1023">
            <v>108</v>
          </cell>
          <cell r="H1023">
            <v>96</v>
          </cell>
          <cell r="I1023">
            <v>4</v>
          </cell>
          <cell r="J1023">
            <v>0</v>
          </cell>
          <cell r="K1023">
            <v>98</v>
          </cell>
          <cell r="L1023">
            <v>91</v>
          </cell>
          <cell r="M1023">
            <v>98</v>
          </cell>
          <cell r="N1023">
            <v>105</v>
          </cell>
          <cell r="O1023">
            <v>114</v>
          </cell>
          <cell r="P1023">
            <v>0</v>
          </cell>
          <cell r="Q1023">
            <v>0</v>
          </cell>
          <cell r="R1023">
            <v>104</v>
          </cell>
          <cell r="S1023">
            <v>93</v>
          </cell>
          <cell r="T1023">
            <v>70</v>
          </cell>
          <cell r="U1023">
            <v>107</v>
          </cell>
          <cell r="V1023">
            <v>77</v>
          </cell>
          <cell r="W1023">
            <v>0</v>
          </cell>
          <cell r="X1023">
            <v>0</v>
          </cell>
          <cell r="Y1023">
            <v>103</v>
          </cell>
          <cell r="Z1023">
            <v>91</v>
          </cell>
          <cell r="AA1023">
            <v>104</v>
          </cell>
          <cell r="AB1023">
            <v>97</v>
          </cell>
          <cell r="AC1023">
            <v>112</v>
          </cell>
          <cell r="AD1023">
            <v>48</v>
          </cell>
          <cell r="AE1023">
            <v>0</v>
          </cell>
          <cell r="AF1023">
            <v>165</v>
          </cell>
          <cell r="AG1023">
            <v>141</v>
          </cell>
          <cell r="AH1023">
            <v>132</v>
          </cell>
          <cell r="AI1023">
            <v>152</v>
          </cell>
          <cell r="AJ1023">
            <v>144.5</v>
          </cell>
          <cell r="AK1023">
            <v>26</v>
          </cell>
        </row>
        <row r="1024">
          <cell r="G1024">
            <v>44</v>
          </cell>
          <cell r="H1024">
            <v>29</v>
          </cell>
          <cell r="I1024">
            <v>0</v>
          </cell>
          <cell r="J1024">
            <v>0</v>
          </cell>
          <cell r="K1024">
            <v>44</v>
          </cell>
          <cell r="L1024">
            <v>52</v>
          </cell>
          <cell r="M1024">
            <v>50</v>
          </cell>
          <cell r="N1024">
            <v>56</v>
          </cell>
          <cell r="O1024">
            <v>69</v>
          </cell>
          <cell r="P1024">
            <v>0</v>
          </cell>
          <cell r="Q1024">
            <v>0</v>
          </cell>
          <cell r="R1024">
            <v>66</v>
          </cell>
          <cell r="S1024">
            <v>66</v>
          </cell>
          <cell r="T1024">
            <v>85</v>
          </cell>
          <cell r="U1024">
            <v>61</v>
          </cell>
          <cell r="V1024">
            <v>84</v>
          </cell>
          <cell r="W1024">
            <v>0</v>
          </cell>
          <cell r="X1024">
            <v>0</v>
          </cell>
          <cell r="Y1024">
            <v>49</v>
          </cell>
          <cell r="Z1024">
            <v>36</v>
          </cell>
          <cell r="AA1024">
            <v>8</v>
          </cell>
          <cell r="AB1024">
            <v>35</v>
          </cell>
          <cell r="AC1024">
            <v>23</v>
          </cell>
          <cell r="AD1024">
            <v>0</v>
          </cell>
          <cell r="AE1024">
            <v>0</v>
          </cell>
          <cell r="AF1024">
            <v>12</v>
          </cell>
          <cell r="AG1024">
            <v>20</v>
          </cell>
          <cell r="AH1024">
            <v>6</v>
          </cell>
          <cell r="AI1024">
            <v>19</v>
          </cell>
          <cell r="AJ1024">
            <v>5</v>
          </cell>
          <cell r="AK1024">
            <v>0</v>
          </cell>
        </row>
        <row r="1025">
          <cell r="G1025">
            <v>184</v>
          </cell>
          <cell r="H1025">
            <v>168</v>
          </cell>
          <cell r="I1025">
            <v>4</v>
          </cell>
          <cell r="J1025">
            <v>0</v>
          </cell>
          <cell r="K1025">
            <v>178</v>
          </cell>
          <cell r="L1025">
            <v>186</v>
          </cell>
          <cell r="M1025">
            <v>178</v>
          </cell>
          <cell r="N1025">
            <v>192</v>
          </cell>
          <cell r="O1025">
            <v>218</v>
          </cell>
          <cell r="P1025">
            <v>0</v>
          </cell>
          <cell r="Q1025">
            <v>0</v>
          </cell>
          <cell r="R1025">
            <v>214</v>
          </cell>
          <cell r="S1025">
            <v>214</v>
          </cell>
          <cell r="T1025">
            <v>208</v>
          </cell>
          <cell r="U1025">
            <v>220</v>
          </cell>
          <cell r="V1025">
            <v>215</v>
          </cell>
          <cell r="W1025">
            <v>0</v>
          </cell>
          <cell r="X1025">
            <v>0</v>
          </cell>
          <cell r="Y1025">
            <v>224</v>
          </cell>
          <cell r="Z1025">
            <v>200</v>
          </cell>
          <cell r="AA1025">
            <v>176</v>
          </cell>
          <cell r="AB1025">
            <v>206</v>
          </cell>
          <cell r="AC1025">
            <v>211</v>
          </cell>
          <cell r="AD1025">
            <v>80</v>
          </cell>
          <cell r="AE1025">
            <v>6</v>
          </cell>
          <cell r="AF1025">
            <v>263</v>
          </cell>
          <cell r="AG1025">
            <v>249</v>
          </cell>
          <cell r="AH1025">
            <v>210</v>
          </cell>
          <cell r="AI1025">
            <v>261</v>
          </cell>
          <cell r="AJ1025">
            <v>237.5</v>
          </cell>
          <cell r="AK1025">
            <v>72</v>
          </cell>
        </row>
        <row r="1026">
          <cell r="G1026">
            <v>319.19999999999993</v>
          </cell>
          <cell r="H1026">
            <v>319.19999999999993</v>
          </cell>
          <cell r="I1026">
            <v>319.19999999999993</v>
          </cell>
          <cell r="J1026">
            <v>319.19999999999993</v>
          </cell>
          <cell r="K1026">
            <v>319.19999999999993</v>
          </cell>
          <cell r="L1026">
            <v>319.19999999999993</v>
          </cell>
          <cell r="M1026">
            <v>319.19999999999993</v>
          </cell>
          <cell r="N1026">
            <v>319.19999999999993</v>
          </cell>
          <cell r="O1026">
            <v>319.19999999999993</v>
          </cell>
          <cell r="P1026">
            <v>319.19999999999993</v>
          </cell>
          <cell r="Q1026">
            <v>319.19999999999993</v>
          </cell>
          <cell r="R1026">
            <v>319.19999999999993</v>
          </cell>
          <cell r="S1026">
            <v>319.19999999999993</v>
          </cell>
          <cell r="T1026">
            <v>319.19999999999993</v>
          </cell>
          <cell r="U1026">
            <v>319.19999999999993</v>
          </cell>
          <cell r="V1026">
            <v>319.19999999999993</v>
          </cell>
          <cell r="W1026">
            <v>319.19999999999993</v>
          </cell>
          <cell r="X1026">
            <v>319.19999999999993</v>
          </cell>
          <cell r="Y1026">
            <v>319.19999999999993</v>
          </cell>
          <cell r="Z1026">
            <v>319.19999999999993</v>
          </cell>
          <cell r="AA1026">
            <v>319.19999999999993</v>
          </cell>
          <cell r="AB1026">
            <v>319.19999999999993</v>
          </cell>
          <cell r="AC1026">
            <v>319.19999999999993</v>
          </cell>
          <cell r="AD1026">
            <v>319.19999999999993</v>
          </cell>
          <cell r="AE1026">
            <v>319.19999999999993</v>
          </cell>
          <cell r="AF1026">
            <v>319.19999999999993</v>
          </cell>
          <cell r="AG1026">
            <v>319.19999999999993</v>
          </cell>
          <cell r="AH1026">
            <v>319.19999999999993</v>
          </cell>
          <cell r="AI1026">
            <v>319.19999999999993</v>
          </cell>
          <cell r="AJ1026">
            <v>319.19999999999993</v>
          </cell>
          <cell r="AK1026">
            <v>319.19999999999993</v>
          </cell>
        </row>
        <row r="1027">
          <cell r="G1027">
            <v>266</v>
          </cell>
          <cell r="H1027">
            <v>266</v>
          </cell>
          <cell r="I1027">
            <v>266</v>
          </cell>
          <cell r="J1027">
            <v>266</v>
          </cell>
          <cell r="K1027">
            <v>266</v>
          </cell>
          <cell r="L1027">
            <v>266</v>
          </cell>
          <cell r="M1027">
            <v>266</v>
          </cell>
          <cell r="N1027">
            <v>266</v>
          </cell>
          <cell r="O1027">
            <v>266</v>
          </cell>
          <cell r="P1027">
            <v>266</v>
          </cell>
          <cell r="Q1027">
            <v>266</v>
          </cell>
          <cell r="R1027">
            <v>266</v>
          </cell>
          <cell r="S1027">
            <v>266</v>
          </cell>
          <cell r="T1027">
            <v>266</v>
          </cell>
          <cell r="U1027">
            <v>266</v>
          </cell>
          <cell r="V1027">
            <v>266</v>
          </cell>
          <cell r="W1027">
            <v>266</v>
          </cell>
          <cell r="X1027">
            <v>266</v>
          </cell>
          <cell r="Y1027">
            <v>266</v>
          </cell>
          <cell r="Z1027">
            <v>266</v>
          </cell>
          <cell r="AA1027">
            <v>266</v>
          </cell>
          <cell r="AB1027">
            <v>266</v>
          </cell>
          <cell r="AC1027">
            <v>266</v>
          </cell>
          <cell r="AD1027">
            <v>266</v>
          </cell>
          <cell r="AE1027">
            <v>266</v>
          </cell>
          <cell r="AF1027">
            <v>266</v>
          </cell>
          <cell r="AG1027">
            <v>266</v>
          </cell>
          <cell r="AH1027">
            <v>266</v>
          </cell>
          <cell r="AI1027">
            <v>266</v>
          </cell>
          <cell r="AJ1027">
            <v>266</v>
          </cell>
          <cell r="AK1027">
            <v>266</v>
          </cell>
        </row>
        <row r="1028">
          <cell r="G1028">
            <v>212.79999999999995</v>
          </cell>
          <cell r="H1028">
            <v>212.79999999999995</v>
          </cell>
          <cell r="I1028">
            <v>212.79999999999995</v>
          </cell>
          <cell r="J1028">
            <v>212.79999999999995</v>
          </cell>
          <cell r="K1028">
            <v>212.79999999999995</v>
          </cell>
          <cell r="L1028">
            <v>212.79999999999995</v>
          </cell>
          <cell r="M1028">
            <v>212.79999999999995</v>
          </cell>
          <cell r="N1028">
            <v>212.79999999999995</v>
          </cell>
          <cell r="O1028">
            <v>212.79999999999995</v>
          </cell>
          <cell r="P1028">
            <v>212.79999999999995</v>
          </cell>
          <cell r="Q1028">
            <v>212.79999999999995</v>
          </cell>
          <cell r="R1028">
            <v>212.79999999999995</v>
          </cell>
          <cell r="S1028">
            <v>212.79999999999995</v>
          </cell>
          <cell r="T1028">
            <v>212.79999999999995</v>
          </cell>
          <cell r="U1028">
            <v>212.79999999999995</v>
          </cell>
          <cell r="V1028">
            <v>212.79999999999995</v>
          </cell>
          <cell r="W1028">
            <v>212.79999999999995</v>
          </cell>
          <cell r="X1028">
            <v>212.79999999999995</v>
          </cell>
          <cell r="Y1028">
            <v>212.79999999999995</v>
          </cell>
          <cell r="Z1028">
            <v>212.79999999999995</v>
          </cell>
          <cell r="AA1028">
            <v>212.79999999999995</v>
          </cell>
          <cell r="AB1028">
            <v>212.79999999999995</v>
          </cell>
          <cell r="AC1028">
            <v>212.79999999999995</v>
          </cell>
          <cell r="AD1028">
            <v>212.79999999999995</v>
          </cell>
          <cell r="AE1028">
            <v>212.79999999999995</v>
          </cell>
          <cell r="AF1028">
            <v>212.79999999999995</v>
          </cell>
          <cell r="AG1028">
            <v>212.79999999999995</v>
          </cell>
          <cell r="AH1028">
            <v>212.79999999999995</v>
          </cell>
          <cell r="AI1028">
            <v>212.79999999999995</v>
          </cell>
          <cell r="AJ1028">
            <v>212.79999999999995</v>
          </cell>
          <cell r="AK1028">
            <v>212.79999999999995</v>
          </cell>
        </row>
        <row r="1029">
          <cell r="G1029">
            <v>216.59999999999997</v>
          </cell>
          <cell r="H1029">
            <v>216.59999999999997</v>
          </cell>
          <cell r="I1029">
            <v>216.59999999999997</v>
          </cell>
          <cell r="J1029">
            <v>216.59999999999997</v>
          </cell>
          <cell r="K1029">
            <v>216.59999999999997</v>
          </cell>
          <cell r="L1029">
            <v>216.59999999999997</v>
          </cell>
          <cell r="M1029">
            <v>216.59999999999997</v>
          </cell>
          <cell r="N1029">
            <v>216.59999999999997</v>
          </cell>
          <cell r="O1029">
            <v>216.59999999999997</v>
          </cell>
          <cell r="P1029">
            <v>216.59999999999997</v>
          </cell>
          <cell r="Q1029">
            <v>216.59999999999997</v>
          </cell>
          <cell r="R1029">
            <v>216.59999999999997</v>
          </cell>
          <cell r="S1029">
            <v>216.59999999999997</v>
          </cell>
          <cell r="T1029">
            <v>216.59999999999997</v>
          </cell>
          <cell r="U1029">
            <v>216.59999999999997</v>
          </cell>
          <cell r="V1029">
            <v>216.59999999999997</v>
          </cell>
          <cell r="W1029">
            <v>216.59999999999997</v>
          </cell>
          <cell r="X1029">
            <v>216.59999999999997</v>
          </cell>
          <cell r="Y1029">
            <v>216.59999999999997</v>
          </cell>
          <cell r="Z1029">
            <v>216.59999999999997</v>
          </cell>
          <cell r="AA1029">
            <v>216.59999999999997</v>
          </cell>
          <cell r="AB1029">
            <v>216.59999999999997</v>
          </cell>
          <cell r="AC1029">
            <v>216.59999999999997</v>
          </cell>
          <cell r="AD1029">
            <v>216.59999999999997</v>
          </cell>
          <cell r="AE1029">
            <v>216.59999999999997</v>
          </cell>
          <cell r="AF1029">
            <v>216.59999999999997</v>
          </cell>
          <cell r="AG1029">
            <v>216.59999999999997</v>
          </cell>
          <cell r="AH1029">
            <v>216.59999999999997</v>
          </cell>
          <cell r="AI1029">
            <v>216.59999999999997</v>
          </cell>
          <cell r="AJ1029">
            <v>216.59999999999997</v>
          </cell>
          <cell r="AK1029">
            <v>216.59999999999997</v>
          </cell>
        </row>
        <row r="1030">
          <cell r="G1030">
            <v>180.5</v>
          </cell>
          <cell r="H1030">
            <v>180.5</v>
          </cell>
          <cell r="I1030">
            <v>180.5</v>
          </cell>
          <cell r="J1030">
            <v>180.5</v>
          </cell>
          <cell r="K1030">
            <v>180.5</v>
          </cell>
          <cell r="L1030">
            <v>180.5</v>
          </cell>
          <cell r="M1030">
            <v>180.5</v>
          </cell>
          <cell r="N1030">
            <v>180.5</v>
          </cell>
          <cell r="O1030">
            <v>180.5</v>
          </cell>
          <cell r="P1030">
            <v>180.5</v>
          </cell>
          <cell r="Q1030">
            <v>180.5</v>
          </cell>
          <cell r="R1030">
            <v>180.5</v>
          </cell>
          <cell r="S1030">
            <v>180.5</v>
          </cell>
          <cell r="T1030">
            <v>180.5</v>
          </cell>
          <cell r="U1030">
            <v>180.5</v>
          </cell>
          <cell r="V1030">
            <v>180.5</v>
          </cell>
          <cell r="W1030">
            <v>180.5</v>
          </cell>
          <cell r="X1030">
            <v>180.5</v>
          </cell>
          <cell r="Y1030">
            <v>180.5</v>
          </cell>
          <cell r="Z1030">
            <v>180.5</v>
          </cell>
          <cell r="AA1030">
            <v>180.5</v>
          </cell>
          <cell r="AB1030">
            <v>180.5</v>
          </cell>
          <cell r="AC1030">
            <v>180.5</v>
          </cell>
          <cell r="AD1030">
            <v>180.5</v>
          </cell>
          <cell r="AE1030">
            <v>180.5</v>
          </cell>
          <cell r="AF1030">
            <v>180.5</v>
          </cell>
          <cell r="AG1030">
            <v>180.5</v>
          </cell>
          <cell r="AH1030">
            <v>180.5</v>
          </cell>
          <cell r="AI1030">
            <v>180.5</v>
          </cell>
          <cell r="AJ1030">
            <v>180.5</v>
          </cell>
          <cell r="AK1030">
            <v>180.5</v>
          </cell>
        </row>
        <row r="1031">
          <cell r="G1031">
            <v>144.39999999999998</v>
          </cell>
          <cell r="H1031">
            <v>144.39999999999998</v>
          </cell>
          <cell r="I1031">
            <v>144.39999999999998</v>
          </cell>
          <cell r="J1031">
            <v>144.39999999999998</v>
          </cell>
          <cell r="K1031">
            <v>144.39999999999998</v>
          </cell>
          <cell r="L1031">
            <v>144.39999999999998</v>
          </cell>
          <cell r="M1031">
            <v>144.39999999999998</v>
          </cell>
          <cell r="N1031">
            <v>144.39999999999998</v>
          </cell>
          <cell r="O1031">
            <v>144.39999999999998</v>
          </cell>
          <cell r="P1031">
            <v>144.39999999999998</v>
          </cell>
          <cell r="Q1031">
            <v>144.39999999999998</v>
          </cell>
          <cell r="R1031">
            <v>144.39999999999998</v>
          </cell>
          <cell r="S1031">
            <v>144.39999999999998</v>
          </cell>
          <cell r="T1031">
            <v>144.39999999999998</v>
          </cell>
          <cell r="U1031">
            <v>144.39999999999998</v>
          </cell>
          <cell r="V1031">
            <v>144.39999999999998</v>
          </cell>
          <cell r="W1031">
            <v>144.39999999999998</v>
          </cell>
          <cell r="X1031">
            <v>144.39999999999998</v>
          </cell>
          <cell r="Y1031">
            <v>144.39999999999998</v>
          </cell>
          <cell r="Z1031">
            <v>144.39999999999998</v>
          </cell>
          <cell r="AA1031">
            <v>144.39999999999998</v>
          </cell>
          <cell r="AB1031">
            <v>144.39999999999998</v>
          </cell>
          <cell r="AC1031">
            <v>144.39999999999998</v>
          </cell>
          <cell r="AD1031">
            <v>144.39999999999998</v>
          </cell>
          <cell r="AE1031">
            <v>144.39999999999998</v>
          </cell>
          <cell r="AF1031">
            <v>144.39999999999998</v>
          </cell>
          <cell r="AG1031">
            <v>144.39999999999998</v>
          </cell>
          <cell r="AH1031">
            <v>144.39999999999998</v>
          </cell>
          <cell r="AI1031">
            <v>144.39999999999998</v>
          </cell>
          <cell r="AJ1031">
            <v>144.39999999999998</v>
          </cell>
          <cell r="AK1031">
            <v>144.39999999999998</v>
          </cell>
        </row>
        <row r="1032">
          <cell r="G1032">
            <v>102.6</v>
          </cell>
          <cell r="H1032">
            <v>102.6</v>
          </cell>
          <cell r="I1032">
            <v>102.6</v>
          </cell>
          <cell r="J1032">
            <v>102.6</v>
          </cell>
          <cell r="K1032">
            <v>102.6</v>
          </cell>
          <cell r="L1032">
            <v>102.6</v>
          </cell>
          <cell r="M1032">
            <v>102.6</v>
          </cell>
          <cell r="N1032">
            <v>102.6</v>
          </cell>
          <cell r="O1032">
            <v>102.6</v>
          </cell>
          <cell r="P1032">
            <v>102.6</v>
          </cell>
          <cell r="Q1032">
            <v>102.6</v>
          </cell>
          <cell r="R1032">
            <v>102.6</v>
          </cell>
          <cell r="S1032">
            <v>102.6</v>
          </cell>
          <cell r="T1032">
            <v>102.6</v>
          </cell>
          <cell r="U1032">
            <v>102.6</v>
          </cell>
          <cell r="V1032">
            <v>102.6</v>
          </cell>
          <cell r="W1032">
            <v>102.6</v>
          </cell>
          <cell r="X1032">
            <v>102.6</v>
          </cell>
          <cell r="Y1032">
            <v>102.6</v>
          </cell>
          <cell r="Z1032">
            <v>102.6</v>
          </cell>
          <cell r="AA1032">
            <v>102.6</v>
          </cell>
          <cell r="AB1032">
            <v>102.6</v>
          </cell>
          <cell r="AC1032">
            <v>102.6</v>
          </cell>
          <cell r="AD1032">
            <v>102.6</v>
          </cell>
          <cell r="AE1032">
            <v>102.6</v>
          </cell>
          <cell r="AF1032">
            <v>102.6</v>
          </cell>
          <cell r="AG1032">
            <v>102.6</v>
          </cell>
          <cell r="AH1032">
            <v>102.6</v>
          </cell>
          <cell r="AI1032">
            <v>102.6</v>
          </cell>
          <cell r="AJ1032">
            <v>102.6</v>
          </cell>
          <cell r="AK1032">
            <v>102.6</v>
          </cell>
        </row>
        <row r="1033">
          <cell r="G1033">
            <v>85.5</v>
          </cell>
          <cell r="H1033">
            <v>85.5</v>
          </cell>
          <cell r="I1033">
            <v>85.5</v>
          </cell>
          <cell r="J1033">
            <v>85.5</v>
          </cell>
          <cell r="K1033">
            <v>85.5</v>
          </cell>
          <cell r="L1033">
            <v>85.5</v>
          </cell>
          <cell r="M1033">
            <v>85.5</v>
          </cell>
          <cell r="N1033">
            <v>85.5</v>
          </cell>
          <cell r="O1033">
            <v>85.5</v>
          </cell>
          <cell r="P1033">
            <v>85.5</v>
          </cell>
          <cell r="Q1033">
            <v>85.5</v>
          </cell>
          <cell r="R1033">
            <v>85.5</v>
          </cell>
          <cell r="S1033">
            <v>85.5</v>
          </cell>
          <cell r="T1033">
            <v>85.5</v>
          </cell>
          <cell r="U1033">
            <v>85.5</v>
          </cell>
          <cell r="V1033">
            <v>85.5</v>
          </cell>
          <cell r="W1033">
            <v>85.5</v>
          </cell>
          <cell r="X1033">
            <v>85.5</v>
          </cell>
          <cell r="Y1033">
            <v>85.5</v>
          </cell>
          <cell r="Z1033">
            <v>85.5</v>
          </cell>
          <cell r="AA1033">
            <v>85.5</v>
          </cell>
          <cell r="AB1033">
            <v>85.5</v>
          </cell>
          <cell r="AC1033">
            <v>85.5</v>
          </cell>
          <cell r="AD1033">
            <v>85.5</v>
          </cell>
          <cell r="AE1033">
            <v>85.5</v>
          </cell>
          <cell r="AF1033">
            <v>85.5</v>
          </cell>
          <cell r="AG1033">
            <v>85.5</v>
          </cell>
          <cell r="AH1033">
            <v>85.5</v>
          </cell>
          <cell r="AI1033">
            <v>85.5</v>
          </cell>
          <cell r="AJ1033">
            <v>85.5</v>
          </cell>
          <cell r="AK1033">
            <v>85.5</v>
          </cell>
        </row>
        <row r="1034">
          <cell r="G1034">
            <v>68.399999999999991</v>
          </cell>
          <cell r="H1034">
            <v>68.399999999999991</v>
          </cell>
          <cell r="I1034">
            <v>68.399999999999991</v>
          </cell>
          <cell r="J1034">
            <v>68.399999999999991</v>
          </cell>
          <cell r="K1034">
            <v>68.399999999999991</v>
          </cell>
          <cell r="L1034">
            <v>68.399999999999991</v>
          </cell>
          <cell r="M1034">
            <v>68.399999999999991</v>
          </cell>
          <cell r="N1034">
            <v>68.399999999999991</v>
          </cell>
          <cell r="O1034">
            <v>68.399999999999991</v>
          </cell>
          <cell r="P1034">
            <v>68.399999999999991</v>
          </cell>
          <cell r="Q1034">
            <v>68.399999999999991</v>
          </cell>
          <cell r="R1034">
            <v>68.399999999999991</v>
          </cell>
          <cell r="S1034">
            <v>68.399999999999991</v>
          </cell>
          <cell r="T1034">
            <v>68.399999999999991</v>
          </cell>
          <cell r="U1034">
            <v>68.399999999999991</v>
          </cell>
          <cell r="V1034">
            <v>68.399999999999991</v>
          </cell>
          <cell r="W1034">
            <v>68.399999999999991</v>
          </cell>
          <cell r="X1034">
            <v>68.399999999999991</v>
          </cell>
          <cell r="Y1034">
            <v>68.399999999999991</v>
          </cell>
          <cell r="Z1034">
            <v>68.399999999999991</v>
          </cell>
          <cell r="AA1034">
            <v>68.399999999999991</v>
          </cell>
          <cell r="AB1034">
            <v>68.399999999999991</v>
          </cell>
          <cell r="AC1034">
            <v>68.399999999999991</v>
          </cell>
          <cell r="AD1034">
            <v>68.399999999999991</v>
          </cell>
          <cell r="AE1034">
            <v>68.399999999999991</v>
          </cell>
          <cell r="AF1034">
            <v>68.399999999999991</v>
          </cell>
          <cell r="AG1034">
            <v>68.399999999999991</v>
          </cell>
          <cell r="AH1034">
            <v>68.399999999999991</v>
          </cell>
          <cell r="AI1034">
            <v>68.399999999999991</v>
          </cell>
          <cell r="AJ1034">
            <v>68.399999999999991</v>
          </cell>
          <cell r="AK1034">
            <v>68.399999999999991</v>
          </cell>
        </row>
        <row r="1035">
          <cell r="G1035">
            <v>9</v>
          </cell>
          <cell r="H1035">
            <v>9</v>
          </cell>
          <cell r="I1035">
            <v>9</v>
          </cell>
          <cell r="J1035">
            <v>9</v>
          </cell>
          <cell r="K1035">
            <v>9</v>
          </cell>
          <cell r="L1035">
            <v>9</v>
          </cell>
          <cell r="M1035">
            <v>9</v>
          </cell>
          <cell r="N1035">
            <v>9</v>
          </cell>
          <cell r="O1035">
            <v>9</v>
          </cell>
          <cell r="P1035">
            <v>9</v>
          </cell>
          <cell r="Q1035">
            <v>9</v>
          </cell>
          <cell r="R1035">
            <v>9</v>
          </cell>
          <cell r="S1035">
            <v>9</v>
          </cell>
          <cell r="T1035">
            <v>9</v>
          </cell>
          <cell r="U1035">
            <v>9</v>
          </cell>
          <cell r="V1035">
            <v>9</v>
          </cell>
          <cell r="W1035">
            <v>9</v>
          </cell>
          <cell r="X1035">
            <v>9</v>
          </cell>
          <cell r="Y1035">
            <v>9</v>
          </cell>
          <cell r="Z1035">
            <v>9</v>
          </cell>
          <cell r="AA1035">
            <v>9</v>
          </cell>
          <cell r="AB1035">
            <v>9</v>
          </cell>
          <cell r="AC1035">
            <v>9</v>
          </cell>
          <cell r="AD1035">
            <v>9</v>
          </cell>
          <cell r="AE1035">
            <v>9</v>
          </cell>
          <cell r="AF1035">
            <v>9</v>
          </cell>
          <cell r="AG1035">
            <v>9</v>
          </cell>
          <cell r="AH1035">
            <v>9</v>
          </cell>
          <cell r="AI1035">
            <v>9</v>
          </cell>
          <cell r="AJ1035">
            <v>9</v>
          </cell>
          <cell r="AK1035">
            <v>9</v>
          </cell>
        </row>
        <row r="1036">
          <cell r="G1036">
            <v>79.8</v>
          </cell>
          <cell r="H1036">
            <v>79.8</v>
          </cell>
          <cell r="I1036">
            <v>79.8</v>
          </cell>
          <cell r="J1036">
            <v>79.8</v>
          </cell>
          <cell r="K1036">
            <v>79.8</v>
          </cell>
          <cell r="L1036">
            <v>79.8</v>
          </cell>
          <cell r="M1036">
            <v>79.8</v>
          </cell>
          <cell r="N1036">
            <v>79.8</v>
          </cell>
          <cell r="O1036">
            <v>79.8</v>
          </cell>
          <cell r="P1036">
            <v>79.8</v>
          </cell>
          <cell r="Q1036">
            <v>79.8</v>
          </cell>
          <cell r="R1036">
            <v>79.8</v>
          </cell>
          <cell r="S1036">
            <v>79.8</v>
          </cell>
          <cell r="T1036">
            <v>79.8</v>
          </cell>
          <cell r="U1036">
            <v>79.8</v>
          </cell>
          <cell r="V1036">
            <v>79.8</v>
          </cell>
          <cell r="W1036">
            <v>79.8</v>
          </cell>
          <cell r="X1036">
            <v>79.8</v>
          </cell>
          <cell r="Y1036">
            <v>79.8</v>
          </cell>
          <cell r="Z1036">
            <v>79.8</v>
          </cell>
          <cell r="AA1036">
            <v>79.8</v>
          </cell>
          <cell r="AB1036">
            <v>79.8</v>
          </cell>
          <cell r="AC1036">
            <v>79.8</v>
          </cell>
          <cell r="AD1036">
            <v>79.8</v>
          </cell>
          <cell r="AE1036">
            <v>79.8</v>
          </cell>
          <cell r="AF1036">
            <v>79.8</v>
          </cell>
          <cell r="AG1036">
            <v>79.8</v>
          </cell>
          <cell r="AH1036">
            <v>79.8</v>
          </cell>
          <cell r="AI1036">
            <v>79.8</v>
          </cell>
          <cell r="AJ1036">
            <v>79.8</v>
          </cell>
          <cell r="AK1036">
            <v>79.8</v>
          </cell>
        </row>
        <row r="1037">
          <cell r="G1037">
            <v>66.5</v>
          </cell>
          <cell r="H1037">
            <v>66.5</v>
          </cell>
          <cell r="I1037">
            <v>66.5</v>
          </cell>
          <cell r="J1037">
            <v>66.5</v>
          </cell>
          <cell r="K1037">
            <v>66.5</v>
          </cell>
          <cell r="L1037">
            <v>66.5</v>
          </cell>
          <cell r="M1037">
            <v>66.5</v>
          </cell>
          <cell r="N1037">
            <v>66.5</v>
          </cell>
          <cell r="O1037">
            <v>66.5</v>
          </cell>
          <cell r="P1037">
            <v>66.5</v>
          </cell>
          <cell r="Q1037">
            <v>66.5</v>
          </cell>
          <cell r="R1037">
            <v>66.5</v>
          </cell>
          <cell r="S1037">
            <v>66.5</v>
          </cell>
          <cell r="T1037">
            <v>66.5</v>
          </cell>
          <cell r="U1037">
            <v>66.5</v>
          </cell>
          <cell r="V1037">
            <v>66.5</v>
          </cell>
          <cell r="W1037">
            <v>66.5</v>
          </cell>
          <cell r="X1037">
            <v>66.5</v>
          </cell>
          <cell r="Y1037">
            <v>66.5</v>
          </cell>
          <cell r="Z1037">
            <v>66.5</v>
          </cell>
          <cell r="AA1037">
            <v>66.5</v>
          </cell>
          <cell r="AB1037">
            <v>66.5</v>
          </cell>
          <cell r="AC1037">
            <v>66.5</v>
          </cell>
          <cell r="AD1037">
            <v>66.5</v>
          </cell>
          <cell r="AE1037">
            <v>66.5</v>
          </cell>
          <cell r="AF1037">
            <v>66.5</v>
          </cell>
          <cell r="AG1037">
            <v>66.5</v>
          </cell>
          <cell r="AH1037">
            <v>66.5</v>
          </cell>
          <cell r="AI1037">
            <v>66.5</v>
          </cell>
          <cell r="AJ1037">
            <v>66.5</v>
          </cell>
          <cell r="AK1037">
            <v>66.5</v>
          </cell>
        </row>
        <row r="1038">
          <cell r="G1038">
            <v>53.199999999999996</v>
          </cell>
          <cell r="H1038">
            <v>53.199999999999996</v>
          </cell>
          <cell r="I1038">
            <v>53.199999999999996</v>
          </cell>
          <cell r="J1038">
            <v>53.199999999999996</v>
          </cell>
          <cell r="K1038">
            <v>53.199999999999996</v>
          </cell>
          <cell r="L1038">
            <v>53.199999999999996</v>
          </cell>
          <cell r="M1038">
            <v>53.199999999999996</v>
          </cell>
          <cell r="N1038">
            <v>53.199999999999996</v>
          </cell>
          <cell r="O1038">
            <v>53.199999999999996</v>
          </cell>
          <cell r="P1038">
            <v>53.199999999999996</v>
          </cell>
          <cell r="Q1038">
            <v>53.199999999999996</v>
          </cell>
          <cell r="R1038">
            <v>53.199999999999996</v>
          </cell>
          <cell r="S1038">
            <v>53.199999999999996</v>
          </cell>
          <cell r="T1038">
            <v>53.199999999999996</v>
          </cell>
          <cell r="U1038">
            <v>53.199999999999996</v>
          </cell>
          <cell r="V1038">
            <v>53.199999999999996</v>
          </cell>
          <cell r="W1038">
            <v>53.199999999999996</v>
          </cell>
          <cell r="X1038">
            <v>53.199999999999996</v>
          </cell>
          <cell r="Y1038">
            <v>53.199999999999996</v>
          </cell>
          <cell r="Z1038">
            <v>53.199999999999996</v>
          </cell>
          <cell r="AA1038">
            <v>53.199999999999996</v>
          </cell>
          <cell r="AB1038">
            <v>53.199999999999996</v>
          </cell>
          <cell r="AC1038">
            <v>53.199999999999996</v>
          </cell>
          <cell r="AD1038">
            <v>53.199999999999996</v>
          </cell>
          <cell r="AE1038">
            <v>53.199999999999996</v>
          </cell>
          <cell r="AF1038">
            <v>53.199999999999996</v>
          </cell>
          <cell r="AG1038">
            <v>53.199999999999996</v>
          </cell>
          <cell r="AH1038">
            <v>53.199999999999996</v>
          </cell>
          <cell r="AI1038">
            <v>53.199999999999996</v>
          </cell>
          <cell r="AJ1038">
            <v>53.199999999999996</v>
          </cell>
          <cell r="AK1038">
            <v>53.199999999999996</v>
          </cell>
        </row>
        <row r="1039">
          <cell r="G1039">
            <v>7</v>
          </cell>
          <cell r="H1039">
            <v>7</v>
          </cell>
          <cell r="I1039">
            <v>7</v>
          </cell>
          <cell r="J1039">
            <v>7</v>
          </cell>
          <cell r="K1039">
            <v>7</v>
          </cell>
          <cell r="L1039">
            <v>7</v>
          </cell>
          <cell r="M1039">
            <v>7</v>
          </cell>
          <cell r="N1039">
            <v>7</v>
          </cell>
          <cell r="O1039">
            <v>7</v>
          </cell>
          <cell r="P1039">
            <v>7</v>
          </cell>
          <cell r="Q1039">
            <v>7</v>
          </cell>
          <cell r="R1039">
            <v>7</v>
          </cell>
          <cell r="S1039">
            <v>7</v>
          </cell>
          <cell r="T1039">
            <v>7</v>
          </cell>
          <cell r="U1039">
            <v>7</v>
          </cell>
          <cell r="V1039">
            <v>7</v>
          </cell>
          <cell r="W1039">
            <v>7</v>
          </cell>
          <cell r="X1039">
            <v>7</v>
          </cell>
          <cell r="Y1039">
            <v>7</v>
          </cell>
          <cell r="Z1039">
            <v>7</v>
          </cell>
          <cell r="AA1039">
            <v>7</v>
          </cell>
          <cell r="AB1039">
            <v>7</v>
          </cell>
          <cell r="AC1039">
            <v>7</v>
          </cell>
          <cell r="AD1039">
            <v>7</v>
          </cell>
          <cell r="AE1039">
            <v>7</v>
          </cell>
          <cell r="AF1039">
            <v>7</v>
          </cell>
          <cell r="AG1039">
            <v>7</v>
          </cell>
          <cell r="AH1039">
            <v>7</v>
          </cell>
          <cell r="AI1039">
            <v>7</v>
          </cell>
          <cell r="AJ1039">
            <v>7</v>
          </cell>
          <cell r="AK1039">
            <v>7</v>
          </cell>
        </row>
        <row r="1040">
          <cell r="G1040">
            <v>68.399999999999991</v>
          </cell>
          <cell r="H1040">
            <v>68.399999999999991</v>
          </cell>
          <cell r="I1040">
            <v>68.399999999999991</v>
          </cell>
          <cell r="J1040">
            <v>68.399999999999991</v>
          </cell>
          <cell r="K1040">
            <v>68.399999999999991</v>
          </cell>
          <cell r="L1040">
            <v>68.399999999999991</v>
          </cell>
          <cell r="M1040">
            <v>68.399999999999991</v>
          </cell>
          <cell r="N1040">
            <v>68.399999999999991</v>
          </cell>
          <cell r="O1040">
            <v>68.399999999999991</v>
          </cell>
          <cell r="P1040">
            <v>68.399999999999991</v>
          </cell>
          <cell r="Q1040">
            <v>68.399999999999991</v>
          </cell>
          <cell r="R1040">
            <v>68.399999999999991</v>
          </cell>
          <cell r="S1040">
            <v>68.399999999999991</v>
          </cell>
          <cell r="T1040">
            <v>68.399999999999991</v>
          </cell>
          <cell r="U1040">
            <v>68.399999999999991</v>
          </cell>
          <cell r="V1040">
            <v>68.399999999999991</v>
          </cell>
          <cell r="W1040">
            <v>68.399999999999991</v>
          </cell>
          <cell r="X1040">
            <v>68.399999999999991</v>
          </cell>
          <cell r="Y1040">
            <v>68.399999999999991</v>
          </cell>
          <cell r="Z1040">
            <v>68.399999999999991</v>
          </cell>
          <cell r="AA1040">
            <v>68.399999999999991</v>
          </cell>
          <cell r="AB1040">
            <v>68.399999999999991</v>
          </cell>
          <cell r="AC1040">
            <v>68.399999999999991</v>
          </cell>
          <cell r="AD1040">
            <v>68.399999999999991</v>
          </cell>
          <cell r="AE1040">
            <v>68.399999999999991</v>
          </cell>
          <cell r="AF1040">
            <v>68.399999999999991</v>
          </cell>
          <cell r="AG1040">
            <v>68.399999999999991</v>
          </cell>
          <cell r="AH1040">
            <v>68.399999999999991</v>
          </cell>
          <cell r="AI1040">
            <v>68.399999999999991</v>
          </cell>
          <cell r="AJ1040">
            <v>68.399999999999991</v>
          </cell>
          <cell r="AK1040">
            <v>68.399999999999991</v>
          </cell>
        </row>
        <row r="1041">
          <cell r="G1041">
            <v>57</v>
          </cell>
          <cell r="H1041">
            <v>57</v>
          </cell>
          <cell r="I1041">
            <v>57</v>
          </cell>
          <cell r="J1041">
            <v>57</v>
          </cell>
          <cell r="K1041">
            <v>57</v>
          </cell>
          <cell r="L1041">
            <v>57</v>
          </cell>
          <cell r="M1041">
            <v>57</v>
          </cell>
          <cell r="N1041">
            <v>57</v>
          </cell>
          <cell r="O1041">
            <v>57</v>
          </cell>
          <cell r="P1041">
            <v>57</v>
          </cell>
          <cell r="Q1041">
            <v>57</v>
          </cell>
          <cell r="R1041">
            <v>57</v>
          </cell>
          <cell r="S1041">
            <v>57</v>
          </cell>
          <cell r="T1041">
            <v>57</v>
          </cell>
          <cell r="U1041">
            <v>57</v>
          </cell>
          <cell r="V1041">
            <v>57</v>
          </cell>
          <cell r="W1041">
            <v>57</v>
          </cell>
          <cell r="X1041">
            <v>57</v>
          </cell>
          <cell r="Y1041">
            <v>57</v>
          </cell>
          <cell r="Z1041">
            <v>57</v>
          </cell>
          <cell r="AA1041">
            <v>57</v>
          </cell>
          <cell r="AB1041">
            <v>57</v>
          </cell>
          <cell r="AC1041">
            <v>57</v>
          </cell>
          <cell r="AD1041">
            <v>57</v>
          </cell>
          <cell r="AE1041">
            <v>57</v>
          </cell>
          <cell r="AF1041">
            <v>57</v>
          </cell>
          <cell r="AG1041">
            <v>57</v>
          </cell>
          <cell r="AH1041">
            <v>57</v>
          </cell>
          <cell r="AI1041">
            <v>57</v>
          </cell>
          <cell r="AJ1041">
            <v>57</v>
          </cell>
          <cell r="AK1041">
            <v>57</v>
          </cell>
        </row>
        <row r="1042">
          <cell r="G1042">
            <v>45.599999999999994</v>
          </cell>
          <cell r="H1042">
            <v>45.599999999999994</v>
          </cell>
          <cell r="I1042">
            <v>45.599999999999994</v>
          </cell>
          <cell r="J1042">
            <v>45.599999999999994</v>
          </cell>
          <cell r="K1042">
            <v>45.599999999999994</v>
          </cell>
          <cell r="L1042">
            <v>45.599999999999994</v>
          </cell>
          <cell r="M1042">
            <v>45.599999999999994</v>
          </cell>
          <cell r="N1042">
            <v>45.599999999999994</v>
          </cell>
          <cell r="O1042">
            <v>45.599999999999994</v>
          </cell>
          <cell r="P1042">
            <v>45.599999999999994</v>
          </cell>
          <cell r="Q1042">
            <v>45.599999999999994</v>
          </cell>
          <cell r="R1042">
            <v>45.599999999999994</v>
          </cell>
          <cell r="S1042">
            <v>45.599999999999994</v>
          </cell>
          <cell r="T1042">
            <v>45.599999999999994</v>
          </cell>
          <cell r="U1042">
            <v>45.599999999999994</v>
          </cell>
          <cell r="V1042">
            <v>45.599999999999994</v>
          </cell>
          <cell r="W1042">
            <v>45.599999999999994</v>
          </cell>
          <cell r="X1042">
            <v>45.599999999999994</v>
          </cell>
          <cell r="Y1042">
            <v>45.599999999999994</v>
          </cell>
          <cell r="Z1042">
            <v>45.599999999999994</v>
          </cell>
          <cell r="AA1042">
            <v>45.599999999999994</v>
          </cell>
          <cell r="AB1042">
            <v>45.599999999999994</v>
          </cell>
          <cell r="AC1042">
            <v>45.599999999999994</v>
          </cell>
          <cell r="AD1042">
            <v>45.599999999999994</v>
          </cell>
          <cell r="AE1042">
            <v>45.599999999999994</v>
          </cell>
          <cell r="AF1042">
            <v>45.599999999999994</v>
          </cell>
          <cell r="AG1042">
            <v>45.599999999999994</v>
          </cell>
          <cell r="AH1042">
            <v>45.599999999999994</v>
          </cell>
          <cell r="AI1042">
            <v>45.599999999999994</v>
          </cell>
          <cell r="AJ1042">
            <v>45.599999999999994</v>
          </cell>
          <cell r="AK1042">
            <v>45.599999999999994</v>
          </cell>
        </row>
        <row r="1043">
          <cell r="G1043">
            <v>6</v>
          </cell>
          <cell r="H1043">
            <v>6</v>
          </cell>
          <cell r="I1043">
            <v>6</v>
          </cell>
          <cell r="J1043">
            <v>6</v>
          </cell>
          <cell r="K1043">
            <v>6</v>
          </cell>
          <cell r="L1043">
            <v>6</v>
          </cell>
          <cell r="M1043">
            <v>6</v>
          </cell>
          <cell r="N1043">
            <v>6</v>
          </cell>
          <cell r="O1043">
            <v>6</v>
          </cell>
          <cell r="P1043">
            <v>6</v>
          </cell>
          <cell r="Q1043">
            <v>6</v>
          </cell>
          <cell r="R1043">
            <v>6</v>
          </cell>
          <cell r="S1043">
            <v>6</v>
          </cell>
          <cell r="T1043">
            <v>6</v>
          </cell>
          <cell r="U1043">
            <v>6</v>
          </cell>
          <cell r="V1043">
            <v>6</v>
          </cell>
          <cell r="W1043">
            <v>6</v>
          </cell>
          <cell r="X1043">
            <v>6</v>
          </cell>
          <cell r="Y1043">
            <v>6</v>
          </cell>
          <cell r="Z1043">
            <v>6</v>
          </cell>
          <cell r="AA1043">
            <v>6</v>
          </cell>
          <cell r="AB1043">
            <v>6</v>
          </cell>
          <cell r="AC1043">
            <v>6</v>
          </cell>
          <cell r="AD1043">
            <v>6</v>
          </cell>
          <cell r="AE1043">
            <v>6</v>
          </cell>
          <cell r="AF1043">
            <v>6</v>
          </cell>
          <cell r="AG1043">
            <v>6</v>
          </cell>
          <cell r="AH1043">
            <v>6</v>
          </cell>
          <cell r="AI1043">
            <v>6</v>
          </cell>
          <cell r="AJ1043">
            <v>6</v>
          </cell>
          <cell r="AK1043">
            <v>6</v>
          </cell>
        </row>
        <row r="1044">
          <cell r="G1044">
            <v>68.399999999999991</v>
          </cell>
          <cell r="H1044">
            <v>68.399999999999991</v>
          </cell>
          <cell r="I1044">
            <v>68.399999999999991</v>
          </cell>
          <cell r="J1044">
            <v>68.399999999999991</v>
          </cell>
          <cell r="K1044">
            <v>68.399999999999991</v>
          </cell>
          <cell r="L1044">
            <v>68.399999999999991</v>
          </cell>
          <cell r="M1044">
            <v>68.399999999999991</v>
          </cell>
          <cell r="N1044">
            <v>68.399999999999991</v>
          </cell>
          <cell r="O1044">
            <v>68.399999999999991</v>
          </cell>
          <cell r="P1044">
            <v>68.399999999999991</v>
          </cell>
          <cell r="Q1044">
            <v>68.399999999999991</v>
          </cell>
          <cell r="R1044">
            <v>68.399999999999991</v>
          </cell>
          <cell r="S1044">
            <v>68.399999999999991</v>
          </cell>
          <cell r="T1044">
            <v>68.399999999999991</v>
          </cell>
          <cell r="U1044">
            <v>68.399999999999991</v>
          </cell>
          <cell r="V1044">
            <v>68.399999999999991</v>
          </cell>
          <cell r="W1044">
            <v>68.399999999999991</v>
          </cell>
          <cell r="X1044">
            <v>68.399999999999991</v>
          </cell>
          <cell r="Y1044">
            <v>68.399999999999991</v>
          </cell>
          <cell r="Z1044">
            <v>68.399999999999991</v>
          </cell>
          <cell r="AA1044">
            <v>68.399999999999991</v>
          </cell>
          <cell r="AB1044">
            <v>68.399999999999991</v>
          </cell>
          <cell r="AC1044">
            <v>68.399999999999991</v>
          </cell>
          <cell r="AD1044">
            <v>68.399999999999991</v>
          </cell>
          <cell r="AE1044">
            <v>68.399999999999991</v>
          </cell>
          <cell r="AF1044">
            <v>68.399999999999991</v>
          </cell>
          <cell r="AG1044">
            <v>68.399999999999991</v>
          </cell>
          <cell r="AH1044">
            <v>68.399999999999991</v>
          </cell>
          <cell r="AI1044">
            <v>68.399999999999991</v>
          </cell>
          <cell r="AJ1044">
            <v>68.399999999999991</v>
          </cell>
          <cell r="AK1044">
            <v>68.399999999999991</v>
          </cell>
        </row>
        <row r="1045">
          <cell r="G1045">
            <v>57</v>
          </cell>
          <cell r="H1045">
            <v>57</v>
          </cell>
          <cell r="I1045">
            <v>57</v>
          </cell>
          <cell r="J1045">
            <v>57</v>
          </cell>
          <cell r="K1045">
            <v>57</v>
          </cell>
          <cell r="L1045">
            <v>57</v>
          </cell>
          <cell r="M1045">
            <v>57</v>
          </cell>
          <cell r="N1045">
            <v>57</v>
          </cell>
          <cell r="O1045">
            <v>57</v>
          </cell>
          <cell r="P1045">
            <v>57</v>
          </cell>
          <cell r="Q1045">
            <v>57</v>
          </cell>
          <cell r="R1045">
            <v>57</v>
          </cell>
          <cell r="S1045">
            <v>57</v>
          </cell>
          <cell r="T1045">
            <v>57</v>
          </cell>
          <cell r="U1045">
            <v>57</v>
          </cell>
          <cell r="V1045">
            <v>57</v>
          </cell>
          <cell r="W1045">
            <v>57</v>
          </cell>
          <cell r="X1045">
            <v>57</v>
          </cell>
          <cell r="Y1045">
            <v>57</v>
          </cell>
          <cell r="Z1045">
            <v>57</v>
          </cell>
          <cell r="AA1045">
            <v>57</v>
          </cell>
          <cell r="AB1045">
            <v>57</v>
          </cell>
          <cell r="AC1045">
            <v>57</v>
          </cell>
          <cell r="AD1045">
            <v>57</v>
          </cell>
          <cell r="AE1045">
            <v>57</v>
          </cell>
          <cell r="AF1045">
            <v>57</v>
          </cell>
          <cell r="AG1045">
            <v>57</v>
          </cell>
          <cell r="AH1045">
            <v>57</v>
          </cell>
          <cell r="AI1045">
            <v>57</v>
          </cell>
          <cell r="AJ1045">
            <v>57</v>
          </cell>
          <cell r="AK1045">
            <v>57</v>
          </cell>
        </row>
        <row r="1046">
          <cell r="G1046">
            <v>45.599999999999994</v>
          </cell>
          <cell r="H1046">
            <v>45.599999999999994</v>
          </cell>
          <cell r="I1046">
            <v>45.599999999999994</v>
          </cell>
          <cell r="J1046">
            <v>45.599999999999994</v>
          </cell>
          <cell r="K1046">
            <v>45.599999999999994</v>
          </cell>
          <cell r="L1046">
            <v>45.599999999999994</v>
          </cell>
          <cell r="M1046">
            <v>45.599999999999994</v>
          </cell>
          <cell r="N1046">
            <v>45.599999999999994</v>
          </cell>
          <cell r="O1046">
            <v>45.599999999999994</v>
          </cell>
          <cell r="P1046">
            <v>45.599999999999994</v>
          </cell>
          <cell r="Q1046">
            <v>45.599999999999994</v>
          </cell>
          <cell r="R1046">
            <v>45.599999999999994</v>
          </cell>
          <cell r="S1046">
            <v>45.599999999999994</v>
          </cell>
          <cell r="T1046">
            <v>45.599999999999994</v>
          </cell>
          <cell r="U1046">
            <v>45.599999999999994</v>
          </cell>
          <cell r="V1046">
            <v>45.599999999999994</v>
          </cell>
          <cell r="W1046">
            <v>45.599999999999994</v>
          </cell>
          <cell r="X1046">
            <v>45.599999999999994</v>
          </cell>
          <cell r="Y1046">
            <v>45.599999999999994</v>
          </cell>
          <cell r="Z1046">
            <v>45.599999999999994</v>
          </cell>
          <cell r="AA1046">
            <v>45.599999999999994</v>
          </cell>
          <cell r="AB1046">
            <v>45.599999999999994</v>
          </cell>
          <cell r="AC1046">
            <v>45.599999999999994</v>
          </cell>
          <cell r="AD1046">
            <v>45.599999999999994</v>
          </cell>
          <cell r="AE1046">
            <v>45.599999999999994</v>
          </cell>
          <cell r="AF1046">
            <v>45.599999999999994</v>
          </cell>
          <cell r="AG1046">
            <v>45.599999999999994</v>
          </cell>
          <cell r="AH1046">
            <v>45.599999999999994</v>
          </cell>
          <cell r="AI1046">
            <v>45.599999999999994</v>
          </cell>
          <cell r="AJ1046">
            <v>45.599999999999994</v>
          </cell>
          <cell r="AK1046">
            <v>45.599999999999994</v>
          </cell>
        </row>
        <row r="1047">
          <cell r="G1047">
            <v>6</v>
          </cell>
          <cell r="H1047">
            <v>6</v>
          </cell>
          <cell r="I1047">
            <v>6</v>
          </cell>
          <cell r="J1047">
            <v>6</v>
          </cell>
          <cell r="K1047">
            <v>6</v>
          </cell>
          <cell r="L1047">
            <v>6</v>
          </cell>
          <cell r="M1047">
            <v>6</v>
          </cell>
          <cell r="N1047">
            <v>6</v>
          </cell>
          <cell r="O1047">
            <v>6</v>
          </cell>
          <cell r="P1047">
            <v>6</v>
          </cell>
          <cell r="Q1047">
            <v>6</v>
          </cell>
          <cell r="R1047">
            <v>6</v>
          </cell>
          <cell r="S1047">
            <v>6</v>
          </cell>
          <cell r="T1047">
            <v>6</v>
          </cell>
          <cell r="U1047">
            <v>6</v>
          </cell>
          <cell r="V1047">
            <v>6</v>
          </cell>
          <cell r="W1047">
            <v>6</v>
          </cell>
          <cell r="X1047">
            <v>6</v>
          </cell>
          <cell r="Y1047">
            <v>6</v>
          </cell>
          <cell r="Z1047">
            <v>6</v>
          </cell>
          <cell r="AA1047">
            <v>6</v>
          </cell>
          <cell r="AB1047">
            <v>6</v>
          </cell>
          <cell r="AC1047">
            <v>6</v>
          </cell>
          <cell r="AD1047">
            <v>6</v>
          </cell>
          <cell r="AE1047">
            <v>6</v>
          </cell>
          <cell r="AF1047">
            <v>6</v>
          </cell>
          <cell r="AG1047">
            <v>6</v>
          </cell>
          <cell r="AH1047">
            <v>6</v>
          </cell>
          <cell r="AI1047">
            <v>6</v>
          </cell>
          <cell r="AJ1047">
            <v>6</v>
          </cell>
          <cell r="AK1047">
            <v>6</v>
          </cell>
        </row>
        <row r="1049">
          <cell r="G1049">
            <v>12</v>
          </cell>
          <cell r="H1049">
            <v>8</v>
          </cell>
          <cell r="I1049">
            <v>0</v>
          </cell>
          <cell r="J1049">
            <v>0</v>
          </cell>
          <cell r="K1049">
            <v>12</v>
          </cell>
          <cell r="L1049">
            <v>4</v>
          </cell>
          <cell r="M1049">
            <v>8</v>
          </cell>
          <cell r="N1049">
            <v>4</v>
          </cell>
          <cell r="O1049">
            <v>7</v>
          </cell>
          <cell r="P1049">
            <v>0</v>
          </cell>
          <cell r="Q1049">
            <v>0</v>
          </cell>
          <cell r="R1049">
            <v>24</v>
          </cell>
          <cell r="S1049">
            <v>12</v>
          </cell>
          <cell r="T1049">
            <v>1</v>
          </cell>
          <cell r="U1049">
            <v>12</v>
          </cell>
          <cell r="V1049">
            <v>20</v>
          </cell>
          <cell r="W1049">
            <v>0</v>
          </cell>
          <cell r="X1049">
            <v>0</v>
          </cell>
          <cell r="Y1049">
            <v>12</v>
          </cell>
          <cell r="Z1049">
            <v>0</v>
          </cell>
          <cell r="AA1049">
            <v>0</v>
          </cell>
          <cell r="AB1049">
            <v>4</v>
          </cell>
          <cell r="AC1049">
            <v>6</v>
          </cell>
          <cell r="AD1049">
            <v>7</v>
          </cell>
          <cell r="AE1049">
            <v>0</v>
          </cell>
          <cell r="AF1049">
            <v>3</v>
          </cell>
          <cell r="AG1049">
            <v>6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</row>
        <row r="1050">
          <cell r="G1050">
            <v>12</v>
          </cell>
          <cell r="H1050">
            <v>6</v>
          </cell>
          <cell r="I1050">
            <v>4</v>
          </cell>
          <cell r="J1050">
            <v>0</v>
          </cell>
          <cell r="K1050">
            <v>7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6</v>
          </cell>
          <cell r="T1050">
            <v>0</v>
          </cell>
          <cell r="U1050">
            <v>18</v>
          </cell>
          <cell r="V1050">
            <v>4</v>
          </cell>
          <cell r="W1050">
            <v>0</v>
          </cell>
          <cell r="X1050">
            <v>0</v>
          </cell>
          <cell r="Y1050">
            <v>4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7</v>
          </cell>
          <cell r="AG1050">
            <v>10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</row>
        <row r="1051">
          <cell r="G1051">
            <v>20</v>
          </cell>
          <cell r="H1051">
            <v>24</v>
          </cell>
          <cell r="I1051">
            <v>0</v>
          </cell>
          <cell r="J1051">
            <v>0</v>
          </cell>
          <cell r="K1051">
            <v>24</v>
          </cell>
          <cell r="L1051">
            <v>24</v>
          </cell>
          <cell r="M1051">
            <v>16</v>
          </cell>
          <cell r="N1051">
            <v>22</v>
          </cell>
          <cell r="O1051">
            <v>28</v>
          </cell>
          <cell r="P1051">
            <v>0</v>
          </cell>
          <cell r="Q1051">
            <v>0</v>
          </cell>
          <cell r="R1051">
            <v>28</v>
          </cell>
          <cell r="S1051">
            <v>28</v>
          </cell>
          <cell r="T1051">
            <v>20</v>
          </cell>
          <cell r="U1051">
            <v>28</v>
          </cell>
          <cell r="V1051">
            <v>21</v>
          </cell>
          <cell r="W1051">
            <v>0</v>
          </cell>
          <cell r="X1051">
            <v>0</v>
          </cell>
          <cell r="Y1051">
            <v>29</v>
          </cell>
          <cell r="Z1051">
            <v>22</v>
          </cell>
          <cell r="AA1051">
            <v>16</v>
          </cell>
          <cell r="AB1051">
            <v>28</v>
          </cell>
          <cell r="AC1051">
            <v>27</v>
          </cell>
          <cell r="AD1051">
            <v>0</v>
          </cell>
          <cell r="AE1051">
            <v>0</v>
          </cell>
          <cell r="AF1051">
            <v>25</v>
          </cell>
          <cell r="AG1051">
            <v>10</v>
          </cell>
          <cell r="AH1051">
            <v>12</v>
          </cell>
          <cell r="AI1051">
            <v>7</v>
          </cell>
          <cell r="AJ1051">
            <v>2</v>
          </cell>
          <cell r="AK1051">
            <v>11</v>
          </cell>
        </row>
        <row r="1052"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4</v>
          </cell>
          <cell r="M1052">
            <v>8</v>
          </cell>
          <cell r="N1052">
            <v>0</v>
          </cell>
          <cell r="O1052">
            <v>6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2</v>
          </cell>
          <cell r="AE1052">
            <v>0</v>
          </cell>
          <cell r="AF1052">
            <v>4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</row>
        <row r="1053">
          <cell r="G1053">
            <v>0</v>
          </cell>
          <cell r="H1053">
            <v>4</v>
          </cell>
          <cell r="I1053">
            <v>0</v>
          </cell>
          <cell r="J1053">
            <v>0</v>
          </cell>
          <cell r="K1053">
            <v>8</v>
          </cell>
          <cell r="L1053">
            <v>8</v>
          </cell>
          <cell r="M1053">
            <v>6</v>
          </cell>
          <cell r="N1053">
            <v>6</v>
          </cell>
          <cell r="O1053">
            <v>12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10</v>
          </cell>
          <cell r="AD1053">
            <v>0</v>
          </cell>
          <cell r="AE1053">
            <v>0</v>
          </cell>
          <cell r="AF1053">
            <v>5</v>
          </cell>
          <cell r="AG1053">
            <v>4</v>
          </cell>
          <cell r="AH1053">
            <v>6</v>
          </cell>
          <cell r="AI1053">
            <v>3</v>
          </cell>
          <cell r="AJ1053">
            <v>0</v>
          </cell>
          <cell r="AK1053">
            <v>0</v>
          </cell>
        </row>
        <row r="1054">
          <cell r="G1054">
            <v>15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4</v>
          </cell>
          <cell r="M1054">
            <v>7</v>
          </cell>
          <cell r="N1054">
            <v>19</v>
          </cell>
          <cell r="O1054">
            <v>13</v>
          </cell>
          <cell r="P1054">
            <v>0</v>
          </cell>
          <cell r="Q1054">
            <v>0</v>
          </cell>
          <cell r="R1054">
            <v>8</v>
          </cell>
          <cell r="S1054">
            <v>8</v>
          </cell>
          <cell r="T1054">
            <v>8</v>
          </cell>
          <cell r="U1054">
            <v>4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8</v>
          </cell>
          <cell r="AA1054">
            <v>32</v>
          </cell>
          <cell r="AB1054">
            <v>0</v>
          </cell>
          <cell r="AC1054">
            <v>3</v>
          </cell>
          <cell r="AD1054">
            <v>3</v>
          </cell>
          <cell r="AE1054">
            <v>0</v>
          </cell>
          <cell r="AF1054">
            <v>5</v>
          </cell>
          <cell r="AG1054">
            <v>8</v>
          </cell>
          <cell r="AH1054">
            <v>4</v>
          </cell>
          <cell r="AI1054">
            <v>2</v>
          </cell>
          <cell r="AJ1054">
            <v>6</v>
          </cell>
          <cell r="AK1054">
            <v>0</v>
          </cell>
        </row>
        <row r="1055">
          <cell r="G1055">
            <v>39</v>
          </cell>
          <cell r="H1055">
            <v>18</v>
          </cell>
          <cell r="I1055">
            <v>4</v>
          </cell>
          <cell r="J1055">
            <v>0</v>
          </cell>
          <cell r="K1055">
            <v>27</v>
          </cell>
          <cell r="L1055">
            <v>20</v>
          </cell>
          <cell r="M1055">
            <v>29</v>
          </cell>
          <cell r="N1055">
            <v>29</v>
          </cell>
          <cell r="O1055">
            <v>38</v>
          </cell>
          <cell r="P1055">
            <v>0</v>
          </cell>
          <cell r="Q1055">
            <v>0</v>
          </cell>
          <cell r="R1055">
            <v>32</v>
          </cell>
          <cell r="S1055">
            <v>26</v>
          </cell>
          <cell r="T1055">
            <v>9</v>
          </cell>
          <cell r="U1055">
            <v>34</v>
          </cell>
          <cell r="V1055">
            <v>24</v>
          </cell>
          <cell r="W1055">
            <v>0</v>
          </cell>
          <cell r="X1055">
            <v>0</v>
          </cell>
          <cell r="Y1055">
            <v>16</v>
          </cell>
          <cell r="Z1055">
            <v>8</v>
          </cell>
          <cell r="AA1055">
            <v>32</v>
          </cell>
          <cell r="AB1055">
            <v>4</v>
          </cell>
          <cell r="AC1055">
            <v>19</v>
          </cell>
          <cell r="AD1055">
            <v>12</v>
          </cell>
          <cell r="AE1055">
            <v>0</v>
          </cell>
          <cell r="AF1055">
            <v>24</v>
          </cell>
          <cell r="AG1055">
            <v>28</v>
          </cell>
          <cell r="AH1055">
            <v>10</v>
          </cell>
          <cell r="AI1055">
            <v>5</v>
          </cell>
          <cell r="AJ1055">
            <v>6</v>
          </cell>
          <cell r="AK1055">
            <v>0</v>
          </cell>
        </row>
        <row r="1056">
          <cell r="G1056">
            <v>10</v>
          </cell>
          <cell r="H1056">
            <v>6</v>
          </cell>
          <cell r="I1056">
            <v>0</v>
          </cell>
          <cell r="J1056">
            <v>0</v>
          </cell>
          <cell r="K1056">
            <v>9</v>
          </cell>
          <cell r="L1056">
            <v>8</v>
          </cell>
          <cell r="M1056">
            <v>3</v>
          </cell>
          <cell r="N1056">
            <v>7</v>
          </cell>
          <cell r="O1056">
            <v>5</v>
          </cell>
          <cell r="P1056">
            <v>0</v>
          </cell>
          <cell r="Q1056">
            <v>0</v>
          </cell>
          <cell r="R1056">
            <v>8</v>
          </cell>
          <cell r="S1056">
            <v>14</v>
          </cell>
          <cell r="T1056">
            <v>31</v>
          </cell>
          <cell r="U1056">
            <v>18</v>
          </cell>
          <cell r="V1056">
            <v>27.5</v>
          </cell>
          <cell r="W1056">
            <v>0</v>
          </cell>
          <cell r="X1056">
            <v>0</v>
          </cell>
          <cell r="Y1056">
            <v>28</v>
          </cell>
          <cell r="Z1056">
            <v>24</v>
          </cell>
          <cell r="AA1056">
            <v>0</v>
          </cell>
          <cell r="AB1056">
            <v>20</v>
          </cell>
          <cell r="AC1056">
            <v>11</v>
          </cell>
          <cell r="AD1056">
            <v>0</v>
          </cell>
          <cell r="AE1056">
            <v>0</v>
          </cell>
          <cell r="AF1056">
            <v>4</v>
          </cell>
          <cell r="AG1056">
            <v>10</v>
          </cell>
          <cell r="AH1056">
            <v>0</v>
          </cell>
          <cell r="AI1056">
            <v>8</v>
          </cell>
          <cell r="AJ1056">
            <v>1</v>
          </cell>
          <cell r="AK1056">
            <v>0</v>
          </cell>
        </row>
        <row r="1057">
          <cell r="G1057">
            <v>69</v>
          </cell>
          <cell r="H1057">
            <v>48</v>
          </cell>
          <cell r="I1057">
            <v>4</v>
          </cell>
          <cell r="J1057">
            <v>0</v>
          </cell>
          <cell r="K1057">
            <v>60</v>
          </cell>
          <cell r="L1057">
            <v>52</v>
          </cell>
          <cell r="M1057">
            <v>48</v>
          </cell>
          <cell r="N1057">
            <v>58</v>
          </cell>
          <cell r="O1057">
            <v>71</v>
          </cell>
          <cell r="P1057">
            <v>0</v>
          </cell>
          <cell r="Q1057">
            <v>0</v>
          </cell>
          <cell r="R1057">
            <v>68</v>
          </cell>
          <cell r="S1057">
            <v>68</v>
          </cell>
          <cell r="T1057">
            <v>60</v>
          </cell>
          <cell r="U1057">
            <v>80</v>
          </cell>
          <cell r="V1057">
            <v>72.5</v>
          </cell>
          <cell r="W1057">
            <v>0</v>
          </cell>
          <cell r="X1057">
            <v>0</v>
          </cell>
          <cell r="Y1057">
            <v>73</v>
          </cell>
          <cell r="Z1057">
            <v>54</v>
          </cell>
          <cell r="AA1057">
            <v>48</v>
          </cell>
          <cell r="AB1057">
            <v>52</v>
          </cell>
          <cell r="AC1057">
            <v>57</v>
          </cell>
          <cell r="AD1057">
            <v>12</v>
          </cell>
          <cell r="AE1057">
            <v>0</v>
          </cell>
          <cell r="AF1057">
            <v>53</v>
          </cell>
          <cell r="AG1057">
            <v>48</v>
          </cell>
          <cell r="AH1057">
            <v>22</v>
          </cell>
          <cell r="AI1057">
            <v>20</v>
          </cell>
          <cell r="AJ1057">
            <v>9</v>
          </cell>
          <cell r="AK1057">
            <v>11</v>
          </cell>
        </row>
        <row r="1059"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4</v>
          </cell>
          <cell r="M1059">
            <v>6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2</v>
          </cell>
          <cell r="T1059">
            <v>2</v>
          </cell>
          <cell r="U1059">
            <v>9</v>
          </cell>
          <cell r="V1059">
            <v>0</v>
          </cell>
          <cell r="W1059">
            <v>0</v>
          </cell>
          <cell r="X1059">
            <v>0</v>
          </cell>
          <cell r="Y1059">
            <v>3</v>
          </cell>
          <cell r="Z1059">
            <v>0</v>
          </cell>
          <cell r="AA1059">
            <v>3</v>
          </cell>
          <cell r="AB1059">
            <v>3</v>
          </cell>
          <cell r="AC1059">
            <v>14</v>
          </cell>
          <cell r="AD1059">
            <v>0</v>
          </cell>
          <cell r="AE1059">
            <v>0</v>
          </cell>
          <cell r="AF1059">
            <v>34</v>
          </cell>
          <cell r="AG1059">
            <v>2</v>
          </cell>
          <cell r="AH1059">
            <v>9</v>
          </cell>
          <cell r="AI1059">
            <v>24</v>
          </cell>
          <cell r="AJ1059">
            <v>32.5</v>
          </cell>
          <cell r="AK1059">
            <v>0</v>
          </cell>
        </row>
        <row r="1060"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2</v>
          </cell>
          <cell r="L1060">
            <v>5</v>
          </cell>
          <cell r="M1060">
            <v>1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5</v>
          </cell>
          <cell r="AG1060">
            <v>8</v>
          </cell>
          <cell r="AH1060">
            <v>5</v>
          </cell>
          <cell r="AI1060">
            <v>2</v>
          </cell>
          <cell r="AJ1060">
            <v>1</v>
          </cell>
          <cell r="AK1060">
            <v>0</v>
          </cell>
        </row>
        <row r="1061">
          <cell r="G1061">
            <v>4</v>
          </cell>
          <cell r="H1061">
            <v>11</v>
          </cell>
          <cell r="I1061">
            <v>0</v>
          </cell>
          <cell r="J1061">
            <v>0</v>
          </cell>
          <cell r="K1061">
            <v>4</v>
          </cell>
          <cell r="L1061">
            <v>9</v>
          </cell>
          <cell r="M1061">
            <v>14</v>
          </cell>
          <cell r="N1061">
            <v>8</v>
          </cell>
          <cell r="O1061">
            <v>1</v>
          </cell>
          <cell r="P1061">
            <v>0</v>
          </cell>
          <cell r="Q1061">
            <v>0</v>
          </cell>
          <cell r="R1061">
            <v>10</v>
          </cell>
          <cell r="S1061">
            <v>10</v>
          </cell>
          <cell r="T1061">
            <v>7</v>
          </cell>
          <cell r="U1061">
            <v>9</v>
          </cell>
          <cell r="V1061">
            <v>1</v>
          </cell>
          <cell r="W1061">
            <v>0</v>
          </cell>
          <cell r="X1061">
            <v>0</v>
          </cell>
          <cell r="Y1061">
            <v>11</v>
          </cell>
          <cell r="Z1061">
            <v>6</v>
          </cell>
          <cell r="AA1061">
            <v>0</v>
          </cell>
          <cell r="AB1061">
            <v>3</v>
          </cell>
          <cell r="AC1061">
            <v>12</v>
          </cell>
          <cell r="AD1061">
            <v>16</v>
          </cell>
          <cell r="AE1061">
            <v>6</v>
          </cell>
          <cell r="AF1061">
            <v>12</v>
          </cell>
          <cell r="AG1061">
            <v>28</v>
          </cell>
          <cell r="AH1061">
            <v>30</v>
          </cell>
          <cell r="AI1061">
            <v>24</v>
          </cell>
          <cell r="AJ1061">
            <v>34</v>
          </cell>
          <cell r="AK1061">
            <v>9</v>
          </cell>
        </row>
        <row r="1062">
          <cell r="G1062">
            <v>12</v>
          </cell>
          <cell r="H1062">
            <v>7</v>
          </cell>
          <cell r="I1062">
            <v>0</v>
          </cell>
          <cell r="J1062">
            <v>0</v>
          </cell>
          <cell r="K1062">
            <v>8</v>
          </cell>
          <cell r="L1062">
            <v>1</v>
          </cell>
          <cell r="M1062">
            <v>2</v>
          </cell>
          <cell r="N1062">
            <v>1</v>
          </cell>
          <cell r="O1062">
            <v>0</v>
          </cell>
          <cell r="P1062">
            <v>0</v>
          </cell>
          <cell r="Q1062">
            <v>0</v>
          </cell>
          <cell r="R1062">
            <v>1</v>
          </cell>
          <cell r="S1062">
            <v>0</v>
          </cell>
          <cell r="T1062">
            <v>0</v>
          </cell>
          <cell r="U1062">
            <v>0</v>
          </cell>
          <cell r="V1062">
            <v>3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1</v>
          </cell>
          <cell r="AH1062">
            <v>2</v>
          </cell>
          <cell r="AI1062">
            <v>3</v>
          </cell>
          <cell r="AJ1062">
            <v>2</v>
          </cell>
          <cell r="AK1062">
            <v>0</v>
          </cell>
        </row>
        <row r="1063"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1</v>
          </cell>
          <cell r="M1063">
            <v>1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4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11</v>
          </cell>
          <cell r="AH1063">
            <v>12</v>
          </cell>
          <cell r="AI1063">
            <v>12</v>
          </cell>
          <cell r="AJ1063">
            <v>4</v>
          </cell>
          <cell r="AK1063">
            <v>0</v>
          </cell>
        </row>
        <row r="1064">
          <cell r="G1064">
            <v>1</v>
          </cell>
          <cell r="H1064">
            <v>10</v>
          </cell>
          <cell r="I1064">
            <v>0</v>
          </cell>
          <cell r="J1064">
            <v>0</v>
          </cell>
          <cell r="K1064">
            <v>5</v>
          </cell>
          <cell r="L1064">
            <v>2</v>
          </cell>
          <cell r="M1064">
            <v>4</v>
          </cell>
          <cell r="N1064">
            <v>16</v>
          </cell>
          <cell r="O1064">
            <v>4</v>
          </cell>
          <cell r="P1064">
            <v>0</v>
          </cell>
          <cell r="Q1064">
            <v>0</v>
          </cell>
          <cell r="R1064">
            <v>3</v>
          </cell>
          <cell r="S1064">
            <v>0</v>
          </cell>
          <cell r="T1064">
            <v>4</v>
          </cell>
          <cell r="U1064">
            <v>2</v>
          </cell>
          <cell r="V1064">
            <v>1</v>
          </cell>
          <cell r="W1064">
            <v>0</v>
          </cell>
          <cell r="X1064">
            <v>0</v>
          </cell>
          <cell r="Y1064">
            <v>6</v>
          </cell>
          <cell r="Z1064">
            <v>8</v>
          </cell>
          <cell r="AA1064">
            <v>8</v>
          </cell>
          <cell r="AB1064">
            <v>10</v>
          </cell>
          <cell r="AC1064">
            <v>4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</row>
        <row r="1065">
          <cell r="G1065">
            <v>13</v>
          </cell>
          <cell r="H1065">
            <v>17</v>
          </cell>
          <cell r="I1065">
            <v>0</v>
          </cell>
          <cell r="J1065">
            <v>0</v>
          </cell>
          <cell r="K1065">
            <v>15</v>
          </cell>
          <cell r="L1065">
            <v>13</v>
          </cell>
          <cell r="M1065">
            <v>14</v>
          </cell>
          <cell r="N1065">
            <v>17</v>
          </cell>
          <cell r="O1065">
            <v>4</v>
          </cell>
          <cell r="P1065">
            <v>0</v>
          </cell>
          <cell r="Q1065">
            <v>0</v>
          </cell>
          <cell r="R1065">
            <v>4</v>
          </cell>
          <cell r="S1065">
            <v>2</v>
          </cell>
          <cell r="T1065">
            <v>10</v>
          </cell>
          <cell r="U1065">
            <v>11</v>
          </cell>
          <cell r="V1065">
            <v>4</v>
          </cell>
          <cell r="W1065">
            <v>0</v>
          </cell>
          <cell r="X1065">
            <v>0</v>
          </cell>
          <cell r="Y1065">
            <v>9</v>
          </cell>
          <cell r="Z1065">
            <v>8</v>
          </cell>
          <cell r="AA1065">
            <v>11</v>
          </cell>
          <cell r="AB1065">
            <v>13</v>
          </cell>
          <cell r="AC1065">
            <v>18</v>
          </cell>
          <cell r="AD1065">
            <v>0</v>
          </cell>
          <cell r="AE1065">
            <v>0</v>
          </cell>
          <cell r="AF1065">
            <v>39</v>
          </cell>
          <cell r="AG1065">
            <v>22</v>
          </cell>
          <cell r="AH1065">
            <v>28</v>
          </cell>
          <cell r="AI1065">
            <v>41</v>
          </cell>
          <cell r="AJ1065">
            <v>39.5</v>
          </cell>
          <cell r="AK1065">
            <v>0</v>
          </cell>
        </row>
        <row r="1066">
          <cell r="G1066">
            <v>15</v>
          </cell>
          <cell r="H1066">
            <v>7</v>
          </cell>
          <cell r="I1066">
            <v>0</v>
          </cell>
          <cell r="J1066">
            <v>0</v>
          </cell>
          <cell r="K1066">
            <v>9</v>
          </cell>
          <cell r="L1066">
            <v>10</v>
          </cell>
          <cell r="M1066">
            <v>13</v>
          </cell>
          <cell r="N1066">
            <v>8</v>
          </cell>
          <cell r="O1066">
            <v>27</v>
          </cell>
          <cell r="P1066">
            <v>0</v>
          </cell>
          <cell r="Q1066">
            <v>0</v>
          </cell>
          <cell r="R1066">
            <v>29</v>
          </cell>
          <cell r="S1066">
            <v>37</v>
          </cell>
          <cell r="T1066">
            <v>38</v>
          </cell>
          <cell r="U1066">
            <v>21</v>
          </cell>
          <cell r="V1066">
            <v>29.5</v>
          </cell>
          <cell r="W1066">
            <v>0</v>
          </cell>
          <cell r="X1066">
            <v>0</v>
          </cell>
          <cell r="Y1066">
            <v>19</v>
          </cell>
          <cell r="Z1066">
            <v>8</v>
          </cell>
          <cell r="AA1066">
            <v>5</v>
          </cell>
          <cell r="AB1066">
            <v>3</v>
          </cell>
          <cell r="AC1066">
            <v>4</v>
          </cell>
          <cell r="AD1066">
            <v>0</v>
          </cell>
          <cell r="AE1066">
            <v>0</v>
          </cell>
          <cell r="AF1066">
            <v>1</v>
          </cell>
          <cell r="AG1066">
            <v>10</v>
          </cell>
          <cell r="AH1066">
            <v>6</v>
          </cell>
          <cell r="AI1066">
            <v>9</v>
          </cell>
          <cell r="AJ1066">
            <v>2</v>
          </cell>
          <cell r="AK1066">
            <v>0</v>
          </cell>
        </row>
        <row r="1067">
          <cell r="G1067">
            <v>32</v>
          </cell>
          <cell r="H1067">
            <v>35</v>
          </cell>
          <cell r="I1067">
            <v>0</v>
          </cell>
          <cell r="J1067">
            <v>0</v>
          </cell>
          <cell r="K1067">
            <v>28</v>
          </cell>
          <cell r="L1067">
            <v>32</v>
          </cell>
          <cell r="M1067">
            <v>41</v>
          </cell>
          <cell r="N1067">
            <v>33</v>
          </cell>
          <cell r="O1067">
            <v>32</v>
          </cell>
          <cell r="P1067">
            <v>0</v>
          </cell>
          <cell r="Q1067">
            <v>0</v>
          </cell>
          <cell r="R1067">
            <v>43</v>
          </cell>
          <cell r="S1067">
            <v>49</v>
          </cell>
          <cell r="T1067">
            <v>55</v>
          </cell>
          <cell r="U1067">
            <v>41</v>
          </cell>
          <cell r="V1067">
            <v>34.5</v>
          </cell>
          <cell r="W1067">
            <v>0</v>
          </cell>
          <cell r="X1067">
            <v>0</v>
          </cell>
          <cell r="Y1067">
            <v>39</v>
          </cell>
          <cell r="Z1067">
            <v>22</v>
          </cell>
          <cell r="AA1067">
            <v>16</v>
          </cell>
          <cell r="AB1067">
            <v>19</v>
          </cell>
          <cell r="AC1067">
            <v>34</v>
          </cell>
          <cell r="AD1067">
            <v>16</v>
          </cell>
          <cell r="AE1067">
            <v>6</v>
          </cell>
          <cell r="AF1067">
            <v>52</v>
          </cell>
          <cell r="AG1067">
            <v>60</v>
          </cell>
          <cell r="AH1067">
            <v>64</v>
          </cell>
          <cell r="AI1067">
            <v>74</v>
          </cell>
          <cell r="AJ1067">
            <v>75.5</v>
          </cell>
          <cell r="AK1067">
            <v>9</v>
          </cell>
        </row>
        <row r="1069">
          <cell r="G1069">
            <v>34</v>
          </cell>
          <cell r="H1069">
            <v>50</v>
          </cell>
          <cell r="I1069">
            <v>0</v>
          </cell>
          <cell r="J1069">
            <v>0</v>
          </cell>
          <cell r="K1069">
            <v>40</v>
          </cell>
          <cell r="L1069">
            <v>42</v>
          </cell>
          <cell r="M1069">
            <v>35</v>
          </cell>
          <cell r="N1069">
            <v>31</v>
          </cell>
          <cell r="O1069">
            <v>52</v>
          </cell>
          <cell r="P1069">
            <v>0</v>
          </cell>
          <cell r="Q1069">
            <v>0</v>
          </cell>
          <cell r="R1069">
            <v>50</v>
          </cell>
          <cell r="S1069">
            <v>41</v>
          </cell>
          <cell r="T1069">
            <v>33</v>
          </cell>
          <cell r="U1069">
            <v>44</v>
          </cell>
          <cell r="V1069">
            <v>35</v>
          </cell>
          <cell r="W1069">
            <v>0</v>
          </cell>
          <cell r="X1069">
            <v>0</v>
          </cell>
          <cell r="Y1069">
            <v>62</v>
          </cell>
          <cell r="Z1069">
            <v>57</v>
          </cell>
          <cell r="AA1069">
            <v>48</v>
          </cell>
          <cell r="AB1069">
            <v>60</v>
          </cell>
          <cell r="AC1069">
            <v>64</v>
          </cell>
          <cell r="AD1069">
            <v>28</v>
          </cell>
          <cell r="AE1069">
            <v>0</v>
          </cell>
          <cell r="AF1069">
            <v>73</v>
          </cell>
          <cell r="AG1069">
            <v>59</v>
          </cell>
          <cell r="AH1069">
            <v>42</v>
          </cell>
          <cell r="AI1069">
            <v>42</v>
          </cell>
          <cell r="AJ1069">
            <v>38</v>
          </cell>
          <cell r="AK1069">
            <v>6</v>
          </cell>
        </row>
        <row r="1070"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4</v>
          </cell>
          <cell r="M1070">
            <v>0</v>
          </cell>
          <cell r="N1070">
            <v>8</v>
          </cell>
          <cell r="O1070">
            <v>14</v>
          </cell>
          <cell r="P1070">
            <v>0</v>
          </cell>
          <cell r="Q1070">
            <v>0</v>
          </cell>
          <cell r="R1070">
            <v>10</v>
          </cell>
          <cell r="S1070">
            <v>11</v>
          </cell>
          <cell r="T1070">
            <v>8</v>
          </cell>
          <cell r="U1070">
            <v>8</v>
          </cell>
          <cell r="V1070">
            <v>6</v>
          </cell>
          <cell r="W1070">
            <v>0</v>
          </cell>
          <cell r="X1070">
            <v>0</v>
          </cell>
          <cell r="Y1070">
            <v>16</v>
          </cell>
          <cell r="Z1070">
            <v>18</v>
          </cell>
          <cell r="AA1070">
            <v>8</v>
          </cell>
          <cell r="AB1070">
            <v>0</v>
          </cell>
          <cell r="AC1070">
            <v>5</v>
          </cell>
          <cell r="AD1070">
            <v>8</v>
          </cell>
          <cell r="AE1070">
            <v>0</v>
          </cell>
          <cell r="AF1070">
            <v>11</v>
          </cell>
          <cell r="AG1070">
            <v>22</v>
          </cell>
          <cell r="AH1070">
            <v>42</v>
          </cell>
          <cell r="AI1070">
            <v>53</v>
          </cell>
          <cell r="AJ1070">
            <v>41</v>
          </cell>
          <cell r="AK1070">
            <v>16</v>
          </cell>
        </row>
        <row r="1071">
          <cell r="G1071">
            <v>8</v>
          </cell>
          <cell r="H1071">
            <v>8</v>
          </cell>
          <cell r="I1071">
            <v>0</v>
          </cell>
          <cell r="J1071">
            <v>0</v>
          </cell>
          <cell r="K1071">
            <v>8</v>
          </cell>
          <cell r="L1071">
            <v>10</v>
          </cell>
          <cell r="M1071">
            <v>0</v>
          </cell>
          <cell r="N1071">
            <v>1</v>
          </cell>
          <cell r="O1071">
            <v>6</v>
          </cell>
          <cell r="P1071">
            <v>0</v>
          </cell>
          <cell r="Q1071">
            <v>0</v>
          </cell>
          <cell r="R1071">
            <v>6</v>
          </cell>
          <cell r="S1071">
            <v>17</v>
          </cell>
          <cell r="T1071">
            <v>26</v>
          </cell>
          <cell r="U1071">
            <v>15</v>
          </cell>
          <cell r="V1071">
            <v>32</v>
          </cell>
          <cell r="W1071">
            <v>0</v>
          </cell>
          <cell r="X1071">
            <v>0</v>
          </cell>
          <cell r="Y1071">
            <v>32</v>
          </cell>
          <cell r="Z1071">
            <v>45</v>
          </cell>
          <cell r="AA1071">
            <v>48</v>
          </cell>
          <cell r="AB1071">
            <v>43</v>
          </cell>
          <cell r="AC1071">
            <v>37</v>
          </cell>
          <cell r="AD1071">
            <v>16</v>
          </cell>
          <cell r="AE1071">
            <v>0</v>
          </cell>
          <cell r="AF1071">
            <v>49</v>
          </cell>
          <cell r="AG1071">
            <v>50</v>
          </cell>
          <cell r="AH1071">
            <v>30</v>
          </cell>
          <cell r="AI1071">
            <v>59</v>
          </cell>
          <cell r="AJ1071">
            <v>52</v>
          </cell>
          <cell r="AK1071">
            <v>26</v>
          </cell>
        </row>
        <row r="1072"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4</v>
          </cell>
          <cell r="M1072">
            <v>8</v>
          </cell>
          <cell r="N1072">
            <v>8</v>
          </cell>
          <cell r="O1072">
            <v>0</v>
          </cell>
          <cell r="P1072">
            <v>0</v>
          </cell>
          <cell r="Q1072">
            <v>0</v>
          </cell>
          <cell r="R1072">
            <v>1</v>
          </cell>
          <cell r="S1072">
            <v>3</v>
          </cell>
          <cell r="T1072">
            <v>2</v>
          </cell>
          <cell r="U1072">
            <v>4</v>
          </cell>
          <cell r="V1072">
            <v>3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4</v>
          </cell>
          <cell r="AK1072">
            <v>4</v>
          </cell>
        </row>
        <row r="1073"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8</v>
          </cell>
          <cell r="M1073">
            <v>12</v>
          </cell>
          <cell r="N1073">
            <v>12</v>
          </cell>
          <cell r="O1073">
            <v>6</v>
          </cell>
          <cell r="P1073">
            <v>0</v>
          </cell>
          <cell r="Q1073">
            <v>0</v>
          </cell>
          <cell r="R1073">
            <v>5</v>
          </cell>
          <cell r="S1073">
            <v>8</v>
          </cell>
          <cell r="T1073">
            <v>6</v>
          </cell>
          <cell r="U1073">
            <v>6</v>
          </cell>
          <cell r="V1073">
            <v>2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18</v>
          </cell>
          <cell r="AG1073">
            <v>10</v>
          </cell>
          <cell r="AH1073">
            <v>10</v>
          </cell>
          <cell r="AI1073">
            <v>7</v>
          </cell>
          <cell r="AJ1073">
            <v>0</v>
          </cell>
          <cell r="AK1073">
            <v>0</v>
          </cell>
        </row>
        <row r="1074">
          <cell r="G1074">
            <v>22</v>
          </cell>
          <cell r="H1074">
            <v>11</v>
          </cell>
          <cell r="I1074">
            <v>0</v>
          </cell>
          <cell r="J1074">
            <v>0</v>
          </cell>
          <cell r="K1074">
            <v>16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2</v>
          </cell>
          <cell r="S1074">
            <v>2</v>
          </cell>
          <cell r="T1074">
            <v>2</v>
          </cell>
          <cell r="U1074">
            <v>0</v>
          </cell>
          <cell r="V1074">
            <v>3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5</v>
          </cell>
          <cell r="AB1074">
            <v>20</v>
          </cell>
          <cell r="AC1074">
            <v>6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4</v>
          </cell>
          <cell r="AJ1074">
            <v>16</v>
          </cell>
          <cell r="AK1074">
            <v>0</v>
          </cell>
        </row>
        <row r="1075">
          <cell r="G1075">
            <v>56</v>
          </cell>
          <cell r="H1075">
            <v>61</v>
          </cell>
          <cell r="I1075">
            <v>0</v>
          </cell>
          <cell r="J1075">
            <v>0</v>
          </cell>
          <cell r="K1075">
            <v>56</v>
          </cell>
          <cell r="L1075">
            <v>58</v>
          </cell>
          <cell r="M1075">
            <v>55</v>
          </cell>
          <cell r="N1075">
            <v>59</v>
          </cell>
          <cell r="O1075">
            <v>72</v>
          </cell>
          <cell r="P1075">
            <v>0</v>
          </cell>
          <cell r="Q1075">
            <v>0</v>
          </cell>
          <cell r="R1075">
            <v>68</v>
          </cell>
          <cell r="S1075">
            <v>65</v>
          </cell>
          <cell r="T1075">
            <v>51</v>
          </cell>
          <cell r="U1075">
            <v>62</v>
          </cell>
          <cell r="V1075">
            <v>49</v>
          </cell>
          <cell r="W1075">
            <v>0</v>
          </cell>
          <cell r="X1075">
            <v>0</v>
          </cell>
          <cell r="Y1075">
            <v>78</v>
          </cell>
          <cell r="Z1075">
            <v>75</v>
          </cell>
          <cell r="AA1075">
            <v>61</v>
          </cell>
          <cell r="AB1075">
            <v>80</v>
          </cell>
          <cell r="AC1075">
            <v>75</v>
          </cell>
          <cell r="AD1075">
            <v>36</v>
          </cell>
          <cell r="AE1075">
            <v>0</v>
          </cell>
          <cell r="AF1075">
            <v>102</v>
          </cell>
          <cell r="AG1075">
            <v>91</v>
          </cell>
          <cell r="AH1075">
            <v>94</v>
          </cell>
          <cell r="AI1075">
            <v>106</v>
          </cell>
          <cell r="AJ1075">
            <v>99</v>
          </cell>
          <cell r="AK1075">
            <v>26</v>
          </cell>
        </row>
        <row r="1076">
          <cell r="G1076">
            <v>35.5</v>
          </cell>
          <cell r="H1076">
            <v>30</v>
          </cell>
          <cell r="I1076">
            <v>25.5</v>
          </cell>
          <cell r="J1076">
            <v>0</v>
          </cell>
          <cell r="K1076">
            <v>25.5</v>
          </cell>
          <cell r="L1076">
            <v>34</v>
          </cell>
          <cell r="M1076">
            <v>39.5</v>
          </cell>
          <cell r="N1076">
            <v>4</v>
          </cell>
          <cell r="O1076">
            <v>2</v>
          </cell>
          <cell r="P1076">
            <v>0</v>
          </cell>
          <cell r="Q1076">
            <v>0</v>
          </cell>
          <cell r="R1076">
            <v>3</v>
          </cell>
          <cell r="S1076">
            <v>0</v>
          </cell>
          <cell r="T1076">
            <v>5</v>
          </cell>
          <cell r="U1076">
            <v>4</v>
          </cell>
          <cell r="V1076">
            <v>16</v>
          </cell>
          <cell r="W1076">
            <v>0</v>
          </cell>
          <cell r="X1076">
            <v>0</v>
          </cell>
          <cell r="Y1076">
            <v>11</v>
          </cell>
          <cell r="Z1076">
            <v>34.5</v>
          </cell>
          <cell r="AA1076">
            <v>30</v>
          </cell>
          <cell r="AB1076">
            <v>40</v>
          </cell>
          <cell r="AC1076">
            <v>30</v>
          </cell>
          <cell r="AD1076">
            <v>0</v>
          </cell>
          <cell r="AE1076">
            <v>0</v>
          </cell>
          <cell r="AF1076">
            <v>1</v>
          </cell>
          <cell r="AG1076">
            <v>0</v>
          </cell>
          <cell r="AH1076">
            <v>0</v>
          </cell>
          <cell r="AI1076">
            <v>2</v>
          </cell>
          <cell r="AJ1076">
            <v>2</v>
          </cell>
          <cell r="AK1076">
            <v>0</v>
          </cell>
        </row>
        <row r="1077">
          <cell r="G1077">
            <v>99.5</v>
          </cell>
          <cell r="H1077">
            <v>99</v>
          </cell>
          <cell r="I1077">
            <v>25.5</v>
          </cell>
          <cell r="J1077">
            <v>0</v>
          </cell>
          <cell r="K1077">
            <v>89.5</v>
          </cell>
          <cell r="L1077">
            <v>102</v>
          </cell>
          <cell r="M1077">
            <v>94.5</v>
          </cell>
          <cell r="N1077">
            <v>64</v>
          </cell>
          <cell r="O1077">
            <v>80</v>
          </cell>
          <cell r="P1077">
            <v>0</v>
          </cell>
          <cell r="Q1077">
            <v>0</v>
          </cell>
          <cell r="R1077">
            <v>77</v>
          </cell>
          <cell r="S1077">
            <v>82</v>
          </cell>
          <cell r="T1077">
            <v>82</v>
          </cell>
          <cell r="U1077">
            <v>81</v>
          </cell>
          <cell r="V1077">
            <v>97</v>
          </cell>
          <cell r="W1077">
            <v>0</v>
          </cell>
          <cell r="X1077">
            <v>0</v>
          </cell>
          <cell r="Y1077">
            <v>121</v>
          </cell>
          <cell r="Z1077">
            <v>154.5</v>
          </cell>
          <cell r="AA1077">
            <v>139</v>
          </cell>
          <cell r="AB1077">
            <v>163</v>
          </cell>
          <cell r="AC1077">
            <v>142</v>
          </cell>
          <cell r="AD1077">
            <v>52</v>
          </cell>
          <cell r="AE1077">
            <v>0</v>
          </cell>
          <cell r="AF1077">
            <v>152</v>
          </cell>
          <cell r="AG1077">
            <v>141</v>
          </cell>
          <cell r="AH1077">
            <v>124</v>
          </cell>
          <cell r="AI1077">
            <v>167</v>
          </cell>
          <cell r="AJ1077">
            <v>153</v>
          </cell>
          <cell r="AK1077">
            <v>52</v>
          </cell>
        </row>
        <row r="1078">
          <cell r="G1078">
            <v>108</v>
          </cell>
          <cell r="H1078">
            <v>96</v>
          </cell>
          <cell r="I1078">
            <v>4</v>
          </cell>
          <cell r="J1078">
            <v>0</v>
          </cell>
          <cell r="K1078">
            <v>98</v>
          </cell>
          <cell r="L1078">
            <v>91</v>
          </cell>
          <cell r="M1078">
            <v>98</v>
          </cell>
          <cell r="N1078">
            <v>105</v>
          </cell>
          <cell r="O1078">
            <v>114</v>
          </cell>
          <cell r="P1078">
            <v>0</v>
          </cell>
          <cell r="Q1078">
            <v>0</v>
          </cell>
          <cell r="R1078">
            <v>104</v>
          </cell>
          <cell r="S1078">
            <v>93</v>
          </cell>
          <cell r="T1078">
            <v>70</v>
          </cell>
          <cell r="U1078">
            <v>107</v>
          </cell>
          <cell r="V1078">
            <v>77</v>
          </cell>
          <cell r="W1078">
            <v>0</v>
          </cell>
          <cell r="X1078">
            <v>0</v>
          </cell>
          <cell r="Y1078">
            <v>103</v>
          </cell>
          <cell r="Z1078">
            <v>91</v>
          </cell>
          <cell r="AA1078">
            <v>104</v>
          </cell>
          <cell r="AB1078">
            <v>97</v>
          </cell>
          <cell r="AC1078">
            <v>112</v>
          </cell>
          <cell r="AD1078">
            <v>48</v>
          </cell>
          <cell r="AE1078">
            <v>0</v>
          </cell>
          <cell r="AF1078">
            <v>165</v>
          </cell>
          <cell r="AG1078">
            <v>141</v>
          </cell>
          <cell r="AH1078">
            <v>132</v>
          </cell>
          <cell r="AI1078">
            <v>152</v>
          </cell>
          <cell r="AJ1078">
            <v>144.5</v>
          </cell>
          <cell r="AK1078">
            <v>26</v>
          </cell>
        </row>
        <row r="1079">
          <cell r="G1079">
            <v>18.5</v>
          </cell>
          <cell r="H1079">
            <v>17</v>
          </cell>
          <cell r="I1079">
            <v>8.5</v>
          </cell>
          <cell r="J1079">
            <v>0</v>
          </cell>
          <cell r="K1079">
            <v>12.5</v>
          </cell>
          <cell r="L1079">
            <v>8</v>
          </cell>
          <cell r="M1079">
            <v>19.5</v>
          </cell>
          <cell r="N1079">
            <v>0</v>
          </cell>
          <cell r="O1079">
            <v>8</v>
          </cell>
          <cell r="P1079">
            <v>0</v>
          </cell>
          <cell r="Q1079">
            <v>0</v>
          </cell>
          <cell r="R1079">
            <v>8</v>
          </cell>
          <cell r="S1079">
            <v>8</v>
          </cell>
          <cell r="T1079">
            <v>8</v>
          </cell>
          <cell r="U1079">
            <v>8</v>
          </cell>
          <cell r="V1079">
            <v>7</v>
          </cell>
          <cell r="W1079">
            <v>0</v>
          </cell>
          <cell r="X1079">
            <v>0</v>
          </cell>
          <cell r="Y1079">
            <v>9</v>
          </cell>
          <cell r="Z1079">
            <v>10.5</v>
          </cell>
          <cell r="AA1079">
            <v>9</v>
          </cell>
          <cell r="AB1079">
            <v>10</v>
          </cell>
          <cell r="AC1079">
            <v>8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</row>
        <row r="1080"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</row>
        <row r="1081">
          <cell r="G1081">
            <v>32</v>
          </cell>
          <cell r="H1081">
            <v>43</v>
          </cell>
          <cell r="I1081">
            <v>0</v>
          </cell>
          <cell r="J1081">
            <v>0</v>
          </cell>
          <cell r="K1081">
            <v>36</v>
          </cell>
          <cell r="L1081">
            <v>42</v>
          </cell>
          <cell r="M1081">
            <v>29</v>
          </cell>
          <cell r="N1081">
            <v>31</v>
          </cell>
          <cell r="O1081">
            <v>35</v>
          </cell>
          <cell r="P1081">
            <v>0</v>
          </cell>
          <cell r="Q1081">
            <v>0</v>
          </cell>
          <cell r="R1081">
            <v>44</v>
          </cell>
          <cell r="S1081">
            <v>55</v>
          </cell>
          <cell r="T1081">
            <v>53</v>
          </cell>
          <cell r="U1081">
            <v>52</v>
          </cell>
          <cell r="V1081">
            <v>54</v>
          </cell>
          <cell r="W1081">
            <v>0</v>
          </cell>
          <cell r="X1081">
            <v>0</v>
          </cell>
          <cell r="Y1081">
            <v>72</v>
          </cell>
          <cell r="Z1081">
            <v>73</v>
          </cell>
          <cell r="AA1081">
            <v>64</v>
          </cell>
          <cell r="AB1081">
            <v>74</v>
          </cell>
          <cell r="AC1081">
            <v>76</v>
          </cell>
          <cell r="AD1081">
            <v>32</v>
          </cell>
          <cell r="AE1081">
            <v>6</v>
          </cell>
          <cell r="AF1081">
            <v>86</v>
          </cell>
          <cell r="AG1081">
            <v>88</v>
          </cell>
          <cell r="AH1081">
            <v>72</v>
          </cell>
          <cell r="AI1081">
            <v>90</v>
          </cell>
          <cell r="AJ1081">
            <v>88</v>
          </cell>
          <cell r="AK1081">
            <v>46</v>
          </cell>
        </row>
        <row r="1082"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</row>
        <row r="1083"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</row>
        <row r="1084">
          <cell r="G1084">
            <v>9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</row>
        <row r="1085">
          <cell r="G1085">
            <v>27.5</v>
          </cell>
          <cell r="H1085">
            <v>17</v>
          </cell>
          <cell r="I1085">
            <v>8.5</v>
          </cell>
          <cell r="J1085">
            <v>0</v>
          </cell>
          <cell r="K1085">
            <v>12.5</v>
          </cell>
          <cell r="L1085">
            <v>8</v>
          </cell>
          <cell r="M1085">
            <v>19.5</v>
          </cell>
          <cell r="N1085">
            <v>0</v>
          </cell>
          <cell r="O1085">
            <v>8</v>
          </cell>
          <cell r="P1085">
            <v>0</v>
          </cell>
          <cell r="Q1085">
            <v>0</v>
          </cell>
          <cell r="R1085">
            <v>8</v>
          </cell>
          <cell r="S1085">
            <v>8</v>
          </cell>
          <cell r="T1085">
            <v>8</v>
          </cell>
          <cell r="U1085">
            <v>8</v>
          </cell>
          <cell r="V1085">
            <v>7</v>
          </cell>
          <cell r="W1085">
            <v>0</v>
          </cell>
          <cell r="X1085">
            <v>0</v>
          </cell>
          <cell r="Y1085">
            <v>9</v>
          </cell>
          <cell r="Z1085">
            <v>10.5</v>
          </cell>
          <cell r="AA1085">
            <v>9</v>
          </cell>
          <cell r="AB1085">
            <v>10</v>
          </cell>
          <cell r="AC1085">
            <v>8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</row>
        <row r="1086">
          <cell r="G1086">
            <v>15</v>
          </cell>
          <cell r="H1086">
            <v>13</v>
          </cell>
          <cell r="I1086">
            <v>0</v>
          </cell>
          <cell r="J1086">
            <v>0</v>
          </cell>
          <cell r="K1086">
            <v>26</v>
          </cell>
          <cell r="L1086">
            <v>24</v>
          </cell>
          <cell r="M1086">
            <v>29</v>
          </cell>
          <cell r="N1086">
            <v>37</v>
          </cell>
          <cell r="O1086">
            <v>35</v>
          </cell>
          <cell r="P1086">
            <v>0</v>
          </cell>
          <cell r="Q1086">
            <v>0</v>
          </cell>
          <cell r="R1086">
            <v>26</v>
          </cell>
          <cell r="S1086">
            <v>15</v>
          </cell>
          <cell r="T1086">
            <v>11</v>
          </cell>
          <cell r="U1086">
            <v>18</v>
          </cell>
          <cell r="V1086">
            <v>11</v>
          </cell>
          <cell r="W1086">
            <v>0</v>
          </cell>
          <cell r="X1086">
            <v>0</v>
          </cell>
          <cell r="Y1086">
            <v>0</v>
          </cell>
          <cell r="Z1086">
            <v>1</v>
          </cell>
          <cell r="AA1086">
            <v>0</v>
          </cell>
          <cell r="AB1086">
            <v>2</v>
          </cell>
          <cell r="AC1086">
            <v>2</v>
          </cell>
          <cell r="AD1086">
            <v>0</v>
          </cell>
          <cell r="AE1086">
            <v>0</v>
          </cell>
          <cell r="AF1086">
            <v>6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</row>
        <row r="1087">
          <cell r="G1087">
            <v>74.5</v>
          </cell>
          <cell r="H1087">
            <v>73</v>
          </cell>
          <cell r="I1087">
            <v>8.5</v>
          </cell>
          <cell r="J1087">
            <v>0</v>
          </cell>
          <cell r="K1087">
            <v>74.5</v>
          </cell>
          <cell r="L1087">
            <v>74</v>
          </cell>
          <cell r="M1087">
            <v>77.5</v>
          </cell>
          <cell r="N1087">
            <v>68</v>
          </cell>
          <cell r="O1087">
            <v>78</v>
          </cell>
          <cell r="P1087">
            <v>0</v>
          </cell>
          <cell r="Q1087">
            <v>0</v>
          </cell>
          <cell r="R1087">
            <v>78</v>
          </cell>
          <cell r="S1087">
            <v>78</v>
          </cell>
          <cell r="T1087">
            <v>72</v>
          </cell>
          <cell r="U1087">
            <v>78</v>
          </cell>
          <cell r="V1087">
            <v>72</v>
          </cell>
          <cell r="W1087">
            <v>0</v>
          </cell>
          <cell r="X1087">
            <v>0</v>
          </cell>
          <cell r="Y1087">
            <v>81</v>
          </cell>
          <cell r="Z1087">
            <v>84.5</v>
          </cell>
          <cell r="AA1087">
            <v>73</v>
          </cell>
          <cell r="AB1087">
            <v>86</v>
          </cell>
          <cell r="AC1087">
            <v>86</v>
          </cell>
          <cell r="AD1087">
            <v>32</v>
          </cell>
          <cell r="AE1087">
            <v>6</v>
          </cell>
          <cell r="AF1087">
            <v>92</v>
          </cell>
          <cell r="AG1087">
            <v>88</v>
          </cell>
          <cell r="AH1087">
            <v>72</v>
          </cell>
          <cell r="AI1087">
            <v>90</v>
          </cell>
          <cell r="AJ1087">
            <v>88</v>
          </cell>
          <cell r="AK1087">
            <v>46</v>
          </cell>
        </row>
        <row r="1088"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1</v>
          </cell>
          <cell r="M1088">
            <v>1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</row>
        <row r="1090">
          <cell r="G1090" t="str">
            <v/>
          </cell>
          <cell r="H1090">
            <v>2</v>
          </cell>
          <cell r="I1090" t="str">
            <v/>
          </cell>
          <cell r="J1090" t="str">
            <v/>
          </cell>
          <cell r="K1090">
            <v>1</v>
          </cell>
          <cell r="L1090" t="str">
            <v/>
          </cell>
          <cell r="M1090">
            <v>1</v>
          </cell>
          <cell r="N1090">
            <v>1</v>
          </cell>
          <cell r="O1090">
            <v>1</v>
          </cell>
          <cell r="P1090" t="str">
            <v/>
          </cell>
          <cell r="Q1090" t="str">
            <v/>
          </cell>
          <cell r="R1090">
            <v>1</v>
          </cell>
          <cell r="S1090" t="str">
            <v/>
          </cell>
          <cell r="T1090">
            <v>1</v>
          </cell>
          <cell r="U1090">
            <v>2</v>
          </cell>
          <cell r="V1090">
            <v>7.5</v>
          </cell>
          <cell r="W1090" t="str">
            <v/>
          </cell>
          <cell r="X1090" t="str">
            <v/>
          </cell>
          <cell r="Y1090" t="str">
            <v/>
          </cell>
          <cell r="Z1090" t="str">
            <v/>
          </cell>
          <cell r="AA1090" t="str">
            <v/>
          </cell>
          <cell r="AB1090" t="str">
            <v/>
          </cell>
          <cell r="AC1090">
            <v>1</v>
          </cell>
          <cell r="AD1090" t="str">
            <v/>
          </cell>
          <cell r="AE1090" t="str">
            <v/>
          </cell>
          <cell r="AF1090">
            <v>1</v>
          </cell>
          <cell r="AG1090" t="str">
            <v/>
          </cell>
          <cell r="AH1090" t="str">
            <v/>
          </cell>
          <cell r="AI1090" t="str">
            <v/>
          </cell>
          <cell r="AJ1090">
            <v>1</v>
          </cell>
          <cell r="AK1090" t="str">
            <v/>
          </cell>
        </row>
        <row r="1091">
          <cell r="G1091">
            <v>8</v>
          </cell>
          <cell r="H1091">
            <v>4</v>
          </cell>
          <cell r="I1091" t="str">
            <v/>
          </cell>
          <cell r="J1091" t="str">
            <v/>
          </cell>
          <cell r="K1091">
            <v>8</v>
          </cell>
          <cell r="L1091">
            <v>4</v>
          </cell>
          <cell r="M1091" t="str">
            <v/>
          </cell>
          <cell r="N1091">
            <v>6</v>
          </cell>
          <cell r="O1091">
            <v>4</v>
          </cell>
          <cell r="P1091" t="str">
            <v/>
          </cell>
          <cell r="Q1091" t="str">
            <v/>
          </cell>
          <cell r="R1091">
            <v>4</v>
          </cell>
          <cell r="S1091">
            <v>14</v>
          </cell>
          <cell r="T1091">
            <v>30</v>
          </cell>
          <cell r="U1091">
            <v>8</v>
          </cell>
          <cell r="V1091">
            <v>20</v>
          </cell>
          <cell r="W1091" t="str">
            <v/>
          </cell>
          <cell r="X1091" t="str">
            <v/>
          </cell>
          <cell r="Y1091">
            <v>28</v>
          </cell>
          <cell r="Z1091">
            <v>16</v>
          </cell>
          <cell r="AA1091" t="str">
            <v/>
          </cell>
          <cell r="AB1091" t="str">
            <v/>
          </cell>
          <cell r="AC1091">
            <v>10</v>
          </cell>
          <cell r="AD1091" t="str">
            <v/>
          </cell>
          <cell r="AE1091" t="str">
            <v/>
          </cell>
          <cell r="AF1091">
            <v>3</v>
          </cell>
          <cell r="AG1091">
            <v>10</v>
          </cell>
          <cell r="AH1091" t="str">
            <v/>
          </cell>
          <cell r="AI1091">
            <v>6</v>
          </cell>
          <cell r="AJ1091" t="str">
            <v/>
          </cell>
          <cell r="AK1091" t="str">
            <v/>
          </cell>
        </row>
        <row r="1092"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>
            <v>4</v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str">
            <v/>
          </cell>
          <cell r="R1092">
            <v>3</v>
          </cell>
          <cell r="S1092" t="str">
            <v/>
          </cell>
          <cell r="T1092" t="str">
            <v/>
          </cell>
          <cell r="U1092" t="str">
            <v/>
          </cell>
          <cell r="V1092" t="str">
            <v/>
          </cell>
          <cell r="W1092" t="str">
            <v/>
          </cell>
          <cell r="X1092" t="str">
            <v/>
          </cell>
          <cell r="Y1092" t="str">
            <v/>
          </cell>
          <cell r="Z1092">
            <v>8</v>
          </cell>
          <cell r="AA1092" t="str">
            <v/>
          </cell>
          <cell r="AB1092">
            <v>20</v>
          </cell>
          <cell r="AC1092" t="str">
            <v/>
          </cell>
          <cell r="AD1092" t="str">
            <v/>
          </cell>
          <cell r="AE1092" t="str">
            <v/>
          </cell>
          <cell r="AF1092" t="str">
            <v/>
          </cell>
          <cell r="AG1092" t="str">
            <v/>
          </cell>
          <cell r="AH1092" t="str">
            <v/>
          </cell>
          <cell r="AI1092" t="str">
            <v/>
          </cell>
          <cell r="AJ1092" t="str">
            <v/>
          </cell>
          <cell r="AK1092" t="str">
            <v/>
          </cell>
        </row>
        <row r="1093">
          <cell r="G1093">
            <v>2</v>
          </cell>
          <cell r="H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>
            <v>2</v>
          </cell>
          <cell r="N1093" t="str">
            <v/>
          </cell>
          <cell r="O1093" t="str">
            <v/>
          </cell>
          <cell r="P1093" t="str">
            <v/>
          </cell>
          <cell r="Q1093" t="str">
            <v/>
          </cell>
          <cell r="R1093" t="str">
            <v/>
          </cell>
          <cell r="S1093" t="str">
            <v/>
          </cell>
          <cell r="T1093" t="str">
            <v/>
          </cell>
          <cell r="U1093">
            <v>8</v>
          </cell>
          <cell r="V1093" t="str">
            <v/>
          </cell>
          <cell r="W1093" t="str">
            <v/>
          </cell>
          <cell r="X1093" t="str">
            <v/>
          </cell>
          <cell r="Y1093" t="str">
            <v/>
          </cell>
          <cell r="Z1093" t="str">
            <v/>
          </cell>
          <cell r="AA1093" t="str">
            <v/>
          </cell>
          <cell r="AB1093" t="str">
            <v/>
          </cell>
          <cell r="AC1093" t="str">
            <v/>
          </cell>
          <cell r="AD1093" t="str">
            <v/>
          </cell>
          <cell r="AE1093" t="str">
            <v/>
          </cell>
          <cell r="AF1093" t="str">
            <v/>
          </cell>
          <cell r="AG1093" t="str">
            <v/>
          </cell>
          <cell r="AH1093" t="str">
            <v/>
          </cell>
          <cell r="AI1093">
            <v>2</v>
          </cell>
          <cell r="AJ1093" t="str">
            <v/>
          </cell>
          <cell r="AK1093" t="str">
            <v/>
          </cell>
        </row>
        <row r="1094">
          <cell r="G1094">
            <v>10</v>
          </cell>
          <cell r="H1094">
            <v>6</v>
          </cell>
          <cell r="I1094">
            <v>0</v>
          </cell>
          <cell r="J1094">
            <v>0</v>
          </cell>
          <cell r="K1094">
            <v>9</v>
          </cell>
          <cell r="L1094">
            <v>8</v>
          </cell>
          <cell r="M1094">
            <v>3</v>
          </cell>
          <cell r="N1094">
            <v>7</v>
          </cell>
          <cell r="O1094">
            <v>5</v>
          </cell>
          <cell r="P1094">
            <v>0</v>
          </cell>
          <cell r="Q1094">
            <v>0</v>
          </cell>
          <cell r="R1094">
            <v>8</v>
          </cell>
          <cell r="S1094">
            <v>14</v>
          </cell>
          <cell r="T1094">
            <v>31</v>
          </cell>
          <cell r="U1094">
            <v>18</v>
          </cell>
          <cell r="V1094">
            <v>27.5</v>
          </cell>
          <cell r="W1094">
            <v>0</v>
          </cell>
          <cell r="X1094">
            <v>0</v>
          </cell>
          <cell r="Y1094">
            <v>28</v>
          </cell>
          <cell r="Z1094">
            <v>24</v>
          </cell>
          <cell r="AA1094">
            <v>0</v>
          </cell>
          <cell r="AB1094">
            <v>20</v>
          </cell>
          <cell r="AC1094">
            <v>11</v>
          </cell>
          <cell r="AD1094">
            <v>0</v>
          </cell>
          <cell r="AE1094">
            <v>0</v>
          </cell>
          <cell r="AF1094">
            <v>4</v>
          </cell>
          <cell r="AG1094">
            <v>10</v>
          </cell>
          <cell r="AH1094">
            <v>0</v>
          </cell>
          <cell r="AI1094">
            <v>8</v>
          </cell>
          <cell r="AJ1094">
            <v>1</v>
          </cell>
          <cell r="AK1094">
            <v>0</v>
          </cell>
        </row>
        <row r="1095">
          <cell r="G1095" t="str">
            <v/>
          </cell>
          <cell r="H1095">
            <v>1</v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/>
          </cell>
          <cell r="O1095">
            <v>2</v>
          </cell>
          <cell r="P1095" t="str">
            <v/>
          </cell>
          <cell r="Q1095" t="str">
            <v/>
          </cell>
          <cell r="R1095" t="str">
            <v/>
          </cell>
          <cell r="S1095" t="str">
            <v/>
          </cell>
          <cell r="T1095">
            <v>1</v>
          </cell>
          <cell r="U1095">
            <v>1</v>
          </cell>
          <cell r="V1095">
            <v>4</v>
          </cell>
          <cell r="W1095" t="str">
            <v/>
          </cell>
          <cell r="X1095" t="str">
            <v/>
          </cell>
          <cell r="Y1095" t="str">
            <v/>
          </cell>
          <cell r="Z1095" t="str">
            <v/>
          </cell>
          <cell r="AA1095" t="str">
            <v/>
          </cell>
          <cell r="AB1095" t="str">
            <v/>
          </cell>
          <cell r="AC1095">
            <v>1</v>
          </cell>
          <cell r="AD1095" t="str">
            <v/>
          </cell>
          <cell r="AE1095" t="str">
            <v/>
          </cell>
          <cell r="AF1095" t="str">
            <v/>
          </cell>
          <cell r="AG1095" t="str">
            <v/>
          </cell>
          <cell r="AH1095" t="str">
            <v/>
          </cell>
          <cell r="AI1095">
            <v>1</v>
          </cell>
          <cell r="AJ1095">
            <v>1</v>
          </cell>
          <cell r="AK1095" t="str">
            <v/>
          </cell>
        </row>
        <row r="1096"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>
            <v>5</v>
          </cell>
          <cell r="L1096">
            <v>10</v>
          </cell>
          <cell r="M1096">
            <v>9</v>
          </cell>
          <cell r="N1096">
            <v>7</v>
          </cell>
          <cell r="O1096">
            <v>6</v>
          </cell>
          <cell r="P1096" t="str">
            <v/>
          </cell>
          <cell r="Q1096" t="str">
            <v/>
          </cell>
          <cell r="R1096">
            <v>5</v>
          </cell>
          <cell r="S1096">
            <v>11</v>
          </cell>
          <cell r="T1096">
            <v>9</v>
          </cell>
          <cell r="U1096" t="str">
            <v/>
          </cell>
          <cell r="V1096">
            <v>3</v>
          </cell>
          <cell r="W1096" t="str">
            <v/>
          </cell>
          <cell r="X1096" t="str">
            <v/>
          </cell>
          <cell r="Y1096">
            <v>5</v>
          </cell>
          <cell r="Z1096">
            <v>8</v>
          </cell>
          <cell r="AA1096">
            <v>5</v>
          </cell>
          <cell r="AB1096">
            <v>3</v>
          </cell>
          <cell r="AC1096">
            <v>3</v>
          </cell>
          <cell r="AD1096" t="str">
            <v/>
          </cell>
          <cell r="AE1096" t="str">
            <v/>
          </cell>
          <cell r="AF1096">
            <v>1</v>
          </cell>
          <cell r="AG1096">
            <v>10</v>
          </cell>
          <cell r="AH1096">
            <v>6</v>
          </cell>
          <cell r="AI1096">
            <v>4</v>
          </cell>
          <cell r="AJ1096" t="str">
            <v/>
          </cell>
          <cell r="AK1096" t="str">
            <v/>
          </cell>
        </row>
        <row r="1097"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  <cell r="R1097" t="str">
            <v/>
          </cell>
          <cell r="S1097" t="str">
            <v/>
          </cell>
          <cell r="T1097" t="str">
            <v/>
          </cell>
          <cell r="U1097" t="str">
            <v/>
          </cell>
          <cell r="V1097" t="str">
            <v/>
          </cell>
          <cell r="W1097" t="str">
            <v/>
          </cell>
          <cell r="X1097" t="str">
            <v/>
          </cell>
          <cell r="Y1097" t="str">
            <v/>
          </cell>
          <cell r="Z1097" t="str">
            <v/>
          </cell>
          <cell r="AA1097" t="str">
            <v/>
          </cell>
          <cell r="AB1097" t="str">
            <v/>
          </cell>
          <cell r="AC1097" t="str">
            <v/>
          </cell>
          <cell r="AD1097" t="str">
            <v/>
          </cell>
          <cell r="AE1097" t="str">
            <v/>
          </cell>
          <cell r="AF1097" t="str">
            <v/>
          </cell>
          <cell r="AG1097" t="str">
            <v/>
          </cell>
          <cell r="AH1097" t="str">
            <v/>
          </cell>
          <cell r="AI1097" t="str">
            <v/>
          </cell>
          <cell r="AJ1097" t="str">
            <v/>
          </cell>
          <cell r="AK1097" t="str">
            <v/>
          </cell>
        </row>
        <row r="1098">
          <cell r="G1098">
            <v>11</v>
          </cell>
          <cell r="H1098">
            <v>6</v>
          </cell>
          <cell r="I1098" t="str">
            <v/>
          </cell>
          <cell r="J1098" t="str">
            <v/>
          </cell>
          <cell r="K1098">
            <v>4</v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  <cell r="R1098" t="str">
            <v/>
          </cell>
          <cell r="S1098" t="str">
            <v/>
          </cell>
          <cell r="T1098" t="str">
            <v/>
          </cell>
          <cell r="U1098" t="str">
            <v/>
          </cell>
          <cell r="V1098" t="str">
            <v/>
          </cell>
          <cell r="W1098" t="str">
            <v/>
          </cell>
          <cell r="X1098" t="str">
            <v/>
          </cell>
          <cell r="Y1098" t="str">
            <v/>
          </cell>
          <cell r="Z1098" t="str">
            <v/>
          </cell>
          <cell r="AA1098" t="str">
            <v/>
          </cell>
          <cell r="AB1098" t="str">
            <v/>
          </cell>
          <cell r="AC1098" t="str">
            <v/>
          </cell>
          <cell r="AD1098" t="str">
            <v/>
          </cell>
          <cell r="AE1098" t="str">
            <v/>
          </cell>
          <cell r="AF1098" t="str">
            <v/>
          </cell>
          <cell r="AG1098" t="str">
            <v/>
          </cell>
          <cell r="AH1098" t="str">
            <v/>
          </cell>
          <cell r="AI1098" t="str">
            <v/>
          </cell>
          <cell r="AJ1098" t="str">
            <v/>
          </cell>
          <cell r="AK1098" t="str">
            <v/>
          </cell>
        </row>
        <row r="1099">
          <cell r="G1099" t="str">
            <v/>
          </cell>
          <cell r="H1099">
            <v>1</v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N1099" t="str">
            <v/>
          </cell>
          <cell r="O1099">
            <v>1</v>
          </cell>
          <cell r="P1099" t="str">
            <v/>
          </cell>
          <cell r="Q1099" t="str">
            <v/>
          </cell>
          <cell r="R1099" t="str">
            <v/>
          </cell>
          <cell r="S1099" t="str">
            <v/>
          </cell>
          <cell r="T1099">
            <v>1</v>
          </cell>
          <cell r="U1099">
            <v>1</v>
          </cell>
          <cell r="V1099">
            <v>8</v>
          </cell>
          <cell r="W1099" t="str">
            <v/>
          </cell>
          <cell r="X1099" t="str">
            <v/>
          </cell>
          <cell r="Y1099" t="str">
            <v/>
          </cell>
          <cell r="Z1099" t="str">
            <v/>
          </cell>
          <cell r="AA1099" t="str">
            <v/>
          </cell>
          <cell r="AB1099" t="str">
            <v/>
          </cell>
          <cell r="AC1099" t="str">
            <v/>
          </cell>
          <cell r="AD1099" t="str">
            <v/>
          </cell>
          <cell r="AE1099" t="str">
            <v/>
          </cell>
          <cell r="AF1099" t="str">
            <v/>
          </cell>
          <cell r="AG1099" t="str">
            <v/>
          </cell>
          <cell r="AH1099" t="str">
            <v/>
          </cell>
          <cell r="AI1099" t="str">
            <v/>
          </cell>
          <cell r="AJ1099" t="str">
            <v/>
          </cell>
          <cell r="AK1099" t="str">
            <v/>
          </cell>
        </row>
        <row r="1100">
          <cell r="G1100">
            <v>15</v>
          </cell>
          <cell r="H1100" t="str">
            <v/>
          </cell>
          <cell r="I1100" t="str">
            <v/>
          </cell>
          <cell r="J1100" t="str">
            <v/>
          </cell>
          <cell r="K1100">
            <v>8</v>
          </cell>
          <cell r="L1100">
            <v>6</v>
          </cell>
          <cell r="M1100">
            <v>4</v>
          </cell>
          <cell r="N1100">
            <v>19</v>
          </cell>
          <cell r="O1100">
            <v>14</v>
          </cell>
          <cell r="P1100" t="str">
            <v/>
          </cell>
          <cell r="Q1100" t="str">
            <v/>
          </cell>
          <cell r="R1100">
            <v>24</v>
          </cell>
          <cell r="S1100">
            <v>15</v>
          </cell>
          <cell r="T1100">
            <v>6</v>
          </cell>
          <cell r="U1100">
            <v>9</v>
          </cell>
          <cell r="V1100">
            <v>3</v>
          </cell>
          <cell r="W1100" t="str">
            <v/>
          </cell>
          <cell r="X1100" t="str">
            <v/>
          </cell>
          <cell r="Y1100" t="str">
            <v/>
          </cell>
          <cell r="Z1100">
            <v>1</v>
          </cell>
          <cell r="AA1100" t="str">
            <v/>
          </cell>
          <cell r="AB1100">
            <v>2</v>
          </cell>
          <cell r="AC1100">
            <v>2</v>
          </cell>
          <cell r="AD1100" t="str">
            <v/>
          </cell>
          <cell r="AE1100" t="str">
            <v/>
          </cell>
          <cell r="AF1100">
            <v>6</v>
          </cell>
          <cell r="AG1100" t="str">
            <v/>
          </cell>
          <cell r="AH1100" t="str">
            <v/>
          </cell>
          <cell r="AI1100" t="str">
            <v/>
          </cell>
          <cell r="AJ1100" t="str">
            <v/>
          </cell>
          <cell r="AK1100" t="str">
            <v/>
          </cell>
        </row>
        <row r="1101"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  <cell r="R1101" t="str">
            <v/>
          </cell>
          <cell r="S1101" t="str">
            <v/>
          </cell>
          <cell r="T1101" t="str">
            <v/>
          </cell>
          <cell r="U1101" t="str">
            <v/>
          </cell>
          <cell r="V1101" t="str">
            <v/>
          </cell>
          <cell r="W1101" t="str">
            <v/>
          </cell>
          <cell r="X1101" t="str">
            <v/>
          </cell>
          <cell r="Y1101" t="str">
            <v/>
          </cell>
          <cell r="Z1101" t="str">
            <v/>
          </cell>
          <cell r="AA1101" t="str">
            <v/>
          </cell>
          <cell r="AB1101" t="str">
            <v/>
          </cell>
          <cell r="AC1101" t="str">
            <v/>
          </cell>
          <cell r="AD1101" t="str">
            <v/>
          </cell>
          <cell r="AE1101" t="str">
            <v/>
          </cell>
          <cell r="AF1101" t="str">
            <v/>
          </cell>
          <cell r="AG1101" t="str">
            <v/>
          </cell>
          <cell r="AH1101" t="str">
            <v/>
          </cell>
          <cell r="AI1101" t="str">
            <v/>
          </cell>
          <cell r="AJ1101" t="str">
            <v/>
          </cell>
          <cell r="AK1101" t="str">
            <v/>
          </cell>
        </row>
        <row r="1102">
          <cell r="G1102" t="str">
            <v/>
          </cell>
          <cell r="H1102">
            <v>12</v>
          </cell>
          <cell r="I1102" t="str">
            <v/>
          </cell>
          <cell r="J1102" t="str">
            <v/>
          </cell>
          <cell r="K1102">
            <v>18</v>
          </cell>
          <cell r="L1102">
            <v>18</v>
          </cell>
          <cell r="M1102">
            <v>25</v>
          </cell>
          <cell r="N1102">
            <v>18</v>
          </cell>
          <cell r="O1102">
            <v>20</v>
          </cell>
          <cell r="P1102" t="str">
            <v/>
          </cell>
          <cell r="Q1102" t="str">
            <v/>
          </cell>
          <cell r="R1102">
            <v>2</v>
          </cell>
          <cell r="S1102" t="str">
            <v/>
          </cell>
          <cell r="T1102">
            <v>4</v>
          </cell>
          <cell r="U1102">
            <v>8</v>
          </cell>
          <cell r="V1102" t="str">
            <v/>
          </cell>
          <cell r="W1102" t="str">
            <v/>
          </cell>
          <cell r="X1102" t="str">
            <v/>
          </cell>
          <cell r="Y1102" t="str">
            <v/>
          </cell>
          <cell r="Z1102" t="str">
            <v/>
          </cell>
          <cell r="AA1102" t="str">
            <v/>
          </cell>
          <cell r="AB1102" t="str">
            <v/>
          </cell>
          <cell r="AC1102" t="str">
            <v/>
          </cell>
          <cell r="AD1102" t="str">
            <v/>
          </cell>
          <cell r="AE1102" t="str">
            <v/>
          </cell>
          <cell r="AF1102" t="str">
            <v/>
          </cell>
          <cell r="AG1102" t="str">
            <v/>
          </cell>
          <cell r="AH1102" t="str">
            <v/>
          </cell>
          <cell r="AI1102" t="str">
            <v/>
          </cell>
          <cell r="AJ1102" t="str">
            <v/>
          </cell>
          <cell r="AK1102" t="str">
            <v/>
          </cell>
        </row>
        <row r="1103">
          <cell r="G1103">
            <v>11</v>
          </cell>
          <cell r="H1103">
            <v>7</v>
          </cell>
          <cell r="I1103">
            <v>0</v>
          </cell>
          <cell r="J1103">
            <v>0</v>
          </cell>
          <cell r="K1103">
            <v>9</v>
          </cell>
          <cell r="L1103">
            <v>10</v>
          </cell>
          <cell r="M1103">
            <v>9</v>
          </cell>
          <cell r="N1103">
            <v>7</v>
          </cell>
          <cell r="O1103">
            <v>8</v>
          </cell>
          <cell r="P1103">
            <v>0</v>
          </cell>
          <cell r="Q1103">
            <v>0</v>
          </cell>
          <cell r="R1103">
            <v>5</v>
          </cell>
          <cell r="S1103">
            <v>11</v>
          </cell>
          <cell r="T1103">
            <v>10</v>
          </cell>
          <cell r="U1103">
            <v>1</v>
          </cell>
          <cell r="V1103">
            <v>7</v>
          </cell>
          <cell r="W1103">
            <v>0</v>
          </cell>
          <cell r="X1103">
            <v>0</v>
          </cell>
          <cell r="Y1103">
            <v>5</v>
          </cell>
          <cell r="Z1103">
            <v>8</v>
          </cell>
          <cell r="AA1103">
            <v>5</v>
          </cell>
          <cell r="AB1103">
            <v>3</v>
          </cell>
          <cell r="AC1103">
            <v>4</v>
          </cell>
          <cell r="AD1103">
            <v>0</v>
          </cell>
          <cell r="AE1103">
            <v>0</v>
          </cell>
          <cell r="AF1103">
            <v>1</v>
          </cell>
          <cell r="AG1103">
            <v>10</v>
          </cell>
          <cell r="AH1103">
            <v>6</v>
          </cell>
          <cell r="AI1103">
            <v>5</v>
          </cell>
          <cell r="AJ1103">
            <v>1</v>
          </cell>
          <cell r="AK1103">
            <v>0</v>
          </cell>
        </row>
        <row r="1104">
          <cell r="G1104">
            <v>15</v>
          </cell>
          <cell r="H1104">
            <v>13</v>
          </cell>
          <cell r="I1104">
            <v>0</v>
          </cell>
          <cell r="J1104">
            <v>0</v>
          </cell>
          <cell r="K1104">
            <v>26</v>
          </cell>
          <cell r="L1104">
            <v>24</v>
          </cell>
          <cell r="M1104">
            <v>29</v>
          </cell>
          <cell r="N1104">
            <v>37</v>
          </cell>
          <cell r="O1104">
            <v>35</v>
          </cell>
          <cell r="P1104">
            <v>0</v>
          </cell>
          <cell r="Q1104">
            <v>0</v>
          </cell>
          <cell r="R1104">
            <v>26</v>
          </cell>
          <cell r="S1104">
            <v>15</v>
          </cell>
          <cell r="T1104">
            <v>11</v>
          </cell>
          <cell r="U1104">
            <v>18</v>
          </cell>
          <cell r="V1104">
            <v>11</v>
          </cell>
          <cell r="W1104">
            <v>0</v>
          </cell>
          <cell r="X1104">
            <v>0</v>
          </cell>
          <cell r="Y1104">
            <v>0</v>
          </cell>
          <cell r="Z1104">
            <v>1</v>
          </cell>
          <cell r="AA1104">
            <v>0</v>
          </cell>
          <cell r="AB1104">
            <v>2</v>
          </cell>
          <cell r="AC1104">
            <v>2</v>
          </cell>
          <cell r="AD1104">
            <v>0</v>
          </cell>
          <cell r="AE1104">
            <v>0</v>
          </cell>
          <cell r="AF1104">
            <v>6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</row>
        <row r="1105">
          <cell r="G1105" t="str">
            <v/>
          </cell>
          <cell r="H1105">
            <v>1</v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>
            <v>1</v>
          </cell>
          <cell r="N1105" t="str">
            <v/>
          </cell>
          <cell r="O1105">
            <v>1</v>
          </cell>
          <cell r="P1105" t="str">
            <v/>
          </cell>
          <cell r="Q1105" t="str">
            <v/>
          </cell>
          <cell r="R1105" t="str">
            <v/>
          </cell>
          <cell r="S1105" t="str">
            <v/>
          </cell>
          <cell r="T1105">
            <v>1</v>
          </cell>
          <cell r="U1105">
            <v>1</v>
          </cell>
          <cell r="V1105">
            <v>4</v>
          </cell>
          <cell r="W1105" t="str">
            <v/>
          </cell>
          <cell r="X1105" t="str">
            <v/>
          </cell>
          <cell r="Y1105" t="str">
            <v/>
          </cell>
          <cell r="Z1105" t="str">
            <v/>
          </cell>
          <cell r="AA1105" t="str">
            <v/>
          </cell>
          <cell r="AB1105" t="str">
            <v/>
          </cell>
          <cell r="AC1105" t="str">
            <v/>
          </cell>
          <cell r="AD1105" t="str">
            <v/>
          </cell>
          <cell r="AE1105" t="str">
            <v/>
          </cell>
          <cell r="AF1105" t="str">
            <v/>
          </cell>
          <cell r="AG1105" t="str">
            <v/>
          </cell>
          <cell r="AH1105" t="str">
            <v/>
          </cell>
          <cell r="AI1105" t="str">
            <v/>
          </cell>
          <cell r="AJ1105" t="str">
            <v/>
          </cell>
          <cell r="AK1105" t="str">
            <v/>
          </cell>
        </row>
        <row r="1106">
          <cell r="G1106" t="str">
            <v/>
          </cell>
          <cell r="H1106">
            <v>2</v>
          </cell>
          <cell r="I1106" t="str">
            <v/>
          </cell>
          <cell r="J1106" t="str">
            <v/>
          </cell>
          <cell r="K1106" t="str">
            <v/>
          </cell>
          <cell r="L1106">
            <v>10</v>
          </cell>
          <cell r="M1106">
            <v>2</v>
          </cell>
          <cell r="N1106">
            <v>2</v>
          </cell>
          <cell r="O1106">
            <v>1</v>
          </cell>
          <cell r="P1106" t="str">
            <v/>
          </cell>
          <cell r="Q1106" t="str">
            <v/>
          </cell>
          <cell r="R1106">
            <v>3</v>
          </cell>
          <cell r="S1106" t="str">
            <v/>
          </cell>
          <cell r="T1106">
            <v>4</v>
          </cell>
          <cell r="U1106">
            <v>1</v>
          </cell>
          <cell r="V1106">
            <v>12</v>
          </cell>
          <cell r="W1106" t="str">
            <v/>
          </cell>
          <cell r="X1106" t="str">
            <v/>
          </cell>
          <cell r="Y1106">
            <v>2</v>
          </cell>
          <cell r="Z1106">
            <v>3</v>
          </cell>
          <cell r="AA1106">
            <v>1</v>
          </cell>
          <cell r="AB1106" t="str">
            <v/>
          </cell>
          <cell r="AC1106">
            <v>1</v>
          </cell>
          <cell r="AD1106" t="str">
            <v/>
          </cell>
          <cell r="AE1106" t="str">
            <v/>
          </cell>
          <cell r="AF1106">
            <v>1</v>
          </cell>
          <cell r="AG1106" t="str">
            <v/>
          </cell>
          <cell r="AH1106" t="str">
            <v/>
          </cell>
          <cell r="AI1106" t="str">
            <v/>
          </cell>
          <cell r="AJ1106">
            <v>2</v>
          </cell>
          <cell r="AK1106" t="str">
            <v/>
          </cell>
        </row>
        <row r="1107">
          <cell r="G1107">
            <v>2</v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>
            <v>2</v>
          </cell>
          <cell r="O1107" t="str">
            <v/>
          </cell>
          <cell r="P1107" t="str">
            <v/>
          </cell>
          <cell r="Q1107" t="str">
            <v/>
          </cell>
          <cell r="R1107" t="str">
            <v/>
          </cell>
          <cell r="S1107" t="str">
            <v/>
          </cell>
          <cell r="T1107" t="str">
            <v/>
          </cell>
          <cell r="U1107" t="str">
            <v/>
          </cell>
          <cell r="V1107" t="str">
            <v/>
          </cell>
          <cell r="W1107" t="str">
            <v/>
          </cell>
          <cell r="X1107" t="str">
            <v/>
          </cell>
          <cell r="Y1107" t="str">
            <v/>
          </cell>
          <cell r="Z1107" t="str">
            <v/>
          </cell>
          <cell r="AA1107">
            <v>2</v>
          </cell>
          <cell r="AB1107">
            <v>10</v>
          </cell>
          <cell r="AC1107">
            <v>5</v>
          </cell>
          <cell r="AD1107" t="str">
            <v/>
          </cell>
          <cell r="AE1107" t="str">
            <v/>
          </cell>
          <cell r="AF1107" t="str">
            <v/>
          </cell>
          <cell r="AG1107" t="str">
            <v/>
          </cell>
          <cell r="AH1107" t="str">
            <v/>
          </cell>
          <cell r="AI1107" t="str">
            <v/>
          </cell>
          <cell r="AJ1107" t="str">
            <v/>
          </cell>
          <cell r="AK1107" t="str">
            <v/>
          </cell>
        </row>
        <row r="1108">
          <cell r="G1108">
            <v>2</v>
          </cell>
          <cell r="H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>
            <v>2</v>
          </cell>
          <cell r="N1108" t="str">
            <v/>
          </cell>
          <cell r="O1108" t="str">
            <v/>
          </cell>
          <cell r="P1108" t="str">
            <v/>
          </cell>
          <cell r="Q1108" t="str">
            <v/>
          </cell>
          <cell r="R1108" t="str">
            <v/>
          </cell>
          <cell r="S1108" t="str">
            <v/>
          </cell>
          <cell r="T1108" t="str">
            <v/>
          </cell>
          <cell r="U1108">
            <v>2</v>
          </cell>
          <cell r="V1108" t="str">
            <v/>
          </cell>
          <cell r="W1108" t="str">
            <v/>
          </cell>
          <cell r="X1108" t="str">
            <v/>
          </cell>
          <cell r="Y1108" t="str">
            <v/>
          </cell>
          <cell r="Z1108" t="str">
            <v/>
          </cell>
          <cell r="AA1108" t="str">
            <v/>
          </cell>
          <cell r="AB1108" t="str">
            <v/>
          </cell>
          <cell r="AC1108" t="str">
            <v/>
          </cell>
          <cell r="AD1108" t="str">
            <v/>
          </cell>
          <cell r="AE1108" t="str">
            <v/>
          </cell>
          <cell r="AF1108" t="str">
            <v/>
          </cell>
          <cell r="AG1108" t="str">
            <v/>
          </cell>
          <cell r="AH1108" t="str">
            <v/>
          </cell>
          <cell r="AI1108">
            <v>2</v>
          </cell>
          <cell r="AJ1108" t="str">
            <v/>
          </cell>
          <cell r="AK1108" t="str">
            <v/>
          </cell>
        </row>
        <row r="1109">
          <cell r="G1109">
            <v>4</v>
          </cell>
          <cell r="H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>
            <v>4</v>
          </cell>
          <cell r="N1109" t="str">
            <v/>
          </cell>
          <cell r="O1109">
            <v>2</v>
          </cell>
          <cell r="P1109" t="str">
            <v/>
          </cell>
          <cell r="Q1109" t="str">
            <v/>
          </cell>
          <cell r="R1109" t="str">
            <v/>
          </cell>
          <cell r="S1109">
            <v>2</v>
          </cell>
          <cell r="T1109">
            <v>4</v>
          </cell>
          <cell r="U1109">
            <v>4</v>
          </cell>
          <cell r="V1109">
            <v>7.5</v>
          </cell>
          <cell r="W1109" t="str">
            <v/>
          </cell>
          <cell r="X1109" t="str">
            <v/>
          </cell>
          <cell r="Y1109" t="str">
            <v/>
          </cell>
          <cell r="Z1109" t="str">
            <v/>
          </cell>
          <cell r="AA1109" t="str">
            <v/>
          </cell>
          <cell r="AB1109" t="str">
            <v/>
          </cell>
          <cell r="AC1109" t="str">
            <v/>
          </cell>
          <cell r="AD1109" t="str">
            <v/>
          </cell>
          <cell r="AE1109" t="str">
            <v/>
          </cell>
          <cell r="AF1109" t="str">
            <v/>
          </cell>
          <cell r="AG1109" t="str">
            <v/>
          </cell>
          <cell r="AH1109" t="str">
            <v/>
          </cell>
          <cell r="AI1109">
            <v>4</v>
          </cell>
          <cell r="AJ1109" t="str">
            <v/>
          </cell>
          <cell r="AK1109" t="str">
            <v/>
          </cell>
        </row>
        <row r="1110"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>
            <v>1</v>
          </cell>
          <cell r="O1110" t="str">
            <v/>
          </cell>
          <cell r="P1110" t="str">
            <v/>
          </cell>
          <cell r="Q1110" t="str">
            <v/>
          </cell>
          <cell r="R1110" t="str">
            <v/>
          </cell>
          <cell r="S1110" t="str">
            <v/>
          </cell>
          <cell r="T1110" t="str">
            <v/>
          </cell>
          <cell r="U1110" t="str">
            <v/>
          </cell>
          <cell r="V1110" t="str">
            <v/>
          </cell>
          <cell r="W1110" t="str">
            <v/>
          </cell>
          <cell r="X1110" t="str">
            <v/>
          </cell>
          <cell r="Y1110" t="str">
            <v/>
          </cell>
          <cell r="Z1110" t="str">
            <v/>
          </cell>
          <cell r="AA1110" t="str">
            <v/>
          </cell>
          <cell r="AB1110" t="str">
            <v/>
          </cell>
          <cell r="AC1110" t="str">
            <v/>
          </cell>
          <cell r="AD1110" t="str">
            <v/>
          </cell>
          <cell r="AE1110" t="str">
            <v/>
          </cell>
          <cell r="AF1110" t="str">
            <v/>
          </cell>
          <cell r="AG1110" t="str">
            <v/>
          </cell>
          <cell r="AH1110" t="str">
            <v/>
          </cell>
          <cell r="AI1110" t="str">
            <v/>
          </cell>
          <cell r="AJ1110" t="str">
            <v/>
          </cell>
          <cell r="AK1110" t="str">
            <v/>
          </cell>
        </row>
        <row r="1111"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str">
            <v/>
          </cell>
          <cell r="R1111" t="str">
            <v/>
          </cell>
          <cell r="S1111" t="str">
            <v/>
          </cell>
          <cell r="T1111" t="str">
            <v/>
          </cell>
          <cell r="U1111" t="str">
            <v/>
          </cell>
          <cell r="V1111" t="str">
            <v/>
          </cell>
          <cell r="W1111" t="str">
            <v/>
          </cell>
          <cell r="X1111" t="str">
            <v/>
          </cell>
          <cell r="Y1111" t="str">
            <v/>
          </cell>
          <cell r="Z1111" t="str">
            <v/>
          </cell>
          <cell r="AA1111" t="str">
            <v/>
          </cell>
          <cell r="AB1111" t="str">
            <v/>
          </cell>
          <cell r="AC1111" t="str">
            <v/>
          </cell>
          <cell r="AD1111" t="str">
            <v/>
          </cell>
          <cell r="AE1111" t="str">
            <v/>
          </cell>
          <cell r="AF1111" t="str">
            <v/>
          </cell>
          <cell r="AG1111" t="str">
            <v/>
          </cell>
          <cell r="AH1111" t="str">
            <v/>
          </cell>
          <cell r="AI1111" t="str">
            <v/>
          </cell>
          <cell r="AJ1111" t="str">
            <v/>
          </cell>
          <cell r="AK1111" t="str">
            <v/>
          </cell>
        </row>
        <row r="1112"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str">
            <v/>
          </cell>
          <cell r="R1112" t="str">
            <v/>
          </cell>
          <cell r="S1112" t="str">
            <v/>
          </cell>
          <cell r="T1112" t="str">
            <v/>
          </cell>
          <cell r="U1112" t="str">
            <v/>
          </cell>
          <cell r="V1112" t="str">
            <v/>
          </cell>
          <cell r="W1112" t="str">
            <v/>
          </cell>
          <cell r="X1112" t="str">
            <v/>
          </cell>
          <cell r="Y1112" t="str">
            <v/>
          </cell>
          <cell r="Z1112" t="str">
            <v/>
          </cell>
          <cell r="AA1112" t="str">
            <v/>
          </cell>
          <cell r="AB1112" t="str">
            <v/>
          </cell>
          <cell r="AC1112" t="str">
            <v/>
          </cell>
          <cell r="AD1112" t="str">
            <v/>
          </cell>
          <cell r="AE1112" t="str">
            <v/>
          </cell>
          <cell r="AF1112" t="str">
            <v/>
          </cell>
          <cell r="AG1112" t="str">
            <v/>
          </cell>
          <cell r="AH1112" t="str">
            <v/>
          </cell>
          <cell r="AI1112" t="str">
            <v/>
          </cell>
          <cell r="AJ1112" t="str">
            <v/>
          </cell>
          <cell r="AK1112" t="str">
            <v/>
          </cell>
        </row>
        <row r="1113">
          <cell r="G1113">
            <v>4</v>
          </cell>
          <cell r="H1113">
            <v>3</v>
          </cell>
          <cell r="I1113">
            <v>0</v>
          </cell>
          <cell r="J1113">
            <v>0</v>
          </cell>
          <cell r="K1113">
            <v>0</v>
          </cell>
          <cell r="L1113">
            <v>10</v>
          </cell>
          <cell r="M1113">
            <v>5</v>
          </cell>
          <cell r="N1113">
            <v>4</v>
          </cell>
          <cell r="O1113">
            <v>2</v>
          </cell>
          <cell r="P1113">
            <v>0</v>
          </cell>
          <cell r="Q1113">
            <v>0</v>
          </cell>
          <cell r="R1113">
            <v>3</v>
          </cell>
          <cell r="S1113">
            <v>0</v>
          </cell>
          <cell r="T1113">
            <v>5</v>
          </cell>
          <cell r="U1113">
            <v>4</v>
          </cell>
          <cell r="V1113">
            <v>16</v>
          </cell>
          <cell r="W1113">
            <v>0</v>
          </cell>
          <cell r="X1113">
            <v>0</v>
          </cell>
          <cell r="Y1113">
            <v>2</v>
          </cell>
          <cell r="Z1113">
            <v>3</v>
          </cell>
          <cell r="AA1113">
            <v>3</v>
          </cell>
          <cell r="AB1113">
            <v>10</v>
          </cell>
          <cell r="AC1113">
            <v>6</v>
          </cell>
          <cell r="AD1113">
            <v>0</v>
          </cell>
          <cell r="AE1113">
            <v>0</v>
          </cell>
          <cell r="AF1113">
            <v>1</v>
          </cell>
          <cell r="AG1113">
            <v>0</v>
          </cell>
          <cell r="AH1113">
            <v>0</v>
          </cell>
          <cell r="AI1113">
            <v>2</v>
          </cell>
          <cell r="AJ1113">
            <v>2</v>
          </cell>
          <cell r="AK1113">
            <v>0</v>
          </cell>
        </row>
        <row r="1114">
          <cell r="G1114">
            <v>4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4</v>
          </cell>
          <cell r="N1114">
            <v>1</v>
          </cell>
          <cell r="O1114">
            <v>2</v>
          </cell>
          <cell r="P1114">
            <v>0</v>
          </cell>
          <cell r="Q1114">
            <v>0</v>
          </cell>
          <cell r="R1114">
            <v>0</v>
          </cell>
          <cell r="S1114">
            <v>2</v>
          </cell>
          <cell r="T1114">
            <v>4</v>
          </cell>
          <cell r="U1114">
            <v>4</v>
          </cell>
          <cell r="V1114">
            <v>7.5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4</v>
          </cell>
          <cell r="AJ1114">
            <v>0</v>
          </cell>
          <cell r="AK1114">
            <v>0</v>
          </cell>
        </row>
        <row r="1115">
          <cell r="G1115">
            <v>60.5</v>
          </cell>
          <cell r="H1115">
            <v>43</v>
          </cell>
          <cell r="I1115">
            <v>25.5</v>
          </cell>
          <cell r="J1115">
            <v>0</v>
          </cell>
          <cell r="K1115">
            <v>43.5</v>
          </cell>
          <cell r="L1115">
            <v>52</v>
          </cell>
          <cell r="M1115">
            <v>55.5</v>
          </cell>
          <cell r="N1115">
            <v>19</v>
          </cell>
          <cell r="O1115">
            <v>34</v>
          </cell>
          <cell r="P1115">
            <v>0</v>
          </cell>
          <cell r="Q1115">
            <v>0</v>
          </cell>
          <cell r="R1115">
            <v>40</v>
          </cell>
          <cell r="S1115">
            <v>51</v>
          </cell>
          <cell r="T1115">
            <v>74</v>
          </cell>
          <cell r="U1115">
            <v>43</v>
          </cell>
          <cell r="V1115">
            <v>73</v>
          </cell>
          <cell r="W1115">
            <v>0</v>
          </cell>
          <cell r="X1115">
            <v>0</v>
          </cell>
          <cell r="Y1115">
            <v>58</v>
          </cell>
          <cell r="Z1115">
            <v>66.5</v>
          </cell>
          <cell r="AA1115">
            <v>35</v>
          </cell>
          <cell r="AB1115">
            <v>63</v>
          </cell>
          <cell r="AC1115">
            <v>45</v>
          </cell>
          <cell r="AD1115">
            <v>0</v>
          </cell>
          <cell r="AE1115">
            <v>0</v>
          </cell>
          <cell r="AF1115">
            <v>6</v>
          </cell>
          <cell r="AG1115">
            <v>20</v>
          </cell>
          <cell r="AH1115">
            <v>6</v>
          </cell>
          <cell r="AI1115">
            <v>19</v>
          </cell>
          <cell r="AJ1115">
            <v>5</v>
          </cell>
          <cell r="AK1115">
            <v>0</v>
          </cell>
        </row>
      </sheetData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報入力表"/>
      <sheetName val="泉北総括表"/>
      <sheetName val="その他集計表"/>
      <sheetName val="新規工事名入力欄"/>
      <sheetName val="目標工程"/>
      <sheetName val="集計"/>
      <sheetName val="確認用"/>
      <sheetName val="集計(2)"/>
      <sheetName val="各班入力用"/>
    </sheetNames>
    <sheetDataSet>
      <sheetData sheetId="0"/>
      <sheetData sheetId="1"/>
      <sheetData sheetId="2"/>
      <sheetData sheetId="3"/>
      <sheetData sheetId="4"/>
      <sheetData sheetId="5">
        <row r="1100">
          <cell r="G1100">
            <v>0</v>
          </cell>
          <cell r="H1100">
            <v>0</v>
          </cell>
          <cell r="I1100">
            <v>18</v>
          </cell>
          <cell r="J1100">
            <v>9</v>
          </cell>
          <cell r="K1100">
            <v>18</v>
          </cell>
          <cell r="L1100">
            <v>35</v>
          </cell>
          <cell r="M1100">
            <v>32</v>
          </cell>
          <cell r="N1100">
            <v>37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37</v>
          </cell>
          <cell r="X1100">
            <v>21</v>
          </cell>
          <cell r="Y1100">
            <v>14</v>
          </cell>
          <cell r="Z1100">
            <v>13</v>
          </cell>
          <cell r="AA1100">
            <v>17</v>
          </cell>
          <cell r="AB1100">
            <v>14</v>
          </cell>
          <cell r="AC1100">
            <v>0</v>
          </cell>
          <cell r="AD1100">
            <v>0</v>
          </cell>
          <cell r="AE1100">
            <v>3</v>
          </cell>
          <cell r="AF1100">
            <v>9</v>
          </cell>
          <cell r="AG1100">
            <v>20</v>
          </cell>
          <cell r="AH1100">
            <v>1</v>
          </cell>
          <cell r="AI1100">
            <v>11</v>
          </cell>
          <cell r="AJ1100">
            <v>0</v>
          </cell>
          <cell r="AK1100">
            <v>7</v>
          </cell>
        </row>
      </sheetData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akayasu Yoneda" id="{C8F10CB1-2374-43B8-9E7F-37D96F76CA68}" userId="" providerId=""/>
</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OC105" dT="2026-01-13T05:28:57.15" personId="{C8F10CB1-2374-43B8-9E7F-37D96F76CA68}" id="{66BE134B-E197-4CEB-B03D-D219CDEA5CE6}">
    <text>シール充填日の翌日圧縮しない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4589-2870-4833-9138-519114114BAB}">
  <sheetPr>
    <tabColor theme="2" tint="-9.9978637043366805E-2"/>
  </sheetPr>
  <dimension ref="Q1:Q35"/>
  <sheetViews>
    <sheetView view="pageBreakPreview" zoomScale="60" zoomScaleNormal="100" workbookViewId="0">
      <selection activeCell="Z160" sqref="Z160"/>
    </sheetView>
  </sheetViews>
  <sheetFormatPr defaultRowHeight="13.2"/>
  <cols>
    <col min="15" max="15" width="6.109375" customWidth="1"/>
    <col min="16" max="16" width="9.6640625"/>
    <col min="17" max="17" width="22.6640625" customWidth="1"/>
  </cols>
  <sheetData>
    <row r="1" spans="17:17">
      <c r="Q1" s="504" t="s">
        <v>0</v>
      </c>
    </row>
    <row r="29" spans="17:17">
      <c r="Q29" s="409"/>
    </row>
    <row r="35" spans="17:17">
      <c r="Q35" s="409"/>
    </row>
  </sheetData>
  <phoneticPr fontId="1"/>
  <pageMargins left="0" right="0" top="0" bottom="0" header="0.31496062992125984" footer="0.31496062992125984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90E6-5B3A-413D-A598-550D5EF120A2}">
  <sheetPr>
    <tabColor theme="2" tint="-9.9978637043366805E-2"/>
  </sheetPr>
  <dimension ref="A1:W29"/>
  <sheetViews>
    <sheetView view="pageBreakPreview" zoomScale="110" zoomScaleNormal="85" zoomScaleSheetLayoutView="110" workbookViewId="0">
      <pane ySplit="4" topLeftCell="A5" activePane="bottomLeft" state="frozen"/>
      <selection activeCell="CE40" sqref="CE40"/>
      <selection pane="bottomLeft" activeCell="D32" sqref="D32"/>
    </sheetView>
  </sheetViews>
  <sheetFormatPr defaultColWidth="8.88671875" defaultRowHeight="12.6"/>
  <cols>
    <col min="1" max="1" width="5.33203125" style="456" customWidth="1"/>
    <col min="2" max="2" width="8.5546875" style="410" customWidth="1"/>
    <col min="3" max="3" width="27.109375" style="410" customWidth="1"/>
    <col min="4" max="4" width="8.6640625" style="411" customWidth="1"/>
    <col min="5" max="5" width="8.6640625" style="410" customWidth="1"/>
    <col min="6" max="6" width="9.6640625" style="410" customWidth="1"/>
    <col min="7" max="8" width="6" style="411" customWidth="1"/>
    <col min="9" max="9" width="6" style="410" customWidth="1"/>
    <col min="10" max="10" width="6.109375" style="410" customWidth="1"/>
    <col min="11" max="11" width="7.33203125" style="412" customWidth="1"/>
    <col min="12" max="12" width="7" style="410" customWidth="1"/>
    <col min="13" max="13" width="6" style="410" customWidth="1"/>
    <col min="14" max="14" width="7.6640625" style="412" customWidth="1"/>
    <col min="15" max="20" width="5.6640625" style="411" customWidth="1"/>
    <col min="21" max="21" width="7.6640625" style="411" customWidth="1"/>
    <col min="22" max="22" width="7.6640625" style="410" customWidth="1"/>
    <col min="23" max="16384" width="8.88671875" style="410"/>
  </cols>
  <sheetData>
    <row r="1" spans="1:23">
      <c r="D1" s="449" t="s">
        <v>1</v>
      </c>
      <c r="H1" s="449"/>
      <c r="O1" s="410"/>
      <c r="P1" s="410"/>
      <c r="Q1" s="410"/>
      <c r="R1" s="410"/>
      <c r="S1" s="410"/>
      <c r="T1" s="410"/>
      <c r="U1" s="410"/>
    </row>
    <row r="2" spans="1:23">
      <c r="D2" s="449" t="s">
        <v>2</v>
      </c>
      <c r="H2" s="449"/>
      <c r="O2" s="410" t="s">
        <v>3</v>
      </c>
      <c r="P2" s="410" t="s">
        <v>3</v>
      </c>
      <c r="Q2" s="410" t="s">
        <v>3</v>
      </c>
      <c r="R2" s="410" t="s">
        <v>3</v>
      </c>
      <c r="S2" s="410" t="s">
        <v>3</v>
      </c>
      <c r="T2" s="410" t="s">
        <v>3</v>
      </c>
      <c r="U2" s="410" t="s">
        <v>3</v>
      </c>
    </row>
    <row r="3" spans="1:23">
      <c r="D3" s="449" t="s">
        <v>4</v>
      </c>
      <c r="E3" s="410" t="s">
        <v>3</v>
      </c>
      <c r="F3" s="410" t="s">
        <v>3</v>
      </c>
      <c r="G3" s="411" t="s">
        <v>5</v>
      </c>
      <c r="H3" s="449" t="s">
        <v>3</v>
      </c>
      <c r="I3" s="410" t="s">
        <v>3</v>
      </c>
      <c r="J3" s="410" t="s">
        <v>3</v>
      </c>
      <c r="L3" s="410" t="s">
        <v>3</v>
      </c>
      <c r="M3" s="410" t="s">
        <v>3</v>
      </c>
      <c r="O3" s="451" t="s">
        <v>6</v>
      </c>
      <c r="P3" s="451"/>
      <c r="Q3" s="451"/>
      <c r="R3" s="451"/>
      <c r="S3" s="451"/>
      <c r="T3" s="451"/>
      <c r="U3" s="449"/>
    </row>
    <row r="4" spans="1:23" ht="20.399999999999999" customHeight="1">
      <c r="B4" s="413" t="s">
        <v>7</v>
      </c>
      <c r="C4" s="413" t="s">
        <v>8</v>
      </c>
      <c r="D4" s="450" t="s">
        <v>9</v>
      </c>
      <c r="E4" s="413" t="s">
        <v>10</v>
      </c>
      <c r="F4" s="413" t="s">
        <v>11</v>
      </c>
      <c r="G4" s="414" t="s">
        <v>12</v>
      </c>
      <c r="H4" s="450" t="s">
        <v>13</v>
      </c>
      <c r="I4" s="415" t="s">
        <v>14</v>
      </c>
      <c r="J4" s="415" t="s">
        <v>15</v>
      </c>
      <c r="K4" s="416" t="s">
        <v>11</v>
      </c>
      <c r="L4" s="415" t="s">
        <v>16</v>
      </c>
      <c r="M4" s="415" t="s">
        <v>17</v>
      </c>
      <c r="N4" s="416" t="s">
        <v>11</v>
      </c>
      <c r="O4" s="452" t="s">
        <v>18</v>
      </c>
      <c r="P4" s="452" t="s">
        <v>19</v>
      </c>
      <c r="Q4" s="452" t="s">
        <v>20</v>
      </c>
      <c r="R4" s="452" t="s">
        <v>21</v>
      </c>
      <c r="S4" s="452" t="s">
        <v>22</v>
      </c>
      <c r="T4" s="452" t="s">
        <v>23</v>
      </c>
      <c r="U4" s="453" t="s">
        <v>24</v>
      </c>
      <c r="V4" s="565" t="s">
        <v>25</v>
      </c>
      <c r="W4" s="495" t="s">
        <v>26</v>
      </c>
    </row>
    <row r="5" spans="1:23" ht="20.399999999999999" customHeight="1">
      <c r="A5" s="457" t="s">
        <v>27</v>
      </c>
      <c r="B5" s="446">
        <v>251004</v>
      </c>
      <c r="C5" s="446" t="str">
        <f>INDEX(道姓班!$C$5:$C$194,MATCH(表!$B5,道姓班!$B$5:$B$194,0))</f>
        <v>養老IC　小倉高架橋P28
8/30</v>
      </c>
      <c r="D5" s="448">
        <f>INDEX(道姓班!$B$5:$B$194,MATCH(表!$B5,道姓班!$B$5:$B$194,0)+3)</f>
        <v>538</v>
      </c>
      <c r="E5" s="419">
        <f t="shared" ref="E5" si="0">SUM(O5:T5)</f>
        <v>392</v>
      </c>
      <c r="F5" s="418">
        <f t="shared" ref="F5" si="1">D5-E5</f>
        <v>146</v>
      </c>
      <c r="G5" s="417">
        <v>33</v>
      </c>
      <c r="H5" s="448">
        <f>INDEX(道姓班!$E$5:$E$194,MATCH(表!$B5,道姓班!$B$5:$B$194,0)+8)</f>
        <v>100</v>
      </c>
      <c r="I5" s="418">
        <f t="shared" ref="I5" si="2">D5-L5</f>
        <v>360.46000000000004</v>
      </c>
      <c r="J5" s="418">
        <f t="shared" ref="J5" si="3">E5-M5</f>
        <v>273</v>
      </c>
      <c r="K5" s="432">
        <f t="shared" ref="K5" si="4">I5-J5</f>
        <v>87.460000000000036</v>
      </c>
      <c r="L5" s="418">
        <f t="shared" ref="L5" si="5">D5*G5*0.01</f>
        <v>177.54</v>
      </c>
      <c r="M5" s="418">
        <f t="shared" ref="M5" si="6">Q5</f>
        <v>119</v>
      </c>
      <c r="N5" s="432">
        <f t="shared" ref="N5" si="7">L5-M5</f>
        <v>58.539999999999992</v>
      </c>
      <c r="O5" s="448">
        <f>INDEX(道姓班!$D$5:$D$194,MATCH(表!$B5,道姓班!$B$5:$B$194,0)+1)</f>
        <v>107</v>
      </c>
      <c r="P5" s="448">
        <f>INDEX(道姓班!$D$5:$D$194,MATCH(表!$B5,道姓班!$B$5:$B$194,0)+2)</f>
        <v>47</v>
      </c>
      <c r="Q5" s="448">
        <f>INDEX(道姓班!$D$5:$D$194,MATCH(表!$B5,道姓班!$B$5:$B$194,0)+3)</f>
        <v>119</v>
      </c>
      <c r="R5" s="448">
        <f>INDEX(道姓班!$D$5:$D$194,MATCH(表!$B5,道姓班!$B$5:$B$194,0)+4)</f>
        <v>27</v>
      </c>
      <c r="S5" s="448">
        <f>INDEX(道姓班!$D$5:$D$194,MATCH(表!$B5,道姓班!$B$5:$B$194,0)+5)</f>
        <v>34</v>
      </c>
      <c r="T5" s="448">
        <f>INDEX(道姓班!$D$5:$D$194,MATCH(表!$B5,道姓班!$B$5:$B$194,0)+6)</f>
        <v>58</v>
      </c>
      <c r="U5" s="563">
        <f>INDEX(道姓班!$G$5:$G$194,MATCH(表!$B5,道姓班!$B$5:$B$194,0)+7)</f>
        <v>456.71585493333328</v>
      </c>
      <c r="V5" s="562">
        <f t="shared" ref="V5" si="8">SUM(E5/H5)*100</f>
        <v>392</v>
      </c>
      <c r="W5" s="564">
        <f t="shared" ref="W5" si="9">D5-V5</f>
        <v>146</v>
      </c>
    </row>
    <row r="6" spans="1:23" ht="20.399999999999999" customHeight="1">
      <c r="A6" s="457"/>
      <c r="B6" s="446" t="s">
        <v>28</v>
      </c>
      <c r="C6" s="446" t="str">
        <f>INDEX(道姓班!$C$5:$C$194,MATCH(表!$B6,道姓班!$B$5:$B$194,0))</f>
        <v>養老IC大跡高架橋BR1P10
6/中</v>
      </c>
      <c r="D6" s="448">
        <f>INDEX(道姓班!$B$5:$B$194,MATCH(表!$B6,道姓班!$B$5:$B$194,0)+3)</f>
        <v>590</v>
      </c>
      <c r="E6" s="419">
        <f t="shared" ref="E6" si="10">SUM(O6:T6)</f>
        <v>421</v>
      </c>
      <c r="F6" s="418">
        <f t="shared" ref="F6" si="11">D6-E6</f>
        <v>169</v>
      </c>
      <c r="G6" s="417">
        <v>34</v>
      </c>
      <c r="H6" s="448">
        <f>INDEX(道姓班!$E$5:$E$194,MATCH(表!$B6,道姓班!$B$5:$B$194,0)+8)</f>
        <v>100</v>
      </c>
      <c r="I6" s="418">
        <f t="shared" ref="I6" si="12">D6-L6</f>
        <v>389.4</v>
      </c>
      <c r="J6" s="418">
        <f t="shared" ref="J6" si="13">E6-M6</f>
        <v>298</v>
      </c>
      <c r="K6" s="432">
        <f t="shared" ref="K6" si="14">I6-J6</f>
        <v>91.399999999999977</v>
      </c>
      <c r="L6" s="418">
        <f t="shared" ref="L6" si="15">D6*G6*0.01</f>
        <v>200.6</v>
      </c>
      <c r="M6" s="418">
        <f t="shared" ref="M6" si="16">Q6</f>
        <v>123</v>
      </c>
      <c r="N6" s="432">
        <f t="shared" ref="N6" si="17">L6-M6</f>
        <v>77.599999999999994</v>
      </c>
      <c r="O6" s="448">
        <f>INDEX(道姓班!$D$5:$D$194,MATCH(表!$B6,道姓班!$B$5:$B$194,0)+1)</f>
        <v>113</v>
      </c>
      <c r="P6" s="448">
        <f>INDEX(道姓班!$D$5:$D$194,MATCH(表!$B6,道姓班!$B$5:$B$194,0)+2)</f>
        <v>58</v>
      </c>
      <c r="Q6" s="448">
        <f>INDEX(道姓班!$D$5:$D$194,MATCH(表!$B6,道姓班!$B$5:$B$194,0)+3)</f>
        <v>123</v>
      </c>
      <c r="R6" s="448">
        <f>INDEX(道姓班!$D$5:$D$194,MATCH(表!$B6,道姓班!$B$5:$B$194,0)+4)</f>
        <v>42</v>
      </c>
      <c r="S6" s="448">
        <f>INDEX(道姓班!$D$5:$D$194,MATCH(表!$B6,道姓班!$B$5:$B$194,0)+5)</f>
        <v>32</v>
      </c>
      <c r="T6" s="448">
        <f>INDEX(道姓班!$D$5:$D$194,MATCH(表!$B6,道姓班!$B$5:$B$194,0)+6)</f>
        <v>53</v>
      </c>
      <c r="U6" s="563">
        <f>INDEX(道姓班!$G$5:$G$194,MATCH(表!$B6,道姓班!$B$5:$B$194,0)+7)</f>
        <v>480.97612359999999</v>
      </c>
      <c r="V6" s="562">
        <f t="shared" ref="V6" si="18">SUM(E6/H6)*100</f>
        <v>421</v>
      </c>
      <c r="W6" s="564">
        <f t="shared" ref="W6" si="19">D6-V6</f>
        <v>169</v>
      </c>
    </row>
    <row r="7" spans="1:23" ht="20.399999999999999" customHeight="1">
      <c r="A7" s="457"/>
      <c r="B7" s="446">
        <v>251020</v>
      </c>
      <c r="C7" s="446" t="str">
        <f>INDEX(道姓班!$C$5:$C$194,MATCH(表!$B7,道姓班!$B$5:$B$194,0))</f>
        <v>畦地第二橋A1A2
27/2/15</v>
      </c>
      <c r="D7" s="448">
        <f>INDEX(道姓班!$B$5:$B$194,MATCH(表!$B7,道姓班!$B$5:$B$194,0)+3)</f>
        <v>671</v>
      </c>
      <c r="E7" s="419">
        <f t="shared" ref="E7" si="20">SUM(O7:T7)</f>
        <v>639</v>
      </c>
      <c r="F7" s="418">
        <f t="shared" ref="F7" si="21">D7-E7</f>
        <v>32</v>
      </c>
      <c r="G7" s="417">
        <v>33</v>
      </c>
      <c r="H7" s="448">
        <f>INDEX(道姓班!$E$5:$E$194,MATCH(表!$B7,道姓班!$B$5:$B$194,0)+8)</f>
        <v>90</v>
      </c>
      <c r="I7" s="418">
        <f t="shared" ref="I7" si="22">D7-L7</f>
        <v>449.57</v>
      </c>
      <c r="J7" s="418">
        <f t="shared" ref="J7" si="23">E7-M7</f>
        <v>446</v>
      </c>
      <c r="K7" s="432">
        <f t="shared" ref="K7" si="24">I7-J7</f>
        <v>3.5699999999999932</v>
      </c>
      <c r="L7" s="418">
        <f t="shared" ref="L7" si="25">D7*G7*0.01</f>
        <v>221.43</v>
      </c>
      <c r="M7" s="418">
        <f t="shared" ref="M7" si="26">Q7</f>
        <v>193</v>
      </c>
      <c r="N7" s="432">
        <f t="shared" ref="N7" si="27">L7-M7</f>
        <v>28.430000000000007</v>
      </c>
      <c r="O7" s="448">
        <f>INDEX(道姓班!$D$5:$D$194,MATCH(表!$B7,道姓班!$B$5:$B$194,0)+1)</f>
        <v>252</v>
      </c>
      <c r="P7" s="448">
        <f>INDEX(道姓班!$D$5:$D$194,MATCH(表!$B7,道姓班!$B$5:$B$194,0)+2)</f>
        <v>95</v>
      </c>
      <c r="Q7" s="448">
        <f>INDEX(道姓班!$D$5:$D$194,MATCH(表!$B7,道姓班!$B$5:$B$194,0)+3)</f>
        <v>193</v>
      </c>
      <c r="R7" s="587">
        <f>INDEX(道姓班!$D$5:$D$194,MATCH(表!$B7,道姓班!$B$5:$B$194,0)+4)</f>
        <v>60</v>
      </c>
      <c r="S7" s="448">
        <f>INDEX(道姓班!$D$5:$D$194,MATCH(表!$B7,道姓班!$B$5:$B$194,0)+5)</f>
        <v>0</v>
      </c>
      <c r="T7" s="448">
        <f>INDEX(道姓班!$D$5:$D$194,MATCH(表!$B7,道姓班!$B$5:$B$194,0)+6)</f>
        <v>39</v>
      </c>
      <c r="U7" s="563">
        <f>INDEX(道姓班!$G$5:$G$194,MATCH(表!$B7,道姓班!$B$5:$B$194,0)+7)</f>
        <v>574.73950764467008</v>
      </c>
      <c r="V7" s="562">
        <f t="shared" ref="V7" si="28">SUM(E7/H7)*100</f>
        <v>710</v>
      </c>
      <c r="W7" s="564">
        <f t="shared" ref="W7" si="29">D7-V7</f>
        <v>-39</v>
      </c>
    </row>
    <row r="8" spans="1:23" ht="20.399999999999999" customHeight="1">
      <c r="A8" s="457"/>
      <c r="B8" s="446" t="s">
        <v>29</v>
      </c>
      <c r="C8" s="446" t="str">
        <f>INDEX(道姓班!$C$5:$C$194,MATCH(表!$B8,道姓班!$B$5:$B$194,0))</f>
        <v>関西空港ﾉｯｸｵﾌP7桁付
10/1</v>
      </c>
      <c r="D8" s="448">
        <f>INDEX(道姓班!$B$5:$B$194,MATCH(表!$B8,道姓班!$B$5:$B$194,0)+3)</f>
        <v>317</v>
      </c>
      <c r="E8" s="419">
        <f t="shared" ref="E8" si="30">SUM(O8:T8)</f>
        <v>482</v>
      </c>
      <c r="F8" s="418">
        <f t="shared" ref="F8" si="31">D8-E8</f>
        <v>-165</v>
      </c>
      <c r="G8" s="417">
        <v>30</v>
      </c>
      <c r="H8" s="448">
        <f>INDEX(道姓班!$E$5:$E$194,MATCH(表!$B8,道姓班!$B$5:$B$194,0)+8)</f>
        <v>100</v>
      </c>
      <c r="I8" s="418">
        <f t="shared" ref="I8" si="32">D8-L8</f>
        <v>221.89999999999998</v>
      </c>
      <c r="J8" s="418">
        <f t="shared" ref="J8" si="33">E8-M8</f>
        <v>189</v>
      </c>
      <c r="K8" s="432">
        <f t="shared" ref="K8" si="34">I8-J8</f>
        <v>32.899999999999977</v>
      </c>
      <c r="L8" s="418">
        <f t="shared" ref="L8" si="35">D8*G8*0.01</f>
        <v>95.100000000000009</v>
      </c>
      <c r="M8" s="418">
        <f t="shared" ref="M8" si="36">Q8</f>
        <v>293</v>
      </c>
      <c r="N8" s="432">
        <f t="shared" ref="N8" si="37">L8-M8</f>
        <v>-197.89999999999998</v>
      </c>
      <c r="O8" s="448">
        <f>INDEX(道姓班!$D$5:$D$194,MATCH(表!$B8,道姓班!$B$5:$B$194,0)+1)</f>
        <v>86</v>
      </c>
      <c r="P8" s="448">
        <f>INDEX(道姓班!$D$5:$D$194,MATCH(表!$B8,道姓班!$B$5:$B$194,0)+2)</f>
        <v>56</v>
      </c>
      <c r="Q8" s="448">
        <f>INDEX(道姓班!$D$5:$D$194,MATCH(表!$B8,道姓班!$B$5:$B$194,0)+3)</f>
        <v>293</v>
      </c>
      <c r="R8" s="448">
        <f>INDEX(道姓班!$D$5:$D$194,MATCH(表!$B8,道姓班!$B$5:$B$194,0)+4)</f>
        <v>19</v>
      </c>
      <c r="S8" s="448">
        <f>INDEX(道姓班!$D$5:$D$194,MATCH(表!$B8,道姓班!$B$5:$B$194,0)+5)</f>
        <v>0</v>
      </c>
      <c r="T8" s="448">
        <f>INDEX(道姓班!$D$5:$D$194,MATCH(表!$B8,道姓班!$B$5:$B$194,0)+6)</f>
        <v>28</v>
      </c>
      <c r="U8" s="563">
        <f>INDEX(道姓班!$G$5:$G$194,MATCH(表!$B8,道姓班!$B$5:$B$194,0)+7)</f>
        <v>300</v>
      </c>
      <c r="V8" s="562">
        <f t="shared" ref="V8" si="38">SUM(E8/H8)*100</f>
        <v>482</v>
      </c>
      <c r="W8" s="564">
        <f t="shared" ref="W8" si="39">D8-V8</f>
        <v>-165</v>
      </c>
    </row>
    <row r="9" spans="1:23" ht="20.399999999999999" customHeight="1">
      <c r="A9" s="457"/>
      <c r="B9" s="446" t="s">
        <v>30</v>
      </c>
      <c r="C9" s="446" t="str">
        <f>INDEX(道姓班!$C$5:$C$194,MATCH(表!$B9,道姓班!$B$5:$B$194,0))</f>
        <v>関西空港ﾉｯｸｵﾌP18桁付
12/1→2/1</v>
      </c>
      <c r="D9" s="448">
        <f>INDEX(道姓班!$B$5:$B$194,MATCH(表!$B9,道姓班!$B$5:$B$194,0)+3)</f>
        <v>665</v>
      </c>
      <c r="E9" s="419">
        <f t="shared" ref="E9" si="40">SUM(O9:T9)</f>
        <v>429</v>
      </c>
      <c r="F9" s="418">
        <f t="shared" ref="F9" si="41">D9-E9</f>
        <v>236</v>
      </c>
      <c r="G9" s="417">
        <v>30</v>
      </c>
      <c r="H9" s="448">
        <f>INDEX(道姓班!$E$5:$E$194,MATCH(表!$B9,道姓班!$B$5:$B$194,0)+8)</f>
        <v>75</v>
      </c>
      <c r="I9" s="418">
        <f t="shared" ref="I9" si="42">D9-L9</f>
        <v>465.5</v>
      </c>
      <c r="J9" s="418">
        <f t="shared" ref="J9" si="43">E9-M9</f>
        <v>184</v>
      </c>
      <c r="K9" s="432">
        <f t="shared" ref="K9" si="44">I9-J9</f>
        <v>281.5</v>
      </c>
      <c r="L9" s="418">
        <f t="shared" ref="L9" si="45">D9*G9*0.01</f>
        <v>199.5</v>
      </c>
      <c r="M9" s="418">
        <f t="shared" ref="M9" si="46">Q9</f>
        <v>245</v>
      </c>
      <c r="N9" s="432">
        <f t="shared" ref="N9" si="47">L9-M9</f>
        <v>-45.5</v>
      </c>
      <c r="O9" s="448">
        <f>INDEX(道姓班!$D$5:$D$194,MATCH(表!$B9,道姓班!$B$5:$B$194,0)+1)</f>
        <v>87</v>
      </c>
      <c r="P9" s="448">
        <f>INDEX(道姓班!$D$5:$D$194,MATCH(表!$B9,道姓班!$B$5:$B$194,0)+2)</f>
        <v>59</v>
      </c>
      <c r="Q9" s="448">
        <f>INDEX(道姓班!$D$5:$D$194,MATCH(表!$B9,道姓班!$B$5:$B$194,0)+3)</f>
        <v>245</v>
      </c>
      <c r="R9" s="448">
        <f>INDEX(道姓班!$D$5:$D$194,MATCH(表!$B9,道姓班!$B$5:$B$194,0)+4)</f>
        <v>14</v>
      </c>
      <c r="S9" s="448">
        <f>INDEX(道姓班!$D$5:$D$194,MATCH(表!$B9,道姓班!$B$5:$B$194,0)+5)</f>
        <v>0</v>
      </c>
      <c r="T9" s="448">
        <f>INDEX(道姓班!$D$5:$D$194,MATCH(表!$B9,道姓班!$B$5:$B$194,0)+6)</f>
        <v>24</v>
      </c>
      <c r="U9" s="563">
        <f>INDEX(道姓班!$G$5:$G$194,MATCH(表!$B9,道姓班!$B$5:$B$194,0)+7)</f>
        <v>0</v>
      </c>
      <c r="V9" s="562">
        <f t="shared" ref="V9" si="48">SUM(E9/H9)*100</f>
        <v>572</v>
      </c>
      <c r="W9" s="564">
        <f t="shared" ref="W9" si="49">D9-V9</f>
        <v>93</v>
      </c>
    </row>
    <row r="10" spans="1:23" ht="20.399999999999999" customHeight="1">
      <c r="A10" s="457"/>
      <c r="B10" s="446">
        <v>253043</v>
      </c>
      <c r="C10" s="446" t="str">
        <f>INDEX(道姓班!$C$5:$C$194,MATCH(表!$B10,道姓班!$B$5:$B$194,0))</f>
        <v>関西空港ﾉｯｸｵﾌP14脚付
塗前6/中</v>
      </c>
      <c r="D10" s="448">
        <f>INDEX(道姓班!$B$5:$B$194,MATCH(表!$B10,道姓班!$B$5:$B$194,0)+3)</f>
        <v>367</v>
      </c>
      <c r="E10" s="419">
        <f t="shared" ref="E10" si="50">SUM(O10:T10)</f>
        <v>529</v>
      </c>
      <c r="F10" s="418">
        <f t="shared" ref="F10" si="51">D10-E10</f>
        <v>-162</v>
      </c>
      <c r="G10" s="417">
        <v>30</v>
      </c>
      <c r="H10" s="448">
        <f>INDEX(道姓班!$E$5:$E$194,MATCH(表!$B10,道姓班!$B$5:$B$194,0)+8)</f>
        <v>75</v>
      </c>
      <c r="I10" s="418">
        <f t="shared" ref="I10" si="52">D10-L10</f>
        <v>256.89999999999998</v>
      </c>
      <c r="J10" s="418">
        <f t="shared" ref="J10" si="53">E10-M10</f>
        <v>290</v>
      </c>
      <c r="K10" s="432">
        <f t="shared" ref="K10" si="54">I10-J10</f>
        <v>-33.100000000000023</v>
      </c>
      <c r="L10" s="418">
        <f t="shared" ref="L10" si="55">D10*G10*0.01</f>
        <v>110.10000000000001</v>
      </c>
      <c r="M10" s="418">
        <f t="shared" ref="M10" si="56">Q10</f>
        <v>239</v>
      </c>
      <c r="N10" s="432">
        <f t="shared" ref="N10" si="57">L10-M10</f>
        <v>-128.89999999999998</v>
      </c>
      <c r="O10" s="448">
        <f>INDEX(道姓班!$D$5:$D$194,MATCH(表!$B10,道姓班!$B$5:$B$194,0)+1)</f>
        <v>190</v>
      </c>
      <c r="P10" s="448">
        <f>INDEX(道姓班!$D$5:$D$194,MATCH(表!$B10,道姓班!$B$5:$B$194,0)+2)</f>
        <v>63</v>
      </c>
      <c r="Q10" s="448">
        <f>INDEX(道姓班!$D$5:$D$194,MATCH(表!$B10,道姓班!$B$5:$B$194,0)+3)</f>
        <v>239</v>
      </c>
      <c r="R10" s="448">
        <f>INDEX(道姓班!$D$5:$D$194,MATCH(表!$B10,道姓班!$B$5:$B$194,0)+4)</f>
        <v>6</v>
      </c>
      <c r="S10" s="448">
        <f>INDEX(道姓班!$D$5:$D$194,MATCH(表!$B10,道姓班!$B$5:$B$194,0)+5)</f>
        <v>0</v>
      </c>
      <c r="T10" s="448">
        <f>INDEX(道姓班!$D$5:$D$194,MATCH(表!$B10,道姓班!$B$5:$B$194,0)+6)</f>
        <v>31</v>
      </c>
      <c r="U10" s="563">
        <f>INDEX(道姓班!$G$5:$G$194,MATCH(表!$B10,道姓班!$B$5:$B$194,0)+7)</f>
        <v>0</v>
      </c>
      <c r="V10" s="562">
        <f t="shared" ref="V10" si="58">SUM(E10/H10)*100</f>
        <v>705.33333333333337</v>
      </c>
      <c r="W10" s="564">
        <f t="shared" ref="W10" si="59">D10-V10</f>
        <v>-338.33333333333337</v>
      </c>
    </row>
    <row r="11" spans="1:23" ht="20.399999999999999" customHeight="1">
      <c r="A11" s="457"/>
      <c r="B11" s="446">
        <v>253011</v>
      </c>
      <c r="C11" s="446" t="str">
        <f>INDEX(道姓班!$C$5:$C$194,MATCH(表!$B11,道姓班!$B$5:$B$194,0))</f>
        <v>関西空港ﾉｯｸｵﾌP14桁付
12/1</v>
      </c>
      <c r="D11" s="448">
        <f>INDEX(道姓班!$B$5:$B$194,MATCH(表!$B11,道姓班!$B$5:$B$194,0)+3)</f>
        <v>1095</v>
      </c>
      <c r="E11" s="419">
        <f t="shared" ref="E11" si="60">SUM(O11:T11)</f>
        <v>290</v>
      </c>
      <c r="F11" s="418">
        <f t="shared" ref="F11" si="61">D11-E11</f>
        <v>805</v>
      </c>
      <c r="G11" s="417">
        <v>30</v>
      </c>
      <c r="H11" s="448">
        <f>INDEX(道姓班!$E$5:$E$194,MATCH(表!$B11,道姓班!$B$5:$B$194,0)+8)</f>
        <v>40</v>
      </c>
      <c r="I11" s="418">
        <f t="shared" ref="I11" si="62">D11-L11</f>
        <v>766.5</v>
      </c>
      <c r="J11" s="418">
        <f t="shared" ref="J11" si="63">E11-M11</f>
        <v>172</v>
      </c>
      <c r="K11" s="432">
        <f t="shared" ref="K11" si="64">I11-J11</f>
        <v>594.5</v>
      </c>
      <c r="L11" s="418">
        <f t="shared" ref="L11" si="65">D11*G11*0.01</f>
        <v>328.5</v>
      </c>
      <c r="M11" s="418">
        <f t="shared" ref="M11" si="66">Q11</f>
        <v>118</v>
      </c>
      <c r="N11" s="432">
        <f t="shared" ref="N11" si="67">L11-M11</f>
        <v>210.5</v>
      </c>
      <c r="O11" s="448">
        <f>INDEX(道姓班!$D$5:$D$194,MATCH(表!$B11,道姓班!$B$5:$B$194,0)+1)</f>
        <v>157</v>
      </c>
      <c r="P11" s="448">
        <f>INDEX(道姓班!$D$5:$D$194,MATCH(表!$B11,道姓班!$B$5:$B$194,0)+2)</f>
        <v>15</v>
      </c>
      <c r="Q11" s="448">
        <f>INDEX(道姓班!$D$5:$D$194,MATCH(表!$B11,道姓班!$B$5:$B$194,0)+3)</f>
        <v>118</v>
      </c>
      <c r="R11" s="448">
        <f>INDEX(道姓班!$D$5:$D$194,MATCH(表!$B11,道姓班!$B$5:$B$194,0)+4)</f>
        <v>0</v>
      </c>
      <c r="S11" s="448">
        <f>INDEX(道姓班!$D$5:$D$194,MATCH(表!$B11,道姓班!$B$5:$B$194,0)+5)</f>
        <v>0</v>
      </c>
      <c r="T11" s="448">
        <f>INDEX(道姓班!$D$5:$D$194,MATCH(表!$B11,道姓班!$B$5:$B$194,0)+6)</f>
        <v>0</v>
      </c>
      <c r="U11" s="563">
        <f>INDEX(道姓班!$G$5:$G$194,MATCH(表!$B11,道姓班!$B$5:$B$194,0)+7)</f>
        <v>0</v>
      </c>
      <c r="V11" s="562">
        <f t="shared" ref="V11" si="68">SUM(E11/H11)*100</f>
        <v>725</v>
      </c>
      <c r="W11" s="564">
        <f t="shared" ref="W11" si="69">D11-V11</f>
        <v>370</v>
      </c>
    </row>
    <row r="12" spans="1:23" ht="20.399999999999999" customHeight="1">
      <c r="A12" s="457"/>
      <c r="B12" s="446" t="s">
        <v>31</v>
      </c>
      <c r="C12" s="446" t="str">
        <f>INDEX(道姓班!$C$5:$C$194,MATCH(表!$B12,道姓班!$B$5:$B$194,0))</f>
        <v>養老IC本線他3橋 小倉P44,A2
5/末6月</v>
      </c>
      <c r="D12" s="448">
        <f>INDEX(道姓班!$B$5:$B$194,MATCH(表!$B12,道姓班!$B$5:$B$194,0)+3)</f>
        <v>861</v>
      </c>
      <c r="E12" s="419">
        <f t="shared" ref="E12" si="70">SUM(O12:T12)</f>
        <v>851</v>
      </c>
      <c r="F12" s="418">
        <f t="shared" ref="F12" si="71">D12-E12</f>
        <v>10</v>
      </c>
      <c r="G12" s="417">
        <v>34</v>
      </c>
      <c r="H12" s="448">
        <f>INDEX(道姓班!$E$5:$E$194,MATCH(表!$B12,道姓班!$B$5:$B$194,0)+8)</f>
        <v>100</v>
      </c>
      <c r="I12" s="418">
        <f t="shared" ref="I12" si="72">D12-L12</f>
        <v>568.26</v>
      </c>
      <c r="J12" s="418">
        <f t="shared" ref="J12" si="73">E12-M12</f>
        <v>540</v>
      </c>
      <c r="K12" s="432">
        <f t="shared" ref="K12" si="74">I12-J12</f>
        <v>28.259999999999991</v>
      </c>
      <c r="L12" s="418">
        <f t="shared" ref="L12" si="75">D12*G12*0.01</f>
        <v>292.74</v>
      </c>
      <c r="M12" s="418">
        <f t="shared" ref="M12" si="76">Q12</f>
        <v>311</v>
      </c>
      <c r="N12" s="432">
        <f t="shared" ref="N12" si="77">L12-M12</f>
        <v>-18.259999999999991</v>
      </c>
      <c r="O12" s="448">
        <f>INDEX(道姓班!$D$5:$D$194,MATCH(表!$B12,道姓班!$B$5:$B$194,0)+1)</f>
        <v>175</v>
      </c>
      <c r="P12" s="448">
        <f>INDEX(道姓班!$D$5:$D$194,MATCH(表!$B12,道姓班!$B$5:$B$194,0)+2)</f>
        <v>105</v>
      </c>
      <c r="Q12" s="448">
        <f>INDEX(道姓班!$D$5:$D$194,MATCH(表!$B12,道姓班!$B$5:$B$194,0)+3)</f>
        <v>311</v>
      </c>
      <c r="R12" s="448">
        <f>INDEX(道姓班!$D$5:$D$194,MATCH(表!$B12,道姓班!$B$5:$B$194,0)+4)</f>
        <v>52</v>
      </c>
      <c r="S12" s="448">
        <f>INDEX(道姓班!$D$5:$D$194,MATCH(表!$B12,道姓班!$B$5:$B$194,0)+5)</f>
        <v>84</v>
      </c>
      <c r="T12" s="448">
        <f>INDEX(道姓班!$D$5:$D$194,MATCH(表!$B12,道姓班!$B$5:$B$194,0)+6)</f>
        <v>124</v>
      </c>
      <c r="U12" s="563">
        <f>INDEX(道姓班!$G$5:$G$194,MATCH(表!$B12,道姓班!$B$5:$B$194,0)+7)</f>
        <v>850.79377966101697</v>
      </c>
      <c r="V12" s="562">
        <f t="shared" ref="V12" si="78">SUM(E12/H12)*100</f>
        <v>851</v>
      </c>
      <c r="W12" s="564">
        <f t="shared" ref="W12" si="79">D12-V12</f>
        <v>10</v>
      </c>
    </row>
    <row r="13" spans="1:23" ht="20.399999999999999" customHeight="1">
      <c r="B13" s="446">
        <v>253018</v>
      </c>
      <c r="C13" s="446" t="str">
        <f>INDEX(道姓班!$C$5:$C$194,MATCH(表!$B13,道姓班!$B$5:$B$194,0))</f>
        <v>養老　大跡高架橋BR3(P22)
R8/9/中</v>
      </c>
      <c r="D13" s="448">
        <f>INDEX(道姓班!$B$5:$B$194,MATCH(表!$B13,道姓班!$B$5:$B$194,0)+3)</f>
        <v>598</v>
      </c>
      <c r="E13" s="419">
        <f t="shared" ref="E13" si="80">SUM(O13:T13)</f>
        <v>540</v>
      </c>
      <c r="F13" s="418">
        <f t="shared" ref="F13" si="81">D13-E13</f>
        <v>58</v>
      </c>
      <c r="G13" s="417">
        <v>33</v>
      </c>
      <c r="H13" s="448">
        <f>INDEX(道姓班!$E$5:$E$194,MATCH(表!$B13,道姓班!$B$5:$B$194,0)+8)</f>
        <v>85</v>
      </c>
      <c r="I13" s="418">
        <f t="shared" ref="I13" si="82">D13-L13</f>
        <v>400.65999999999997</v>
      </c>
      <c r="J13" s="418">
        <f t="shared" ref="J13" si="83">E13-M13</f>
        <v>301</v>
      </c>
      <c r="K13" s="432">
        <f t="shared" ref="K13" si="84">I13-J13</f>
        <v>99.659999999999968</v>
      </c>
      <c r="L13" s="418">
        <f t="shared" ref="L13" si="85">D13*G13*0.01</f>
        <v>197.34</v>
      </c>
      <c r="M13" s="418">
        <f t="shared" ref="M13" si="86">Q13</f>
        <v>239</v>
      </c>
      <c r="N13" s="432">
        <f t="shared" ref="N13" si="87">L13-M13</f>
        <v>-41.66</v>
      </c>
      <c r="O13" s="448">
        <f>INDEX(道姓班!$D$5:$D$194,MATCH(表!$B13,道姓班!$B$5:$B$194,0)+1)</f>
        <v>165</v>
      </c>
      <c r="P13" s="448">
        <f>INDEX(道姓班!$D$5:$D$194,MATCH(表!$B13,道姓班!$B$5:$B$194,0)+2)</f>
        <v>50</v>
      </c>
      <c r="Q13" s="448">
        <f>INDEX(道姓班!$D$5:$D$194,MATCH(表!$B13,道姓班!$B$5:$B$194,0)+3)</f>
        <v>239</v>
      </c>
      <c r="R13" s="448">
        <f>INDEX(道姓班!$D$5:$D$194,MATCH(表!$B13,道姓班!$B$5:$B$194,0)+4)</f>
        <v>37</v>
      </c>
      <c r="S13" s="448">
        <f>INDEX(道姓班!$D$5:$D$194,MATCH(表!$B13,道姓班!$B$5:$B$194,0)+5)</f>
        <v>0</v>
      </c>
      <c r="T13" s="448">
        <f>INDEX(道姓班!$D$5:$D$194,MATCH(表!$B13,道姓班!$B$5:$B$194,0)+6)</f>
        <v>49</v>
      </c>
      <c r="U13" s="563">
        <f>INDEX(道姓班!$G$5:$G$194,MATCH(表!$B13,道姓班!$B$5:$B$194,0)+7)</f>
        <v>487.28271428571429</v>
      </c>
      <c r="V13" s="562">
        <f t="shared" ref="V13" si="88">SUM(E13/H13)*100</f>
        <v>635.29411764705878</v>
      </c>
      <c r="W13" s="564">
        <f t="shared" ref="W13" si="89">D13-V13</f>
        <v>-37.294117647058783</v>
      </c>
    </row>
    <row r="14" spans="1:23" ht="20.399999999999999" customHeight="1">
      <c r="B14" s="446" t="s">
        <v>32</v>
      </c>
      <c r="C14" s="446" t="str">
        <f>INDEX(道姓班!$C$5:$C$194,MATCH(表!$B14,道姓班!$B$5:$B$194,0))</f>
        <v>養老IC本線他3橋　小倉P38
5/30</v>
      </c>
      <c r="D14" s="448">
        <f>INDEX(道姓班!$B$5:$B$194,MATCH(表!$B14,道姓班!$B$5:$B$194,0)+3)</f>
        <v>660</v>
      </c>
      <c r="E14" s="419">
        <f t="shared" ref="E14" si="90">SUM(O14:T14)</f>
        <v>503</v>
      </c>
      <c r="F14" s="418">
        <f t="shared" ref="F14" si="91">D14-E14</f>
        <v>157</v>
      </c>
      <c r="G14" s="417">
        <v>33</v>
      </c>
      <c r="H14" s="448">
        <f>INDEX(道姓班!$E$5:$E$194,MATCH(表!$B14,道姓班!$B$5:$B$194,0)+8)</f>
        <v>100</v>
      </c>
      <c r="I14" s="418">
        <f t="shared" ref="I14" si="92">D14-L14</f>
        <v>442.2</v>
      </c>
      <c r="J14" s="418">
        <f t="shared" ref="J14" si="93">E14-M14</f>
        <v>345</v>
      </c>
      <c r="K14" s="432">
        <f t="shared" ref="K14" si="94">I14-J14</f>
        <v>97.199999999999989</v>
      </c>
      <c r="L14" s="418">
        <f t="shared" ref="L14" si="95">D14*G14*0.01</f>
        <v>217.8</v>
      </c>
      <c r="M14" s="418">
        <f t="shared" ref="M14" si="96">Q14</f>
        <v>158</v>
      </c>
      <c r="N14" s="432">
        <f t="shared" ref="N14" si="97">L14-M14</f>
        <v>59.800000000000011</v>
      </c>
      <c r="O14" s="448">
        <f>INDEX(道姓班!$D$5:$D$194,MATCH(表!$B14,道姓班!$B$5:$B$194,0)+1)</f>
        <v>164</v>
      </c>
      <c r="P14" s="448">
        <f>INDEX(道姓班!$D$5:$D$194,MATCH(表!$B14,道姓班!$B$5:$B$194,0)+2)</f>
        <v>66</v>
      </c>
      <c r="Q14" s="448">
        <f>INDEX(道姓班!$D$5:$D$194,MATCH(表!$B14,道姓班!$B$5:$B$194,0)+3)</f>
        <v>158</v>
      </c>
      <c r="R14" s="448">
        <f>INDEX(道姓班!$D$5:$D$194,MATCH(表!$B14,道姓班!$B$5:$B$194,0)+4)</f>
        <v>14</v>
      </c>
      <c r="S14" s="448">
        <f>INDEX(道姓班!$D$5:$D$194,MATCH(表!$B14,道姓班!$B$5:$B$194,0)+5)</f>
        <v>35</v>
      </c>
      <c r="T14" s="448">
        <f>INDEX(道姓班!$D$5:$D$194,MATCH(表!$B14,道姓班!$B$5:$B$194,0)+6)</f>
        <v>66</v>
      </c>
      <c r="U14" s="563">
        <f>INDEX(道姓班!$G$5:$G$194,MATCH(表!$B14,道姓班!$B$5:$B$194,0)+7)</f>
        <v>430.0963854915255</v>
      </c>
      <c r="V14" s="562">
        <f t="shared" ref="V14" si="98">SUM(E14/H14)*100</f>
        <v>503</v>
      </c>
      <c r="W14" s="564">
        <f t="shared" ref="W14" si="99">D14-V14</f>
        <v>157</v>
      </c>
    </row>
    <row r="15" spans="1:23" ht="20.399999999999999" customHeight="1">
      <c r="A15" s="457" t="s">
        <v>33</v>
      </c>
      <c r="B15" s="445" t="str">
        <f>阪上班!$B$126</f>
        <v>23Z035</v>
      </c>
      <c r="C15" s="445" t="str">
        <f>INDEX(阪上班!$C$5:$C$233,MATCH(表!$B15,阪上班!$B$5:$B$233,0))</f>
        <v>門真高架橋P60
26/12/25</v>
      </c>
      <c r="D15" s="448">
        <f>INDEX(阪上班!$B$5:$B$233,MATCH(表!$B15,阪上班!$B$5:$B$233,0)+3)</f>
        <v>940</v>
      </c>
      <c r="E15" s="419">
        <f>SUM(O15:T15)</f>
        <v>665</v>
      </c>
      <c r="F15" s="418">
        <f t="shared" ref="F15:F20" si="100">D15-E15</f>
        <v>275</v>
      </c>
      <c r="G15" s="417">
        <v>33.4</v>
      </c>
      <c r="H15" s="448">
        <f>INDEX(阪上班!$E$5:$E$233,MATCH(表!$B15,阪上班!$B$5:$B$233,0)+8)</f>
        <v>100</v>
      </c>
      <c r="I15" s="418">
        <f t="shared" ref="I15:J15" si="101">D15-L15</f>
        <v>626.04</v>
      </c>
      <c r="J15" s="418">
        <f t="shared" si="101"/>
        <v>438</v>
      </c>
      <c r="K15" s="432">
        <f t="shared" ref="K15" si="102">I15-J15</f>
        <v>188.03999999999996</v>
      </c>
      <c r="L15" s="418">
        <f t="shared" ref="L15" si="103">D15*G15*0.01</f>
        <v>313.95999999999998</v>
      </c>
      <c r="M15" s="418">
        <f t="shared" ref="M15" si="104">Q15</f>
        <v>227</v>
      </c>
      <c r="N15" s="432">
        <f t="shared" ref="N15" si="105">L15-M15</f>
        <v>86.95999999999998</v>
      </c>
      <c r="O15" s="448">
        <f>INDEX(阪上班!$D$5:$D$233,MATCH(表!$B15,阪上班!$B$5:$B$233,0)+1)</f>
        <v>182</v>
      </c>
      <c r="P15" s="448">
        <f>INDEX(阪上班!$D$5:$D$233,MATCH(表!$B15,阪上班!$B$5:$B$233,0)+2)</f>
        <v>50</v>
      </c>
      <c r="Q15" s="448">
        <f>INDEX(阪上班!$D$5:$D$233,MATCH(表!$B15,阪上班!$B$5:$B$233,0)+3)</f>
        <v>227</v>
      </c>
      <c r="R15" s="448">
        <f>INDEX(阪上班!$D$5:$D$233,MATCH(表!$B15,阪上班!$B$5:$B$233,0)+4)</f>
        <v>45</v>
      </c>
      <c r="S15" s="448">
        <f>INDEX(阪上班!$D$5:$D$233,MATCH(表!$B15,阪上班!$B$5:$B$233,0)+5)</f>
        <v>104</v>
      </c>
      <c r="T15" s="448">
        <f>INDEX(阪上班!$D$5:$D$233,MATCH(表!$B15,阪上班!$B$5:$B$233,0)+6)</f>
        <v>57</v>
      </c>
      <c r="U15" s="563">
        <f>INDEX(阪上班!$G$5:$G$233,MATCH(表!$B15,阪上班!$B$5:$B$233,0)+7)</f>
        <v>677.06975926500002</v>
      </c>
      <c r="V15" s="562">
        <f>SUM(E15/H15)*100</f>
        <v>665</v>
      </c>
      <c r="W15" s="564">
        <f t="shared" ref="W15" si="106">D15-V15</f>
        <v>275</v>
      </c>
    </row>
    <row r="16" spans="1:23" ht="20.399999999999999" customHeight="1">
      <c r="A16" s="457"/>
      <c r="B16" s="445">
        <v>248015</v>
      </c>
      <c r="C16" s="445" t="str">
        <f>INDEX(阪上班!$C$5:$C$233,MATCH(表!$B16,阪上班!$B$5:$B$233,0))</f>
        <v>北真志野　上りA1A2
9/10</v>
      </c>
      <c r="D16" s="448">
        <f>INDEX(阪上班!$B$5:$B$233,MATCH(表!$B16,阪上班!$B$5:$B$233,0)+3)</f>
        <v>500</v>
      </c>
      <c r="E16" s="419">
        <f t="shared" ref="E16:E17" si="107">SUM(O16:T16)</f>
        <v>88</v>
      </c>
      <c r="F16" s="418">
        <f t="shared" ref="F16:F17" si="108">D16-E16</f>
        <v>412</v>
      </c>
      <c r="G16" s="417">
        <v>33</v>
      </c>
      <c r="H16" s="448">
        <f>INDEX(阪上班!$E$5:$E$233,MATCH(表!$B16,阪上班!$B$5:$B$233,0)+8)</f>
        <v>10</v>
      </c>
      <c r="I16" s="418">
        <f t="shared" ref="I16:I17" si="109">D16-L16</f>
        <v>335</v>
      </c>
      <c r="J16" s="418">
        <f t="shared" ref="J16:J17" si="110">E16-M16</f>
        <v>88</v>
      </c>
      <c r="K16" s="432">
        <f t="shared" ref="K16:K17" si="111">I16-J16</f>
        <v>247</v>
      </c>
      <c r="L16" s="418">
        <f t="shared" ref="L16:L17" si="112">D16*G16*0.01</f>
        <v>165</v>
      </c>
      <c r="M16" s="418">
        <f t="shared" ref="M16:M17" si="113">Q16</f>
        <v>0</v>
      </c>
      <c r="N16" s="432">
        <f t="shared" ref="N16:N17" si="114">L16-M16</f>
        <v>165</v>
      </c>
      <c r="O16" s="448">
        <f>INDEX(阪上班!$D$5:$D$233,MATCH(表!$B16,阪上班!$B$5:$B$233,0)+1)</f>
        <v>57</v>
      </c>
      <c r="P16" s="448">
        <f>INDEX(阪上班!$D$5:$D$233,MATCH(表!$B16,阪上班!$B$5:$B$233,0)+2)</f>
        <v>0</v>
      </c>
      <c r="Q16" s="448">
        <f>INDEX(阪上班!$D$5:$D$233,MATCH(表!$B16,阪上班!$B$5:$B$233,0)+3)</f>
        <v>0</v>
      </c>
      <c r="R16" s="448">
        <f>INDEX(阪上班!$D$5:$D$233,MATCH(表!$B16,阪上班!$B$5:$B$233,0)+4)</f>
        <v>0</v>
      </c>
      <c r="S16" s="448">
        <f>INDEX(阪上班!$D$5:$D$233,MATCH(表!$B16,阪上班!$B$5:$B$233,0)+5)</f>
        <v>0</v>
      </c>
      <c r="T16" s="448">
        <f>INDEX(阪上班!$D$5:$D$233,MATCH(表!$B16,阪上班!$B$5:$B$233,0)+6)</f>
        <v>31</v>
      </c>
      <c r="U16" s="563">
        <f>INDEX(阪上班!$G$5:$G$233,MATCH(表!$B16,阪上班!$B$5:$B$233,0)+7)</f>
        <v>502.80710635416665</v>
      </c>
      <c r="V16" s="562">
        <f t="shared" ref="V16:V17" si="115">SUM(E16/H16)*100</f>
        <v>880.00000000000011</v>
      </c>
      <c r="W16" s="564">
        <f t="shared" ref="W16:W17" si="116">D16-V16</f>
        <v>-380.00000000000011</v>
      </c>
    </row>
    <row r="17" spans="1:23" ht="20.399999999999999" customHeight="1">
      <c r="A17" s="457"/>
      <c r="B17" s="445" t="s">
        <v>34</v>
      </c>
      <c r="C17" s="445" t="str">
        <f>INDEX(阪上班!$C$5:$C$233,MATCH(表!$B17,阪上班!$B$5:$B$233,0))</f>
        <v>温品下部工ブラケット7/15メッキ入</v>
      </c>
      <c r="D17" s="448">
        <f>INDEX(阪上班!$B$5:$B$233,MATCH(表!$B17,阪上班!$B$5:$B$233,0)+3)</f>
        <v>65</v>
      </c>
      <c r="E17" s="419">
        <f t="shared" si="107"/>
        <v>141</v>
      </c>
      <c r="F17" s="418">
        <f t="shared" si="108"/>
        <v>-76</v>
      </c>
      <c r="G17" s="417">
        <v>35.4</v>
      </c>
      <c r="H17" s="448">
        <f>INDEX(阪上班!$E$5:$E$233,MATCH(表!$B17,阪上班!$B$5:$B$233,0)+8)</f>
        <v>0</v>
      </c>
      <c r="I17" s="418">
        <f t="shared" si="109"/>
        <v>41.989999999999995</v>
      </c>
      <c r="J17" s="418">
        <f t="shared" si="110"/>
        <v>82</v>
      </c>
      <c r="K17" s="432">
        <f t="shared" si="111"/>
        <v>-40.010000000000005</v>
      </c>
      <c r="L17" s="418">
        <f t="shared" si="112"/>
        <v>23.01</v>
      </c>
      <c r="M17" s="418">
        <f t="shared" si="113"/>
        <v>59</v>
      </c>
      <c r="N17" s="432">
        <f t="shared" si="114"/>
        <v>-35.989999999999995</v>
      </c>
      <c r="O17" s="448">
        <f>INDEX(阪上班!$D$5:$D$233,MATCH(表!$B17,阪上班!$B$5:$B$233,0)+1)</f>
        <v>53</v>
      </c>
      <c r="P17" s="448">
        <f>INDEX(阪上班!$D$5:$D$233,MATCH(表!$B17,阪上班!$B$5:$B$233,0)+2)</f>
        <v>21</v>
      </c>
      <c r="Q17" s="448">
        <f>INDEX(阪上班!$D$5:$D$233,MATCH(表!$B17,阪上班!$B$5:$B$233,0)+3)</f>
        <v>59</v>
      </c>
      <c r="R17" s="448">
        <f>INDEX(阪上班!$D$5:$D$233,MATCH(表!$B17,阪上班!$B$5:$B$233,0)+4)</f>
        <v>8</v>
      </c>
      <c r="S17" s="448">
        <f>INDEX(阪上班!$D$5:$D$233,MATCH(表!$B17,阪上班!$B$5:$B$233,0)+5)</f>
        <v>0</v>
      </c>
      <c r="T17" s="448">
        <f>INDEX(阪上班!$D$5:$D$233,MATCH(表!$B17,阪上班!$B$5:$B$233,0)+6)</f>
        <v>0</v>
      </c>
      <c r="U17" s="563">
        <f>INDEX(阪上班!$G$5:$G$233,MATCH(表!$B17,阪上班!$B$5:$B$233,0)+7)</f>
        <v>0</v>
      </c>
      <c r="V17" s="562" t="e">
        <f t="shared" si="115"/>
        <v>#DIV/0!</v>
      </c>
      <c r="W17" s="564" t="e">
        <f t="shared" si="116"/>
        <v>#DIV/0!</v>
      </c>
    </row>
    <row r="18" spans="1:23" ht="20.399999999999999" customHeight="1">
      <c r="A18" s="457"/>
      <c r="B18" s="445">
        <v>264010</v>
      </c>
      <c r="C18" s="445" t="str">
        <f>INDEX(阪上班!$C$5:$C$233,MATCH(表!$B18,阪上班!$B$5:$B$233,0))</f>
        <v>八潮PAﾗﾝﾌﾟ橋PC3橋脚
7/15</v>
      </c>
      <c r="D18" s="448">
        <f>INDEX(阪上班!$B$5:$B$233,MATCH(表!$B18,阪上班!$B$5:$B$233,0)+3)</f>
        <v>438</v>
      </c>
      <c r="E18" s="419">
        <f>SUM(O18:T18)</f>
        <v>304</v>
      </c>
      <c r="F18" s="418">
        <f t="shared" ref="F18" si="117">D18-E18</f>
        <v>134</v>
      </c>
      <c r="G18" s="417">
        <v>30</v>
      </c>
      <c r="H18" s="448">
        <f>INDEX(阪上班!$E$5:$E$233,MATCH(表!$B18,阪上班!$B$5:$B$233,0)+8)</f>
        <v>40</v>
      </c>
      <c r="I18" s="418">
        <f t="shared" ref="I18" si="118">D18-L18</f>
        <v>306.60000000000002</v>
      </c>
      <c r="J18" s="418">
        <f t="shared" ref="J18" si="119">E18-M18</f>
        <v>73</v>
      </c>
      <c r="K18" s="432">
        <f t="shared" ref="K18" si="120">I18-J18</f>
        <v>233.60000000000002</v>
      </c>
      <c r="L18" s="418">
        <f t="shared" ref="L18" si="121">D18*G18*0.01</f>
        <v>131.4</v>
      </c>
      <c r="M18" s="418">
        <f t="shared" ref="M18" si="122">Q18</f>
        <v>231</v>
      </c>
      <c r="N18" s="432">
        <f t="shared" ref="N18" si="123">L18-M18</f>
        <v>-99.6</v>
      </c>
      <c r="O18" s="448">
        <f>INDEX(阪上班!$D$5:$D$233,MATCH(表!$B18,阪上班!$B$5:$B$233,0)+1)</f>
        <v>26</v>
      </c>
      <c r="P18" s="448">
        <f>INDEX(阪上班!$D$5:$D$233,MATCH(表!$B18,阪上班!$B$5:$B$233,0)+2)</f>
        <v>30</v>
      </c>
      <c r="Q18" s="448">
        <f>INDEX(阪上班!$D$5:$D$233,MATCH(表!$B18,阪上班!$B$5:$B$233,0)+3)</f>
        <v>231</v>
      </c>
      <c r="R18" s="448">
        <f>INDEX(阪上班!$D$5:$D$233,MATCH(表!$B18,阪上班!$B$5:$B$233,0)+4)</f>
        <v>17</v>
      </c>
      <c r="S18" s="448">
        <f>INDEX(阪上班!$D$5:$D$233,MATCH(表!$B18,阪上班!$B$5:$B$233,0)+5)</f>
        <v>0</v>
      </c>
      <c r="T18" s="448">
        <f>INDEX(阪上班!$D$5:$D$233,MATCH(表!$B18,阪上班!$B$5:$B$233,0)+6)</f>
        <v>0</v>
      </c>
      <c r="U18" s="563">
        <f>INDEX(阪上班!$G$5:$G$233,MATCH(表!$B18,阪上班!$B$5:$B$233,0)+7)</f>
        <v>0</v>
      </c>
      <c r="V18" s="562">
        <f>SUM(E18/H18)*100</f>
        <v>760</v>
      </c>
      <c r="W18" s="564">
        <f t="shared" ref="W18" si="124">D18-V18</f>
        <v>-322</v>
      </c>
    </row>
    <row r="19" spans="1:23" ht="20.399999999999999" customHeight="1">
      <c r="A19" s="457"/>
      <c r="B19" s="445">
        <v>251019</v>
      </c>
      <c r="C19" s="445" t="str">
        <f>INDEX(阪上班!$C$5:$C$233,MATCH(表!$B19,阪上班!$B$5:$B$233,0))</f>
        <v>畦地第一橋A1A2
12/15</v>
      </c>
      <c r="D19" s="448">
        <f>INDEX(阪上班!$B$5:$B$233,MATCH(表!$B19,阪上班!$B$5:$B$233,0)+3)</f>
        <v>614</v>
      </c>
      <c r="E19" s="419">
        <f>SUM(O19:T19)</f>
        <v>519</v>
      </c>
      <c r="F19" s="418">
        <f t="shared" ref="F19" si="125">D19-E19</f>
        <v>95</v>
      </c>
      <c r="G19" s="417">
        <v>33</v>
      </c>
      <c r="H19" s="448">
        <f>INDEX(阪上班!$E$5:$E$233,MATCH(表!$B19,阪上班!$B$5:$B$233,0)+8)</f>
        <v>90</v>
      </c>
      <c r="I19" s="418">
        <f t="shared" ref="I19" si="126">D19-L19</f>
        <v>411.38</v>
      </c>
      <c r="J19" s="418">
        <f t="shared" ref="J19" si="127">E19-M19</f>
        <v>338</v>
      </c>
      <c r="K19" s="432">
        <f t="shared" ref="K19" si="128">I19-J19</f>
        <v>73.38</v>
      </c>
      <c r="L19" s="418">
        <f t="shared" ref="L19" si="129">D19*G19*0.01</f>
        <v>202.62</v>
      </c>
      <c r="M19" s="418">
        <f t="shared" ref="M19" si="130">Q19</f>
        <v>181</v>
      </c>
      <c r="N19" s="432">
        <f t="shared" ref="N19" si="131">L19-M19</f>
        <v>21.620000000000005</v>
      </c>
      <c r="O19" s="448">
        <f>INDEX(阪上班!$D$5:$D$233,MATCH(表!$B19,阪上班!$B$5:$B$233,0)+1)</f>
        <v>162</v>
      </c>
      <c r="P19" s="448">
        <f>INDEX(阪上班!$D$5:$D$233,MATCH(表!$B19,阪上班!$B$5:$B$233,0)+2)</f>
        <v>54</v>
      </c>
      <c r="Q19" s="448">
        <f>INDEX(阪上班!$D$5:$D$233,MATCH(表!$B19,阪上班!$B$5:$B$233,0)+3)</f>
        <v>181</v>
      </c>
      <c r="R19" s="448">
        <f>INDEX(阪上班!$D$5:$D$233,MATCH(表!$B19,阪上班!$B$5:$B$233,0)+4)</f>
        <v>34</v>
      </c>
      <c r="S19" s="448">
        <f>INDEX(阪上班!$D$5:$D$233,MATCH(表!$B19,阪上班!$B$5:$B$233,0)+5)</f>
        <v>0</v>
      </c>
      <c r="T19" s="448">
        <f>INDEX(阪上班!$D$5:$D$233,MATCH(表!$B19,阪上班!$B$5:$B$233,0)+6)</f>
        <v>88</v>
      </c>
      <c r="U19" s="563">
        <f>INDEX(阪上班!$G$5:$G$233,MATCH(表!$B19,阪上班!$B$5:$B$233,0)+7)</f>
        <v>567.69287267005075</v>
      </c>
      <c r="V19" s="562">
        <f>SUM(E19/H19)*100</f>
        <v>576.66666666666663</v>
      </c>
      <c r="W19" s="564">
        <f t="shared" ref="W19" si="132">D19-V19</f>
        <v>37.333333333333371</v>
      </c>
    </row>
    <row r="20" spans="1:23" ht="20.399999999999999" customHeight="1">
      <c r="A20" s="457"/>
      <c r="B20" s="445">
        <v>248020</v>
      </c>
      <c r="C20" s="445" t="str">
        <f>INDEX(阪上班!$C$5:$C$233,MATCH(表!$B20,阪上班!$B$5:$B$233,0))</f>
        <v>養老　小倉BR2(P34)
現地7/初</v>
      </c>
      <c r="D20" s="448">
        <f>INDEX(阪上班!$B$5:$B$233,MATCH(表!$B20,阪上班!$B$5:$B$233,0)+3)</f>
        <v>479</v>
      </c>
      <c r="E20" s="419">
        <f t="shared" ref="E20:E22" si="133">SUM(O20:T20)</f>
        <v>413</v>
      </c>
      <c r="F20" s="418">
        <f t="shared" si="100"/>
        <v>66</v>
      </c>
      <c r="G20" s="417">
        <v>33</v>
      </c>
      <c r="H20" s="448">
        <f>INDEX(阪上班!$E$5:$E$233,MATCH(表!$B20,阪上班!$B$5:$B$233,0)+8)</f>
        <v>100</v>
      </c>
      <c r="I20" s="418">
        <f t="shared" ref="I20:I22" si="134">D20-L20</f>
        <v>320.93</v>
      </c>
      <c r="J20" s="418">
        <f t="shared" ref="J20:J22" si="135">E20-M20</f>
        <v>272</v>
      </c>
      <c r="K20" s="432">
        <f t="shared" ref="K20:K22" si="136">I20-J20</f>
        <v>48.930000000000007</v>
      </c>
      <c r="L20" s="418">
        <f t="shared" ref="L20:L22" si="137">D20*G20*0.01</f>
        <v>158.07</v>
      </c>
      <c r="M20" s="418">
        <f t="shared" ref="M20:M22" si="138">Q20</f>
        <v>141</v>
      </c>
      <c r="N20" s="432">
        <f t="shared" ref="N20:N22" si="139">L20-M20</f>
        <v>17.069999999999993</v>
      </c>
      <c r="O20" s="448">
        <f>INDEX(阪上班!$D$5:$D$233,MATCH(表!$B20,阪上班!$B$5:$B$233,0)+1)</f>
        <v>98</v>
      </c>
      <c r="P20" s="448">
        <f>INDEX(阪上班!$D$5:$D$233,MATCH(表!$B20,阪上班!$B$5:$B$233,0)+2)</f>
        <v>34</v>
      </c>
      <c r="Q20" s="448">
        <f>INDEX(阪上班!$D$5:$D$233,MATCH(表!$B20,阪上班!$B$5:$B$233,0)+3)</f>
        <v>141</v>
      </c>
      <c r="R20" s="448">
        <f>INDEX(阪上班!$D$5:$D$233,MATCH(表!$B20,阪上班!$B$5:$B$233,0)+4)</f>
        <v>37</v>
      </c>
      <c r="S20" s="448">
        <f>INDEX(阪上班!$D$5:$D$233,MATCH(表!$B20,阪上班!$B$5:$B$233,0)+5)</f>
        <v>58</v>
      </c>
      <c r="T20" s="448">
        <f>INDEX(阪上班!$D$5:$D$233,MATCH(表!$B20,阪上班!$B$5:$B$233,0)+6)</f>
        <v>45</v>
      </c>
      <c r="U20" s="563">
        <f>INDEX(阪上班!$G$5:$G$233,MATCH(表!$B20,阪上班!$B$5:$B$233,0)+7)</f>
        <v>383.12617021276594</v>
      </c>
      <c r="V20" s="562">
        <f t="shared" ref="V20:V22" si="140">SUM(E20/H20)*100</f>
        <v>413</v>
      </c>
      <c r="W20" s="564">
        <f t="shared" ref="W20:W22" si="141">D20-V20</f>
        <v>66</v>
      </c>
    </row>
    <row r="21" spans="1:23" ht="20.399999999999999" customHeight="1">
      <c r="A21" s="457"/>
      <c r="B21" s="445" t="s">
        <v>35</v>
      </c>
      <c r="C21" s="445" t="str">
        <f>INDEX(阪上班!$C$5:$C$233,MATCH(表!$B21,阪上班!$B$5:$B$233,0))</f>
        <v>養老IC本線他3橋 本線P5,A1
8月下旬頃</v>
      </c>
      <c r="D21" s="448">
        <f>INDEX(阪上班!$B$5:$B$233,MATCH(表!$B21,阪上班!$B$5:$B$233,0)+3)</f>
        <v>1952</v>
      </c>
      <c r="E21" s="588">
        <f t="shared" ref="E21" si="142">SUM(O21:T21)</f>
        <v>1244</v>
      </c>
      <c r="F21" s="418">
        <f t="shared" ref="F21" si="143">D21-E21</f>
        <v>708</v>
      </c>
      <c r="G21" s="417">
        <v>33</v>
      </c>
      <c r="H21" s="448">
        <f>INDEX(阪上班!$E$5:$E$233,MATCH(表!$B21,阪上班!$B$5:$B$233,0)+8)</f>
        <v>70</v>
      </c>
      <c r="I21" s="418">
        <f t="shared" ref="I21" si="144">D21-L21</f>
        <v>1307.8400000000001</v>
      </c>
      <c r="J21" s="418">
        <f t="shared" ref="J21" si="145">E21-M21</f>
        <v>765</v>
      </c>
      <c r="K21" s="432">
        <f t="shared" ref="K21" si="146">I21-J21</f>
        <v>542.84000000000015</v>
      </c>
      <c r="L21" s="418">
        <f t="shared" ref="L21" si="147">D21*G21*0.01</f>
        <v>644.16</v>
      </c>
      <c r="M21" s="418">
        <f t="shared" ref="M21" si="148">Q21</f>
        <v>479</v>
      </c>
      <c r="N21" s="432">
        <f t="shared" ref="N21" si="149">L21-M21</f>
        <v>165.15999999999997</v>
      </c>
      <c r="O21" s="448">
        <f>INDEX(阪上班!$D$5:$D$233,MATCH(表!$B21,阪上班!$B$5:$B$233,0)+1)</f>
        <v>374</v>
      </c>
      <c r="P21" s="448">
        <f>INDEX(阪上班!$D$5:$D$233,MATCH(表!$B21,阪上班!$B$5:$B$233,0)+2)</f>
        <v>152</v>
      </c>
      <c r="Q21" s="448">
        <f>INDEX(阪上班!$D$5:$D$233,MATCH(表!$B21,阪上班!$B$5:$B$233,0)+3)</f>
        <v>479</v>
      </c>
      <c r="R21" s="448">
        <f>INDEX(阪上班!$D$5:$D$233,MATCH(表!$B21,阪上班!$B$5:$B$233,0)+4)</f>
        <v>102</v>
      </c>
      <c r="S21" s="448">
        <f>INDEX(阪上班!$D$5:$D$233,MATCH(表!$B21,阪上班!$B$5:$B$233,0)+5)</f>
        <v>39</v>
      </c>
      <c r="T21" s="448">
        <f>INDEX(阪上班!$D$5:$D$233,MATCH(表!$B21,阪上班!$B$5:$B$233,0)+6)</f>
        <v>98</v>
      </c>
      <c r="U21" s="563">
        <f>INDEX(阪上班!$G$5:$G$233,MATCH(表!$B21,阪上班!$B$5:$B$233,0)+7)</f>
        <v>1540.2558021558498</v>
      </c>
      <c r="V21" s="562">
        <f t="shared" ref="V21" si="150">SUM(E21/H21)*100</f>
        <v>1777.1428571428573</v>
      </c>
      <c r="W21" s="564">
        <f t="shared" ref="W21" si="151">D21-V21</f>
        <v>174.85714285714266</v>
      </c>
    </row>
    <row r="22" spans="1:23" ht="20.399999999999999" customHeight="1">
      <c r="B22" s="445" t="str">
        <f>阪上班!$B$136</f>
        <v>22Y005</v>
      </c>
      <c r="C22" s="445" t="str">
        <f>INDEX(阪上班!$C$5:$C$233,MATCH(表!$B22,阪上班!$B$5:$B$233,0))</f>
        <v>富野高架橋中
A2　3/24現予</v>
      </c>
      <c r="D22" s="448">
        <f>INDEX(阪上班!$B$5:$B$233,MATCH(表!$B22,阪上班!$B$5:$B$233,0)+3)</f>
        <v>1448</v>
      </c>
      <c r="E22" s="419">
        <f t="shared" si="133"/>
        <v>1086</v>
      </c>
      <c r="F22" s="418">
        <f t="shared" ref="F22" si="152">D22-E22</f>
        <v>362</v>
      </c>
      <c r="G22" s="417">
        <v>33.4</v>
      </c>
      <c r="H22" s="448">
        <f>INDEX(阪上班!$E$5:$E$233,MATCH(表!$B22,阪上班!$B$5:$B$233,0)+8)</f>
        <v>100</v>
      </c>
      <c r="I22" s="418">
        <f t="shared" si="134"/>
        <v>964.36799999999994</v>
      </c>
      <c r="J22" s="418">
        <f t="shared" si="135"/>
        <v>658</v>
      </c>
      <c r="K22" s="432">
        <f t="shared" si="136"/>
        <v>306.36799999999994</v>
      </c>
      <c r="L22" s="418">
        <f t="shared" si="137"/>
        <v>483.63200000000001</v>
      </c>
      <c r="M22" s="418">
        <f t="shared" si="138"/>
        <v>428</v>
      </c>
      <c r="N22" s="432">
        <f t="shared" si="139"/>
        <v>55.632000000000005</v>
      </c>
      <c r="O22" s="448">
        <f>INDEX(阪上班!$D$5:$D$233,MATCH(表!$B22,阪上班!$B$5:$B$233,0)+1)</f>
        <v>351</v>
      </c>
      <c r="P22" s="448">
        <f>INDEX(阪上班!$D$5:$D$233,MATCH(表!$B22,阪上班!$B$5:$B$233,0)+2)</f>
        <v>92</v>
      </c>
      <c r="Q22" s="448">
        <f>INDEX(阪上班!$D$5:$D$233,MATCH(表!$B22,阪上班!$B$5:$B$233,0)+3)</f>
        <v>428</v>
      </c>
      <c r="R22" s="448">
        <f>INDEX(阪上班!$D$5:$D$233,MATCH(表!$B22,阪上班!$B$5:$B$233,0)+4)</f>
        <v>78</v>
      </c>
      <c r="S22" s="448">
        <f>INDEX(阪上班!$D$5:$D$233,MATCH(表!$B22,阪上班!$B$5:$B$233,0)+5)</f>
        <v>7</v>
      </c>
      <c r="T22" s="448">
        <f>INDEX(阪上班!$D$5:$D$233,MATCH(表!$B22,阪上班!$B$5:$B$233,0)+6)</f>
        <v>130</v>
      </c>
      <c r="U22" s="563">
        <f>INDEX(阪上班!$G$5:$G$233,MATCH(表!$B22,阪上班!$B$5:$B$233,0)+7)</f>
        <v>1269.5146657967211</v>
      </c>
      <c r="V22" s="562">
        <f t="shared" si="140"/>
        <v>1086</v>
      </c>
      <c r="W22" s="564">
        <f t="shared" si="141"/>
        <v>362</v>
      </c>
    </row>
    <row r="23" spans="1:23" ht="20.399999999999999" customHeight="1">
      <c r="A23" s="456" t="s">
        <v>36</v>
      </c>
      <c r="B23" s="447">
        <v>257021</v>
      </c>
      <c r="C23" s="447" t="str">
        <f>INDEX(中野班!$C$5:$C$142,MATCH(表!$B23,中野班!$B$5:$B$142,0))</f>
        <v>丁野橋上りA1A2
9/14
9/25</v>
      </c>
      <c r="D23" s="448">
        <f>INDEX(中野班!$B$5:$B$142,MATCH(表!$B23,中野班!$B$5:$B$142,0)+3)</f>
        <v>718</v>
      </c>
      <c r="E23" s="588">
        <f t="shared" ref="E23" si="153">SUM(O23:T23)</f>
        <v>524</v>
      </c>
      <c r="F23" s="420">
        <f t="shared" ref="F23" si="154">D23-E23</f>
        <v>194</v>
      </c>
      <c r="G23" s="417">
        <v>33</v>
      </c>
      <c r="H23" s="448">
        <f>INDEX(中野班!$E$5:$E$142,MATCH(表!$B23,中野班!$B$5:$B$142,0)+8)</f>
        <v>55</v>
      </c>
      <c r="I23" s="418">
        <f t="shared" ref="I23" si="155">D23-L23</f>
        <v>481.06</v>
      </c>
      <c r="J23" s="418">
        <f t="shared" ref="J23" si="156">E23-M23</f>
        <v>288</v>
      </c>
      <c r="K23" s="432">
        <f t="shared" ref="K23" si="157">I23-J23</f>
        <v>193.06</v>
      </c>
      <c r="L23" s="418">
        <f t="shared" ref="L23" si="158">D23*G23*0.01</f>
        <v>236.94</v>
      </c>
      <c r="M23" s="418">
        <f t="shared" ref="M23" si="159">Q23</f>
        <v>236</v>
      </c>
      <c r="N23" s="432">
        <f t="shared" ref="N23" si="160">L23-M23</f>
        <v>0.93999999999999773</v>
      </c>
      <c r="O23" s="448">
        <f>INDEX(中野班!$D$5:$D$142,MATCH(表!$B23,中野班!$B$5:$B$142,0)+1)</f>
        <v>193</v>
      </c>
      <c r="P23" s="448">
        <f>INDEX(中野班!$D$5:$D$142,MATCH(表!$B23,中野班!$B$5:$B$142,0)+2)</f>
        <v>72</v>
      </c>
      <c r="Q23" s="448">
        <f>INDEX(中野班!$D$5:$D$142,MATCH(表!$B23,中野班!$B$5:$B$142,0)+3)</f>
        <v>236</v>
      </c>
      <c r="R23" s="448">
        <f>INDEX(中野班!$D$5:$D$142,MATCH(表!$B23,中野班!$B$5:$B$142,0)+4)</f>
        <v>20</v>
      </c>
      <c r="S23" s="587">
        <f>INDEX(中野班!$D$5:$D$142,MATCH(表!$B23,中野班!$B$5:$B$142,0)+5)</f>
        <v>0</v>
      </c>
      <c r="T23" s="587">
        <f>INDEX(中野班!$D$5:$D$142,MATCH(表!$B23,中野班!$B$5:$B$142,0)+6)</f>
        <v>3</v>
      </c>
      <c r="U23" s="563">
        <f>INDEX(中野班!$G$5:$G$142,MATCH(表!$B23,中野班!$B$5:$B$142,0)+7)</f>
        <v>672.63519234432238</v>
      </c>
      <c r="V23" s="562">
        <f t="shared" ref="V23" si="161">SUM(E23/H23)*100</f>
        <v>952.72727272727275</v>
      </c>
      <c r="W23" s="564">
        <f t="shared" ref="W23" si="162">D23-V23</f>
        <v>-234.72727272727275</v>
      </c>
    </row>
    <row r="24" spans="1:23" ht="20.399999999999999" customHeight="1">
      <c r="B24" s="447" t="s">
        <v>37</v>
      </c>
      <c r="C24" s="447" t="str">
        <f>INDEX(中野班!$C$5:$C$142,MATCH(表!$B24,中野班!$B$5:$B$142,0))</f>
        <v>大鳴門自転車道　鋼床版台座
9/15</v>
      </c>
      <c r="D24" s="448">
        <f>INDEX(中野班!$B$5:$B$142,MATCH(表!$B24,中野班!$B$5:$B$142,0)+3)</f>
        <v>3268</v>
      </c>
      <c r="E24" s="419">
        <f t="shared" ref="E24" si="163">SUM(O24:T24)</f>
        <v>964</v>
      </c>
      <c r="F24" s="420">
        <f t="shared" ref="F24" si="164">D24-E24</f>
        <v>2304</v>
      </c>
      <c r="G24" s="417">
        <v>25</v>
      </c>
      <c r="H24" s="448">
        <f>INDEX(中野班!$E$5:$E$142,MATCH(表!$B24,中野班!$B$5:$B$142,0)+8)</f>
        <v>12.4</v>
      </c>
      <c r="I24" s="418">
        <f t="shared" ref="I24" si="165">D24-L24</f>
        <v>2451</v>
      </c>
      <c r="J24" s="418">
        <f t="shared" ref="J24" si="166">E24-M24</f>
        <v>659</v>
      </c>
      <c r="K24" s="432">
        <f t="shared" ref="K24" si="167">I24-J24</f>
        <v>1792</v>
      </c>
      <c r="L24" s="418">
        <f t="shared" ref="L24" si="168">D24*G24*0.01</f>
        <v>817</v>
      </c>
      <c r="M24" s="418">
        <f t="shared" ref="M24" si="169">Q24</f>
        <v>305</v>
      </c>
      <c r="N24" s="432">
        <f t="shared" ref="N24" si="170">L24-M24</f>
        <v>512</v>
      </c>
      <c r="O24" s="448">
        <f>INDEX(中野班!$D$5:$D$142,MATCH(表!$B24,中野班!$B$5:$B$142,0)+1)</f>
        <v>496</v>
      </c>
      <c r="P24" s="448">
        <f>INDEX(中野班!$D$5:$D$142,MATCH(表!$B24,中野班!$B$5:$B$142,0)+2)</f>
        <v>155</v>
      </c>
      <c r="Q24" s="448">
        <f>INDEX(中野班!$D$5:$D$142,MATCH(表!$B24,中野班!$B$5:$B$142,0)+3)</f>
        <v>305</v>
      </c>
      <c r="R24" s="448">
        <f>INDEX(中野班!$D$5:$D$142,MATCH(表!$B24,中野班!$B$5:$B$142,0)+4)</f>
        <v>8</v>
      </c>
      <c r="S24" s="448">
        <f>INDEX(中野班!$D$5:$D$142,MATCH(表!$B24,中野班!$B$5:$B$142,0)+5)</f>
        <v>0</v>
      </c>
      <c r="T24" s="448">
        <f>INDEX(中野班!$D$5:$D$142,MATCH(表!$B24,中野班!$B$5:$B$142,0)+6)</f>
        <v>0</v>
      </c>
      <c r="U24" s="563">
        <f>INDEX(中野班!$G$5:$G$142,MATCH(表!$B24,中野班!$B$5:$B$142,0)+7)</f>
        <v>0</v>
      </c>
      <c r="V24" s="562">
        <f t="shared" ref="V24" si="171">SUM(E24/H24)*100</f>
        <v>7774.1935483870957</v>
      </c>
      <c r="W24" s="564">
        <f t="shared" ref="W24" si="172">D24-V24</f>
        <v>-4506.1935483870957</v>
      </c>
    </row>
    <row r="25" spans="1:23" ht="20.399999999999999" customHeight="1">
      <c r="B25" s="447">
        <v>265007</v>
      </c>
      <c r="C25" s="447" t="str">
        <f>INDEX(中野班!$C$5:$C$142,MATCH(表!$B25,中野班!$B$5:$B$142,0))</f>
        <v>浦郷　配管支持金具
7/10</v>
      </c>
      <c r="D25" s="448">
        <f>INDEX(中野班!$B$5:$B$142,MATCH(表!$B25,中野班!$B$5:$B$142,0)+3)</f>
        <v>246</v>
      </c>
      <c r="E25" s="419">
        <f t="shared" ref="E25" si="173">SUM(O25:T25)</f>
        <v>223</v>
      </c>
      <c r="F25" s="420">
        <f t="shared" ref="F25" si="174">D25-E25</f>
        <v>23</v>
      </c>
      <c r="G25" s="417">
        <v>25</v>
      </c>
      <c r="H25" s="448">
        <f>INDEX(中野班!$E$5:$E$142,MATCH(表!$B25,中野班!$B$5:$B$142,0)+8)</f>
        <v>60</v>
      </c>
      <c r="I25" s="418">
        <f t="shared" ref="I25" si="175">D25-L25</f>
        <v>184.5</v>
      </c>
      <c r="J25" s="418">
        <f t="shared" ref="J25" si="176">E25-M25</f>
        <v>198</v>
      </c>
      <c r="K25" s="432">
        <f t="shared" ref="K25" si="177">I25-J25</f>
        <v>-13.5</v>
      </c>
      <c r="L25" s="418">
        <f t="shared" ref="L25" si="178">D25*G25*0.01</f>
        <v>61.5</v>
      </c>
      <c r="M25" s="418">
        <f t="shared" ref="M25" si="179">Q25</f>
        <v>25</v>
      </c>
      <c r="N25" s="432">
        <f t="shared" ref="N25" si="180">L25-M25</f>
        <v>36.5</v>
      </c>
      <c r="O25" s="448">
        <f>INDEX(中野班!$D$5:$D$142,MATCH(表!$B25,中野班!$B$5:$B$142,0)+1)</f>
        <v>168</v>
      </c>
      <c r="P25" s="448">
        <f>INDEX(中野班!$D$5:$D$142,MATCH(表!$B25,中野班!$B$5:$B$142,0)+2)</f>
        <v>30</v>
      </c>
      <c r="Q25" s="448">
        <f>INDEX(中野班!$D$5:$D$142,MATCH(表!$B25,中野班!$B$5:$B$142,0)+3)</f>
        <v>25</v>
      </c>
      <c r="R25" s="448">
        <f>INDEX(中野班!$D$5:$D$142,MATCH(表!$B25,中野班!$B$5:$B$142,0)+4)</f>
        <v>0</v>
      </c>
      <c r="S25" s="448">
        <f>INDEX(中野班!$D$5:$D$142,MATCH(表!$B25,中野班!$B$5:$B$142,0)+5)</f>
        <v>0</v>
      </c>
      <c r="T25" s="448">
        <f>INDEX(中野班!$D$5:$D$142,MATCH(表!$B25,中野班!$B$5:$B$142,0)+6)</f>
        <v>0</v>
      </c>
      <c r="U25" s="563">
        <f>INDEX(中野班!$G$5:$G$142,MATCH(表!$B25,中野班!$B$5:$B$142,0)+7)</f>
        <v>0</v>
      </c>
      <c r="V25" s="562">
        <f t="shared" ref="V25" si="181">SUM(E25/H25)*100</f>
        <v>371.66666666666669</v>
      </c>
      <c r="W25" s="564">
        <f t="shared" ref="W25" si="182">D25-V25</f>
        <v>-125.66666666666669</v>
      </c>
    </row>
    <row r="26" spans="1:23" ht="20.399999999999999" customHeight="1">
      <c r="B26" s="447">
        <v>246017</v>
      </c>
      <c r="C26" s="447" t="str">
        <f>INDEX(中野班!$C$5:$C$142,MATCH(表!$B26,中野班!$B$5:$B$142,0))</f>
        <v>国道7号西山崎地区
9/14</v>
      </c>
      <c r="D26" s="448">
        <f>INDEX(中野班!$B$5:$B$142,MATCH(表!$B26,中野班!$B$5:$B$142,0)+3)</f>
        <v>843</v>
      </c>
      <c r="E26" s="419">
        <f t="shared" ref="E26" si="183">SUM(O26:T26)</f>
        <v>197</v>
      </c>
      <c r="F26" s="420">
        <f t="shared" ref="F26" si="184">D26-E26</f>
        <v>646</v>
      </c>
      <c r="G26" s="417">
        <v>29.4</v>
      </c>
      <c r="H26" s="448">
        <f>INDEX(中野班!$E$5:$E$142,MATCH(表!$B26,中野班!$B$5:$B$142,0)+8)</f>
        <v>25</v>
      </c>
      <c r="I26" s="418">
        <f t="shared" ref="I26" si="185">D26-L26</f>
        <v>595.15800000000002</v>
      </c>
      <c r="J26" s="418">
        <f t="shared" ref="J26" si="186">E26-M26</f>
        <v>183</v>
      </c>
      <c r="K26" s="432">
        <f t="shared" ref="K26" si="187">I26-J26</f>
        <v>412.15800000000002</v>
      </c>
      <c r="L26" s="418">
        <f t="shared" ref="L26" si="188">D26*G26*0.01</f>
        <v>247.84199999999998</v>
      </c>
      <c r="M26" s="418">
        <f t="shared" ref="M26" si="189">Q26</f>
        <v>14</v>
      </c>
      <c r="N26" s="432">
        <f t="shared" ref="N26" si="190">L26-M26</f>
        <v>233.84199999999998</v>
      </c>
      <c r="O26" s="448">
        <f>INDEX(中野班!$D$5:$D$142,MATCH(表!$B26,中野班!$B$5:$B$142,0)+1)</f>
        <v>136</v>
      </c>
      <c r="P26" s="448">
        <f>INDEX(中野班!$D$5:$D$142,MATCH(表!$B26,中野班!$B$5:$B$142,0)+2)</f>
        <v>47</v>
      </c>
      <c r="Q26" s="448">
        <f>INDEX(中野班!$D$5:$D$142,MATCH(表!$B26,中野班!$B$5:$B$142,0)+3)</f>
        <v>14</v>
      </c>
      <c r="R26" s="448">
        <f>INDEX(中野班!$D$5:$D$142,MATCH(表!$B26,中野班!$B$5:$B$142,0)+4)</f>
        <v>0</v>
      </c>
      <c r="S26" s="448">
        <f>INDEX(中野班!$D$5:$D$142,MATCH(表!$B26,中野班!$B$5:$B$142,0)+5)</f>
        <v>0</v>
      </c>
      <c r="T26" s="448">
        <f>INDEX(中野班!$D$5:$D$142,MATCH(表!$B26,中野班!$B$5:$B$142,0)+6)</f>
        <v>0</v>
      </c>
      <c r="U26" s="563">
        <f>INDEX(中野班!$G$5:$G$142,MATCH(表!$B26,中野班!$B$5:$B$142,0)+7)</f>
        <v>632.67270924956836</v>
      </c>
      <c r="V26" s="562">
        <f t="shared" ref="V26" si="191">SUM(E26/H26)*100</f>
        <v>788</v>
      </c>
      <c r="W26" s="564">
        <f t="shared" ref="W26" si="192">D26-V26</f>
        <v>55</v>
      </c>
    </row>
    <row r="27" spans="1:23" ht="20.399999999999999" customHeight="1">
      <c r="B27" s="447">
        <v>261022</v>
      </c>
      <c r="C27" s="447" t="str">
        <f>INDEX(中野班!$C$5:$C$142,MATCH(表!$B27,中野班!$B$5:$B$142,0))</f>
        <v>中之口川床版取替
6/15
9/15</v>
      </c>
      <c r="D27" s="448">
        <f>INDEX(中野班!$B$5:$B$142,MATCH(表!$B27,中野班!$B$5:$B$142,0)+3)</f>
        <v>1325</v>
      </c>
      <c r="E27" s="419">
        <f t="shared" ref="E27" si="193">SUM(O27:T27)</f>
        <v>754</v>
      </c>
      <c r="F27" s="420">
        <f t="shared" ref="F27" si="194">D27-E27</f>
        <v>571</v>
      </c>
      <c r="G27" s="417">
        <v>20</v>
      </c>
      <c r="H27" s="448">
        <f>INDEX(中野班!$E$5:$E$142,MATCH(表!$B27,中野班!$B$5:$B$142,0)+8)</f>
        <v>36.1</v>
      </c>
      <c r="I27" s="418">
        <f t="shared" ref="I27" si="195">D27-L27</f>
        <v>1060</v>
      </c>
      <c r="J27" s="418">
        <f t="shared" ref="J27" si="196">E27-M27</f>
        <v>507</v>
      </c>
      <c r="K27" s="432">
        <f t="shared" ref="K27" si="197">I27-J27</f>
        <v>553</v>
      </c>
      <c r="L27" s="418">
        <f t="shared" ref="L27" si="198">D27*G27*0.01</f>
        <v>265</v>
      </c>
      <c r="M27" s="418">
        <f t="shared" ref="M27" si="199">Q27</f>
        <v>247</v>
      </c>
      <c r="N27" s="432">
        <f t="shared" ref="N27" si="200">L27-M27</f>
        <v>18</v>
      </c>
      <c r="O27" s="448">
        <f>INDEX(中野班!$D$5:$D$142,MATCH(表!$B27,中野班!$B$5:$B$142,0)+1)</f>
        <v>184</v>
      </c>
      <c r="P27" s="448">
        <f>INDEX(中野班!$D$5:$D$142,MATCH(表!$B27,中野班!$B$5:$B$142,0)+2)</f>
        <v>60</v>
      </c>
      <c r="Q27" s="448">
        <f>INDEX(中野班!$D$5:$D$142,MATCH(表!$B27,中野班!$B$5:$B$142,0)+3)</f>
        <v>247</v>
      </c>
      <c r="R27" s="448">
        <f>INDEX(中野班!$D$5:$D$142,MATCH(表!$B27,中野班!$B$5:$B$142,0)+4)</f>
        <v>37</v>
      </c>
      <c r="S27" s="448">
        <f>INDEX(中野班!$D$5:$D$142,MATCH(表!$B27,中野班!$B$5:$B$142,0)+5)</f>
        <v>65</v>
      </c>
      <c r="T27" s="448">
        <f>INDEX(中野班!$D$5:$D$142,MATCH(表!$B27,中野班!$B$5:$B$142,0)+6)</f>
        <v>161</v>
      </c>
      <c r="U27" s="563">
        <f>INDEX(中野班!$G$5:$G$142,MATCH(表!$B27,中野班!$B$5:$B$142,0)+7)</f>
        <v>1781.6310771113831</v>
      </c>
      <c r="V27" s="562">
        <f t="shared" ref="V27" si="201">SUM(E27/H27)*100</f>
        <v>2088.6426592797784</v>
      </c>
      <c r="W27" s="564">
        <f t="shared" ref="W27" si="202">D27-V27</f>
        <v>-763.6426592797784</v>
      </c>
    </row>
    <row r="29" spans="1:23">
      <c r="B29" s="421"/>
    </row>
  </sheetData>
  <phoneticPr fontId="1"/>
  <pageMargins left="0" right="0" top="0" bottom="0" header="0.31496062992125984" footer="0.31496062992125984"/>
  <pageSetup paperSize="9" scale="120" orientation="landscape" r:id="rId1"/>
  <colBreaks count="1" manualBreakCount="1">
    <brk id="23" max="6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2E71-2420-4ECE-A830-AD3C695C5657}">
  <sheetPr codeName="Sheet1"/>
  <dimension ref="A1:FW152"/>
  <sheetViews>
    <sheetView topLeftCell="A61" zoomScale="60" zoomScaleNormal="60" workbookViewId="0">
      <selection activeCell="Q77" sqref="Q77"/>
    </sheetView>
  </sheetViews>
  <sheetFormatPr defaultColWidth="2.44140625" defaultRowHeight="13.2"/>
  <cols>
    <col min="1" max="1" width="9.6640625" style="2" customWidth="1"/>
    <col min="2" max="2" width="8.6640625" style="2" customWidth="1"/>
    <col min="3" max="3" width="9.6640625" style="2" customWidth="1"/>
    <col min="4" max="4" width="3.6640625" style="1" customWidth="1"/>
    <col min="5" max="5" width="8.6640625" style="2" customWidth="1"/>
    <col min="6" max="7" width="3.6640625" style="2" customWidth="1"/>
    <col min="8" max="8" width="8.6640625" style="2" customWidth="1"/>
    <col min="9" max="9" width="9.6640625" style="2" customWidth="1"/>
    <col min="10" max="10" width="2.6640625" style="2" customWidth="1"/>
    <col min="11" max="11" width="8.6640625" style="2" customWidth="1"/>
    <col min="12" max="87" width="2.6640625" style="2" customWidth="1"/>
    <col min="88" max="150" width="2.44140625" style="2"/>
    <col min="151" max="151" width="2.44140625" style="25"/>
    <col min="152" max="173" width="2.44140625" style="2"/>
    <col min="174" max="174" width="2.44140625" style="26"/>
    <col min="175" max="16384" width="2.44140625" style="2"/>
  </cols>
  <sheetData>
    <row r="1" spans="4:82" ht="13.8" thickBot="1"/>
    <row r="2" spans="4:82" ht="14.25" customHeight="1">
      <c r="D2" s="2"/>
      <c r="R2" s="339"/>
      <c r="S2" s="338"/>
      <c r="T2" s="3"/>
      <c r="U2" s="3"/>
      <c r="V2" s="3"/>
      <c r="W2" s="3"/>
      <c r="X2" s="338"/>
      <c r="Y2" s="338"/>
      <c r="Z2" s="338"/>
      <c r="AA2" s="338"/>
      <c r="AB2" s="338"/>
      <c r="AC2" s="338"/>
      <c r="AD2" s="3"/>
      <c r="AE2" s="3"/>
      <c r="AF2" s="338"/>
      <c r="AG2" s="3"/>
      <c r="AH2" s="3"/>
      <c r="AI2" s="3"/>
      <c r="AJ2" s="3"/>
      <c r="AK2" s="3"/>
      <c r="AL2" s="338"/>
      <c r="AM2" s="338"/>
      <c r="AN2" s="3"/>
      <c r="AO2" s="3"/>
      <c r="AP2" s="3"/>
      <c r="AQ2" s="3"/>
      <c r="AR2" s="3"/>
      <c r="AS2" s="338"/>
      <c r="AT2" s="338"/>
      <c r="AU2" s="4"/>
      <c r="AZ2" s="339"/>
      <c r="BA2" s="338"/>
      <c r="BB2" s="3"/>
      <c r="BC2" s="3"/>
      <c r="BD2" s="3"/>
      <c r="BE2" s="3"/>
      <c r="BF2" s="338"/>
      <c r="BG2" s="338"/>
      <c r="BH2" s="338"/>
      <c r="BI2" s="338"/>
      <c r="BJ2" s="338"/>
      <c r="BK2" s="338"/>
      <c r="BL2" s="3"/>
      <c r="BM2" s="3"/>
      <c r="BN2" s="338"/>
      <c r="BO2" s="3"/>
      <c r="BP2" s="3"/>
      <c r="BQ2" s="3"/>
      <c r="BR2" s="3"/>
      <c r="BS2" s="3"/>
      <c r="BT2" s="338"/>
      <c r="BU2" s="338"/>
      <c r="BV2" s="3"/>
      <c r="BW2" s="3"/>
      <c r="BX2" s="3"/>
      <c r="BY2" s="3"/>
      <c r="BZ2" s="3"/>
      <c r="CA2" s="338"/>
      <c r="CB2" s="338"/>
      <c r="CC2" s="3"/>
      <c r="CD2" s="4"/>
    </row>
    <row r="3" spans="4:82" ht="14.25" customHeight="1">
      <c r="D3" s="2"/>
      <c r="R3" s="340"/>
      <c r="S3" s="337"/>
      <c r="T3" s="5"/>
      <c r="U3" s="5"/>
      <c r="V3" s="5"/>
      <c r="W3" s="5"/>
      <c r="X3" s="337"/>
      <c r="Y3" s="337"/>
      <c r="Z3" s="337"/>
      <c r="AA3" s="337"/>
      <c r="AB3" s="337"/>
      <c r="AC3" s="337"/>
      <c r="AD3" s="5"/>
      <c r="AE3" s="5"/>
      <c r="AF3" s="337"/>
      <c r="AG3" s="5"/>
      <c r="AH3" s="5"/>
      <c r="AI3" s="5"/>
      <c r="AJ3" s="5"/>
      <c r="AK3" s="5"/>
      <c r="AL3" s="337"/>
      <c r="AM3" s="337"/>
      <c r="AN3" s="5"/>
      <c r="AO3" s="5"/>
      <c r="AP3" s="5"/>
      <c r="AQ3" s="5"/>
      <c r="AR3" s="5"/>
      <c r="AS3" s="337"/>
      <c r="AT3" s="337"/>
      <c r="AU3" s="6"/>
      <c r="AZ3" s="340"/>
      <c r="BA3" s="337"/>
      <c r="BB3" s="5"/>
      <c r="BC3" s="5"/>
      <c r="BD3" s="5"/>
      <c r="BE3" s="5"/>
      <c r="BF3" s="337"/>
      <c r="BG3" s="337"/>
      <c r="BH3" s="337"/>
      <c r="BI3" s="337"/>
      <c r="BJ3" s="337"/>
      <c r="BK3" s="337"/>
      <c r="BL3" s="5"/>
      <c r="BM3" s="5"/>
      <c r="BN3" s="337"/>
      <c r="BO3" s="5"/>
      <c r="BP3" s="5"/>
      <c r="BQ3" s="5"/>
      <c r="BR3" s="5"/>
      <c r="BS3" s="5"/>
      <c r="BT3" s="337"/>
      <c r="BU3" s="337"/>
      <c r="BV3" s="5"/>
      <c r="BW3" s="5"/>
      <c r="BX3" s="5"/>
      <c r="BY3" s="5"/>
      <c r="BZ3" s="5"/>
      <c r="CA3" s="337"/>
      <c r="CB3" s="337"/>
      <c r="CC3" s="5"/>
      <c r="CD3" s="6"/>
    </row>
    <row r="4" spans="4:82" ht="14.25" customHeight="1">
      <c r="D4" s="2"/>
      <c r="R4" s="340"/>
      <c r="S4" s="337"/>
      <c r="T4" s="5"/>
      <c r="U4" s="5"/>
      <c r="V4" s="5"/>
      <c r="W4" s="5"/>
      <c r="X4" s="337"/>
      <c r="Y4" s="337"/>
      <c r="Z4" s="337"/>
      <c r="AA4" s="337"/>
      <c r="AB4" s="337"/>
      <c r="AC4" s="337"/>
      <c r="AD4" s="5"/>
      <c r="AE4" s="5"/>
      <c r="AF4" s="337"/>
      <c r="AG4" s="5"/>
      <c r="AH4" s="5"/>
      <c r="AI4" s="5"/>
      <c r="AJ4" s="5"/>
      <c r="AK4" s="5"/>
      <c r="AL4" s="337"/>
      <c r="AM4" s="337"/>
      <c r="AN4" s="5"/>
      <c r="AO4" s="5"/>
      <c r="AP4" s="5"/>
      <c r="AQ4" s="5"/>
      <c r="AR4" s="5"/>
      <c r="AS4" s="337"/>
      <c r="AT4" s="337"/>
      <c r="AU4" s="6"/>
      <c r="AZ4" s="340"/>
      <c r="BA4" s="337"/>
      <c r="BB4" s="5"/>
      <c r="BC4" s="5"/>
      <c r="BD4" s="5"/>
      <c r="BE4" s="5"/>
      <c r="BF4" s="337"/>
      <c r="BG4" s="337"/>
      <c r="BH4" s="337"/>
      <c r="BI4" s="337"/>
      <c r="BJ4" s="337"/>
      <c r="BK4" s="337"/>
      <c r="BL4" s="5"/>
      <c r="BM4" s="5"/>
      <c r="BN4" s="337"/>
      <c r="BO4" s="5"/>
      <c r="BP4" s="5"/>
      <c r="BQ4" s="5"/>
      <c r="BR4" s="5"/>
      <c r="BS4" s="5"/>
      <c r="BT4" s="337"/>
      <c r="BU4" s="337"/>
      <c r="BV4" s="5"/>
      <c r="BW4" s="5"/>
      <c r="BX4" s="5"/>
      <c r="BY4" s="5"/>
      <c r="BZ4" s="5"/>
      <c r="CA4" s="337"/>
      <c r="CB4" s="337"/>
      <c r="CC4" s="5"/>
      <c r="CD4" s="6"/>
    </row>
    <row r="5" spans="4:82" ht="14.25" customHeight="1">
      <c r="D5" s="2"/>
      <c r="P5" s="7">
        <v>30</v>
      </c>
      <c r="R5" s="340"/>
      <c r="S5" s="337"/>
      <c r="T5" s="5"/>
      <c r="U5" s="5"/>
      <c r="V5" s="5"/>
      <c r="W5" s="5"/>
      <c r="X5" s="337"/>
      <c r="Y5" s="337"/>
      <c r="Z5" s="337"/>
      <c r="AA5" s="337"/>
      <c r="AB5" s="337"/>
      <c r="AC5" s="337"/>
      <c r="AD5" s="5"/>
      <c r="AE5" s="5"/>
      <c r="AF5" s="337"/>
      <c r="AG5" s="5"/>
      <c r="AH5" s="5"/>
      <c r="AI5" s="5"/>
      <c r="AJ5" s="5"/>
      <c r="AK5" s="5"/>
      <c r="AL5" s="337"/>
      <c r="AM5" s="337"/>
      <c r="AN5" s="5"/>
      <c r="AO5" s="5"/>
      <c r="AP5" s="5"/>
      <c r="AQ5" s="5"/>
      <c r="AR5" s="5"/>
      <c r="AS5" s="337"/>
      <c r="AT5" s="337"/>
      <c r="AU5" s="6"/>
      <c r="AZ5" s="340"/>
      <c r="BA5" s="337"/>
      <c r="BB5" s="5"/>
      <c r="BC5" s="5"/>
      <c r="BD5" s="5"/>
      <c r="BE5" s="5"/>
      <c r="BF5" s="337"/>
      <c r="BG5" s="337"/>
      <c r="BH5" s="337"/>
      <c r="BI5" s="337"/>
      <c r="BJ5" s="337"/>
      <c r="BK5" s="337"/>
      <c r="BL5" s="5"/>
      <c r="BM5" s="5"/>
      <c r="BN5" s="337"/>
      <c r="BO5" s="5"/>
      <c r="BP5" s="5"/>
      <c r="BQ5" s="5"/>
      <c r="BR5" s="5"/>
      <c r="BS5" s="5"/>
      <c r="BT5" s="337"/>
      <c r="BU5" s="337"/>
      <c r="BV5" s="5"/>
      <c r="BW5" s="5"/>
      <c r="BX5" s="5"/>
      <c r="BY5" s="5"/>
      <c r="BZ5" s="5"/>
      <c r="CA5" s="337"/>
      <c r="CB5" s="337"/>
      <c r="CC5" s="5"/>
      <c r="CD5" s="6"/>
    </row>
    <row r="6" spans="4:82" ht="14.25" customHeight="1">
      <c r="D6" s="2"/>
      <c r="R6" s="340"/>
      <c r="S6" s="337"/>
      <c r="T6" s="5"/>
      <c r="U6" s="5"/>
      <c r="V6" s="5"/>
      <c r="W6" s="5"/>
      <c r="X6" s="337"/>
      <c r="Y6" s="337"/>
      <c r="Z6" s="337"/>
      <c r="AA6" s="337"/>
      <c r="AB6" s="337"/>
      <c r="AC6" s="337"/>
      <c r="AD6" s="5"/>
      <c r="AE6" s="5"/>
      <c r="AF6" s="337"/>
      <c r="AG6" s="5"/>
      <c r="AH6" s="5"/>
      <c r="AI6" s="5"/>
      <c r="AJ6" s="5"/>
      <c r="AK6" s="5"/>
      <c r="AL6" s="337"/>
      <c r="AM6" s="337"/>
      <c r="AN6" s="5"/>
      <c r="AO6" s="5"/>
      <c r="AP6" s="5"/>
      <c r="AQ6" s="5"/>
      <c r="AR6" s="5"/>
      <c r="AS6" s="337"/>
      <c r="AT6" s="337"/>
      <c r="AU6" s="6"/>
      <c r="AX6" s="7">
        <v>31</v>
      </c>
      <c r="AZ6" s="340"/>
      <c r="BA6" s="337"/>
      <c r="BB6" s="5"/>
      <c r="BC6" s="5"/>
      <c r="BD6" s="5"/>
      <c r="BE6" s="5"/>
      <c r="BF6" s="337"/>
      <c r="BG6" s="337"/>
      <c r="BH6" s="337"/>
      <c r="BI6" s="337"/>
      <c r="BJ6" s="337"/>
      <c r="BK6" s="337"/>
      <c r="BL6" s="5"/>
      <c r="BM6" s="5"/>
      <c r="BN6" s="337"/>
      <c r="BO6" s="5"/>
      <c r="BP6" s="5"/>
      <c r="BQ6" s="5"/>
      <c r="BR6" s="5"/>
      <c r="BS6" s="5"/>
      <c r="BT6" s="337"/>
      <c r="BU6" s="337"/>
      <c r="BV6" s="5"/>
      <c r="BW6" s="5"/>
      <c r="BX6" s="5"/>
      <c r="BY6" s="5"/>
      <c r="BZ6" s="5"/>
      <c r="CA6" s="337"/>
      <c r="CB6" s="337"/>
      <c r="CC6" s="5"/>
      <c r="CD6" s="6"/>
    </row>
    <row r="7" spans="4:82" ht="14.25" customHeight="1">
      <c r="D7" s="2"/>
      <c r="R7" s="340"/>
      <c r="S7" s="337"/>
      <c r="T7" s="5"/>
      <c r="U7" s="5"/>
      <c r="V7" s="5"/>
      <c r="W7" s="5"/>
      <c r="X7" s="337"/>
      <c r="Y7" s="337"/>
      <c r="Z7" s="337"/>
      <c r="AA7" s="337"/>
      <c r="AB7" s="337"/>
      <c r="AC7" s="337"/>
      <c r="AD7" s="5"/>
      <c r="AE7" s="5"/>
      <c r="AF7" s="337"/>
      <c r="AG7" s="5"/>
      <c r="AH7" s="5"/>
      <c r="AI7" s="5"/>
      <c r="AJ7" s="5"/>
      <c r="AK7" s="5"/>
      <c r="AL7" s="337"/>
      <c r="AM7" s="337"/>
      <c r="AN7" s="5"/>
      <c r="AO7" s="5"/>
      <c r="AP7" s="5"/>
      <c r="AQ7" s="5"/>
      <c r="AR7" s="5"/>
      <c r="AS7" s="337"/>
      <c r="AT7" s="337"/>
      <c r="AU7" s="6"/>
      <c r="AZ7" s="340"/>
      <c r="BA7" s="337"/>
      <c r="BB7" s="5"/>
      <c r="BC7" s="5"/>
      <c r="BD7" s="5"/>
      <c r="BE7" s="5"/>
      <c r="BF7" s="337"/>
      <c r="BG7" s="337"/>
      <c r="BH7" s="337"/>
      <c r="BI7" s="337"/>
      <c r="BJ7" s="337"/>
      <c r="BK7" s="337"/>
      <c r="BL7" s="5"/>
      <c r="BM7" s="5"/>
      <c r="BN7" s="337"/>
      <c r="BO7" s="5"/>
      <c r="BP7" s="5"/>
      <c r="BQ7" s="5"/>
      <c r="BR7" s="5"/>
      <c r="BS7" s="5"/>
      <c r="BT7" s="337"/>
      <c r="BU7" s="337"/>
      <c r="BV7" s="5"/>
      <c r="BW7" s="5"/>
      <c r="BX7" s="5"/>
      <c r="BY7" s="5"/>
      <c r="BZ7" s="5"/>
      <c r="CA7" s="337"/>
      <c r="CB7" s="337"/>
      <c r="CC7" s="5"/>
      <c r="CD7" s="6"/>
    </row>
    <row r="8" spans="4:82" ht="14.25" customHeight="1">
      <c r="D8" s="2"/>
      <c r="R8" s="8">
        <f t="shared" ref="R8:AU8" si="0">SUM(R2:R7)</f>
        <v>0</v>
      </c>
      <c r="S8" s="9">
        <f t="shared" si="0"/>
        <v>0</v>
      </c>
      <c r="T8" s="9">
        <f t="shared" si="0"/>
        <v>0</v>
      </c>
      <c r="U8" s="9">
        <f t="shared" si="0"/>
        <v>0</v>
      </c>
      <c r="V8" s="9">
        <f t="shared" si="0"/>
        <v>0</v>
      </c>
      <c r="W8" s="9">
        <f t="shared" si="0"/>
        <v>0</v>
      </c>
      <c r="X8" s="9">
        <f t="shared" si="0"/>
        <v>0</v>
      </c>
      <c r="Y8" s="9">
        <f t="shared" si="0"/>
        <v>0</v>
      </c>
      <c r="Z8" s="9">
        <f t="shared" si="0"/>
        <v>0</v>
      </c>
      <c r="AA8" s="9">
        <f t="shared" si="0"/>
        <v>0</v>
      </c>
      <c r="AB8" s="9">
        <f t="shared" si="0"/>
        <v>0</v>
      </c>
      <c r="AC8" s="9">
        <f t="shared" si="0"/>
        <v>0</v>
      </c>
      <c r="AD8" s="9">
        <f t="shared" si="0"/>
        <v>0</v>
      </c>
      <c r="AE8" s="9">
        <f t="shared" si="0"/>
        <v>0</v>
      </c>
      <c r="AF8" s="9">
        <f t="shared" si="0"/>
        <v>0</v>
      </c>
      <c r="AG8" s="9">
        <f t="shared" si="0"/>
        <v>0</v>
      </c>
      <c r="AH8" s="9">
        <f t="shared" si="0"/>
        <v>0</v>
      </c>
      <c r="AI8" s="9">
        <f t="shared" si="0"/>
        <v>0</v>
      </c>
      <c r="AJ8" s="9">
        <f t="shared" si="0"/>
        <v>0</v>
      </c>
      <c r="AK8" s="9">
        <f t="shared" si="0"/>
        <v>0</v>
      </c>
      <c r="AL8" s="9">
        <f t="shared" si="0"/>
        <v>0</v>
      </c>
      <c r="AM8" s="9">
        <f t="shared" si="0"/>
        <v>0</v>
      </c>
      <c r="AN8" s="9">
        <f t="shared" si="0"/>
        <v>0</v>
      </c>
      <c r="AO8" s="9">
        <f t="shared" si="0"/>
        <v>0</v>
      </c>
      <c r="AP8" s="9">
        <f t="shared" si="0"/>
        <v>0</v>
      </c>
      <c r="AQ8" s="9">
        <f t="shared" si="0"/>
        <v>0</v>
      </c>
      <c r="AR8" s="9">
        <f t="shared" si="0"/>
        <v>0</v>
      </c>
      <c r="AS8" s="9">
        <f t="shared" si="0"/>
        <v>0</v>
      </c>
      <c r="AT8" s="9">
        <f t="shared" si="0"/>
        <v>0</v>
      </c>
      <c r="AU8" s="10">
        <f t="shared" si="0"/>
        <v>0</v>
      </c>
      <c r="AZ8" s="8">
        <f t="shared" ref="AZ8:CD8" si="1">SUM(AZ2:AZ7)</f>
        <v>0</v>
      </c>
      <c r="BA8" s="9">
        <f t="shared" si="1"/>
        <v>0</v>
      </c>
      <c r="BB8" s="9">
        <f t="shared" si="1"/>
        <v>0</v>
      </c>
      <c r="BC8" s="9">
        <f t="shared" si="1"/>
        <v>0</v>
      </c>
      <c r="BD8" s="9">
        <f t="shared" si="1"/>
        <v>0</v>
      </c>
      <c r="BE8" s="9">
        <f t="shared" si="1"/>
        <v>0</v>
      </c>
      <c r="BF8" s="9">
        <f t="shared" si="1"/>
        <v>0</v>
      </c>
      <c r="BG8" s="9">
        <f t="shared" si="1"/>
        <v>0</v>
      </c>
      <c r="BH8" s="9">
        <f t="shared" si="1"/>
        <v>0</v>
      </c>
      <c r="BI8" s="9">
        <f t="shared" si="1"/>
        <v>0</v>
      </c>
      <c r="BJ8" s="9">
        <f t="shared" si="1"/>
        <v>0</v>
      </c>
      <c r="BK8" s="9">
        <f>SUM(BK2:BK7)</f>
        <v>0</v>
      </c>
      <c r="BL8" s="9">
        <f t="shared" si="1"/>
        <v>0</v>
      </c>
      <c r="BM8" s="9">
        <f t="shared" si="1"/>
        <v>0</v>
      </c>
      <c r="BN8" s="9">
        <f t="shared" si="1"/>
        <v>0</v>
      </c>
      <c r="BO8" s="9">
        <f t="shared" si="1"/>
        <v>0</v>
      </c>
      <c r="BP8" s="9">
        <f t="shared" si="1"/>
        <v>0</v>
      </c>
      <c r="BQ8" s="9">
        <f t="shared" si="1"/>
        <v>0</v>
      </c>
      <c r="BR8" s="9">
        <f t="shared" si="1"/>
        <v>0</v>
      </c>
      <c r="BS8" s="9">
        <f t="shared" si="1"/>
        <v>0</v>
      </c>
      <c r="BT8" s="9">
        <f t="shared" si="1"/>
        <v>0</v>
      </c>
      <c r="BU8" s="9">
        <f t="shared" si="1"/>
        <v>0</v>
      </c>
      <c r="BV8" s="9">
        <f t="shared" si="1"/>
        <v>0</v>
      </c>
      <c r="BW8" s="9">
        <f t="shared" si="1"/>
        <v>0</v>
      </c>
      <c r="BX8" s="9">
        <f t="shared" si="1"/>
        <v>0</v>
      </c>
      <c r="BY8" s="9">
        <f t="shared" si="1"/>
        <v>0</v>
      </c>
      <c r="BZ8" s="9">
        <f t="shared" si="1"/>
        <v>0</v>
      </c>
      <c r="CA8" s="9">
        <f t="shared" si="1"/>
        <v>0</v>
      </c>
      <c r="CB8" s="9">
        <f t="shared" si="1"/>
        <v>0</v>
      </c>
      <c r="CC8" s="9">
        <f t="shared" si="1"/>
        <v>0</v>
      </c>
      <c r="CD8" s="10">
        <f t="shared" si="1"/>
        <v>0</v>
      </c>
    </row>
    <row r="9" spans="4:82" ht="14.25" customHeight="1" thickBot="1">
      <c r="D9" s="2"/>
      <c r="R9" s="11" t="s">
        <v>38</v>
      </c>
      <c r="S9" s="12"/>
      <c r="T9" s="13">
        <f>SUM(R2:AU2)</f>
        <v>0</v>
      </c>
      <c r="U9" s="14"/>
      <c r="V9" s="15" t="s">
        <v>39</v>
      </c>
      <c r="W9" s="12"/>
      <c r="X9" s="13">
        <f>SUM(R3:AU3)</f>
        <v>0</v>
      </c>
      <c r="Y9" s="14"/>
      <c r="Z9" s="15" t="s">
        <v>40</v>
      </c>
      <c r="AA9" s="12"/>
      <c r="AB9" s="13">
        <f>SUM(R4:AU4)</f>
        <v>0</v>
      </c>
      <c r="AC9" s="14"/>
      <c r="AD9" s="15" t="s">
        <v>41</v>
      </c>
      <c r="AE9" s="12"/>
      <c r="AF9" s="13">
        <f>SUM(R5:AU5)</f>
        <v>0</v>
      </c>
      <c r="AG9" s="14"/>
      <c r="AH9" s="15" t="s">
        <v>42</v>
      </c>
      <c r="AI9" s="12"/>
      <c r="AJ9" s="13">
        <f>SUM(R6:AU6)</f>
        <v>0</v>
      </c>
      <c r="AK9" s="14"/>
      <c r="AL9" s="15" t="s">
        <v>43</v>
      </c>
      <c r="AM9" s="12"/>
      <c r="AN9" s="13">
        <f>SUM(R7:AU7)</f>
        <v>0</v>
      </c>
      <c r="AO9" s="14"/>
      <c r="AP9" s="16" t="s">
        <v>44</v>
      </c>
      <c r="AQ9" s="17"/>
      <c r="AR9" s="13">
        <f>SUM(R8:AU8)</f>
        <v>0</v>
      </c>
      <c r="AS9" s="14"/>
      <c r="AT9" s="13"/>
      <c r="AU9" s="18"/>
      <c r="AZ9" s="19" t="s">
        <v>38</v>
      </c>
      <c r="BA9" s="20"/>
      <c r="BB9" s="21">
        <f>SUM(AZ2:CD2)</f>
        <v>0</v>
      </c>
      <c r="BC9" s="21"/>
      <c r="BD9" s="20" t="s">
        <v>39</v>
      </c>
      <c r="BE9" s="20"/>
      <c r="BF9" s="21">
        <f>SUM(AZ3:CD3)</f>
        <v>0</v>
      </c>
      <c r="BG9" s="21"/>
      <c r="BH9" s="20" t="s">
        <v>40</v>
      </c>
      <c r="BI9" s="20"/>
      <c r="BJ9" s="21">
        <f>SUM(AZ4:CD4)</f>
        <v>0</v>
      </c>
      <c r="BK9" s="21"/>
      <c r="BL9" s="20" t="s">
        <v>41</v>
      </c>
      <c r="BM9" s="20"/>
      <c r="BN9" s="21">
        <f>SUM(AZ5:CD5)</f>
        <v>0</v>
      </c>
      <c r="BO9" s="21"/>
      <c r="BP9" s="20" t="s">
        <v>42</v>
      </c>
      <c r="BQ9" s="20"/>
      <c r="BR9" s="21">
        <f>SUM(AZ6:CD6)</f>
        <v>0</v>
      </c>
      <c r="BS9" s="21"/>
      <c r="BT9" s="20" t="s">
        <v>43</v>
      </c>
      <c r="BU9" s="20"/>
      <c r="BV9" s="21">
        <f>SUM(AZ7:CD7)</f>
        <v>0</v>
      </c>
      <c r="BW9" s="21"/>
      <c r="BX9" s="22" t="s">
        <v>44</v>
      </c>
      <c r="BY9" s="22"/>
      <c r="BZ9" s="21">
        <f>SUM(AZ8:CD8)</f>
        <v>0</v>
      </c>
      <c r="CA9" s="21"/>
      <c r="CB9" s="13"/>
      <c r="CC9" s="23"/>
      <c r="CD9" s="18"/>
    </row>
    <row r="10" spans="4:82" ht="14.25" customHeight="1" thickBot="1">
      <c r="D10" s="2"/>
    </row>
    <row r="11" spans="4:82" ht="14.25" customHeight="1">
      <c r="D11" s="2"/>
      <c r="R11" s="339"/>
      <c r="S11" s="338"/>
      <c r="T11" s="3"/>
      <c r="U11" s="3"/>
      <c r="V11" s="3"/>
      <c r="W11" s="3"/>
      <c r="X11" s="338"/>
      <c r="Y11" s="338"/>
      <c r="Z11" s="338"/>
      <c r="AA11" s="338"/>
      <c r="AB11" s="338"/>
      <c r="AC11" s="338"/>
      <c r="AD11" s="3"/>
      <c r="AE11" s="3"/>
      <c r="AF11" s="338"/>
      <c r="AG11" s="3"/>
      <c r="AH11" s="3"/>
      <c r="AI11" s="3"/>
      <c r="AJ11" s="3"/>
      <c r="AK11" s="3"/>
      <c r="AL11" s="338"/>
      <c r="AM11" s="338"/>
      <c r="AN11" s="3"/>
      <c r="AO11" s="3"/>
      <c r="AP11" s="3"/>
      <c r="AQ11" s="3"/>
      <c r="AR11" s="3"/>
      <c r="AS11" s="4"/>
      <c r="AX11" s="339"/>
      <c r="AY11" s="338"/>
      <c r="AZ11" s="3"/>
      <c r="BA11" s="3"/>
      <c r="BB11" s="3"/>
      <c r="BC11" s="3"/>
      <c r="BD11" s="338"/>
      <c r="BE11" s="338"/>
      <c r="BF11" s="338"/>
      <c r="BG11" s="338"/>
      <c r="BH11" s="338"/>
      <c r="BI11" s="338"/>
      <c r="BJ11" s="3"/>
      <c r="BK11" s="3"/>
      <c r="BL11" s="338"/>
      <c r="BM11" s="3"/>
      <c r="BN11" s="3"/>
      <c r="BO11" s="3"/>
      <c r="BP11" s="3"/>
      <c r="BQ11" s="3"/>
      <c r="BR11" s="338"/>
      <c r="BS11" s="338"/>
      <c r="BT11" s="3"/>
      <c r="BU11" s="3"/>
      <c r="BV11" s="3"/>
      <c r="BW11" s="3"/>
      <c r="BX11" s="3"/>
      <c r="BY11" s="3"/>
      <c r="BZ11" s="4"/>
    </row>
    <row r="12" spans="4:82" ht="14.25" customHeight="1">
      <c r="D12" s="2"/>
      <c r="R12" s="340"/>
      <c r="S12" s="337"/>
      <c r="T12" s="5"/>
      <c r="U12" s="5"/>
      <c r="V12" s="5"/>
      <c r="W12" s="5"/>
      <c r="X12" s="337"/>
      <c r="Y12" s="337"/>
      <c r="Z12" s="337"/>
      <c r="AA12" s="337"/>
      <c r="AB12" s="337"/>
      <c r="AC12" s="337"/>
      <c r="AD12" s="5"/>
      <c r="AE12" s="5"/>
      <c r="AF12" s="337"/>
      <c r="AG12" s="5"/>
      <c r="AH12" s="5"/>
      <c r="AI12" s="5"/>
      <c r="AJ12" s="5"/>
      <c r="AK12" s="5"/>
      <c r="AL12" s="337"/>
      <c r="AM12" s="337"/>
      <c r="AN12" s="5"/>
      <c r="AO12" s="5"/>
      <c r="AP12" s="5"/>
      <c r="AQ12" s="5"/>
      <c r="AR12" s="5"/>
      <c r="AS12" s="6"/>
      <c r="AX12" s="340"/>
      <c r="AY12" s="337"/>
      <c r="AZ12" s="5"/>
      <c r="BA12" s="5"/>
      <c r="BB12" s="5"/>
      <c r="BC12" s="5"/>
      <c r="BD12" s="337"/>
      <c r="BE12" s="337"/>
      <c r="BF12" s="337"/>
      <c r="BG12" s="337"/>
      <c r="BH12" s="337"/>
      <c r="BI12" s="337"/>
      <c r="BJ12" s="5"/>
      <c r="BK12" s="5"/>
      <c r="BL12" s="337"/>
      <c r="BM12" s="5"/>
      <c r="BN12" s="5"/>
      <c r="BO12" s="5"/>
      <c r="BP12" s="5"/>
      <c r="BQ12" s="5"/>
      <c r="BR12" s="337"/>
      <c r="BS12" s="337"/>
      <c r="BT12" s="5"/>
      <c r="BU12" s="5"/>
      <c r="BV12" s="5"/>
      <c r="BW12" s="5"/>
      <c r="BX12" s="5"/>
      <c r="BY12" s="5"/>
      <c r="BZ12" s="6"/>
    </row>
    <row r="13" spans="4:82" ht="14.25" customHeight="1">
      <c r="D13" s="2"/>
      <c r="R13" s="340"/>
      <c r="S13" s="337"/>
      <c r="T13" s="5"/>
      <c r="U13" s="5"/>
      <c r="V13" s="5"/>
      <c r="W13" s="5"/>
      <c r="X13" s="337"/>
      <c r="Y13" s="337"/>
      <c r="Z13" s="337"/>
      <c r="AA13" s="337"/>
      <c r="AB13" s="337"/>
      <c r="AC13" s="337"/>
      <c r="AD13" s="5"/>
      <c r="AE13" s="5"/>
      <c r="AF13" s="337"/>
      <c r="AG13" s="5"/>
      <c r="AH13" s="5"/>
      <c r="AI13" s="5"/>
      <c r="AJ13" s="5"/>
      <c r="AK13" s="5"/>
      <c r="AL13" s="337"/>
      <c r="AM13" s="337"/>
      <c r="AN13" s="5"/>
      <c r="AO13" s="5"/>
      <c r="AP13" s="5"/>
      <c r="AQ13" s="5"/>
      <c r="AR13" s="5"/>
      <c r="AS13" s="6"/>
      <c r="AX13" s="340"/>
      <c r="AY13" s="337"/>
      <c r="AZ13" s="5"/>
      <c r="BA13" s="5"/>
      <c r="BB13" s="5"/>
      <c r="BC13" s="5"/>
      <c r="BD13" s="337"/>
      <c r="BE13" s="337"/>
      <c r="BF13" s="337"/>
      <c r="BG13" s="337"/>
      <c r="BH13" s="337"/>
      <c r="BI13" s="337"/>
      <c r="BJ13" s="5"/>
      <c r="BK13" s="5"/>
      <c r="BL13" s="337"/>
      <c r="BM13" s="5"/>
      <c r="BN13" s="5"/>
      <c r="BO13" s="5"/>
      <c r="BP13" s="5"/>
      <c r="BQ13" s="5"/>
      <c r="BR13" s="337"/>
      <c r="BS13" s="337"/>
      <c r="BT13" s="5"/>
      <c r="BU13" s="5"/>
      <c r="BV13" s="5"/>
      <c r="BW13" s="5"/>
      <c r="BX13" s="5"/>
      <c r="BY13" s="5"/>
      <c r="BZ13" s="6"/>
    </row>
    <row r="14" spans="4:82" ht="14.25" customHeight="1">
      <c r="D14" s="2"/>
      <c r="P14" s="7">
        <v>28</v>
      </c>
      <c r="R14" s="340"/>
      <c r="S14" s="337"/>
      <c r="T14" s="5"/>
      <c r="U14" s="5"/>
      <c r="V14" s="5"/>
      <c r="W14" s="5"/>
      <c r="X14" s="337"/>
      <c r="Y14" s="337"/>
      <c r="Z14" s="337"/>
      <c r="AA14" s="337"/>
      <c r="AB14" s="337"/>
      <c r="AC14" s="337"/>
      <c r="AD14" s="5"/>
      <c r="AE14" s="5"/>
      <c r="AF14" s="337"/>
      <c r="AG14" s="5"/>
      <c r="AH14" s="5"/>
      <c r="AI14" s="5"/>
      <c r="AJ14" s="5"/>
      <c r="AK14" s="5"/>
      <c r="AL14" s="337"/>
      <c r="AM14" s="337"/>
      <c r="AN14" s="5"/>
      <c r="AO14" s="5"/>
      <c r="AP14" s="5"/>
      <c r="AQ14" s="5"/>
      <c r="AR14" s="5"/>
      <c r="AS14" s="6"/>
      <c r="AV14" s="7">
        <v>29</v>
      </c>
      <c r="AX14" s="340"/>
      <c r="AY14" s="337"/>
      <c r="AZ14" s="5"/>
      <c r="BA14" s="5"/>
      <c r="BB14" s="5"/>
      <c r="BC14" s="5"/>
      <c r="BD14" s="337"/>
      <c r="BE14" s="337"/>
      <c r="BF14" s="337"/>
      <c r="BG14" s="337"/>
      <c r="BH14" s="337"/>
      <c r="BI14" s="337"/>
      <c r="BJ14" s="5"/>
      <c r="BK14" s="5"/>
      <c r="BL14" s="337"/>
      <c r="BM14" s="5"/>
      <c r="BN14" s="5"/>
      <c r="BO14" s="5"/>
      <c r="BP14" s="5"/>
      <c r="BQ14" s="5"/>
      <c r="BR14" s="337"/>
      <c r="BS14" s="337"/>
      <c r="BT14" s="5"/>
      <c r="BU14" s="5"/>
      <c r="BV14" s="5"/>
      <c r="BW14" s="5"/>
      <c r="BX14" s="5"/>
      <c r="BY14" s="5"/>
      <c r="BZ14" s="6"/>
    </row>
    <row r="15" spans="4:82" ht="14.25" customHeight="1">
      <c r="D15" s="2"/>
      <c r="R15" s="340"/>
      <c r="S15" s="337"/>
      <c r="T15" s="5"/>
      <c r="U15" s="5"/>
      <c r="V15" s="5"/>
      <c r="W15" s="5"/>
      <c r="X15" s="337"/>
      <c r="Y15" s="337"/>
      <c r="Z15" s="337"/>
      <c r="AA15" s="337"/>
      <c r="AB15" s="337"/>
      <c r="AC15" s="337"/>
      <c r="AD15" s="5"/>
      <c r="AE15" s="5"/>
      <c r="AF15" s="337"/>
      <c r="AG15" s="5"/>
      <c r="AH15" s="5"/>
      <c r="AI15" s="5"/>
      <c r="AJ15" s="5"/>
      <c r="AK15" s="5"/>
      <c r="AL15" s="337"/>
      <c r="AM15" s="337"/>
      <c r="AN15" s="5"/>
      <c r="AO15" s="5"/>
      <c r="AP15" s="5"/>
      <c r="AQ15" s="5"/>
      <c r="AR15" s="5"/>
      <c r="AS15" s="6"/>
      <c r="AX15" s="340"/>
      <c r="AY15" s="337"/>
      <c r="AZ15" s="5"/>
      <c r="BA15" s="5"/>
      <c r="BB15" s="5"/>
      <c r="BC15" s="5"/>
      <c r="BD15" s="337"/>
      <c r="BE15" s="337"/>
      <c r="BF15" s="337"/>
      <c r="BG15" s="337"/>
      <c r="BH15" s="337"/>
      <c r="BI15" s="337"/>
      <c r="BJ15" s="5"/>
      <c r="BK15" s="5"/>
      <c r="BL15" s="337"/>
      <c r="BM15" s="5"/>
      <c r="BN15" s="5"/>
      <c r="BO15" s="5"/>
      <c r="BP15" s="5"/>
      <c r="BQ15" s="5"/>
      <c r="BR15" s="337"/>
      <c r="BS15" s="337"/>
      <c r="BT15" s="5"/>
      <c r="BU15" s="5"/>
      <c r="BV15" s="5"/>
      <c r="BW15" s="5"/>
      <c r="BX15" s="5"/>
      <c r="BY15" s="5"/>
      <c r="BZ15" s="6"/>
    </row>
    <row r="16" spans="4:82" ht="14.25" customHeight="1">
      <c r="D16" s="2"/>
      <c r="R16" s="340"/>
      <c r="S16" s="337"/>
      <c r="T16" s="5"/>
      <c r="U16" s="5"/>
      <c r="V16" s="5"/>
      <c r="W16" s="5"/>
      <c r="X16" s="337"/>
      <c r="Y16" s="337"/>
      <c r="Z16" s="337"/>
      <c r="AA16" s="337"/>
      <c r="AB16" s="337"/>
      <c r="AC16" s="337"/>
      <c r="AD16" s="5"/>
      <c r="AE16" s="5"/>
      <c r="AF16" s="337"/>
      <c r="AG16" s="5"/>
      <c r="AH16" s="5"/>
      <c r="AI16" s="5"/>
      <c r="AJ16" s="5"/>
      <c r="AK16" s="5"/>
      <c r="AL16" s="337"/>
      <c r="AM16" s="337"/>
      <c r="AN16" s="5"/>
      <c r="AO16" s="5"/>
      <c r="AP16" s="5"/>
      <c r="AQ16" s="5"/>
      <c r="AR16" s="5"/>
      <c r="AS16" s="6"/>
      <c r="AX16" s="340"/>
      <c r="AY16" s="337"/>
      <c r="AZ16" s="5"/>
      <c r="BA16" s="5"/>
      <c r="BB16" s="5"/>
      <c r="BC16" s="5"/>
      <c r="BD16" s="337"/>
      <c r="BE16" s="337"/>
      <c r="BF16" s="337"/>
      <c r="BG16" s="337"/>
      <c r="BH16" s="337"/>
      <c r="BI16" s="337"/>
      <c r="BJ16" s="5"/>
      <c r="BK16" s="5"/>
      <c r="BL16" s="337"/>
      <c r="BM16" s="5"/>
      <c r="BN16" s="5"/>
      <c r="BO16" s="5"/>
      <c r="BP16" s="5"/>
      <c r="BQ16" s="5"/>
      <c r="BR16" s="337"/>
      <c r="BS16" s="337"/>
      <c r="BT16" s="5"/>
      <c r="BU16" s="5"/>
      <c r="BV16" s="5"/>
      <c r="BW16" s="5"/>
      <c r="BX16" s="5"/>
      <c r="BY16" s="5"/>
      <c r="BZ16" s="6"/>
    </row>
    <row r="17" spans="1:174" ht="14.25" customHeight="1">
      <c r="D17" s="2"/>
      <c r="R17" s="8">
        <f t="shared" ref="R17:AS17" si="2">SUM(R11:R16)</f>
        <v>0</v>
      </c>
      <c r="S17" s="9">
        <f t="shared" si="2"/>
        <v>0</v>
      </c>
      <c r="T17" s="9">
        <f t="shared" si="2"/>
        <v>0</v>
      </c>
      <c r="U17" s="9">
        <f t="shared" si="2"/>
        <v>0</v>
      </c>
      <c r="V17" s="9">
        <f t="shared" si="2"/>
        <v>0</v>
      </c>
      <c r="W17" s="9">
        <f t="shared" si="2"/>
        <v>0</v>
      </c>
      <c r="X17" s="9">
        <f t="shared" si="2"/>
        <v>0</v>
      </c>
      <c r="Y17" s="9">
        <f t="shared" si="2"/>
        <v>0</v>
      </c>
      <c r="Z17" s="9">
        <f t="shared" si="2"/>
        <v>0</v>
      </c>
      <c r="AA17" s="9">
        <f t="shared" si="2"/>
        <v>0</v>
      </c>
      <c r="AB17" s="9">
        <f t="shared" si="2"/>
        <v>0</v>
      </c>
      <c r="AC17" s="9">
        <f t="shared" si="2"/>
        <v>0</v>
      </c>
      <c r="AD17" s="9">
        <f t="shared" si="2"/>
        <v>0</v>
      </c>
      <c r="AE17" s="9">
        <f t="shared" si="2"/>
        <v>0</v>
      </c>
      <c r="AF17" s="9">
        <f t="shared" si="2"/>
        <v>0</v>
      </c>
      <c r="AG17" s="9">
        <f t="shared" si="2"/>
        <v>0</v>
      </c>
      <c r="AH17" s="9">
        <f t="shared" si="2"/>
        <v>0</v>
      </c>
      <c r="AI17" s="9">
        <f t="shared" si="2"/>
        <v>0</v>
      </c>
      <c r="AJ17" s="9">
        <f t="shared" si="2"/>
        <v>0</v>
      </c>
      <c r="AK17" s="9">
        <f t="shared" si="2"/>
        <v>0</v>
      </c>
      <c r="AL17" s="9">
        <f t="shared" si="2"/>
        <v>0</v>
      </c>
      <c r="AM17" s="9">
        <f t="shared" si="2"/>
        <v>0</v>
      </c>
      <c r="AN17" s="9">
        <f t="shared" si="2"/>
        <v>0</v>
      </c>
      <c r="AO17" s="9">
        <f t="shared" si="2"/>
        <v>0</v>
      </c>
      <c r="AP17" s="9">
        <f t="shared" si="2"/>
        <v>0</v>
      </c>
      <c r="AQ17" s="9">
        <f t="shared" si="2"/>
        <v>0</v>
      </c>
      <c r="AR17" s="9">
        <f t="shared" si="2"/>
        <v>0</v>
      </c>
      <c r="AS17" s="10">
        <f t="shared" si="2"/>
        <v>0</v>
      </c>
      <c r="AX17" s="8">
        <f t="shared" ref="AX17:BZ17" si="3">SUM(AX11:AX16)</f>
        <v>0</v>
      </c>
      <c r="AY17" s="9">
        <f t="shared" si="3"/>
        <v>0</v>
      </c>
      <c r="AZ17" s="9">
        <f t="shared" si="3"/>
        <v>0</v>
      </c>
      <c r="BA17" s="9">
        <f t="shared" si="3"/>
        <v>0</v>
      </c>
      <c r="BB17" s="9">
        <f t="shared" si="3"/>
        <v>0</v>
      </c>
      <c r="BC17" s="9">
        <f t="shared" si="3"/>
        <v>0</v>
      </c>
      <c r="BD17" s="9">
        <f t="shared" si="3"/>
        <v>0</v>
      </c>
      <c r="BE17" s="9">
        <f t="shared" si="3"/>
        <v>0</v>
      </c>
      <c r="BF17" s="9">
        <f t="shared" si="3"/>
        <v>0</v>
      </c>
      <c r="BG17" s="9">
        <f t="shared" si="3"/>
        <v>0</v>
      </c>
      <c r="BH17" s="9">
        <f t="shared" si="3"/>
        <v>0</v>
      </c>
      <c r="BI17" s="9">
        <f t="shared" si="3"/>
        <v>0</v>
      </c>
      <c r="BJ17" s="9">
        <f t="shared" si="3"/>
        <v>0</v>
      </c>
      <c r="BK17" s="9">
        <f t="shared" si="3"/>
        <v>0</v>
      </c>
      <c r="BL17" s="9">
        <f t="shared" si="3"/>
        <v>0</v>
      </c>
      <c r="BM17" s="9">
        <f t="shared" si="3"/>
        <v>0</v>
      </c>
      <c r="BN17" s="9">
        <f t="shared" si="3"/>
        <v>0</v>
      </c>
      <c r="BO17" s="9">
        <f t="shared" si="3"/>
        <v>0</v>
      </c>
      <c r="BP17" s="9">
        <f t="shared" si="3"/>
        <v>0</v>
      </c>
      <c r="BQ17" s="9">
        <f t="shared" si="3"/>
        <v>0</v>
      </c>
      <c r="BR17" s="9">
        <f t="shared" si="3"/>
        <v>0</v>
      </c>
      <c r="BS17" s="9">
        <f t="shared" si="3"/>
        <v>0</v>
      </c>
      <c r="BT17" s="9">
        <f t="shared" si="3"/>
        <v>0</v>
      </c>
      <c r="BU17" s="9">
        <f t="shared" si="3"/>
        <v>0</v>
      </c>
      <c r="BV17" s="9">
        <f t="shared" si="3"/>
        <v>0</v>
      </c>
      <c r="BW17" s="9">
        <f t="shared" si="3"/>
        <v>0</v>
      </c>
      <c r="BX17" s="24">
        <f t="shared" si="3"/>
        <v>0</v>
      </c>
      <c r="BY17" s="9">
        <f t="shared" si="3"/>
        <v>0</v>
      </c>
      <c r="BZ17" s="10">
        <f t="shared" si="3"/>
        <v>0</v>
      </c>
    </row>
    <row r="18" spans="1:174" ht="14.25" customHeight="1" thickBot="1">
      <c r="D18" s="2"/>
      <c r="R18" s="11" t="s">
        <v>38</v>
      </c>
      <c r="S18" s="12"/>
      <c r="T18" s="13">
        <f>SUM(R11:AS11)</f>
        <v>0</v>
      </c>
      <c r="U18" s="14"/>
      <c r="V18" s="15" t="s">
        <v>39</v>
      </c>
      <c r="W18" s="12"/>
      <c r="X18" s="13">
        <f>SUM(R12:AS12)</f>
        <v>0</v>
      </c>
      <c r="Y18" s="14"/>
      <c r="Z18" s="704" t="s">
        <v>40</v>
      </c>
      <c r="AA18" s="705"/>
      <c r="AB18" s="13">
        <f>SUM(R13:AS13)</f>
        <v>0</v>
      </c>
      <c r="AC18" s="14"/>
      <c r="AD18" s="15" t="s">
        <v>41</v>
      </c>
      <c r="AE18" s="27"/>
      <c r="AF18" s="13">
        <f>SUM(R14:AS14)</f>
        <v>0</v>
      </c>
      <c r="AG18" s="14"/>
      <c r="AH18" s="15" t="s">
        <v>42</v>
      </c>
      <c r="AI18" s="27"/>
      <c r="AJ18" s="13">
        <f>SUM(R15:AS15)</f>
        <v>0</v>
      </c>
      <c r="AK18" s="14"/>
      <c r="AL18" s="15" t="s">
        <v>43</v>
      </c>
      <c r="AM18" s="27"/>
      <c r="AN18" s="13">
        <f>SUM(R16:AS16)</f>
        <v>0</v>
      </c>
      <c r="AO18" s="14"/>
      <c r="AP18" s="16" t="s">
        <v>44</v>
      </c>
      <c r="AQ18" s="17"/>
      <c r="AR18" s="13">
        <f>SUM(R17:AS17)</f>
        <v>0</v>
      </c>
      <c r="AS18" s="18"/>
      <c r="AX18" s="11" t="s">
        <v>38</v>
      </c>
      <c r="AY18" s="12"/>
      <c r="AZ18" s="13">
        <f>SUM(AX11:BZ11)</f>
        <v>0</v>
      </c>
      <c r="BA18" s="14"/>
      <c r="BB18" s="15" t="s">
        <v>39</v>
      </c>
      <c r="BC18" s="12"/>
      <c r="BD18" s="13">
        <f>SUM(AX12:BZ12)</f>
        <v>0</v>
      </c>
      <c r="BE18" s="14"/>
      <c r="BF18" s="15" t="s">
        <v>40</v>
      </c>
      <c r="BG18" s="12"/>
      <c r="BH18" s="13">
        <f>SUM(AX13:BZ13)</f>
        <v>0</v>
      </c>
      <c r="BI18" s="14"/>
      <c r="BJ18" s="15" t="s">
        <v>41</v>
      </c>
      <c r="BK18" s="12"/>
      <c r="BL18" s="13">
        <f>SUM(AX14:BZ14)</f>
        <v>0</v>
      </c>
      <c r="BM18" s="14"/>
      <c r="BN18" s="15" t="s">
        <v>42</v>
      </c>
      <c r="BO18" s="12"/>
      <c r="BP18" s="13">
        <f>SUM(AX15:BZ15)</f>
        <v>0</v>
      </c>
      <c r="BQ18" s="14"/>
      <c r="BR18" s="15" t="s">
        <v>43</v>
      </c>
      <c r="BS18" s="12"/>
      <c r="BT18" s="13">
        <f>SUM(AX16:BZ16)</f>
        <v>0</v>
      </c>
      <c r="BU18" s="14"/>
      <c r="BV18" s="16" t="s">
        <v>44</v>
      </c>
      <c r="BW18" s="17"/>
      <c r="BX18" s="13">
        <f>SUM(AX17:BZ17)</f>
        <v>0</v>
      </c>
      <c r="BY18" s="23"/>
      <c r="BZ18" s="18"/>
    </row>
    <row r="19" spans="1:174" ht="13.8" thickBot="1">
      <c r="D19" s="2"/>
      <c r="R19" s="28"/>
      <c r="S19" s="28"/>
      <c r="T19" s="7"/>
      <c r="U19" s="7"/>
      <c r="V19" s="28"/>
      <c r="W19" s="28"/>
      <c r="X19" s="7"/>
      <c r="Y19" s="7"/>
      <c r="Z19" s="29"/>
      <c r="AA19" s="1"/>
      <c r="AB19" s="7"/>
      <c r="AC19" s="7"/>
      <c r="AD19" s="28"/>
      <c r="AE19" s="30"/>
      <c r="AF19" s="7"/>
      <c r="AG19" s="7"/>
      <c r="AH19" s="28"/>
      <c r="AI19" s="30"/>
      <c r="AJ19" s="7"/>
      <c r="AK19" s="7"/>
      <c r="AL19" s="28"/>
      <c r="AM19" s="30"/>
      <c r="AN19" s="7"/>
      <c r="AO19" s="7"/>
      <c r="AP19" s="31"/>
      <c r="AQ19" s="31"/>
      <c r="AR19" s="7"/>
      <c r="AS19" s="7"/>
      <c r="AX19" s="28"/>
      <c r="AY19" s="28"/>
      <c r="AZ19" s="7"/>
      <c r="BA19" s="7"/>
      <c r="BB19" s="28"/>
      <c r="BC19" s="28"/>
      <c r="BD19" s="7"/>
      <c r="BE19" s="7"/>
      <c r="BF19" s="28"/>
      <c r="BG19" s="28"/>
      <c r="BH19" s="7"/>
      <c r="BI19" s="7"/>
      <c r="BJ19" s="28"/>
      <c r="BK19" s="28"/>
      <c r="BL19" s="7"/>
      <c r="BM19" s="7"/>
      <c r="BN19" s="28"/>
      <c r="BO19" s="28"/>
      <c r="BP19" s="7"/>
      <c r="BQ19" s="7"/>
      <c r="BR19" s="28"/>
      <c r="BS19" s="28"/>
      <c r="BT19" s="7"/>
      <c r="BU19" s="7"/>
      <c r="BV19" s="31"/>
      <c r="BW19" s="31"/>
      <c r="BX19" s="7"/>
      <c r="BY19" s="7"/>
      <c r="BZ19" s="7"/>
    </row>
    <row r="20" spans="1:174">
      <c r="A20" s="703" t="s">
        <v>45</v>
      </c>
      <c r="B20" s="703"/>
      <c r="C20" s="703"/>
      <c r="D20" s="703"/>
      <c r="E20" s="703"/>
      <c r="F20" s="703"/>
      <c r="G20"/>
      <c r="H20" s="32" t="s">
        <v>46</v>
      </c>
      <c r="I20" s="33">
        <f t="shared" ref="I20:I25" si="4">SUM(L20:BS20)</f>
        <v>0.99520194537972317</v>
      </c>
      <c r="K20"/>
      <c r="L20" s="678">
        <v>5.5800000000000002E-2</v>
      </c>
      <c r="M20" s="34">
        <v>9.4046913580246916E-2</v>
      </c>
      <c r="N20" s="34">
        <v>8.4694126449681995E-2</v>
      </c>
      <c r="O20" s="34">
        <v>9.9658585858585863E-2</v>
      </c>
      <c r="P20" s="34">
        <v>8.7312906846240185E-2</v>
      </c>
      <c r="Q20" s="34">
        <v>7.2161391694725019E-2</v>
      </c>
      <c r="R20" s="35"/>
      <c r="S20" s="34">
        <v>8.7687018331462779E-2</v>
      </c>
      <c r="T20" s="34">
        <v>8.4132959221848103E-2</v>
      </c>
      <c r="U20" s="34">
        <v>6.149921436588103E-2</v>
      </c>
      <c r="V20" s="34">
        <v>5.2894650205761319E-2</v>
      </c>
      <c r="W20" s="34">
        <v>5.0837037037037035E-2</v>
      </c>
      <c r="X20" s="34">
        <v>4.4477141788252898E-2</v>
      </c>
      <c r="Y20" s="35"/>
      <c r="Z20" s="34">
        <v>0.06</v>
      </c>
      <c r="AA20" s="34">
        <v>0.06</v>
      </c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679"/>
      <c r="EU20" s="2"/>
      <c r="FR20" s="2"/>
    </row>
    <row r="21" spans="1:174">
      <c r="A21" s="703"/>
      <c r="B21" s="703"/>
      <c r="C21" s="703"/>
      <c r="D21" s="703"/>
      <c r="E21" s="703"/>
      <c r="F21" s="703"/>
      <c r="G21"/>
      <c r="H21" s="32" t="s">
        <v>47</v>
      </c>
      <c r="I21" s="33">
        <f t="shared" si="4"/>
        <v>0.99923076923076937</v>
      </c>
      <c r="K21"/>
      <c r="L21" s="37"/>
      <c r="M21" s="290"/>
      <c r="N21" s="290"/>
      <c r="O21" s="290"/>
      <c r="P21" s="290"/>
      <c r="Q21" s="291">
        <v>0.08</v>
      </c>
      <c r="R21" s="290"/>
      <c r="S21" s="290"/>
      <c r="T21" s="290"/>
      <c r="U21" s="290"/>
      <c r="V21" s="290"/>
      <c r="W21" s="290"/>
      <c r="X21" s="291">
        <v>0.04</v>
      </c>
      <c r="Z21" s="291">
        <v>0.08</v>
      </c>
      <c r="AA21" s="291">
        <v>0.08</v>
      </c>
      <c r="AB21" s="291">
        <v>0.08</v>
      </c>
      <c r="AC21" s="291">
        <v>0.08</v>
      </c>
      <c r="AD21" s="291">
        <v>0.04</v>
      </c>
      <c r="AE21" s="38"/>
      <c r="AF21" s="292"/>
      <c r="AG21" s="291">
        <v>0.08</v>
      </c>
      <c r="AH21" s="291">
        <v>4.9519230769230767E-2</v>
      </c>
      <c r="AI21" s="291">
        <v>6.9711538461538464E-2</v>
      </c>
      <c r="AJ21" s="291">
        <v>0.05</v>
      </c>
      <c r="AK21" s="291">
        <v>0.05</v>
      </c>
      <c r="AL21" s="38"/>
      <c r="AM21" s="292"/>
      <c r="AN21" s="291">
        <v>0.06</v>
      </c>
      <c r="AQ21" s="38"/>
      <c r="AR21" s="291">
        <v>0.08</v>
      </c>
      <c r="AS21" s="291">
        <v>0.08</v>
      </c>
      <c r="AT21" s="292"/>
      <c r="AU21" s="292"/>
      <c r="AV21" s="292"/>
      <c r="AW21" s="292"/>
      <c r="AX21" s="292"/>
      <c r="AY21" s="292"/>
      <c r="AZ21" s="292"/>
      <c r="BA21" s="292"/>
      <c r="BB21" s="292"/>
      <c r="BC21" s="292"/>
      <c r="BD21" s="292"/>
      <c r="BE21" s="292"/>
      <c r="BF21" s="292"/>
      <c r="BG21" s="292"/>
      <c r="BH21" s="292"/>
      <c r="BI21" s="292"/>
      <c r="BJ21" s="292"/>
      <c r="BK21" s="292"/>
      <c r="BL21" s="292"/>
      <c r="BM21" s="292"/>
      <c r="BN21" s="292"/>
      <c r="BO21" s="292"/>
      <c r="BP21" s="292"/>
      <c r="BQ21" s="292"/>
      <c r="BR21" s="292"/>
      <c r="BS21" s="39"/>
      <c r="EU21" s="2"/>
      <c r="FR21" s="2"/>
    </row>
    <row r="22" spans="1:174">
      <c r="D22" s="2"/>
      <c r="G22"/>
      <c r="H22" s="32" t="s">
        <v>48</v>
      </c>
      <c r="I22" s="33">
        <f t="shared" si="4"/>
        <v>1</v>
      </c>
      <c r="K22"/>
      <c r="L22" s="37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AA22" s="293">
        <v>0.04</v>
      </c>
      <c r="AB22" s="293">
        <v>0.09</v>
      </c>
      <c r="AC22" s="293">
        <v>0.09</v>
      </c>
      <c r="AD22" s="293">
        <v>0.09</v>
      </c>
      <c r="AE22" s="293">
        <v>0.09</v>
      </c>
      <c r="AF22" s="292"/>
      <c r="AG22" s="293">
        <v>7.0000000000000007E-2</v>
      </c>
      <c r="AH22" s="293">
        <v>0.09</v>
      </c>
      <c r="AI22" s="293">
        <v>0.09</v>
      </c>
      <c r="AJ22" s="293">
        <v>0.08</v>
      </c>
      <c r="AK22" s="293">
        <v>7.0000000000000007E-2</v>
      </c>
      <c r="AL22" s="293">
        <v>7.0000000000000007E-2</v>
      </c>
      <c r="AM22" s="292"/>
      <c r="AN22" s="38"/>
      <c r="AO22" s="38"/>
      <c r="AP22" s="38"/>
      <c r="AQ22" s="38"/>
      <c r="AR22" s="38"/>
      <c r="AS22" s="38"/>
      <c r="AT22" s="292"/>
      <c r="AU22" s="293">
        <v>0.08</v>
      </c>
      <c r="AV22" s="293">
        <v>0.05</v>
      </c>
      <c r="AX22" s="292"/>
      <c r="AY22" s="292"/>
      <c r="AZ22" s="292"/>
      <c r="BA22" s="292"/>
      <c r="BB22" s="292"/>
      <c r="BC22" s="292"/>
      <c r="BD22" s="292"/>
      <c r="BE22" s="292"/>
      <c r="BF22" s="292"/>
      <c r="BG22" s="292"/>
      <c r="BH22" s="292"/>
      <c r="BI22" s="292"/>
      <c r="BJ22" s="292"/>
      <c r="BK22" s="292"/>
      <c r="BL22" s="292"/>
      <c r="BM22" s="292"/>
      <c r="BN22" s="292"/>
      <c r="BO22" s="292"/>
      <c r="BP22" s="292"/>
      <c r="BQ22" s="292"/>
      <c r="BR22" s="292"/>
      <c r="BS22" s="39"/>
      <c r="EU22" s="2"/>
      <c r="FR22" s="2"/>
    </row>
    <row r="23" spans="1:174">
      <c r="D23" s="2"/>
      <c r="G23"/>
      <c r="H23" s="40" t="s">
        <v>49</v>
      </c>
      <c r="I23" s="33">
        <f t="shared" si="4"/>
        <v>1</v>
      </c>
      <c r="K23"/>
      <c r="L23" s="41"/>
      <c r="M23" s="292"/>
      <c r="N23" s="292"/>
      <c r="O23" s="292"/>
      <c r="P23" s="292"/>
      <c r="Q23" s="292"/>
      <c r="R23" s="38"/>
      <c r="V23" s="294">
        <v>0.15</v>
      </c>
      <c r="W23" s="294">
        <v>0.15</v>
      </c>
      <c r="X23" s="294"/>
      <c r="Y23" s="290"/>
      <c r="Z23" s="290"/>
      <c r="AA23" s="290"/>
      <c r="AB23" s="290"/>
      <c r="AC23" s="290"/>
      <c r="AD23" s="290"/>
      <c r="AE23" s="290"/>
      <c r="AF23" s="292"/>
      <c r="AG23" s="292"/>
      <c r="AH23" s="292"/>
      <c r="AI23" s="292"/>
      <c r="AJ23" s="292"/>
      <c r="AK23" s="292"/>
      <c r="AL23" s="292"/>
      <c r="AM23" s="292"/>
      <c r="AN23" s="292"/>
      <c r="AO23" s="292"/>
      <c r="AP23" s="294">
        <v>0.15</v>
      </c>
      <c r="AQ23" s="294">
        <v>0.15</v>
      </c>
      <c r="AR23" s="294">
        <v>0.15</v>
      </c>
      <c r="AT23" s="292"/>
      <c r="AV23" s="292"/>
      <c r="AW23" s="294">
        <v>0.1</v>
      </c>
      <c r="AX23" s="294">
        <v>0.1</v>
      </c>
      <c r="AY23" s="294">
        <v>0.05</v>
      </c>
      <c r="AZ23" s="292"/>
      <c r="BA23" s="292"/>
      <c r="BC23" s="292"/>
      <c r="BD23" s="292"/>
      <c r="BE23" s="292"/>
      <c r="BF23" s="292"/>
      <c r="BG23" s="292"/>
      <c r="BH23" s="292"/>
      <c r="BI23" s="292"/>
      <c r="BJ23" s="292"/>
      <c r="BK23" s="292"/>
      <c r="BL23" s="292"/>
      <c r="BM23" s="292"/>
      <c r="BN23" s="292"/>
      <c r="BO23" s="292"/>
      <c r="BP23" s="292"/>
      <c r="BQ23" s="292"/>
      <c r="BR23" s="292"/>
      <c r="BS23" s="39"/>
      <c r="EU23" s="2"/>
      <c r="FR23" s="2"/>
    </row>
    <row r="24" spans="1:174">
      <c r="D24" s="2"/>
      <c r="G24"/>
      <c r="H24" s="40" t="s">
        <v>50</v>
      </c>
      <c r="I24" s="33">
        <f t="shared" si="4"/>
        <v>1</v>
      </c>
      <c r="K24"/>
      <c r="L24" s="41"/>
      <c r="M24" s="292"/>
      <c r="N24" s="292"/>
      <c r="O24" s="292"/>
      <c r="P24" s="292"/>
      <c r="Q24" s="292"/>
      <c r="R24" s="292"/>
      <c r="S24" s="292"/>
      <c r="T24" s="292"/>
      <c r="U24" s="292"/>
      <c r="V24" s="292"/>
      <c r="W24" s="292"/>
      <c r="X24" s="292"/>
      <c r="Y24" s="292"/>
      <c r="Z24" s="292"/>
      <c r="AA24" s="292"/>
      <c r="AB24" s="292"/>
      <c r="AC24" s="292"/>
      <c r="AD24" s="292"/>
      <c r="AE24" s="292"/>
      <c r="AF24" s="292"/>
      <c r="AG24" s="292"/>
      <c r="AH24" s="292"/>
      <c r="AI24" s="292"/>
      <c r="AJ24" s="292"/>
      <c r="AK24" s="292"/>
      <c r="AL24" s="292"/>
      <c r="AM24" s="292"/>
      <c r="AN24" s="292"/>
      <c r="AO24" s="292"/>
      <c r="AP24" s="292"/>
      <c r="AQ24" s="292"/>
      <c r="AR24" s="292"/>
      <c r="AS24" s="292"/>
      <c r="AT24" s="292"/>
      <c r="AU24" s="292"/>
      <c r="AV24" s="292"/>
      <c r="AW24" s="292"/>
      <c r="AX24" s="292"/>
      <c r="AY24" s="292"/>
      <c r="AZ24" s="292"/>
      <c r="BA24" s="292"/>
      <c r="BB24" s="292"/>
      <c r="BC24" s="38"/>
      <c r="BD24" s="295">
        <v>0.05</v>
      </c>
      <c r="BE24" s="295">
        <v>0.2</v>
      </c>
      <c r="BF24" s="295">
        <v>0.2</v>
      </c>
      <c r="BG24" s="295">
        <v>0.2</v>
      </c>
      <c r="BH24" s="38"/>
      <c r="BI24" s="295">
        <v>0.13</v>
      </c>
      <c r="BJ24" s="295">
        <v>0.12</v>
      </c>
      <c r="BK24" s="38"/>
      <c r="BL24" s="38"/>
      <c r="BM24" s="38"/>
      <c r="BN24" s="38"/>
      <c r="BP24" s="295">
        <v>0.1</v>
      </c>
      <c r="BS24" s="100"/>
      <c r="EU24" s="2"/>
      <c r="FR24" s="2"/>
    </row>
    <row r="25" spans="1:174" ht="13.8" thickBot="1">
      <c r="D25" s="2"/>
      <c r="G25"/>
      <c r="H25" s="32" t="s">
        <v>51</v>
      </c>
      <c r="I25" s="33">
        <f t="shared" si="4"/>
        <v>1.0000000000000002</v>
      </c>
      <c r="K25"/>
      <c r="L25" s="42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296">
        <v>0.05</v>
      </c>
      <c r="AV25" s="296">
        <v>0.05</v>
      </c>
      <c r="AW25" s="296">
        <v>0.05</v>
      </c>
      <c r="AX25" s="296">
        <v>0.05</v>
      </c>
      <c r="AY25" s="296">
        <v>0.05</v>
      </c>
      <c r="AZ25" s="296">
        <v>0.05</v>
      </c>
      <c r="BA25" s="297"/>
      <c r="BB25" s="296">
        <v>0.05</v>
      </c>
      <c r="BC25" s="296">
        <v>0.05</v>
      </c>
      <c r="BD25" s="296">
        <v>0.05</v>
      </c>
      <c r="BE25" s="297"/>
      <c r="BF25" s="297"/>
      <c r="BG25" s="296">
        <v>0.05</v>
      </c>
      <c r="BH25" s="297"/>
      <c r="BI25" s="296">
        <v>0.05</v>
      </c>
      <c r="BJ25" s="296">
        <v>0.05</v>
      </c>
      <c r="BK25" s="296">
        <v>0.05</v>
      </c>
      <c r="BL25" s="296">
        <v>0.05</v>
      </c>
      <c r="BM25" s="296">
        <v>0.05</v>
      </c>
      <c r="BN25" s="296">
        <v>0.05</v>
      </c>
      <c r="BO25" s="297"/>
      <c r="BP25" s="296">
        <v>0.05</v>
      </c>
      <c r="BQ25" s="296">
        <v>0.05</v>
      </c>
      <c r="BR25" s="296">
        <v>0.05</v>
      </c>
      <c r="BS25" s="298">
        <v>0.05</v>
      </c>
      <c r="EU25" s="2"/>
      <c r="FR25" s="2"/>
    </row>
    <row r="26" spans="1:174">
      <c r="D26" s="2"/>
      <c r="G26"/>
      <c r="H26"/>
      <c r="I26"/>
      <c r="J26"/>
      <c r="K26"/>
      <c r="L26" s="38">
        <f>SUM(L20:L25)</f>
        <v>5.5800000000000002E-2</v>
      </c>
      <c r="M26" s="38">
        <f t="shared" ref="M26:BS26" si="5">SUM(M20:M25)</f>
        <v>9.4046913580246916E-2</v>
      </c>
      <c r="N26" s="38">
        <f t="shared" si="5"/>
        <v>8.4694126449681995E-2</v>
      </c>
      <c r="O26" s="38">
        <f t="shared" si="5"/>
        <v>9.9658585858585863E-2</v>
      </c>
      <c r="P26" s="38">
        <f t="shared" si="5"/>
        <v>8.7312906846240185E-2</v>
      </c>
      <c r="Q26" s="38">
        <f t="shared" si="5"/>
        <v>0.15216139169472503</v>
      </c>
      <c r="R26" s="38">
        <f t="shared" si="5"/>
        <v>0</v>
      </c>
      <c r="S26" s="38">
        <f t="shared" si="5"/>
        <v>8.7687018331462779E-2</v>
      </c>
      <c r="T26" s="38">
        <f t="shared" si="5"/>
        <v>8.4132959221848103E-2</v>
      </c>
      <c r="U26" s="38">
        <f t="shared" si="5"/>
        <v>6.149921436588103E-2</v>
      </c>
      <c r="V26" s="38">
        <f t="shared" si="5"/>
        <v>0.20289465020576131</v>
      </c>
      <c r="W26" s="38">
        <f t="shared" si="5"/>
        <v>0.20083703703703704</v>
      </c>
      <c r="X26" s="38">
        <f t="shared" si="5"/>
        <v>8.4477141788252899E-2</v>
      </c>
      <c r="Y26" s="38">
        <f t="shared" si="5"/>
        <v>0</v>
      </c>
      <c r="Z26" s="38">
        <f t="shared" si="5"/>
        <v>0.14000000000000001</v>
      </c>
      <c r="AA26" s="38">
        <f t="shared" si="5"/>
        <v>0.18000000000000002</v>
      </c>
      <c r="AB26" s="38">
        <f t="shared" si="5"/>
        <v>0.16999999999999998</v>
      </c>
      <c r="AC26" s="38">
        <f t="shared" si="5"/>
        <v>0.16999999999999998</v>
      </c>
      <c r="AD26" s="38">
        <f t="shared" si="5"/>
        <v>0.13</v>
      </c>
      <c r="AE26" s="38">
        <f t="shared" si="5"/>
        <v>0.09</v>
      </c>
      <c r="AF26" s="38">
        <f t="shared" si="5"/>
        <v>0</v>
      </c>
      <c r="AG26" s="38">
        <f t="shared" si="5"/>
        <v>0.15000000000000002</v>
      </c>
      <c r="AH26" s="38">
        <f t="shared" si="5"/>
        <v>0.13951923076923076</v>
      </c>
      <c r="AI26" s="38">
        <f t="shared" si="5"/>
        <v>0.15971153846153846</v>
      </c>
      <c r="AJ26" s="38">
        <f t="shared" si="5"/>
        <v>0.13</v>
      </c>
      <c r="AK26" s="38">
        <f t="shared" si="5"/>
        <v>0.12000000000000001</v>
      </c>
      <c r="AL26" s="38">
        <f t="shared" si="5"/>
        <v>7.0000000000000007E-2</v>
      </c>
      <c r="AM26" s="38">
        <f t="shared" si="5"/>
        <v>0</v>
      </c>
      <c r="AN26" s="38">
        <f t="shared" si="5"/>
        <v>0.06</v>
      </c>
      <c r="AO26" s="38">
        <f t="shared" si="5"/>
        <v>0</v>
      </c>
      <c r="AP26" s="38">
        <f t="shared" si="5"/>
        <v>0.15</v>
      </c>
      <c r="AQ26" s="38">
        <f t="shared" si="5"/>
        <v>0.15</v>
      </c>
      <c r="AR26" s="38">
        <f t="shared" si="5"/>
        <v>0.22999999999999998</v>
      </c>
      <c r="AS26" s="38">
        <f t="shared" si="5"/>
        <v>0.08</v>
      </c>
      <c r="AT26" s="38">
        <f t="shared" si="5"/>
        <v>0</v>
      </c>
      <c r="AU26" s="38">
        <f t="shared" si="5"/>
        <v>0.13</v>
      </c>
      <c r="AV26" s="38">
        <f t="shared" si="5"/>
        <v>0.1</v>
      </c>
      <c r="AW26" s="38">
        <f t="shared" si="5"/>
        <v>0.15000000000000002</v>
      </c>
      <c r="AX26" s="38">
        <f t="shared" si="5"/>
        <v>0.15000000000000002</v>
      </c>
      <c r="AY26" s="38">
        <f t="shared" si="5"/>
        <v>0.1</v>
      </c>
      <c r="AZ26" s="38">
        <f t="shared" si="5"/>
        <v>0.05</v>
      </c>
      <c r="BA26" s="38">
        <f t="shared" si="5"/>
        <v>0</v>
      </c>
      <c r="BB26" s="38">
        <f t="shared" si="5"/>
        <v>0.05</v>
      </c>
      <c r="BC26" s="38">
        <f t="shared" si="5"/>
        <v>0.05</v>
      </c>
      <c r="BD26" s="38">
        <f t="shared" si="5"/>
        <v>0.1</v>
      </c>
      <c r="BE26" s="38">
        <f t="shared" si="5"/>
        <v>0.2</v>
      </c>
      <c r="BF26" s="38">
        <f t="shared" si="5"/>
        <v>0.2</v>
      </c>
      <c r="BG26" s="38">
        <f t="shared" si="5"/>
        <v>0.25</v>
      </c>
      <c r="BH26" s="38">
        <f t="shared" si="5"/>
        <v>0</v>
      </c>
      <c r="BI26" s="38">
        <f t="shared" si="5"/>
        <v>0.18</v>
      </c>
      <c r="BJ26" s="38">
        <f t="shared" si="5"/>
        <v>0.16999999999999998</v>
      </c>
      <c r="BK26" s="38">
        <f t="shared" si="5"/>
        <v>0.05</v>
      </c>
      <c r="BL26" s="38">
        <f t="shared" si="5"/>
        <v>0.05</v>
      </c>
      <c r="BM26" s="38">
        <f t="shared" si="5"/>
        <v>0.05</v>
      </c>
      <c r="BN26" s="38">
        <f t="shared" si="5"/>
        <v>0.05</v>
      </c>
      <c r="BO26" s="38">
        <f t="shared" si="5"/>
        <v>0</v>
      </c>
      <c r="BP26" s="38">
        <f t="shared" si="5"/>
        <v>0.15000000000000002</v>
      </c>
      <c r="BQ26" s="38">
        <f t="shared" si="5"/>
        <v>0.05</v>
      </c>
      <c r="BR26" s="38">
        <f t="shared" si="5"/>
        <v>0.05</v>
      </c>
      <c r="BS26" s="38">
        <f t="shared" si="5"/>
        <v>0.05</v>
      </c>
      <c r="EU26" s="2"/>
      <c r="FR26" s="2"/>
    </row>
    <row r="27" spans="1:174">
      <c r="D27" s="2"/>
      <c r="G27"/>
      <c r="H27"/>
      <c r="I27"/>
      <c r="J27"/>
      <c r="K27"/>
      <c r="EU27" s="2"/>
      <c r="FR27" s="2"/>
    </row>
    <row r="28" spans="1:174" ht="14.25" customHeight="1">
      <c r="D28" s="2"/>
      <c r="G28"/>
      <c r="H28" s="44">
        <v>20</v>
      </c>
      <c r="I28" t="s">
        <v>52</v>
      </c>
      <c r="J28" s="706" t="s">
        <v>53</v>
      </c>
      <c r="K28" s="45">
        <v>0.26100000000000001</v>
      </c>
      <c r="L28" s="46">
        <f t="shared" ref="L28:AA28" si="6">$H$30*$K$28*L20</f>
        <v>11.815513848</v>
      </c>
      <c r="M28" s="46">
        <f t="shared" si="6"/>
        <v>19.914204476148146</v>
      </c>
      <c r="N28" s="46">
        <f t="shared" si="6"/>
        <v>17.933774622051626</v>
      </c>
      <c r="O28" s="46">
        <f t="shared" si="6"/>
        <v>21.10246238860606</v>
      </c>
      <c r="P28" s="46">
        <f t="shared" si="6"/>
        <v>18.488294981198653</v>
      </c>
      <c r="Q28" s="46">
        <f t="shared" si="6"/>
        <v>15.279998617562287</v>
      </c>
      <c r="R28" s="46">
        <f t="shared" si="6"/>
        <v>0</v>
      </c>
      <c r="S28" s="46">
        <f t="shared" si="6"/>
        <v>18.567512175362513</v>
      </c>
      <c r="T28" s="46">
        <f t="shared" si="6"/>
        <v>17.814948830805832</v>
      </c>
      <c r="U28" s="46">
        <f t="shared" si="6"/>
        <v>13.022308583892254</v>
      </c>
      <c r="V28" s="46">
        <f t="shared" si="6"/>
        <v>11.200313118123457</v>
      </c>
      <c r="W28" s="46">
        <f t="shared" si="6"/>
        <v>10.764618550222222</v>
      </c>
      <c r="X28" s="46">
        <f t="shared" si="6"/>
        <v>9.4179262494365883</v>
      </c>
      <c r="Y28" s="46">
        <f t="shared" si="6"/>
        <v>0</v>
      </c>
      <c r="Z28" s="46">
        <f t="shared" si="6"/>
        <v>12.7048536</v>
      </c>
      <c r="AA28" s="46">
        <f t="shared" si="6"/>
        <v>12.7048536</v>
      </c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W28" s="47">
        <f t="shared" ref="BW28:BW33" si="7">SUM(L28:BV28)</f>
        <v>210.73158364140963</v>
      </c>
      <c r="EU28" s="2"/>
      <c r="FR28" s="2"/>
    </row>
    <row r="29" spans="1:174" ht="14.25" customHeight="1">
      <c r="D29" s="2"/>
      <c r="E29" s="707" t="s">
        <v>54</v>
      </c>
      <c r="F29" s="707"/>
      <c r="G29" s="707"/>
      <c r="H29" s="44">
        <v>30</v>
      </c>
      <c r="I29" t="s">
        <v>55</v>
      </c>
      <c r="J29" s="706"/>
      <c r="K29" s="45">
        <v>0.106</v>
      </c>
      <c r="L29" s="48">
        <f t="shared" ref="L29:AS29" si="8">$H$30*$K$29*L21</f>
        <v>0</v>
      </c>
      <c r="M29" s="48">
        <f t="shared" si="8"/>
        <v>0</v>
      </c>
      <c r="N29" s="48">
        <f t="shared" si="8"/>
        <v>0</v>
      </c>
      <c r="O29" s="48">
        <f t="shared" si="8"/>
        <v>0</v>
      </c>
      <c r="P29" s="48">
        <f t="shared" si="8"/>
        <v>0</v>
      </c>
      <c r="Q29" s="48">
        <f t="shared" si="8"/>
        <v>6.8797674666666664</v>
      </c>
      <c r="R29" s="48">
        <f t="shared" si="8"/>
        <v>0</v>
      </c>
      <c r="S29" s="48">
        <f t="shared" si="8"/>
        <v>0</v>
      </c>
      <c r="T29" s="48">
        <f t="shared" si="8"/>
        <v>0</v>
      </c>
      <c r="U29" s="48">
        <f t="shared" si="8"/>
        <v>0</v>
      </c>
      <c r="V29" s="48">
        <f t="shared" si="8"/>
        <v>0</v>
      </c>
      <c r="W29" s="48">
        <f t="shared" si="8"/>
        <v>0</v>
      </c>
      <c r="X29" s="48">
        <f t="shared" si="8"/>
        <v>3.4398837333333332</v>
      </c>
      <c r="Y29" s="48">
        <f t="shared" si="8"/>
        <v>0</v>
      </c>
      <c r="Z29" s="48">
        <f t="shared" si="8"/>
        <v>6.8797674666666664</v>
      </c>
      <c r="AA29" s="48">
        <f t="shared" si="8"/>
        <v>6.8797674666666664</v>
      </c>
      <c r="AB29" s="48">
        <f t="shared" si="8"/>
        <v>6.8797674666666664</v>
      </c>
      <c r="AC29" s="48">
        <f t="shared" si="8"/>
        <v>6.8797674666666664</v>
      </c>
      <c r="AD29" s="48">
        <f t="shared" si="8"/>
        <v>3.4398837333333332</v>
      </c>
      <c r="AE29" s="48">
        <f t="shared" si="8"/>
        <v>0</v>
      </c>
      <c r="AF29" s="48">
        <f t="shared" si="8"/>
        <v>0</v>
      </c>
      <c r="AG29" s="48">
        <f t="shared" si="8"/>
        <v>6.8797674666666664</v>
      </c>
      <c r="AH29" s="48">
        <f t="shared" si="8"/>
        <v>4.2585099102564099</v>
      </c>
      <c r="AI29" s="48">
        <f t="shared" si="8"/>
        <v>5.9949896794871789</v>
      </c>
      <c r="AJ29" s="48">
        <f t="shared" si="8"/>
        <v>4.2998546666666666</v>
      </c>
      <c r="AK29" s="48">
        <f t="shared" si="8"/>
        <v>4.2998546666666666</v>
      </c>
      <c r="AL29" s="48">
        <f t="shared" si="8"/>
        <v>0</v>
      </c>
      <c r="AM29" s="48">
        <f t="shared" si="8"/>
        <v>0</v>
      </c>
      <c r="AN29" s="48">
        <f t="shared" si="8"/>
        <v>5.1598255999999996</v>
      </c>
      <c r="AO29" s="48">
        <f t="shared" si="8"/>
        <v>0</v>
      </c>
      <c r="AP29" s="48">
        <f t="shared" si="8"/>
        <v>0</v>
      </c>
      <c r="AQ29" s="48">
        <f t="shared" si="8"/>
        <v>0</v>
      </c>
      <c r="AR29" s="48">
        <f t="shared" si="8"/>
        <v>6.8797674666666664</v>
      </c>
      <c r="AS29" s="48">
        <f t="shared" si="8"/>
        <v>6.8797674666666664</v>
      </c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W29" s="47">
        <f t="shared" si="7"/>
        <v>85.930941723076913</v>
      </c>
      <c r="EU29" s="2"/>
      <c r="FR29" s="2"/>
    </row>
    <row r="30" spans="1:174" ht="14.25" customHeight="1">
      <c r="D30" s="2"/>
      <c r="E30" s="707"/>
      <c r="F30" s="707"/>
      <c r="G30" s="707"/>
      <c r="H30" s="49">
        <f>((H28/H29*1000)*-0.0107+47.698)*H28</f>
        <v>811.29333333333329</v>
      </c>
      <c r="I30"/>
      <c r="J30" s="706"/>
      <c r="K30" s="45">
        <v>0.33500000000000002</v>
      </c>
      <c r="L30" s="50">
        <f>$H$30*$K$30*L22</f>
        <v>0</v>
      </c>
      <c r="M30" s="50">
        <f t="shared" ref="M30:BS30" si="9">$H$30*$K$30*M22</f>
        <v>0</v>
      </c>
      <c r="N30" s="50">
        <f t="shared" si="9"/>
        <v>0</v>
      </c>
      <c r="O30" s="50">
        <f t="shared" si="9"/>
        <v>0</v>
      </c>
      <c r="P30" s="50">
        <f t="shared" si="9"/>
        <v>0</v>
      </c>
      <c r="Q30" s="50">
        <f t="shared" si="9"/>
        <v>0</v>
      </c>
      <c r="R30" s="50">
        <f t="shared" si="9"/>
        <v>0</v>
      </c>
      <c r="S30" s="50">
        <f t="shared" si="9"/>
        <v>0</v>
      </c>
      <c r="T30" s="50">
        <f t="shared" si="9"/>
        <v>0</v>
      </c>
      <c r="U30" s="50">
        <f t="shared" si="9"/>
        <v>0</v>
      </c>
      <c r="V30" s="50">
        <f t="shared" si="9"/>
        <v>0</v>
      </c>
      <c r="W30" s="50">
        <f t="shared" si="9"/>
        <v>0</v>
      </c>
      <c r="X30" s="50">
        <f t="shared" si="9"/>
        <v>0</v>
      </c>
      <c r="Y30" s="50">
        <f t="shared" si="9"/>
        <v>0</v>
      </c>
      <c r="Z30" s="50">
        <f t="shared" si="9"/>
        <v>0</v>
      </c>
      <c r="AA30" s="50">
        <f t="shared" si="9"/>
        <v>10.871330666666667</v>
      </c>
      <c r="AB30" s="50">
        <f t="shared" si="9"/>
        <v>24.460494000000001</v>
      </c>
      <c r="AC30" s="50">
        <f t="shared" si="9"/>
        <v>24.460494000000001</v>
      </c>
      <c r="AD30" s="50">
        <f t="shared" si="9"/>
        <v>24.460494000000001</v>
      </c>
      <c r="AE30" s="50">
        <f t="shared" si="9"/>
        <v>24.460494000000001</v>
      </c>
      <c r="AF30" s="50">
        <f t="shared" si="9"/>
        <v>0</v>
      </c>
      <c r="AG30" s="50">
        <f t="shared" si="9"/>
        <v>19.024828666666671</v>
      </c>
      <c r="AH30" s="50">
        <f t="shared" si="9"/>
        <v>24.460494000000001</v>
      </c>
      <c r="AI30" s="50">
        <f t="shared" si="9"/>
        <v>24.460494000000001</v>
      </c>
      <c r="AJ30" s="50">
        <f t="shared" si="9"/>
        <v>21.742661333333334</v>
      </c>
      <c r="AK30" s="50">
        <f t="shared" si="9"/>
        <v>19.024828666666671</v>
      </c>
      <c r="AL30" s="50">
        <f t="shared" si="9"/>
        <v>19.024828666666671</v>
      </c>
      <c r="AM30" s="50">
        <f t="shared" si="9"/>
        <v>0</v>
      </c>
      <c r="AN30" s="50">
        <f t="shared" si="9"/>
        <v>0</v>
      </c>
      <c r="AO30" s="50">
        <f t="shared" si="9"/>
        <v>0</v>
      </c>
      <c r="AP30" s="50">
        <f t="shared" si="9"/>
        <v>0</v>
      </c>
      <c r="AQ30" s="50">
        <f t="shared" si="9"/>
        <v>0</v>
      </c>
      <c r="AR30" s="50">
        <f t="shared" si="9"/>
        <v>0</v>
      </c>
      <c r="AS30" s="50">
        <f t="shared" si="9"/>
        <v>0</v>
      </c>
      <c r="AT30" s="50">
        <f t="shared" si="9"/>
        <v>0</v>
      </c>
      <c r="AU30" s="50">
        <f t="shared" si="9"/>
        <v>21.742661333333334</v>
      </c>
      <c r="AV30" s="50">
        <f t="shared" si="9"/>
        <v>13.589163333333335</v>
      </c>
      <c r="AW30" s="50">
        <f t="shared" si="9"/>
        <v>0</v>
      </c>
      <c r="AX30" s="50">
        <f t="shared" si="9"/>
        <v>0</v>
      </c>
      <c r="AY30" s="50">
        <f t="shared" si="9"/>
        <v>0</v>
      </c>
      <c r="AZ30" s="50">
        <f t="shared" si="9"/>
        <v>0</v>
      </c>
      <c r="BA30" s="50">
        <f t="shared" si="9"/>
        <v>0</v>
      </c>
      <c r="BB30" s="50">
        <f t="shared" si="9"/>
        <v>0</v>
      </c>
      <c r="BC30" s="50">
        <f t="shared" si="9"/>
        <v>0</v>
      </c>
      <c r="BD30" s="50">
        <f t="shared" si="9"/>
        <v>0</v>
      </c>
      <c r="BE30" s="50">
        <f t="shared" si="9"/>
        <v>0</v>
      </c>
      <c r="BF30" s="50">
        <f t="shared" si="9"/>
        <v>0</v>
      </c>
      <c r="BG30" s="50">
        <f t="shared" si="9"/>
        <v>0</v>
      </c>
      <c r="BH30" s="50">
        <f t="shared" si="9"/>
        <v>0</v>
      </c>
      <c r="BI30" s="50">
        <f t="shared" si="9"/>
        <v>0</v>
      </c>
      <c r="BJ30" s="50">
        <f t="shared" si="9"/>
        <v>0</v>
      </c>
      <c r="BK30" s="50">
        <f t="shared" si="9"/>
        <v>0</v>
      </c>
      <c r="BL30" s="50">
        <f t="shared" si="9"/>
        <v>0</v>
      </c>
      <c r="BM30" s="50">
        <f t="shared" si="9"/>
        <v>0</v>
      </c>
      <c r="BN30" s="50">
        <f t="shared" si="9"/>
        <v>0</v>
      </c>
      <c r="BO30" s="50">
        <f t="shared" si="9"/>
        <v>0</v>
      </c>
      <c r="BP30" s="50">
        <f t="shared" si="9"/>
        <v>0</v>
      </c>
      <c r="BQ30" s="50">
        <f t="shared" si="9"/>
        <v>0</v>
      </c>
      <c r="BR30" s="50">
        <f t="shared" si="9"/>
        <v>0</v>
      </c>
      <c r="BS30" s="50">
        <f t="shared" si="9"/>
        <v>0</v>
      </c>
      <c r="BW30" s="47">
        <f t="shared" si="7"/>
        <v>271.78326666666669</v>
      </c>
      <c r="EU30" s="2"/>
      <c r="FR30" s="2"/>
    </row>
    <row r="31" spans="1:174" ht="14.25" customHeight="1">
      <c r="D31" s="2"/>
      <c r="G31"/>
      <c r="H31"/>
      <c r="I31"/>
      <c r="J31" s="706"/>
      <c r="K31" s="45">
        <v>6.7000000000000004E-2</v>
      </c>
      <c r="L31" s="51">
        <f>$H$30*$K$31*L23</f>
        <v>0</v>
      </c>
      <c r="M31" s="51">
        <f t="shared" ref="M31:BS31" si="10">$H$30*$K$31*M23</f>
        <v>0</v>
      </c>
      <c r="N31" s="51">
        <f t="shared" si="10"/>
        <v>0</v>
      </c>
      <c r="O31" s="51">
        <f t="shared" si="10"/>
        <v>0</v>
      </c>
      <c r="P31" s="51">
        <f t="shared" si="10"/>
        <v>0</v>
      </c>
      <c r="Q31" s="51">
        <f t="shared" si="10"/>
        <v>0</v>
      </c>
      <c r="R31" s="51">
        <f t="shared" si="10"/>
        <v>0</v>
      </c>
      <c r="S31" s="51">
        <f t="shared" si="10"/>
        <v>0</v>
      </c>
      <c r="T31" s="51">
        <f t="shared" si="10"/>
        <v>0</v>
      </c>
      <c r="U31" s="51">
        <f t="shared" si="10"/>
        <v>0</v>
      </c>
      <c r="V31" s="51">
        <f t="shared" si="10"/>
        <v>8.153497999999999</v>
      </c>
      <c r="W31" s="51">
        <f t="shared" si="10"/>
        <v>8.153497999999999</v>
      </c>
      <c r="X31" s="51">
        <f t="shared" si="10"/>
        <v>0</v>
      </c>
      <c r="Y31" s="51">
        <f t="shared" si="10"/>
        <v>0</v>
      </c>
      <c r="Z31" s="51">
        <f t="shared" si="10"/>
        <v>0</v>
      </c>
      <c r="AA31" s="51">
        <f t="shared" si="10"/>
        <v>0</v>
      </c>
      <c r="AB31" s="51">
        <f t="shared" si="10"/>
        <v>0</v>
      </c>
      <c r="AC31" s="51">
        <f t="shared" si="10"/>
        <v>0</v>
      </c>
      <c r="AD31" s="51">
        <f t="shared" si="10"/>
        <v>0</v>
      </c>
      <c r="AE31" s="51">
        <f t="shared" si="10"/>
        <v>0</v>
      </c>
      <c r="AF31" s="51">
        <f t="shared" si="10"/>
        <v>0</v>
      </c>
      <c r="AG31" s="51">
        <f t="shared" si="10"/>
        <v>0</v>
      </c>
      <c r="AH31" s="51">
        <f t="shared" si="10"/>
        <v>0</v>
      </c>
      <c r="AI31" s="51">
        <f t="shared" si="10"/>
        <v>0</v>
      </c>
      <c r="AJ31" s="51">
        <f t="shared" si="10"/>
        <v>0</v>
      </c>
      <c r="AK31" s="51">
        <f t="shared" si="10"/>
        <v>0</v>
      </c>
      <c r="AL31" s="51">
        <f t="shared" si="10"/>
        <v>0</v>
      </c>
      <c r="AM31" s="51">
        <f t="shared" si="10"/>
        <v>0</v>
      </c>
      <c r="AN31" s="51">
        <f t="shared" si="10"/>
        <v>0</v>
      </c>
      <c r="AO31" s="51">
        <f t="shared" si="10"/>
        <v>0</v>
      </c>
      <c r="AP31" s="51">
        <f t="shared" si="10"/>
        <v>8.153497999999999</v>
      </c>
      <c r="AQ31" s="51">
        <f t="shared" si="10"/>
        <v>8.153497999999999</v>
      </c>
      <c r="AR31" s="51">
        <f t="shared" si="10"/>
        <v>8.153497999999999</v>
      </c>
      <c r="AS31" s="51">
        <f t="shared" si="10"/>
        <v>0</v>
      </c>
      <c r="AT31" s="51">
        <f t="shared" si="10"/>
        <v>0</v>
      </c>
      <c r="AU31" s="51">
        <f t="shared" si="10"/>
        <v>0</v>
      </c>
      <c r="AV31" s="51">
        <f t="shared" si="10"/>
        <v>0</v>
      </c>
      <c r="AW31" s="51">
        <f t="shared" si="10"/>
        <v>5.4356653333333336</v>
      </c>
      <c r="AX31" s="51">
        <f t="shared" si="10"/>
        <v>5.4356653333333336</v>
      </c>
      <c r="AY31" s="51">
        <f t="shared" si="10"/>
        <v>2.7178326666666668</v>
      </c>
      <c r="AZ31" s="51">
        <f t="shared" si="10"/>
        <v>0</v>
      </c>
      <c r="BA31" s="51">
        <f t="shared" si="10"/>
        <v>0</v>
      </c>
      <c r="BB31" s="51">
        <f t="shared" si="10"/>
        <v>0</v>
      </c>
      <c r="BC31" s="51">
        <f t="shared" si="10"/>
        <v>0</v>
      </c>
      <c r="BD31" s="51">
        <f t="shared" si="10"/>
        <v>0</v>
      </c>
      <c r="BE31" s="51">
        <f t="shared" si="10"/>
        <v>0</v>
      </c>
      <c r="BF31" s="51">
        <f t="shared" si="10"/>
        <v>0</v>
      </c>
      <c r="BG31" s="51">
        <f t="shared" si="10"/>
        <v>0</v>
      </c>
      <c r="BH31" s="51">
        <f t="shared" si="10"/>
        <v>0</v>
      </c>
      <c r="BI31" s="51">
        <f t="shared" si="10"/>
        <v>0</v>
      </c>
      <c r="BJ31" s="51">
        <f t="shared" si="10"/>
        <v>0</v>
      </c>
      <c r="BK31" s="51">
        <f t="shared" si="10"/>
        <v>0</v>
      </c>
      <c r="BL31" s="51">
        <f t="shared" si="10"/>
        <v>0</v>
      </c>
      <c r="BM31" s="51">
        <f t="shared" si="10"/>
        <v>0</v>
      </c>
      <c r="BN31" s="51">
        <f t="shared" si="10"/>
        <v>0</v>
      </c>
      <c r="BO31" s="51">
        <f t="shared" si="10"/>
        <v>0</v>
      </c>
      <c r="BP31" s="51">
        <f t="shared" si="10"/>
        <v>0</v>
      </c>
      <c r="BQ31" s="51">
        <f t="shared" si="10"/>
        <v>0</v>
      </c>
      <c r="BR31" s="51">
        <f t="shared" si="10"/>
        <v>0</v>
      </c>
      <c r="BS31" s="51">
        <f t="shared" si="10"/>
        <v>0</v>
      </c>
      <c r="BW31" s="47">
        <f t="shared" si="7"/>
        <v>54.356653333333327</v>
      </c>
      <c r="EU31" s="2"/>
      <c r="FR31" s="2"/>
    </row>
    <row r="32" spans="1:174" ht="14.25" customHeight="1">
      <c r="D32" s="2"/>
      <c r="G32"/>
      <c r="H32"/>
      <c r="I32"/>
      <c r="J32" s="706"/>
      <c r="K32" s="45">
        <v>5.6000000000000001E-2</v>
      </c>
      <c r="L32" s="46">
        <f>$H$30*$K$32*L24</f>
        <v>0</v>
      </c>
      <c r="M32" s="46">
        <f t="shared" ref="M32:BS32" si="11">$H$30*$K$32*M24</f>
        <v>0</v>
      </c>
      <c r="N32" s="46">
        <f t="shared" si="11"/>
        <v>0</v>
      </c>
      <c r="O32" s="46">
        <f t="shared" si="11"/>
        <v>0</v>
      </c>
      <c r="P32" s="46">
        <f t="shared" si="11"/>
        <v>0</v>
      </c>
      <c r="Q32" s="46">
        <f t="shared" si="11"/>
        <v>0</v>
      </c>
      <c r="R32" s="46">
        <f t="shared" si="11"/>
        <v>0</v>
      </c>
      <c r="S32" s="46">
        <f t="shared" si="11"/>
        <v>0</v>
      </c>
      <c r="T32" s="46">
        <f t="shared" si="11"/>
        <v>0</v>
      </c>
      <c r="U32" s="46">
        <f t="shared" si="11"/>
        <v>0</v>
      </c>
      <c r="V32" s="46">
        <f t="shared" si="11"/>
        <v>0</v>
      </c>
      <c r="W32" s="46">
        <f t="shared" si="11"/>
        <v>0</v>
      </c>
      <c r="X32" s="46">
        <f t="shared" si="11"/>
        <v>0</v>
      </c>
      <c r="Y32" s="46">
        <f t="shared" si="11"/>
        <v>0</v>
      </c>
      <c r="Z32" s="46">
        <f t="shared" si="11"/>
        <v>0</v>
      </c>
      <c r="AA32" s="46">
        <f t="shared" si="11"/>
        <v>0</v>
      </c>
      <c r="AB32" s="46">
        <f t="shared" si="11"/>
        <v>0</v>
      </c>
      <c r="AC32" s="46">
        <f t="shared" si="11"/>
        <v>0</v>
      </c>
      <c r="AD32" s="46">
        <f t="shared" si="11"/>
        <v>0</v>
      </c>
      <c r="AE32" s="46">
        <f t="shared" si="11"/>
        <v>0</v>
      </c>
      <c r="AF32" s="46">
        <f t="shared" si="11"/>
        <v>0</v>
      </c>
      <c r="AG32" s="46">
        <f t="shared" si="11"/>
        <v>0</v>
      </c>
      <c r="AH32" s="46">
        <f t="shared" si="11"/>
        <v>0</v>
      </c>
      <c r="AI32" s="46">
        <f t="shared" si="11"/>
        <v>0</v>
      </c>
      <c r="AJ32" s="46">
        <f t="shared" si="11"/>
        <v>0</v>
      </c>
      <c r="AK32" s="46">
        <f t="shared" si="11"/>
        <v>0</v>
      </c>
      <c r="AL32" s="46">
        <f t="shared" si="11"/>
        <v>0</v>
      </c>
      <c r="AM32" s="46">
        <f t="shared" si="11"/>
        <v>0</v>
      </c>
      <c r="AN32" s="46">
        <f t="shared" si="11"/>
        <v>0</v>
      </c>
      <c r="AO32" s="46">
        <f t="shared" si="11"/>
        <v>0</v>
      </c>
      <c r="AP32" s="46">
        <f t="shared" si="11"/>
        <v>0</v>
      </c>
      <c r="AQ32" s="46">
        <f t="shared" si="11"/>
        <v>0</v>
      </c>
      <c r="AR32" s="46">
        <f t="shared" si="11"/>
        <v>0</v>
      </c>
      <c r="AS32" s="46">
        <f t="shared" si="11"/>
        <v>0</v>
      </c>
      <c r="AT32" s="46">
        <f t="shared" si="11"/>
        <v>0</v>
      </c>
      <c r="AU32" s="46">
        <f t="shared" si="11"/>
        <v>0</v>
      </c>
      <c r="AV32" s="46">
        <f t="shared" si="11"/>
        <v>0</v>
      </c>
      <c r="AW32" s="46">
        <f t="shared" si="11"/>
        <v>0</v>
      </c>
      <c r="AX32" s="46">
        <f t="shared" si="11"/>
        <v>0</v>
      </c>
      <c r="AY32" s="46">
        <f t="shared" si="11"/>
        <v>0</v>
      </c>
      <c r="AZ32" s="46">
        <f t="shared" si="11"/>
        <v>0</v>
      </c>
      <c r="BA32" s="46">
        <f t="shared" si="11"/>
        <v>0</v>
      </c>
      <c r="BB32" s="46">
        <f t="shared" si="11"/>
        <v>0</v>
      </c>
      <c r="BC32" s="46">
        <f t="shared" si="11"/>
        <v>0</v>
      </c>
      <c r="BD32" s="46">
        <f t="shared" si="11"/>
        <v>2.2716213333333335</v>
      </c>
      <c r="BE32" s="46">
        <f t="shared" si="11"/>
        <v>9.086485333333334</v>
      </c>
      <c r="BF32" s="46">
        <f t="shared" si="11"/>
        <v>9.086485333333334</v>
      </c>
      <c r="BG32" s="46">
        <f t="shared" si="11"/>
        <v>9.086485333333334</v>
      </c>
      <c r="BH32" s="46">
        <f t="shared" si="11"/>
        <v>0</v>
      </c>
      <c r="BI32" s="46">
        <f t="shared" si="11"/>
        <v>5.9062154666666666</v>
      </c>
      <c r="BJ32" s="46">
        <f t="shared" si="11"/>
        <v>5.4518911999999995</v>
      </c>
      <c r="BK32" s="46">
        <f t="shared" si="11"/>
        <v>0</v>
      </c>
      <c r="BL32" s="46">
        <f t="shared" si="11"/>
        <v>0</v>
      </c>
      <c r="BM32" s="46">
        <f t="shared" si="11"/>
        <v>0</v>
      </c>
      <c r="BN32" s="46">
        <f t="shared" si="11"/>
        <v>0</v>
      </c>
      <c r="BO32" s="46">
        <f t="shared" si="11"/>
        <v>0</v>
      </c>
      <c r="BP32" s="46">
        <f t="shared" si="11"/>
        <v>4.543242666666667</v>
      </c>
      <c r="BQ32" s="46">
        <f t="shared" si="11"/>
        <v>0</v>
      </c>
      <c r="BR32" s="46">
        <f t="shared" si="11"/>
        <v>0</v>
      </c>
      <c r="BS32" s="46">
        <f t="shared" si="11"/>
        <v>0</v>
      </c>
      <c r="BW32" s="47">
        <f t="shared" si="7"/>
        <v>45.432426666666665</v>
      </c>
      <c r="EU32" s="2"/>
      <c r="FR32" s="2"/>
    </row>
    <row r="33" spans="1:179" ht="14.25" customHeight="1" thickBot="1">
      <c r="D33" s="2"/>
      <c r="G33"/>
      <c r="H33"/>
      <c r="I33"/>
      <c r="J33" s="706"/>
      <c r="K33" s="45">
        <v>0.17399999999999999</v>
      </c>
      <c r="L33" s="52">
        <f>$H$30*$K$33*L25</f>
        <v>0</v>
      </c>
      <c r="M33" s="52">
        <f t="shared" ref="M33:BS33" si="12">$H$30*$K$33*M25</f>
        <v>0</v>
      </c>
      <c r="N33" s="52">
        <f t="shared" si="12"/>
        <v>0</v>
      </c>
      <c r="O33" s="52">
        <f t="shared" si="12"/>
        <v>0</v>
      </c>
      <c r="P33" s="52">
        <f t="shared" si="12"/>
        <v>0</v>
      </c>
      <c r="Q33" s="52">
        <f t="shared" si="12"/>
        <v>0</v>
      </c>
      <c r="R33" s="52">
        <f t="shared" si="12"/>
        <v>0</v>
      </c>
      <c r="S33" s="52">
        <f t="shared" si="12"/>
        <v>0</v>
      </c>
      <c r="T33" s="52">
        <f t="shared" si="12"/>
        <v>0</v>
      </c>
      <c r="U33" s="52">
        <f t="shared" si="12"/>
        <v>0</v>
      </c>
      <c r="V33" s="52">
        <f t="shared" si="12"/>
        <v>0</v>
      </c>
      <c r="W33" s="52">
        <f t="shared" si="12"/>
        <v>0</v>
      </c>
      <c r="X33" s="52">
        <f t="shared" si="12"/>
        <v>0</v>
      </c>
      <c r="Y33" s="52">
        <f t="shared" si="12"/>
        <v>0</v>
      </c>
      <c r="Z33" s="52">
        <f t="shared" si="12"/>
        <v>0</v>
      </c>
      <c r="AA33" s="52">
        <f t="shared" si="12"/>
        <v>0</v>
      </c>
      <c r="AB33" s="52">
        <f t="shared" si="12"/>
        <v>0</v>
      </c>
      <c r="AC33" s="52">
        <f t="shared" si="12"/>
        <v>0</v>
      </c>
      <c r="AD33" s="52">
        <f t="shared" si="12"/>
        <v>0</v>
      </c>
      <c r="AE33" s="52">
        <f t="shared" si="12"/>
        <v>0</v>
      </c>
      <c r="AF33" s="52">
        <f t="shared" si="12"/>
        <v>0</v>
      </c>
      <c r="AG33" s="52">
        <f t="shared" si="12"/>
        <v>0</v>
      </c>
      <c r="AH33" s="52">
        <f t="shared" si="12"/>
        <v>0</v>
      </c>
      <c r="AI33" s="52">
        <f t="shared" si="12"/>
        <v>0</v>
      </c>
      <c r="AJ33" s="52">
        <f t="shared" si="12"/>
        <v>0</v>
      </c>
      <c r="AK33" s="52">
        <f t="shared" si="12"/>
        <v>0</v>
      </c>
      <c r="AL33" s="52">
        <f t="shared" si="12"/>
        <v>0</v>
      </c>
      <c r="AM33" s="52">
        <f t="shared" si="12"/>
        <v>0</v>
      </c>
      <c r="AN33" s="52">
        <f t="shared" si="12"/>
        <v>0</v>
      </c>
      <c r="AO33" s="52">
        <f t="shared" si="12"/>
        <v>0</v>
      </c>
      <c r="AP33" s="52">
        <f t="shared" si="12"/>
        <v>0</v>
      </c>
      <c r="AQ33" s="52">
        <f t="shared" si="12"/>
        <v>0</v>
      </c>
      <c r="AR33" s="52">
        <f t="shared" si="12"/>
        <v>0</v>
      </c>
      <c r="AS33" s="52">
        <f t="shared" si="12"/>
        <v>0</v>
      </c>
      <c r="AT33" s="52">
        <f t="shared" si="12"/>
        <v>0</v>
      </c>
      <c r="AU33" s="52">
        <f t="shared" si="12"/>
        <v>7.0582519999999995</v>
      </c>
      <c r="AV33" s="52">
        <f t="shared" si="12"/>
        <v>7.0582519999999995</v>
      </c>
      <c r="AW33" s="52">
        <f t="shared" si="12"/>
        <v>7.0582519999999995</v>
      </c>
      <c r="AX33" s="52">
        <f t="shared" si="12"/>
        <v>7.0582519999999995</v>
      </c>
      <c r="AY33" s="52">
        <f t="shared" si="12"/>
        <v>7.0582519999999995</v>
      </c>
      <c r="AZ33" s="52">
        <f t="shared" si="12"/>
        <v>7.0582519999999995</v>
      </c>
      <c r="BA33" s="52">
        <f t="shared" si="12"/>
        <v>0</v>
      </c>
      <c r="BB33" s="52">
        <f t="shared" si="12"/>
        <v>7.0582519999999995</v>
      </c>
      <c r="BC33" s="52">
        <f t="shared" si="12"/>
        <v>7.0582519999999995</v>
      </c>
      <c r="BD33" s="52">
        <f t="shared" si="12"/>
        <v>7.0582519999999995</v>
      </c>
      <c r="BE33" s="52">
        <f t="shared" si="12"/>
        <v>0</v>
      </c>
      <c r="BF33" s="52">
        <f t="shared" si="12"/>
        <v>0</v>
      </c>
      <c r="BG33" s="52">
        <f t="shared" si="12"/>
        <v>7.0582519999999995</v>
      </c>
      <c r="BH33" s="52">
        <f t="shared" si="12"/>
        <v>0</v>
      </c>
      <c r="BI33" s="52">
        <f t="shared" si="12"/>
        <v>7.0582519999999995</v>
      </c>
      <c r="BJ33" s="52">
        <f t="shared" si="12"/>
        <v>7.0582519999999995</v>
      </c>
      <c r="BK33" s="52">
        <f t="shared" si="12"/>
        <v>7.0582519999999995</v>
      </c>
      <c r="BL33" s="52">
        <f t="shared" si="12"/>
        <v>7.0582519999999995</v>
      </c>
      <c r="BM33" s="52">
        <f t="shared" si="12"/>
        <v>7.0582519999999995</v>
      </c>
      <c r="BN33" s="52">
        <f t="shared" si="12"/>
        <v>7.0582519999999995</v>
      </c>
      <c r="BO33" s="52">
        <f t="shared" si="12"/>
        <v>0</v>
      </c>
      <c r="BP33" s="52">
        <f t="shared" si="12"/>
        <v>7.0582519999999995</v>
      </c>
      <c r="BQ33" s="52">
        <f t="shared" si="12"/>
        <v>7.0582519999999995</v>
      </c>
      <c r="BR33" s="52">
        <f t="shared" si="12"/>
        <v>7.0582519999999995</v>
      </c>
      <c r="BS33" s="52">
        <f t="shared" si="12"/>
        <v>7.0582519999999995</v>
      </c>
      <c r="BW33" s="47">
        <f t="shared" si="7"/>
        <v>141.16503999999995</v>
      </c>
      <c r="EU33" s="2"/>
      <c r="FR33" s="2"/>
    </row>
    <row r="34" spans="1:179" ht="14.25" customHeight="1" thickBot="1">
      <c r="A34" s="53" t="s">
        <v>56</v>
      </c>
      <c r="B34" s="54">
        <f>G40</f>
        <v>369.98</v>
      </c>
      <c r="C34" s="32" t="s">
        <v>57</v>
      </c>
      <c r="D34" s="670">
        <f t="shared" ref="D34:D35" si="13">SUM(EG45:WF45)</f>
        <v>0</v>
      </c>
      <c r="E34" s="55">
        <f t="shared" ref="E34:E39" si="14">SUM(D34/G34)</f>
        <v>0</v>
      </c>
      <c r="F34" s="56"/>
      <c r="G34" s="49">
        <f>G40*0.261</f>
        <v>96.564780000000013</v>
      </c>
      <c r="H34"/>
      <c r="I34"/>
      <c r="J34"/>
      <c r="K34"/>
      <c r="BW34" s="57">
        <f>SUM(BW28:BW33)</f>
        <v>809.39991203115324</v>
      </c>
      <c r="EU34" s="2"/>
      <c r="FR34" s="2"/>
    </row>
    <row r="35" spans="1:179" ht="14.25" customHeight="1" thickBot="1">
      <c r="A35" s="58" t="s">
        <v>58</v>
      </c>
      <c r="B35" s="59"/>
      <c r="C35" s="32" t="s">
        <v>59</v>
      </c>
      <c r="D35" s="670">
        <f t="shared" si="13"/>
        <v>0</v>
      </c>
      <c r="E35" s="55">
        <f t="shared" si="14"/>
        <v>0</v>
      </c>
      <c r="F35" s="56"/>
      <c r="G35" s="49">
        <f>G40*0.106</f>
        <v>39.217880000000001</v>
      </c>
      <c r="H35"/>
      <c r="I35"/>
      <c r="J35" s="706" t="s">
        <v>60</v>
      </c>
      <c r="K35" s="45">
        <v>0.26100000000000001</v>
      </c>
      <c r="N35" s="46">
        <f>$H$30*$K$28*L20</f>
        <v>11.815513848</v>
      </c>
      <c r="O35" s="46">
        <f>$H$30*$K$28*M20</f>
        <v>19.914204476148146</v>
      </c>
      <c r="P35" s="46">
        <f>$H$30*$K$28*N20</f>
        <v>17.933774622051626</v>
      </c>
      <c r="Q35" s="46">
        <f>$H$30*$K$28*O20</f>
        <v>21.10246238860606</v>
      </c>
      <c r="S35" s="46">
        <f>$H$30*$K$28*P20</f>
        <v>18.488294981198653</v>
      </c>
      <c r="T35" s="46">
        <f>$H$30*$K$28*Q20</f>
        <v>15.279998617562287</v>
      </c>
      <c r="U35" s="46">
        <f>$H$30*$K$28*S20</f>
        <v>18.567512175362513</v>
      </c>
      <c r="V35" s="46">
        <f>$H$30*$K$28*T20</f>
        <v>17.814948830805832</v>
      </c>
      <c r="W35" s="46">
        <f>$H$30*$K$28*U20</f>
        <v>13.022308583892254</v>
      </c>
      <c r="X35" s="46">
        <f>$H$30*$K$28*V20</f>
        <v>11.200313118123457</v>
      </c>
      <c r="Z35" s="46">
        <f>$H$30*$K$28*W20</f>
        <v>10.764618550222222</v>
      </c>
      <c r="AA35" s="46">
        <f>$H$30*$K$28*X20</f>
        <v>9.4179262494365883</v>
      </c>
      <c r="AB35" s="46">
        <f>$H$30*$K$28*Z20</f>
        <v>12.7048536</v>
      </c>
      <c r="AC35" s="46">
        <f>$H$30*$K$28*AA20</f>
        <v>12.7048536</v>
      </c>
      <c r="AD35" s="46"/>
      <c r="AE35" s="46"/>
      <c r="AG35" s="46"/>
      <c r="AH35" s="46"/>
      <c r="AI35" s="46"/>
      <c r="AJ35" s="46"/>
      <c r="AK35" s="46"/>
      <c r="AL35" s="46"/>
      <c r="AN35" s="46"/>
      <c r="AO35" s="46"/>
      <c r="AP35" s="46"/>
      <c r="AQ35" s="46"/>
      <c r="AR35" s="46"/>
      <c r="AS35" s="46"/>
      <c r="AU35" s="46"/>
      <c r="AV35" s="46"/>
      <c r="AW35" s="46"/>
      <c r="AX35" s="46"/>
      <c r="AY35" s="46"/>
      <c r="AZ35" s="46"/>
      <c r="BB35" s="46"/>
      <c r="BC35" s="46"/>
      <c r="BD35" s="46"/>
      <c r="BE35" s="46"/>
      <c r="BF35" s="46"/>
      <c r="BG35" s="46"/>
      <c r="BI35" s="46"/>
      <c r="BJ35" s="46"/>
      <c r="BK35" s="46"/>
      <c r="BL35" s="46"/>
      <c r="BM35" s="46"/>
      <c r="BN35" s="46"/>
      <c r="BP35" s="46"/>
      <c r="BQ35" s="46"/>
      <c r="BR35" s="46"/>
      <c r="BS35" s="46"/>
      <c r="BT35" s="46"/>
      <c r="BU35" s="46"/>
      <c r="BW35" s="47">
        <f t="shared" ref="BW35:BW40" si="15">SUM(L35:BU35)</f>
        <v>210.73158364140963</v>
      </c>
      <c r="EU35" s="2"/>
      <c r="FR35" s="2"/>
    </row>
    <row r="36" spans="1:179" ht="14.25" customHeight="1" thickBot="1">
      <c r="A36" s="60" t="s">
        <v>61</v>
      </c>
      <c r="B36" s="61"/>
      <c r="C36" s="32" t="s">
        <v>62</v>
      </c>
      <c r="D36" s="670">
        <f>SUM(EG51:WF51)</f>
        <v>0</v>
      </c>
      <c r="E36" s="55">
        <f t="shared" si="14"/>
        <v>0</v>
      </c>
      <c r="F36" s="62"/>
      <c r="G36" s="49">
        <f>G40*0.332</f>
        <v>122.83336000000001</v>
      </c>
      <c r="H36"/>
      <c r="I36"/>
      <c r="J36" s="706"/>
      <c r="K36" s="45">
        <v>0.106</v>
      </c>
      <c r="N36" s="48">
        <f>$H$30*$K$29*L21</f>
        <v>0</v>
      </c>
      <c r="O36" s="48">
        <f>$H$30*$K$29*M21</f>
        <v>0</v>
      </c>
      <c r="P36" s="48">
        <f>$H$30*$K$29*N21</f>
        <v>0</v>
      </c>
      <c r="Q36" s="48">
        <f>$H$30*$K$29*O21</f>
        <v>0</v>
      </c>
      <c r="S36" s="48">
        <f>$H$30*$K$29*P21</f>
        <v>0</v>
      </c>
      <c r="T36" s="48">
        <f>$H$30*$K$29*Q21</f>
        <v>6.8797674666666664</v>
      </c>
      <c r="U36" s="48">
        <f>$H$30*$K$29*S21</f>
        <v>0</v>
      </c>
      <c r="V36" s="48">
        <f>$H$30*$K$29*T21</f>
        <v>0</v>
      </c>
      <c r="W36" s="48">
        <f>$H$30*$K$29*U21</f>
        <v>0</v>
      </c>
      <c r="X36" s="48">
        <f>$H$30*$K$29*V21</f>
        <v>0</v>
      </c>
      <c r="Z36" s="48">
        <f>$H$30*$K$29*W21</f>
        <v>0</v>
      </c>
      <c r="AA36" s="48">
        <f>$H$30*$K$29*X21</f>
        <v>3.4398837333333332</v>
      </c>
      <c r="AB36" s="48">
        <f>$H$30*$K$29*Z21</f>
        <v>6.8797674666666664</v>
      </c>
      <c r="AC36" s="48">
        <f>$H$30*$K$29*AA21</f>
        <v>6.8797674666666664</v>
      </c>
      <c r="AD36" s="48">
        <f>$H$30*$K$29*AB21</f>
        <v>6.8797674666666664</v>
      </c>
      <c r="AE36" s="48">
        <f>$H$30*$K$29*AC21</f>
        <v>6.8797674666666664</v>
      </c>
      <c r="AG36" s="48">
        <f>$H$30*$K$29*AD21</f>
        <v>3.4398837333333332</v>
      </c>
      <c r="AH36" s="48">
        <f>$H$30*$K$29*AE21</f>
        <v>0</v>
      </c>
      <c r="AI36" s="48">
        <f>$H$30*$K$29*AG21</f>
        <v>6.8797674666666664</v>
      </c>
      <c r="AJ36" s="48">
        <f>$H$30*$K$29*AH21</f>
        <v>4.2585099102564099</v>
      </c>
      <c r="AK36" s="48">
        <f>$H$30*$K$29*AI21</f>
        <v>5.9949896794871789</v>
      </c>
      <c r="AL36" s="48">
        <f>$H$30*$K$29*AJ21</f>
        <v>4.2998546666666666</v>
      </c>
      <c r="AN36" s="48">
        <f>$H$30*$K$29*AK21</f>
        <v>4.2998546666666666</v>
      </c>
      <c r="AO36" s="48">
        <f>$H$30*$K$29*AL21</f>
        <v>0</v>
      </c>
      <c r="AP36" s="48">
        <f>$H$30*$K$29*AN21</f>
        <v>5.1598255999999996</v>
      </c>
      <c r="AQ36" s="48">
        <f>$H$30*$K$29*AO21</f>
        <v>0</v>
      </c>
      <c r="AR36" s="48">
        <f>$H$30*$K$29*AP21</f>
        <v>0</v>
      </c>
      <c r="AS36" s="48">
        <f>$H$30*$K$29*AQ21</f>
        <v>0</v>
      </c>
      <c r="AU36" s="48">
        <f>$H$30*$K$29*AR21</f>
        <v>6.8797674666666664</v>
      </c>
      <c r="AV36" s="48">
        <f>$H$30*$K$29*AS21</f>
        <v>6.8797674666666664</v>
      </c>
      <c r="AW36" s="48">
        <f>$H$30*$K$29*AU21</f>
        <v>0</v>
      </c>
      <c r="AX36" s="48">
        <f>$H$30*$K$29*AV21</f>
        <v>0</v>
      </c>
      <c r="AY36" s="48">
        <f>$H$30*$K$29*AW21</f>
        <v>0</v>
      </c>
      <c r="AZ36" s="48">
        <f>$H$30*$K$29*AX21</f>
        <v>0</v>
      </c>
      <c r="BB36" s="48">
        <f>$H$30*$K$29*AY21</f>
        <v>0</v>
      </c>
      <c r="BC36" s="48">
        <f>$H$30*$K$29*AZ21</f>
        <v>0</v>
      </c>
      <c r="BD36" s="48">
        <f>$H$30*$K$29*BB21</f>
        <v>0</v>
      </c>
      <c r="BE36" s="48">
        <f>$H$30*$K$29*BC21</f>
        <v>0</v>
      </c>
      <c r="BF36" s="48">
        <f>$H$30*$K$29*BD21</f>
        <v>0</v>
      </c>
      <c r="BG36" s="48">
        <f>$H$30*$K$29*BE21</f>
        <v>0</v>
      </c>
      <c r="BI36" s="48">
        <f>$H$30*$K$29*BF21</f>
        <v>0</v>
      </c>
      <c r="BJ36" s="48">
        <f>$H$30*$K$29*BG21</f>
        <v>0</v>
      </c>
      <c r="BK36" s="48">
        <f>$H$30*$K$29*BI21</f>
        <v>0</v>
      </c>
      <c r="BL36" s="48">
        <f>$H$30*$K$29*BJ21</f>
        <v>0</v>
      </c>
      <c r="BM36" s="48">
        <f>$H$30*$K$29*BK21</f>
        <v>0</v>
      </c>
      <c r="BN36" s="48">
        <f>$H$30*$K$29*BL21</f>
        <v>0</v>
      </c>
      <c r="BP36" s="48">
        <f>$H$30*$K$29*BM21</f>
        <v>0</v>
      </c>
      <c r="BQ36" s="48">
        <f>$H$30*$K$29*BN21</f>
        <v>0</v>
      </c>
      <c r="BR36" s="48">
        <f>$H$30*$K$29*BP21</f>
        <v>0</v>
      </c>
      <c r="BS36" s="48">
        <f>$H$30*$K$29*BQ21</f>
        <v>0</v>
      </c>
      <c r="BT36" s="48">
        <f>$H$30*$K$29*BR21</f>
        <v>0</v>
      </c>
      <c r="BU36" s="48">
        <f>$H$30*$K$29*BS21</f>
        <v>0</v>
      </c>
      <c r="BW36" s="47">
        <f t="shared" si="15"/>
        <v>85.930941723076913</v>
      </c>
      <c r="EU36" s="2"/>
      <c r="FR36" s="2"/>
    </row>
    <row r="37" spans="1:179" ht="14.25" customHeight="1" thickBot="1">
      <c r="A37" s="63"/>
      <c r="B37" s="64" t="s">
        <v>63</v>
      </c>
      <c r="C37" s="40" t="s">
        <v>64</v>
      </c>
      <c r="D37" s="670">
        <f>SUM(EG52:WF52)</f>
        <v>0</v>
      </c>
      <c r="E37" s="55">
        <f t="shared" si="14"/>
        <v>0</v>
      </c>
      <c r="F37" s="56"/>
      <c r="G37" s="49">
        <f>G40*0.068</f>
        <v>25.158640000000002</v>
      </c>
      <c r="H37"/>
      <c r="I37"/>
      <c r="J37" s="706"/>
      <c r="K37" s="45">
        <v>0.33500000000000002</v>
      </c>
      <c r="N37" s="50">
        <f>$H$30*$K$30*L22</f>
        <v>0</v>
      </c>
      <c r="O37" s="50">
        <f>$H$30*$K$30*M22</f>
        <v>0</v>
      </c>
      <c r="P37" s="50">
        <f>$H$30*$K$30*N22</f>
        <v>0</v>
      </c>
      <c r="Q37" s="50">
        <f>$H$30*$K$30*O22</f>
        <v>0</v>
      </c>
      <c r="S37" s="50">
        <f>$H$30*$K$30*P22</f>
        <v>0</v>
      </c>
      <c r="T37" s="50">
        <f>$H$30*$K$30*Q22</f>
        <v>0</v>
      </c>
      <c r="U37" s="50">
        <f>$H$30*$K$30*S22</f>
        <v>0</v>
      </c>
      <c r="V37" s="50">
        <f>$H$30*$K$30*T22</f>
        <v>0</v>
      </c>
      <c r="W37" s="50">
        <f>$H$30*$K$30*U22</f>
        <v>0</v>
      </c>
      <c r="X37" s="50">
        <f>$H$30*$K$30*V22</f>
        <v>0</v>
      </c>
      <c r="Z37" s="50">
        <f>$H$30*$K$30*W22</f>
        <v>0</v>
      </c>
      <c r="AA37" s="50">
        <f>$H$30*$K$30*X22</f>
        <v>0</v>
      </c>
      <c r="AB37" s="50">
        <f>$H$30*$K$30*Z22</f>
        <v>0</v>
      </c>
      <c r="AC37" s="50">
        <f>$H$30*$K$30*AA22</f>
        <v>10.871330666666667</v>
      </c>
      <c r="AD37" s="50">
        <f>$H$30*$K$30*AB22</f>
        <v>24.460494000000001</v>
      </c>
      <c r="AE37" s="50">
        <f>$H$30*$K$30*AC22</f>
        <v>24.460494000000001</v>
      </c>
      <c r="AG37" s="50">
        <f>$H$30*$K$30*AD22</f>
        <v>24.460494000000001</v>
      </c>
      <c r="AH37" s="50">
        <f>$H$30*$K$30*AE22</f>
        <v>24.460494000000001</v>
      </c>
      <c r="AI37" s="50">
        <f>$H$30*$K$30*AG22</f>
        <v>19.024828666666671</v>
      </c>
      <c r="AJ37" s="50">
        <f>$H$30*$K$30*AH22</f>
        <v>24.460494000000001</v>
      </c>
      <c r="AK37" s="50">
        <f>$H$30*$K$30*AI22</f>
        <v>24.460494000000001</v>
      </c>
      <c r="AL37" s="50">
        <f>$H$30*$K$30*AJ22</f>
        <v>21.742661333333334</v>
      </c>
      <c r="AN37" s="50">
        <f>$H$30*$K$30*AK22</f>
        <v>19.024828666666671</v>
      </c>
      <c r="AO37" s="50">
        <f>$H$30*$K$30*AL22</f>
        <v>19.024828666666671</v>
      </c>
      <c r="AP37" s="50">
        <f>$H$30*$K$30*AN22</f>
        <v>0</v>
      </c>
      <c r="AQ37" s="50">
        <f>$H$30*$K$30*AO22</f>
        <v>0</v>
      </c>
      <c r="AR37" s="50">
        <f>$H$30*$K$30*AP22</f>
        <v>0</v>
      </c>
      <c r="AS37" s="50">
        <f>$H$30*$K$30*AQ22</f>
        <v>0</v>
      </c>
      <c r="AU37" s="50">
        <f>$H$30*$K$30*AR22</f>
        <v>0</v>
      </c>
      <c r="AV37" s="50">
        <f>$H$30*$K$30*AS22</f>
        <v>0</v>
      </c>
      <c r="AW37" s="50">
        <f>$H$30*$K$30*AU22</f>
        <v>21.742661333333334</v>
      </c>
      <c r="AX37" s="50">
        <f>$H$30*$K$30*AV22</f>
        <v>13.589163333333335</v>
      </c>
      <c r="AY37" s="50">
        <f>$H$30*$K$30*AW22</f>
        <v>0</v>
      </c>
      <c r="AZ37" s="50">
        <f>$H$30*$K$30*AX22</f>
        <v>0</v>
      </c>
      <c r="BB37" s="50">
        <f>$H$30*$K$30*AY22</f>
        <v>0</v>
      </c>
      <c r="BC37" s="50">
        <f>$H$30*$K$30*AZ22</f>
        <v>0</v>
      </c>
      <c r="BD37" s="50">
        <f>$H$30*$K$30*BB22</f>
        <v>0</v>
      </c>
      <c r="BE37" s="50">
        <f>$H$30*$K$30*BC22</f>
        <v>0</v>
      </c>
      <c r="BF37" s="50">
        <f>$H$30*$K$30*BD22</f>
        <v>0</v>
      </c>
      <c r="BG37" s="50">
        <f>$H$30*$K$30*BE22</f>
        <v>0</v>
      </c>
      <c r="BI37" s="50">
        <f>$H$30*$K$30*BF22</f>
        <v>0</v>
      </c>
      <c r="BJ37" s="50">
        <f>$H$30*$K$30*BG22</f>
        <v>0</v>
      </c>
      <c r="BK37" s="50">
        <f>$H$30*$K$30*BI22</f>
        <v>0</v>
      </c>
      <c r="BL37" s="50">
        <f>$H$30*$K$30*BJ22</f>
        <v>0</v>
      </c>
      <c r="BM37" s="50">
        <f>$H$30*$K$30*BK22</f>
        <v>0</v>
      </c>
      <c r="BN37" s="50">
        <f>$H$30*$K$30*BL22</f>
        <v>0</v>
      </c>
      <c r="BP37" s="50">
        <f>$H$30*$K$30*BM22</f>
        <v>0</v>
      </c>
      <c r="BQ37" s="50">
        <f>$H$30*$K$30*BN22</f>
        <v>0</v>
      </c>
      <c r="BR37" s="50">
        <f>$H$30*$K$30*BP22</f>
        <v>0</v>
      </c>
      <c r="BS37" s="50">
        <f>$H$30*$K$30*BQ22</f>
        <v>0</v>
      </c>
      <c r="BT37" s="50">
        <f>$H$30*$K$30*BR22</f>
        <v>0</v>
      </c>
      <c r="BU37" s="50">
        <f>$H$30*$K$30*BS22</f>
        <v>0</v>
      </c>
      <c r="BW37" s="47">
        <f t="shared" si="15"/>
        <v>271.78326666666669</v>
      </c>
      <c r="EU37" s="2"/>
      <c r="FR37" s="2"/>
    </row>
    <row r="38" spans="1:179" ht="14.25" customHeight="1" thickBot="1">
      <c r="A38" s="63"/>
      <c r="B38" s="65">
        <f>D40</f>
        <v>0</v>
      </c>
      <c r="C38" s="40" t="s">
        <v>65</v>
      </c>
      <c r="D38" s="670">
        <f>SUM(EG53:WF53)</f>
        <v>0</v>
      </c>
      <c r="E38" s="55">
        <f t="shared" si="14"/>
        <v>0</v>
      </c>
      <c r="F38" s="56"/>
      <c r="G38" s="49">
        <f>G40*0.059</f>
        <v>21.82882</v>
      </c>
      <c r="H38"/>
      <c r="I38"/>
      <c r="J38" s="706"/>
      <c r="K38" s="45">
        <v>6.7000000000000004E-2</v>
      </c>
      <c r="N38" s="51">
        <f>$H$30*$K$31*L23</f>
        <v>0</v>
      </c>
      <c r="O38" s="51">
        <f>$H$30*$K$31*M23</f>
        <v>0</v>
      </c>
      <c r="P38" s="51">
        <f>$H$30*$K$31*N23</f>
        <v>0</v>
      </c>
      <c r="Q38" s="51">
        <f>$H$30*$K$31*O23</f>
        <v>0</v>
      </c>
      <c r="S38" s="51">
        <f>$H$30*$K$31*P23</f>
        <v>0</v>
      </c>
      <c r="T38" s="51">
        <f>$H$30*$K$31*Q23</f>
        <v>0</v>
      </c>
      <c r="U38" s="51">
        <f>$H$30*$K$31*S23</f>
        <v>0</v>
      </c>
      <c r="V38" s="51">
        <f>$H$30*$K$31*T23</f>
        <v>0</v>
      </c>
      <c r="W38" s="51">
        <f>$H$30*$K$31*U23</f>
        <v>0</v>
      </c>
      <c r="X38" s="51">
        <f>$H$30*$K$31*V23</f>
        <v>8.153497999999999</v>
      </c>
      <c r="Z38" s="51">
        <f>$H$30*$K$31*W23</f>
        <v>8.153497999999999</v>
      </c>
      <c r="AA38" s="51">
        <f>$H$30*$K$31*X23</f>
        <v>0</v>
      </c>
      <c r="AB38" s="51">
        <f>$H$30*$K$31*Z23</f>
        <v>0</v>
      </c>
      <c r="AC38" s="51">
        <f>$H$30*$K$31*AA23</f>
        <v>0</v>
      </c>
      <c r="AD38" s="51">
        <f>$H$30*$K$31*AB23</f>
        <v>0</v>
      </c>
      <c r="AE38" s="51">
        <f>$H$30*$K$31*AC23</f>
        <v>0</v>
      </c>
      <c r="AG38" s="51">
        <f>$H$30*$K$31*AD23</f>
        <v>0</v>
      </c>
      <c r="AH38" s="51">
        <f>$H$30*$K$31*AE23</f>
        <v>0</v>
      </c>
      <c r="AI38" s="51">
        <f>$H$30*$K$31*AG23</f>
        <v>0</v>
      </c>
      <c r="AJ38" s="51">
        <f>$H$30*$K$31*AH23</f>
        <v>0</v>
      </c>
      <c r="AK38" s="51">
        <f>$H$30*$K$31*AI23</f>
        <v>0</v>
      </c>
      <c r="AL38" s="51">
        <f>$H$30*$K$31*AJ23</f>
        <v>0</v>
      </c>
      <c r="AN38" s="51">
        <f>$H$30*$K$31*AK23</f>
        <v>0</v>
      </c>
      <c r="AO38" s="51">
        <f>$H$30*$K$31*AL23</f>
        <v>0</v>
      </c>
      <c r="AP38" s="51">
        <f>$H$30*$K$31*AN23</f>
        <v>0</v>
      </c>
      <c r="AQ38" s="51">
        <f>$H$30*$K$31*AO23</f>
        <v>0</v>
      </c>
      <c r="AR38" s="51">
        <f>$H$30*$K$31*AP23</f>
        <v>8.153497999999999</v>
      </c>
      <c r="AS38" s="51">
        <f>$H$30*$K$31*AQ23</f>
        <v>8.153497999999999</v>
      </c>
      <c r="AU38" s="51">
        <f>$H$30*$K$31*AR23</f>
        <v>8.153497999999999</v>
      </c>
      <c r="AV38" s="51">
        <f>$H$30*$K$31*AS23</f>
        <v>0</v>
      </c>
      <c r="AW38" s="51">
        <f>$H$30*$K$31*AU23</f>
        <v>0</v>
      </c>
      <c r="AX38" s="51">
        <f>$H$30*$K$31*AV23</f>
        <v>0</v>
      </c>
      <c r="AY38" s="51">
        <f>$H$30*$K$31*AW23</f>
        <v>5.4356653333333336</v>
      </c>
      <c r="AZ38" s="51">
        <f>$H$30*$K$31*AX23</f>
        <v>5.4356653333333336</v>
      </c>
      <c r="BB38" s="51">
        <f>$H$30*$K$31*AY23</f>
        <v>2.7178326666666668</v>
      </c>
      <c r="BC38" s="51">
        <f>$H$30*$K$31*AZ23</f>
        <v>0</v>
      </c>
      <c r="BD38" s="51">
        <f>$H$30*$K$31*BB23</f>
        <v>0</v>
      </c>
      <c r="BE38" s="51">
        <f>$H$30*$K$31*BC23</f>
        <v>0</v>
      </c>
      <c r="BF38" s="51">
        <f>$H$30*$K$31*BD23</f>
        <v>0</v>
      </c>
      <c r="BG38" s="51">
        <f>$H$30*$K$31*BE23</f>
        <v>0</v>
      </c>
      <c r="BI38" s="51">
        <f>$H$30*$K$31*BF23</f>
        <v>0</v>
      </c>
      <c r="BJ38" s="51">
        <f>$H$30*$K$31*BG23</f>
        <v>0</v>
      </c>
      <c r="BK38" s="51">
        <f>$H$30*$K$31*BI23</f>
        <v>0</v>
      </c>
      <c r="BL38" s="51">
        <f>$H$30*$K$31*BJ23</f>
        <v>0</v>
      </c>
      <c r="BM38" s="51">
        <f>$H$30*$K$31*BK23</f>
        <v>0</v>
      </c>
      <c r="BN38" s="51">
        <f>$H$30*$K$31*BL23</f>
        <v>0</v>
      </c>
      <c r="BP38" s="51">
        <f>$H$30*$K$31*BM23</f>
        <v>0</v>
      </c>
      <c r="BQ38" s="51">
        <f>$H$30*$K$31*BN23</f>
        <v>0</v>
      </c>
      <c r="BR38" s="51">
        <f>$H$30*$K$31*BP23</f>
        <v>0</v>
      </c>
      <c r="BS38" s="51">
        <f>$H$30*$K$31*BQ23</f>
        <v>0</v>
      </c>
      <c r="BT38" s="51">
        <f>$H$30*$K$31*BR23</f>
        <v>0</v>
      </c>
      <c r="BU38" s="51">
        <f>$H$30*$K$31*BS23</f>
        <v>0</v>
      </c>
      <c r="BW38" s="47">
        <f t="shared" si="15"/>
        <v>54.356653333333327</v>
      </c>
      <c r="EU38" s="2"/>
      <c r="FR38" s="2"/>
    </row>
    <row r="39" spans="1:179" ht="14.25" customHeight="1" thickBot="1">
      <c r="A39" s="66" t="s">
        <v>66</v>
      </c>
      <c r="B39" s="67" t="e">
        <f>SUM(B38/(B34*E41/100))</f>
        <v>#DIV/0!</v>
      </c>
      <c r="C39" s="32" t="s">
        <v>67</v>
      </c>
      <c r="D39" s="670">
        <f>SUM(EG54:WF54)</f>
        <v>0</v>
      </c>
      <c r="E39" s="55">
        <f t="shared" si="14"/>
        <v>0</v>
      </c>
      <c r="F39" s="56"/>
      <c r="G39" s="49">
        <f>G40*0.174</f>
        <v>64.376519999999999</v>
      </c>
      <c r="H39"/>
      <c r="I39"/>
      <c r="J39" s="706"/>
      <c r="K39" s="45">
        <v>5.6000000000000001E-2</v>
      </c>
      <c r="N39" s="46">
        <f>$H$30*$K$32*L24</f>
        <v>0</v>
      </c>
      <c r="O39" s="46">
        <f>$H$30*$K$32*M24</f>
        <v>0</v>
      </c>
      <c r="P39" s="46">
        <f>$H$30*$K$32*N24</f>
        <v>0</v>
      </c>
      <c r="Q39" s="46">
        <f>$H$30*$K$32*O24</f>
        <v>0</v>
      </c>
      <c r="S39" s="46">
        <f>$H$30*$K$32*P24</f>
        <v>0</v>
      </c>
      <c r="T39" s="46">
        <f>$H$30*$K$32*Q24</f>
        <v>0</v>
      </c>
      <c r="U39" s="46">
        <f>$H$30*$K$32*S24</f>
        <v>0</v>
      </c>
      <c r="V39" s="46">
        <f>$H$30*$K$32*T24</f>
        <v>0</v>
      </c>
      <c r="W39" s="46">
        <f>$H$30*$K$32*U24</f>
        <v>0</v>
      </c>
      <c r="X39" s="46">
        <f>$H$30*$K$32*V24</f>
        <v>0</v>
      </c>
      <c r="Z39" s="46">
        <f>$H$30*$K$32*W24</f>
        <v>0</v>
      </c>
      <c r="AA39" s="46">
        <f>$H$30*$K$32*X24</f>
        <v>0</v>
      </c>
      <c r="AB39" s="46">
        <f>$H$30*$K$32*Z24</f>
        <v>0</v>
      </c>
      <c r="AC39" s="46">
        <f>$H$30*$K$32*AA24</f>
        <v>0</v>
      </c>
      <c r="AD39" s="46">
        <f>$H$30*$K$32*AB24</f>
        <v>0</v>
      </c>
      <c r="AE39" s="46">
        <f>$H$30*$K$32*AC24</f>
        <v>0</v>
      </c>
      <c r="AG39" s="46">
        <f>$H$30*$K$32*AD24</f>
        <v>0</v>
      </c>
      <c r="AH39" s="46">
        <f>$H$30*$K$32*AE24</f>
        <v>0</v>
      </c>
      <c r="AI39" s="46">
        <f>$H$30*$K$32*AG24</f>
        <v>0</v>
      </c>
      <c r="AJ39" s="46">
        <f>$H$30*$K$32*AH24</f>
        <v>0</v>
      </c>
      <c r="AK39" s="46">
        <f>$H$30*$K$32*AI24</f>
        <v>0</v>
      </c>
      <c r="AL39" s="46">
        <f>$H$30*$K$32*AJ24</f>
        <v>0</v>
      </c>
      <c r="AN39" s="46">
        <f>$H$30*$K$32*AK24</f>
        <v>0</v>
      </c>
      <c r="AO39" s="46">
        <f>$H$30*$K$32*AL24</f>
        <v>0</v>
      </c>
      <c r="AP39" s="46">
        <f>$H$30*$K$32*AN24</f>
        <v>0</v>
      </c>
      <c r="AQ39" s="46">
        <f>$H$30*$K$32*AO24</f>
        <v>0</v>
      </c>
      <c r="AR39" s="46">
        <f>$H$30*$K$32*AP24</f>
        <v>0</v>
      </c>
      <c r="AS39" s="46">
        <f>$H$30*$K$32*AQ24</f>
        <v>0</v>
      </c>
      <c r="AU39" s="46">
        <f>$H$30*$K$32*AR24</f>
        <v>0</v>
      </c>
      <c r="AV39" s="46">
        <f>$H$30*$K$32*AS24</f>
        <v>0</v>
      </c>
      <c r="AW39" s="46">
        <f>$H$30*$K$32*AU24</f>
        <v>0</v>
      </c>
      <c r="AX39" s="46">
        <f>$H$30*$K$32*AV24</f>
        <v>0</v>
      </c>
      <c r="AY39" s="46">
        <f>$H$30*$K$32*AW24</f>
        <v>0</v>
      </c>
      <c r="AZ39" s="46">
        <f>$H$30*$K$32*AX24</f>
        <v>0</v>
      </c>
      <c r="BB39" s="46">
        <f>$H$30*$K$32*AY24</f>
        <v>0</v>
      </c>
      <c r="BC39" s="46">
        <f>$H$30*$K$32*AZ24</f>
        <v>0</v>
      </c>
      <c r="BD39" s="46">
        <f>$H$30*$K$32*BB24</f>
        <v>0</v>
      </c>
      <c r="BE39" s="46">
        <f>$H$30*$K$32*BC24</f>
        <v>0</v>
      </c>
      <c r="BF39" s="46">
        <f>$H$30*$K$32*BD24</f>
        <v>2.2716213333333335</v>
      </c>
      <c r="BG39" s="46">
        <f>$H$30*$K$32*BE24</f>
        <v>9.086485333333334</v>
      </c>
      <c r="BI39" s="46">
        <f>$H$30*$K$32*BF24</f>
        <v>9.086485333333334</v>
      </c>
      <c r="BJ39" s="46">
        <f>$H$30*$K$32*BG24</f>
        <v>9.086485333333334</v>
      </c>
      <c r="BK39" s="46">
        <f>$H$30*$K$32*BI24</f>
        <v>5.9062154666666666</v>
      </c>
      <c r="BL39" s="46">
        <f>$H$30*$K$32*BJ24</f>
        <v>5.4518911999999995</v>
      </c>
      <c r="BM39" s="46">
        <f>$H$30*$K$32*BK24</f>
        <v>0</v>
      </c>
      <c r="BN39" s="46">
        <f>$H$30*$K$32*BL24</f>
        <v>0</v>
      </c>
      <c r="BP39" s="46">
        <f>$H$30*$K$32*BM24</f>
        <v>0</v>
      </c>
      <c r="BQ39" s="46">
        <f>$H$30*$K$32*BN24</f>
        <v>0</v>
      </c>
      <c r="BR39" s="46">
        <f>$H$30*$K$32*BP24</f>
        <v>4.543242666666667</v>
      </c>
      <c r="BS39" s="46">
        <f>$H$30*$K$32*BQ24</f>
        <v>0</v>
      </c>
      <c r="BT39" s="46">
        <f>$H$30*$K$32*BR24</f>
        <v>0</v>
      </c>
      <c r="BU39" s="46">
        <f>$H$30*$K$32*BS24</f>
        <v>0</v>
      </c>
      <c r="BW39" s="47">
        <f t="shared" si="15"/>
        <v>45.432426666666665</v>
      </c>
      <c r="EU39" s="2"/>
      <c r="FR39" s="2"/>
    </row>
    <row r="40" spans="1:179" ht="14.25" customHeight="1" thickBot="1">
      <c r="A40" s="58" t="s">
        <v>66</v>
      </c>
      <c r="B40" s="68" t="e">
        <f>SUM(B38/(B35*E41/100))</f>
        <v>#DIV/0!</v>
      </c>
      <c r="C40" s="69" t="s">
        <v>68</v>
      </c>
      <c r="D40" s="680">
        <f>SUM(EG55:WF55)</f>
        <v>0</v>
      </c>
      <c r="E40" s="70">
        <v>10</v>
      </c>
      <c r="F40" s="71"/>
      <c r="G40" s="49">
        <f>((E40/F41*1000)*-0.0107+47.698)*E40</f>
        <v>369.98</v>
      </c>
      <c r="H40"/>
      <c r="I40"/>
      <c r="J40" s="706"/>
      <c r="K40" s="45">
        <v>0.17399999999999999</v>
      </c>
      <c r="N40" s="52">
        <f>$H$30*$K$33*L25</f>
        <v>0</v>
      </c>
      <c r="O40" s="52">
        <f>$H$30*$K$33*M25</f>
        <v>0</v>
      </c>
      <c r="P40" s="52">
        <f>$H$30*$K$33*N25</f>
        <v>0</v>
      </c>
      <c r="Q40" s="52">
        <f>$H$30*$K$33*O25</f>
        <v>0</v>
      </c>
      <c r="S40" s="52">
        <f>$H$30*$K$33*P25</f>
        <v>0</v>
      </c>
      <c r="T40" s="52">
        <f>$H$30*$K$33*Q25</f>
        <v>0</v>
      </c>
      <c r="U40" s="52">
        <f>$H$30*$K$33*S25</f>
        <v>0</v>
      </c>
      <c r="V40" s="52">
        <f>$H$30*$K$33*T25</f>
        <v>0</v>
      </c>
      <c r="W40" s="52">
        <f>$H$30*$K$33*U25</f>
        <v>0</v>
      </c>
      <c r="X40" s="52">
        <f>$H$30*$K$33*V25</f>
        <v>0</v>
      </c>
      <c r="Z40" s="52">
        <f>$H$30*$K$33*W25</f>
        <v>0</v>
      </c>
      <c r="AA40" s="52">
        <f>$H$30*$K$33*X25</f>
        <v>0</v>
      </c>
      <c r="AB40" s="52">
        <f>$H$30*$K$33*Z25</f>
        <v>0</v>
      </c>
      <c r="AC40" s="52">
        <f>$H$30*$K$33*AA25</f>
        <v>0</v>
      </c>
      <c r="AD40" s="52">
        <f>$H$30*$K$33*AB25</f>
        <v>0</v>
      </c>
      <c r="AE40" s="52">
        <f>$H$30*$K$33*AC25</f>
        <v>0</v>
      </c>
      <c r="AG40" s="52">
        <f>$H$30*$K$33*AD25</f>
        <v>0</v>
      </c>
      <c r="AH40" s="52">
        <f>$H$30*$K$33*AE25</f>
        <v>0</v>
      </c>
      <c r="AI40" s="52">
        <f>$H$30*$K$33*AG25</f>
        <v>0</v>
      </c>
      <c r="AJ40" s="52">
        <f>$H$30*$K$33*AH25</f>
        <v>0</v>
      </c>
      <c r="AK40" s="52">
        <f>$H$30*$K$33*AI25</f>
        <v>0</v>
      </c>
      <c r="AL40" s="52">
        <f>$H$30*$K$33*AJ25</f>
        <v>0</v>
      </c>
      <c r="AN40" s="52">
        <f>$H$30*$K$33*AK25</f>
        <v>0</v>
      </c>
      <c r="AO40" s="52">
        <f>$H$30*$K$33*AL25</f>
        <v>0</v>
      </c>
      <c r="AP40" s="52">
        <f>$H$30*$K$33*AN25</f>
        <v>0</v>
      </c>
      <c r="AQ40" s="52">
        <f>$H$30*$K$33*AO25</f>
        <v>0</v>
      </c>
      <c r="AR40" s="52">
        <f>$H$30*$K$33*AP25</f>
        <v>0</v>
      </c>
      <c r="AS40" s="52">
        <f>$H$30*$K$33*AQ25</f>
        <v>0</v>
      </c>
      <c r="AU40" s="52">
        <f>$H$30*$K$33*AR25</f>
        <v>0</v>
      </c>
      <c r="AV40" s="52">
        <f>$H$30*$K$33*AS25</f>
        <v>0</v>
      </c>
      <c r="AW40" s="52">
        <f>$H$30*$K$33*AU25</f>
        <v>7.0582519999999995</v>
      </c>
      <c r="AX40" s="52">
        <f>$H$30*$K$33*AV25</f>
        <v>7.0582519999999995</v>
      </c>
      <c r="AY40" s="52">
        <f>$H$30*$K$33*AW25</f>
        <v>7.0582519999999995</v>
      </c>
      <c r="AZ40" s="52">
        <f>$H$30*$K$33*AX25</f>
        <v>7.0582519999999995</v>
      </c>
      <c r="BB40" s="52">
        <f>$H$30*$K$33*AY25</f>
        <v>7.0582519999999995</v>
      </c>
      <c r="BC40" s="52">
        <f>$H$30*$K$33*AZ25</f>
        <v>7.0582519999999995</v>
      </c>
      <c r="BD40" s="52">
        <f>$H$30*$K$33*BB25</f>
        <v>7.0582519999999995</v>
      </c>
      <c r="BE40" s="52">
        <f>$H$30*$K$33*BC25</f>
        <v>7.0582519999999995</v>
      </c>
      <c r="BF40" s="52">
        <f>$H$30*$K$33*BD25</f>
        <v>7.0582519999999995</v>
      </c>
      <c r="BG40" s="52">
        <f>$H$30*$K$33*BE25</f>
        <v>0</v>
      </c>
      <c r="BI40" s="52">
        <f>$H$30*$K$33*BF25</f>
        <v>0</v>
      </c>
      <c r="BJ40" s="52">
        <f>$H$30*$K$33*BG25</f>
        <v>7.0582519999999995</v>
      </c>
      <c r="BK40" s="52">
        <f>$H$30*$K$33*BI25</f>
        <v>7.0582519999999995</v>
      </c>
      <c r="BL40" s="52">
        <f>$H$30*$K$33*BJ25</f>
        <v>7.0582519999999995</v>
      </c>
      <c r="BM40" s="52">
        <f>$H$30*$K$33*BK25</f>
        <v>7.0582519999999995</v>
      </c>
      <c r="BN40" s="52">
        <f>$H$30*$K$33*BL25</f>
        <v>7.0582519999999995</v>
      </c>
      <c r="BP40" s="52">
        <f>$H$30*$K$33*BM25</f>
        <v>7.0582519999999995</v>
      </c>
      <c r="BQ40" s="52">
        <f>$H$30*$K$33*BN25</f>
        <v>7.0582519999999995</v>
      </c>
      <c r="BR40" s="52">
        <f>$H$30*$K$33*BP25</f>
        <v>7.0582519999999995</v>
      </c>
      <c r="BS40" s="52">
        <f>$H$30*$K$33*BQ25</f>
        <v>7.0582519999999995</v>
      </c>
      <c r="BT40" s="52">
        <f>$H$30*$K$33*BR25</f>
        <v>7.0582519999999995</v>
      </c>
      <c r="BU40" s="52">
        <f>$H$30*$K$33*BS25</f>
        <v>7.0582519999999995</v>
      </c>
      <c r="BW40" s="47">
        <f t="shared" si="15"/>
        <v>141.16503999999995</v>
      </c>
      <c r="EU40" s="2"/>
      <c r="FR40" s="2"/>
    </row>
    <row r="41" spans="1:179" ht="14.25" customHeight="1">
      <c r="A41" s="60" t="s">
        <v>66</v>
      </c>
      <c r="B41" s="72" t="e">
        <f>SUM(B38/(B36*E41/100))</f>
        <v>#DIV/0!</v>
      </c>
      <c r="C41" s="73" t="e">
        <f>SUM(B38/(E40*E41/100))</f>
        <v>#DIV/0!</v>
      </c>
      <c r="D41" s="73" t="s">
        <v>69</v>
      </c>
      <c r="E41" s="74">
        <v>0</v>
      </c>
      <c r="F41" s="75">
        <v>10</v>
      </c>
      <c r="G41" s="76"/>
      <c r="W41" s="28"/>
      <c r="X41" s="28"/>
      <c r="Y41" s="7"/>
      <c r="Z41" s="7"/>
      <c r="AA41" s="28"/>
      <c r="AB41" s="28"/>
      <c r="AC41" s="7"/>
      <c r="AD41" s="7"/>
      <c r="AE41" s="29"/>
      <c r="AF41" s="1"/>
      <c r="AG41" s="7"/>
      <c r="AH41" s="7"/>
      <c r="AI41" s="28"/>
      <c r="AJ41" s="30"/>
      <c r="AK41" s="7"/>
      <c r="AL41" s="7"/>
      <c r="AM41" s="28"/>
      <c r="AN41" s="30"/>
      <c r="AO41" s="7"/>
      <c r="AP41" s="7"/>
      <c r="AQ41" s="28"/>
      <c r="AR41" s="30"/>
      <c r="AS41" s="7"/>
      <c r="AT41" s="7"/>
      <c r="AU41" s="31"/>
      <c r="AV41" s="31"/>
      <c r="AW41" s="7"/>
      <c r="AX41" s="7"/>
      <c r="BC41" s="28"/>
      <c r="BD41" s="28"/>
      <c r="BE41" s="7"/>
      <c r="BF41" s="7"/>
      <c r="BG41" s="28"/>
      <c r="BH41" s="28"/>
      <c r="BI41" s="7"/>
      <c r="BJ41" s="7"/>
      <c r="BK41" s="28"/>
      <c r="BL41" s="28"/>
      <c r="BM41" s="7"/>
      <c r="BN41" s="7"/>
      <c r="BO41" s="28"/>
      <c r="BP41" s="28"/>
      <c r="BQ41" s="7"/>
      <c r="BR41" s="7"/>
      <c r="BS41" s="28"/>
      <c r="BT41" s="28"/>
      <c r="BU41" s="7"/>
      <c r="BV41" s="7"/>
      <c r="BW41" s="57">
        <f>SUM(BW35:BW40)</f>
        <v>809.39991203115324</v>
      </c>
      <c r="BX41" s="28"/>
      <c r="BY41" s="7"/>
      <c r="BZ41" s="7"/>
      <c r="CA41" s="31"/>
      <c r="CB41" s="31"/>
      <c r="CC41" s="7"/>
      <c r="CD41" s="7"/>
      <c r="CE41" s="7"/>
      <c r="EU41" s="2"/>
      <c r="EZ41" s="25"/>
      <c r="FR41" s="2"/>
      <c r="FW41" s="26"/>
    </row>
    <row r="42" spans="1:179" ht="13.5" customHeight="1" thickBot="1">
      <c r="D42" s="2"/>
      <c r="K42" s="77"/>
      <c r="CB42" s="77"/>
      <c r="CC42" s="77"/>
      <c r="CD42" s="77"/>
      <c r="CE42" s="77"/>
      <c r="CF42" s="77"/>
      <c r="CG42" s="77"/>
      <c r="CH42" s="77"/>
      <c r="CI42" s="77"/>
      <c r="CJ42" s="77"/>
      <c r="CK42" s="77"/>
      <c r="CL42" s="77"/>
      <c r="CM42" s="77"/>
      <c r="CN42" s="77"/>
      <c r="CO42" s="77"/>
      <c r="CP42" s="77"/>
      <c r="CQ42" s="77"/>
      <c r="CR42" s="77"/>
      <c r="CS42" s="77"/>
      <c r="CT42" s="77"/>
      <c r="CU42" s="77"/>
      <c r="CV42" s="77"/>
      <c r="CW42" s="77"/>
      <c r="CX42" s="77"/>
      <c r="CY42" s="77"/>
      <c r="CZ42" s="77"/>
    </row>
    <row r="43" spans="1:179" ht="13.5" customHeight="1">
      <c r="D43" s="2"/>
      <c r="H43" s="663" t="s">
        <v>70</v>
      </c>
      <c r="I43" s="78"/>
      <c r="J43" s="78"/>
      <c r="K43" s="78"/>
      <c r="L43" s="79">
        <v>1</v>
      </c>
      <c r="M43" s="79">
        <v>2</v>
      </c>
      <c r="N43" s="79">
        <v>3</v>
      </c>
      <c r="O43" s="79">
        <v>4</v>
      </c>
      <c r="P43" s="79">
        <v>5</v>
      </c>
      <c r="Q43" s="79">
        <v>6</v>
      </c>
      <c r="R43" s="80">
        <v>7</v>
      </c>
      <c r="S43" s="79">
        <v>8</v>
      </c>
      <c r="T43" s="79">
        <v>9</v>
      </c>
      <c r="U43" s="79">
        <v>10</v>
      </c>
      <c r="V43" s="79">
        <v>11</v>
      </c>
      <c r="W43" s="79">
        <v>12</v>
      </c>
      <c r="X43" s="79">
        <v>13</v>
      </c>
      <c r="Y43" s="80">
        <v>14</v>
      </c>
      <c r="Z43" s="79">
        <v>15</v>
      </c>
      <c r="AA43" s="79">
        <v>16</v>
      </c>
      <c r="AB43" s="79">
        <v>17</v>
      </c>
      <c r="AC43" s="79">
        <v>18</v>
      </c>
      <c r="AD43" s="79">
        <v>19</v>
      </c>
      <c r="AE43" s="79">
        <v>20</v>
      </c>
      <c r="AF43" s="80">
        <v>21</v>
      </c>
      <c r="AG43" s="79">
        <v>22</v>
      </c>
      <c r="AH43" s="79">
        <v>23</v>
      </c>
      <c r="AI43" s="79">
        <v>24</v>
      </c>
      <c r="AJ43" s="79">
        <v>25</v>
      </c>
      <c r="AK43" s="79">
        <v>26</v>
      </c>
      <c r="AL43" s="79">
        <v>27</v>
      </c>
      <c r="AM43" s="80">
        <v>28</v>
      </c>
      <c r="AN43" s="79">
        <v>29</v>
      </c>
      <c r="AO43" s="79">
        <v>30</v>
      </c>
      <c r="AP43" s="79">
        <v>31</v>
      </c>
      <c r="AQ43" s="79">
        <v>32</v>
      </c>
      <c r="AR43" s="79">
        <v>33</v>
      </c>
      <c r="AS43" s="79">
        <v>34</v>
      </c>
      <c r="AT43" s="80">
        <v>35</v>
      </c>
      <c r="AU43" s="79">
        <v>36</v>
      </c>
      <c r="AV43" s="79">
        <v>37</v>
      </c>
      <c r="AW43" s="79">
        <v>38</v>
      </c>
      <c r="AX43" s="79">
        <v>39</v>
      </c>
      <c r="AY43" s="79">
        <v>40</v>
      </c>
      <c r="AZ43" s="79">
        <v>41</v>
      </c>
      <c r="BA43" s="80">
        <v>42</v>
      </c>
      <c r="BB43" s="79">
        <v>43</v>
      </c>
      <c r="BC43" s="79">
        <v>44</v>
      </c>
      <c r="BD43" s="79">
        <v>45</v>
      </c>
      <c r="BE43" s="79">
        <v>46</v>
      </c>
      <c r="BF43" s="79">
        <v>47</v>
      </c>
      <c r="BG43" s="79">
        <v>48</v>
      </c>
      <c r="BH43" s="80">
        <v>49</v>
      </c>
      <c r="BI43" s="79">
        <v>50</v>
      </c>
      <c r="BJ43" s="79">
        <v>51</v>
      </c>
      <c r="BK43" s="79">
        <v>52</v>
      </c>
      <c r="BL43" s="79">
        <v>53</v>
      </c>
      <c r="BM43" s="79">
        <v>54</v>
      </c>
      <c r="BN43" s="79">
        <v>55</v>
      </c>
      <c r="BO43" s="81">
        <v>56</v>
      </c>
      <c r="BP43" s="79">
        <v>57</v>
      </c>
      <c r="BQ43" s="79">
        <v>58</v>
      </c>
      <c r="BR43" s="79">
        <v>59</v>
      </c>
      <c r="BS43" s="79">
        <v>60</v>
      </c>
      <c r="BT43" s="79">
        <v>61</v>
      </c>
      <c r="BU43" s="79">
        <v>62</v>
      </c>
      <c r="BV43" s="81">
        <v>63</v>
      </c>
      <c r="BW43" s="79">
        <v>64</v>
      </c>
      <c r="BX43" s="79">
        <v>65</v>
      </c>
      <c r="BY43" s="79">
        <v>66</v>
      </c>
      <c r="BZ43" s="79">
        <v>67</v>
      </c>
      <c r="CA43" s="79">
        <v>68</v>
      </c>
      <c r="CB43" s="79">
        <v>69</v>
      </c>
      <c r="CC43" s="81">
        <v>70</v>
      </c>
      <c r="CD43" s="79">
        <v>71</v>
      </c>
      <c r="CE43" s="79">
        <v>72</v>
      </c>
      <c r="CF43" s="79">
        <v>73</v>
      </c>
      <c r="CG43" s="79">
        <v>74</v>
      </c>
      <c r="CH43" s="79">
        <v>75</v>
      </c>
      <c r="CI43" s="77"/>
      <c r="CJ43" s="77"/>
      <c r="CK43" s="77"/>
      <c r="CL43" s="77"/>
      <c r="CM43" s="77"/>
      <c r="CN43" s="77"/>
      <c r="CO43" s="77"/>
      <c r="CP43" s="77"/>
      <c r="CQ43" s="77"/>
      <c r="CR43" s="77"/>
      <c r="CS43" s="77"/>
      <c r="CT43" s="77"/>
      <c r="CU43" s="77"/>
      <c r="CV43" s="77"/>
      <c r="CW43" s="77"/>
      <c r="CX43" s="77"/>
      <c r="CY43" s="77"/>
      <c r="CZ43" s="77"/>
    </row>
    <row r="44" spans="1:179" ht="55.5" customHeight="1" thickBot="1">
      <c r="H44" s="82" t="s">
        <v>71</v>
      </c>
      <c r="I44" s="83"/>
      <c r="J44" s="83"/>
      <c r="K44" s="83"/>
      <c r="L44" s="84" t="s">
        <v>72</v>
      </c>
      <c r="M44" s="84" t="s">
        <v>73</v>
      </c>
      <c r="N44" s="84" t="s">
        <v>73</v>
      </c>
      <c r="O44" s="84" t="s">
        <v>74</v>
      </c>
      <c r="P44" s="84" t="s">
        <v>75</v>
      </c>
      <c r="Q44" s="84" t="s">
        <v>76</v>
      </c>
      <c r="R44" s="84"/>
      <c r="S44" s="84" t="s">
        <v>77</v>
      </c>
      <c r="T44" s="84" t="s">
        <v>78</v>
      </c>
      <c r="U44" s="84" t="s">
        <v>79</v>
      </c>
      <c r="V44" s="84" t="s">
        <v>80</v>
      </c>
      <c r="W44" s="84" t="s">
        <v>81</v>
      </c>
      <c r="X44" s="84" t="s">
        <v>81</v>
      </c>
      <c r="Y44" s="85"/>
      <c r="Z44" s="84" t="s">
        <v>82</v>
      </c>
      <c r="AA44" s="84" t="s">
        <v>82</v>
      </c>
      <c r="AB44" s="84" t="s">
        <v>83</v>
      </c>
      <c r="AC44" s="84" t="s">
        <v>84</v>
      </c>
      <c r="AD44" s="84" t="s">
        <v>85</v>
      </c>
      <c r="AE44" s="84" t="s">
        <v>85</v>
      </c>
      <c r="AG44" s="84" t="s">
        <v>86</v>
      </c>
      <c r="AH44" s="84" t="s">
        <v>86</v>
      </c>
      <c r="AI44" s="84" t="s">
        <v>87</v>
      </c>
      <c r="AJ44" s="84" t="s">
        <v>87</v>
      </c>
      <c r="AK44" s="84" t="s">
        <v>88</v>
      </c>
      <c r="AL44" s="84" t="s">
        <v>88</v>
      </c>
      <c r="AN44" s="84" t="s">
        <v>89</v>
      </c>
      <c r="AO44" s="84" t="s">
        <v>90</v>
      </c>
      <c r="AP44" s="84" t="s">
        <v>90</v>
      </c>
      <c r="AQ44" s="84" t="s">
        <v>90</v>
      </c>
      <c r="AR44" s="84" t="s">
        <v>91</v>
      </c>
      <c r="AS44" s="84" t="s">
        <v>91</v>
      </c>
      <c r="AU44" s="84" t="s">
        <v>91</v>
      </c>
      <c r="AV44" s="84" t="s">
        <v>91</v>
      </c>
      <c r="AW44" s="84" t="s">
        <v>92</v>
      </c>
      <c r="AX44" s="84" t="s">
        <v>92</v>
      </c>
      <c r="AY44" s="84" t="s">
        <v>92</v>
      </c>
      <c r="AZ44" s="84" t="s">
        <v>82</v>
      </c>
      <c r="BA44" s="84"/>
      <c r="BB44" s="84" t="s">
        <v>82</v>
      </c>
      <c r="BC44" s="84" t="s">
        <v>93</v>
      </c>
      <c r="BD44" s="84" t="s">
        <v>94</v>
      </c>
      <c r="BE44" s="84" t="s">
        <v>42</v>
      </c>
      <c r="BF44" s="84" t="s">
        <v>42</v>
      </c>
      <c r="BG44" s="84" t="s">
        <v>42</v>
      </c>
      <c r="BI44" s="84" t="s">
        <v>42</v>
      </c>
      <c r="BJ44" s="84" t="s">
        <v>42</v>
      </c>
      <c r="BK44" s="84" t="s">
        <v>95</v>
      </c>
      <c r="BL44" s="84" t="s">
        <v>96</v>
      </c>
      <c r="BM44" s="84" t="s">
        <v>97</v>
      </c>
      <c r="BN44" s="84" t="s">
        <v>82</v>
      </c>
      <c r="BO44" s="84"/>
      <c r="BP44" s="84" t="s">
        <v>82</v>
      </c>
      <c r="BQ44" s="84" t="s">
        <v>82</v>
      </c>
      <c r="BR44" s="84" t="s">
        <v>82</v>
      </c>
      <c r="BS44" s="86" t="s">
        <v>98</v>
      </c>
      <c r="CF44" s="84"/>
    </row>
    <row r="45" spans="1:179">
      <c r="D45" s="2"/>
      <c r="L45" s="87"/>
      <c r="M45" s="87"/>
      <c r="N45" s="79">
        <v>1</v>
      </c>
      <c r="O45" s="79">
        <v>2</v>
      </c>
      <c r="P45" s="79">
        <v>3</v>
      </c>
      <c r="Q45" s="79">
        <v>4</v>
      </c>
      <c r="R45" s="81">
        <v>5</v>
      </c>
      <c r="S45" s="79">
        <v>6</v>
      </c>
      <c r="T45" s="79">
        <v>7</v>
      </c>
      <c r="U45" s="79">
        <v>8</v>
      </c>
      <c r="V45" s="79">
        <v>9</v>
      </c>
      <c r="W45" s="79">
        <v>10</v>
      </c>
      <c r="X45" s="79">
        <v>11</v>
      </c>
      <c r="Y45" s="81">
        <v>12</v>
      </c>
      <c r="Z45" s="79">
        <v>13</v>
      </c>
      <c r="AA45" s="79">
        <v>14</v>
      </c>
      <c r="AB45" s="79">
        <v>15</v>
      </c>
      <c r="AC45" s="79">
        <v>16</v>
      </c>
      <c r="AD45" s="79">
        <v>17</v>
      </c>
      <c r="AE45" s="79">
        <v>18</v>
      </c>
      <c r="AF45" s="81">
        <v>19</v>
      </c>
      <c r="AG45" s="79">
        <v>20</v>
      </c>
      <c r="AH45" s="79">
        <v>21</v>
      </c>
      <c r="AI45" s="79">
        <v>22</v>
      </c>
      <c r="AJ45" s="79">
        <v>23</v>
      </c>
      <c r="AK45" s="79">
        <v>24</v>
      </c>
      <c r="AL45" s="79">
        <v>25</v>
      </c>
      <c r="AM45" s="81">
        <v>26</v>
      </c>
      <c r="AN45" s="79">
        <v>27</v>
      </c>
      <c r="AO45" s="79">
        <v>28</v>
      </c>
      <c r="AP45" s="79">
        <v>29</v>
      </c>
      <c r="AQ45" s="79">
        <v>30</v>
      </c>
      <c r="AR45" s="79">
        <v>31</v>
      </c>
      <c r="AS45" s="79">
        <v>32</v>
      </c>
      <c r="AT45" s="81">
        <v>33</v>
      </c>
      <c r="AU45" s="79">
        <v>34</v>
      </c>
      <c r="AV45" s="79">
        <v>35</v>
      </c>
      <c r="AW45" s="79">
        <v>36</v>
      </c>
      <c r="AX45" s="79">
        <v>37</v>
      </c>
      <c r="AY45" s="79">
        <v>38</v>
      </c>
      <c r="AZ45" s="79">
        <v>39</v>
      </c>
      <c r="BA45" s="81">
        <v>40</v>
      </c>
      <c r="BB45" s="79">
        <v>41</v>
      </c>
      <c r="BC45" s="79">
        <v>42</v>
      </c>
      <c r="BD45" s="79">
        <v>43</v>
      </c>
      <c r="BE45" s="79">
        <v>44</v>
      </c>
      <c r="BF45" s="79">
        <v>45</v>
      </c>
      <c r="BG45" s="79">
        <v>46</v>
      </c>
      <c r="BH45" s="81">
        <v>47</v>
      </c>
      <c r="BI45" s="79">
        <v>48</v>
      </c>
      <c r="BJ45" s="79">
        <v>49</v>
      </c>
      <c r="BK45" s="79">
        <v>50</v>
      </c>
      <c r="BL45" s="79">
        <v>51</v>
      </c>
      <c r="BM45" s="79">
        <v>52</v>
      </c>
      <c r="BN45" s="79">
        <v>53</v>
      </c>
      <c r="BO45" s="81">
        <v>54</v>
      </c>
      <c r="BP45" s="79">
        <v>55</v>
      </c>
      <c r="BQ45" s="79">
        <v>56</v>
      </c>
      <c r="BR45" s="79">
        <v>57</v>
      </c>
      <c r="BS45" s="79">
        <v>58</v>
      </c>
      <c r="BT45" s="79">
        <v>59</v>
      </c>
      <c r="BU45" s="79">
        <v>60</v>
      </c>
      <c r="BV45" s="81">
        <v>61</v>
      </c>
      <c r="BW45" s="79">
        <v>62</v>
      </c>
      <c r="BX45" s="79">
        <v>63</v>
      </c>
      <c r="BY45" s="79">
        <v>64</v>
      </c>
      <c r="BZ45" s="79">
        <v>65</v>
      </c>
      <c r="CA45" s="79">
        <v>66</v>
      </c>
      <c r="CB45" s="79">
        <v>67</v>
      </c>
      <c r="CC45" s="81">
        <v>68</v>
      </c>
      <c r="CD45" s="79">
        <v>69</v>
      </c>
      <c r="CE45" s="79">
        <v>70</v>
      </c>
      <c r="CF45" s="79">
        <v>71</v>
      </c>
      <c r="CG45" s="79">
        <v>72</v>
      </c>
      <c r="CH45" s="79">
        <v>73</v>
      </c>
      <c r="CI45" s="79">
        <v>74</v>
      </c>
      <c r="CJ45" s="79">
        <v>75</v>
      </c>
    </row>
    <row r="46" spans="1:179" ht="54">
      <c r="D46" s="2"/>
      <c r="N46" s="84" t="s">
        <v>72</v>
      </c>
      <c r="O46" s="84" t="s">
        <v>73</v>
      </c>
      <c r="P46" s="84" t="s">
        <v>73</v>
      </c>
      <c r="Q46" s="84" t="s">
        <v>74</v>
      </c>
      <c r="S46" s="84" t="s">
        <v>75</v>
      </c>
      <c r="T46" s="84" t="s">
        <v>76</v>
      </c>
      <c r="U46" s="84" t="s">
        <v>77</v>
      </c>
      <c r="V46" s="84" t="s">
        <v>78</v>
      </c>
      <c r="W46" s="84" t="s">
        <v>79</v>
      </c>
      <c r="X46" s="84" t="s">
        <v>80</v>
      </c>
      <c r="Z46" s="84" t="s">
        <v>81</v>
      </c>
      <c r="AA46" s="84" t="s">
        <v>81</v>
      </c>
      <c r="AB46" s="84" t="s">
        <v>82</v>
      </c>
      <c r="AC46" s="84" t="s">
        <v>82</v>
      </c>
      <c r="AD46" s="84" t="s">
        <v>83</v>
      </c>
      <c r="AE46" s="84" t="s">
        <v>84</v>
      </c>
      <c r="AG46" s="84" t="s">
        <v>85</v>
      </c>
      <c r="AH46" s="84" t="s">
        <v>85</v>
      </c>
      <c r="AI46" s="84" t="s">
        <v>86</v>
      </c>
      <c r="AJ46" s="84" t="s">
        <v>86</v>
      </c>
      <c r="AK46" s="84" t="s">
        <v>87</v>
      </c>
      <c r="AL46" s="84" t="s">
        <v>87</v>
      </c>
      <c r="AN46" s="84" t="s">
        <v>88</v>
      </c>
      <c r="AO46" s="84" t="s">
        <v>88</v>
      </c>
      <c r="AP46" s="84" t="s">
        <v>89</v>
      </c>
      <c r="AQ46" s="84" t="s">
        <v>90</v>
      </c>
      <c r="AR46" s="84" t="s">
        <v>90</v>
      </c>
      <c r="AS46" s="84" t="s">
        <v>90</v>
      </c>
      <c r="AU46" s="84" t="s">
        <v>91</v>
      </c>
      <c r="AV46" s="84" t="s">
        <v>91</v>
      </c>
      <c r="AW46" s="84" t="s">
        <v>91</v>
      </c>
      <c r="AX46" s="84" t="s">
        <v>91</v>
      </c>
      <c r="AY46" s="84" t="s">
        <v>92</v>
      </c>
      <c r="AZ46" s="84" t="s">
        <v>92</v>
      </c>
      <c r="BB46" s="84" t="s">
        <v>92</v>
      </c>
      <c r="BC46" s="84" t="s">
        <v>82</v>
      </c>
      <c r="BD46" s="84" t="s">
        <v>82</v>
      </c>
      <c r="BE46" s="84" t="s">
        <v>93</v>
      </c>
      <c r="BF46" s="84" t="s">
        <v>94</v>
      </c>
      <c r="BG46" s="84" t="s">
        <v>42</v>
      </c>
      <c r="BI46" s="84" t="s">
        <v>42</v>
      </c>
      <c r="BJ46" s="84" t="s">
        <v>42</v>
      </c>
      <c r="BK46" s="84" t="s">
        <v>42</v>
      </c>
      <c r="BL46" s="84" t="s">
        <v>42</v>
      </c>
      <c r="BM46" s="84" t="s">
        <v>95</v>
      </c>
      <c r="BN46" s="84" t="s">
        <v>96</v>
      </c>
      <c r="BP46" s="84" t="s">
        <v>97</v>
      </c>
      <c r="BQ46" s="84" t="s">
        <v>82</v>
      </c>
      <c r="BR46" s="84" t="s">
        <v>82</v>
      </c>
      <c r="BS46" s="84" t="s">
        <v>82</v>
      </c>
      <c r="BT46" s="84" t="s">
        <v>82</v>
      </c>
      <c r="BU46" s="86" t="s">
        <v>98</v>
      </c>
    </row>
    <row r="47" spans="1:179" ht="13.5" customHeight="1">
      <c r="D47" s="2"/>
      <c r="H47" s="663" t="s">
        <v>70</v>
      </c>
      <c r="I47" s="78"/>
      <c r="J47" s="78"/>
      <c r="K47" s="78"/>
      <c r="L47" s="79">
        <v>1</v>
      </c>
      <c r="M47" s="79">
        <v>2</v>
      </c>
      <c r="N47" s="79">
        <v>3</v>
      </c>
      <c r="O47" s="79">
        <v>4</v>
      </c>
      <c r="P47" s="79">
        <v>5</v>
      </c>
      <c r="Q47" s="81">
        <v>6</v>
      </c>
      <c r="R47" s="80">
        <v>7</v>
      </c>
      <c r="S47" s="79">
        <v>8</v>
      </c>
      <c r="T47" s="79">
        <v>9</v>
      </c>
      <c r="U47" s="79">
        <v>10</v>
      </c>
      <c r="V47" s="79">
        <v>11</v>
      </c>
      <c r="W47" s="79">
        <v>12</v>
      </c>
      <c r="X47" s="81">
        <v>13</v>
      </c>
      <c r="Y47" s="80">
        <v>14</v>
      </c>
      <c r="Z47" s="79">
        <v>15</v>
      </c>
      <c r="AA47" s="79">
        <v>16</v>
      </c>
      <c r="AB47" s="79">
        <v>17</v>
      </c>
      <c r="AC47" s="79">
        <v>18</v>
      </c>
      <c r="AD47" s="79">
        <v>19</v>
      </c>
      <c r="AE47" s="81">
        <v>20</v>
      </c>
      <c r="AF47" s="80">
        <v>21</v>
      </c>
      <c r="AG47" s="79">
        <v>22</v>
      </c>
      <c r="AH47" s="79">
        <v>23</v>
      </c>
      <c r="AI47" s="79">
        <v>24</v>
      </c>
      <c r="AJ47" s="79">
        <v>25</v>
      </c>
      <c r="AK47" s="79">
        <v>26</v>
      </c>
      <c r="AL47" s="81">
        <v>27</v>
      </c>
      <c r="AM47" s="80">
        <v>28</v>
      </c>
      <c r="AN47" s="79">
        <v>29</v>
      </c>
      <c r="AO47" s="79">
        <v>30</v>
      </c>
      <c r="AP47" s="79">
        <v>31</v>
      </c>
      <c r="AQ47" s="79">
        <v>32</v>
      </c>
      <c r="AR47" s="79">
        <v>33</v>
      </c>
      <c r="AS47" s="81">
        <v>34</v>
      </c>
      <c r="AT47" s="80">
        <v>35</v>
      </c>
      <c r="AU47" s="79">
        <v>36</v>
      </c>
      <c r="AV47" s="79">
        <v>37</v>
      </c>
      <c r="AW47" s="79">
        <v>38</v>
      </c>
      <c r="AX47" s="79">
        <v>39</v>
      </c>
      <c r="AY47" s="79">
        <v>40</v>
      </c>
      <c r="AZ47" s="81">
        <v>41</v>
      </c>
      <c r="BA47" s="80">
        <v>42</v>
      </c>
      <c r="BB47" s="79">
        <v>43</v>
      </c>
      <c r="BC47" s="79">
        <v>44</v>
      </c>
      <c r="BD47" s="79">
        <v>45</v>
      </c>
      <c r="BE47" s="79">
        <v>46</v>
      </c>
      <c r="BF47" s="79">
        <v>47</v>
      </c>
      <c r="BG47" s="81">
        <v>48</v>
      </c>
      <c r="BH47" s="80">
        <v>49</v>
      </c>
      <c r="BI47" s="79">
        <v>50</v>
      </c>
      <c r="BJ47" s="79">
        <v>51</v>
      </c>
      <c r="BK47" s="79">
        <v>52</v>
      </c>
      <c r="BL47" s="79">
        <v>53</v>
      </c>
      <c r="BM47" s="79">
        <v>54</v>
      </c>
      <c r="BN47" s="81">
        <v>55</v>
      </c>
      <c r="BO47" s="81">
        <v>56</v>
      </c>
      <c r="BP47" s="79">
        <v>57</v>
      </c>
      <c r="BQ47" s="79">
        <v>58</v>
      </c>
      <c r="BR47" s="79">
        <v>59</v>
      </c>
      <c r="BS47" s="79">
        <v>60</v>
      </c>
      <c r="BT47" s="79">
        <v>61</v>
      </c>
      <c r="BU47" s="81">
        <v>62</v>
      </c>
      <c r="BV47" s="81">
        <v>63</v>
      </c>
      <c r="BW47" s="79">
        <v>64</v>
      </c>
      <c r="BX47" s="79">
        <v>65</v>
      </c>
      <c r="BY47" s="79">
        <v>66</v>
      </c>
      <c r="BZ47" s="79">
        <v>67</v>
      </c>
      <c r="CA47" s="79">
        <v>68</v>
      </c>
      <c r="CB47" s="81">
        <v>69</v>
      </c>
      <c r="CC47" s="81">
        <v>70</v>
      </c>
      <c r="CD47" s="79">
        <v>71</v>
      </c>
      <c r="CE47" s="79">
        <v>72</v>
      </c>
      <c r="CF47" s="79">
        <v>73</v>
      </c>
      <c r="CG47" s="79">
        <v>74</v>
      </c>
      <c r="CH47" s="79">
        <v>75</v>
      </c>
      <c r="CI47" s="81">
        <v>76</v>
      </c>
      <c r="CJ47" s="81">
        <v>77</v>
      </c>
      <c r="CK47" s="79">
        <v>78</v>
      </c>
      <c r="CL47" s="79">
        <v>79</v>
      </c>
      <c r="CM47" s="79">
        <v>80</v>
      </c>
      <c r="CN47" s="79">
        <v>81</v>
      </c>
      <c r="CO47" s="79">
        <v>82</v>
      </c>
      <c r="CP47" s="81">
        <v>83</v>
      </c>
      <c r="CQ47" s="81">
        <v>84</v>
      </c>
      <c r="CR47" s="79">
        <v>85</v>
      </c>
      <c r="CS47" s="79">
        <v>86</v>
      </c>
      <c r="CT47" s="79">
        <v>87</v>
      </c>
      <c r="CU47" s="79">
        <v>88</v>
      </c>
      <c r="CV47" s="79">
        <v>89</v>
      </c>
      <c r="CW47" s="81">
        <v>90</v>
      </c>
      <c r="CX47" s="81">
        <v>91</v>
      </c>
    </row>
    <row r="48" spans="1:179" ht="55.5" customHeight="1">
      <c r="H48" s="719" t="s">
        <v>99</v>
      </c>
      <c r="I48" s="720"/>
      <c r="J48" s="720"/>
      <c r="K48" s="721"/>
      <c r="L48" s="84" t="s">
        <v>72</v>
      </c>
      <c r="M48" s="84" t="s">
        <v>73</v>
      </c>
      <c r="N48" s="84" t="s">
        <v>73</v>
      </c>
      <c r="O48" s="84" t="s">
        <v>74</v>
      </c>
      <c r="P48" s="84" t="s">
        <v>75</v>
      </c>
      <c r="S48" s="84" t="s">
        <v>76</v>
      </c>
      <c r="T48" s="84" t="s">
        <v>77</v>
      </c>
      <c r="U48" s="84" t="s">
        <v>78</v>
      </c>
      <c r="V48" s="84" t="s">
        <v>79</v>
      </c>
      <c r="W48" s="84" t="s">
        <v>100</v>
      </c>
      <c r="Z48" s="84" t="s">
        <v>81</v>
      </c>
      <c r="AA48" s="84" t="s">
        <v>81</v>
      </c>
      <c r="AB48" s="84" t="s">
        <v>82</v>
      </c>
      <c r="AC48" s="84" t="s">
        <v>82</v>
      </c>
      <c r="AD48" s="84" t="s">
        <v>82</v>
      </c>
      <c r="AE48" s="84"/>
      <c r="AF48" s="84"/>
      <c r="AG48" s="84" t="s">
        <v>82</v>
      </c>
      <c r="AH48" s="84" t="s">
        <v>82</v>
      </c>
      <c r="AI48" s="84" t="s">
        <v>83</v>
      </c>
      <c r="AJ48" s="84" t="s">
        <v>84</v>
      </c>
      <c r="AK48" s="84" t="s">
        <v>85</v>
      </c>
      <c r="AN48" s="84" t="s">
        <v>85</v>
      </c>
      <c r="AO48" s="84" t="s">
        <v>86</v>
      </c>
      <c r="AP48" s="84" t="s">
        <v>86</v>
      </c>
      <c r="AQ48" s="84" t="s">
        <v>87</v>
      </c>
      <c r="AR48" s="84" t="s">
        <v>87</v>
      </c>
      <c r="AU48" s="84" t="s">
        <v>87</v>
      </c>
      <c r="AV48" s="84" t="s">
        <v>87</v>
      </c>
      <c r="AW48" s="84" t="s">
        <v>88</v>
      </c>
      <c r="AX48" s="84" t="s">
        <v>88</v>
      </c>
      <c r="AY48" s="84" t="s">
        <v>89</v>
      </c>
      <c r="BB48" s="84" t="s">
        <v>90</v>
      </c>
      <c r="BC48" s="84" t="s">
        <v>90</v>
      </c>
      <c r="BD48" s="84" t="s">
        <v>90</v>
      </c>
      <c r="BE48" s="84" t="s">
        <v>90</v>
      </c>
      <c r="BF48" s="84" t="s">
        <v>91</v>
      </c>
      <c r="BI48" s="84" t="s">
        <v>91</v>
      </c>
      <c r="BJ48" s="84" t="s">
        <v>91</v>
      </c>
      <c r="BK48" s="84" t="s">
        <v>92</v>
      </c>
      <c r="BL48" s="84" t="s">
        <v>92</v>
      </c>
      <c r="BM48" s="84" t="s">
        <v>92</v>
      </c>
      <c r="BP48" s="84" t="s">
        <v>82</v>
      </c>
      <c r="BQ48" s="84" t="s">
        <v>82</v>
      </c>
      <c r="BR48" s="84" t="s">
        <v>82</v>
      </c>
      <c r="BS48" s="84" t="s">
        <v>82</v>
      </c>
      <c r="BT48" s="84" t="s">
        <v>82</v>
      </c>
      <c r="BU48" s="84"/>
      <c r="BV48" s="84"/>
      <c r="BW48" s="84" t="s">
        <v>82</v>
      </c>
      <c r="BX48" s="84" t="s">
        <v>93</v>
      </c>
      <c r="BY48" s="84" t="s">
        <v>93</v>
      </c>
      <c r="BZ48" s="84" t="s">
        <v>94</v>
      </c>
      <c r="CA48" s="84" t="s">
        <v>42</v>
      </c>
      <c r="CD48" s="84" t="s">
        <v>42</v>
      </c>
      <c r="CE48" s="84" t="s">
        <v>42</v>
      </c>
      <c r="CF48" s="84" t="s">
        <v>42</v>
      </c>
      <c r="CG48" s="84" t="s">
        <v>42</v>
      </c>
      <c r="CH48" s="84" t="s">
        <v>42</v>
      </c>
      <c r="CK48" s="84" t="s">
        <v>42</v>
      </c>
      <c r="CL48" s="84" t="s">
        <v>95</v>
      </c>
      <c r="CM48" s="84" t="s">
        <v>96</v>
      </c>
      <c r="CN48" s="84" t="s">
        <v>96</v>
      </c>
      <c r="CO48" s="84" t="s">
        <v>97</v>
      </c>
      <c r="CR48" s="84" t="s">
        <v>82</v>
      </c>
      <c r="CS48" s="84" t="s">
        <v>82</v>
      </c>
      <c r="CT48" s="84" t="s">
        <v>82</v>
      </c>
      <c r="CU48" s="84" t="s">
        <v>82</v>
      </c>
      <c r="CV48" s="86" t="s">
        <v>98</v>
      </c>
    </row>
    <row r="49" spans="1:104">
      <c r="D49" s="2"/>
      <c r="L49" s="87"/>
      <c r="M49" s="87"/>
      <c r="N49" s="79">
        <v>1</v>
      </c>
      <c r="O49" s="79">
        <v>2</v>
      </c>
      <c r="P49" s="79">
        <v>3</v>
      </c>
      <c r="Q49" s="81">
        <v>4</v>
      </c>
      <c r="R49" s="81">
        <v>5</v>
      </c>
      <c r="S49" s="79">
        <v>6</v>
      </c>
      <c r="T49" s="79">
        <v>7</v>
      </c>
      <c r="U49" s="79">
        <v>8</v>
      </c>
      <c r="V49" s="79">
        <v>9</v>
      </c>
      <c r="W49" s="79">
        <v>10</v>
      </c>
      <c r="X49" s="81">
        <v>11</v>
      </c>
      <c r="Y49" s="81">
        <v>12</v>
      </c>
      <c r="Z49" s="79">
        <v>13</v>
      </c>
      <c r="AA49" s="79">
        <v>14</v>
      </c>
      <c r="AB49" s="79">
        <v>15</v>
      </c>
      <c r="AC49" s="79">
        <v>16</v>
      </c>
      <c r="AD49" s="79">
        <v>17</v>
      </c>
      <c r="AE49" s="81">
        <v>18</v>
      </c>
      <c r="AF49" s="81">
        <v>19</v>
      </c>
      <c r="AG49" s="79">
        <v>20</v>
      </c>
      <c r="AH49" s="79">
        <v>21</v>
      </c>
      <c r="AI49" s="79">
        <v>22</v>
      </c>
      <c r="AJ49" s="79">
        <v>23</v>
      </c>
      <c r="AK49" s="79">
        <v>24</v>
      </c>
      <c r="AL49" s="81">
        <v>25</v>
      </c>
      <c r="AM49" s="81">
        <v>26</v>
      </c>
      <c r="AN49" s="79">
        <v>27</v>
      </c>
      <c r="AO49" s="79">
        <v>28</v>
      </c>
      <c r="AP49" s="79">
        <v>29</v>
      </c>
      <c r="AQ49" s="79">
        <v>30</v>
      </c>
      <c r="AR49" s="79">
        <v>31</v>
      </c>
      <c r="AS49" s="81">
        <v>32</v>
      </c>
      <c r="AT49" s="81">
        <v>33</v>
      </c>
      <c r="AU49" s="79">
        <v>34</v>
      </c>
      <c r="AV49" s="79">
        <v>35</v>
      </c>
      <c r="AW49" s="79">
        <v>36</v>
      </c>
      <c r="AX49" s="79">
        <v>37</v>
      </c>
      <c r="AY49" s="79">
        <v>38</v>
      </c>
      <c r="AZ49" s="81">
        <v>39</v>
      </c>
      <c r="BA49" s="81">
        <v>40</v>
      </c>
      <c r="BB49" s="79">
        <v>41</v>
      </c>
      <c r="BC49" s="79">
        <v>42</v>
      </c>
      <c r="BD49" s="79">
        <v>43</v>
      </c>
      <c r="BE49" s="79">
        <v>44</v>
      </c>
      <c r="BF49" s="79">
        <v>45</v>
      </c>
      <c r="BG49" s="81">
        <v>46</v>
      </c>
      <c r="BH49" s="81">
        <v>47</v>
      </c>
      <c r="BI49" s="79">
        <v>48</v>
      </c>
      <c r="BJ49" s="79">
        <v>49</v>
      </c>
      <c r="BK49" s="79">
        <v>50</v>
      </c>
      <c r="BL49" s="79">
        <v>51</v>
      </c>
      <c r="BM49" s="79">
        <v>52</v>
      </c>
      <c r="BN49" s="81">
        <v>53</v>
      </c>
      <c r="BO49" s="81">
        <v>54</v>
      </c>
      <c r="BP49" s="79">
        <v>55</v>
      </c>
      <c r="BQ49" s="79">
        <v>56</v>
      </c>
      <c r="BR49" s="79">
        <v>57</v>
      </c>
      <c r="BS49" s="79">
        <v>58</v>
      </c>
      <c r="BT49" s="79">
        <v>59</v>
      </c>
      <c r="BU49" s="81">
        <v>60</v>
      </c>
      <c r="BV49" s="81">
        <v>61</v>
      </c>
      <c r="BW49" s="79">
        <v>62</v>
      </c>
      <c r="BX49" s="79">
        <v>63</v>
      </c>
      <c r="BY49" s="79">
        <v>64</v>
      </c>
      <c r="BZ49" s="79">
        <v>65</v>
      </c>
      <c r="CA49" s="79">
        <v>66</v>
      </c>
      <c r="CB49" s="81">
        <v>67</v>
      </c>
      <c r="CC49" s="81">
        <v>68</v>
      </c>
      <c r="CD49" s="79">
        <v>69</v>
      </c>
      <c r="CE49" s="79">
        <v>70</v>
      </c>
      <c r="CF49" s="79">
        <v>71</v>
      </c>
      <c r="CG49" s="79">
        <v>72</v>
      </c>
      <c r="CH49" s="79">
        <v>73</v>
      </c>
      <c r="CI49" s="81">
        <v>74</v>
      </c>
      <c r="CJ49" s="81">
        <v>75</v>
      </c>
      <c r="CK49" s="79">
        <v>76</v>
      </c>
      <c r="CL49" s="79">
        <v>77</v>
      </c>
      <c r="CM49" s="79">
        <v>78</v>
      </c>
      <c r="CN49" s="79">
        <v>79</v>
      </c>
      <c r="CO49" s="79">
        <v>80</v>
      </c>
      <c r="CP49" s="81">
        <v>81</v>
      </c>
      <c r="CQ49" s="81">
        <v>82</v>
      </c>
      <c r="CR49" s="79">
        <v>83</v>
      </c>
      <c r="CS49" s="79">
        <v>84</v>
      </c>
      <c r="CT49" s="79">
        <v>85</v>
      </c>
      <c r="CU49" s="79">
        <v>86</v>
      </c>
      <c r="CV49" s="79">
        <v>87</v>
      </c>
      <c r="CW49" s="81">
        <v>88</v>
      </c>
      <c r="CX49" s="81">
        <v>89</v>
      </c>
      <c r="CY49" s="79">
        <v>90</v>
      </c>
    </row>
    <row r="50" spans="1:104" ht="54">
      <c r="D50" s="2"/>
      <c r="N50" s="84" t="s">
        <v>72</v>
      </c>
      <c r="O50" s="84" t="s">
        <v>73</v>
      </c>
      <c r="P50" s="84" t="s">
        <v>73</v>
      </c>
      <c r="S50" s="84" t="s">
        <v>74</v>
      </c>
      <c r="T50" s="84" t="s">
        <v>75</v>
      </c>
      <c r="U50" s="84" t="s">
        <v>76</v>
      </c>
      <c r="V50" s="84" t="s">
        <v>77</v>
      </c>
      <c r="W50" s="84" t="s">
        <v>78</v>
      </c>
      <c r="Z50" s="84" t="s">
        <v>79</v>
      </c>
      <c r="AA50" s="84" t="s">
        <v>100</v>
      </c>
      <c r="AB50" s="84" t="s">
        <v>81</v>
      </c>
      <c r="AC50" s="84" t="s">
        <v>81</v>
      </c>
      <c r="AD50" s="84" t="s">
        <v>82</v>
      </c>
      <c r="AG50" s="84" t="s">
        <v>82</v>
      </c>
      <c r="AH50" s="84" t="s">
        <v>82</v>
      </c>
      <c r="AI50" s="84" t="s">
        <v>82</v>
      </c>
      <c r="AJ50" s="84" t="s">
        <v>82</v>
      </c>
      <c r="AK50" s="84" t="s">
        <v>83</v>
      </c>
      <c r="AN50" s="84" t="s">
        <v>84</v>
      </c>
      <c r="AO50" s="84" t="s">
        <v>85</v>
      </c>
      <c r="AP50" s="84" t="s">
        <v>85</v>
      </c>
      <c r="AQ50" s="84" t="s">
        <v>86</v>
      </c>
      <c r="AR50" s="84" t="s">
        <v>86</v>
      </c>
      <c r="AU50" s="84" t="s">
        <v>87</v>
      </c>
      <c r="AV50" s="84" t="s">
        <v>87</v>
      </c>
      <c r="AW50" s="84" t="s">
        <v>87</v>
      </c>
      <c r="AX50" s="84" t="s">
        <v>87</v>
      </c>
      <c r="AY50" s="84" t="s">
        <v>88</v>
      </c>
      <c r="BB50" s="84" t="s">
        <v>88</v>
      </c>
      <c r="BC50" s="84" t="s">
        <v>89</v>
      </c>
      <c r="BD50" s="84" t="s">
        <v>90</v>
      </c>
      <c r="BE50" s="84" t="s">
        <v>90</v>
      </c>
      <c r="BF50" s="84" t="s">
        <v>90</v>
      </c>
      <c r="BI50" s="84" t="s">
        <v>90</v>
      </c>
      <c r="BJ50" s="84" t="s">
        <v>91</v>
      </c>
      <c r="BK50" s="84" t="s">
        <v>91</v>
      </c>
      <c r="BL50" s="84" t="s">
        <v>91</v>
      </c>
      <c r="BM50" s="84" t="s">
        <v>92</v>
      </c>
      <c r="BP50" s="84" t="s">
        <v>92</v>
      </c>
      <c r="BQ50" s="84" t="s">
        <v>92</v>
      </c>
      <c r="BR50" s="84" t="s">
        <v>82</v>
      </c>
      <c r="BS50" s="84" t="s">
        <v>82</v>
      </c>
      <c r="BT50" s="84" t="s">
        <v>82</v>
      </c>
      <c r="BW50" s="84" t="s">
        <v>82</v>
      </c>
      <c r="BX50" s="84" t="s">
        <v>82</v>
      </c>
      <c r="BY50" s="84" t="s">
        <v>82</v>
      </c>
      <c r="BZ50" s="84" t="s">
        <v>93</v>
      </c>
      <c r="CA50" s="84" t="s">
        <v>93</v>
      </c>
      <c r="CD50" s="84" t="s">
        <v>94</v>
      </c>
      <c r="CE50" s="84" t="s">
        <v>42</v>
      </c>
      <c r="CF50" s="84" t="s">
        <v>42</v>
      </c>
      <c r="CG50" s="84" t="s">
        <v>42</v>
      </c>
      <c r="CH50" s="84" t="s">
        <v>42</v>
      </c>
      <c r="CK50" s="84" t="s">
        <v>42</v>
      </c>
      <c r="CL50" s="84" t="s">
        <v>42</v>
      </c>
      <c r="CM50" s="84" t="s">
        <v>42</v>
      </c>
      <c r="CN50" s="84" t="s">
        <v>95</v>
      </c>
      <c r="CO50" s="84" t="s">
        <v>96</v>
      </c>
      <c r="CR50" s="84" t="s">
        <v>96</v>
      </c>
      <c r="CS50" s="84" t="s">
        <v>97</v>
      </c>
      <c r="CT50" s="84" t="s">
        <v>82</v>
      </c>
      <c r="CU50" s="84" t="s">
        <v>82</v>
      </c>
      <c r="CV50" s="84" t="s">
        <v>82</v>
      </c>
      <c r="CY50" s="84" t="s">
        <v>82</v>
      </c>
      <c r="CZ50" s="86" t="s">
        <v>98</v>
      </c>
    </row>
    <row r="51" spans="1:104">
      <c r="A51" s="88"/>
      <c r="B51" s="89"/>
      <c r="C51" s="73"/>
      <c r="D51" s="73"/>
      <c r="E51" s="74"/>
      <c r="F51" s="75"/>
      <c r="G51" s="76"/>
      <c r="R51" s="28"/>
      <c r="S51" s="28"/>
      <c r="T51" s="7"/>
      <c r="U51" s="7"/>
      <c r="V51" s="28"/>
      <c r="W51" s="28"/>
      <c r="X51" s="7"/>
      <c r="Y51" s="7"/>
      <c r="Z51" s="29"/>
      <c r="AA51" s="1"/>
      <c r="AB51" s="7"/>
      <c r="AC51" s="7"/>
      <c r="AD51" s="28"/>
      <c r="AE51" s="30"/>
      <c r="AF51" s="7"/>
      <c r="AG51" s="7"/>
      <c r="AH51" s="28"/>
      <c r="AI51" s="30"/>
      <c r="AJ51" s="7"/>
      <c r="AK51" s="7"/>
      <c r="AL51" s="28"/>
      <c r="AM51" s="30"/>
      <c r="AN51" s="7"/>
      <c r="AO51" s="7"/>
      <c r="AP51" s="31"/>
      <c r="AQ51" s="31"/>
      <c r="AR51" s="7"/>
      <c r="AS51" s="7"/>
      <c r="AX51" s="28"/>
      <c r="AY51" s="28"/>
      <c r="AZ51" s="7"/>
      <c r="BA51" s="7"/>
      <c r="BB51" s="28"/>
      <c r="BC51" s="28"/>
      <c r="BD51" s="7"/>
      <c r="BE51" s="7"/>
      <c r="BF51" s="28"/>
      <c r="BG51" s="28"/>
      <c r="BH51" s="7"/>
      <c r="BI51" s="7"/>
      <c r="BJ51" s="28"/>
      <c r="BK51" s="28"/>
      <c r="BL51" s="7"/>
      <c r="BM51" s="7"/>
      <c r="BN51" s="28"/>
      <c r="BO51" s="28"/>
      <c r="BP51" s="7"/>
      <c r="BQ51" s="7"/>
      <c r="BR51" s="28"/>
      <c r="BS51" s="28"/>
      <c r="BT51" s="7"/>
      <c r="BU51" s="7"/>
      <c r="BV51" s="31"/>
      <c r="BW51" s="31"/>
      <c r="BX51" s="7"/>
      <c r="BY51" s="7"/>
      <c r="BZ51" s="7"/>
    </row>
    <row r="52" spans="1:104">
      <c r="R52" s="28"/>
      <c r="S52" s="28"/>
      <c r="T52" s="7"/>
      <c r="U52" s="7"/>
      <c r="V52" s="28"/>
      <c r="W52" s="28"/>
      <c r="X52" s="7"/>
      <c r="Y52" s="7"/>
      <c r="Z52" s="29"/>
      <c r="AA52" s="1"/>
      <c r="AB52" s="7"/>
      <c r="AC52" s="7"/>
      <c r="AD52" s="28"/>
      <c r="AE52" s="30"/>
      <c r="AF52" s="7"/>
      <c r="AG52" s="7"/>
      <c r="AH52" s="28"/>
      <c r="AI52" s="30"/>
      <c r="AJ52" s="7"/>
      <c r="AK52" s="7"/>
      <c r="AL52" s="28"/>
      <c r="AM52" s="30"/>
      <c r="AN52" s="7"/>
      <c r="AO52" s="7"/>
      <c r="AP52" s="31"/>
      <c r="AQ52" s="31"/>
      <c r="AR52" s="7"/>
      <c r="AS52" s="7"/>
      <c r="AX52" s="28"/>
      <c r="AY52" s="28"/>
      <c r="AZ52" s="7"/>
      <c r="BA52" s="7"/>
      <c r="BB52" s="28"/>
      <c r="BC52" s="28"/>
      <c r="BD52" s="7"/>
      <c r="BE52" s="7"/>
      <c r="BF52" s="28"/>
      <c r="BG52" s="28"/>
      <c r="BH52" s="7"/>
      <c r="BI52" s="7"/>
      <c r="BJ52" s="28"/>
      <c r="BK52" s="28"/>
      <c r="BL52" s="7"/>
      <c r="BM52" s="7"/>
      <c r="BN52" s="28"/>
      <c r="BO52" s="28"/>
      <c r="BP52" s="7"/>
      <c r="BQ52" s="7"/>
      <c r="BR52" s="28"/>
      <c r="BS52" s="28"/>
      <c r="BT52" s="7"/>
      <c r="BU52" s="7"/>
      <c r="BV52" s="31"/>
      <c r="BW52" s="31"/>
      <c r="BX52" s="7"/>
      <c r="BY52" s="7"/>
      <c r="BZ52" s="7"/>
    </row>
    <row r="53" spans="1:104">
      <c r="R53" s="28"/>
      <c r="S53" s="28"/>
      <c r="T53" s="7"/>
      <c r="U53" s="7"/>
      <c r="V53" s="28"/>
      <c r="W53" s="28"/>
      <c r="X53" s="7"/>
      <c r="Y53" s="7"/>
      <c r="Z53" s="29"/>
      <c r="AA53" s="1"/>
      <c r="AB53" s="7"/>
      <c r="AC53" s="7"/>
      <c r="AD53" s="28"/>
      <c r="AE53" s="30"/>
      <c r="AF53" s="7"/>
      <c r="AG53" s="7"/>
      <c r="AH53" s="28"/>
      <c r="AI53" s="30"/>
      <c r="AJ53" s="7"/>
      <c r="AK53" s="7"/>
      <c r="AL53" s="28"/>
      <c r="AM53" s="30"/>
      <c r="AN53" s="7"/>
      <c r="AO53" s="7"/>
      <c r="AP53" s="31"/>
      <c r="AQ53" s="31"/>
      <c r="AR53" s="7"/>
      <c r="AS53" s="7"/>
      <c r="AX53" s="28"/>
      <c r="AY53" s="28"/>
      <c r="AZ53" s="7"/>
      <c r="BA53" s="7"/>
      <c r="BB53" s="28"/>
      <c r="BC53" s="28"/>
      <c r="BD53" s="7"/>
      <c r="BE53" s="7"/>
      <c r="BF53" s="28"/>
      <c r="BG53" s="28"/>
      <c r="BH53" s="7"/>
      <c r="BI53" s="7"/>
      <c r="BJ53" s="28"/>
      <c r="BK53" s="28"/>
      <c r="BL53" s="7"/>
      <c r="BM53" s="7"/>
      <c r="BN53" s="28"/>
      <c r="BO53" s="28"/>
      <c r="BP53" s="7"/>
      <c r="BQ53" s="7"/>
      <c r="BR53" s="28"/>
      <c r="BS53" s="28"/>
      <c r="BT53" s="7"/>
      <c r="BU53" s="7"/>
      <c r="BV53" s="31"/>
      <c r="BW53" s="31"/>
      <c r="BX53" s="7"/>
      <c r="BY53" s="7"/>
      <c r="BZ53" s="7"/>
    </row>
    <row r="54" spans="1:104">
      <c r="R54" s="28"/>
      <c r="S54" s="28"/>
      <c r="T54" s="7"/>
      <c r="U54" s="7"/>
      <c r="V54" s="28"/>
      <c r="W54" s="28"/>
      <c r="X54" s="7"/>
      <c r="Y54" s="7"/>
      <c r="Z54" s="29"/>
      <c r="AA54" s="1"/>
      <c r="AB54" s="7"/>
      <c r="AC54" s="7"/>
      <c r="AD54" s="28"/>
      <c r="AE54" s="30"/>
      <c r="AF54" s="7"/>
      <c r="AG54" s="7"/>
      <c r="AH54" s="28"/>
      <c r="AI54" s="30"/>
      <c r="AJ54" s="7"/>
      <c r="AK54" s="7"/>
      <c r="AL54" s="28"/>
      <c r="AM54" s="30"/>
      <c r="AN54" s="7"/>
      <c r="AO54" s="7"/>
      <c r="AP54" s="31"/>
      <c r="AQ54" s="31"/>
      <c r="AR54" s="7"/>
      <c r="AS54" s="7"/>
      <c r="AX54" s="28"/>
      <c r="AY54" s="28"/>
      <c r="AZ54" s="7"/>
      <c r="BA54" s="7"/>
      <c r="BB54" s="28"/>
      <c r="BC54" s="28"/>
      <c r="BD54" s="7"/>
      <c r="BE54" s="7"/>
      <c r="BF54" s="28"/>
      <c r="BG54" s="28"/>
      <c r="BH54" s="7"/>
      <c r="BI54" s="7"/>
      <c r="BJ54" s="28"/>
      <c r="BK54" s="28"/>
      <c r="BL54" s="7"/>
      <c r="BM54" s="7"/>
      <c r="BN54" s="28"/>
      <c r="BO54" s="28"/>
      <c r="BP54" s="7"/>
      <c r="BQ54" s="7"/>
      <c r="BR54" s="28"/>
      <c r="BS54" s="28"/>
      <c r="BT54" s="7"/>
      <c r="BU54" s="7"/>
      <c r="BV54" s="31"/>
      <c r="BW54" s="31"/>
      <c r="BX54" s="7"/>
      <c r="BY54" s="7"/>
      <c r="BZ54" s="7"/>
    </row>
    <row r="55" spans="1:104">
      <c r="R55" s="28"/>
      <c r="S55" s="28"/>
      <c r="T55" s="7"/>
      <c r="U55" s="7"/>
      <c r="V55" s="28"/>
      <c r="W55" s="28"/>
      <c r="X55" s="7"/>
      <c r="Y55" s="7"/>
      <c r="Z55" s="29"/>
      <c r="AA55" s="1"/>
      <c r="AB55" s="7"/>
      <c r="AC55" s="7"/>
      <c r="AD55" s="28"/>
      <c r="AE55" s="30"/>
      <c r="AF55" s="7"/>
      <c r="AG55" s="7"/>
      <c r="AH55" s="28"/>
      <c r="AI55" s="30"/>
      <c r="AJ55" s="7"/>
      <c r="AK55" s="7"/>
      <c r="AL55" s="28"/>
      <c r="AM55" s="30"/>
      <c r="AN55" s="7"/>
      <c r="AO55" s="7"/>
      <c r="AP55" s="31"/>
      <c r="AQ55" s="31"/>
      <c r="AR55" s="7"/>
      <c r="AS55" s="7"/>
      <c r="AX55" s="28"/>
      <c r="AY55" s="28"/>
      <c r="AZ55" s="7"/>
      <c r="BA55" s="7"/>
      <c r="BB55" s="28"/>
      <c r="BC55" s="28"/>
      <c r="BD55" s="7"/>
      <c r="BE55" s="7"/>
      <c r="BF55" s="28"/>
      <c r="BG55" s="28"/>
      <c r="BH55" s="7"/>
      <c r="BI55" s="7"/>
      <c r="BJ55" s="28"/>
      <c r="BK55" s="28"/>
      <c r="BL55" s="7"/>
      <c r="BM55" s="7"/>
      <c r="BN55" s="28"/>
      <c r="BO55" s="28"/>
      <c r="BP55" s="7"/>
      <c r="BQ55" s="7"/>
      <c r="BR55" s="28"/>
      <c r="BS55" s="28"/>
      <c r="BT55" s="7"/>
      <c r="BU55" s="7"/>
      <c r="BV55" s="31"/>
      <c r="BW55" s="31"/>
      <c r="BX55" s="7"/>
      <c r="BY55" s="7"/>
      <c r="BZ55" s="7"/>
    </row>
    <row r="56" spans="1:104">
      <c r="R56" s="28"/>
      <c r="S56" s="28"/>
      <c r="T56" s="7"/>
      <c r="U56" s="7"/>
      <c r="V56" s="28"/>
      <c r="W56" s="28"/>
      <c r="X56" s="7"/>
      <c r="Y56" s="7"/>
      <c r="Z56" s="29"/>
      <c r="AA56" s="1"/>
      <c r="AB56" s="7"/>
      <c r="AC56" s="7"/>
      <c r="AD56" s="28"/>
      <c r="AE56" s="30"/>
      <c r="AF56" s="7"/>
      <c r="AG56" s="7"/>
      <c r="AH56" s="28"/>
      <c r="AI56" s="30"/>
      <c r="AJ56" s="7"/>
      <c r="AK56" s="7"/>
      <c r="AL56" s="28"/>
      <c r="AM56" s="30"/>
      <c r="AN56" s="7"/>
      <c r="AO56" s="7"/>
      <c r="AP56" s="31"/>
      <c r="AQ56" s="31"/>
      <c r="AR56" s="7"/>
      <c r="AS56" s="7"/>
      <c r="AX56" s="28"/>
      <c r="AY56" s="28"/>
      <c r="AZ56" s="7"/>
      <c r="BA56" s="7"/>
      <c r="BB56" s="28"/>
      <c r="BC56" s="28"/>
      <c r="BD56" s="7"/>
      <c r="BE56" s="7"/>
      <c r="BF56" s="28"/>
      <c r="BG56" s="28"/>
      <c r="BH56" s="7"/>
      <c r="BI56" s="7"/>
      <c r="BJ56" s="28"/>
      <c r="BK56" s="28"/>
      <c r="BL56" s="7"/>
      <c r="BM56" s="7"/>
      <c r="BN56" s="28"/>
      <c r="BO56" s="28"/>
      <c r="BP56" s="7"/>
      <c r="BQ56" s="7"/>
      <c r="BR56" s="28"/>
      <c r="BS56" s="28"/>
      <c r="BT56" s="7"/>
      <c r="BU56" s="7"/>
      <c r="BV56" s="31"/>
      <c r="BW56" s="31"/>
      <c r="BX56" s="7"/>
      <c r="BY56" s="7"/>
      <c r="BZ56" s="7"/>
    </row>
    <row r="57" spans="1:104">
      <c r="R57" s="28"/>
      <c r="S57" s="28"/>
      <c r="T57" s="7"/>
      <c r="U57" s="7"/>
      <c r="V57" s="28"/>
      <c r="W57" s="28"/>
      <c r="X57" s="7"/>
      <c r="Y57" s="7"/>
      <c r="Z57" s="29"/>
      <c r="AA57" s="1"/>
      <c r="AB57" s="7"/>
      <c r="AC57" s="7"/>
      <c r="AD57" s="28"/>
      <c r="AE57" s="30"/>
      <c r="AF57" s="7"/>
      <c r="AG57" s="7"/>
      <c r="AH57" s="28"/>
      <c r="AI57" s="30"/>
      <c r="AJ57" s="7"/>
      <c r="AK57" s="7"/>
      <c r="AL57" s="28"/>
      <c r="AM57" s="30"/>
      <c r="AN57" s="7"/>
      <c r="AO57" s="7"/>
      <c r="AP57" s="31"/>
      <c r="AQ57" s="31"/>
      <c r="AR57" s="7"/>
      <c r="AS57" s="7"/>
      <c r="AX57" s="28"/>
      <c r="AY57" s="28"/>
      <c r="AZ57" s="7"/>
      <c r="BA57" s="7"/>
      <c r="BB57" s="28"/>
      <c r="BC57" s="28"/>
      <c r="BD57" s="7"/>
      <c r="BE57" s="7"/>
      <c r="BF57" s="28"/>
      <c r="BG57" s="28"/>
      <c r="BH57" s="7"/>
      <c r="BI57" s="7"/>
      <c r="BJ57" s="28"/>
      <c r="BK57" s="28"/>
      <c r="BL57" s="7"/>
      <c r="BM57" s="7"/>
      <c r="BN57" s="28"/>
      <c r="BO57" s="28"/>
      <c r="BP57" s="7"/>
      <c r="BQ57" s="7"/>
      <c r="BR57" s="28"/>
      <c r="BS57" s="28"/>
      <c r="BT57" s="7"/>
      <c r="BU57" s="7"/>
      <c r="BV57" s="31"/>
      <c r="BW57" s="31"/>
      <c r="BX57" s="7"/>
      <c r="BY57" s="7"/>
      <c r="BZ57" s="7"/>
    </row>
    <row r="58" spans="1:104" ht="13.8" thickBot="1">
      <c r="R58" s="28"/>
      <c r="S58" s="28"/>
      <c r="T58" s="7"/>
      <c r="U58" s="7"/>
      <c r="V58" s="28"/>
      <c r="W58" s="28"/>
      <c r="X58" s="7"/>
      <c r="Y58" s="7"/>
      <c r="Z58" s="29"/>
      <c r="AA58" s="1"/>
      <c r="AB58" s="7"/>
      <c r="AC58" s="7"/>
      <c r="AD58" s="28"/>
      <c r="AE58" s="30"/>
      <c r="AF58" s="7"/>
      <c r="AG58" s="7"/>
      <c r="AH58" s="28"/>
      <c r="AI58" s="30"/>
      <c r="AJ58" s="7"/>
      <c r="AK58" s="7"/>
      <c r="AL58" s="28"/>
      <c r="AM58" s="30"/>
      <c r="AN58" s="7"/>
      <c r="AO58" s="7"/>
      <c r="AP58" s="31"/>
      <c r="AQ58" s="31"/>
      <c r="AR58" s="7"/>
      <c r="AS58" s="7"/>
      <c r="AX58" s="28"/>
      <c r="AY58" s="28"/>
      <c r="AZ58" s="7"/>
      <c r="BA58" s="7"/>
      <c r="BB58" s="28"/>
      <c r="BC58" s="28"/>
      <c r="BD58" s="7"/>
      <c r="BE58" s="7"/>
      <c r="BF58" s="28"/>
      <c r="BG58" s="28"/>
      <c r="BH58" s="7"/>
      <c r="BI58" s="7"/>
      <c r="BJ58" s="28"/>
      <c r="BK58" s="28"/>
      <c r="BL58" s="7"/>
      <c r="BM58" s="7"/>
      <c r="BN58" s="28"/>
      <c r="BO58" s="28"/>
      <c r="BP58" s="7"/>
      <c r="BQ58" s="7"/>
      <c r="BR58" s="28"/>
      <c r="BS58" s="28"/>
      <c r="BT58" s="7"/>
      <c r="BU58" s="7"/>
      <c r="BV58" s="31"/>
      <c r="BW58" s="31"/>
      <c r="BX58" s="7"/>
      <c r="BY58" s="7"/>
      <c r="BZ58" s="7"/>
    </row>
    <row r="59" spans="1:104">
      <c r="H59" s="708" t="s">
        <v>70</v>
      </c>
      <c r="I59" s="709"/>
      <c r="J59" s="709"/>
      <c r="K59" s="709"/>
      <c r="L59" s="79">
        <v>1</v>
      </c>
      <c r="M59" s="79">
        <v>2</v>
      </c>
      <c r="N59" s="79">
        <v>3</v>
      </c>
      <c r="O59" s="79">
        <v>4</v>
      </c>
      <c r="P59" s="79">
        <v>5</v>
      </c>
      <c r="Q59" s="79">
        <v>6</v>
      </c>
      <c r="R59" s="80">
        <v>7</v>
      </c>
      <c r="S59" s="79">
        <v>8</v>
      </c>
      <c r="T59" s="79">
        <v>9</v>
      </c>
      <c r="U59" s="79">
        <v>10</v>
      </c>
      <c r="V59" s="79">
        <v>11</v>
      </c>
      <c r="W59" s="79">
        <v>12</v>
      </c>
      <c r="X59" s="79">
        <v>13</v>
      </c>
      <c r="Y59" s="80">
        <v>14</v>
      </c>
      <c r="Z59" s="79">
        <v>15</v>
      </c>
      <c r="AA59" s="79">
        <v>16</v>
      </c>
      <c r="AB59" s="79">
        <v>17</v>
      </c>
      <c r="AC59" s="79">
        <v>18</v>
      </c>
      <c r="AD59" s="79">
        <v>19</v>
      </c>
      <c r="AE59" s="79">
        <v>20</v>
      </c>
      <c r="AF59" s="80">
        <v>21</v>
      </c>
      <c r="AG59" s="79">
        <v>22</v>
      </c>
      <c r="AH59" s="79">
        <v>23</v>
      </c>
      <c r="AI59" s="79">
        <v>24</v>
      </c>
      <c r="AJ59" s="79">
        <v>25</v>
      </c>
      <c r="AK59" s="79">
        <v>26</v>
      </c>
      <c r="AL59" s="79">
        <v>27</v>
      </c>
      <c r="AM59" s="80">
        <v>28</v>
      </c>
      <c r="AN59" s="79">
        <v>29</v>
      </c>
      <c r="AO59" s="79">
        <v>30</v>
      </c>
      <c r="AP59" s="79">
        <v>31</v>
      </c>
      <c r="AQ59" s="79">
        <v>32</v>
      </c>
      <c r="AR59" s="79">
        <v>33</v>
      </c>
      <c r="AS59" s="79">
        <v>34</v>
      </c>
      <c r="AT59" s="80">
        <v>35</v>
      </c>
      <c r="AU59" s="79">
        <v>36</v>
      </c>
      <c r="AV59" s="79">
        <v>37</v>
      </c>
      <c r="AW59" s="79">
        <v>38</v>
      </c>
      <c r="AX59" s="79">
        <v>39</v>
      </c>
      <c r="AY59" s="79">
        <v>40</v>
      </c>
      <c r="AZ59" s="79"/>
      <c r="BA59" s="79"/>
      <c r="BB59" s="79"/>
      <c r="BC59" s="681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</row>
    <row r="60" spans="1:104" ht="54">
      <c r="H60" s="710" t="s">
        <v>101</v>
      </c>
      <c r="I60" s="711"/>
      <c r="J60" s="711"/>
      <c r="K60" s="711"/>
      <c r="L60" s="84" t="s">
        <v>72</v>
      </c>
      <c r="M60" s="84" t="s">
        <v>73</v>
      </c>
      <c r="N60" s="84" t="s">
        <v>73</v>
      </c>
      <c r="O60" s="84" t="s">
        <v>82</v>
      </c>
      <c r="P60" s="84" t="s">
        <v>102</v>
      </c>
      <c r="Q60" s="84" t="s">
        <v>102</v>
      </c>
      <c r="R60" s="90"/>
      <c r="S60" s="84" t="s">
        <v>103</v>
      </c>
      <c r="T60" s="84" t="s">
        <v>104</v>
      </c>
      <c r="U60" s="84" t="s">
        <v>105</v>
      </c>
      <c r="V60" s="84" t="s">
        <v>106</v>
      </c>
      <c r="W60" s="84" t="s">
        <v>106</v>
      </c>
      <c r="X60" s="84" t="s">
        <v>107</v>
      </c>
      <c r="Y60" s="84"/>
      <c r="Z60" s="84" t="s">
        <v>108</v>
      </c>
      <c r="AA60" s="84" t="s">
        <v>108</v>
      </c>
      <c r="AB60" s="84" t="s">
        <v>109</v>
      </c>
      <c r="AC60" s="84" t="s">
        <v>110</v>
      </c>
      <c r="AD60" s="84" t="s">
        <v>110</v>
      </c>
      <c r="AE60" s="84" t="s">
        <v>111</v>
      </c>
      <c r="AF60" s="90"/>
      <c r="AG60" s="84" t="s">
        <v>111</v>
      </c>
      <c r="AH60" s="84" t="s">
        <v>89</v>
      </c>
      <c r="AI60" s="84" t="s">
        <v>112</v>
      </c>
      <c r="AJ60" s="84" t="s">
        <v>112</v>
      </c>
      <c r="AK60" s="84" t="s">
        <v>112</v>
      </c>
      <c r="AL60" s="84" t="s">
        <v>113</v>
      </c>
      <c r="AM60" s="90"/>
      <c r="AN60" s="84" t="s">
        <v>114</v>
      </c>
      <c r="AO60" s="84" t="s">
        <v>42</v>
      </c>
      <c r="AP60" s="84" t="s">
        <v>42</v>
      </c>
      <c r="AQ60" s="84" t="s">
        <v>42</v>
      </c>
      <c r="AR60" s="90"/>
      <c r="AS60" s="84" t="s">
        <v>115</v>
      </c>
      <c r="AT60" s="90"/>
      <c r="AU60" s="84" t="s">
        <v>97</v>
      </c>
      <c r="AV60" s="84" t="s">
        <v>82</v>
      </c>
      <c r="AW60" s="84" t="s">
        <v>82</v>
      </c>
      <c r="AX60" s="84" t="s">
        <v>82</v>
      </c>
      <c r="AY60" s="91" t="s">
        <v>98</v>
      </c>
      <c r="AZ60" s="83"/>
      <c r="BA60" s="83"/>
      <c r="BB60" s="83"/>
      <c r="BC60" s="92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</row>
    <row r="61" spans="1:104">
      <c r="H61" s="712" t="s">
        <v>116</v>
      </c>
      <c r="I61" s="713"/>
      <c r="J61" s="713"/>
      <c r="K61" s="714"/>
      <c r="L61" s="83"/>
      <c r="M61" s="83"/>
      <c r="O61" s="93">
        <v>10</v>
      </c>
      <c r="P61" s="83"/>
      <c r="R61" s="83"/>
      <c r="S61" s="83"/>
      <c r="U61" s="93">
        <v>30</v>
      </c>
      <c r="V61" s="83"/>
      <c r="W61" s="83"/>
      <c r="Y61" s="83"/>
      <c r="AA61" s="93">
        <v>50</v>
      </c>
      <c r="AB61" s="83"/>
      <c r="AD61" s="83"/>
      <c r="AE61" s="93">
        <v>70</v>
      </c>
      <c r="AF61" s="83"/>
      <c r="AG61" s="93"/>
      <c r="AH61" s="83"/>
      <c r="AI61" s="83"/>
      <c r="AJ61" s="93">
        <v>80</v>
      </c>
      <c r="AK61" s="83"/>
      <c r="AL61" s="83"/>
      <c r="AM61" s="83"/>
      <c r="AN61" s="83"/>
      <c r="AO61" s="83"/>
      <c r="AP61" s="93">
        <v>90</v>
      </c>
      <c r="AQ61" s="94"/>
      <c r="AR61" s="94"/>
      <c r="AS61" s="94"/>
      <c r="AT61" s="94"/>
      <c r="AU61" s="94"/>
      <c r="AV61" s="83"/>
      <c r="AW61" s="83"/>
      <c r="AX61" s="83"/>
      <c r="AY61" s="83"/>
      <c r="AZ61" s="83"/>
      <c r="BA61" s="83"/>
      <c r="BB61" s="83"/>
      <c r="BC61" s="92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</row>
    <row r="62" spans="1:104" ht="54">
      <c r="H62" s="95"/>
      <c r="I62" s="96"/>
      <c r="J62" s="96"/>
      <c r="K62" s="96"/>
      <c r="L62" s="97"/>
      <c r="M62" s="97"/>
      <c r="N62" s="84" t="s">
        <v>72</v>
      </c>
      <c r="O62" s="84" t="s">
        <v>73</v>
      </c>
      <c r="P62" s="84" t="s">
        <v>73</v>
      </c>
      <c r="Q62" s="84" t="s">
        <v>82</v>
      </c>
      <c r="R62" s="90"/>
      <c r="S62" s="84" t="s">
        <v>102</v>
      </c>
      <c r="T62" s="84" t="s">
        <v>102</v>
      </c>
      <c r="U62" s="84" t="s">
        <v>103</v>
      </c>
      <c r="V62" s="84" t="s">
        <v>104</v>
      </c>
      <c r="W62" s="84" t="s">
        <v>105</v>
      </c>
      <c r="X62" s="84" t="s">
        <v>106</v>
      </c>
      <c r="Y62" s="90"/>
      <c r="Z62" s="84" t="s">
        <v>106</v>
      </c>
      <c r="AA62" s="84" t="s">
        <v>107</v>
      </c>
      <c r="AB62" s="84" t="s">
        <v>108</v>
      </c>
      <c r="AC62" s="84" t="s">
        <v>108</v>
      </c>
      <c r="AD62" s="84" t="s">
        <v>109</v>
      </c>
      <c r="AE62" s="84" t="s">
        <v>110</v>
      </c>
      <c r="AF62" s="90"/>
      <c r="AG62" s="84" t="s">
        <v>110</v>
      </c>
      <c r="AH62" s="84" t="s">
        <v>111</v>
      </c>
      <c r="AI62" s="84" t="s">
        <v>111</v>
      </c>
      <c r="AJ62" s="84" t="s">
        <v>89</v>
      </c>
      <c r="AK62" s="84" t="s">
        <v>112</v>
      </c>
      <c r="AL62" s="84" t="s">
        <v>112</v>
      </c>
      <c r="AM62" s="90"/>
      <c r="AN62" s="84" t="s">
        <v>112</v>
      </c>
      <c r="AO62" s="84" t="s">
        <v>113</v>
      </c>
      <c r="AP62" s="84" t="s">
        <v>114</v>
      </c>
      <c r="AQ62" s="84" t="s">
        <v>42</v>
      </c>
      <c r="AR62" s="84" t="s">
        <v>42</v>
      </c>
      <c r="AS62" s="84" t="s">
        <v>42</v>
      </c>
      <c r="AT62" s="90"/>
      <c r="AU62" s="84" t="s">
        <v>115</v>
      </c>
      <c r="AV62" s="84" t="s">
        <v>97</v>
      </c>
      <c r="AW62" s="84" t="s">
        <v>82</v>
      </c>
      <c r="AX62" s="84" t="s">
        <v>82</v>
      </c>
      <c r="AY62" s="84" t="s">
        <v>82</v>
      </c>
      <c r="AZ62" s="91" t="s">
        <v>98</v>
      </c>
      <c r="BA62" s="90"/>
      <c r="BB62" s="97"/>
      <c r="BC62" s="92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</row>
    <row r="63" spans="1:104" ht="54">
      <c r="H63" s="98"/>
      <c r="I63" s="99"/>
      <c r="J63" s="99"/>
      <c r="K63" s="99"/>
      <c r="L63" s="97"/>
      <c r="M63" s="97"/>
      <c r="N63" s="97"/>
      <c r="O63" s="97"/>
      <c r="P63" s="84" t="s">
        <v>72</v>
      </c>
      <c r="Q63" s="84" t="s">
        <v>73</v>
      </c>
      <c r="R63" s="90"/>
      <c r="S63" s="84" t="s">
        <v>73</v>
      </c>
      <c r="T63" s="84" t="s">
        <v>82</v>
      </c>
      <c r="U63" s="84" t="s">
        <v>102</v>
      </c>
      <c r="V63" s="84" t="s">
        <v>102</v>
      </c>
      <c r="W63" s="84" t="s">
        <v>103</v>
      </c>
      <c r="X63" s="84" t="s">
        <v>104</v>
      </c>
      <c r="Y63" s="90"/>
      <c r="Z63" s="84" t="s">
        <v>105</v>
      </c>
      <c r="AA63" s="84" t="s">
        <v>106</v>
      </c>
      <c r="AB63" s="84" t="s">
        <v>106</v>
      </c>
      <c r="AC63" s="84" t="s">
        <v>107</v>
      </c>
      <c r="AD63" s="84" t="s">
        <v>108</v>
      </c>
      <c r="AE63" s="84" t="s">
        <v>108</v>
      </c>
      <c r="AF63" s="90"/>
      <c r="AG63" s="84" t="s">
        <v>109</v>
      </c>
      <c r="AH63" s="84" t="s">
        <v>110</v>
      </c>
      <c r="AI63" s="84" t="s">
        <v>110</v>
      </c>
      <c r="AJ63" s="84" t="s">
        <v>111</v>
      </c>
      <c r="AK63" s="84" t="s">
        <v>111</v>
      </c>
      <c r="AL63" s="84" t="s">
        <v>89</v>
      </c>
      <c r="AM63" s="90"/>
      <c r="AN63" s="84" t="s">
        <v>112</v>
      </c>
      <c r="AO63" s="84" t="s">
        <v>112</v>
      </c>
      <c r="AP63" s="84" t="s">
        <v>112</v>
      </c>
      <c r="AQ63" s="84" t="s">
        <v>113</v>
      </c>
      <c r="AR63" s="84" t="s">
        <v>114</v>
      </c>
      <c r="AS63" s="84" t="s">
        <v>42</v>
      </c>
      <c r="AT63" s="90"/>
      <c r="AU63" s="84" t="s">
        <v>42</v>
      </c>
      <c r="AV63" s="84" t="s">
        <v>42</v>
      </c>
      <c r="AW63" s="84" t="s">
        <v>115</v>
      </c>
      <c r="AX63" s="84" t="s">
        <v>97</v>
      </c>
      <c r="AY63" s="84" t="s">
        <v>82</v>
      </c>
      <c r="AZ63" s="84" t="s">
        <v>82</v>
      </c>
      <c r="BA63" s="84" t="s">
        <v>82</v>
      </c>
      <c r="BB63" s="91" t="s">
        <v>98</v>
      </c>
      <c r="BC63" s="100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</row>
    <row r="64" spans="1:104" ht="13.8" thickBot="1">
      <c r="D64" s="2"/>
      <c r="H64" s="101"/>
      <c r="I64" s="102"/>
      <c r="J64" s="102"/>
      <c r="K64" s="102"/>
      <c r="L64" s="102"/>
      <c r="M64" s="102"/>
      <c r="N64" s="102"/>
      <c r="O64" s="102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03"/>
      <c r="AP64" s="104"/>
      <c r="AQ64" s="104"/>
      <c r="AR64" s="104"/>
      <c r="AS64" s="104"/>
      <c r="AT64" s="104"/>
      <c r="AU64" s="104"/>
      <c r="AV64" s="102"/>
      <c r="AW64" s="102"/>
      <c r="AX64" s="102"/>
      <c r="AY64" s="102"/>
      <c r="AZ64" s="102"/>
      <c r="BA64" s="102"/>
      <c r="BB64" s="102"/>
      <c r="BC64" s="105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H64" s="83"/>
      <c r="CI64" s="83"/>
      <c r="CJ64" s="83"/>
    </row>
    <row r="65" spans="1:88">
      <c r="D65" s="2"/>
      <c r="H65" s="83"/>
      <c r="I65" s="83"/>
      <c r="J65" s="83"/>
      <c r="K65" s="83"/>
      <c r="L65" s="83"/>
      <c r="M65" s="83"/>
      <c r="N65" s="83"/>
      <c r="O65" s="83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H65" s="83"/>
      <c r="CI65" s="83"/>
      <c r="CJ65" s="83"/>
    </row>
    <row r="66" spans="1:88" ht="13.8" thickBot="1">
      <c r="D66" s="2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H66" s="83"/>
      <c r="CI66" s="83"/>
      <c r="CJ66" s="83"/>
    </row>
    <row r="67" spans="1:88">
      <c r="D67" s="2"/>
      <c r="H67" s="708" t="s">
        <v>70</v>
      </c>
      <c r="I67" s="709"/>
      <c r="J67" s="709"/>
      <c r="K67" s="715"/>
      <c r="L67" s="79">
        <v>1</v>
      </c>
      <c r="M67" s="79">
        <v>2</v>
      </c>
      <c r="N67" s="79">
        <v>3</v>
      </c>
      <c r="O67" s="79">
        <v>4</v>
      </c>
      <c r="P67" s="79">
        <v>5</v>
      </c>
      <c r="Q67" s="79">
        <v>6</v>
      </c>
      <c r="R67" s="80">
        <v>7</v>
      </c>
      <c r="S67" s="79">
        <v>8</v>
      </c>
      <c r="T67" s="79">
        <v>9</v>
      </c>
      <c r="U67" s="79">
        <v>10</v>
      </c>
      <c r="V67" s="79">
        <v>11</v>
      </c>
      <c r="W67" s="79">
        <v>12</v>
      </c>
      <c r="X67" s="79">
        <v>13</v>
      </c>
      <c r="Y67" s="80">
        <v>14</v>
      </c>
      <c r="Z67" s="79">
        <v>15</v>
      </c>
      <c r="AA67" s="79">
        <v>16</v>
      </c>
      <c r="AB67" s="79">
        <v>17</v>
      </c>
      <c r="AC67" s="79">
        <v>18</v>
      </c>
      <c r="AD67" s="79">
        <v>19</v>
      </c>
      <c r="AE67" s="79">
        <v>20</v>
      </c>
      <c r="AF67" s="80">
        <v>21</v>
      </c>
      <c r="AG67" s="79">
        <v>22</v>
      </c>
      <c r="AH67" s="79">
        <v>23</v>
      </c>
      <c r="AI67" s="79">
        <v>24</v>
      </c>
      <c r="AJ67" s="79">
        <v>25</v>
      </c>
      <c r="AK67" s="79">
        <v>26</v>
      </c>
      <c r="AL67" s="79">
        <v>27</v>
      </c>
      <c r="AM67" s="80">
        <v>28</v>
      </c>
      <c r="AN67" s="79">
        <v>29</v>
      </c>
      <c r="AO67" s="79">
        <v>30</v>
      </c>
      <c r="AP67" s="79">
        <v>31</v>
      </c>
      <c r="AQ67" s="79">
        <v>32</v>
      </c>
      <c r="AR67" s="79">
        <v>33</v>
      </c>
      <c r="AS67" s="79">
        <v>34</v>
      </c>
      <c r="AT67" s="80">
        <v>35</v>
      </c>
      <c r="AU67" s="79">
        <v>36</v>
      </c>
      <c r="AV67" s="79">
        <v>37</v>
      </c>
      <c r="AW67" s="79">
        <v>38</v>
      </c>
      <c r="AX67" s="79">
        <v>39</v>
      </c>
      <c r="AY67" s="79">
        <v>40</v>
      </c>
      <c r="AZ67" s="79">
        <v>41</v>
      </c>
      <c r="BA67" s="81">
        <v>42</v>
      </c>
      <c r="BB67" s="79">
        <v>43</v>
      </c>
      <c r="BC67" s="79">
        <v>44</v>
      </c>
      <c r="BD67" s="79">
        <v>45</v>
      </c>
      <c r="BE67" s="79">
        <v>46</v>
      </c>
      <c r="BF67" s="79">
        <v>47</v>
      </c>
      <c r="BG67" s="79">
        <v>48</v>
      </c>
      <c r="BH67" s="81">
        <v>49</v>
      </c>
      <c r="BI67" s="79">
        <v>50</v>
      </c>
      <c r="BJ67" s="79">
        <v>51</v>
      </c>
      <c r="BK67" s="79">
        <v>52</v>
      </c>
      <c r="BL67" s="78"/>
      <c r="BM67" s="78"/>
      <c r="BN67" s="78"/>
      <c r="BO67" s="78"/>
      <c r="BP67" s="681"/>
      <c r="BQ67" s="83"/>
      <c r="BR67" s="83"/>
      <c r="BS67" s="83"/>
      <c r="BT67" s="83"/>
      <c r="BU67" s="83"/>
      <c r="BV67" s="83"/>
      <c r="BW67" s="83"/>
      <c r="BX67" s="83"/>
      <c r="BY67" s="83"/>
      <c r="BZ67" s="83"/>
    </row>
    <row r="68" spans="1:88" ht="54">
      <c r="D68" s="2"/>
      <c r="H68" s="716" t="s">
        <v>117</v>
      </c>
      <c r="I68" s="717"/>
      <c r="J68" s="717"/>
      <c r="K68" s="718"/>
      <c r="L68" s="84" t="s">
        <v>72</v>
      </c>
      <c r="M68" s="84" t="s">
        <v>72</v>
      </c>
      <c r="N68" s="84" t="s">
        <v>73</v>
      </c>
      <c r="O68" s="84" t="s">
        <v>73</v>
      </c>
      <c r="P68" s="84" t="s">
        <v>73</v>
      </c>
      <c r="Q68" s="84" t="s">
        <v>118</v>
      </c>
      <c r="R68" s="90"/>
      <c r="S68" s="84" t="s">
        <v>118</v>
      </c>
      <c r="T68" s="84" t="s">
        <v>103</v>
      </c>
      <c r="U68" s="84" t="s">
        <v>104</v>
      </c>
      <c r="V68" s="84" t="s">
        <v>105</v>
      </c>
      <c r="W68" s="84" t="s">
        <v>105</v>
      </c>
      <c r="X68" s="84" t="s">
        <v>119</v>
      </c>
      <c r="Y68" s="90"/>
      <c r="Z68" s="84" t="s">
        <v>120</v>
      </c>
      <c r="AA68" s="84" t="s">
        <v>120</v>
      </c>
      <c r="AB68" s="84" t="s">
        <v>107</v>
      </c>
      <c r="AC68" s="84" t="s">
        <v>107</v>
      </c>
      <c r="AD68" s="84" t="s">
        <v>108</v>
      </c>
      <c r="AE68" s="84" t="s">
        <v>108</v>
      </c>
      <c r="AF68" s="90"/>
      <c r="AG68" s="84" t="s">
        <v>109</v>
      </c>
      <c r="AH68" s="84" t="s">
        <v>110</v>
      </c>
      <c r="AI68" s="84" t="s">
        <v>110</v>
      </c>
      <c r="AJ68" s="84" t="s">
        <v>110</v>
      </c>
      <c r="AK68" s="84" t="s">
        <v>110</v>
      </c>
      <c r="AL68" s="84" t="s">
        <v>110</v>
      </c>
      <c r="AM68" s="84"/>
      <c r="AN68" s="84" t="s">
        <v>110</v>
      </c>
      <c r="AO68" s="84" t="s">
        <v>110</v>
      </c>
      <c r="AP68" s="84" t="s">
        <v>110</v>
      </c>
      <c r="AQ68" s="84" t="s">
        <v>89</v>
      </c>
      <c r="AR68" s="84" t="s">
        <v>121</v>
      </c>
      <c r="AS68" s="84" t="s">
        <v>121</v>
      </c>
      <c r="AT68" s="84"/>
      <c r="AU68" s="84" t="s">
        <v>82</v>
      </c>
      <c r="AV68" s="84" t="s">
        <v>82</v>
      </c>
      <c r="AW68" s="84" t="s">
        <v>113</v>
      </c>
      <c r="AX68" s="84" t="s">
        <v>114</v>
      </c>
      <c r="AY68" s="84" t="s">
        <v>42</v>
      </c>
      <c r="AZ68" s="84" t="s">
        <v>42</v>
      </c>
      <c r="BA68" s="90"/>
      <c r="BB68" s="84" t="s">
        <v>42</v>
      </c>
      <c r="BC68" s="90"/>
      <c r="BD68" s="84" t="s">
        <v>115</v>
      </c>
      <c r="BE68" s="84" t="s">
        <v>97</v>
      </c>
      <c r="BF68" s="84" t="s">
        <v>82</v>
      </c>
      <c r="BG68" s="84" t="s">
        <v>82</v>
      </c>
      <c r="BH68" s="90"/>
      <c r="BI68" s="84" t="s">
        <v>82</v>
      </c>
      <c r="BJ68" s="84" t="s">
        <v>82</v>
      </c>
      <c r="BK68" s="91" t="s">
        <v>98</v>
      </c>
      <c r="BL68" s="83"/>
      <c r="BM68" s="83"/>
      <c r="BN68" s="83"/>
      <c r="BO68" s="83"/>
      <c r="BP68" s="92"/>
      <c r="BQ68" s="83"/>
      <c r="BR68" s="83"/>
      <c r="BS68" s="83"/>
      <c r="BT68" s="83"/>
      <c r="BU68" s="83"/>
      <c r="BV68" s="83"/>
      <c r="BW68" s="83"/>
      <c r="BX68" s="83"/>
      <c r="BY68" s="83"/>
      <c r="BZ68" s="83"/>
    </row>
    <row r="69" spans="1:88">
      <c r="D69" s="2"/>
      <c r="H69" s="712" t="s">
        <v>116</v>
      </c>
      <c r="I69" s="713"/>
      <c r="J69" s="713"/>
      <c r="K69" s="714"/>
      <c r="L69" s="83"/>
      <c r="M69" s="83"/>
      <c r="N69" s="93"/>
      <c r="O69" s="83"/>
      <c r="P69" s="93">
        <v>10</v>
      </c>
      <c r="Q69" s="93"/>
      <c r="R69" s="83"/>
      <c r="S69" s="83"/>
      <c r="T69" s="83"/>
      <c r="U69" s="93"/>
      <c r="V69" s="93">
        <v>30</v>
      </c>
      <c r="W69" s="83"/>
      <c r="X69" s="83"/>
      <c r="Y69" s="83"/>
      <c r="Z69" s="93"/>
      <c r="AA69" s="83"/>
      <c r="AB69" s="93">
        <v>50</v>
      </c>
      <c r="AC69" s="93"/>
      <c r="AD69" s="83"/>
      <c r="AE69" s="93"/>
      <c r="AF69" s="83"/>
      <c r="AG69" s="93"/>
      <c r="AH69" s="83"/>
      <c r="AI69" s="93"/>
      <c r="AJ69" s="93">
        <v>70</v>
      </c>
      <c r="AK69" s="83"/>
      <c r="AL69" s="83"/>
      <c r="AM69" s="83"/>
      <c r="AN69" s="93">
        <v>80</v>
      </c>
      <c r="AO69" s="83"/>
      <c r="AP69" s="83"/>
      <c r="AQ69" s="93">
        <v>90</v>
      </c>
      <c r="AR69" s="9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107"/>
      <c r="BD69" s="107"/>
      <c r="BE69" s="107"/>
      <c r="BF69" s="107"/>
      <c r="BG69" s="107"/>
      <c r="BH69" s="107"/>
      <c r="BI69" s="107"/>
      <c r="BJ69" s="83"/>
      <c r="BK69" s="83"/>
      <c r="BL69" s="83"/>
      <c r="BM69" s="83"/>
      <c r="BN69" s="83"/>
      <c r="BO69" s="83"/>
      <c r="BP69" s="92"/>
      <c r="BQ69" s="83"/>
      <c r="BR69" s="83"/>
      <c r="BS69" s="83"/>
      <c r="BT69" s="83"/>
      <c r="BU69" s="83"/>
      <c r="BV69" s="83"/>
      <c r="BW69" s="83"/>
      <c r="BX69" s="83"/>
      <c r="BY69" s="83"/>
      <c r="BZ69" s="83"/>
    </row>
    <row r="70" spans="1:88" ht="54">
      <c r="D70" s="2"/>
      <c r="H70" s="95"/>
      <c r="J70" s="96"/>
      <c r="K70" s="108"/>
      <c r="L70" s="97"/>
      <c r="M70" s="97"/>
      <c r="N70" s="84" t="s">
        <v>72</v>
      </c>
      <c r="O70" s="84" t="s">
        <v>72</v>
      </c>
      <c r="P70" s="84" t="s">
        <v>73</v>
      </c>
      <c r="Q70" s="84" t="s">
        <v>73</v>
      </c>
      <c r="R70" s="90"/>
      <c r="S70" s="84" t="s">
        <v>73</v>
      </c>
      <c r="T70" s="84" t="s">
        <v>118</v>
      </c>
      <c r="U70" s="84" t="s">
        <v>118</v>
      </c>
      <c r="V70" s="84" t="s">
        <v>103</v>
      </c>
      <c r="W70" s="84" t="s">
        <v>104</v>
      </c>
      <c r="X70" s="84" t="s">
        <v>105</v>
      </c>
      <c r="Y70" s="90"/>
      <c r="Z70" s="84" t="s">
        <v>105</v>
      </c>
      <c r="AA70" s="84" t="s">
        <v>119</v>
      </c>
      <c r="AB70" s="84" t="s">
        <v>120</v>
      </c>
      <c r="AC70" s="84" t="s">
        <v>120</v>
      </c>
      <c r="AD70" s="84" t="s">
        <v>107</v>
      </c>
      <c r="AE70" s="84" t="s">
        <v>107</v>
      </c>
      <c r="AF70" s="90"/>
      <c r="AG70" s="84" t="s">
        <v>108</v>
      </c>
      <c r="AH70" s="84" t="s">
        <v>108</v>
      </c>
      <c r="AI70" s="84" t="s">
        <v>109</v>
      </c>
      <c r="AJ70" s="84" t="s">
        <v>110</v>
      </c>
      <c r="AK70" s="84" t="s">
        <v>110</v>
      </c>
      <c r="AL70" s="84" t="s">
        <v>110</v>
      </c>
      <c r="AM70" s="90"/>
      <c r="AN70" s="84" t="s">
        <v>110</v>
      </c>
      <c r="AO70" s="84" t="s">
        <v>110</v>
      </c>
      <c r="AP70" s="84" t="s">
        <v>110</v>
      </c>
      <c r="AQ70" s="84" t="s">
        <v>110</v>
      </c>
      <c r="AR70" s="84" t="s">
        <v>110</v>
      </c>
      <c r="AS70" s="84" t="s">
        <v>89</v>
      </c>
      <c r="AT70" s="90"/>
      <c r="AU70" s="84" t="s">
        <v>121</v>
      </c>
      <c r="AV70" s="84" t="s">
        <v>121</v>
      </c>
      <c r="AW70" s="84" t="s">
        <v>82</v>
      </c>
      <c r="AX70" s="84" t="s">
        <v>82</v>
      </c>
      <c r="AY70" s="84" t="s">
        <v>113</v>
      </c>
      <c r="AZ70" s="84" t="s">
        <v>114</v>
      </c>
      <c r="BA70" s="90"/>
      <c r="BB70" s="84" t="s">
        <v>42</v>
      </c>
      <c r="BC70" s="84" t="s">
        <v>42</v>
      </c>
      <c r="BD70" s="84" t="s">
        <v>42</v>
      </c>
      <c r="BE70" s="90"/>
      <c r="BF70" s="84" t="s">
        <v>115</v>
      </c>
      <c r="BG70" s="84" t="s">
        <v>97</v>
      </c>
      <c r="BH70" s="90"/>
      <c r="BI70" s="84" t="s">
        <v>82</v>
      </c>
      <c r="BJ70" s="84" t="s">
        <v>82</v>
      </c>
      <c r="BK70" s="84" t="s">
        <v>82</v>
      </c>
      <c r="BL70" s="84" t="s">
        <v>82</v>
      </c>
      <c r="BM70" s="91" t="s">
        <v>98</v>
      </c>
      <c r="BN70" s="83"/>
      <c r="BO70" s="83"/>
      <c r="BP70" s="92"/>
      <c r="BQ70" s="83"/>
      <c r="BR70" s="83"/>
      <c r="BS70" s="83"/>
      <c r="BT70" s="83"/>
      <c r="BU70" s="83"/>
      <c r="BV70" s="83"/>
      <c r="BW70" s="83"/>
      <c r="BX70" s="83"/>
      <c r="BY70" s="83"/>
      <c r="BZ70" s="83"/>
    </row>
    <row r="71" spans="1:88" ht="54">
      <c r="B71" s="703" t="s">
        <v>122</v>
      </c>
      <c r="C71" s="703"/>
      <c r="D71" s="703"/>
      <c r="E71" s="703"/>
      <c r="F71" s="703"/>
      <c r="G71" s="703"/>
      <c r="H71" s="109"/>
      <c r="I71" s="97"/>
      <c r="J71" s="97"/>
      <c r="K71" s="97"/>
      <c r="L71" s="97"/>
      <c r="M71" s="97"/>
      <c r="N71" s="97"/>
      <c r="O71" s="97"/>
      <c r="P71" s="84" t="s">
        <v>72</v>
      </c>
      <c r="Q71" s="84" t="s">
        <v>72</v>
      </c>
      <c r="R71" s="90"/>
      <c r="S71" s="84" t="s">
        <v>73</v>
      </c>
      <c r="T71" s="84" t="s">
        <v>73</v>
      </c>
      <c r="U71" s="84" t="s">
        <v>73</v>
      </c>
      <c r="V71" s="84" t="s">
        <v>118</v>
      </c>
      <c r="W71" s="84" t="s">
        <v>118</v>
      </c>
      <c r="X71" s="84" t="s">
        <v>103</v>
      </c>
      <c r="Y71" s="90"/>
      <c r="Z71" s="84" t="s">
        <v>104</v>
      </c>
      <c r="AA71" s="84" t="s">
        <v>105</v>
      </c>
      <c r="AB71" s="84" t="s">
        <v>105</v>
      </c>
      <c r="AC71" s="84" t="s">
        <v>119</v>
      </c>
      <c r="AD71" s="84" t="s">
        <v>120</v>
      </c>
      <c r="AE71" s="84" t="s">
        <v>120</v>
      </c>
      <c r="AF71" s="90"/>
      <c r="AG71" s="84" t="s">
        <v>107</v>
      </c>
      <c r="AH71" s="84" t="s">
        <v>107</v>
      </c>
      <c r="AI71" s="84" t="s">
        <v>108</v>
      </c>
      <c r="AJ71" s="84" t="s">
        <v>108</v>
      </c>
      <c r="AK71" s="84" t="s">
        <v>109</v>
      </c>
      <c r="AL71" s="84" t="s">
        <v>110</v>
      </c>
      <c r="AM71" s="90"/>
      <c r="AN71" s="84" t="s">
        <v>110</v>
      </c>
      <c r="AO71" s="84" t="s">
        <v>110</v>
      </c>
      <c r="AP71" s="84" t="s">
        <v>110</v>
      </c>
      <c r="AQ71" s="84" t="s">
        <v>110</v>
      </c>
      <c r="AR71" s="84" t="s">
        <v>110</v>
      </c>
      <c r="AS71" s="84" t="s">
        <v>110</v>
      </c>
      <c r="AT71" s="90"/>
      <c r="AU71" s="84" t="s">
        <v>110</v>
      </c>
      <c r="AV71" s="84" t="s">
        <v>89</v>
      </c>
      <c r="AW71" s="84" t="s">
        <v>121</v>
      </c>
      <c r="AX71" s="84" t="s">
        <v>121</v>
      </c>
      <c r="AY71" s="84" t="s">
        <v>82</v>
      </c>
      <c r="AZ71" s="84" t="s">
        <v>82</v>
      </c>
      <c r="BA71" s="90"/>
      <c r="BB71" s="84" t="s">
        <v>113</v>
      </c>
      <c r="BC71" s="84" t="s">
        <v>114</v>
      </c>
      <c r="BD71" s="84" t="s">
        <v>42</v>
      </c>
      <c r="BE71" s="84" t="s">
        <v>42</v>
      </c>
      <c r="BF71" s="84" t="s">
        <v>42</v>
      </c>
      <c r="BG71" s="90"/>
      <c r="BH71" s="90"/>
      <c r="BI71" s="84" t="s">
        <v>115</v>
      </c>
      <c r="BJ71" s="84" t="s">
        <v>97</v>
      </c>
      <c r="BK71" s="84" t="s">
        <v>82</v>
      </c>
      <c r="BL71" s="84" t="s">
        <v>82</v>
      </c>
      <c r="BM71" s="84" t="s">
        <v>82</v>
      </c>
      <c r="BN71" s="84" t="s">
        <v>82</v>
      </c>
      <c r="BO71" s="91" t="s">
        <v>98</v>
      </c>
      <c r="BP71" s="92"/>
      <c r="BQ71" s="83"/>
      <c r="BR71" s="83"/>
      <c r="BS71" s="83"/>
      <c r="BT71" s="83"/>
      <c r="BU71" s="83"/>
      <c r="BV71" s="83"/>
      <c r="BW71" s="83"/>
      <c r="BX71" s="83"/>
      <c r="BY71" s="83"/>
      <c r="BZ71" s="83"/>
    </row>
    <row r="72" spans="1:88" ht="13.8" thickBot="1">
      <c r="B72" s="703"/>
      <c r="C72" s="703"/>
      <c r="D72" s="703"/>
      <c r="E72" s="703"/>
      <c r="F72" s="703"/>
      <c r="G72" s="703"/>
      <c r="H72" s="101"/>
      <c r="I72" s="102"/>
      <c r="J72" s="102"/>
      <c r="K72" s="102"/>
      <c r="L72" s="102"/>
      <c r="M72" s="102"/>
      <c r="N72" s="102"/>
      <c r="O72" s="102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10"/>
      <c r="BJ72" s="102"/>
      <c r="BK72" s="102"/>
      <c r="BL72" s="102"/>
      <c r="BM72" s="102"/>
      <c r="BN72" s="102"/>
      <c r="BO72" s="102"/>
      <c r="BP72" s="105"/>
      <c r="BQ72" s="83"/>
      <c r="BR72" s="83"/>
      <c r="BS72" s="83"/>
      <c r="BT72" s="83"/>
      <c r="BU72" s="83"/>
      <c r="BV72" s="83"/>
      <c r="BW72" s="83"/>
      <c r="BX72" s="83"/>
      <c r="BY72" s="83"/>
      <c r="BZ72" s="83"/>
    </row>
    <row r="73" spans="1:88" ht="13.8" thickBot="1">
      <c r="H73" s="83"/>
      <c r="I73" s="83"/>
      <c r="J73" s="83"/>
      <c r="K73" s="83"/>
      <c r="L73" s="83"/>
      <c r="M73" s="83"/>
      <c r="N73" s="83"/>
      <c r="O73" s="83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</row>
    <row r="74" spans="1:88" ht="13.8" thickBot="1">
      <c r="A74" s="53" t="s">
        <v>56</v>
      </c>
      <c r="B74" s="54">
        <f>G80</f>
        <v>672.85796262975759</v>
      </c>
      <c r="C74" s="32" t="s">
        <v>57</v>
      </c>
      <c r="D74" s="670">
        <f t="shared" ref="D74:D80" si="16">SUM(H132:WF132)</f>
        <v>0</v>
      </c>
      <c r="E74" s="55">
        <f t="shared" ref="E74:E79" si="17">SUM(D74/G74)</f>
        <v>0</v>
      </c>
      <c r="F74" s="56"/>
      <c r="G74" s="49">
        <f>G80*0.249</f>
        <v>167.54163269480964</v>
      </c>
      <c r="H74" s="83"/>
      <c r="I74" s="83"/>
      <c r="J74" s="83"/>
      <c r="K74" s="83"/>
      <c r="L74" s="83"/>
      <c r="M74" s="83"/>
      <c r="N74" s="83"/>
      <c r="O74" s="83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</row>
    <row r="75" spans="1:88" ht="13.8" thickBot="1">
      <c r="A75" s="58" t="s">
        <v>58</v>
      </c>
      <c r="B75" s="59"/>
      <c r="C75" s="32" t="s">
        <v>59</v>
      </c>
      <c r="D75" s="670">
        <f t="shared" si="16"/>
        <v>0</v>
      </c>
      <c r="E75" s="55">
        <f t="shared" si="17"/>
        <v>0</v>
      </c>
      <c r="F75" s="56"/>
      <c r="G75" s="49">
        <f>G80*0.154</f>
        <v>103.62012624498267</v>
      </c>
      <c r="H75" s="83"/>
      <c r="I75" s="83"/>
      <c r="J75" s="83"/>
      <c r="K75" s="83"/>
      <c r="L75" s="83"/>
      <c r="M75" s="83"/>
      <c r="N75" s="83"/>
      <c r="O75" s="83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</row>
    <row r="76" spans="1:88" ht="13.8" thickBot="1">
      <c r="A76" s="60" t="s">
        <v>61</v>
      </c>
      <c r="B76" s="61"/>
      <c r="C76" s="32" t="s">
        <v>62</v>
      </c>
      <c r="D76" s="670">
        <f t="shared" si="16"/>
        <v>0</v>
      </c>
      <c r="E76" s="55">
        <f t="shared" si="17"/>
        <v>0</v>
      </c>
      <c r="F76" s="62"/>
      <c r="G76" s="49">
        <f>G80*0.294</f>
        <v>197.82024101314872</v>
      </c>
      <c r="H76" s="83"/>
      <c r="I76" s="83"/>
      <c r="J76" s="83"/>
      <c r="K76" s="83"/>
      <c r="L76" s="83"/>
      <c r="M76" s="83"/>
      <c r="N76" s="83"/>
      <c r="O76" s="83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</row>
    <row r="77" spans="1:88" ht="13.8" thickBot="1">
      <c r="A77" s="63"/>
      <c r="B77" s="64" t="s">
        <v>63</v>
      </c>
      <c r="C77" s="40" t="s">
        <v>64</v>
      </c>
      <c r="D77" s="670">
        <f t="shared" si="16"/>
        <v>0</v>
      </c>
      <c r="E77" s="55">
        <f t="shared" si="17"/>
        <v>0</v>
      </c>
      <c r="F77" s="56"/>
      <c r="G77" s="49">
        <f>G80*0.064</f>
        <v>43.062909608304487</v>
      </c>
      <c r="H77" s="83"/>
      <c r="I77" s="83"/>
      <c r="J77" s="83"/>
      <c r="K77" s="83"/>
      <c r="L77" s="83"/>
      <c r="M77" s="83"/>
      <c r="N77" s="83"/>
      <c r="O77" s="83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</row>
    <row r="78" spans="1:88" ht="13.8" thickBot="1">
      <c r="A78" s="63"/>
      <c r="B78" s="65">
        <f>D80</f>
        <v>0</v>
      </c>
      <c r="C78" s="40" t="s">
        <v>65</v>
      </c>
      <c r="D78" s="670">
        <f t="shared" si="16"/>
        <v>0</v>
      </c>
      <c r="E78" s="55">
        <f t="shared" si="17"/>
        <v>0</v>
      </c>
      <c r="F78" s="56"/>
      <c r="G78" s="49">
        <f>G80*0.056</f>
        <v>37.680045907266425</v>
      </c>
      <c r="H78" s="83"/>
      <c r="I78" s="83"/>
      <c r="J78" s="83"/>
      <c r="K78" s="83"/>
      <c r="L78" s="83"/>
      <c r="M78" s="83"/>
      <c r="N78" s="83"/>
      <c r="O78" s="83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</row>
    <row r="79" spans="1:88" ht="13.8" thickBot="1">
      <c r="A79" s="66" t="s">
        <v>66</v>
      </c>
      <c r="B79" s="67" t="e">
        <f>SUM(B78/(B74*E81/100))</f>
        <v>#DIV/0!</v>
      </c>
      <c r="C79" s="32" t="s">
        <v>67</v>
      </c>
      <c r="D79" s="670">
        <f t="shared" si="16"/>
        <v>0</v>
      </c>
      <c r="E79" s="55">
        <f t="shared" si="17"/>
        <v>0</v>
      </c>
      <c r="F79" s="56"/>
      <c r="G79" s="49">
        <f>G80*0.18</f>
        <v>121.11443327335637</v>
      </c>
      <c r="H79" s="83"/>
      <c r="I79" s="83"/>
      <c r="J79" s="83"/>
      <c r="K79" s="83"/>
      <c r="L79" s="83"/>
      <c r="M79" s="83"/>
      <c r="N79" s="83"/>
      <c r="O79" s="83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</row>
    <row r="80" spans="1:88" ht="13.8" thickBot="1">
      <c r="A80" s="58" t="s">
        <v>66</v>
      </c>
      <c r="B80" s="68" t="e">
        <f>SUM(B78/(B75*E81/100))</f>
        <v>#DIV/0!</v>
      </c>
      <c r="C80" s="69" t="s">
        <v>68</v>
      </c>
      <c r="D80" s="680">
        <f t="shared" si="16"/>
        <v>0</v>
      </c>
      <c r="E80" s="70">
        <v>19.600000000000001</v>
      </c>
      <c r="F80" s="71"/>
      <c r="G80" s="49">
        <f>((E80/F81*1000)*-0.0753+85.398)*E80</f>
        <v>672.85796262975759</v>
      </c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</row>
    <row r="81" spans="1:78">
      <c r="A81" s="60" t="s">
        <v>66</v>
      </c>
      <c r="B81" s="72" t="e">
        <f>SUM(B78/(B76*E81/100))</f>
        <v>#DIV/0!</v>
      </c>
      <c r="C81" s="73" t="e">
        <f>SUM(B78/(E80*E81/100))</f>
        <v>#DIV/0!</v>
      </c>
      <c r="D81" s="73" t="s">
        <v>69</v>
      </c>
      <c r="E81" s="74">
        <v>0</v>
      </c>
      <c r="F81" s="75">
        <v>28.9</v>
      </c>
      <c r="G81" s="76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</row>
    <row r="82" spans="1:78" ht="13.8" thickBot="1">
      <c r="D82" s="2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</row>
    <row r="83" spans="1:78" ht="13.5" customHeight="1">
      <c r="D83" s="2"/>
      <c r="H83" s="708" t="s">
        <v>70</v>
      </c>
      <c r="I83" s="709"/>
      <c r="J83" s="709"/>
      <c r="K83" s="709"/>
      <c r="L83" s="79">
        <v>1</v>
      </c>
      <c r="M83" s="79">
        <v>2</v>
      </c>
      <c r="N83" s="79">
        <v>3</v>
      </c>
      <c r="O83" s="79">
        <v>4</v>
      </c>
      <c r="P83" s="79">
        <v>5</v>
      </c>
      <c r="Q83" s="79">
        <v>6</v>
      </c>
      <c r="R83" s="80">
        <v>7</v>
      </c>
      <c r="S83" s="79">
        <v>8</v>
      </c>
      <c r="T83" s="79">
        <v>9</v>
      </c>
      <c r="U83" s="79">
        <v>10</v>
      </c>
      <c r="V83" s="79">
        <v>11</v>
      </c>
      <c r="W83" s="79">
        <v>12</v>
      </c>
      <c r="X83" s="79">
        <v>13</v>
      </c>
      <c r="Y83" s="80">
        <v>14</v>
      </c>
      <c r="Z83" s="79">
        <v>15</v>
      </c>
      <c r="AA83" s="79">
        <v>16</v>
      </c>
      <c r="AB83" s="79">
        <v>17</v>
      </c>
      <c r="AC83" s="79">
        <v>18</v>
      </c>
      <c r="AD83" s="79">
        <v>19</v>
      </c>
      <c r="AE83" s="79">
        <v>20</v>
      </c>
      <c r="AF83" s="80">
        <v>21</v>
      </c>
      <c r="AG83" s="79">
        <v>22</v>
      </c>
      <c r="AH83" s="79">
        <v>23</v>
      </c>
      <c r="AI83" s="79">
        <v>24</v>
      </c>
      <c r="AJ83" s="79">
        <v>25</v>
      </c>
      <c r="AK83" s="79">
        <v>26</v>
      </c>
      <c r="AL83" s="79">
        <v>27</v>
      </c>
      <c r="AM83" s="80">
        <v>28</v>
      </c>
      <c r="AN83" s="79">
        <v>29</v>
      </c>
      <c r="AO83" s="79">
        <v>30</v>
      </c>
      <c r="AP83" s="79">
        <v>31</v>
      </c>
      <c r="AQ83" s="79">
        <v>32</v>
      </c>
      <c r="AR83" s="79">
        <v>33</v>
      </c>
      <c r="AS83" s="79">
        <v>34</v>
      </c>
      <c r="AT83" s="80">
        <v>35</v>
      </c>
      <c r="AU83" s="79">
        <v>36</v>
      </c>
      <c r="AV83" s="79">
        <v>37</v>
      </c>
      <c r="AW83" s="79">
        <v>38</v>
      </c>
      <c r="AX83" s="79">
        <v>39</v>
      </c>
      <c r="AY83" s="79">
        <v>40</v>
      </c>
      <c r="AZ83" s="79">
        <v>41</v>
      </c>
      <c r="BA83" s="80">
        <v>42</v>
      </c>
      <c r="BB83" s="79">
        <v>43</v>
      </c>
      <c r="BC83" s="79">
        <v>44</v>
      </c>
      <c r="BD83" s="79">
        <v>45</v>
      </c>
      <c r="BE83" s="79">
        <v>46</v>
      </c>
      <c r="BF83" s="79">
        <v>47</v>
      </c>
      <c r="BG83" s="79">
        <v>48</v>
      </c>
      <c r="BH83" s="80">
        <v>49</v>
      </c>
      <c r="BI83" s="79">
        <v>50</v>
      </c>
      <c r="BJ83" s="79">
        <v>51</v>
      </c>
      <c r="BK83" s="79">
        <v>52</v>
      </c>
      <c r="BL83" s="79">
        <v>53</v>
      </c>
      <c r="BM83" s="682">
        <v>54</v>
      </c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</row>
    <row r="84" spans="1:78" ht="54">
      <c r="D84" s="2"/>
      <c r="H84" s="710" t="s">
        <v>123</v>
      </c>
      <c r="I84" s="711"/>
      <c r="J84" s="711"/>
      <c r="K84" s="722"/>
      <c r="L84" s="84" t="s">
        <v>72</v>
      </c>
      <c r="M84" s="84" t="s">
        <v>73</v>
      </c>
      <c r="N84" s="84" t="s">
        <v>73</v>
      </c>
      <c r="O84" s="84" t="s">
        <v>75</v>
      </c>
      <c r="P84" s="84" t="s">
        <v>124</v>
      </c>
      <c r="Q84" s="84" t="s">
        <v>125</v>
      </c>
      <c r="R84" s="84"/>
      <c r="S84" s="84" t="s">
        <v>126</v>
      </c>
      <c r="T84" s="84" t="s">
        <v>127</v>
      </c>
      <c r="U84" s="84" t="s">
        <v>128</v>
      </c>
      <c r="V84" s="84" t="s">
        <v>129</v>
      </c>
      <c r="W84" s="84" t="s">
        <v>130</v>
      </c>
      <c r="X84" s="84" t="s">
        <v>131</v>
      </c>
      <c r="Y84" s="84"/>
      <c r="Z84" s="84" t="s">
        <v>132</v>
      </c>
      <c r="AA84" s="84" t="s">
        <v>88</v>
      </c>
      <c r="AB84" s="84" t="s">
        <v>82</v>
      </c>
      <c r="AC84" s="84" t="s">
        <v>89</v>
      </c>
      <c r="AD84" s="84" t="s">
        <v>90</v>
      </c>
      <c r="AE84" s="84" t="s">
        <v>90</v>
      </c>
      <c r="AF84" s="84"/>
      <c r="AG84" s="84" t="s">
        <v>82</v>
      </c>
      <c r="AH84" s="84" t="s">
        <v>133</v>
      </c>
      <c r="AI84" s="84" t="s">
        <v>134</v>
      </c>
      <c r="AJ84" s="84" t="s">
        <v>135</v>
      </c>
      <c r="AK84" s="84" t="s">
        <v>82</v>
      </c>
      <c r="AL84" s="84" t="s">
        <v>136</v>
      </c>
      <c r="AM84" s="84"/>
      <c r="AN84" s="84" t="s">
        <v>137</v>
      </c>
      <c r="AO84" s="84" t="s">
        <v>82</v>
      </c>
      <c r="AP84" s="84" t="s">
        <v>138</v>
      </c>
      <c r="AQ84" s="84" t="s">
        <v>138</v>
      </c>
      <c r="AR84" s="84" t="s">
        <v>138</v>
      </c>
      <c r="AS84" s="84" t="s">
        <v>138</v>
      </c>
      <c r="AT84" s="84"/>
      <c r="AU84" s="84" t="s">
        <v>138</v>
      </c>
      <c r="AV84" s="84" t="s">
        <v>138</v>
      </c>
      <c r="AW84" s="84" t="s">
        <v>139</v>
      </c>
      <c r="AX84" s="84" t="s">
        <v>139</v>
      </c>
      <c r="AY84" s="84" t="s">
        <v>82</v>
      </c>
      <c r="AZ84" s="84" t="s">
        <v>140</v>
      </c>
      <c r="BA84" s="83"/>
      <c r="BB84" s="84" t="s">
        <v>115</v>
      </c>
      <c r="BC84" s="84" t="s">
        <v>97</v>
      </c>
      <c r="BD84" s="84" t="s">
        <v>82</v>
      </c>
      <c r="BE84" s="84" t="s">
        <v>141</v>
      </c>
      <c r="BF84" s="84" t="s">
        <v>142</v>
      </c>
      <c r="BG84" s="84" t="s">
        <v>143</v>
      </c>
      <c r="BH84" s="83"/>
      <c r="BI84" s="84"/>
      <c r="BJ84" s="84"/>
      <c r="BK84" s="97"/>
      <c r="BL84" s="97"/>
      <c r="BM84" s="92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3"/>
    </row>
    <row r="85" spans="1:78">
      <c r="D85" s="2"/>
      <c r="H85" s="712" t="s">
        <v>116</v>
      </c>
      <c r="I85" s="713"/>
      <c r="J85" s="713"/>
      <c r="K85" s="713"/>
      <c r="L85" s="83"/>
      <c r="M85" s="83"/>
      <c r="N85" s="93"/>
      <c r="O85" s="83"/>
      <c r="P85" s="83"/>
      <c r="Q85" s="93"/>
      <c r="R85" s="83"/>
      <c r="S85" s="83"/>
      <c r="T85" s="83"/>
      <c r="U85" s="93"/>
      <c r="V85" s="93">
        <v>25</v>
      </c>
      <c r="W85" s="83"/>
      <c r="X85" s="83"/>
      <c r="Y85" s="83"/>
      <c r="Z85" s="93"/>
      <c r="AA85" s="93"/>
      <c r="AB85" s="83"/>
      <c r="AC85" s="93">
        <v>50</v>
      </c>
      <c r="AD85" s="93"/>
      <c r="AE85" s="93"/>
      <c r="AF85" s="83"/>
      <c r="AG85" s="93">
        <v>60</v>
      </c>
      <c r="AH85" s="93"/>
      <c r="AI85" s="93"/>
      <c r="AJ85" s="83"/>
      <c r="AK85" s="83"/>
      <c r="AL85" s="83"/>
      <c r="AM85" s="83"/>
      <c r="AN85" s="83"/>
      <c r="AO85" s="93">
        <v>80</v>
      </c>
      <c r="AP85" s="93"/>
      <c r="AQ85" s="83"/>
      <c r="AR85" s="83"/>
      <c r="AS85" s="93"/>
      <c r="AT85" s="93"/>
      <c r="AU85" s="83"/>
      <c r="AV85" s="83"/>
      <c r="AW85" s="83"/>
      <c r="AX85" s="83"/>
      <c r="AY85" s="83"/>
      <c r="AZ85" s="83"/>
      <c r="BA85" s="83"/>
      <c r="BB85" s="93">
        <v>90</v>
      </c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92"/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Y85" s="83"/>
      <c r="BZ85" s="83"/>
    </row>
    <row r="86" spans="1:78" ht="54">
      <c r="B86" s="83"/>
      <c r="D86" s="83"/>
      <c r="E86" s="83"/>
      <c r="F86" s="83"/>
      <c r="G86" s="83"/>
      <c r="H86" s="95"/>
      <c r="I86" s="96"/>
      <c r="J86" s="96"/>
      <c r="K86" s="96"/>
      <c r="L86" s="97"/>
      <c r="M86" s="97"/>
      <c r="N86" s="84" t="s">
        <v>72</v>
      </c>
      <c r="O86" s="84" t="s">
        <v>73</v>
      </c>
      <c r="P86" s="84" t="s">
        <v>73</v>
      </c>
      <c r="Q86" s="84" t="s">
        <v>75</v>
      </c>
      <c r="R86" s="97"/>
      <c r="S86" s="84" t="s">
        <v>124</v>
      </c>
      <c r="T86" s="84" t="s">
        <v>125</v>
      </c>
      <c r="U86" s="84" t="s">
        <v>126</v>
      </c>
      <c r="V86" s="84" t="s">
        <v>127</v>
      </c>
      <c r="W86" s="84" t="s">
        <v>128</v>
      </c>
      <c r="X86" s="84" t="s">
        <v>129</v>
      </c>
      <c r="Y86" s="97"/>
      <c r="Z86" s="84" t="s">
        <v>130</v>
      </c>
      <c r="AA86" s="84" t="s">
        <v>131</v>
      </c>
      <c r="AB86" s="84" t="s">
        <v>132</v>
      </c>
      <c r="AC86" s="84" t="s">
        <v>88</v>
      </c>
      <c r="AD86" s="84" t="s">
        <v>82</v>
      </c>
      <c r="AE86" s="84" t="s">
        <v>89</v>
      </c>
      <c r="AF86" s="97"/>
      <c r="AG86" s="84" t="s">
        <v>90</v>
      </c>
      <c r="AH86" s="84" t="s">
        <v>90</v>
      </c>
      <c r="AI86" s="84" t="s">
        <v>82</v>
      </c>
      <c r="AJ86" s="84" t="s">
        <v>133</v>
      </c>
      <c r="AK86" s="84" t="s">
        <v>134</v>
      </c>
      <c r="AL86" s="84" t="s">
        <v>135</v>
      </c>
      <c r="AM86" s="97"/>
      <c r="AN86" s="84" t="s">
        <v>82</v>
      </c>
      <c r="AO86" s="84" t="s">
        <v>136</v>
      </c>
      <c r="AP86" s="84" t="s">
        <v>137</v>
      </c>
      <c r="AQ86" s="84" t="s">
        <v>82</v>
      </c>
      <c r="AR86" s="84" t="s">
        <v>138</v>
      </c>
      <c r="AS86" s="84" t="s">
        <v>138</v>
      </c>
      <c r="AT86" s="97"/>
      <c r="AU86" s="84" t="s">
        <v>138</v>
      </c>
      <c r="AV86" s="84" t="s">
        <v>138</v>
      </c>
      <c r="AW86" s="84" t="s">
        <v>138</v>
      </c>
      <c r="AX86" s="84" t="s">
        <v>138</v>
      </c>
      <c r="AY86" s="84" t="s">
        <v>139</v>
      </c>
      <c r="AZ86" s="84" t="s">
        <v>139</v>
      </c>
      <c r="BA86" s="97"/>
      <c r="BB86" s="84" t="s">
        <v>82</v>
      </c>
      <c r="BC86" s="84" t="s">
        <v>140</v>
      </c>
      <c r="BD86" s="84" t="s">
        <v>115</v>
      </c>
      <c r="BE86" s="84" t="s">
        <v>97</v>
      </c>
      <c r="BF86" s="84" t="s">
        <v>82</v>
      </c>
      <c r="BG86" s="84" t="s">
        <v>141</v>
      </c>
      <c r="BH86" s="97"/>
      <c r="BI86" s="84" t="s">
        <v>142</v>
      </c>
      <c r="BJ86" s="84" t="s">
        <v>143</v>
      </c>
      <c r="BK86" s="97"/>
      <c r="BL86" s="97"/>
      <c r="BM86" s="92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</row>
    <row r="87" spans="1:78">
      <c r="B87" s="83"/>
      <c r="D87" s="83"/>
      <c r="E87" s="83"/>
      <c r="F87" s="83"/>
      <c r="G87" s="83"/>
      <c r="H87" s="98"/>
      <c r="I87" s="99"/>
      <c r="J87" s="99"/>
      <c r="K87" s="99"/>
      <c r="L87" s="107"/>
      <c r="M87" s="107"/>
      <c r="N87" s="111"/>
      <c r="O87" s="111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2"/>
      <c r="BE87" s="112"/>
      <c r="BF87" s="112"/>
      <c r="BG87" s="112"/>
      <c r="BH87" s="112"/>
      <c r="BI87" s="112"/>
      <c r="BJ87" s="83"/>
      <c r="BK87" s="83"/>
      <c r="BL87" s="83"/>
      <c r="BM87" s="92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Y87" s="83"/>
      <c r="BZ87" s="83"/>
    </row>
    <row r="88" spans="1:78" ht="54">
      <c r="B88" s="83"/>
      <c r="D88" s="83"/>
      <c r="E88" s="83"/>
      <c r="F88" s="83"/>
      <c r="G88" s="83"/>
      <c r="H88" s="98"/>
      <c r="I88" s="99"/>
      <c r="J88" s="99"/>
      <c r="K88" s="99"/>
      <c r="L88" s="97"/>
      <c r="M88" s="97"/>
      <c r="N88" s="84"/>
      <c r="O88" s="84"/>
      <c r="P88" s="84" t="s">
        <v>72</v>
      </c>
      <c r="Q88" s="84" t="s">
        <v>73</v>
      </c>
      <c r="R88" s="97"/>
      <c r="S88" s="84" t="s">
        <v>73</v>
      </c>
      <c r="T88" s="84" t="s">
        <v>75</v>
      </c>
      <c r="U88" s="84" t="s">
        <v>124</v>
      </c>
      <c r="V88" s="84" t="s">
        <v>125</v>
      </c>
      <c r="W88" s="84" t="s">
        <v>126</v>
      </c>
      <c r="X88" s="84" t="s">
        <v>127</v>
      </c>
      <c r="Y88" s="97"/>
      <c r="Z88" s="84" t="s">
        <v>128</v>
      </c>
      <c r="AA88" s="84" t="s">
        <v>129</v>
      </c>
      <c r="AB88" s="84" t="s">
        <v>130</v>
      </c>
      <c r="AC88" s="84" t="s">
        <v>131</v>
      </c>
      <c r="AD88" s="84" t="s">
        <v>132</v>
      </c>
      <c r="AE88" s="84" t="s">
        <v>88</v>
      </c>
      <c r="AF88" s="97"/>
      <c r="AG88" s="84" t="s">
        <v>82</v>
      </c>
      <c r="AH88" s="84" t="s">
        <v>89</v>
      </c>
      <c r="AI88" s="84" t="s">
        <v>90</v>
      </c>
      <c r="AJ88" s="84" t="s">
        <v>90</v>
      </c>
      <c r="AK88" s="84" t="s">
        <v>82</v>
      </c>
      <c r="AL88" s="84" t="s">
        <v>133</v>
      </c>
      <c r="AM88" s="97"/>
      <c r="AN88" s="84" t="s">
        <v>134</v>
      </c>
      <c r="AO88" s="84" t="s">
        <v>135</v>
      </c>
      <c r="AP88" s="84" t="s">
        <v>82</v>
      </c>
      <c r="AQ88" s="84" t="s">
        <v>136</v>
      </c>
      <c r="AR88" s="84" t="s">
        <v>137</v>
      </c>
      <c r="AS88" s="84" t="s">
        <v>82</v>
      </c>
      <c r="AT88" s="97"/>
      <c r="AU88" s="84" t="s">
        <v>138</v>
      </c>
      <c r="AV88" s="84" t="s">
        <v>138</v>
      </c>
      <c r="AW88" s="84" t="s">
        <v>138</v>
      </c>
      <c r="AX88" s="84" t="s">
        <v>138</v>
      </c>
      <c r="AY88" s="84" t="s">
        <v>138</v>
      </c>
      <c r="AZ88" s="84" t="s">
        <v>138</v>
      </c>
      <c r="BA88" s="97"/>
      <c r="BB88" s="84" t="s">
        <v>139</v>
      </c>
      <c r="BC88" s="84" t="s">
        <v>139</v>
      </c>
      <c r="BD88" s="84" t="s">
        <v>82</v>
      </c>
      <c r="BE88" s="84" t="s">
        <v>140</v>
      </c>
      <c r="BF88" s="84" t="s">
        <v>115</v>
      </c>
      <c r="BG88" s="84" t="s">
        <v>97</v>
      </c>
      <c r="BH88" s="97"/>
      <c r="BI88" s="84" t="s">
        <v>82</v>
      </c>
      <c r="BJ88" s="84" t="s">
        <v>141</v>
      </c>
      <c r="BK88" s="84" t="s">
        <v>142</v>
      </c>
      <c r="BL88" s="84" t="s">
        <v>143</v>
      </c>
      <c r="BM88" s="92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</row>
    <row r="89" spans="1:78" ht="13.5" customHeight="1" thickBot="1">
      <c r="D89" s="2"/>
      <c r="H89" s="113"/>
      <c r="I89" s="114"/>
      <c r="J89" s="114"/>
      <c r="K89" s="114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0"/>
      <c r="BE89" s="110"/>
      <c r="BF89" s="110"/>
      <c r="BG89" s="110"/>
      <c r="BH89" s="102"/>
      <c r="BI89" s="102"/>
      <c r="BJ89" s="102"/>
      <c r="BK89" s="102"/>
      <c r="BL89" s="102"/>
      <c r="BM89" s="105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</row>
    <row r="90" spans="1:78" ht="13.8" thickBot="1">
      <c r="D90" s="2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</row>
    <row r="91" spans="1:78" ht="13.5" customHeight="1">
      <c r="D91" s="2"/>
      <c r="H91" s="708" t="s">
        <v>70</v>
      </c>
      <c r="I91" s="709"/>
      <c r="J91" s="709"/>
      <c r="K91" s="709"/>
      <c r="L91" s="79">
        <v>1</v>
      </c>
      <c r="M91" s="79">
        <v>2</v>
      </c>
      <c r="N91" s="79">
        <v>3</v>
      </c>
      <c r="O91" s="79">
        <v>4</v>
      </c>
      <c r="P91" s="79">
        <v>5</v>
      </c>
      <c r="Q91" s="79">
        <v>6</v>
      </c>
      <c r="R91" s="80">
        <v>7</v>
      </c>
      <c r="S91" s="79">
        <v>8</v>
      </c>
      <c r="T91" s="79">
        <v>9</v>
      </c>
      <c r="U91" s="79">
        <v>10</v>
      </c>
      <c r="V91" s="79">
        <v>11</v>
      </c>
      <c r="W91" s="79">
        <v>12</v>
      </c>
      <c r="X91" s="79">
        <v>13</v>
      </c>
      <c r="Y91" s="80">
        <v>14</v>
      </c>
      <c r="Z91" s="79">
        <v>15</v>
      </c>
      <c r="AA91" s="79">
        <v>16</v>
      </c>
      <c r="AB91" s="79">
        <v>17</v>
      </c>
      <c r="AC91" s="79">
        <v>18</v>
      </c>
      <c r="AD91" s="79">
        <v>19</v>
      </c>
      <c r="AE91" s="79">
        <v>20</v>
      </c>
      <c r="AF91" s="80">
        <v>21</v>
      </c>
      <c r="AG91" s="79">
        <v>22</v>
      </c>
      <c r="AH91" s="79">
        <v>23</v>
      </c>
      <c r="AI91" s="79">
        <v>24</v>
      </c>
      <c r="AJ91" s="79">
        <v>25</v>
      </c>
      <c r="AK91" s="79">
        <v>26</v>
      </c>
      <c r="AL91" s="79">
        <v>27</v>
      </c>
      <c r="AM91" s="80">
        <v>28</v>
      </c>
      <c r="AN91" s="79">
        <v>29</v>
      </c>
      <c r="AO91" s="79">
        <v>30</v>
      </c>
      <c r="AP91" s="79">
        <v>31</v>
      </c>
      <c r="AQ91" s="79">
        <v>32</v>
      </c>
      <c r="AR91" s="79">
        <v>33</v>
      </c>
      <c r="AS91" s="79">
        <v>34</v>
      </c>
      <c r="AT91" s="80">
        <v>35</v>
      </c>
      <c r="AU91" s="79">
        <v>36</v>
      </c>
      <c r="AV91" s="79">
        <v>37</v>
      </c>
      <c r="AW91" s="79">
        <v>38</v>
      </c>
      <c r="AX91" s="79">
        <v>39</v>
      </c>
      <c r="AY91" s="79">
        <v>40</v>
      </c>
      <c r="AZ91" s="79">
        <v>41</v>
      </c>
      <c r="BA91" s="80">
        <v>42</v>
      </c>
      <c r="BB91" s="79">
        <v>43</v>
      </c>
      <c r="BC91" s="79">
        <v>44</v>
      </c>
      <c r="BD91" s="79">
        <v>45</v>
      </c>
      <c r="BE91" s="79">
        <v>46</v>
      </c>
      <c r="BF91" s="79">
        <v>47</v>
      </c>
      <c r="BG91" s="79">
        <v>48</v>
      </c>
      <c r="BH91" s="80">
        <v>49</v>
      </c>
      <c r="BI91" s="79">
        <v>50</v>
      </c>
      <c r="BJ91" s="79">
        <v>51</v>
      </c>
      <c r="BK91" s="79">
        <v>52</v>
      </c>
      <c r="BL91" s="79">
        <v>53</v>
      </c>
      <c r="BM91" s="79">
        <v>54</v>
      </c>
      <c r="BN91" s="79">
        <v>55</v>
      </c>
      <c r="BO91" s="80">
        <v>56</v>
      </c>
      <c r="BP91" s="79">
        <v>57</v>
      </c>
      <c r="BQ91" s="79">
        <v>58</v>
      </c>
      <c r="BR91" s="79">
        <v>59</v>
      </c>
      <c r="BS91" s="79">
        <v>60</v>
      </c>
      <c r="BT91" s="79">
        <v>61</v>
      </c>
      <c r="BU91" s="79">
        <v>62</v>
      </c>
      <c r="BV91" s="80">
        <v>63</v>
      </c>
      <c r="BW91" s="79">
        <v>64</v>
      </c>
      <c r="BX91" s="79">
        <v>65</v>
      </c>
      <c r="BY91" s="79">
        <v>66</v>
      </c>
      <c r="BZ91" s="682">
        <v>67</v>
      </c>
    </row>
    <row r="92" spans="1:78" ht="54">
      <c r="D92" s="2"/>
      <c r="H92" s="710" t="s">
        <v>144</v>
      </c>
      <c r="I92" s="711"/>
      <c r="J92" s="711"/>
      <c r="K92" s="722"/>
      <c r="L92" s="84" t="s">
        <v>72</v>
      </c>
      <c r="M92" s="84" t="s">
        <v>73</v>
      </c>
      <c r="N92" s="84" t="s">
        <v>73</v>
      </c>
      <c r="O92" s="84" t="s">
        <v>145</v>
      </c>
      <c r="P92" s="84" t="s">
        <v>146</v>
      </c>
      <c r="Q92" s="84" t="s">
        <v>124</v>
      </c>
      <c r="R92" s="84"/>
      <c r="S92" s="84" t="s">
        <v>127</v>
      </c>
      <c r="T92" s="84" t="s">
        <v>127</v>
      </c>
      <c r="U92" s="84" t="s">
        <v>147</v>
      </c>
      <c r="V92" s="84" t="s">
        <v>148</v>
      </c>
      <c r="W92" s="84" t="s">
        <v>149</v>
      </c>
      <c r="X92" s="84" t="s">
        <v>129</v>
      </c>
      <c r="Y92" s="84"/>
      <c r="Z92" s="84" t="s">
        <v>130</v>
      </c>
      <c r="AA92" s="84" t="s">
        <v>150</v>
      </c>
      <c r="AB92" s="84" t="s">
        <v>150</v>
      </c>
      <c r="AC92" s="84" t="s">
        <v>131</v>
      </c>
      <c r="AD92" s="84" t="s">
        <v>131</v>
      </c>
      <c r="AE92" s="84" t="s">
        <v>132</v>
      </c>
      <c r="AF92" s="84"/>
      <c r="AG92" s="84" t="s">
        <v>132</v>
      </c>
      <c r="AH92" s="84" t="s">
        <v>132</v>
      </c>
      <c r="AI92" s="84" t="s">
        <v>82</v>
      </c>
      <c r="AJ92" s="84" t="s">
        <v>89</v>
      </c>
      <c r="AK92" s="84" t="s">
        <v>90</v>
      </c>
      <c r="AL92" s="84" t="s">
        <v>90</v>
      </c>
      <c r="AM92" s="84"/>
      <c r="AN92" s="84" t="s">
        <v>82</v>
      </c>
      <c r="AO92" s="84" t="s">
        <v>82</v>
      </c>
      <c r="AP92" s="84" t="s">
        <v>133</v>
      </c>
      <c r="AQ92" s="84" t="s">
        <v>134</v>
      </c>
      <c r="AR92" s="84" t="s">
        <v>134</v>
      </c>
      <c r="AS92" s="84" t="s">
        <v>135</v>
      </c>
      <c r="AT92" s="97"/>
      <c r="AU92" s="84" t="s">
        <v>135</v>
      </c>
      <c r="AV92" s="84" t="s">
        <v>82</v>
      </c>
      <c r="AW92" s="84" t="s">
        <v>136</v>
      </c>
      <c r="AX92" s="84" t="s">
        <v>137</v>
      </c>
      <c r="AY92" s="84" t="s">
        <v>137</v>
      </c>
      <c r="AZ92" s="84" t="s">
        <v>82</v>
      </c>
      <c r="BA92" s="84"/>
      <c r="BB92" s="84" t="s">
        <v>82</v>
      </c>
      <c r="BC92" s="84" t="s">
        <v>138</v>
      </c>
      <c r="BD92" s="84" t="s">
        <v>138</v>
      </c>
      <c r="BE92" s="84" t="s">
        <v>138</v>
      </c>
      <c r="BF92" s="84" t="s">
        <v>138</v>
      </c>
      <c r="BG92" s="84" t="s">
        <v>138</v>
      </c>
      <c r="BH92" s="84"/>
      <c r="BI92" s="84" t="s">
        <v>138</v>
      </c>
      <c r="BJ92" s="84" t="s">
        <v>139</v>
      </c>
      <c r="BK92" s="84" t="s">
        <v>139</v>
      </c>
      <c r="BL92" s="84" t="s">
        <v>82</v>
      </c>
      <c r="BM92" s="84" t="s">
        <v>140</v>
      </c>
      <c r="BN92" s="84" t="s">
        <v>115</v>
      </c>
      <c r="BO92" s="84"/>
      <c r="BP92" s="84" t="s">
        <v>97</v>
      </c>
      <c r="BQ92" s="84" t="s">
        <v>82</v>
      </c>
      <c r="BR92" s="84" t="s">
        <v>141</v>
      </c>
      <c r="BS92" s="84" t="s">
        <v>142</v>
      </c>
      <c r="BT92" s="84" t="s">
        <v>143</v>
      </c>
      <c r="BU92" s="97"/>
      <c r="BV92" s="97"/>
      <c r="BW92" s="97"/>
      <c r="BX92" s="97"/>
      <c r="BY92" s="97"/>
      <c r="BZ92" s="92"/>
    </row>
    <row r="93" spans="1:78">
      <c r="D93" s="2"/>
      <c r="H93" s="712" t="s">
        <v>116</v>
      </c>
      <c r="I93" s="713"/>
      <c r="J93" s="713"/>
      <c r="K93" s="713"/>
      <c r="L93" s="83"/>
      <c r="M93" s="83"/>
      <c r="N93" s="93"/>
      <c r="O93" s="83"/>
      <c r="P93" s="83"/>
      <c r="Q93" s="93"/>
      <c r="R93" s="83"/>
      <c r="S93" s="83"/>
      <c r="T93" s="83"/>
      <c r="U93" s="93"/>
      <c r="V93" s="93">
        <v>25</v>
      </c>
      <c r="W93" s="83"/>
      <c r="X93" s="83"/>
      <c r="Y93" s="83"/>
      <c r="Z93" s="93"/>
      <c r="AA93" s="93"/>
      <c r="AB93" s="83"/>
      <c r="AC93" s="93"/>
      <c r="AD93" s="83"/>
      <c r="AE93" s="83"/>
      <c r="AF93" s="83"/>
      <c r="AG93" s="83"/>
      <c r="AH93" s="83"/>
      <c r="AI93" s="83"/>
      <c r="AJ93" s="93">
        <v>50</v>
      </c>
      <c r="AK93" s="93"/>
      <c r="AL93" s="83"/>
      <c r="AM93" s="83"/>
      <c r="AN93" s="93"/>
      <c r="AO93" s="93"/>
      <c r="AP93" s="93">
        <v>60</v>
      </c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93">
        <v>80</v>
      </c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93">
        <v>90</v>
      </c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92"/>
    </row>
    <row r="94" spans="1:78" ht="13.5" customHeight="1">
      <c r="D94" s="2"/>
      <c r="H94" s="95"/>
      <c r="I94" s="96"/>
      <c r="J94" s="96"/>
      <c r="K94" s="96"/>
      <c r="L94" s="97"/>
      <c r="M94" s="97"/>
      <c r="N94" s="84" t="s">
        <v>72</v>
      </c>
      <c r="O94" s="84" t="s">
        <v>73</v>
      </c>
      <c r="P94" s="84" t="s">
        <v>73</v>
      </c>
      <c r="Q94" s="84" t="s">
        <v>145</v>
      </c>
      <c r="R94" s="97"/>
      <c r="S94" s="84" t="s">
        <v>146</v>
      </c>
      <c r="T94" s="84" t="s">
        <v>124</v>
      </c>
      <c r="U94" s="84" t="s">
        <v>127</v>
      </c>
      <c r="V94" s="84" t="s">
        <v>127</v>
      </c>
      <c r="W94" s="84" t="s">
        <v>147</v>
      </c>
      <c r="X94" s="84" t="s">
        <v>148</v>
      </c>
      <c r="Y94" s="97"/>
      <c r="Z94" s="84" t="s">
        <v>149</v>
      </c>
      <c r="AA94" s="84" t="s">
        <v>129</v>
      </c>
      <c r="AB94" s="84" t="s">
        <v>130</v>
      </c>
      <c r="AC94" s="84" t="s">
        <v>150</v>
      </c>
      <c r="AD94" s="84" t="s">
        <v>150</v>
      </c>
      <c r="AE94" s="84" t="s">
        <v>131</v>
      </c>
      <c r="AF94" s="97"/>
      <c r="AG94" s="84" t="s">
        <v>131</v>
      </c>
      <c r="AH94" s="84" t="s">
        <v>132</v>
      </c>
      <c r="AI94" s="84" t="s">
        <v>132</v>
      </c>
      <c r="AJ94" s="84" t="s">
        <v>132</v>
      </c>
      <c r="AK94" s="84" t="s">
        <v>82</v>
      </c>
      <c r="AL94" s="84" t="s">
        <v>89</v>
      </c>
      <c r="AM94" s="97"/>
      <c r="AN94" s="84" t="s">
        <v>90</v>
      </c>
      <c r="AO94" s="84" t="s">
        <v>90</v>
      </c>
      <c r="AP94" s="84" t="s">
        <v>82</v>
      </c>
      <c r="AQ94" s="84" t="s">
        <v>82</v>
      </c>
      <c r="AR94" s="84" t="s">
        <v>133</v>
      </c>
      <c r="AS94" s="84" t="s">
        <v>134</v>
      </c>
      <c r="AT94" s="97"/>
      <c r="AU94" s="84" t="s">
        <v>134</v>
      </c>
      <c r="AV94" s="84" t="s">
        <v>135</v>
      </c>
      <c r="AW94" s="84" t="s">
        <v>135</v>
      </c>
      <c r="AX94" s="84" t="s">
        <v>82</v>
      </c>
      <c r="AY94" s="84" t="s">
        <v>136</v>
      </c>
      <c r="AZ94" s="84" t="s">
        <v>137</v>
      </c>
      <c r="BA94" s="97"/>
      <c r="BB94" s="84" t="s">
        <v>137</v>
      </c>
      <c r="BC94" s="84" t="s">
        <v>82</v>
      </c>
      <c r="BD94" s="84" t="s">
        <v>82</v>
      </c>
      <c r="BE94" s="84" t="s">
        <v>138</v>
      </c>
      <c r="BF94" s="84" t="s">
        <v>138</v>
      </c>
      <c r="BG94" s="84" t="s">
        <v>138</v>
      </c>
      <c r="BH94" s="97"/>
      <c r="BI94" s="84" t="s">
        <v>138</v>
      </c>
      <c r="BJ94" s="84" t="s">
        <v>138</v>
      </c>
      <c r="BK94" s="84" t="s">
        <v>138</v>
      </c>
      <c r="BL94" s="84" t="s">
        <v>139</v>
      </c>
      <c r="BM94" s="84" t="s">
        <v>139</v>
      </c>
      <c r="BN94" s="84" t="s">
        <v>82</v>
      </c>
      <c r="BO94" s="97"/>
      <c r="BP94" s="84" t="s">
        <v>140</v>
      </c>
      <c r="BQ94" s="84" t="s">
        <v>115</v>
      </c>
      <c r="BR94" s="84" t="s">
        <v>97</v>
      </c>
      <c r="BS94" s="84" t="s">
        <v>82</v>
      </c>
      <c r="BT94" s="84" t="s">
        <v>141</v>
      </c>
      <c r="BU94" s="84" t="s">
        <v>142</v>
      </c>
      <c r="BV94" s="84"/>
      <c r="BW94" s="84" t="s">
        <v>143</v>
      </c>
      <c r="BX94" s="97"/>
      <c r="BY94" s="97"/>
      <c r="BZ94" s="92"/>
    </row>
    <row r="95" spans="1:78">
      <c r="D95" s="2"/>
      <c r="H95" s="98"/>
      <c r="I95" s="99"/>
      <c r="J95" s="99"/>
      <c r="K95" s="99"/>
      <c r="L95" s="107"/>
      <c r="M95" s="107"/>
      <c r="N95" s="111"/>
      <c r="O95" s="111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2"/>
      <c r="BE95" s="112"/>
      <c r="BF95" s="112"/>
      <c r="BG95" s="112"/>
      <c r="BH95" s="112"/>
      <c r="BI95" s="112"/>
      <c r="BJ95" s="112"/>
      <c r="BK95" s="112"/>
      <c r="BL95" s="112"/>
      <c r="BM95" s="112"/>
      <c r="BN95" s="112"/>
      <c r="BO95" s="112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92"/>
    </row>
    <row r="96" spans="1:78" ht="54">
      <c r="D96" s="2"/>
      <c r="H96" s="98"/>
      <c r="I96" s="99"/>
      <c r="J96" s="99"/>
      <c r="K96" s="99"/>
      <c r="L96" s="97"/>
      <c r="M96" s="97"/>
      <c r="N96" s="84"/>
      <c r="O96" s="84"/>
      <c r="P96" s="84" t="s">
        <v>72</v>
      </c>
      <c r="Q96" s="84" t="s">
        <v>73</v>
      </c>
      <c r="R96" s="97"/>
      <c r="S96" s="84" t="s">
        <v>73</v>
      </c>
      <c r="T96" s="84" t="s">
        <v>145</v>
      </c>
      <c r="U96" s="84" t="s">
        <v>146</v>
      </c>
      <c r="V96" s="84" t="s">
        <v>124</v>
      </c>
      <c r="W96" s="84" t="s">
        <v>127</v>
      </c>
      <c r="X96" s="84" t="s">
        <v>127</v>
      </c>
      <c r="Y96" s="97"/>
      <c r="Z96" s="84" t="s">
        <v>147</v>
      </c>
      <c r="AA96" s="84" t="s">
        <v>148</v>
      </c>
      <c r="AB96" s="84" t="s">
        <v>149</v>
      </c>
      <c r="AC96" s="84" t="s">
        <v>129</v>
      </c>
      <c r="AD96" s="84" t="s">
        <v>130</v>
      </c>
      <c r="AE96" s="84" t="s">
        <v>150</v>
      </c>
      <c r="AF96" s="97"/>
      <c r="AG96" s="84" t="s">
        <v>150</v>
      </c>
      <c r="AH96" s="84" t="s">
        <v>131</v>
      </c>
      <c r="AI96" s="84" t="s">
        <v>131</v>
      </c>
      <c r="AJ96" s="84" t="s">
        <v>132</v>
      </c>
      <c r="AK96" s="84" t="s">
        <v>132</v>
      </c>
      <c r="AL96" s="84" t="s">
        <v>132</v>
      </c>
      <c r="AM96" s="97"/>
      <c r="AN96" s="84" t="s">
        <v>82</v>
      </c>
      <c r="AO96" s="84" t="s">
        <v>89</v>
      </c>
      <c r="AP96" s="84" t="s">
        <v>90</v>
      </c>
      <c r="AQ96" s="84" t="s">
        <v>90</v>
      </c>
      <c r="AR96" s="84" t="s">
        <v>82</v>
      </c>
      <c r="AS96" s="84" t="s">
        <v>82</v>
      </c>
      <c r="AT96" s="97"/>
      <c r="AU96" s="84" t="s">
        <v>133</v>
      </c>
      <c r="AV96" s="84" t="s">
        <v>134</v>
      </c>
      <c r="AW96" s="84" t="s">
        <v>134</v>
      </c>
      <c r="AX96" s="84" t="s">
        <v>135</v>
      </c>
      <c r="AY96" s="84" t="s">
        <v>135</v>
      </c>
      <c r="AZ96" s="84" t="s">
        <v>82</v>
      </c>
      <c r="BA96" s="97"/>
      <c r="BB96" s="84" t="s">
        <v>136</v>
      </c>
      <c r="BC96" s="84" t="s">
        <v>137</v>
      </c>
      <c r="BD96" s="84" t="s">
        <v>137</v>
      </c>
      <c r="BE96" s="84" t="s">
        <v>82</v>
      </c>
      <c r="BF96" s="84" t="s">
        <v>82</v>
      </c>
      <c r="BG96" s="84" t="s">
        <v>138</v>
      </c>
      <c r="BH96" s="97"/>
      <c r="BI96" s="84" t="s">
        <v>138</v>
      </c>
      <c r="BJ96" s="84" t="s">
        <v>138</v>
      </c>
      <c r="BK96" s="84" t="s">
        <v>138</v>
      </c>
      <c r="BL96" s="84" t="s">
        <v>138</v>
      </c>
      <c r="BM96" s="84" t="s">
        <v>138</v>
      </c>
      <c r="BN96" s="84" t="s">
        <v>139</v>
      </c>
      <c r="BO96" s="97"/>
      <c r="BP96" s="84" t="s">
        <v>139</v>
      </c>
      <c r="BQ96" s="84" t="s">
        <v>82</v>
      </c>
      <c r="BR96" s="84" t="s">
        <v>140</v>
      </c>
      <c r="BS96" s="84" t="s">
        <v>115</v>
      </c>
      <c r="BT96" s="84" t="s">
        <v>97</v>
      </c>
      <c r="BU96" s="84" t="s">
        <v>82</v>
      </c>
      <c r="BV96" s="97"/>
      <c r="BW96" s="84" t="s">
        <v>141</v>
      </c>
      <c r="BX96" s="84" t="s">
        <v>142</v>
      </c>
      <c r="BY96" s="84" t="s">
        <v>143</v>
      </c>
      <c r="BZ96" s="92"/>
    </row>
    <row r="97" spans="1:78" ht="13.8" thickBot="1">
      <c r="D97" s="2"/>
      <c r="H97" s="113"/>
      <c r="I97" s="114"/>
      <c r="J97" s="114"/>
      <c r="K97" s="114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  <c r="AS97" s="110"/>
      <c r="AT97" s="110"/>
      <c r="AU97" s="110"/>
      <c r="AV97" s="110"/>
      <c r="AW97" s="110"/>
      <c r="AX97" s="110"/>
      <c r="AY97" s="110"/>
      <c r="AZ97" s="110"/>
      <c r="BA97" s="110"/>
      <c r="BB97" s="110"/>
      <c r="BC97" s="110"/>
      <c r="BD97" s="110"/>
      <c r="BE97" s="110"/>
      <c r="BF97" s="110"/>
      <c r="BG97" s="110"/>
      <c r="BH97" s="110"/>
      <c r="BI97" s="110"/>
      <c r="BJ97" s="110"/>
      <c r="BK97" s="110"/>
      <c r="BL97" s="110"/>
      <c r="BM97" s="110"/>
      <c r="BN97" s="110"/>
      <c r="BO97" s="110"/>
      <c r="BP97" s="110"/>
      <c r="BQ97" s="110"/>
      <c r="BR97" s="110"/>
      <c r="BS97" s="110"/>
      <c r="BT97" s="110"/>
      <c r="BU97" s="110"/>
      <c r="BV97" s="110"/>
      <c r="BW97" s="110"/>
      <c r="BX97" s="110"/>
      <c r="BY97" s="110"/>
      <c r="BZ97" s="115"/>
    </row>
    <row r="98" spans="1:78" ht="13.8" thickBot="1">
      <c r="D98" s="2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</row>
    <row r="99" spans="1:78">
      <c r="D99" s="2"/>
      <c r="H99" s="663" t="s">
        <v>70</v>
      </c>
      <c r="I99" s="664"/>
      <c r="J99" s="664"/>
      <c r="K99" s="664"/>
      <c r="L99" s="79">
        <v>1</v>
      </c>
      <c r="M99" s="79">
        <v>2</v>
      </c>
      <c r="N99" s="79">
        <v>3</v>
      </c>
      <c r="O99" s="79">
        <v>4</v>
      </c>
      <c r="P99" s="79">
        <v>5</v>
      </c>
      <c r="Q99" s="79">
        <v>6</v>
      </c>
      <c r="R99" s="80">
        <v>7</v>
      </c>
      <c r="S99" s="79">
        <v>8</v>
      </c>
      <c r="T99" s="79">
        <v>9</v>
      </c>
      <c r="U99" s="79">
        <v>10</v>
      </c>
      <c r="V99" s="79">
        <v>11</v>
      </c>
      <c r="W99" s="79">
        <v>12</v>
      </c>
      <c r="X99" s="79">
        <v>13</v>
      </c>
      <c r="Y99" s="80">
        <v>14</v>
      </c>
      <c r="Z99" s="79">
        <v>15</v>
      </c>
      <c r="AA99" s="79">
        <v>16</v>
      </c>
      <c r="AB99" s="79">
        <v>17</v>
      </c>
      <c r="AC99" s="79">
        <v>18</v>
      </c>
      <c r="AD99" s="79">
        <v>19</v>
      </c>
      <c r="AE99" s="79">
        <v>20</v>
      </c>
      <c r="AF99" s="80">
        <v>21</v>
      </c>
      <c r="AG99" s="79">
        <v>22</v>
      </c>
      <c r="AH99" s="79">
        <v>23</v>
      </c>
      <c r="AI99" s="79">
        <v>24</v>
      </c>
      <c r="AJ99" s="79">
        <v>25</v>
      </c>
      <c r="AK99" s="79">
        <v>26</v>
      </c>
      <c r="AL99" s="79">
        <v>27</v>
      </c>
      <c r="AM99" s="80">
        <v>28</v>
      </c>
      <c r="AN99" s="79">
        <v>29</v>
      </c>
      <c r="AO99" s="79">
        <v>30</v>
      </c>
      <c r="AP99" s="79">
        <v>31</v>
      </c>
      <c r="AQ99" s="79">
        <v>32</v>
      </c>
      <c r="AR99" s="79">
        <v>33</v>
      </c>
      <c r="AS99" s="79">
        <v>34</v>
      </c>
      <c r="AT99" s="80">
        <v>35</v>
      </c>
      <c r="AU99" s="79">
        <v>36</v>
      </c>
      <c r="AV99" s="79">
        <v>37</v>
      </c>
      <c r="AW99" s="79">
        <v>38</v>
      </c>
      <c r="AX99" s="79">
        <v>39</v>
      </c>
      <c r="AY99" s="79">
        <v>40</v>
      </c>
      <c r="AZ99" s="79">
        <v>41</v>
      </c>
      <c r="BA99" s="80">
        <v>42</v>
      </c>
      <c r="BB99" s="79">
        <v>43</v>
      </c>
      <c r="BC99" s="79">
        <v>44</v>
      </c>
      <c r="BD99" s="79">
        <v>45</v>
      </c>
      <c r="BE99" s="79">
        <v>46</v>
      </c>
      <c r="BF99" s="79">
        <v>47</v>
      </c>
      <c r="BG99" s="79">
        <v>48</v>
      </c>
      <c r="BH99" s="80">
        <v>49</v>
      </c>
      <c r="BI99" s="79">
        <v>50</v>
      </c>
      <c r="BJ99" s="79">
        <v>51</v>
      </c>
      <c r="BK99" s="79">
        <v>52</v>
      </c>
      <c r="BL99" s="79">
        <v>53</v>
      </c>
      <c r="BM99" s="79">
        <v>54</v>
      </c>
      <c r="BN99" s="79">
        <v>55</v>
      </c>
      <c r="BO99" s="80">
        <v>56</v>
      </c>
      <c r="BP99" s="79">
        <v>57</v>
      </c>
      <c r="BQ99" s="682">
        <v>58</v>
      </c>
    </row>
    <row r="100" spans="1:78" ht="108">
      <c r="D100" s="2"/>
      <c r="H100" s="665" t="s">
        <v>151</v>
      </c>
      <c r="I100" s="666"/>
      <c r="J100" s="666"/>
      <c r="K100" s="667"/>
      <c r="L100" s="116" t="s">
        <v>152</v>
      </c>
      <c r="M100" s="116" t="s">
        <v>152</v>
      </c>
      <c r="N100" s="117" t="s">
        <v>153</v>
      </c>
      <c r="O100" s="117" t="s">
        <v>153</v>
      </c>
      <c r="P100" s="118" t="s">
        <v>154</v>
      </c>
      <c r="Q100" s="118" t="s">
        <v>155</v>
      </c>
      <c r="R100" s="119"/>
      <c r="S100" s="118" t="s">
        <v>155</v>
      </c>
      <c r="T100" s="120" t="s">
        <v>103</v>
      </c>
      <c r="U100" s="118" t="s">
        <v>156</v>
      </c>
      <c r="V100" s="118" t="s">
        <v>156</v>
      </c>
      <c r="W100" s="118" t="s">
        <v>157</v>
      </c>
      <c r="X100" s="118" t="s">
        <v>157</v>
      </c>
      <c r="Y100" s="118"/>
      <c r="Z100" s="84" t="s">
        <v>158</v>
      </c>
      <c r="AA100" s="84" t="s">
        <v>158</v>
      </c>
      <c r="AB100" s="84" t="s">
        <v>158</v>
      </c>
      <c r="AC100" s="84" t="s">
        <v>159</v>
      </c>
      <c r="AD100" s="84" t="s">
        <v>159</v>
      </c>
      <c r="AE100" s="84" t="s">
        <v>159</v>
      </c>
      <c r="AF100" s="119"/>
      <c r="AG100" s="84" t="s">
        <v>160</v>
      </c>
      <c r="AH100" s="84" t="s">
        <v>160</v>
      </c>
      <c r="AI100" s="84" t="s">
        <v>160</v>
      </c>
      <c r="AJ100" s="84" t="s">
        <v>161</v>
      </c>
      <c r="AK100" s="84" t="s">
        <v>162</v>
      </c>
      <c r="AL100" s="84" t="s">
        <v>163</v>
      </c>
      <c r="AM100" s="119"/>
      <c r="AN100" s="84" t="s">
        <v>136</v>
      </c>
      <c r="AO100" s="84" t="s">
        <v>40</v>
      </c>
      <c r="AP100" s="84" t="s">
        <v>40</v>
      </c>
      <c r="AQ100" s="84" t="s">
        <v>82</v>
      </c>
      <c r="AR100" s="84" t="s">
        <v>82</v>
      </c>
      <c r="AS100" s="121" t="s">
        <v>164</v>
      </c>
      <c r="AT100" s="119"/>
      <c r="AU100" s="84" t="s">
        <v>82</v>
      </c>
      <c r="AV100" s="91" t="s">
        <v>165</v>
      </c>
      <c r="AW100" s="84" t="s">
        <v>93</v>
      </c>
      <c r="AX100" s="84" t="s">
        <v>114</v>
      </c>
      <c r="AY100" s="84" t="s">
        <v>42</v>
      </c>
      <c r="AZ100" s="84" t="s">
        <v>42</v>
      </c>
      <c r="BA100" s="119"/>
      <c r="BB100" s="84" t="s">
        <v>42</v>
      </c>
      <c r="BC100" s="122"/>
      <c r="BD100" s="84" t="s">
        <v>115</v>
      </c>
      <c r="BE100" s="84" t="s">
        <v>97</v>
      </c>
      <c r="BF100" s="84" t="s">
        <v>82</v>
      </c>
      <c r="BG100" s="84" t="s">
        <v>82</v>
      </c>
      <c r="BH100" s="119"/>
      <c r="BI100" s="84" t="s">
        <v>141</v>
      </c>
      <c r="BJ100" s="84" t="s">
        <v>142</v>
      </c>
      <c r="BK100" s="91" t="s">
        <v>98</v>
      </c>
      <c r="BL100" s="84" t="s">
        <v>143</v>
      </c>
      <c r="BQ100" s="100"/>
    </row>
    <row r="101" spans="1:78">
      <c r="D101" s="2"/>
      <c r="H101" s="668" t="s">
        <v>116</v>
      </c>
      <c r="I101" s="669"/>
      <c r="J101" s="669"/>
      <c r="K101" s="669"/>
      <c r="L101" s="83"/>
      <c r="M101" s="83"/>
      <c r="N101" s="93"/>
      <c r="O101" s="83"/>
      <c r="P101" s="83"/>
      <c r="Q101" s="93"/>
      <c r="R101" s="83"/>
      <c r="S101" s="83"/>
      <c r="T101" s="83"/>
      <c r="U101" s="93"/>
      <c r="V101" s="93">
        <v>25</v>
      </c>
      <c r="W101" s="83"/>
      <c r="X101" s="83"/>
      <c r="Y101" s="83"/>
      <c r="Z101" s="93"/>
      <c r="AA101" s="93"/>
      <c r="AB101" s="83"/>
      <c r="AC101" s="93"/>
      <c r="AD101" s="83"/>
      <c r="AE101" s="93">
        <v>50</v>
      </c>
      <c r="AF101" s="83"/>
      <c r="AH101" s="83"/>
      <c r="AI101" s="83"/>
      <c r="AK101" s="93"/>
      <c r="AL101" s="83"/>
      <c r="AM101" s="83"/>
      <c r="AN101" s="93">
        <v>60</v>
      </c>
      <c r="AQ101" s="83"/>
      <c r="AR101" s="83"/>
      <c r="AS101" s="83"/>
      <c r="AT101" s="83"/>
      <c r="AU101" s="83"/>
      <c r="AV101" s="93">
        <v>80</v>
      </c>
      <c r="AW101" s="83"/>
      <c r="AX101" s="83"/>
      <c r="AY101" s="83"/>
      <c r="AZ101" s="83"/>
      <c r="BA101" s="83"/>
      <c r="BC101" s="83"/>
      <c r="BD101" s="93">
        <v>90</v>
      </c>
      <c r="BE101" s="83"/>
      <c r="BF101" s="83"/>
      <c r="BG101" s="83"/>
      <c r="BH101" s="83"/>
      <c r="BI101" s="83"/>
      <c r="BJ101" s="83"/>
      <c r="BK101" s="83"/>
      <c r="BL101" s="83"/>
      <c r="BM101" s="83"/>
      <c r="BO101" s="83"/>
      <c r="BP101" s="83"/>
      <c r="BQ101" s="92"/>
    </row>
    <row r="102" spans="1:78" ht="54">
      <c r="D102" s="2"/>
      <c r="H102" s="95"/>
      <c r="I102" s="96"/>
      <c r="J102" s="96"/>
      <c r="K102" s="96"/>
      <c r="L102" s="97"/>
      <c r="M102" s="97"/>
      <c r="N102" s="116" t="s">
        <v>152</v>
      </c>
      <c r="O102" s="116" t="s">
        <v>152</v>
      </c>
      <c r="P102" s="117" t="s">
        <v>153</v>
      </c>
      <c r="Q102" s="117" t="s">
        <v>153</v>
      </c>
      <c r="R102" s="119"/>
      <c r="S102" s="118" t="s">
        <v>154</v>
      </c>
      <c r="T102" s="118" t="s">
        <v>155</v>
      </c>
      <c r="U102" s="118" t="s">
        <v>155</v>
      </c>
      <c r="V102" s="120" t="s">
        <v>103</v>
      </c>
      <c r="W102" s="118" t="s">
        <v>156</v>
      </c>
      <c r="X102" s="118" t="s">
        <v>156</v>
      </c>
      <c r="Y102" s="119"/>
      <c r="Z102" s="118" t="s">
        <v>157</v>
      </c>
      <c r="AA102" s="118" t="s">
        <v>157</v>
      </c>
      <c r="AB102" s="84" t="s">
        <v>158</v>
      </c>
      <c r="AC102" s="84" t="s">
        <v>158</v>
      </c>
      <c r="AD102" s="84" t="s">
        <v>158</v>
      </c>
      <c r="AE102" s="84" t="s">
        <v>159</v>
      </c>
      <c r="AF102" s="119"/>
      <c r="AG102" s="84" t="s">
        <v>159</v>
      </c>
      <c r="AH102" s="84" t="s">
        <v>159</v>
      </c>
      <c r="AI102" s="84" t="s">
        <v>160</v>
      </c>
      <c r="AJ102" s="84" t="s">
        <v>160</v>
      </c>
      <c r="AK102" s="84" t="s">
        <v>160</v>
      </c>
      <c r="AL102" s="84" t="s">
        <v>161</v>
      </c>
      <c r="AM102" s="119"/>
      <c r="AN102" s="84" t="s">
        <v>162</v>
      </c>
      <c r="AO102" s="84" t="s">
        <v>163</v>
      </c>
      <c r="AP102" s="84" t="s">
        <v>136</v>
      </c>
      <c r="AQ102" s="84" t="s">
        <v>40</v>
      </c>
      <c r="AR102" s="84" t="s">
        <v>40</v>
      </c>
      <c r="AS102" s="84" t="s">
        <v>82</v>
      </c>
      <c r="AT102" s="119"/>
      <c r="AU102" s="84" t="s">
        <v>82</v>
      </c>
      <c r="AV102" s="121" t="s">
        <v>164</v>
      </c>
      <c r="AW102" s="84" t="s">
        <v>82</v>
      </c>
      <c r="AX102" s="91" t="s">
        <v>165</v>
      </c>
      <c r="AY102" s="84" t="s">
        <v>93</v>
      </c>
      <c r="AZ102" s="84" t="s">
        <v>114</v>
      </c>
      <c r="BA102" s="119"/>
      <c r="BB102" s="84" t="s">
        <v>42</v>
      </c>
      <c r="BC102" s="84" t="s">
        <v>42</v>
      </c>
      <c r="BD102" s="84" t="s">
        <v>42</v>
      </c>
      <c r="BE102" s="122"/>
      <c r="BF102" s="84" t="s">
        <v>115</v>
      </c>
      <c r="BG102" s="84" t="s">
        <v>97</v>
      </c>
      <c r="BH102" s="119"/>
      <c r="BI102" s="84" t="s">
        <v>82</v>
      </c>
      <c r="BJ102" s="84" t="s">
        <v>82</v>
      </c>
      <c r="BK102" s="84" t="s">
        <v>141</v>
      </c>
      <c r="BL102" s="84" t="s">
        <v>142</v>
      </c>
      <c r="BM102" s="91" t="s">
        <v>98</v>
      </c>
      <c r="BN102" s="84" t="s">
        <v>143</v>
      </c>
      <c r="BP102" s="97"/>
      <c r="BQ102" s="123"/>
    </row>
    <row r="103" spans="1:78">
      <c r="D103" s="2"/>
      <c r="H103" s="98"/>
      <c r="I103" s="99"/>
      <c r="J103" s="99"/>
      <c r="K103" s="99"/>
      <c r="L103" s="107"/>
      <c r="M103" s="107"/>
      <c r="N103" s="111"/>
      <c r="O103" s="111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83"/>
      <c r="BQ103" s="92"/>
    </row>
    <row r="104" spans="1:78" ht="54">
      <c r="D104" s="2"/>
      <c r="H104" s="98"/>
      <c r="I104" s="99"/>
      <c r="J104" s="99"/>
      <c r="K104" s="99"/>
      <c r="L104" s="97"/>
      <c r="M104" s="97"/>
      <c r="N104" s="84"/>
      <c r="O104" s="84"/>
      <c r="P104" s="116" t="s">
        <v>152</v>
      </c>
      <c r="Q104" s="116" t="s">
        <v>152</v>
      </c>
      <c r="R104" s="117" t="s">
        <v>153</v>
      </c>
      <c r="S104" s="117" t="s">
        <v>153</v>
      </c>
      <c r="T104" s="124" t="s">
        <v>154</v>
      </c>
      <c r="U104" s="124" t="s">
        <v>155</v>
      </c>
      <c r="W104" s="124" t="s">
        <v>155</v>
      </c>
      <c r="X104" s="120" t="s">
        <v>103</v>
      </c>
      <c r="Y104" s="124" t="s">
        <v>156</v>
      </c>
      <c r="Z104" s="124" t="s">
        <v>156</v>
      </c>
      <c r="AA104" s="124" t="s">
        <v>157</v>
      </c>
      <c r="AB104" s="124" t="s">
        <v>157</v>
      </c>
      <c r="AC104" s="124"/>
      <c r="AD104" s="84" t="s">
        <v>158</v>
      </c>
      <c r="AE104" s="84" t="s">
        <v>158</v>
      </c>
      <c r="AF104" s="84" t="s">
        <v>158</v>
      </c>
      <c r="AG104" s="84" t="s">
        <v>159</v>
      </c>
      <c r="AH104" s="84" t="s">
        <v>159</v>
      </c>
      <c r="AI104" s="84" t="s">
        <v>159</v>
      </c>
      <c r="AK104" s="84" t="s">
        <v>160</v>
      </c>
      <c r="AL104" s="84" t="s">
        <v>160</v>
      </c>
      <c r="AM104" s="84" t="s">
        <v>160</v>
      </c>
      <c r="AN104" s="84" t="s">
        <v>161</v>
      </c>
      <c r="AO104" s="84" t="s">
        <v>162</v>
      </c>
      <c r="AP104" s="84" t="s">
        <v>163</v>
      </c>
      <c r="AR104" s="84" t="s">
        <v>136</v>
      </c>
      <c r="AS104" s="84" t="s">
        <v>40</v>
      </c>
      <c r="AT104" s="84" t="s">
        <v>40</v>
      </c>
      <c r="AU104" s="84" t="s">
        <v>82</v>
      </c>
      <c r="AV104" s="84" t="s">
        <v>82</v>
      </c>
      <c r="AW104" s="85" t="s">
        <v>164</v>
      </c>
      <c r="AY104" s="84" t="s">
        <v>82</v>
      </c>
      <c r="AZ104" s="91" t="s">
        <v>165</v>
      </c>
      <c r="BA104" s="84" t="s">
        <v>93</v>
      </c>
      <c r="BB104" s="84" t="s">
        <v>114</v>
      </c>
      <c r="BC104" s="84" t="s">
        <v>42</v>
      </c>
      <c r="BD104" s="84" t="s">
        <v>42</v>
      </c>
      <c r="BF104" s="84" t="s">
        <v>42</v>
      </c>
      <c r="BG104" s="125"/>
      <c r="BH104" s="84" t="s">
        <v>115</v>
      </c>
      <c r="BI104" s="84" t="s">
        <v>97</v>
      </c>
      <c r="BJ104" s="84" t="s">
        <v>82</v>
      </c>
      <c r="BK104" s="84" t="s">
        <v>82</v>
      </c>
      <c r="BM104" s="84" t="s">
        <v>141</v>
      </c>
      <c r="BN104" s="84" t="s">
        <v>142</v>
      </c>
      <c r="BO104" s="91" t="s">
        <v>98</v>
      </c>
      <c r="BP104" s="84" t="s">
        <v>143</v>
      </c>
      <c r="BQ104" s="126"/>
    </row>
    <row r="105" spans="1:78" ht="13.8" thickBot="1">
      <c r="B105" s="703" t="s">
        <v>166</v>
      </c>
      <c r="C105" s="703"/>
      <c r="D105" s="703"/>
      <c r="E105" s="703"/>
      <c r="F105" s="703"/>
      <c r="G105" s="703"/>
      <c r="H105" s="113"/>
      <c r="I105" s="114"/>
      <c r="J105" s="114"/>
      <c r="K105" s="114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  <c r="AS105" s="110"/>
      <c r="AT105" s="110"/>
      <c r="AU105" s="110"/>
      <c r="AV105" s="110"/>
      <c r="AW105" s="110"/>
      <c r="AX105" s="110"/>
      <c r="AY105" s="110"/>
      <c r="AZ105" s="110"/>
      <c r="BA105" s="110"/>
      <c r="BB105" s="110"/>
      <c r="BC105" s="110"/>
      <c r="BD105" s="110"/>
      <c r="BE105" s="110"/>
      <c r="BF105" s="110"/>
      <c r="BG105" s="110"/>
      <c r="BH105" s="110"/>
      <c r="BI105" s="110"/>
      <c r="BJ105" s="110"/>
      <c r="BK105" s="110"/>
      <c r="BL105" s="110"/>
      <c r="BM105" s="110"/>
      <c r="BN105" s="110"/>
      <c r="BO105" s="110"/>
      <c r="BP105" s="110"/>
      <c r="BQ105" s="115"/>
    </row>
    <row r="106" spans="1:78">
      <c r="B106" s="703"/>
      <c r="C106" s="703"/>
      <c r="D106" s="703"/>
      <c r="E106" s="703"/>
      <c r="F106" s="703"/>
      <c r="G106" s="70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</row>
    <row r="107" spans="1:78" ht="13.8" thickBot="1"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</row>
    <row r="108" spans="1:78" ht="13.8" thickBot="1">
      <c r="A108" s="53" t="s">
        <v>56</v>
      </c>
      <c r="B108" s="54">
        <f>G114</f>
        <v>282.79500000000002</v>
      </c>
      <c r="C108" s="32" t="s">
        <v>57</v>
      </c>
      <c r="D108" s="670">
        <f t="shared" ref="D108:D114" si="18">SUM(H145:WF145)</f>
        <v>0</v>
      </c>
      <c r="E108" s="55">
        <f t="shared" ref="E108:E113" si="19">SUM(D108/G108)</f>
        <v>0</v>
      </c>
      <c r="F108" s="56"/>
      <c r="G108" s="49">
        <f>G114*0.249</f>
        <v>70.415954999999997</v>
      </c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</row>
    <row r="109" spans="1:78" ht="13.8" thickBot="1">
      <c r="A109" s="58" t="s">
        <v>58</v>
      </c>
      <c r="B109" s="59"/>
      <c r="C109" s="32" t="s">
        <v>59</v>
      </c>
      <c r="D109" s="670">
        <f t="shared" si="18"/>
        <v>0</v>
      </c>
      <c r="E109" s="55">
        <f t="shared" si="19"/>
        <v>0</v>
      </c>
      <c r="F109" s="56"/>
      <c r="G109" s="49">
        <f>G114*0.167</f>
        <v>47.226765000000007</v>
      </c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</row>
    <row r="110" spans="1:78" ht="13.8" thickBot="1">
      <c r="A110" s="60" t="s">
        <v>61</v>
      </c>
      <c r="B110" s="61"/>
      <c r="C110" s="32" t="s">
        <v>62</v>
      </c>
      <c r="D110" s="670">
        <f t="shared" si="18"/>
        <v>0</v>
      </c>
      <c r="E110" s="55">
        <f t="shared" si="19"/>
        <v>0</v>
      </c>
      <c r="F110" s="62"/>
      <c r="G110" s="49">
        <f>G114*0.203</f>
        <v>57.407385000000005</v>
      </c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</row>
    <row r="111" spans="1:78" ht="13.8" thickBot="1">
      <c r="A111" s="63"/>
      <c r="B111" s="64" t="s">
        <v>63</v>
      </c>
      <c r="C111" s="40" t="s">
        <v>64</v>
      </c>
      <c r="D111" s="670">
        <f t="shared" si="18"/>
        <v>0</v>
      </c>
      <c r="E111" s="55">
        <f t="shared" si="19"/>
        <v>0</v>
      </c>
      <c r="F111" s="56"/>
      <c r="G111" s="49">
        <f>G114*0.055</f>
        <v>15.553725000000002</v>
      </c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</row>
    <row r="112" spans="1:78" ht="13.8" thickBot="1">
      <c r="A112" s="63"/>
      <c r="B112" s="65">
        <f>D114</f>
        <v>0</v>
      </c>
      <c r="C112" s="40" t="s">
        <v>65</v>
      </c>
      <c r="D112" s="670">
        <f t="shared" si="18"/>
        <v>0</v>
      </c>
      <c r="E112" s="55">
        <f t="shared" si="19"/>
        <v>0</v>
      </c>
      <c r="F112" s="56"/>
      <c r="G112" s="49">
        <f>G114*0.073</f>
        <v>20.644034999999999</v>
      </c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</row>
    <row r="113" spans="1:136" ht="13.8" thickBot="1">
      <c r="A113" s="66" t="s">
        <v>66</v>
      </c>
      <c r="B113" s="67" t="e">
        <f>SUM(B112/(B108*E115/100))</f>
        <v>#DIV/0!</v>
      </c>
      <c r="C113" s="32" t="s">
        <v>67</v>
      </c>
      <c r="D113" s="670">
        <f t="shared" si="18"/>
        <v>0</v>
      </c>
      <c r="E113" s="55">
        <f t="shared" si="19"/>
        <v>0</v>
      </c>
      <c r="F113" s="56"/>
      <c r="G113" s="49">
        <f>G114*0.258</f>
        <v>72.961110000000005</v>
      </c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</row>
    <row r="114" spans="1:136" ht="13.8" thickBot="1">
      <c r="A114" s="58" t="s">
        <v>66</v>
      </c>
      <c r="B114" s="68" t="e">
        <f>SUM(B112/(B109*E115/100))</f>
        <v>#DIV/0!</v>
      </c>
      <c r="C114" s="69" t="s">
        <v>68</v>
      </c>
      <c r="D114" s="680">
        <f t="shared" si="18"/>
        <v>0</v>
      </c>
      <c r="E114" s="70">
        <v>5</v>
      </c>
      <c r="F114" s="71"/>
      <c r="G114" s="49">
        <f>((E114/F115*1000)*-0.0213+67.209)*E114</f>
        <v>282.79500000000002</v>
      </c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</row>
    <row r="115" spans="1:136" ht="13.8" thickBot="1">
      <c r="A115" s="60" t="s">
        <v>66</v>
      </c>
      <c r="B115" s="72" t="e">
        <f>SUM(B112/(B110*E115/100))</f>
        <v>#DIV/0!</v>
      </c>
      <c r="C115" s="73" t="e">
        <f>SUM(B112/(E114*E115/100))</f>
        <v>#DIV/0!</v>
      </c>
      <c r="D115" s="73" t="s">
        <v>69</v>
      </c>
      <c r="E115" s="74">
        <v>0</v>
      </c>
      <c r="F115" s="75">
        <v>10</v>
      </c>
      <c r="G115" s="76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  <c r="BJ115" s="127"/>
      <c r="BK115" s="127"/>
      <c r="BL115" s="127"/>
      <c r="BM115" s="127"/>
      <c r="BN115" s="127"/>
      <c r="BO115" s="127"/>
      <c r="BP115" s="127"/>
      <c r="BQ115" s="127"/>
      <c r="BR115" s="127"/>
      <c r="BS115" s="127"/>
      <c r="BT115" s="127"/>
      <c r="BU115" s="127"/>
      <c r="BV115" s="127"/>
      <c r="BW115" s="127"/>
      <c r="BX115" s="127"/>
      <c r="BY115" s="127"/>
      <c r="BZ115" s="127"/>
      <c r="CA115" s="128"/>
      <c r="CB115" s="128"/>
      <c r="CC115" s="128"/>
      <c r="CD115" s="128"/>
      <c r="CE115" s="128"/>
      <c r="CF115" s="128"/>
      <c r="CG115" s="128"/>
      <c r="CH115" s="128"/>
      <c r="CI115" s="128"/>
      <c r="CJ115" s="128"/>
      <c r="CK115" s="128"/>
      <c r="CL115" s="128"/>
      <c r="CM115" s="128"/>
      <c r="CN115" s="128"/>
      <c r="CO115" s="128"/>
      <c r="CP115" s="128"/>
      <c r="CQ115" s="128"/>
      <c r="CR115" s="128"/>
      <c r="CS115" s="128"/>
      <c r="CT115" s="128"/>
      <c r="CU115" s="128"/>
      <c r="CV115" s="128"/>
      <c r="CW115" s="128"/>
      <c r="CX115" s="128"/>
      <c r="CY115" s="128"/>
      <c r="CZ115" s="128"/>
      <c r="DA115" s="128"/>
      <c r="DB115" s="128"/>
      <c r="DC115" s="128"/>
      <c r="DD115" s="128"/>
      <c r="DE115" s="128"/>
      <c r="DF115" s="128"/>
      <c r="DG115" s="128"/>
      <c r="DH115" s="128"/>
      <c r="DI115" s="128"/>
      <c r="DJ115" s="128"/>
      <c r="DK115" s="128"/>
      <c r="DL115" s="128"/>
      <c r="DM115" s="128"/>
      <c r="DN115" s="128"/>
    </row>
    <row r="116" spans="1:136">
      <c r="D116" s="2"/>
      <c r="H116" s="663" t="s">
        <v>70</v>
      </c>
      <c r="I116" s="664"/>
      <c r="J116" s="664"/>
      <c r="K116" s="664"/>
      <c r="L116" s="79">
        <v>1</v>
      </c>
      <c r="M116" s="79">
        <v>2</v>
      </c>
      <c r="N116" s="79">
        <v>3</v>
      </c>
      <c r="O116" s="79">
        <v>4</v>
      </c>
      <c r="P116" s="79">
        <v>5</v>
      </c>
      <c r="Q116" s="79">
        <v>6</v>
      </c>
      <c r="R116" s="80">
        <v>7</v>
      </c>
      <c r="S116" s="79">
        <v>8</v>
      </c>
      <c r="T116" s="79">
        <v>9</v>
      </c>
      <c r="U116" s="79">
        <v>10</v>
      </c>
      <c r="V116" s="79">
        <v>11</v>
      </c>
      <c r="W116" s="79">
        <v>12</v>
      </c>
      <c r="X116" s="79">
        <v>13</v>
      </c>
      <c r="Y116" s="80">
        <v>14</v>
      </c>
      <c r="Z116" s="79">
        <v>15</v>
      </c>
      <c r="AA116" s="79">
        <v>16</v>
      </c>
      <c r="AB116" s="79">
        <v>17</v>
      </c>
      <c r="AC116" s="79">
        <v>18</v>
      </c>
      <c r="AD116" s="79">
        <v>19</v>
      </c>
      <c r="AE116" s="79">
        <v>20</v>
      </c>
      <c r="AF116" s="80">
        <v>21</v>
      </c>
      <c r="AG116" s="79">
        <v>22</v>
      </c>
      <c r="AH116" s="79">
        <v>23</v>
      </c>
      <c r="AI116" s="79">
        <v>24</v>
      </c>
      <c r="AJ116" s="79">
        <v>25</v>
      </c>
      <c r="AK116" s="79">
        <v>26</v>
      </c>
      <c r="AL116" s="79">
        <v>27</v>
      </c>
      <c r="AM116" s="80">
        <v>28</v>
      </c>
      <c r="AN116" s="79">
        <v>29</v>
      </c>
      <c r="AO116" s="79">
        <v>30</v>
      </c>
      <c r="AP116" s="79">
        <v>31</v>
      </c>
      <c r="AQ116" s="79">
        <v>32</v>
      </c>
      <c r="AR116" s="79">
        <v>33</v>
      </c>
      <c r="AS116" s="79">
        <v>34</v>
      </c>
      <c r="AT116" s="80">
        <v>35</v>
      </c>
      <c r="AU116" s="79">
        <v>36</v>
      </c>
      <c r="AV116" s="79">
        <v>37</v>
      </c>
      <c r="AW116" s="79">
        <v>38</v>
      </c>
      <c r="AX116" s="79">
        <v>39</v>
      </c>
      <c r="AY116" s="79">
        <v>40</v>
      </c>
      <c r="AZ116" s="79">
        <v>41</v>
      </c>
      <c r="BA116" s="80">
        <v>42</v>
      </c>
      <c r="BB116" s="79">
        <v>43</v>
      </c>
      <c r="BC116" s="79">
        <v>44</v>
      </c>
      <c r="BD116" s="79">
        <v>45</v>
      </c>
      <c r="BE116" s="79">
        <v>46</v>
      </c>
      <c r="BF116" s="79">
        <v>47</v>
      </c>
      <c r="BG116" s="79">
        <v>48</v>
      </c>
      <c r="BH116" s="80">
        <v>49</v>
      </c>
      <c r="BI116" s="79">
        <v>50</v>
      </c>
      <c r="BJ116" s="79">
        <v>51</v>
      </c>
      <c r="BK116" s="79">
        <v>52</v>
      </c>
      <c r="BL116" s="79">
        <v>53</v>
      </c>
      <c r="BM116" s="79">
        <v>54</v>
      </c>
      <c r="BN116" s="79">
        <v>55</v>
      </c>
      <c r="BO116" s="80">
        <v>56</v>
      </c>
      <c r="BP116" s="79">
        <v>57</v>
      </c>
      <c r="BQ116" s="79">
        <v>58</v>
      </c>
      <c r="BR116" s="79">
        <v>59</v>
      </c>
      <c r="BS116" s="79">
        <v>60</v>
      </c>
      <c r="BT116" s="129"/>
      <c r="BU116" s="129"/>
      <c r="BV116" s="129"/>
      <c r="BW116" s="129"/>
      <c r="BX116" s="129"/>
      <c r="BY116" s="683"/>
    </row>
    <row r="117" spans="1:136" ht="54">
      <c r="D117" s="2"/>
      <c r="H117" s="665" t="s">
        <v>167</v>
      </c>
      <c r="I117" s="666"/>
      <c r="J117" s="666"/>
      <c r="K117" s="667"/>
      <c r="L117" s="116" t="s">
        <v>152</v>
      </c>
      <c r="M117" s="116" t="s">
        <v>152</v>
      </c>
      <c r="N117" s="117" t="s">
        <v>168</v>
      </c>
      <c r="O117" s="117" t="s">
        <v>168</v>
      </c>
      <c r="P117" s="116" t="s">
        <v>169</v>
      </c>
      <c r="Q117" s="118" t="s">
        <v>170</v>
      </c>
      <c r="R117" s="119"/>
      <c r="S117" s="118" t="s">
        <v>170</v>
      </c>
      <c r="T117" s="118" t="s">
        <v>170</v>
      </c>
      <c r="U117" s="118" t="s">
        <v>171</v>
      </c>
      <c r="V117" s="118" t="s">
        <v>171</v>
      </c>
      <c r="W117" s="118" t="s">
        <v>171</v>
      </c>
      <c r="X117" s="118" t="s">
        <v>172</v>
      </c>
      <c r="Y117" s="118"/>
      <c r="Z117" s="118" t="s">
        <v>172</v>
      </c>
      <c r="AA117" s="118" t="s">
        <v>172</v>
      </c>
      <c r="AB117" s="84" t="s">
        <v>39</v>
      </c>
      <c r="AC117" s="84" t="s">
        <v>39</v>
      </c>
      <c r="AD117" s="84" t="s">
        <v>173</v>
      </c>
      <c r="AE117" s="84" t="s">
        <v>173</v>
      </c>
      <c r="AG117" s="84" t="s">
        <v>40</v>
      </c>
      <c r="AH117" s="84" t="s">
        <v>40</v>
      </c>
      <c r="AI117" s="84" t="s">
        <v>40</v>
      </c>
      <c r="AJ117" s="84" t="s">
        <v>40</v>
      </c>
      <c r="AK117" s="84" t="s">
        <v>40</v>
      </c>
      <c r="AL117" s="84" t="s">
        <v>174</v>
      </c>
      <c r="AM117" s="84"/>
      <c r="AN117" s="84" t="s">
        <v>174</v>
      </c>
      <c r="AO117" s="84" t="s">
        <v>174</v>
      </c>
      <c r="AP117" s="84" t="s">
        <v>174</v>
      </c>
      <c r="AQ117" s="84" t="s">
        <v>175</v>
      </c>
      <c r="AR117" s="84" t="s">
        <v>175</v>
      </c>
      <c r="AS117" s="84" t="s">
        <v>175</v>
      </c>
      <c r="AU117" s="84" t="s">
        <v>176</v>
      </c>
      <c r="AV117" s="84" t="s">
        <v>176</v>
      </c>
      <c r="AW117" s="84" t="s">
        <v>176</v>
      </c>
      <c r="AX117" s="84" t="s">
        <v>82</v>
      </c>
      <c r="AY117" s="84" t="s">
        <v>82</v>
      </c>
      <c r="AZ117" s="84" t="s">
        <v>82</v>
      </c>
      <c r="BA117" s="84"/>
      <c r="BB117" s="91" t="s">
        <v>165</v>
      </c>
      <c r="BC117" s="84" t="s">
        <v>93</v>
      </c>
      <c r="BD117" s="84" t="s">
        <v>114</v>
      </c>
      <c r="BE117" s="84" t="s">
        <v>42</v>
      </c>
      <c r="BF117" s="84" t="s">
        <v>42</v>
      </c>
      <c r="BG117" s="84" t="s">
        <v>42</v>
      </c>
      <c r="BI117" s="130" t="s">
        <v>177</v>
      </c>
      <c r="BJ117" s="84" t="s">
        <v>178</v>
      </c>
      <c r="BK117" s="84" t="s">
        <v>178</v>
      </c>
      <c r="BL117" s="84" t="s">
        <v>97</v>
      </c>
      <c r="BM117" s="84" t="s">
        <v>82</v>
      </c>
      <c r="BN117" s="84" t="s">
        <v>82</v>
      </c>
      <c r="BP117" s="84" t="s">
        <v>82</v>
      </c>
      <c r="BQ117" s="91" t="s">
        <v>98</v>
      </c>
      <c r="BR117" s="84" t="s">
        <v>143</v>
      </c>
      <c r="BS117" s="131" t="s">
        <v>179</v>
      </c>
      <c r="BY117" s="100"/>
    </row>
    <row r="118" spans="1:136">
      <c r="D118" s="2"/>
      <c r="H118" s="132" t="s">
        <v>116</v>
      </c>
      <c r="I118" s="669"/>
      <c r="J118" s="669"/>
      <c r="K118" s="669"/>
      <c r="L118" s="83"/>
      <c r="M118" s="83"/>
      <c r="N118" s="93"/>
      <c r="O118" s="83"/>
      <c r="P118" s="83"/>
      <c r="Q118" s="93"/>
      <c r="R118" s="83"/>
      <c r="S118" s="83"/>
      <c r="T118" s="83"/>
      <c r="U118" s="93"/>
      <c r="V118" s="93"/>
      <c r="W118" s="83"/>
      <c r="X118" s="83"/>
      <c r="Y118" s="83"/>
      <c r="Z118" s="93"/>
      <c r="AA118" s="93"/>
      <c r="AB118" s="83"/>
      <c r="AC118" s="93"/>
      <c r="AD118" s="83"/>
      <c r="AE118" s="93"/>
      <c r="AF118" s="83"/>
      <c r="AH118" s="83"/>
      <c r="AI118" s="83"/>
      <c r="AK118" s="93"/>
      <c r="AL118" s="83"/>
      <c r="AM118" s="83"/>
      <c r="AN118" s="93"/>
      <c r="AQ118" s="83"/>
      <c r="AR118" s="83"/>
      <c r="AS118" s="83"/>
      <c r="AT118" s="83"/>
      <c r="AU118" s="83"/>
      <c r="AV118" s="93"/>
      <c r="AW118" s="83"/>
      <c r="AX118" s="83"/>
      <c r="AY118" s="83"/>
      <c r="AZ118" s="83"/>
      <c r="BA118" s="83"/>
      <c r="BC118" s="83"/>
      <c r="BD118" s="9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  <c r="BX118" s="83"/>
      <c r="BY118" s="100"/>
    </row>
    <row r="119" spans="1:136" ht="54">
      <c r="D119" s="2"/>
      <c r="H119" s="95"/>
      <c r="I119" s="96"/>
      <c r="J119" s="96"/>
      <c r="K119" s="96"/>
      <c r="L119" s="97"/>
      <c r="M119" s="97"/>
      <c r="N119" s="116" t="s">
        <v>152</v>
      </c>
      <c r="O119" s="116" t="s">
        <v>152</v>
      </c>
      <c r="P119" s="117" t="s">
        <v>168</v>
      </c>
      <c r="Q119" s="117" t="s">
        <v>168</v>
      </c>
      <c r="S119" s="116" t="s">
        <v>169</v>
      </c>
      <c r="T119" s="118" t="s">
        <v>170</v>
      </c>
      <c r="U119" s="118" t="s">
        <v>170</v>
      </c>
      <c r="V119" s="118" t="s">
        <v>170</v>
      </c>
      <c r="W119" s="118" t="s">
        <v>171</v>
      </c>
      <c r="X119" s="118" t="s">
        <v>171</v>
      </c>
      <c r="Z119" s="118" t="s">
        <v>171</v>
      </c>
      <c r="AA119" s="118" t="s">
        <v>172</v>
      </c>
      <c r="AB119" s="118" t="s">
        <v>172</v>
      </c>
      <c r="AC119" s="118" t="s">
        <v>172</v>
      </c>
      <c r="AD119" s="84" t="s">
        <v>39</v>
      </c>
      <c r="AE119" s="84" t="s">
        <v>39</v>
      </c>
      <c r="AG119" s="84" t="s">
        <v>173</v>
      </c>
      <c r="AH119" s="84" t="s">
        <v>173</v>
      </c>
      <c r="AI119" s="84" t="s">
        <v>40</v>
      </c>
      <c r="AJ119" s="84" t="s">
        <v>40</v>
      </c>
      <c r="AK119" s="84" t="s">
        <v>40</v>
      </c>
      <c r="AL119" s="84" t="s">
        <v>40</v>
      </c>
      <c r="AN119" s="84" t="s">
        <v>40</v>
      </c>
      <c r="AO119" s="84" t="s">
        <v>174</v>
      </c>
      <c r="AP119" s="84" t="s">
        <v>174</v>
      </c>
      <c r="AQ119" s="84" t="s">
        <v>174</v>
      </c>
      <c r="AR119" s="84" t="s">
        <v>174</v>
      </c>
      <c r="AS119" s="84" t="s">
        <v>175</v>
      </c>
      <c r="AU119" s="84" t="s">
        <v>175</v>
      </c>
      <c r="AV119" s="84" t="s">
        <v>175</v>
      </c>
      <c r="AW119" s="84" t="s">
        <v>176</v>
      </c>
      <c r="AX119" s="84" t="s">
        <v>176</v>
      </c>
      <c r="AY119" s="84" t="s">
        <v>176</v>
      </c>
      <c r="AZ119" s="84" t="s">
        <v>82</v>
      </c>
      <c r="BB119" s="84" t="s">
        <v>82</v>
      </c>
      <c r="BC119" s="84" t="s">
        <v>82</v>
      </c>
      <c r="BD119" s="91" t="s">
        <v>165</v>
      </c>
      <c r="BE119" s="84" t="s">
        <v>93</v>
      </c>
      <c r="BF119" s="84" t="s">
        <v>114</v>
      </c>
      <c r="BG119" s="84" t="s">
        <v>42</v>
      </c>
      <c r="BI119" s="84" t="s">
        <v>42</v>
      </c>
      <c r="BJ119" s="84" t="s">
        <v>42</v>
      </c>
      <c r="BK119" s="130" t="s">
        <v>177</v>
      </c>
      <c r="BL119" s="84" t="s">
        <v>178</v>
      </c>
      <c r="BM119" s="84" t="s">
        <v>178</v>
      </c>
      <c r="BN119" s="84" t="s">
        <v>97</v>
      </c>
      <c r="BP119" s="84" t="s">
        <v>82</v>
      </c>
      <c r="BQ119" s="84" t="s">
        <v>82</v>
      </c>
      <c r="BR119" s="84" t="s">
        <v>82</v>
      </c>
      <c r="BS119" s="91" t="s">
        <v>98</v>
      </c>
      <c r="BT119" s="84" t="s">
        <v>143</v>
      </c>
      <c r="BU119" s="131" t="s">
        <v>179</v>
      </c>
      <c r="BY119" s="100"/>
    </row>
    <row r="120" spans="1:136">
      <c r="D120" s="2"/>
      <c r="H120" s="98"/>
      <c r="I120" s="99"/>
      <c r="J120" s="99"/>
      <c r="K120" s="99"/>
      <c r="L120" s="107"/>
      <c r="M120" s="107"/>
      <c r="N120" s="111"/>
      <c r="O120" s="111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33"/>
    </row>
    <row r="121" spans="1:136" ht="54">
      <c r="D121" s="2"/>
      <c r="H121" s="98"/>
      <c r="I121" s="99"/>
      <c r="J121" s="99"/>
      <c r="K121" s="99"/>
      <c r="L121" s="97"/>
      <c r="M121" s="97"/>
      <c r="N121" s="84"/>
      <c r="O121" s="84"/>
      <c r="P121" s="116"/>
      <c r="Q121" s="116" t="s">
        <v>152</v>
      </c>
      <c r="S121" s="116" t="s">
        <v>152</v>
      </c>
      <c r="T121" s="117" t="s">
        <v>168</v>
      </c>
      <c r="U121" s="117" t="s">
        <v>168</v>
      </c>
      <c r="V121" s="116" t="s">
        <v>169</v>
      </c>
      <c r="W121" s="118" t="s">
        <v>170</v>
      </c>
      <c r="X121" s="118" t="s">
        <v>170</v>
      </c>
      <c r="Z121" s="118" t="s">
        <v>170</v>
      </c>
      <c r="AA121" s="118" t="s">
        <v>171</v>
      </c>
      <c r="AB121" s="118" t="s">
        <v>171</v>
      </c>
      <c r="AC121" s="118" t="s">
        <v>171</v>
      </c>
      <c r="AD121" s="118" t="s">
        <v>172</v>
      </c>
      <c r="AE121" s="118" t="s">
        <v>172</v>
      </c>
      <c r="AG121" s="118" t="s">
        <v>172</v>
      </c>
      <c r="AH121" s="84" t="s">
        <v>39</v>
      </c>
      <c r="AI121" s="84" t="s">
        <v>39</v>
      </c>
      <c r="AJ121" s="84" t="s">
        <v>173</v>
      </c>
      <c r="AK121" s="84" t="s">
        <v>173</v>
      </c>
      <c r="AL121" s="84" t="s">
        <v>40</v>
      </c>
      <c r="AN121" s="84" t="s">
        <v>40</v>
      </c>
      <c r="AO121" s="84" t="s">
        <v>40</v>
      </c>
      <c r="AP121" s="84" t="s">
        <v>40</v>
      </c>
      <c r="AQ121" s="84" t="s">
        <v>40</v>
      </c>
      <c r="AR121" s="84" t="s">
        <v>174</v>
      </c>
      <c r="AS121" s="84" t="s">
        <v>174</v>
      </c>
      <c r="AT121" s="84"/>
      <c r="AU121" s="84" t="s">
        <v>174</v>
      </c>
      <c r="AV121" s="84" t="s">
        <v>175</v>
      </c>
      <c r="AW121" s="84" t="s">
        <v>175</v>
      </c>
      <c r="AX121" s="84" t="s">
        <v>175</v>
      </c>
      <c r="AY121" s="84" t="s">
        <v>176</v>
      </c>
      <c r="AZ121" s="84" t="s">
        <v>176</v>
      </c>
      <c r="BB121" s="84" t="s">
        <v>176</v>
      </c>
      <c r="BC121" s="84" t="s">
        <v>82</v>
      </c>
      <c r="BD121" s="84" t="s">
        <v>82</v>
      </c>
      <c r="BE121" s="84" t="s">
        <v>82</v>
      </c>
      <c r="BF121" s="91" t="s">
        <v>165</v>
      </c>
      <c r="BI121" s="84" t="s">
        <v>93</v>
      </c>
      <c r="BJ121" s="84" t="s">
        <v>114</v>
      </c>
      <c r="BK121" s="84" t="s">
        <v>42</v>
      </c>
      <c r="BL121" s="84" t="s">
        <v>42</v>
      </c>
      <c r="BM121" s="84" t="s">
        <v>42</v>
      </c>
      <c r="BN121" s="130" t="s">
        <v>177</v>
      </c>
      <c r="BP121" s="84" t="s">
        <v>178</v>
      </c>
      <c r="BQ121" s="84" t="s">
        <v>178</v>
      </c>
      <c r="BR121" s="84" t="s">
        <v>97</v>
      </c>
      <c r="BS121" s="84" t="s">
        <v>82</v>
      </c>
      <c r="BT121" s="84" t="s">
        <v>82</v>
      </c>
      <c r="BU121" s="84" t="s">
        <v>82</v>
      </c>
      <c r="BV121" s="91" t="s">
        <v>98</v>
      </c>
      <c r="BW121" s="84" t="s">
        <v>143</v>
      </c>
      <c r="BX121" s="131" t="s">
        <v>179</v>
      </c>
      <c r="BY121" s="100"/>
    </row>
    <row r="122" spans="1:136" ht="13.8" thickBot="1">
      <c r="D122" s="2"/>
      <c r="H122" s="113"/>
      <c r="I122" s="114"/>
      <c r="J122" s="114"/>
      <c r="K122" s="114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  <c r="AW122" s="110"/>
      <c r="AX122" s="110"/>
      <c r="AY122" s="110"/>
      <c r="AZ122" s="110"/>
      <c r="BA122" s="110"/>
      <c r="BB122" s="110"/>
      <c r="BC122" s="110"/>
      <c r="BD122" s="110"/>
      <c r="BE122" s="110"/>
      <c r="BF122" s="110"/>
      <c r="BG122" s="110"/>
      <c r="BH122" s="110"/>
      <c r="BI122" s="110"/>
      <c r="BJ122" s="110"/>
      <c r="BK122" s="110"/>
      <c r="BL122" s="110"/>
      <c r="BM122" s="110"/>
      <c r="BN122" s="110"/>
      <c r="BO122" s="110"/>
      <c r="BP122" s="110"/>
      <c r="BQ122" s="110"/>
      <c r="BR122" s="110"/>
      <c r="BS122" s="110"/>
      <c r="BT122" s="110"/>
      <c r="BU122" s="110"/>
      <c r="BV122" s="110"/>
      <c r="BW122" s="110"/>
      <c r="BX122" s="110"/>
      <c r="BY122" s="134"/>
    </row>
    <row r="123" spans="1:136">
      <c r="D123" s="2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94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35"/>
      <c r="AV123" s="83"/>
      <c r="AW123" s="83"/>
      <c r="AX123" s="83"/>
      <c r="AY123" s="83"/>
      <c r="AZ123" s="94"/>
      <c r="BA123" s="107"/>
      <c r="BB123" s="107"/>
      <c r="BC123" s="107"/>
      <c r="BD123" s="107"/>
      <c r="BE123" s="107"/>
      <c r="BF123" s="107"/>
      <c r="BG123" s="107"/>
      <c r="BH123" s="107"/>
      <c r="BI123" s="107"/>
      <c r="BJ123" s="107"/>
      <c r="BK123" s="107"/>
      <c r="BL123" s="107"/>
      <c r="BM123" s="107"/>
      <c r="BN123" s="107"/>
      <c r="BO123" s="107"/>
      <c r="BP123" s="107"/>
      <c r="BQ123" s="135"/>
      <c r="DO123" s="128"/>
      <c r="DP123" s="128"/>
      <c r="DQ123" s="128"/>
      <c r="DR123" s="128"/>
      <c r="DS123" s="128"/>
      <c r="DT123" s="128"/>
      <c r="DU123" s="128"/>
      <c r="DV123" s="128"/>
      <c r="DW123" s="128"/>
      <c r="DX123" s="128"/>
      <c r="DY123" s="128"/>
      <c r="DZ123" s="128"/>
      <c r="EA123" s="128"/>
      <c r="EB123" s="128"/>
      <c r="EC123" s="128"/>
      <c r="ED123" s="128"/>
      <c r="EE123" s="128"/>
      <c r="EF123" s="128"/>
    </row>
    <row r="124" spans="1:136">
      <c r="D124" s="2"/>
    </row>
    <row r="129" spans="4:4" ht="13.5" customHeight="1">
      <c r="D129" s="2"/>
    </row>
    <row r="130" spans="4:4" ht="13.5" customHeight="1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2" spans="4:4" ht="13.5" customHeight="1">
      <c r="D142" s="2"/>
    </row>
    <row r="143" spans="4:4" ht="13.5" customHeight="1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</sheetData>
  <mergeCells count="20">
    <mergeCell ref="B105:G106"/>
    <mergeCell ref="H83:K83"/>
    <mergeCell ref="H84:K84"/>
    <mergeCell ref="H85:K85"/>
    <mergeCell ref="H91:K91"/>
    <mergeCell ref="H92:K92"/>
    <mergeCell ref="H93:K93"/>
    <mergeCell ref="B71:G72"/>
    <mergeCell ref="Z18:AA18"/>
    <mergeCell ref="A20:F21"/>
    <mergeCell ref="J28:J33"/>
    <mergeCell ref="E29:G30"/>
    <mergeCell ref="J35:J40"/>
    <mergeCell ref="H59:K59"/>
    <mergeCell ref="H60:K60"/>
    <mergeCell ref="H61:K61"/>
    <mergeCell ref="H67:K67"/>
    <mergeCell ref="H68:K68"/>
    <mergeCell ref="H69:K69"/>
    <mergeCell ref="H48:K48"/>
  </mergeCells>
  <phoneticPr fontId="1"/>
  <pageMargins left="0" right="0" top="0.74803149606299213" bottom="0.74803149606299213" header="0.31496062992125984" footer="0.31496062992125984"/>
  <pageSetup paperSize="8" scale="4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B66A-B579-4D69-AF03-0061BB1FAE84}">
  <sheetPr codeName="Sheet2">
    <tabColor theme="9" tint="0.79998168889431442"/>
  </sheetPr>
  <dimension ref="A2:APW176"/>
  <sheetViews>
    <sheetView view="pageBreakPreview" topLeftCell="AFO127" zoomScale="30" zoomScaleNormal="40" zoomScaleSheetLayoutView="30" workbookViewId="0">
      <selection activeCell="YF639" sqref="YF639"/>
    </sheetView>
  </sheetViews>
  <sheetFormatPr defaultColWidth="2.44140625" defaultRowHeight="13.2"/>
  <cols>
    <col min="1" max="1" width="9.6640625" style="119" hidden="1" customWidth="1"/>
    <col min="2" max="2" width="8.6640625" style="119" customWidth="1"/>
    <col min="3" max="3" width="9.6640625" style="119" customWidth="1"/>
    <col min="4" max="4" width="2.6640625" style="119" customWidth="1"/>
    <col min="5" max="5" width="8.6640625" style="119" customWidth="1"/>
    <col min="6" max="15" width="2.44140625" style="119"/>
    <col min="16" max="16" width="2.44140625" style="138"/>
    <col min="17" max="18" width="2.44140625" style="119"/>
    <col min="19" max="19" width="2.44140625" style="138"/>
    <col min="20" max="56" width="2.44140625" style="119"/>
    <col min="57" max="57" width="2.44140625" style="138"/>
    <col min="58" max="16384" width="2.44140625" style="119"/>
  </cols>
  <sheetData>
    <row r="2" spans="2:1115">
      <c r="NV2" s="139">
        <v>2</v>
      </c>
      <c r="NW2" s="140">
        <v>0</v>
      </c>
      <c r="NX2" s="140">
        <v>2</v>
      </c>
      <c r="NY2" s="140">
        <v>5</v>
      </c>
      <c r="ABW2" s="139">
        <v>2</v>
      </c>
      <c r="ABX2" s="140">
        <v>0</v>
      </c>
      <c r="ABY2" s="140">
        <v>2</v>
      </c>
      <c r="ABZ2" s="140">
        <v>6</v>
      </c>
      <c r="ACA2" s="136"/>
    </row>
    <row r="3" spans="2:1115" ht="13.5" customHeight="1">
      <c r="B3" s="141"/>
      <c r="C3" s="142"/>
      <c r="D3" s="142"/>
      <c r="E3" s="142"/>
      <c r="F3" s="142"/>
      <c r="G3" s="142"/>
      <c r="H3" s="136"/>
      <c r="I3" s="137" t="s">
        <v>180</v>
      </c>
      <c r="J3" s="137" t="s">
        <v>181</v>
      </c>
      <c r="K3" s="137"/>
      <c r="L3" s="137"/>
      <c r="M3" s="137"/>
      <c r="N3" s="137"/>
      <c r="O3" s="137"/>
      <c r="P3" s="137"/>
      <c r="Q3" s="137"/>
      <c r="R3" s="137"/>
      <c r="S3" s="137"/>
      <c r="T3" s="143">
        <v>1</v>
      </c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8"/>
      <c r="AV3" s="218"/>
      <c r="AW3" s="218"/>
      <c r="AX3" s="218"/>
      <c r="AY3" s="143">
        <v>2</v>
      </c>
      <c r="AZ3" s="218"/>
      <c r="BA3" s="218"/>
      <c r="BB3" s="218"/>
      <c r="BC3" s="218"/>
      <c r="BD3" s="218"/>
      <c r="BE3" s="215"/>
      <c r="BF3" s="218"/>
      <c r="BG3" s="218"/>
      <c r="BH3" s="218"/>
      <c r="BI3" s="218"/>
      <c r="BJ3" s="218"/>
      <c r="BK3" s="218"/>
      <c r="BL3" s="218"/>
      <c r="BM3" s="218"/>
      <c r="BN3" s="218"/>
      <c r="BO3" s="218"/>
      <c r="BP3" s="218"/>
      <c r="BQ3" s="218"/>
      <c r="BR3" s="218"/>
      <c r="BS3" s="218"/>
      <c r="BT3" s="218"/>
      <c r="BU3" s="218"/>
      <c r="BV3" s="218"/>
      <c r="BW3" s="218"/>
      <c r="BX3" s="218"/>
      <c r="BY3" s="218"/>
      <c r="BZ3" s="218"/>
      <c r="CA3" s="218"/>
      <c r="CB3" s="143">
        <v>3</v>
      </c>
      <c r="CC3" s="218"/>
      <c r="CD3" s="218"/>
      <c r="CE3" s="218"/>
      <c r="CF3" s="218"/>
      <c r="CG3" s="218"/>
      <c r="CH3" s="218"/>
      <c r="CI3" s="218"/>
      <c r="CJ3" s="218"/>
      <c r="CK3" s="218"/>
      <c r="CL3" s="218"/>
      <c r="CM3" s="218"/>
      <c r="CN3" s="218"/>
      <c r="CO3" s="218"/>
      <c r="CP3" s="218"/>
      <c r="CQ3" s="218"/>
      <c r="CR3" s="218"/>
      <c r="CS3" s="218"/>
      <c r="CT3" s="218"/>
      <c r="CU3" s="218"/>
      <c r="CV3" s="218"/>
      <c r="CW3" s="218"/>
      <c r="CX3" s="218"/>
      <c r="CY3" s="218"/>
      <c r="CZ3" s="218"/>
      <c r="DA3" s="218"/>
      <c r="DB3" s="218"/>
      <c r="DC3" s="218"/>
      <c r="DD3" s="218"/>
      <c r="DE3" s="218"/>
      <c r="DF3" s="218"/>
      <c r="DG3" s="143">
        <v>4</v>
      </c>
      <c r="DH3" s="218"/>
      <c r="DI3" s="136"/>
      <c r="DJ3" s="136"/>
      <c r="DK3" s="136"/>
      <c r="DL3" s="136"/>
      <c r="DM3" s="136"/>
      <c r="DN3" s="136"/>
      <c r="DO3" s="136"/>
      <c r="DP3" s="136"/>
      <c r="DQ3" s="136"/>
      <c r="DR3" s="136"/>
      <c r="DS3" s="136"/>
      <c r="DT3" s="136"/>
      <c r="DU3" s="136"/>
      <c r="DV3" s="136"/>
      <c r="DW3" s="136"/>
      <c r="DX3" s="136"/>
      <c r="DY3" s="136"/>
      <c r="DZ3" s="136"/>
      <c r="EA3" s="136"/>
      <c r="EB3" s="136"/>
      <c r="EC3" s="136"/>
      <c r="ED3" s="136"/>
      <c r="EE3" s="136"/>
      <c r="EF3" s="136"/>
      <c r="EG3" s="136"/>
      <c r="EH3" s="136"/>
      <c r="EI3" s="136"/>
      <c r="EJ3" s="136"/>
      <c r="EK3" s="143">
        <v>5</v>
      </c>
      <c r="EL3" s="137"/>
      <c r="EM3" s="137"/>
      <c r="EN3" s="137"/>
      <c r="EO3" s="137"/>
      <c r="EP3" s="137"/>
      <c r="EQ3" s="137"/>
      <c r="ER3" s="137"/>
      <c r="ES3" s="137"/>
      <c r="ET3" s="137"/>
      <c r="EU3" s="137"/>
      <c r="EV3" s="137"/>
      <c r="EW3" s="137"/>
      <c r="EX3" s="137"/>
      <c r="EY3" s="137"/>
      <c r="EZ3" s="137"/>
      <c r="FA3" s="137"/>
      <c r="FB3" s="137"/>
      <c r="FC3" s="137"/>
      <c r="FD3" s="137"/>
      <c r="FE3" s="137"/>
      <c r="FF3" s="137"/>
      <c r="FG3" s="137"/>
      <c r="FH3" s="137"/>
      <c r="FI3" s="137"/>
      <c r="FJ3" s="137"/>
      <c r="FK3" s="137"/>
      <c r="FL3" s="137"/>
      <c r="FM3" s="137"/>
      <c r="FN3" s="137"/>
      <c r="FO3" s="137"/>
      <c r="FP3" s="143">
        <v>6</v>
      </c>
      <c r="FQ3" s="137"/>
      <c r="FR3" s="137"/>
      <c r="FS3" s="137"/>
      <c r="FT3" s="137"/>
      <c r="FU3" s="137"/>
      <c r="FV3" s="137"/>
      <c r="FW3" s="137"/>
      <c r="FX3" s="137"/>
      <c r="FY3" s="137"/>
      <c r="FZ3" s="137"/>
      <c r="GA3" s="137"/>
      <c r="GB3" s="137"/>
      <c r="GC3" s="137"/>
      <c r="GD3" s="137"/>
      <c r="GE3" s="137"/>
      <c r="GF3" s="137"/>
      <c r="GG3" s="137"/>
      <c r="GH3" s="137"/>
      <c r="GI3" s="137"/>
      <c r="GJ3" s="137"/>
      <c r="GK3" s="137"/>
      <c r="GL3" s="137"/>
      <c r="GM3" s="137"/>
      <c r="GN3" s="137"/>
      <c r="GO3" s="137"/>
      <c r="GP3" s="137"/>
      <c r="GQ3" s="137"/>
      <c r="GR3" s="137"/>
      <c r="GS3" s="137"/>
      <c r="GT3" s="143">
        <v>7</v>
      </c>
      <c r="GU3" s="137"/>
      <c r="GV3" s="137"/>
      <c r="GW3" s="137"/>
      <c r="GX3" s="137"/>
      <c r="GY3" s="137"/>
      <c r="GZ3" s="137"/>
      <c r="HA3" s="137"/>
      <c r="HB3" s="137"/>
      <c r="HC3" s="137"/>
      <c r="HD3" s="137"/>
      <c r="HE3" s="137"/>
      <c r="HF3" s="137"/>
      <c r="HG3" s="137"/>
      <c r="HH3" s="137"/>
      <c r="HI3" s="137"/>
      <c r="HJ3" s="137"/>
      <c r="HK3" s="137"/>
      <c r="HL3" s="137"/>
      <c r="HM3" s="137"/>
      <c r="HN3" s="137"/>
      <c r="HO3" s="137"/>
      <c r="HP3" s="137"/>
      <c r="HQ3" s="137"/>
      <c r="HR3" s="137"/>
      <c r="HS3" s="137"/>
      <c r="HT3" s="137"/>
      <c r="HU3" s="137"/>
      <c r="HV3" s="137"/>
      <c r="HW3" s="137"/>
      <c r="HX3" s="137"/>
      <c r="HY3" s="143">
        <v>8</v>
      </c>
      <c r="HZ3" s="137"/>
      <c r="IA3" s="137"/>
      <c r="IB3" s="137"/>
      <c r="IC3" s="137"/>
      <c r="ID3" s="137"/>
      <c r="IE3" s="137"/>
      <c r="IF3" s="137"/>
      <c r="IG3" s="137"/>
      <c r="IH3" s="137"/>
      <c r="II3" s="137"/>
      <c r="IJ3" s="137"/>
      <c r="IK3" s="137"/>
      <c r="IL3" s="137"/>
      <c r="IM3" s="137"/>
      <c r="IN3" s="137"/>
      <c r="IO3" s="137"/>
      <c r="IP3" s="137"/>
      <c r="IQ3" s="137"/>
      <c r="IR3" s="137"/>
      <c r="IS3" s="137"/>
      <c r="IT3" s="137"/>
      <c r="IU3" s="137"/>
      <c r="IV3" s="137"/>
      <c r="IW3" s="137"/>
      <c r="IX3" s="137"/>
      <c r="IY3" s="137"/>
      <c r="IZ3" s="137"/>
      <c r="JA3" s="137"/>
      <c r="JB3" s="137"/>
      <c r="JC3" s="137"/>
      <c r="JD3" s="143">
        <v>9</v>
      </c>
      <c r="JE3" s="137"/>
      <c r="JF3" s="137"/>
      <c r="JG3" s="137"/>
      <c r="JH3" s="137"/>
      <c r="JI3" s="137"/>
      <c r="JJ3" s="137"/>
      <c r="JK3" s="137"/>
      <c r="JL3" s="137"/>
      <c r="JM3" s="137"/>
      <c r="JN3" s="137"/>
      <c r="JO3" s="137"/>
      <c r="JP3" s="137"/>
      <c r="JQ3" s="137"/>
      <c r="JR3" s="137"/>
      <c r="JS3" s="137"/>
      <c r="JT3" s="137"/>
      <c r="JU3" s="137"/>
      <c r="JV3" s="137"/>
      <c r="JW3" s="137"/>
      <c r="JX3" s="137"/>
      <c r="JY3" s="137"/>
      <c r="JZ3" s="137"/>
      <c r="KA3" s="137"/>
      <c r="KB3" s="137"/>
      <c r="KC3" s="137"/>
      <c r="KD3" s="137"/>
      <c r="KE3" s="137"/>
      <c r="KF3" s="137"/>
      <c r="KG3" s="137"/>
      <c r="KH3" s="143">
        <v>10</v>
      </c>
      <c r="LM3" s="143">
        <v>11</v>
      </c>
      <c r="MQ3" s="143">
        <v>12</v>
      </c>
      <c r="NV3" s="143">
        <v>1</v>
      </c>
      <c r="PA3" s="143">
        <v>2</v>
      </c>
      <c r="QC3" s="143">
        <v>3</v>
      </c>
      <c r="RH3" s="143">
        <v>4</v>
      </c>
      <c r="RJ3" s="136"/>
      <c r="RK3" s="136"/>
      <c r="RL3" s="136"/>
      <c r="RM3" s="136"/>
      <c r="RN3" s="136"/>
      <c r="RO3" s="136"/>
      <c r="RP3" s="136"/>
      <c r="RQ3" s="136"/>
      <c r="RR3" s="136"/>
      <c r="RS3" s="136"/>
      <c r="RT3" s="136"/>
      <c r="RU3" s="136"/>
      <c r="RV3" s="136"/>
      <c r="RW3" s="136"/>
      <c r="RX3" s="136"/>
      <c r="RY3" s="136"/>
      <c r="RZ3" s="136"/>
      <c r="SA3" s="136"/>
      <c r="SB3" s="136"/>
      <c r="SC3" s="136"/>
      <c r="SD3" s="136"/>
      <c r="SE3" s="136"/>
      <c r="SF3" s="136"/>
      <c r="SG3" s="136"/>
      <c r="SH3" s="136"/>
      <c r="SI3" s="136"/>
      <c r="SJ3" s="136"/>
      <c r="SK3" s="136"/>
      <c r="SL3" s="143">
        <v>5</v>
      </c>
      <c r="SN3" s="136"/>
      <c r="SO3" s="136"/>
      <c r="SP3" s="136"/>
      <c r="SQ3" s="136"/>
      <c r="SR3" s="136"/>
      <c r="SS3" s="136"/>
      <c r="ST3" s="136"/>
      <c r="SU3" s="136"/>
      <c r="SV3" s="136"/>
      <c r="SW3" s="136"/>
      <c r="SX3" s="136"/>
      <c r="SY3" s="136"/>
      <c r="SZ3" s="136"/>
      <c r="TA3" s="136"/>
      <c r="TB3" s="136"/>
      <c r="TC3" s="136"/>
      <c r="TD3" s="136"/>
      <c r="TE3" s="136"/>
      <c r="TF3" s="136"/>
      <c r="TG3" s="136"/>
      <c r="TH3" s="136"/>
      <c r="TI3" s="136"/>
      <c r="TJ3" s="136"/>
      <c r="TK3" s="136"/>
      <c r="TL3" s="136"/>
      <c r="TM3" s="136"/>
      <c r="TN3" s="136"/>
      <c r="TO3" s="136"/>
      <c r="TP3" s="136"/>
      <c r="TQ3" s="143">
        <v>6</v>
      </c>
      <c r="TS3" s="136"/>
      <c r="TT3" s="136"/>
      <c r="TU3" s="136"/>
      <c r="TV3" s="136"/>
      <c r="TW3" s="136"/>
      <c r="TX3" s="136"/>
      <c r="TY3" s="136"/>
      <c r="TZ3" s="136"/>
      <c r="UA3" s="136"/>
      <c r="UB3" s="136"/>
      <c r="UC3" s="136"/>
      <c r="UD3" s="136"/>
      <c r="UE3" s="136"/>
      <c r="UF3" s="136"/>
      <c r="UG3" s="136"/>
      <c r="UH3" s="136"/>
      <c r="UI3" s="136"/>
      <c r="UJ3" s="136"/>
      <c r="UK3" s="136"/>
      <c r="UL3" s="136"/>
      <c r="UM3" s="136"/>
      <c r="UN3" s="136"/>
      <c r="UO3" s="136"/>
      <c r="UP3" s="136"/>
      <c r="UQ3" s="136"/>
      <c r="UR3" s="136"/>
      <c r="US3" s="136"/>
      <c r="UT3" s="136"/>
      <c r="UU3" s="143">
        <v>7</v>
      </c>
      <c r="UW3" s="136"/>
      <c r="UX3" s="136"/>
      <c r="UY3" s="136"/>
      <c r="UZ3" s="136"/>
      <c r="VA3" s="136"/>
      <c r="VB3" s="136"/>
      <c r="VC3" s="136"/>
      <c r="VD3" s="136"/>
      <c r="VE3" s="136"/>
      <c r="VF3" s="136"/>
      <c r="VG3" s="136"/>
      <c r="VH3" s="136"/>
      <c r="VI3" s="136"/>
      <c r="VJ3" s="136"/>
      <c r="VK3" s="136"/>
      <c r="VL3" s="136"/>
      <c r="VM3" s="136"/>
      <c r="VN3" s="136"/>
      <c r="VO3" s="136"/>
      <c r="VP3" s="136"/>
      <c r="VQ3" s="136"/>
      <c r="VR3" s="136"/>
      <c r="VS3" s="136"/>
      <c r="VT3" s="136"/>
      <c r="VU3" s="136"/>
      <c r="VV3" s="136"/>
      <c r="VW3" s="136"/>
      <c r="VX3" s="136"/>
      <c r="VY3" s="136"/>
      <c r="VZ3" s="143">
        <v>8</v>
      </c>
      <c r="XE3" s="143">
        <v>9</v>
      </c>
      <c r="YI3" s="143">
        <v>10</v>
      </c>
      <c r="ZN3" s="143">
        <v>11</v>
      </c>
      <c r="AAR3" s="143">
        <v>12</v>
      </c>
      <c r="ABW3" s="143">
        <v>1</v>
      </c>
      <c r="ADB3" s="143">
        <v>2</v>
      </c>
      <c r="AED3" s="143">
        <v>3</v>
      </c>
      <c r="AFI3" s="143">
        <v>4</v>
      </c>
      <c r="AFL3" s="136"/>
      <c r="AFM3" s="136"/>
      <c r="AFN3" s="136"/>
      <c r="AFO3" s="136"/>
      <c r="AFP3" s="136"/>
      <c r="AFQ3" s="136"/>
      <c r="AFR3" s="136"/>
      <c r="AFS3" s="136"/>
      <c r="AFT3" s="136"/>
      <c r="AFU3" s="136"/>
      <c r="AFV3" s="136"/>
      <c r="AFW3" s="136"/>
      <c r="AFX3" s="136"/>
      <c r="AFY3" s="136"/>
      <c r="AFZ3" s="136"/>
      <c r="AGA3" s="136"/>
      <c r="AGB3" s="136"/>
      <c r="AGC3" s="136"/>
      <c r="AGD3" s="136"/>
      <c r="AGE3" s="136"/>
      <c r="AGF3" s="136"/>
      <c r="AGG3" s="136"/>
      <c r="AGH3" s="136"/>
      <c r="AGI3" s="136"/>
      <c r="AGJ3" s="136"/>
      <c r="AGK3" s="136"/>
      <c r="AGL3" s="136"/>
      <c r="AGM3" s="143">
        <v>5</v>
      </c>
      <c r="AGP3" s="136"/>
      <c r="AGQ3" s="136"/>
      <c r="AGR3" s="136"/>
      <c r="AGS3" s="136"/>
      <c r="AGT3" s="136"/>
      <c r="AGU3" s="136"/>
      <c r="AGV3" s="136"/>
      <c r="AGW3" s="136"/>
      <c r="AGX3" s="136"/>
      <c r="AGY3" s="136"/>
      <c r="AGZ3" s="136"/>
      <c r="AHA3" s="136"/>
      <c r="AHB3" s="136"/>
      <c r="AHC3" s="136"/>
      <c r="AHD3" s="136"/>
      <c r="AHE3" s="136"/>
      <c r="AHF3" s="136"/>
      <c r="AHG3" s="136"/>
      <c r="AHH3" s="136"/>
      <c r="AHI3" s="136"/>
      <c r="AHJ3" s="136"/>
      <c r="AHK3" s="136"/>
      <c r="AHL3" s="136"/>
      <c r="AHM3" s="136"/>
      <c r="AHN3" s="136"/>
      <c r="AHO3" s="136"/>
      <c r="AHP3" s="136"/>
      <c r="AHQ3" s="136"/>
      <c r="AHR3" s="143">
        <v>6</v>
      </c>
      <c r="AHU3" s="136"/>
      <c r="AHV3" s="136"/>
      <c r="AHW3" s="136"/>
      <c r="AHX3" s="136"/>
      <c r="AHY3" s="136"/>
      <c r="AHZ3" s="136"/>
      <c r="AIA3" s="136"/>
      <c r="AIB3" s="136"/>
      <c r="AIC3" s="136"/>
      <c r="AID3" s="136"/>
      <c r="AIE3" s="136"/>
      <c r="AIF3" s="136"/>
      <c r="AIG3" s="136"/>
      <c r="AIH3" s="136"/>
      <c r="AII3" s="136"/>
      <c r="AIJ3" s="136"/>
      <c r="AIK3" s="136"/>
      <c r="AIL3" s="136"/>
      <c r="AIM3" s="136"/>
      <c r="AIN3" s="136"/>
      <c r="AIO3" s="136"/>
      <c r="AIP3" s="136"/>
      <c r="AIQ3" s="136"/>
      <c r="AIR3" s="136"/>
      <c r="AIS3" s="136"/>
      <c r="AIT3" s="136"/>
      <c r="AIU3" s="136"/>
      <c r="AIV3" s="143">
        <v>7</v>
      </c>
      <c r="AKA3" s="143">
        <v>8</v>
      </c>
      <c r="ALF3" s="143">
        <v>9</v>
      </c>
      <c r="AMJ3" s="143">
        <v>10</v>
      </c>
      <c r="ANO3" s="143">
        <v>11</v>
      </c>
      <c r="AOS3" s="143">
        <v>12</v>
      </c>
    </row>
    <row r="4" spans="2:1115">
      <c r="B4" s="142" t="s">
        <v>182</v>
      </c>
      <c r="C4" s="142" t="s">
        <v>183</v>
      </c>
      <c r="D4" s="142"/>
      <c r="E4" s="145" t="s">
        <v>184</v>
      </c>
      <c r="F4" s="145"/>
      <c r="G4" s="145"/>
      <c r="H4" s="137"/>
      <c r="I4" s="137">
        <v>21</v>
      </c>
      <c r="J4" s="137">
        <v>22</v>
      </c>
      <c r="K4" s="146">
        <v>23</v>
      </c>
      <c r="L4" s="146">
        <v>24</v>
      </c>
      <c r="M4" s="137">
        <v>25</v>
      </c>
      <c r="N4" s="137">
        <v>26</v>
      </c>
      <c r="O4" s="137">
        <v>27</v>
      </c>
      <c r="P4" s="137">
        <v>28</v>
      </c>
      <c r="Q4" s="137">
        <v>29</v>
      </c>
      <c r="R4" s="146">
        <v>30</v>
      </c>
      <c r="S4" s="146">
        <v>31</v>
      </c>
      <c r="T4" s="282">
        <v>1</v>
      </c>
      <c r="U4" s="282">
        <v>2</v>
      </c>
      <c r="V4" s="146">
        <v>3</v>
      </c>
      <c r="W4" s="282">
        <v>4</v>
      </c>
      <c r="X4" s="137">
        <v>5</v>
      </c>
      <c r="Y4" s="218">
        <v>6</v>
      </c>
      <c r="Z4" s="146">
        <v>7</v>
      </c>
      <c r="AA4" s="282">
        <v>8</v>
      </c>
      <c r="AB4" s="137">
        <v>9</v>
      </c>
      <c r="AC4" s="218">
        <v>10</v>
      </c>
      <c r="AD4" s="137">
        <v>11</v>
      </c>
      <c r="AE4" s="218">
        <v>12</v>
      </c>
      <c r="AF4" s="137">
        <v>13</v>
      </c>
      <c r="AG4" s="282">
        <v>14</v>
      </c>
      <c r="AH4" s="137">
        <v>15</v>
      </c>
      <c r="AI4" s="218">
        <v>16</v>
      </c>
      <c r="AJ4" s="137">
        <v>17</v>
      </c>
      <c r="AK4" s="218">
        <v>18</v>
      </c>
      <c r="AL4" s="137">
        <v>19</v>
      </c>
      <c r="AM4" s="218">
        <v>20</v>
      </c>
      <c r="AN4" s="146">
        <v>21</v>
      </c>
      <c r="AO4" s="218">
        <v>22</v>
      </c>
      <c r="AP4" s="137">
        <v>23</v>
      </c>
      <c r="AQ4" s="218">
        <v>24</v>
      </c>
      <c r="AR4" s="137">
        <v>25</v>
      </c>
      <c r="AS4" s="218">
        <v>26</v>
      </c>
      <c r="AT4" s="146">
        <v>27</v>
      </c>
      <c r="AU4" s="282">
        <v>28</v>
      </c>
      <c r="AV4" s="137">
        <v>29</v>
      </c>
      <c r="AW4" s="218">
        <v>30</v>
      </c>
      <c r="AX4" s="137">
        <v>31</v>
      </c>
      <c r="AY4" s="218">
        <v>1</v>
      </c>
      <c r="AZ4" s="218">
        <v>2</v>
      </c>
      <c r="BA4" s="218">
        <v>3</v>
      </c>
      <c r="BB4" s="282">
        <v>4</v>
      </c>
      <c r="BC4" s="282">
        <v>5</v>
      </c>
      <c r="BD4" s="218">
        <v>6</v>
      </c>
      <c r="BE4" s="215">
        <v>7</v>
      </c>
      <c r="BF4" s="218">
        <v>8</v>
      </c>
      <c r="BG4" s="218">
        <v>9</v>
      </c>
      <c r="BH4" s="282">
        <v>10</v>
      </c>
      <c r="BI4" s="146">
        <v>11</v>
      </c>
      <c r="BJ4" s="282">
        <v>12</v>
      </c>
      <c r="BK4" s="137">
        <v>13</v>
      </c>
      <c r="BL4" s="218">
        <v>14</v>
      </c>
      <c r="BM4" s="137">
        <v>15</v>
      </c>
      <c r="BN4" s="218">
        <v>16</v>
      </c>
      <c r="BO4" s="137">
        <v>17</v>
      </c>
      <c r="BP4" s="282">
        <v>18</v>
      </c>
      <c r="BQ4" s="137">
        <v>19</v>
      </c>
      <c r="BR4" s="218">
        <v>20</v>
      </c>
      <c r="BS4" s="137">
        <v>21</v>
      </c>
      <c r="BT4" s="218">
        <v>22</v>
      </c>
      <c r="BU4" s="146">
        <v>23</v>
      </c>
      <c r="BV4" s="282">
        <v>24</v>
      </c>
      <c r="BW4" s="146">
        <v>25</v>
      </c>
      <c r="BX4" s="218">
        <v>26</v>
      </c>
      <c r="BY4" s="137">
        <v>27</v>
      </c>
      <c r="BZ4" s="218">
        <v>28</v>
      </c>
      <c r="CA4" s="218">
        <v>29</v>
      </c>
      <c r="CB4" s="218">
        <v>1</v>
      </c>
      <c r="CC4" s="218">
        <v>2</v>
      </c>
      <c r="CD4" s="282">
        <v>3</v>
      </c>
      <c r="CE4" s="218">
        <v>4</v>
      </c>
      <c r="CF4" s="218">
        <v>5</v>
      </c>
      <c r="CG4" s="218">
        <v>6</v>
      </c>
      <c r="CH4" s="218">
        <v>7</v>
      </c>
      <c r="CI4" s="218">
        <v>8</v>
      </c>
      <c r="CJ4" s="282">
        <v>9</v>
      </c>
      <c r="CK4" s="282">
        <v>10</v>
      </c>
      <c r="CL4" s="218">
        <v>11</v>
      </c>
      <c r="CM4" s="218">
        <v>12</v>
      </c>
      <c r="CN4" s="218">
        <v>13</v>
      </c>
      <c r="CO4" s="218">
        <v>14</v>
      </c>
      <c r="CP4" s="218">
        <v>15</v>
      </c>
      <c r="CQ4" s="282">
        <v>16</v>
      </c>
      <c r="CR4" s="282">
        <v>17</v>
      </c>
      <c r="CS4" s="218">
        <v>18</v>
      </c>
      <c r="CT4" s="218">
        <v>19</v>
      </c>
      <c r="CU4" s="282">
        <v>20</v>
      </c>
      <c r="CV4" s="218">
        <v>21</v>
      </c>
      <c r="CW4" s="218">
        <v>22</v>
      </c>
      <c r="CX4" s="218">
        <v>23</v>
      </c>
      <c r="CY4" s="282">
        <v>24</v>
      </c>
      <c r="CZ4" s="218">
        <v>25</v>
      </c>
      <c r="DA4" s="218">
        <v>26</v>
      </c>
      <c r="DB4" s="218">
        <v>27</v>
      </c>
      <c r="DC4" s="218">
        <v>28</v>
      </c>
      <c r="DD4" s="218">
        <v>29</v>
      </c>
      <c r="DE4" s="218">
        <v>30</v>
      </c>
      <c r="DF4" s="282">
        <v>31</v>
      </c>
      <c r="DG4" s="218">
        <v>1</v>
      </c>
      <c r="DH4" s="218">
        <v>2</v>
      </c>
      <c r="DI4" s="218">
        <v>3</v>
      </c>
      <c r="DJ4" s="218">
        <v>4</v>
      </c>
      <c r="DK4" s="218">
        <v>5</v>
      </c>
      <c r="DL4" s="218">
        <v>6</v>
      </c>
      <c r="DM4" s="282">
        <v>7</v>
      </c>
      <c r="DN4" s="218">
        <v>8</v>
      </c>
      <c r="DO4" s="218">
        <v>9</v>
      </c>
      <c r="DP4" s="218">
        <v>10</v>
      </c>
      <c r="DQ4" s="218">
        <v>11</v>
      </c>
      <c r="DR4" s="218">
        <v>12</v>
      </c>
      <c r="DS4" s="218">
        <v>13</v>
      </c>
      <c r="DT4" s="282">
        <v>14</v>
      </c>
      <c r="DU4" s="218">
        <v>15</v>
      </c>
      <c r="DV4" s="218">
        <v>16</v>
      </c>
      <c r="DW4" s="218">
        <v>17</v>
      </c>
      <c r="DX4" s="218">
        <v>18</v>
      </c>
      <c r="DY4" s="218">
        <v>19</v>
      </c>
      <c r="DZ4" s="218">
        <v>20</v>
      </c>
      <c r="EA4" s="282">
        <v>21</v>
      </c>
      <c r="EB4" s="218">
        <v>22</v>
      </c>
      <c r="EC4" s="218">
        <v>23</v>
      </c>
      <c r="ED4" s="218">
        <v>24</v>
      </c>
      <c r="EE4" s="218">
        <v>25</v>
      </c>
      <c r="EF4" s="218">
        <v>26</v>
      </c>
      <c r="EG4" s="218">
        <v>27</v>
      </c>
      <c r="EH4" s="282">
        <v>28</v>
      </c>
      <c r="EI4" s="282">
        <v>29</v>
      </c>
      <c r="EJ4" s="218">
        <v>30</v>
      </c>
      <c r="EK4" s="218">
        <v>1</v>
      </c>
      <c r="EL4" s="137">
        <v>2</v>
      </c>
      <c r="EM4" s="282">
        <v>3</v>
      </c>
      <c r="EN4" s="146">
        <v>4</v>
      </c>
      <c r="EO4" s="282">
        <v>5</v>
      </c>
      <c r="EP4" s="146">
        <v>6</v>
      </c>
      <c r="EQ4" s="218">
        <v>7</v>
      </c>
      <c r="ER4" s="137">
        <v>8</v>
      </c>
      <c r="ES4" s="218">
        <v>9</v>
      </c>
      <c r="ET4" s="137">
        <v>10</v>
      </c>
      <c r="EU4" s="218">
        <v>11</v>
      </c>
      <c r="EV4" s="146">
        <v>12</v>
      </c>
      <c r="EW4" s="218">
        <v>13</v>
      </c>
      <c r="EX4" s="137">
        <v>14</v>
      </c>
      <c r="EY4" s="218">
        <v>15</v>
      </c>
      <c r="EZ4" s="137">
        <v>16</v>
      </c>
      <c r="FA4" s="218">
        <v>17</v>
      </c>
      <c r="FB4" s="137">
        <v>18</v>
      </c>
      <c r="FC4" s="282">
        <v>19</v>
      </c>
      <c r="FD4" s="137">
        <v>20</v>
      </c>
      <c r="FE4" s="218">
        <v>21</v>
      </c>
      <c r="FF4" s="137">
        <v>22</v>
      </c>
      <c r="FG4" s="218">
        <v>23</v>
      </c>
      <c r="FH4" s="137">
        <v>24</v>
      </c>
      <c r="FI4" s="218">
        <v>25</v>
      </c>
      <c r="FJ4" s="146">
        <v>26</v>
      </c>
      <c r="FK4" s="218">
        <v>27</v>
      </c>
      <c r="FL4" s="137">
        <v>28</v>
      </c>
      <c r="FM4" s="218">
        <v>29</v>
      </c>
      <c r="FN4" s="137">
        <v>30</v>
      </c>
      <c r="FO4" s="218">
        <v>31</v>
      </c>
      <c r="FP4" s="218">
        <v>1</v>
      </c>
      <c r="FQ4" s="146">
        <v>2</v>
      </c>
      <c r="FR4" s="218">
        <v>3</v>
      </c>
      <c r="FS4" s="137">
        <v>4</v>
      </c>
      <c r="FT4" s="218">
        <v>5</v>
      </c>
      <c r="FU4" s="137">
        <v>6</v>
      </c>
      <c r="FV4" s="218">
        <v>7</v>
      </c>
      <c r="FW4" s="137">
        <v>8</v>
      </c>
      <c r="FX4" s="282">
        <v>9</v>
      </c>
      <c r="FY4" s="137">
        <v>10</v>
      </c>
      <c r="FZ4" s="218">
        <v>11</v>
      </c>
      <c r="GA4" s="137">
        <v>12</v>
      </c>
      <c r="GB4" s="218">
        <v>13</v>
      </c>
      <c r="GC4" s="137">
        <v>14</v>
      </c>
      <c r="GD4" s="218">
        <v>15</v>
      </c>
      <c r="GE4" s="146">
        <v>16</v>
      </c>
      <c r="GF4" s="218">
        <v>17</v>
      </c>
      <c r="GG4" s="137">
        <v>18</v>
      </c>
      <c r="GH4" s="218">
        <v>19</v>
      </c>
      <c r="GI4" s="137">
        <v>20</v>
      </c>
      <c r="GJ4" s="218">
        <v>21</v>
      </c>
      <c r="GK4" s="137">
        <v>22</v>
      </c>
      <c r="GL4" s="282">
        <v>23</v>
      </c>
      <c r="GM4" s="137">
        <v>24</v>
      </c>
      <c r="GN4" s="218">
        <v>25</v>
      </c>
      <c r="GO4" s="137">
        <v>26</v>
      </c>
      <c r="GP4" s="218">
        <v>27</v>
      </c>
      <c r="GQ4" s="137">
        <v>28</v>
      </c>
      <c r="GR4" s="218">
        <v>29</v>
      </c>
      <c r="GS4" s="146">
        <v>30</v>
      </c>
      <c r="GT4" s="218">
        <v>1</v>
      </c>
      <c r="GU4" s="137">
        <v>2</v>
      </c>
      <c r="GV4" s="218">
        <v>3</v>
      </c>
      <c r="GW4" s="137">
        <v>4</v>
      </c>
      <c r="GX4" s="218">
        <v>5</v>
      </c>
      <c r="GY4" s="137">
        <v>6</v>
      </c>
      <c r="GZ4" s="282">
        <v>7</v>
      </c>
      <c r="HA4" s="137">
        <v>8</v>
      </c>
      <c r="HB4" s="218">
        <v>9</v>
      </c>
      <c r="HC4" s="137">
        <v>10</v>
      </c>
      <c r="HD4" s="218">
        <v>11</v>
      </c>
      <c r="HE4" s="137">
        <v>12</v>
      </c>
      <c r="HF4" s="218">
        <v>13</v>
      </c>
      <c r="HG4" s="146">
        <v>14</v>
      </c>
      <c r="HH4" s="282">
        <v>15</v>
      </c>
      <c r="HI4" s="137">
        <v>16</v>
      </c>
      <c r="HJ4" s="218">
        <v>17</v>
      </c>
      <c r="HK4" s="137">
        <v>18</v>
      </c>
      <c r="HL4" s="218">
        <v>19</v>
      </c>
      <c r="HM4" s="146">
        <v>20</v>
      </c>
      <c r="HN4" s="282">
        <v>21</v>
      </c>
      <c r="HO4" s="137">
        <v>22</v>
      </c>
      <c r="HP4" s="218">
        <v>23</v>
      </c>
      <c r="HQ4" s="137">
        <v>24</v>
      </c>
      <c r="HR4" s="218">
        <v>25</v>
      </c>
      <c r="HS4" s="137">
        <v>26</v>
      </c>
      <c r="HT4" s="218">
        <v>27</v>
      </c>
      <c r="HU4" s="146">
        <v>28</v>
      </c>
      <c r="HV4" s="218">
        <v>29</v>
      </c>
      <c r="HW4" s="137">
        <v>30</v>
      </c>
      <c r="HX4" s="218">
        <v>31</v>
      </c>
      <c r="HY4" s="137">
        <v>1</v>
      </c>
      <c r="HZ4" s="137">
        <v>2</v>
      </c>
      <c r="IA4" s="137">
        <v>3</v>
      </c>
      <c r="IB4" s="146">
        <v>4</v>
      </c>
      <c r="IC4" s="137">
        <v>5</v>
      </c>
      <c r="ID4" s="137">
        <v>6</v>
      </c>
      <c r="IE4" s="137">
        <v>7</v>
      </c>
      <c r="IF4" s="137">
        <v>8</v>
      </c>
      <c r="IG4" s="137">
        <v>9</v>
      </c>
      <c r="IH4" s="137">
        <v>10</v>
      </c>
      <c r="II4" s="146">
        <v>11</v>
      </c>
      <c r="IJ4" s="146">
        <v>12</v>
      </c>
      <c r="IK4" s="146">
        <v>13</v>
      </c>
      <c r="IL4" s="146">
        <v>14</v>
      </c>
      <c r="IM4" s="146">
        <v>15</v>
      </c>
      <c r="IN4" s="146">
        <v>16</v>
      </c>
      <c r="IO4" s="137">
        <v>17</v>
      </c>
      <c r="IP4" s="146">
        <v>18</v>
      </c>
      <c r="IQ4" s="137">
        <v>19</v>
      </c>
      <c r="IR4" s="137">
        <v>20</v>
      </c>
      <c r="IS4" s="137">
        <v>21</v>
      </c>
      <c r="IT4" s="137">
        <v>22</v>
      </c>
      <c r="IU4" s="137">
        <v>23</v>
      </c>
      <c r="IV4" s="146">
        <v>24</v>
      </c>
      <c r="IW4" s="146">
        <v>25</v>
      </c>
      <c r="IX4" s="137">
        <v>26</v>
      </c>
      <c r="IY4" s="137">
        <v>27</v>
      </c>
      <c r="IZ4" s="137">
        <v>28</v>
      </c>
      <c r="JA4" s="137">
        <v>29</v>
      </c>
      <c r="JB4" s="137">
        <v>30</v>
      </c>
      <c r="JC4" s="146">
        <v>31</v>
      </c>
      <c r="JD4" s="146">
        <v>1</v>
      </c>
      <c r="JE4" s="137">
        <v>2</v>
      </c>
      <c r="JF4" s="137">
        <v>3</v>
      </c>
      <c r="JG4" s="137">
        <v>4</v>
      </c>
      <c r="JH4" s="137">
        <v>5</v>
      </c>
      <c r="JI4" s="137">
        <v>6</v>
      </c>
      <c r="JJ4" s="146">
        <v>7</v>
      </c>
      <c r="JK4" s="146">
        <v>8</v>
      </c>
      <c r="JL4" s="137">
        <v>9</v>
      </c>
      <c r="JM4" s="137">
        <v>10</v>
      </c>
      <c r="JN4" s="137">
        <v>11</v>
      </c>
      <c r="JO4" s="137">
        <v>12</v>
      </c>
      <c r="JP4" s="137">
        <v>13</v>
      </c>
      <c r="JQ4" s="146">
        <v>14</v>
      </c>
      <c r="JR4" s="137">
        <v>15</v>
      </c>
      <c r="JS4" s="146">
        <v>16</v>
      </c>
      <c r="JT4" s="137">
        <v>17</v>
      </c>
      <c r="JU4" s="137">
        <v>18</v>
      </c>
      <c r="JV4" s="137">
        <v>19</v>
      </c>
      <c r="JW4" s="137">
        <v>20</v>
      </c>
      <c r="JX4" s="146">
        <v>21</v>
      </c>
      <c r="JY4" s="146">
        <v>22</v>
      </c>
      <c r="JZ4" s="146">
        <v>23</v>
      </c>
      <c r="KA4" s="137">
        <v>24</v>
      </c>
      <c r="KB4" s="137">
        <v>25</v>
      </c>
      <c r="KC4" s="137">
        <v>26</v>
      </c>
      <c r="KD4" s="137">
        <v>27</v>
      </c>
      <c r="KE4" s="137">
        <v>28</v>
      </c>
      <c r="KF4" s="146">
        <v>29</v>
      </c>
      <c r="KG4" s="137">
        <v>30</v>
      </c>
      <c r="KH4" s="218">
        <v>1</v>
      </c>
      <c r="KI4" s="218">
        <v>2</v>
      </c>
      <c r="KJ4" s="218">
        <v>3</v>
      </c>
      <c r="KK4" s="218">
        <v>4</v>
      </c>
      <c r="KL4" s="218">
        <v>5</v>
      </c>
      <c r="KM4" s="282">
        <v>6</v>
      </c>
      <c r="KN4" s="218">
        <v>7</v>
      </c>
      <c r="KO4" s="218">
        <v>8</v>
      </c>
      <c r="KP4" s="218">
        <v>9</v>
      </c>
      <c r="KQ4" s="218">
        <v>10</v>
      </c>
      <c r="KR4" s="218">
        <v>11</v>
      </c>
      <c r="KS4" s="282">
        <v>12</v>
      </c>
      <c r="KT4" s="282">
        <v>13</v>
      </c>
      <c r="KU4" s="282">
        <v>14</v>
      </c>
      <c r="KV4" s="218">
        <v>15</v>
      </c>
      <c r="KW4" s="218">
        <v>16</v>
      </c>
      <c r="KX4" s="218">
        <v>17</v>
      </c>
      <c r="KY4" s="218">
        <v>18</v>
      </c>
      <c r="KZ4" s="282">
        <v>19</v>
      </c>
      <c r="LA4" s="282">
        <v>20</v>
      </c>
      <c r="LB4" s="218">
        <v>21</v>
      </c>
      <c r="LC4" s="218">
        <v>22</v>
      </c>
      <c r="LD4" s="218">
        <v>23</v>
      </c>
      <c r="LE4" s="218">
        <v>24</v>
      </c>
      <c r="LF4" s="218">
        <v>25</v>
      </c>
      <c r="LG4" s="282">
        <v>26</v>
      </c>
      <c r="LH4" s="282">
        <v>27</v>
      </c>
      <c r="LI4" s="218">
        <v>28</v>
      </c>
      <c r="LJ4" s="218">
        <v>29</v>
      </c>
      <c r="LK4" s="218">
        <v>30</v>
      </c>
      <c r="LL4" s="218">
        <v>31</v>
      </c>
      <c r="LM4" s="218">
        <v>1</v>
      </c>
      <c r="LN4" s="218">
        <v>2</v>
      </c>
      <c r="LO4" s="282">
        <v>3</v>
      </c>
      <c r="LP4" s="282">
        <v>4</v>
      </c>
      <c r="LQ4" s="218">
        <v>5</v>
      </c>
      <c r="LR4" s="218">
        <v>6</v>
      </c>
      <c r="LS4" s="218">
        <v>7</v>
      </c>
      <c r="LT4" s="218">
        <v>8</v>
      </c>
      <c r="LU4" s="282">
        <v>9</v>
      </c>
      <c r="LV4" s="282">
        <v>10</v>
      </c>
      <c r="LW4" s="218">
        <v>11</v>
      </c>
      <c r="LX4" s="218">
        <v>12</v>
      </c>
      <c r="LY4" s="218">
        <v>13</v>
      </c>
      <c r="LZ4" s="218">
        <v>14</v>
      </c>
      <c r="MA4" s="218">
        <v>15</v>
      </c>
      <c r="MB4" s="282">
        <v>16</v>
      </c>
      <c r="MC4" s="282">
        <v>17</v>
      </c>
      <c r="MD4" s="218">
        <v>18</v>
      </c>
      <c r="ME4" s="218">
        <v>19</v>
      </c>
      <c r="MF4" s="218">
        <v>20</v>
      </c>
      <c r="MG4" s="218">
        <v>21</v>
      </c>
      <c r="MH4" s="218">
        <v>22</v>
      </c>
      <c r="MI4" s="282">
        <v>23</v>
      </c>
      <c r="MJ4" s="282">
        <v>24</v>
      </c>
      <c r="MK4" s="218">
        <v>25</v>
      </c>
      <c r="ML4" s="218">
        <v>26</v>
      </c>
      <c r="MM4" s="218">
        <v>27</v>
      </c>
      <c r="MN4" s="218">
        <v>28</v>
      </c>
      <c r="MO4" s="218">
        <v>29</v>
      </c>
      <c r="MP4" s="282">
        <v>30</v>
      </c>
      <c r="MQ4" s="282">
        <v>1</v>
      </c>
      <c r="MR4" s="218">
        <v>2</v>
      </c>
      <c r="MS4" s="218">
        <v>3</v>
      </c>
      <c r="MT4" s="218">
        <v>4</v>
      </c>
      <c r="MU4" s="218">
        <v>5</v>
      </c>
      <c r="MV4" s="218">
        <v>6</v>
      </c>
      <c r="MW4" s="282">
        <v>7</v>
      </c>
      <c r="MX4" s="282">
        <v>8</v>
      </c>
      <c r="MY4" s="218">
        <v>9</v>
      </c>
      <c r="MZ4" s="218">
        <v>10</v>
      </c>
      <c r="NA4" s="218">
        <v>11</v>
      </c>
      <c r="NB4" s="218">
        <v>12</v>
      </c>
      <c r="NC4" s="218">
        <v>13</v>
      </c>
      <c r="ND4" s="282">
        <v>14</v>
      </c>
      <c r="NE4" s="282">
        <v>15</v>
      </c>
      <c r="NF4" s="218">
        <v>16</v>
      </c>
      <c r="NG4" s="218">
        <v>17</v>
      </c>
      <c r="NH4" s="218">
        <v>18</v>
      </c>
      <c r="NI4" s="218">
        <v>19</v>
      </c>
      <c r="NJ4" s="218">
        <v>20</v>
      </c>
      <c r="NK4" s="218">
        <v>21</v>
      </c>
      <c r="NL4" s="282">
        <v>22</v>
      </c>
      <c r="NM4" s="218">
        <v>23</v>
      </c>
      <c r="NN4" s="218">
        <v>24</v>
      </c>
      <c r="NO4" s="218">
        <v>25</v>
      </c>
      <c r="NP4" s="218">
        <v>26</v>
      </c>
      <c r="NQ4" s="218">
        <v>27</v>
      </c>
      <c r="NR4" s="218">
        <v>28</v>
      </c>
      <c r="NS4" s="282">
        <v>29</v>
      </c>
      <c r="NT4" s="282">
        <v>30</v>
      </c>
      <c r="NU4" s="282">
        <v>31</v>
      </c>
      <c r="NV4" s="282">
        <v>1</v>
      </c>
      <c r="NW4" s="282">
        <v>2</v>
      </c>
      <c r="NX4" s="282">
        <v>3</v>
      </c>
      <c r="NY4" s="282">
        <v>4</v>
      </c>
      <c r="NZ4" s="282">
        <v>5</v>
      </c>
      <c r="OA4" s="218">
        <v>6</v>
      </c>
      <c r="OB4" s="218">
        <v>7</v>
      </c>
      <c r="OC4" s="218">
        <v>8</v>
      </c>
      <c r="OD4" s="218">
        <v>9</v>
      </c>
      <c r="OE4" s="218">
        <v>10</v>
      </c>
      <c r="OF4" s="218">
        <v>11</v>
      </c>
      <c r="OG4" s="282">
        <v>12</v>
      </c>
      <c r="OH4" s="282">
        <v>13</v>
      </c>
      <c r="OI4" s="218">
        <v>14</v>
      </c>
      <c r="OJ4" s="218">
        <v>15</v>
      </c>
      <c r="OK4" s="218">
        <v>16</v>
      </c>
      <c r="OL4" s="218">
        <v>17</v>
      </c>
      <c r="OM4" s="218">
        <v>18</v>
      </c>
      <c r="ON4" s="282">
        <v>19</v>
      </c>
      <c r="OO4" s="218">
        <v>20</v>
      </c>
      <c r="OP4" s="218">
        <v>21</v>
      </c>
      <c r="OQ4" s="218">
        <v>22</v>
      </c>
      <c r="OR4" s="218">
        <v>23</v>
      </c>
      <c r="OS4" s="218">
        <v>24</v>
      </c>
      <c r="OT4" s="282">
        <v>25</v>
      </c>
      <c r="OU4" s="282">
        <v>26</v>
      </c>
      <c r="OV4" s="218">
        <v>27</v>
      </c>
      <c r="OW4" s="218">
        <v>28</v>
      </c>
      <c r="OX4" s="218">
        <v>29</v>
      </c>
      <c r="OY4" s="218">
        <v>30</v>
      </c>
      <c r="OZ4" s="218">
        <v>31</v>
      </c>
      <c r="PA4" s="282">
        <v>1</v>
      </c>
      <c r="PB4" s="282">
        <v>2</v>
      </c>
      <c r="PC4" s="218">
        <v>3</v>
      </c>
      <c r="PD4" s="218">
        <v>4</v>
      </c>
      <c r="PE4" s="218">
        <v>5</v>
      </c>
      <c r="PF4" s="218">
        <v>6</v>
      </c>
      <c r="PG4" s="218">
        <v>7</v>
      </c>
      <c r="PH4" s="218">
        <v>8</v>
      </c>
      <c r="PI4" s="282">
        <v>9</v>
      </c>
      <c r="PJ4" s="218">
        <v>10</v>
      </c>
      <c r="PK4" s="282">
        <v>11</v>
      </c>
      <c r="PL4" s="218">
        <v>12</v>
      </c>
      <c r="PM4" s="218">
        <v>13</v>
      </c>
      <c r="PN4" s="218">
        <v>14</v>
      </c>
      <c r="PO4" s="282">
        <v>15</v>
      </c>
      <c r="PP4" s="282">
        <v>16</v>
      </c>
      <c r="PQ4" s="218">
        <v>17</v>
      </c>
      <c r="PR4" s="218">
        <v>18</v>
      </c>
      <c r="PS4" s="218">
        <v>19</v>
      </c>
      <c r="PT4" s="218">
        <v>20</v>
      </c>
      <c r="PU4" s="218">
        <v>21</v>
      </c>
      <c r="PV4" s="282">
        <v>22</v>
      </c>
      <c r="PW4" s="282">
        <v>23</v>
      </c>
      <c r="PX4" s="282">
        <v>24</v>
      </c>
      <c r="PY4" s="218">
        <v>25</v>
      </c>
      <c r="PZ4" s="218">
        <v>26</v>
      </c>
      <c r="QA4" s="218">
        <v>27</v>
      </c>
      <c r="QB4" s="218">
        <v>28</v>
      </c>
      <c r="QC4" s="218">
        <v>1</v>
      </c>
      <c r="QD4" s="282">
        <v>2</v>
      </c>
      <c r="QE4" s="218">
        <v>3</v>
      </c>
      <c r="QF4" s="218">
        <v>4</v>
      </c>
      <c r="QG4" s="218">
        <v>5</v>
      </c>
      <c r="QH4" s="218">
        <v>6</v>
      </c>
      <c r="QI4" s="218">
        <v>7</v>
      </c>
      <c r="QJ4" s="282">
        <v>8</v>
      </c>
      <c r="QK4" s="282">
        <v>9</v>
      </c>
      <c r="QL4" s="218">
        <v>10</v>
      </c>
      <c r="QM4" s="218">
        <v>11</v>
      </c>
      <c r="QN4" s="218">
        <v>12</v>
      </c>
      <c r="QO4" s="218">
        <v>13</v>
      </c>
      <c r="QP4" s="218">
        <v>14</v>
      </c>
      <c r="QQ4" s="282">
        <v>15</v>
      </c>
      <c r="QR4" s="282">
        <v>16</v>
      </c>
      <c r="QS4" s="218">
        <v>17</v>
      </c>
      <c r="QT4" s="218">
        <v>18</v>
      </c>
      <c r="QU4" s="218">
        <v>19</v>
      </c>
      <c r="QV4" s="282">
        <v>20</v>
      </c>
      <c r="QW4" s="218">
        <v>21</v>
      </c>
      <c r="QX4" s="218">
        <v>22</v>
      </c>
      <c r="QY4" s="282">
        <v>23</v>
      </c>
      <c r="QZ4" s="218">
        <v>24</v>
      </c>
      <c r="RA4" s="218">
        <v>25</v>
      </c>
      <c r="RB4" s="218">
        <v>26</v>
      </c>
      <c r="RC4" s="218">
        <v>27</v>
      </c>
      <c r="RD4" s="218">
        <v>28</v>
      </c>
      <c r="RE4" s="218">
        <v>29</v>
      </c>
      <c r="RF4" s="282">
        <v>30</v>
      </c>
      <c r="RG4" s="218">
        <v>31</v>
      </c>
      <c r="RH4" s="218">
        <v>1</v>
      </c>
      <c r="RI4" s="218">
        <v>2</v>
      </c>
      <c r="RJ4" s="218">
        <v>3</v>
      </c>
      <c r="RK4" s="218">
        <v>4</v>
      </c>
      <c r="RL4" s="282">
        <v>5</v>
      </c>
      <c r="RM4" s="282">
        <v>6</v>
      </c>
      <c r="RN4" s="218">
        <v>7</v>
      </c>
      <c r="RO4" s="218">
        <v>8</v>
      </c>
      <c r="RP4" s="218">
        <v>9</v>
      </c>
      <c r="RQ4" s="218">
        <v>10</v>
      </c>
      <c r="RR4" s="218">
        <v>11</v>
      </c>
      <c r="RS4" s="282">
        <v>12</v>
      </c>
      <c r="RT4" s="282">
        <v>13</v>
      </c>
      <c r="RU4" s="218">
        <v>14</v>
      </c>
      <c r="RV4" s="218">
        <v>15</v>
      </c>
      <c r="RW4" s="218">
        <v>16</v>
      </c>
      <c r="RX4" s="218">
        <v>17</v>
      </c>
      <c r="RY4" s="218">
        <v>18</v>
      </c>
      <c r="RZ4" s="282">
        <v>19</v>
      </c>
      <c r="SA4" s="282">
        <v>20</v>
      </c>
      <c r="SB4" s="218">
        <v>21</v>
      </c>
      <c r="SC4" s="218">
        <v>22</v>
      </c>
      <c r="SD4" s="218">
        <v>23</v>
      </c>
      <c r="SE4" s="218">
        <v>24</v>
      </c>
      <c r="SF4" s="218">
        <v>25</v>
      </c>
      <c r="SG4" s="218">
        <v>26</v>
      </c>
      <c r="SH4" s="282">
        <v>27</v>
      </c>
      <c r="SI4" s="218">
        <v>28</v>
      </c>
      <c r="SJ4" s="282">
        <v>29</v>
      </c>
      <c r="SK4" s="218">
        <v>30</v>
      </c>
      <c r="SL4" s="218">
        <v>1</v>
      </c>
      <c r="SM4" s="218">
        <v>2</v>
      </c>
      <c r="SN4" s="282">
        <v>3</v>
      </c>
      <c r="SO4" s="282">
        <v>4</v>
      </c>
      <c r="SP4" s="282">
        <v>5</v>
      </c>
      <c r="SQ4" s="282">
        <v>6</v>
      </c>
      <c r="SR4" s="218">
        <v>7</v>
      </c>
      <c r="SS4" s="218">
        <v>8</v>
      </c>
      <c r="ST4" s="218">
        <v>9</v>
      </c>
      <c r="SU4" s="218">
        <v>10</v>
      </c>
      <c r="SV4" s="282">
        <v>11</v>
      </c>
      <c r="SW4" s="218">
        <v>12</v>
      </c>
      <c r="SX4" s="218">
        <v>13</v>
      </c>
      <c r="SY4" s="218">
        <v>14</v>
      </c>
      <c r="SZ4" s="218">
        <v>15</v>
      </c>
      <c r="TA4" s="218">
        <v>16</v>
      </c>
      <c r="TB4" s="218">
        <v>17</v>
      </c>
      <c r="TC4" s="282">
        <v>18</v>
      </c>
      <c r="TD4" s="218">
        <v>19</v>
      </c>
      <c r="TE4" s="218">
        <v>20</v>
      </c>
      <c r="TF4" s="218">
        <v>21</v>
      </c>
      <c r="TG4" s="218">
        <v>22</v>
      </c>
      <c r="TH4" s="218">
        <v>23</v>
      </c>
      <c r="TI4" s="282">
        <v>24</v>
      </c>
      <c r="TJ4" s="282">
        <v>25</v>
      </c>
      <c r="TK4" s="218">
        <v>26</v>
      </c>
      <c r="TL4" s="218">
        <v>27</v>
      </c>
      <c r="TM4" s="218">
        <v>28</v>
      </c>
      <c r="TN4" s="218">
        <v>29</v>
      </c>
      <c r="TO4" s="218">
        <v>30</v>
      </c>
      <c r="TP4" s="282">
        <v>31</v>
      </c>
      <c r="TQ4" s="282">
        <v>1</v>
      </c>
      <c r="TR4" s="218">
        <v>2</v>
      </c>
      <c r="TS4" s="218">
        <v>3</v>
      </c>
      <c r="TT4" s="218">
        <v>4</v>
      </c>
      <c r="TU4" s="218">
        <v>5</v>
      </c>
      <c r="TV4" s="218">
        <v>6</v>
      </c>
      <c r="TW4" s="218">
        <v>7</v>
      </c>
      <c r="TX4" s="282">
        <v>8</v>
      </c>
      <c r="TY4" s="218">
        <v>9</v>
      </c>
      <c r="TZ4" s="218">
        <v>10</v>
      </c>
      <c r="UA4" s="218">
        <v>11</v>
      </c>
      <c r="UB4" s="218">
        <v>12</v>
      </c>
      <c r="UC4" s="218">
        <v>13</v>
      </c>
      <c r="UD4" s="282">
        <v>14</v>
      </c>
      <c r="UE4" s="282">
        <v>15</v>
      </c>
      <c r="UF4" s="218">
        <v>16</v>
      </c>
      <c r="UG4" s="218">
        <v>17</v>
      </c>
      <c r="UH4" s="218">
        <v>18</v>
      </c>
      <c r="UI4" s="218">
        <v>19</v>
      </c>
      <c r="UJ4" s="218">
        <v>20</v>
      </c>
      <c r="UK4" s="282">
        <v>21</v>
      </c>
      <c r="UL4" s="282">
        <v>22</v>
      </c>
      <c r="UM4" s="218">
        <v>23</v>
      </c>
      <c r="UN4" s="218">
        <v>24</v>
      </c>
      <c r="UO4" s="218">
        <v>25</v>
      </c>
      <c r="UP4" s="218">
        <v>26</v>
      </c>
      <c r="UQ4" s="218">
        <v>27</v>
      </c>
      <c r="UR4" s="282">
        <v>28</v>
      </c>
      <c r="US4" s="282">
        <v>29</v>
      </c>
      <c r="UT4" s="218">
        <v>30</v>
      </c>
      <c r="UU4" s="218">
        <v>1</v>
      </c>
      <c r="UV4" s="218">
        <v>2</v>
      </c>
      <c r="UW4" s="218">
        <v>3</v>
      </c>
      <c r="UX4" s="218">
        <v>4</v>
      </c>
      <c r="UY4" s="218">
        <v>5</v>
      </c>
      <c r="UZ4" s="282">
        <v>6</v>
      </c>
      <c r="VA4" s="218">
        <v>7</v>
      </c>
      <c r="VB4" s="218">
        <v>8</v>
      </c>
      <c r="VC4" s="218">
        <v>9</v>
      </c>
      <c r="VD4" s="218">
        <v>10</v>
      </c>
      <c r="VE4" s="218">
        <v>11</v>
      </c>
      <c r="VF4" s="282">
        <v>12</v>
      </c>
      <c r="VG4" s="282">
        <v>13</v>
      </c>
      <c r="VH4" s="218">
        <v>14</v>
      </c>
      <c r="VI4" s="218">
        <v>15</v>
      </c>
      <c r="VJ4" s="218">
        <v>16</v>
      </c>
      <c r="VK4" s="218">
        <v>17</v>
      </c>
      <c r="VL4" s="218">
        <v>18</v>
      </c>
      <c r="VM4" s="282">
        <v>19</v>
      </c>
      <c r="VN4" s="282">
        <v>20</v>
      </c>
      <c r="VO4" s="282">
        <v>21</v>
      </c>
      <c r="VP4" s="218">
        <v>22</v>
      </c>
      <c r="VQ4" s="218">
        <v>23</v>
      </c>
      <c r="VR4" s="218">
        <v>24</v>
      </c>
      <c r="VS4" s="218">
        <v>25</v>
      </c>
      <c r="VT4" s="218">
        <v>26</v>
      </c>
      <c r="VU4" s="282">
        <v>27</v>
      </c>
      <c r="VV4" s="218">
        <v>28</v>
      </c>
      <c r="VW4" s="218">
        <v>29</v>
      </c>
      <c r="VX4" s="218">
        <v>30</v>
      </c>
      <c r="VY4" s="218">
        <v>31</v>
      </c>
      <c r="VZ4" s="218">
        <v>1</v>
      </c>
      <c r="WA4" s="218">
        <v>2</v>
      </c>
      <c r="WB4" s="282">
        <v>3</v>
      </c>
      <c r="WC4" s="218">
        <v>4</v>
      </c>
      <c r="WD4" s="218">
        <v>5</v>
      </c>
      <c r="WE4" s="218">
        <v>6</v>
      </c>
      <c r="WF4" s="218">
        <v>7</v>
      </c>
      <c r="WG4" s="218">
        <v>8</v>
      </c>
      <c r="WH4" s="218">
        <v>9</v>
      </c>
      <c r="WI4" s="282">
        <v>10</v>
      </c>
      <c r="WJ4" s="282">
        <v>11</v>
      </c>
      <c r="WK4" s="218">
        <v>12</v>
      </c>
      <c r="WL4" s="282">
        <v>13</v>
      </c>
      <c r="WM4" s="282">
        <v>14</v>
      </c>
      <c r="WN4" s="282">
        <v>15</v>
      </c>
      <c r="WO4" s="282">
        <v>16</v>
      </c>
      <c r="WP4" s="282">
        <v>17</v>
      </c>
      <c r="WQ4" s="218">
        <v>18</v>
      </c>
      <c r="WR4" s="218">
        <v>19</v>
      </c>
      <c r="WS4" s="218">
        <v>20</v>
      </c>
      <c r="WT4" s="218">
        <v>21</v>
      </c>
      <c r="WU4" s="218">
        <v>22</v>
      </c>
      <c r="WV4" s="282">
        <v>23</v>
      </c>
      <c r="WW4" s="282">
        <v>24</v>
      </c>
      <c r="WX4" s="218">
        <v>25</v>
      </c>
      <c r="WY4" s="218">
        <v>26</v>
      </c>
      <c r="WZ4" s="218">
        <v>27</v>
      </c>
      <c r="XA4" s="218">
        <v>28</v>
      </c>
      <c r="XB4" s="218">
        <v>29</v>
      </c>
      <c r="XC4" s="282">
        <v>30</v>
      </c>
      <c r="XD4" s="282">
        <v>31</v>
      </c>
      <c r="XE4" s="218">
        <v>1</v>
      </c>
      <c r="XF4" s="218">
        <v>2</v>
      </c>
      <c r="XG4" s="218">
        <v>3</v>
      </c>
      <c r="XH4" s="218">
        <v>4</v>
      </c>
      <c r="XI4" s="218">
        <v>5</v>
      </c>
      <c r="XJ4" s="282">
        <v>6</v>
      </c>
      <c r="XK4" s="282">
        <v>7</v>
      </c>
      <c r="XL4" s="218">
        <v>8</v>
      </c>
      <c r="XM4" s="218">
        <v>9</v>
      </c>
      <c r="XN4" s="218">
        <v>10</v>
      </c>
      <c r="XO4" s="218">
        <v>11</v>
      </c>
      <c r="XP4" s="218">
        <v>12</v>
      </c>
      <c r="XQ4" s="282">
        <v>13</v>
      </c>
      <c r="XR4" s="282">
        <v>14</v>
      </c>
      <c r="XS4" s="282">
        <v>15</v>
      </c>
      <c r="XT4" s="218">
        <v>16</v>
      </c>
      <c r="XU4" s="218">
        <v>17</v>
      </c>
      <c r="XV4" s="218">
        <v>18</v>
      </c>
      <c r="XW4" s="218">
        <v>19</v>
      </c>
      <c r="XX4" s="282">
        <v>20</v>
      </c>
      <c r="XY4" s="282">
        <v>21</v>
      </c>
      <c r="XZ4" s="218">
        <v>22</v>
      </c>
      <c r="YA4" s="282">
        <v>23</v>
      </c>
      <c r="YB4" s="218">
        <v>24</v>
      </c>
      <c r="YC4" s="218">
        <v>25</v>
      </c>
      <c r="YD4" s="218">
        <v>26</v>
      </c>
      <c r="YE4" s="282">
        <v>27</v>
      </c>
      <c r="YF4" s="282">
        <v>28</v>
      </c>
      <c r="YG4" s="218">
        <v>29</v>
      </c>
      <c r="YH4" s="218">
        <v>30</v>
      </c>
      <c r="YI4" s="218">
        <v>1</v>
      </c>
      <c r="YJ4" s="218">
        <v>2</v>
      </c>
      <c r="YK4" s="218">
        <v>3</v>
      </c>
      <c r="YL4" s="218">
        <v>4</v>
      </c>
      <c r="YM4" s="282">
        <v>5</v>
      </c>
      <c r="YN4" s="218">
        <v>6</v>
      </c>
      <c r="YO4" s="218">
        <v>7</v>
      </c>
      <c r="YP4" s="218">
        <v>8</v>
      </c>
      <c r="YQ4" s="218">
        <v>9</v>
      </c>
      <c r="YR4" s="218">
        <v>10</v>
      </c>
      <c r="YS4" s="282">
        <v>11</v>
      </c>
      <c r="YT4" s="282">
        <v>12</v>
      </c>
      <c r="YU4" s="282">
        <v>13</v>
      </c>
      <c r="YV4" s="218">
        <v>14</v>
      </c>
      <c r="YW4" s="218">
        <v>15</v>
      </c>
      <c r="YX4" s="218">
        <v>16</v>
      </c>
      <c r="YY4" s="218">
        <v>17</v>
      </c>
      <c r="YZ4" s="282">
        <v>18</v>
      </c>
      <c r="ZA4" s="282">
        <v>19</v>
      </c>
      <c r="ZB4" s="218">
        <v>20</v>
      </c>
      <c r="ZC4" s="218">
        <v>21</v>
      </c>
      <c r="ZD4" s="218">
        <v>22</v>
      </c>
      <c r="ZE4" s="218">
        <v>23</v>
      </c>
      <c r="ZF4" s="218">
        <v>24</v>
      </c>
      <c r="ZG4" s="282">
        <v>25</v>
      </c>
      <c r="ZH4" s="282">
        <v>26</v>
      </c>
      <c r="ZI4" s="218">
        <v>27</v>
      </c>
      <c r="ZJ4" s="218">
        <v>28</v>
      </c>
      <c r="ZK4" s="218">
        <v>29</v>
      </c>
      <c r="ZL4" s="218">
        <v>30</v>
      </c>
      <c r="ZM4" s="218">
        <v>31</v>
      </c>
      <c r="ZN4" s="282">
        <v>1</v>
      </c>
      <c r="ZO4" s="282">
        <v>2</v>
      </c>
      <c r="ZP4" s="282">
        <v>3</v>
      </c>
      <c r="ZQ4" s="218">
        <v>4</v>
      </c>
      <c r="ZR4" s="218">
        <v>5</v>
      </c>
      <c r="ZS4" s="218">
        <v>6</v>
      </c>
      <c r="ZT4" s="218">
        <v>7</v>
      </c>
      <c r="ZU4" s="218">
        <v>8</v>
      </c>
      <c r="ZV4" s="282">
        <v>9</v>
      </c>
      <c r="ZW4" s="218">
        <v>10</v>
      </c>
      <c r="ZX4" s="218">
        <v>11</v>
      </c>
      <c r="ZY4" s="218">
        <v>12</v>
      </c>
      <c r="ZZ4" s="218">
        <v>13</v>
      </c>
      <c r="AAA4" s="218">
        <v>14</v>
      </c>
      <c r="AAB4" s="282">
        <v>15</v>
      </c>
      <c r="AAC4" s="282">
        <v>16</v>
      </c>
      <c r="AAD4" s="218">
        <v>17</v>
      </c>
      <c r="AAE4" s="218">
        <v>18</v>
      </c>
      <c r="AAF4" s="218">
        <v>19</v>
      </c>
      <c r="AAG4" s="218">
        <v>20</v>
      </c>
      <c r="AAH4" s="218">
        <v>21</v>
      </c>
      <c r="AAI4" s="282">
        <v>22</v>
      </c>
      <c r="AAJ4" s="282">
        <v>23</v>
      </c>
      <c r="AAK4" s="282">
        <v>24</v>
      </c>
      <c r="AAL4" s="218">
        <v>25</v>
      </c>
      <c r="AAM4" s="218">
        <v>26</v>
      </c>
      <c r="AAN4" s="218">
        <v>27</v>
      </c>
      <c r="AAO4" s="218">
        <v>28</v>
      </c>
      <c r="AAP4" s="218">
        <v>29</v>
      </c>
      <c r="AAQ4" s="282">
        <v>30</v>
      </c>
      <c r="AAR4" s="218">
        <v>1</v>
      </c>
      <c r="AAS4" s="218">
        <v>2</v>
      </c>
      <c r="AAT4" s="218">
        <v>3</v>
      </c>
      <c r="AAU4" s="218">
        <v>4</v>
      </c>
      <c r="AAV4" s="218">
        <v>5</v>
      </c>
      <c r="AAW4" s="218">
        <v>6</v>
      </c>
      <c r="AAX4" s="282">
        <v>7</v>
      </c>
      <c r="AAY4" s="218">
        <v>8</v>
      </c>
      <c r="AAZ4" s="218">
        <v>9</v>
      </c>
      <c r="ABA4" s="218">
        <v>10</v>
      </c>
      <c r="ABB4" s="218">
        <v>11</v>
      </c>
      <c r="ABC4" s="218">
        <v>12</v>
      </c>
      <c r="ABD4" s="282">
        <v>13</v>
      </c>
      <c r="ABE4" s="282">
        <v>14</v>
      </c>
      <c r="ABF4" s="218">
        <v>15</v>
      </c>
      <c r="ABG4" s="218">
        <v>16</v>
      </c>
      <c r="ABH4" s="218">
        <v>17</v>
      </c>
      <c r="ABI4" s="218">
        <v>18</v>
      </c>
      <c r="ABJ4" s="218">
        <v>19</v>
      </c>
      <c r="ABK4" s="282">
        <v>20</v>
      </c>
      <c r="ABL4" s="282">
        <v>21</v>
      </c>
      <c r="ABM4" s="218">
        <v>22</v>
      </c>
      <c r="ABN4" s="218">
        <v>23</v>
      </c>
      <c r="ABO4" s="218">
        <v>24</v>
      </c>
      <c r="ABP4" s="218">
        <v>25</v>
      </c>
      <c r="ABQ4" s="218">
        <v>26</v>
      </c>
      <c r="ABR4" s="218">
        <v>27</v>
      </c>
      <c r="ABS4" s="282">
        <v>28</v>
      </c>
      <c r="ABT4" s="218">
        <v>29</v>
      </c>
      <c r="ABU4" s="282">
        <v>30</v>
      </c>
      <c r="ABV4" s="282">
        <v>31</v>
      </c>
      <c r="ABW4" s="282">
        <v>1</v>
      </c>
      <c r="ABX4" s="282">
        <v>2</v>
      </c>
      <c r="ABY4" s="282">
        <v>3</v>
      </c>
      <c r="ABZ4" s="282">
        <v>4</v>
      </c>
      <c r="ACA4" s="218">
        <v>5</v>
      </c>
      <c r="ACB4" s="218">
        <v>6</v>
      </c>
      <c r="ACC4" s="218">
        <v>7</v>
      </c>
      <c r="ACD4" s="218">
        <v>8</v>
      </c>
      <c r="ACE4" s="218">
        <v>9</v>
      </c>
      <c r="ACF4" s="218">
        <v>10</v>
      </c>
      <c r="ACG4" s="282">
        <v>11</v>
      </c>
      <c r="ACH4" s="282">
        <v>12</v>
      </c>
      <c r="ACI4" s="218">
        <v>13</v>
      </c>
      <c r="ACJ4" s="218">
        <v>14</v>
      </c>
      <c r="ACK4" s="218">
        <v>15</v>
      </c>
      <c r="ACL4" s="218">
        <v>16</v>
      </c>
      <c r="ACM4" s="218">
        <v>17</v>
      </c>
      <c r="ACN4" s="282">
        <v>18</v>
      </c>
      <c r="ACO4" s="218">
        <v>19</v>
      </c>
      <c r="ACP4" s="218">
        <v>20</v>
      </c>
      <c r="ACQ4" s="218">
        <v>21</v>
      </c>
      <c r="ACR4" s="218">
        <v>22</v>
      </c>
      <c r="ACS4" s="218">
        <v>23</v>
      </c>
      <c r="ACT4" s="282">
        <v>24</v>
      </c>
      <c r="ACU4" s="282">
        <v>25</v>
      </c>
      <c r="ACV4" s="218">
        <v>26</v>
      </c>
      <c r="ACW4" s="218">
        <v>27</v>
      </c>
      <c r="ACX4" s="218">
        <v>28</v>
      </c>
      <c r="ACY4" s="218">
        <v>29</v>
      </c>
      <c r="ACZ4" s="218">
        <v>30</v>
      </c>
      <c r="ADA4" s="282">
        <v>31</v>
      </c>
      <c r="ADB4" s="282">
        <v>1</v>
      </c>
      <c r="ADC4" s="218">
        <v>2</v>
      </c>
      <c r="ADD4" s="218">
        <v>3</v>
      </c>
      <c r="ADE4" s="218">
        <v>4</v>
      </c>
      <c r="ADF4" s="218">
        <v>5</v>
      </c>
      <c r="ADG4" s="218">
        <v>6</v>
      </c>
      <c r="ADH4" s="218">
        <v>7</v>
      </c>
      <c r="ADI4" s="282">
        <v>8</v>
      </c>
      <c r="ADJ4" s="218">
        <v>9</v>
      </c>
      <c r="ADK4" s="218">
        <v>10</v>
      </c>
      <c r="ADL4" s="282">
        <v>11</v>
      </c>
      <c r="ADM4" s="218">
        <v>12</v>
      </c>
      <c r="ADN4" s="218">
        <v>13</v>
      </c>
      <c r="ADO4" s="282">
        <v>14</v>
      </c>
      <c r="ADP4" s="282">
        <v>15</v>
      </c>
      <c r="ADQ4" s="218">
        <v>16</v>
      </c>
      <c r="ADR4" s="218">
        <v>17</v>
      </c>
      <c r="ADS4" s="218">
        <v>18</v>
      </c>
      <c r="ADT4" s="218">
        <v>19</v>
      </c>
      <c r="ADU4" s="218">
        <v>20</v>
      </c>
      <c r="ADV4" s="282">
        <v>21</v>
      </c>
      <c r="ADW4" s="282">
        <v>22</v>
      </c>
      <c r="ADX4" s="282">
        <v>23</v>
      </c>
      <c r="ADY4" s="218">
        <v>24</v>
      </c>
      <c r="ADZ4" s="218">
        <v>25</v>
      </c>
      <c r="AEA4" s="218">
        <v>26</v>
      </c>
      <c r="AEB4" s="218">
        <v>27</v>
      </c>
      <c r="AEC4" s="218">
        <v>28</v>
      </c>
      <c r="AED4" s="282">
        <v>1</v>
      </c>
      <c r="AEE4" s="218">
        <v>2</v>
      </c>
      <c r="AEF4" s="218">
        <v>3</v>
      </c>
      <c r="AEG4" s="218">
        <v>4</v>
      </c>
      <c r="AEH4" s="218">
        <v>5</v>
      </c>
      <c r="AEI4" s="218">
        <v>6</v>
      </c>
      <c r="AEJ4" s="218">
        <v>7</v>
      </c>
      <c r="AEK4" s="282">
        <v>8</v>
      </c>
      <c r="AEL4" s="218">
        <v>9</v>
      </c>
      <c r="AEM4" s="218">
        <v>10</v>
      </c>
      <c r="AEN4" s="218">
        <v>11</v>
      </c>
      <c r="AEO4" s="218">
        <v>12</v>
      </c>
      <c r="AEP4" s="218">
        <v>13</v>
      </c>
      <c r="AEQ4" s="282">
        <v>14</v>
      </c>
      <c r="AER4" s="282">
        <v>15</v>
      </c>
      <c r="AES4" s="218">
        <v>16</v>
      </c>
      <c r="AET4" s="218">
        <v>17</v>
      </c>
      <c r="AEU4" s="218">
        <v>18</v>
      </c>
      <c r="AEV4" s="218">
        <v>19</v>
      </c>
      <c r="AEW4" s="282">
        <v>20</v>
      </c>
      <c r="AEX4" s="218">
        <v>21</v>
      </c>
      <c r="AEY4" s="282">
        <v>22</v>
      </c>
      <c r="AEZ4" s="218">
        <v>23</v>
      </c>
      <c r="AFA4" s="218">
        <v>24</v>
      </c>
      <c r="AFB4" s="218">
        <v>25</v>
      </c>
      <c r="AFC4" s="218">
        <v>26</v>
      </c>
      <c r="AFD4" s="218">
        <v>27</v>
      </c>
      <c r="AFE4" s="218">
        <v>28</v>
      </c>
      <c r="AFF4" s="282">
        <v>29</v>
      </c>
      <c r="AFG4" s="218">
        <v>30</v>
      </c>
      <c r="AFH4" s="218">
        <v>31</v>
      </c>
      <c r="AFI4" s="218">
        <v>1</v>
      </c>
      <c r="AFJ4" s="218">
        <v>2</v>
      </c>
      <c r="AFK4" s="218">
        <v>3</v>
      </c>
      <c r="AFL4" s="218">
        <v>4</v>
      </c>
      <c r="AFM4" s="282">
        <v>5</v>
      </c>
      <c r="AFN4" s="218">
        <v>6</v>
      </c>
      <c r="AFO4" s="218">
        <v>7</v>
      </c>
      <c r="AFP4" s="218">
        <v>8</v>
      </c>
      <c r="AFQ4" s="218">
        <v>9</v>
      </c>
      <c r="AFR4" s="218">
        <v>10</v>
      </c>
      <c r="AFS4" s="218">
        <v>11</v>
      </c>
      <c r="AFT4" s="282">
        <v>12</v>
      </c>
      <c r="AFU4" s="218">
        <v>13</v>
      </c>
      <c r="AFV4" s="218">
        <v>14</v>
      </c>
      <c r="AFW4" s="218">
        <v>15</v>
      </c>
      <c r="AFX4" s="218">
        <v>16</v>
      </c>
      <c r="AFY4" s="218">
        <v>17</v>
      </c>
      <c r="AFZ4" s="218">
        <v>18</v>
      </c>
      <c r="AGA4" s="282">
        <v>19</v>
      </c>
      <c r="AGB4" s="218">
        <v>20</v>
      </c>
      <c r="AGC4" s="218">
        <v>21</v>
      </c>
      <c r="AGD4" s="218">
        <v>22</v>
      </c>
      <c r="AGE4" s="218">
        <v>23</v>
      </c>
      <c r="AGF4" s="218">
        <v>24</v>
      </c>
      <c r="AGG4" s="218">
        <v>25</v>
      </c>
      <c r="AGH4" s="282">
        <v>26</v>
      </c>
      <c r="AGI4" s="218">
        <v>27</v>
      </c>
      <c r="AGJ4" s="218">
        <v>28</v>
      </c>
      <c r="AGK4" s="282">
        <v>29</v>
      </c>
      <c r="AGL4" s="218">
        <v>30</v>
      </c>
      <c r="AGM4" s="218">
        <v>1</v>
      </c>
      <c r="AGN4" s="218">
        <v>2</v>
      </c>
      <c r="AGO4" s="282">
        <v>3</v>
      </c>
      <c r="AGP4" s="282">
        <v>4</v>
      </c>
      <c r="AGQ4" s="282">
        <v>5</v>
      </c>
      <c r="AGR4" s="282">
        <v>6</v>
      </c>
      <c r="AGS4" s="218">
        <v>7</v>
      </c>
      <c r="AGT4" s="218">
        <v>8</v>
      </c>
      <c r="AGU4" s="218">
        <v>9</v>
      </c>
      <c r="AGV4" s="282">
        <v>10</v>
      </c>
      <c r="AGW4" s="218">
        <v>11</v>
      </c>
      <c r="AGX4" s="218">
        <v>12</v>
      </c>
      <c r="AGY4" s="218">
        <v>13</v>
      </c>
      <c r="AGZ4" s="218">
        <v>14</v>
      </c>
      <c r="AHA4" s="218">
        <v>15</v>
      </c>
      <c r="AHB4" s="218">
        <v>16</v>
      </c>
      <c r="AHC4" s="282">
        <v>17</v>
      </c>
      <c r="AHD4" s="218">
        <v>18</v>
      </c>
      <c r="AHE4" s="218">
        <v>19</v>
      </c>
      <c r="AHF4" s="218">
        <v>20</v>
      </c>
      <c r="AHG4" s="218">
        <v>21</v>
      </c>
      <c r="AHH4" s="218">
        <v>22</v>
      </c>
      <c r="AHI4" s="218">
        <v>23</v>
      </c>
      <c r="AHJ4" s="282">
        <v>24</v>
      </c>
      <c r="AHK4" s="218">
        <v>25</v>
      </c>
      <c r="AHL4" s="218">
        <v>26</v>
      </c>
      <c r="AHM4" s="218">
        <v>27</v>
      </c>
      <c r="AHN4" s="218">
        <v>28</v>
      </c>
      <c r="AHO4" s="218">
        <v>29</v>
      </c>
      <c r="AHP4" s="218">
        <v>30</v>
      </c>
      <c r="AHQ4" s="282">
        <v>31</v>
      </c>
      <c r="AHR4" s="218">
        <v>1</v>
      </c>
      <c r="AHS4" s="218">
        <v>2</v>
      </c>
      <c r="AHT4" s="218">
        <v>3</v>
      </c>
      <c r="AHU4" s="218">
        <v>4</v>
      </c>
      <c r="AHV4" s="218">
        <v>5</v>
      </c>
      <c r="AHW4" s="218">
        <v>6</v>
      </c>
      <c r="AHX4" s="282">
        <v>7</v>
      </c>
      <c r="AHY4" s="218">
        <v>8</v>
      </c>
      <c r="AHZ4" s="218">
        <v>9</v>
      </c>
      <c r="AIA4" s="218">
        <v>10</v>
      </c>
      <c r="AIB4" s="218">
        <v>11</v>
      </c>
      <c r="AIC4" s="218">
        <v>12</v>
      </c>
      <c r="AID4" s="218">
        <v>13</v>
      </c>
      <c r="AIE4" s="282">
        <v>14</v>
      </c>
      <c r="AIF4" s="218">
        <v>15</v>
      </c>
      <c r="AIG4" s="218">
        <v>16</v>
      </c>
      <c r="AIH4" s="218">
        <v>17</v>
      </c>
      <c r="AII4" s="218">
        <v>18</v>
      </c>
      <c r="AIJ4" s="218">
        <v>19</v>
      </c>
      <c r="AIK4" s="218">
        <v>20</v>
      </c>
      <c r="AIL4" s="282">
        <v>21</v>
      </c>
      <c r="AIM4" s="218">
        <v>22</v>
      </c>
      <c r="AIN4" s="218">
        <v>23</v>
      </c>
      <c r="AIO4" s="218">
        <v>24</v>
      </c>
      <c r="AIP4" s="218">
        <v>25</v>
      </c>
      <c r="AIQ4" s="218">
        <v>26</v>
      </c>
      <c r="AIR4" s="218">
        <v>27</v>
      </c>
      <c r="AIS4" s="218">
        <v>28</v>
      </c>
      <c r="AIT4" s="218">
        <v>29</v>
      </c>
      <c r="AIU4" s="218">
        <v>30</v>
      </c>
      <c r="AIV4" s="218">
        <v>1</v>
      </c>
      <c r="AIW4" s="218">
        <v>2</v>
      </c>
      <c r="AIX4" s="218">
        <v>3</v>
      </c>
      <c r="AIY4" s="282">
        <v>4</v>
      </c>
      <c r="AIZ4" s="282">
        <v>5</v>
      </c>
      <c r="AJA4" s="218">
        <v>6</v>
      </c>
      <c r="AJB4" s="218">
        <v>7</v>
      </c>
      <c r="AJC4" s="218">
        <v>8</v>
      </c>
      <c r="AJD4" s="218">
        <v>9</v>
      </c>
      <c r="AJE4" s="218">
        <v>10</v>
      </c>
      <c r="AJF4" s="218">
        <v>11</v>
      </c>
      <c r="AJG4" s="282">
        <v>12</v>
      </c>
      <c r="AJH4" s="218">
        <v>13</v>
      </c>
      <c r="AJI4" s="218">
        <v>14</v>
      </c>
      <c r="AJJ4" s="218">
        <v>15</v>
      </c>
      <c r="AJK4" s="218">
        <v>16</v>
      </c>
      <c r="AJL4" s="218">
        <v>17</v>
      </c>
      <c r="AJM4" s="282">
        <v>18</v>
      </c>
      <c r="AJN4" s="282">
        <v>19</v>
      </c>
      <c r="AJO4" s="282">
        <v>20</v>
      </c>
      <c r="AJP4" s="218">
        <v>21</v>
      </c>
      <c r="AJQ4" s="218">
        <v>22</v>
      </c>
      <c r="AJR4" s="218">
        <v>23</v>
      </c>
      <c r="AJS4" s="218">
        <v>24</v>
      </c>
      <c r="AJT4" s="282">
        <v>25</v>
      </c>
      <c r="AJU4" s="282">
        <v>26</v>
      </c>
      <c r="AJV4" s="218">
        <v>27</v>
      </c>
      <c r="AJW4" s="218">
        <v>28</v>
      </c>
      <c r="AJX4" s="218">
        <v>29</v>
      </c>
      <c r="AJY4" s="218">
        <v>30</v>
      </c>
      <c r="AJZ4" s="218">
        <v>31</v>
      </c>
      <c r="AKA4" s="282">
        <v>1</v>
      </c>
      <c r="AKB4" s="282">
        <v>2</v>
      </c>
      <c r="AKC4" s="218">
        <v>3</v>
      </c>
      <c r="AKD4" s="218">
        <v>4</v>
      </c>
      <c r="AKE4" s="218">
        <v>5</v>
      </c>
      <c r="AKF4" s="218">
        <v>6</v>
      </c>
      <c r="AKG4" s="218">
        <v>7</v>
      </c>
      <c r="AKH4" s="218">
        <v>8</v>
      </c>
      <c r="AKI4" s="282">
        <v>9</v>
      </c>
      <c r="AKJ4" s="218">
        <v>10</v>
      </c>
      <c r="AKK4" s="282">
        <v>11</v>
      </c>
      <c r="AKL4" s="282">
        <v>12</v>
      </c>
      <c r="AKM4" s="282">
        <v>13</v>
      </c>
      <c r="AKN4" s="282">
        <v>14</v>
      </c>
      <c r="AKO4" s="282">
        <v>15</v>
      </c>
      <c r="AKP4" s="282">
        <v>16</v>
      </c>
      <c r="AKQ4" s="218">
        <v>17</v>
      </c>
      <c r="AKR4" s="218">
        <v>18</v>
      </c>
      <c r="AKS4" s="218">
        <v>19</v>
      </c>
      <c r="AKT4" s="218">
        <v>20</v>
      </c>
      <c r="AKU4" s="218">
        <v>21</v>
      </c>
      <c r="AKV4" s="282">
        <v>22</v>
      </c>
      <c r="AKW4" s="282">
        <v>23</v>
      </c>
      <c r="AKX4" s="218">
        <v>24</v>
      </c>
      <c r="AKY4" s="218">
        <v>25</v>
      </c>
      <c r="AKZ4" s="218">
        <v>26</v>
      </c>
      <c r="ALA4" s="218">
        <v>27</v>
      </c>
      <c r="ALB4" s="218">
        <v>28</v>
      </c>
      <c r="ALC4" s="282">
        <v>29</v>
      </c>
      <c r="ALD4" s="282">
        <v>30</v>
      </c>
      <c r="ALE4" s="218">
        <v>31</v>
      </c>
      <c r="ALF4" s="218">
        <v>1</v>
      </c>
      <c r="ALG4" s="218">
        <v>2</v>
      </c>
      <c r="ALH4" s="218">
        <v>3</v>
      </c>
      <c r="ALI4" s="218">
        <v>4</v>
      </c>
      <c r="ALJ4" s="282">
        <v>5</v>
      </c>
      <c r="ALK4" s="282">
        <v>6</v>
      </c>
      <c r="ALL4" s="218">
        <v>7</v>
      </c>
      <c r="ALM4" s="218">
        <v>8</v>
      </c>
      <c r="ALN4" s="218">
        <v>9</v>
      </c>
      <c r="ALO4" s="218">
        <v>10</v>
      </c>
      <c r="ALP4" s="218">
        <v>11</v>
      </c>
      <c r="ALQ4" s="282">
        <v>12</v>
      </c>
      <c r="ALR4" s="282">
        <v>13</v>
      </c>
      <c r="ALS4" s="218">
        <v>14</v>
      </c>
      <c r="ALT4" s="218">
        <v>15</v>
      </c>
      <c r="ALU4" s="218">
        <v>16</v>
      </c>
      <c r="ALV4" s="218">
        <v>17</v>
      </c>
      <c r="ALW4" s="218">
        <v>18</v>
      </c>
      <c r="ALX4" s="282">
        <v>19</v>
      </c>
      <c r="ALY4" s="282">
        <v>20</v>
      </c>
      <c r="ALZ4" s="282">
        <v>21</v>
      </c>
      <c r="AMA4" s="282">
        <v>22</v>
      </c>
      <c r="AMB4" s="282">
        <v>23</v>
      </c>
      <c r="AMC4" s="218">
        <v>24</v>
      </c>
      <c r="AMD4" s="218">
        <v>25</v>
      </c>
      <c r="AME4" s="218">
        <v>26</v>
      </c>
      <c r="AMF4" s="282">
        <v>27</v>
      </c>
      <c r="AMG4" s="218">
        <v>28</v>
      </c>
      <c r="AMH4" s="218">
        <v>29</v>
      </c>
      <c r="AMI4" s="218">
        <v>30</v>
      </c>
      <c r="AMJ4" s="218">
        <v>1</v>
      </c>
      <c r="AMK4" s="218">
        <v>2</v>
      </c>
      <c r="AML4" s="282">
        <v>3</v>
      </c>
      <c r="AMM4" s="282">
        <v>4</v>
      </c>
      <c r="AMN4" s="218">
        <v>5</v>
      </c>
      <c r="AMO4" s="218">
        <v>6</v>
      </c>
      <c r="AMP4" s="218">
        <v>7</v>
      </c>
      <c r="AMQ4" s="218">
        <v>8</v>
      </c>
      <c r="AMR4" s="218">
        <v>9</v>
      </c>
      <c r="AMS4" s="282">
        <v>10</v>
      </c>
      <c r="AMT4" s="282">
        <v>11</v>
      </c>
      <c r="AMU4" s="282">
        <v>12</v>
      </c>
      <c r="AMV4" s="218">
        <v>13</v>
      </c>
      <c r="AMW4" s="218">
        <v>14</v>
      </c>
      <c r="AMX4" s="218">
        <v>15</v>
      </c>
      <c r="AMY4" s="218">
        <v>16</v>
      </c>
      <c r="AMZ4" s="218">
        <v>17</v>
      </c>
      <c r="ANA4" s="282">
        <v>18</v>
      </c>
      <c r="ANB4" s="218">
        <v>19</v>
      </c>
      <c r="ANC4" s="218">
        <v>20</v>
      </c>
      <c r="AND4" s="218">
        <v>21</v>
      </c>
      <c r="ANE4" s="218">
        <v>22</v>
      </c>
      <c r="ANF4" s="218">
        <v>23</v>
      </c>
      <c r="ANG4" s="282">
        <v>24</v>
      </c>
      <c r="ANH4" s="282">
        <v>25</v>
      </c>
      <c r="ANI4" s="218">
        <v>26</v>
      </c>
      <c r="ANJ4" s="218">
        <v>27</v>
      </c>
      <c r="ANK4" s="218">
        <v>28</v>
      </c>
      <c r="ANL4" s="218">
        <v>29</v>
      </c>
      <c r="ANM4" s="218">
        <v>30</v>
      </c>
      <c r="ANN4" s="282">
        <v>31</v>
      </c>
      <c r="ANO4" s="282">
        <v>1</v>
      </c>
      <c r="ANP4" s="218">
        <v>2</v>
      </c>
      <c r="ANQ4" s="282">
        <v>3</v>
      </c>
      <c r="ANR4" s="218">
        <v>4</v>
      </c>
      <c r="ANS4" s="218">
        <v>5</v>
      </c>
      <c r="ANT4" s="218">
        <v>6</v>
      </c>
      <c r="ANU4" s="282">
        <v>7</v>
      </c>
      <c r="ANV4" s="282">
        <v>8</v>
      </c>
      <c r="ANW4" s="218">
        <v>9</v>
      </c>
      <c r="ANX4" s="218">
        <v>10</v>
      </c>
      <c r="ANY4" s="218">
        <v>11</v>
      </c>
      <c r="ANZ4" s="218">
        <v>12</v>
      </c>
      <c r="AOA4" s="218">
        <v>13</v>
      </c>
      <c r="AOB4" s="282">
        <v>14</v>
      </c>
      <c r="AOC4" s="282">
        <v>15</v>
      </c>
      <c r="AOD4" s="218">
        <v>16</v>
      </c>
      <c r="AOE4" s="218">
        <v>17</v>
      </c>
      <c r="AOF4" s="218">
        <v>18</v>
      </c>
      <c r="AOG4" s="218">
        <v>19</v>
      </c>
      <c r="AOH4" s="218">
        <v>20</v>
      </c>
      <c r="AOI4" s="282">
        <v>21</v>
      </c>
      <c r="AOJ4" s="282">
        <v>22</v>
      </c>
      <c r="AOK4" s="282">
        <v>23</v>
      </c>
      <c r="AOL4" s="218">
        <v>24</v>
      </c>
      <c r="AOM4" s="218">
        <v>25</v>
      </c>
      <c r="AON4" s="218">
        <v>26</v>
      </c>
      <c r="AOO4" s="218">
        <v>27</v>
      </c>
      <c r="AOP4" s="218">
        <v>28</v>
      </c>
      <c r="AOQ4" s="282">
        <v>29</v>
      </c>
      <c r="AOR4" s="218">
        <v>30</v>
      </c>
      <c r="AOS4" s="218">
        <v>1</v>
      </c>
      <c r="AOT4" s="218">
        <v>2</v>
      </c>
      <c r="AOU4" s="218">
        <v>3</v>
      </c>
      <c r="AOV4" s="218">
        <v>4</v>
      </c>
      <c r="AOW4" s="218">
        <v>5</v>
      </c>
      <c r="AOX4" s="282">
        <v>6</v>
      </c>
      <c r="AOY4" s="218">
        <v>7</v>
      </c>
      <c r="AOZ4" s="218">
        <v>8</v>
      </c>
      <c r="APA4" s="218">
        <v>9</v>
      </c>
      <c r="APB4" s="218">
        <v>10</v>
      </c>
      <c r="APC4" s="218">
        <v>11</v>
      </c>
      <c r="APD4" s="282">
        <v>12</v>
      </c>
      <c r="APE4" s="282">
        <v>13</v>
      </c>
      <c r="APF4" s="218">
        <v>14</v>
      </c>
      <c r="APG4" s="218">
        <v>15</v>
      </c>
      <c r="APH4" s="218">
        <v>16</v>
      </c>
      <c r="API4" s="218">
        <v>17</v>
      </c>
      <c r="APJ4" s="218">
        <v>18</v>
      </c>
      <c r="APK4" s="282">
        <v>19</v>
      </c>
      <c r="APL4" s="282">
        <v>20</v>
      </c>
      <c r="APM4" s="218">
        <v>21</v>
      </c>
      <c r="APN4" s="218">
        <v>22</v>
      </c>
      <c r="APO4" s="218">
        <v>23</v>
      </c>
      <c r="APP4" s="218">
        <v>24</v>
      </c>
      <c r="APQ4" s="218">
        <v>25</v>
      </c>
      <c r="APR4" s="218">
        <v>26</v>
      </c>
      <c r="APS4" s="282">
        <v>27</v>
      </c>
      <c r="APT4" s="218">
        <v>28</v>
      </c>
      <c r="APU4" s="218">
        <v>29</v>
      </c>
      <c r="APV4" s="282">
        <v>30</v>
      </c>
      <c r="APW4" s="282">
        <v>31</v>
      </c>
    </row>
    <row r="5" spans="2:1115">
      <c r="H5" s="147"/>
    </row>
    <row r="6" spans="2:1115">
      <c r="H6" s="147"/>
    </row>
    <row r="7" spans="2:1115">
      <c r="H7" s="147"/>
    </row>
    <row r="8" spans="2:1115">
      <c r="H8" s="147"/>
    </row>
    <row r="9" spans="2:1115">
      <c r="H9" s="147"/>
    </row>
    <row r="10" spans="2:1115">
      <c r="H10" s="147"/>
    </row>
    <row r="11" spans="2:1115">
      <c r="H11" s="147"/>
    </row>
    <row r="12" spans="2:1115">
      <c r="H12" s="147"/>
    </row>
    <row r="13" spans="2:1115">
      <c r="H13" s="147"/>
    </row>
    <row r="14" spans="2:1115">
      <c r="H14" s="147"/>
    </row>
    <row r="15" spans="2:1115">
      <c r="H15" s="147"/>
    </row>
    <row r="16" spans="2:1115">
      <c r="H16" s="147"/>
    </row>
    <row r="17" spans="8:8">
      <c r="H17" s="147"/>
    </row>
    <row r="18" spans="8:8">
      <c r="H18" s="147"/>
    </row>
    <row r="19" spans="8:8">
      <c r="H19" s="147"/>
    </row>
    <row r="20" spans="8:8">
      <c r="H20" s="147"/>
    </row>
    <row r="21" spans="8:8">
      <c r="H21" s="147"/>
    </row>
    <row r="22" spans="8:8">
      <c r="H22" s="147"/>
    </row>
    <row r="23" spans="8:8">
      <c r="H23" s="147"/>
    </row>
    <row r="24" spans="8:8">
      <c r="H24" s="147"/>
    </row>
    <row r="25" spans="8:8">
      <c r="H25" s="147"/>
    </row>
    <row r="26" spans="8:8">
      <c r="H26" s="147"/>
    </row>
    <row r="27" spans="8:8">
      <c r="H27" s="147"/>
    </row>
    <row r="28" spans="8:8">
      <c r="H28" s="147"/>
    </row>
    <row r="29" spans="8:8">
      <c r="H29" s="147"/>
    </row>
    <row r="30" spans="8:8">
      <c r="H30" s="147"/>
    </row>
    <row r="31" spans="8:8">
      <c r="H31" s="147"/>
    </row>
    <row r="32" spans="8:8">
      <c r="H32" s="147"/>
    </row>
    <row r="33" spans="8:369">
      <c r="H33" s="147"/>
    </row>
    <row r="34" spans="8:369">
      <c r="H34" s="147"/>
    </row>
    <row r="35" spans="8:369">
      <c r="H35" s="147"/>
    </row>
    <row r="36" spans="8:369">
      <c r="H36" s="147"/>
    </row>
    <row r="37" spans="8:369">
      <c r="H37" s="147"/>
    </row>
    <row r="38" spans="8:369">
      <c r="H38" s="147"/>
    </row>
    <row r="39" spans="8:369">
      <c r="H39" s="147"/>
    </row>
    <row r="40" spans="8:369">
      <c r="H40" s="147"/>
    </row>
    <row r="41" spans="8:369">
      <c r="H41" s="147"/>
    </row>
    <row r="42" spans="8:369">
      <c r="H42" s="147"/>
    </row>
    <row r="43" spans="8:369">
      <c r="H43" s="147"/>
    </row>
    <row r="44" spans="8:369">
      <c r="H44" s="147"/>
    </row>
    <row r="45" spans="8:369">
      <c r="H45" s="147"/>
    </row>
    <row r="46" spans="8:369">
      <c r="H46" s="147"/>
    </row>
    <row r="47" spans="8:369">
      <c r="H47" s="147"/>
      <c r="NE47" s="119" t="s">
        <v>185</v>
      </c>
    </row>
    <row r="48" spans="8:369">
      <c r="H48" s="147"/>
    </row>
    <row r="49" spans="8:52">
      <c r="H49" s="147"/>
    </row>
    <row r="50" spans="8:52">
      <c r="H50" s="147"/>
    </row>
    <row r="51" spans="8:52">
      <c r="H51" s="147"/>
    </row>
    <row r="56" spans="8:52">
      <c r="AY56" s="270"/>
      <c r="AZ56" s="270"/>
    </row>
    <row r="146" spans="3:3">
      <c r="C146" s="336"/>
    </row>
    <row r="176" spans="85:85">
      <c r="CG176" s="119" t="s">
        <v>186</v>
      </c>
    </row>
  </sheetData>
  <phoneticPr fontId="1"/>
  <pageMargins left="0" right="0" top="0" bottom="0" header="0" footer="0"/>
  <pageSetup paperSize="8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1920-8F45-4996-8D8D-E867A6FDD257}">
  <sheetPr codeName="Sheet3">
    <tabColor theme="8" tint="0.79998168889431442"/>
  </sheetPr>
  <dimension ref="A1:ATZ550"/>
  <sheetViews>
    <sheetView zoomScale="70" zoomScaleNormal="70" zoomScaleSheetLayoutView="70" workbookViewId="0">
      <pane xSplit="8" ySplit="4" topLeftCell="AII5" activePane="bottomRight" state="frozen"/>
      <selection pane="topRight" activeCell="AIJ126" sqref="AIJ126"/>
      <selection pane="bottomLeft" activeCell="AIJ126" sqref="AIJ126"/>
      <selection pane="bottomRight" activeCell="AJM13" sqref="AJM13"/>
    </sheetView>
  </sheetViews>
  <sheetFormatPr defaultColWidth="2.44140625" defaultRowHeight="13.2" outlineLevelRow="1"/>
  <cols>
    <col min="1" max="1" width="9.6640625" style="119" customWidth="1"/>
    <col min="2" max="2" width="8.6640625" style="119" customWidth="1"/>
    <col min="3" max="3" width="9.6640625" style="119" customWidth="1"/>
    <col min="4" max="4" width="2.6640625" style="119" customWidth="1"/>
    <col min="5" max="5" width="8.6640625" style="119" customWidth="1"/>
    <col min="6" max="8" width="2.44140625" style="119"/>
    <col min="9" max="35" width="2.6640625" style="119" customWidth="1"/>
    <col min="36" max="36" width="3.33203125" style="119" customWidth="1"/>
    <col min="37" max="37" width="2.44140625" style="119"/>
    <col min="38" max="38" width="3.33203125" style="119" customWidth="1"/>
    <col min="39" max="39" width="2.44140625" style="119"/>
    <col min="40" max="42" width="2.6640625" style="119" customWidth="1"/>
    <col min="43" max="45" width="2.44140625" style="119"/>
    <col min="46" max="46" width="3.33203125" style="119" customWidth="1"/>
    <col min="47" max="78" width="2.44140625" style="119"/>
    <col min="79" max="79" width="2.6640625" style="119" customWidth="1"/>
    <col min="80" max="96" width="2.44140625" style="119"/>
    <col min="97" max="97" width="2.6640625" style="119" customWidth="1"/>
    <col min="98" max="156" width="2.44140625" style="119"/>
    <col min="157" max="201" width="2.6640625" style="119" customWidth="1"/>
    <col min="202" max="205" width="3.33203125" style="119" customWidth="1"/>
    <col min="206" max="355" width="2.44140625" style="119"/>
    <col min="356" max="356" width="3.33203125" style="119" customWidth="1"/>
    <col min="357" max="369" width="2.44140625" style="119"/>
    <col min="370" max="371" width="2.6640625" style="119" customWidth="1"/>
    <col min="372" max="385" width="2.44140625" style="119"/>
    <col min="386" max="475" width="2.6640625" style="136" customWidth="1"/>
    <col min="476" max="523" width="2.44140625" style="119"/>
    <col min="524" max="583" width="2.44140625" style="119" customWidth="1"/>
    <col min="584" max="584" width="2.6640625" style="119" customWidth="1"/>
    <col min="585" max="672" width="2.44140625" style="119"/>
    <col min="673" max="673" width="2.6640625" style="119" customWidth="1"/>
    <col min="674" max="678" width="2.44140625" style="119"/>
    <col min="679" max="788" width="2.6640625" style="119" customWidth="1"/>
    <col min="789" max="790" width="3" style="119" bestFit="1" customWidth="1"/>
    <col min="791" max="792" width="2.44140625" style="119"/>
    <col min="793" max="793" width="3" style="119" bestFit="1" customWidth="1"/>
    <col min="794" max="822" width="2.44140625" style="119"/>
    <col min="823" max="823" width="3" style="119" bestFit="1" customWidth="1"/>
    <col min="824" max="824" width="2.44140625" style="119"/>
    <col min="825" max="825" width="3" style="119" bestFit="1" customWidth="1"/>
    <col min="826" max="832" width="2.44140625" style="119"/>
    <col min="833" max="833" width="3" style="119" bestFit="1" customWidth="1"/>
    <col min="834" max="835" width="2.44140625" style="119"/>
    <col min="836" max="836" width="3" style="119" bestFit="1" customWidth="1"/>
    <col min="837" max="837" width="2.44140625" style="119"/>
    <col min="838" max="838" width="3" style="119" bestFit="1" customWidth="1"/>
    <col min="839" max="841" width="2.44140625" style="119"/>
    <col min="842" max="844" width="3" style="119" bestFit="1" customWidth="1"/>
    <col min="845" max="845" width="2.44140625" style="119"/>
    <col min="846" max="848" width="3" style="119" bestFit="1" customWidth="1"/>
    <col min="849" max="849" width="2.44140625" style="119" bestFit="1" customWidth="1"/>
    <col min="850" max="852" width="2.44140625" style="119"/>
    <col min="853" max="854" width="3" style="119" bestFit="1" customWidth="1"/>
    <col min="855" max="858" width="2.44140625" style="119" customWidth="1"/>
    <col min="859" max="859" width="2.44140625" style="119"/>
    <col min="860" max="861" width="3" style="119" bestFit="1" customWidth="1"/>
    <col min="862" max="863" width="2.44140625" style="119"/>
    <col min="864" max="866" width="3" style="119" bestFit="1" customWidth="1"/>
    <col min="867" max="876" width="2.44140625" style="119"/>
    <col min="877" max="928" width="2.44140625" style="119" customWidth="1"/>
    <col min="929" max="929" width="2.44140625" style="119"/>
    <col min="930" max="931" width="3" style="119" bestFit="1" customWidth="1"/>
    <col min="932" max="932" width="2.44140625" style="138"/>
    <col min="933" max="941" width="2.44140625" style="119"/>
    <col min="942" max="943" width="2.44140625" style="119" customWidth="1"/>
    <col min="944" max="949" width="2.44140625" style="119"/>
    <col min="950" max="952" width="3" style="119" bestFit="1" customWidth="1"/>
    <col min="953" max="953" width="2.44140625" style="119"/>
    <col min="954" max="954" width="3" style="119" bestFit="1" customWidth="1"/>
    <col min="955" max="958" width="2.44140625" style="119"/>
    <col min="959" max="964" width="3" style="119" bestFit="1" customWidth="1"/>
    <col min="965" max="965" width="2.44140625" style="119" bestFit="1" customWidth="1"/>
    <col min="966" max="970" width="3" style="119" bestFit="1" customWidth="1"/>
    <col min="971" max="971" width="2.44140625" style="119"/>
    <col min="972" max="972" width="3" style="119" bestFit="1" customWidth="1"/>
    <col min="973" max="978" width="2.44140625" style="119"/>
    <col min="979" max="980" width="3" style="119" bestFit="1" customWidth="1"/>
    <col min="981" max="985" width="2.44140625" style="119"/>
    <col min="986" max="986" width="3" style="119" bestFit="1" customWidth="1"/>
    <col min="987" max="988" width="2.44140625" style="119"/>
    <col min="989" max="991" width="3" style="119" bestFit="1" customWidth="1"/>
    <col min="992" max="992" width="2.44140625" style="119"/>
    <col min="993" max="993" width="3" style="119" bestFit="1" customWidth="1"/>
    <col min="994" max="995" width="2.44140625" style="119"/>
    <col min="996" max="996" width="3" style="119" bestFit="1" customWidth="1"/>
    <col min="997" max="1002" width="2.44140625" style="119"/>
    <col min="1003" max="1003" width="3" style="119" bestFit="1" customWidth="1"/>
    <col min="1004" max="1007" width="2.44140625" style="119"/>
    <col min="1008" max="1008" width="3" style="119" bestFit="1" customWidth="1"/>
    <col min="1009" max="1016" width="2.44140625" style="119"/>
    <col min="1017" max="1018" width="3" style="119" bestFit="1" customWidth="1"/>
    <col min="1019" max="1022" width="2.44140625" style="119"/>
    <col min="1023" max="1023" width="3" style="119" bestFit="1" customWidth="1"/>
    <col min="1024" max="1027" width="2.44140625" style="119"/>
    <col min="1028" max="1087" width="2.44140625" style="119" customWidth="1"/>
    <col min="1088" max="1118" width="2.44140625" style="119"/>
    <col min="1119" max="1119" width="2.44140625" style="119" customWidth="1"/>
    <col min="1120" max="16384" width="2.44140625" style="119"/>
  </cols>
  <sheetData>
    <row r="1" spans="1:1206">
      <c r="J1" s="119" t="s">
        <v>187</v>
      </c>
      <c r="BO1" s="119" t="s">
        <v>188</v>
      </c>
      <c r="DG1" s="119" t="s">
        <v>189</v>
      </c>
      <c r="JU1"/>
      <c r="JV1"/>
      <c r="JW1"/>
      <c r="JX1"/>
      <c r="JY1"/>
      <c r="JZ1"/>
      <c r="KA1"/>
      <c r="KB1"/>
      <c r="KC1"/>
      <c r="KD1"/>
      <c r="KE1"/>
      <c r="KF1"/>
      <c r="KG1"/>
      <c r="KL1" s="119" t="s">
        <v>189</v>
      </c>
      <c r="KN1" s="119" t="s">
        <v>180</v>
      </c>
      <c r="LN1" s="119" t="s">
        <v>188</v>
      </c>
      <c r="OG1" s="136" t="s">
        <v>190</v>
      </c>
      <c r="OM1" s="136" t="s">
        <v>191</v>
      </c>
      <c r="PF1" s="281" t="s">
        <v>192</v>
      </c>
      <c r="QU1" s="136" t="s">
        <v>189</v>
      </c>
    </row>
    <row r="2" spans="1:1206">
      <c r="I2" s="119" t="s">
        <v>193</v>
      </c>
      <c r="J2" s="119" t="s">
        <v>194</v>
      </c>
      <c r="T2" s="139">
        <v>2</v>
      </c>
      <c r="U2" s="140">
        <v>0</v>
      </c>
      <c r="V2" s="140">
        <v>2</v>
      </c>
      <c r="W2" s="140">
        <v>4</v>
      </c>
      <c r="Y2" s="136" t="s">
        <v>195</v>
      </c>
      <c r="AM2" s="119" t="s">
        <v>193</v>
      </c>
      <c r="AX2" s="136" t="s">
        <v>196</v>
      </c>
      <c r="BA2" s="119" t="s">
        <v>189</v>
      </c>
      <c r="BG2" s="136" t="s">
        <v>195</v>
      </c>
      <c r="BN2" s="119" t="s">
        <v>197</v>
      </c>
      <c r="BS2" s="136" t="s">
        <v>196</v>
      </c>
      <c r="BZ2" s="119" t="s">
        <v>197</v>
      </c>
      <c r="CC2" s="136" t="s">
        <v>195</v>
      </c>
      <c r="CF2" s="119" t="s">
        <v>193</v>
      </c>
      <c r="CM2" s="119" t="s">
        <v>197</v>
      </c>
      <c r="CN2" s="119" t="s">
        <v>198</v>
      </c>
      <c r="CT2" s="119" t="s">
        <v>197</v>
      </c>
      <c r="DB2" s="136" t="s">
        <v>196</v>
      </c>
      <c r="DG2" s="119" t="s">
        <v>199</v>
      </c>
      <c r="DK2" s="136" t="s">
        <v>195</v>
      </c>
      <c r="DW2" s="119" t="s">
        <v>197</v>
      </c>
      <c r="EU2" s="136" t="s">
        <v>195</v>
      </c>
      <c r="FI2" s="341" t="s">
        <v>200</v>
      </c>
      <c r="FV2" s="136" t="s">
        <v>195</v>
      </c>
      <c r="GA2" s="136" t="s">
        <v>197</v>
      </c>
      <c r="GQ2" s="119" t="s">
        <v>193</v>
      </c>
      <c r="GX2" s="119" t="s">
        <v>189</v>
      </c>
      <c r="IZ2" s="119" t="s">
        <v>196</v>
      </c>
      <c r="JU2" s="136" t="s">
        <v>196</v>
      </c>
      <c r="JV2"/>
      <c r="JW2"/>
      <c r="JX2"/>
      <c r="JY2"/>
      <c r="JZ2"/>
      <c r="KA2"/>
      <c r="KB2" t="s">
        <v>201</v>
      </c>
      <c r="KC2" t="s">
        <v>202</v>
      </c>
      <c r="KD2"/>
      <c r="KE2" t="s">
        <v>198</v>
      </c>
      <c r="KF2"/>
      <c r="KG2"/>
      <c r="KV2" s="119" t="s">
        <v>189</v>
      </c>
      <c r="KW2" s="119" t="s">
        <v>196</v>
      </c>
      <c r="LQ2" s="119" t="s">
        <v>189</v>
      </c>
      <c r="LS2" s="119" t="s">
        <v>197</v>
      </c>
      <c r="MF2" s="119" t="s">
        <v>196</v>
      </c>
      <c r="NB2" s="119" t="s">
        <v>193</v>
      </c>
      <c r="NV2" s="139">
        <v>2</v>
      </c>
      <c r="NW2" s="140">
        <v>0</v>
      </c>
      <c r="NX2" s="140">
        <v>2</v>
      </c>
      <c r="NY2" s="140">
        <v>5</v>
      </c>
      <c r="OG2" s="136" t="s">
        <v>203</v>
      </c>
      <c r="OM2" s="119"/>
      <c r="PF2" s="119"/>
      <c r="PM2" s="136" t="s">
        <v>193</v>
      </c>
      <c r="PS2" s="119" t="s">
        <v>196</v>
      </c>
      <c r="QA2" s="136" t="s">
        <v>197</v>
      </c>
      <c r="QG2" s="136" t="s">
        <v>197</v>
      </c>
      <c r="QW2" s="136" t="s">
        <v>193</v>
      </c>
      <c r="RE2" s="136" t="s">
        <v>193</v>
      </c>
      <c r="RK2" s="136" t="s">
        <v>189</v>
      </c>
      <c r="RP2" s="136" t="s">
        <v>197</v>
      </c>
      <c r="WA2" s="429"/>
      <c r="ABW2" s="139">
        <v>2</v>
      </c>
      <c r="ABX2" s="140">
        <v>0</v>
      </c>
      <c r="ABY2" s="140">
        <v>2</v>
      </c>
      <c r="ABZ2" s="140">
        <v>6</v>
      </c>
      <c r="ACA2" s="136"/>
      <c r="APX2" s="139">
        <v>2</v>
      </c>
      <c r="APY2" s="140">
        <v>0</v>
      </c>
      <c r="APZ2" s="140">
        <v>2</v>
      </c>
      <c r="AQA2" s="140">
        <v>7</v>
      </c>
    </row>
    <row r="3" spans="1:1206" ht="13.5" customHeight="1">
      <c r="B3" s="141"/>
      <c r="C3" s="142"/>
      <c r="D3" s="142"/>
      <c r="E3" s="142"/>
      <c r="F3" s="142"/>
      <c r="G3" s="142"/>
      <c r="H3" s="142"/>
      <c r="I3" s="137" t="s">
        <v>180</v>
      </c>
      <c r="J3" s="137" t="s">
        <v>181</v>
      </c>
      <c r="K3" s="137"/>
      <c r="L3" s="137"/>
      <c r="M3" s="137"/>
      <c r="N3" s="137"/>
      <c r="O3" s="137"/>
      <c r="P3" s="137"/>
      <c r="Q3" s="137"/>
      <c r="R3" s="137"/>
      <c r="S3" s="137"/>
      <c r="T3" s="143">
        <v>1</v>
      </c>
      <c r="U3" s="218"/>
      <c r="V3" s="218"/>
      <c r="W3" s="218"/>
      <c r="X3" s="218"/>
      <c r="Y3" s="137" t="s">
        <v>181</v>
      </c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K3" s="218"/>
      <c r="AL3" s="218"/>
      <c r="AM3" s="137" t="s">
        <v>180</v>
      </c>
      <c r="AN3" s="218"/>
      <c r="AO3" s="218"/>
      <c r="AP3" s="218"/>
      <c r="AR3" s="218"/>
      <c r="AT3" s="218"/>
      <c r="AU3" s="218"/>
      <c r="AV3" s="218"/>
      <c r="AW3" s="218"/>
      <c r="AX3" s="137" t="s">
        <v>181</v>
      </c>
      <c r="AY3" s="144">
        <v>2</v>
      </c>
      <c r="AZ3" s="218"/>
      <c r="BA3" s="137" t="s">
        <v>180</v>
      </c>
      <c r="BB3" s="218"/>
      <c r="BC3" s="218"/>
      <c r="BD3" s="218"/>
      <c r="BE3" s="218"/>
      <c r="BF3" s="218"/>
      <c r="BG3" s="137" t="s">
        <v>181</v>
      </c>
      <c r="BH3" s="218"/>
      <c r="BI3" s="218"/>
      <c r="BJ3" s="218"/>
      <c r="BK3" s="218"/>
      <c r="BL3" s="218"/>
      <c r="BM3" s="218"/>
      <c r="BN3" s="137" t="s">
        <v>180</v>
      </c>
      <c r="BO3" s="218"/>
      <c r="BP3" s="218"/>
      <c r="BQ3" s="218"/>
      <c r="BR3" s="218"/>
      <c r="BS3" s="137" t="s">
        <v>181</v>
      </c>
      <c r="BT3" s="218"/>
      <c r="BU3" s="218"/>
      <c r="BV3" s="218"/>
      <c r="BW3" s="218"/>
      <c r="BX3" s="218"/>
      <c r="BY3" s="218"/>
      <c r="BZ3" s="137" t="s">
        <v>204</v>
      </c>
      <c r="CA3" s="218"/>
      <c r="CB3" s="144">
        <v>3</v>
      </c>
      <c r="CC3" s="137" t="s">
        <v>181</v>
      </c>
      <c r="CD3" s="218"/>
      <c r="CE3" s="218"/>
      <c r="CF3" s="137" t="s">
        <v>180</v>
      </c>
      <c r="CG3" s="218"/>
      <c r="CH3" s="218"/>
      <c r="CI3" s="218"/>
      <c r="CJ3" s="218"/>
      <c r="CK3" s="218"/>
      <c r="CL3" s="218"/>
      <c r="CM3" s="137" t="s">
        <v>180</v>
      </c>
      <c r="CN3" s="218" t="s">
        <v>205</v>
      </c>
      <c r="CO3" s="218"/>
      <c r="CP3" s="218"/>
      <c r="CQ3" s="218"/>
      <c r="CR3" s="218"/>
      <c r="CS3" s="218"/>
      <c r="CT3" s="137" t="s">
        <v>205</v>
      </c>
      <c r="CU3" s="218"/>
      <c r="CV3" s="218"/>
      <c r="CW3" s="218"/>
      <c r="CX3" s="218"/>
      <c r="CY3" s="218"/>
      <c r="CZ3" s="218"/>
      <c r="DA3" s="218"/>
      <c r="DB3" s="137" t="s">
        <v>181</v>
      </c>
      <c r="DC3" s="218"/>
      <c r="DD3" s="218"/>
      <c r="DE3" s="218"/>
      <c r="DF3" s="218"/>
      <c r="DG3" s="144">
        <v>4</v>
      </c>
      <c r="DH3" s="218"/>
      <c r="DI3" s="137"/>
      <c r="DJ3" s="137"/>
      <c r="DK3" s="137" t="s">
        <v>181</v>
      </c>
      <c r="DL3" s="137"/>
      <c r="DM3" s="137"/>
      <c r="DN3" s="137"/>
      <c r="DO3" s="137"/>
      <c r="DP3" s="137"/>
      <c r="DQ3" s="137"/>
      <c r="DR3" s="137" t="s">
        <v>189</v>
      </c>
      <c r="DS3" s="137" t="s">
        <v>206</v>
      </c>
      <c r="DT3" s="137" t="s">
        <v>180</v>
      </c>
      <c r="DU3" s="137" t="s">
        <v>207</v>
      </c>
      <c r="DV3" s="137" t="s">
        <v>208</v>
      </c>
      <c r="DW3" s="137" t="s">
        <v>204</v>
      </c>
      <c r="DX3" s="137"/>
      <c r="DY3" s="137"/>
      <c r="DZ3" s="137"/>
      <c r="EA3" s="137"/>
      <c r="EB3" s="137"/>
      <c r="EC3" s="137"/>
      <c r="ED3" s="137" t="s">
        <v>181</v>
      </c>
      <c r="EE3" s="137"/>
      <c r="EF3" s="137"/>
      <c r="EG3" s="137"/>
      <c r="EH3" s="137"/>
      <c r="EI3" s="137"/>
      <c r="EJ3" s="137"/>
      <c r="EK3" s="144">
        <v>5</v>
      </c>
      <c r="EL3" s="137"/>
      <c r="EM3" s="137"/>
      <c r="EN3" s="137"/>
      <c r="EO3" s="137"/>
      <c r="EP3" s="137"/>
      <c r="EQ3" s="137"/>
      <c r="ER3" s="137"/>
      <c r="ES3" s="137"/>
      <c r="ET3" s="137"/>
      <c r="EU3" s="137" t="s">
        <v>181</v>
      </c>
      <c r="EV3" s="137"/>
      <c r="EW3" s="137"/>
      <c r="EX3" s="137"/>
      <c r="EY3" s="137"/>
      <c r="EZ3" s="137"/>
      <c r="FA3" s="137"/>
      <c r="FB3" s="137"/>
      <c r="FC3" s="137"/>
      <c r="FD3" s="137"/>
      <c r="FE3" s="137"/>
      <c r="FF3" s="137" t="s">
        <v>181</v>
      </c>
      <c r="FG3" s="137"/>
      <c r="FH3" s="137"/>
      <c r="FI3" s="342" t="s">
        <v>209</v>
      </c>
      <c r="FJ3" s="137"/>
      <c r="FK3" s="137"/>
      <c r="FL3" s="137"/>
      <c r="FM3" s="137"/>
      <c r="FN3" s="137"/>
      <c r="FO3" s="137"/>
      <c r="FP3" s="143">
        <v>6</v>
      </c>
      <c r="FQ3" s="137"/>
      <c r="FR3" s="137"/>
      <c r="FS3" s="137"/>
      <c r="FT3" s="137"/>
      <c r="FU3" s="137"/>
      <c r="FV3" s="137" t="s">
        <v>181</v>
      </c>
      <c r="FW3" s="137"/>
      <c r="FX3" s="137"/>
      <c r="FY3" s="137"/>
      <c r="FZ3" s="137"/>
      <c r="GA3" s="137" t="s">
        <v>204</v>
      </c>
      <c r="GB3" s="137"/>
      <c r="GC3" s="137"/>
      <c r="GD3" s="137"/>
      <c r="GE3" s="137"/>
      <c r="GF3" s="137"/>
      <c r="GG3" s="137"/>
      <c r="GH3" s="137"/>
      <c r="GI3" s="137"/>
      <c r="GJ3" s="137"/>
      <c r="GK3" s="137"/>
      <c r="GL3" s="137"/>
      <c r="GM3" s="137"/>
      <c r="GN3" s="137"/>
      <c r="GO3" s="137"/>
      <c r="GP3" s="137"/>
      <c r="GQ3" s="137" t="s">
        <v>205</v>
      </c>
      <c r="GR3" s="137"/>
      <c r="GS3" s="137"/>
      <c r="GT3" s="144">
        <v>7</v>
      </c>
      <c r="GU3" s="137"/>
      <c r="GV3" s="137"/>
      <c r="GW3" s="137"/>
      <c r="GX3" s="137" t="s">
        <v>188</v>
      </c>
      <c r="GY3" s="137"/>
      <c r="GZ3" s="137"/>
      <c r="HA3" s="137"/>
      <c r="HB3" s="137"/>
      <c r="HC3" s="137"/>
      <c r="HD3" s="137"/>
      <c r="HE3" s="137"/>
      <c r="HF3" s="137"/>
      <c r="HG3" s="137"/>
      <c r="HH3" s="137"/>
      <c r="HI3" s="137"/>
      <c r="HJ3" s="137"/>
      <c r="HK3" s="137"/>
      <c r="HL3" s="137"/>
      <c r="HM3" s="137"/>
      <c r="HN3" s="137"/>
      <c r="HO3" s="137"/>
      <c r="HP3" s="137"/>
      <c r="HQ3" s="137"/>
      <c r="HR3" s="137"/>
      <c r="HS3" s="137"/>
      <c r="HT3" s="137"/>
      <c r="HU3" s="137"/>
      <c r="HV3" s="137"/>
      <c r="HW3" s="137"/>
      <c r="HX3" s="137"/>
      <c r="HY3" s="144">
        <v>8</v>
      </c>
      <c r="HZ3" s="137"/>
      <c r="IA3" s="137"/>
      <c r="IB3" s="137"/>
      <c r="IC3" s="137"/>
      <c r="ID3" s="137"/>
      <c r="IE3" s="137"/>
      <c r="IF3" s="137"/>
      <c r="IG3" s="137"/>
      <c r="IH3" s="137"/>
      <c r="II3" s="137"/>
      <c r="IJ3" s="137"/>
      <c r="IK3" s="137"/>
      <c r="IL3" s="137"/>
      <c r="IM3" s="137"/>
      <c r="IN3" s="137"/>
      <c r="IO3" s="137"/>
      <c r="IP3" s="137"/>
      <c r="IQ3" s="137"/>
      <c r="IR3" s="137"/>
      <c r="IS3" s="137"/>
      <c r="IT3" s="137"/>
      <c r="IU3" s="137"/>
      <c r="IV3" s="137"/>
      <c r="IW3" s="137"/>
      <c r="IX3" s="137"/>
      <c r="IY3" s="137"/>
      <c r="IZ3" s="137"/>
      <c r="JA3" s="137"/>
      <c r="JB3" s="137"/>
      <c r="JC3" s="137"/>
      <c r="JD3" s="143">
        <v>9</v>
      </c>
      <c r="JE3" s="137"/>
      <c r="JF3" s="137"/>
      <c r="JG3" s="137"/>
      <c r="JH3" s="137"/>
      <c r="JI3" s="137"/>
      <c r="JJ3" s="137"/>
      <c r="JK3" s="137"/>
      <c r="JL3" s="137"/>
      <c r="JM3" s="137"/>
      <c r="JN3" s="137"/>
      <c r="JO3" s="137"/>
      <c r="JP3" s="137"/>
      <c r="JQ3" s="137"/>
      <c r="JR3" s="137"/>
      <c r="JS3" s="137"/>
      <c r="JT3" s="137"/>
      <c r="JU3" s="137" t="s">
        <v>181</v>
      </c>
      <c r="JV3" s="136"/>
      <c r="JW3" s="136"/>
      <c r="JX3" s="136"/>
      <c r="JY3" s="136"/>
      <c r="JZ3" s="136"/>
      <c r="KA3" s="136"/>
      <c r="KB3" s="136" t="s">
        <v>210</v>
      </c>
      <c r="KC3" s="136" t="s">
        <v>211</v>
      </c>
      <c r="KD3" s="136"/>
      <c r="KE3" t="s">
        <v>180</v>
      </c>
      <c r="KF3" s="136"/>
      <c r="KG3" s="136"/>
      <c r="KH3" s="144">
        <v>10</v>
      </c>
      <c r="KL3" s="137"/>
      <c r="KV3" s="119" t="s">
        <v>180</v>
      </c>
      <c r="KW3" s="137"/>
      <c r="LM3" s="144">
        <v>11</v>
      </c>
      <c r="LN3" s="137"/>
      <c r="LQ3" s="119" t="s">
        <v>205</v>
      </c>
      <c r="LS3" s="119" t="s">
        <v>199</v>
      </c>
      <c r="MF3" s="137"/>
      <c r="MQ3" s="143">
        <v>12</v>
      </c>
      <c r="NB3" s="119" t="s">
        <v>199</v>
      </c>
      <c r="NV3" s="143">
        <v>1</v>
      </c>
      <c r="NW3" s="119"/>
      <c r="NX3" s="119"/>
      <c r="NY3" s="119"/>
      <c r="NZ3" s="119"/>
      <c r="OA3" s="119"/>
      <c r="OB3" s="119"/>
      <c r="OC3" s="119"/>
      <c r="OD3" s="119"/>
      <c r="OE3" s="119"/>
      <c r="OG3" s="119" t="s">
        <v>212</v>
      </c>
      <c r="OH3" s="119"/>
      <c r="OI3" s="119"/>
      <c r="OJ3" s="119"/>
      <c r="OK3" s="119"/>
      <c r="OL3" s="119"/>
      <c r="OM3" s="119"/>
      <c r="ON3" s="119"/>
      <c r="OO3" s="119"/>
      <c r="OP3" s="119"/>
      <c r="OQ3" s="119"/>
      <c r="OR3" s="119"/>
      <c r="OS3" s="119"/>
      <c r="OT3" s="119"/>
      <c r="OU3" s="119"/>
      <c r="OV3" s="119"/>
      <c r="OW3" s="119"/>
      <c r="OX3" s="119"/>
      <c r="OY3" s="119"/>
      <c r="OZ3" s="119"/>
      <c r="PA3" s="143">
        <v>2</v>
      </c>
      <c r="PB3" s="119"/>
      <c r="PC3" s="119"/>
      <c r="PD3" s="119"/>
      <c r="PE3" s="119"/>
      <c r="PF3" s="119"/>
      <c r="PG3" s="119"/>
      <c r="PI3" s="119"/>
      <c r="PJ3" s="119"/>
      <c r="PK3" s="119"/>
      <c r="PL3" s="119"/>
      <c r="PM3" s="119" t="s">
        <v>205</v>
      </c>
      <c r="PN3" s="119"/>
      <c r="PO3" s="119"/>
      <c r="PP3" s="119"/>
      <c r="PQ3" s="119"/>
      <c r="PR3" s="119"/>
      <c r="PS3" s="119"/>
      <c r="PT3" s="119"/>
      <c r="PU3" s="119"/>
      <c r="PV3" s="119"/>
      <c r="PW3" s="119"/>
      <c r="PX3" s="119"/>
      <c r="PY3" s="119"/>
      <c r="PZ3" s="119"/>
      <c r="QA3" s="119" t="s">
        <v>180</v>
      </c>
      <c r="QC3" s="144">
        <v>3</v>
      </c>
      <c r="QD3" s="119"/>
      <c r="QE3" s="119"/>
      <c r="QF3" s="119"/>
      <c r="QG3" s="119" t="s">
        <v>204</v>
      </c>
      <c r="QH3" s="119"/>
      <c r="QI3" s="119"/>
      <c r="QJ3" s="119"/>
      <c r="QK3" s="119"/>
      <c r="QL3" s="119"/>
      <c r="QM3" s="119"/>
      <c r="QN3" s="119"/>
      <c r="QO3" s="119"/>
      <c r="QP3" s="119"/>
      <c r="QQ3" s="119"/>
      <c r="QR3" s="119"/>
      <c r="QS3" s="119"/>
      <c r="QT3" s="119"/>
      <c r="QU3" s="119"/>
      <c r="QV3" s="119"/>
      <c r="QW3" s="119" t="s">
        <v>205</v>
      </c>
      <c r="QX3" s="119"/>
      <c r="QY3" s="119"/>
      <c r="QZ3" s="119"/>
      <c r="RA3" s="119"/>
      <c r="RB3" s="119"/>
      <c r="RC3" s="119"/>
      <c r="RD3" s="119"/>
      <c r="RE3" s="119" t="s">
        <v>205</v>
      </c>
      <c r="RF3" s="119"/>
      <c r="RG3" s="119"/>
      <c r="RH3" s="144">
        <v>4</v>
      </c>
      <c r="RJ3" s="136"/>
      <c r="RK3" s="119" t="s">
        <v>204</v>
      </c>
      <c r="RL3" s="136"/>
      <c r="RM3" s="136"/>
      <c r="RN3" s="136"/>
      <c r="RO3" s="136"/>
      <c r="RP3" s="119" t="s">
        <v>204</v>
      </c>
      <c r="RQ3" s="136"/>
      <c r="RR3" s="136"/>
      <c r="RS3" s="136"/>
      <c r="RT3" s="136"/>
      <c r="RU3" s="136"/>
      <c r="RV3" s="136"/>
      <c r="RW3" s="136"/>
      <c r="RX3" s="136"/>
      <c r="RY3" s="136"/>
      <c r="RZ3" s="136"/>
      <c r="SA3" s="136"/>
      <c r="SB3" s="136"/>
      <c r="SC3" s="136"/>
      <c r="SD3" s="136"/>
      <c r="SE3" s="136"/>
      <c r="SF3" s="136"/>
      <c r="SG3" s="136"/>
      <c r="SH3" s="136"/>
      <c r="SI3" s="136"/>
      <c r="SJ3" s="136"/>
      <c r="SK3" s="136"/>
      <c r="SL3" s="144">
        <v>5</v>
      </c>
      <c r="SM3" s="136"/>
      <c r="SN3" s="136"/>
      <c r="SO3" s="136"/>
      <c r="SP3" s="136"/>
      <c r="SQ3" s="136"/>
      <c r="SR3" s="136"/>
      <c r="SS3" s="136"/>
      <c r="ST3" s="136"/>
      <c r="SU3" s="136"/>
      <c r="SV3" s="136"/>
      <c r="SW3" s="136"/>
      <c r="SX3" s="136"/>
      <c r="SY3" s="136"/>
      <c r="SZ3" s="136"/>
      <c r="TA3" s="136"/>
      <c r="TB3" s="136"/>
      <c r="TC3" s="136"/>
      <c r="TD3" s="136"/>
      <c r="TE3" s="136"/>
      <c r="TF3" s="136"/>
      <c r="TG3" s="136"/>
      <c r="TH3" s="136"/>
      <c r="TI3" s="136"/>
      <c r="TJ3" s="136"/>
      <c r="TK3" s="136"/>
      <c r="TL3" s="136"/>
      <c r="TM3" s="136"/>
      <c r="TN3" s="136"/>
      <c r="TO3" s="136"/>
      <c r="TP3" s="136"/>
      <c r="TQ3" s="143">
        <v>6</v>
      </c>
      <c r="TY3" s="136"/>
      <c r="TZ3" s="136"/>
      <c r="UA3" s="136"/>
      <c r="UB3" s="136"/>
      <c r="UC3" s="136"/>
      <c r="UD3" s="136"/>
      <c r="UE3" s="136"/>
      <c r="UF3" s="136"/>
      <c r="UG3" s="136"/>
      <c r="UH3" s="136"/>
      <c r="UI3" s="136"/>
      <c r="UJ3" s="136"/>
      <c r="UK3" s="136"/>
      <c r="UL3" s="136"/>
      <c r="UM3" s="136"/>
      <c r="UN3" s="136"/>
      <c r="UO3" s="136"/>
      <c r="UP3" s="136"/>
      <c r="UQ3" s="136"/>
      <c r="UR3" s="136"/>
      <c r="US3" s="136"/>
      <c r="UT3" s="136"/>
      <c r="UU3" s="143">
        <v>7</v>
      </c>
      <c r="UW3" s="136"/>
      <c r="UX3" s="136"/>
      <c r="UY3" s="136"/>
      <c r="UZ3" s="136"/>
      <c r="VA3" s="136"/>
      <c r="VB3" s="136"/>
      <c r="VC3" s="136"/>
      <c r="VD3" s="136"/>
      <c r="VE3" s="136"/>
      <c r="VF3" s="136"/>
      <c r="VG3" s="136"/>
      <c r="VH3" s="136"/>
      <c r="VI3" s="136"/>
      <c r="VJ3" s="136"/>
      <c r="VK3" s="136"/>
      <c r="VL3" s="136"/>
      <c r="VM3" s="136"/>
      <c r="VN3" s="136"/>
      <c r="VO3" s="136"/>
      <c r="VP3" s="136"/>
      <c r="VQ3" s="136"/>
      <c r="VR3" s="136"/>
      <c r="VS3" s="136"/>
      <c r="VT3" s="136"/>
      <c r="VU3" s="136"/>
      <c r="VV3" s="136"/>
      <c r="VW3" s="136"/>
      <c r="VX3" s="136"/>
      <c r="VY3" s="136"/>
      <c r="VZ3" s="143">
        <v>8</v>
      </c>
      <c r="WA3" s="429"/>
      <c r="XE3" s="143">
        <v>9</v>
      </c>
      <c r="YI3" s="144">
        <v>10</v>
      </c>
      <c r="ZN3" s="143">
        <v>11</v>
      </c>
      <c r="AAR3" s="143">
        <v>12</v>
      </c>
      <c r="ABW3" s="143">
        <v>1</v>
      </c>
      <c r="ADB3" s="143">
        <v>2</v>
      </c>
      <c r="AED3" s="143">
        <v>3</v>
      </c>
      <c r="AFI3" s="143">
        <v>4</v>
      </c>
      <c r="AFL3" s="136"/>
      <c r="AFM3" s="136"/>
      <c r="AFN3" s="136"/>
      <c r="AFO3" s="136"/>
      <c r="AFP3" s="136"/>
      <c r="AFQ3" s="136"/>
      <c r="AFR3" s="136"/>
      <c r="AFS3" s="136"/>
      <c r="AFT3" s="136"/>
      <c r="AFU3" s="136"/>
      <c r="AFV3" s="136"/>
      <c r="AFW3" s="136"/>
      <c r="AFX3" s="136"/>
      <c r="AFY3" s="136"/>
      <c r="AFZ3" s="136"/>
      <c r="AGA3" s="136"/>
      <c r="AGB3" s="136"/>
      <c r="AGC3" s="136"/>
      <c r="AGD3" s="136"/>
      <c r="AGE3" s="136"/>
      <c r="AGF3" s="136"/>
      <c r="AGG3" s="136"/>
      <c r="AGH3" s="136"/>
      <c r="AGI3" s="136"/>
      <c r="AGJ3" s="136"/>
      <c r="AGK3" s="136"/>
      <c r="AGL3" s="136"/>
      <c r="AGM3" s="143">
        <v>5</v>
      </c>
      <c r="AGP3" s="136"/>
      <c r="AGQ3" s="136"/>
      <c r="AGR3" s="136"/>
      <c r="AGS3" s="136"/>
      <c r="AGT3" s="136"/>
      <c r="AGU3" s="136"/>
      <c r="AGV3" s="136"/>
      <c r="AGW3" s="136"/>
      <c r="AGX3" s="136"/>
      <c r="AGY3" s="136"/>
      <c r="AGZ3" s="136"/>
      <c r="AHA3" s="136"/>
      <c r="AHB3" s="136"/>
      <c r="AHC3" s="136"/>
      <c r="AHD3" s="136"/>
      <c r="AHE3" s="136"/>
      <c r="AHF3" s="136"/>
      <c r="AHG3" s="136"/>
      <c r="AHH3" s="136"/>
      <c r="AHI3" s="136"/>
      <c r="AHJ3" s="136"/>
      <c r="AHK3" s="136"/>
      <c r="AHL3" s="136"/>
      <c r="AHM3" s="136"/>
      <c r="AHN3" s="136"/>
      <c r="AHO3" s="136"/>
      <c r="AHP3" s="136"/>
      <c r="AHQ3" s="136"/>
      <c r="AHR3" s="144">
        <v>6</v>
      </c>
      <c r="AHU3" s="136"/>
      <c r="AHV3" s="136"/>
      <c r="AHW3" s="136"/>
      <c r="AHX3" s="136"/>
      <c r="AHY3" s="136"/>
      <c r="AHZ3" s="136"/>
      <c r="AIA3" s="136"/>
      <c r="AIB3" s="136"/>
      <c r="AIC3" s="136"/>
      <c r="AID3" s="136"/>
      <c r="AIE3" s="136"/>
      <c r="AIF3" s="136"/>
      <c r="AIG3" s="136"/>
      <c r="AIH3" s="136"/>
      <c r="AII3" s="136"/>
      <c r="AIJ3" s="136"/>
      <c r="AIK3" s="136"/>
      <c r="AIL3" s="136"/>
      <c r="AIM3" s="136"/>
      <c r="AIN3" s="136"/>
      <c r="AIO3" s="136"/>
      <c r="AIP3" s="136"/>
      <c r="AIQ3" s="136"/>
      <c r="AIR3" s="136"/>
      <c r="AIV3" s="144">
        <v>7</v>
      </c>
      <c r="AKA3" s="143">
        <v>8</v>
      </c>
      <c r="ALF3" s="143">
        <v>9</v>
      </c>
      <c r="AMJ3" s="143">
        <v>10</v>
      </c>
      <c r="ANO3" s="143">
        <v>11</v>
      </c>
      <c r="AOS3" s="143">
        <v>12</v>
      </c>
      <c r="APX3" s="143">
        <v>1</v>
      </c>
      <c r="ARC3" s="143">
        <v>2</v>
      </c>
      <c r="ASE3" s="143">
        <v>3</v>
      </c>
    </row>
    <row r="4" spans="1:1206">
      <c r="B4" s="189" t="s">
        <v>213</v>
      </c>
      <c r="C4" s="189" t="s">
        <v>183</v>
      </c>
      <c r="D4" s="333" t="s">
        <v>214</v>
      </c>
      <c r="E4" s="189" t="s">
        <v>215</v>
      </c>
      <c r="F4" s="442" t="s">
        <v>216</v>
      </c>
      <c r="G4" s="441" t="s">
        <v>217</v>
      </c>
      <c r="H4" s="145"/>
      <c r="I4" s="137">
        <v>21</v>
      </c>
      <c r="J4" s="137">
        <v>22</v>
      </c>
      <c r="K4" s="146">
        <v>23</v>
      </c>
      <c r="L4" s="146">
        <v>24</v>
      </c>
      <c r="M4" s="137">
        <v>25</v>
      </c>
      <c r="N4" s="137">
        <v>26</v>
      </c>
      <c r="O4" s="137">
        <v>27</v>
      </c>
      <c r="P4" s="137">
        <v>28</v>
      </c>
      <c r="Q4" s="137">
        <v>29</v>
      </c>
      <c r="R4" s="146">
        <v>30</v>
      </c>
      <c r="S4" s="146">
        <v>31</v>
      </c>
      <c r="T4" s="282">
        <v>1</v>
      </c>
      <c r="U4" s="282">
        <v>2</v>
      </c>
      <c r="V4" s="146">
        <v>3</v>
      </c>
      <c r="W4" s="282">
        <v>4</v>
      </c>
      <c r="X4" s="137">
        <v>5</v>
      </c>
      <c r="Y4" s="218">
        <v>6</v>
      </c>
      <c r="Z4" s="146">
        <v>7</v>
      </c>
      <c r="AA4" s="282">
        <v>8</v>
      </c>
      <c r="AB4" s="137">
        <v>9</v>
      </c>
      <c r="AC4" s="218">
        <v>10</v>
      </c>
      <c r="AD4" s="137">
        <v>11</v>
      </c>
      <c r="AE4" s="218">
        <v>12</v>
      </c>
      <c r="AF4" s="137">
        <v>13</v>
      </c>
      <c r="AG4" s="282">
        <v>14</v>
      </c>
      <c r="AH4" s="137">
        <v>15</v>
      </c>
      <c r="AI4" s="218">
        <v>16</v>
      </c>
      <c r="AJ4" s="137">
        <v>17</v>
      </c>
      <c r="AK4" s="218">
        <v>18</v>
      </c>
      <c r="AL4" s="137">
        <v>19</v>
      </c>
      <c r="AM4" s="218">
        <v>20</v>
      </c>
      <c r="AN4" s="146">
        <v>21</v>
      </c>
      <c r="AO4" s="218">
        <v>22</v>
      </c>
      <c r="AP4" s="137">
        <v>23</v>
      </c>
      <c r="AQ4" s="218">
        <v>24</v>
      </c>
      <c r="AR4" s="137">
        <v>25</v>
      </c>
      <c r="AS4" s="218">
        <v>26</v>
      </c>
      <c r="AT4" s="146">
        <v>27</v>
      </c>
      <c r="AU4" s="282">
        <v>28</v>
      </c>
      <c r="AV4" s="137">
        <v>29</v>
      </c>
      <c r="AW4" s="218">
        <v>30</v>
      </c>
      <c r="AX4" s="137">
        <v>31</v>
      </c>
      <c r="AY4" s="218">
        <v>1</v>
      </c>
      <c r="AZ4" s="218">
        <v>2</v>
      </c>
      <c r="BA4" s="218">
        <v>3</v>
      </c>
      <c r="BB4" s="282">
        <v>4</v>
      </c>
      <c r="BC4" s="218">
        <v>5</v>
      </c>
      <c r="BD4" s="218">
        <v>6</v>
      </c>
      <c r="BE4" s="218">
        <v>7</v>
      </c>
      <c r="BF4" s="218">
        <v>8</v>
      </c>
      <c r="BG4" s="218">
        <v>9</v>
      </c>
      <c r="BH4" s="282">
        <v>10</v>
      </c>
      <c r="BI4" s="146">
        <v>11</v>
      </c>
      <c r="BJ4" s="282">
        <v>12</v>
      </c>
      <c r="BK4" s="137">
        <v>13</v>
      </c>
      <c r="BL4" s="218">
        <v>14</v>
      </c>
      <c r="BM4" s="137">
        <v>15</v>
      </c>
      <c r="BN4" s="218">
        <v>16</v>
      </c>
      <c r="BO4" s="137">
        <v>17</v>
      </c>
      <c r="BP4" s="282">
        <v>18</v>
      </c>
      <c r="BQ4" s="137">
        <v>19</v>
      </c>
      <c r="BR4" s="218">
        <v>20</v>
      </c>
      <c r="BS4" s="137">
        <v>21</v>
      </c>
      <c r="BT4" s="218">
        <v>22</v>
      </c>
      <c r="BU4" s="146">
        <v>23</v>
      </c>
      <c r="BV4" s="282">
        <v>24</v>
      </c>
      <c r="BW4" s="146">
        <v>25</v>
      </c>
      <c r="BX4" s="218">
        <v>26</v>
      </c>
      <c r="BY4" s="137">
        <v>27</v>
      </c>
      <c r="BZ4" s="218">
        <v>28</v>
      </c>
      <c r="CA4" s="218">
        <v>29</v>
      </c>
      <c r="CB4" s="218">
        <v>1</v>
      </c>
      <c r="CC4" s="218">
        <v>2</v>
      </c>
      <c r="CD4" s="282">
        <v>3</v>
      </c>
      <c r="CE4" s="218">
        <v>4</v>
      </c>
      <c r="CF4" s="218">
        <v>5</v>
      </c>
      <c r="CG4" s="218">
        <v>6</v>
      </c>
      <c r="CH4" s="218">
        <v>7</v>
      </c>
      <c r="CI4" s="218">
        <v>8</v>
      </c>
      <c r="CJ4" s="282">
        <v>9</v>
      </c>
      <c r="CK4" s="282">
        <v>10</v>
      </c>
      <c r="CL4" s="218">
        <v>11</v>
      </c>
      <c r="CM4" s="218">
        <v>12</v>
      </c>
      <c r="CN4" s="218">
        <v>13</v>
      </c>
      <c r="CO4" s="218">
        <v>14</v>
      </c>
      <c r="CP4" s="218">
        <v>15</v>
      </c>
      <c r="CQ4" s="282">
        <v>16</v>
      </c>
      <c r="CR4" s="282">
        <v>17</v>
      </c>
      <c r="CS4" s="218">
        <v>18</v>
      </c>
      <c r="CT4" s="218">
        <v>19</v>
      </c>
      <c r="CU4" s="282">
        <v>20</v>
      </c>
      <c r="CV4" s="218">
        <v>21</v>
      </c>
      <c r="CW4" s="218">
        <v>22</v>
      </c>
      <c r="CX4" s="218">
        <v>23</v>
      </c>
      <c r="CY4" s="282">
        <v>24</v>
      </c>
      <c r="CZ4" s="218">
        <v>25</v>
      </c>
      <c r="DA4" s="218">
        <v>26</v>
      </c>
      <c r="DB4" s="218">
        <v>27</v>
      </c>
      <c r="DC4" s="218">
        <v>28</v>
      </c>
      <c r="DD4" s="218">
        <v>29</v>
      </c>
      <c r="DE4" s="218">
        <v>30</v>
      </c>
      <c r="DF4" s="282">
        <v>31</v>
      </c>
      <c r="DG4" s="218">
        <v>1</v>
      </c>
      <c r="DH4" s="218">
        <v>2</v>
      </c>
      <c r="DI4" s="218">
        <v>3</v>
      </c>
      <c r="DJ4" s="218">
        <v>4</v>
      </c>
      <c r="DK4" s="218">
        <v>5</v>
      </c>
      <c r="DL4" s="282">
        <v>6</v>
      </c>
      <c r="DM4" s="282">
        <v>7</v>
      </c>
      <c r="DN4" s="218">
        <v>8</v>
      </c>
      <c r="DO4" s="218">
        <v>9</v>
      </c>
      <c r="DP4" s="218">
        <v>10</v>
      </c>
      <c r="DQ4" s="218">
        <v>11</v>
      </c>
      <c r="DR4" s="218">
        <v>12</v>
      </c>
      <c r="DS4" s="282">
        <v>13</v>
      </c>
      <c r="DT4" s="282">
        <v>14</v>
      </c>
      <c r="DU4" s="218">
        <v>15</v>
      </c>
      <c r="DV4" s="218">
        <v>16</v>
      </c>
      <c r="DW4" s="218">
        <v>17</v>
      </c>
      <c r="DX4" s="218">
        <v>18</v>
      </c>
      <c r="DY4" s="218">
        <v>19</v>
      </c>
      <c r="DZ4" s="282">
        <v>20</v>
      </c>
      <c r="EA4" s="282">
        <v>21</v>
      </c>
      <c r="EB4" s="218">
        <v>22</v>
      </c>
      <c r="EC4" s="218">
        <v>23</v>
      </c>
      <c r="ED4" s="218">
        <v>24</v>
      </c>
      <c r="EE4" s="218">
        <v>25</v>
      </c>
      <c r="EF4" s="218">
        <v>26</v>
      </c>
      <c r="EG4" s="218">
        <v>27</v>
      </c>
      <c r="EH4" s="282">
        <v>28</v>
      </c>
      <c r="EI4" s="282">
        <v>29</v>
      </c>
      <c r="EJ4" s="218">
        <v>30</v>
      </c>
      <c r="EK4" s="218">
        <v>1</v>
      </c>
      <c r="EL4" s="137">
        <v>2</v>
      </c>
      <c r="EM4" s="282">
        <v>3</v>
      </c>
      <c r="EN4" s="146">
        <v>4</v>
      </c>
      <c r="EO4" s="282">
        <v>5</v>
      </c>
      <c r="EP4" s="146">
        <v>6</v>
      </c>
      <c r="EQ4" s="218">
        <v>7</v>
      </c>
      <c r="ER4" s="137">
        <v>8</v>
      </c>
      <c r="ES4" s="218">
        <v>9</v>
      </c>
      <c r="ET4" s="137">
        <v>10</v>
      </c>
      <c r="EU4" s="218">
        <v>11</v>
      </c>
      <c r="EV4" s="146">
        <v>12</v>
      </c>
      <c r="EW4" s="218">
        <v>13</v>
      </c>
      <c r="EX4" s="137">
        <v>14</v>
      </c>
      <c r="EY4" s="218">
        <v>15</v>
      </c>
      <c r="EZ4" s="137">
        <v>16</v>
      </c>
      <c r="FA4" s="218">
        <v>17</v>
      </c>
      <c r="FB4" s="137">
        <v>18</v>
      </c>
      <c r="FC4" s="282">
        <v>19</v>
      </c>
      <c r="FD4" s="137">
        <v>20</v>
      </c>
      <c r="FE4" s="218">
        <v>21</v>
      </c>
      <c r="FF4" s="137">
        <v>22</v>
      </c>
      <c r="FG4" s="218">
        <v>23</v>
      </c>
      <c r="FH4" s="137">
        <v>24</v>
      </c>
      <c r="FI4" s="282">
        <v>25</v>
      </c>
      <c r="FJ4" s="146">
        <v>26</v>
      </c>
      <c r="FK4" s="218">
        <v>27</v>
      </c>
      <c r="FL4" s="137">
        <v>28</v>
      </c>
      <c r="FM4" s="218">
        <v>29</v>
      </c>
      <c r="FN4" s="137">
        <v>30</v>
      </c>
      <c r="FO4" s="218">
        <v>31</v>
      </c>
      <c r="FP4" s="282">
        <v>1</v>
      </c>
      <c r="FQ4" s="146">
        <v>2</v>
      </c>
      <c r="FR4" s="218">
        <v>3</v>
      </c>
      <c r="FS4" s="137">
        <v>4</v>
      </c>
      <c r="FT4" s="218">
        <v>5</v>
      </c>
      <c r="FU4" s="137">
        <v>6</v>
      </c>
      <c r="FV4" s="218">
        <v>7</v>
      </c>
      <c r="FW4" s="146">
        <v>8</v>
      </c>
      <c r="FX4" s="282">
        <v>9</v>
      </c>
      <c r="FY4" s="137">
        <v>10</v>
      </c>
      <c r="FZ4" s="218">
        <v>11</v>
      </c>
      <c r="GA4" s="137">
        <v>12</v>
      </c>
      <c r="GB4" s="218">
        <v>13</v>
      </c>
      <c r="GC4" s="137">
        <v>14</v>
      </c>
      <c r="GD4" s="282">
        <v>15</v>
      </c>
      <c r="GE4" s="146">
        <v>16</v>
      </c>
      <c r="GF4" s="218">
        <v>17</v>
      </c>
      <c r="GG4" s="137">
        <v>18</v>
      </c>
      <c r="GH4" s="218">
        <v>19</v>
      </c>
      <c r="GI4" s="137">
        <v>20</v>
      </c>
      <c r="GJ4" s="218">
        <v>21</v>
      </c>
      <c r="GK4" s="137">
        <v>22</v>
      </c>
      <c r="GL4" s="282">
        <v>23</v>
      </c>
      <c r="GM4" s="137">
        <v>24</v>
      </c>
      <c r="GN4" s="218">
        <v>25</v>
      </c>
      <c r="GO4" s="137">
        <v>26</v>
      </c>
      <c r="GP4" s="218">
        <v>27</v>
      </c>
      <c r="GQ4" s="137">
        <v>28</v>
      </c>
      <c r="GR4" s="282">
        <v>29</v>
      </c>
      <c r="GS4" s="146">
        <v>30</v>
      </c>
      <c r="GT4" s="218">
        <v>1</v>
      </c>
      <c r="GU4" s="137">
        <v>2</v>
      </c>
      <c r="GV4" s="218">
        <v>3</v>
      </c>
      <c r="GW4" s="137">
        <v>4</v>
      </c>
      <c r="GX4" s="218">
        <v>5</v>
      </c>
      <c r="GY4" s="137">
        <v>6</v>
      </c>
      <c r="GZ4" s="282">
        <v>7</v>
      </c>
      <c r="HA4" s="137">
        <v>8</v>
      </c>
      <c r="HB4" s="218">
        <v>9</v>
      </c>
      <c r="HC4" s="137">
        <v>10</v>
      </c>
      <c r="HD4" s="218">
        <v>11</v>
      </c>
      <c r="HE4" s="137">
        <v>12</v>
      </c>
      <c r="HF4" s="218">
        <v>13</v>
      </c>
      <c r="HG4" s="146">
        <v>14</v>
      </c>
      <c r="HH4" s="282">
        <v>15</v>
      </c>
      <c r="HI4" s="137">
        <v>16</v>
      </c>
      <c r="HJ4" s="218">
        <v>17</v>
      </c>
      <c r="HK4" s="137">
        <v>18</v>
      </c>
      <c r="HL4" s="218">
        <v>19</v>
      </c>
      <c r="HM4" s="146">
        <v>20</v>
      </c>
      <c r="HN4" s="282">
        <v>21</v>
      </c>
      <c r="HO4" s="137">
        <v>22</v>
      </c>
      <c r="HP4" s="218">
        <v>23</v>
      </c>
      <c r="HQ4" s="137">
        <v>24</v>
      </c>
      <c r="HR4" s="218">
        <v>25</v>
      </c>
      <c r="HS4" s="137">
        <v>26</v>
      </c>
      <c r="HT4" s="218">
        <v>27</v>
      </c>
      <c r="HU4" s="146">
        <v>28</v>
      </c>
      <c r="HV4" s="218">
        <v>29</v>
      </c>
      <c r="HW4" s="137">
        <v>30</v>
      </c>
      <c r="HX4" s="218">
        <v>31</v>
      </c>
      <c r="HY4" s="137">
        <v>1</v>
      </c>
      <c r="HZ4" s="137">
        <v>2</v>
      </c>
      <c r="IA4" s="137">
        <v>3</v>
      </c>
      <c r="IB4" s="146">
        <v>4</v>
      </c>
      <c r="IC4" s="137">
        <v>5</v>
      </c>
      <c r="ID4" s="137">
        <v>6</v>
      </c>
      <c r="IE4" s="137">
        <v>7</v>
      </c>
      <c r="IF4" s="137">
        <v>8</v>
      </c>
      <c r="IG4" s="137">
        <v>9</v>
      </c>
      <c r="IH4" s="137">
        <v>10</v>
      </c>
      <c r="II4" s="146">
        <v>11</v>
      </c>
      <c r="IJ4" s="146">
        <v>12</v>
      </c>
      <c r="IK4" s="146">
        <v>13</v>
      </c>
      <c r="IL4" s="146">
        <v>14</v>
      </c>
      <c r="IM4" s="146">
        <v>15</v>
      </c>
      <c r="IN4" s="146">
        <v>16</v>
      </c>
      <c r="IO4" s="137">
        <v>17</v>
      </c>
      <c r="IP4" s="146">
        <v>18</v>
      </c>
      <c r="IQ4" s="137">
        <v>19</v>
      </c>
      <c r="IR4" s="137">
        <v>20</v>
      </c>
      <c r="IS4" s="137">
        <v>21</v>
      </c>
      <c r="IT4" s="137">
        <v>22</v>
      </c>
      <c r="IU4" s="137">
        <v>23</v>
      </c>
      <c r="IV4" s="146">
        <v>24</v>
      </c>
      <c r="IW4" s="146">
        <v>25</v>
      </c>
      <c r="IX4" s="137">
        <v>26</v>
      </c>
      <c r="IY4" s="137">
        <v>27</v>
      </c>
      <c r="IZ4" s="137">
        <v>28</v>
      </c>
      <c r="JA4" s="137">
        <v>29</v>
      </c>
      <c r="JB4" s="137">
        <v>30</v>
      </c>
      <c r="JC4" s="146">
        <v>31</v>
      </c>
      <c r="JD4" s="146">
        <v>1</v>
      </c>
      <c r="JE4" s="137">
        <v>2</v>
      </c>
      <c r="JF4" s="137">
        <v>3</v>
      </c>
      <c r="JG4" s="137">
        <v>4</v>
      </c>
      <c r="JH4" s="137">
        <v>5</v>
      </c>
      <c r="JI4" s="137">
        <v>6</v>
      </c>
      <c r="JJ4" s="146">
        <v>7</v>
      </c>
      <c r="JK4" s="146">
        <v>8</v>
      </c>
      <c r="JL4" s="137">
        <v>9</v>
      </c>
      <c r="JM4" s="137">
        <v>10</v>
      </c>
      <c r="JN4" s="137">
        <v>11</v>
      </c>
      <c r="JO4" s="137">
        <v>12</v>
      </c>
      <c r="JP4" s="137">
        <v>13</v>
      </c>
      <c r="JQ4" s="146">
        <v>14</v>
      </c>
      <c r="JR4" s="146">
        <v>15</v>
      </c>
      <c r="JS4" s="146">
        <v>16</v>
      </c>
      <c r="JT4" s="137">
        <v>17</v>
      </c>
      <c r="JU4" s="137">
        <v>18</v>
      </c>
      <c r="JV4" s="137">
        <v>19</v>
      </c>
      <c r="JW4" s="137">
        <v>20</v>
      </c>
      <c r="JX4" s="146">
        <v>21</v>
      </c>
      <c r="JY4" s="146">
        <v>22</v>
      </c>
      <c r="JZ4" s="146">
        <v>23</v>
      </c>
      <c r="KA4" s="137">
        <v>24</v>
      </c>
      <c r="KB4" s="137">
        <v>25</v>
      </c>
      <c r="KC4" s="137">
        <v>26</v>
      </c>
      <c r="KD4" s="137">
        <v>27</v>
      </c>
      <c r="KE4" s="137">
        <v>28</v>
      </c>
      <c r="KF4" s="146">
        <v>29</v>
      </c>
      <c r="KG4" s="137">
        <v>30</v>
      </c>
      <c r="KH4" s="218">
        <v>1</v>
      </c>
      <c r="KI4" s="218">
        <v>2</v>
      </c>
      <c r="KJ4" s="218">
        <v>3</v>
      </c>
      <c r="KK4" s="218">
        <v>4</v>
      </c>
      <c r="KL4" s="218">
        <v>5</v>
      </c>
      <c r="KM4" s="282">
        <v>6</v>
      </c>
      <c r="KN4" s="218">
        <v>7</v>
      </c>
      <c r="KO4" s="218">
        <v>8</v>
      </c>
      <c r="KP4" s="218">
        <v>9</v>
      </c>
      <c r="KQ4" s="218">
        <v>10</v>
      </c>
      <c r="KR4" s="218">
        <v>11</v>
      </c>
      <c r="KS4" s="282">
        <v>12</v>
      </c>
      <c r="KT4" s="282">
        <v>13</v>
      </c>
      <c r="KU4" s="282">
        <v>14</v>
      </c>
      <c r="KV4" s="218">
        <v>15</v>
      </c>
      <c r="KW4" s="218">
        <v>16</v>
      </c>
      <c r="KX4" s="218">
        <v>17</v>
      </c>
      <c r="KY4" s="218">
        <v>18</v>
      </c>
      <c r="KZ4" s="282">
        <v>19</v>
      </c>
      <c r="LA4" s="282">
        <v>20</v>
      </c>
      <c r="LB4" s="218">
        <v>21</v>
      </c>
      <c r="LC4" s="218">
        <v>22</v>
      </c>
      <c r="LD4" s="218">
        <v>23</v>
      </c>
      <c r="LE4" s="218">
        <v>24</v>
      </c>
      <c r="LF4" s="218">
        <v>25</v>
      </c>
      <c r="LG4" s="282">
        <v>26</v>
      </c>
      <c r="LH4" s="282">
        <v>27</v>
      </c>
      <c r="LI4" s="218">
        <v>28</v>
      </c>
      <c r="LJ4" s="218">
        <v>29</v>
      </c>
      <c r="LK4" s="218">
        <v>30</v>
      </c>
      <c r="LL4" s="218">
        <v>31</v>
      </c>
      <c r="LM4" s="218">
        <v>1</v>
      </c>
      <c r="LN4" s="218">
        <v>2</v>
      </c>
      <c r="LO4" s="282">
        <v>3</v>
      </c>
      <c r="LP4" s="282">
        <v>4</v>
      </c>
      <c r="LQ4" s="218">
        <v>5</v>
      </c>
      <c r="LR4" s="218">
        <v>6</v>
      </c>
      <c r="LS4" s="218">
        <v>7</v>
      </c>
      <c r="LT4" s="218">
        <v>8</v>
      </c>
      <c r="LU4" s="282">
        <v>9</v>
      </c>
      <c r="LV4" s="282">
        <v>10</v>
      </c>
      <c r="LW4" s="218">
        <v>11</v>
      </c>
      <c r="LX4" s="218">
        <v>12</v>
      </c>
      <c r="LY4" s="218">
        <v>13</v>
      </c>
      <c r="LZ4" s="218">
        <v>14</v>
      </c>
      <c r="MA4" s="218">
        <v>15</v>
      </c>
      <c r="MB4" s="282">
        <v>16</v>
      </c>
      <c r="MC4" s="282">
        <v>17</v>
      </c>
      <c r="MD4" s="218">
        <v>18</v>
      </c>
      <c r="ME4" s="218">
        <v>19</v>
      </c>
      <c r="MF4" s="218">
        <v>20</v>
      </c>
      <c r="MG4" s="218">
        <v>21</v>
      </c>
      <c r="MH4" s="218">
        <v>22</v>
      </c>
      <c r="MI4" s="282">
        <v>23</v>
      </c>
      <c r="MJ4" s="282">
        <v>24</v>
      </c>
      <c r="MK4" s="218">
        <v>25</v>
      </c>
      <c r="ML4" s="218">
        <v>26</v>
      </c>
      <c r="MM4" s="218">
        <v>27</v>
      </c>
      <c r="MN4" s="218">
        <v>28</v>
      </c>
      <c r="MO4" s="218">
        <v>29</v>
      </c>
      <c r="MP4" s="282">
        <v>30</v>
      </c>
      <c r="MQ4" s="282">
        <v>1</v>
      </c>
      <c r="MR4" s="218">
        <v>2</v>
      </c>
      <c r="MS4" s="218">
        <v>3</v>
      </c>
      <c r="MT4" s="218">
        <v>4</v>
      </c>
      <c r="MU4" s="218">
        <v>5</v>
      </c>
      <c r="MV4" s="218">
        <v>6</v>
      </c>
      <c r="MW4" s="282">
        <v>7</v>
      </c>
      <c r="MX4" s="282">
        <v>8</v>
      </c>
      <c r="MY4" s="218">
        <v>9</v>
      </c>
      <c r="MZ4" s="218">
        <v>10</v>
      </c>
      <c r="NA4" s="218">
        <v>11</v>
      </c>
      <c r="NB4" s="218">
        <v>12</v>
      </c>
      <c r="NC4" s="218">
        <v>13</v>
      </c>
      <c r="ND4" s="282">
        <v>14</v>
      </c>
      <c r="NE4" s="282">
        <v>15</v>
      </c>
      <c r="NF4" s="218">
        <v>16</v>
      </c>
      <c r="NG4" s="218">
        <v>17</v>
      </c>
      <c r="NH4" s="218">
        <v>18</v>
      </c>
      <c r="NI4" s="218">
        <v>19</v>
      </c>
      <c r="NJ4" s="218">
        <v>20</v>
      </c>
      <c r="NK4" s="218">
        <v>21</v>
      </c>
      <c r="NL4" s="282">
        <v>22</v>
      </c>
      <c r="NM4" s="218">
        <v>23</v>
      </c>
      <c r="NN4" s="218">
        <v>24</v>
      </c>
      <c r="NO4" s="218">
        <v>25</v>
      </c>
      <c r="NP4" s="218">
        <v>26</v>
      </c>
      <c r="NQ4" s="218">
        <v>27</v>
      </c>
      <c r="NR4" s="218">
        <v>28</v>
      </c>
      <c r="NS4" s="282">
        <v>29</v>
      </c>
      <c r="NT4" s="282">
        <v>30</v>
      </c>
      <c r="NU4" s="282">
        <v>31</v>
      </c>
      <c r="NV4" s="282">
        <v>1</v>
      </c>
      <c r="NW4" s="282">
        <v>2</v>
      </c>
      <c r="NX4" s="282">
        <v>3</v>
      </c>
      <c r="NY4" s="282">
        <v>4</v>
      </c>
      <c r="NZ4" s="282">
        <v>5</v>
      </c>
      <c r="OA4" s="218">
        <v>6</v>
      </c>
      <c r="OB4" s="218">
        <v>7</v>
      </c>
      <c r="OC4" s="218">
        <v>8</v>
      </c>
      <c r="OD4" s="218">
        <v>9</v>
      </c>
      <c r="OE4" s="218">
        <v>10</v>
      </c>
      <c r="OF4" s="218">
        <v>11</v>
      </c>
      <c r="OG4" s="282">
        <v>12</v>
      </c>
      <c r="OH4" s="282">
        <v>13</v>
      </c>
      <c r="OI4" s="218">
        <v>14</v>
      </c>
      <c r="OJ4" s="218">
        <v>15</v>
      </c>
      <c r="OK4" s="218">
        <v>16</v>
      </c>
      <c r="OL4" s="218">
        <v>17</v>
      </c>
      <c r="OM4" s="218">
        <v>18</v>
      </c>
      <c r="ON4" s="282">
        <v>19</v>
      </c>
      <c r="OO4" s="218">
        <v>20</v>
      </c>
      <c r="OP4" s="218">
        <v>21</v>
      </c>
      <c r="OQ4" s="218">
        <v>22</v>
      </c>
      <c r="OR4" s="218">
        <v>23</v>
      </c>
      <c r="OS4" s="218">
        <v>24</v>
      </c>
      <c r="OT4" s="282">
        <v>25</v>
      </c>
      <c r="OU4" s="282">
        <v>26</v>
      </c>
      <c r="OV4" s="218">
        <v>27</v>
      </c>
      <c r="OW4" s="218">
        <v>28</v>
      </c>
      <c r="OX4" s="218">
        <v>29</v>
      </c>
      <c r="OY4" s="218">
        <v>30</v>
      </c>
      <c r="OZ4" s="218">
        <v>31</v>
      </c>
      <c r="PA4" s="282">
        <v>1</v>
      </c>
      <c r="PB4" s="282">
        <v>2</v>
      </c>
      <c r="PC4" s="218">
        <v>3</v>
      </c>
      <c r="PD4" s="218">
        <v>4</v>
      </c>
      <c r="PE4" s="218">
        <v>5</v>
      </c>
      <c r="PF4" s="218">
        <v>6</v>
      </c>
      <c r="PG4" s="218">
        <v>7</v>
      </c>
      <c r="PH4" s="218">
        <v>8</v>
      </c>
      <c r="PI4" s="282">
        <v>9</v>
      </c>
      <c r="PJ4" s="218">
        <v>10</v>
      </c>
      <c r="PK4" s="282">
        <v>11</v>
      </c>
      <c r="PL4" s="218">
        <v>12</v>
      </c>
      <c r="PM4" s="218">
        <v>13</v>
      </c>
      <c r="PN4" s="218">
        <v>14</v>
      </c>
      <c r="PO4" s="282">
        <v>15</v>
      </c>
      <c r="PP4" s="282">
        <v>16</v>
      </c>
      <c r="PQ4" s="218">
        <v>17</v>
      </c>
      <c r="PR4" s="218">
        <v>18</v>
      </c>
      <c r="PS4" s="218">
        <v>19</v>
      </c>
      <c r="PT4" s="218">
        <v>20</v>
      </c>
      <c r="PU4" s="218">
        <v>21</v>
      </c>
      <c r="PV4" s="282">
        <v>22</v>
      </c>
      <c r="PW4" s="282">
        <v>23</v>
      </c>
      <c r="PX4" s="282">
        <v>24</v>
      </c>
      <c r="PY4" s="218">
        <v>25</v>
      </c>
      <c r="PZ4" s="218">
        <v>26</v>
      </c>
      <c r="QA4" s="218">
        <v>27</v>
      </c>
      <c r="QB4" s="218">
        <v>28</v>
      </c>
      <c r="QC4" s="218">
        <v>1</v>
      </c>
      <c r="QD4" s="282">
        <v>2</v>
      </c>
      <c r="QE4" s="218">
        <v>3</v>
      </c>
      <c r="QF4" s="218">
        <v>4</v>
      </c>
      <c r="QG4" s="218">
        <v>5</v>
      </c>
      <c r="QH4" s="218">
        <v>6</v>
      </c>
      <c r="QI4" s="218">
        <v>7</v>
      </c>
      <c r="QJ4" s="282">
        <v>8</v>
      </c>
      <c r="QK4" s="282">
        <v>9</v>
      </c>
      <c r="QL4" s="218">
        <v>10</v>
      </c>
      <c r="QM4" s="218">
        <v>11</v>
      </c>
      <c r="QN4" s="218">
        <v>12</v>
      </c>
      <c r="QO4" s="218">
        <v>13</v>
      </c>
      <c r="QP4" s="218">
        <v>14</v>
      </c>
      <c r="QQ4" s="282">
        <v>15</v>
      </c>
      <c r="QR4" s="282">
        <v>16</v>
      </c>
      <c r="QS4" s="218">
        <v>17</v>
      </c>
      <c r="QT4" s="218">
        <v>18</v>
      </c>
      <c r="QU4" s="218">
        <v>19</v>
      </c>
      <c r="QV4" s="282">
        <v>20</v>
      </c>
      <c r="QW4" s="218">
        <v>21</v>
      </c>
      <c r="QX4" s="218">
        <v>22</v>
      </c>
      <c r="QY4" s="282">
        <v>23</v>
      </c>
      <c r="QZ4" s="218">
        <v>24</v>
      </c>
      <c r="RA4" s="218">
        <v>25</v>
      </c>
      <c r="RB4" s="218">
        <v>26</v>
      </c>
      <c r="RC4" s="218">
        <v>27</v>
      </c>
      <c r="RD4" s="218">
        <v>28</v>
      </c>
      <c r="RE4" s="218">
        <v>29</v>
      </c>
      <c r="RF4" s="282">
        <v>30</v>
      </c>
      <c r="RG4" s="218">
        <v>31</v>
      </c>
      <c r="RH4" s="218">
        <v>1</v>
      </c>
      <c r="RI4" s="218">
        <v>2</v>
      </c>
      <c r="RJ4" s="218">
        <v>3</v>
      </c>
      <c r="RK4" s="218">
        <v>4</v>
      </c>
      <c r="RL4" s="282">
        <v>5</v>
      </c>
      <c r="RM4" s="282">
        <v>6</v>
      </c>
      <c r="RN4" s="218">
        <v>7</v>
      </c>
      <c r="RO4" s="218">
        <v>8</v>
      </c>
      <c r="RP4" s="218">
        <v>9</v>
      </c>
      <c r="RQ4" s="218">
        <v>10</v>
      </c>
      <c r="RR4" s="218">
        <v>11</v>
      </c>
      <c r="RS4" s="282">
        <v>12</v>
      </c>
      <c r="RT4" s="282">
        <v>13</v>
      </c>
      <c r="RU4" s="218">
        <v>14</v>
      </c>
      <c r="RV4" s="218">
        <v>15</v>
      </c>
      <c r="RW4" s="218">
        <v>16</v>
      </c>
      <c r="RX4" s="218">
        <v>17</v>
      </c>
      <c r="RY4" s="218">
        <v>18</v>
      </c>
      <c r="RZ4" s="282">
        <v>19</v>
      </c>
      <c r="SA4" s="282">
        <v>20</v>
      </c>
      <c r="SB4" s="218">
        <v>21</v>
      </c>
      <c r="SC4" s="218">
        <v>22</v>
      </c>
      <c r="SD4" s="218">
        <v>23</v>
      </c>
      <c r="SE4" s="218">
        <v>24</v>
      </c>
      <c r="SF4" s="218">
        <v>25</v>
      </c>
      <c r="SG4" s="218">
        <v>26</v>
      </c>
      <c r="SH4" s="282">
        <v>27</v>
      </c>
      <c r="SI4" s="218">
        <v>28</v>
      </c>
      <c r="SJ4" s="282">
        <v>29</v>
      </c>
      <c r="SK4" s="218">
        <v>30</v>
      </c>
      <c r="SL4" s="218">
        <v>1</v>
      </c>
      <c r="SM4" s="218">
        <v>2</v>
      </c>
      <c r="SN4" s="282">
        <v>3</v>
      </c>
      <c r="SO4" s="282">
        <v>4</v>
      </c>
      <c r="SP4" s="282">
        <v>5</v>
      </c>
      <c r="SQ4" s="282">
        <v>6</v>
      </c>
      <c r="SR4" s="218">
        <v>7</v>
      </c>
      <c r="SS4" s="218">
        <v>8</v>
      </c>
      <c r="ST4" s="218">
        <v>9</v>
      </c>
      <c r="SU4" s="218">
        <v>10</v>
      </c>
      <c r="SV4" s="282">
        <v>11</v>
      </c>
      <c r="SW4" s="218">
        <v>12</v>
      </c>
      <c r="SX4" s="218">
        <v>13</v>
      </c>
      <c r="SY4" s="218">
        <v>14</v>
      </c>
      <c r="SZ4" s="218">
        <v>15</v>
      </c>
      <c r="TA4" s="218">
        <v>16</v>
      </c>
      <c r="TB4" s="218">
        <v>17</v>
      </c>
      <c r="TC4" s="282">
        <v>18</v>
      </c>
      <c r="TD4" s="218">
        <v>19</v>
      </c>
      <c r="TE4" s="218">
        <v>20</v>
      </c>
      <c r="TF4" s="218">
        <v>21</v>
      </c>
      <c r="TG4" s="218">
        <v>22</v>
      </c>
      <c r="TH4" s="218">
        <v>23</v>
      </c>
      <c r="TI4" s="282">
        <v>24</v>
      </c>
      <c r="TJ4" s="282">
        <v>25</v>
      </c>
      <c r="TK4" s="218">
        <v>26</v>
      </c>
      <c r="TL4" s="218">
        <v>27</v>
      </c>
      <c r="TM4" s="218">
        <v>28</v>
      </c>
      <c r="TN4" s="218">
        <v>29</v>
      </c>
      <c r="TO4" s="218">
        <v>30</v>
      </c>
      <c r="TP4" s="282">
        <v>31</v>
      </c>
      <c r="TQ4" s="282">
        <v>1</v>
      </c>
      <c r="TR4" s="218">
        <v>2</v>
      </c>
      <c r="TS4" s="218">
        <v>3</v>
      </c>
      <c r="TT4" s="218">
        <v>4</v>
      </c>
      <c r="TU4" s="218">
        <v>5</v>
      </c>
      <c r="TV4" s="218">
        <v>6</v>
      </c>
      <c r="TW4" s="218">
        <v>7</v>
      </c>
      <c r="TX4" s="282">
        <v>8</v>
      </c>
      <c r="TY4" s="218">
        <v>9</v>
      </c>
      <c r="TZ4" s="218">
        <v>10</v>
      </c>
      <c r="UA4" s="218">
        <v>11</v>
      </c>
      <c r="UB4" s="218">
        <v>12</v>
      </c>
      <c r="UC4" s="218">
        <v>13</v>
      </c>
      <c r="UD4" s="282">
        <v>14</v>
      </c>
      <c r="UE4" s="282">
        <v>15</v>
      </c>
      <c r="UF4" s="218">
        <v>16</v>
      </c>
      <c r="UG4" s="218">
        <v>17</v>
      </c>
      <c r="UH4" s="218">
        <v>18</v>
      </c>
      <c r="UI4" s="218">
        <v>19</v>
      </c>
      <c r="UJ4" s="218">
        <v>20</v>
      </c>
      <c r="UK4" s="282">
        <v>21</v>
      </c>
      <c r="UL4" s="282">
        <v>22</v>
      </c>
      <c r="UM4" s="218">
        <v>23</v>
      </c>
      <c r="UN4" s="218">
        <v>24</v>
      </c>
      <c r="UO4" s="218">
        <v>25</v>
      </c>
      <c r="UP4" s="218">
        <v>26</v>
      </c>
      <c r="UQ4" s="218">
        <v>27</v>
      </c>
      <c r="UR4" s="282">
        <v>28</v>
      </c>
      <c r="US4" s="282">
        <v>29</v>
      </c>
      <c r="UT4" s="218">
        <v>30</v>
      </c>
      <c r="UU4" s="218">
        <v>1</v>
      </c>
      <c r="UV4" s="218">
        <v>2</v>
      </c>
      <c r="UW4" s="218">
        <v>3</v>
      </c>
      <c r="UX4" s="218">
        <v>4</v>
      </c>
      <c r="UY4" s="218">
        <v>5</v>
      </c>
      <c r="UZ4" s="282">
        <v>6</v>
      </c>
      <c r="VA4" s="218">
        <v>7</v>
      </c>
      <c r="VB4" s="218">
        <v>8</v>
      </c>
      <c r="VC4" s="218">
        <v>9</v>
      </c>
      <c r="VD4" s="218">
        <v>10</v>
      </c>
      <c r="VE4" s="218">
        <v>11</v>
      </c>
      <c r="VF4" s="282">
        <v>12</v>
      </c>
      <c r="VG4" s="282">
        <v>13</v>
      </c>
      <c r="VH4" s="218">
        <v>14</v>
      </c>
      <c r="VI4" s="218">
        <v>15</v>
      </c>
      <c r="VJ4" s="218">
        <v>16</v>
      </c>
      <c r="VK4" s="218">
        <v>17</v>
      </c>
      <c r="VL4" s="218">
        <v>18</v>
      </c>
      <c r="VM4" s="282">
        <v>19</v>
      </c>
      <c r="VN4" s="282">
        <v>20</v>
      </c>
      <c r="VO4" s="282">
        <v>21</v>
      </c>
      <c r="VP4" s="218">
        <v>22</v>
      </c>
      <c r="VQ4" s="218">
        <v>23</v>
      </c>
      <c r="VR4" s="218">
        <v>24</v>
      </c>
      <c r="VS4" s="218">
        <v>25</v>
      </c>
      <c r="VT4" s="218">
        <v>26</v>
      </c>
      <c r="VU4" s="282">
        <v>27</v>
      </c>
      <c r="VV4" s="218">
        <v>28</v>
      </c>
      <c r="VW4" s="218">
        <v>29</v>
      </c>
      <c r="VX4" s="218">
        <v>30</v>
      </c>
      <c r="VY4" s="218">
        <v>31</v>
      </c>
      <c r="VZ4" s="218">
        <v>1</v>
      </c>
      <c r="WA4" s="218">
        <v>2</v>
      </c>
      <c r="WB4" s="282">
        <v>3</v>
      </c>
      <c r="WC4" s="218">
        <v>4</v>
      </c>
      <c r="WD4" s="218">
        <v>5</v>
      </c>
      <c r="WE4" s="218">
        <v>6</v>
      </c>
      <c r="WF4" s="218">
        <v>7</v>
      </c>
      <c r="WG4" s="218">
        <v>8</v>
      </c>
      <c r="WH4" s="218">
        <v>9</v>
      </c>
      <c r="WI4" s="282">
        <v>10</v>
      </c>
      <c r="WJ4" s="282">
        <v>11</v>
      </c>
      <c r="WK4" s="218">
        <v>12</v>
      </c>
      <c r="WL4" s="282">
        <v>13</v>
      </c>
      <c r="WM4" s="282">
        <v>14</v>
      </c>
      <c r="WN4" s="282">
        <v>15</v>
      </c>
      <c r="WO4" s="282">
        <v>16</v>
      </c>
      <c r="WP4" s="282">
        <v>17</v>
      </c>
      <c r="WQ4" s="218">
        <v>18</v>
      </c>
      <c r="WR4" s="218">
        <v>19</v>
      </c>
      <c r="WS4" s="218">
        <v>20</v>
      </c>
      <c r="WT4" s="218">
        <v>21</v>
      </c>
      <c r="WU4" s="218">
        <v>22</v>
      </c>
      <c r="WV4" s="282">
        <v>23</v>
      </c>
      <c r="WW4" s="282">
        <v>24</v>
      </c>
      <c r="WX4" s="218">
        <v>25</v>
      </c>
      <c r="WY4" s="218">
        <v>26</v>
      </c>
      <c r="WZ4" s="218">
        <v>27</v>
      </c>
      <c r="XA4" s="218">
        <v>28</v>
      </c>
      <c r="XB4" s="218">
        <v>29</v>
      </c>
      <c r="XC4" s="282">
        <v>30</v>
      </c>
      <c r="XD4" s="282">
        <v>31</v>
      </c>
      <c r="XE4" s="218">
        <v>1</v>
      </c>
      <c r="XF4" s="218">
        <v>2</v>
      </c>
      <c r="XG4" s="218">
        <v>3</v>
      </c>
      <c r="XH4" s="218">
        <v>4</v>
      </c>
      <c r="XI4" s="218">
        <v>5</v>
      </c>
      <c r="XJ4" s="282">
        <v>6</v>
      </c>
      <c r="XK4" s="282">
        <v>7</v>
      </c>
      <c r="XL4" s="218">
        <v>8</v>
      </c>
      <c r="XM4" s="218">
        <v>9</v>
      </c>
      <c r="XN4" s="218">
        <v>10</v>
      </c>
      <c r="XO4" s="218">
        <v>11</v>
      </c>
      <c r="XP4" s="218">
        <v>12</v>
      </c>
      <c r="XQ4" s="282">
        <v>13</v>
      </c>
      <c r="XR4" s="282">
        <v>14</v>
      </c>
      <c r="XS4" s="282">
        <v>15</v>
      </c>
      <c r="XT4" s="218">
        <v>16</v>
      </c>
      <c r="XU4" s="218">
        <v>17</v>
      </c>
      <c r="XV4" s="218">
        <v>18</v>
      </c>
      <c r="XW4" s="218">
        <v>19</v>
      </c>
      <c r="XX4" s="282">
        <v>20</v>
      </c>
      <c r="XY4" s="282">
        <v>21</v>
      </c>
      <c r="XZ4" s="218">
        <v>22</v>
      </c>
      <c r="YA4" s="282">
        <v>23</v>
      </c>
      <c r="YB4" s="218">
        <v>24</v>
      </c>
      <c r="YC4" s="218">
        <v>25</v>
      </c>
      <c r="YD4" s="218">
        <v>26</v>
      </c>
      <c r="YE4" s="282">
        <v>27</v>
      </c>
      <c r="YF4" s="282">
        <v>28</v>
      </c>
      <c r="YG4" s="218">
        <v>29</v>
      </c>
      <c r="YH4" s="218">
        <v>30</v>
      </c>
      <c r="YI4" s="218">
        <v>1</v>
      </c>
      <c r="YJ4" s="218">
        <v>2</v>
      </c>
      <c r="YK4" s="218">
        <v>3</v>
      </c>
      <c r="YL4" s="218">
        <v>4</v>
      </c>
      <c r="YM4" s="282">
        <v>5</v>
      </c>
      <c r="YN4" s="218">
        <v>6</v>
      </c>
      <c r="YO4" s="218">
        <v>7</v>
      </c>
      <c r="YP4" s="218">
        <v>8</v>
      </c>
      <c r="YQ4" s="218">
        <v>9</v>
      </c>
      <c r="YR4" s="218">
        <v>10</v>
      </c>
      <c r="YS4" s="282">
        <v>11</v>
      </c>
      <c r="YT4" s="282">
        <v>12</v>
      </c>
      <c r="YU4" s="282">
        <v>13</v>
      </c>
      <c r="YV4" s="218">
        <v>14</v>
      </c>
      <c r="YW4" s="218">
        <v>15</v>
      </c>
      <c r="YX4" s="218">
        <v>16</v>
      </c>
      <c r="YY4" s="218">
        <v>17</v>
      </c>
      <c r="YZ4" s="282">
        <v>18</v>
      </c>
      <c r="ZA4" s="282">
        <v>19</v>
      </c>
      <c r="ZB4" s="218">
        <v>20</v>
      </c>
      <c r="ZC4" s="218">
        <v>21</v>
      </c>
      <c r="ZD4" s="218">
        <v>22</v>
      </c>
      <c r="ZE4" s="218">
        <v>23</v>
      </c>
      <c r="ZF4" s="218">
        <v>24</v>
      </c>
      <c r="ZG4" s="282">
        <v>25</v>
      </c>
      <c r="ZH4" s="282">
        <v>26</v>
      </c>
      <c r="ZI4" s="218">
        <v>27</v>
      </c>
      <c r="ZJ4" s="218">
        <v>28</v>
      </c>
      <c r="ZK4" s="218">
        <v>29</v>
      </c>
      <c r="ZL4" s="218">
        <v>30</v>
      </c>
      <c r="ZM4" s="218">
        <v>31</v>
      </c>
      <c r="ZN4" s="282">
        <v>1</v>
      </c>
      <c r="ZO4" s="282">
        <v>2</v>
      </c>
      <c r="ZP4" s="282">
        <v>3</v>
      </c>
      <c r="ZQ4" s="218">
        <v>4</v>
      </c>
      <c r="ZR4" s="218">
        <v>5</v>
      </c>
      <c r="ZS4" s="218">
        <v>6</v>
      </c>
      <c r="ZT4" s="218">
        <v>7</v>
      </c>
      <c r="ZU4" s="218">
        <v>8</v>
      </c>
      <c r="ZV4" s="282">
        <v>9</v>
      </c>
      <c r="ZW4" s="218">
        <v>10</v>
      </c>
      <c r="ZX4" s="218">
        <v>11</v>
      </c>
      <c r="ZY4" s="218">
        <v>12</v>
      </c>
      <c r="ZZ4" s="218">
        <v>13</v>
      </c>
      <c r="AAA4" s="218">
        <v>14</v>
      </c>
      <c r="AAB4" s="282">
        <v>15</v>
      </c>
      <c r="AAC4" s="282">
        <v>16</v>
      </c>
      <c r="AAD4" s="218">
        <v>17</v>
      </c>
      <c r="AAE4" s="218">
        <v>18</v>
      </c>
      <c r="AAF4" s="218">
        <v>19</v>
      </c>
      <c r="AAG4" s="218">
        <v>20</v>
      </c>
      <c r="AAH4" s="218">
        <v>21</v>
      </c>
      <c r="AAI4" s="282">
        <v>22</v>
      </c>
      <c r="AAJ4" s="282">
        <v>23</v>
      </c>
      <c r="AAK4" s="282">
        <v>24</v>
      </c>
      <c r="AAL4" s="218">
        <v>25</v>
      </c>
      <c r="AAM4" s="218">
        <v>26</v>
      </c>
      <c r="AAN4" s="218">
        <v>27</v>
      </c>
      <c r="AAO4" s="218">
        <v>28</v>
      </c>
      <c r="AAP4" s="218">
        <v>29</v>
      </c>
      <c r="AAQ4" s="282">
        <v>30</v>
      </c>
      <c r="AAR4" s="218">
        <v>1</v>
      </c>
      <c r="AAS4" s="218">
        <v>2</v>
      </c>
      <c r="AAT4" s="218">
        <v>3</v>
      </c>
      <c r="AAU4" s="218">
        <v>4</v>
      </c>
      <c r="AAV4" s="218">
        <v>5</v>
      </c>
      <c r="AAW4" s="218">
        <v>6</v>
      </c>
      <c r="AAX4" s="282">
        <v>7</v>
      </c>
      <c r="AAY4" s="218">
        <v>8</v>
      </c>
      <c r="AAZ4" s="218">
        <v>9</v>
      </c>
      <c r="ABA4" s="218">
        <v>10</v>
      </c>
      <c r="ABB4" s="218">
        <v>11</v>
      </c>
      <c r="ABC4" s="218">
        <v>12</v>
      </c>
      <c r="ABD4" s="282">
        <v>13</v>
      </c>
      <c r="ABE4" s="282">
        <v>14</v>
      </c>
      <c r="ABF4" s="218">
        <v>15</v>
      </c>
      <c r="ABG4" s="218">
        <v>16</v>
      </c>
      <c r="ABH4" s="218">
        <v>17</v>
      </c>
      <c r="ABI4" s="218">
        <v>18</v>
      </c>
      <c r="ABJ4" s="218">
        <v>19</v>
      </c>
      <c r="ABK4" s="282">
        <v>20</v>
      </c>
      <c r="ABL4" s="282">
        <v>21</v>
      </c>
      <c r="ABM4" s="218">
        <v>22</v>
      </c>
      <c r="ABN4" s="218">
        <v>23</v>
      </c>
      <c r="ABO4" s="218">
        <v>24</v>
      </c>
      <c r="ABP4" s="218">
        <v>25</v>
      </c>
      <c r="ABQ4" s="218">
        <v>26</v>
      </c>
      <c r="ABR4" s="218">
        <v>27</v>
      </c>
      <c r="ABS4" s="282">
        <v>28</v>
      </c>
      <c r="ABT4" s="218">
        <v>29</v>
      </c>
      <c r="ABU4" s="282">
        <v>30</v>
      </c>
      <c r="ABV4" s="282">
        <v>31</v>
      </c>
      <c r="ABW4" s="282">
        <v>1</v>
      </c>
      <c r="ABX4" s="282">
        <v>2</v>
      </c>
      <c r="ABY4" s="282">
        <v>3</v>
      </c>
      <c r="ABZ4" s="282">
        <v>4</v>
      </c>
      <c r="ACA4" s="218">
        <v>5</v>
      </c>
      <c r="ACB4" s="218">
        <v>6</v>
      </c>
      <c r="ACC4" s="218">
        <v>7</v>
      </c>
      <c r="ACD4" s="218">
        <v>8</v>
      </c>
      <c r="ACE4" s="218">
        <v>9</v>
      </c>
      <c r="ACF4" s="218">
        <v>10</v>
      </c>
      <c r="ACG4" s="282">
        <v>11</v>
      </c>
      <c r="ACH4" s="282">
        <v>12</v>
      </c>
      <c r="ACI4" s="218">
        <v>13</v>
      </c>
      <c r="ACJ4" s="218">
        <v>14</v>
      </c>
      <c r="ACK4" s="218">
        <v>15</v>
      </c>
      <c r="ACL4" s="218">
        <v>16</v>
      </c>
      <c r="ACM4" s="218">
        <v>17</v>
      </c>
      <c r="ACN4" s="282">
        <v>18</v>
      </c>
      <c r="ACO4" s="218">
        <v>19</v>
      </c>
      <c r="ACP4" s="218">
        <v>20</v>
      </c>
      <c r="ACQ4" s="218">
        <v>21</v>
      </c>
      <c r="ACR4" s="218">
        <v>22</v>
      </c>
      <c r="ACS4" s="218">
        <v>23</v>
      </c>
      <c r="ACT4" s="282">
        <v>24</v>
      </c>
      <c r="ACU4" s="282">
        <v>25</v>
      </c>
      <c r="ACV4" s="218">
        <v>26</v>
      </c>
      <c r="ACW4" s="218">
        <v>27</v>
      </c>
      <c r="ACX4" s="218">
        <v>28</v>
      </c>
      <c r="ACY4" s="218">
        <v>29</v>
      </c>
      <c r="ACZ4" s="218">
        <v>30</v>
      </c>
      <c r="ADA4" s="282">
        <v>31</v>
      </c>
      <c r="ADB4" s="282">
        <v>1</v>
      </c>
      <c r="ADC4" s="218">
        <v>2</v>
      </c>
      <c r="ADD4" s="218">
        <v>3</v>
      </c>
      <c r="ADE4" s="218">
        <v>4</v>
      </c>
      <c r="ADF4" s="218">
        <v>5</v>
      </c>
      <c r="ADG4" s="218">
        <v>6</v>
      </c>
      <c r="ADH4" s="218">
        <v>7</v>
      </c>
      <c r="ADI4" s="282">
        <v>8</v>
      </c>
      <c r="ADJ4" s="218">
        <v>9</v>
      </c>
      <c r="ADK4" s="218">
        <v>10</v>
      </c>
      <c r="ADL4" s="282">
        <v>11</v>
      </c>
      <c r="ADM4" s="218">
        <v>12</v>
      </c>
      <c r="ADN4" s="218">
        <v>13</v>
      </c>
      <c r="ADO4" s="282">
        <v>14</v>
      </c>
      <c r="ADP4" s="282">
        <v>15</v>
      </c>
      <c r="ADQ4" s="218">
        <v>16</v>
      </c>
      <c r="ADR4" s="218">
        <v>17</v>
      </c>
      <c r="ADS4" s="218">
        <v>18</v>
      </c>
      <c r="ADT4" s="218">
        <v>19</v>
      </c>
      <c r="ADU4" s="218">
        <v>20</v>
      </c>
      <c r="ADV4" s="282">
        <v>21</v>
      </c>
      <c r="ADW4" s="282">
        <v>22</v>
      </c>
      <c r="ADX4" s="282">
        <v>23</v>
      </c>
      <c r="ADY4" s="218">
        <v>24</v>
      </c>
      <c r="ADZ4" s="218">
        <v>25</v>
      </c>
      <c r="AEA4" s="218">
        <v>26</v>
      </c>
      <c r="AEB4" s="218">
        <v>27</v>
      </c>
      <c r="AEC4" s="218">
        <v>28</v>
      </c>
      <c r="AED4" s="282">
        <v>1</v>
      </c>
      <c r="AEE4" s="218">
        <v>2</v>
      </c>
      <c r="AEF4" s="218">
        <v>3</v>
      </c>
      <c r="AEG4" s="218">
        <v>4</v>
      </c>
      <c r="AEH4" s="218">
        <v>5</v>
      </c>
      <c r="AEI4" s="218">
        <v>6</v>
      </c>
      <c r="AEJ4" s="218">
        <v>7</v>
      </c>
      <c r="AEK4" s="282">
        <v>8</v>
      </c>
      <c r="AEL4" s="218">
        <v>9</v>
      </c>
      <c r="AEM4" s="218">
        <v>10</v>
      </c>
      <c r="AEN4" s="218">
        <v>11</v>
      </c>
      <c r="AEO4" s="218">
        <v>12</v>
      </c>
      <c r="AEP4" s="218">
        <v>13</v>
      </c>
      <c r="AEQ4" s="282">
        <v>14</v>
      </c>
      <c r="AER4" s="282">
        <v>15</v>
      </c>
      <c r="AES4" s="218">
        <v>16</v>
      </c>
      <c r="AET4" s="218">
        <v>17</v>
      </c>
      <c r="AEU4" s="218">
        <v>18</v>
      </c>
      <c r="AEV4" s="218">
        <v>19</v>
      </c>
      <c r="AEW4" s="282">
        <v>20</v>
      </c>
      <c r="AEX4" s="218">
        <v>21</v>
      </c>
      <c r="AEY4" s="282">
        <v>22</v>
      </c>
      <c r="AEZ4" s="218">
        <v>23</v>
      </c>
      <c r="AFA4" s="218">
        <v>24</v>
      </c>
      <c r="AFB4" s="218">
        <v>25</v>
      </c>
      <c r="AFC4" s="218">
        <v>26</v>
      </c>
      <c r="AFD4" s="218">
        <v>27</v>
      </c>
      <c r="AFE4" s="218">
        <v>28</v>
      </c>
      <c r="AFF4" s="282">
        <v>29</v>
      </c>
      <c r="AFG4" s="218">
        <v>30</v>
      </c>
      <c r="AFH4" s="218">
        <v>31</v>
      </c>
      <c r="AFI4" s="218">
        <v>1</v>
      </c>
      <c r="AFJ4" s="218">
        <v>2</v>
      </c>
      <c r="AFK4" s="218">
        <v>3</v>
      </c>
      <c r="AFL4" s="282">
        <v>4</v>
      </c>
      <c r="AFM4" s="282">
        <v>5</v>
      </c>
      <c r="AFN4" s="218">
        <v>6</v>
      </c>
      <c r="AFO4" s="218">
        <v>7</v>
      </c>
      <c r="AFP4" s="218">
        <v>8</v>
      </c>
      <c r="AFQ4" s="218">
        <v>9</v>
      </c>
      <c r="AFR4" s="218">
        <v>10</v>
      </c>
      <c r="AFS4" s="282">
        <v>11</v>
      </c>
      <c r="AFT4" s="282">
        <v>12</v>
      </c>
      <c r="AFU4" s="218">
        <v>13</v>
      </c>
      <c r="AFV4" s="218">
        <v>14</v>
      </c>
      <c r="AFW4" s="218">
        <v>15</v>
      </c>
      <c r="AFX4" s="218">
        <v>16</v>
      </c>
      <c r="AFY4" s="218">
        <v>17</v>
      </c>
      <c r="AFZ4" s="282">
        <v>18</v>
      </c>
      <c r="AGA4" s="282">
        <v>19</v>
      </c>
      <c r="AGB4" s="218">
        <v>20</v>
      </c>
      <c r="AGC4" s="218">
        <v>21</v>
      </c>
      <c r="AGD4" s="218">
        <v>22</v>
      </c>
      <c r="AGE4" s="218">
        <v>23</v>
      </c>
      <c r="AGF4" s="218">
        <v>24</v>
      </c>
      <c r="AGG4" s="218">
        <v>25</v>
      </c>
      <c r="AGH4" s="282">
        <v>26</v>
      </c>
      <c r="AGI4" s="218">
        <v>27</v>
      </c>
      <c r="AGJ4" s="218">
        <v>28</v>
      </c>
      <c r="AGK4" s="282">
        <v>29</v>
      </c>
      <c r="AGL4" s="218">
        <v>30</v>
      </c>
      <c r="AGM4" s="218">
        <v>1</v>
      </c>
      <c r="AGN4" s="282">
        <v>2</v>
      </c>
      <c r="AGO4" s="282">
        <v>3</v>
      </c>
      <c r="AGP4" s="282">
        <v>4</v>
      </c>
      <c r="AGQ4" s="282">
        <v>5</v>
      </c>
      <c r="AGR4" s="282">
        <v>6</v>
      </c>
      <c r="AGS4" s="218">
        <v>7</v>
      </c>
      <c r="AGT4" s="218">
        <v>8</v>
      </c>
      <c r="AGU4" s="218">
        <v>9</v>
      </c>
      <c r="AGV4" s="282">
        <v>10</v>
      </c>
      <c r="AGW4" s="218">
        <v>11</v>
      </c>
      <c r="AGX4" s="218">
        <v>12</v>
      </c>
      <c r="AGY4" s="218">
        <v>13</v>
      </c>
      <c r="AGZ4" s="218">
        <v>14</v>
      </c>
      <c r="AHA4" s="218">
        <v>15</v>
      </c>
      <c r="AHB4" s="218">
        <v>16</v>
      </c>
      <c r="AHC4" s="282">
        <v>17</v>
      </c>
      <c r="AHD4" s="218">
        <v>18</v>
      </c>
      <c r="AHE4" s="218">
        <v>19</v>
      </c>
      <c r="AHF4" s="218">
        <v>20</v>
      </c>
      <c r="AHG4" s="218">
        <v>21</v>
      </c>
      <c r="AHH4" s="218">
        <v>22</v>
      </c>
      <c r="AHI4" s="282">
        <v>23</v>
      </c>
      <c r="AHJ4" s="282">
        <v>24</v>
      </c>
      <c r="AHK4" s="218">
        <v>25</v>
      </c>
      <c r="AHL4" s="218">
        <v>26</v>
      </c>
      <c r="AHM4" s="218">
        <v>27</v>
      </c>
      <c r="AHN4" s="218">
        <v>28</v>
      </c>
      <c r="AHO4" s="218">
        <v>29</v>
      </c>
      <c r="AHP4" s="282">
        <v>30</v>
      </c>
      <c r="AHQ4" s="282">
        <v>31</v>
      </c>
      <c r="AHR4" s="218">
        <v>1</v>
      </c>
      <c r="AHS4" s="218">
        <v>2</v>
      </c>
      <c r="AHT4" s="218">
        <v>3</v>
      </c>
      <c r="AHU4" s="218">
        <v>4</v>
      </c>
      <c r="AHV4" s="218">
        <v>5</v>
      </c>
      <c r="AHW4" s="282">
        <v>6</v>
      </c>
      <c r="AHX4" s="282">
        <v>7</v>
      </c>
      <c r="AHY4" s="218">
        <v>8</v>
      </c>
      <c r="AHZ4" s="218">
        <v>9</v>
      </c>
      <c r="AIA4" s="218">
        <v>10</v>
      </c>
      <c r="AIB4" s="218">
        <v>11</v>
      </c>
      <c r="AIC4" s="218">
        <v>12</v>
      </c>
      <c r="AID4" s="282">
        <v>13</v>
      </c>
      <c r="AIE4" s="282">
        <v>14</v>
      </c>
      <c r="AIF4" s="218">
        <v>15</v>
      </c>
      <c r="AIG4" s="218">
        <v>16</v>
      </c>
      <c r="AIH4" s="218">
        <v>17</v>
      </c>
      <c r="AII4" s="218">
        <v>18</v>
      </c>
      <c r="AIJ4" s="218">
        <v>19</v>
      </c>
      <c r="AIK4" s="282">
        <v>20</v>
      </c>
      <c r="AIL4" s="282">
        <v>21</v>
      </c>
      <c r="AIM4" s="218">
        <v>22</v>
      </c>
      <c r="AIN4" s="218">
        <v>23</v>
      </c>
      <c r="AIO4" s="218">
        <v>24</v>
      </c>
      <c r="AIP4" s="218">
        <v>25</v>
      </c>
      <c r="AIQ4" s="218">
        <v>26</v>
      </c>
      <c r="AIR4" s="282">
        <v>27</v>
      </c>
      <c r="AIS4" s="282">
        <v>28</v>
      </c>
      <c r="AIT4" s="218">
        <v>29</v>
      </c>
      <c r="AIU4" s="218">
        <v>30</v>
      </c>
      <c r="AIV4" s="215">
        <v>1</v>
      </c>
      <c r="AIW4" s="218">
        <v>2</v>
      </c>
      <c r="AIX4" s="218">
        <v>3</v>
      </c>
      <c r="AIY4" s="282">
        <v>4</v>
      </c>
      <c r="AIZ4" s="282">
        <v>5</v>
      </c>
      <c r="AJA4" s="218">
        <v>6</v>
      </c>
      <c r="AJB4" s="218">
        <v>7</v>
      </c>
      <c r="AJC4" s="218">
        <v>8</v>
      </c>
      <c r="AJD4" s="218">
        <v>9</v>
      </c>
      <c r="AJE4" s="218">
        <v>10</v>
      </c>
      <c r="AJF4" s="218">
        <v>11</v>
      </c>
      <c r="AJG4" s="282">
        <v>12</v>
      </c>
      <c r="AJH4" s="218">
        <v>13</v>
      </c>
      <c r="AJI4" s="218">
        <v>14</v>
      </c>
      <c r="AJJ4" s="218">
        <v>15</v>
      </c>
      <c r="AJK4" s="218">
        <v>16</v>
      </c>
      <c r="AJL4" s="218">
        <v>17</v>
      </c>
      <c r="AJM4" s="282">
        <v>18</v>
      </c>
      <c r="AJN4" s="282">
        <v>19</v>
      </c>
      <c r="AJO4" s="282">
        <v>20</v>
      </c>
      <c r="AJP4" s="218">
        <v>21</v>
      </c>
      <c r="AJQ4" s="218">
        <v>22</v>
      </c>
      <c r="AJR4" s="218">
        <v>23</v>
      </c>
      <c r="AJS4" s="218">
        <v>24</v>
      </c>
      <c r="AJT4" s="282">
        <v>25</v>
      </c>
      <c r="AJU4" s="282">
        <v>26</v>
      </c>
      <c r="AJV4" s="218">
        <v>27</v>
      </c>
      <c r="AJW4" s="218">
        <v>28</v>
      </c>
      <c r="AJX4" s="218">
        <v>29</v>
      </c>
      <c r="AJY4" s="218">
        <v>30</v>
      </c>
      <c r="AJZ4" s="218">
        <v>31</v>
      </c>
      <c r="AKA4" s="282">
        <v>1</v>
      </c>
      <c r="AKB4" s="282">
        <v>2</v>
      </c>
      <c r="AKC4" s="218">
        <v>3</v>
      </c>
      <c r="AKD4" s="218">
        <v>4</v>
      </c>
      <c r="AKE4" s="218">
        <v>5</v>
      </c>
      <c r="AKF4" s="218">
        <v>6</v>
      </c>
      <c r="AKG4" s="218">
        <v>7</v>
      </c>
      <c r="AKH4" s="218">
        <v>8</v>
      </c>
      <c r="AKI4" s="282">
        <v>9</v>
      </c>
      <c r="AKJ4" s="218">
        <v>10</v>
      </c>
      <c r="AKK4" s="282">
        <v>11</v>
      </c>
      <c r="AKL4" s="282">
        <v>12</v>
      </c>
      <c r="AKM4" s="282">
        <v>13</v>
      </c>
      <c r="AKN4" s="282">
        <v>14</v>
      </c>
      <c r="AKO4" s="282">
        <v>15</v>
      </c>
      <c r="AKP4" s="282">
        <v>16</v>
      </c>
      <c r="AKQ4" s="218">
        <v>17</v>
      </c>
      <c r="AKR4" s="218">
        <v>18</v>
      </c>
      <c r="AKS4" s="218">
        <v>19</v>
      </c>
      <c r="AKT4" s="218">
        <v>20</v>
      </c>
      <c r="AKU4" s="218">
        <v>21</v>
      </c>
      <c r="AKV4" s="282">
        <v>22</v>
      </c>
      <c r="AKW4" s="282">
        <v>23</v>
      </c>
      <c r="AKX4" s="218">
        <v>24</v>
      </c>
      <c r="AKY4" s="218">
        <v>25</v>
      </c>
      <c r="AKZ4" s="218">
        <v>26</v>
      </c>
      <c r="ALA4" s="218">
        <v>27</v>
      </c>
      <c r="ALB4" s="218">
        <v>28</v>
      </c>
      <c r="ALC4" s="282">
        <v>29</v>
      </c>
      <c r="ALD4" s="282">
        <v>30</v>
      </c>
      <c r="ALE4" s="218">
        <v>31</v>
      </c>
      <c r="ALF4" s="218">
        <v>1</v>
      </c>
      <c r="ALG4" s="218">
        <v>2</v>
      </c>
      <c r="ALH4" s="218">
        <v>3</v>
      </c>
      <c r="ALI4" s="218">
        <v>4</v>
      </c>
      <c r="ALJ4" s="282">
        <v>5</v>
      </c>
      <c r="ALK4" s="282">
        <v>6</v>
      </c>
      <c r="ALL4" s="218">
        <v>7</v>
      </c>
      <c r="ALM4" s="218">
        <v>8</v>
      </c>
      <c r="ALN4" s="218">
        <v>9</v>
      </c>
      <c r="ALO4" s="218">
        <v>10</v>
      </c>
      <c r="ALP4" s="218">
        <v>11</v>
      </c>
      <c r="ALQ4" s="282">
        <v>12</v>
      </c>
      <c r="ALR4" s="282">
        <v>13</v>
      </c>
      <c r="ALS4" s="218">
        <v>14</v>
      </c>
      <c r="ALT4" s="218">
        <v>15</v>
      </c>
      <c r="ALU4" s="218">
        <v>16</v>
      </c>
      <c r="ALV4" s="218">
        <v>17</v>
      </c>
      <c r="ALW4" s="218">
        <v>18</v>
      </c>
      <c r="ALX4" s="282">
        <v>19</v>
      </c>
      <c r="ALY4" s="282">
        <v>20</v>
      </c>
      <c r="ALZ4" s="282">
        <v>21</v>
      </c>
      <c r="AMA4" s="282">
        <v>22</v>
      </c>
      <c r="AMB4" s="282">
        <v>23</v>
      </c>
      <c r="AMC4" s="218">
        <v>24</v>
      </c>
      <c r="AMD4" s="218">
        <v>25</v>
      </c>
      <c r="AME4" s="218">
        <v>26</v>
      </c>
      <c r="AMF4" s="282">
        <v>27</v>
      </c>
      <c r="AMG4" s="218">
        <v>28</v>
      </c>
      <c r="AMH4" s="218">
        <v>29</v>
      </c>
      <c r="AMI4" s="218">
        <v>30</v>
      </c>
      <c r="AMJ4" s="218">
        <v>1</v>
      </c>
      <c r="AMK4" s="218">
        <v>2</v>
      </c>
      <c r="AML4" s="282">
        <v>3</v>
      </c>
      <c r="AMM4" s="282">
        <v>4</v>
      </c>
      <c r="AMN4" s="218">
        <v>5</v>
      </c>
      <c r="AMO4" s="218">
        <v>6</v>
      </c>
      <c r="AMP4" s="218">
        <v>7</v>
      </c>
      <c r="AMQ4" s="218">
        <v>8</v>
      </c>
      <c r="AMR4" s="218">
        <v>9</v>
      </c>
      <c r="AMS4" s="282">
        <v>10</v>
      </c>
      <c r="AMT4" s="282">
        <v>11</v>
      </c>
      <c r="AMU4" s="282">
        <v>12</v>
      </c>
      <c r="AMV4" s="218">
        <v>13</v>
      </c>
      <c r="AMW4" s="218">
        <v>14</v>
      </c>
      <c r="AMX4" s="218">
        <v>15</v>
      </c>
      <c r="AMY4" s="218">
        <v>16</v>
      </c>
      <c r="AMZ4" s="218">
        <v>17</v>
      </c>
      <c r="ANA4" s="282">
        <v>18</v>
      </c>
      <c r="ANB4" s="218">
        <v>19</v>
      </c>
      <c r="ANC4" s="218">
        <v>20</v>
      </c>
      <c r="AND4" s="218">
        <v>21</v>
      </c>
      <c r="ANE4" s="218">
        <v>22</v>
      </c>
      <c r="ANF4" s="218">
        <v>23</v>
      </c>
      <c r="ANG4" s="282">
        <v>24</v>
      </c>
      <c r="ANH4" s="282">
        <v>25</v>
      </c>
      <c r="ANI4" s="218">
        <v>26</v>
      </c>
      <c r="ANJ4" s="218">
        <v>27</v>
      </c>
      <c r="ANK4" s="218">
        <v>28</v>
      </c>
      <c r="ANL4" s="218">
        <v>29</v>
      </c>
      <c r="ANM4" s="218">
        <v>30</v>
      </c>
      <c r="ANN4" s="282">
        <v>31</v>
      </c>
      <c r="ANO4" s="282">
        <v>1</v>
      </c>
      <c r="ANP4" s="218">
        <v>2</v>
      </c>
      <c r="ANQ4" s="282">
        <v>3</v>
      </c>
      <c r="ANR4" s="218">
        <v>4</v>
      </c>
      <c r="ANS4" s="218">
        <v>5</v>
      </c>
      <c r="ANT4" s="218">
        <v>6</v>
      </c>
      <c r="ANU4" s="282">
        <v>7</v>
      </c>
      <c r="ANV4" s="282">
        <v>8</v>
      </c>
      <c r="ANW4" s="218">
        <v>9</v>
      </c>
      <c r="ANX4" s="218">
        <v>10</v>
      </c>
      <c r="ANY4" s="218">
        <v>11</v>
      </c>
      <c r="ANZ4" s="218">
        <v>12</v>
      </c>
      <c r="AOA4" s="218">
        <v>13</v>
      </c>
      <c r="AOB4" s="282">
        <v>14</v>
      </c>
      <c r="AOC4" s="282">
        <v>15</v>
      </c>
      <c r="AOD4" s="218">
        <v>16</v>
      </c>
      <c r="AOE4" s="218">
        <v>17</v>
      </c>
      <c r="AOF4" s="218">
        <v>18</v>
      </c>
      <c r="AOG4" s="218">
        <v>19</v>
      </c>
      <c r="AOH4" s="218">
        <v>20</v>
      </c>
      <c r="AOI4" s="282">
        <v>21</v>
      </c>
      <c r="AOJ4" s="282">
        <v>22</v>
      </c>
      <c r="AOK4" s="282">
        <v>23</v>
      </c>
      <c r="AOL4" s="218">
        <v>24</v>
      </c>
      <c r="AOM4" s="218">
        <v>25</v>
      </c>
      <c r="AON4" s="218">
        <v>26</v>
      </c>
      <c r="AOO4" s="218">
        <v>27</v>
      </c>
      <c r="AOP4" s="218">
        <v>28</v>
      </c>
      <c r="AOQ4" s="282">
        <v>29</v>
      </c>
      <c r="AOR4" s="218">
        <v>30</v>
      </c>
      <c r="AOS4" s="218">
        <v>1</v>
      </c>
      <c r="AOT4" s="218">
        <v>2</v>
      </c>
      <c r="AOU4" s="218">
        <v>3</v>
      </c>
      <c r="AOV4" s="218">
        <v>4</v>
      </c>
      <c r="AOW4" s="218">
        <v>5</v>
      </c>
      <c r="AOX4" s="282">
        <v>6</v>
      </c>
      <c r="AOY4" s="218">
        <v>7</v>
      </c>
      <c r="AOZ4" s="218">
        <v>8</v>
      </c>
      <c r="APA4" s="218">
        <v>9</v>
      </c>
      <c r="APB4" s="218">
        <v>10</v>
      </c>
      <c r="APC4" s="218">
        <v>11</v>
      </c>
      <c r="APD4" s="282">
        <v>12</v>
      </c>
      <c r="APE4" s="282">
        <v>13</v>
      </c>
      <c r="APF4" s="218">
        <v>14</v>
      </c>
      <c r="APG4" s="218">
        <v>15</v>
      </c>
      <c r="APH4" s="218">
        <v>16</v>
      </c>
      <c r="API4" s="218">
        <v>17</v>
      </c>
      <c r="APJ4" s="218">
        <v>18</v>
      </c>
      <c r="APK4" s="282">
        <v>19</v>
      </c>
      <c r="APL4" s="282">
        <v>20</v>
      </c>
      <c r="APM4" s="218">
        <v>21</v>
      </c>
      <c r="APN4" s="218">
        <v>22</v>
      </c>
      <c r="APO4" s="218">
        <v>23</v>
      </c>
      <c r="APP4" s="218">
        <v>24</v>
      </c>
      <c r="APQ4" s="218">
        <v>25</v>
      </c>
      <c r="APR4" s="218">
        <v>26</v>
      </c>
      <c r="APS4" s="282">
        <v>27</v>
      </c>
      <c r="APT4" s="218">
        <v>28</v>
      </c>
      <c r="APU4" s="218">
        <v>29</v>
      </c>
      <c r="APV4" s="282">
        <v>30</v>
      </c>
      <c r="APW4" s="282">
        <v>31</v>
      </c>
      <c r="APX4" s="282">
        <v>1</v>
      </c>
      <c r="APY4" s="282">
        <v>2</v>
      </c>
      <c r="APZ4" s="282">
        <v>3</v>
      </c>
      <c r="AQA4" s="282">
        <v>4</v>
      </c>
      <c r="AQB4" s="218">
        <v>5</v>
      </c>
      <c r="AQC4" s="218">
        <v>6</v>
      </c>
      <c r="AQD4" s="218">
        <v>7</v>
      </c>
      <c r="AQE4" s="218">
        <v>8</v>
      </c>
      <c r="AQF4" s="282">
        <v>9</v>
      </c>
      <c r="AQG4" s="282">
        <v>10</v>
      </c>
      <c r="AQH4" s="282">
        <v>11</v>
      </c>
      <c r="AQI4" s="218">
        <v>12</v>
      </c>
      <c r="AQJ4" s="218">
        <v>13</v>
      </c>
      <c r="AQK4" s="218">
        <v>14</v>
      </c>
      <c r="AQL4" s="218">
        <v>15</v>
      </c>
      <c r="AQM4" s="218">
        <v>16</v>
      </c>
      <c r="AQN4" s="282">
        <v>17</v>
      </c>
      <c r="AQO4" s="218">
        <v>18</v>
      </c>
      <c r="AQP4" s="218">
        <v>19</v>
      </c>
      <c r="AQQ4" s="218">
        <v>20</v>
      </c>
      <c r="AQR4" s="218">
        <v>21</v>
      </c>
      <c r="AQS4" s="218">
        <v>22</v>
      </c>
      <c r="AQT4" s="282">
        <v>23</v>
      </c>
      <c r="AQU4" s="282">
        <v>24</v>
      </c>
      <c r="AQV4" s="218">
        <v>25</v>
      </c>
      <c r="AQW4" s="218">
        <v>26</v>
      </c>
      <c r="AQX4" s="218">
        <v>27</v>
      </c>
      <c r="AQY4" s="218">
        <v>28</v>
      </c>
      <c r="AQZ4" s="218">
        <v>29</v>
      </c>
      <c r="ARA4" s="282">
        <v>30</v>
      </c>
      <c r="ARB4" s="282">
        <v>31</v>
      </c>
      <c r="ARC4" s="218">
        <v>1</v>
      </c>
      <c r="ARD4" s="218">
        <v>2</v>
      </c>
      <c r="ARE4" s="218">
        <v>3</v>
      </c>
      <c r="ARF4" s="218">
        <v>4</v>
      </c>
      <c r="ARG4" s="218">
        <v>5</v>
      </c>
      <c r="ARH4" s="282">
        <v>6</v>
      </c>
      <c r="ARI4" s="282">
        <v>7</v>
      </c>
      <c r="ARJ4" s="218">
        <v>8</v>
      </c>
      <c r="ARK4" s="218">
        <v>9</v>
      </c>
      <c r="ARL4" s="218">
        <v>10</v>
      </c>
      <c r="ARM4" s="282">
        <v>11</v>
      </c>
      <c r="ARN4" s="218">
        <v>12</v>
      </c>
      <c r="ARO4" s="282">
        <v>13</v>
      </c>
      <c r="ARP4" s="282">
        <v>14</v>
      </c>
      <c r="ARQ4" s="218">
        <v>15</v>
      </c>
      <c r="ARR4" s="218">
        <v>16</v>
      </c>
      <c r="ARS4" s="218">
        <v>17</v>
      </c>
      <c r="ART4" s="218">
        <v>18</v>
      </c>
      <c r="ARU4" s="218">
        <v>19</v>
      </c>
      <c r="ARV4" s="282">
        <v>20</v>
      </c>
      <c r="ARW4" s="282">
        <v>21</v>
      </c>
      <c r="ARX4" s="218">
        <v>22</v>
      </c>
      <c r="ARY4" s="282">
        <v>23</v>
      </c>
      <c r="ARZ4" s="218">
        <v>24</v>
      </c>
      <c r="ASA4" s="218">
        <v>25</v>
      </c>
      <c r="ASB4" s="218">
        <v>26</v>
      </c>
      <c r="ASC4" s="218">
        <v>27</v>
      </c>
      <c r="ASD4" s="282">
        <v>28</v>
      </c>
      <c r="ASE4" s="218">
        <v>1</v>
      </c>
      <c r="ASF4" s="218">
        <v>2</v>
      </c>
      <c r="ASG4" s="218">
        <v>3</v>
      </c>
      <c r="ASH4" s="218">
        <v>4</v>
      </c>
      <c r="ASI4" s="218">
        <v>5</v>
      </c>
      <c r="ASJ4" s="282">
        <v>6</v>
      </c>
      <c r="ASK4" s="282">
        <v>7</v>
      </c>
      <c r="ASL4" s="218">
        <v>8</v>
      </c>
      <c r="ASM4" s="218">
        <v>9</v>
      </c>
      <c r="ASN4" s="218">
        <v>10</v>
      </c>
      <c r="ASO4" s="218">
        <v>11</v>
      </c>
      <c r="ASP4" s="218">
        <v>12</v>
      </c>
      <c r="ASQ4" s="282">
        <v>13</v>
      </c>
      <c r="ASR4" s="282">
        <v>14</v>
      </c>
      <c r="ASS4" s="218">
        <v>15</v>
      </c>
      <c r="AST4" s="218">
        <v>16</v>
      </c>
      <c r="ASU4" s="218">
        <v>17</v>
      </c>
      <c r="ASV4" s="218">
        <v>18</v>
      </c>
      <c r="ASW4" s="218">
        <v>19</v>
      </c>
      <c r="ASX4" s="282">
        <v>20</v>
      </c>
      <c r="ASY4" s="282">
        <v>21</v>
      </c>
      <c r="ASZ4" s="282">
        <v>22</v>
      </c>
      <c r="ATA4" s="218">
        <v>23</v>
      </c>
      <c r="ATB4" s="218">
        <v>24</v>
      </c>
      <c r="ATC4" s="218">
        <v>25</v>
      </c>
      <c r="ATD4" s="218">
        <v>26</v>
      </c>
      <c r="ATE4" s="282">
        <v>27</v>
      </c>
      <c r="ATF4" s="282">
        <v>28</v>
      </c>
      <c r="ATG4" s="218">
        <v>29</v>
      </c>
      <c r="ATH4" s="218">
        <v>30</v>
      </c>
      <c r="ATI4" s="218">
        <v>31</v>
      </c>
      <c r="ATJ4" s="218"/>
    </row>
    <row r="5" spans="1:1206" ht="55.5" customHeight="1">
      <c r="A5" s="88"/>
      <c r="B5" s="435">
        <v>259020</v>
      </c>
      <c r="C5" s="393" t="s">
        <v>218</v>
      </c>
      <c r="D5" s="151"/>
      <c r="E5" s="149" t="s">
        <v>219</v>
      </c>
      <c r="F5" s="443" t="s">
        <v>220</v>
      </c>
      <c r="G5" s="76"/>
      <c r="H5" s="76"/>
      <c r="NV5" s="119"/>
      <c r="NW5" s="119"/>
      <c r="NX5" s="119"/>
      <c r="NY5" s="119"/>
      <c r="NZ5" s="119"/>
      <c r="QT5" s="471" t="s">
        <v>221</v>
      </c>
      <c r="RG5" s="119"/>
      <c r="RH5" s="136"/>
      <c r="RI5" s="136"/>
      <c r="RJ5" s="136"/>
      <c r="AFJ5" s="84"/>
      <c r="AJV5" s="84" t="s">
        <v>72</v>
      </c>
      <c r="AJW5" s="84" t="s">
        <v>72</v>
      </c>
      <c r="AJX5" s="84" t="s">
        <v>73</v>
      </c>
      <c r="AJY5" s="84" t="s">
        <v>73</v>
      </c>
      <c r="AJZ5" s="84" t="s">
        <v>73</v>
      </c>
      <c r="AKD5" s="84" t="s">
        <v>76</v>
      </c>
      <c r="AKE5" s="84" t="s">
        <v>76</v>
      </c>
      <c r="AKF5" s="84" t="s">
        <v>76</v>
      </c>
      <c r="AKG5" s="84" t="s">
        <v>80</v>
      </c>
      <c r="AKJ5" s="84" t="s">
        <v>82</v>
      </c>
      <c r="AKQ5" s="84" t="s">
        <v>82</v>
      </c>
      <c r="AKR5" s="84" t="s">
        <v>82</v>
      </c>
      <c r="AKS5" s="84" t="s">
        <v>82</v>
      </c>
      <c r="AKT5" s="84" t="s">
        <v>222</v>
      </c>
      <c r="AKU5" s="84" t="s">
        <v>222</v>
      </c>
      <c r="AKW5" s="84"/>
      <c r="AKX5" s="84" t="s">
        <v>222</v>
      </c>
      <c r="AKY5" s="84" t="s">
        <v>222</v>
      </c>
      <c r="AKZ5" s="84" t="s">
        <v>82</v>
      </c>
      <c r="ALA5" s="84" t="s">
        <v>223</v>
      </c>
      <c r="ALB5" s="84" t="s">
        <v>223</v>
      </c>
      <c r="ALE5" s="84" t="s">
        <v>223</v>
      </c>
      <c r="ALF5" s="84" t="s">
        <v>223</v>
      </c>
      <c r="ALG5" s="84" t="s">
        <v>82</v>
      </c>
      <c r="ALH5" s="84" t="s">
        <v>93</v>
      </c>
      <c r="ALI5" s="84" t="s">
        <v>94</v>
      </c>
      <c r="ALL5" s="84" t="s">
        <v>42</v>
      </c>
      <c r="ALM5" s="84" t="s">
        <v>42</v>
      </c>
      <c r="ALN5" s="84" t="s">
        <v>42</v>
      </c>
      <c r="ALO5" s="84" t="s">
        <v>42</v>
      </c>
      <c r="ALP5" s="84" t="s">
        <v>82</v>
      </c>
      <c r="ALQ5" s="84"/>
      <c r="ALR5" s="84"/>
      <c r="ALS5" s="84" t="s">
        <v>82</v>
      </c>
      <c r="ALT5" s="86" t="s">
        <v>98</v>
      </c>
    </row>
    <row r="6" spans="1:1206" ht="14.25" customHeight="1" outlineLevel="1">
      <c r="A6" s="155" t="s">
        <v>224</v>
      </c>
      <c r="B6" s="54">
        <v>120</v>
      </c>
      <c r="C6" s="32" t="s">
        <v>225</v>
      </c>
      <c r="D6" s="670">
        <f t="shared" ref="D6:D11" si="0">SUM(I6:NZ6)</f>
        <v>0</v>
      </c>
      <c r="E6" s="55" t="e">
        <f t="shared" ref="E6:E11" si="1">SUM(D6/G6)</f>
        <v>#DIV/0!</v>
      </c>
      <c r="F6" s="179"/>
      <c r="G6" s="49"/>
      <c r="H6" s="156">
        <f>SUM(I6:ATR6)</f>
        <v>120</v>
      </c>
      <c r="NV6" s="119"/>
      <c r="NW6" s="119"/>
      <c r="NX6" s="119"/>
      <c r="NY6" s="119"/>
      <c r="NZ6" s="119"/>
      <c r="RH6" s="136"/>
      <c r="RI6" s="136"/>
      <c r="RJ6" s="136"/>
      <c r="RK6" s="136"/>
      <c r="RL6" s="136"/>
      <c r="RM6" s="136"/>
      <c r="RN6" s="136"/>
      <c r="RO6" s="136"/>
      <c r="RP6" s="136"/>
      <c r="RQ6" s="136"/>
      <c r="RR6" s="136"/>
      <c r="RS6" s="136"/>
      <c r="AJV6" s="119">
        <v>6</v>
      </c>
      <c r="AJW6" s="119">
        <v>6</v>
      </c>
      <c r="AJX6" s="119">
        <v>6</v>
      </c>
      <c r="AJY6" s="119">
        <v>6</v>
      </c>
      <c r="AJZ6" s="119">
        <v>6</v>
      </c>
      <c r="AKD6" s="119">
        <v>6</v>
      </c>
      <c r="AKE6" s="119">
        <v>6</v>
      </c>
      <c r="AKF6" s="119">
        <v>6</v>
      </c>
      <c r="AKR6" s="119">
        <v>6</v>
      </c>
      <c r="AKS6" s="119">
        <v>6</v>
      </c>
      <c r="AKZ6" s="119">
        <v>6</v>
      </c>
      <c r="ALA6" s="119">
        <v>6</v>
      </c>
      <c r="ALB6" s="119">
        <v>6</v>
      </c>
      <c r="ALE6" s="119">
        <v>6</v>
      </c>
      <c r="ALF6" s="119">
        <v>6</v>
      </c>
      <c r="ALI6" s="119">
        <v>3</v>
      </c>
      <c r="ALL6" s="119">
        <v>6</v>
      </c>
      <c r="ALM6" s="119">
        <v>6</v>
      </c>
      <c r="ALN6" s="119">
        <v>6</v>
      </c>
      <c r="ALO6" s="119">
        <v>3</v>
      </c>
      <c r="ALP6" s="119">
        <v>3</v>
      </c>
      <c r="ALS6" s="119">
        <v>3</v>
      </c>
    </row>
    <row r="7" spans="1:1206" ht="14.25" customHeight="1" outlineLevel="1">
      <c r="A7" s="157" t="s">
        <v>226</v>
      </c>
      <c r="B7" s="59"/>
      <c r="C7" s="32" t="s">
        <v>227</v>
      </c>
      <c r="D7" s="670">
        <f t="shared" si="0"/>
        <v>0</v>
      </c>
      <c r="E7" s="55" t="e">
        <f t="shared" si="1"/>
        <v>#DIV/0!</v>
      </c>
      <c r="F7" s="179"/>
      <c r="G7" s="49"/>
      <c r="H7" s="156">
        <f t="shared" ref="H7:H11" si="2">SUM(I7:ATR7)</f>
        <v>0</v>
      </c>
      <c r="NV7" s="119"/>
      <c r="NW7" s="119"/>
      <c r="NX7" s="119"/>
      <c r="NY7" s="119"/>
      <c r="NZ7" s="119"/>
      <c r="RH7" s="136"/>
      <c r="RI7" s="136"/>
      <c r="RJ7" s="136"/>
      <c r="RK7" s="136"/>
      <c r="RL7" s="136"/>
      <c r="RM7" s="136"/>
      <c r="RN7" s="136"/>
      <c r="RO7" s="136"/>
      <c r="RP7" s="136"/>
      <c r="RQ7" s="136"/>
      <c r="RR7" s="136"/>
      <c r="RS7" s="136"/>
    </row>
    <row r="8" spans="1:1206" ht="14.25" customHeight="1" outlineLevel="1">
      <c r="A8" s="158" t="s">
        <v>228</v>
      </c>
      <c r="B8" s="61"/>
      <c r="C8" s="32" t="s">
        <v>229</v>
      </c>
      <c r="D8" s="670">
        <f t="shared" si="0"/>
        <v>0</v>
      </c>
      <c r="E8" s="55" t="e">
        <f t="shared" si="1"/>
        <v>#DIV/0!</v>
      </c>
      <c r="F8" s="180"/>
      <c r="G8" s="49"/>
      <c r="H8" s="156">
        <f t="shared" si="2"/>
        <v>0</v>
      </c>
      <c r="NV8" s="119"/>
      <c r="NW8" s="119"/>
      <c r="NX8" s="119"/>
      <c r="NY8" s="119"/>
      <c r="NZ8" s="119"/>
      <c r="RH8" s="136"/>
      <c r="RI8" s="136"/>
      <c r="RJ8" s="136"/>
      <c r="RK8" s="136"/>
      <c r="RL8" s="136"/>
      <c r="RM8" s="136"/>
      <c r="RN8" s="136"/>
      <c r="RO8" s="136"/>
      <c r="RP8" s="136"/>
      <c r="RQ8" s="136"/>
      <c r="RR8" s="136"/>
      <c r="RS8" s="136"/>
    </row>
    <row r="9" spans="1:1206" ht="14.25" customHeight="1" outlineLevel="1">
      <c r="A9" s="159"/>
      <c r="B9" s="181" t="s">
        <v>230</v>
      </c>
      <c r="C9" s="40" t="s">
        <v>231</v>
      </c>
      <c r="D9" s="670">
        <f t="shared" si="0"/>
        <v>0</v>
      </c>
      <c r="E9" s="55" t="e">
        <f t="shared" si="1"/>
        <v>#DIV/0!</v>
      </c>
      <c r="F9" s="179"/>
      <c r="G9" s="49"/>
      <c r="H9" s="156">
        <f t="shared" si="2"/>
        <v>0</v>
      </c>
      <c r="NV9" s="119"/>
      <c r="NW9" s="119"/>
      <c r="NX9" s="119"/>
      <c r="NY9" s="119"/>
      <c r="NZ9" s="119"/>
      <c r="RH9" s="136"/>
      <c r="RI9" s="136"/>
      <c r="RJ9" s="136"/>
      <c r="RK9" s="136"/>
      <c r="RL9" s="136"/>
      <c r="RM9" s="136"/>
      <c r="RN9" s="136"/>
      <c r="RO9" s="136"/>
      <c r="RP9" s="136"/>
      <c r="RQ9" s="136"/>
      <c r="RR9" s="136"/>
      <c r="RS9" s="136"/>
    </row>
    <row r="10" spans="1:1206" ht="14.25" customHeight="1" outlineLevel="1">
      <c r="A10" s="159"/>
      <c r="B10" s="160">
        <f>D12</f>
        <v>0</v>
      </c>
      <c r="C10" s="40" t="s">
        <v>232</v>
      </c>
      <c r="D10" s="670">
        <f t="shared" si="0"/>
        <v>0</v>
      </c>
      <c r="E10" s="55" t="e">
        <f t="shared" si="1"/>
        <v>#DIV/0!</v>
      </c>
      <c r="F10" s="179"/>
      <c r="G10" s="49"/>
      <c r="H10" s="156">
        <f t="shared" si="2"/>
        <v>0</v>
      </c>
      <c r="NV10" s="119"/>
      <c r="NW10" s="119"/>
      <c r="NX10" s="119"/>
      <c r="NY10" s="119"/>
      <c r="NZ10" s="119"/>
      <c r="RH10" s="136"/>
      <c r="RI10" s="136"/>
      <c r="RJ10" s="136"/>
      <c r="RK10" s="136"/>
      <c r="RL10" s="136"/>
      <c r="RM10" s="136"/>
      <c r="RN10" s="136"/>
      <c r="RO10" s="136"/>
      <c r="RP10" s="136"/>
      <c r="RQ10" s="136"/>
      <c r="RR10" s="136"/>
      <c r="RS10" s="136"/>
    </row>
    <row r="11" spans="1:1206" ht="14.25" customHeight="1" outlineLevel="1">
      <c r="A11" s="161" t="s">
        <v>233</v>
      </c>
      <c r="B11" s="162" t="e">
        <f>SUM(B10/(B6*E13/100))</f>
        <v>#DIV/0!</v>
      </c>
      <c r="C11" s="32" t="s">
        <v>234</v>
      </c>
      <c r="D11" s="670">
        <f t="shared" si="0"/>
        <v>0</v>
      </c>
      <c r="E11" s="55" t="e">
        <f t="shared" si="1"/>
        <v>#DIV/0!</v>
      </c>
      <c r="F11" s="179"/>
      <c r="G11" s="49"/>
      <c r="H11" s="156">
        <f t="shared" si="2"/>
        <v>0</v>
      </c>
      <c r="NV11" s="119"/>
      <c r="NW11" s="119"/>
      <c r="NX11" s="119"/>
      <c r="NY11" s="119"/>
      <c r="NZ11" s="119"/>
      <c r="RH11" s="136"/>
      <c r="RI11" s="136"/>
      <c r="RJ11" s="136"/>
      <c r="RK11" s="136"/>
      <c r="RL11" s="136"/>
      <c r="RM11" s="136"/>
      <c r="RN11" s="136"/>
      <c r="RO11" s="136"/>
      <c r="RP11" s="136"/>
      <c r="RQ11" s="136"/>
      <c r="RR11" s="136"/>
      <c r="RS11" s="136"/>
    </row>
    <row r="12" spans="1:1206" ht="14.25" customHeight="1" outlineLevel="1">
      <c r="A12" s="157" t="s">
        <v>233</v>
      </c>
      <c r="B12" s="163" t="e">
        <f>SUM(B10/(B7*E13/100))</f>
        <v>#DIV/0!</v>
      </c>
      <c r="C12" s="164" t="s">
        <v>235</v>
      </c>
      <c r="D12" s="671">
        <f>SUM(D6:D11)</f>
        <v>0</v>
      </c>
      <c r="E12" s="182">
        <v>2.5</v>
      </c>
      <c r="F12" s="183"/>
      <c r="G12" s="49"/>
      <c r="H12" s="156">
        <f>SUM(H6:H11)</f>
        <v>120</v>
      </c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NV12" s="119"/>
      <c r="NW12" s="119"/>
      <c r="NX12" s="119"/>
      <c r="NY12" s="119"/>
      <c r="NZ12" s="119"/>
      <c r="RH12" s="136"/>
      <c r="RI12" s="136"/>
      <c r="RJ12" s="136"/>
      <c r="RK12" s="136"/>
      <c r="RL12" s="136"/>
      <c r="RM12" s="136"/>
      <c r="RN12" s="136"/>
      <c r="RO12" s="136"/>
      <c r="RP12" s="136"/>
      <c r="RQ12" s="136"/>
      <c r="RR12" s="136"/>
      <c r="RS12" s="136"/>
    </row>
    <row r="13" spans="1:1206" ht="14.25" customHeight="1" outlineLevel="1">
      <c r="A13" s="158" t="s">
        <v>233</v>
      </c>
      <c r="B13" s="165" t="e">
        <f>SUM(B10/(B8*E13/100))</f>
        <v>#DIV/0!</v>
      </c>
      <c r="C13" s="166" t="e">
        <f>SUM(B10/(E12*E13/100))</f>
        <v>#DIV/0!</v>
      </c>
      <c r="D13" s="73" t="s">
        <v>236</v>
      </c>
      <c r="E13" s="167">
        <v>0</v>
      </c>
      <c r="F13" s="184">
        <v>10</v>
      </c>
      <c r="G13" s="176"/>
      <c r="H13" s="187"/>
      <c r="NV13" s="119"/>
      <c r="NW13" s="119"/>
      <c r="NX13" s="119"/>
      <c r="NY13" s="119"/>
      <c r="NZ13" s="119"/>
      <c r="RH13" s="136"/>
      <c r="RI13" s="136"/>
      <c r="RJ13" s="136"/>
      <c r="RK13" s="136"/>
      <c r="RL13" s="136"/>
      <c r="RM13" s="136"/>
      <c r="RN13" s="136"/>
      <c r="RO13" s="136"/>
      <c r="RP13" s="136"/>
      <c r="RQ13" s="136"/>
      <c r="RR13" s="136"/>
      <c r="RS13" s="136"/>
      <c r="ABC13" s="136"/>
      <c r="ABD13" s="136"/>
      <c r="ABE13" s="136"/>
      <c r="ABF13" s="136"/>
      <c r="ABG13" s="136"/>
      <c r="ABH13" s="136"/>
      <c r="AJX13" s="136"/>
      <c r="AJY13" s="136"/>
      <c r="AJZ13" s="136"/>
      <c r="AKA13" s="136"/>
      <c r="AKB13" s="136"/>
      <c r="AKC13" s="136"/>
      <c r="AKD13" s="136"/>
      <c r="AKE13" s="136"/>
      <c r="AKF13" s="136"/>
      <c r="AKG13" s="136"/>
      <c r="AKH13" s="136"/>
      <c r="AKI13" s="136"/>
      <c r="AKJ13" s="136"/>
      <c r="AKK13" s="136"/>
      <c r="AKL13" s="136"/>
      <c r="AKM13" s="136"/>
      <c r="AKN13" s="136"/>
      <c r="AKO13" s="136"/>
      <c r="AKP13" s="136"/>
      <c r="AKQ13" s="136"/>
      <c r="AKR13" s="136"/>
      <c r="AKS13" s="136"/>
      <c r="AKT13" s="136"/>
      <c r="AKU13" s="136"/>
      <c r="AKV13" s="136"/>
      <c r="AKW13" s="136"/>
    </row>
    <row r="14" spans="1:1206" ht="14.25" customHeight="1" outlineLevel="1">
      <c r="A14" s="208"/>
      <c r="B14" s="307" t="s">
        <v>237</v>
      </c>
      <c r="C14" s="323">
        <v>10</v>
      </c>
      <c r="D14" s="247"/>
      <c r="E14" s="314">
        <v>2.5</v>
      </c>
      <c r="F14" s="322">
        <v>3</v>
      </c>
      <c r="G14" s="313">
        <v>3.5</v>
      </c>
      <c r="H14" s="309">
        <v>4</v>
      </c>
      <c r="NV14" s="119"/>
      <c r="NW14" s="119"/>
      <c r="NX14" s="119"/>
      <c r="NY14" s="119"/>
      <c r="NZ14" s="119"/>
      <c r="RH14" s="136"/>
      <c r="RI14" s="136"/>
      <c r="RJ14" s="136"/>
      <c r="RK14" s="136"/>
      <c r="RL14" s="136"/>
      <c r="RM14" s="136"/>
      <c r="RN14" s="136"/>
      <c r="RO14" s="136"/>
      <c r="RP14" s="136"/>
      <c r="RQ14" s="136"/>
      <c r="RR14" s="136"/>
      <c r="RS14" s="136"/>
      <c r="RT14" s="136"/>
      <c r="RU14" s="136"/>
      <c r="RV14" s="136"/>
      <c r="RW14" s="136"/>
      <c r="RX14" s="136"/>
      <c r="RY14" s="136"/>
      <c r="RZ14" s="136"/>
      <c r="SA14" s="136"/>
      <c r="SB14" s="136"/>
      <c r="SC14" s="136"/>
      <c r="SD14" s="136"/>
      <c r="SE14" s="136"/>
      <c r="SF14" s="136"/>
      <c r="SG14" s="136"/>
      <c r="SH14" s="136"/>
      <c r="SI14" s="136"/>
      <c r="SJ14" s="136"/>
      <c r="SK14" s="136"/>
      <c r="SL14" s="136"/>
      <c r="SM14" s="136"/>
      <c r="SN14" s="136"/>
      <c r="SO14" s="136"/>
      <c r="SP14" s="136"/>
      <c r="SQ14" s="136"/>
      <c r="AJV14" s="312">
        <f t="shared" ref="AJV14" si="3">$C14*$E14</f>
        <v>25</v>
      </c>
      <c r="AJW14" s="312">
        <f t="shared" ref="AJW14:ALV14" si="4">$C14*$E14</f>
        <v>25</v>
      </c>
      <c r="AJX14" s="312">
        <f t="shared" si="4"/>
        <v>25</v>
      </c>
      <c r="AJY14" s="312">
        <f t="shared" si="4"/>
        <v>25</v>
      </c>
      <c r="AJZ14" s="312">
        <f t="shared" si="4"/>
        <v>25</v>
      </c>
      <c r="AKA14" s="312">
        <f t="shared" si="4"/>
        <v>25</v>
      </c>
      <c r="AKB14" s="312">
        <f t="shared" si="4"/>
        <v>25</v>
      </c>
      <c r="AKC14" s="312">
        <f t="shared" si="4"/>
        <v>25</v>
      </c>
      <c r="AKD14" s="312">
        <f t="shared" si="4"/>
        <v>25</v>
      </c>
      <c r="AKE14" s="312">
        <f t="shared" si="4"/>
        <v>25</v>
      </c>
      <c r="AKF14" s="312">
        <f t="shared" si="4"/>
        <v>25</v>
      </c>
      <c r="AKG14" s="312">
        <f t="shared" si="4"/>
        <v>25</v>
      </c>
      <c r="AKH14" s="312">
        <f t="shared" si="4"/>
        <v>25</v>
      </c>
      <c r="AKI14" s="312">
        <f t="shared" si="4"/>
        <v>25</v>
      </c>
      <c r="AKJ14" s="312">
        <f t="shared" si="4"/>
        <v>25</v>
      </c>
      <c r="AKK14" s="312">
        <f t="shared" si="4"/>
        <v>25</v>
      </c>
      <c r="AKL14" s="312">
        <f t="shared" si="4"/>
        <v>25</v>
      </c>
      <c r="AKM14" s="312">
        <f t="shared" si="4"/>
        <v>25</v>
      </c>
      <c r="AKN14" s="312">
        <f t="shared" si="4"/>
        <v>25</v>
      </c>
      <c r="AKO14" s="312">
        <f t="shared" si="4"/>
        <v>25</v>
      </c>
      <c r="AKP14" s="312">
        <f t="shared" si="4"/>
        <v>25</v>
      </c>
      <c r="AKQ14" s="312">
        <f t="shared" si="4"/>
        <v>25</v>
      </c>
      <c r="AKR14" s="312">
        <f t="shared" si="4"/>
        <v>25</v>
      </c>
      <c r="AKS14" s="312">
        <f t="shared" si="4"/>
        <v>25</v>
      </c>
      <c r="AKT14" s="312">
        <f t="shared" si="4"/>
        <v>25</v>
      </c>
      <c r="AKU14" s="312">
        <f t="shared" si="4"/>
        <v>25</v>
      </c>
      <c r="AKV14" s="312">
        <f t="shared" si="4"/>
        <v>25</v>
      </c>
      <c r="AKW14" s="312">
        <f t="shared" si="4"/>
        <v>25</v>
      </c>
      <c r="AKX14" s="312">
        <f t="shared" si="4"/>
        <v>25</v>
      </c>
      <c r="AKY14" s="312">
        <f t="shared" si="4"/>
        <v>25</v>
      </c>
      <c r="AKZ14" s="312">
        <f t="shared" si="4"/>
        <v>25</v>
      </c>
      <c r="ALA14" s="312">
        <f t="shared" si="4"/>
        <v>25</v>
      </c>
      <c r="ALB14" s="312">
        <f t="shared" si="4"/>
        <v>25</v>
      </c>
      <c r="ALC14" s="312">
        <f t="shared" si="4"/>
        <v>25</v>
      </c>
      <c r="ALD14" s="312">
        <f t="shared" si="4"/>
        <v>25</v>
      </c>
      <c r="ALE14" s="312">
        <f t="shared" si="4"/>
        <v>25</v>
      </c>
      <c r="ALF14" s="312">
        <f t="shared" si="4"/>
        <v>25</v>
      </c>
      <c r="ALG14" s="312">
        <f t="shared" si="4"/>
        <v>25</v>
      </c>
      <c r="ALH14" s="312">
        <f t="shared" si="4"/>
        <v>25</v>
      </c>
      <c r="ALI14" s="312">
        <f t="shared" si="4"/>
        <v>25</v>
      </c>
      <c r="ALJ14" s="312">
        <f t="shared" si="4"/>
        <v>25</v>
      </c>
      <c r="ALK14" s="312">
        <f t="shared" si="4"/>
        <v>25</v>
      </c>
      <c r="ALL14" s="312">
        <f t="shared" si="4"/>
        <v>25</v>
      </c>
      <c r="ALM14" s="312">
        <f t="shared" si="4"/>
        <v>25</v>
      </c>
      <c r="ALN14" s="312">
        <f t="shared" si="4"/>
        <v>25</v>
      </c>
      <c r="ALO14" s="312">
        <f t="shared" si="4"/>
        <v>25</v>
      </c>
      <c r="ALP14" s="312">
        <f t="shared" si="4"/>
        <v>25</v>
      </c>
      <c r="ALQ14" s="312">
        <f t="shared" si="4"/>
        <v>25</v>
      </c>
      <c r="ALR14" s="312">
        <f t="shared" si="4"/>
        <v>25</v>
      </c>
      <c r="ALS14" s="312">
        <f t="shared" si="4"/>
        <v>25</v>
      </c>
      <c r="ALT14" s="312">
        <f t="shared" si="4"/>
        <v>25</v>
      </c>
      <c r="ALU14" s="312">
        <f t="shared" si="4"/>
        <v>25</v>
      </c>
      <c r="ALV14" s="312">
        <f t="shared" si="4"/>
        <v>25</v>
      </c>
    </row>
    <row r="15" spans="1:1206" ht="55.5" customHeight="1">
      <c r="A15" s="88"/>
      <c r="B15" s="435">
        <v>262015</v>
      </c>
      <c r="C15" s="393" t="s">
        <v>238</v>
      </c>
      <c r="D15" s="151" t="s">
        <v>239</v>
      </c>
      <c r="E15" s="149" t="s">
        <v>240</v>
      </c>
      <c r="F15" s="443" t="s">
        <v>241</v>
      </c>
      <c r="G15" s="76"/>
      <c r="H15" s="76"/>
      <c r="NV15" s="119"/>
      <c r="NW15" s="119"/>
      <c r="NX15" s="119"/>
      <c r="NY15" s="119"/>
      <c r="NZ15" s="119"/>
      <c r="RG15" s="119"/>
      <c r="RH15" s="136"/>
      <c r="RI15" s="136"/>
      <c r="RJ15" s="136"/>
      <c r="AHE15" s="201"/>
      <c r="AJV15" s="84" t="s">
        <v>72</v>
      </c>
      <c r="AJW15" s="84" t="s">
        <v>73</v>
      </c>
      <c r="AJX15" s="84" t="s">
        <v>73</v>
      </c>
      <c r="AJY15" s="84" t="s">
        <v>74</v>
      </c>
      <c r="AJZ15" s="84" t="s">
        <v>75</v>
      </c>
      <c r="AKC15" s="84" t="s">
        <v>76</v>
      </c>
      <c r="AKD15" s="84" t="s">
        <v>77</v>
      </c>
      <c r="AKE15" s="84" t="s">
        <v>78</v>
      </c>
      <c r="AKF15" s="84" t="s">
        <v>79</v>
      </c>
      <c r="AKG15" s="84" t="s">
        <v>80</v>
      </c>
      <c r="AKH15" s="84" t="s">
        <v>81</v>
      </c>
      <c r="AKJ15" s="84" t="s">
        <v>81</v>
      </c>
      <c r="AKQ15" s="84" t="s">
        <v>82</v>
      </c>
      <c r="AKR15" s="84" t="s">
        <v>82</v>
      </c>
      <c r="AKS15" s="84" t="s">
        <v>82</v>
      </c>
      <c r="AKU15" s="84" t="s">
        <v>82</v>
      </c>
      <c r="AKY15" s="84" t="s">
        <v>82</v>
      </c>
      <c r="AKZ15" s="84" t="s">
        <v>222</v>
      </c>
      <c r="ALA15" s="84" t="s">
        <v>222</v>
      </c>
      <c r="ALD15" s="84" t="s">
        <v>222</v>
      </c>
      <c r="ALE15" s="84" t="s">
        <v>222</v>
      </c>
      <c r="ALF15" s="84" t="s">
        <v>222</v>
      </c>
      <c r="ALG15" s="84" t="s">
        <v>223</v>
      </c>
      <c r="ALH15" s="84" t="s">
        <v>223</v>
      </c>
      <c r="ALK15" s="84" t="s">
        <v>82</v>
      </c>
      <c r="ALL15" s="86" t="s">
        <v>242</v>
      </c>
      <c r="ALN15" s="84" t="s">
        <v>93</v>
      </c>
      <c r="ALO15" s="84" t="s">
        <v>94</v>
      </c>
      <c r="ALR15" s="84" t="s">
        <v>42</v>
      </c>
      <c r="ALS15" s="84" t="s">
        <v>42</v>
      </c>
      <c r="ALT15" s="84" t="s">
        <v>42</v>
      </c>
      <c r="ALU15" s="84" t="s">
        <v>42</v>
      </c>
      <c r="ALV15" s="84" t="s">
        <v>42</v>
      </c>
      <c r="AMB15" s="84" t="s">
        <v>82</v>
      </c>
      <c r="AMC15" s="84" t="s">
        <v>82</v>
      </c>
      <c r="AMD15" s="84" t="s">
        <v>82</v>
      </c>
      <c r="AME15" s="84" t="s">
        <v>82</v>
      </c>
      <c r="AMF15" s="84"/>
      <c r="AMH15" s="86" t="s">
        <v>98</v>
      </c>
      <c r="AMI15" s="201" t="s">
        <v>243</v>
      </c>
    </row>
    <row r="16" spans="1:1206" ht="14.25" customHeight="1" outlineLevel="1">
      <c r="A16" s="155" t="s">
        <v>224</v>
      </c>
      <c r="B16" s="54">
        <v>80</v>
      </c>
      <c r="C16" s="32" t="s">
        <v>225</v>
      </c>
      <c r="D16" s="670">
        <f t="shared" ref="D16:D21" si="5">SUM(I16:NZ16)</f>
        <v>0</v>
      </c>
      <c r="E16" s="55" t="e">
        <f t="shared" ref="E16:E21" si="6">SUM(D16/G16)</f>
        <v>#DIV/0!</v>
      </c>
      <c r="F16" s="179"/>
      <c r="G16" s="49"/>
      <c r="H16" s="156">
        <f>SUM(I16:ATR16)</f>
        <v>84</v>
      </c>
      <c r="NV16" s="119"/>
      <c r="NW16" s="119"/>
      <c r="NX16" s="119"/>
      <c r="NY16" s="119"/>
      <c r="NZ16" s="119"/>
      <c r="RH16" s="136"/>
      <c r="RI16" s="136"/>
      <c r="RJ16" s="136"/>
      <c r="RK16" s="136"/>
      <c r="RL16" s="136"/>
      <c r="RM16" s="136"/>
      <c r="RN16" s="136"/>
      <c r="RO16" s="136"/>
      <c r="RP16" s="136"/>
      <c r="RQ16" s="136"/>
      <c r="RR16" s="136"/>
      <c r="RS16" s="136"/>
      <c r="AJY16" s="119">
        <v>6</v>
      </c>
      <c r="AJZ16" s="119">
        <v>6</v>
      </c>
      <c r="AKC16" s="119">
        <v>6</v>
      </c>
      <c r="AKG16" s="119">
        <v>6</v>
      </c>
      <c r="AKH16" s="119">
        <v>6</v>
      </c>
      <c r="AKU16" s="119">
        <v>6</v>
      </c>
      <c r="AKY16" s="119">
        <v>6</v>
      </c>
      <c r="ALF16" s="119">
        <v>6</v>
      </c>
      <c r="ALH16" s="119">
        <v>6</v>
      </c>
      <c r="ALK16" s="119">
        <v>6</v>
      </c>
      <c r="ALU16" s="119">
        <v>6</v>
      </c>
      <c r="ALV16" s="119">
        <v>6</v>
      </c>
      <c r="AMC16" s="119">
        <v>6</v>
      </c>
      <c r="AMD16" s="119">
        <v>6</v>
      </c>
    </row>
    <row r="17" spans="1:1023" ht="14.25" customHeight="1" outlineLevel="1">
      <c r="A17" s="157" t="s">
        <v>226</v>
      </c>
      <c r="B17" s="59"/>
      <c r="C17" s="32" t="s">
        <v>227</v>
      </c>
      <c r="D17" s="670">
        <f t="shared" si="5"/>
        <v>0</v>
      </c>
      <c r="E17" s="55" t="e">
        <f t="shared" si="6"/>
        <v>#DIV/0!</v>
      </c>
      <c r="F17" s="179"/>
      <c r="G17" s="49"/>
      <c r="H17" s="156">
        <f t="shared" ref="H17:H21" si="7">SUM(I17:ATR17)</f>
        <v>0</v>
      </c>
      <c r="NV17" s="119"/>
      <c r="NW17" s="119"/>
      <c r="NX17" s="119"/>
      <c r="NY17" s="119"/>
      <c r="NZ17" s="119"/>
      <c r="RH17" s="136"/>
      <c r="RI17" s="136"/>
      <c r="RJ17" s="136"/>
      <c r="RK17" s="136"/>
      <c r="RL17" s="136"/>
      <c r="RM17" s="136"/>
      <c r="RN17" s="136"/>
      <c r="RO17" s="136"/>
      <c r="RP17" s="136"/>
      <c r="RQ17" s="136"/>
      <c r="RR17" s="136"/>
      <c r="RS17" s="136"/>
    </row>
    <row r="18" spans="1:1023" ht="14.25" customHeight="1" outlineLevel="1">
      <c r="A18" s="158" t="s">
        <v>228</v>
      </c>
      <c r="B18" s="61"/>
      <c r="C18" s="32" t="s">
        <v>229</v>
      </c>
      <c r="D18" s="670">
        <f t="shared" si="5"/>
        <v>0</v>
      </c>
      <c r="E18" s="55" t="e">
        <f t="shared" si="6"/>
        <v>#DIV/0!</v>
      </c>
      <c r="F18" s="180"/>
      <c r="G18" s="49"/>
      <c r="H18" s="156">
        <f t="shared" si="7"/>
        <v>0</v>
      </c>
      <c r="NV18" s="119"/>
      <c r="NW18" s="119"/>
      <c r="NX18" s="119"/>
      <c r="NY18" s="119"/>
      <c r="NZ18" s="119"/>
      <c r="RH18" s="136"/>
      <c r="RI18" s="136"/>
      <c r="RJ18" s="136"/>
      <c r="RK18" s="136"/>
      <c r="RL18" s="136"/>
      <c r="RM18" s="136"/>
      <c r="RN18" s="136"/>
      <c r="RO18" s="136"/>
      <c r="RP18" s="136"/>
      <c r="RQ18" s="136"/>
      <c r="RR18" s="136"/>
      <c r="RS18" s="136"/>
    </row>
    <row r="19" spans="1:1023" ht="14.25" customHeight="1" outlineLevel="1">
      <c r="A19" s="159"/>
      <c r="B19" s="181" t="s">
        <v>230</v>
      </c>
      <c r="C19" s="40" t="s">
        <v>231</v>
      </c>
      <c r="D19" s="670">
        <f t="shared" si="5"/>
        <v>0</v>
      </c>
      <c r="E19" s="55" t="e">
        <f t="shared" si="6"/>
        <v>#DIV/0!</v>
      </c>
      <c r="F19" s="179"/>
      <c r="G19" s="49"/>
      <c r="H19" s="156">
        <f t="shared" si="7"/>
        <v>0</v>
      </c>
      <c r="NV19" s="119"/>
      <c r="NW19" s="119"/>
      <c r="NX19" s="119"/>
      <c r="NY19" s="119"/>
      <c r="NZ19" s="119"/>
      <c r="RH19" s="136"/>
      <c r="RI19" s="136"/>
      <c r="RJ19" s="136"/>
      <c r="RK19" s="136"/>
      <c r="RL19" s="136"/>
      <c r="RM19" s="136"/>
      <c r="RN19" s="136"/>
      <c r="RO19" s="136"/>
      <c r="RP19" s="136"/>
      <c r="RQ19" s="136"/>
      <c r="RR19" s="136"/>
      <c r="RS19" s="136"/>
    </row>
    <row r="20" spans="1:1023" ht="14.25" customHeight="1" outlineLevel="1">
      <c r="A20" s="159"/>
      <c r="B20" s="160">
        <f>D22</f>
        <v>0</v>
      </c>
      <c r="C20" s="40" t="s">
        <v>232</v>
      </c>
      <c r="D20" s="670">
        <f t="shared" si="5"/>
        <v>0</v>
      </c>
      <c r="E20" s="55" t="e">
        <f t="shared" si="6"/>
        <v>#DIV/0!</v>
      </c>
      <c r="F20" s="179"/>
      <c r="G20" s="49"/>
      <c r="H20" s="156">
        <f t="shared" si="7"/>
        <v>0</v>
      </c>
      <c r="NV20" s="119"/>
      <c r="NW20" s="119"/>
      <c r="NX20" s="119"/>
      <c r="NY20" s="119"/>
      <c r="NZ20" s="119"/>
      <c r="RH20" s="136"/>
      <c r="RI20" s="136"/>
      <c r="RJ20" s="136"/>
      <c r="RK20" s="136"/>
      <c r="RL20" s="136"/>
      <c r="RM20" s="136"/>
      <c r="RN20" s="136"/>
      <c r="RO20" s="136"/>
      <c r="RP20" s="136"/>
      <c r="RQ20" s="136"/>
      <c r="RR20" s="136"/>
      <c r="RS20" s="136"/>
    </row>
    <row r="21" spans="1:1023" ht="14.25" customHeight="1" outlineLevel="1">
      <c r="A21" s="161" t="s">
        <v>233</v>
      </c>
      <c r="B21" s="162" t="e">
        <f>SUM(B20/(B16*E23/100))</f>
        <v>#DIV/0!</v>
      </c>
      <c r="C21" s="32" t="s">
        <v>234</v>
      </c>
      <c r="D21" s="670">
        <f t="shared" si="5"/>
        <v>0</v>
      </c>
      <c r="E21" s="55" t="e">
        <f t="shared" si="6"/>
        <v>#DIV/0!</v>
      </c>
      <c r="F21" s="179"/>
      <c r="G21" s="49"/>
      <c r="H21" s="156">
        <f t="shared" si="7"/>
        <v>0</v>
      </c>
      <c r="NV21" s="119"/>
      <c r="NW21" s="119"/>
      <c r="NX21" s="119"/>
      <c r="NY21" s="119"/>
      <c r="NZ21" s="119"/>
      <c r="RH21" s="136"/>
      <c r="RI21" s="136"/>
      <c r="RJ21" s="136"/>
      <c r="RK21" s="136"/>
      <c r="RL21" s="136"/>
      <c r="RM21" s="136"/>
      <c r="RN21" s="136"/>
      <c r="RO21" s="136"/>
      <c r="RP21" s="136"/>
      <c r="RQ21" s="136"/>
      <c r="RR21" s="136"/>
      <c r="RS21" s="136"/>
    </row>
    <row r="22" spans="1:1023" ht="14.25" customHeight="1" outlineLevel="1">
      <c r="A22" s="157" t="s">
        <v>233</v>
      </c>
      <c r="B22" s="163" t="e">
        <f>SUM(B20/(B17*E23/100))</f>
        <v>#DIV/0!</v>
      </c>
      <c r="C22" s="164" t="s">
        <v>235</v>
      </c>
      <c r="D22" s="671">
        <f>SUM(D16:D21)</f>
        <v>0</v>
      </c>
      <c r="E22" s="182">
        <v>3.1739999999999999</v>
      </c>
      <c r="F22" s="183"/>
      <c r="G22" s="49"/>
      <c r="H22" s="156">
        <f>SUM(H16:H21)</f>
        <v>84</v>
      </c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NV22" s="119"/>
      <c r="NW22" s="119"/>
      <c r="NX22" s="119"/>
      <c r="NY22" s="119"/>
      <c r="NZ22" s="119"/>
      <c r="RH22" s="136"/>
      <c r="RI22" s="136"/>
      <c r="RJ22" s="136"/>
      <c r="RK22" s="136"/>
      <c r="RL22" s="136"/>
      <c r="RM22" s="136"/>
      <c r="RN22" s="136"/>
      <c r="RO22" s="136"/>
      <c r="RP22" s="136"/>
      <c r="RQ22" s="136"/>
      <c r="RR22" s="136"/>
      <c r="RS22" s="136"/>
    </row>
    <row r="23" spans="1:1023" ht="14.25" customHeight="1" outlineLevel="1">
      <c r="A23" s="158" t="s">
        <v>233</v>
      </c>
      <c r="B23" s="165" t="e">
        <f>SUM(B20/(B18*E23/100))</f>
        <v>#DIV/0!</v>
      </c>
      <c r="C23" s="166" t="e">
        <f>SUM(B20/(E22*E23/100))</f>
        <v>#DIV/0!</v>
      </c>
      <c r="D23" s="73" t="s">
        <v>236</v>
      </c>
      <c r="E23" s="167">
        <v>0</v>
      </c>
      <c r="F23" s="184">
        <v>10</v>
      </c>
      <c r="G23" s="176"/>
      <c r="H23" s="187"/>
      <c r="NV23" s="119"/>
      <c r="NW23" s="119"/>
      <c r="NX23" s="119"/>
      <c r="NY23" s="119"/>
      <c r="NZ23" s="119"/>
      <c r="RH23" s="136"/>
      <c r="RI23" s="136"/>
      <c r="RJ23" s="136"/>
      <c r="RK23" s="136"/>
      <c r="RL23" s="136"/>
      <c r="RM23" s="136"/>
      <c r="RN23" s="136"/>
      <c r="RO23" s="136"/>
      <c r="RP23" s="136"/>
      <c r="RQ23" s="136"/>
      <c r="RR23" s="136"/>
      <c r="RS23" s="136"/>
      <c r="ABC23" s="136"/>
      <c r="ABD23" s="136"/>
      <c r="ABE23" s="136"/>
      <c r="ABF23" s="136"/>
      <c r="ABG23" s="136"/>
      <c r="ABH23" s="136"/>
      <c r="ALF23" s="136"/>
      <c r="ALG23" s="136"/>
      <c r="ALH23" s="136"/>
      <c r="ALI23" s="136"/>
      <c r="ALJ23" s="136"/>
      <c r="ALK23" s="136"/>
      <c r="ALL23" s="136"/>
      <c r="ALM23" s="136"/>
      <c r="ALN23" s="136"/>
      <c r="ALO23" s="136"/>
      <c r="ALP23" s="136"/>
      <c r="ALQ23" s="136"/>
      <c r="ALR23" s="136"/>
      <c r="ALS23" s="136"/>
      <c r="ALT23" s="136"/>
      <c r="ALU23" s="136"/>
      <c r="ALV23" s="136"/>
      <c r="ALW23" s="136"/>
      <c r="ALX23" s="136"/>
      <c r="ALY23" s="136"/>
      <c r="ALZ23" s="136"/>
      <c r="AMA23" s="136"/>
      <c r="AMB23" s="136"/>
      <c r="AMC23" s="136"/>
      <c r="AMD23" s="136"/>
      <c r="AME23" s="136"/>
    </row>
    <row r="24" spans="1:1023" ht="14.25" customHeight="1" outlineLevel="1">
      <c r="A24" s="208"/>
      <c r="B24" s="307" t="s">
        <v>237</v>
      </c>
      <c r="C24" s="323">
        <v>10</v>
      </c>
      <c r="D24" s="247"/>
      <c r="E24" s="314">
        <v>2.5</v>
      </c>
      <c r="F24" s="322">
        <v>3</v>
      </c>
      <c r="G24" s="313">
        <v>3.5</v>
      </c>
      <c r="H24" s="309">
        <v>4</v>
      </c>
      <c r="NV24" s="119"/>
      <c r="NW24" s="119"/>
      <c r="NX24" s="119"/>
      <c r="NY24" s="119"/>
      <c r="NZ24" s="119"/>
      <c r="RH24" s="136"/>
      <c r="RI24" s="136"/>
      <c r="RJ24" s="136"/>
      <c r="RK24" s="136"/>
      <c r="RL24" s="136"/>
      <c r="RM24" s="136"/>
      <c r="RN24" s="136"/>
      <c r="RO24" s="136"/>
      <c r="RP24" s="136"/>
      <c r="RQ24" s="136"/>
      <c r="RR24" s="136"/>
      <c r="RS24" s="136"/>
      <c r="RT24" s="136"/>
      <c r="RU24" s="136"/>
      <c r="RV24" s="136"/>
      <c r="RW24" s="136"/>
      <c r="RX24" s="136"/>
      <c r="RY24" s="136"/>
      <c r="RZ24" s="136"/>
      <c r="SA24" s="136"/>
      <c r="SB24" s="136"/>
      <c r="SC24" s="136"/>
      <c r="SD24" s="136"/>
      <c r="SE24" s="136"/>
      <c r="SF24" s="136"/>
      <c r="SG24" s="136"/>
      <c r="SH24" s="136"/>
      <c r="SI24" s="136"/>
      <c r="SJ24" s="136"/>
      <c r="SK24" s="136"/>
      <c r="SL24" s="136"/>
      <c r="SM24" s="136"/>
      <c r="SN24" s="136"/>
      <c r="SO24" s="136"/>
      <c r="SP24" s="136"/>
      <c r="SQ24" s="136"/>
      <c r="AJV24" s="312">
        <f t="shared" ref="AJV24:AKU24" si="8">$C24*$E24</f>
        <v>25</v>
      </c>
      <c r="AJW24" s="312">
        <f t="shared" si="8"/>
        <v>25</v>
      </c>
      <c r="AJX24" s="312">
        <f t="shared" si="8"/>
        <v>25</v>
      </c>
      <c r="AJY24" s="312">
        <f t="shared" si="8"/>
        <v>25</v>
      </c>
      <c r="AJZ24" s="312">
        <f t="shared" si="8"/>
        <v>25</v>
      </c>
      <c r="AKA24" s="312">
        <f t="shared" si="8"/>
        <v>25</v>
      </c>
      <c r="AKB24" s="312">
        <f t="shared" si="8"/>
        <v>25</v>
      </c>
      <c r="AKC24" s="312">
        <f t="shared" si="8"/>
        <v>25</v>
      </c>
      <c r="AKD24" s="312">
        <f t="shared" si="8"/>
        <v>25</v>
      </c>
      <c r="AKE24" s="312">
        <f t="shared" si="8"/>
        <v>25</v>
      </c>
      <c r="AKF24" s="312">
        <f t="shared" si="8"/>
        <v>25</v>
      </c>
      <c r="AKG24" s="312">
        <f t="shared" si="8"/>
        <v>25</v>
      </c>
      <c r="AKH24" s="312">
        <f t="shared" si="8"/>
        <v>25</v>
      </c>
      <c r="AKI24" s="312">
        <f t="shared" si="8"/>
        <v>25</v>
      </c>
      <c r="AKJ24" s="312">
        <f t="shared" si="8"/>
        <v>25</v>
      </c>
      <c r="AKK24" s="312">
        <f t="shared" si="8"/>
        <v>25</v>
      </c>
      <c r="AKL24" s="312">
        <f t="shared" si="8"/>
        <v>25</v>
      </c>
      <c r="AKM24" s="312">
        <f t="shared" si="8"/>
        <v>25</v>
      </c>
      <c r="AKN24" s="312">
        <f t="shared" si="8"/>
        <v>25</v>
      </c>
      <c r="AKO24" s="312">
        <f t="shared" si="8"/>
        <v>25</v>
      </c>
      <c r="AKP24" s="312">
        <f t="shared" si="8"/>
        <v>25</v>
      </c>
      <c r="AKQ24" s="312">
        <f t="shared" si="8"/>
        <v>25</v>
      </c>
      <c r="AKR24" s="312">
        <f t="shared" si="8"/>
        <v>25</v>
      </c>
      <c r="AKS24" s="312">
        <f t="shared" si="8"/>
        <v>25</v>
      </c>
      <c r="AKT24" s="312">
        <f t="shared" si="8"/>
        <v>25</v>
      </c>
      <c r="AKU24" s="312">
        <f t="shared" si="8"/>
        <v>25</v>
      </c>
      <c r="AKV24" s="312">
        <f t="shared" ref="AKV24:ALY24" si="9">$C24*$E24</f>
        <v>25</v>
      </c>
      <c r="AKW24" s="312">
        <f t="shared" si="9"/>
        <v>25</v>
      </c>
      <c r="AKX24" s="312">
        <f t="shared" si="9"/>
        <v>25</v>
      </c>
      <c r="AKY24" s="312">
        <f t="shared" si="9"/>
        <v>25</v>
      </c>
      <c r="AKZ24" s="312">
        <f t="shared" si="9"/>
        <v>25</v>
      </c>
      <c r="ALA24" s="312">
        <f t="shared" si="9"/>
        <v>25</v>
      </c>
      <c r="ALB24" s="312">
        <f t="shared" si="9"/>
        <v>25</v>
      </c>
      <c r="ALC24" s="312">
        <f t="shared" si="9"/>
        <v>25</v>
      </c>
      <c r="ALD24" s="312">
        <f t="shared" si="9"/>
        <v>25</v>
      </c>
      <c r="ALE24" s="312">
        <f t="shared" si="9"/>
        <v>25</v>
      </c>
      <c r="ALF24" s="312">
        <f t="shared" si="9"/>
        <v>25</v>
      </c>
      <c r="ALG24" s="312">
        <f t="shared" si="9"/>
        <v>25</v>
      </c>
      <c r="ALH24" s="312">
        <f t="shared" si="9"/>
        <v>25</v>
      </c>
      <c r="ALI24" s="312">
        <f t="shared" si="9"/>
        <v>25</v>
      </c>
      <c r="ALJ24" s="312">
        <f t="shared" si="9"/>
        <v>25</v>
      </c>
      <c r="ALK24" s="312">
        <f t="shared" si="9"/>
        <v>25</v>
      </c>
      <c r="ALL24" s="312">
        <f t="shared" si="9"/>
        <v>25</v>
      </c>
      <c r="ALM24" s="312">
        <f t="shared" si="9"/>
        <v>25</v>
      </c>
      <c r="ALN24" s="312">
        <f t="shared" si="9"/>
        <v>25</v>
      </c>
      <c r="ALO24" s="312">
        <f t="shared" si="9"/>
        <v>25</v>
      </c>
      <c r="ALP24" s="312">
        <f t="shared" si="9"/>
        <v>25</v>
      </c>
      <c r="ALQ24" s="312">
        <f t="shared" si="9"/>
        <v>25</v>
      </c>
      <c r="ALR24" s="312">
        <f t="shared" si="9"/>
        <v>25</v>
      </c>
      <c r="ALS24" s="312">
        <f t="shared" si="9"/>
        <v>25</v>
      </c>
      <c r="ALT24" s="312">
        <f t="shared" si="9"/>
        <v>25</v>
      </c>
      <c r="ALU24" s="312">
        <f t="shared" si="9"/>
        <v>25</v>
      </c>
      <c r="ALV24" s="312">
        <f t="shared" si="9"/>
        <v>25</v>
      </c>
      <c r="ALW24" s="312">
        <f t="shared" si="9"/>
        <v>25</v>
      </c>
      <c r="ALX24" s="312">
        <f t="shared" si="9"/>
        <v>25</v>
      </c>
      <c r="ALY24" s="312">
        <f t="shared" si="9"/>
        <v>25</v>
      </c>
      <c r="ALZ24" s="312">
        <f t="shared" ref="ALZ24:AMG24" si="10">$C24*$E24</f>
        <v>25</v>
      </c>
      <c r="AMA24" s="312">
        <f t="shared" si="10"/>
        <v>25</v>
      </c>
      <c r="AMB24" s="312">
        <f t="shared" si="10"/>
        <v>25</v>
      </c>
      <c r="AMC24" s="312">
        <f t="shared" si="10"/>
        <v>25</v>
      </c>
      <c r="AMD24" s="312">
        <f t="shared" si="10"/>
        <v>25</v>
      </c>
      <c r="AME24" s="312">
        <f t="shared" si="10"/>
        <v>25</v>
      </c>
      <c r="AMF24" s="312">
        <f t="shared" si="10"/>
        <v>25</v>
      </c>
      <c r="AMG24" s="312">
        <f t="shared" si="10"/>
        <v>25</v>
      </c>
    </row>
    <row r="25" spans="1:1023" ht="55.5" customHeight="1">
      <c r="A25" s="88"/>
      <c r="B25" s="435">
        <v>262016</v>
      </c>
      <c r="C25" s="393" t="s">
        <v>244</v>
      </c>
      <c r="D25" s="151"/>
      <c r="E25" s="149" t="s">
        <v>245</v>
      </c>
      <c r="F25" s="443" t="s">
        <v>241</v>
      </c>
      <c r="G25" s="76"/>
      <c r="H25" s="76"/>
      <c r="NV25" s="119"/>
      <c r="NW25" s="119"/>
      <c r="NX25" s="119"/>
      <c r="NY25" s="119"/>
      <c r="NZ25" s="119"/>
      <c r="RG25" s="119"/>
      <c r="RH25" s="136"/>
      <c r="RI25" s="136"/>
      <c r="RJ25" s="136"/>
      <c r="AJV25" s="84" t="s">
        <v>72</v>
      </c>
      <c r="AJW25" s="84" t="s">
        <v>73</v>
      </c>
      <c r="AJX25" s="84" t="s">
        <v>73</v>
      </c>
      <c r="AJY25" s="84" t="s">
        <v>74</v>
      </c>
      <c r="AJZ25" s="84" t="s">
        <v>75</v>
      </c>
      <c r="AKC25" s="84" t="s">
        <v>76</v>
      </c>
      <c r="AKD25" s="84" t="s">
        <v>77</v>
      </c>
      <c r="AKE25" s="84" t="s">
        <v>78</v>
      </c>
      <c r="AKF25" s="84" t="s">
        <v>79</v>
      </c>
      <c r="AKG25" s="84" t="s">
        <v>80</v>
      </c>
      <c r="AKH25" s="84" t="s">
        <v>81</v>
      </c>
      <c r="AKJ25" s="84" t="s">
        <v>81</v>
      </c>
      <c r="AKQ25" s="84" t="s">
        <v>82</v>
      </c>
      <c r="AKR25" s="84" t="s">
        <v>82</v>
      </c>
      <c r="AKS25" s="84" t="s">
        <v>82</v>
      </c>
      <c r="AKU25" s="84" t="s">
        <v>82</v>
      </c>
      <c r="AKY25" s="84" t="s">
        <v>82</v>
      </c>
      <c r="AKZ25" s="84" t="s">
        <v>222</v>
      </c>
      <c r="ALA25" s="84" t="s">
        <v>222</v>
      </c>
      <c r="ALD25" s="84" t="s">
        <v>222</v>
      </c>
      <c r="ALE25" s="84" t="s">
        <v>222</v>
      </c>
      <c r="ALF25" s="84" t="s">
        <v>222</v>
      </c>
      <c r="ALG25" s="84" t="s">
        <v>223</v>
      </c>
      <c r="ALH25" s="84" t="s">
        <v>223</v>
      </c>
      <c r="ALK25" s="84" t="s">
        <v>82</v>
      </c>
      <c r="ALL25" s="86" t="s">
        <v>242</v>
      </c>
      <c r="ALN25" s="84" t="s">
        <v>93</v>
      </c>
      <c r="ALO25" s="84" t="s">
        <v>94</v>
      </c>
      <c r="ALR25" s="84" t="s">
        <v>42</v>
      </c>
      <c r="ALS25" s="84" t="s">
        <v>42</v>
      </c>
      <c r="ALT25" s="84" t="s">
        <v>42</v>
      </c>
      <c r="ALU25" s="84" t="s">
        <v>42</v>
      </c>
      <c r="ALV25" s="84" t="s">
        <v>42</v>
      </c>
      <c r="AMB25" s="84" t="s">
        <v>82</v>
      </c>
      <c r="AMC25" s="84" t="s">
        <v>82</v>
      </c>
      <c r="AMD25" s="84" t="s">
        <v>82</v>
      </c>
      <c r="AME25" s="84" t="s">
        <v>82</v>
      </c>
      <c r="AMF25" s="84"/>
      <c r="AMH25" s="86" t="s">
        <v>98</v>
      </c>
      <c r="AMI25" s="201" t="s">
        <v>243</v>
      </c>
    </row>
    <row r="26" spans="1:1023" ht="14.25" customHeight="1" outlineLevel="1">
      <c r="A26" s="155" t="s">
        <v>224</v>
      </c>
      <c r="B26" s="54">
        <v>74</v>
      </c>
      <c r="C26" s="32" t="s">
        <v>225</v>
      </c>
      <c r="D26" s="670">
        <f t="shared" ref="D26:D31" si="11">SUM(I26:NZ26)</f>
        <v>0</v>
      </c>
      <c r="E26" s="55" t="e">
        <f t="shared" ref="E26:E31" si="12">SUM(D26/G26)</f>
        <v>#DIV/0!</v>
      </c>
      <c r="F26" s="179"/>
      <c r="G26" s="49"/>
      <c r="H26" s="156">
        <f>SUM(I26:ATR26)</f>
        <v>84</v>
      </c>
      <c r="NV26" s="119"/>
      <c r="NW26" s="119"/>
      <c r="NX26" s="119"/>
      <c r="NY26" s="119"/>
      <c r="NZ26" s="119"/>
      <c r="RH26" s="136"/>
      <c r="RI26" s="136"/>
      <c r="RJ26" s="136"/>
      <c r="RK26" s="136"/>
      <c r="RL26" s="136"/>
      <c r="RM26" s="136"/>
      <c r="RN26" s="136"/>
      <c r="RO26" s="136"/>
      <c r="RP26" s="136"/>
      <c r="RQ26" s="136"/>
      <c r="RR26" s="136"/>
      <c r="RS26" s="136"/>
      <c r="AJY26" s="119">
        <v>6</v>
      </c>
      <c r="AJZ26" s="119">
        <v>6</v>
      </c>
      <c r="AKC26" s="119">
        <v>6</v>
      </c>
      <c r="AKG26" s="119">
        <v>6</v>
      </c>
      <c r="AKH26" s="119">
        <v>6</v>
      </c>
      <c r="AKU26" s="119">
        <v>6</v>
      </c>
      <c r="AKY26" s="119">
        <v>6</v>
      </c>
      <c r="ALF26" s="119">
        <v>6</v>
      </c>
      <c r="ALH26" s="119">
        <v>6</v>
      </c>
      <c r="ALK26" s="119">
        <v>6</v>
      </c>
      <c r="ALU26" s="119">
        <v>6</v>
      </c>
      <c r="ALV26" s="119">
        <v>6</v>
      </c>
      <c r="AMC26" s="119">
        <v>6</v>
      </c>
      <c r="AMD26" s="119">
        <v>6</v>
      </c>
    </row>
    <row r="27" spans="1:1023" ht="14.25" customHeight="1" outlineLevel="1">
      <c r="A27" s="157" t="s">
        <v>226</v>
      </c>
      <c r="B27" s="59"/>
      <c r="C27" s="32" t="s">
        <v>227</v>
      </c>
      <c r="D27" s="670">
        <f t="shared" si="11"/>
        <v>0</v>
      </c>
      <c r="E27" s="55" t="e">
        <f t="shared" si="12"/>
        <v>#DIV/0!</v>
      </c>
      <c r="F27" s="179"/>
      <c r="G27" s="49"/>
      <c r="H27" s="156">
        <f t="shared" ref="H27:H31" si="13">SUM(I27:ATR27)</f>
        <v>0</v>
      </c>
      <c r="NV27" s="119"/>
      <c r="NW27" s="119"/>
      <c r="NX27" s="119"/>
      <c r="NY27" s="119"/>
      <c r="NZ27" s="119"/>
      <c r="RH27" s="136"/>
      <c r="RI27" s="136"/>
      <c r="RJ27" s="136"/>
      <c r="RK27" s="136"/>
      <c r="RL27" s="136"/>
      <c r="RM27" s="136"/>
      <c r="RN27" s="136"/>
      <c r="RO27" s="136"/>
      <c r="RP27" s="136"/>
      <c r="RQ27" s="136"/>
      <c r="RR27" s="136"/>
      <c r="RS27" s="136"/>
    </row>
    <row r="28" spans="1:1023" ht="14.25" customHeight="1" outlineLevel="1">
      <c r="A28" s="158" t="s">
        <v>228</v>
      </c>
      <c r="B28" s="61"/>
      <c r="C28" s="32" t="s">
        <v>229</v>
      </c>
      <c r="D28" s="670">
        <f t="shared" si="11"/>
        <v>0</v>
      </c>
      <c r="E28" s="55" t="e">
        <f t="shared" si="12"/>
        <v>#DIV/0!</v>
      </c>
      <c r="F28" s="180"/>
      <c r="G28" s="49"/>
      <c r="H28" s="156">
        <f t="shared" si="13"/>
        <v>0</v>
      </c>
      <c r="NV28" s="119"/>
      <c r="NW28" s="119"/>
      <c r="NX28" s="119"/>
      <c r="NY28" s="119"/>
      <c r="NZ28" s="119"/>
      <c r="RH28" s="136"/>
      <c r="RI28" s="136"/>
      <c r="RJ28" s="136"/>
      <c r="RK28" s="136"/>
      <c r="RL28" s="136"/>
      <c r="RM28" s="136"/>
      <c r="RN28" s="136"/>
      <c r="RO28" s="136"/>
      <c r="RP28" s="136"/>
      <c r="RQ28" s="136"/>
      <c r="RR28" s="136"/>
      <c r="RS28" s="136"/>
    </row>
    <row r="29" spans="1:1023" ht="14.25" customHeight="1" outlineLevel="1">
      <c r="A29" s="159"/>
      <c r="B29" s="181" t="s">
        <v>230</v>
      </c>
      <c r="C29" s="40" t="s">
        <v>231</v>
      </c>
      <c r="D29" s="670">
        <f t="shared" si="11"/>
        <v>0</v>
      </c>
      <c r="E29" s="55" t="e">
        <f t="shared" si="12"/>
        <v>#DIV/0!</v>
      </c>
      <c r="F29" s="179"/>
      <c r="G29" s="49"/>
      <c r="H29" s="156">
        <f t="shared" si="13"/>
        <v>0</v>
      </c>
      <c r="NV29" s="119"/>
      <c r="NW29" s="119"/>
      <c r="NX29" s="119"/>
      <c r="NY29" s="119"/>
      <c r="NZ29" s="119"/>
      <c r="RH29" s="136"/>
      <c r="RI29" s="136"/>
      <c r="RJ29" s="136"/>
      <c r="RK29" s="136"/>
      <c r="RL29" s="136"/>
      <c r="RM29" s="136"/>
      <c r="RN29" s="136"/>
      <c r="RO29" s="136"/>
      <c r="RP29" s="136"/>
      <c r="RQ29" s="136"/>
      <c r="RR29" s="136"/>
      <c r="RS29" s="136"/>
    </row>
    <row r="30" spans="1:1023" ht="14.25" customHeight="1" outlineLevel="1">
      <c r="A30" s="159"/>
      <c r="B30" s="160">
        <f>D32</f>
        <v>0</v>
      </c>
      <c r="C30" s="40" t="s">
        <v>232</v>
      </c>
      <c r="D30" s="670">
        <f t="shared" si="11"/>
        <v>0</v>
      </c>
      <c r="E30" s="55" t="e">
        <f t="shared" si="12"/>
        <v>#DIV/0!</v>
      </c>
      <c r="F30" s="179"/>
      <c r="G30" s="49"/>
      <c r="H30" s="156">
        <f t="shared" si="13"/>
        <v>0</v>
      </c>
      <c r="NV30" s="119"/>
      <c r="NW30" s="119"/>
      <c r="NX30" s="119"/>
      <c r="NY30" s="119"/>
      <c r="NZ30" s="119"/>
      <c r="RH30" s="136"/>
      <c r="RI30" s="136"/>
      <c r="RJ30" s="136"/>
      <c r="RK30" s="136"/>
      <c r="RL30" s="136"/>
      <c r="RM30" s="136"/>
      <c r="RN30" s="136"/>
      <c r="RO30" s="136"/>
      <c r="RP30" s="136"/>
      <c r="RQ30" s="136"/>
      <c r="RR30" s="136"/>
      <c r="RS30" s="136"/>
    </row>
    <row r="31" spans="1:1023" ht="14.25" customHeight="1" outlineLevel="1">
      <c r="A31" s="161" t="s">
        <v>233</v>
      </c>
      <c r="B31" s="162" t="e">
        <f>SUM(B30/(B26*E33/100))</f>
        <v>#DIV/0!</v>
      </c>
      <c r="C31" s="32" t="s">
        <v>234</v>
      </c>
      <c r="D31" s="670">
        <f t="shared" si="11"/>
        <v>0</v>
      </c>
      <c r="E31" s="55" t="e">
        <f t="shared" si="12"/>
        <v>#DIV/0!</v>
      </c>
      <c r="F31" s="179"/>
      <c r="G31" s="49"/>
      <c r="H31" s="156">
        <f t="shared" si="13"/>
        <v>0</v>
      </c>
      <c r="NV31" s="119"/>
      <c r="NW31" s="119"/>
      <c r="NX31" s="119"/>
      <c r="NY31" s="119"/>
      <c r="NZ31" s="119"/>
      <c r="RH31" s="136"/>
      <c r="RI31" s="136"/>
      <c r="RJ31" s="136"/>
      <c r="RK31" s="136"/>
      <c r="RL31" s="136"/>
      <c r="RM31" s="136"/>
      <c r="RN31" s="136"/>
      <c r="RO31" s="136"/>
      <c r="RP31" s="136"/>
      <c r="RQ31" s="136"/>
      <c r="RR31" s="136"/>
      <c r="RS31" s="136"/>
    </row>
    <row r="32" spans="1:1023" ht="14.25" customHeight="1" outlineLevel="1">
      <c r="A32" s="157" t="s">
        <v>233</v>
      </c>
      <c r="B32" s="163" t="e">
        <f>SUM(B30/(B27*E33/100))</f>
        <v>#DIV/0!</v>
      </c>
      <c r="C32" s="164" t="s">
        <v>235</v>
      </c>
      <c r="D32" s="671">
        <f>SUM(D26:D31)</f>
        <v>0</v>
      </c>
      <c r="E32" s="182">
        <v>2.944</v>
      </c>
      <c r="F32" s="183"/>
      <c r="G32" s="49"/>
      <c r="H32" s="156">
        <f>SUM(H26:H31)</f>
        <v>84</v>
      </c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NV32" s="119"/>
      <c r="NW32" s="119"/>
      <c r="NX32" s="119"/>
      <c r="NY32" s="119"/>
      <c r="NZ32" s="119"/>
      <c r="RH32" s="136"/>
      <c r="RI32" s="136"/>
      <c r="RJ32" s="136"/>
      <c r="RK32" s="136"/>
      <c r="RL32" s="136"/>
      <c r="RM32" s="136"/>
      <c r="RN32" s="136"/>
      <c r="RO32" s="136"/>
      <c r="RP32" s="136"/>
      <c r="RQ32" s="136"/>
      <c r="RR32" s="136"/>
      <c r="RS32" s="136"/>
    </row>
    <row r="33" spans="1:1023 1028:1099" ht="14.25" customHeight="1" outlineLevel="1">
      <c r="A33" s="158" t="s">
        <v>233</v>
      </c>
      <c r="B33" s="165" t="e">
        <f>SUM(B30/(B28*E33/100))</f>
        <v>#DIV/0!</v>
      </c>
      <c r="C33" s="166" t="e">
        <f>SUM(B30/(E32*E33/100))</f>
        <v>#DIV/0!</v>
      </c>
      <c r="D33" s="73" t="s">
        <v>236</v>
      </c>
      <c r="E33" s="167">
        <v>0</v>
      </c>
      <c r="F33" s="184">
        <v>10</v>
      </c>
      <c r="G33" s="176"/>
      <c r="H33" s="187"/>
      <c r="NV33" s="119"/>
      <c r="NW33" s="119"/>
      <c r="NX33" s="119"/>
      <c r="NY33" s="119"/>
      <c r="NZ33" s="119"/>
      <c r="RH33" s="136"/>
      <c r="RI33" s="136"/>
      <c r="RJ33" s="136"/>
      <c r="RK33" s="136"/>
      <c r="RL33" s="136"/>
      <c r="RM33" s="136"/>
      <c r="RN33" s="136"/>
      <c r="RO33" s="136"/>
      <c r="RP33" s="136"/>
      <c r="RQ33" s="136"/>
      <c r="RR33" s="136"/>
      <c r="RS33" s="136"/>
      <c r="ABC33" s="136"/>
      <c r="ABD33" s="136"/>
      <c r="ABE33" s="136"/>
      <c r="ABF33" s="136"/>
      <c r="ABG33" s="136"/>
      <c r="ABH33" s="136"/>
      <c r="ALG33" s="136"/>
      <c r="ALH33" s="136"/>
      <c r="ALI33" s="136"/>
      <c r="ALJ33" s="136"/>
      <c r="ALK33" s="136"/>
      <c r="ALL33" s="136"/>
      <c r="ALM33" s="136"/>
      <c r="ALN33" s="136"/>
      <c r="ALO33" s="136"/>
      <c r="ALP33" s="136"/>
      <c r="ALQ33" s="136"/>
      <c r="ALR33" s="136"/>
      <c r="ALS33" s="136"/>
      <c r="ALT33" s="136"/>
      <c r="ALU33" s="136"/>
      <c r="ALV33" s="136"/>
      <c r="ALW33" s="136"/>
      <c r="ALX33" s="136"/>
      <c r="ALY33" s="136"/>
      <c r="ALZ33" s="136"/>
      <c r="AMA33" s="136"/>
      <c r="AMB33" s="136"/>
      <c r="AMC33" s="136"/>
      <c r="AMD33" s="136"/>
      <c r="AME33" s="136"/>
      <c r="AMF33" s="136"/>
    </row>
    <row r="34" spans="1:1023 1028:1099" ht="14.25" customHeight="1" outlineLevel="1">
      <c r="A34" s="208"/>
      <c r="B34" s="307" t="s">
        <v>237</v>
      </c>
      <c r="C34" s="323">
        <v>10</v>
      </c>
      <c r="D34" s="247"/>
      <c r="E34" s="314">
        <v>2.5</v>
      </c>
      <c r="F34" s="322">
        <v>3</v>
      </c>
      <c r="G34" s="313">
        <v>3.5</v>
      </c>
      <c r="H34" s="309">
        <v>4</v>
      </c>
      <c r="NV34" s="119"/>
      <c r="NW34" s="119"/>
      <c r="NX34" s="119"/>
      <c r="NY34" s="119"/>
      <c r="NZ34" s="119"/>
      <c r="RH34" s="136"/>
      <c r="RI34" s="136"/>
      <c r="RJ34" s="136"/>
      <c r="RK34" s="136"/>
      <c r="RL34" s="136"/>
      <c r="RM34" s="136"/>
      <c r="RN34" s="136"/>
      <c r="RO34" s="136"/>
      <c r="RP34" s="136"/>
      <c r="RQ34" s="136"/>
      <c r="RR34" s="136"/>
      <c r="RS34" s="136"/>
      <c r="RT34" s="136"/>
      <c r="RU34" s="136"/>
      <c r="RV34" s="136"/>
      <c r="RW34" s="136"/>
      <c r="RX34" s="136"/>
      <c r="RY34" s="136"/>
      <c r="RZ34" s="136"/>
      <c r="SA34" s="136"/>
      <c r="SB34" s="136"/>
      <c r="SC34" s="136"/>
      <c r="SD34" s="136"/>
      <c r="SE34" s="136"/>
      <c r="SF34" s="136"/>
      <c r="SG34" s="136"/>
      <c r="SH34" s="136"/>
      <c r="SI34" s="136"/>
      <c r="SJ34" s="136"/>
      <c r="SK34" s="136"/>
      <c r="SL34" s="136"/>
      <c r="SM34" s="136"/>
      <c r="SN34" s="136"/>
      <c r="SO34" s="136"/>
      <c r="SP34" s="136"/>
      <c r="SQ34" s="136"/>
      <c r="AJV34" s="312">
        <f t="shared" ref="AJV34:AKU34" si="14">$C34*$E34</f>
        <v>25</v>
      </c>
      <c r="AJW34" s="312">
        <f t="shared" si="14"/>
        <v>25</v>
      </c>
      <c r="AJX34" s="312">
        <f t="shared" si="14"/>
        <v>25</v>
      </c>
      <c r="AJY34" s="312">
        <f t="shared" si="14"/>
        <v>25</v>
      </c>
      <c r="AJZ34" s="312">
        <f t="shared" si="14"/>
        <v>25</v>
      </c>
      <c r="AKA34" s="312">
        <f t="shared" si="14"/>
        <v>25</v>
      </c>
      <c r="AKB34" s="312">
        <f t="shared" si="14"/>
        <v>25</v>
      </c>
      <c r="AKC34" s="312">
        <f t="shared" si="14"/>
        <v>25</v>
      </c>
      <c r="AKD34" s="312">
        <f t="shared" si="14"/>
        <v>25</v>
      </c>
      <c r="AKE34" s="312">
        <f t="shared" si="14"/>
        <v>25</v>
      </c>
      <c r="AKF34" s="312">
        <f t="shared" si="14"/>
        <v>25</v>
      </c>
      <c r="AKG34" s="312">
        <f t="shared" si="14"/>
        <v>25</v>
      </c>
      <c r="AKH34" s="312">
        <f t="shared" si="14"/>
        <v>25</v>
      </c>
      <c r="AKI34" s="312">
        <f t="shared" si="14"/>
        <v>25</v>
      </c>
      <c r="AKJ34" s="312">
        <f t="shared" si="14"/>
        <v>25</v>
      </c>
      <c r="AKK34" s="312">
        <f t="shared" si="14"/>
        <v>25</v>
      </c>
      <c r="AKL34" s="312">
        <f t="shared" si="14"/>
        <v>25</v>
      </c>
      <c r="AKM34" s="312">
        <f t="shared" si="14"/>
        <v>25</v>
      </c>
      <c r="AKN34" s="312">
        <f t="shared" si="14"/>
        <v>25</v>
      </c>
      <c r="AKO34" s="312">
        <f t="shared" si="14"/>
        <v>25</v>
      </c>
      <c r="AKP34" s="312">
        <f t="shared" si="14"/>
        <v>25</v>
      </c>
      <c r="AKQ34" s="312">
        <f t="shared" si="14"/>
        <v>25</v>
      </c>
      <c r="AKR34" s="312">
        <f t="shared" si="14"/>
        <v>25</v>
      </c>
      <c r="AKS34" s="312">
        <f t="shared" si="14"/>
        <v>25</v>
      </c>
      <c r="AKT34" s="312">
        <f t="shared" si="14"/>
        <v>25</v>
      </c>
      <c r="AKU34" s="312">
        <f t="shared" si="14"/>
        <v>25</v>
      </c>
      <c r="AKV34" s="312">
        <f t="shared" ref="AKV34:ALZ34" si="15">$C34*$E34</f>
        <v>25</v>
      </c>
      <c r="AKW34" s="312">
        <f t="shared" si="15"/>
        <v>25</v>
      </c>
      <c r="AKX34" s="312">
        <f t="shared" si="15"/>
        <v>25</v>
      </c>
      <c r="AKY34" s="312">
        <f t="shared" si="15"/>
        <v>25</v>
      </c>
      <c r="AKZ34" s="312">
        <f t="shared" si="15"/>
        <v>25</v>
      </c>
      <c r="ALA34" s="312">
        <f t="shared" si="15"/>
        <v>25</v>
      </c>
      <c r="ALB34" s="312">
        <f t="shared" si="15"/>
        <v>25</v>
      </c>
      <c r="ALC34" s="312">
        <f t="shared" si="15"/>
        <v>25</v>
      </c>
      <c r="ALD34" s="312">
        <f t="shared" si="15"/>
        <v>25</v>
      </c>
      <c r="ALE34" s="312">
        <f t="shared" si="15"/>
        <v>25</v>
      </c>
      <c r="ALF34" s="312">
        <f t="shared" si="15"/>
        <v>25</v>
      </c>
      <c r="ALG34" s="312">
        <f t="shared" si="15"/>
        <v>25</v>
      </c>
      <c r="ALH34" s="312">
        <f t="shared" si="15"/>
        <v>25</v>
      </c>
      <c r="ALI34" s="312">
        <f t="shared" si="15"/>
        <v>25</v>
      </c>
      <c r="ALJ34" s="312">
        <f t="shared" si="15"/>
        <v>25</v>
      </c>
      <c r="ALK34" s="312">
        <f t="shared" si="15"/>
        <v>25</v>
      </c>
      <c r="ALL34" s="312">
        <f t="shared" si="15"/>
        <v>25</v>
      </c>
      <c r="ALM34" s="312">
        <f t="shared" si="15"/>
        <v>25</v>
      </c>
      <c r="ALN34" s="312">
        <f t="shared" si="15"/>
        <v>25</v>
      </c>
      <c r="ALO34" s="312">
        <f t="shared" si="15"/>
        <v>25</v>
      </c>
      <c r="ALP34" s="312">
        <f t="shared" si="15"/>
        <v>25</v>
      </c>
      <c r="ALQ34" s="312">
        <f t="shared" si="15"/>
        <v>25</v>
      </c>
      <c r="ALR34" s="312">
        <f t="shared" si="15"/>
        <v>25</v>
      </c>
      <c r="ALS34" s="312">
        <f t="shared" si="15"/>
        <v>25</v>
      </c>
      <c r="ALT34" s="312">
        <f t="shared" si="15"/>
        <v>25</v>
      </c>
      <c r="ALU34" s="312">
        <f t="shared" si="15"/>
        <v>25</v>
      </c>
      <c r="ALV34" s="312">
        <f t="shared" si="15"/>
        <v>25</v>
      </c>
      <c r="ALW34" s="312">
        <f t="shared" si="15"/>
        <v>25</v>
      </c>
      <c r="ALX34" s="312">
        <f t="shared" si="15"/>
        <v>25</v>
      </c>
      <c r="ALY34" s="312">
        <f t="shared" si="15"/>
        <v>25</v>
      </c>
      <c r="ALZ34" s="312">
        <f t="shared" si="15"/>
        <v>25</v>
      </c>
      <c r="AMA34" s="312">
        <f t="shared" ref="AMA34:AMH34" si="16">$C34*$E34</f>
        <v>25</v>
      </c>
      <c r="AMB34" s="312">
        <f t="shared" si="16"/>
        <v>25</v>
      </c>
      <c r="AMC34" s="312">
        <f t="shared" si="16"/>
        <v>25</v>
      </c>
      <c r="AMD34" s="312">
        <f t="shared" si="16"/>
        <v>25</v>
      </c>
      <c r="AME34" s="312">
        <f t="shared" si="16"/>
        <v>25</v>
      </c>
      <c r="AMF34" s="312">
        <f t="shared" si="16"/>
        <v>25</v>
      </c>
      <c r="AMG34" s="312">
        <f t="shared" si="16"/>
        <v>25</v>
      </c>
      <c r="AMH34" s="312">
        <f t="shared" si="16"/>
        <v>25</v>
      </c>
    </row>
    <row r="35" spans="1:1023 1028:1099" ht="55.5" customHeight="1">
      <c r="A35" s="88"/>
      <c r="B35" s="435">
        <v>259028</v>
      </c>
      <c r="C35" s="393" t="s">
        <v>246</v>
      </c>
      <c r="D35" s="151"/>
      <c r="E35" s="149" t="s">
        <v>247</v>
      </c>
      <c r="F35" s="443" t="s">
        <v>220</v>
      </c>
      <c r="G35" s="76"/>
      <c r="H35" s="76"/>
      <c r="NV35" s="119"/>
      <c r="NW35" s="119"/>
      <c r="NX35" s="119"/>
      <c r="NY35" s="119"/>
      <c r="NZ35" s="119"/>
      <c r="QT35" s="471" t="s">
        <v>221</v>
      </c>
      <c r="RG35" s="119"/>
      <c r="RH35" s="136"/>
      <c r="RI35" s="136"/>
      <c r="RJ35" s="136"/>
      <c r="AFH35" s="171" t="s">
        <v>248</v>
      </c>
      <c r="AHO35" s="152" t="s">
        <v>248</v>
      </c>
      <c r="AKC35" s="84" t="s">
        <v>72</v>
      </c>
      <c r="AKD35" s="84" t="s">
        <v>72</v>
      </c>
      <c r="AKE35" s="84" t="s">
        <v>72</v>
      </c>
      <c r="AKF35" s="84" t="s">
        <v>72</v>
      </c>
      <c r="AKG35" s="84"/>
      <c r="AKH35" s="84" t="s">
        <v>249</v>
      </c>
      <c r="AKR35" s="84"/>
      <c r="AKS35" s="84" t="s">
        <v>249</v>
      </c>
      <c r="AKT35" s="84" t="s">
        <v>249</v>
      </c>
      <c r="AKU35" s="84"/>
      <c r="AKV35" s="85" t="s">
        <v>250</v>
      </c>
      <c r="AKW35" s="85" t="s">
        <v>250</v>
      </c>
      <c r="AKX35" s="85" t="s">
        <v>250</v>
      </c>
      <c r="AKY35" s="85"/>
      <c r="AKZ35" s="85" t="s">
        <v>250</v>
      </c>
      <c r="ALA35" s="85" t="s">
        <v>250</v>
      </c>
      <c r="ALB35" s="85" t="s">
        <v>250</v>
      </c>
      <c r="ALC35" s="85" t="s">
        <v>250</v>
      </c>
      <c r="ALD35" s="85" t="s">
        <v>250</v>
      </c>
      <c r="ALE35" s="85"/>
      <c r="ALF35" s="85"/>
      <c r="ALG35" s="84" t="s">
        <v>223</v>
      </c>
      <c r="ALH35" s="84" t="s">
        <v>223</v>
      </c>
      <c r="ALI35" s="84" t="s">
        <v>223</v>
      </c>
      <c r="ALJ35" s="84" t="s">
        <v>223</v>
      </c>
      <c r="ALK35" s="84" t="s">
        <v>223</v>
      </c>
      <c r="ALL35" s="84"/>
      <c r="ALM35" s="84"/>
      <c r="ALN35" s="84" t="s">
        <v>82</v>
      </c>
      <c r="ALO35" s="84" t="s">
        <v>82</v>
      </c>
      <c r="ALP35" s="84" t="s">
        <v>82</v>
      </c>
      <c r="ALQ35" s="84" t="s">
        <v>82</v>
      </c>
      <c r="ALR35" s="84" t="s">
        <v>93</v>
      </c>
      <c r="ALS35" s="84" t="s">
        <v>94</v>
      </c>
      <c r="ALT35" s="84" t="s">
        <v>42</v>
      </c>
      <c r="ALU35" s="84" t="s">
        <v>42</v>
      </c>
      <c r="ALV35" s="84" t="s">
        <v>42</v>
      </c>
      <c r="ALW35" s="2"/>
      <c r="ALX35" s="84" t="s">
        <v>42</v>
      </c>
      <c r="ALY35" s="84" t="s">
        <v>42</v>
      </c>
      <c r="ALZ35" s="84" t="s">
        <v>82</v>
      </c>
      <c r="AMA35" s="84" t="s">
        <v>82</v>
      </c>
      <c r="AMB35" s="84" t="s">
        <v>82</v>
      </c>
      <c r="AMC35" s="84" t="s">
        <v>82</v>
      </c>
      <c r="AMD35" s="84"/>
      <c r="AME35" s="84" t="s">
        <v>82</v>
      </c>
      <c r="AMF35" s="84" t="s">
        <v>82</v>
      </c>
      <c r="AMG35" s="84" t="s">
        <v>82</v>
      </c>
      <c r="AMH35" s="86" t="s">
        <v>98</v>
      </c>
    </row>
    <row r="36" spans="1:1023 1028:1099" ht="14.25" customHeight="1" outlineLevel="1">
      <c r="A36" s="155" t="s">
        <v>224</v>
      </c>
      <c r="B36" s="54">
        <v>120</v>
      </c>
      <c r="C36" s="32" t="s">
        <v>225</v>
      </c>
      <c r="D36" s="670">
        <f t="shared" ref="D36:D41" si="17">SUM(I36:NZ36)</f>
        <v>0</v>
      </c>
      <c r="E36" s="55" t="e">
        <f t="shared" ref="E36:E41" si="18">SUM(D36/G36)</f>
        <v>#DIV/0!</v>
      </c>
      <c r="F36" s="179"/>
      <c r="G36" s="49"/>
      <c r="H36" s="156">
        <f>SUM(I36:ATR36)</f>
        <v>102</v>
      </c>
      <c r="NV36" s="119"/>
      <c r="NW36" s="119"/>
      <c r="NX36" s="119"/>
      <c r="NY36" s="119"/>
      <c r="NZ36" s="119"/>
      <c r="RH36" s="136"/>
      <c r="RI36" s="136"/>
      <c r="RJ36" s="136"/>
      <c r="RK36" s="136"/>
      <c r="RL36" s="136"/>
      <c r="RM36" s="136"/>
      <c r="RN36" s="136"/>
      <c r="RO36" s="136"/>
      <c r="RP36" s="136"/>
      <c r="RQ36" s="136"/>
      <c r="RR36" s="136"/>
      <c r="RS36" s="136"/>
      <c r="AKC36" s="119">
        <v>6</v>
      </c>
      <c r="AKD36" s="119">
        <v>6</v>
      </c>
      <c r="AKE36" s="119">
        <v>6</v>
      </c>
      <c r="AKS36" s="119">
        <v>6</v>
      </c>
      <c r="AKT36" s="119">
        <v>6</v>
      </c>
      <c r="AKU36" s="119">
        <v>6</v>
      </c>
      <c r="ALF36" s="119">
        <v>6</v>
      </c>
      <c r="ALG36" s="119">
        <v>6</v>
      </c>
      <c r="ALO36" s="119">
        <v>6</v>
      </c>
      <c r="ALP36" s="119">
        <v>6</v>
      </c>
      <c r="ALQ36" s="119">
        <v>6</v>
      </c>
      <c r="ALX36" s="119">
        <v>6</v>
      </c>
      <c r="ALY36" s="119">
        <v>6</v>
      </c>
      <c r="ALZ36" s="119">
        <v>6</v>
      </c>
      <c r="AMA36" s="119">
        <v>6</v>
      </c>
      <c r="AMD36" s="119">
        <v>6</v>
      </c>
      <c r="AME36" s="119">
        <v>6</v>
      </c>
    </row>
    <row r="37" spans="1:1023 1028:1099" ht="14.25" customHeight="1" outlineLevel="1">
      <c r="A37" s="157" t="s">
        <v>226</v>
      </c>
      <c r="B37" s="59"/>
      <c r="C37" s="32" t="s">
        <v>227</v>
      </c>
      <c r="D37" s="670">
        <f t="shared" si="17"/>
        <v>0</v>
      </c>
      <c r="E37" s="55" t="e">
        <f t="shared" si="18"/>
        <v>#DIV/0!</v>
      </c>
      <c r="F37" s="179"/>
      <c r="G37" s="49"/>
      <c r="H37" s="156">
        <f t="shared" ref="H37:H41" si="19">SUM(I37:ATR37)</f>
        <v>0</v>
      </c>
      <c r="NV37" s="119"/>
      <c r="NW37" s="119"/>
      <c r="NX37" s="119"/>
      <c r="NY37" s="119"/>
      <c r="NZ37" s="119"/>
      <c r="RH37" s="136"/>
      <c r="RI37" s="136"/>
      <c r="RJ37" s="136"/>
      <c r="RK37" s="136"/>
      <c r="RL37" s="136"/>
      <c r="RM37" s="136"/>
      <c r="RN37" s="136"/>
      <c r="RO37" s="136"/>
      <c r="RP37" s="136"/>
      <c r="RQ37" s="136"/>
      <c r="RR37" s="136"/>
      <c r="RS37" s="136"/>
    </row>
    <row r="38" spans="1:1023 1028:1099" ht="14.25" customHeight="1" outlineLevel="1">
      <c r="A38" s="158" t="s">
        <v>228</v>
      </c>
      <c r="B38" s="61"/>
      <c r="C38" s="32" t="s">
        <v>229</v>
      </c>
      <c r="D38" s="670">
        <f t="shared" si="17"/>
        <v>0</v>
      </c>
      <c r="E38" s="55" t="e">
        <f t="shared" si="18"/>
        <v>#DIV/0!</v>
      </c>
      <c r="F38" s="180"/>
      <c r="G38" s="49"/>
      <c r="H38" s="156">
        <f t="shared" si="19"/>
        <v>24</v>
      </c>
      <c r="NV38" s="119"/>
      <c r="NW38" s="119"/>
      <c r="NX38" s="119"/>
      <c r="NY38" s="119"/>
      <c r="NZ38" s="119"/>
      <c r="RH38" s="136"/>
      <c r="RI38" s="136"/>
      <c r="RJ38" s="136"/>
      <c r="RK38" s="136"/>
      <c r="RL38" s="136"/>
      <c r="RM38" s="136"/>
      <c r="RN38" s="136"/>
      <c r="RO38" s="136"/>
      <c r="RP38" s="136"/>
      <c r="RQ38" s="136"/>
      <c r="RR38" s="136"/>
      <c r="RS38" s="136"/>
      <c r="AKX38" s="119">
        <v>6</v>
      </c>
      <c r="AKY38" s="119">
        <v>6</v>
      </c>
      <c r="ALB38" s="119">
        <v>6</v>
      </c>
      <c r="ALC38" s="119">
        <v>6</v>
      </c>
    </row>
    <row r="39" spans="1:1023 1028:1099" ht="14.25" customHeight="1" outlineLevel="1">
      <c r="A39" s="159"/>
      <c r="B39" s="181" t="s">
        <v>230</v>
      </c>
      <c r="C39" s="40" t="s">
        <v>231</v>
      </c>
      <c r="D39" s="670">
        <f t="shared" si="17"/>
        <v>0</v>
      </c>
      <c r="E39" s="55" t="e">
        <f t="shared" si="18"/>
        <v>#DIV/0!</v>
      </c>
      <c r="F39" s="179"/>
      <c r="G39" s="49"/>
      <c r="H39" s="156">
        <f t="shared" si="19"/>
        <v>0</v>
      </c>
      <c r="NV39" s="119"/>
      <c r="NW39" s="119"/>
      <c r="NX39" s="119"/>
      <c r="NY39" s="119"/>
      <c r="NZ39" s="119"/>
      <c r="RH39" s="136"/>
      <c r="RI39" s="136"/>
      <c r="RJ39" s="136"/>
      <c r="RK39" s="136"/>
      <c r="RL39" s="136"/>
      <c r="RM39" s="136"/>
      <c r="RN39" s="136"/>
      <c r="RO39" s="136"/>
      <c r="RP39" s="136"/>
      <c r="RQ39" s="136"/>
      <c r="RR39" s="136"/>
      <c r="RS39" s="136"/>
    </row>
    <row r="40" spans="1:1023 1028:1099" ht="14.25" customHeight="1" outlineLevel="1">
      <c r="A40" s="159"/>
      <c r="B40" s="160">
        <f>D42</f>
        <v>0</v>
      </c>
      <c r="C40" s="40" t="s">
        <v>232</v>
      </c>
      <c r="D40" s="670">
        <f t="shared" si="17"/>
        <v>0</v>
      </c>
      <c r="E40" s="55" t="e">
        <f t="shared" si="18"/>
        <v>#DIV/0!</v>
      </c>
      <c r="F40" s="179"/>
      <c r="G40" s="49"/>
      <c r="H40" s="156">
        <f t="shared" si="19"/>
        <v>0</v>
      </c>
      <c r="NV40" s="119"/>
      <c r="NW40" s="119"/>
      <c r="NX40" s="119"/>
      <c r="NY40" s="119"/>
      <c r="NZ40" s="119"/>
      <c r="RH40" s="136"/>
      <c r="RI40" s="136"/>
      <c r="RJ40" s="136"/>
      <c r="RK40" s="136"/>
      <c r="RL40" s="136"/>
      <c r="RM40" s="136"/>
      <c r="RN40" s="136"/>
      <c r="RO40" s="136"/>
      <c r="RP40" s="136"/>
      <c r="RQ40" s="136"/>
      <c r="RR40" s="136"/>
      <c r="RS40" s="136"/>
    </row>
    <row r="41" spans="1:1023 1028:1099" ht="14.25" customHeight="1" outlineLevel="1">
      <c r="A41" s="161" t="s">
        <v>233</v>
      </c>
      <c r="B41" s="162" t="e">
        <f>SUM(B40/(B36*E43/100))</f>
        <v>#DIV/0!</v>
      </c>
      <c r="C41" s="32" t="s">
        <v>234</v>
      </c>
      <c r="D41" s="670">
        <f t="shared" si="17"/>
        <v>0</v>
      </c>
      <c r="E41" s="55" t="e">
        <f t="shared" si="18"/>
        <v>#DIV/0!</v>
      </c>
      <c r="F41" s="179"/>
      <c r="G41" s="49"/>
      <c r="H41" s="156">
        <f t="shared" si="19"/>
        <v>0</v>
      </c>
      <c r="NV41" s="119"/>
      <c r="NW41" s="119"/>
      <c r="NX41" s="119"/>
      <c r="NY41" s="119"/>
      <c r="NZ41" s="119"/>
      <c r="RH41" s="136"/>
      <c r="RI41" s="136"/>
      <c r="RJ41" s="136"/>
      <c r="RK41" s="136"/>
      <c r="RL41" s="136"/>
      <c r="RM41" s="136"/>
      <c r="RN41" s="136"/>
      <c r="RO41" s="136"/>
      <c r="RP41" s="136"/>
      <c r="RQ41" s="136"/>
      <c r="RR41" s="136"/>
      <c r="RS41" s="136"/>
    </row>
    <row r="42" spans="1:1023 1028:1099" ht="14.25" customHeight="1" outlineLevel="1">
      <c r="A42" s="157" t="s">
        <v>233</v>
      </c>
      <c r="B42" s="163" t="e">
        <f>SUM(B40/(B37*E43/100))</f>
        <v>#DIV/0!</v>
      </c>
      <c r="C42" s="164" t="s">
        <v>235</v>
      </c>
      <c r="D42" s="671">
        <f>SUM(D36:D41)</f>
        <v>0</v>
      </c>
      <c r="E42" s="182">
        <v>1.7</v>
      </c>
      <c r="F42" s="183"/>
      <c r="G42" s="49"/>
      <c r="H42" s="156">
        <f>SUM(H36:H41)</f>
        <v>126</v>
      </c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NV42" s="119"/>
      <c r="NW42" s="119"/>
      <c r="NX42" s="119"/>
      <c r="NY42" s="119"/>
      <c r="NZ42" s="119"/>
      <c r="RH42" s="136"/>
      <c r="RI42" s="136"/>
      <c r="RJ42" s="136"/>
      <c r="RK42" s="136"/>
      <c r="RL42" s="136"/>
      <c r="RM42" s="136"/>
      <c r="RN42" s="136"/>
      <c r="RO42" s="136"/>
      <c r="RP42" s="136"/>
      <c r="RQ42" s="136"/>
      <c r="RR42" s="136"/>
      <c r="RS42" s="136"/>
    </row>
    <row r="43" spans="1:1023 1028:1099" ht="14.25" customHeight="1" outlineLevel="1">
      <c r="A43" s="158" t="s">
        <v>233</v>
      </c>
      <c r="B43" s="165" t="e">
        <f>SUM(B40/(B38*E43/100))</f>
        <v>#DIV/0!</v>
      </c>
      <c r="C43" s="166" t="e">
        <f>SUM(B40/(E42*E43/100))</f>
        <v>#DIV/0!</v>
      </c>
      <c r="D43" s="73" t="s">
        <v>236</v>
      </c>
      <c r="E43" s="167">
        <v>0</v>
      </c>
      <c r="F43" s="184">
        <v>10</v>
      </c>
      <c r="G43" s="176"/>
      <c r="H43" s="187"/>
      <c r="NV43" s="119"/>
      <c r="NW43" s="119"/>
      <c r="NX43" s="119"/>
      <c r="NY43" s="119"/>
      <c r="NZ43" s="119"/>
      <c r="RH43" s="136"/>
      <c r="RI43" s="136"/>
      <c r="RJ43" s="136"/>
      <c r="RK43" s="136"/>
      <c r="RL43" s="136"/>
      <c r="RM43" s="136"/>
      <c r="RN43" s="136"/>
      <c r="RO43" s="136"/>
      <c r="RP43" s="136"/>
      <c r="RQ43" s="136"/>
      <c r="RR43" s="136"/>
      <c r="RS43" s="136"/>
      <c r="ABC43" s="136"/>
      <c r="ABD43" s="136"/>
      <c r="ABE43" s="136"/>
      <c r="ABF43" s="136"/>
      <c r="ABG43" s="136"/>
      <c r="ABH43" s="136"/>
      <c r="ALJ43" s="136"/>
      <c r="ALK43" s="136"/>
      <c r="ALL43" s="136"/>
      <c r="ALM43" s="136"/>
      <c r="ALN43" s="136"/>
      <c r="ALO43" s="136"/>
      <c r="ALP43" s="136"/>
      <c r="ALQ43" s="136"/>
      <c r="ALR43" s="136"/>
      <c r="ALS43" s="136"/>
      <c r="ALT43" s="136"/>
      <c r="ALU43" s="136"/>
      <c r="ALV43" s="136"/>
      <c r="ALW43" s="136"/>
      <c r="ALX43" s="136"/>
      <c r="ALY43" s="136"/>
      <c r="ALZ43" s="136"/>
      <c r="AMA43" s="136"/>
      <c r="AMB43" s="136"/>
      <c r="AMC43" s="136"/>
      <c r="AMD43" s="136"/>
      <c r="AME43" s="136"/>
      <c r="AMF43" s="136"/>
      <c r="AMG43" s="136"/>
      <c r="AMH43" s="136"/>
      <c r="AMI43" s="136"/>
    </row>
    <row r="44" spans="1:1023 1028:1099" ht="14.25" customHeight="1" outlineLevel="1">
      <c r="A44" s="208"/>
      <c r="B44" s="307" t="s">
        <v>237</v>
      </c>
      <c r="C44" s="323">
        <v>10</v>
      </c>
      <c r="D44" s="247"/>
      <c r="E44" s="314">
        <v>2.5</v>
      </c>
      <c r="F44" s="322">
        <v>3</v>
      </c>
      <c r="G44" s="313">
        <v>3.5</v>
      </c>
      <c r="H44" s="309">
        <v>4</v>
      </c>
      <c r="NV44" s="119"/>
      <c r="NW44" s="119"/>
      <c r="NX44" s="119"/>
      <c r="NY44" s="119"/>
      <c r="NZ44" s="119"/>
      <c r="RH44" s="136"/>
      <c r="RI44" s="136"/>
      <c r="RJ44" s="136"/>
      <c r="RK44" s="136"/>
      <c r="RL44" s="136"/>
      <c r="RM44" s="136"/>
      <c r="RN44" s="136"/>
      <c r="RO44" s="136"/>
      <c r="RP44" s="136"/>
      <c r="RQ44" s="136"/>
      <c r="RR44" s="136"/>
      <c r="RS44" s="136"/>
      <c r="RT44" s="136"/>
      <c r="RU44" s="136"/>
      <c r="RV44" s="136"/>
      <c r="RW44" s="136"/>
      <c r="RX44" s="136"/>
      <c r="RY44" s="136"/>
      <c r="RZ44" s="136"/>
      <c r="SA44" s="136"/>
      <c r="SB44" s="136"/>
      <c r="SC44" s="136"/>
      <c r="SD44" s="136"/>
      <c r="SE44" s="136"/>
      <c r="SF44" s="136"/>
      <c r="SG44" s="136"/>
      <c r="SH44" s="136"/>
      <c r="SI44" s="136"/>
      <c r="SJ44" s="136"/>
      <c r="SK44" s="136"/>
      <c r="SL44" s="136"/>
      <c r="SM44" s="136"/>
      <c r="SN44" s="136"/>
      <c r="SO44" s="136"/>
      <c r="SP44" s="136"/>
      <c r="SQ44" s="136"/>
      <c r="AKC44" s="312">
        <f t="shared" ref="AKC44:ALH44" si="20">$C44*$E44</f>
        <v>25</v>
      </c>
      <c r="AKD44" s="312">
        <f t="shared" si="20"/>
        <v>25</v>
      </c>
      <c r="AKE44" s="312">
        <f t="shared" si="20"/>
        <v>25</v>
      </c>
      <c r="AKF44" s="312">
        <f t="shared" si="20"/>
        <v>25</v>
      </c>
      <c r="AKG44" s="312">
        <f t="shared" si="20"/>
        <v>25</v>
      </c>
      <c r="AKH44" s="312">
        <f t="shared" si="20"/>
        <v>25</v>
      </c>
      <c r="AKI44" s="312">
        <f t="shared" si="20"/>
        <v>25</v>
      </c>
      <c r="AKJ44" s="312">
        <f t="shared" si="20"/>
        <v>25</v>
      </c>
      <c r="AKK44" s="312">
        <f t="shared" si="20"/>
        <v>25</v>
      </c>
      <c r="AKL44" s="312">
        <f t="shared" si="20"/>
        <v>25</v>
      </c>
      <c r="AKM44" s="312">
        <f t="shared" si="20"/>
        <v>25</v>
      </c>
      <c r="AKN44" s="312">
        <f t="shared" si="20"/>
        <v>25</v>
      </c>
      <c r="AKO44" s="312">
        <f t="shared" si="20"/>
        <v>25</v>
      </c>
      <c r="AKP44" s="312">
        <f t="shared" si="20"/>
        <v>25</v>
      </c>
      <c r="AKQ44" s="312">
        <f t="shared" si="20"/>
        <v>25</v>
      </c>
      <c r="AKR44" s="312">
        <f t="shared" si="20"/>
        <v>25</v>
      </c>
      <c r="AKS44" s="312">
        <f t="shared" si="20"/>
        <v>25</v>
      </c>
      <c r="AKT44" s="312">
        <f t="shared" si="20"/>
        <v>25</v>
      </c>
      <c r="AKU44" s="312">
        <f t="shared" si="20"/>
        <v>25</v>
      </c>
      <c r="AKV44" s="312">
        <f t="shared" si="20"/>
        <v>25</v>
      </c>
      <c r="AKW44" s="312">
        <f t="shared" si="20"/>
        <v>25</v>
      </c>
      <c r="AKX44" s="312">
        <f t="shared" si="20"/>
        <v>25</v>
      </c>
      <c r="AKY44" s="312">
        <f t="shared" si="20"/>
        <v>25</v>
      </c>
      <c r="AKZ44" s="312">
        <f t="shared" si="20"/>
        <v>25</v>
      </c>
      <c r="ALA44" s="312">
        <f t="shared" si="20"/>
        <v>25</v>
      </c>
      <c r="ALB44" s="312">
        <f t="shared" si="20"/>
        <v>25</v>
      </c>
      <c r="ALC44" s="312">
        <f t="shared" si="20"/>
        <v>25</v>
      </c>
      <c r="ALD44" s="312">
        <f t="shared" si="20"/>
        <v>25</v>
      </c>
      <c r="ALE44" s="312">
        <f t="shared" si="20"/>
        <v>25</v>
      </c>
      <c r="ALF44" s="312">
        <f t="shared" si="20"/>
        <v>25</v>
      </c>
      <c r="ALG44" s="312">
        <f t="shared" si="20"/>
        <v>25</v>
      </c>
      <c r="ALH44" s="312">
        <f t="shared" si="20"/>
        <v>25</v>
      </c>
      <c r="ALI44" s="312">
        <f t="shared" ref="ALI44:AMI44" si="21">$C44*$E44</f>
        <v>25</v>
      </c>
      <c r="ALJ44" s="312">
        <f t="shared" si="21"/>
        <v>25</v>
      </c>
      <c r="ALK44" s="312">
        <f t="shared" si="21"/>
        <v>25</v>
      </c>
      <c r="ALL44" s="312">
        <f t="shared" si="21"/>
        <v>25</v>
      </c>
      <c r="ALM44" s="312">
        <f t="shared" si="21"/>
        <v>25</v>
      </c>
      <c r="ALN44" s="312">
        <f t="shared" si="21"/>
        <v>25</v>
      </c>
      <c r="ALO44" s="312">
        <f t="shared" si="21"/>
        <v>25</v>
      </c>
      <c r="ALP44" s="312">
        <f t="shared" si="21"/>
        <v>25</v>
      </c>
      <c r="ALQ44" s="312">
        <f t="shared" si="21"/>
        <v>25</v>
      </c>
      <c r="ALR44" s="312">
        <f t="shared" si="21"/>
        <v>25</v>
      </c>
      <c r="ALS44" s="312">
        <f t="shared" si="21"/>
        <v>25</v>
      </c>
      <c r="ALT44" s="312">
        <f t="shared" si="21"/>
        <v>25</v>
      </c>
      <c r="ALU44" s="312">
        <f t="shared" si="21"/>
        <v>25</v>
      </c>
      <c r="ALV44" s="312">
        <f t="shared" si="21"/>
        <v>25</v>
      </c>
      <c r="ALW44" s="312">
        <f t="shared" si="21"/>
        <v>25</v>
      </c>
      <c r="ALX44" s="312">
        <f t="shared" si="21"/>
        <v>25</v>
      </c>
      <c r="ALY44" s="312">
        <f t="shared" si="21"/>
        <v>25</v>
      </c>
      <c r="ALZ44" s="312">
        <f t="shared" si="21"/>
        <v>25</v>
      </c>
      <c r="AMA44" s="312">
        <f t="shared" si="21"/>
        <v>25</v>
      </c>
      <c r="AMB44" s="312">
        <f t="shared" si="21"/>
        <v>25</v>
      </c>
      <c r="AMC44" s="312">
        <f t="shared" si="21"/>
        <v>25</v>
      </c>
      <c r="AMD44" s="312">
        <f t="shared" si="21"/>
        <v>25</v>
      </c>
      <c r="AME44" s="312">
        <f t="shared" si="21"/>
        <v>25</v>
      </c>
      <c r="AMF44" s="312">
        <f t="shared" si="21"/>
        <v>25</v>
      </c>
      <c r="AMG44" s="312">
        <f t="shared" si="21"/>
        <v>25</v>
      </c>
      <c r="AMH44" s="312">
        <f t="shared" si="21"/>
        <v>25</v>
      </c>
      <c r="AMI44" s="312">
        <f t="shared" si="21"/>
        <v>25</v>
      </c>
    </row>
    <row r="45" spans="1:1023 1028:1099" ht="55.5" customHeight="1">
      <c r="A45" s="88"/>
      <c r="B45" s="435">
        <v>259022</v>
      </c>
      <c r="C45" s="393" t="s">
        <v>251</v>
      </c>
      <c r="D45" s="151"/>
      <c r="E45" s="149" t="s">
        <v>219</v>
      </c>
      <c r="F45" s="443" t="s">
        <v>220</v>
      </c>
      <c r="G45" s="76"/>
      <c r="H45" s="76"/>
      <c r="NV45" s="119"/>
      <c r="NW45" s="119"/>
      <c r="NX45" s="119"/>
      <c r="NY45" s="119"/>
      <c r="NZ45" s="119"/>
      <c r="QT45" s="471" t="s">
        <v>221</v>
      </c>
      <c r="RG45" s="119"/>
      <c r="RH45" s="136"/>
      <c r="RI45" s="136"/>
      <c r="RJ45" s="136"/>
      <c r="ABC45" s="178"/>
      <c r="ABK45" s="178"/>
      <c r="AMN45" s="84" t="s">
        <v>72</v>
      </c>
      <c r="AMO45" s="84" t="s">
        <v>73</v>
      </c>
      <c r="AMP45" s="84" t="s">
        <v>73</v>
      </c>
      <c r="AMQ45" s="84" t="s">
        <v>74</v>
      </c>
      <c r="AMR45" s="84" t="s">
        <v>75</v>
      </c>
      <c r="AMS45" s="84" t="s">
        <v>76</v>
      </c>
      <c r="AMT45" s="84"/>
      <c r="AMU45" s="84" t="s">
        <v>77</v>
      </c>
      <c r="AMV45" s="84" t="s">
        <v>78</v>
      </c>
      <c r="AMW45" s="84" t="s">
        <v>79</v>
      </c>
      <c r="AMX45" s="84" t="s">
        <v>80</v>
      </c>
      <c r="AMY45" s="84" t="s">
        <v>81</v>
      </c>
      <c r="AMZ45" s="84" t="s">
        <v>81</v>
      </c>
      <c r="ANA45" s="85"/>
      <c r="ANB45" s="84" t="s">
        <v>82</v>
      </c>
      <c r="ANC45" s="84" t="s">
        <v>82</v>
      </c>
      <c r="AND45" s="84" t="s">
        <v>82</v>
      </c>
      <c r="ANE45" s="84" t="s">
        <v>82</v>
      </c>
      <c r="ANF45" s="84" t="s">
        <v>82</v>
      </c>
      <c r="ANG45" s="84" t="s">
        <v>82</v>
      </c>
      <c r="ANH45" s="84" t="s">
        <v>222</v>
      </c>
      <c r="ANI45" s="84" t="s">
        <v>222</v>
      </c>
      <c r="ANJ45" s="84" t="s">
        <v>222</v>
      </c>
      <c r="ANK45" s="84" t="s">
        <v>222</v>
      </c>
      <c r="ANL45" s="84" t="s">
        <v>222</v>
      </c>
      <c r="ANM45" s="84" t="s">
        <v>82</v>
      </c>
      <c r="ANN45" s="84"/>
      <c r="ANO45" s="84"/>
      <c r="ANP45" s="84" t="s">
        <v>82</v>
      </c>
      <c r="ANQ45" s="84" t="s">
        <v>82</v>
      </c>
      <c r="ANR45" s="84" t="s">
        <v>82</v>
      </c>
      <c r="ANS45" s="84" t="s">
        <v>82</v>
      </c>
      <c r="ANT45" s="84" t="s">
        <v>82</v>
      </c>
      <c r="ANU45" s="84"/>
      <c r="ANV45" s="84" t="s">
        <v>82</v>
      </c>
      <c r="ANW45" s="84" t="s">
        <v>93</v>
      </c>
      <c r="ANX45" s="84" t="s">
        <v>94</v>
      </c>
      <c r="ANY45" s="84" t="s">
        <v>42</v>
      </c>
      <c r="ANZ45" s="84" t="s">
        <v>42</v>
      </c>
      <c r="AOA45" s="84" t="s">
        <v>42</v>
      </c>
      <c r="AOB45" s="2"/>
      <c r="AOC45" s="84" t="s">
        <v>42</v>
      </c>
      <c r="AOD45" s="84" t="s">
        <v>42</v>
      </c>
      <c r="AOE45" s="84" t="s">
        <v>82</v>
      </c>
      <c r="AOF45" s="84" t="s">
        <v>82</v>
      </c>
      <c r="AOG45" s="84" t="s">
        <v>82</v>
      </c>
      <c r="AOH45" s="84" t="s">
        <v>82</v>
      </c>
      <c r="AOI45" s="84"/>
      <c r="AOJ45" s="84" t="s">
        <v>82</v>
      </c>
      <c r="AOK45" s="84" t="s">
        <v>82</v>
      </c>
      <c r="AOL45" s="84" t="s">
        <v>82</v>
      </c>
      <c r="AOM45" s="86" t="s">
        <v>98</v>
      </c>
      <c r="APG45" s="201" t="s">
        <v>252</v>
      </c>
    </row>
    <row r="46" spans="1:1023 1028:1099" ht="14.25" customHeight="1" outlineLevel="1">
      <c r="A46" s="155" t="s">
        <v>224</v>
      </c>
      <c r="B46" s="54">
        <v>120</v>
      </c>
      <c r="C46" s="32" t="s">
        <v>225</v>
      </c>
      <c r="D46" s="670">
        <f t="shared" ref="D46:D51" si="22">SUM(I46:NZ46)</f>
        <v>0</v>
      </c>
      <c r="E46" s="55" t="e">
        <f t="shared" ref="E46:E51" si="23">SUM(D46/G46)</f>
        <v>#DIV/0!</v>
      </c>
      <c r="F46" s="179"/>
      <c r="G46" s="49"/>
      <c r="H46" s="156">
        <f>SUM(I46:ATR46)</f>
        <v>126</v>
      </c>
      <c r="NV46" s="119"/>
      <c r="NW46" s="119"/>
      <c r="NX46" s="119"/>
      <c r="NY46" s="119"/>
      <c r="NZ46" s="119"/>
      <c r="RH46" s="136"/>
      <c r="RI46" s="136"/>
      <c r="RJ46" s="136"/>
      <c r="RK46" s="136"/>
      <c r="RL46" s="136"/>
      <c r="RM46" s="136"/>
      <c r="RN46" s="136"/>
      <c r="RO46" s="136"/>
      <c r="RP46" s="136"/>
      <c r="RQ46" s="136"/>
      <c r="RR46" s="136"/>
      <c r="RS46" s="136"/>
      <c r="AMN46" s="119">
        <v>6</v>
      </c>
      <c r="AMO46" s="119">
        <v>6</v>
      </c>
      <c r="AMP46" s="119">
        <v>6</v>
      </c>
      <c r="AMT46" s="119">
        <v>6</v>
      </c>
      <c r="AMU46" s="119">
        <v>6</v>
      </c>
      <c r="AMV46" s="119">
        <v>6</v>
      </c>
      <c r="ANC46" s="119">
        <v>6</v>
      </c>
      <c r="AND46" s="119">
        <v>6</v>
      </c>
      <c r="ANG46" s="119">
        <v>6</v>
      </c>
      <c r="ANH46" s="119">
        <v>6</v>
      </c>
      <c r="ANK46" s="119">
        <v>6</v>
      </c>
      <c r="ANL46" s="119">
        <v>6</v>
      </c>
      <c r="ANU46" s="119">
        <v>6</v>
      </c>
      <c r="ANV46" s="119">
        <v>6</v>
      </c>
      <c r="ANW46" s="119">
        <v>6</v>
      </c>
      <c r="AOC46" s="119">
        <v>6</v>
      </c>
      <c r="AOD46" s="119">
        <v>6</v>
      </c>
      <c r="AOE46" s="119">
        <v>6</v>
      </c>
      <c r="AOF46" s="119">
        <v>6</v>
      </c>
      <c r="AOI46" s="119">
        <v>6</v>
      </c>
      <c r="AOJ46" s="119">
        <v>6</v>
      </c>
    </row>
    <row r="47" spans="1:1023 1028:1099" ht="14.25" customHeight="1" outlineLevel="1">
      <c r="A47" s="157" t="s">
        <v>226</v>
      </c>
      <c r="B47" s="59"/>
      <c r="C47" s="32" t="s">
        <v>227</v>
      </c>
      <c r="D47" s="670">
        <f t="shared" si="22"/>
        <v>0</v>
      </c>
      <c r="E47" s="55" t="e">
        <f t="shared" si="23"/>
        <v>#DIV/0!</v>
      </c>
      <c r="F47" s="179"/>
      <c r="G47" s="49"/>
      <c r="H47" s="156">
        <f t="shared" ref="H47:H51" si="24">SUM(I47:ATR47)</f>
        <v>0</v>
      </c>
      <c r="NV47" s="119"/>
      <c r="NW47" s="119"/>
      <c r="NX47" s="119"/>
      <c r="NY47" s="119"/>
      <c r="NZ47" s="119"/>
      <c r="RH47" s="136"/>
      <c r="RI47" s="136"/>
      <c r="RJ47" s="136"/>
      <c r="RK47" s="136"/>
      <c r="RL47" s="136"/>
      <c r="RM47" s="136"/>
      <c r="RN47" s="136"/>
      <c r="RO47" s="136"/>
      <c r="RP47" s="136"/>
      <c r="RQ47" s="136"/>
      <c r="RR47" s="136"/>
      <c r="RS47" s="136"/>
    </row>
    <row r="48" spans="1:1023 1028:1099" ht="14.25" customHeight="1" outlineLevel="1">
      <c r="A48" s="158" t="s">
        <v>228</v>
      </c>
      <c r="B48" s="61"/>
      <c r="C48" s="32" t="s">
        <v>229</v>
      </c>
      <c r="D48" s="670">
        <f t="shared" si="22"/>
        <v>0</v>
      </c>
      <c r="E48" s="55" t="e">
        <f t="shared" si="23"/>
        <v>#DIV/0!</v>
      </c>
      <c r="F48" s="180"/>
      <c r="G48" s="49"/>
      <c r="H48" s="156">
        <f t="shared" si="24"/>
        <v>0</v>
      </c>
      <c r="NV48" s="119"/>
      <c r="NW48" s="119"/>
      <c r="NX48" s="119"/>
      <c r="NY48" s="119"/>
      <c r="NZ48" s="119"/>
      <c r="RH48" s="136"/>
      <c r="RI48" s="136"/>
      <c r="RJ48" s="136"/>
      <c r="RK48" s="136"/>
      <c r="RL48" s="136"/>
      <c r="RM48" s="136"/>
      <c r="RN48" s="136"/>
      <c r="RO48" s="136"/>
      <c r="RP48" s="136"/>
      <c r="RQ48" s="136"/>
      <c r="RR48" s="136"/>
      <c r="RS48" s="136"/>
    </row>
    <row r="49" spans="1:736 1028:1104" ht="14.25" customHeight="1" outlineLevel="1">
      <c r="A49" s="159"/>
      <c r="B49" s="181" t="s">
        <v>230</v>
      </c>
      <c r="C49" s="40" t="s">
        <v>231</v>
      </c>
      <c r="D49" s="670">
        <f t="shared" si="22"/>
        <v>0</v>
      </c>
      <c r="E49" s="55" t="e">
        <f t="shared" si="23"/>
        <v>#DIV/0!</v>
      </c>
      <c r="F49" s="179"/>
      <c r="G49" s="49"/>
      <c r="H49" s="156">
        <f t="shared" si="24"/>
        <v>0</v>
      </c>
      <c r="NV49" s="119"/>
      <c r="NW49" s="119"/>
      <c r="NX49" s="119"/>
      <c r="NY49" s="119"/>
      <c r="NZ49" s="119"/>
      <c r="RH49" s="136"/>
      <c r="RI49" s="136"/>
      <c r="RJ49" s="136"/>
      <c r="RK49" s="136"/>
      <c r="RL49" s="136"/>
      <c r="RM49" s="136"/>
      <c r="RN49" s="136"/>
      <c r="RO49" s="136"/>
      <c r="RP49" s="136"/>
      <c r="RQ49" s="136"/>
      <c r="RR49" s="136"/>
      <c r="RS49" s="136"/>
    </row>
    <row r="50" spans="1:736 1028:1104" ht="14.25" customHeight="1" outlineLevel="1">
      <c r="A50" s="159"/>
      <c r="B50" s="160">
        <f>D52</f>
        <v>0</v>
      </c>
      <c r="C50" s="40" t="s">
        <v>232</v>
      </c>
      <c r="D50" s="670">
        <f t="shared" si="22"/>
        <v>0</v>
      </c>
      <c r="E50" s="55" t="e">
        <f t="shared" si="23"/>
        <v>#DIV/0!</v>
      </c>
      <c r="F50" s="179"/>
      <c r="G50" s="49"/>
      <c r="H50" s="156">
        <f t="shared" si="24"/>
        <v>0</v>
      </c>
      <c r="NV50" s="119"/>
      <c r="NW50" s="119"/>
      <c r="NX50" s="119"/>
      <c r="NY50" s="119"/>
      <c r="NZ50" s="119"/>
      <c r="RH50" s="136"/>
      <c r="RI50" s="136"/>
      <c r="RJ50" s="136"/>
      <c r="RK50" s="136"/>
      <c r="RL50" s="136"/>
      <c r="RM50" s="136"/>
      <c r="RN50" s="136"/>
      <c r="RO50" s="136"/>
      <c r="RP50" s="136"/>
      <c r="RQ50" s="136"/>
      <c r="RR50" s="136"/>
      <c r="RS50" s="136"/>
    </row>
    <row r="51" spans="1:736 1028:1104" ht="14.25" customHeight="1" outlineLevel="1">
      <c r="A51" s="161" t="s">
        <v>233</v>
      </c>
      <c r="B51" s="162" t="e">
        <f>SUM(B50/(B46*E53/100))</f>
        <v>#DIV/0!</v>
      </c>
      <c r="C51" s="32" t="s">
        <v>234</v>
      </c>
      <c r="D51" s="670">
        <f t="shared" si="22"/>
        <v>0</v>
      </c>
      <c r="E51" s="55" t="e">
        <f t="shared" si="23"/>
        <v>#DIV/0!</v>
      </c>
      <c r="F51" s="179"/>
      <c r="G51" s="49"/>
      <c r="H51" s="156">
        <f t="shared" si="24"/>
        <v>0</v>
      </c>
      <c r="NV51" s="119"/>
      <c r="NW51" s="119"/>
      <c r="NX51" s="119"/>
      <c r="NY51" s="119"/>
      <c r="NZ51" s="119"/>
      <c r="RH51" s="136"/>
      <c r="RI51" s="136"/>
      <c r="RJ51" s="136"/>
      <c r="RK51" s="136"/>
      <c r="RL51" s="136"/>
      <c r="RM51" s="136"/>
      <c r="RN51" s="136"/>
      <c r="RO51" s="136"/>
      <c r="RP51" s="136"/>
      <c r="RQ51" s="136"/>
      <c r="RR51" s="136"/>
      <c r="RS51" s="136"/>
    </row>
    <row r="52" spans="1:736 1028:1104" ht="14.25" customHeight="1" outlineLevel="1">
      <c r="A52" s="157" t="s">
        <v>233</v>
      </c>
      <c r="B52" s="163" t="e">
        <f>SUM(B50/(B47*E53/100))</f>
        <v>#DIV/0!</v>
      </c>
      <c r="C52" s="164" t="s">
        <v>235</v>
      </c>
      <c r="D52" s="671">
        <f>SUM(D46:D51)</f>
        <v>0</v>
      </c>
      <c r="E52" s="182">
        <v>2.5</v>
      </c>
      <c r="F52" s="183"/>
      <c r="G52" s="49"/>
      <c r="H52" s="156">
        <f>SUM(H46:H51)</f>
        <v>126</v>
      </c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NV52" s="119"/>
      <c r="NW52" s="119"/>
      <c r="NX52" s="119"/>
      <c r="NY52" s="119"/>
      <c r="NZ52" s="119"/>
      <c r="RH52" s="136"/>
      <c r="RI52" s="136"/>
      <c r="RJ52" s="136"/>
      <c r="RK52" s="136"/>
      <c r="RL52" s="136"/>
      <c r="RM52" s="136"/>
      <c r="RN52" s="136"/>
      <c r="RO52" s="136"/>
      <c r="RP52" s="136"/>
      <c r="RQ52" s="136"/>
      <c r="RR52" s="136"/>
      <c r="RS52" s="136"/>
    </row>
    <row r="53" spans="1:736 1028:1104" ht="14.25" customHeight="1" outlineLevel="1">
      <c r="A53" s="158" t="s">
        <v>233</v>
      </c>
      <c r="B53" s="165" t="e">
        <f>SUM(B50/(B48*E53/100))</f>
        <v>#DIV/0!</v>
      </c>
      <c r="C53" s="166" t="e">
        <f>SUM(B50/(E52*E53/100))</f>
        <v>#DIV/0!</v>
      </c>
      <c r="D53" s="73" t="s">
        <v>236</v>
      </c>
      <c r="E53" s="167">
        <v>0</v>
      </c>
      <c r="F53" s="184">
        <v>10</v>
      </c>
      <c r="G53" s="176"/>
      <c r="H53" s="187"/>
      <c r="NV53" s="119"/>
      <c r="NW53" s="119"/>
      <c r="NX53" s="119"/>
      <c r="NY53" s="119"/>
      <c r="NZ53" s="119"/>
      <c r="RH53" s="136"/>
      <c r="RI53" s="136"/>
      <c r="RJ53" s="136"/>
      <c r="RK53" s="136"/>
      <c r="RL53" s="136"/>
      <c r="RM53" s="136"/>
      <c r="RN53" s="136"/>
      <c r="RO53" s="136"/>
      <c r="RP53" s="136"/>
      <c r="RQ53" s="136"/>
      <c r="RR53" s="136"/>
      <c r="RS53" s="136"/>
      <c r="ABC53" s="136"/>
      <c r="ABD53" s="136"/>
      <c r="ABE53" s="136"/>
      <c r="ABF53" s="136"/>
      <c r="ABG53" s="136"/>
      <c r="ABH53" s="136"/>
      <c r="ANO53" s="136"/>
      <c r="ANP53" s="136"/>
      <c r="ANQ53" s="136"/>
      <c r="ANR53" s="136"/>
      <c r="ANS53" s="136"/>
      <c r="ANT53" s="136"/>
      <c r="ANU53" s="136"/>
      <c r="ANV53" s="136"/>
      <c r="ANW53" s="136"/>
      <c r="ANX53" s="136"/>
      <c r="ANY53" s="136"/>
      <c r="ANZ53" s="136"/>
      <c r="AOA53" s="136"/>
      <c r="AOB53" s="136"/>
      <c r="AOC53" s="136"/>
      <c r="AOD53" s="136"/>
      <c r="AOE53" s="136"/>
      <c r="AOF53" s="136"/>
      <c r="AOG53" s="136"/>
      <c r="AOH53" s="136"/>
      <c r="AOI53" s="136"/>
      <c r="AOJ53" s="136"/>
      <c r="AOK53" s="136"/>
      <c r="AOL53" s="136"/>
      <c r="AOM53" s="136"/>
      <c r="AON53" s="136"/>
    </row>
    <row r="54" spans="1:736 1028:1104" ht="14.25" customHeight="1" outlineLevel="1">
      <c r="A54" s="208"/>
      <c r="B54" s="307" t="s">
        <v>237</v>
      </c>
      <c r="C54" s="323">
        <v>10</v>
      </c>
      <c r="D54" s="247"/>
      <c r="E54" s="314">
        <v>2.5</v>
      </c>
      <c r="F54" s="322">
        <v>3</v>
      </c>
      <c r="G54" s="313">
        <v>3.5</v>
      </c>
      <c r="H54" s="309">
        <v>4</v>
      </c>
      <c r="NV54" s="119"/>
      <c r="NW54" s="119"/>
      <c r="NX54" s="119"/>
      <c r="NY54" s="119"/>
      <c r="NZ54" s="119"/>
      <c r="RH54" s="136"/>
      <c r="RI54" s="136"/>
      <c r="RJ54" s="136"/>
      <c r="RK54" s="136"/>
      <c r="RL54" s="136"/>
      <c r="RM54" s="136"/>
      <c r="RN54" s="136"/>
      <c r="RO54" s="136"/>
      <c r="RP54" s="136"/>
      <c r="RQ54" s="136"/>
      <c r="RR54" s="136"/>
      <c r="RS54" s="136"/>
      <c r="RT54" s="136"/>
      <c r="RU54" s="136"/>
      <c r="RV54" s="136"/>
      <c r="RW54" s="136"/>
      <c r="RX54" s="136"/>
      <c r="RY54" s="136"/>
      <c r="RZ54" s="136"/>
      <c r="SA54" s="136"/>
      <c r="SB54" s="136"/>
      <c r="SC54" s="136"/>
      <c r="SD54" s="136"/>
      <c r="SE54" s="136"/>
      <c r="SF54" s="136"/>
      <c r="SG54" s="136"/>
      <c r="SH54" s="136"/>
      <c r="SI54" s="136"/>
      <c r="SJ54" s="136"/>
      <c r="SK54" s="136"/>
      <c r="SL54" s="136"/>
      <c r="SM54" s="136"/>
      <c r="SN54" s="136"/>
      <c r="SO54" s="136"/>
      <c r="SP54" s="136"/>
      <c r="SQ54" s="136"/>
      <c r="AMN54" s="312">
        <f t="shared" ref="AMN54:ANS54" si="25">$C54*$E54/2</f>
        <v>12.5</v>
      </c>
      <c r="AMO54" s="312">
        <f t="shared" si="25"/>
        <v>12.5</v>
      </c>
      <c r="AMP54" s="312">
        <f t="shared" si="25"/>
        <v>12.5</v>
      </c>
      <c r="AMQ54" s="312">
        <f t="shared" si="25"/>
        <v>12.5</v>
      </c>
      <c r="AMR54" s="312">
        <f t="shared" si="25"/>
        <v>12.5</v>
      </c>
      <c r="AMS54" s="312">
        <f t="shared" si="25"/>
        <v>12.5</v>
      </c>
      <c r="AMT54" s="312">
        <f t="shared" si="25"/>
        <v>12.5</v>
      </c>
      <c r="AMU54" s="312">
        <f t="shared" si="25"/>
        <v>12.5</v>
      </c>
      <c r="AMV54" s="312">
        <f t="shared" si="25"/>
        <v>12.5</v>
      </c>
      <c r="AMW54" s="312">
        <f t="shared" si="25"/>
        <v>12.5</v>
      </c>
      <c r="AMX54" s="312">
        <f t="shared" si="25"/>
        <v>12.5</v>
      </c>
      <c r="AMY54" s="312">
        <f t="shared" si="25"/>
        <v>12.5</v>
      </c>
      <c r="AMZ54" s="312">
        <f t="shared" si="25"/>
        <v>12.5</v>
      </c>
      <c r="ANA54" s="312">
        <f t="shared" si="25"/>
        <v>12.5</v>
      </c>
      <c r="ANB54" s="312">
        <f t="shared" si="25"/>
        <v>12.5</v>
      </c>
      <c r="ANC54" s="312">
        <f t="shared" si="25"/>
        <v>12.5</v>
      </c>
      <c r="AND54" s="312">
        <f t="shared" si="25"/>
        <v>12.5</v>
      </c>
      <c r="ANE54" s="312">
        <f t="shared" si="25"/>
        <v>12.5</v>
      </c>
      <c r="ANF54" s="312">
        <f t="shared" si="25"/>
        <v>12.5</v>
      </c>
      <c r="ANG54" s="312">
        <f t="shared" si="25"/>
        <v>12.5</v>
      </c>
      <c r="ANH54" s="312">
        <f t="shared" si="25"/>
        <v>12.5</v>
      </c>
      <c r="ANI54" s="312">
        <f t="shared" si="25"/>
        <v>12.5</v>
      </c>
      <c r="ANJ54" s="312">
        <f t="shared" si="25"/>
        <v>12.5</v>
      </c>
      <c r="ANK54" s="312">
        <f t="shared" si="25"/>
        <v>12.5</v>
      </c>
      <c r="ANL54" s="312">
        <f t="shared" si="25"/>
        <v>12.5</v>
      </c>
      <c r="ANM54" s="312">
        <f t="shared" si="25"/>
        <v>12.5</v>
      </c>
      <c r="ANN54" s="312">
        <f t="shared" si="25"/>
        <v>12.5</v>
      </c>
      <c r="ANO54" s="312">
        <f t="shared" si="25"/>
        <v>12.5</v>
      </c>
      <c r="ANP54" s="312">
        <f t="shared" si="25"/>
        <v>12.5</v>
      </c>
      <c r="ANQ54" s="312">
        <f t="shared" si="25"/>
        <v>12.5</v>
      </c>
      <c r="ANR54" s="312">
        <f t="shared" si="25"/>
        <v>12.5</v>
      </c>
      <c r="ANS54" s="312">
        <f t="shared" si="25"/>
        <v>12.5</v>
      </c>
      <c r="ANT54" s="312">
        <f t="shared" ref="ANT54:AON54" si="26">$C54*$E54/2</f>
        <v>12.5</v>
      </c>
      <c r="ANU54" s="312">
        <f t="shared" si="26"/>
        <v>12.5</v>
      </c>
      <c r="ANV54" s="312">
        <f t="shared" si="26"/>
        <v>12.5</v>
      </c>
      <c r="ANW54" s="312">
        <f t="shared" si="26"/>
        <v>12.5</v>
      </c>
      <c r="ANX54" s="312">
        <f t="shared" si="26"/>
        <v>12.5</v>
      </c>
      <c r="ANY54" s="312">
        <f t="shared" si="26"/>
        <v>12.5</v>
      </c>
      <c r="ANZ54" s="312">
        <f t="shared" si="26"/>
        <v>12.5</v>
      </c>
      <c r="AOA54" s="312">
        <f t="shared" si="26"/>
        <v>12.5</v>
      </c>
      <c r="AOB54" s="312">
        <f t="shared" si="26"/>
        <v>12.5</v>
      </c>
      <c r="AOC54" s="312">
        <f t="shared" si="26"/>
        <v>12.5</v>
      </c>
      <c r="AOD54" s="312">
        <f t="shared" si="26"/>
        <v>12.5</v>
      </c>
      <c r="AOE54" s="312">
        <f t="shared" si="26"/>
        <v>12.5</v>
      </c>
      <c r="AOF54" s="312">
        <f t="shared" si="26"/>
        <v>12.5</v>
      </c>
      <c r="AOG54" s="312">
        <f t="shared" si="26"/>
        <v>12.5</v>
      </c>
      <c r="AOH54" s="312">
        <f t="shared" si="26"/>
        <v>12.5</v>
      </c>
      <c r="AOI54" s="312">
        <f t="shared" si="26"/>
        <v>12.5</v>
      </c>
      <c r="AOJ54" s="312">
        <f t="shared" si="26"/>
        <v>12.5</v>
      </c>
      <c r="AOK54" s="312">
        <f t="shared" si="26"/>
        <v>12.5</v>
      </c>
      <c r="AOL54" s="312">
        <f t="shared" si="26"/>
        <v>12.5</v>
      </c>
      <c r="AOM54" s="312">
        <f t="shared" si="26"/>
        <v>12.5</v>
      </c>
      <c r="AON54" s="312">
        <f t="shared" si="26"/>
        <v>12.5</v>
      </c>
    </row>
    <row r="55" spans="1:736 1028:1104" ht="55.5" customHeight="1">
      <c r="A55" s="88"/>
      <c r="B55" s="435">
        <v>263003</v>
      </c>
      <c r="C55" s="331" t="s">
        <v>253</v>
      </c>
      <c r="D55" s="151"/>
      <c r="E55" s="149" t="s">
        <v>254</v>
      </c>
      <c r="F55" s="443" t="s">
        <v>241</v>
      </c>
      <c r="G55" s="76"/>
      <c r="H55" s="76"/>
      <c r="NV55" s="119"/>
      <c r="NW55" s="119"/>
      <c r="NX55" s="119"/>
      <c r="NY55" s="119"/>
      <c r="NZ55" s="119"/>
      <c r="OY55" s="471" t="s">
        <v>255</v>
      </c>
      <c r="RH55" s="136"/>
      <c r="RI55" s="136"/>
      <c r="RJ55" s="136"/>
      <c r="AMN55" s="84" t="s">
        <v>72</v>
      </c>
      <c r="AMO55" s="84" t="s">
        <v>256</v>
      </c>
      <c r="AMP55" s="84" t="s">
        <v>256</v>
      </c>
      <c r="AMQ55" s="84" t="s">
        <v>256</v>
      </c>
      <c r="AMR55" s="84" t="s">
        <v>256</v>
      </c>
      <c r="AMS55" s="84"/>
      <c r="AMT55" s="84"/>
      <c r="AMV55" s="84" t="s">
        <v>257</v>
      </c>
      <c r="AMW55" s="84" t="s">
        <v>257</v>
      </c>
      <c r="AMX55" s="84" t="s">
        <v>257</v>
      </c>
      <c r="AMY55" s="84" t="s">
        <v>258</v>
      </c>
      <c r="AMZ55" s="84" t="s">
        <v>258</v>
      </c>
      <c r="ANA55" s="85"/>
      <c r="ANB55" s="84" t="s">
        <v>259</v>
      </c>
      <c r="ANC55" s="84" t="s">
        <v>259</v>
      </c>
      <c r="AND55" s="84" t="s">
        <v>259</v>
      </c>
      <c r="ANE55" s="84" t="s">
        <v>259</v>
      </c>
      <c r="ANF55" s="84" t="s">
        <v>259</v>
      </c>
      <c r="ANG55" s="84"/>
      <c r="ANH55" s="84"/>
      <c r="ANI55" s="84" t="s">
        <v>259</v>
      </c>
      <c r="ANJ55" s="84" t="s">
        <v>259</v>
      </c>
      <c r="ANK55" s="84" t="s">
        <v>259</v>
      </c>
      <c r="ANR55" s="84" t="s">
        <v>260</v>
      </c>
      <c r="ANS55" s="84" t="s">
        <v>260</v>
      </c>
      <c r="ANT55" s="84" t="s">
        <v>260</v>
      </c>
      <c r="ANV55" s="84"/>
      <c r="ANW55" s="84" t="s">
        <v>260</v>
      </c>
      <c r="ANX55" s="84" t="s">
        <v>260</v>
      </c>
      <c r="ANY55" s="84" t="s">
        <v>260</v>
      </c>
      <c r="ANZ55" s="84" t="s">
        <v>260</v>
      </c>
      <c r="AOA55" s="84" t="s">
        <v>260</v>
      </c>
      <c r="AOB55" s="84"/>
      <c r="AOC55" s="84"/>
      <c r="AOD55" s="84" t="s">
        <v>261</v>
      </c>
      <c r="AOE55" s="84" t="s">
        <v>82</v>
      </c>
      <c r="AOF55" s="84" t="s">
        <v>82</v>
      </c>
      <c r="AOG55" s="84" t="s">
        <v>82</v>
      </c>
      <c r="AOH55" s="84" t="s">
        <v>82</v>
      </c>
      <c r="AOI55" s="84"/>
      <c r="AOJ55" s="84"/>
      <c r="AOK55" s="84"/>
      <c r="AOL55" s="84" t="s">
        <v>82</v>
      </c>
      <c r="AOM55" s="84" t="s">
        <v>82</v>
      </c>
      <c r="AON55" s="84" t="s">
        <v>82</v>
      </c>
      <c r="AOO55" s="84" t="s">
        <v>82</v>
      </c>
      <c r="AOP55" s="84" t="s">
        <v>82</v>
      </c>
      <c r="AOQ55" s="84"/>
      <c r="APB55" s="136"/>
      <c r="APC55" s="136"/>
      <c r="APD55" s="136"/>
      <c r="APL55" s="201" t="s">
        <v>252</v>
      </c>
    </row>
    <row r="56" spans="1:736 1028:1104" ht="14.25" customHeight="1" outlineLevel="1" thickBot="1">
      <c r="A56" s="155" t="s">
        <v>224</v>
      </c>
      <c r="B56" s="54">
        <v>90</v>
      </c>
      <c r="C56" s="32" t="s">
        <v>225</v>
      </c>
      <c r="D56" s="670">
        <f t="shared" ref="D56:D61" si="27">SUM(I56:NZ56)</f>
        <v>0</v>
      </c>
      <c r="E56" s="55" t="e">
        <f t="shared" ref="E56:E61" si="28">SUM(D56/G56)</f>
        <v>#DIV/0!</v>
      </c>
      <c r="F56" s="179"/>
      <c r="G56" s="49"/>
      <c r="H56" s="156">
        <f>SUM(I56:ATR56)</f>
        <v>100</v>
      </c>
      <c r="NV56" s="119"/>
      <c r="NW56" s="119"/>
      <c r="NX56" s="119"/>
      <c r="NY56" s="119"/>
      <c r="NZ56" s="119"/>
      <c r="RH56" s="136"/>
      <c r="RI56" s="136"/>
      <c r="RJ56" s="136"/>
      <c r="RK56" s="136"/>
      <c r="RL56" s="136"/>
      <c r="RM56" s="136"/>
      <c r="RN56" s="136"/>
      <c r="RO56" s="136"/>
      <c r="RP56" s="136"/>
      <c r="RQ56" s="136"/>
      <c r="RR56" s="136"/>
      <c r="RS56" s="136"/>
      <c r="RT56" s="136"/>
      <c r="RU56" s="136"/>
      <c r="RV56" s="136"/>
      <c r="RW56" s="136"/>
      <c r="RX56" s="136"/>
      <c r="RY56" s="136"/>
      <c r="RZ56" s="136"/>
      <c r="SA56" s="136"/>
      <c r="SB56" s="136"/>
      <c r="SC56" s="136"/>
      <c r="SD56" s="136"/>
      <c r="SE56" s="136"/>
      <c r="SF56" s="136"/>
      <c r="SG56" s="136"/>
      <c r="SH56" s="136"/>
      <c r="SI56" s="136"/>
      <c r="SJ56" s="136"/>
      <c r="SK56" s="136"/>
      <c r="SL56" s="136"/>
      <c r="SM56" s="136"/>
      <c r="SN56" s="136"/>
      <c r="SO56" s="136"/>
      <c r="SP56" s="136"/>
      <c r="SQ56" s="136"/>
      <c r="SR56" s="136"/>
      <c r="SS56" s="136"/>
      <c r="ST56" s="136"/>
      <c r="SU56" s="136"/>
      <c r="SV56" s="136"/>
      <c r="SW56" s="136"/>
      <c r="SX56" s="136"/>
      <c r="SY56" s="136"/>
      <c r="SZ56" s="136"/>
      <c r="TA56" s="136"/>
      <c r="TB56" s="136"/>
      <c r="TC56" s="136"/>
      <c r="AMN56" s="119">
        <v>4</v>
      </c>
      <c r="AMO56" s="119">
        <v>4</v>
      </c>
      <c r="AMP56" s="119">
        <v>4</v>
      </c>
      <c r="AMQ56" s="119">
        <v>4</v>
      </c>
      <c r="AMR56" s="119">
        <v>4</v>
      </c>
      <c r="AMV56" s="119">
        <v>4</v>
      </c>
      <c r="AMW56" s="119">
        <v>4</v>
      </c>
      <c r="AMX56" s="119">
        <v>4</v>
      </c>
      <c r="AMY56" s="119">
        <v>4</v>
      </c>
      <c r="ANB56" s="119">
        <v>4</v>
      </c>
      <c r="ANC56" s="119">
        <v>4</v>
      </c>
      <c r="AND56" s="119">
        <v>4</v>
      </c>
      <c r="ANE56" s="119">
        <v>4</v>
      </c>
      <c r="ANF56" s="119">
        <v>4</v>
      </c>
      <c r="ANI56" s="119">
        <v>4</v>
      </c>
      <c r="ANJ56" s="119">
        <v>4</v>
      </c>
      <c r="ANK56" s="119">
        <v>4</v>
      </c>
      <c r="ANR56" s="119">
        <v>4</v>
      </c>
      <c r="ANS56" s="119">
        <v>4</v>
      </c>
      <c r="ANT56" s="119">
        <v>4</v>
      </c>
      <c r="AOD56" s="119">
        <v>4</v>
      </c>
      <c r="AOE56" s="119">
        <v>4</v>
      </c>
      <c r="AOF56" s="119">
        <v>4</v>
      </c>
      <c r="AOG56" s="119">
        <v>4</v>
      </c>
      <c r="AOH56" s="119">
        <v>4</v>
      </c>
    </row>
    <row r="57" spans="1:736 1028:1104" ht="14.25" customHeight="1" outlineLevel="1" thickBot="1">
      <c r="A57" s="157" t="s">
        <v>226</v>
      </c>
      <c r="B57" s="59"/>
      <c r="C57" s="32" t="s">
        <v>227</v>
      </c>
      <c r="D57" s="670">
        <f t="shared" si="27"/>
        <v>0</v>
      </c>
      <c r="E57" s="55" t="e">
        <f t="shared" si="28"/>
        <v>#DIV/0!</v>
      </c>
      <c r="F57" s="179"/>
      <c r="G57" s="49"/>
      <c r="H57" s="156">
        <f t="shared" ref="H57:H61" si="29">SUM(I57:ATR57)</f>
        <v>0</v>
      </c>
      <c r="NV57" s="119"/>
      <c r="NW57" s="119"/>
      <c r="NX57" s="119"/>
      <c r="NY57" s="119"/>
      <c r="NZ57" s="119"/>
      <c r="RH57" s="136"/>
      <c r="RI57" s="136"/>
      <c r="RJ57" s="136"/>
      <c r="RK57" s="136"/>
      <c r="RL57" s="136"/>
      <c r="RM57" s="136"/>
      <c r="RN57" s="136"/>
      <c r="RO57" s="136"/>
      <c r="RP57" s="136"/>
      <c r="RQ57" s="136"/>
      <c r="RR57" s="136"/>
      <c r="RS57" s="136"/>
      <c r="RT57" s="136"/>
      <c r="RU57" s="136"/>
      <c r="RV57" s="136"/>
      <c r="RW57" s="136"/>
      <c r="RX57" s="136"/>
      <c r="RY57" s="136"/>
      <c r="RZ57" s="136"/>
      <c r="SA57" s="136"/>
      <c r="SB57" s="136"/>
      <c r="SC57" s="136"/>
      <c r="SD57" s="136"/>
      <c r="SE57" s="136"/>
      <c r="SF57" s="136"/>
      <c r="SG57" s="136"/>
      <c r="SH57" s="136"/>
      <c r="SI57" s="136"/>
      <c r="SJ57" s="136"/>
      <c r="SK57" s="136"/>
      <c r="SL57" s="136"/>
      <c r="SM57" s="136"/>
      <c r="SN57" s="136"/>
      <c r="SO57" s="136"/>
      <c r="SP57" s="136"/>
      <c r="SQ57" s="136"/>
      <c r="SR57" s="136"/>
      <c r="SS57" s="136"/>
      <c r="ST57" s="136"/>
      <c r="SU57" s="136"/>
      <c r="SV57" s="136"/>
      <c r="SW57" s="136"/>
      <c r="SX57" s="136"/>
      <c r="SY57" s="136"/>
      <c r="SZ57" s="136"/>
      <c r="TA57" s="136"/>
      <c r="TB57" s="136"/>
      <c r="TC57" s="136"/>
    </row>
    <row r="58" spans="1:736 1028:1104" ht="14.25" customHeight="1" outlineLevel="1">
      <c r="A58" s="158" t="s">
        <v>228</v>
      </c>
      <c r="B58" s="61"/>
      <c r="C58" s="32" t="s">
        <v>229</v>
      </c>
      <c r="D58" s="670">
        <f t="shared" si="27"/>
        <v>0</v>
      </c>
      <c r="E58" s="55" t="e">
        <f t="shared" si="28"/>
        <v>#DIV/0!</v>
      </c>
      <c r="F58" s="180"/>
      <c r="G58" s="49"/>
      <c r="H58" s="156">
        <f t="shared" si="29"/>
        <v>0</v>
      </c>
      <c r="NV58" s="119"/>
      <c r="NW58" s="119"/>
      <c r="NX58" s="119"/>
      <c r="NY58" s="119"/>
      <c r="NZ58" s="119"/>
      <c r="RH58" s="136"/>
      <c r="RI58" s="136"/>
      <c r="RJ58" s="136"/>
      <c r="RK58" s="136"/>
      <c r="RL58" s="136"/>
      <c r="RM58" s="136"/>
      <c r="RN58" s="136"/>
      <c r="RO58" s="136"/>
      <c r="RP58" s="136"/>
      <c r="RQ58" s="136"/>
      <c r="RR58" s="136"/>
      <c r="RS58" s="136"/>
      <c r="RT58" s="136"/>
      <c r="RU58" s="136"/>
      <c r="RV58" s="136"/>
      <c r="RW58" s="136"/>
      <c r="RX58" s="136"/>
      <c r="RY58" s="136"/>
      <c r="RZ58" s="136"/>
      <c r="SA58" s="136"/>
      <c r="SB58" s="136"/>
      <c r="SC58" s="136"/>
      <c r="SD58" s="136"/>
      <c r="SE58" s="136"/>
      <c r="SF58" s="136"/>
      <c r="SG58" s="136"/>
      <c r="SH58" s="136"/>
      <c r="SI58" s="136"/>
      <c r="SJ58" s="136"/>
      <c r="SK58" s="136"/>
      <c r="SL58" s="136"/>
      <c r="SM58" s="136"/>
      <c r="SN58" s="136"/>
      <c r="SO58" s="136"/>
      <c r="SP58" s="136"/>
      <c r="SQ58" s="136"/>
      <c r="SR58" s="136"/>
      <c r="SS58" s="136"/>
      <c r="ST58" s="136"/>
      <c r="SU58" s="136"/>
      <c r="SV58" s="136"/>
      <c r="SW58" s="136"/>
      <c r="SX58" s="136"/>
      <c r="SY58" s="136"/>
      <c r="SZ58" s="136"/>
      <c r="TA58" s="136"/>
      <c r="TB58" s="136"/>
      <c r="TC58" s="136"/>
    </row>
    <row r="59" spans="1:736 1028:1104" ht="14.25" customHeight="1" outlineLevel="1">
      <c r="A59" s="159"/>
      <c r="B59" s="181" t="s">
        <v>230</v>
      </c>
      <c r="C59" s="40" t="s">
        <v>231</v>
      </c>
      <c r="D59" s="670">
        <f t="shared" si="27"/>
        <v>0</v>
      </c>
      <c r="E59" s="55" t="e">
        <f t="shared" si="28"/>
        <v>#DIV/0!</v>
      </c>
      <c r="F59" s="179"/>
      <c r="G59" s="49"/>
      <c r="H59" s="156">
        <f t="shared" si="29"/>
        <v>0</v>
      </c>
      <c r="NV59" s="119"/>
      <c r="NW59" s="119"/>
      <c r="NX59" s="119"/>
      <c r="NY59" s="119"/>
      <c r="NZ59" s="119"/>
      <c r="RH59" s="136"/>
      <c r="RI59" s="136"/>
      <c r="RJ59" s="136"/>
      <c r="RK59" s="136"/>
      <c r="RL59" s="136"/>
      <c r="RM59" s="136"/>
      <c r="RN59" s="136"/>
      <c r="RO59" s="136"/>
      <c r="RP59" s="136"/>
      <c r="RQ59" s="136"/>
      <c r="RR59" s="136"/>
      <c r="RS59" s="136"/>
      <c r="RT59" s="136"/>
      <c r="RU59" s="136"/>
      <c r="RV59" s="136"/>
      <c r="RW59" s="136"/>
      <c r="RX59" s="136"/>
      <c r="RY59" s="136"/>
      <c r="RZ59" s="136"/>
      <c r="SA59" s="136"/>
      <c r="SB59" s="136"/>
      <c r="SC59" s="136"/>
      <c r="SD59" s="136"/>
      <c r="SE59" s="136"/>
      <c r="SF59" s="136"/>
      <c r="SG59" s="136"/>
      <c r="SH59" s="136"/>
      <c r="SI59" s="136"/>
      <c r="SJ59" s="136"/>
      <c r="SK59" s="136"/>
      <c r="SL59" s="136"/>
      <c r="SM59" s="136"/>
      <c r="SN59" s="136"/>
      <c r="SO59" s="136"/>
      <c r="SP59" s="136"/>
      <c r="SQ59" s="136"/>
      <c r="SR59" s="136"/>
      <c r="SS59" s="136"/>
      <c r="ST59" s="136"/>
      <c r="SU59" s="136"/>
      <c r="SV59" s="136"/>
      <c r="SW59" s="136"/>
      <c r="SX59" s="136"/>
      <c r="SY59" s="136"/>
      <c r="SZ59" s="136"/>
      <c r="TA59" s="136"/>
      <c r="TB59" s="136"/>
      <c r="TC59" s="136"/>
    </row>
    <row r="60" spans="1:736 1028:1104" ht="14.25" customHeight="1" outlineLevel="1">
      <c r="A60" s="159"/>
      <c r="B60" s="160">
        <f>D62</f>
        <v>0</v>
      </c>
      <c r="C60" s="40" t="s">
        <v>232</v>
      </c>
      <c r="D60" s="670">
        <f t="shared" si="27"/>
        <v>0</v>
      </c>
      <c r="E60" s="55" t="e">
        <f t="shared" si="28"/>
        <v>#DIV/0!</v>
      </c>
      <c r="F60" s="179"/>
      <c r="G60" s="49"/>
      <c r="H60" s="156">
        <f t="shared" si="29"/>
        <v>0</v>
      </c>
      <c r="NV60" s="119"/>
      <c r="NW60" s="119"/>
      <c r="NX60" s="119"/>
      <c r="NY60" s="119"/>
      <c r="NZ60" s="119"/>
      <c r="RH60" s="136"/>
      <c r="RI60" s="136"/>
      <c r="RJ60" s="136"/>
      <c r="RK60" s="136"/>
      <c r="RL60" s="136"/>
      <c r="RM60" s="136"/>
      <c r="RN60" s="136"/>
      <c r="RO60" s="136"/>
      <c r="RP60" s="136"/>
      <c r="RQ60" s="136"/>
      <c r="RR60" s="136"/>
      <c r="RS60" s="136"/>
      <c r="RT60" s="136"/>
      <c r="RU60" s="136"/>
      <c r="RV60" s="136"/>
      <c r="RW60" s="136"/>
      <c r="RX60" s="136"/>
      <c r="RY60" s="136"/>
      <c r="RZ60" s="136"/>
      <c r="SA60" s="136"/>
      <c r="SB60" s="136"/>
      <c r="SC60" s="136"/>
      <c r="SD60" s="136"/>
      <c r="SE60" s="136"/>
      <c r="SF60" s="136"/>
      <c r="SG60" s="136"/>
      <c r="SH60" s="136"/>
      <c r="SI60" s="136"/>
      <c r="SJ60" s="136"/>
      <c r="SK60" s="136"/>
      <c r="SL60" s="136"/>
      <c r="SM60" s="136"/>
      <c r="SN60" s="136"/>
      <c r="SO60" s="136"/>
      <c r="SP60" s="136"/>
      <c r="SQ60" s="136"/>
      <c r="SR60" s="136"/>
      <c r="SS60" s="136"/>
      <c r="ST60" s="136"/>
      <c r="SU60" s="136"/>
      <c r="SV60" s="136"/>
      <c r="SW60" s="136"/>
      <c r="SX60" s="136"/>
      <c r="SY60" s="136"/>
      <c r="SZ60" s="136"/>
      <c r="TA60" s="136"/>
      <c r="TB60" s="136"/>
      <c r="TC60" s="136"/>
    </row>
    <row r="61" spans="1:736 1028:1104" ht="14.25" customHeight="1" outlineLevel="1">
      <c r="A61" s="161" t="s">
        <v>233</v>
      </c>
      <c r="B61" s="162" t="e">
        <f>SUM(B60/(B56*E63/100))</f>
        <v>#DIV/0!</v>
      </c>
      <c r="C61" s="32" t="s">
        <v>234</v>
      </c>
      <c r="D61" s="670">
        <f t="shared" si="27"/>
        <v>0</v>
      </c>
      <c r="E61" s="55" t="e">
        <f t="shared" si="28"/>
        <v>#DIV/0!</v>
      </c>
      <c r="F61" s="179"/>
      <c r="G61" s="49"/>
      <c r="H61" s="156">
        <f t="shared" si="29"/>
        <v>0</v>
      </c>
      <c r="NV61" s="119"/>
      <c r="NW61" s="119"/>
      <c r="NX61" s="119"/>
      <c r="NY61" s="119"/>
      <c r="NZ61" s="119"/>
      <c r="RH61" s="136"/>
      <c r="RI61" s="136"/>
      <c r="RJ61" s="136"/>
      <c r="RK61" s="136"/>
      <c r="RL61" s="136"/>
      <c r="RM61" s="136"/>
      <c r="RN61" s="136"/>
      <c r="RO61" s="136"/>
      <c r="RP61" s="136"/>
      <c r="RQ61" s="136"/>
      <c r="RR61" s="136"/>
      <c r="RS61" s="136"/>
      <c r="RT61" s="136"/>
      <c r="RU61" s="136"/>
      <c r="RV61" s="136"/>
      <c r="RW61" s="136"/>
      <c r="RX61" s="136"/>
      <c r="RY61" s="136"/>
      <c r="RZ61" s="136"/>
      <c r="SA61" s="136"/>
      <c r="SB61" s="136"/>
      <c r="SC61" s="136"/>
      <c r="SD61" s="136"/>
      <c r="SE61" s="136"/>
      <c r="SF61" s="136"/>
      <c r="SG61" s="136"/>
      <c r="SH61" s="136"/>
      <c r="SI61" s="136"/>
      <c r="SJ61" s="136"/>
      <c r="SK61" s="136"/>
      <c r="SL61" s="136"/>
      <c r="SM61" s="136"/>
      <c r="SN61" s="136"/>
      <c r="SO61" s="136"/>
      <c r="SP61" s="136"/>
      <c r="SQ61" s="136"/>
      <c r="SR61" s="136"/>
      <c r="SS61" s="136"/>
      <c r="ST61" s="136"/>
      <c r="SU61" s="136"/>
      <c r="SV61" s="136"/>
      <c r="SW61" s="136"/>
      <c r="SX61" s="136"/>
      <c r="SY61" s="136"/>
      <c r="SZ61" s="136"/>
      <c r="TA61" s="136"/>
      <c r="TB61" s="136"/>
      <c r="TC61" s="136"/>
    </row>
    <row r="62" spans="1:736 1028:1104" ht="14.25" customHeight="1" outlineLevel="1">
      <c r="A62" s="157" t="s">
        <v>233</v>
      </c>
      <c r="B62" s="163" t="e">
        <f>SUM(B60/(B57*E63/100))</f>
        <v>#DIV/0!</v>
      </c>
      <c r="C62" s="164" t="s">
        <v>235</v>
      </c>
      <c r="D62" s="671">
        <f>SUM(D56:D61)</f>
        <v>0</v>
      </c>
      <c r="E62" s="182">
        <v>2.903</v>
      </c>
      <c r="F62" s="183"/>
      <c r="G62" s="49"/>
      <c r="H62" s="156">
        <f>SUM(H56:H61)</f>
        <v>100</v>
      </c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NV62" s="119"/>
      <c r="NW62" s="119"/>
      <c r="NX62" s="119"/>
      <c r="NY62" s="119"/>
      <c r="NZ62" s="119"/>
      <c r="RH62" s="136"/>
      <c r="RI62" s="136"/>
      <c r="RJ62" s="136"/>
      <c r="RK62" s="136"/>
      <c r="RL62" s="136"/>
      <c r="RM62" s="136"/>
      <c r="RN62" s="136"/>
      <c r="RO62" s="136"/>
      <c r="RP62" s="136"/>
      <c r="RQ62" s="136"/>
      <c r="RR62" s="136"/>
      <c r="RS62" s="136"/>
      <c r="RT62" s="136"/>
      <c r="RU62" s="136"/>
      <c r="RV62" s="136"/>
      <c r="RW62" s="136"/>
      <c r="RX62" s="136"/>
      <c r="RY62" s="136"/>
      <c r="RZ62" s="136"/>
      <c r="SA62" s="136"/>
      <c r="SB62" s="136"/>
      <c r="SC62" s="136"/>
      <c r="SD62" s="136"/>
      <c r="SE62" s="136"/>
      <c r="SF62" s="136"/>
      <c r="SG62" s="136"/>
      <c r="SH62" s="136"/>
      <c r="SI62" s="136"/>
      <c r="SJ62" s="136"/>
      <c r="SK62" s="136"/>
      <c r="SL62" s="136"/>
      <c r="SM62" s="136"/>
      <c r="SN62" s="136"/>
      <c r="SO62" s="136"/>
      <c r="SP62" s="136"/>
      <c r="SQ62" s="136"/>
      <c r="SR62" s="136"/>
      <c r="SS62" s="136"/>
      <c r="ST62" s="136"/>
      <c r="SU62" s="136"/>
      <c r="SV62" s="136"/>
      <c r="SW62" s="136"/>
      <c r="SX62" s="136"/>
      <c r="SY62" s="136"/>
      <c r="SZ62" s="136"/>
      <c r="TA62" s="136"/>
      <c r="TB62" s="136"/>
      <c r="TC62" s="136"/>
    </row>
    <row r="63" spans="1:736 1028:1104" ht="14.25" customHeight="1" outlineLevel="1">
      <c r="A63" s="158" t="s">
        <v>233</v>
      </c>
      <c r="B63" s="165" t="e">
        <f>SUM(B60/(B58*E63/100))</f>
        <v>#DIV/0!</v>
      </c>
      <c r="C63" s="166" t="e">
        <f>SUM(B60/(E62*E63/100))</f>
        <v>#DIV/0!</v>
      </c>
      <c r="D63" s="73" t="s">
        <v>236</v>
      </c>
      <c r="E63" s="167">
        <v>0</v>
      </c>
      <c r="F63" s="184">
        <v>10</v>
      </c>
      <c r="G63" s="176"/>
      <c r="H63" s="187"/>
      <c r="NV63" s="119"/>
      <c r="NW63" s="119"/>
      <c r="NX63" s="119"/>
      <c r="NY63" s="119"/>
      <c r="NZ63" s="119"/>
      <c r="RH63" s="136"/>
      <c r="RI63" s="136"/>
      <c r="RJ63" s="136"/>
      <c r="RK63" s="136"/>
      <c r="RL63" s="136"/>
      <c r="RM63" s="136"/>
      <c r="RN63" s="136"/>
      <c r="RO63" s="136"/>
      <c r="RP63" s="136"/>
      <c r="RQ63" s="136"/>
      <c r="RR63" s="136"/>
      <c r="RS63" s="136"/>
      <c r="RT63" s="136"/>
      <c r="RU63" s="136"/>
      <c r="RV63" s="136"/>
      <c r="RW63" s="136"/>
      <c r="RX63" s="136"/>
      <c r="RY63" s="136"/>
      <c r="RZ63" s="136"/>
      <c r="SA63" s="136"/>
      <c r="SB63" s="136"/>
      <c r="SC63" s="136"/>
      <c r="SD63" s="136"/>
      <c r="SE63" s="136"/>
      <c r="SF63" s="136"/>
      <c r="SG63" s="136"/>
      <c r="SH63" s="136"/>
      <c r="SI63" s="136"/>
      <c r="SJ63" s="136"/>
      <c r="SK63" s="136"/>
      <c r="SL63" s="136"/>
      <c r="SM63" s="136"/>
      <c r="SN63" s="136"/>
      <c r="SO63" s="136"/>
      <c r="SP63" s="136"/>
      <c r="SQ63" s="136"/>
      <c r="SR63" s="136"/>
      <c r="SS63" s="136"/>
      <c r="ST63" s="136"/>
      <c r="SU63" s="136"/>
      <c r="SV63" s="136"/>
      <c r="SW63" s="136"/>
      <c r="SX63" s="136"/>
      <c r="SY63" s="136"/>
      <c r="SZ63" s="136"/>
      <c r="TA63" s="136"/>
      <c r="TB63" s="136"/>
      <c r="TC63" s="136"/>
    </row>
    <row r="64" spans="1:736 1028:1104" ht="14.25" customHeight="1" outlineLevel="1">
      <c r="A64" s="208"/>
      <c r="B64" s="307" t="s">
        <v>237</v>
      </c>
      <c r="C64" s="323">
        <v>18</v>
      </c>
      <c r="D64" s="247"/>
      <c r="E64" s="314">
        <v>2.5</v>
      </c>
      <c r="F64" s="322">
        <v>3</v>
      </c>
      <c r="G64" s="313">
        <v>3.5</v>
      </c>
      <c r="H64" s="309">
        <v>4</v>
      </c>
      <c r="NV64" s="119"/>
      <c r="NW64" s="119"/>
      <c r="NX64" s="119"/>
      <c r="NY64" s="119"/>
      <c r="NZ64" s="119"/>
      <c r="RH64" s="136"/>
      <c r="RI64" s="136"/>
      <c r="RJ64" s="136"/>
      <c r="RK64" s="136"/>
      <c r="RL64" s="136"/>
      <c r="RM64" s="136"/>
      <c r="RN64" s="136"/>
      <c r="RO64" s="136"/>
      <c r="RP64" s="136"/>
      <c r="RQ64" s="136"/>
      <c r="RR64" s="136"/>
      <c r="RS64" s="136"/>
      <c r="RT64" s="136"/>
      <c r="RU64" s="136"/>
      <c r="RV64" s="136"/>
      <c r="RW64" s="136"/>
      <c r="RX64" s="136"/>
      <c r="RY64" s="136"/>
      <c r="RZ64" s="136"/>
      <c r="SA64" s="136"/>
      <c r="SB64" s="136"/>
      <c r="SC64" s="136"/>
      <c r="SD64" s="136"/>
      <c r="SE64" s="136"/>
      <c r="SF64" s="136"/>
      <c r="SG64" s="136"/>
      <c r="SH64" s="136"/>
      <c r="SI64" s="136"/>
      <c r="SJ64" s="136"/>
      <c r="SK64" s="136"/>
      <c r="SL64" s="136"/>
      <c r="SM64" s="136"/>
      <c r="SN64" s="136"/>
      <c r="SO64" s="136"/>
      <c r="SP64" s="136"/>
      <c r="SQ64" s="136"/>
      <c r="SR64" s="136"/>
      <c r="SS64" s="136"/>
      <c r="ST64" s="136"/>
      <c r="SU64" s="136"/>
      <c r="SV64" s="136"/>
      <c r="SW64" s="136"/>
      <c r="SX64" s="136"/>
      <c r="SY64" s="136"/>
      <c r="SZ64" s="136"/>
      <c r="TA64" s="136"/>
      <c r="TB64" s="136"/>
      <c r="TC64" s="136"/>
      <c r="AMN64" s="312">
        <f t="shared" ref="AMN64:ANC64" si="30">$C64*$E64</f>
        <v>45</v>
      </c>
      <c r="AMO64" s="312">
        <f t="shared" si="30"/>
        <v>45</v>
      </c>
      <c r="AMP64" s="312">
        <f t="shared" si="30"/>
        <v>45</v>
      </c>
      <c r="AMQ64" s="312">
        <f t="shared" si="30"/>
        <v>45</v>
      </c>
      <c r="AMR64" s="312">
        <f t="shared" si="30"/>
        <v>45</v>
      </c>
      <c r="AMS64" s="312">
        <f t="shared" si="30"/>
        <v>45</v>
      </c>
      <c r="AMT64" s="312">
        <f t="shared" si="30"/>
        <v>45</v>
      </c>
      <c r="AMU64" s="312">
        <f t="shared" si="30"/>
        <v>45</v>
      </c>
      <c r="AMV64" s="312">
        <f t="shared" si="30"/>
        <v>45</v>
      </c>
      <c r="AMW64" s="312">
        <f t="shared" si="30"/>
        <v>45</v>
      </c>
      <c r="AMX64" s="312">
        <f t="shared" si="30"/>
        <v>45</v>
      </c>
      <c r="AMY64" s="312">
        <f t="shared" si="30"/>
        <v>45</v>
      </c>
      <c r="AMZ64" s="312">
        <f t="shared" si="30"/>
        <v>45</v>
      </c>
      <c r="ANA64" s="312">
        <f t="shared" si="30"/>
        <v>45</v>
      </c>
      <c r="ANB64" s="312">
        <f t="shared" si="30"/>
        <v>45</v>
      </c>
      <c r="ANC64" s="312">
        <f t="shared" si="30"/>
        <v>45</v>
      </c>
      <c r="AND64" s="318">
        <f t="shared" ref="AND64:ANY64" si="31">$C64*$F64</f>
        <v>54</v>
      </c>
      <c r="ANE64" s="318">
        <f t="shared" si="31"/>
        <v>54</v>
      </c>
      <c r="ANF64" s="318">
        <f t="shared" si="31"/>
        <v>54</v>
      </c>
      <c r="ANG64" s="318">
        <f t="shared" si="31"/>
        <v>54</v>
      </c>
      <c r="ANH64" s="318">
        <f t="shared" si="31"/>
        <v>54</v>
      </c>
      <c r="ANI64" s="318">
        <f t="shared" si="31"/>
        <v>54</v>
      </c>
      <c r="ANJ64" s="318">
        <f t="shared" si="31"/>
        <v>54</v>
      </c>
      <c r="ANK64" s="318">
        <f t="shared" si="31"/>
        <v>54</v>
      </c>
      <c r="ANL64" s="318">
        <f t="shared" si="31"/>
        <v>54</v>
      </c>
      <c r="ANM64" s="318">
        <f t="shared" si="31"/>
        <v>54</v>
      </c>
      <c r="ANN64" s="318">
        <f t="shared" si="31"/>
        <v>54</v>
      </c>
      <c r="ANO64" s="318">
        <f t="shared" si="31"/>
        <v>54</v>
      </c>
      <c r="ANP64" s="318">
        <f t="shared" si="31"/>
        <v>54</v>
      </c>
      <c r="ANQ64" s="318">
        <f t="shared" si="31"/>
        <v>54</v>
      </c>
      <c r="ANR64" s="318">
        <f t="shared" si="31"/>
        <v>54</v>
      </c>
      <c r="ANS64" s="318">
        <f t="shared" si="31"/>
        <v>54</v>
      </c>
      <c r="ANT64" s="318">
        <f t="shared" si="31"/>
        <v>54</v>
      </c>
      <c r="ANU64" s="318">
        <f t="shared" si="31"/>
        <v>54</v>
      </c>
      <c r="ANV64" s="318">
        <f t="shared" si="31"/>
        <v>54</v>
      </c>
      <c r="ANW64" s="318">
        <f t="shared" si="31"/>
        <v>54</v>
      </c>
      <c r="ANX64" s="318">
        <f t="shared" si="31"/>
        <v>54</v>
      </c>
      <c r="ANY64" s="318">
        <f t="shared" si="31"/>
        <v>54</v>
      </c>
      <c r="ANZ64" s="310">
        <f t="shared" ref="ANZ64:AOM64" si="32">$C64*$G64</f>
        <v>63</v>
      </c>
      <c r="AOA64" s="310">
        <f t="shared" si="32"/>
        <v>63</v>
      </c>
      <c r="AOB64" s="310">
        <f t="shared" si="32"/>
        <v>63</v>
      </c>
      <c r="AOC64" s="310">
        <f t="shared" si="32"/>
        <v>63</v>
      </c>
      <c r="AOD64" s="310">
        <f t="shared" si="32"/>
        <v>63</v>
      </c>
      <c r="AOE64" s="310">
        <f t="shared" si="32"/>
        <v>63</v>
      </c>
      <c r="AOF64" s="310">
        <f t="shared" si="32"/>
        <v>63</v>
      </c>
      <c r="AOG64" s="310">
        <f t="shared" si="32"/>
        <v>63</v>
      </c>
      <c r="AOH64" s="310">
        <f t="shared" si="32"/>
        <v>63</v>
      </c>
      <c r="AOI64" s="310">
        <f t="shared" si="32"/>
        <v>63</v>
      </c>
      <c r="AOJ64" s="310">
        <f t="shared" si="32"/>
        <v>63</v>
      </c>
      <c r="AOK64" s="310">
        <f t="shared" si="32"/>
        <v>63</v>
      </c>
      <c r="AOL64" s="310">
        <f t="shared" si="32"/>
        <v>63</v>
      </c>
      <c r="AOM64" s="310">
        <f t="shared" si="32"/>
        <v>63</v>
      </c>
      <c r="AON64" s="311">
        <f t="shared" ref="AON64:AOU64" si="33">$C64*$H64</f>
        <v>72</v>
      </c>
      <c r="AOO64" s="311">
        <f t="shared" si="33"/>
        <v>72</v>
      </c>
      <c r="AOP64" s="311">
        <f t="shared" si="33"/>
        <v>72</v>
      </c>
      <c r="AOQ64" s="311">
        <f t="shared" si="33"/>
        <v>72</v>
      </c>
      <c r="AOR64" s="311">
        <f t="shared" si="33"/>
        <v>72</v>
      </c>
      <c r="AOS64" s="311">
        <f t="shared" si="33"/>
        <v>72</v>
      </c>
      <c r="AOT64" s="311">
        <f t="shared" si="33"/>
        <v>72</v>
      </c>
      <c r="AOU64" s="311">
        <f t="shared" si="33"/>
        <v>72</v>
      </c>
      <c r="AOV64" s="312">
        <f t="shared" ref="AOV64:APD64" si="34">$C64*$E64</f>
        <v>45</v>
      </c>
      <c r="AOW64" s="312">
        <f t="shared" si="34"/>
        <v>45</v>
      </c>
      <c r="AOX64" s="312">
        <f t="shared" si="34"/>
        <v>45</v>
      </c>
      <c r="AOY64" s="312">
        <f t="shared" si="34"/>
        <v>45</v>
      </c>
      <c r="AOZ64" s="312">
        <f t="shared" si="34"/>
        <v>45</v>
      </c>
      <c r="APA64" s="312">
        <f t="shared" si="34"/>
        <v>45</v>
      </c>
      <c r="APB64" s="312">
        <f t="shared" si="34"/>
        <v>45</v>
      </c>
      <c r="APC64" s="312">
        <f t="shared" si="34"/>
        <v>45</v>
      </c>
      <c r="APD64" s="312">
        <f t="shared" si="34"/>
        <v>45</v>
      </c>
    </row>
    <row r="65" spans="1:1136" ht="55.5" customHeight="1">
      <c r="A65" s="88"/>
      <c r="B65" s="435">
        <v>246011</v>
      </c>
      <c r="C65" s="150" t="s">
        <v>262</v>
      </c>
      <c r="D65" s="151"/>
      <c r="E65" s="149" t="s">
        <v>263</v>
      </c>
      <c r="F65" s="470" t="s">
        <v>264</v>
      </c>
      <c r="G65" s="358">
        <v>4</v>
      </c>
      <c r="H65" s="76"/>
      <c r="NV65" s="119"/>
      <c r="NW65" s="119"/>
      <c r="NX65" s="119"/>
      <c r="NY65" s="119"/>
      <c r="NZ65" s="119"/>
      <c r="WJ65" s="136"/>
      <c r="WK65" s="136"/>
      <c r="WL65" s="136"/>
      <c r="WM65" s="136"/>
      <c r="WN65" s="136"/>
      <c r="WO65" s="136"/>
      <c r="WP65" s="136"/>
      <c r="WQ65" s="136"/>
      <c r="WR65" s="136"/>
      <c r="WS65" s="136"/>
      <c r="WT65" s="136"/>
      <c r="WU65" s="136"/>
      <c r="WV65" s="136"/>
      <c r="XB65" s="153" t="s">
        <v>248</v>
      </c>
      <c r="ABC65" s="569" t="s">
        <v>265</v>
      </c>
      <c r="ABR65" s="152" t="s">
        <v>266</v>
      </c>
      <c r="AJP65" s="472" t="s">
        <v>267</v>
      </c>
      <c r="ALL65" s="84" t="s">
        <v>268</v>
      </c>
      <c r="ALM65" s="84" t="s">
        <v>73</v>
      </c>
      <c r="ALN65" s="84" t="s">
        <v>73</v>
      </c>
      <c r="ALO65" s="84" t="s">
        <v>74</v>
      </c>
      <c r="ALP65" s="84" t="s">
        <v>75</v>
      </c>
      <c r="ALS65" s="84" t="s">
        <v>76</v>
      </c>
      <c r="ALT65" s="84" t="s">
        <v>77</v>
      </c>
      <c r="ALU65" s="84" t="s">
        <v>78</v>
      </c>
      <c r="ALV65" s="84" t="s">
        <v>79</v>
      </c>
      <c r="ALW65" s="84" t="s">
        <v>80</v>
      </c>
      <c r="AMC65" s="84" t="s">
        <v>81</v>
      </c>
      <c r="AMD65" s="84" t="s">
        <v>81</v>
      </c>
      <c r="AME65" s="84" t="s">
        <v>82</v>
      </c>
      <c r="AMG65" s="84" t="s">
        <v>82</v>
      </c>
      <c r="AMH65" s="84" t="s">
        <v>82</v>
      </c>
      <c r="AMI65" s="84" t="s">
        <v>82</v>
      </c>
      <c r="AMJ65" s="84" t="s">
        <v>82</v>
      </c>
      <c r="AMK65" s="84" t="s">
        <v>83</v>
      </c>
      <c r="AMN65" s="84" t="s">
        <v>84</v>
      </c>
      <c r="AMO65" s="84" t="s">
        <v>85</v>
      </c>
      <c r="AMP65" s="84" t="s">
        <v>85</v>
      </c>
      <c r="AMQ65" s="84" t="s">
        <v>86</v>
      </c>
      <c r="AMR65" s="84" t="s">
        <v>86</v>
      </c>
      <c r="AMV65" s="84" t="s">
        <v>86</v>
      </c>
      <c r="AMW65" s="84" t="s">
        <v>87</v>
      </c>
      <c r="AMX65" s="84" t="s">
        <v>87</v>
      </c>
      <c r="AMY65" s="84" t="s">
        <v>88</v>
      </c>
      <c r="AMZ65" s="84" t="s">
        <v>88</v>
      </c>
      <c r="ANB65" s="84" t="s">
        <v>88</v>
      </c>
      <c r="ANC65" s="84" t="s">
        <v>88</v>
      </c>
      <c r="AND65" s="84" t="s">
        <v>89</v>
      </c>
      <c r="ANE65" s="84" t="s">
        <v>90</v>
      </c>
      <c r="ANF65" s="84" t="s">
        <v>90</v>
      </c>
      <c r="ANI65" s="84" t="s">
        <v>90</v>
      </c>
      <c r="ANJ65" s="84" t="s">
        <v>91</v>
      </c>
      <c r="ANK65" s="84" t="s">
        <v>91</v>
      </c>
      <c r="ANL65" s="84" t="s">
        <v>91</v>
      </c>
      <c r="ANM65" s="84" t="s">
        <v>91</v>
      </c>
      <c r="ANP65" s="84" t="s">
        <v>92</v>
      </c>
      <c r="ANR65" s="84" t="s">
        <v>92</v>
      </c>
      <c r="ANS65" s="84" t="s">
        <v>92</v>
      </c>
      <c r="ANT65" s="84" t="s">
        <v>82</v>
      </c>
      <c r="ANU65" s="84"/>
      <c r="ANW65" s="84" t="s">
        <v>82</v>
      </c>
      <c r="ANX65" s="84" t="s">
        <v>82</v>
      </c>
      <c r="ANY65" s="84" t="s">
        <v>93</v>
      </c>
      <c r="ANZ65" s="84" t="s">
        <v>94</v>
      </c>
      <c r="AOA65" s="84" t="s">
        <v>42</v>
      </c>
      <c r="AOB65" s="84"/>
      <c r="AOD65" s="84" t="s">
        <v>42</v>
      </c>
      <c r="AOE65" s="84" t="s">
        <v>42</v>
      </c>
      <c r="AOF65" s="84" t="s">
        <v>42</v>
      </c>
      <c r="AOG65" s="84" t="s">
        <v>42</v>
      </c>
      <c r="AOH65" s="84" t="s">
        <v>42</v>
      </c>
      <c r="AOL65" s="84" t="s">
        <v>95</v>
      </c>
      <c r="AOM65" s="84" t="s">
        <v>96</v>
      </c>
      <c r="AON65" s="84" t="s">
        <v>97</v>
      </c>
      <c r="AOO65" s="84" t="s">
        <v>82</v>
      </c>
      <c r="AOP65" s="84" t="s">
        <v>82</v>
      </c>
      <c r="AOR65" s="84" t="s">
        <v>82</v>
      </c>
      <c r="AOS65" s="84" t="s">
        <v>82</v>
      </c>
      <c r="AOT65" s="84" t="s">
        <v>82</v>
      </c>
      <c r="AOU65" s="84" t="s">
        <v>82</v>
      </c>
      <c r="AOV65" s="84" t="s">
        <v>82</v>
      </c>
      <c r="AOZ65" s="86" t="s">
        <v>98</v>
      </c>
      <c r="AQE65" s="201" t="s">
        <v>252</v>
      </c>
    </row>
    <row r="66" spans="1:1136" ht="14.25" customHeight="1" outlineLevel="1">
      <c r="A66" s="155" t="s">
        <v>224</v>
      </c>
      <c r="B66" s="54">
        <f>G72</f>
        <v>1281.7731741501195</v>
      </c>
      <c r="C66" s="32" t="s">
        <v>225</v>
      </c>
      <c r="D66" s="670">
        <f t="shared" ref="D66:D71" si="35">SUM(I66:NZ66)</f>
        <v>0</v>
      </c>
      <c r="E66" s="55">
        <f t="shared" ref="E66:E71" si="36">SUM(D66/G66)</f>
        <v>0</v>
      </c>
      <c r="F66" s="179"/>
      <c r="G66" s="49">
        <f>G72*0.262</f>
        <v>335.82457162733135</v>
      </c>
      <c r="H66" s="156">
        <f>SUM(I66:ATR66)</f>
        <v>318.7843068420193</v>
      </c>
      <c r="NV66" s="119"/>
      <c r="NW66" s="119"/>
      <c r="NX66" s="119"/>
      <c r="NY66" s="119"/>
      <c r="NZ66" s="119"/>
      <c r="WJ66" s="136"/>
      <c r="WK66" s="136"/>
      <c r="WL66" s="136"/>
      <c r="WM66" s="136"/>
      <c r="WN66" s="136"/>
      <c r="WO66" s="136"/>
      <c r="WP66" s="136"/>
      <c r="WQ66" s="136"/>
      <c r="WR66" s="136"/>
      <c r="WS66" s="136"/>
      <c r="WT66" s="136"/>
      <c r="WU66" s="136"/>
      <c r="WV66" s="136"/>
      <c r="ALL66" s="47">
        <v>17.873924387273515</v>
      </c>
      <c r="ALM66" s="47">
        <v>30.125222619888532</v>
      </c>
      <c r="ALN66" s="47">
        <v>27.129326383652291</v>
      </c>
      <c r="ALO66" s="47">
        <v>31.922760361630274</v>
      </c>
      <c r="ALP66" s="47">
        <v>27.968177329798444</v>
      </c>
      <c r="ALS66" s="47">
        <v>23.114825427095735</v>
      </c>
      <c r="ALT66" s="47">
        <v>0</v>
      </c>
      <c r="ALU66" s="47">
        <v>28.088013179247891</v>
      </c>
      <c r="ALV66" s="47">
        <v>26.949572609478118</v>
      </c>
      <c r="ALW66" s="47">
        <v>19.699503717786428</v>
      </c>
      <c r="AMC66" s="47">
        <v>16.943279180449093</v>
      </c>
      <c r="AMD66" s="47">
        <v>16.284182008477117</v>
      </c>
      <c r="AME66" s="47">
        <v>14.246972567836478</v>
      </c>
      <c r="AMG66" s="47">
        <v>19.219273534702705</v>
      </c>
      <c r="AMH66" s="47">
        <v>19.219273534702705</v>
      </c>
      <c r="AMI66" s="47"/>
      <c r="AMJ66" s="47"/>
      <c r="AMK66" s="47"/>
      <c r="AMN66" s="47"/>
      <c r="AMO66" s="47"/>
      <c r="AMP66" s="47"/>
      <c r="AMQ66" s="47"/>
      <c r="AMR66" s="47"/>
      <c r="AMV66" s="47"/>
      <c r="AMW66" s="47"/>
      <c r="AMX66" s="47"/>
      <c r="AMY66" s="47"/>
      <c r="AMZ66" s="47"/>
      <c r="ANB66" s="47"/>
      <c r="ANC66" s="47"/>
      <c r="AND66" s="47"/>
      <c r="ANE66" s="47"/>
      <c r="ANF66" s="47"/>
      <c r="ANG66" s="47"/>
      <c r="ANH66" s="47"/>
      <c r="ANI66" s="47"/>
      <c r="ANJ66" s="47"/>
      <c r="ANK66" s="47"/>
      <c r="ANL66" s="47"/>
      <c r="ANM66" s="47"/>
      <c r="ANO66" s="47"/>
      <c r="ANP66" s="47"/>
      <c r="ANR66" s="47"/>
      <c r="ANS66" s="47"/>
      <c r="ANT66" s="47"/>
      <c r="ANU66" s="47"/>
      <c r="ANV66" s="47"/>
      <c r="ANW66" s="47"/>
      <c r="ANX66" s="47"/>
      <c r="ANY66" s="47"/>
      <c r="ANZ66" s="47"/>
      <c r="AOA66" s="47"/>
      <c r="AOB66" s="47"/>
      <c r="AOD66" s="47"/>
      <c r="AOI66" s="246"/>
      <c r="AOJ66" s="246"/>
      <c r="AOK66" s="246"/>
      <c r="AOL66" s="246"/>
      <c r="AOM66" s="246"/>
      <c r="AON66" s="246"/>
      <c r="AOO66" s="246"/>
      <c r="AOP66" s="246"/>
      <c r="AOW66" s="246"/>
    </row>
    <row r="67" spans="1:1136" ht="14.25" customHeight="1" outlineLevel="1">
      <c r="A67" s="157" t="s">
        <v>226</v>
      </c>
      <c r="B67" s="59"/>
      <c r="C67" s="32" t="s">
        <v>227</v>
      </c>
      <c r="D67" s="670">
        <f t="shared" si="35"/>
        <v>0</v>
      </c>
      <c r="E67" s="55">
        <f t="shared" si="36"/>
        <v>0</v>
      </c>
      <c r="F67" s="179"/>
      <c r="G67" s="49">
        <f>G72*0.106</f>
        <v>135.86795645991268</v>
      </c>
      <c r="H67" s="156">
        <f t="shared" ref="H67:H71" si="37">SUM(I67:ATR67)</f>
        <v>129.99207437308939</v>
      </c>
      <c r="NV67" s="119"/>
      <c r="NW67" s="119"/>
      <c r="NX67" s="119"/>
      <c r="NY67" s="119"/>
      <c r="NZ67" s="119"/>
      <c r="WJ67" s="136"/>
      <c r="WK67" s="136"/>
      <c r="WL67" s="136"/>
      <c r="WM67" s="136"/>
      <c r="WN67" s="136"/>
      <c r="WO67" s="136"/>
      <c r="WP67" s="136"/>
      <c r="WQ67" s="136"/>
      <c r="WR67" s="136"/>
      <c r="WS67" s="136"/>
      <c r="WT67" s="136"/>
      <c r="WU67" s="136"/>
      <c r="WV67" s="136"/>
      <c r="ALL67" s="47">
        <v>0</v>
      </c>
      <c r="ALM67" s="47">
        <v>0</v>
      </c>
      <c r="ALN67" s="47">
        <v>0</v>
      </c>
      <c r="ALO67" s="47">
        <v>0</v>
      </c>
      <c r="ALP67" s="47">
        <v>0</v>
      </c>
      <c r="ALS67" s="47">
        <v>10.407371620324323</v>
      </c>
      <c r="ALT67" s="47">
        <v>0</v>
      </c>
      <c r="ALU67" s="47">
        <v>0</v>
      </c>
      <c r="ALV67" s="47">
        <v>0</v>
      </c>
      <c r="ALW67" s="47">
        <v>0</v>
      </c>
      <c r="AMC67" s="47">
        <v>0</v>
      </c>
      <c r="AMD67" s="47">
        <v>0</v>
      </c>
      <c r="AME67" s="47">
        <v>5.2036858101621615</v>
      </c>
      <c r="AMG67" s="47">
        <v>10.407371620324323</v>
      </c>
      <c r="AMH67" s="47">
        <v>10.407371620324323</v>
      </c>
      <c r="AMI67" s="47">
        <v>10.407371620324323</v>
      </c>
      <c r="AMJ67" s="47">
        <v>10.407371620324323</v>
      </c>
      <c r="AMK67" s="47">
        <v>5.2036858101621615</v>
      </c>
      <c r="AMN67" s="47">
        <v>0</v>
      </c>
      <c r="AMO67" s="47">
        <v>0</v>
      </c>
      <c r="AMP67" s="47">
        <v>10.407371620324323</v>
      </c>
      <c r="AMQ67" s="47">
        <v>6.4420629620997909</v>
      </c>
      <c r="AMR67" s="47">
        <v>9.0689235874220362</v>
      </c>
      <c r="AMV67" s="47">
        <v>6.5046072627027023</v>
      </c>
      <c r="AMW67" s="47">
        <v>6.5046072627027023</v>
      </c>
      <c r="AMX67" s="47">
        <v>0</v>
      </c>
      <c r="AMY67" s="47">
        <v>7.8055287152432413</v>
      </c>
      <c r="AMZ67" s="47">
        <v>0</v>
      </c>
      <c r="ANB67" s="47">
        <v>0</v>
      </c>
      <c r="ANC67" s="47">
        <v>10.407371620324323</v>
      </c>
      <c r="AND67" s="47">
        <v>10.407371620324323</v>
      </c>
      <c r="ANE67" s="47"/>
      <c r="ANF67" s="47"/>
      <c r="ANI67" s="47"/>
      <c r="ANJ67" s="47"/>
      <c r="ANK67" s="47"/>
      <c r="ANL67" s="47"/>
      <c r="ANM67" s="47"/>
      <c r="ANO67" s="47"/>
      <c r="ANP67" s="47"/>
      <c r="ANR67" s="47"/>
      <c r="ANS67" s="47"/>
      <c r="ANZ67" s="47"/>
      <c r="AOA67" s="47"/>
      <c r="AOB67" s="47"/>
      <c r="AOD67" s="47"/>
      <c r="AOE67" s="47"/>
      <c r="AOF67" s="47"/>
      <c r="AOG67" s="47"/>
      <c r="AOH67" s="47"/>
      <c r="AOL67" s="47"/>
      <c r="AOM67" s="47"/>
      <c r="AON67" s="47"/>
      <c r="AOO67" s="47"/>
      <c r="AOP67" s="47"/>
      <c r="AOQ67" s="47"/>
      <c r="AOR67" s="47"/>
      <c r="AOW67" s="246"/>
    </row>
    <row r="68" spans="1:1136" ht="14.25" customHeight="1" outlineLevel="1">
      <c r="A68" s="158" t="s">
        <v>228</v>
      </c>
      <c r="B68" s="61"/>
      <c r="C68" s="32" t="s">
        <v>229</v>
      </c>
      <c r="D68" s="670">
        <f t="shared" si="35"/>
        <v>0</v>
      </c>
      <c r="E68" s="55">
        <f t="shared" si="36"/>
        <v>0</v>
      </c>
      <c r="F68" s="180"/>
      <c r="G68" s="49">
        <f>G72*0.334</f>
        <v>428.11224016613994</v>
      </c>
      <c r="H68" s="156">
        <f t="shared" si="37"/>
        <v>424.44561081513513</v>
      </c>
      <c r="NV68" s="119"/>
      <c r="NW68" s="119"/>
      <c r="NX68" s="119"/>
      <c r="NY68" s="119"/>
      <c r="NZ68" s="119"/>
      <c r="WJ68" s="136"/>
      <c r="WK68" s="136"/>
      <c r="WL68" s="136"/>
      <c r="WM68" s="136"/>
      <c r="WN68" s="136"/>
      <c r="WO68" s="136"/>
      <c r="WP68" s="136"/>
      <c r="WQ68" s="136"/>
      <c r="WR68" s="136"/>
      <c r="WS68" s="136"/>
      <c r="WT68" s="136"/>
      <c r="WU68" s="136"/>
      <c r="WV68" s="136"/>
      <c r="ALL68" s="47">
        <v>0</v>
      </c>
      <c r="ALM68" s="47">
        <v>0</v>
      </c>
      <c r="ALN68" s="47">
        <v>0</v>
      </c>
      <c r="ALO68" s="47">
        <v>0</v>
      </c>
      <c r="ALP68" s="47">
        <v>0</v>
      </c>
      <c r="ALS68" s="47">
        <v>0</v>
      </c>
      <c r="ALT68" s="47">
        <v>0</v>
      </c>
      <c r="ALU68" s="47">
        <v>0</v>
      </c>
      <c r="ALV68" s="47">
        <v>0</v>
      </c>
      <c r="ALW68" s="47">
        <v>0</v>
      </c>
      <c r="AMC68" s="47">
        <v>0</v>
      </c>
      <c r="AMD68" s="47">
        <v>0</v>
      </c>
      <c r="AME68" s="47">
        <v>0</v>
      </c>
      <c r="AMG68" s="47">
        <v>0</v>
      </c>
      <c r="AMH68" s="47">
        <v>16.445610815135137</v>
      </c>
      <c r="AMI68" s="47">
        <v>24</v>
      </c>
      <c r="AMJ68" s="47">
        <v>24</v>
      </c>
      <c r="AMK68" s="47">
        <v>24</v>
      </c>
      <c r="AMN68" s="47">
        <v>24</v>
      </c>
      <c r="AMO68" s="47">
        <v>24</v>
      </c>
      <c r="AMP68" s="47">
        <v>24</v>
      </c>
      <c r="AMQ68" s="47">
        <v>24</v>
      </c>
      <c r="AMR68" s="47">
        <v>24</v>
      </c>
      <c r="AMV68" s="47">
        <v>24</v>
      </c>
      <c r="AMW68" s="47">
        <v>24</v>
      </c>
      <c r="AMX68" s="47">
        <v>24</v>
      </c>
      <c r="AMY68" s="47">
        <v>24</v>
      </c>
      <c r="AMZ68" s="47">
        <v>24</v>
      </c>
      <c r="ANA68" s="47"/>
      <c r="ANB68" s="47">
        <v>24</v>
      </c>
      <c r="ANC68" s="47">
        <v>24</v>
      </c>
      <c r="AND68" s="47">
        <v>0</v>
      </c>
      <c r="ANE68" s="47">
        <v>0</v>
      </c>
      <c r="ANF68" s="47"/>
      <c r="ANI68" s="47"/>
      <c r="ANJ68" s="47">
        <v>16</v>
      </c>
      <c r="ANK68" s="47">
        <v>16</v>
      </c>
      <c r="ANL68" s="47">
        <v>8</v>
      </c>
      <c r="ANM68" s="47">
        <v>8</v>
      </c>
      <c r="ANO68" s="47">
        <v>0</v>
      </c>
      <c r="ANP68" s="47">
        <v>0</v>
      </c>
      <c r="ANR68" s="47">
        <v>0</v>
      </c>
      <c r="ANS68" s="47">
        <v>0</v>
      </c>
      <c r="ANZ68" s="47">
        <v>0</v>
      </c>
      <c r="AOA68" s="47">
        <v>0</v>
      </c>
      <c r="AOD68" s="47">
        <v>0</v>
      </c>
      <c r="AOE68" s="47">
        <v>0</v>
      </c>
      <c r="AOF68" s="47">
        <v>0</v>
      </c>
      <c r="AOG68" s="47">
        <v>0</v>
      </c>
      <c r="AOH68" s="47">
        <v>0</v>
      </c>
      <c r="AOL68" s="47">
        <v>0</v>
      </c>
      <c r="AOM68" s="47">
        <v>0</v>
      </c>
      <c r="AON68" s="47">
        <v>0</v>
      </c>
      <c r="AOO68" s="47">
        <v>0</v>
      </c>
      <c r="AOR68" s="47">
        <v>0</v>
      </c>
      <c r="AOS68" s="47">
        <v>0</v>
      </c>
      <c r="AOT68" s="47">
        <v>0</v>
      </c>
      <c r="AOW68" s="246"/>
    </row>
    <row r="69" spans="1:1136" ht="14.25" customHeight="1" outlineLevel="1">
      <c r="A69" s="159"/>
      <c r="B69" s="181" t="s">
        <v>230</v>
      </c>
      <c r="C69" s="40" t="s">
        <v>231</v>
      </c>
      <c r="D69" s="670">
        <f t="shared" si="35"/>
        <v>0</v>
      </c>
      <c r="E69" s="55">
        <f t="shared" si="36"/>
        <v>0</v>
      </c>
      <c r="F69" s="179"/>
      <c r="G69" s="49">
        <f>G72*0.067</f>
        <v>85.878802668058015</v>
      </c>
      <c r="H69" s="156">
        <f t="shared" si="37"/>
        <v>82.228054075675658</v>
      </c>
      <c r="NV69" s="119"/>
      <c r="NW69" s="119"/>
      <c r="NX69" s="119"/>
      <c r="NY69" s="119"/>
      <c r="NZ69" s="119"/>
      <c r="WJ69" s="136"/>
      <c r="WK69" s="136"/>
      <c r="WL69" s="136"/>
      <c r="WM69" s="136"/>
      <c r="WN69" s="136"/>
      <c r="WO69" s="136"/>
      <c r="WP69" s="136"/>
      <c r="WQ69" s="136"/>
      <c r="WR69" s="136"/>
      <c r="WS69" s="136"/>
      <c r="WT69" s="136"/>
      <c r="WU69" s="136"/>
      <c r="WV69" s="136"/>
      <c r="ALL69" s="47">
        <v>0</v>
      </c>
      <c r="ALM69" s="47">
        <v>0</v>
      </c>
      <c r="ALN69" s="47">
        <v>0</v>
      </c>
      <c r="ALO69" s="47">
        <v>0</v>
      </c>
      <c r="ALP69" s="47">
        <v>0</v>
      </c>
      <c r="ALS69" s="47">
        <v>0</v>
      </c>
      <c r="ALT69" s="47">
        <v>0</v>
      </c>
      <c r="ALU69" s="47">
        <v>0</v>
      </c>
      <c r="ALV69" s="47">
        <v>0</v>
      </c>
      <c r="ALW69" s="47">
        <v>0</v>
      </c>
      <c r="AMC69" s="47">
        <v>12.33420811135135</v>
      </c>
      <c r="AMD69" s="47">
        <v>12.33420811135135</v>
      </c>
      <c r="AME69" s="47">
        <v>0</v>
      </c>
      <c r="AMG69" s="47">
        <v>0</v>
      </c>
      <c r="AMH69" s="47">
        <v>0</v>
      </c>
      <c r="AMI69" s="47">
        <v>0</v>
      </c>
      <c r="AMJ69" s="47">
        <v>0</v>
      </c>
      <c r="AMK69" s="47">
        <v>0</v>
      </c>
      <c r="AMN69" s="47">
        <v>0</v>
      </c>
      <c r="AMO69" s="47">
        <v>0</v>
      </c>
      <c r="AMP69" s="47">
        <v>0</v>
      </c>
      <c r="AMQ69" s="47">
        <v>0</v>
      </c>
      <c r="AMR69" s="47">
        <v>0</v>
      </c>
      <c r="AMV69" s="47">
        <v>0</v>
      </c>
      <c r="AMW69" s="47">
        <v>0</v>
      </c>
      <c r="AMX69" s="47">
        <v>0</v>
      </c>
      <c r="AMY69" s="47">
        <v>0</v>
      </c>
      <c r="AMZ69" s="47">
        <v>12.33420811135135</v>
      </c>
      <c r="ANB69" s="47">
        <v>12.33420811135135</v>
      </c>
      <c r="ANC69" s="47">
        <v>12.33420811135135</v>
      </c>
      <c r="AND69" s="47">
        <v>0</v>
      </c>
      <c r="ANE69" s="47">
        <v>0</v>
      </c>
      <c r="ANF69" s="47">
        <v>0</v>
      </c>
      <c r="ANI69" s="47">
        <v>0</v>
      </c>
      <c r="ANJ69" s="47">
        <v>8.2228054075675683</v>
      </c>
      <c r="ANK69" s="47">
        <v>8.2228054075675683</v>
      </c>
      <c r="ANL69" s="47">
        <v>4.1114027037837841</v>
      </c>
      <c r="ANM69" s="47">
        <v>0</v>
      </c>
      <c r="ANO69" s="47">
        <v>0</v>
      </c>
      <c r="ANP69" s="47">
        <v>0</v>
      </c>
      <c r="ANR69" s="47">
        <v>0</v>
      </c>
      <c r="ANS69" s="47">
        <v>0</v>
      </c>
      <c r="ANZ69" s="47">
        <v>0</v>
      </c>
      <c r="AOA69" s="47">
        <v>0</v>
      </c>
      <c r="AOD69" s="47">
        <v>0</v>
      </c>
      <c r="AOE69" s="47">
        <v>0</v>
      </c>
      <c r="AOF69" s="47">
        <v>0</v>
      </c>
      <c r="AOG69" s="47">
        <v>0</v>
      </c>
      <c r="AOH69" s="47">
        <v>0</v>
      </c>
      <c r="AOL69" s="47">
        <v>0</v>
      </c>
      <c r="AOM69" s="47">
        <v>0</v>
      </c>
      <c r="AON69" s="47">
        <v>0</v>
      </c>
      <c r="AOO69" s="47">
        <v>0</v>
      </c>
      <c r="AOR69" s="47">
        <v>0</v>
      </c>
      <c r="AOS69" s="47">
        <v>0</v>
      </c>
      <c r="AOT69" s="47">
        <v>0</v>
      </c>
      <c r="AOW69" s="246"/>
    </row>
    <row r="70" spans="1:1136" ht="14.25" customHeight="1" outlineLevel="1">
      <c r="A70" s="159"/>
      <c r="B70" s="160">
        <f>D72</f>
        <v>0</v>
      </c>
      <c r="C70" s="40" t="s">
        <v>232</v>
      </c>
      <c r="D70" s="670">
        <f t="shared" si="35"/>
        <v>0</v>
      </c>
      <c r="E70" s="55">
        <f t="shared" si="36"/>
        <v>0</v>
      </c>
      <c r="F70" s="179"/>
      <c r="G70" s="49">
        <f>G72*0.056</f>
        <v>71.779297752406691</v>
      </c>
      <c r="H70" s="156">
        <f t="shared" si="37"/>
        <v>68.727925794594597</v>
      </c>
      <c r="NV70" s="119"/>
      <c r="NW70" s="119"/>
      <c r="NX70" s="119"/>
      <c r="NY70" s="119"/>
      <c r="NZ70" s="119"/>
      <c r="WJ70" s="136"/>
      <c r="WK70" s="136"/>
      <c r="WL70" s="136"/>
      <c r="WM70" s="136"/>
      <c r="WN70" s="136"/>
      <c r="WO70" s="136"/>
      <c r="WP70" s="136"/>
      <c r="WQ70" s="136"/>
      <c r="WR70" s="136"/>
      <c r="WS70" s="136"/>
      <c r="WT70" s="136"/>
      <c r="WU70" s="136"/>
      <c r="WV70" s="136"/>
      <c r="ALL70" s="47">
        <v>0</v>
      </c>
      <c r="ALM70" s="47">
        <v>0</v>
      </c>
      <c r="ALN70" s="47">
        <v>0</v>
      </c>
      <c r="ALO70" s="47">
        <v>0</v>
      </c>
      <c r="ALP70" s="47">
        <v>0</v>
      </c>
      <c r="ALS70" s="47">
        <v>0</v>
      </c>
      <c r="ALT70" s="47">
        <v>0</v>
      </c>
      <c r="ALU70" s="47">
        <v>0</v>
      </c>
      <c r="ALV70" s="47">
        <v>0</v>
      </c>
      <c r="ALW70" s="47">
        <v>0</v>
      </c>
      <c r="AMC70" s="47">
        <v>0</v>
      </c>
      <c r="AMD70" s="47">
        <v>0</v>
      </c>
      <c r="AME70" s="47">
        <v>0</v>
      </c>
      <c r="AMG70" s="47">
        <v>0</v>
      </c>
      <c r="AMH70" s="47">
        <v>0</v>
      </c>
      <c r="AMI70" s="47">
        <v>0</v>
      </c>
      <c r="AMJ70" s="47">
        <v>0</v>
      </c>
      <c r="AMK70" s="47">
        <v>0</v>
      </c>
      <c r="AMN70" s="47">
        <v>0</v>
      </c>
      <c r="AMO70" s="47">
        <v>0</v>
      </c>
      <c r="AMP70" s="47">
        <v>0</v>
      </c>
      <c r="AMQ70" s="47">
        <v>0</v>
      </c>
      <c r="AMR70" s="47">
        <v>0</v>
      </c>
      <c r="AMV70" s="47">
        <v>0</v>
      </c>
      <c r="AMW70" s="47">
        <v>0</v>
      </c>
      <c r="AMX70" s="47">
        <v>0</v>
      </c>
      <c r="AMY70" s="47">
        <v>0</v>
      </c>
      <c r="AMZ70" s="47">
        <v>0</v>
      </c>
      <c r="ANB70" s="47">
        <v>0</v>
      </c>
      <c r="ANC70" s="47">
        <v>0</v>
      </c>
      <c r="AND70" s="47">
        <v>0</v>
      </c>
      <c r="ANE70" s="47">
        <v>0</v>
      </c>
      <c r="ANF70" s="47">
        <v>0</v>
      </c>
      <c r="ANI70" s="47">
        <v>0</v>
      </c>
      <c r="ANJ70" s="47">
        <v>0</v>
      </c>
      <c r="ANK70" s="47">
        <v>0</v>
      </c>
      <c r="ANL70" s="47">
        <v>0</v>
      </c>
      <c r="ANM70" s="47">
        <v>0</v>
      </c>
      <c r="ANO70" s="47">
        <v>0</v>
      </c>
      <c r="ANP70" s="47">
        <v>0</v>
      </c>
      <c r="ANR70" s="47">
        <v>0</v>
      </c>
      <c r="ANS70" s="47">
        <v>3.4363962897297302</v>
      </c>
      <c r="ANZ70" s="47">
        <v>13.745585158918921</v>
      </c>
      <c r="AOA70" s="47">
        <v>13.745585158918921</v>
      </c>
      <c r="AOD70" s="47">
        <v>13.745585158918921</v>
      </c>
      <c r="AOE70" s="47">
        <v>8.9346303532972975</v>
      </c>
      <c r="AOF70" s="47">
        <v>8.2473510953513518</v>
      </c>
      <c r="AOG70" s="47">
        <v>0</v>
      </c>
      <c r="AOH70" s="47">
        <v>0</v>
      </c>
      <c r="AOL70" s="47">
        <v>0</v>
      </c>
      <c r="AOM70" s="47">
        <v>0</v>
      </c>
      <c r="AON70" s="47">
        <v>0</v>
      </c>
      <c r="AOO70" s="47">
        <v>6.8727925794594604</v>
      </c>
      <c r="AOR70" s="47">
        <v>0</v>
      </c>
      <c r="AOS70" s="47">
        <v>0</v>
      </c>
      <c r="AOT70" s="47">
        <v>0</v>
      </c>
      <c r="AOW70" s="246"/>
    </row>
    <row r="71" spans="1:1136" ht="14.25" customHeight="1" outlineLevel="1">
      <c r="A71" s="161" t="s">
        <v>233</v>
      </c>
      <c r="B71" s="162" t="e">
        <f>SUM(B70/(B66*E73/100))</f>
        <v>#DIV/0!</v>
      </c>
      <c r="C71" s="32" t="s">
        <v>234</v>
      </c>
      <c r="D71" s="670">
        <f t="shared" si="35"/>
        <v>0</v>
      </c>
      <c r="E71" s="55">
        <f t="shared" si="36"/>
        <v>0</v>
      </c>
      <c r="F71" s="179"/>
      <c r="G71" s="49">
        <f>G72*0.175</f>
        <v>224.31030547627091</v>
      </c>
      <c r="H71" s="156">
        <f t="shared" si="37"/>
        <v>231.54748371891898</v>
      </c>
      <c r="NV71" s="119"/>
      <c r="NW71" s="119"/>
      <c r="NX71" s="119"/>
      <c r="NY71" s="119"/>
      <c r="NZ71" s="119"/>
      <c r="WJ71" s="136"/>
      <c r="WK71" s="136"/>
      <c r="WL71" s="136"/>
      <c r="WM71" s="136"/>
      <c r="WN71" s="136"/>
      <c r="WO71" s="136"/>
      <c r="WP71" s="136"/>
      <c r="WQ71" s="136"/>
      <c r="WR71" s="136"/>
      <c r="WS71" s="136"/>
      <c r="WT71" s="136"/>
      <c r="WU71" s="136"/>
      <c r="WV71" s="136"/>
      <c r="AIR71" s="246"/>
      <c r="AIS71" s="246"/>
      <c r="ALL71" s="47">
        <v>0</v>
      </c>
      <c r="ALM71" s="47">
        <v>0</v>
      </c>
      <c r="ALN71" s="47">
        <v>0</v>
      </c>
      <c r="ALO71" s="47">
        <v>0</v>
      </c>
      <c r="ALP71" s="47">
        <v>0</v>
      </c>
      <c r="ALS71" s="47">
        <v>0</v>
      </c>
      <c r="ALT71" s="47">
        <v>0</v>
      </c>
      <c r="ALU71" s="47">
        <v>0</v>
      </c>
      <c r="ALV71" s="47">
        <v>0</v>
      </c>
      <c r="ALW71" s="47">
        <v>0</v>
      </c>
      <c r="AMC71" s="47">
        <v>0</v>
      </c>
      <c r="AMD71" s="47">
        <v>0</v>
      </c>
      <c r="AME71" s="47">
        <v>0</v>
      </c>
      <c r="AMG71" s="47">
        <v>0</v>
      </c>
      <c r="AMH71" s="47">
        <v>0</v>
      </c>
      <c r="AMI71" s="47">
        <v>0</v>
      </c>
      <c r="AMJ71" s="47">
        <v>0</v>
      </c>
      <c r="AMK71" s="47">
        <v>0</v>
      </c>
      <c r="AMN71" s="47">
        <v>0</v>
      </c>
      <c r="AMO71" s="47">
        <v>0</v>
      </c>
      <c r="AMP71" s="47">
        <v>0</v>
      </c>
      <c r="AMQ71" s="47">
        <v>0</v>
      </c>
      <c r="AMR71" s="47">
        <v>0</v>
      </c>
      <c r="AMV71" s="47">
        <v>0</v>
      </c>
      <c r="AMW71" s="47">
        <v>0</v>
      </c>
      <c r="AMX71" s="47">
        <v>0</v>
      </c>
      <c r="AMY71" s="47">
        <v>0</v>
      </c>
      <c r="AMZ71" s="47">
        <v>0</v>
      </c>
      <c r="ANB71" s="47">
        <v>0</v>
      </c>
      <c r="ANC71" s="47">
        <v>0</v>
      </c>
      <c r="AND71" s="47">
        <v>0</v>
      </c>
      <c r="ANE71" s="47">
        <v>0</v>
      </c>
      <c r="ANF71" s="47">
        <v>10.677374185945945</v>
      </c>
      <c r="ANI71" s="47">
        <v>10.677374185945945</v>
      </c>
      <c r="ANJ71" s="47">
        <v>10.677374185945945</v>
      </c>
      <c r="ANK71" s="47">
        <v>10.677374185945945</v>
      </c>
      <c r="ANL71" s="47">
        <v>10.677374185945945</v>
      </c>
      <c r="ANM71" s="47">
        <v>10.677374185945945</v>
      </c>
      <c r="ANO71" s="47">
        <v>0</v>
      </c>
      <c r="ANP71" s="47">
        <v>10.677374185945945</v>
      </c>
      <c r="ANR71" s="47">
        <v>10.677374185945945</v>
      </c>
      <c r="ANS71" s="47">
        <v>10.677374185945945</v>
      </c>
      <c r="ANT71" s="119">
        <v>6</v>
      </c>
      <c r="ANW71" s="119">
        <v>6</v>
      </c>
      <c r="ANX71" s="119">
        <v>6</v>
      </c>
      <c r="ANZ71" s="47">
        <v>0</v>
      </c>
      <c r="AOA71" s="47">
        <v>0</v>
      </c>
      <c r="AOD71" s="47">
        <v>10.677374185945945</v>
      </c>
      <c r="AOE71" s="47">
        <v>10.677374185945945</v>
      </c>
      <c r="AOF71" s="47">
        <v>10.677374185945945</v>
      </c>
      <c r="AOG71" s="47">
        <v>10.677374185945945</v>
      </c>
      <c r="AOH71" s="47">
        <v>10.677374185945945</v>
      </c>
      <c r="AOL71" s="47">
        <v>10.677374185945945</v>
      </c>
      <c r="AOM71" s="47">
        <v>10.677374185945945</v>
      </c>
      <c r="AON71" s="47">
        <v>0</v>
      </c>
      <c r="AOO71" s="47">
        <v>10.677374185945945</v>
      </c>
      <c r="AOR71" s="47">
        <v>10.677374185945945</v>
      </c>
      <c r="AOS71" s="47">
        <v>10.677374185945945</v>
      </c>
      <c r="AOT71" s="47">
        <v>10.677374185945945</v>
      </c>
      <c r="AOW71" s="246"/>
    </row>
    <row r="72" spans="1:1136" ht="14.25" customHeight="1" outlineLevel="1">
      <c r="A72" s="157" t="s">
        <v>233</v>
      </c>
      <c r="B72" s="163" t="e">
        <f>SUM(B70/(B67*E73/100))</f>
        <v>#DIV/0!</v>
      </c>
      <c r="C72" s="164" t="s">
        <v>235</v>
      </c>
      <c r="D72" s="671">
        <f>SUM(D66:D71)</f>
        <v>0</v>
      </c>
      <c r="E72" s="182">
        <v>30.646000000000001</v>
      </c>
      <c r="F72" s="183"/>
      <c r="G72" s="49">
        <f>((E72/F73*1000)*-0.0107+47.419)*E72</f>
        <v>1281.7731741501195</v>
      </c>
      <c r="H72" s="156">
        <f>SUM(H66:H71)</f>
        <v>1255.7254556194332</v>
      </c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7"/>
      <c r="AQ72" s="147"/>
      <c r="NV72" s="119"/>
      <c r="NW72" s="119"/>
      <c r="NX72" s="119"/>
      <c r="NY72" s="119"/>
      <c r="NZ72" s="119"/>
      <c r="RH72" s="136"/>
      <c r="RI72" s="136"/>
      <c r="RJ72" s="136"/>
      <c r="RK72" s="136"/>
      <c r="RL72" s="136"/>
      <c r="RM72" s="136"/>
      <c r="RN72" s="136"/>
      <c r="RO72" s="136"/>
      <c r="RP72" s="136"/>
      <c r="RQ72" s="136"/>
      <c r="RR72" s="136"/>
      <c r="RS72" s="136"/>
      <c r="RT72" s="136"/>
      <c r="RU72" s="136"/>
      <c r="RV72" s="136"/>
      <c r="RW72" s="136"/>
      <c r="RX72" s="136"/>
      <c r="RY72" s="136"/>
      <c r="RZ72" s="136"/>
      <c r="SA72" s="136"/>
      <c r="SB72" s="136"/>
      <c r="SC72" s="136"/>
      <c r="SD72" s="136"/>
      <c r="SE72" s="136"/>
      <c r="SF72" s="136"/>
      <c r="SG72" s="136"/>
      <c r="SH72" s="136"/>
      <c r="SI72" s="136"/>
      <c r="SJ72" s="136"/>
      <c r="SK72" s="136"/>
      <c r="SL72" s="136"/>
      <c r="WJ72" s="136"/>
      <c r="WK72" s="136"/>
      <c r="WL72" s="136"/>
      <c r="WM72" s="136"/>
      <c r="WN72" s="136"/>
      <c r="WO72" s="136"/>
      <c r="WP72" s="136"/>
      <c r="WQ72" s="136"/>
      <c r="WR72" s="136"/>
      <c r="WS72" s="136"/>
      <c r="WT72" s="136"/>
      <c r="WU72" s="136"/>
      <c r="WV72" s="136"/>
      <c r="AEQ72" s="136"/>
      <c r="AER72" s="136"/>
      <c r="AES72" s="136"/>
      <c r="AET72" s="136"/>
      <c r="AEU72" s="136"/>
      <c r="AEV72" s="136"/>
      <c r="AEW72" s="136"/>
      <c r="AEX72" s="136"/>
      <c r="AEY72" s="136"/>
      <c r="ALL72" s="136"/>
      <c r="ALM72" s="136"/>
      <c r="ALN72" s="136"/>
      <c r="ALO72" s="136"/>
      <c r="ALP72" s="136"/>
      <c r="ALQ72" s="136"/>
      <c r="ALR72" s="136"/>
      <c r="ALS72" s="136"/>
      <c r="ALT72" s="136"/>
      <c r="ALU72" s="136"/>
      <c r="ALV72" s="136"/>
      <c r="ALW72" s="136"/>
      <c r="ALX72" s="136"/>
      <c r="ALY72" s="136"/>
      <c r="ALZ72" s="136"/>
      <c r="AMA72" s="136"/>
      <c r="AMB72" s="136"/>
      <c r="AMC72" s="136"/>
      <c r="AMD72" s="136"/>
      <c r="AME72" s="136"/>
      <c r="AMF72" s="136"/>
      <c r="AMG72" s="136"/>
      <c r="AMH72" s="136"/>
      <c r="AMI72" s="136"/>
      <c r="AMJ72" s="136"/>
      <c r="AMK72" s="136"/>
      <c r="AML72" s="136"/>
      <c r="AMM72" s="136"/>
      <c r="AMN72" s="136"/>
      <c r="AMO72" s="136"/>
      <c r="AMP72" s="136"/>
      <c r="AMQ72" s="136"/>
      <c r="AMR72" s="136"/>
      <c r="AMS72" s="136"/>
      <c r="AMT72" s="136"/>
      <c r="AMU72" s="136"/>
      <c r="AMV72" s="136"/>
      <c r="AMW72" s="136"/>
      <c r="AMX72" s="136"/>
      <c r="AMY72" s="136"/>
      <c r="AMZ72" s="136"/>
      <c r="ANA72" s="136"/>
      <c r="ANB72" s="136"/>
      <c r="ANC72" s="136"/>
      <c r="AND72" s="136"/>
      <c r="ANE72" s="136"/>
      <c r="ANF72" s="136"/>
      <c r="ANG72" s="136"/>
      <c r="ANH72" s="136"/>
      <c r="ANI72" s="136"/>
      <c r="ANJ72" s="136"/>
      <c r="ANK72" s="136"/>
      <c r="ANL72" s="136"/>
      <c r="ANM72" s="136"/>
      <c r="ANN72" s="136"/>
      <c r="ANO72" s="136"/>
      <c r="ANP72" s="136"/>
      <c r="ANQ72" s="136"/>
      <c r="ANR72" s="136"/>
      <c r="ANS72" s="136"/>
      <c r="ANT72" s="136"/>
      <c r="ANU72" s="136"/>
      <c r="ANV72" s="136"/>
      <c r="ANW72" s="136"/>
      <c r="ANX72" s="136"/>
      <c r="ANY72" s="136"/>
      <c r="ANZ72" s="136"/>
      <c r="AOA72" s="136"/>
      <c r="AOB72" s="136"/>
      <c r="AOC72" s="136"/>
      <c r="AOD72" s="136"/>
      <c r="AOE72" s="136"/>
      <c r="AOF72" s="136"/>
      <c r="AOG72" s="136"/>
      <c r="AOH72" s="136"/>
      <c r="AOI72" s="136"/>
      <c r="AOJ72" s="136"/>
      <c r="AOK72" s="136"/>
      <c r="AOL72" s="136"/>
      <c r="AOM72" s="136"/>
      <c r="AON72" s="136"/>
      <c r="AOO72" s="136"/>
    </row>
    <row r="73" spans="1:1136" ht="14.25" customHeight="1" outlineLevel="1">
      <c r="A73" s="158" t="s">
        <v>233</v>
      </c>
      <c r="B73" s="165" t="e">
        <f>SUM(B70/(B68*E73/100))</f>
        <v>#DIV/0!</v>
      </c>
      <c r="C73" s="166" t="e">
        <f>SUM(B70/(E72*E73/100))</f>
        <v>#DIV/0!</v>
      </c>
      <c r="D73" s="73" t="s">
        <v>236</v>
      </c>
      <c r="E73" s="167">
        <v>0</v>
      </c>
      <c r="F73" s="184">
        <v>58.62</v>
      </c>
      <c r="G73" s="176"/>
      <c r="H73" s="187"/>
      <c r="NV73" s="119"/>
      <c r="NW73" s="119"/>
      <c r="NX73" s="119"/>
      <c r="NY73" s="119"/>
      <c r="NZ73" s="119"/>
      <c r="RH73" s="136"/>
      <c r="RI73" s="136"/>
      <c r="RJ73" s="136"/>
      <c r="RK73" s="136"/>
      <c r="RL73" s="136"/>
      <c r="RM73" s="136"/>
      <c r="RN73" s="136"/>
      <c r="RO73" s="136"/>
      <c r="RP73" s="136"/>
      <c r="RQ73" s="136"/>
      <c r="RR73" s="136"/>
      <c r="RS73" s="136"/>
      <c r="RT73" s="136"/>
      <c r="RU73" s="136"/>
      <c r="RV73" s="136"/>
      <c r="RW73" s="136"/>
      <c r="RX73" s="136"/>
      <c r="RY73" s="136"/>
      <c r="RZ73" s="136"/>
      <c r="SA73" s="136"/>
      <c r="SB73" s="136"/>
      <c r="SC73" s="136"/>
      <c r="SD73" s="136"/>
      <c r="SE73" s="136"/>
      <c r="SF73" s="136"/>
      <c r="SG73" s="136"/>
      <c r="SH73" s="136"/>
      <c r="SI73" s="136"/>
      <c r="SJ73" s="136"/>
      <c r="SK73" s="136"/>
      <c r="SL73" s="136"/>
      <c r="WJ73" s="136"/>
      <c r="WK73" s="136"/>
      <c r="WL73" s="136"/>
      <c r="WM73" s="136"/>
      <c r="WN73" s="136"/>
      <c r="WO73" s="136"/>
      <c r="WP73" s="136"/>
      <c r="WQ73" s="136"/>
      <c r="WR73" s="136"/>
      <c r="WS73" s="136"/>
      <c r="WT73" s="136"/>
      <c r="WU73" s="136"/>
      <c r="WV73" s="136"/>
      <c r="AEQ73" s="136"/>
      <c r="AER73" s="136"/>
      <c r="AES73" s="136"/>
      <c r="AET73" s="136"/>
      <c r="AEU73" s="136"/>
      <c r="AEV73" s="136"/>
      <c r="AEW73" s="136"/>
      <c r="AEX73" s="136"/>
      <c r="AEY73" s="136"/>
      <c r="ALL73" s="136"/>
      <c r="ALM73" s="136"/>
      <c r="ALN73" s="136"/>
      <c r="ALO73" s="136"/>
      <c r="ALP73" s="136"/>
      <c r="ALQ73" s="136"/>
      <c r="ALR73" s="136"/>
      <c r="ALS73" s="136"/>
      <c r="ALT73" s="136"/>
      <c r="ALU73" s="136"/>
      <c r="ALV73" s="136"/>
      <c r="ALW73" s="136"/>
      <c r="ALX73" s="136"/>
      <c r="ALY73" s="136"/>
      <c r="ALZ73" s="136"/>
      <c r="AMA73" s="136"/>
      <c r="AMB73" s="136"/>
      <c r="AMC73" s="136"/>
      <c r="AMD73" s="136"/>
      <c r="AME73" s="136"/>
      <c r="AMF73" s="136"/>
      <c r="AMG73" s="136"/>
      <c r="AMH73" s="136"/>
      <c r="AMI73" s="136"/>
      <c r="AMJ73" s="136"/>
      <c r="AMK73" s="136"/>
      <c r="AML73" s="136"/>
      <c r="AMM73" s="136"/>
      <c r="AMN73" s="136"/>
      <c r="AMO73" s="136"/>
      <c r="AMP73" s="136"/>
      <c r="AMQ73" s="136"/>
      <c r="AMR73" s="136"/>
      <c r="AMS73" s="136"/>
      <c r="AMT73" s="136"/>
      <c r="AMU73" s="136"/>
      <c r="AMV73" s="136"/>
      <c r="AMW73" s="136"/>
      <c r="AMX73" s="136"/>
      <c r="AMY73" s="136"/>
      <c r="AMZ73" s="136"/>
      <c r="ANA73" s="136"/>
      <c r="ANB73" s="136"/>
      <c r="ANC73" s="136"/>
      <c r="AND73" s="136"/>
      <c r="ANE73" s="136"/>
      <c r="ANF73" s="136"/>
      <c r="ANG73" s="136"/>
      <c r="ANH73" s="136"/>
      <c r="ANI73" s="136"/>
      <c r="ANJ73" s="136"/>
      <c r="ANK73" s="136"/>
      <c r="ANL73" s="136"/>
      <c r="ANM73" s="136"/>
      <c r="ANN73" s="136"/>
      <c r="ANO73" s="136"/>
      <c r="ANP73" s="136"/>
      <c r="ANQ73" s="136"/>
      <c r="ANR73" s="136"/>
      <c r="ANS73" s="136"/>
      <c r="ANT73" s="136"/>
      <c r="ANU73" s="136"/>
      <c r="ANV73" s="136"/>
      <c r="ANW73" s="136"/>
      <c r="ANX73" s="136"/>
      <c r="ANY73" s="136"/>
      <c r="ANZ73" s="136"/>
      <c r="AOA73" s="136"/>
      <c r="AOB73" s="136"/>
      <c r="AOC73" s="136"/>
      <c r="AOD73" s="136"/>
      <c r="AOE73" s="136"/>
      <c r="AOF73" s="136"/>
      <c r="AOG73" s="136"/>
      <c r="AOH73" s="136"/>
      <c r="AOI73" s="136"/>
      <c r="AOJ73" s="136"/>
      <c r="AOK73" s="136"/>
      <c r="AOL73" s="136"/>
      <c r="AOM73" s="136"/>
      <c r="AON73" s="136"/>
      <c r="AOO73" s="136"/>
    </row>
    <row r="74" spans="1:1136" ht="14.25" customHeight="1" outlineLevel="1">
      <c r="A74" s="208"/>
      <c r="B74" s="307" t="s">
        <v>237</v>
      </c>
      <c r="C74" s="323">
        <v>85.41</v>
      </c>
      <c r="D74" s="247"/>
      <c r="E74" s="314">
        <v>2.5</v>
      </c>
      <c r="F74" s="322">
        <v>3</v>
      </c>
      <c r="G74" s="313">
        <v>3.5</v>
      </c>
      <c r="H74" s="309">
        <v>4</v>
      </c>
      <c r="NV74" s="119"/>
      <c r="NW74" s="119"/>
      <c r="NX74" s="119"/>
      <c r="NY74" s="119"/>
      <c r="NZ74" s="119"/>
      <c r="RH74" s="136"/>
      <c r="RI74" s="136"/>
      <c r="RJ74" s="136"/>
      <c r="RK74" s="136"/>
      <c r="RL74" s="136"/>
      <c r="RM74" s="136"/>
      <c r="RN74" s="136"/>
      <c r="RO74" s="136"/>
      <c r="RP74" s="136"/>
      <c r="RQ74" s="136"/>
      <c r="RR74" s="136"/>
      <c r="RS74" s="136"/>
      <c r="RT74" s="136"/>
      <c r="RU74" s="136"/>
      <c r="RV74" s="136"/>
      <c r="RW74" s="136"/>
      <c r="RX74" s="136"/>
      <c r="RY74" s="136"/>
      <c r="RZ74" s="136"/>
      <c r="SA74" s="136"/>
      <c r="SB74" s="136"/>
      <c r="SC74" s="136"/>
      <c r="SD74" s="136"/>
      <c r="SE74" s="136"/>
      <c r="SF74" s="136"/>
      <c r="SG74" s="136"/>
      <c r="SH74" s="136"/>
      <c r="SI74" s="136"/>
      <c r="SJ74" s="136"/>
      <c r="SK74" s="136"/>
      <c r="SL74" s="136"/>
      <c r="WJ74" s="136"/>
      <c r="WK74" s="136"/>
      <c r="WL74" s="136"/>
      <c r="WM74" s="136"/>
      <c r="WN74" s="136"/>
      <c r="WO74" s="136"/>
      <c r="WP74" s="136"/>
      <c r="WQ74" s="136"/>
      <c r="WR74" s="136"/>
      <c r="WS74" s="136"/>
      <c r="WT74" s="136"/>
      <c r="WU74" s="136"/>
      <c r="WV74" s="136"/>
      <c r="ALL74" s="312">
        <f t="shared" ref="ALL74:AMH74" si="38">$C74*$E74/3</f>
        <v>71.174999999999997</v>
      </c>
      <c r="ALM74" s="312">
        <f t="shared" si="38"/>
        <v>71.174999999999997</v>
      </c>
      <c r="ALN74" s="312">
        <f t="shared" si="38"/>
        <v>71.174999999999997</v>
      </c>
      <c r="ALO74" s="312">
        <f t="shared" si="38"/>
        <v>71.174999999999997</v>
      </c>
      <c r="ALP74" s="312">
        <f t="shared" si="38"/>
        <v>71.174999999999997</v>
      </c>
      <c r="ALQ74" s="312">
        <f t="shared" si="38"/>
        <v>71.174999999999997</v>
      </c>
      <c r="ALR74" s="312">
        <f t="shared" si="38"/>
        <v>71.174999999999997</v>
      </c>
      <c r="ALS74" s="312">
        <f t="shared" si="38"/>
        <v>71.174999999999997</v>
      </c>
      <c r="ALT74" s="312">
        <f t="shared" si="38"/>
        <v>71.174999999999997</v>
      </c>
      <c r="ALU74" s="312">
        <f t="shared" si="38"/>
        <v>71.174999999999997</v>
      </c>
      <c r="ALV74" s="312">
        <f t="shared" si="38"/>
        <v>71.174999999999997</v>
      </c>
      <c r="ALW74" s="312">
        <f t="shared" si="38"/>
        <v>71.174999999999997</v>
      </c>
      <c r="ALX74" s="312">
        <f t="shared" si="38"/>
        <v>71.174999999999997</v>
      </c>
      <c r="ALY74" s="312">
        <f t="shared" si="38"/>
        <v>71.174999999999997</v>
      </c>
      <c r="ALZ74" s="312">
        <f t="shared" si="38"/>
        <v>71.174999999999997</v>
      </c>
      <c r="AMA74" s="312">
        <f t="shared" si="38"/>
        <v>71.174999999999997</v>
      </c>
      <c r="AMB74" s="312">
        <f t="shared" si="38"/>
        <v>71.174999999999997</v>
      </c>
      <c r="AMC74" s="312">
        <f t="shared" si="38"/>
        <v>71.174999999999997</v>
      </c>
      <c r="AMD74" s="312">
        <f t="shared" si="38"/>
        <v>71.174999999999997</v>
      </c>
      <c r="AME74" s="312">
        <f t="shared" si="38"/>
        <v>71.174999999999997</v>
      </c>
      <c r="AMF74" s="312">
        <f t="shared" si="38"/>
        <v>71.174999999999997</v>
      </c>
      <c r="AMG74" s="312">
        <f t="shared" si="38"/>
        <v>71.174999999999997</v>
      </c>
      <c r="AMH74" s="312">
        <f t="shared" si="38"/>
        <v>71.174999999999997</v>
      </c>
      <c r="AMI74" s="318">
        <f t="shared" ref="AMI74:ANC74" si="39">$C74*$F74/3</f>
        <v>85.410000000000011</v>
      </c>
      <c r="AMJ74" s="318">
        <f t="shared" si="39"/>
        <v>85.410000000000011</v>
      </c>
      <c r="AMK74" s="318">
        <f t="shared" si="39"/>
        <v>85.410000000000011</v>
      </c>
      <c r="AML74" s="318">
        <f t="shared" si="39"/>
        <v>85.410000000000011</v>
      </c>
      <c r="AMM74" s="318">
        <f t="shared" si="39"/>
        <v>85.410000000000011</v>
      </c>
      <c r="AMN74" s="318">
        <f t="shared" si="39"/>
        <v>85.410000000000011</v>
      </c>
      <c r="AMO74" s="318">
        <f t="shared" si="39"/>
        <v>85.410000000000011</v>
      </c>
      <c r="AMP74" s="318">
        <f t="shared" si="39"/>
        <v>85.410000000000011</v>
      </c>
      <c r="AMQ74" s="318">
        <f t="shared" si="39"/>
        <v>85.410000000000011</v>
      </c>
      <c r="AMR74" s="318">
        <f t="shared" si="39"/>
        <v>85.410000000000011</v>
      </c>
      <c r="AMS74" s="318">
        <f t="shared" si="39"/>
        <v>85.410000000000011</v>
      </c>
      <c r="AMT74" s="318">
        <f t="shared" si="39"/>
        <v>85.410000000000011</v>
      </c>
      <c r="AMU74" s="318">
        <f t="shared" si="39"/>
        <v>85.410000000000011</v>
      </c>
      <c r="AMV74" s="318">
        <f t="shared" si="39"/>
        <v>85.410000000000011</v>
      </c>
      <c r="AMW74" s="318">
        <f t="shared" si="39"/>
        <v>85.410000000000011</v>
      </c>
      <c r="AMX74" s="318">
        <f t="shared" si="39"/>
        <v>85.410000000000011</v>
      </c>
      <c r="AMY74" s="318">
        <f t="shared" si="39"/>
        <v>85.410000000000011</v>
      </c>
      <c r="AMZ74" s="318">
        <f t="shared" si="39"/>
        <v>85.410000000000011</v>
      </c>
      <c r="ANA74" s="318">
        <f t="shared" si="39"/>
        <v>85.410000000000011</v>
      </c>
      <c r="ANB74" s="318">
        <f t="shared" si="39"/>
        <v>85.410000000000011</v>
      </c>
      <c r="ANC74" s="318">
        <f t="shared" si="39"/>
        <v>85.410000000000011</v>
      </c>
      <c r="AND74" s="310">
        <f t="shared" ref="AND74:ANY74" si="40">$C74*$G74/3</f>
        <v>99.644999999999996</v>
      </c>
      <c r="ANE74" s="310">
        <f t="shared" si="40"/>
        <v>99.644999999999996</v>
      </c>
      <c r="ANF74" s="310">
        <f t="shared" si="40"/>
        <v>99.644999999999996</v>
      </c>
      <c r="ANG74" s="310">
        <f t="shared" si="40"/>
        <v>99.644999999999996</v>
      </c>
      <c r="ANH74" s="310">
        <f t="shared" si="40"/>
        <v>99.644999999999996</v>
      </c>
      <c r="ANI74" s="310">
        <f t="shared" si="40"/>
        <v>99.644999999999996</v>
      </c>
      <c r="ANJ74" s="310">
        <f t="shared" si="40"/>
        <v>99.644999999999996</v>
      </c>
      <c r="ANK74" s="310">
        <f t="shared" si="40"/>
        <v>99.644999999999996</v>
      </c>
      <c r="ANL74" s="310">
        <f t="shared" si="40"/>
        <v>99.644999999999996</v>
      </c>
      <c r="ANM74" s="310">
        <f t="shared" si="40"/>
        <v>99.644999999999996</v>
      </c>
      <c r="ANN74" s="310">
        <f t="shared" si="40"/>
        <v>99.644999999999996</v>
      </c>
      <c r="ANO74" s="310">
        <f t="shared" si="40"/>
        <v>99.644999999999996</v>
      </c>
      <c r="ANP74" s="310">
        <f t="shared" si="40"/>
        <v>99.644999999999996</v>
      </c>
      <c r="ANQ74" s="310">
        <f t="shared" si="40"/>
        <v>99.644999999999996</v>
      </c>
      <c r="ANR74" s="310">
        <f t="shared" si="40"/>
        <v>99.644999999999996</v>
      </c>
      <c r="ANS74" s="310">
        <f t="shared" si="40"/>
        <v>99.644999999999996</v>
      </c>
      <c r="ANT74" s="310">
        <f t="shared" si="40"/>
        <v>99.644999999999996</v>
      </c>
      <c r="ANU74" s="310">
        <f t="shared" si="40"/>
        <v>99.644999999999996</v>
      </c>
      <c r="ANV74" s="310">
        <f t="shared" si="40"/>
        <v>99.644999999999996</v>
      </c>
      <c r="ANW74" s="310">
        <f t="shared" si="40"/>
        <v>99.644999999999996</v>
      </c>
      <c r="ANX74" s="310">
        <f t="shared" si="40"/>
        <v>99.644999999999996</v>
      </c>
      <c r="ANY74" s="310">
        <f t="shared" si="40"/>
        <v>99.644999999999996</v>
      </c>
      <c r="ANZ74" s="311">
        <f t="shared" ref="ANZ74:AOJ74" si="41">$C74*$H74/3</f>
        <v>113.88</v>
      </c>
      <c r="AOA74" s="311">
        <f t="shared" si="41"/>
        <v>113.88</v>
      </c>
      <c r="AOB74" s="311">
        <f t="shared" si="41"/>
        <v>113.88</v>
      </c>
      <c r="AOC74" s="311">
        <f t="shared" si="41"/>
        <v>113.88</v>
      </c>
      <c r="AOD74" s="311">
        <f t="shared" si="41"/>
        <v>113.88</v>
      </c>
      <c r="AOE74" s="311">
        <f t="shared" si="41"/>
        <v>113.88</v>
      </c>
      <c r="AOF74" s="311">
        <f t="shared" si="41"/>
        <v>113.88</v>
      </c>
      <c r="AOG74" s="311">
        <f t="shared" si="41"/>
        <v>113.88</v>
      </c>
      <c r="AOH74" s="311">
        <f t="shared" si="41"/>
        <v>113.88</v>
      </c>
      <c r="AOI74" s="311">
        <f t="shared" si="41"/>
        <v>113.88</v>
      </c>
      <c r="AOJ74" s="311">
        <f t="shared" si="41"/>
        <v>113.88</v>
      </c>
      <c r="AOK74" s="312">
        <f t="shared" ref="AOK74:APB74" si="42">$C74*$E74/3</f>
        <v>71.174999999999997</v>
      </c>
      <c r="AOL74" s="312">
        <f t="shared" si="42"/>
        <v>71.174999999999997</v>
      </c>
      <c r="AOM74" s="312">
        <f t="shared" si="42"/>
        <v>71.174999999999997</v>
      </c>
      <c r="AON74" s="312">
        <f t="shared" si="42"/>
        <v>71.174999999999997</v>
      </c>
      <c r="AOO74" s="312">
        <f t="shared" si="42"/>
        <v>71.174999999999997</v>
      </c>
      <c r="AOP74" s="312">
        <f t="shared" si="42"/>
        <v>71.174999999999997</v>
      </c>
      <c r="AOQ74" s="312">
        <f t="shared" si="42"/>
        <v>71.174999999999997</v>
      </c>
      <c r="AOR74" s="312">
        <f t="shared" si="42"/>
        <v>71.174999999999997</v>
      </c>
      <c r="AOS74" s="312">
        <f t="shared" si="42"/>
        <v>71.174999999999997</v>
      </c>
      <c r="AOT74" s="312">
        <f t="shared" si="42"/>
        <v>71.174999999999997</v>
      </c>
      <c r="AOU74" s="312">
        <f t="shared" si="42"/>
        <v>71.174999999999997</v>
      </c>
      <c r="AOV74" s="312">
        <f t="shared" si="42"/>
        <v>71.174999999999997</v>
      </c>
      <c r="AOW74" s="312">
        <f t="shared" si="42"/>
        <v>71.174999999999997</v>
      </c>
      <c r="AOX74" s="312">
        <f t="shared" si="42"/>
        <v>71.174999999999997</v>
      </c>
      <c r="AOY74" s="312">
        <f t="shared" si="42"/>
        <v>71.174999999999997</v>
      </c>
      <c r="AOZ74" s="312">
        <f t="shared" si="42"/>
        <v>71.174999999999997</v>
      </c>
      <c r="APA74" s="312">
        <f t="shared" si="42"/>
        <v>71.174999999999997</v>
      </c>
      <c r="APB74" s="312">
        <f t="shared" si="42"/>
        <v>71.174999999999997</v>
      </c>
    </row>
    <row r="75" spans="1:1136" ht="55.5" customHeight="1">
      <c r="A75" s="88"/>
      <c r="B75" s="435">
        <v>258005</v>
      </c>
      <c r="C75" s="150" t="s">
        <v>269</v>
      </c>
      <c r="D75" s="151"/>
      <c r="E75" s="149" t="s">
        <v>270</v>
      </c>
      <c r="F75" s="470" t="s">
        <v>271</v>
      </c>
      <c r="G75" s="76"/>
      <c r="H75" s="76"/>
      <c r="NV75" s="119"/>
      <c r="NW75" s="119"/>
      <c r="NX75" s="119"/>
      <c r="NY75" s="119"/>
      <c r="NZ75" s="119"/>
      <c r="UE75" s="153" t="s">
        <v>255</v>
      </c>
      <c r="WJ75" s="136"/>
      <c r="WK75" s="136"/>
      <c r="WL75" s="136"/>
      <c r="WM75" s="136"/>
      <c r="WN75" s="136"/>
      <c r="WO75" s="136"/>
      <c r="WP75" s="136"/>
      <c r="WQ75" s="136"/>
      <c r="WR75" s="136"/>
      <c r="WS75" s="136"/>
      <c r="WT75" s="136"/>
      <c r="WU75" s="136"/>
      <c r="WV75" s="136"/>
      <c r="AEK75" s="84"/>
      <c r="AEL75" s="84"/>
      <c r="AMN75" s="84" t="s">
        <v>72</v>
      </c>
      <c r="AMO75" s="84" t="s">
        <v>72</v>
      </c>
      <c r="AMP75" s="84" t="s">
        <v>73</v>
      </c>
      <c r="AMQ75" s="84" t="s">
        <v>73</v>
      </c>
      <c r="AMR75" s="84" t="s">
        <v>73</v>
      </c>
      <c r="AMS75" s="84" t="s">
        <v>118</v>
      </c>
      <c r="AMT75" s="90"/>
      <c r="AMU75" s="84" t="s">
        <v>118</v>
      </c>
      <c r="AMV75" s="84" t="s">
        <v>103</v>
      </c>
      <c r="AMW75" s="84" t="s">
        <v>104</v>
      </c>
      <c r="AMX75" s="84" t="s">
        <v>105</v>
      </c>
      <c r="AMY75" s="84" t="s">
        <v>105</v>
      </c>
      <c r="AMZ75" s="84" t="s">
        <v>119</v>
      </c>
      <c r="ANA75" s="90"/>
      <c r="ANB75" s="84" t="s">
        <v>120</v>
      </c>
      <c r="ANC75" s="84" t="s">
        <v>120</v>
      </c>
      <c r="AND75" s="84" t="s">
        <v>107</v>
      </c>
      <c r="ANE75" s="84" t="s">
        <v>107</v>
      </c>
      <c r="ANF75" s="84" t="s">
        <v>108</v>
      </c>
      <c r="ANG75" s="84" t="s">
        <v>108</v>
      </c>
      <c r="ANH75" s="90"/>
      <c r="ANP75" s="84" t="s">
        <v>109</v>
      </c>
      <c r="ANQ75" s="84" t="s">
        <v>110</v>
      </c>
      <c r="ANR75" s="84" t="s">
        <v>110</v>
      </c>
      <c r="ANS75" s="84" t="s">
        <v>110</v>
      </c>
      <c r="ANT75" s="84" t="s">
        <v>110</v>
      </c>
      <c r="ANU75" s="84" t="s">
        <v>110</v>
      </c>
      <c r="ANV75" s="84"/>
      <c r="ANW75" s="84" t="s">
        <v>110</v>
      </c>
      <c r="ANX75" s="84" t="s">
        <v>110</v>
      </c>
      <c r="ANY75" s="84" t="s">
        <v>110</v>
      </c>
      <c r="ANZ75" s="84" t="s">
        <v>89</v>
      </c>
      <c r="AOA75" s="84" t="s">
        <v>121</v>
      </c>
      <c r="AOB75" s="84" t="s">
        <v>121</v>
      </c>
      <c r="AOC75" s="84"/>
      <c r="AOD75" s="84" t="s">
        <v>82</v>
      </c>
      <c r="AOE75" s="84" t="s">
        <v>82</v>
      </c>
      <c r="AOF75" s="84" t="s">
        <v>82</v>
      </c>
      <c r="AOG75" s="84" t="s">
        <v>82</v>
      </c>
      <c r="AOH75" s="84" t="s">
        <v>82</v>
      </c>
      <c r="AOI75" s="84"/>
      <c r="AOJ75" s="84"/>
      <c r="AOK75" s="84" t="s">
        <v>82</v>
      </c>
      <c r="AOL75" s="84" t="s">
        <v>82</v>
      </c>
      <c r="AOM75" s="84" t="s">
        <v>82</v>
      </c>
      <c r="AON75" s="84" t="s">
        <v>82</v>
      </c>
      <c r="AOO75" s="84" t="s">
        <v>113</v>
      </c>
      <c r="AOR75" s="84" t="s">
        <v>114</v>
      </c>
      <c r="AOS75" s="84" t="s">
        <v>42</v>
      </c>
      <c r="AOT75" s="84" t="s">
        <v>42</v>
      </c>
      <c r="AOU75" s="90"/>
      <c r="AOV75" s="84" t="s">
        <v>42</v>
      </c>
      <c r="AOW75" s="90"/>
      <c r="AOX75" s="84" t="s">
        <v>115</v>
      </c>
      <c r="AOY75" s="84" t="s">
        <v>97</v>
      </c>
      <c r="AOZ75" s="84" t="s">
        <v>82</v>
      </c>
      <c r="APA75" s="84" t="s">
        <v>82</v>
      </c>
      <c r="APB75" s="90"/>
      <c r="APC75" s="84" t="s">
        <v>82</v>
      </c>
      <c r="APD75" s="84" t="s">
        <v>82</v>
      </c>
      <c r="APE75" s="91" t="s">
        <v>98</v>
      </c>
      <c r="APF75" s="84"/>
      <c r="APG75" s="84"/>
      <c r="APH75" s="84"/>
      <c r="API75" s="84"/>
      <c r="APJ75" s="84"/>
      <c r="APK75" s="84"/>
      <c r="APL75" s="84"/>
      <c r="APM75" s="84"/>
      <c r="APN75" s="84"/>
      <c r="APO75" s="84"/>
      <c r="APP75" s="84"/>
      <c r="APQ75" s="84"/>
      <c r="APR75" s="84"/>
      <c r="APS75" s="84"/>
      <c r="APT75" s="84"/>
      <c r="APU75" s="84"/>
      <c r="APV75" s="84"/>
      <c r="APW75" s="84"/>
      <c r="APX75" s="84"/>
      <c r="APY75" s="84"/>
      <c r="AQR75" s="201" t="s">
        <v>252</v>
      </c>
    </row>
    <row r="76" spans="1:1136" ht="14.25" customHeight="1" outlineLevel="1">
      <c r="A76" s="155" t="s">
        <v>224</v>
      </c>
      <c r="B76" s="54">
        <f>G82</f>
        <v>726.01684899999998</v>
      </c>
      <c r="C76" s="32" t="s">
        <v>225</v>
      </c>
      <c r="D76" s="670">
        <f t="shared" ref="D76:D81" si="43">SUM(I76:NZ76)</f>
        <v>0</v>
      </c>
      <c r="E76" s="55">
        <f t="shared" ref="E76:E81" si="44">SUM(D76/G76)</f>
        <v>0</v>
      </c>
      <c r="F76" s="179"/>
      <c r="G76" s="49">
        <f>G82*0.249</f>
        <v>180.778195401</v>
      </c>
      <c r="H76" s="156">
        <f t="shared" ref="H76:H81" si="45">SUM(I76:ATR76)</f>
        <v>180.51548778807151</v>
      </c>
      <c r="NV76" s="119"/>
      <c r="NW76" s="119"/>
      <c r="NX76" s="119"/>
      <c r="NY76" s="119"/>
      <c r="NZ76" s="119"/>
      <c r="WJ76" s="136"/>
      <c r="WK76" s="136"/>
      <c r="WL76" s="136"/>
      <c r="WM76" s="136"/>
      <c r="WN76" s="136"/>
      <c r="WO76" s="136"/>
      <c r="WP76" s="136"/>
      <c r="WQ76" s="136"/>
      <c r="WR76" s="136"/>
      <c r="WS76" s="136"/>
      <c r="WT76" s="136"/>
      <c r="WU76" s="136"/>
      <c r="WV76" s="136"/>
      <c r="AMN76" s="47">
        <v>10.121326897860001</v>
      </c>
      <c r="AMO76" s="47">
        <v>17.058773406460002</v>
      </c>
      <c r="AMP76" s="47">
        <v>15.362310754944847</v>
      </c>
      <c r="AMQ76" s="47">
        <v>18.076650997369093</v>
      </c>
      <c r="AMR76" s="47">
        <v>15.837320297369093</v>
      </c>
      <c r="AMS76" s="47">
        <v>13.089050801914544</v>
      </c>
      <c r="AMT76" s="47">
        <v>0</v>
      </c>
      <c r="AMU76" s="47">
        <v>15.905178803429699</v>
      </c>
      <c r="AMV76" s="47">
        <v>15.26052299585394</v>
      </c>
      <c r="AMW76" s="47">
        <v>11.155083379187273</v>
      </c>
      <c r="AMX76" s="47">
        <v>9.5943377397933336</v>
      </c>
      <c r="AMY76" s="47">
        <v>9.2211159564600003</v>
      </c>
      <c r="AMZ76" s="47">
        <v>8.0675213534296972</v>
      </c>
      <c r="ANA76" s="47">
        <v>0</v>
      </c>
      <c r="ANB76" s="47">
        <v>10.883147202</v>
      </c>
      <c r="ANC76" s="47">
        <v>10.883147202</v>
      </c>
      <c r="AND76" s="47"/>
      <c r="ANE76" s="47"/>
      <c r="ANF76" s="47"/>
      <c r="ANG76" s="47"/>
      <c r="ANH76" s="47"/>
      <c r="ANI76" s="47"/>
      <c r="ANJ76" s="47"/>
      <c r="ANK76" s="47"/>
      <c r="ANL76" s="47"/>
      <c r="ANM76" s="47"/>
      <c r="ANN76" s="47"/>
      <c r="ANO76" s="47"/>
      <c r="ANP76" s="47"/>
      <c r="ANQ76" s="47"/>
      <c r="ANR76" s="47"/>
      <c r="ANS76" s="47"/>
      <c r="ANT76" s="47"/>
      <c r="ANU76" s="47"/>
      <c r="ANV76" s="47"/>
      <c r="ANW76" s="47"/>
      <c r="ANX76" s="47"/>
      <c r="ANY76" s="47"/>
      <c r="ANZ76" s="47"/>
      <c r="AOA76" s="47"/>
      <c r="AOB76" s="47"/>
      <c r="AOC76" s="47"/>
      <c r="AOD76" s="47"/>
      <c r="AOE76" s="47"/>
      <c r="AOF76" s="47"/>
      <c r="AOG76" s="47"/>
      <c r="AOH76" s="47"/>
      <c r="AOO76" s="47"/>
      <c r="AOP76" s="47"/>
      <c r="AOQ76" s="47"/>
      <c r="AOR76" s="47"/>
      <c r="AOS76" s="47"/>
      <c r="AOT76" s="47"/>
      <c r="AOU76" s="47"/>
      <c r="AOV76" s="47"/>
      <c r="AOW76" s="47"/>
      <c r="AOX76" s="47"/>
      <c r="AOY76" s="47"/>
      <c r="AOZ76" s="47"/>
      <c r="APA76" s="47"/>
    </row>
    <row r="77" spans="1:1136" ht="14.25" customHeight="1" outlineLevel="1">
      <c r="A77" s="157" t="s">
        <v>226</v>
      </c>
      <c r="B77" s="59"/>
      <c r="C77" s="32" t="s">
        <v>227</v>
      </c>
      <c r="D77" s="670">
        <f t="shared" si="43"/>
        <v>0</v>
      </c>
      <c r="E77" s="55">
        <f t="shared" si="44"/>
        <v>0</v>
      </c>
      <c r="F77" s="179"/>
      <c r="G77" s="49">
        <f>G82*0.154</f>
        <v>111.806594746</v>
      </c>
      <c r="H77" s="156">
        <f t="shared" si="45"/>
        <v>73.609591847538454</v>
      </c>
      <c r="NV77" s="119"/>
      <c r="NW77" s="119"/>
      <c r="NX77" s="119"/>
      <c r="NY77" s="119"/>
      <c r="NZ77" s="119"/>
      <c r="WJ77" s="136"/>
      <c r="WK77" s="136"/>
      <c r="WL77" s="136"/>
      <c r="WM77" s="136"/>
      <c r="WN77" s="136"/>
      <c r="WO77" s="136"/>
      <c r="WP77" s="136"/>
      <c r="WQ77" s="136"/>
      <c r="WR77" s="136"/>
      <c r="WS77" s="136"/>
      <c r="WT77" s="136"/>
      <c r="WU77" s="136"/>
      <c r="WV77" s="136"/>
      <c r="AMN77" s="47">
        <v>0</v>
      </c>
      <c r="AMO77" s="47">
        <v>0</v>
      </c>
      <c r="AMP77" s="47">
        <v>0</v>
      </c>
      <c r="AMQ77" s="47">
        <v>0</v>
      </c>
      <c r="AMR77" s="47">
        <v>0</v>
      </c>
      <c r="AMS77" s="47">
        <v>5.8933006560000001</v>
      </c>
      <c r="AMT77" s="47">
        <v>0</v>
      </c>
      <c r="AMU77" s="47">
        <v>0</v>
      </c>
      <c r="AMV77" s="47">
        <v>0</v>
      </c>
      <c r="AMW77" s="47">
        <v>0</v>
      </c>
      <c r="AMX77" s="47">
        <v>0</v>
      </c>
      <c r="AMY77" s="47">
        <v>0</v>
      </c>
      <c r="AMZ77" s="47">
        <v>2.946650328</v>
      </c>
      <c r="ANA77" s="47">
        <v>0</v>
      </c>
      <c r="ANB77" s="47">
        <v>5.8933006560000001</v>
      </c>
      <c r="ANC77" s="47">
        <v>5.8933006560000001</v>
      </c>
      <c r="AND77" s="47">
        <v>5.8933006560000001</v>
      </c>
      <c r="ANE77" s="47">
        <v>5.8933006560000001</v>
      </c>
      <c r="ANF77" s="47">
        <v>2.946650328</v>
      </c>
      <c r="ANG77" s="47">
        <v>0</v>
      </c>
      <c r="ANH77" s="47">
        <v>0</v>
      </c>
      <c r="ANI77" s="47">
        <v>5.8933006560000001</v>
      </c>
      <c r="ANJ77" s="47"/>
      <c r="ANK77" s="47"/>
      <c r="ANL77" s="47"/>
      <c r="ANM77" s="47"/>
      <c r="ANN77" s="47"/>
      <c r="ANO77" s="47"/>
      <c r="ANP77" s="47"/>
      <c r="ANQ77" s="47">
        <v>3.6478964397115385</v>
      </c>
      <c r="ANR77" s="47">
        <v>5.1353881918269231</v>
      </c>
      <c r="ANS77" s="47">
        <v>3.6833129100000002</v>
      </c>
      <c r="ANT77" s="47">
        <v>3.6833129100000002</v>
      </c>
      <c r="ANU77" s="47">
        <v>0</v>
      </c>
      <c r="ANV77" s="47">
        <v>0</v>
      </c>
      <c r="ANW77" s="47">
        <v>4.4199754919999998</v>
      </c>
      <c r="ANX77" s="47">
        <v>0</v>
      </c>
      <c r="ANY77" s="47">
        <v>0</v>
      </c>
      <c r="ANZ77" s="47">
        <v>0</v>
      </c>
      <c r="AOA77" s="47">
        <v>5.8933006560000001</v>
      </c>
      <c r="AOB77" s="47">
        <v>5.8933006560000001</v>
      </c>
      <c r="AOC77" s="47"/>
      <c r="AOD77" s="47"/>
      <c r="AOE77" s="47"/>
      <c r="AOF77" s="47"/>
      <c r="AOG77" s="47"/>
      <c r="AOH77" s="47"/>
      <c r="AOO77" s="47"/>
      <c r="AOP77" s="47"/>
      <c r="AOQ77" s="47"/>
      <c r="AOR77" s="47"/>
      <c r="AOS77" s="47"/>
      <c r="AOT77" s="47"/>
      <c r="AOU77" s="47"/>
      <c r="AOV77" s="47"/>
      <c r="AOW77" s="47"/>
      <c r="AOX77" s="47"/>
      <c r="AOY77" s="47"/>
      <c r="AOZ77" s="47"/>
      <c r="APA77" s="47"/>
    </row>
    <row r="78" spans="1:1136" ht="14.25" customHeight="1" outlineLevel="1">
      <c r="A78" s="158" t="s">
        <v>228</v>
      </c>
      <c r="B78" s="61"/>
      <c r="C78" s="32" t="s">
        <v>229</v>
      </c>
      <c r="D78" s="670">
        <f t="shared" si="43"/>
        <v>0</v>
      </c>
      <c r="E78" s="55">
        <f t="shared" si="44"/>
        <v>0</v>
      </c>
      <c r="F78" s="180"/>
      <c r="G78" s="49">
        <f>G82*0.294</f>
        <v>213.44895360599998</v>
      </c>
      <c r="H78" s="156">
        <f t="shared" si="45"/>
        <v>232.8131745</v>
      </c>
      <c r="NV78" s="119"/>
      <c r="NW78" s="119"/>
      <c r="NX78" s="119"/>
      <c r="NY78" s="119"/>
      <c r="NZ78" s="119"/>
      <c r="WJ78" s="136"/>
      <c r="WK78" s="136"/>
      <c r="WL78" s="136"/>
      <c r="WM78" s="136"/>
      <c r="WN78" s="136"/>
      <c r="WO78" s="136"/>
      <c r="WP78" s="136"/>
      <c r="WQ78" s="136"/>
      <c r="WR78" s="136"/>
      <c r="WS78" s="136"/>
      <c r="WT78" s="136"/>
      <c r="WU78" s="136"/>
      <c r="WV78" s="136"/>
      <c r="AMN78" s="47">
        <v>0</v>
      </c>
      <c r="AMO78" s="47">
        <v>0</v>
      </c>
      <c r="AMP78" s="47">
        <v>0</v>
      </c>
      <c r="AMQ78" s="47">
        <v>0</v>
      </c>
      <c r="AMR78" s="47">
        <v>0</v>
      </c>
      <c r="AMS78" s="47">
        <v>0</v>
      </c>
      <c r="AMT78" s="47">
        <v>0</v>
      </c>
      <c r="AMU78" s="47">
        <v>0</v>
      </c>
      <c r="AMV78" s="47">
        <v>0</v>
      </c>
      <c r="AMW78" s="47">
        <v>0</v>
      </c>
      <c r="AMX78" s="47">
        <v>0</v>
      </c>
      <c r="AMY78" s="47">
        <v>0</v>
      </c>
      <c r="AMZ78" s="47">
        <v>0</v>
      </c>
      <c r="ANA78" s="47">
        <v>0</v>
      </c>
      <c r="ANB78" s="47">
        <v>0</v>
      </c>
      <c r="ANJ78" s="47"/>
      <c r="ANK78" s="47"/>
      <c r="ANL78" s="47"/>
      <c r="ANM78" s="47"/>
      <c r="ANN78" s="47"/>
      <c r="ANO78" s="47"/>
      <c r="ANP78" s="47"/>
      <c r="ANQ78" s="47">
        <v>9.3125269799999995</v>
      </c>
      <c r="ANR78" s="47">
        <v>20.953185704999999</v>
      </c>
      <c r="ANS78" s="47">
        <v>20.953185704999999</v>
      </c>
      <c r="ANT78" s="47">
        <v>20.953185704999999</v>
      </c>
      <c r="ANU78" s="47">
        <v>20.953185704999999</v>
      </c>
      <c r="ANV78" s="47">
        <v>0</v>
      </c>
      <c r="ANX78" s="47">
        <v>16.296922215000002</v>
      </c>
      <c r="ANY78" s="47">
        <v>20.953185704999999</v>
      </c>
      <c r="ANZ78" s="47">
        <v>20.953185704999999</v>
      </c>
      <c r="AOA78" s="47">
        <v>18.625053959999999</v>
      </c>
      <c r="AOB78" s="47">
        <v>16.296922215000002</v>
      </c>
      <c r="AOC78" s="47">
        <v>16.296922215000002</v>
      </c>
      <c r="AOJ78" s="47">
        <v>18.625053959999999</v>
      </c>
      <c r="AOK78" s="47">
        <v>11.640658725000002</v>
      </c>
      <c r="AOR78" s="47">
        <v>0</v>
      </c>
      <c r="AOS78" s="47">
        <v>0</v>
      </c>
      <c r="AOT78" s="47">
        <v>0</v>
      </c>
      <c r="AOU78" s="47">
        <v>0</v>
      </c>
      <c r="AOV78" s="47">
        <v>0</v>
      </c>
      <c r="AOW78" s="47">
        <v>0</v>
      </c>
      <c r="AOX78" s="47">
        <v>0</v>
      </c>
      <c r="AOY78" s="47">
        <v>0</v>
      </c>
      <c r="AOZ78" s="47">
        <v>0</v>
      </c>
      <c r="APA78" s="47">
        <v>0</v>
      </c>
      <c r="APB78" s="47">
        <v>0</v>
      </c>
      <c r="APC78" s="47">
        <v>0</v>
      </c>
      <c r="APD78" s="47">
        <v>0</v>
      </c>
      <c r="APE78" s="47">
        <v>0</v>
      </c>
      <c r="APF78" s="47">
        <v>0</v>
      </c>
      <c r="APG78" s="47">
        <v>0</v>
      </c>
    </row>
    <row r="79" spans="1:1136" ht="14.25" customHeight="1" outlineLevel="1">
      <c r="A79" s="159"/>
      <c r="B79" s="181" t="s">
        <v>230</v>
      </c>
      <c r="C79" s="40" t="s">
        <v>231</v>
      </c>
      <c r="D79" s="670">
        <f t="shared" si="43"/>
        <v>0</v>
      </c>
      <c r="E79" s="55">
        <f t="shared" si="44"/>
        <v>0</v>
      </c>
      <c r="F79" s="179"/>
      <c r="G79" s="49">
        <f>G82*0.064</f>
        <v>46.465078335999998</v>
      </c>
      <c r="H79" s="156">
        <f t="shared" si="45"/>
        <v>46.562634899999999</v>
      </c>
      <c r="NV79" s="119"/>
      <c r="NW79" s="119"/>
      <c r="NX79" s="119"/>
      <c r="NY79" s="119"/>
      <c r="NZ79" s="119"/>
      <c r="WJ79" s="136"/>
      <c r="WK79" s="136"/>
      <c r="WL79" s="136"/>
      <c r="WM79" s="136"/>
      <c r="WN79" s="136"/>
      <c r="WO79" s="136"/>
      <c r="WP79" s="136"/>
      <c r="WQ79" s="136"/>
      <c r="WR79" s="136"/>
      <c r="WS79" s="136"/>
      <c r="WT79" s="136"/>
      <c r="WU79" s="136"/>
      <c r="WV79" s="136"/>
      <c r="AMN79" s="47">
        <v>0</v>
      </c>
      <c r="AMO79" s="47">
        <v>0</v>
      </c>
      <c r="AMP79" s="47">
        <v>0</v>
      </c>
      <c r="AMQ79" s="47">
        <v>0</v>
      </c>
      <c r="AMR79" s="47">
        <v>0</v>
      </c>
      <c r="AMS79" s="47">
        <v>0</v>
      </c>
      <c r="AMT79" s="47">
        <v>0</v>
      </c>
      <c r="AMU79" s="47">
        <v>0</v>
      </c>
      <c r="AMV79" s="47">
        <v>0</v>
      </c>
      <c r="AMW79" s="47">
        <v>0</v>
      </c>
      <c r="AMX79" s="47">
        <v>6.984395235</v>
      </c>
      <c r="AMY79" s="47">
        <v>6.984395235</v>
      </c>
      <c r="AMZ79" s="47">
        <v>0</v>
      </c>
      <c r="ANA79" s="47">
        <v>0</v>
      </c>
      <c r="ANB79" s="47">
        <v>0</v>
      </c>
      <c r="ANC79" s="47">
        <v>0</v>
      </c>
      <c r="AND79" s="47">
        <v>0</v>
      </c>
      <c r="ANE79" s="47">
        <v>0</v>
      </c>
      <c r="ANF79" s="47">
        <v>0</v>
      </c>
      <c r="ANG79" s="47">
        <v>0</v>
      </c>
      <c r="ANH79" s="47">
        <v>0</v>
      </c>
      <c r="ANI79" s="47">
        <v>0</v>
      </c>
      <c r="ANJ79" s="47"/>
      <c r="ANK79" s="47"/>
      <c r="ANL79" s="47"/>
      <c r="ANM79" s="47"/>
      <c r="ANN79" s="47"/>
      <c r="ANO79" s="47"/>
      <c r="ANP79" s="47"/>
      <c r="ANQ79" s="47">
        <v>0</v>
      </c>
      <c r="AOB79" s="47">
        <v>0</v>
      </c>
      <c r="AOC79" s="47">
        <v>0</v>
      </c>
      <c r="AOD79" s="47">
        <v>0</v>
      </c>
      <c r="AOE79" s="47">
        <v>0</v>
      </c>
      <c r="AOF79" s="47">
        <v>6.984395235</v>
      </c>
      <c r="AOG79" s="47">
        <v>6.984395235</v>
      </c>
      <c r="AOH79" s="47">
        <v>6.984395235</v>
      </c>
      <c r="AOI79" s="47">
        <v>0</v>
      </c>
      <c r="AOJ79" s="47">
        <v>0</v>
      </c>
      <c r="AOK79" s="47">
        <v>0</v>
      </c>
      <c r="AOL79" s="47">
        <v>0</v>
      </c>
      <c r="AOM79" s="47">
        <v>4.6562634899999997</v>
      </c>
      <c r="AON79" s="47">
        <v>4.6562634899999997</v>
      </c>
      <c r="AOO79" s="47">
        <v>2.3281317449999999</v>
      </c>
      <c r="AOR79" s="47">
        <v>0</v>
      </c>
      <c r="AOS79" s="47">
        <v>0</v>
      </c>
      <c r="AOT79" s="47">
        <v>0</v>
      </c>
      <c r="AOU79" s="47">
        <v>0</v>
      </c>
      <c r="AOV79" s="47">
        <v>0</v>
      </c>
      <c r="AOW79" s="47">
        <v>0</v>
      </c>
      <c r="AOX79" s="47">
        <v>0</v>
      </c>
      <c r="AOY79" s="47">
        <v>0</v>
      </c>
      <c r="AOZ79" s="47">
        <v>0</v>
      </c>
      <c r="APA79" s="47">
        <v>0</v>
      </c>
      <c r="APB79" s="47">
        <v>0</v>
      </c>
      <c r="APC79" s="47">
        <v>0</v>
      </c>
      <c r="APD79" s="47">
        <v>0</v>
      </c>
      <c r="APE79" s="47">
        <v>0</v>
      </c>
      <c r="APF79" s="47">
        <v>0</v>
      </c>
      <c r="APG79" s="47">
        <v>0</v>
      </c>
    </row>
    <row r="80" spans="1:1136" ht="14.25" customHeight="1" outlineLevel="1">
      <c r="A80" s="159"/>
      <c r="B80" s="160">
        <f>D82</f>
        <v>0</v>
      </c>
      <c r="C80" s="40" t="s">
        <v>232</v>
      </c>
      <c r="D80" s="670">
        <f t="shared" si="43"/>
        <v>0</v>
      </c>
      <c r="E80" s="55">
        <f t="shared" si="44"/>
        <v>0</v>
      </c>
      <c r="F80" s="179"/>
      <c r="G80" s="49">
        <f>G82*0.056</f>
        <v>40.656943544000001</v>
      </c>
      <c r="H80" s="156">
        <f t="shared" si="45"/>
        <v>38.918023199999993</v>
      </c>
      <c r="NV80" s="119"/>
      <c r="NW80" s="119"/>
      <c r="NX80" s="119"/>
      <c r="NY80" s="119"/>
      <c r="NZ80" s="119"/>
      <c r="WJ80" s="136"/>
      <c r="WK80" s="136"/>
      <c r="WL80" s="136"/>
      <c r="WM80" s="136"/>
      <c r="WN80" s="136"/>
      <c r="WO80" s="136"/>
      <c r="WP80" s="136"/>
      <c r="WQ80" s="136"/>
      <c r="WR80" s="136"/>
      <c r="WS80" s="136"/>
      <c r="WT80" s="136"/>
      <c r="WU80" s="136"/>
      <c r="WV80" s="136"/>
      <c r="AMN80" s="47">
        <v>0</v>
      </c>
      <c r="AMO80" s="47">
        <v>0</v>
      </c>
      <c r="AMP80" s="47">
        <v>0</v>
      </c>
      <c r="AMQ80" s="47">
        <v>0</v>
      </c>
      <c r="AMR80" s="47">
        <v>0</v>
      </c>
      <c r="AMS80" s="47">
        <v>0</v>
      </c>
      <c r="AMT80" s="47">
        <v>0</v>
      </c>
      <c r="AMU80" s="47">
        <v>0</v>
      </c>
      <c r="AMV80" s="47">
        <v>0</v>
      </c>
      <c r="AMW80" s="47">
        <v>0</v>
      </c>
      <c r="AMX80" s="47">
        <v>0</v>
      </c>
      <c r="AMY80" s="47">
        <v>0</v>
      </c>
      <c r="AMZ80" s="47">
        <v>0</v>
      </c>
      <c r="ANA80" s="47">
        <v>0</v>
      </c>
      <c r="ANB80" s="47">
        <v>0</v>
      </c>
      <c r="ANC80" s="47">
        <v>0</v>
      </c>
      <c r="AND80" s="47">
        <v>0</v>
      </c>
      <c r="ANE80" s="47">
        <v>0</v>
      </c>
      <c r="ANF80" s="47">
        <v>0</v>
      </c>
      <c r="ANG80" s="47">
        <v>0</v>
      </c>
      <c r="ANH80" s="47">
        <v>0</v>
      </c>
      <c r="ANI80" s="47">
        <v>0</v>
      </c>
      <c r="ANJ80" s="47"/>
      <c r="ANK80" s="47"/>
      <c r="ANL80" s="47"/>
      <c r="ANM80" s="47"/>
      <c r="ANN80" s="47"/>
      <c r="ANO80" s="47"/>
      <c r="ANP80" s="47"/>
      <c r="ANQ80" s="47">
        <v>0</v>
      </c>
      <c r="ANR80" s="47">
        <v>0</v>
      </c>
      <c r="ANS80" s="47">
        <v>0</v>
      </c>
      <c r="ANT80" s="47">
        <v>0</v>
      </c>
      <c r="ANU80" s="47">
        <v>0</v>
      </c>
      <c r="ANV80" s="47">
        <v>0</v>
      </c>
      <c r="ANW80" s="47">
        <v>0</v>
      </c>
      <c r="ANX80" s="47">
        <v>0</v>
      </c>
      <c r="ANY80" s="47">
        <v>0</v>
      </c>
      <c r="ANZ80" s="47">
        <v>0</v>
      </c>
      <c r="AOA80" s="47">
        <v>0</v>
      </c>
      <c r="AOB80" s="47">
        <v>0</v>
      </c>
      <c r="AOC80" s="47">
        <v>0</v>
      </c>
      <c r="AOD80" s="47">
        <v>0</v>
      </c>
      <c r="AOE80" s="47">
        <v>0</v>
      </c>
      <c r="AOR80" s="47">
        <v>1.94590116</v>
      </c>
      <c r="AOS80" s="47">
        <v>7.7836046400000001</v>
      </c>
      <c r="AOT80" s="47">
        <v>7.7836046400000001</v>
      </c>
      <c r="AOU80" s="47">
        <v>7.7836046400000001</v>
      </c>
      <c r="AOV80" s="47">
        <v>0</v>
      </c>
      <c r="AOW80" s="47">
        <v>5.0593430160000006</v>
      </c>
      <c r="AOX80" s="47">
        <v>4.6701627839999995</v>
      </c>
      <c r="AOY80" s="47">
        <v>0</v>
      </c>
      <c r="AOZ80" s="47">
        <v>0</v>
      </c>
      <c r="APA80" s="47">
        <v>0</v>
      </c>
      <c r="APB80" s="47">
        <v>0</v>
      </c>
      <c r="APC80" s="47">
        <v>0</v>
      </c>
      <c r="APD80" s="47">
        <v>3.89180232</v>
      </c>
      <c r="APE80" s="47">
        <v>0</v>
      </c>
      <c r="APF80" s="47">
        <v>0</v>
      </c>
      <c r="APG80" s="47">
        <v>0</v>
      </c>
    </row>
    <row r="81" spans="1:818 1028:1147" ht="14.25" customHeight="1" outlineLevel="1">
      <c r="A81" s="161" t="s">
        <v>233</v>
      </c>
      <c r="B81" s="162" t="e">
        <f>SUM(B80/(B76*E83/100))</f>
        <v>#DIV/0!</v>
      </c>
      <c r="C81" s="32" t="s">
        <v>234</v>
      </c>
      <c r="D81" s="670">
        <f t="shared" si="43"/>
        <v>0</v>
      </c>
      <c r="E81" s="55">
        <f t="shared" si="44"/>
        <v>0</v>
      </c>
      <c r="F81" s="179"/>
      <c r="G81" s="49">
        <f>G82*0.18</f>
        <v>130.68303281999999</v>
      </c>
      <c r="H81" s="156">
        <f t="shared" si="45"/>
        <v>120.92385780000001</v>
      </c>
      <c r="NV81" s="119"/>
      <c r="NW81" s="119"/>
      <c r="NX81" s="119"/>
      <c r="NY81" s="119"/>
      <c r="NZ81" s="119"/>
      <c r="WJ81" s="136"/>
      <c r="WK81" s="136"/>
      <c r="WL81" s="136"/>
      <c r="WM81" s="136"/>
      <c r="WN81" s="136"/>
      <c r="WO81" s="136"/>
      <c r="WP81" s="136"/>
      <c r="WQ81" s="136"/>
      <c r="WR81" s="136"/>
      <c r="WS81" s="136"/>
      <c r="WT81" s="136"/>
      <c r="WU81" s="136"/>
      <c r="WV81" s="136"/>
      <c r="AMN81" s="47">
        <v>0</v>
      </c>
      <c r="AMO81" s="47">
        <v>0</v>
      </c>
      <c r="AMP81" s="47">
        <v>0</v>
      </c>
      <c r="AMQ81" s="47">
        <v>0</v>
      </c>
      <c r="AMR81" s="47">
        <v>0</v>
      </c>
      <c r="AMS81" s="47">
        <v>0</v>
      </c>
      <c r="AMT81" s="47">
        <v>0</v>
      </c>
      <c r="AMU81" s="47">
        <v>0</v>
      </c>
      <c r="AMV81" s="47">
        <v>0</v>
      </c>
      <c r="AMW81" s="47">
        <v>0</v>
      </c>
      <c r="AMX81" s="47">
        <v>0</v>
      </c>
      <c r="AMY81" s="47">
        <v>0</v>
      </c>
      <c r="AMZ81" s="47">
        <v>0</v>
      </c>
      <c r="ANA81" s="47">
        <v>0</v>
      </c>
      <c r="ANB81" s="47">
        <v>0</v>
      </c>
      <c r="ANC81" s="47">
        <v>0</v>
      </c>
      <c r="AND81" s="47">
        <v>0</v>
      </c>
      <c r="ANE81" s="47">
        <v>0</v>
      </c>
      <c r="ANF81" s="47">
        <v>0</v>
      </c>
      <c r="ANG81" s="47">
        <v>0</v>
      </c>
      <c r="ANH81" s="47">
        <v>0</v>
      </c>
      <c r="ANI81" s="47">
        <v>0</v>
      </c>
      <c r="ANJ81" s="47"/>
      <c r="ANK81" s="47"/>
      <c r="ANL81" s="47"/>
      <c r="ANM81" s="47"/>
      <c r="ANN81" s="47"/>
      <c r="ANO81" s="47"/>
      <c r="ANP81" s="47"/>
      <c r="ANQ81" s="47">
        <v>0</v>
      </c>
      <c r="ANR81" s="47">
        <v>0</v>
      </c>
      <c r="ANS81" s="47">
        <v>0</v>
      </c>
      <c r="ANT81" s="47">
        <v>0</v>
      </c>
      <c r="ANU81" s="47">
        <v>0</v>
      </c>
      <c r="ANV81" s="47">
        <v>0</v>
      </c>
      <c r="AOF81" s="47">
        <v>6.0461928900000004</v>
      </c>
      <c r="AOG81" s="47">
        <v>6.0461928900000004</v>
      </c>
      <c r="AOH81" s="47">
        <v>6.0461928900000004</v>
      </c>
      <c r="AOI81" s="47">
        <v>6.0461928900000004</v>
      </c>
      <c r="AOJ81" s="47">
        <v>6.0461928900000004</v>
      </c>
      <c r="AOK81" s="47">
        <v>6.0461928900000004</v>
      </c>
      <c r="AOL81" s="47">
        <v>0</v>
      </c>
      <c r="AOM81" s="47">
        <v>6.0461928900000004</v>
      </c>
      <c r="AON81" s="47">
        <v>6.0461928900000004</v>
      </c>
      <c r="AOR81" s="47">
        <v>6.0461928900000004</v>
      </c>
      <c r="AOS81" s="47">
        <v>0</v>
      </c>
      <c r="AOT81" s="47">
        <v>0</v>
      </c>
      <c r="AOU81" s="47">
        <v>6.0461928900000004</v>
      </c>
      <c r="AOV81" s="47">
        <v>0</v>
      </c>
      <c r="AOW81" s="47">
        <v>6.0461928900000004</v>
      </c>
      <c r="AOX81" s="47">
        <v>6.0461928900000004</v>
      </c>
      <c r="AOY81" s="47">
        <v>6.0461928900000004</v>
      </c>
      <c r="AOZ81" s="47">
        <v>6.0461928900000004</v>
      </c>
      <c r="APA81" s="47">
        <v>6.0461928900000004</v>
      </c>
      <c r="APB81" s="47">
        <v>6.0461928900000004</v>
      </c>
      <c r="APC81" s="47">
        <v>0</v>
      </c>
      <c r="APD81" s="47">
        <v>6.0461928900000004</v>
      </c>
      <c r="APE81" s="47">
        <v>6.0461928900000004</v>
      </c>
      <c r="APF81" s="47">
        <v>6.0461928900000004</v>
      </c>
      <c r="APG81" s="47">
        <v>6.0461928900000004</v>
      </c>
    </row>
    <row r="82" spans="1:818 1028:1147" ht="14.25" customHeight="1" outlineLevel="1">
      <c r="A82" s="157" t="s">
        <v>233</v>
      </c>
      <c r="B82" s="163" t="e">
        <f>SUM(B80/(B77*E83/100))</f>
        <v>#DIV/0!</v>
      </c>
      <c r="C82" s="164" t="s">
        <v>235</v>
      </c>
      <c r="D82" s="671">
        <f>SUM(D76:D81)</f>
        <v>0</v>
      </c>
      <c r="E82" s="182">
        <v>17.39</v>
      </c>
      <c r="F82" s="183"/>
      <c r="G82" s="49">
        <f>((E82/F83*1000)*-0.0753+85.398)*E82</f>
        <v>726.01684899999998</v>
      </c>
      <c r="H82" s="156">
        <f>SUM(H76:H81)</f>
        <v>693.34277003560987</v>
      </c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47"/>
      <c r="AP82" s="147"/>
      <c r="AQ82" s="147"/>
      <c r="NV82" s="119"/>
      <c r="NW82" s="119"/>
      <c r="NX82" s="119"/>
      <c r="NY82" s="119"/>
      <c r="NZ82" s="119"/>
      <c r="RH82" s="136"/>
      <c r="RI82" s="136"/>
      <c r="RJ82" s="136"/>
      <c r="RK82" s="136"/>
      <c r="RL82" s="136"/>
      <c r="RM82" s="136"/>
      <c r="RN82" s="136"/>
      <c r="RO82" s="136"/>
      <c r="RP82" s="136"/>
      <c r="RQ82" s="136"/>
      <c r="RR82" s="136"/>
      <c r="RS82" s="136"/>
      <c r="RT82" s="136"/>
      <c r="RU82" s="136"/>
      <c r="RV82" s="136"/>
      <c r="RW82" s="136"/>
      <c r="RX82" s="136"/>
      <c r="RY82" s="136"/>
      <c r="RZ82" s="136"/>
      <c r="SA82" s="136"/>
      <c r="SB82" s="136"/>
      <c r="SC82" s="136"/>
      <c r="SD82" s="136"/>
      <c r="SE82" s="136"/>
      <c r="SF82" s="136"/>
      <c r="SG82" s="136"/>
      <c r="SH82" s="136"/>
      <c r="SI82" s="136"/>
      <c r="SJ82" s="136"/>
      <c r="SK82" s="136"/>
      <c r="SL82" s="136"/>
      <c r="WJ82" s="136"/>
      <c r="WK82" s="136"/>
      <c r="WL82" s="136"/>
      <c r="WM82" s="136"/>
      <c r="WN82" s="136"/>
      <c r="WO82" s="136"/>
      <c r="WP82" s="136"/>
      <c r="WQ82" s="136"/>
      <c r="WR82" s="136"/>
      <c r="WS82" s="136"/>
      <c r="WT82" s="136"/>
      <c r="WU82" s="136"/>
      <c r="WV82" s="136"/>
    </row>
    <row r="83" spans="1:818 1028:1147" ht="14.25" customHeight="1" outlineLevel="1">
      <c r="A83" s="158" t="s">
        <v>233</v>
      </c>
      <c r="B83" s="165" t="e">
        <f>SUM(B80/(B78*E83/100))</f>
        <v>#DIV/0!</v>
      </c>
      <c r="C83" s="166" t="e">
        <f>SUM(B80/(E82*E83/100))</f>
        <v>#DIV/0!</v>
      </c>
      <c r="D83" s="73" t="s">
        <v>236</v>
      </c>
      <c r="E83" s="167">
        <v>0</v>
      </c>
      <c r="F83" s="184">
        <v>30</v>
      </c>
      <c r="G83" s="176"/>
      <c r="H83" s="187"/>
      <c r="NV83" s="119"/>
      <c r="NW83" s="119"/>
      <c r="NX83" s="119"/>
      <c r="NY83" s="119"/>
      <c r="NZ83" s="119"/>
      <c r="RH83" s="136"/>
      <c r="RI83" s="136"/>
      <c r="RJ83" s="136"/>
      <c r="RK83" s="136"/>
      <c r="RL83" s="136"/>
      <c r="RM83" s="136"/>
      <c r="RN83" s="136"/>
      <c r="RO83" s="136"/>
      <c r="RP83" s="136"/>
      <c r="RQ83" s="136"/>
      <c r="RR83" s="136"/>
      <c r="RS83" s="136"/>
      <c r="RT83" s="136"/>
      <c r="RU83" s="136"/>
      <c r="RV83" s="136"/>
      <c r="RW83" s="136"/>
      <c r="RX83" s="136"/>
      <c r="RY83" s="136"/>
      <c r="RZ83" s="136"/>
      <c r="SA83" s="136"/>
      <c r="SB83" s="136"/>
      <c r="SC83" s="136"/>
      <c r="SD83" s="136"/>
      <c r="SE83" s="136"/>
      <c r="SF83" s="136"/>
      <c r="SG83" s="136"/>
      <c r="SH83" s="136"/>
      <c r="SI83" s="136"/>
      <c r="SJ83" s="136"/>
      <c r="SK83" s="136"/>
      <c r="SL83" s="136"/>
      <c r="WJ83" s="136"/>
      <c r="WK83" s="136"/>
      <c r="WL83" s="136"/>
      <c r="WM83" s="136"/>
      <c r="WN83" s="136"/>
      <c r="WO83" s="136"/>
      <c r="WP83" s="136"/>
      <c r="WQ83" s="136"/>
      <c r="WR83" s="136"/>
      <c r="WS83" s="136"/>
      <c r="WT83" s="136"/>
      <c r="WU83" s="136"/>
      <c r="WV83" s="136"/>
    </row>
    <row r="84" spans="1:818 1028:1147" ht="14.25" customHeight="1" outlineLevel="1">
      <c r="A84" s="208"/>
      <c r="B84" s="307" t="s">
        <v>237</v>
      </c>
      <c r="C84" s="323">
        <v>30</v>
      </c>
      <c r="D84" s="247"/>
      <c r="E84" s="314">
        <v>2.5</v>
      </c>
      <c r="F84" s="322">
        <v>3</v>
      </c>
      <c r="G84" s="313">
        <v>3.5</v>
      </c>
      <c r="H84" s="309">
        <v>4</v>
      </c>
      <c r="NV84" s="119"/>
      <c r="NW84" s="119"/>
      <c r="NX84" s="119"/>
      <c r="NY84" s="119"/>
      <c r="NZ84" s="119"/>
      <c r="RH84" s="136"/>
      <c r="RI84" s="136"/>
      <c r="RJ84" s="136"/>
      <c r="RK84" s="136"/>
      <c r="RL84" s="136"/>
      <c r="RM84" s="136"/>
      <c r="RN84" s="136"/>
      <c r="RO84" s="136"/>
      <c r="RP84" s="136"/>
      <c r="RQ84" s="136"/>
      <c r="RR84" s="136"/>
      <c r="RS84" s="136"/>
      <c r="RT84" s="136"/>
      <c r="RU84" s="136"/>
      <c r="RV84" s="136"/>
      <c r="RW84" s="136"/>
      <c r="RX84" s="136"/>
      <c r="RY84" s="136"/>
      <c r="RZ84" s="136"/>
      <c r="SA84" s="136"/>
      <c r="SB84" s="136"/>
      <c r="SC84" s="136"/>
      <c r="SD84" s="136"/>
      <c r="SE84" s="136"/>
      <c r="SF84" s="136"/>
      <c r="SG84" s="136"/>
      <c r="SH84" s="136"/>
      <c r="SI84" s="136"/>
      <c r="SJ84" s="136"/>
      <c r="SK84" s="136"/>
      <c r="SL84" s="136"/>
      <c r="WJ84" s="136"/>
      <c r="WK84" s="136"/>
      <c r="WL84" s="136"/>
      <c r="WM84" s="136"/>
      <c r="WN84" s="136"/>
      <c r="WO84" s="136"/>
      <c r="WP84" s="136"/>
      <c r="WQ84" s="136"/>
      <c r="WR84" s="136"/>
      <c r="WS84" s="136"/>
      <c r="WT84" s="136"/>
      <c r="WU84" s="136"/>
      <c r="WV84" s="136"/>
      <c r="AMN84" s="312">
        <f t="shared" ref="AMN84:ANP84" si="46">$C84*$E84</f>
        <v>75</v>
      </c>
      <c r="AMO84" s="312">
        <f t="shared" si="46"/>
        <v>75</v>
      </c>
      <c r="AMP84" s="312">
        <f t="shared" si="46"/>
        <v>75</v>
      </c>
      <c r="AMQ84" s="312">
        <f t="shared" si="46"/>
        <v>75</v>
      </c>
      <c r="AMR84" s="312">
        <f t="shared" si="46"/>
        <v>75</v>
      </c>
      <c r="AMS84" s="312">
        <f t="shared" si="46"/>
        <v>75</v>
      </c>
      <c r="AMT84" s="312">
        <f t="shared" si="46"/>
        <v>75</v>
      </c>
      <c r="AMU84" s="312">
        <f t="shared" si="46"/>
        <v>75</v>
      </c>
      <c r="AMV84" s="312">
        <f t="shared" si="46"/>
        <v>75</v>
      </c>
      <c r="AMW84" s="312">
        <f t="shared" si="46"/>
        <v>75</v>
      </c>
      <c r="AMX84" s="312">
        <f t="shared" si="46"/>
        <v>75</v>
      </c>
      <c r="AMY84" s="312">
        <f t="shared" si="46"/>
        <v>75</v>
      </c>
      <c r="AMZ84" s="312">
        <f t="shared" si="46"/>
        <v>75</v>
      </c>
      <c r="ANA84" s="312">
        <f t="shared" si="46"/>
        <v>75</v>
      </c>
      <c r="ANB84" s="312">
        <f t="shared" si="46"/>
        <v>75</v>
      </c>
      <c r="ANC84" s="312">
        <f t="shared" si="46"/>
        <v>75</v>
      </c>
      <c r="AND84" s="312">
        <f t="shared" si="46"/>
        <v>75</v>
      </c>
      <c r="ANE84" s="312">
        <f t="shared" si="46"/>
        <v>75</v>
      </c>
      <c r="ANF84" s="312">
        <f t="shared" si="46"/>
        <v>75</v>
      </c>
      <c r="ANG84" s="312">
        <f t="shared" si="46"/>
        <v>75</v>
      </c>
      <c r="ANH84" s="312">
        <f t="shared" si="46"/>
        <v>75</v>
      </c>
      <c r="ANI84" s="312">
        <f t="shared" si="46"/>
        <v>75</v>
      </c>
      <c r="ANJ84" s="312">
        <f t="shared" si="46"/>
        <v>75</v>
      </c>
      <c r="ANK84" s="312">
        <f t="shared" si="46"/>
        <v>75</v>
      </c>
      <c r="ANL84" s="312">
        <f t="shared" si="46"/>
        <v>75</v>
      </c>
      <c r="ANM84" s="312">
        <f t="shared" si="46"/>
        <v>75</v>
      </c>
      <c r="ANN84" s="312">
        <f t="shared" si="46"/>
        <v>75</v>
      </c>
      <c r="ANO84" s="312">
        <f t="shared" si="46"/>
        <v>75</v>
      </c>
      <c r="ANP84" s="312">
        <f t="shared" si="46"/>
        <v>75</v>
      </c>
      <c r="ANQ84" s="318">
        <f t="shared" ref="ANQ84:AOG84" si="47">$C84*$F84</f>
        <v>90</v>
      </c>
      <c r="ANR84" s="318">
        <f t="shared" si="47"/>
        <v>90</v>
      </c>
      <c r="ANS84" s="318">
        <f t="shared" si="47"/>
        <v>90</v>
      </c>
      <c r="ANT84" s="318">
        <f t="shared" si="47"/>
        <v>90</v>
      </c>
      <c r="ANU84" s="318">
        <f t="shared" si="47"/>
        <v>90</v>
      </c>
      <c r="ANV84" s="318">
        <f t="shared" si="47"/>
        <v>90</v>
      </c>
      <c r="ANW84" s="318">
        <f t="shared" si="47"/>
        <v>90</v>
      </c>
      <c r="ANX84" s="318">
        <f t="shared" si="47"/>
        <v>90</v>
      </c>
      <c r="ANY84" s="318">
        <f t="shared" si="47"/>
        <v>90</v>
      </c>
      <c r="ANZ84" s="318">
        <f t="shared" si="47"/>
        <v>90</v>
      </c>
      <c r="AOA84" s="318">
        <f t="shared" si="47"/>
        <v>90</v>
      </c>
      <c r="AOB84" s="318">
        <f t="shared" si="47"/>
        <v>90</v>
      </c>
      <c r="AOC84" s="318">
        <f t="shared" si="47"/>
        <v>90</v>
      </c>
      <c r="AOD84" s="318">
        <f t="shared" si="47"/>
        <v>90</v>
      </c>
      <c r="AOE84" s="318">
        <f t="shared" si="47"/>
        <v>90</v>
      </c>
      <c r="AOF84" s="318">
        <f t="shared" si="47"/>
        <v>90</v>
      </c>
      <c r="AOG84" s="318">
        <f t="shared" si="47"/>
        <v>90</v>
      </c>
      <c r="AOH84" s="310">
        <f t="shared" ref="AOH84:AOQ84" si="48">$C84*$G84</f>
        <v>105</v>
      </c>
      <c r="AOI84" s="310">
        <f t="shared" si="48"/>
        <v>105</v>
      </c>
      <c r="AOJ84" s="310">
        <f t="shared" si="48"/>
        <v>105</v>
      </c>
      <c r="AOK84" s="310">
        <f t="shared" si="48"/>
        <v>105</v>
      </c>
      <c r="AOL84" s="310">
        <f t="shared" si="48"/>
        <v>105</v>
      </c>
      <c r="AOM84" s="310">
        <f t="shared" si="48"/>
        <v>105</v>
      </c>
      <c r="AON84" s="310">
        <f t="shared" si="48"/>
        <v>105</v>
      </c>
      <c r="AOO84" s="310">
        <f t="shared" si="48"/>
        <v>105</v>
      </c>
      <c r="AOP84" s="310">
        <f t="shared" si="48"/>
        <v>105</v>
      </c>
      <c r="AOQ84" s="310">
        <f t="shared" si="48"/>
        <v>105</v>
      </c>
      <c r="AOR84" s="311">
        <f t="shared" ref="AOR84:AOW84" si="49">$C84*$H84</f>
        <v>120</v>
      </c>
      <c r="AOS84" s="311">
        <f t="shared" si="49"/>
        <v>120</v>
      </c>
      <c r="AOT84" s="311">
        <f t="shared" si="49"/>
        <v>120</v>
      </c>
      <c r="AOU84" s="311">
        <f t="shared" si="49"/>
        <v>120</v>
      </c>
      <c r="AOV84" s="311">
        <f t="shared" si="49"/>
        <v>120</v>
      </c>
      <c r="AOW84" s="311">
        <f t="shared" si="49"/>
        <v>120</v>
      </c>
      <c r="AOX84" s="312">
        <f t="shared" ref="AOX84:AQP84" si="50">$C84*$E84</f>
        <v>75</v>
      </c>
      <c r="AOY84" s="312">
        <f t="shared" si="50"/>
        <v>75</v>
      </c>
      <c r="AOZ84" s="312">
        <f t="shared" si="50"/>
        <v>75</v>
      </c>
      <c r="APA84" s="312">
        <f t="shared" si="50"/>
        <v>75</v>
      </c>
      <c r="APB84" s="312">
        <f t="shared" si="50"/>
        <v>75</v>
      </c>
      <c r="APC84" s="312">
        <f t="shared" si="50"/>
        <v>75</v>
      </c>
      <c r="APD84" s="312">
        <f t="shared" si="50"/>
        <v>75</v>
      </c>
      <c r="APE84" s="312">
        <f t="shared" si="50"/>
        <v>75</v>
      </c>
      <c r="APF84" s="312">
        <f t="shared" si="50"/>
        <v>75</v>
      </c>
      <c r="APG84" s="312">
        <f t="shared" si="50"/>
        <v>75</v>
      </c>
      <c r="APH84" s="312">
        <f t="shared" si="50"/>
        <v>75</v>
      </c>
      <c r="API84" s="312">
        <f t="shared" si="50"/>
        <v>75</v>
      </c>
      <c r="APJ84" s="312">
        <f t="shared" si="50"/>
        <v>75</v>
      </c>
      <c r="APK84" s="312">
        <f t="shared" si="50"/>
        <v>75</v>
      </c>
      <c r="APL84" s="312">
        <f t="shared" si="50"/>
        <v>75</v>
      </c>
      <c r="APM84" s="312">
        <f t="shared" si="50"/>
        <v>75</v>
      </c>
      <c r="APN84" s="312">
        <f t="shared" si="50"/>
        <v>75</v>
      </c>
      <c r="APO84" s="312">
        <f t="shared" si="50"/>
        <v>75</v>
      </c>
      <c r="APP84" s="312">
        <f t="shared" si="50"/>
        <v>75</v>
      </c>
      <c r="APQ84" s="312">
        <f t="shared" si="50"/>
        <v>75</v>
      </c>
      <c r="APR84" s="312">
        <f t="shared" si="50"/>
        <v>75</v>
      </c>
      <c r="APS84" s="312">
        <f t="shared" si="50"/>
        <v>75</v>
      </c>
      <c r="APT84" s="312">
        <f t="shared" si="50"/>
        <v>75</v>
      </c>
      <c r="APU84" s="312">
        <f t="shared" si="50"/>
        <v>75</v>
      </c>
      <c r="APV84" s="312">
        <f t="shared" si="50"/>
        <v>75</v>
      </c>
      <c r="APW84" s="312">
        <f t="shared" si="50"/>
        <v>75</v>
      </c>
      <c r="APX84" s="312">
        <f t="shared" si="50"/>
        <v>75</v>
      </c>
      <c r="APY84" s="312">
        <f t="shared" si="50"/>
        <v>75</v>
      </c>
      <c r="APZ84" s="312">
        <f t="shared" si="50"/>
        <v>75</v>
      </c>
      <c r="AQA84" s="312">
        <f t="shared" si="50"/>
        <v>75</v>
      </c>
      <c r="AQB84" s="312">
        <f t="shared" si="50"/>
        <v>75</v>
      </c>
      <c r="AQC84" s="312">
        <f t="shared" si="50"/>
        <v>75</v>
      </c>
      <c r="AQD84" s="312">
        <f t="shared" si="50"/>
        <v>75</v>
      </c>
      <c r="AQE84" s="312">
        <f t="shared" si="50"/>
        <v>75</v>
      </c>
      <c r="AQF84" s="312">
        <f t="shared" si="50"/>
        <v>75</v>
      </c>
      <c r="AQG84" s="312">
        <f t="shared" si="50"/>
        <v>75</v>
      </c>
      <c r="AQH84" s="312">
        <f t="shared" si="50"/>
        <v>75</v>
      </c>
      <c r="AQI84" s="312">
        <f t="shared" si="50"/>
        <v>75</v>
      </c>
      <c r="AQJ84" s="312">
        <f t="shared" si="50"/>
        <v>75</v>
      </c>
      <c r="AQK84" s="312">
        <f t="shared" si="50"/>
        <v>75</v>
      </c>
      <c r="AQL84" s="312">
        <f t="shared" si="50"/>
        <v>75</v>
      </c>
      <c r="AQM84" s="312">
        <f t="shared" si="50"/>
        <v>75</v>
      </c>
      <c r="AQN84" s="312">
        <f t="shared" si="50"/>
        <v>75</v>
      </c>
      <c r="AQO84" s="312">
        <f t="shared" si="50"/>
        <v>75</v>
      </c>
      <c r="AQP84" s="312">
        <f t="shared" si="50"/>
        <v>75</v>
      </c>
    </row>
    <row r="85" spans="1:818 1028:1147" ht="55.5" customHeight="1">
      <c r="A85" s="88"/>
      <c r="B85" s="435">
        <v>249011</v>
      </c>
      <c r="C85" s="150" t="s">
        <v>272</v>
      </c>
      <c r="D85" s="151" t="s">
        <v>273</v>
      </c>
      <c r="E85" s="149" t="s">
        <v>274</v>
      </c>
      <c r="F85" s="470" t="s">
        <v>275</v>
      </c>
      <c r="G85" s="76"/>
      <c r="H85" s="76"/>
      <c r="T85" s="137"/>
      <c r="NV85" s="119"/>
      <c r="NW85" s="119"/>
      <c r="NX85" s="119"/>
      <c r="NY85" s="119"/>
      <c r="NZ85" s="119"/>
      <c r="OA85" s="119"/>
      <c r="OB85" s="119"/>
      <c r="OC85" s="119"/>
      <c r="OD85" s="119"/>
      <c r="OE85" s="119"/>
      <c r="OF85" s="119"/>
      <c r="OG85" s="119"/>
      <c r="OH85" s="119"/>
      <c r="OI85" s="119"/>
      <c r="OJ85" s="119"/>
      <c r="OK85" s="119"/>
      <c r="OL85" s="119"/>
      <c r="OM85" s="119"/>
      <c r="ON85" s="119"/>
      <c r="OO85" s="119"/>
      <c r="OP85" s="119"/>
      <c r="OQ85" s="119"/>
      <c r="OR85" s="119"/>
      <c r="OS85" s="119"/>
      <c r="OT85" s="119"/>
      <c r="OU85" s="119"/>
      <c r="OV85" s="119"/>
      <c r="OW85" s="119"/>
      <c r="OX85" s="119"/>
      <c r="OY85" s="119"/>
      <c r="OZ85" s="119"/>
      <c r="PA85" s="119"/>
      <c r="PB85" s="119"/>
      <c r="PC85" s="119"/>
      <c r="PD85" s="119"/>
      <c r="PE85" s="119"/>
      <c r="PF85" s="119"/>
      <c r="PG85" s="119"/>
      <c r="PH85" s="119"/>
      <c r="PI85" s="119"/>
      <c r="PJ85" s="119"/>
      <c r="PK85" s="119"/>
      <c r="PL85" s="119"/>
      <c r="PM85" s="119"/>
      <c r="PN85" s="119"/>
      <c r="PO85" s="119"/>
      <c r="PP85" s="119"/>
      <c r="PQ85" s="119"/>
      <c r="PR85" s="119"/>
      <c r="PS85" s="119"/>
      <c r="PT85" s="119"/>
      <c r="PU85" s="119"/>
      <c r="PV85" s="119"/>
      <c r="PW85" s="119"/>
      <c r="PX85" s="119"/>
      <c r="PY85" s="119"/>
      <c r="PZ85" s="119"/>
      <c r="QA85" s="119"/>
      <c r="QB85" s="119"/>
      <c r="QC85" s="119"/>
      <c r="QD85" s="119"/>
      <c r="QE85" s="119"/>
      <c r="QF85" s="119"/>
      <c r="QG85" s="119"/>
      <c r="QH85" s="119"/>
      <c r="QI85" s="119"/>
      <c r="QJ85" s="119"/>
      <c r="QK85" s="119"/>
      <c r="QL85" s="119"/>
      <c r="QM85" s="119"/>
      <c r="QN85" s="119"/>
      <c r="QO85" s="119"/>
      <c r="QP85" s="119"/>
      <c r="QQ85" s="119"/>
      <c r="QR85" s="119"/>
      <c r="QS85" s="119"/>
      <c r="QT85" s="119"/>
      <c r="QU85" s="119"/>
      <c r="QV85" s="119"/>
      <c r="QW85" s="119"/>
      <c r="QX85" s="119"/>
      <c r="QY85" s="119"/>
      <c r="QZ85" s="119"/>
      <c r="RA85" s="119"/>
      <c r="RB85" s="119"/>
      <c r="RC85" s="119"/>
      <c r="RD85" s="119"/>
      <c r="RE85" s="119"/>
      <c r="RF85" s="119"/>
      <c r="RG85" s="119"/>
      <c r="AMN85" s="84" t="s">
        <v>72</v>
      </c>
      <c r="AMO85" s="84" t="s">
        <v>73</v>
      </c>
      <c r="AMP85" s="84" t="s">
        <v>73</v>
      </c>
      <c r="AMQ85" s="84" t="s">
        <v>74</v>
      </c>
      <c r="AMR85" s="84" t="s">
        <v>75</v>
      </c>
      <c r="AMV85" s="84" t="s">
        <v>76</v>
      </c>
      <c r="AMW85" s="84" t="s">
        <v>77</v>
      </c>
      <c r="AMX85" s="84" t="s">
        <v>78</v>
      </c>
      <c r="AMY85" s="84" t="s">
        <v>79</v>
      </c>
      <c r="AMZ85" s="84" t="s">
        <v>80</v>
      </c>
      <c r="ANB85" s="84" t="s">
        <v>81</v>
      </c>
      <c r="ANC85" s="84" t="s">
        <v>81</v>
      </c>
      <c r="AND85" s="84" t="s">
        <v>82</v>
      </c>
      <c r="ANE85" s="84" t="s">
        <v>82</v>
      </c>
      <c r="ANF85" s="84" t="s">
        <v>82</v>
      </c>
      <c r="ANI85" s="84" t="s">
        <v>82</v>
      </c>
      <c r="ANJ85" s="84" t="s">
        <v>83</v>
      </c>
      <c r="ANK85" s="84" t="s">
        <v>84</v>
      </c>
      <c r="ANL85" s="84" t="s">
        <v>85</v>
      </c>
      <c r="ANM85" s="84" t="s">
        <v>86</v>
      </c>
      <c r="ANN85" s="2"/>
      <c r="ANP85" s="84" t="s">
        <v>86</v>
      </c>
      <c r="ANR85" s="84" t="s">
        <v>87</v>
      </c>
      <c r="ANS85" s="84" t="s">
        <v>87</v>
      </c>
      <c r="ANT85" s="84" t="s">
        <v>88</v>
      </c>
      <c r="ANU85" s="84"/>
      <c r="ANW85" s="84" t="s">
        <v>88</v>
      </c>
      <c r="ANX85" s="84" t="s">
        <v>88</v>
      </c>
      <c r="ANY85" s="84" t="s">
        <v>88</v>
      </c>
      <c r="ANZ85" s="84" t="s">
        <v>89</v>
      </c>
      <c r="AOA85" s="84" t="s">
        <v>90</v>
      </c>
      <c r="AOD85" s="84" t="s">
        <v>90</v>
      </c>
      <c r="AOE85" s="84" t="s">
        <v>90</v>
      </c>
      <c r="AOF85" s="84" t="s">
        <v>91</v>
      </c>
      <c r="AOG85" s="84" t="s">
        <v>91</v>
      </c>
      <c r="AOH85" s="84" t="s">
        <v>91</v>
      </c>
      <c r="AOL85" s="84" t="s">
        <v>91</v>
      </c>
      <c r="AOM85" s="84" t="s">
        <v>92</v>
      </c>
      <c r="AON85" s="84" t="s">
        <v>92</v>
      </c>
      <c r="AOO85" s="84" t="s">
        <v>92</v>
      </c>
      <c r="AOP85" s="84" t="s">
        <v>82</v>
      </c>
      <c r="AOR85" s="84" t="s">
        <v>82</v>
      </c>
      <c r="AOS85" s="84" t="s">
        <v>82</v>
      </c>
      <c r="AOT85" s="84" t="s">
        <v>82</v>
      </c>
      <c r="AOU85" s="84" t="s">
        <v>82</v>
      </c>
      <c r="AOV85" s="84" t="s">
        <v>82</v>
      </c>
      <c r="AOW85" s="84" t="s">
        <v>82</v>
      </c>
      <c r="AOX85" s="84"/>
      <c r="AOY85" s="84" t="s">
        <v>82</v>
      </c>
      <c r="AOZ85" s="84" t="s">
        <v>82</v>
      </c>
      <c r="APA85" s="91" t="s">
        <v>242</v>
      </c>
      <c r="APB85" s="84" t="s">
        <v>93</v>
      </c>
      <c r="APC85" s="84" t="s">
        <v>93</v>
      </c>
      <c r="APD85" s="84"/>
      <c r="APE85" s="84"/>
      <c r="APF85" s="84" t="s">
        <v>93</v>
      </c>
      <c r="APG85" s="84" t="s">
        <v>93</v>
      </c>
      <c r="APH85" s="84" t="s">
        <v>94</v>
      </c>
      <c r="API85" s="84" t="s">
        <v>42</v>
      </c>
      <c r="APJ85" s="84" t="s">
        <v>42</v>
      </c>
      <c r="APK85" s="84"/>
      <c r="APL85" s="2"/>
      <c r="APM85" s="84" t="s">
        <v>42</v>
      </c>
      <c r="APN85" s="84" t="s">
        <v>42</v>
      </c>
      <c r="APO85" s="84" t="s">
        <v>42</v>
      </c>
      <c r="APP85" s="84" t="s">
        <v>42</v>
      </c>
      <c r="APQ85" s="84" t="s">
        <v>95</v>
      </c>
      <c r="APR85" s="84" t="s">
        <v>96</v>
      </c>
      <c r="APT85" s="84" t="s">
        <v>97</v>
      </c>
      <c r="APU85" s="84" t="s">
        <v>82</v>
      </c>
      <c r="APV85" s="84"/>
      <c r="APW85" s="84"/>
      <c r="APX85" s="84"/>
      <c r="APY85" s="84"/>
      <c r="APZ85" s="84"/>
      <c r="AQA85" s="84"/>
      <c r="AQB85" s="84" t="s">
        <v>82</v>
      </c>
      <c r="AQC85" s="84" t="s">
        <v>82</v>
      </c>
      <c r="AQD85" s="84" t="s">
        <v>82</v>
      </c>
      <c r="AQE85" s="84" t="s">
        <v>82</v>
      </c>
      <c r="AQF85" s="84"/>
      <c r="AQG85" s="84"/>
      <c r="AQH85" s="84"/>
      <c r="AQI85" s="84" t="s">
        <v>82</v>
      </c>
      <c r="AQJ85" s="84" t="s">
        <v>82</v>
      </c>
      <c r="AQK85" s="84" t="s">
        <v>82</v>
      </c>
      <c r="AQL85" s="86" t="s">
        <v>98</v>
      </c>
      <c r="AQV85" s="201" t="s">
        <v>252</v>
      </c>
    </row>
    <row r="86" spans="1:818 1028:1147" ht="14.25" customHeight="1" outlineLevel="1">
      <c r="A86" s="155" t="s">
        <v>224</v>
      </c>
      <c r="B86" s="54">
        <f>G92</f>
        <v>1147.4271428571428</v>
      </c>
      <c r="C86" s="32" t="s">
        <v>225</v>
      </c>
      <c r="D86" s="670">
        <f t="shared" ref="D86:D91" si="51">SUM(I86:NZ86)</f>
        <v>0</v>
      </c>
      <c r="E86" s="55">
        <f t="shared" ref="E86:E91" si="52">SUM(D86/G86)</f>
        <v>0</v>
      </c>
      <c r="F86" s="179"/>
      <c r="G86" s="49">
        <f>G92*0.262</f>
        <v>300.62591142857144</v>
      </c>
      <c r="H86" s="156">
        <f t="shared" ref="H86:H91" si="53">SUM(I86:ATR86)</f>
        <v>280</v>
      </c>
      <c r="T86" s="137"/>
      <c r="NV86" s="119"/>
      <c r="NW86" s="119"/>
      <c r="NX86" s="119"/>
      <c r="NY86" s="119"/>
      <c r="NZ86" s="119"/>
      <c r="OA86" s="119"/>
      <c r="OB86" s="119"/>
      <c r="OC86" s="119"/>
      <c r="OD86" s="119"/>
      <c r="OE86" s="119"/>
      <c r="OF86" s="119"/>
      <c r="OG86" s="119"/>
      <c r="OH86" s="119"/>
      <c r="OI86" s="119"/>
      <c r="OJ86" s="119"/>
      <c r="OK86" s="119"/>
      <c r="OL86" s="119"/>
      <c r="OM86" s="119"/>
      <c r="ON86" s="119"/>
      <c r="OO86" s="119"/>
      <c r="OP86" s="119"/>
      <c r="OQ86" s="119"/>
      <c r="OR86" s="119"/>
      <c r="OS86" s="119"/>
      <c r="OT86" s="119"/>
      <c r="OU86" s="119"/>
      <c r="OV86" s="119"/>
      <c r="OW86" s="119"/>
      <c r="OX86" s="119"/>
      <c r="OY86" s="119"/>
      <c r="OZ86" s="119"/>
      <c r="PA86" s="119"/>
      <c r="PB86" s="119"/>
      <c r="PC86" s="119"/>
      <c r="PD86" s="119"/>
      <c r="PE86" s="119"/>
      <c r="PF86" s="119"/>
      <c r="PG86" s="119"/>
      <c r="PH86" s="119"/>
      <c r="PI86" s="119"/>
      <c r="PJ86" s="119"/>
      <c r="PK86" s="119"/>
      <c r="PL86" s="119"/>
      <c r="PM86" s="119"/>
      <c r="PN86" s="119"/>
      <c r="PO86" s="119"/>
      <c r="PP86" s="119"/>
      <c r="PQ86" s="119"/>
      <c r="PR86" s="119"/>
      <c r="PS86" s="119"/>
      <c r="PT86" s="119"/>
      <c r="PU86" s="119"/>
      <c r="PV86" s="119"/>
      <c r="PW86" s="119"/>
      <c r="PX86" s="119"/>
      <c r="PY86" s="119"/>
      <c r="PZ86" s="119"/>
      <c r="QA86" s="119"/>
      <c r="QB86" s="119"/>
      <c r="QC86" s="119"/>
      <c r="QD86" s="119"/>
      <c r="QE86" s="119"/>
      <c r="QF86" s="119"/>
      <c r="QG86" s="119"/>
      <c r="QH86" s="119"/>
      <c r="QI86" s="119"/>
      <c r="QJ86" s="119"/>
      <c r="QK86" s="119"/>
      <c r="QL86" s="119"/>
      <c r="QM86" s="119"/>
      <c r="QN86" s="119"/>
      <c r="QO86" s="119"/>
      <c r="QP86" s="119"/>
      <c r="QQ86" s="119"/>
      <c r="QR86" s="119"/>
      <c r="QS86" s="119"/>
      <c r="QT86" s="119"/>
      <c r="QU86" s="119"/>
      <c r="QV86" s="119"/>
      <c r="QW86" s="119"/>
      <c r="QX86" s="119"/>
      <c r="QY86" s="119"/>
      <c r="QZ86" s="119"/>
      <c r="RA86" s="119"/>
      <c r="RB86" s="119"/>
      <c r="RC86" s="119"/>
      <c r="RD86" s="119"/>
      <c r="RE86" s="119"/>
      <c r="RF86" s="119"/>
      <c r="RG86" s="119"/>
      <c r="AMN86" s="246">
        <v>16</v>
      </c>
      <c r="AMO86" s="246">
        <v>16</v>
      </c>
      <c r="AMP86" s="246">
        <v>16</v>
      </c>
      <c r="AMQ86" s="246">
        <v>16</v>
      </c>
      <c r="AMR86" s="246">
        <v>16</v>
      </c>
      <c r="AMV86" s="246">
        <v>16</v>
      </c>
      <c r="AMW86" s="246">
        <v>16</v>
      </c>
      <c r="AMX86" s="246">
        <v>16</v>
      </c>
      <c r="AMY86" s="246">
        <v>16</v>
      </c>
      <c r="AMZ86" s="246">
        <v>16</v>
      </c>
      <c r="ANA86" s="246"/>
      <c r="ANB86" s="246">
        <v>16</v>
      </c>
      <c r="ANC86" s="246">
        <v>16</v>
      </c>
      <c r="AND86" s="246">
        <v>16</v>
      </c>
      <c r="ANE86" s="246">
        <v>16</v>
      </c>
      <c r="ANF86" s="246">
        <v>16</v>
      </c>
      <c r="ANI86" s="246">
        <v>8</v>
      </c>
      <c r="ANJ86" s="246">
        <v>8</v>
      </c>
      <c r="ANK86" s="246">
        <v>8</v>
      </c>
      <c r="ANL86" s="246">
        <v>8</v>
      </c>
      <c r="ANM86" s="246">
        <v>8</v>
      </c>
      <c r="ANN86" s="246"/>
      <c r="ANP86" s="246"/>
      <c r="ANR86" s="246"/>
      <c r="ANS86" s="246"/>
      <c r="ANT86" s="246"/>
      <c r="ANU86" s="246"/>
      <c r="ANW86" s="246"/>
      <c r="ANX86" s="246"/>
      <c r="ANY86" s="246"/>
      <c r="ANZ86" s="246"/>
      <c r="AOA86" s="246"/>
      <c r="AOD86" s="246"/>
      <c r="AOE86" s="246"/>
      <c r="AOF86" s="246"/>
      <c r="AOG86" s="246"/>
      <c r="AOH86" s="246"/>
      <c r="AOL86" s="246"/>
      <c r="APB86" s="246"/>
      <c r="APH86" s="246"/>
      <c r="API86" s="246"/>
      <c r="APJ86" s="246"/>
      <c r="APK86" s="246"/>
      <c r="APL86" s="246"/>
      <c r="APM86" s="246"/>
      <c r="APN86" s="246"/>
      <c r="APO86" s="246"/>
      <c r="APP86" s="246"/>
      <c r="APQ86" s="246"/>
      <c r="APR86" s="246"/>
      <c r="APS86" s="246"/>
      <c r="APT86" s="246"/>
      <c r="APU86" s="246"/>
      <c r="APV86" s="246"/>
      <c r="AQL86" s="246"/>
    </row>
    <row r="87" spans="1:818 1028:1147" ht="14.25" customHeight="1" outlineLevel="1">
      <c r="A87" s="157" t="s">
        <v>226</v>
      </c>
      <c r="B87" s="59"/>
      <c r="C87" s="32" t="s">
        <v>227</v>
      </c>
      <c r="D87" s="670">
        <f t="shared" si="51"/>
        <v>0</v>
      </c>
      <c r="E87" s="330">
        <f t="shared" si="52"/>
        <v>0</v>
      </c>
      <c r="F87" s="179"/>
      <c r="G87" s="49">
        <f>G92*0.106</f>
        <v>121.62727714285714</v>
      </c>
      <c r="H87" s="156">
        <f t="shared" si="53"/>
        <v>122.42025522197802</v>
      </c>
      <c r="T87" s="137"/>
      <c r="NV87" s="119"/>
      <c r="NW87" s="119"/>
      <c r="NX87" s="119"/>
      <c r="NY87" s="119"/>
      <c r="NZ87" s="119"/>
      <c r="OA87" s="119"/>
      <c r="OB87" s="119"/>
      <c r="OC87" s="119"/>
      <c r="OD87" s="119"/>
      <c r="OE87" s="119"/>
      <c r="OF87" s="119"/>
      <c r="OG87" s="119"/>
      <c r="OH87" s="119"/>
      <c r="OI87" s="119"/>
      <c r="OJ87" s="119"/>
      <c r="OK87" s="119"/>
      <c r="OL87" s="119"/>
      <c r="OM87" s="119"/>
      <c r="ON87" s="119"/>
      <c r="OO87" s="119"/>
      <c r="OP87" s="119"/>
      <c r="OQ87" s="119"/>
      <c r="OR87" s="119"/>
      <c r="OS87" s="119"/>
      <c r="OT87" s="119"/>
      <c r="OU87" s="119"/>
      <c r="OV87" s="119"/>
      <c r="OW87" s="119"/>
      <c r="OX87" s="119"/>
      <c r="OY87" s="119"/>
      <c r="OZ87" s="119"/>
      <c r="PA87" s="119"/>
      <c r="PB87" s="119"/>
      <c r="PC87" s="119"/>
      <c r="PD87" s="119"/>
      <c r="PE87" s="119"/>
      <c r="PF87" s="119"/>
      <c r="PG87" s="119"/>
      <c r="PH87" s="119"/>
      <c r="PI87" s="119"/>
      <c r="PJ87" s="119"/>
      <c r="PK87" s="119"/>
      <c r="PL87" s="119"/>
      <c r="PM87" s="119"/>
      <c r="PN87" s="119"/>
      <c r="PO87" s="119"/>
      <c r="PP87" s="119"/>
      <c r="PQ87" s="119"/>
      <c r="PR87" s="119"/>
      <c r="PS87" s="119"/>
      <c r="PT87" s="119"/>
      <c r="PU87" s="119"/>
      <c r="PV87" s="119"/>
      <c r="PW87" s="119"/>
      <c r="PX87" s="119"/>
      <c r="PY87" s="119"/>
      <c r="PZ87" s="119"/>
      <c r="QA87" s="119"/>
      <c r="QB87" s="119"/>
      <c r="QC87" s="119"/>
      <c r="QD87" s="119"/>
      <c r="QE87" s="119"/>
      <c r="QF87" s="119"/>
      <c r="QG87" s="119"/>
      <c r="QH87" s="119"/>
      <c r="QI87" s="119"/>
      <c r="QJ87" s="119"/>
      <c r="QK87" s="119"/>
      <c r="QL87" s="119"/>
      <c r="QM87" s="119"/>
      <c r="QN87" s="119"/>
      <c r="QO87" s="119"/>
      <c r="QP87" s="119"/>
      <c r="QQ87" s="119"/>
      <c r="QR87" s="119"/>
      <c r="QS87" s="119"/>
      <c r="QT87" s="119"/>
      <c r="QU87" s="119"/>
      <c r="QV87" s="119"/>
      <c r="QW87" s="119"/>
      <c r="QX87" s="119"/>
      <c r="QY87" s="119"/>
      <c r="QZ87" s="119"/>
      <c r="RA87" s="119"/>
      <c r="RB87" s="119"/>
      <c r="RC87" s="119"/>
      <c r="RD87" s="119"/>
      <c r="RE87" s="119"/>
      <c r="RF87" s="119"/>
      <c r="RG87" s="119"/>
      <c r="AMN87" s="246">
        <v>0</v>
      </c>
      <c r="AMO87" s="246">
        <v>0</v>
      </c>
      <c r="AMP87" s="246">
        <v>0</v>
      </c>
      <c r="AMQ87" s="246">
        <v>0</v>
      </c>
      <c r="AMR87" s="246">
        <v>0</v>
      </c>
      <c r="AMV87" s="246">
        <v>9.8011597714285728</v>
      </c>
      <c r="AMW87" s="246">
        <v>0</v>
      </c>
      <c r="AMX87" s="246">
        <v>0</v>
      </c>
      <c r="AMY87" s="246">
        <v>0</v>
      </c>
      <c r="AMZ87" s="246">
        <v>0</v>
      </c>
      <c r="ANB87" s="246">
        <v>0</v>
      </c>
      <c r="ANC87" s="246">
        <v>4.9005798857142864</v>
      </c>
      <c r="ANF87" s="246">
        <v>9.8011597714285728</v>
      </c>
      <c r="ANI87" s="246">
        <v>9.8011597714285728</v>
      </c>
      <c r="ANJ87" s="246">
        <v>9.8011597714285728</v>
      </c>
      <c r="ANK87" s="246">
        <v>9.8011597714285728</v>
      </c>
      <c r="ANL87" s="246">
        <v>4.9005798857142864</v>
      </c>
      <c r="ANM87" s="246">
        <v>9.8011597714285728</v>
      </c>
      <c r="ANN87" s="246"/>
      <c r="ANP87" s="246">
        <v>6.0668236565934066</v>
      </c>
      <c r="ANR87" s="246">
        <v>8.54067407967033</v>
      </c>
      <c r="ANS87" s="246">
        <v>6.125724857142858</v>
      </c>
      <c r="ANT87" s="246">
        <v>6.125724857142858</v>
      </c>
      <c r="ANU87" s="246"/>
      <c r="ANW87" s="246">
        <v>7.3508698285714287</v>
      </c>
      <c r="ANX87" s="246">
        <v>0</v>
      </c>
      <c r="ANY87" s="246">
        <v>0</v>
      </c>
      <c r="ANZ87" s="246">
        <v>0</v>
      </c>
      <c r="AOA87" s="246">
        <v>9.8011597714285728</v>
      </c>
      <c r="AOD87" s="246">
        <v>9.8011597714285728</v>
      </c>
      <c r="AOE87" s="246"/>
      <c r="AOF87" s="246"/>
      <c r="AOG87" s="246"/>
      <c r="AOH87" s="246"/>
      <c r="AOL87" s="246"/>
      <c r="APB87" s="246"/>
      <c r="APH87" s="246"/>
      <c r="API87" s="246"/>
      <c r="APJ87" s="246"/>
      <c r="APK87" s="246"/>
      <c r="APL87" s="246"/>
      <c r="APM87" s="246"/>
      <c r="APN87" s="246"/>
      <c r="APO87" s="246"/>
      <c r="APP87" s="246"/>
      <c r="APQ87" s="246"/>
      <c r="APR87" s="246"/>
      <c r="APS87" s="246"/>
      <c r="APT87" s="246"/>
      <c r="APU87" s="246"/>
      <c r="APV87" s="246"/>
      <c r="AQL87" s="246"/>
    </row>
    <row r="88" spans="1:818 1028:1147" ht="14.25" customHeight="1" outlineLevel="1">
      <c r="A88" s="158" t="s">
        <v>228</v>
      </c>
      <c r="B88" s="61"/>
      <c r="C88" s="32" t="s">
        <v>229</v>
      </c>
      <c r="D88" s="670">
        <f t="shared" si="51"/>
        <v>0</v>
      </c>
      <c r="E88" s="55">
        <f t="shared" si="52"/>
        <v>0</v>
      </c>
      <c r="F88" s="180"/>
      <c r="G88" s="49">
        <f>G92*0.334</f>
        <v>383.24066571428574</v>
      </c>
      <c r="H88" s="156">
        <f t="shared" si="53"/>
        <v>336</v>
      </c>
      <c r="T88" s="137"/>
      <c r="NV88" s="119"/>
      <c r="NW88" s="119"/>
      <c r="NX88" s="119"/>
      <c r="NY88" s="119"/>
      <c r="NZ88" s="119"/>
      <c r="OA88" s="119"/>
      <c r="OB88" s="119"/>
      <c r="OC88" s="119"/>
      <c r="OD88" s="119"/>
      <c r="OE88" s="119"/>
      <c r="OF88" s="119"/>
      <c r="OG88" s="119"/>
      <c r="OH88" s="119"/>
      <c r="OI88" s="119"/>
      <c r="OJ88" s="119"/>
      <c r="OK88" s="119"/>
      <c r="OL88" s="119"/>
      <c r="OM88" s="119"/>
      <c r="ON88" s="119"/>
      <c r="OO88" s="119"/>
      <c r="OP88" s="119"/>
      <c r="OQ88" s="119"/>
      <c r="OR88" s="119"/>
      <c r="OS88" s="119"/>
      <c r="OT88" s="119"/>
      <c r="OU88" s="119"/>
      <c r="OV88" s="119"/>
      <c r="OW88" s="119"/>
      <c r="OX88" s="119"/>
      <c r="OY88" s="119"/>
      <c r="OZ88" s="119"/>
      <c r="PA88" s="119"/>
      <c r="PB88" s="119"/>
      <c r="PC88" s="119"/>
      <c r="PD88" s="119"/>
      <c r="PE88" s="119"/>
      <c r="PF88" s="119"/>
      <c r="PG88" s="119"/>
      <c r="PH88" s="119"/>
      <c r="PI88" s="119"/>
      <c r="PJ88" s="119"/>
      <c r="PK88" s="119"/>
      <c r="PL88" s="119"/>
      <c r="PM88" s="119"/>
      <c r="PN88" s="119"/>
      <c r="PO88" s="119"/>
      <c r="PP88" s="119"/>
      <c r="PQ88" s="119"/>
      <c r="PR88" s="119"/>
      <c r="PS88" s="119"/>
      <c r="PT88" s="119"/>
      <c r="PU88" s="119"/>
      <c r="PV88" s="119"/>
      <c r="PW88" s="119"/>
      <c r="PX88" s="119"/>
      <c r="PY88" s="119"/>
      <c r="PZ88" s="119"/>
      <c r="QA88" s="119"/>
      <c r="QB88" s="119"/>
      <c r="QC88" s="119"/>
      <c r="QD88" s="119"/>
      <c r="QE88" s="119"/>
      <c r="QF88" s="119"/>
      <c r="QG88" s="119"/>
      <c r="QH88" s="119"/>
      <c r="QI88" s="119"/>
      <c r="QJ88" s="119"/>
      <c r="QK88" s="119"/>
      <c r="QL88" s="119"/>
      <c r="QM88" s="119"/>
      <c r="QN88" s="119"/>
      <c r="QO88" s="119"/>
      <c r="QP88" s="119"/>
      <c r="QQ88" s="119"/>
      <c r="QR88" s="119"/>
      <c r="QS88" s="119"/>
      <c r="QT88" s="119"/>
      <c r="QU88" s="119"/>
      <c r="QV88" s="119"/>
      <c r="QW88" s="119"/>
      <c r="QX88" s="119"/>
      <c r="QY88" s="119"/>
      <c r="QZ88" s="119"/>
      <c r="RA88" s="119"/>
      <c r="RB88" s="119"/>
      <c r="RC88" s="119"/>
      <c r="RD88" s="119"/>
      <c r="RE88" s="119"/>
      <c r="RF88" s="119"/>
      <c r="RG88" s="119"/>
      <c r="AMN88" s="246">
        <v>0</v>
      </c>
      <c r="AMO88" s="246">
        <v>0</v>
      </c>
      <c r="AMP88" s="246">
        <v>0</v>
      </c>
      <c r="AMQ88" s="246">
        <v>0</v>
      </c>
      <c r="AMR88" s="246">
        <v>0</v>
      </c>
      <c r="AMV88" s="246">
        <v>0</v>
      </c>
      <c r="AMW88" s="246">
        <v>0</v>
      </c>
      <c r="AMX88" s="246">
        <v>0</v>
      </c>
      <c r="AMY88" s="246">
        <v>0</v>
      </c>
      <c r="AMZ88" s="246">
        <v>0</v>
      </c>
      <c r="ANA88" s="246">
        <v>0</v>
      </c>
      <c r="ANB88" s="246">
        <v>0</v>
      </c>
      <c r="ANC88" s="246">
        <v>0</v>
      </c>
      <c r="AND88" s="246">
        <v>16</v>
      </c>
      <c r="ANJ88" s="246">
        <v>24</v>
      </c>
      <c r="ANK88" s="246">
        <v>24</v>
      </c>
      <c r="ANL88" s="246">
        <v>24</v>
      </c>
      <c r="ANM88" s="246">
        <v>24</v>
      </c>
      <c r="ANN88" s="246"/>
      <c r="ANP88" s="246">
        <v>24</v>
      </c>
      <c r="ANR88" s="246">
        <v>24</v>
      </c>
      <c r="ANS88" s="246">
        <v>24</v>
      </c>
      <c r="ANT88" s="246">
        <v>24</v>
      </c>
      <c r="ANU88" s="246"/>
      <c r="ANW88" s="246">
        <v>24</v>
      </c>
      <c r="ANX88" s="246">
        <v>24</v>
      </c>
      <c r="ANY88" s="246">
        <v>24</v>
      </c>
      <c r="ANZ88" s="246">
        <v>0</v>
      </c>
      <c r="AOA88" s="246">
        <v>0</v>
      </c>
      <c r="AOD88" s="246">
        <v>0</v>
      </c>
      <c r="AOE88" s="246">
        <v>0</v>
      </c>
      <c r="AOF88" s="246">
        <v>16</v>
      </c>
      <c r="AOG88" s="246">
        <v>16</v>
      </c>
      <c r="AOH88" s="246">
        <v>16</v>
      </c>
      <c r="AOL88" s="246">
        <v>8</v>
      </c>
      <c r="AOM88" s="246">
        <v>0</v>
      </c>
      <c r="AOZ88" s="246">
        <v>0</v>
      </c>
      <c r="APH88" s="246">
        <v>0</v>
      </c>
      <c r="API88" s="246">
        <v>0</v>
      </c>
      <c r="APJ88" s="246">
        <v>0</v>
      </c>
      <c r="APK88" s="246">
        <v>0</v>
      </c>
      <c r="APL88" s="246">
        <v>0</v>
      </c>
      <c r="APM88" s="246">
        <v>0</v>
      </c>
      <c r="APN88" s="246">
        <v>0</v>
      </c>
      <c r="APO88" s="246">
        <v>0</v>
      </c>
      <c r="APP88" s="246">
        <v>0</v>
      </c>
      <c r="APQ88" s="246">
        <v>0</v>
      </c>
      <c r="APR88" s="246">
        <v>0</v>
      </c>
      <c r="APS88" s="246">
        <v>0</v>
      </c>
      <c r="APT88" s="246">
        <v>0</v>
      </c>
      <c r="APU88" s="246">
        <v>0</v>
      </c>
      <c r="APV88" s="246"/>
      <c r="AQL88" s="246">
        <v>0</v>
      </c>
    </row>
    <row r="89" spans="1:818 1028:1147" ht="14.25" customHeight="1" outlineLevel="1">
      <c r="A89" s="159"/>
      <c r="B89" s="181" t="s">
        <v>230</v>
      </c>
      <c r="C89" s="40" t="s">
        <v>231</v>
      </c>
      <c r="D89" s="670">
        <f t="shared" si="51"/>
        <v>0</v>
      </c>
      <c r="E89" s="55">
        <f t="shared" si="52"/>
        <v>0</v>
      </c>
      <c r="F89" s="179"/>
      <c r="G89" s="49">
        <f>G92*0.067</f>
        <v>76.87761857142857</v>
      </c>
      <c r="H89" s="156">
        <f t="shared" si="53"/>
        <v>77.438408571428582</v>
      </c>
      <c r="T89" s="137"/>
      <c r="NV89" s="119"/>
      <c r="NW89" s="119"/>
      <c r="NX89" s="119"/>
      <c r="NY89" s="119"/>
      <c r="NZ89" s="119"/>
      <c r="OA89" s="119"/>
      <c r="OB89" s="119"/>
      <c r="OC89" s="119"/>
      <c r="OD89" s="119"/>
      <c r="OE89" s="119"/>
      <c r="OF89" s="119"/>
      <c r="OG89" s="119"/>
      <c r="OH89" s="119"/>
      <c r="OI89" s="119"/>
      <c r="OJ89" s="119"/>
      <c r="OK89" s="119"/>
      <c r="OL89" s="119"/>
      <c r="OM89" s="119"/>
      <c r="ON89" s="119"/>
      <c r="OO89" s="119"/>
      <c r="OP89" s="119"/>
      <c r="OQ89" s="119"/>
      <c r="OR89" s="119"/>
      <c r="OS89" s="119"/>
      <c r="OT89" s="119"/>
      <c r="OU89" s="119"/>
      <c r="OV89" s="119"/>
      <c r="OW89" s="119"/>
      <c r="OX89" s="119"/>
      <c r="OY89" s="119"/>
      <c r="OZ89" s="119"/>
      <c r="PA89" s="119"/>
      <c r="PB89" s="119"/>
      <c r="PC89" s="119"/>
      <c r="PD89" s="119"/>
      <c r="PE89" s="119"/>
      <c r="PF89" s="119"/>
      <c r="PG89" s="119"/>
      <c r="PH89" s="119"/>
      <c r="PI89" s="119"/>
      <c r="PJ89" s="119"/>
      <c r="PK89" s="119"/>
      <c r="PL89" s="119"/>
      <c r="PM89" s="119"/>
      <c r="PN89" s="119"/>
      <c r="PO89" s="119"/>
      <c r="PP89" s="119"/>
      <c r="PQ89" s="119"/>
      <c r="PR89" s="119"/>
      <c r="PS89" s="119"/>
      <c r="PT89" s="119"/>
      <c r="PU89" s="119"/>
      <c r="PV89" s="119"/>
      <c r="PW89" s="119"/>
      <c r="PX89" s="119"/>
      <c r="PY89" s="119"/>
      <c r="PZ89" s="119"/>
      <c r="QA89" s="119"/>
      <c r="QB89" s="119"/>
      <c r="QC89" s="119"/>
      <c r="QD89" s="119"/>
      <c r="QE89" s="119"/>
      <c r="QF89" s="119"/>
      <c r="QG89" s="119"/>
      <c r="QH89" s="119"/>
      <c r="QI89" s="119"/>
      <c r="QJ89" s="119"/>
      <c r="QK89" s="119"/>
      <c r="QL89" s="119"/>
      <c r="QM89" s="119"/>
      <c r="QN89" s="119"/>
      <c r="QO89" s="119"/>
      <c r="QP89" s="119"/>
      <c r="QQ89" s="119"/>
      <c r="QR89" s="119"/>
      <c r="QS89" s="119"/>
      <c r="QT89" s="119"/>
      <c r="QU89" s="119"/>
      <c r="QV89" s="119"/>
      <c r="QW89" s="119"/>
      <c r="QX89" s="119"/>
      <c r="QY89" s="119"/>
      <c r="QZ89" s="119"/>
      <c r="RA89" s="119"/>
      <c r="RB89" s="119"/>
      <c r="RC89" s="119"/>
      <c r="RD89" s="119"/>
      <c r="RE89" s="119"/>
      <c r="RF89" s="119"/>
      <c r="RG89" s="119"/>
      <c r="AMN89" s="246">
        <v>0</v>
      </c>
      <c r="AMO89" s="246">
        <v>0</v>
      </c>
      <c r="AMP89" s="246">
        <v>0</v>
      </c>
      <c r="AMQ89" s="246">
        <v>0</v>
      </c>
      <c r="AMR89" s="246">
        <v>0</v>
      </c>
      <c r="AMV89" s="246">
        <v>0</v>
      </c>
      <c r="AMW89" s="246">
        <v>0</v>
      </c>
      <c r="AMX89" s="246">
        <v>0</v>
      </c>
      <c r="AMY89" s="246">
        <v>0</v>
      </c>
      <c r="ANA89" s="246">
        <v>0</v>
      </c>
      <c r="ANB89" s="246">
        <v>11.615761285714287</v>
      </c>
      <c r="ANC89" s="246">
        <v>11.615761285714287</v>
      </c>
      <c r="AND89" s="246">
        <v>0</v>
      </c>
      <c r="ANJ89" s="246">
        <v>0</v>
      </c>
      <c r="ANK89" s="246">
        <v>0</v>
      </c>
      <c r="ANL89" s="246">
        <v>0</v>
      </c>
      <c r="ANM89" s="246">
        <v>0</v>
      </c>
      <c r="ANN89" s="246"/>
      <c r="ANP89" s="246">
        <v>0</v>
      </c>
      <c r="ANR89" s="246">
        <v>0</v>
      </c>
      <c r="ANS89" s="246">
        <v>0</v>
      </c>
      <c r="ANT89" s="246">
        <v>0</v>
      </c>
      <c r="ANU89" s="246"/>
      <c r="ANW89" s="246">
        <v>0</v>
      </c>
      <c r="ANX89" s="246">
        <v>0</v>
      </c>
      <c r="AOA89" s="246">
        <v>11.615761285714287</v>
      </c>
      <c r="AOD89" s="246">
        <v>11.615761285714287</v>
      </c>
      <c r="AOE89" s="246">
        <v>11.615761285714287</v>
      </c>
      <c r="AOF89" s="246">
        <v>0</v>
      </c>
      <c r="AOG89" s="246">
        <v>0</v>
      </c>
      <c r="AOH89" s="246">
        <v>7.7438408571428585</v>
      </c>
      <c r="AOL89" s="246">
        <v>7.7438408571428585</v>
      </c>
      <c r="AOM89" s="246">
        <v>3.8719204285714293</v>
      </c>
      <c r="AOZ89" s="246">
        <v>0</v>
      </c>
      <c r="APH89" s="246">
        <v>0</v>
      </c>
      <c r="API89" s="246">
        <v>0</v>
      </c>
      <c r="APJ89" s="246">
        <v>0</v>
      </c>
      <c r="APK89" s="246">
        <v>0</v>
      </c>
      <c r="APL89" s="246">
        <v>0</v>
      </c>
      <c r="APM89" s="246">
        <v>0</v>
      </c>
      <c r="APN89" s="246">
        <v>0</v>
      </c>
      <c r="APO89" s="246">
        <v>0</v>
      </c>
      <c r="APP89" s="246">
        <v>0</v>
      </c>
      <c r="APQ89" s="246">
        <v>0</v>
      </c>
      <c r="APR89" s="246">
        <v>0</v>
      </c>
      <c r="APS89" s="246">
        <v>0</v>
      </c>
      <c r="APT89" s="246">
        <v>0</v>
      </c>
      <c r="APU89" s="246">
        <v>0</v>
      </c>
      <c r="APV89" s="246"/>
      <c r="AQL89" s="246">
        <v>0</v>
      </c>
    </row>
    <row r="90" spans="1:818 1028:1147" ht="14.25" customHeight="1" outlineLevel="1">
      <c r="A90" s="159"/>
      <c r="B90" s="160">
        <f>D92</f>
        <v>0</v>
      </c>
      <c r="C90" s="40" t="s">
        <v>232</v>
      </c>
      <c r="D90" s="670">
        <f t="shared" si="51"/>
        <v>0</v>
      </c>
      <c r="E90" s="55">
        <f t="shared" si="52"/>
        <v>0</v>
      </c>
      <c r="F90" s="179"/>
      <c r="G90" s="49">
        <f>G92*0.056</f>
        <v>64.255920000000003</v>
      </c>
      <c r="H90" s="156">
        <f t="shared" si="53"/>
        <v>64.724640000000008</v>
      </c>
      <c r="T90" s="137"/>
      <c r="NV90" s="119"/>
      <c r="NW90" s="119"/>
      <c r="NX90" s="119"/>
      <c r="NY90" s="119"/>
      <c r="NZ90" s="119"/>
      <c r="OA90" s="119"/>
      <c r="OB90" s="119"/>
      <c r="OC90" s="119"/>
      <c r="OD90" s="119"/>
      <c r="OE90" s="119"/>
      <c r="OF90" s="119"/>
      <c r="OG90" s="119"/>
      <c r="OH90" s="119"/>
      <c r="OI90" s="119"/>
      <c r="OJ90" s="119"/>
      <c r="OK90" s="119"/>
      <c r="OL90" s="119"/>
      <c r="OM90" s="119"/>
      <c r="ON90" s="119"/>
      <c r="OO90" s="119"/>
      <c r="OP90" s="119"/>
      <c r="OQ90" s="119"/>
      <c r="OR90" s="119"/>
      <c r="OS90" s="119"/>
      <c r="OT90" s="119"/>
      <c r="OU90" s="119"/>
      <c r="OV90" s="119"/>
      <c r="OW90" s="119"/>
      <c r="OX90" s="119"/>
      <c r="OY90" s="119"/>
      <c r="OZ90" s="119"/>
      <c r="PA90" s="119"/>
      <c r="PB90" s="119"/>
      <c r="PC90" s="119"/>
      <c r="PD90" s="119"/>
      <c r="PE90" s="119"/>
      <c r="PF90" s="119"/>
      <c r="PG90" s="119"/>
      <c r="PH90" s="119"/>
      <c r="PI90" s="119"/>
      <c r="PJ90" s="119"/>
      <c r="PK90" s="119"/>
      <c r="PL90" s="119"/>
      <c r="PM90" s="119"/>
      <c r="PN90" s="119"/>
      <c r="PO90" s="119"/>
      <c r="PP90" s="119"/>
      <c r="PQ90" s="119"/>
      <c r="PR90" s="119"/>
      <c r="PS90" s="119"/>
      <c r="PT90" s="119"/>
      <c r="PU90" s="119"/>
      <c r="PV90" s="119"/>
      <c r="PW90" s="119"/>
      <c r="PX90" s="119"/>
      <c r="PY90" s="119"/>
      <c r="PZ90" s="119"/>
      <c r="QA90" s="119"/>
      <c r="QB90" s="119"/>
      <c r="QC90" s="119"/>
      <c r="QD90" s="119"/>
      <c r="QE90" s="119"/>
      <c r="QF90" s="119"/>
      <c r="QG90" s="119"/>
      <c r="QH90" s="119"/>
      <c r="QI90" s="119"/>
      <c r="QJ90" s="119"/>
      <c r="QK90" s="119"/>
      <c r="QL90" s="119"/>
      <c r="QM90" s="119"/>
      <c r="QN90" s="119"/>
      <c r="QO90" s="119"/>
      <c r="QP90" s="119"/>
      <c r="QQ90" s="119"/>
      <c r="QR90" s="119"/>
      <c r="QS90" s="119"/>
      <c r="QT90" s="119"/>
      <c r="QU90" s="119"/>
      <c r="QV90" s="119"/>
      <c r="QW90" s="119"/>
      <c r="QX90" s="119"/>
      <c r="QY90" s="119"/>
      <c r="QZ90" s="119"/>
      <c r="RA90" s="119"/>
      <c r="RB90" s="119"/>
      <c r="RC90" s="119"/>
      <c r="RD90" s="119"/>
      <c r="RE90" s="119"/>
      <c r="RF90" s="119"/>
      <c r="RG90" s="119"/>
      <c r="AMN90" s="246">
        <v>0</v>
      </c>
      <c r="AMO90" s="246">
        <v>0</v>
      </c>
      <c r="AMP90" s="246">
        <v>0</v>
      </c>
      <c r="AMQ90" s="246">
        <v>0</v>
      </c>
      <c r="AMR90" s="246">
        <v>0</v>
      </c>
      <c r="AMV90" s="246">
        <v>0</v>
      </c>
      <c r="AMW90" s="246">
        <v>0</v>
      </c>
      <c r="AMX90" s="246">
        <v>0</v>
      </c>
      <c r="AMY90" s="246">
        <v>0</v>
      </c>
      <c r="AMZ90" s="246">
        <v>0</v>
      </c>
      <c r="ANA90" s="246">
        <v>0</v>
      </c>
      <c r="ANB90" s="246">
        <v>0</v>
      </c>
      <c r="ANC90" s="246">
        <v>0</v>
      </c>
      <c r="AND90" s="246">
        <v>0</v>
      </c>
      <c r="ANJ90" s="246">
        <v>0</v>
      </c>
      <c r="ANK90" s="246">
        <v>0</v>
      </c>
      <c r="ANL90" s="246">
        <v>0</v>
      </c>
      <c r="ANM90" s="246">
        <v>0</v>
      </c>
      <c r="ANN90" s="246"/>
      <c r="ANP90" s="246">
        <v>0</v>
      </c>
      <c r="ANR90" s="246">
        <v>0</v>
      </c>
      <c r="ANS90" s="246">
        <v>0</v>
      </c>
      <c r="ANT90" s="246">
        <v>0</v>
      </c>
      <c r="ANU90" s="246"/>
      <c r="ANW90" s="246">
        <v>0</v>
      </c>
      <c r="ANX90" s="246">
        <v>0</v>
      </c>
      <c r="ANY90" s="246">
        <v>0</v>
      </c>
      <c r="ANZ90" s="246">
        <v>0</v>
      </c>
      <c r="AOA90" s="246">
        <v>0</v>
      </c>
      <c r="AOD90" s="246">
        <v>0</v>
      </c>
      <c r="AOE90" s="246">
        <v>0</v>
      </c>
      <c r="AOF90" s="246">
        <v>0</v>
      </c>
      <c r="AOG90" s="246">
        <v>0</v>
      </c>
      <c r="AOH90" s="246">
        <v>0</v>
      </c>
      <c r="AOL90" s="246">
        <v>0</v>
      </c>
      <c r="AOM90" s="246">
        <v>0</v>
      </c>
      <c r="AOZ90" s="246">
        <v>0</v>
      </c>
      <c r="APH90" s="246">
        <v>3.2362320000000007</v>
      </c>
      <c r="API90" s="246">
        <v>12.944928000000003</v>
      </c>
      <c r="APJ90" s="246">
        <v>12.944928000000003</v>
      </c>
      <c r="APK90" s="246">
        <v>12.944928000000003</v>
      </c>
      <c r="APL90" s="246">
        <v>0</v>
      </c>
      <c r="APM90" s="246">
        <v>8.4142032000000011</v>
      </c>
      <c r="APN90" s="246">
        <v>7.7669568000000009</v>
      </c>
      <c r="APO90" s="246">
        <v>0</v>
      </c>
      <c r="APP90" s="246">
        <v>0</v>
      </c>
      <c r="APQ90" s="246">
        <v>0</v>
      </c>
      <c r="APR90" s="246">
        <v>0</v>
      </c>
      <c r="APS90" s="246">
        <v>0</v>
      </c>
      <c r="APT90" s="246">
        <v>6.4724640000000013</v>
      </c>
      <c r="APU90" s="246">
        <v>0</v>
      </c>
      <c r="APV90" s="246"/>
      <c r="AQL90" s="246">
        <v>0</v>
      </c>
    </row>
    <row r="91" spans="1:818 1028:1147" ht="14.25" customHeight="1" outlineLevel="1">
      <c r="A91" s="161" t="s">
        <v>233</v>
      </c>
      <c r="B91" s="162" t="e">
        <f>SUM(B90/(B86*E93/100))</f>
        <v>#DIV/0!</v>
      </c>
      <c r="C91" s="32" t="s">
        <v>234</v>
      </c>
      <c r="D91" s="670">
        <f t="shared" si="51"/>
        <v>0</v>
      </c>
      <c r="E91" s="55">
        <f t="shared" si="52"/>
        <v>0</v>
      </c>
      <c r="F91" s="179"/>
      <c r="G91" s="49">
        <f>G92*0.175</f>
        <v>200.79974999999999</v>
      </c>
      <c r="H91" s="156">
        <f t="shared" si="53"/>
        <v>236.55435142857135</v>
      </c>
      <c r="T91" s="137"/>
      <c r="NV91" s="119"/>
      <c r="NW91" s="119"/>
      <c r="NX91" s="119"/>
      <c r="NY91" s="119"/>
      <c r="NZ91" s="119"/>
      <c r="OA91" s="119"/>
      <c r="OB91" s="119"/>
      <c r="OC91" s="119"/>
      <c r="OD91" s="119"/>
      <c r="OE91" s="119"/>
      <c r="OF91" s="119"/>
      <c r="OG91" s="119"/>
      <c r="OH91" s="119"/>
      <c r="OI91" s="119"/>
      <c r="OJ91" s="119"/>
      <c r="OK91" s="119"/>
      <c r="OL91" s="119"/>
      <c r="OM91" s="119"/>
      <c r="ON91" s="119"/>
      <c r="OO91" s="119"/>
      <c r="OP91" s="119"/>
      <c r="OQ91" s="119"/>
      <c r="OR91" s="119"/>
      <c r="OS91" s="119"/>
      <c r="OT91" s="119"/>
      <c r="OU91" s="119"/>
      <c r="OV91" s="119"/>
      <c r="OW91" s="119"/>
      <c r="OX91" s="119"/>
      <c r="OY91" s="119"/>
      <c r="OZ91" s="119"/>
      <c r="PA91" s="119"/>
      <c r="PB91" s="119"/>
      <c r="PC91" s="119"/>
      <c r="PD91" s="119"/>
      <c r="PE91" s="119"/>
      <c r="PF91" s="119"/>
      <c r="PG91" s="119"/>
      <c r="PH91" s="119"/>
      <c r="PI91" s="119"/>
      <c r="PJ91" s="119"/>
      <c r="PK91" s="119"/>
      <c r="PL91" s="119"/>
      <c r="PM91" s="119"/>
      <c r="PN91" s="119"/>
      <c r="PO91" s="119"/>
      <c r="PP91" s="119"/>
      <c r="PQ91" s="119"/>
      <c r="PR91" s="119"/>
      <c r="PS91" s="119"/>
      <c r="PT91" s="119"/>
      <c r="PU91" s="119"/>
      <c r="PV91" s="119"/>
      <c r="PW91" s="119"/>
      <c r="PX91" s="119"/>
      <c r="PY91" s="119"/>
      <c r="PZ91" s="119"/>
      <c r="QA91" s="119"/>
      <c r="QB91" s="119"/>
      <c r="QC91" s="119"/>
      <c r="QD91" s="119"/>
      <c r="QE91" s="119"/>
      <c r="QF91" s="119"/>
      <c r="QG91" s="119"/>
      <c r="QH91" s="119"/>
      <c r="QI91" s="119"/>
      <c r="QJ91" s="119"/>
      <c r="QK91" s="119"/>
      <c r="QL91" s="119"/>
      <c r="QM91" s="119"/>
      <c r="QN91" s="119"/>
      <c r="QO91" s="119"/>
      <c r="QP91" s="119"/>
      <c r="QQ91" s="119"/>
      <c r="QR91" s="119"/>
      <c r="QS91" s="119"/>
      <c r="QT91" s="119"/>
      <c r="QU91" s="119"/>
      <c r="QV91" s="119"/>
      <c r="QW91" s="119"/>
      <c r="QX91" s="119"/>
      <c r="QY91" s="119"/>
      <c r="QZ91" s="119"/>
      <c r="RA91" s="119"/>
      <c r="RB91" s="119"/>
      <c r="RC91" s="119"/>
      <c r="RD91" s="119"/>
      <c r="RE91" s="119"/>
      <c r="RF91" s="119"/>
      <c r="RG91" s="119"/>
      <c r="AMN91" s="246">
        <v>0</v>
      </c>
      <c r="AMO91" s="246">
        <v>0</v>
      </c>
      <c r="AMP91" s="246">
        <v>0</v>
      </c>
      <c r="AMQ91" s="246">
        <v>0</v>
      </c>
      <c r="AMR91" s="246">
        <v>0</v>
      </c>
      <c r="AMV91" s="246">
        <v>0</v>
      </c>
      <c r="AMW91" s="246">
        <v>0</v>
      </c>
      <c r="AMX91" s="246">
        <v>0</v>
      </c>
      <c r="AMY91" s="246">
        <v>0</v>
      </c>
      <c r="AMZ91" s="246">
        <v>0</v>
      </c>
      <c r="ANA91" s="246">
        <v>0</v>
      </c>
      <c r="ANB91" s="246">
        <v>0</v>
      </c>
      <c r="ANC91" s="246">
        <v>0</v>
      </c>
      <c r="AND91" s="246">
        <v>0</v>
      </c>
      <c r="ANE91" s="246">
        <v>0</v>
      </c>
      <c r="ANF91" s="246">
        <v>0</v>
      </c>
      <c r="ANG91" s="246">
        <v>0</v>
      </c>
      <c r="ANI91" s="246">
        <v>0</v>
      </c>
      <c r="ANJ91" s="246">
        <v>0</v>
      </c>
      <c r="ANK91" s="246">
        <v>0</v>
      </c>
      <c r="ANL91" s="246">
        <v>0</v>
      </c>
      <c r="ANM91" s="246">
        <v>0</v>
      </c>
      <c r="ANN91" s="246"/>
      <c r="ANP91" s="246">
        <v>0</v>
      </c>
      <c r="ANR91" s="246">
        <v>0</v>
      </c>
      <c r="ANS91" s="246">
        <v>0</v>
      </c>
      <c r="ANT91" s="246">
        <v>0</v>
      </c>
      <c r="ANU91" s="246"/>
      <c r="ANW91" s="246">
        <v>0</v>
      </c>
      <c r="ANX91" s="246">
        <v>0</v>
      </c>
      <c r="ANY91" s="246">
        <v>0</v>
      </c>
      <c r="ANZ91" s="246">
        <v>0</v>
      </c>
      <c r="AOA91" s="246">
        <v>0</v>
      </c>
      <c r="AOD91" s="246">
        <v>0</v>
      </c>
      <c r="AOE91" s="246">
        <v>0</v>
      </c>
      <c r="AOF91" s="246">
        <v>0</v>
      </c>
      <c r="AOG91" s="246">
        <v>6</v>
      </c>
      <c r="AOH91" s="246">
        <v>6</v>
      </c>
      <c r="AOL91" s="246">
        <v>6</v>
      </c>
      <c r="AOM91" s="246">
        <v>6</v>
      </c>
      <c r="AON91" s="246">
        <v>6</v>
      </c>
      <c r="AOO91" s="246">
        <v>6</v>
      </c>
      <c r="AOP91" s="246">
        <v>6</v>
      </c>
      <c r="AOR91" s="246">
        <v>6</v>
      </c>
      <c r="AOS91" s="246">
        <v>6</v>
      </c>
      <c r="AOT91" s="246">
        <v>6</v>
      </c>
      <c r="AOU91" s="246">
        <v>6</v>
      </c>
      <c r="AOV91" s="246">
        <v>6</v>
      </c>
      <c r="AOW91" s="246">
        <v>6</v>
      </c>
      <c r="AOX91" s="246"/>
      <c r="AOY91" s="246">
        <v>6</v>
      </c>
      <c r="AOZ91" s="246">
        <v>6</v>
      </c>
      <c r="APH91" s="246">
        <v>10.055435142857142</v>
      </c>
      <c r="API91" s="246">
        <v>0</v>
      </c>
      <c r="APJ91" s="246">
        <v>0</v>
      </c>
      <c r="APK91" s="246">
        <v>10.055435142857142</v>
      </c>
      <c r="APL91" s="246">
        <v>0</v>
      </c>
      <c r="APM91" s="246">
        <v>10.055435142857142</v>
      </c>
      <c r="APN91" s="246">
        <v>10.055435142857142</v>
      </c>
      <c r="APO91" s="246">
        <v>10.055435142857142</v>
      </c>
      <c r="APP91" s="246">
        <v>10.055435142857142</v>
      </c>
      <c r="APQ91" s="246">
        <v>10.055435142857142</v>
      </c>
      <c r="APR91" s="246">
        <v>10.055435142857142</v>
      </c>
      <c r="APS91" s="246">
        <v>0</v>
      </c>
      <c r="APT91" s="246">
        <v>10.055435142857142</v>
      </c>
      <c r="APU91" s="246">
        <v>10.055435142857142</v>
      </c>
      <c r="APV91" s="246"/>
      <c r="AQB91" s="246">
        <v>6</v>
      </c>
      <c r="AQC91" s="246">
        <v>6</v>
      </c>
      <c r="AQD91" s="246">
        <v>6</v>
      </c>
      <c r="AQE91" s="246">
        <v>6</v>
      </c>
      <c r="AQI91" s="246">
        <v>6</v>
      </c>
      <c r="AQJ91" s="246">
        <v>6</v>
      </c>
      <c r="AQK91" s="246">
        <v>6</v>
      </c>
      <c r="AQL91" s="246">
        <v>4</v>
      </c>
    </row>
    <row r="92" spans="1:818 1028:1147" ht="14.25" customHeight="1" outlineLevel="1">
      <c r="A92" s="157" t="s">
        <v>233</v>
      </c>
      <c r="B92" s="163" t="e">
        <f>SUM(B90/(B87*E93/100))</f>
        <v>#DIV/0!</v>
      </c>
      <c r="C92" s="164" t="s">
        <v>235</v>
      </c>
      <c r="D92" s="671">
        <f>SUM(D86:D91)</f>
        <v>0</v>
      </c>
      <c r="E92" s="182">
        <v>30</v>
      </c>
      <c r="F92" s="183"/>
      <c r="G92" s="49">
        <f>((E92/F93*1000)*-0.0107+47.419)*E92</f>
        <v>1147.4271428571428</v>
      </c>
      <c r="H92" s="156">
        <f>SUM(H86:H91)</f>
        <v>1117.1376552219781</v>
      </c>
      <c r="T92" s="137"/>
      <c r="NV92" s="119"/>
      <c r="NW92" s="119"/>
      <c r="NX92" s="119"/>
      <c r="NY92" s="119"/>
      <c r="NZ92" s="119"/>
      <c r="OA92" s="119"/>
      <c r="OB92" s="119"/>
      <c r="OC92" s="119"/>
      <c r="OD92" s="119"/>
      <c r="OE92" s="119"/>
      <c r="OF92" s="119"/>
      <c r="OG92" s="119"/>
      <c r="OH92" s="119"/>
      <c r="OI92" s="119"/>
      <c r="OJ92" s="119"/>
      <c r="OK92" s="119"/>
      <c r="OL92" s="119"/>
      <c r="OM92" s="119"/>
      <c r="ON92" s="119"/>
      <c r="OO92" s="119"/>
      <c r="OP92" s="119"/>
      <c r="OQ92" s="119"/>
      <c r="OR92" s="119"/>
      <c r="OS92" s="119"/>
      <c r="OT92" s="119"/>
      <c r="OU92" s="119"/>
      <c r="OV92" s="119"/>
      <c r="OW92" s="119"/>
      <c r="OX92" s="119"/>
      <c r="OY92" s="119"/>
      <c r="OZ92" s="119"/>
      <c r="PA92" s="119"/>
      <c r="PB92" s="119"/>
      <c r="PC92" s="119"/>
      <c r="PD92" s="119"/>
      <c r="PE92" s="119"/>
      <c r="PF92" s="119"/>
      <c r="PG92" s="119"/>
      <c r="PH92" s="119"/>
      <c r="PI92" s="119"/>
      <c r="PJ92" s="119"/>
      <c r="PK92" s="119"/>
      <c r="PL92" s="119"/>
      <c r="PM92" s="119"/>
      <c r="PN92" s="119"/>
      <c r="PO92" s="119"/>
      <c r="PP92" s="119"/>
      <c r="PQ92" s="119"/>
      <c r="PR92" s="119"/>
      <c r="PS92" s="119"/>
      <c r="PT92" s="119"/>
      <c r="PU92" s="119"/>
      <c r="PV92" s="119"/>
      <c r="PW92" s="119"/>
      <c r="PX92" s="119"/>
      <c r="PY92" s="119"/>
      <c r="PZ92" s="119"/>
      <c r="QA92" s="119"/>
      <c r="QB92" s="119"/>
      <c r="QC92" s="119"/>
      <c r="QD92" s="119"/>
      <c r="QE92" s="119"/>
      <c r="QF92" s="119"/>
      <c r="QG92" s="119"/>
      <c r="QH92" s="119"/>
      <c r="QI92" s="119"/>
      <c r="QJ92" s="119"/>
      <c r="QK92" s="119"/>
      <c r="QL92" s="119"/>
      <c r="QM92" s="119"/>
      <c r="QN92" s="119"/>
      <c r="QO92" s="119"/>
      <c r="QP92" s="119"/>
      <c r="QQ92" s="119"/>
      <c r="QR92" s="119"/>
      <c r="QS92" s="119"/>
      <c r="QT92" s="119"/>
      <c r="QU92" s="119"/>
      <c r="QV92" s="119"/>
      <c r="QW92" s="119"/>
      <c r="QX92" s="119"/>
      <c r="QY92" s="119"/>
      <c r="QZ92" s="119"/>
      <c r="RA92" s="119"/>
      <c r="RB92" s="119"/>
      <c r="RC92" s="119"/>
      <c r="RD92" s="119"/>
      <c r="RE92" s="119"/>
      <c r="RF92" s="119"/>
      <c r="RG92" s="119"/>
    </row>
    <row r="93" spans="1:818 1028:1147" ht="14.25" customHeight="1" outlineLevel="1">
      <c r="A93" s="158" t="s">
        <v>233</v>
      </c>
      <c r="B93" s="165" t="e">
        <f>SUM(B90/(B88*E93/100))</f>
        <v>#DIV/0!</v>
      </c>
      <c r="C93" s="166" t="e">
        <f>SUM(B90/(E92*E93/100))</f>
        <v>#DIV/0!</v>
      </c>
      <c r="D93" s="73" t="s">
        <v>236</v>
      </c>
      <c r="E93" s="167">
        <v>0</v>
      </c>
      <c r="F93" s="184">
        <v>35</v>
      </c>
      <c r="G93" s="176"/>
      <c r="H93" s="187"/>
      <c r="T93" s="137"/>
      <c r="NV93" s="119"/>
      <c r="NW93" s="119"/>
      <c r="NX93" s="119"/>
      <c r="NY93" s="119"/>
      <c r="NZ93" s="119"/>
      <c r="OA93" s="119"/>
      <c r="OB93" s="119"/>
      <c r="OC93" s="119"/>
      <c r="OD93" s="119"/>
      <c r="OE93" s="119"/>
      <c r="OF93" s="119"/>
      <c r="OG93" s="119"/>
      <c r="OH93" s="119"/>
      <c r="OI93" s="119"/>
      <c r="OJ93" s="119"/>
      <c r="OK93" s="119"/>
      <c r="OL93" s="119"/>
      <c r="OM93" s="119"/>
      <c r="ON93" s="119"/>
      <c r="OO93" s="119"/>
      <c r="OP93" s="119"/>
      <c r="OQ93" s="119"/>
      <c r="OR93" s="119"/>
      <c r="OS93" s="119"/>
      <c r="OT93" s="119"/>
      <c r="OU93" s="119"/>
      <c r="OV93" s="119"/>
      <c r="OW93" s="119"/>
      <c r="OX93" s="119"/>
      <c r="OY93" s="119"/>
      <c r="OZ93" s="119"/>
      <c r="PA93" s="119"/>
      <c r="PB93" s="119"/>
      <c r="PC93" s="119"/>
      <c r="PD93" s="119"/>
      <c r="PE93" s="119"/>
      <c r="PF93" s="119"/>
      <c r="PG93" s="119"/>
      <c r="PH93" s="119"/>
      <c r="PI93" s="119"/>
      <c r="PJ93" s="119"/>
      <c r="PK93" s="119"/>
      <c r="PL93" s="119"/>
      <c r="PM93" s="119"/>
      <c r="PN93" s="119"/>
      <c r="PO93" s="119"/>
      <c r="PP93" s="119"/>
      <c r="PQ93" s="119"/>
      <c r="PR93" s="119"/>
      <c r="PS93" s="119"/>
      <c r="PT93" s="119"/>
      <c r="PU93" s="119"/>
      <c r="PV93" s="119"/>
      <c r="PW93" s="119"/>
      <c r="PX93" s="119"/>
      <c r="PY93" s="119"/>
      <c r="PZ93" s="119"/>
      <c r="QA93" s="119"/>
      <c r="QB93" s="119"/>
      <c r="QC93" s="119"/>
      <c r="QD93" s="119"/>
      <c r="QE93" s="119"/>
      <c r="QF93" s="119"/>
      <c r="QG93" s="119"/>
      <c r="QH93" s="119"/>
      <c r="QI93" s="119"/>
      <c r="QJ93" s="119"/>
      <c r="QK93" s="119"/>
      <c r="QL93" s="119"/>
      <c r="QM93" s="119"/>
      <c r="QN93" s="119"/>
      <c r="QO93" s="119"/>
      <c r="QP93" s="119"/>
      <c r="QQ93" s="119"/>
      <c r="QR93" s="119"/>
      <c r="QS93" s="119"/>
      <c r="QT93" s="119"/>
      <c r="QU93" s="119"/>
      <c r="QV93" s="119"/>
      <c r="QW93" s="119"/>
      <c r="QX93" s="119"/>
      <c r="QY93" s="119"/>
      <c r="QZ93" s="119"/>
      <c r="RA93" s="119"/>
      <c r="RB93" s="119"/>
      <c r="RC93" s="119"/>
      <c r="RD93" s="119"/>
      <c r="RE93" s="119"/>
      <c r="RF93" s="119"/>
      <c r="RG93" s="119"/>
    </row>
    <row r="94" spans="1:818 1028:1147" ht="14.25" customHeight="1" outlineLevel="1">
      <c r="A94" s="208"/>
      <c r="B94" s="307" t="s">
        <v>237</v>
      </c>
      <c r="C94" s="323">
        <v>50</v>
      </c>
      <c r="D94" s="247"/>
      <c r="E94" s="314">
        <v>2.5</v>
      </c>
      <c r="F94" s="322">
        <v>3</v>
      </c>
      <c r="G94" s="313">
        <v>3.5</v>
      </c>
      <c r="H94" s="309">
        <v>4</v>
      </c>
      <c r="NV94" s="119"/>
      <c r="NW94" s="119"/>
      <c r="NX94" s="119"/>
      <c r="NY94" s="119"/>
      <c r="NZ94" s="119"/>
      <c r="OA94" s="119"/>
      <c r="OB94" s="119"/>
      <c r="OC94" s="119"/>
      <c r="OD94" s="119"/>
      <c r="OE94" s="119"/>
      <c r="OF94" s="119"/>
      <c r="OG94" s="119"/>
      <c r="OH94" s="119"/>
      <c r="OI94" s="119"/>
      <c r="OJ94" s="119"/>
      <c r="OK94" s="119"/>
      <c r="OL94" s="119"/>
      <c r="OM94" s="119"/>
      <c r="ON94" s="119"/>
      <c r="OO94" s="119"/>
      <c r="OP94" s="119"/>
      <c r="OQ94" s="119"/>
      <c r="OR94" s="119"/>
      <c r="OS94" s="119"/>
      <c r="OT94" s="119"/>
      <c r="OU94" s="119"/>
      <c r="OV94" s="119"/>
      <c r="OW94" s="119"/>
      <c r="OX94" s="119"/>
      <c r="OY94" s="119"/>
      <c r="OZ94" s="119"/>
      <c r="PA94" s="119"/>
      <c r="PB94" s="119"/>
      <c r="PC94" s="119"/>
      <c r="PD94" s="119"/>
      <c r="PE94" s="119"/>
      <c r="PF94" s="119"/>
      <c r="PG94" s="119"/>
      <c r="PH94" s="119"/>
      <c r="PI94" s="119"/>
      <c r="PJ94" s="119"/>
      <c r="PK94" s="119"/>
      <c r="PL94" s="119"/>
      <c r="PM94" s="119"/>
      <c r="PN94" s="119"/>
      <c r="PO94" s="119"/>
      <c r="PP94" s="119"/>
      <c r="PQ94" s="119"/>
      <c r="PR94" s="119"/>
      <c r="PS94" s="119"/>
      <c r="PT94" s="119"/>
      <c r="PU94" s="119"/>
      <c r="PV94" s="119"/>
      <c r="PW94" s="119"/>
      <c r="PX94" s="119"/>
      <c r="PY94" s="119"/>
      <c r="PZ94" s="119"/>
      <c r="QA94" s="119"/>
      <c r="QB94" s="119"/>
      <c r="QC94" s="119"/>
      <c r="QD94" s="119"/>
      <c r="QE94" s="119"/>
      <c r="QF94" s="119"/>
      <c r="QG94" s="119"/>
      <c r="QH94" s="119"/>
      <c r="QI94" s="119"/>
      <c r="QJ94" s="119"/>
      <c r="QK94" s="119"/>
      <c r="QL94" s="119"/>
      <c r="QM94" s="119"/>
      <c r="QN94" s="119"/>
      <c r="QO94" s="119"/>
      <c r="QP94" s="119"/>
      <c r="QQ94" s="119"/>
      <c r="QR94" s="119"/>
      <c r="QS94" s="119"/>
      <c r="QT94" s="119"/>
      <c r="QU94" s="119"/>
      <c r="QV94" s="119"/>
      <c r="QW94" s="119"/>
      <c r="QX94" s="119"/>
      <c r="QY94" s="119"/>
      <c r="QZ94" s="119"/>
      <c r="RA94" s="119"/>
      <c r="RB94" s="119"/>
      <c r="RC94" s="119"/>
      <c r="RD94" s="119"/>
      <c r="RE94" s="119"/>
      <c r="RF94" s="119"/>
      <c r="RG94" s="119"/>
      <c r="AMN94" s="312">
        <f t="shared" ref="AMN94:ANI94" si="54">$C94*$E94</f>
        <v>125</v>
      </c>
      <c r="AMO94" s="312">
        <f t="shared" si="54"/>
        <v>125</v>
      </c>
      <c r="AMP94" s="312">
        <f t="shared" si="54"/>
        <v>125</v>
      </c>
      <c r="AMQ94" s="312">
        <f t="shared" si="54"/>
        <v>125</v>
      </c>
      <c r="AMR94" s="312">
        <f t="shared" si="54"/>
        <v>125</v>
      </c>
      <c r="AMS94" s="312">
        <f t="shared" si="54"/>
        <v>125</v>
      </c>
      <c r="AMT94" s="312">
        <f t="shared" si="54"/>
        <v>125</v>
      </c>
      <c r="AMU94" s="312">
        <f t="shared" si="54"/>
        <v>125</v>
      </c>
      <c r="AMV94" s="312">
        <f t="shared" si="54"/>
        <v>125</v>
      </c>
      <c r="AMW94" s="312">
        <f t="shared" si="54"/>
        <v>125</v>
      </c>
      <c r="AMX94" s="312">
        <f t="shared" si="54"/>
        <v>125</v>
      </c>
      <c r="AMY94" s="312">
        <f t="shared" si="54"/>
        <v>125</v>
      </c>
      <c r="AMZ94" s="312">
        <f t="shared" si="54"/>
        <v>125</v>
      </c>
      <c r="ANA94" s="312">
        <f t="shared" si="54"/>
        <v>125</v>
      </c>
      <c r="ANB94" s="312">
        <f t="shared" si="54"/>
        <v>125</v>
      </c>
      <c r="ANC94" s="312">
        <f t="shared" si="54"/>
        <v>125</v>
      </c>
      <c r="AND94" s="312">
        <f t="shared" si="54"/>
        <v>125</v>
      </c>
      <c r="ANE94" s="312">
        <f t="shared" si="54"/>
        <v>125</v>
      </c>
      <c r="ANF94" s="312">
        <f t="shared" si="54"/>
        <v>125</v>
      </c>
      <c r="ANG94" s="312">
        <f t="shared" si="54"/>
        <v>125</v>
      </c>
      <c r="ANH94" s="312">
        <f t="shared" si="54"/>
        <v>125</v>
      </c>
      <c r="ANI94" s="312">
        <f t="shared" si="54"/>
        <v>125</v>
      </c>
      <c r="ANJ94" s="318">
        <f t="shared" ref="ANJ94:ANZ94" si="55">$C94*$F94</f>
        <v>150</v>
      </c>
      <c r="ANK94" s="318">
        <f t="shared" si="55"/>
        <v>150</v>
      </c>
      <c r="ANL94" s="318">
        <f t="shared" si="55"/>
        <v>150</v>
      </c>
      <c r="ANM94" s="318">
        <f t="shared" si="55"/>
        <v>150</v>
      </c>
      <c r="ANN94" s="318">
        <f t="shared" si="55"/>
        <v>150</v>
      </c>
      <c r="ANO94" s="318">
        <f t="shared" si="55"/>
        <v>150</v>
      </c>
      <c r="ANP94" s="318">
        <f t="shared" si="55"/>
        <v>150</v>
      </c>
      <c r="ANQ94" s="318">
        <f t="shared" si="55"/>
        <v>150</v>
      </c>
      <c r="ANR94" s="318">
        <f t="shared" si="55"/>
        <v>150</v>
      </c>
      <c r="ANS94" s="318">
        <f t="shared" si="55"/>
        <v>150</v>
      </c>
      <c r="ANT94" s="318">
        <f t="shared" si="55"/>
        <v>150</v>
      </c>
      <c r="ANU94" s="318">
        <f t="shared" si="55"/>
        <v>150</v>
      </c>
      <c r="ANV94" s="318">
        <f t="shared" si="55"/>
        <v>150</v>
      </c>
      <c r="ANW94" s="318">
        <f t="shared" si="55"/>
        <v>150</v>
      </c>
      <c r="ANX94" s="318">
        <f t="shared" si="55"/>
        <v>150</v>
      </c>
      <c r="ANY94" s="318">
        <f t="shared" si="55"/>
        <v>150</v>
      </c>
      <c r="ANZ94" s="318">
        <f t="shared" si="55"/>
        <v>150</v>
      </c>
      <c r="AOA94" s="310">
        <f t="shared" ref="AOA94:APA94" si="56">$C94*$G94</f>
        <v>175</v>
      </c>
      <c r="AOB94" s="310">
        <f t="shared" si="56"/>
        <v>175</v>
      </c>
      <c r="AOC94" s="310">
        <f t="shared" si="56"/>
        <v>175</v>
      </c>
      <c r="AOD94" s="310">
        <f t="shared" si="56"/>
        <v>175</v>
      </c>
      <c r="AOE94" s="310">
        <f t="shared" si="56"/>
        <v>175</v>
      </c>
      <c r="AOF94" s="310">
        <f t="shared" si="56"/>
        <v>175</v>
      </c>
      <c r="AOG94" s="310">
        <f t="shared" si="56"/>
        <v>175</v>
      </c>
      <c r="AOH94" s="310">
        <f t="shared" si="56"/>
        <v>175</v>
      </c>
      <c r="AOI94" s="310">
        <f t="shared" si="56"/>
        <v>175</v>
      </c>
      <c r="AOJ94" s="310">
        <f t="shared" si="56"/>
        <v>175</v>
      </c>
      <c r="AOK94" s="310">
        <f t="shared" si="56"/>
        <v>175</v>
      </c>
      <c r="AOL94" s="310">
        <f t="shared" si="56"/>
        <v>175</v>
      </c>
      <c r="AOM94" s="310">
        <f t="shared" si="56"/>
        <v>175</v>
      </c>
      <c r="AON94" s="310">
        <f t="shared" si="56"/>
        <v>175</v>
      </c>
      <c r="AOO94" s="310">
        <f t="shared" si="56"/>
        <v>175</v>
      </c>
      <c r="AOP94" s="310">
        <f t="shared" si="56"/>
        <v>175</v>
      </c>
      <c r="AOQ94" s="310">
        <f t="shared" si="56"/>
        <v>175</v>
      </c>
      <c r="AOR94" s="310">
        <f t="shared" si="56"/>
        <v>175</v>
      </c>
      <c r="AOS94" s="310">
        <f t="shared" si="56"/>
        <v>175</v>
      </c>
      <c r="AOT94" s="310">
        <f t="shared" si="56"/>
        <v>175</v>
      </c>
      <c r="AOU94" s="310">
        <f t="shared" si="56"/>
        <v>175</v>
      </c>
      <c r="AOV94" s="310">
        <f t="shared" si="56"/>
        <v>175</v>
      </c>
      <c r="AOW94" s="310">
        <f t="shared" si="56"/>
        <v>175</v>
      </c>
      <c r="AOX94" s="310">
        <f t="shared" si="56"/>
        <v>175</v>
      </c>
      <c r="AOY94" s="310">
        <f t="shared" si="56"/>
        <v>175</v>
      </c>
      <c r="AOZ94" s="310">
        <f t="shared" si="56"/>
        <v>175</v>
      </c>
      <c r="APA94" s="310">
        <f t="shared" si="56"/>
        <v>175</v>
      </c>
      <c r="APH94" s="311">
        <f t="shared" ref="APH94:APP94" si="57">$C94*$H94</f>
        <v>200</v>
      </c>
      <c r="API94" s="311">
        <f t="shared" si="57"/>
        <v>200</v>
      </c>
      <c r="APJ94" s="311">
        <f t="shared" si="57"/>
        <v>200</v>
      </c>
      <c r="APK94" s="311">
        <f t="shared" si="57"/>
        <v>200</v>
      </c>
      <c r="APL94" s="311">
        <f t="shared" si="57"/>
        <v>200</v>
      </c>
      <c r="APM94" s="311">
        <f t="shared" si="57"/>
        <v>200</v>
      </c>
      <c r="APN94" s="311">
        <f t="shared" si="57"/>
        <v>200</v>
      </c>
      <c r="APO94" s="311">
        <f t="shared" si="57"/>
        <v>200</v>
      </c>
      <c r="APP94" s="311">
        <f t="shared" si="57"/>
        <v>200</v>
      </c>
      <c r="APQ94" s="312">
        <f t="shared" ref="APQ94:AQL94" si="58">$C94*$E94</f>
        <v>125</v>
      </c>
      <c r="APR94" s="312">
        <f t="shared" si="58"/>
        <v>125</v>
      </c>
      <c r="APS94" s="312">
        <f t="shared" si="58"/>
        <v>125</v>
      </c>
      <c r="APT94" s="312">
        <f t="shared" si="58"/>
        <v>125</v>
      </c>
      <c r="APU94" s="312">
        <f t="shared" si="58"/>
        <v>125</v>
      </c>
      <c r="APV94" s="312">
        <f t="shared" si="58"/>
        <v>125</v>
      </c>
      <c r="APW94" s="312">
        <f t="shared" si="58"/>
        <v>125</v>
      </c>
      <c r="APX94" s="312">
        <f t="shared" si="58"/>
        <v>125</v>
      </c>
      <c r="APY94" s="312">
        <f t="shared" si="58"/>
        <v>125</v>
      </c>
      <c r="APZ94" s="312">
        <f t="shared" si="58"/>
        <v>125</v>
      </c>
      <c r="AQA94" s="312">
        <f t="shared" si="58"/>
        <v>125</v>
      </c>
      <c r="AQB94" s="312">
        <f t="shared" si="58"/>
        <v>125</v>
      </c>
      <c r="AQC94" s="312">
        <f t="shared" si="58"/>
        <v>125</v>
      </c>
      <c r="AQD94" s="312">
        <f t="shared" si="58"/>
        <v>125</v>
      </c>
      <c r="AQE94" s="312">
        <f t="shared" si="58"/>
        <v>125</v>
      </c>
      <c r="AQF94" s="312">
        <f t="shared" si="58"/>
        <v>125</v>
      </c>
      <c r="AQG94" s="312">
        <f t="shared" si="58"/>
        <v>125</v>
      </c>
      <c r="AQH94" s="312">
        <f t="shared" si="58"/>
        <v>125</v>
      </c>
      <c r="AQI94" s="312">
        <f t="shared" si="58"/>
        <v>125</v>
      </c>
      <c r="AQJ94" s="312">
        <f t="shared" si="58"/>
        <v>125</v>
      </c>
      <c r="AQK94" s="312">
        <f t="shared" si="58"/>
        <v>125</v>
      </c>
      <c r="AQL94" s="312">
        <f t="shared" si="58"/>
        <v>125</v>
      </c>
    </row>
    <row r="95" spans="1:818 1028:1147" ht="55.5" customHeight="1">
      <c r="A95" s="88"/>
      <c r="B95" s="435">
        <v>263010</v>
      </c>
      <c r="C95" s="150" t="s">
        <v>276</v>
      </c>
      <c r="D95" s="151" t="s">
        <v>277</v>
      </c>
      <c r="E95" s="149" t="s">
        <v>278</v>
      </c>
      <c r="F95" s="470" t="s">
        <v>275</v>
      </c>
      <c r="G95" s="76"/>
      <c r="H95" s="76"/>
      <c r="NV95" s="119"/>
      <c r="NW95" s="119"/>
      <c r="NX95" s="119"/>
      <c r="NY95" s="119"/>
      <c r="NZ95" s="119"/>
      <c r="UE95" s="153" t="s">
        <v>255</v>
      </c>
      <c r="WJ95" s="136"/>
      <c r="WK95" s="136"/>
      <c r="WL95" s="136"/>
      <c r="WM95" s="136"/>
      <c r="WN95" s="136"/>
      <c r="WO95" s="136"/>
      <c r="WP95" s="136"/>
      <c r="WQ95" s="136"/>
      <c r="WR95" s="136"/>
      <c r="WS95" s="136"/>
      <c r="WT95" s="136"/>
      <c r="WU95" s="136"/>
      <c r="WV95" s="136"/>
      <c r="AEK95" s="84"/>
      <c r="AEL95" s="84"/>
      <c r="ANW95" s="84" t="s">
        <v>72</v>
      </c>
      <c r="ANX95" s="84" t="s">
        <v>73</v>
      </c>
      <c r="ANY95" s="84" t="s">
        <v>73</v>
      </c>
      <c r="ANZ95" s="84" t="s">
        <v>74</v>
      </c>
      <c r="AOA95" s="84" t="s">
        <v>75</v>
      </c>
      <c r="AOB95" s="84" t="s">
        <v>76</v>
      </c>
      <c r="AOC95" s="84"/>
      <c r="AOD95" s="84" t="s">
        <v>77</v>
      </c>
      <c r="AOE95" s="84" t="s">
        <v>78</v>
      </c>
      <c r="AOF95" s="84" t="s">
        <v>79</v>
      </c>
      <c r="AOG95" s="84" t="s">
        <v>80</v>
      </c>
      <c r="AOH95" s="84" t="s">
        <v>81</v>
      </c>
      <c r="AOI95" s="84" t="s">
        <v>81</v>
      </c>
      <c r="AOJ95" s="85"/>
      <c r="AOK95" s="84" t="s">
        <v>82</v>
      </c>
      <c r="AOL95" s="84" t="s">
        <v>82</v>
      </c>
      <c r="AOM95" s="84" t="s">
        <v>83</v>
      </c>
      <c r="AON95" s="84" t="s">
        <v>84</v>
      </c>
      <c r="AOO95" s="84" t="s">
        <v>85</v>
      </c>
      <c r="AOP95" s="84" t="s">
        <v>85</v>
      </c>
      <c r="AOQ95" s="2"/>
      <c r="AOR95" s="84" t="s">
        <v>86</v>
      </c>
      <c r="AOS95" s="84" t="s">
        <v>86</v>
      </c>
      <c r="AOT95" s="84" t="s">
        <v>87</v>
      </c>
      <c r="AOU95" s="84" t="s">
        <v>87</v>
      </c>
      <c r="AOV95" s="84" t="s">
        <v>88</v>
      </c>
      <c r="AOW95" s="84" t="s">
        <v>88</v>
      </c>
      <c r="AOX95" s="2"/>
      <c r="AOY95" s="84" t="s">
        <v>89</v>
      </c>
      <c r="AOZ95" s="84" t="s">
        <v>90</v>
      </c>
      <c r="APA95" s="84" t="s">
        <v>90</v>
      </c>
      <c r="APB95" s="84" t="s">
        <v>90</v>
      </c>
      <c r="APC95" s="84" t="s">
        <v>91</v>
      </c>
      <c r="APD95" s="84" t="s">
        <v>91</v>
      </c>
      <c r="APE95" s="2"/>
      <c r="APF95" s="84" t="s">
        <v>91</v>
      </c>
      <c r="APG95" s="84" t="s">
        <v>91</v>
      </c>
      <c r="APH95" s="84" t="s">
        <v>92</v>
      </c>
      <c r="API95" s="84" t="s">
        <v>92</v>
      </c>
      <c r="APJ95" s="84" t="s">
        <v>92</v>
      </c>
      <c r="APK95" s="84" t="s">
        <v>82</v>
      </c>
      <c r="APL95" s="84"/>
      <c r="APM95" s="84" t="s">
        <v>82</v>
      </c>
      <c r="APN95" s="84" t="s">
        <v>93</v>
      </c>
      <c r="APO95" s="84" t="s">
        <v>94</v>
      </c>
      <c r="APP95" s="84" t="s">
        <v>42</v>
      </c>
      <c r="APQ95" s="84" t="s">
        <v>42</v>
      </c>
      <c r="APR95" s="84" t="s">
        <v>42</v>
      </c>
      <c r="APS95" s="2"/>
      <c r="APT95" s="84" t="s">
        <v>42</v>
      </c>
      <c r="APU95" s="84" t="s">
        <v>42</v>
      </c>
      <c r="AQB95" s="84" t="s">
        <v>95</v>
      </c>
      <c r="AQC95" s="84" t="s">
        <v>96</v>
      </c>
      <c r="AQD95" s="84" t="s">
        <v>97</v>
      </c>
      <c r="AQE95" s="84" t="s">
        <v>82</v>
      </c>
      <c r="AQF95" s="84"/>
      <c r="AQG95" s="84" t="s">
        <v>82</v>
      </c>
      <c r="AQH95" s="84" t="s">
        <v>82</v>
      </c>
      <c r="AQI95" s="84" t="s">
        <v>82</v>
      </c>
      <c r="AQJ95" s="86" t="s">
        <v>98</v>
      </c>
      <c r="ARC95" s="201" t="s">
        <v>252</v>
      </c>
    </row>
    <row r="96" spans="1:818 1028:1147" ht="14.25" customHeight="1" outlineLevel="1">
      <c r="A96" s="155" t="s">
        <v>224</v>
      </c>
      <c r="B96" s="54">
        <f>G102</f>
        <v>254.08799999999999</v>
      </c>
      <c r="C96" s="32" t="s">
        <v>225</v>
      </c>
      <c r="D96" s="670">
        <f t="shared" ref="D96:D101" si="59">SUM(I96:NZ96)</f>
        <v>0</v>
      </c>
      <c r="E96" s="55">
        <f t="shared" ref="E96:E101" si="60">SUM(D96/G96)</f>
        <v>0</v>
      </c>
      <c r="F96" s="179"/>
      <c r="G96" s="49">
        <f>G102*0.261</f>
        <v>66.316968000000003</v>
      </c>
      <c r="H96" s="156">
        <f t="shared" ref="H96:H101" si="61">SUM(I96:ATR96)</f>
        <v>65.998775565284859</v>
      </c>
      <c r="NV96" s="119"/>
      <c r="NW96" s="119"/>
      <c r="NX96" s="119"/>
      <c r="NY96" s="119"/>
      <c r="NZ96" s="119"/>
      <c r="WJ96" s="136"/>
      <c r="WK96" s="136"/>
      <c r="WL96" s="136"/>
      <c r="WM96" s="136"/>
      <c r="WN96" s="136"/>
      <c r="WO96" s="136"/>
      <c r="WP96" s="136"/>
      <c r="WQ96" s="136"/>
      <c r="WR96" s="136"/>
      <c r="WS96" s="136"/>
      <c r="WT96" s="136"/>
      <c r="WU96" s="136"/>
      <c r="WV96" s="136"/>
      <c r="ANW96" s="119">
        <v>3.7004868144000005</v>
      </c>
      <c r="ANX96" s="119">
        <v>6.2369061584000001</v>
      </c>
      <c r="ANY96" s="119">
        <v>5.616657673551515</v>
      </c>
      <c r="ANZ96" s="119">
        <v>6.6090552493090913</v>
      </c>
      <c r="AOA96" s="119">
        <v>5.7903272493090912</v>
      </c>
      <c r="AOB96" s="119">
        <v>4.785524703854545</v>
      </c>
      <c r="AOC96" s="119">
        <v>0</v>
      </c>
      <c r="AOD96" s="119">
        <v>5.815137188703031</v>
      </c>
      <c r="AOE96" s="119">
        <v>5.5794427644606062</v>
      </c>
      <c r="AOF96" s="119">
        <v>4.0784414311272723</v>
      </c>
      <c r="AOG96" s="119">
        <v>3.5078128250666669</v>
      </c>
      <c r="AOH96" s="119">
        <v>3.3713581584000001</v>
      </c>
      <c r="AOI96" s="119">
        <v>2.9495891887030306</v>
      </c>
      <c r="AOJ96" s="119">
        <v>0</v>
      </c>
      <c r="AOK96" s="119">
        <v>3.9790180799999999</v>
      </c>
      <c r="AOL96" s="119">
        <v>3.9790180799999999</v>
      </c>
    </row>
    <row r="97" spans="1:818 1063:1151" ht="14.25" customHeight="1" outlineLevel="1">
      <c r="A97" s="157" t="s">
        <v>226</v>
      </c>
      <c r="B97" s="59"/>
      <c r="C97" s="32" t="s">
        <v>227</v>
      </c>
      <c r="D97" s="670">
        <f t="shared" si="59"/>
        <v>0</v>
      </c>
      <c r="E97" s="55">
        <f t="shared" si="60"/>
        <v>0</v>
      </c>
      <c r="F97" s="179"/>
      <c r="G97" s="49">
        <f>G102*0.106</f>
        <v>26.933327999999999</v>
      </c>
      <c r="H97" s="156">
        <f t="shared" si="61"/>
        <v>26.912610055384619</v>
      </c>
      <c r="NV97" s="119"/>
      <c r="NW97" s="119"/>
      <c r="NX97" s="119"/>
      <c r="NY97" s="119"/>
      <c r="NZ97" s="119"/>
      <c r="WJ97" s="136"/>
      <c r="WK97" s="136"/>
      <c r="WL97" s="136"/>
      <c r="WM97" s="136"/>
      <c r="WN97" s="136"/>
      <c r="WO97" s="136"/>
      <c r="WP97" s="136"/>
      <c r="WQ97" s="136"/>
      <c r="WR97" s="136"/>
      <c r="WS97" s="136"/>
      <c r="WT97" s="136"/>
      <c r="WU97" s="136"/>
      <c r="WV97" s="136"/>
      <c r="ANW97" s="119">
        <v>0</v>
      </c>
      <c r="ANX97" s="119">
        <v>0</v>
      </c>
      <c r="ANY97" s="119">
        <v>0</v>
      </c>
      <c r="ANZ97" s="119">
        <v>0</v>
      </c>
      <c r="AOA97" s="119">
        <v>0</v>
      </c>
      <c r="AOB97" s="119">
        <v>2.1546662400000001</v>
      </c>
      <c r="AOC97" s="119">
        <v>0</v>
      </c>
      <c r="AOD97" s="119">
        <v>0</v>
      </c>
      <c r="AOE97" s="119">
        <v>0</v>
      </c>
      <c r="AOF97" s="119">
        <v>0</v>
      </c>
      <c r="AOG97" s="119">
        <v>0</v>
      </c>
      <c r="AOH97" s="119">
        <v>0</v>
      </c>
      <c r="AOI97" s="119">
        <v>1.07733312</v>
      </c>
      <c r="AOJ97" s="119">
        <v>0</v>
      </c>
      <c r="AOK97" s="119">
        <v>2.1546662400000001</v>
      </c>
      <c r="AOL97" s="119">
        <v>2.1546662400000001</v>
      </c>
      <c r="AOM97" s="119">
        <v>2.1546662400000001</v>
      </c>
      <c r="AON97" s="119">
        <v>2.1546662400000001</v>
      </c>
      <c r="AOO97" s="119">
        <v>1.07733312</v>
      </c>
      <c r="AOP97" s="119">
        <v>0</v>
      </c>
      <c r="AOQ97" s="119">
        <v>0</v>
      </c>
      <c r="AOR97" s="119">
        <v>2.1546662400000001</v>
      </c>
      <c r="AOS97" s="119">
        <v>1.3337176846153844</v>
      </c>
      <c r="AOT97" s="119">
        <v>1.8775637307692308</v>
      </c>
      <c r="AOU97" s="119">
        <v>1.3466664000000002</v>
      </c>
      <c r="AOV97" s="119">
        <v>1.3466664000000002</v>
      </c>
      <c r="AOW97" s="119">
        <v>0</v>
      </c>
      <c r="AOX97" s="119">
        <v>0</v>
      </c>
      <c r="AOY97" s="119">
        <v>1.6159996799999998</v>
      </c>
      <c r="AOZ97" s="119">
        <v>0</v>
      </c>
      <c r="APA97" s="119">
        <v>0</v>
      </c>
      <c r="APB97" s="119">
        <v>0</v>
      </c>
      <c r="APC97" s="119">
        <v>2.1546662400000001</v>
      </c>
      <c r="APD97" s="119">
        <v>2.1546662400000001</v>
      </c>
    </row>
    <row r="98" spans="1:818 1063:1151" ht="14.25" customHeight="1" outlineLevel="1">
      <c r="A98" s="158" t="s">
        <v>228</v>
      </c>
      <c r="B98" s="61"/>
      <c r="C98" s="32" t="s">
        <v>229</v>
      </c>
      <c r="D98" s="670">
        <f t="shared" si="59"/>
        <v>0</v>
      </c>
      <c r="E98" s="55">
        <f t="shared" si="60"/>
        <v>0</v>
      </c>
      <c r="F98" s="180"/>
      <c r="G98" s="49">
        <f>G102*0.332</f>
        <v>84.357216000000008</v>
      </c>
      <c r="H98" s="156">
        <f t="shared" si="61"/>
        <v>85.119479999999996</v>
      </c>
      <c r="NV98" s="119"/>
      <c r="NW98" s="119"/>
      <c r="NX98" s="119"/>
      <c r="NY98" s="119"/>
      <c r="NZ98" s="119"/>
      <c r="WJ98" s="136"/>
      <c r="WK98" s="136"/>
      <c r="WL98" s="136"/>
      <c r="WM98" s="136"/>
      <c r="WN98" s="136"/>
      <c r="WO98" s="136"/>
      <c r="WP98" s="136"/>
      <c r="WQ98" s="136"/>
      <c r="WR98" s="136"/>
      <c r="WS98" s="136"/>
      <c r="WT98" s="136"/>
      <c r="WU98" s="136"/>
      <c r="WV98" s="136"/>
      <c r="ANW98" s="119">
        <v>0</v>
      </c>
      <c r="ANX98" s="119">
        <v>0</v>
      </c>
      <c r="ANY98" s="119">
        <v>0</v>
      </c>
      <c r="ANZ98" s="119">
        <v>0</v>
      </c>
      <c r="AOA98" s="119">
        <v>0</v>
      </c>
      <c r="AOB98" s="119">
        <v>0</v>
      </c>
      <c r="AOC98" s="119">
        <v>0</v>
      </c>
      <c r="AOD98" s="119">
        <v>0</v>
      </c>
      <c r="AOE98" s="119">
        <v>0</v>
      </c>
      <c r="AOF98" s="119">
        <v>0</v>
      </c>
      <c r="AOG98" s="119">
        <v>0</v>
      </c>
      <c r="AOH98" s="119">
        <v>0</v>
      </c>
      <c r="AOI98" s="119">
        <v>0</v>
      </c>
      <c r="AOJ98" s="119">
        <v>0</v>
      </c>
      <c r="AOK98" s="119">
        <v>0</v>
      </c>
      <c r="AOL98" s="119">
        <v>3.4047792000000006</v>
      </c>
      <c r="AOM98" s="119">
        <v>7.6607532000000003</v>
      </c>
      <c r="AON98" s="119">
        <v>7.6607532000000003</v>
      </c>
      <c r="AOO98" s="119">
        <v>7.6607532000000003</v>
      </c>
      <c r="AOP98" s="119">
        <v>7.6607532000000003</v>
      </c>
      <c r="AOQ98" s="119">
        <v>0</v>
      </c>
      <c r="AOR98" s="119">
        <v>5.9583636000000011</v>
      </c>
      <c r="AOS98" s="119">
        <v>7.6607532000000003</v>
      </c>
      <c r="AOT98" s="119">
        <v>7.6607532000000003</v>
      </c>
      <c r="AOU98" s="119">
        <v>6.8095584000000011</v>
      </c>
      <c r="AOV98" s="119">
        <v>5.9583636000000011</v>
      </c>
      <c r="AOW98" s="119">
        <v>5.9583636000000011</v>
      </c>
      <c r="AOX98" s="119">
        <v>0</v>
      </c>
      <c r="AOY98" s="119">
        <v>0</v>
      </c>
      <c r="AOZ98" s="119">
        <v>0</v>
      </c>
      <c r="APA98" s="119">
        <v>0</v>
      </c>
      <c r="APB98" s="119">
        <v>0</v>
      </c>
      <c r="APC98" s="119">
        <v>0</v>
      </c>
      <c r="APD98" s="119">
        <v>0</v>
      </c>
      <c r="APE98" s="119">
        <v>0</v>
      </c>
      <c r="APF98" s="119">
        <v>6.8095584000000011</v>
      </c>
      <c r="APG98" s="119">
        <v>4.255974000000001</v>
      </c>
      <c r="APH98" s="119">
        <v>0</v>
      </c>
      <c r="API98" s="119">
        <v>0</v>
      </c>
      <c r="APJ98" s="119">
        <v>0</v>
      </c>
      <c r="APK98" s="119">
        <v>0</v>
      </c>
      <c r="APL98" s="119">
        <v>0</v>
      </c>
      <c r="APM98" s="119">
        <v>0</v>
      </c>
      <c r="APN98" s="119">
        <v>0</v>
      </c>
      <c r="APO98" s="119">
        <v>0</v>
      </c>
      <c r="APP98" s="119">
        <v>0</v>
      </c>
      <c r="APQ98" s="119">
        <v>0</v>
      </c>
      <c r="APR98" s="119">
        <v>0</v>
      </c>
      <c r="APS98" s="119">
        <v>0</v>
      </c>
      <c r="APT98" s="119">
        <v>0</v>
      </c>
      <c r="APU98" s="119">
        <v>0</v>
      </c>
      <c r="AQB98" s="119">
        <v>0</v>
      </c>
      <c r="AQC98" s="119">
        <v>0</v>
      </c>
      <c r="AQD98" s="119">
        <v>0</v>
      </c>
      <c r="AQE98" s="119">
        <v>0</v>
      </c>
      <c r="AQF98" s="119">
        <v>0</v>
      </c>
      <c r="AQG98" s="119">
        <v>0</v>
      </c>
      <c r="AQH98" s="119">
        <v>0</v>
      </c>
      <c r="AQI98" s="119">
        <v>0</v>
      </c>
      <c r="AQJ98" s="119">
        <v>0</v>
      </c>
    </row>
    <row r="99" spans="1:818 1063:1151" ht="14.25" customHeight="1" outlineLevel="1">
      <c r="A99" s="159"/>
      <c r="B99" s="181" t="s">
        <v>230</v>
      </c>
      <c r="C99" s="40" t="s">
        <v>231</v>
      </c>
      <c r="D99" s="670">
        <f t="shared" si="59"/>
        <v>0</v>
      </c>
      <c r="E99" s="55">
        <f t="shared" si="60"/>
        <v>0</v>
      </c>
      <c r="F99" s="179"/>
      <c r="G99" s="49">
        <f>G102*0.068</f>
        <v>17.277984</v>
      </c>
      <c r="H99" s="156">
        <f t="shared" si="61"/>
        <v>17.023896000000001</v>
      </c>
      <c r="NV99" s="119"/>
      <c r="NW99" s="119"/>
      <c r="NX99" s="119"/>
      <c r="NY99" s="119"/>
      <c r="NZ99" s="119"/>
      <c r="WJ99" s="136"/>
      <c r="WK99" s="136"/>
      <c r="WL99" s="136"/>
      <c r="WM99" s="136"/>
      <c r="WN99" s="136"/>
      <c r="WO99" s="136"/>
      <c r="WP99" s="136"/>
      <c r="WQ99" s="136"/>
      <c r="WR99" s="136"/>
      <c r="WS99" s="136"/>
      <c r="WT99" s="136"/>
      <c r="WU99" s="136"/>
      <c r="WV99" s="136"/>
      <c r="ANW99" s="119">
        <v>0</v>
      </c>
      <c r="ANX99" s="119">
        <v>0</v>
      </c>
      <c r="ANY99" s="119">
        <v>0</v>
      </c>
      <c r="ANZ99" s="119">
        <v>0</v>
      </c>
      <c r="AOA99" s="119">
        <v>0</v>
      </c>
      <c r="AOB99" s="119">
        <v>0</v>
      </c>
      <c r="AOC99" s="119">
        <v>0</v>
      </c>
      <c r="AOD99" s="119">
        <v>0</v>
      </c>
      <c r="AOE99" s="119">
        <v>0</v>
      </c>
      <c r="AOF99" s="119">
        <v>0</v>
      </c>
      <c r="AOG99" s="119">
        <v>2.5535844000000001</v>
      </c>
      <c r="AOH99" s="119">
        <v>2.5535844000000001</v>
      </c>
      <c r="AOI99" s="119">
        <v>0</v>
      </c>
      <c r="AOJ99" s="119">
        <v>0</v>
      </c>
      <c r="AOK99" s="119">
        <v>0</v>
      </c>
      <c r="AOL99" s="119">
        <v>0</v>
      </c>
      <c r="AOM99" s="119">
        <v>0</v>
      </c>
      <c r="AON99" s="119">
        <v>0</v>
      </c>
      <c r="AOO99" s="119">
        <v>0</v>
      </c>
      <c r="AOP99" s="119">
        <v>0</v>
      </c>
      <c r="AOQ99" s="119">
        <v>0</v>
      </c>
      <c r="AOR99" s="119">
        <v>0</v>
      </c>
      <c r="AOS99" s="119">
        <v>0</v>
      </c>
      <c r="AOT99" s="119">
        <v>0</v>
      </c>
      <c r="AOU99" s="119">
        <v>0</v>
      </c>
      <c r="AOV99" s="119">
        <v>0</v>
      </c>
      <c r="AOW99" s="119">
        <v>0</v>
      </c>
      <c r="AOX99" s="119">
        <v>0</v>
      </c>
      <c r="AOY99" s="119">
        <v>0</v>
      </c>
      <c r="AOZ99" s="119">
        <v>0</v>
      </c>
      <c r="APA99" s="119">
        <v>2.5535844000000001</v>
      </c>
      <c r="APB99" s="119">
        <v>2.5535844000000001</v>
      </c>
      <c r="APC99" s="119">
        <v>2.5535844000000001</v>
      </c>
      <c r="APD99" s="119">
        <v>0</v>
      </c>
      <c r="APE99" s="119">
        <v>0</v>
      </c>
      <c r="APF99" s="119">
        <v>0</v>
      </c>
      <c r="APG99" s="119">
        <v>0</v>
      </c>
      <c r="APH99" s="119">
        <v>1.7023896000000001</v>
      </c>
      <c r="API99" s="119">
        <v>1.7023896000000001</v>
      </c>
      <c r="APJ99" s="119">
        <v>0.85119480000000003</v>
      </c>
      <c r="APK99" s="119">
        <v>0</v>
      </c>
      <c r="APL99" s="119">
        <v>0</v>
      </c>
      <c r="APM99" s="119">
        <v>0</v>
      </c>
      <c r="APN99" s="119">
        <v>0</v>
      </c>
      <c r="APO99" s="119">
        <v>0</v>
      </c>
      <c r="APP99" s="119">
        <v>0</v>
      </c>
      <c r="APQ99" s="119">
        <v>0</v>
      </c>
      <c r="APR99" s="119">
        <v>0</v>
      </c>
      <c r="APS99" s="119">
        <v>0</v>
      </c>
      <c r="APT99" s="119">
        <v>0</v>
      </c>
      <c r="APU99" s="119">
        <v>0</v>
      </c>
      <c r="AQB99" s="119">
        <v>0</v>
      </c>
      <c r="AQC99" s="119">
        <v>0</v>
      </c>
      <c r="AQD99" s="119">
        <v>0</v>
      </c>
      <c r="AQE99" s="119">
        <v>0</v>
      </c>
      <c r="AQF99" s="119">
        <v>0</v>
      </c>
      <c r="AQG99" s="119">
        <v>0</v>
      </c>
      <c r="AQH99" s="119">
        <v>0</v>
      </c>
      <c r="AQI99" s="119">
        <v>0</v>
      </c>
      <c r="AQJ99" s="119">
        <v>0</v>
      </c>
    </row>
    <row r="100" spans="1:818 1063:1151" ht="14.25" customHeight="1" outlineLevel="1">
      <c r="A100" s="159"/>
      <c r="B100" s="160">
        <f>D102</f>
        <v>0</v>
      </c>
      <c r="C100" s="40" t="s">
        <v>232</v>
      </c>
      <c r="D100" s="670">
        <f t="shared" si="59"/>
        <v>0</v>
      </c>
      <c r="E100" s="55">
        <f t="shared" si="60"/>
        <v>0</v>
      </c>
      <c r="F100" s="179"/>
      <c r="G100" s="49">
        <f>G102*0.059</f>
        <v>14.991191999999998</v>
      </c>
      <c r="H100" s="156">
        <f t="shared" si="61"/>
        <v>14.228928</v>
      </c>
      <c r="NV100" s="119"/>
      <c r="NW100" s="119"/>
      <c r="NX100" s="119"/>
      <c r="NY100" s="119"/>
      <c r="NZ100" s="119"/>
      <c r="WJ100" s="136"/>
      <c r="WK100" s="136"/>
      <c r="WL100" s="136"/>
      <c r="WM100" s="136"/>
      <c r="WN100" s="136"/>
      <c r="WO100" s="136"/>
      <c r="WP100" s="136"/>
      <c r="WQ100" s="136"/>
      <c r="WR100" s="136"/>
      <c r="WS100" s="136"/>
      <c r="WT100" s="136"/>
      <c r="WU100" s="136"/>
      <c r="WV100" s="136"/>
      <c r="ANW100" s="119">
        <v>0</v>
      </c>
      <c r="ANX100" s="119">
        <v>0</v>
      </c>
      <c r="ANY100" s="119">
        <v>0</v>
      </c>
      <c r="ANZ100" s="119">
        <v>0</v>
      </c>
      <c r="AOA100" s="119">
        <v>0</v>
      </c>
      <c r="AOB100" s="119">
        <v>0</v>
      </c>
      <c r="AOC100" s="119">
        <v>0</v>
      </c>
      <c r="AOD100" s="119">
        <v>0</v>
      </c>
      <c r="AOE100" s="119">
        <v>0</v>
      </c>
      <c r="AOF100" s="119">
        <v>0</v>
      </c>
      <c r="AOG100" s="119">
        <v>0</v>
      </c>
      <c r="AOH100" s="119">
        <v>0</v>
      </c>
      <c r="AOI100" s="119">
        <v>0</v>
      </c>
      <c r="AOJ100" s="119">
        <v>0</v>
      </c>
      <c r="AOK100" s="119">
        <v>0</v>
      </c>
      <c r="AOL100" s="119">
        <v>0</v>
      </c>
      <c r="AOM100" s="119">
        <v>0</v>
      </c>
      <c r="AON100" s="119">
        <v>0</v>
      </c>
      <c r="AOO100" s="119">
        <v>0</v>
      </c>
      <c r="AOP100" s="119">
        <v>0</v>
      </c>
      <c r="AOQ100" s="119">
        <v>0</v>
      </c>
      <c r="AOR100" s="119">
        <v>0</v>
      </c>
      <c r="AOS100" s="119">
        <v>0</v>
      </c>
      <c r="AOT100" s="119">
        <v>0</v>
      </c>
      <c r="AOU100" s="119">
        <v>0</v>
      </c>
      <c r="AOV100" s="119">
        <v>0</v>
      </c>
      <c r="AOW100" s="119">
        <v>0</v>
      </c>
      <c r="AOX100" s="119">
        <v>0</v>
      </c>
      <c r="AOY100" s="119">
        <v>0</v>
      </c>
      <c r="AOZ100" s="119">
        <v>0</v>
      </c>
      <c r="APA100" s="119">
        <v>0</v>
      </c>
      <c r="APB100" s="119">
        <v>0</v>
      </c>
      <c r="APC100" s="119">
        <v>0</v>
      </c>
      <c r="APD100" s="119">
        <v>0</v>
      </c>
      <c r="APE100" s="119">
        <v>0</v>
      </c>
      <c r="APF100" s="119">
        <v>0</v>
      </c>
      <c r="APG100" s="119">
        <v>0</v>
      </c>
      <c r="APH100" s="119">
        <v>0</v>
      </c>
      <c r="API100" s="119">
        <v>0</v>
      </c>
      <c r="APJ100" s="119">
        <v>0</v>
      </c>
      <c r="APK100" s="119">
        <v>0</v>
      </c>
      <c r="APL100" s="119">
        <v>0</v>
      </c>
      <c r="APM100" s="119">
        <v>0</v>
      </c>
      <c r="APN100" s="119">
        <v>0</v>
      </c>
      <c r="APO100" s="119">
        <v>0.71144640000000003</v>
      </c>
      <c r="APP100" s="119">
        <v>2.8457856000000001</v>
      </c>
      <c r="APQ100" s="119">
        <v>2.8457856000000001</v>
      </c>
      <c r="APR100" s="119">
        <v>2.8457856000000001</v>
      </c>
      <c r="APS100" s="119">
        <v>0</v>
      </c>
      <c r="APT100" s="119">
        <v>1.84976064</v>
      </c>
      <c r="APU100" s="119">
        <v>1.70747136</v>
      </c>
      <c r="AQB100" s="119">
        <v>0</v>
      </c>
      <c r="AQC100" s="119">
        <v>0</v>
      </c>
      <c r="AQD100" s="119">
        <v>0</v>
      </c>
      <c r="AQE100" s="119">
        <v>0</v>
      </c>
      <c r="AQF100" s="119">
        <v>0</v>
      </c>
      <c r="AQG100" s="119">
        <v>1.4228928000000001</v>
      </c>
      <c r="AQH100" s="119">
        <v>0</v>
      </c>
      <c r="AQI100" s="119">
        <v>0</v>
      </c>
      <c r="AQJ100" s="119">
        <v>0</v>
      </c>
    </row>
    <row r="101" spans="1:818 1063:1151" ht="14.25" customHeight="1" outlineLevel="1">
      <c r="A101" s="161" t="s">
        <v>233</v>
      </c>
      <c r="B101" s="162" t="e">
        <f>SUM(B100/(B96*E103/100))</f>
        <v>#DIV/0!</v>
      </c>
      <c r="C101" s="32" t="s">
        <v>234</v>
      </c>
      <c r="D101" s="670">
        <f t="shared" si="59"/>
        <v>0</v>
      </c>
      <c r="E101" s="55">
        <f t="shared" si="60"/>
        <v>0</v>
      </c>
      <c r="F101" s="179"/>
      <c r="G101" s="49">
        <f>G102*0.174</f>
        <v>44.211311999999992</v>
      </c>
      <c r="H101" s="156">
        <f t="shared" si="61"/>
        <v>44.211312</v>
      </c>
      <c r="NV101" s="119"/>
      <c r="NW101" s="119"/>
      <c r="NX101" s="119"/>
      <c r="NY101" s="119"/>
      <c r="NZ101" s="119"/>
      <c r="WJ101" s="136"/>
      <c r="WK101" s="136"/>
      <c r="WL101" s="136"/>
      <c r="WM101" s="136"/>
      <c r="WN101" s="136"/>
      <c r="WO101" s="136"/>
      <c r="WP101" s="136"/>
      <c r="WQ101" s="136"/>
      <c r="WR101" s="136"/>
      <c r="WS101" s="136"/>
      <c r="WT101" s="136"/>
      <c r="WU101" s="136"/>
      <c r="WV101" s="136"/>
      <c r="ANW101" s="119">
        <v>0</v>
      </c>
      <c r="ANX101" s="119">
        <v>0</v>
      </c>
      <c r="ANY101" s="119">
        <v>0</v>
      </c>
      <c r="ANZ101" s="119">
        <v>0</v>
      </c>
      <c r="AOA101" s="119">
        <v>0</v>
      </c>
      <c r="AOB101" s="119">
        <v>0</v>
      </c>
      <c r="AOC101" s="119">
        <v>0</v>
      </c>
      <c r="AOD101" s="119">
        <v>0</v>
      </c>
      <c r="AOE101" s="119">
        <v>0</v>
      </c>
      <c r="AOF101" s="119">
        <v>0</v>
      </c>
      <c r="AOG101" s="119">
        <v>0</v>
      </c>
      <c r="AOH101" s="119">
        <v>0</v>
      </c>
      <c r="AOI101" s="119">
        <v>0</v>
      </c>
      <c r="AOJ101" s="119">
        <v>0</v>
      </c>
      <c r="AOK101" s="119">
        <v>0</v>
      </c>
      <c r="AOL101" s="119">
        <v>0</v>
      </c>
      <c r="AOM101" s="119">
        <v>0</v>
      </c>
      <c r="AON101" s="119">
        <v>0</v>
      </c>
      <c r="AOO101" s="119">
        <v>0</v>
      </c>
      <c r="AOP101" s="119">
        <v>0</v>
      </c>
      <c r="AOQ101" s="119">
        <v>0</v>
      </c>
      <c r="AOR101" s="119">
        <v>0</v>
      </c>
      <c r="AOS101" s="119">
        <v>0</v>
      </c>
      <c r="AOT101" s="119">
        <v>0</v>
      </c>
      <c r="AOU101" s="119">
        <v>0</v>
      </c>
      <c r="AOV101" s="119">
        <v>0</v>
      </c>
      <c r="AOW101" s="119">
        <v>0</v>
      </c>
      <c r="AOX101" s="119">
        <v>0</v>
      </c>
      <c r="AOY101" s="119">
        <v>0</v>
      </c>
      <c r="AOZ101" s="119">
        <v>0</v>
      </c>
      <c r="APA101" s="119">
        <v>0</v>
      </c>
      <c r="APB101" s="119">
        <v>0</v>
      </c>
      <c r="APC101" s="119">
        <v>0</v>
      </c>
      <c r="APD101" s="119">
        <v>0</v>
      </c>
      <c r="APE101" s="119">
        <v>0</v>
      </c>
      <c r="APF101" s="119">
        <v>2.2105655999999998</v>
      </c>
      <c r="APG101" s="119">
        <v>2.2105655999999998</v>
      </c>
      <c r="APH101" s="119">
        <v>2.2105655999999998</v>
      </c>
      <c r="API101" s="119">
        <v>2.2105655999999998</v>
      </c>
      <c r="APJ101" s="119">
        <v>2.2105655999999998</v>
      </c>
      <c r="APK101" s="119">
        <v>2.2105655999999998</v>
      </c>
      <c r="APL101" s="119">
        <v>0</v>
      </c>
      <c r="APM101" s="119">
        <v>2.2105655999999998</v>
      </c>
      <c r="APN101" s="119">
        <v>2.2105655999999998</v>
      </c>
      <c r="APO101" s="119">
        <v>2.2105655999999998</v>
      </c>
      <c r="APP101" s="119">
        <v>0</v>
      </c>
      <c r="APQ101" s="119">
        <v>0</v>
      </c>
      <c r="APR101" s="119">
        <v>2.2105655999999998</v>
      </c>
      <c r="APS101" s="119">
        <v>0</v>
      </c>
      <c r="APT101" s="119">
        <v>2.2105655999999998</v>
      </c>
      <c r="APU101" s="119">
        <v>2.2105655999999998</v>
      </c>
      <c r="AQB101" s="119">
        <v>2.2105655999999998</v>
      </c>
      <c r="AQC101" s="119">
        <v>2.2105655999999998</v>
      </c>
      <c r="AQD101" s="119">
        <v>2.2105655999999998</v>
      </c>
      <c r="AQE101" s="119">
        <v>2.2105655999999998</v>
      </c>
      <c r="AQF101" s="119">
        <v>0</v>
      </c>
      <c r="AQG101" s="119">
        <v>2.2105655999999998</v>
      </c>
      <c r="AQH101" s="119">
        <v>2.2105655999999998</v>
      </c>
      <c r="AQI101" s="119">
        <v>2.2105655999999998</v>
      </c>
      <c r="AQJ101" s="119">
        <v>2.2105655999999998</v>
      </c>
    </row>
    <row r="102" spans="1:818 1063:1151" ht="14.25" customHeight="1" outlineLevel="1">
      <c r="A102" s="157" t="s">
        <v>233</v>
      </c>
      <c r="B102" s="163" t="e">
        <f>SUM(B100/(B97*E103/100))</f>
        <v>#DIV/0!</v>
      </c>
      <c r="C102" s="164" t="s">
        <v>235</v>
      </c>
      <c r="D102" s="671">
        <f>SUM(D96:D101)</f>
        <v>0</v>
      </c>
      <c r="E102" s="182">
        <v>6</v>
      </c>
      <c r="F102" s="183"/>
      <c r="G102" s="49">
        <f>((E102/F103*1000)*-0.0107+47.698)*E102</f>
        <v>254.08799999999999</v>
      </c>
      <c r="H102" s="156">
        <f>SUM(H96:H101)</f>
        <v>253.49500162066948</v>
      </c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147"/>
      <c r="AN102" s="147"/>
      <c r="AO102" s="147"/>
      <c r="AP102" s="147"/>
      <c r="AQ102" s="147"/>
      <c r="NV102" s="119"/>
      <c r="NW102" s="119"/>
      <c r="NX102" s="119"/>
      <c r="NY102" s="119"/>
      <c r="NZ102" s="119"/>
      <c r="RH102" s="136"/>
      <c r="RI102" s="136"/>
      <c r="RJ102" s="136"/>
      <c r="RK102" s="136"/>
      <c r="RL102" s="136"/>
      <c r="RM102" s="136"/>
      <c r="RN102" s="136"/>
      <c r="RO102" s="136"/>
      <c r="RP102" s="136"/>
      <c r="RQ102" s="136"/>
      <c r="RR102" s="136"/>
      <c r="RS102" s="136"/>
      <c r="RT102" s="136"/>
      <c r="RU102" s="136"/>
      <c r="RV102" s="136"/>
      <c r="RW102" s="136"/>
      <c r="RX102" s="136"/>
      <c r="RY102" s="136"/>
      <c r="RZ102" s="136"/>
      <c r="SA102" s="136"/>
      <c r="SB102" s="136"/>
      <c r="SC102" s="136"/>
      <c r="SD102" s="136"/>
      <c r="SE102" s="136"/>
      <c r="SF102" s="136"/>
      <c r="SG102" s="136"/>
      <c r="SH102" s="136"/>
      <c r="SI102" s="136"/>
      <c r="SJ102" s="136"/>
      <c r="SK102" s="136"/>
      <c r="SL102" s="136"/>
      <c r="WJ102" s="136"/>
      <c r="WK102" s="136"/>
      <c r="WL102" s="136"/>
      <c r="WM102" s="136"/>
      <c r="WN102" s="136"/>
      <c r="WO102" s="136"/>
      <c r="WP102" s="136"/>
      <c r="WQ102" s="136"/>
      <c r="WR102" s="136"/>
      <c r="WS102" s="136"/>
      <c r="WT102" s="136"/>
      <c r="WU102" s="136"/>
      <c r="WV102" s="136"/>
    </row>
    <row r="103" spans="1:818 1063:1151" ht="14.25" customHeight="1" outlineLevel="1">
      <c r="A103" s="158" t="s">
        <v>233</v>
      </c>
      <c r="B103" s="165" t="e">
        <f>SUM(B100/(B98*E103/100))</f>
        <v>#DIV/0!</v>
      </c>
      <c r="C103" s="166" t="e">
        <f>SUM(B100/(E102*E103/100))</f>
        <v>#DIV/0!</v>
      </c>
      <c r="D103" s="73" t="s">
        <v>236</v>
      </c>
      <c r="E103" s="167">
        <v>0</v>
      </c>
      <c r="F103" s="184">
        <v>12</v>
      </c>
      <c r="G103" s="176"/>
      <c r="H103" s="187"/>
      <c r="NV103" s="119"/>
      <c r="NW103" s="119"/>
      <c r="NX103" s="119"/>
      <c r="NY103" s="119"/>
      <c r="NZ103" s="119"/>
      <c r="RH103" s="136"/>
      <c r="RI103" s="136"/>
      <c r="RJ103" s="136"/>
      <c r="RK103" s="136"/>
      <c r="RL103" s="136"/>
      <c r="RM103" s="136"/>
      <c r="RN103" s="136"/>
      <c r="RO103" s="136"/>
      <c r="RP103" s="136"/>
      <c r="RQ103" s="136"/>
      <c r="RR103" s="136"/>
      <c r="RS103" s="136"/>
      <c r="RT103" s="136"/>
      <c r="RU103" s="136"/>
      <c r="RV103" s="136"/>
      <c r="RW103" s="136"/>
      <c r="RX103" s="136"/>
      <c r="RY103" s="136"/>
      <c r="RZ103" s="136"/>
      <c r="SA103" s="136"/>
      <c r="SB103" s="136"/>
      <c r="SC103" s="136"/>
      <c r="SD103" s="136"/>
      <c r="SE103" s="136"/>
      <c r="SF103" s="136"/>
      <c r="SG103" s="136"/>
      <c r="SH103" s="136"/>
      <c r="SI103" s="136"/>
      <c r="SJ103" s="136"/>
      <c r="SK103" s="136"/>
      <c r="SL103" s="136"/>
      <c r="WJ103" s="136"/>
      <c r="WK103" s="136"/>
      <c r="WL103" s="136"/>
      <c r="WM103" s="136"/>
      <c r="WN103" s="136"/>
      <c r="WO103" s="136"/>
      <c r="WP103" s="136"/>
      <c r="WQ103" s="136"/>
      <c r="WR103" s="136"/>
      <c r="WS103" s="136"/>
      <c r="WT103" s="136"/>
      <c r="WU103" s="136"/>
      <c r="WV103" s="136"/>
    </row>
    <row r="104" spans="1:818 1063:1151" ht="14.25" customHeight="1" outlineLevel="1">
      <c r="A104" s="208"/>
      <c r="B104" s="307" t="s">
        <v>237</v>
      </c>
      <c r="C104" s="323">
        <v>20</v>
      </c>
      <c r="D104" s="247"/>
      <c r="E104" s="314">
        <v>2.5</v>
      </c>
      <c r="F104" s="322">
        <v>3</v>
      </c>
      <c r="G104" s="313">
        <v>3.5</v>
      </c>
      <c r="H104" s="309">
        <v>4</v>
      </c>
      <c r="NV104" s="119"/>
      <c r="NW104" s="119"/>
      <c r="NX104" s="119"/>
      <c r="NY104" s="119"/>
      <c r="NZ104" s="119"/>
      <c r="RH104" s="136"/>
      <c r="RI104" s="136"/>
      <c r="RJ104" s="136"/>
      <c r="RK104" s="136"/>
      <c r="RL104" s="136"/>
      <c r="RM104" s="136"/>
      <c r="RN104" s="136"/>
      <c r="RO104" s="136"/>
      <c r="RP104" s="136"/>
      <c r="RQ104" s="136"/>
      <c r="RR104" s="136"/>
      <c r="RS104" s="136"/>
      <c r="RT104" s="136"/>
      <c r="RU104" s="136"/>
      <c r="RV104" s="136"/>
      <c r="RW104" s="136"/>
      <c r="RX104" s="136"/>
      <c r="RY104" s="136"/>
      <c r="RZ104" s="136"/>
      <c r="SA104" s="136"/>
      <c r="SB104" s="136"/>
      <c r="SC104" s="136"/>
      <c r="SD104" s="136"/>
      <c r="SE104" s="136"/>
      <c r="SF104" s="136"/>
      <c r="SG104" s="136"/>
      <c r="SH104" s="136"/>
      <c r="SI104" s="136"/>
      <c r="SJ104" s="136"/>
      <c r="SK104" s="136"/>
      <c r="SL104" s="136"/>
      <c r="WJ104" s="136"/>
      <c r="WK104" s="136"/>
      <c r="WL104" s="136"/>
      <c r="WM104" s="136"/>
      <c r="WN104" s="136"/>
      <c r="WO104" s="136"/>
      <c r="WP104" s="136"/>
      <c r="WQ104" s="136"/>
      <c r="WR104" s="136"/>
      <c r="WS104" s="136"/>
      <c r="WT104" s="136"/>
      <c r="WU104" s="136"/>
      <c r="WV104" s="136"/>
      <c r="ANW104" s="312">
        <f t="shared" ref="ANW104:AOL104" si="62">$C104*$E104</f>
        <v>50</v>
      </c>
      <c r="ANX104" s="312">
        <f t="shared" si="62"/>
        <v>50</v>
      </c>
      <c r="ANY104" s="312">
        <f t="shared" si="62"/>
        <v>50</v>
      </c>
      <c r="ANZ104" s="312">
        <f t="shared" si="62"/>
        <v>50</v>
      </c>
      <c r="AOA104" s="312">
        <f t="shared" si="62"/>
        <v>50</v>
      </c>
      <c r="AOB104" s="312">
        <f t="shared" si="62"/>
        <v>50</v>
      </c>
      <c r="AOC104" s="312">
        <f t="shared" si="62"/>
        <v>50</v>
      </c>
      <c r="AOD104" s="312">
        <f t="shared" si="62"/>
        <v>50</v>
      </c>
      <c r="AOE104" s="312">
        <f t="shared" si="62"/>
        <v>50</v>
      </c>
      <c r="AOF104" s="312">
        <f t="shared" si="62"/>
        <v>50</v>
      </c>
      <c r="AOG104" s="312">
        <f t="shared" si="62"/>
        <v>50</v>
      </c>
      <c r="AOH104" s="312">
        <f t="shared" si="62"/>
        <v>50</v>
      </c>
      <c r="AOI104" s="312">
        <f t="shared" si="62"/>
        <v>50</v>
      </c>
      <c r="AOJ104" s="312">
        <f t="shared" si="62"/>
        <v>50</v>
      </c>
      <c r="AOK104" s="312">
        <f t="shared" si="62"/>
        <v>50</v>
      </c>
      <c r="AOL104" s="312">
        <f t="shared" si="62"/>
        <v>50</v>
      </c>
      <c r="AOM104" s="318">
        <f t="shared" ref="AOM104:AOY104" si="63">$C104*$F104</f>
        <v>60</v>
      </c>
      <c r="AON104" s="318">
        <f t="shared" si="63"/>
        <v>60</v>
      </c>
      <c r="AOO104" s="318">
        <f t="shared" si="63"/>
        <v>60</v>
      </c>
      <c r="AOP104" s="318">
        <f t="shared" si="63"/>
        <v>60</v>
      </c>
      <c r="AOQ104" s="318">
        <f t="shared" si="63"/>
        <v>60</v>
      </c>
      <c r="AOR104" s="318">
        <f t="shared" si="63"/>
        <v>60</v>
      </c>
      <c r="AOS104" s="318">
        <f t="shared" si="63"/>
        <v>60</v>
      </c>
      <c r="AOT104" s="318">
        <f t="shared" si="63"/>
        <v>60</v>
      </c>
      <c r="AOU104" s="318">
        <f t="shared" si="63"/>
        <v>60</v>
      </c>
      <c r="AOV104" s="318">
        <f t="shared" si="63"/>
        <v>60</v>
      </c>
      <c r="AOW104" s="318">
        <f t="shared" si="63"/>
        <v>60</v>
      </c>
      <c r="AOX104" s="318">
        <f t="shared" si="63"/>
        <v>60</v>
      </c>
      <c r="AOY104" s="318">
        <f t="shared" si="63"/>
        <v>60</v>
      </c>
      <c r="AOZ104" s="310">
        <f t="shared" ref="AOZ104:APM104" si="64">$C104*$G104</f>
        <v>70</v>
      </c>
      <c r="APA104" s="310">
        <f t="shared" si="64"/>
        <v>70</v>
      </c>
      <c r="APB104" s="310">
        <f t="shared" si="64"/>
        <v>70</v>
      </c>
      <c r="APC104" s="310">
        <f t="shared" si="64"/>
        <v>70</v>
      </c>
      <c r="APD104" s="310">
        <f t="shared" si="64"/>
        <v>70</v>
      </c>
      <c r="APE104" s="310">
        <f t="shared" si="64"/>
        <v>70</v>
      </c>
      <c r="APF104" s="310">
        <f t="shared" si="64"/>
        <v>70</v>
      </c>
      <c r="APG104" s="310">
        <f t="shared" si="64"/>
        <v>70</v>
      </c>
      <c r="APH104" s="310">
        <f t="shared" si="64"/>
        <v>70</v>
      </c>
      <c r="API104" s="310">
        <f t="shared" si="64"/>
        <v>70</v>
      </c>
      <c r="APJ104" s="310">
        <f t="shared" si="64"/>
        <v>70</v>
      </c>
      <c r="APK104" s="310">
        <f t="shared" si="64"/>
        <v>70</v>
      </c>
      <c r="APL104" s="310">
        <f t="shared" si="64"/>
        <v>70</v>
      </c>
      <c r="APM104" s="310">
        <f t="shared" si="64"/>
        <v>70</v>
      </c>
      <c r="APN104" s="311">
        <f t="shared" ref="APN104:APU104" si="65">$C104*$H104</f>
        <v>80</v>
      </c>
      <c r="APO104" s="311">
        <f t="shared" si="65"/>
        <v>80</v>
      </c>
      <c r="APP104" s="311">
        <f t="shared" si="65"/>
        <v>80</v>
      </c>
      <c r="APQ104" s="311">
        <f t="shared" si="65"/>
        <v>80</v>
      </c>
      <c r="APR104" s="311">
        <f t="shared" si="65"/>
        <v>80</v>
      </c>
      <c r="APS104" s="311">
        <f t="shared" si="65"/>
        <v>80</v>
      </c>
      <c r="APT104" s="311">
        <f t="shared" si="65"/>
        <v>80</v>
      </c>
      <c r="APU104" s="311">
        <f t="shared" si="65"/>
        <v>80</v>
      </c>
      <c r="APV104" s="312">
        <f t="shared" ref="APV104:ARA104" si="66">$C104*$E104</f>
        <v>50</v>
      </c>
      <c r="APW104" s="312">
        <f t="shared" si="66"/>
        <v>50</v>
      </c>
      <c r="APX104" s="312">
        <f t="shared" si="66"/>
        <v>50</v>
      </c>
      <c r="APY104" s="312">
        <f t="shared" si="66"/>
        <v>50</v>
      </c>
      <c r="APZ104" s="312">
        <f t="shared" si="66"/>
        <v>50</v>
      </c>
      <c r="AQA104" s="312">
        <f t="shared" si="66"/>
        <v>50</v>
      </c>
      <c r="AQB104" s="312">
        <f t="shared" si="66"/>
        <v>50</v>
      </c>
      <c r="AQC104" s="312">
        <f t="shared" si="66"/>
        <v>50</v>
      </c>
      <c r="AQD104" s="312">
        <f t="shared" si="66"/>
        <v>50</v>
      </c>
      <c r="AQE104" s="312">
        <f t="shared" si="66"/>
        <v>50</v>
      </c>
      <c r="AQF104" s="312">
        <f t="shared" si="66"/>
        <v>50</v>
      </c>
      <c r="AQG104" s="312">
        <f t="shared" si="66"/>
        <v>50</v>
      </c>
      <c r="AQH104" s="312">
        <f t="shared" si="66"/>
        <v>50</v>
      </c>
      <c r="AQI104" s="312">
        <f t="shared" si="66"/>
        <v>50</v>
      </c>
      <c r="AQJ104" s="312">
        <f t="shared" si="66"/>
        <v>50</v>
      </c>
      <c r="AQK104" s="312">
        <f t="shared" si="66"/>
        <v>50</v>
      </c>
      <c r="AQL104" s="312">
        <f t="shared" si="66"/>
        <v>50</v>
      </c>
      <c r="AQM104" s="312">
        <f t="shared" si="66"/>
        <v>50</v>
      </c>
      <c r="AQN104" s="312">
        <f t="shared" si="66"/>
        <v>50</v>
      </c>
      <c r="AQO104" s="312">
        <f t="shared" si="66"/>
        <v>50</v>
      </c>
      <c r="AQP104" s="312">
        <f t="shared" si="66"/>
        <v>50</v>
      </c>
      <c r="AQQ104" s="312">
        <f t="shared" si="66"/>
        <v>50</v>
      </c>
      <c r="AQR104" s="312">
        <f t="shared" si="66"/>
        <v>50</v>
      </c>
      <c r="AQS104" s="312">
        <f t="shared" si="66"/>
        <v>50</v>
      </c>
      <c r="AQT104" s="312">
        <f t="shared" si="66"/>
        <v>50</v>
      </c>
      <c r="AQU104" s="312">
        <f t="shared" si="66"/>
        <v>50</v>
      </c>
      <c r="AQV104" s="312">
        <f t="shared" si="66"/>
        <v>50</v>
      </c>
      <c r="AQW104" s="312">
        <f t="shared" si="66"/>
        <v>50</v>
      </c>
      <c r="AQX104" s="312">
        <f t="shared" si="66"/>
        <v>50</v>
      </c>
      <c r="AQY104" s="312">
        <f t="shared" si="66"/>
        <v>50</v>
      </c>
      <c r="AQZ104" s="312">
        <f t="shared" si="66"/>
        <v>50</v>
      </c>
      <c r="ARA104" s="312">
        <f t="shared" si="66"/>
        <v>50</v>
      </c>
    </row>
    <row r="105" spans="1:818 1063:1151" ht="55.5" customHeight="1">
      <c r="A105" s="88"/>
      <c r="B105" s="435">
        <v>265010</v>
      </c>
      <c r="C105" s="150" t="s">
        <v>279</v>
      </c>
      <c r="D105" s="151"/>
      <c r="E105" s="149" t="s">
        <v>280</v>
      </c>
      <c r="F105" s="470" t="s">
        <v>281</v>
      </c>
      <c r="G105" s="76"/>
      <c r="H105" s="76"/>
      <c r="NV105" s="119"/>
      <c r="NW105" s="119"/>
      <c r="NX105" s="119"/>
      <c r="NY105" s="119"/>
      <c r="NZ105" s="119"/>
      <c r="UE105" s="153" t="s">
        <v>255</v>
      </c>
      <c r="WJ105" s="136"/>
      <c r="WK105" s="136"/>
      <c r="WL105" s="136"/>
      <c r="WM105" s="136"/>
      <c r="WN105" s="136"/>
      <c r="WO105" s="136"/>
      <c r="WP105" s="136"/>
      <c r="WQ105" s="136"/>
      <c r="WR105" s="136"/>
      <c r="WS105" s="136"/>
      <c r="WT105" s="136"/>
      <c r="WU105" s="136"/>
      <c r="WV105" s="136"/>
      <c r="AEK105" s="84"/>
      <c r="AEL105" s="84"/>
      <c r="AON105" s="84" t="s">
        <v>72</v>
      </c>
      <c r="AOO105" s="84" t="s">
        <v>72</v>
      </c>
      <c r="AOP105" s="84" t="s">
        <v>73</v>
      </c>
      <c r="AOQ105" s="84" t="s">
        <v>73</v>
      </c>
      <c r="AOR105" s="84" t="s">
        <v>73</v>
      </c>
      <c r="AOS105" s="84" t="s">
        <v>118</v>
      </c>
      <c r="AOT105" s="90"/>
      <c r="AOU105" s="84" t="s">
        <v>118</v>
      </c>
      <c r="AOV105" s="84" t="s">
        <v>103</v>
      </c>
      <c r="AOW105" s="84" t="s">
        <v>104</v>
      </c>
      <c r="AOX105" s="84" t="s">
        <v>105</v>
      </c>
      <c r="AOY105" s="84" t="s">
        <v>105</v>
      </c>
      <c r="AOZ105" s="84" t="s">
        <v>119</v>
      </c>
      <c r="APA105" s="90"/>
      <c r="APB105" s="84" t="s">
        <v>120</v>
      </c>
      <c r="APC105" s="84" t="s">
        <v>120</v>
      </c>
      <c r="APD105" s="84" t="s">
        <v>107</v>
      </c>
      <c r="APE105" s="84" t="s">
        <v>107</v>
      </c>
      <c r="APF105" s="84" t="s">
        <v>108</v>
      </c>
      <c r="APG105" s="84" t="s">
        <v>108</v>
      </c>
      <c r="APH105" s="90"/>
      <c r="APJ105" s="84" t="s">
        <v>109</v>
      </c>
      <c r="APK105" s="84" t="s">
        <v>110</v>
      </c>
      <c r="APL105" s="84" t="s">
        <v>110</v>
      </c>
      <c r="APM105" s="84" t="s">
        <v>110</v>
      </c>
      <c r="APN105" s="84" t="s">
        <v>110</v>
      </c>
      <c r="APO105" s="84" t="s">
        <v>110</v>
      </c>
      <c r="APP105" s="84"/>
      <c r="APQ105" s="84" t="s">
        <v>110</v>
      </c>
      <c r="APR105" s="84" t="s">
        <v>110</v>
      </c>
      <c r="APS105" s="84" t="s">
        <v>110</v>
      </c>
      <c r="APT105" s="84" t="s">
        <v>89</v>
      </c>
      <c r="APU105" s="84" t="s">
        <v>121</v>
      </c>
      <c r="AQB105" s="84" t="s">
        <v>121</v>
      </c>
      <c r="AQC105" s="84"/>
      <c r="AQD105" s="84" t="s">
        <v>82</v>
      </c>
      <c r="AQE105" s="84" t="s">
        <v>82</v>
      </c>
      <c r="AQF105" s="84" t="s">
        <v>82</v>
      </c>
      <c r="AQG105" s="84" t="s">
        <v>82</v>
      </c>
      <c r="AQH105" s="84" t="s">
        <v>82</v>
      </c>
      <c r="AQI105" s="84"/>
      <c r="AQJ105" s="84"/>
      <c r="AQK105" s="84" t="s">
        <v>82</v>
      </c>
      <c r="AQL105" s="84" t="s">
        <v>82</v>
      </c>
      <c r="AQM105" s="84" t="s">
        <v>82</v>
      </c>
      <c r="AQN105" s="84" t="s">
        <v>82</v>
      </c>
      <c r="AQO105" s="84" t="s">
        <v>113</v>
      </c>
      <c r="AQR105" s="84" t="s">
        <v>114</v>
      </c>
      <c r="AQS105" s="84" t="s">
        <v>42</v>
      </c>
      <c r="AQT105" s="84" t="s">
        <v>42</v>
      </c>
      <c r="AQU105" s="90"/>
      <c r="AQV105" s="84" t="s">
        <v>42</v>
      </c>
      <c r="AQW105" s="90"/>
      <c r="AQX105" s="84" t="s">
        <v>115</v>
      </c>
      <c r="AQY105" s="84" t="s">
        <v>97</v>
      </c>
      <c r="AQZ105" s="84" t="s">
        <v>82</v>
      </c>
      <c r="ARA105" s="84" t="s">
        <v>82</v>
      </c>
      <c r="ARB105" s="90"/>
      <c r="ARC105" s="84" t="s">
        <v>82</v>
      </c>
      <c r="ARD105" s="84" t="s">
        <v>82</v>
      </c>
      <c r="ARE105" s="91" t="s">
        <v>98</v>
      </c>
      <c r="ARF105" s="84"/>
      <c r="ARG105" s="84"/>
    </row>
    <row r="106" spans="1:818 1063:1151" ht="14.25" customHeight="1" outlineLevel="1">
      <c r="A106" s="155" t="s">
        <v>224</v>
      </c>
      <c r="B106" s="54">
        <f>G112</f>
        <v>263.46442652499996</v>
      </c>
      <c r="C106" s="32" t="s">
        <v>225</v>
      </c>
      <c r="D106" s="670">
        <f t="shared" ref="D106:D111" si="67">SUM(I106:NZ106)</f>
        <v>0</v>
      </c>
      <c r="E106" s="55">
        <f t="shared" ref="E106:E111" si="68">SUM(D106/G106)</f>
        <v>0</v>
      </c>
      <c r="F106" s="179"/>
      <c r="G106" s="49">
        <f>G112*0.249</f>
        <v>65.602642204724987</v>
      </c>
      <c r="H106" s="156">
        <f t="shared" ref="H106:H111" si="69">SUM(I106:ATR106)</f>
        <v>66</v>
      </c>
      <c r="NV106" s="119"/>
      <c r="NW106" s="119"/>
      <c r="NX106" s="119"/>
      <c r="NY106" s="119"/>
      <c r="NZ106" s="119"/>
      <c r="WJ106" s="136"/>
      <c r="WK106" s="136"/>
      <c r="WL106" s="136"/>
      <c r="WM106" s="136"/>
      <c r="WN106" s="136"/>
      <c r="WO106" s="136"/>
      <c r="WP106" s="136"/>
      <c r="WQ106" s="136"/>
      <c r="WR106" s="136"/>
      <c r="WS106" s="136"/>
      <c r="WT106" s="136"/>
      <c r="WU106" s="136"/>
      <c r="WV106" s="136"/>
      <c r="AON106" s="47">
        <v>6</v>
      </c>
      <c r="AOO106" s="47">
        <v>6</v>
      </c>
      <c r="AOP106" s="47">
        <v>6</v>
      </c>
      <c r="AOQ106" s="47"/>
      <c r="AOR106" s="47">
        <v>8</v>
      </c>
      <c r="AOS106" s="47">
        <v>8</v>
      </c>
      <c r="AOT106" s="47">
        <v>8</v>
      </c>
      <c r="AOU106" s="47">
        <v>8</v>
      </c>
      <c r="AOV106" s="47">
        <v>8</v>
      </c>
      <c r="AOW106" s="47">
        <v>8</v>
      </c>
      <c r="AOX106" s="47"/>
      <c r="AOY106" s="47"/>
      <c r="AOZ106" s="47"/>
      <c r="APA106" s="47"/>
      <c r="APB106" s="47"/>
      <c r="APC106" s="47"/>
      <c r="APD106" s="47"/>
      <c r="APE106" s="47"/>
      <c r="APF106" s="47"/>
      <c r="APG106" s="47"/>
      <c r="APH106" s="47"/>
      <c r="API106" s="47"/>
      <c r="APJ106" s="47"/>
      <c r="APK106" s="47"/>
      <c r="APL106" s="47"/>
      <c r="APM106" s="47"/>
      <c r="APN106" s="47"/>
      <c r="APO106" s="47"/>
      <c r="APP106" s="47"/>
      <c r="APQ106" s="47"/>
      <c r="APR106" s="47"/>
      <c r="APS106" s="47"/>
      <c r="APT106" s="47"/>
      <c r="APU106" s="47"/>
      <c r="AQB106" s="47"/>
      <c r="AQC106" s="47"/>
      <c r="AQD106" s="47"/>
      <c r="AQE106" s="47"/>
      <c r="AQF106" s="47"/>
      <c r="AQG106" s="47"/>
      <c r="AQH106" s="47"/>
      <c r="AQO106" s="47"/>
      <c r="AQP106" s="47"/>
      <c r="AQQ106" s="47"/>
      <c r="AQR106" s="47"/>
      <c r="AQS106" s="47"/>
      <c r="AQT106" s="47"/>
      <c r="AQU106" s="47"/>
      <c r="AQV106" s="47"/>
      <c r="AQW106" s="47"/>
      <c r="AQX106" s="47"/>
      <c r="AQY106" s="47"/>
      <c r="AQZ106" s="47"/>
      <c r="ARA106" s="47"/>
    </row>
    <row r="107" spans="1:818 1063:1151" ht="14.25" customHeight="1" outlineLevel="1">
      <c r="A107" s="157" t="s">
        <v>226</v>
      </c>
      <c r="B107" s="59"/>
      <c r="C107" s="32" t="s">
        <v>227</v>
      </c>
      <c r="D107" s="670">
        <f t="shared" si="67"/>
        <v>0</v>
      </c>
      <c r="E107" s="55">
        <f t="shared" si="68"/>
        <v>0</v>
      </c>
      <c r="F107" s="179"/>
      <c r="G107" s="49">
        <f>G112*0.154</f>
        <v>40.573521684849993</v>
      </c>
      <c r="H107" s="156">
        <f t="shared" si="69"/>
        <v>40.481025539711538</v>
      </c>
      <c r="NV107" s="119"/>
      <c r="NW107" s="119"/>
      <c r="NX107" s="119"/>
      <c r="NY107" s="119"/>
      <c r="NZ107" s="119"/>
      <c r="WJ107" s="136"/>
      <c r="WK107" s="136"/>
      <c r="WL107" s="136"/>
      <c r="WM107" s="136"/>
      <c r="WN107" s="136"/>
      <c r="WO107" s="136"/>
      <c r="WP107" s="136"/>
      <c r="WQ107" s="136"/>
      <c r="WR107" s="136"/>
      <c r="WS107" s="136"/>
      <c r="WT107" s="136"/>
      <c r="WU107" s="136"/>
      <c r="WV107" s="136"/>
      <c r="AON107" s="47">
        <v>0</v>
      </c>
      <c r="AOO107" s="47">
        <v>0</v>
      </c>
      <c r="AOP107" s="47">
        <v>0</v>
      </c>
      <c r="AOQ107" s="47">
        <v>0</v>
      </c>
      <c r="AOR107" s="47">
        <v>0</v>
      </c>
      <c r="AOT107" s="47">
        <v>0</v>
      </c>
      <c r="AOU107" s="47">
        <v>0</v>
      </c>
      <c r="AOV107" s="47">
        <v>0</v>
      </c>
      <c r="AOW107" s="47">
        <v>5.8933006560000001</v>
      </c>
      <c r="AOX107" s="47">
        <v>5.8933006560000001</v>
      </c>
      <c r="AOY107" s="47">
        <v>0</v>
      </c>
      <c r="AOZ107" s="47"/>
      <c r="APA107" s="47">
        <v>0</v>
      </c>
      <c r="APB107" s="47"/>
      <c r="APC107" s="47"/>
      <c r="APD107" s="47"/>
      <c r="APE107" s="47"/>
      <c r="APF107" s="47"/>
      <c r="APG107" s="47">
        <v>0</v>
      </c>
      <c r="APH107" s="47">
        <v>0</v>
      </c>
      <c r="API107" s="47">
        <v>5.8933006560000001</v>
      </c>
      <c r="APJ107" s="47">
        <v>5.8933006560000001</v>
      </c>
      <c r="APK107" s="47">
        <v>3.6478964397115385</v>
      </c>
      <c r="APL107" s="47"/>
      <c r="APM107" s="47">
        <v>3.6833129100000002</v>
      </c>
      <c r="APN107" s="47">
        <v>3.6833129100000002</v>
      </c>
      <c r="AQB107" s="47">
        <v>5.8933006560000001</v>
      </c>
      <c r="AQC107" s="47"/>
      <c r="AQD107" s="47"/>
      <c r="AQE107" s="47"/>
      <c r="AQF107" s="47"/>
      <c r="AQG107" s="47"/>
      <c r="AQH107" s="47"/>
      <c r="AQO107" s="47"/>
      <c r="AQP107" s="47"/>
      <c r="AQQ107" s="47"/>
      <c r="AQR107" s="47"/>
      <c r="AQS107" s="47"/>
      <c r="AQT107" s="47"/>
      <c r="AQU107" s="47"/>
      <c r="AQV107" s="47"/>
      <c r="AQW107" s="47"/>
      <c r="AQX107" s="47"/>
      <c r="AQY107" s="47"/>
      <c r="AQZ107" s="47"/>
      <c r="ARA107" s="47"/>
    </row>
    <row r="108" spans="1:818 1063:1151" ht="14.25" customHeight="1" outlineLevel="1">
      <c r="A108" s="158" t="s">
        <v>228</v>
      </c>
      <c r="B108" s="61"/>
      <c r="C108" s="32" t="s">
        <v>229</v>
      </c>
      <c r="D108" s="670">
        <f t="shared" si="67"/>
        <v>0</v>
      </c>
      <c r="E108" s="55">
        <f t="shared" si="68"/>
        <v>0</v>
      </c>
      <c r="F108" s="180"/>
      <c r="G108" s="49">
        <f>G112*0.294</f>
        <v>77.458541398349979</v>
      </c>
      <c r="H108" s="156">
        <f t="shared" si="69"/>
        <v>86.562634900000006</v>
      </c>
      <c r="NV108" s="119"/>
      <c r="NW108" s="119"/>
      <c r="NX108" s="119"/>
      <c r="NY108" s="119"/>
      <c r="NZ108" s="119"/>
      <c r="WJ108" s="136"/>
      <c r="WK108" s="136"/>
      <c r="WL108" s="136"/>
      <c r="WM108" s="136"/>
      <c r="WN108" s="136"/>
      <c r="WO108" s="136"/>
      <c r="WP108" s="136"/>
      <c r="WQ108" s="136"/>
      <c r="WR108" s="136"/>
      <c r="WS108" s="136"/>
      <c r="WT108" s="136"/>
      <c r="WU108" s="136"/>
      <c r="WV108" s="136"/>
      <c r="AON108" s="47">
        <v>0</v>
      </c>
      <c r="AOO108" s="47">
        <v>0</v>
      </c>
      <c r="AOP108" s="47">
        <v>0</v>
      </c>
      <c r="AOQ108" s="47">
        <v>0</v>
      </c>
      <c r="AOR108" s="47">
        <v>0</v>
      </c>
      <c r="AOS108" s="47">
        <v>0</v>
      </c>
      <c r="AOT108" s="47">
        <v>0</v>
      </c>
      <c r="AOU108" s="47">
        <v>0</v>
      </c>
      <c r="AOV108" s="47">
        <v>0</v>
      </c>
      <c r="AOW108" s="47">
        <v>0</v>
      </c>
      <c r="AOX108" s="47"/>
      <c r="AOY108" s="47">
        <v>8</v>
      </c>
      <c r="AOZ108" s="47">
        <v>8</v>
      </c>
      <c r="APA108" s="47">
        <v>8</v>
      </c>
      <c r="APB108" s="47">
        <v>8</v>
      </c>
      <c r="APC108" s="47">
        <v>8</v>
      </c>
      <c r="APD108" s="47"/>
      <c r="APE108" s="47"/>
      <c r="APK108" s="47">
        <v>9.3125269799999995</v>
      </c>
      <c r="APL108" s="47">
        <v>9.3125269799999995</v>
      </c>
      <c r="APM108" s="47">
        <v>9.3125269799999995</v>
      </c>
      <c r="APN108" s="47">
        <v>9.3125269799999995</v>
      </c>
      <c r="APO108" s="47">
        <v>9.3125269799999995</v>
      </c>
      <c r="APP108" s="47"/>
      <c r="APQ108" s="47"/>
      <c r="APR108" s="47"/>
      <c r="APS108" s="47"/>
      <c r="APT108" s="47"/>
      <c r="APU108" s="47"/>
      <c r="AQR108" s="47">
        <v>0</v>
      </c>
      <c r="AQS108" s="47">
        <v>0</v>
      </c>
      <c r="AQT108" s="47">
        <v>0</v>
      </c>
      <c r="AQU108" s="47">
        <v>0</v>
      </c>
      <c r="AQV108" s="47">
        <v>0</v>
      </c>
      <c r="AQW108" s="47">
        <v>0</v>
      </c>
      <c r="AQX108" s="47">
        <v>0</v>
      </c>
      <c r="AQY108" s="47">
        <v>0</v>
      </c>
      <c r="AQZ108" s="47">
        <v>0</v>
      </c>
      <c r="ARA108" s="47">
        <v>0</v>
      </c>
      <c r="ARB108" s="47">
        <v>0</v>
      </c>
      <c r="ARC108" s="47">
        <v>0</v>
      </c>
      <c r="ARD108" s="47">
        <v>0</v>
      </c>
      <c r="ARE108" s="47">
        <v>0</v>
      </c>
      <c r="ARF108" s="47">
        <v>0</v>
      </c>
      <c r="ARG108" s="47">
        <v>0</v>
      </c>
    </row>
    <row r="109" spans="1:818 1063:1151" ht="14.25" customHeight="1" outlineLevel="1">
      <c r="A109" s="159"/>
      <c r="B109" s="181" t="s">
        <v>230</v>
      </c>
      <c r="C109" s="40" t="s">
        <v>231</v>
      </c>
      <c r="D109" s="670">
        <f t="shared" si="67"/>
        <v>0</v>
      </c>
      <c r="E109" s="55">
        <f t="shared" si="68"/>
        <v>0</v>
      </c>
      <c r="F109" s="179"/>
      <c r="G109" s="49">
        <f>G112*0.064</f>
        <v>16.861723297599998</v>
      </c>
      <c r="H109" s="156">
        <f t="shared" si="69"/>
        <v>24</v>
      </c>
      <c r="NV109" s="119"/>
      <c r="NW109" s="119"/>
      <c r="NX109" s="119"/>
      <c r="NY109" s="119"/>
      <c r="NZ109" s="119"/>
      <c r="WJ109" s="136"/>
      <c r="WK109" s="136"/>
      <c r="WL109" s="136"/>
      <c r="WM109" s="136"/>
      <c r="WN109" s="136"/>
      <c r="WO109" s="136"/>
      <c r="WP109" s="136"/>
      <c r="WQ109" s="136"/>
      <c r="WR109" s="136"/>
      <c r="WS109" s="136"/>
      <c r="WT109" s="136"/>
      <c r="WU109" s="136"/>
      <c r="WV109" s="136"/>
      <c r="AON109" s="47">
        <v>0</v>
      </c>
      <c r="AOO109" s="47">
        <v>0</v>
      </c>
      <c r="AOP109" s="47">
        <v>0</v>
      </c>
      <c r="AOQ109" s="47">
        <v>0</v>
      </c>
      <c r="AOR109" s="47">
        <v>0</v>
      </c>
      <c r="AOS109" s="47">
        <v>0</v>
      </c>
      <c r="AOT109" s="47">
        <v>0</v>
      </c>
      <c r="AOU109" s="47">
        <v>0</v>
      </c>
      <c r="AOV109" s="47">
        <v>0</v>
      </c>
      <c r="AOW109" s="47">
        <v>0</v>
      </c>
      <c r="AOZ109" s="47">
        <v>0</v>
      </c>
      <c r="APA109" s="47">
        <v>0</v>
      </c>
      <c r="APB109" s="47">
        <v>0</v>
      </c>
      <c r="APC109" s="47">
        <v>0</v>
      </c>
      <c r="APD109" s="47">
        <v>0</v>
      </c>
      <c r="APE109" s="47">
        <v>0</v>
      </c>
      <c r="APF109" s="47">
        <v>6</v>
      </c>
      <c r="APG109" s="47">
        <v>6</v>
      </c>
      <c r="APH109" s="47">
        <v>0</v>
      </c>
      <c r="API109" s="47">
        <v>0</v>
      </c>
      <c r="APJ109" s="47"/>
      <c r="APK109" s="47">
        <v>0</v>
      </c>
      <c r="APU109" s="47">
        <v>6</v>
      </c>
      <c r="APV109" s="47"/>
      <c r="AQB109" s="47">
        <v>6</v>
      </c>
      <c r="AQC109" s="47">
        <v>0</v>
      </c>
      <c r="AQD109" s="47">
        <v>0</v>
      </c>
      <c r="AQE109" s="47">
        <v>0</v>
      </c>
      <c r="AQR109" s="47">
        <v>0</v>
      </c>
      <c r="AQS109" s="47">
        <v>0</v>
      </c>
      <c r="AQT109" s="47">
        <v>0</v>
      </c>
      <c r="AQU109" s="47">
        <v>0</v>
      </c>
      <c r="AQV109" s="47">
        <v>0</v>
      </c>
      <c r="AQW109" s="47">
        <v>0</v>
      </c>
      <c r="AQX109" s="47">
        <v>0</v>
      </c>
      <c r="AQY109" s="47">
        <v>0</v>
      </c>
      <c r="AQZ109" s="47">
        <v>0</v>
      </c>
      <c r="ARA109" s="47">
        <v>0</v>
      </c>
      <c r="ARB109" s="47">
        <v>0</v>
      </c>
      <c r="ARC109" s="47">
        <v>0</v>
      </c>
      <c r="ARD109" s="47">
        <v>0</v>
      </c>
      <c r="ARE109" s="47">
        <v>0</v>
      </c>
      <c r="ARF109" s="47">
        <v>0</v>
      </c>
      <c r="ARG109" s="47">
        <v>0</v>
      </c>
    </row>
    <row r="110" spans="1:818 1063:1151" ht="14.25" customHeight="1" outlineLevel="1">
      <c r="A110" s="159"/>
      <c r="B110" s="160">
        <f>D112</f>
        <v>0</v>
      </c>
      <c r="C110" s="40" t="s">
        <v>232</v>
      </c>
      <c r="D110" s="670">
        <f t="shared" si="67"/>
        <v>0</v>
      </c>
      <c r="E110" s="55">
        <f t="shared" si="68"/>
        <v>0</v>
      </c>
      <c r="F110" s="179"/>
      <c r="G110" s="49">
        <f>G112*0.056</f>
        <v>14.754007885399998</v>
      </c>
      <c r="H110" s="156">
        <f t="shared" si="69"/>
        <v>27.296715079999998</v>
      </c>
      <c r="NV110" s="119"/>
      <c r="NW110" s="119"/>
      <c r="NX110" s="119"/>
      <c r="NY110" s="119"/>
      <c r="NZ110" s="119"/>
      <c r="WJ110" s="136"/>
      <c r="WK110" s="136"/>
      <c r="WL110" s="136"/>
      <c r="WM110" s="136"/>
      <c r="WN110" s="136"/>
      <c r="WO110" s="136"/>
      <c r="WP110" s="136"/>
      <c r="WQ110" s="136"/>
      <c r="WR110" s="136"/>
      <c r="WS110" s="136"/>
      <c r="WT110" s="136"/>
      <c r="WU110" s="136"/>
      <c r="WV110" s="136"/>
      <c r="AON110" s="47">
        <v>0</v>
      </c>
      <c r="AOO110" s="47">
        <v>0</v>
      </c>
      <c r="AOP110" s="47">
        <v>0</v>
      </c>
      <c r="AOQ110" s="47">
        <v>0</v>
      </c>
      <c r="AOR110" s="47">
        <v>0</v>
      </c>
      <c r="AOS110" s="47">
        <v>0</v>
      </c>
      <c r="AOT110" s="47">
        <v>0</v>
      </c>
      <c r="AOU110" s="47">
        <v>0</v>
      </c>
      <c r="AOV110" s="47">
        <v>0</v>
      </c>
      <c r="AOW110" s="47">
        <v>0</v>
      </c>
      <c r="AOX110" s="47">
        <v>0</v>
      </c>
      <c r="AOY110" s="47">
        <v>0</v>
      </c>
      <c r="AOZ110" s="47">
        <v>0</v>
      </c>
      <c r="APA110" s="47">
        <v>0</v>
      </c>
      <c r="APB110" s="47">
        <v>0</v>
      </c>
      <c r="APC110" s="47">
        <v>0</v>
      </c>
      <c r="APD110" s="47">
        <v>0</v>
      </c>
      <c r="APE110" s="47">
        <v>0</v>
      </c>
      <c r="APF110" s="47">
        <v>0</v>
      </c>
      <c r="APG110" s="47">
        <v>0</v>
      </c>
      <c r="APH110" s="47">
        <v>0</v>
      </c>
      <c r="API110" s="47">
        <v>0</v>
      </c>
      <c r="APJ110" s="47"/>
      <c r="APK110" s="47">
        <v>0</v>
      </c>
      <c r="APL110" s="47">
        <v>0</v>
      </c>
      <c r="APM110" s="47">
        <v>0</v>
      </c>
      <c r="APN110" s="47">
        <v>0</v>
      </c>
      <c r="APO110" s="47">
        <v>0</v>
      </c>
      <c r="APP110" s="47">
        <v>0</v>
      </c>
      <c r="APQ110" s="47">
        <v>0</v>
      </c>
      <c r="APR110" s="47">
        <v>0</v>
      </c>
      <c r="APS110" s="47">
        <v>0</v>
      </c>
      <c r="APT110" s="47">
        <v>0</v>
      </c>
      <c r="APU110" s="47">
        <v>0</v>
      </c>
      <c r="AQB110" s="47">
        <v>0</v>
      </c>
      <c r="AQC110" s="47">
        <v>0</v>
      </c>
      <c r="AQD110" s="47">
        <v>0</v>
      </c>
      <c r="AQE110" s="47">
        <v>0</v>
      </c>
      <c r="AQR110" s="47">
        <v>1.94590116</v>
      </c>
      <c r="AQS110" s="47">
        <v>7.7836046400000001</v>
      </c>
      <c r="AQT110" s="47">
        <v>7.7836046400000001</v>
      </c>
      <c r="AQU110" s="47">
        <v>7.7836046400000001</v>
      </c>
      <c r="AQV110" s="47">
        <v>0</v>
      </c>
      <c r="AQW110" s="47"/>
      <c r="AQX110" s="47"/>
      <c r="AQY110" s="47">
        <v>0</v>
      </c>
      <c r="AQZ110" s="47">
        <v>0</v>
      </c>
      <c r="ARA110" s="47">
        <v>0</v>
      </c>
      <c r="ARB110" s="47">
        <v>0</v>
      </c>
      <c r="ARC110" s="47">
        <v>0</v>
      </c>
      <c r="ARD110" s="47">
        <v>2</v>
      </c>
      <c r="ARE110" s="47">
        <v>0</v>
      </c>
      <c r="ARF110" s="47">
        <v>0</v>
      </c>
      <c r="ARG110" s="47">
        <v>0</v>
      </c>
    </row>
    <row r="111" spans="1:818 1063:1151" ht="14.25" customHeight="1" outlineLevel="1">
      <c r="A111" s="161" t="s">
        <v>233</v>
      </c>
      <c r="B111" s="162" t="e">
        <f>SUM(B110/(B106*E113/100))</f>
        <v>#DIV/0!</v>
      </c>
      <c r="C111" s="32" t="s">
        <v>234</v>
      </c>
      <c r="D111" s="670">
        <f t="shared" si="67"/>
        <v>0</v>
      </c>
      <c r="E111" s="55">
        <f t="shared" si="68"/>
        <v>0</v>
      </c>
      <c r="F111" s="179"/>
      <c r="G111" s="49">
        <f>G112*0.18</f>
        <v>47.423596774499991</v>
      </c>
      <c r="H111" s="156">
        <f t="shared" si="69"/>
        <v>54.415736010000003</v>
      </c>
      <c r="NV111" s="119"/>
      <c r="NW111" s="119"/>
      <c r="NX111" s="119"/>
      <c r="NY111" s="119"/>
      <c r="NZ111" s="119"/>
      <c r="WJ111" s="136"/>
      <c r="WK111" s="136"/>
      <c r="WL111" s="136"/>
      <c r="WM111" s="136"/>
      <c r="WN111" s="136"/>
      <c r="WO111" s="136"/>
      <c r="WP111" s="136"/>
      <c r="WQ111" s="136"/>
      <c r="WR111" s="136"/>
      <c r="WS111" s="136"/>
      <c r="WT111" s="136"/>
      <c r="WU111" s="136"/>
      <c r="WV111" s="136"/>
      <c r="AON111" s="47">
        <v>0</v>
      </c>
      <c r="AOO111" s="47">
        <v>0</v>
      </c>
      <c r="AOP111" s="47">
        <v>0</v>
      </c>
      <c r="AOQ111" s="47">
        <v>0</v>
      </c>
      <c r="AOR111" s="47">
        <v>0</v>
      </c>
      <c r="AOS111" s="47">
        <v>0</v>
      </c>
      <c r="AOT111" s="47">
        <v>0</v>
      </c>
      <c r="AOU111" s="47">
        <v>0</v>
      </c>
      <c r="AOV111" s="47">
        <v>0</v>
      </c>
      <c r="AOW111" s="47">
        <v>0</v>
      </c>
      <c r="AOX111" s="47">
        <v>0</v>
      </c>
      <c r="AOY111" s="47">
        <v>0</v>
      </c>
      <c r="AOZ111" s="47">
        <v>0</v>
      </c>
      <c r="APA111" s="47">
        <v>0</v>
      </c>
      <c r="APB111" s="47">
        <v>0</v>
      </c>
      <c r="APC111" s="47">
        <v>0</v>
      </c>
      <c r="APD111" s="47">
        <v>0</v>
      </c>
      <c r="APE111" s="47">
        <v>0</v>
      </c>
      <c r="APF111" s="47">
        <v>0</v>
      </c>
      <c r="APG111" s="47">
        <v>0</v>
      </c>
      <c r="APH111" s="47">
        <v>0</v>
      </c>
      <c r="API111" s="47">
        <v>0</v>
      </c>
      <c r="APJ111" s="47"/>
      <c r="APK111" s="47">
        <v>0</v>
      </c>
      <c r="APL111" s="47">
        <v>0</v>
      </c>
      <c r="APM111" s="47">
        <v>0</v>
      </c>
      <c r="APN111" s="47">
        <v>0</v>
      </c>
      <c r="APO111" s="47">
        <v>0</v>
      </c>
      <c r="APP111" s="47">
        <v>0</v>
      </c>
      <c r="AQR111" s="47">
        <v>6.0461928900000004</v>
      </c>
      <c r="AQS111" s="47">
        <v>0</v>
      </c>
      <c r="AQT111" s="47">
        <v>0</v>
      </c>
      <c r="AQU111" s="47">
        <v>6.0461928900000004</v>
      </c>
      <c r="AQV111" s="47">
        <v>0</v>
      </c>
      <c r="AQW111" s="47">
        <v>6.0461928900000004</v>
      </c>
      <c r="AQX111" s="47">
        <v>6.0461928900000004</v>
      </c>
      <c r="AQY111" s="47">
        <v>6.0461928900000004</v>
      </c>
      <c r="AQZ111" s="47">
        <v>6.0461928900000004</v>
      </c>
      <c r="ARA111" s="47">
        <v>6.0461928900000004</v>
      </c>
      <c r="ARB111" s="47">
        <v>6.0461928900000004</v>
      </c>
      <c r="ARC111" s="47">
        <v>0</v>
      </c>
      <c r="ARD111" s="47">
        <v>6.0461928900000004</v>
      </c>
    </row>
    <row r="112" spans="1:818 1063:1151" ht="14.25" customHeight="1" outlineLevel="1">
      <c r="A112" s="157" t="s">
        <v>233</v>
      </c>
      <c r="B112" s="163" t="e">
        <f>SUM(B110/(B107*E113/100))</f>
        <v>#DIV/0!</v>
      </c>
      <c r="C112" s="164" t="s">
        <v>235</v>
      </c>
      <c r="D112" s="671">
        <f>SUM(D106:D111)</f>
        <v>0</v>
      </c>
      <c r="E112" s="182">
        <v>4.7270000000000003</v>
      </c>
      <c r="F112" s="183"/>
      <c r="G112" s="49">
        <f>((E112/F113*1000)*-0.0753+85.398)*E112</f>
        <v>263.46442652499996</v>
      </c>
      <c r="H112" s="156">
        <f>SUM(H106:H111)</f>
        <v>298.75611152971152</v>
      </c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NV112" s="119"/>
      <c r="NW112" s="119"/>
      <c r="NX112" s="119"/>
      <c r="NY112" s="119"/>
      <c r="NZ112" s="119"/>
      <c r="RH112" s="136"/>
      <c r="RI112" s="136"/>
      <c r="RJ112" s="136"/>
      <c r="RK112" s="136"/>
      <c r="RL112" s="136"/>
      <c r="RM112" s="136"/>
      <c r="RN112" s="136"/>
      <c r="RO112" s="136"/>
      <c r="RP112" s="136"/>
      <c r="RQ112" s="136"/>
      <c r="RR112" s="136"/>
      <c r="RS112" s="136"/>
      <c r="RT112" s="136"/>
      <c r="RU112" s="136"/>
      <c r="RV112" s="136"/>
      <c r="RW112" s="136"/>
      <c r="RX112" s="136"/>
      <c r="RY112" s="136"/>
      <c r="RZ112" s="136"/>
      <c r="SA112" s="136"/>
      <c r="SB112" s="136"/>
      <c r="SC112" s="136"/>
      <c r="SD112" s="136"/>
      <c r="SE112" s="136"/>
      <c r="SF112" s="136"/>
      <c r="SG112" s="136"/>
      <c r="SH112" s="136"/>
      <c r="SI112" s="136"/>
      <c r="SJ112" s="136"/>
      <c r="SK112" s="136"/>
      <c r="SL112" s="136"/>
      <c r="WJ112" s="136"/>
      <c r="WK112" s="136"/>
      <c r="WL112" s="136"/>
      <c r="WM112" s="136"/>
      <c r="WN112" s="136"/>
      <c r="WO112" s="136"/>
      <c r="WP112" s="136"/>
      <c r="WQ112" s="136"/>
      <c r="WR112" s="136"/>
      <c r="WS112" s="136"/>
      <c r="WT112" s="136"/>
      <c r="WU112" s="136"/>
      <c r="WV112" s="136"/>
    </row>
    <row r="113" spans="1:620 1042:1166" ht="14.25" customHeight="1" outlineLevel="1">
      <c r="A113" s="158" t="s">
        <v>233</v>
      </c>
      <c r="B113" s="165" t="e">
        <f>SUM(B110/(B108*E113/100))</f>
        <v>#DIV/0!</v>
      </c>
      <c r="C113" s="166" t="e">
        <f>SUM(B110/(E112*E113/100))</f>
        <v>#DIV/0!</v>
      </c>
      <c r="D113" s="73" t="s">
        <v>236</v>
      </c>
      <c r="E113" s="167">
        <v>0</v>
      </c>
      <c r="F113" s="184">
        <v>12</v>
      </c>
      <c r="G113" s="176"/>
      <c r="H113" s="187"/>
      <c r="NV113" s="119"/>
      <c r="NW113" s="119"/>
      <c r="NX113" s="119"/>
      <c r="NY113" s="119"/>
      <c r="NZ113" s="119"/>
      <c r="RH113" s="136"/>
      <c r="RI113" s="136"/>
      <c r="RJ113" s="136"/>
      <c r="RK113" s="136"/>
      <c r="RL113" s="136"/>
      <c r="RM113" s="136"/>
      <c r="RN113" s="136"/>
      <c r="RO113" s="136"/>
      <c r="RP113" s="136"/>
      <c r="RQ113" s="136"/>
      <c r="RR113" s="136"/>
      <c r="RS113" s="136"/>
      <c r="RT113" s="136"/>
      <c r="RU113" s="136"/>
      <c r="RV113" s="136"/>
      <c r="RW113" s="136"/>
      <c r="RX113" s="136"/>
      <c r="RY113" s="136"/>
      <c r="RZ113" s="136"/>
      <c r="SA113" s="136"/>
      <c r="SB113" s="136"/>
      <c r="SC113" s="136"/>
      <c r="SD113" s="136"/>
      <c r="SE113" s="136"/>
      <c r="SF113" s="136"/>
      <c r="SG113" s="136"/>
      <c r="SH113" s="136"/>
      <c r="SI113" s="136"/>
      <c r="SJ113" s="136"/>
      <c r="SK113" s="136"/>
      <c r="SL113" s="136"/>
      <c r="WJ113" s="136"/>
      <c r="WK113" s="136"/>
      <c r="WL113" s="136"/>
      <c r="WM113" s="136"/>
      <c r="WN113" s="136"/>
      <c r="WO113" s="136"/>
      <c r="WP113" s="136"/>
      <c r="WQ113" s="136"/>
      <c r="WR113" s="136"/>
      <c r="WS113" s="136"/>
      <c r="WT113" s="136"/>
      <c r="WU113" s="136"/>
      <c r="WV113" s="136"/>
    </row>
    <row r="114" spans="1:620 1042:1166" ht="14.25" customHeight="1" outlineLevel="1">
      <c r="A114" s="208"/>
      <c r="B114" s="307" t="s">
        <v>237</v>
      </c>
      <c r="C114" s="323">
        <v>20</v>
      </c>
      <c r="D114" s="247"/>
      <c r="E114" s="314">
        <v>2.5</v>
      </c>
      <c r="F114" s="322">
        <v>3</v>
      </c>
      <c r="G114" s="313">
        <v>3.5</v>
      </c>
      <c r="H114" s="309">
        <v>4</v>
      </c>
      <c r="NV114" s="119"/>
      <c r="NW114" s="119"/>
      <c r="NX114" s="119"/>
      <c r="NY114" s="119"/>
      <c r="NZ114" s="119"/>
      <c r="RH114" s="136"/>
      <c r="RI114" s="136"/>
      <c r="RJ114" s="136"/>
      <c r="RK114" s="136"/>
      <c r="RL114" s="136"/>
      <c r="RM114" s="136"/>
      <c r="RN114" s="136"/>
      <c r="RO114" s="136"/>
      <c r="RP114" s="136"/>
      <c r="RQ114" s="136"/>
      <c r="RR114" s="136"/>
      <c r="RS114" s="136"/>
      <c r="RT114" s="136"/>
      <c r="RU114" s="136"/>
      <c r="RV114" s="136"/>
      <c r="RW114" s="136"/>
      <c r="RX114" s="136"/>
      <c r="RY114" s="136"/>
      <c r="RZ114" s="136"/>
      <c r="SA114" s="136"/>
      <c r="SB114" s="136"/>
      <c r="SC114" s="136"/>
      <c r="SD114" s="136"/>
      <c r="SE114" s="136"/>
      <c r="SF114" s="136"/>
      <c r="SG114" s="136"/>
      <c r="SH114" s="136"/>
      <c r="SI114" s="136"/>
      <c r="SJ114" s="136"/>
      <c r="SK114" s="136"/>
      <c r="SL114" s="136"/>
      <c r="WJ114" s="136"/>
      <c r="WK114" s="136"/>
      <c r="WL114" s="136"/>
      <c r="WM114" s="136"/>
      <c r="WN114" s="136"/>
      <c r="WO114" s="136"/>
      <c r="WP114" s="136"/>
      <c r="WQ114" s="136"/>
      <c r="WR114" s="136"/>
      <c r="WS114" s="136"/>
      <c r="WT114" s="136"/>
      <c r="WU114" s="136"/>
      <c r="WV114" s="136"/>
      <c r="AON114" s="312">
        <f t="shared" ref="AON114:APP114" si="70">$C114*$E114</f>
        <v>50</v>
      </c>
      <c r="AOO114" s="312">
        <f t="shared" si="70"/>
        <v>50</v>
      </c>
      <c r="AOP114" s="312">
        <f t="shared" si="70"/>
        <v>50</v>
      </c>
      <c r="AOQ114" s="312">
        <f t="shared" si="70"/>
        <v>50</v>
      </c>
      <c r="AOR114" s="312">
        <f t="shared" si="70"/>
        <v>50</v>
      </c>
      <c r="AOS114" s="312">
        <f t="shared" si="70"/>
        <v>50</v>
      </c>
      <c r="AOT114" s="312">
        <f t="shared" si="70"/>
        <v>50</v>
      </c>
      <c r="AOU114" s="312">
        <f t="shared" si="70"/>
        <v>50</v>
      </c>
      <c r="AOV114" s="312">
        <f t="shared" si="70"/>
        <v>50</v>
      </c>
      <c r="AOW114" s="312">
        <f t="shared" si="70"/>
        <v>50</v>
      </c>
      <c r="AOX114" s="312">
        <f t="shared" si="70"/>
        <v>50</v>
      </c>
      <c r="AOY114" s="312">
        <f t="shared" si="70"/>
        <v>50</v>
      </c>
      <c r="AOZ114" s="312">
        <f t="shared" si="70"/>
        <v>50</v>
      </c>
      <c r="APA114" s="312">
        <f t="shared" si="70"/>
        <v>50</v>
      </c>
      <c r="APB114" s="312">
        <f t="shared" si="70"/>
        <v>50</v>
      </c>
      <c r="APC114" s="312">
        <f t="shared" si="70"/>
        <v>50</v>
      </c>
      <c r="APD114" s="312">
        <f t="shared" si="70"/>
        <v>50</v>
      </c>
      <c r="APE114" s="312">
        <f t="shared" si="70"/>
        <v>50</v>
      </c>
      <c r="APF114" s="312">
        <f t="shared" si="70"/>
        <v>50</v>
      </c>
      <c r="APG114" s="312">
        <f t="shared" si="70"/>
        <v>50</v>
      </c>
      <c r="APH114" s="312">
        <f t="shared" si="70"/>
        <v>50</v>
      </c>
      <c r="API114" s="312">
        <f t="shared" si="70"/>
        <v>50</v>
      </c>
      <c r="APJ114" s="312">
        <f t="shared" si="70"/>
        <v>50</v>
      </c>
      <c r="APK114" s="312">
        <f t="shared" si="70"/>
        <v>50</v>
      </c>
      <c r="APL114" s="312">
        <f t="shared" si="70"/>
        <v>50</v>
      </c>
      <c r="APM114" s="312">
        <f t="shared" si="70"/>
        <v>50</v>
      </c>
      <c r="APN114" s="312">
        <f t="shared" si="70"/>
        <v>50</v>
      </c>
      <c r="APO114" s="312">
        <f t="shared" si="70"/>
        <v>50</v>
      </c>
      <c r="APP114" s="312">
        <f t="shared" si="70"/>
        <v>50</v>
      </c>
      <c r="APQ114" s="318">
        <f t="shared" ref="APQ114:AQG114" si="71">$C114*$F114</f>
        <v>60</v>
      </c>
      <c r="APR114" s="318">
        <f t="shared" si="71"/>
        <v>60</v>
      </c>
      <c r="APS114" s="318">
        <f t="shared" si="71"/>
        <v>60</v>
      </c>
      <c r="APT114" s="318">
        <f t="shared" si="71"/>
        <v>60</v>
      </c>
      <c r="APU114" s="318">
        <f t="shared" si="71"/>
        <v>60</v>
      </c>
      <c r="APV114" s="318">
        <f t="shared" si="71"/>
        <v>60</v>
      </c>
      <c r="APW114" s="318">
        <f t="shared" si="71"/>
        <v>60</v>
      </c>
      <c r="APX114" s="318">
        <f t="shared" si="71"/>
        <v>60</v>
      </c>
      <c r="APY114" s="318">
        <f t="shared" si="71"/>
        <v>60</v>
      </c>
      <c r="APZ114" s="318">
        <f t="shared" si="71"/>
        <v>60</v>
      </c>
      <c r="AQA114" s="318">
        <f t="shared" si="71"/>
        <v>60</v>
      </c>
      <c r="AQB114" s="318">
        <f t="shared" si="71"/>
        <v>60</v>
      </c>
      <c r="AQC114" s="318">
        <f t="shared" si="71"/>
        <v>60</v>
      </c>
      <c r="AQD114" s="318">
        <f t="shared" si="71"/>
        <v>60</v>
      </c>
      <c r="AQE114" s="318">
        <f t="shared" si="71"/>
        <v>60</v>
      </c>
      <c r="AQF114" s="318">
        <f t="shared" si="71"/>
        <v>60</v>
      </c>
      <c r="AQG114" s="318">
        <f t="shared" si="71"/>
        <v>60</v>
      </c>
      <c r="AQH114" s="310">
        <f t="shared" ref="AQH114:AQQ114" si="72">$C114*$G114</f>
        <v>70</v>
      </c>
      <c r="AQI114" s="310">
        <f t="shared" si="72"/>
        <v>70</v>
      </c>
      <c r="AQJ114" s="310">
        <f t="shared" si="72"/>
        <v>70</v>
      </c>
      <c r="AQK114" s="310">
        <f t="shared" si="72"/>
        <v>70</v>
      </c>
      <c r="AQL114" s="310">
        <f t="shared" si="72"/>
        <v>70</v>
      </c>
      <c r="AQM114" s="310">
        <f t="shared" si="72"/>
        <v>70</v>
      </c>
      <c r="AQN114" s="310">
        <f t="shared" si="72"/>
        <v>70</v>
      </c>
      <c r="AQO114" s="310">
        <f t="shared" si="72"/>
        <v>70</v>
      </c>
      <c r="AQP114" s="310">
        <f t="shared" si="72"/>
        <v>70</v>
      </c>
      <c r="AQQ114" s="310">
        <f t="shared" si="72"/>
        <v>70</v>
      </c>
      <c r="AQR114" s="311">
        <f t="shared" ref="AQR114:AQW114" si="73">$C114*$H114</f>
        <v>80</v>
      </c>
      <c r="AQS114" s="311">
        <f t="shared" si="73"/>
        <v>80</v>
      </c>
      <c r="AQT114" s="311">
        <f t="shared" si="73"/>
        <v>80</v>
      </c>
      <c r="AQU114" s="311">
        <f t="shared" si="73"/>
        <v>80</v>
      </c>
      <c r="AQV114" s="311">
        <f t="shared" si="73"/>
        <v>80</v>
      </c>
      <c r="AQW114" s="311">
        <f t="shared" si="73"/>
        <v>80</v>
      </c>
      <c r="AQX114" s="312">
        <f t="shared" ref="AQX114:ARF114" si="74">$C114*$E114</f>
        <v>50</v>
      </c>
      <c r="AQY114" s="312">
        <f t="shared" si="74"/>
        <v>50</v>
      </c>
      <c r="AQZ114" s="312">
        <f t="shared" si="74"/>
        <v>50</v>
      </c>
      <c r="ARA114" s="312">
        <f t="shared" si="74"/>
        <v>50</v>
      </c>
      <c r="ARB114" s="312">
        <f t="shared" si="74"/>
        <v>50</v>
      </c>
      <c r="ARC114" s="312">
        <f t="shared" si="74"/>
        <v>50</v>
      </c>
      <c r="ARD114" s="312">
        <f t="shared" si="74"/>
        <v>50</v>
      </c>
      <c r="ARE114" s="312">
        <f t="shared" si="74"/>
        <v>50</v>
      </c>
      <c r="ARF114" s="312">
        <f t="shared" si="74"/>
        <v>50</v>
      </c>
    </row>
    <row r="115" spans="1:620 1042:1166" ht="55.5" customHeight="1">
      <c r="A115" s="88"/>
      <c r="B115" s="435">
        <v>262018</v>
      </c>
      <c r="C115" s="150" t="s">
        <v>282</v>
      </c>
      <c r="D115" s="151" t="s">
        <v>273</v>
      </c>
      <c r="E115" s="149" t="s">
        <v>283</v>
      </c>
      <c r="F115" s="470" t="s">
        <v>275</v>
      </c>
      <c r="G115" s="76"/>
      <c r="H115" s="76"/>
      <c r="T115" s="137"/>
      <c r="NV115" s="119"/>
      <c r="NW115" s="119"/>
      <c r="NX115" s="119"/>
      <c r="NY115" s="119"/>
      <c r="NZ115" s="119"/>
      <c r="OA115" s="119"/>
      <c r="OB115" s="119"/>
      <c r="OC115" s="119"/>
      <c r="OD115" s="119"/>
      <c r="OE115" s="119"/>
      <c r="OF115" s="119"/>
      <c r="OG115" s="119"/>
      <c r="OH115" s="119"/>
      <c r="OI115" s="119"/>
      <c r="OJ115" s="119"/>
      <c r="OK115" s="119"/>
      <c r="OL115" s="119"/>
      <c r="OM115" s="119"/>
      <c r="ON115" s="119"/>
      <c r="OO115" s="119"/>
      <c r="OP115" s="119"/>
      <c r="OQ115" s="119"/>
      <c r="OR115" s="119"/>
      <c r="OS115" s="119"/>
      <c r="OT115" s="119"/>
      <c r="OU115" s="119"/>
      <c r="OV115" s="119"/>
      <c r="OW115" s="119"/>
      <c r="OX115" s="119"/>
      <c r="OY115" s="119"/>
      <c r="OZ115" s="119"/>
      <c r="PA115" s="119"/>
      <c r="PB115" s="119"/>
      <c r="PC115" s="119"/>
      <c r="PD115" s="119"/>
      <c r="PE115" s="119"/>
      <c r="PF115" s="119"/>
      <c r="PG115" s="119"/>
      <c r="PH115" s="119"/>
      <c r="PI115" s="119"/>
      <c r="PJ115" s="119"/>
      <c r="PK115" s="119"/>
      <c r="PL115" s="119"/>
      <c r="PM115" s="119"/>
      <c r="PN115" s="119"/>
      <c r="PO115" s="119"/>
      <c r="PP115" s="119"/>
      <c r="PQ115" s="119"/>
      <c r="PR115" s="119"/>
      <c r="PS115" s="119"/>
      <c r="PT115" s="119"/>
      <c r="PU115" s="119"/>
      <c r="PV115" s="119"/>
      <c r="PW115" s="119"/>
      <c r="PX115" s="119"/>
      <c r="PY115" s="119"/>
      <c r="PZ115" s="119"/>
      <c r="QA115" s="119"/>
      <c r="QB115" s="119"/>
      <c r="QC115" s="119"/>
      <c r="QD115" s="119"/>
      <c r="QE115" s="119"/>
      <c r="QF115" s="119"/>
      <c r="QG115" s="119"/>
      <c r="QH115" s="119"/>
      <c r="QI115" s="119"/>
      <c r="QJ115" s="119"/>
      <c r="QK115" s="119"/>
      <c r="QL115" s="119"/>
      <c r="QM115" s="119"/>
      <c r="QN115" s="119"/>
      <c r="QO115" s="119"/>
      <c r="QP115" s="119"/>
      <c r="QQ115" s="119"/>
      <c r="QR115" s="119"/>
      <c r="QS115" s="119"/>
      <c r="QT115" s="119"/>
      <c r="QU115" s="119"/>
      <c r="QV115" s="119"/>
      <c r="QW115" s="119"/>
      <c r="QX115" s="119"/>
      <c r="QY115" s="119"/>
      <c r="QZ115" s="119"/>
      <c r="RA115" s="119"/>
      <c r="RB115" s="119"/>
      <c r="RC115" s="119"/>
      <c r="RD115" s="119"/>
      <c r="RE115" s="119"/>
      <c r="RF115" s="119"/>
      <c r="RG115" s="119"/>
      <c r="ANB115" s="84" t="s">
        <v>72</v>
      </c>
      <c r="ANC115" s="84" t="s">
        <v>73</v>
      </c>
      <c r="AND115" s="84" t="s">
        <v>73</v>
      </c>
      <c r="ANE115" s="84" t="s">
        <v>74</v>
      </c>
      <c r="ANF115" s="84" t="s">
        <v>75</v>
      </c>
      <c r="ANG115" s="84" t="s">
        <v>76</v>
      </c>
      <c r="ANH115" s="84"/>
      <c r="ANI115" s="84" t="s">
        <v>77</v>
      </c>
      <c r="ANJ115" s="84" t="s">
        <v>78</v>
      </c>
      <c r="ANK115" s="84" t="s">
        <v>79</v>
      </c>
      <c r="ANL115" s="84" t="s">
        <v>80</v>
      </c>
      <c r="ANM115" s="84" t="s">
        <v>81</v>
      </c>
      <c r="ANN115" s="84" t="s">
        <v>81</v>
      </c>
      <c r="ANO115" s="85"/>
      <c r="ANP115" s="84" t="s">
        <v>82</v>
      </c>
      <c r="ANQ115" s="84" t="s">
        <v>82</v>
      </c>
      <c r="ANR115" s="84" t="s">
        <v>83</v>
      </c>
      <c r="ANS115" s="84" t="s">
        <v>84</v>
      </c>
      <c r="ANT115" s="84" t="s">
        <v>85</v>
      </c>
      <c r="ANU115" s="84" t="s">
        <v>85</v>
      </c>
      <c r="ANV115" s="2"/>
      <c r="ANW115" s="84" t="s">
        <v>86</v>
      </c>
      <c r="ANX115" s="84" t="s">
        <v>86</v>
      </c>
      <c r="ANY115" s="84" t="s">
        <v>87</v>
      </c>
      <c r="ANZ115" s="84" t="s">
        <v>87</v>
      </c>
      <c r="AOA115" s="84" t="s">
        <v>88</v>
      </c>
      <c r="AOB115" s="84" t="s">
        <v>88</v>
      </c>
      <c r="AOC115" s="2"/>
      <c r="AOD115" s="84" t="s">
        <v>89</v>
      </c>
      <c r="AOE115" s="84" t="s">
        <v>90</v>
      </c>
      <c r="AOF115" s="84" t="s">
        <v>90</v>
      </c>
      <c r="AOG115" s="84" t="s">
        <v>90</v>
      </c>
      <c r="AOH115" s="84" t="s">
        <v>91</v>
      </c>
      <c r="AOI115" s="84" t="s">
        <v>91</v>
      </c>
      <c r="AOJ115" s="2"/>
      <c r="AOK115" s="84" t="s">
        <v>91</v>
      </c>
      <c r="AOL115" s="84" t="s">
        <v>91</v>
      </c>
      <c r="AOM115" s="84" t="s">
        <v>92</v>
      </c>
      <c r="AON115" s="84" t="s">
        <v>92</v>
      </c>
      <c r="AOO115" s="84" t="s">
        <v>92</v>
      </c>
      <c r="AOP115" s="84" t="s">
        <v>82</v>
      </c>
      <c r="AOQ115" s="84"/>
      <c r="AOR115" s="84" t="s">
        <v>82</v>
      </c>
      <c r="AOS115" s="84" t="s">
        <v>93</v>
      </c>
      <c r="AOT115" s="84" t="s">
        <v>94</v>
      </c>
      <c r="AOU115" s="84" t="s">
        <v>42</v>
      </c>
      <c r="AOV115" s="84" t="s">
        <v>42</v>
      </c>
      <c r="AOW115" s="84" t="s">
        <v>42</v>
      </c>
      <c r="AOX115" s="2"/>
      <c r="AOY115" s="84" t="s">
        <v>42</v>
      </c>
      <c r="AOZ115" s="84" t="s">
        <v>42</v>
      </c>
      <c r="APA115" s="84" t="s">
        <v>95</v>
      </c>
      <c r="APB115" s="84" t="s">
        <v>96</v>
      </c>
      <c r="APC115" s="84" t="s">
        <v>97</v>
      </c>
      <c r="APD115" s="84" t="s">
        <v>82</v>
      </c>
      <c r="APE115" s="84"/>
      <c r="APF115" s="84" t="s">
        <v>82</v>
      </c>
      <c r="APG115" s="84" t="s">
        <v>82</v>
      </c>
      <c r="APH115" s="84" t="s">
        <v>82</v>
      </c>
      <c r="API115" s="86" t="s">
        <v>98</v>
      </c>
      <c r="ARD115" s="201" t="s">
        <v>252</v>
      </c>
    </row>
    <row r="116" spans="1:620 1042:1166" ht="14.25" customHeight="1" outlineLevel="1">
      <c r="A116" s="155" t="s">
        <v>224</v>
      </c>
      <c r="B116" s="54">
        <f>G122</f>
        <v>575.09174999999993</v>
      </c>
      <c r="C116" s="32" t="s">
        <v>225</v>
      </c>
      <c r="D116" s="670">
        <f t="shared" ref="D116:D121" si="75">SUM(I116:NZ116)</f>
        <v>0</v>
      </c>
      <c r="E116" s="55">
        <f t="shared" ref="E116:E121" si="76">SUM(D116/G116)</f>
        <v>0</v>
      </c>
      <c r="F116" s="179"/>
      <c r="G116" s="49">
        <f>G122*0.262</f>
        <v>150.67403849999999</v>
      </c>
      <c r="H116" s="156">
        <f t="shared" ref="H116:H121" si="77">SUM(I116:ATR116)</f>
        <v>150.42957315672626</v>
      </c>
      <c r="T116" s="137"/>
      <c r="NV116" s="119"/>
      <c r="NW116" s="119"/>
      <c r="NX116" s="119"/>
      <c r="NY116" s="119"/>
      <c r="NZ116" s="119"/>
      <c r="OA116" s="119"/>
      <c r="OB116" s="119"/>
      <c r="OC116" s="119"/>
      <c r="OD116" s="119"/>
      <c r="OE116" s="119"/>
      <c r="OF116" s="119"/>
      <c r="OG116" s="119"/>
      <c r="OH116" s="119"/>
      <c r="OI116" s="119"/>
      <c r="OJ116" s="119"/>
      <c r="OK116" s="119"/>
      <c r="OL116" s="119"/>
      <c r="OM116" s="119"/>
      <c r="ON116" s="119"/>
      <c r="OO116" s="119"/>
      <c r="OP116" s="119"/>
      <c r="OQ116" s="119"/>
      <c r="OR116" s="119"/>
      <c r="OS116" s="119"/>
      <c r="OT116" s="119"/>
      <c r="OU116" s="119"/>
      <c r="OV116" s="119"/>
      <c r="OW116" s="119"/>
      <c r="OX116" s="119"/>
      <c r="OY116" s="119"/>
      <c r="OZ116" s="119"/>
      <c r="PA116" s="119"/>
      <c r="PB116" s="119"/>
      <c r="PC116" s="119"/>
      <c r="PD116" s="119"/>
      <c r="PE116" s="119"/>
      <c r="PF116" s="119"/>
      <c r="PG116" s="119"/>
      <c r="PH116" s="119"/>
      <c r="PI116" s="119"/>
      <c r="PJ116" s="119"/>
      <c r="PK116" s="119"/>
      <c r="PL116" s="119"/>
      <c r="PM116" s="119"/>
      <c r="PN116" s="119"/>
      <c r="PO116" s="119"/>
      <c r="PP116" s="119"/>
      <c r="PQ116" s="119"/>
      <c r="PR116" s="119"/>
      <c r="PS116" s="119"/>
      <c r="PT116" s="119"/>
      <c r="PU116" s="119"/>
      <c r="PV116" s="119"/>
      <c r="PW116" s="119"/>
      <c r="PX116" s="119"/>
      <c r="PY116" s="119"/>
      <c r="PZ116" s="119"/>
      <c r="QA116" s="119"/>
      <c r="QB116" s="119"/>
      <c r="QC116" s="119"/>
      <c r="QD116" s="119"/>
      <c r="QE116" s="119"/>
      <c r="QF116" s="119"/>
      <c r="QG116" s="119"/>
      <c r="QH116" s="119"/>
      <c r="QI116" s="119"/>
      <c r="QJ116" s="119"/>
      <c r="QK116" s="119"/>
      <c r="QL116" s="119"/>
      <c r="QM116" s="119"/>
      <c r="QN116" s="119"/>
      <c r="QO116" s="119"/>
      <c r="QP116" s="119"/>
      <c r="QQ116" s="119"/>
      <c r="QR116" s="119"/>
      <c r="QS116" s="119"/>
      <c r="QT116" s="119"/>
      <c r="QU116" s="119"/>
      <c r="QV116" s="119"/>
      <c r="QW116" s="119"/>
      <c r="QX116" s="119"/>
      <c r="QY116" s="119"/>
      <c r="QZ116" s="119"/>
      <c r="RA116" s="119"/>
      <c r="RB116" s="119"/>
      <c r="RC116" s="119"/>
      <c r="RD116" s="119"/>
      <c r="RE116" s="119"/>
      <c r="RF116" s="119"/>
      <c r="RG116" s="119"/>
      <c r="ANB116" s="246">
        <v>8.4344390815499999</v>
      </c>
      <c r="ANC116" s="246">
        <v>14.215644505383333</v>
      </c>
      <c r="AND116" s="246">
        <v>12.801925629120705</v>
      </c>
      <c r="ANE116" s="246">
        <v>15.063875831140908</v>
      </c>
      <c r="ANF116" s="246">
        <v>13.197766914474244</v>
      </c>
      <c r="ANG116" s="246">
        <v>10.907542334928786</v>
      </c>
      <c r="ANH116" s="246">
        <v>0</v>
      </c>
      <c r="ANI116" s="246">
        <v>13.254315669524747</v>
      </c>
      <c r="ANJ116" s="246">
        <v>12.717102496544948</v>
      </c>
      <c r="ANK116" s="246">
        <v>9.2959028159893933</v>
      </c>
      <c r="ANL116" s="246">
        <v>7.995281449827778</v>
      </c>
      <c r="ANM116" s="246">
        <v>7.6842632970499993</v>
      </c>
      <c r="ANN116" s="246">
        <v>6.7229344611914135</v>
      </c>
      <c r="ANO116" s="246">
        <v>0</v>
      </c>
      <c r="ANP116" s="246">
        <v>9.0692893349999988</v>
      </c>
      <c r="ANQ116" s="246">
        <v>9.0692893349999988</v>
      </c>
      <c r="ANR116" s="246"/>
      <c r="ANS116" s="246"/>
      <c r="ANT116" s="246"/>
      <c r="ANU116" s="246"/>
      <c r="ANV116" s="246"/>
      <c r="ANW116" s="246"/>
      <c r="ANX116" s="246"/>
      <c r="ANY116" s="246"/>
      <c r="ANZ116" s="246"/>
      <c r="AOA116" s="246"/>
      <c r="AOB116" s="246"/>
      <c r="AOC116" s="246"/>
      <c r="AOD116" s="246"/>
      <c r="AOE116" s="246"/>
      <c r="AOF116" s="246"/>
      <c r="AOG116" s="246"/>
      <c r="AOH116" s="246"/>
      <c r="AOI116" s="246"/>
      <c r="AOJ116" s="246"/>
      <c r="AOK116" s="246"/>
      <c r="AOL116" s="246"/>
      <c r="AOM116" s="246"/>
      <c r="AON116" s="246"/>
      <c r="AOO116" s="246"/>
      <c r="AOP116" s="246"/>
      <c r="AOQ116" s="246"/>
      <c r="AOR116" s="246"/>
      <c r="AOS116" s="246"/>
      <c r="AOT116" s="246"/>
      <c r="AOU116" s="246"/>
      <c r="AOV116" s="246"/>
      <c r="AOW116" s="246"/>
      <c r="AOX116" s="246"/>
      <c r="AOY116" s="246"/>
      <c r="AOZ116" s="246"/>
      <c r="APA116" s="246"/>
      <c r="APB116" s="246"/>
      <c r="APC116" s="246"/>
      <c r="APD116" s="246"/>
      <c r="APE116" s="246"/>
      <c r="APF116" s="246"/>
      <c r="APG116" s="246"/>
      <c r="APH116" s="246"/>
      <c r="API116" s="246"/>
    </row>
    <row r="117" spans="1:620 1042:1166" ht="14.25" customHeight="1" outlineLevel="1">
      <c r="A117" s="157" t="s">
        <v>226</v>
      </c>
      <c r="B117" s="59"/>
      <c r="C117" s="32" t="s">
        <v>227</v>
      </c>
      <c r="D117" s="670">
        <f t="shared" si="75"/>
        <v>0</v>
      </c>
      <c r="E117" s="330">
        <f t="shared" si="76"/>
        <v>0</v>
      </c>
      <c r="F117" s="179"/>
      <c r="G117" s="49">
        <f>G122*0.106</f>
        <v>60.95972549999999</v>
      </c>
      <c r="H117" s="156">
        <f t="shared" si="77"/>
        <v>61.34132653961538</v>
      </c>
      <c r="T117" s="137"/>
      <c r="NV117" s="119"/>
      <c r="NW117" s="119"/>
      <c r="NX117" s="119"/>
      <c r="NY117" s="119"/>
      <c r="NZ117" s="119"/>
      <c r="OA117" s="119"/>
      <c r="OB117" s="119"/>
      <c r="OC117" s="119"/>
      <c r="OD117" s="119"/>
      <c r="OE117" s="119"/>
      <c r="OF117" s="119"/>
      <c r="OG117" s="119"/>
      <c r="OH117" s="119"/>
      <c r="OI117" s="119"/>
      <c r="OJ117" s="119"/>
      <c r="OK117" s="119"/>
      <c r="OL117" s="119"/>
      <c r="OM117" s="119"/>
      <c r="ON117" s="119"/>
      <c r="OO117" s="119"/>
      <c r="OP117" s="119"/>
      <c r="OQ117" s="119"/>
      <c r="OR117" s="119"/>
      <c r="OS117" s="119"/>
      <c r="OT117" s="119"/>
      <c r="OU117" s="119"/>
      <c r="OV117" s="119"/>
      <c r="OW117" s="119"/>
      <c r="OX117" s="119"/>
      <c r="OY117" s="119"/>
      <c r="OZ117" s="119"/>
      <c r="PA117" s="119"/>
      <c r="PB117" s="119"/>
      <c r="PC117" s="119"/>
      <c r="PD117" s="119"/>
      <c r="PE117" s="119"/>
      <c r="PF117" s="119"/>
      <c r="PG117" s="119"/>
      <c r="PH117" s="119"/>
      <c r="PI117" s="119"/>
      <c r="PJ117" s="119"/>
      <c r="PK117" s="119"/>
      <c r="PL117" s="119"/>
      <c r="PM117" s="119"/>
      <c r="PN117" s="119"/>
      <c r="PO117" s="119"/>
      <c r="PP117" s="119"/>
      <c r="PQ117" s="119"/>
      <c r="PR117" s="119"/>
      <c r="PS117" s="119"/>
      <c r="PT117" s="119"/>
      <c r="PU117" s="119"/>
      <c r="PV117" s="119"/>
      <c r="PW117" s="119"/>
      <c r="PX117" s="119"/>
      <c r="PY117" s="119"/>
      <c r="PZ117" s="119"/>
      <c r="QA117" s="119"/>
      <c r="QB117" s="119"/>
      <c r="QC117" s="119"/>
      <c r="QD117" s="119"/>
      <c r="QE117" s="119"/>
      <c r="QF117" s="119"/>
      <c r="QG117" s="119"/>
      <c r="QH117" s="119"/>
      <c r="QI117" s="119"/>
      <c r="QJ117" s="119"/>
      <c r="QK117" s="119"/>
      <c r="QL117" s="119"/>
      <c r="QM117" s="119"/>
      <c r="QN117" s="119"/>
      <c r="QO117" s="119"/>
      <c r="QP117" s="119"/>
      <c r="QQ117" s="119"/>
      <c r="QR117" s="119"/>
      <c r="QS117" s="119"/>
      <c r="QT117" s="119"/>
      <c r="QU117" s="119"/>
      <c r="QV117" s="119"/>
      <c r="QW117" s="119"/>
      <c r="QX117" s="119"/>
      <c r="QY117" s="119"/>
      <c r="QZ117" s="119"/>
      <c r="RA117" s="119"/>
      <c r="RB117" s="119"/>
      <c r="RC117" s="119"/>
      <c r="RD117" s="119"/>
      <c r="RE117" s="119"/>
      <c r="RF117" s="119"/>
      <c r="RG117" s="119"/>
      <c r="ANB117" s="246">
        <v>0</v>
      </c>
      <c r="ANC117" s="246">
        <v>0</v>
      </c>
      <c r="AND117" s="246">
        <v>0</v>
      </c>
      <c r="ANE117" s="246">
        <v>0</v>
      </c>
      <c r="ANF117" s="246">
        <v>0</v>
      </c>
      <c r="ANG117" s="246">
        <v>4.9110838799999996</v>
      </c>
      <c r="ANH117" s="246">
        <v>0</v>
      </c>
      <c r="ANI117" s="246">
        <v>0</v>
      </c>
      <c r="ANJ117" s="246">
        <v>0</v>
      </c>
      <c r="ANK117" s="246">
        <v>0</v>
      </c>
      <c r="ANL117" s="246">
        <v>0</v>
      </c>
      <c r="ANM117" s="246">
        <v>0</v>
      </c>
      <c r="ANN117" s="246">
        <v>2.4555419399999998</v>
      </c>
      <c r="ANO117" s="246">
        <v>0</v>
      </c>
      <c r="ANP117" s="246">
        <v>4.9110838799999996</v>
      </c>
      <c r="ANQ117" s="246">
        <v>4.9110838799999996</v>
      </c>
      <c r="ANR117" s="246">
        <v>4.9110838799999996</v>
      </c>
      <c r="ANS117" s="246">
        <v>4.9110838799999996</v>
      </c>
      <c r="ANT117" s="246">
        <v>2.4555419399999998</v>
      </c>
      <c r="ANU117" s="246">
        <v>0</v>
      </c>
      <c r="ANV117" s="246">
        <v>0</v>
      </c>
      <c r="ANW117" s="246">
        <v>4.9110838799999996</v>
      </c>
      <c r="ANX117" s="246">
        <v>3.039913699759615</v>
      </c>
      <c r="ANY117" s="246">
        <v>4.2794901598557695</v>
      </c>
      <c r="ANZ117" s="246">
        <v>3.0694274250000002</v>
      </c>
      <c r="AOA117" s="246">
        <v>3.0694274250000002</v>
      </c>
      <c r="AOB117" s="246">
        <v>0</v>
      </c>
      <c r="AOC117" s="246">
        <v>0</v>
      </c>
      <c r="AOD117" s="246">
        <v>3.6833129099999997</v>
      </c>
      <c r="AOE117" s="246">
        <v>0</v>
      </c>
      <c r="AOF117" s="246">
        <v>0</v>
      </c>
      <c r="AOG117" s="246">
        <v>0</v>
      </c>
      <c r="AOH117" s="246">
        <v>4.9110838799999996</v>
      </c>
      <c r="AOI117" s="246">
        <v>4.9110838799999996</v>
      </c>
      <c r="AOJ117" s="246"/>
      <c r="AOK117" s="246"/>
      <c r="AOL117" s="246"/>
      <c r="AOM117" s="246"/>
      <c r="AON117" s="246"/>
      <c r="AOO117" s="246"/>
      <c r="AOP117" s="246"/>
      <c r="AOQ117" s="246"/>
      <c r="AOR117" s="246"/>
      <c r="AOS117" s="246"/>
      <c r="AOT117" s="246"/>
      <c r="AOU117" s="246"/>
      <c r="AOV117" s="246"/>
      <c r="AOW117" s="246"/>
      <c r="AOX117" s="246"/>
      <c r="AOY117" s="246"/>
      <c r="AOZ117" s="246"/>
      <c r="APA117" s="246"/>
      <c r="APB117" s="246"/>
      <c r="APC117" s="246"/>
      <c r="APD117" s="246"/>
      <c r="APE117" s="246"/>
      <c r="APF117" s="246"/>
      <c r="APG117" s="246"/>
      <c r="APH117" s="246"/>
      <c r="API117" s="246"/>
    </row>
    <row r="118" spans="1:620 1042:1166" ht="14.25" customHeight="1" outlineLevel="1">
      <c r="A118" s="158" t="s">
        <v>228</v>
      </c>
      <c r="B118" s="61"/>
      <c r="C118" s="32" t="s">
        <v>229</v>
      </c>
      <c r="D118" s="670">
        <f t="shared" si="75"/>
        <v>0</v>
      </c>
      <c r="E118" s="55">
        <f t="shared" si="76"/>
        <v>0</v>
      </c>
      <c r="F118" s="180"/>
      <c r="G118" s="49">
        <f>G122*0.334</f>
        <v>192.08064449999998</v>
      </c>
      <c r="H118" s="156">
        <f t="shared" si="77"/>
        <v>194.01097875000002</v>
      </c>
      <c r="T118" s="137"/>
      <c r="NV118" s="119"/>
      <c r="NW118" s="119"/>
      <c r="NX118" s="119"/>
      <c r="NY118" s="119"/>
      <c r="NZ118" s="119"/>
      <c r="OA118" s="119"/>
      <c r="OB118" s="119"/>
      <c r="OC118" s="119"/>
      <c r="OD118" s="119"/>
      <c r="OE118" s="119"/>
      <c r="OF118" s="119"/>
      <c r="OG118" s="119"/>
      <c r="OH118" s="119"/>
      <c r="OI118" s="119"/>
      <c r="OJ118" s="119"/>
      <c r="OK118" s="119"/>
      <c r="OL118" s="119"/>
      <c r="OM118" s="119"/>
      <c r="ON118" s="119"/>
      <c r="OO118" s="119"/>
      <c r="OP118" s="119"/>
      <c r="OQ118" s="119"/>
      <c r="OR118" s="119"/>
      <c r="OS118" s="119"/>
      <c r="OT118" s="119"/>
      <c r="OU118" s="119"/>
      <c r="OV118" s="119"/>
      <c r="OW118" s="119"/>
      <c r="OX118" s="119"/>
      <c r="OY118" s="119"/>
      <c r="OZ118" s="119"/>
      <c r="PA118" s="119"/>
      <c r="PB118" s="119"/>
      <c r="PC118" s="119"/>
      <c r="PD118" s="119"/>
      <c r="PE118" s="119"/>
      <c r="PF118" s="119"/>
      <c r="PG118" s="119"/>
      <c r="PH118" s="119"/>
      <c r="PI118" s="119"/>
      <c r="PJ118" s="119"/>
      <c r="PK118" s="119"/>
      <c r="PL118" s="119"/>
      <c r="PM118" s="119"/>
      <c r="PN118" s="119"/>
      <c r="PO118" s="119"/>
      <c r="PP118" s="119"/>
      <c r="PQ118" s="119"/>
      <c r="PR118" s="119"/>
      <c r="PS118" s="119"/>
      <c r="PT118" s="119"/>
      <c r="PU118" s="119"/>
      <c r="PV118" s="119"/>
      <c r="PW118" s="119"/>
      <c r="PX118" s="119"/>
      <c r="PY118" s="119"/>
      <c r="PZ118" s="119"/>
      <c r="QA118" s="119"/>
      <c r="QB118" s="119"/>
      <c r="QC118" s="119"/>
      <c r="QD118" s="119"/>
      <c r="QE118" s="119"/>
      <c r="QF118" s="119"/>
      <c r="QG118" s="119"/>
      <c r="QH118" s="119"/>
      <c r="QI118" s="119"/>
      <c r="QJ118" s="119"/>
      <c r="QK118" s="119"/>
      <c r="QL118" s="119"/>
      <c r="QM118" s="119"/>
      <c r="QN118" s="119"/>
      <c r="QO118" s="119"/>
      <c r="QP118" s="119"/>
      <c r="QQ118" s="119"/>
      <c r="QR118" s="119"/>
      <c r="QS118" s="119"/>
      <c r="QT118" s="119"/>
      <c r="QU118" s="119"/>
      <c r="QV118" s="119"/>
      <c r="QW118" s="119"/>
      <c r="QX118" s="119"/>
      <c r="QY118" s="119"/>
      <c r="QZ118" s="119"/>
      <c r="RA118" s="119"/>
      <c r="RB118" s="119"/>
      <c r="RC118" s="119"/>
      <c r="RD118" s="119"/>
      <c r="RE118" s="119"/>
      <c r="RF118" s="119"/>
      <c r="RG118" s="119"/>
      <c r="ANB118" s="246">
        <v>0</v>
      </c>
      <c r="ANC118" s="246">
        <v>0</v>
      </c>
      <c r="AND118" s="246">
        <v>0</v>
      </c>
      <c r="ANE118" s="246">
        <v>0</v>
      </c>
      <c r="ANF118" s="246">
        <v>0</v>
      </c>
      <c r="ANG118" s="246">
        <v>0</v>
      </c>
      <c r="ANH118" s="246">
        <v>0</v>
      </c>
      <c r="ANI118" s="246">
        <v>0</v>
      </c>
      <c r="ANJ118" s="246">
        <v>0</v>
      </c>
      <c r="ANK118" s="246">
        <v>0</v>
      </c>
      <c r="ANL118" s="246">
        <v>0</v>
      </c>
      <c r="ANM118" s="246">
        <v>0</v>
      </c>
      <c r="ANN118" s="246">
        <v>0</v>
      </c>
      <c r="ANO118" s="246">
        <v>0</v>
      </c>
      <c r="ANP118" s="246">
        <v>0</v>
      </c>
      <c r="ANQ118" s="246">
        <v>7.7604391500000007</v>
      </c>
      <c r="ANR118" s="246">
        <v>17.460988087500002</v>
      </c>
      <c r="ANS118" s="246">
        <v>17.460988087500002</v>
      </c>
      <c r="ANT118" s="246">
        <v>17.460988087500002</v>
      </c>
      <c r="ANU118" s="246">
        <v>17.460988087500002</v>
      </c>
      <c r="ANV118" s="246">
        <v>0</v>
      </c>
      <c r="ANW118" s="246">
        <v>13.580768512500002</v>
      </c>
      <c r="ANX118" s="246">
        <v>17.460988087500002</v>
      </c>
      <c r="ANY118" s="246">
        <v>17.460988087500002</v>
      </c>
      <c r="ANZ118" s="246">
        <v>15.520878300000001</v>
      </c>
      <c r="AOA118" s="246">
        <v>13.580768512500002</v>
      </c>
      <c r="AOB118" s="246">
        <v>13.580768512500002</v>
      </c>
      <c r="AOC118" s="246">
        <v>0</v>
      </c>
      <c r="AOD118" s="246">
        <v>0</v>
      </c>
      <c r="AOE118" s="246">
        <v>0</v>
      </c>
      <c r="AOF118" s="246">
        <v>0</v>
      </c>
      <c r="AOG118" s="246">
        <v>0</v>
      </c>
      <c r="AOH118" s="246">
        <v>0</v>
      </c>
      <c r="AOI118" s="246">
        <v>0</v>
      </c>
      <c r="AOJ118" s="246">
        <v>0</v>
      </c>
      <c r="AOK118" s="246">
        <v>15.520878300000001</v>
      </c>
      <c r="AOL118" s="246">
        <v>9.7005489375000025</v>
      </c>
      <c r="AOM118" s="246">
        <v>0</v>
      </c>
      <c r="AON118" s="246">
        <v>0</v>
      </c>
      <c r="AOO118" s="246">
        <v>0</v>
      </c>
      <c r="AOP118" s="246">
        <v>0</v>
      </c>
      <c r="AOQ118" s="246">
        <v>0</v>
      </c>
      <c r="AOR118" s="246">
        <v>0</v>
      </c>
      <c r="AOS118" s="246">
        <v>0</v>
      </c>
      <c r="AOT118" s="246">
        <v>0</v>
      </c>
      <c r="AOU118" s="246">
        <v>0</v>
      </c>
      <c r="AOV118" s="246">
        <v>0</v>
      </c>
      <c r="AOW118" s="246">
        <v>0</v>
      </c>
      <c r="AOX118" s="246">
        <v>0</v>
      </c>
      <c r="AOY118" s="246">
        <v>0</v>
      </c>
      <c r="AOZ118" s="246">
        <v>0</v>
      </c>
      <c r="APA118" s="246">
        <v>0</v>
      </c>
      <c r="APB118" s="246">
        <v>0</v>
      </c>
      <c r="APC118" s="246">
        <v>0</v>
      </c>
      <c r="APD118" s="246">
        <v>0</v>
      </c>
      <c r="APE118" s="246">
        <v>0</v>
      </c>
      <c r="APF118" s="246">
        <v>0</v>
      </c>
      <c r="APG118" s="246">
        <v>0</v>
      </c>
      <c r="APH118" s="246">
        <v>0</v>
      </c>
      <c r="API118" s="246">
        <v>0</v>
      </c>
    </row>
    <row r="119" spans="1:620 1042:1166" ht="14.25" customHeight="1" outlineLevel="1">
      <c r="A119" s="159"/>
      <c r="B119" s="181" t="s">
        <v>230</v>
      </c>
      <c r="C119" s="40" t="s">
        <v>231</v>
      </c>
      <c r="D119" s="670">
        <f t="shared" si="75"/>
        <v>0</v>
      </c>
      <c r="E119" s="55">
        <f t="shared" si="76"/>
        <v>0</v>
      </c>
      <c r="F119" s="179"/>
      <c r="G119" s="49">
        <f>G122*0.067</f>
        <v>38.531147249999997</v>
      </c>
      <c r="H119" s="156">
        <f t="shared" si="77"/>
        <v>38.802195749999996</v>
      </c>
      <c r="T119" s="137"/>
      <c r="NV119" s="119"/>
      <c r="NW119" s="119"/>
      <c r="NX119" s="119"/>
      <c r="NY119" s="119"/>
      <c r="NZ119" s="119"/>
      <c r="OA119" s="119"/>
      <c r="OB119" s="119"/>
      <c r="OC119" s="119"/>
      <c r="OD119" s="119"/>
      <c r="OE119" s="119"/>
      <c r="OF119" s="119"/>
      <c r="OG119" s="119"/>
      <c r="OH119" s="119"/>
      <c r="OI119" s="119"/>
      <c r="OJ119" s="119"/>
      <c r="OK119" s="119"/>
      <c r="OL119" s="119"/>
      <c r="OM119" s="119"/>
      <c r="ON119" s="119"/>
      <c r="OO119" s="119"/>
      <c r="OP119" s="119"/>
      <c r="OQ119" s="119"/>
      <c r="OR119" s="119"/>
      <c r="OS119" s="119"/>
      <c r="OT119" s="119"/>
      <c r="OU119" s="119"/>
      <c r="OV119" s="119"/>
      <c r="OW119" s="119"/>
      <c r="OX119" s="119"/>
      <c r="OY119" s="119"/>
      <c r="OZ119" s="119"/>
      <c r="PA119" s="119"/>
      <c r="PB119" s="119"/>
      <c r="PC119" s="119"/>
      <c r="PD119" s="119"/>
      <c r="PE119" s="119"/>
      <c r="PF119" s="119"/>
      <c r="PG119" s="119"/>
      <c r="PH119" s="119"/>
      <c r="PI119" s="119"/>
      <c r="PJ119" s="119"/>
      <c r="PK119" s="119"/>
      <c r="PL119" s="119"/>
      <c r="PM119" s="119"/>
      <c r="PN119" s="119"/>
      <c r="PO119" s="119"/>
      <c r="PP119" s="119"/>
      <c r="PQ119" s="119"/>
      <c r="PR119" s="119"/>
      <c r="PS119" s="119"/>
      <c r="PT119" s="119"/>
      <c r="PU119" s="119"/>
      <c r="PV119" s="119"/>
      <c r="PW119" s="119"/>
      <c r="PX119" s="119"/>
      <c r="PY119" s="119"/>
      <c r="PZ119" s="119"/>
      <c r="QA119" s="119"/>
      <c r="QB119" s="119"/>
      <c r="QC119" s="119"/>
      <c r="QD119" s="119"/>
      <c r="QE119" s="119"/>
      <c r="QF119" s="119"/>
      <c r="QG119" s="119"/>
      <c r="QH119" s="119"/>
      <c r="QI119" s="119"/>
      <c r="QJ119" s="119"/>
      <c r="QK119" s="119"/>
      <c r="QL119" s="119"/>
      <c r="QM119" s="119"/>
      <c r="QN119" s="119"/>
      <c r="QO119" s="119"/>
      <c r="QP119" s="119"/>
      <c r="QQ119" s="119"/>
      <c r="QR119" s="119"/>
      <c r="QS119" s="119"/>
      <c r="QT119" s="119"/>
      <c r="QU119" s="119"/>
      <c r="QV119" s="119"/>
      <c r="QW119" s="119"/>
      <c r="QX119" s="119"/>
      <c r="QY119" s="119"/>
      <c r="QZ119" s="119"/>
      <c r="RA119" s="119"/>
      <c r="RB119" s="119"/>
      <c r="RC119" s="119"/>
      <c r="RD119" s="119"/>
      <c r="RE119" s="119"/>
      <c r="RF119" s="119"/>
      <c r="RG119" s="119"/>
      <c r="ANB119" s="246">
        <v>0</v>
      </c>
      <c r="ANC119" s="246">
        <v>0</v>
      </c>
      <c r="AND119" s="246">
        <v>0</v>
      </c>
      <c r="ANE119" s="246">
        <v>0</v>
      </c>
      <c r="ANF119" s="246">
        <v>0</v>
      </c>
      <c r="ANG119" s="246">
        <v>0</v>
      </c>
      <c r="ANH119" s="246">
        <v>0</v>
      </c>
      <c r="ANI119" s="246">
        <v>0</v>
      </c>
      <c r="ANJ119" s="246">
        <v>0</v>
      </c>
      <c r="ANK119" s="246">
        <v>0</v>
      </c>
      <c r="ANL119" s="246">
        <v>5.8203293624999999</v>
      </c>
      <c r="ANM119" s="246">
        <v>5.8203293624999999</v>
      </c>
      <c r="ANN119" s="246">
        <v>0</v>
      </c>
      <c r="ANO119" s="246">
        <v>0</v>
      </c>
      <c r="ANP119" s="246">
        <v>0</v>
      </c>
      <c r="ANQ119" s="246">
        <v>0</v>
      </c>
      <c r="ANR119" s="246">
        <v>0</v>
      </c>
      <c r="ANS119" s="246">
        <v>0</v>
      </c>
      <c r="ANT119" s="246">
        <v>0</v>
      </c>
      <c r="ANU119" s="246">
        <v>0</v>
      </c>
      <c r="ANV119" s="246">
        <v>0</v>
      </c>
      <c r="ANW119" s="246">
        <v>0</v>
      </c>
      <c r="ANX119" s="246">
        <v>0</v>
      </c>
      <c r="ANY119" s="246">
        <v>0</v>
      </c>
      <c r="ANZ119" s="246">
        <v>0</v>
      </c>
      <c r="AOA119" s="246">
        <v>0</v>
      </c>
      <c r="AOB119" s="246">
        <v>0</v>
      </c>
      <c r="AOC119" s="246">
        <v>0</v>
      </c>
      <c r="AOD119" s="246">
        <v>0</v>
      </c>
      <c r="AOE119" s="246">
        <v>0</v>
      </c>
      <c r="AOF119" s="246">
        <v>5.8203293624999999</v>
      </c>
      <c r="AOG119" s="246">
        <v>5.8203293624999999</v>
      </c>
      <c r="AOH119" s="246">
        <v>5.8203293624999999</v>
      </c>
      <c r="AOI119" s="246">
        <v>0</v>
      </c>
      <c r="AOJ119" s="246">
        <v>0</v>
      </c>
      <c r="AOK119" s="246">
        <v>0</v>
      </c>
      <c r="AOL119" s="246">
        <v>0</v>
      </c>
      <c r="AOM119" s="246">
        <v>3.8802195750000004</v>
      </c>
      <c r="AON119" s="246">
        <v>3.8802195750000004</v>
      </c>
      <c r="AOO119" s="246">
        <v>1.9401097875000002</v>
      </c>
      <c r="AOP119" s="246">
        <v>0</v>
      </c>
      <c r="AOQ119" s="246">
        <v>0</v>
      </c>
      <c r="AOR119" s="246">
        <v>0</v>
      </c>
      <c r="AOS119" s="246">
        <v>0</v>
      </c>
      <c r="AOT119" s="246">
        <v>0</v>
      </c>
      <c r="AOU119" s="246">
        <v>0</v>
      </c>
      <c r="AOV119" s="246">
        <v>0</v>
      </c>
      <c r="AOW119" s="246">
        <v>0</v>
      </c>
      <c r="AOX119" s="246">
        <v>0</v>
      </c>
      <c r="AOY119" s="246">
        <v>0</v>
      </c>
      <c r="AOZ119" s="246">
        <v>0</v>
      </c>
      <c r="APA119" s="246">
        <v>0</v>
      </c>
      <c r="APB119" s="246">
        <v>0</v>
      </c>
      <c r="APC119" s="246">
        <v>0</v>
      </c>
      <c r="APD119" s="246">
        <v>0</v>
      </c>
      <c r="APE119" s="246">
        <v>0</v>
      </c>
      <c r="APF119" s="246">
        <v>0</v>
      </c>
      <c r="APG119" s="246">
        <v>0</v>
      </c>
      <c r="APH119" s="246">
        <v>0</v>
      </c>
      <c r="API119" s="246">
        <v>0</v>
      </c>
    </row>
    <row r="120" spans="1:620 1042:1166" ht="14.25" customHeight="1" outlineLevel="1">
      <c r="A120" s="159"/>
      <c r="B120" s="160">
        <f>D122</f>
        <v>0</v>
      </c>
      <c r="C120" s="40" t="s">
        <v>232</v>
      </c>
      <c r="D120" s="670">
        <f t="shared" si="75"/>
        <v>0</v>
      </c>
      <c r="E120" s="55">
        <f t="shared" si="76"/>
        <v>0</v>
      </c>
      <c r="F120" s="179"/>
      <c r="G120" s="49">
        <f>G122*0.056</f>
        <v>32.205137999999998</v>
      </c>
      <c r="H120" s="156">
        <f t="shared" si="77"/>
        <v>32.431685999999999</v>
      </c>
      <c r="T120" s="137"/>
      <c r="NV120" s="119"/>
      <c r="NW120" s="119"/>
      <c r="NX120" s="119"/>
      <c r="NY120" s="119"/>
      <c r="NZ120" s="119"/>
      <c r="OA120" s="119"/>
      <c r="OB120" s="119"/>
      <c r="OC120" s="119"/>
      <c r="OD120" s="119"/>
      <c r="OE120" s="119"/>
      <c r="OF120" s="119"/>
      <c r="OG120" s="119"/>
      <c r="OH120" s="119"/>
      <c r="OI120" s="119"/>
      <c r="OJ120" s="119"/>
      <c r="OK120" s="119"/>
      <c r="OL120" s="119"/>
      <c r="OM120" s="119"/>
      <c r="ON120" s="119"/>
      <c r="OO120" s="119"/>
      <c r="OP120" s="119"/>
      <c r="OQ120" s="119"/>
      <c r="OR120" s="119"/>
      <c r="OS120" s="119"/>
      <c r="OT120" s="119"/>
      <c r="OU120" s="119"/>
      <c r="OV120" s="119"/>
      <c r="OW120" s="119"/>
      <c r="OX120" s="119"/>
      <c r="OY120" s="119"/>
      <c r="OZ120" s="119"/>
      <c r="PA120" s="119"/>
      <c r="PB120" s="119"/>
      <c r="PC120" s="119"/>
      <c r="PD120" s="119"/>
      <c r="PE120" s="119"/>
      <c r="PF120" s="119"/>
      <c r="PG120" s="119"/>
      <c r="PH120" s="119"/>
      <c r="PI120" s="119"/>
      <c r="PJ120" s="119"/>
      <c r="PK120" s="119"/>
      <c r="PL120" s="119"/>
      <c r="PM120" s="119"/>
      <c r="PN120" s="119"/>
      <c r="PO120" s="119"/>
      <c r="PP120" s="119"/>
      <c r="PQ120" s="119"/>
      <c r="PR120" s="119"/>
      <c r="PS120" s="119"/>
      <c r="PT120" s="119"/>
      <c r="PU120" s="119"/>
      <c r="PV120" s="119"/>
      <c r="PW120" s="119"/>
      <c r="PX120" s="119"/>
      <c r="PY120" s="119"/>
      <c r="PZ120" s="119"/>
      <c r="QA120" s="119"/>
      <c r="QB120" s="119"/>
      <c r="QC120" s="119"/>
      <c r="QD120" s="119"/>
      <c r="QE120" s="119"/>
      <c r="QF120" s="119"/>
      <c r="QG120" s="119"/>
      <c r="QH120" s="119"/>
      <c r="QI120" s="119"/>
      <c r="QJ120" s="119"/>
      <c r="QK120" s="119"/>
      <c r="QL120" s="119"/>
      <c r="QM120" s="119"/>
      <c r="QN120" s="119"/>
      <c r="QO120" s="119"/>
      <c r="QP120" s="119"/>
      <c r="QQ120" s="119"/>
      <c r="QR120" s="119"/>
      <c r="QS120" s="119"/>
      <c r="QT120" s="119"/>
      <c r="QU120" s="119"/>
      <c r="QV120" s="119"/>
      <c r="QW120" s="119"/>
      <c r="QX120" s="119"/>
      <c r="QY120" s="119"/>
      <c r="QZ120" s="119"/>
      <c r="RA120" s="119"/>
      <c r="RB120" s="119"/>
      <c r="RC120" s="119"/>
      <c r="RD120" s="119"/>
      <c r="RE120" s="119"/>
      <c r="RF120" s="119"/>
      <c r="RG120" s="119"/>
      <c r="ANB120" s="246">
        <v>0</v>
      </c>
      <c r="ANC120" s="246">
        <v>0</v>
      </c>
      <c r="AND120" s="246">
        <v>0</v>
      </c>
      <c r="ANE120" s="246">
        <v>0</v>
      </c>
      <c r="ANF120" s="246">
        <v>0</v>
      </c>
      <c r="ANG120" s="246">
        <v>0</v>
      </c>
      <c r="ANH120" s="246">
        <v>0</v>
      </c>
      <c r="ANI120" s="246">
        <v>0</v>
      </c>
      <c r="ANJ120" s="246">
        <v>0</v>
      </c>
      <c r="ANK120" s="246">
        <v>0</v>
      </c>
      <c r="ANL120" s="246">
        <v>0</v>
      </c>
      <c r="ANM120" s="246">
        <v>0</v>
      </c>
      <c r="ANN120" s="246">
        <v>0</v>
      </c>
      <c r="ANO120" s="246">
        <v>0</v>
      </c>
      <c r="ANP120" s="246">
        <v>0</v>
      </c>
      <c r="ANQ120" s="246">
        <v>0</v>
      </c>
      <c r="ANR120" s="246">
        <v>0</v>
      </c>
      <c r="ANS120" s="246">
        <v>0</v>
      </c>
      <c r="ANT120" s="246">
        <v>0</v>
      </c>
      <c r="ANU120" s="246">
        <v>0</v>
      </c>
      <c r="ANV120" s="246">
        <v>0</v>
      </c>
      <c r="ANW120" s="246">
        <v>0</v>
      </c>
      <c r="ANX120" s="246">
        <v>0</v>
      </c>
      <c r="ANY120" s="246">
        <v>0</v>
      </c>
      <c r="ANZ120" s="246">
        <v>0</v>
      </c>
      <c r="AOA120" s="246">
        <v>0</v>
      </c>
      <c r="AOB120" s="246">
        <v>0</v>
      </c>
      <c r="AOC120" s="246">
        <v>0</v>
      </c>
      <c r="AOD120" s="246">
        <v>0</v>
      </c>
      <c r="AOE120" s="246">
        <v>0</v>
      </c>
      <c r="AOF120" s="246">
        <v>0</v>
      </c>
      <c r="AOG120" s="246">
        <v>0</v>
      </c>
      <c r="AOH120" s="246">
        <v>0</v>
      </c>
      <c r="AOI120" s="246">
        <v>0</v>
      </c>
      <c r="AOJ120" s="246">
        <v>0</v>
      </c>
      <c r="AOK120" s="246">
        <v>0</v>
      </c>
      <c r="AOL120" s="246">
        <v>0</v>
      </c>
      <c r="AOM120" s="246">
        <v>0</v>
      </c>
      <c r="AON120" s="246">
        <v>0</v>
      </c>
      <c r="AOO120" s="246">
        <v>0</v>
      </c>
      <c r="AOP120" s="246">
        <v>0</v>
      </c>
      <c r="AOQ120" s="246">
        <v>0</v>
      </c>
      <c r="AOR120" s="246">
        <v>0</v>
      </c>
      <c r="AOS120" s="246">
        <v>0</v>
      </c>
      <c r="AOT120" s="246">
        <v>1.6215843000000001</v>
      </c>
      <c r="AOU120" s="246">
        <v>6.4863372000000004</v>
      </c>
      <c r="AOV120" s="246">
        <v>6.4863372000000004</v>
      </c>
      <c r="AOW120" s="246">
        <v>6.4863372000000004</v>
      </c>
      <c r="AOX120" s="246">
        <v>0</v>
      </c>
      <c r="AOY120" s="246">
        <v>4.2161191799999997</v>
      </c>
      <c r="AOZ120" s="246">
        <v>3.8918023199999996</v>
      </c>
      <c r="APA120" s="246">
        <v>0</v>
      </c>
      <c r="APB120" s="246">
        <v>0</v>
      </c>
      <c r="APC120" s="246">
        <v>0</v>
      </c>
      <c r="APD120" s="246">
        <v>0</v>
      </c>
      <c r="APE120" s="246">
        <v>0</v>
      </c>
      <c r="APF120" s="246">
        <v>3.2431686000000002</v>
      </c>
      <c r="APG120" s="246">
        <v>0</v>
      </c>
      <c r="APH120" s="246">
        <v>0</v>
      </c>
      <c r="API120" s="246">
        <v>0</v>
      </c>
    </row>
    <row r="121" spans="1:620 1042:1166" ht="14.25" customHeight="1" outlineLevel="1">
      <c r="A121" s="161" t="s">
        <v>233</v>
      </c>
      <c r="B121" s="162" t="e">
        <f>SUM(B120/(B116*E123/100))</f>
        <v>#DIV/0!</v>
      </c>
      <c r="C121" s="32" t="s">
        <v>234</v>
      </c>
      <c r="D121" s="670">
        <f t="shared" si="75"/>
        <v>0</v>
      </c>
      <c r="E121" s="55">
        <f t="shared" si="76"/>
        <v>0</v>
      </c>
      <c r="F121" s="179"/>
      <c r="G121" s="49">
        <f>G122*0.175</f>
        <v>100.64105624999998</v>
      </c>
      <c r="H121" s="156">
        <f t="shared" si="77"/>
        <v>100.76988150000003</v>
      </c>
      <c r="T121" s="137"/>
      <c r="NV121" s="119"/>
      <c r="NW121" s="119"/>
      <c r="NX121" s="119"/>
      <c r="NY121" s="119"/>
      <c r="NZ121" s="119"/>
      <c r="OA121" s="119"/>
      <c r="OB121" s="119"/>
      <c r="OC121" s="119"/>
      <c r="OD121" s="119"/>
      <c r="OE121" s="119"/>
      <c r="OF121" s="119"/>
      <c r="OG121" s="119"/>
      <c r="OH121" s="119"/>
      <c r="OI121" s="119"/>
      <c r="OJ121" s="119"/>
      <c r="OK121" s="119"/>
      <c r="OL121" s="119"/>
      <c r="OM121" s="119"/>
      <c r="ON121" s="119"/>
      <c r="OO121" s="119"/>
      <c r="OP121" s="119"/>
      <c r="OQ121" s="119"/>
      <c r="OR121" s="119"/>
      <c r="OS121" s="119"/>
      <c r="OT121" s="119"/>
      <c r="OU121" s="119"/>
      <c r="OV121" s="119"/>
      <c r="OW121" s="119"/>
      <c r="OX121" s="119"/>
      <c r="OY121" s="119"/>
      <c r="OZ121" s="119"/>
      <c r="PA121" s="119"/>
      <c r="PB121" s="119"/>
      <c r="PC121" s="119"/>
      <c r="PD121" s="119"/>
      <c r="PE121" s="119"/>
      <c r="PF121" s="119"/>
      <c r="PG121" s="119"/>
      <c r="PH121" s="119"/>
      <c r="PI121" s="119"/>
      <c r="PJ121" s="119"/>
      <c r="PK121" s="119"/>
      <c r="PL121" s="119"/>
      <c r="PM121" s="119"/>
      <c r="PN121" s="119"/>
      <c r="PO121" s="119"/>
      <c r="PP121" s="119"/>
      <c r="PQ121" s="119"/>
      <c r="PR121" s="119"/>
      <c r="PS121" s="119"/>
      <c r="PT121" s="119"/>
      <c r="PU121" s="119"/>
      <c r="PV121" s="119"/>
      <c r="PW121" s="119"/>
      <c r="PX121" s="119"/>
      <c r="PY121" s="119"/>
      <c r="PZ121" s="119"/>
      <c r="QA121" s="119"/>
      <c r="QB121" s="119"/>
      <c r="QC121" s="119"/>
      <c r="QD121" s="119"/>
      <c r="QE121" s="119"/>
      <c r="QF121" s="119"/>
      <c r="QG121" s="119"/>
      <c r="QH121" s="119"/>
      <c r="QI121" s="119"/>
      <c r="QJ121" s="119"/>
      <c r="QK121" s="119"/>
      <c r="QL121" s="119"/>
      <c r="QM121" s="119"/>
      <c r="QN121" s="119"/>
      <c r="QO121" s="119"/>
      <c r="QP121" s="119"/>
      <c r="QQ121" s="119"/>
      <c r="QR121" s="119"/>
      <c r="QS121" s="119"/>
      <c r="QT121" s="119"/>
      <c r="QU121" s="119"/>
      <c r="QV121" s="119"/>
      <c r="QW121" s="119"/>
      <c r="QX121" s="119"/>
      <c r="QY121" s="119"/>
      <c r="QZ121" s="119"/>
      <c r="RA121" s="119"/>
      <c r="RB121" s="119"/>
      <c r="RC121" s="119"/>
      <c r="RD121" s="119"/>
      <c r="RE121" s="119"/>
      <c r="RF121" s="119"/>
      <c r="RG121" s="119"/>
      <c r="ANB121" s="246">
        <v>0</v>
      </c>
      <c r="ANC121" s="246">
        <v>0</v>
      </c>
      <c r="AND121" s="246">
        <v>0</v>
      </c>
      <c r="ANE121" s="246">
        <v>0</v>
      </c>
      <c r="ANF121" s="246">
        <v>0</v>
      </c>
      <c r="ANG121" s="246">
        <v>0</v>
      </c>
      <c r="ANH121" s="246">
        <v>0</v>
      </c>
      <c r="ANI121" s="246">
        <v>0</v>
      </c>
      <c r="ANJ121" s="246">
        <v>0</v>
      </c>
      <c r="ANK121" s="246">
        <v>0</v>
      </c>
      <c r="ANL121" s="246">
        <v>0</v>
      </c>
      <c r="ANM121" s="246">
        <v>0</v>
      </c>
      <c r="ANN121" s="246">
        <v>0</v>
      </c>
      <c r="ANO121" s="246">
        <v>0</v>
      </c>
      <c r="ANP121" s="246">
        <v>0</v>
      </c>
      <c r="ANQ121" s="246">
        <v>0</v>
      </c>
      <c r="ANR121" s="246">
        <v>0</v>
      </c>
      <c r="ANS121" s="246">
        <v>0</v>
      </c>
      <c r="ANT121" s="246">
        <v>0</v>
      </c>
      <c r="ANU121" s="246">
        <v>0</v>
      </c>
      <c r="ANV121" s="246">
        <v>0</v>
      </c>
      <c r="ANW121" s="246">
        <v>0</v>
      </c>
      <c r="ANX121" s="246">
        <v>0</v>
      </c>
      <c r="ANY121" s="246">
        <v>0</v>
      </c>
      <c r="ANZ121" s="246">
        <v>0</v>
      </c>
      <c r="AOA121" s="246">
        <v>0</v>
      </c>
      <c r="AOB121" s="246">
        <v>0</v>
      </c>
      <c r="AOC121" s="246">
        <v>0</v>
      </c>
      <c r="AOD121" s="246">
        <v>0</v>
      </c>
      <c r="AOE121" s="246">
        <v>0</v>
      </c>
      <c r="AOF121" s="246">
        <v>0</v>
      </c>
      <c r="AOG121" s="246">
        <v>0</v>
      </c>
      <c r="AOH121" s="246">
        <v>0</v>
      </c>
      <c r="AOI121" s="246">
        <v>0</v>
      </c>
      <c r="AOJ121" s="246">
        <v>0</v>
      </c>
      <c r="AOK121" s="246">
        <v>5.038494075</v>
      </c>
      <c r="AOL121" s="246">
        <v>5.038494075</v>
      </c>
      <c r="AOM121" s="246">
        <v>5.038494075</v>
      </c>
      <c r="AON121" s="246">
        <v>5.038494075</v>
      </c>
      <c r="AOO121" s="246">
        <v>5.038494075</v>
      </c>
      <c r="AOP121" s="246">
        <v>5.038494075</v>
      </c>
      <c r="AOQ121" s="246">
        <v>0</v>
      </c>
      <c r="AOR121" s="246">
        <v>5.038494075</v>
      </c>
      <c r="AOS121" s="246">
        <v>5.038494075</v>
      </c>
      <c r="AOT121" s="246">
        <v>5.038494075</v>
      </c>
      <c r="AOU121" s="246">
        <v>0</v>
      </c>
      <c r="AOV121" s="246">
        <v>0</v>
      </c>
      <c r="AOW121" s="246">
        <v>5.038494075</v>
      </c>
      <c r="AOX121" s="246">
        <v>0</v>
      </c>
      <c r="AOY121" s="246">
        <v>5.038494075</v>
      </c>
      <c r="AOZ121" s="246">
        <v>5.038494075</v>
      </c>
      <c r="APA121" s="246">
        <v>5.038494075</v>
      </c>
      <c r="APB121" s="246">
        <v>5.038494075</v>
      </c>
      <c r="APC121" s="246">
        <v>5.038494075</v>
      </c>
      <c r="APD121" s="246">
        <v>5.038494075</v>
      </c>
      <c r="APE121" s="246">
        <v>0</v>
      </c>
      <c r="APF121" s="246">
        <v>5.038494075</v>
      </c>
      <c r="APG121" s="246">
        <v>5.038494075</v>
      </c>
      <c r="APH121" s="246">
        <v>5.038494075</v>
      </c>
      <c r="API121" s="246">
        <v>5.038494075</v>
      </c>
    </row>
    <row r="122" spans="1:620 1042:1166" ht="14.25" customHeight="1" outlineLevel="1">
      <c r="A122" s="157" t="s">
        <v>233</v>
      </c>
      <c r="B122" s="163" t="e">
        <f>SUM(B120/(B117*E123/100))</f>
        <v>#DIV/0!</v>
      </c>
      <c r="C122" s="164" t="s">
        <v>235</v>
      </c>
      <c r="D122" s="671">
        <f>SUM(D116:D121)</f>
        <v>0</v>
      </c>
      <c r="E122" s="182">
        <v>14.5</v>
      </c>
      <c r="F122" s="183"/>
      <c r="G122" s="49">
        <f>((E122/F123*1000)*-0.0107+47.419)*E122</f>
        <v>575.09174999999993</v>
      </c>
      <c r="H122" s="156">
        <f>SUM(H116:H121)</f>
        <v>577.78564169634171</v>
      </c>
      <c r="T122" s="137"/>
      <c r="NV122" s="119"/>
      <c r="NW122" s="119"/>
      <c r="NX122" s="119"/>
      <c r="NY122" s="119"/>
      <c r="NZ122" s="119"/>
      <c r="OA122" s="119"/>
      <c r="OB122" s="119"/>
      <c r="OC122" s="119"/>
      <c r="OD122" s="119"/>
      <c r="OE122" s="119"/>
      <c r="OF122" s="119"/>
      <c r="OG122" s="119"/>
      <c r="OH122" s="119"/>
      <c r="OI122" s="119"/>
      <c r="OJ122" s="119"/>
      <c r="OK122" s="119"/>
      <c r="OL122" s="119"/>
      <c r="OM122" s="119"/>
      <c r="ON122" s="119"/>
      <c r="OO122" s="119"/>
      <c r="OP122" s="119"/>
      <c r="OQ122" s="119"/>
      <c r="OR122" s="119"/>
      <c r="OS122" s="119"/>
      <c r="OT122" s="119"/>
      <c r="OU122" s="119"/>
      <c r="OV122" s="119"/>
      <c r="OW122" s="119"/>
      <c r="OX122" s="119"/>
      <c r="OY122" s="119"/>
      <c r="OZ122" s="119"/>
      <c r="PA122" s="119"/>
      <c r="PB122" s="119"/>
      <c r="PC122" s="119"/>
      <c r="PD122" s="119"/>
      <c r="PE122" s="119"/>
      <c r="PF122" s="119"/>
      <c r="PG122" s="119"/>
      <c r="PH122" s="119"/>
      <c r="PI122" s="119"/>
      <c r="PJ122" s="119"/>
      <c r="PK122" s="119"/>
      <c r="PL122" s="119"/>
      <c r="PM122" s="119"/>
      <c r="PN122" s="119"/>
      <c r="PO122" s="119"/>
      <c r="PP122" s="119"/>
      <c r="PQ122" s="119"/>
      <c r="PR122" s="119"/>
      <c r="PS122" s="119"/>
      <c r="PT122" s="119"/>
      <c r="PU122" s="119"/>
      <c r="PV122" s="119"/>
      <c r="PW122" s="119"/>
      <c r="PX122" s="119"/>
      <c r="PY122" s="119"/>
      <c r="PZ122" s="119"/>
      <c r="QA122" s="119"/>
      <c r="QB122" s="119"/>
      <c r="QC122" s="119"/>
      <c r="QD122" s="119"/>
      <c r="QE122" s="119"/>
      <c r="QF122" s="119"/>
      <c r="QG122" s="119"/>
      <c r="QH122" s="119"/>
      <c r="QI122" s="119"/>
      <c r="QJ122" s="119"/>
      <c r="QK122" s="119"/>
      <c r="QL122" s="119"/>
      <c r="QM122" s="119"/>
      <c r="QN122" s="119"/>
      <c r="QO122" s="119"/>
      <c r="QP122" s="119"/>
      <c r="QQ122" s="119"/>
      <c r="QR122" s="119"/>
      <c r="QS122" s="119"/>
      <c r="QT122" s="119"/>
      <c r="QU122" s="119"/>
      <c r="QV122" s="119"/>
      <c r="QW122" s="119"/>
      <c r="QX122" s="119"/>
      <c r="QY122" s="119"/>
      <c r="QZ122" s="119"/>
      <c r="RA122" s="119"/>
      <c r="RB122" s="119"/>
      <c r="RC122" s="119"/>
      <c r="RD122" s="119"/>
      <c r="RE122" s="119"/>
      <c r="RF122" s="119"/>
      <c r="RG122" s="119"/>
    </row>
    <row r="123" spans="1:620 1042:1166" ht="14.25" customHeight="1" outlineLevel="1">
      <c r="A123" s="158" t="s">
        <v>233</v>
      </c>
      <c r="B123" s="165" t="e">
        <f>SUM(B120/(B118*E123/100))</f>
        <v>#DIV/0!</v>
      </c>
      <c r="C123" s="166" t="e">
        <f>SUM(B120/(E122*E123/100))</f>
        <v>#DIV/0!</v>
      </c>
      <c r="D123" s="73" t="s">
        <v>236</v>
      </c>
      <c r="E123" s="167">
        <v>0</v>
      </c>
      <c r="F123" s="184">
        <v>20</v>
      </c>
      <c r="G123" s="176"/>
      <c r="H123" s="187"/>
      <c r="T123" s="137"/>
      <c r="NV123" s="119"/>
      <c r="NW123" s="119"/>
      <c r="NX123" s="119"/>
      <c r="NY123" s="119"/>
      <c r="NZ123" s="119"/>
      <c r="OA123" s="119"/>
      <c r="OB123" s="119"/>
      <c r="OC123" s="119"/>
      <c r="OD123" s="119"/>
      <c r="OE123" s="119"/>
      <c r="OF123" s="119"/>
      <c r="OG123" s="119"/>
      <c r="OH123" s="119"/>
      <c r="OI123" s="119"/>
      <c r="OJ123" s="119"/>
      <c r="OK123" s="119"/>
      <c r="OL123" s="119"/>
      <c r="OM123" s="119"/>
      <c r="ON123" s="119"/>
      <c r="OO123" s="119"/>
      <c r="OP123" s="119"/>
      <c r="OQ123" s="119"/>
      <c r="OR123" s="119"/>
      <c r="OS123" s="119"/>
      <c r="OT123" s="119"/>
      <c r="OU123" s="119"/>
      <c r="OV123" s="119"/>
      <c r="OW123" s="119"/>
      <c r="OX123" s="119"/>
      <c r="OY123" s="119"/>
      <c r="OZ123" s="119"/>
      <c r="PA123" s="119"/>
      <c r="PB123" s="119"/>
      <c r="PC123" s="119"/>
      <c r="PD123" s="119"/>
      <c r="PE123" s="119"/>
      <c r="PF123" s="119"/>
      <c r="PG123" s="119"/>
      <c r="PH123" s="119"/>
      <c r="PI123" s="119"/>
      <c r="PJ123" s="119"/>
      <c r="PK123" s="119"/>
      <c r="PL123" s="119"/>
      <c r="PM123" s="119"/>
      <c r="PN123" s="119"/>
      <c r="PO123" s="119"/>
      <c r="PP123" s="119"/>
      <c r="PQ123" s="119"/>
      <c r="PR123" s="119"/>
      <c r="PS123" s="119"/>
      <c r="PT123" s="119"/>
      <c r="PU123" s="119"/>
      <c r="PV123" s="119"/>
      <c r="PW123" s="119"/>
      <c r="PX123" s="119"/>
      <c r="PY123" s="119"/>
      <c r="PZ123" s="119"/>
      <c r="QA123" s="119"/>
      <c r="QB123" s="119"/>
      <c r="QC123" s="119"/>
      <c r="QD123" s="119"/>
      <c r="QE123" s="119"/>
      <c r="QF123" s="119"/>
      <c r="QG123" s="119"/>
      <c r="QH123" s="119"/>
      <c r="QI123" s="119"/>
      <c r="QJ123" s="119"/>
      <c r="QK123" s="119"/>
      <c r="QL123" s="119"/>
      <c r="QM123" s="119"/>
      <c r="QN123" s="119"/>
      <c r="QO123" s="119"/>
      <c r="QP123" s="119"/>
      <c r="QQ123" s="119"/>
      <c r="QR123" s="119"/>
      <c r="QS123" s="119"/>
      <c r="QT123" s="119"/>
      <c r="QU123" s="119"/>
      <c r="QV123" s="119"/>
      <c r="QW123" s="119"/>
      <c r="QX123" s="119"/>
      <c r="QY123" s="119"/>
      <c r="QZ123" s="119"/>
      <c r="RA123" s="119"/>
      <c r="RB123" s="119"/>
      <c r="RC123" s="119"/>
      <c r="RD123" s="119"/>
      <c r="RE123" s="119"/>
      <c r="RF123" s="119"/>
      <c r="RG123" s="119"/>
    </row>
    <row r="124" spans="1:620 1042:1166" ht="14.25" customHeight="1" outlineLevel="1">
      <c r="A124" s="208"/>
      <c r="B124" s="307" t="s">
        <v>237</v>
      </c>
      <c r="C124" s="323">
        <v>40</v>
      </c>
      <c r="D124" s="247"/>
      <c r="E124" s="314">
        <v>2.5</v>
      </c>
      <c r="F124" s="322">
        <v>3</v>
      </c>
      <c r="G124" s="313">
        <v>3.5</v>
      </c>
      <c r="H124" s="309">
        <v>4</v>
      </c>
      <c r="NV124" s="119"/>
      <c r="NW124" s="119"/>
      <c r="NX124" s="119"/>
      <c r="NY124" s="119"/>
      <c r="NZ124" s="119"/>
      <c r="OA124" s="119"/>
      <c r="OB124" s="119"/>
      <c r="OC124" s="119"/>
      <c r="OD124" s="119"/>
      <c r="OE124" s="119"/>
      <c r="OF124" s="119"/>
      <c r="OG124" s="119"/>
      <c r="OH124" s="119"/>
      <c r="OI124" s="119"/>
      <c r="OJ124" s="119"/>
      <c r="OK124" s="119"/>
      <c r="OL124" s="119"/>
      <c r="OM124" s="119"/>
      <c r="ON124" s="119"/>
      <c r="OO124" s="119"/>
      <c r="OP124" s="119"/>
      <c r="OQ124" s="119"/>
      <c r="OR124" s="119"/>
      <c r="OS124" s="119"/>
      <c r="OT124" s="119"/>
      <c r="OU124" s="119"/>
      <c r="OV124" s="119"/>
      <c r="OW124" s="119"/>
      <c r="OX124" s="119"/>
      <c r="OY124" s="119"/>
      <c r="OZ124" s="119"/>
      <c r="PA124" s="119"/>
      <c r="PB124" s="119"/>
      <c r="PC124" s="119"/>
      <c r="PD124" s="119"/>
      <c r="PE124" s="119"/>
      <c r="PF124" s="119"/>
      <c r="PG124" s="119"/>
      <c r="PH124" s="119"/>
      <c r="PI124" s="119"/>
      <c r="PJ124" s="119"/>
      <c r="PK124" s="119"/>
      <c r="PL124" s="119"/>
      <c r="PM124" s="119"/>
      <c r="PN124" s="119"/>
      <c r="PO124" s="119"/>
      <c r="PP124" s="119"/>
      <c r="PQ124" s="119"/>
      <c r="PR124" s="119"/>
      <c r="PS124" s="119"/>
      <c r="PT124" s="119"/>
      <c r="PU124" s="119"/>
      <c r="PV124" s="119"/>
      <c r="PW124" s="119"/>
      <c r="PX124" s="119"/>
      <c r="PY124" s="119"/>
      <c r="PZ124" s="119"/>
      <c r="QA124" s="119"/>
      <c r="QB124" s="119"/>
      <c r="QC124" s="119"/>
      <c r="QD124" s="119"/>
      <c r="QE124" s="119"/>
      <c r="QF124" s="119"/>
      <c r="QG124" s="119"/>
      <c r="QH124" s="119"/>
      <c r="QI124" s="119"/>
      <c r="QJ124" s="119"/>
      <c r="QK124" s="119"/>
      <c r="QL124" s="119"/>
      <c r="QM124" s="119"/>
      <c r="QN124" s="119"/>
      <c r="QO124" s="119"/>
      <c r="QP124" s="119"/>
      <c r="QQ124" s="119"/>
      <c r="QR124" s="119"/>
      <c r="QS124" s="119"/>
      <c r="QT124" s="119"/>
      <c r="QU124" s="119"/>
      <c r="QV124" s="119"/>
      <c r="QW124" s="119"/>
      <c r="QX124" s="119"/>
      <c r="QY124" s="119"/>
      <c r="QZ124" s="119"/>
      <c r="RA124" s="119"/>
      <c r="RB124" s="119"/>
      <c r="RC124" s="119"/>
      <c r="RD124" s="119"/>
      <c r="RE124" s="119"/>
      <c r="RF124" s="119"/>
      <c r="RG124" s="119"/>
      <c r="ANB124" s="312">
        <f t="shared" ref="ANB124:ANR124" si="78">$C124*$E124</f>
        <v>100</v>
      </c>
      <c r="ANC124" s="312">
        <f t="shared" si="78"/>
        <v>100</v>
      </c>
      <c r="AND124" s="312">
        <f t="shared" si="78"/>
        <v>100</v>
      </c>
      <c r="ANE124" s="312">
        <f t="shared" si="78"/>
        <v>100</v>
      </c>
      <c r="ANF124" s="312">
        <f t="shared" si="78"/>
        <v>100</v>
      </c>
      <c r="ANG124" s="312">
        <f t="shared" si="78"/>
        <v>100</v>
      </c>
      <c r="ANH124" s="312">
        <f t="shared" si="78"/>
        <v>100</v>
      </c>
      <c r="ANI124" s="312">
        <f t="shared" si="78"/>
        <v>100</v>
      </c>
      <c r="ANJ124" s="312">
        <f t="shared" si="78"/>
        <v>100</v>
      </c>
      <c r="ANK124" s="312">
        <f t="shared" si="78"/>
        <v>100</v>
      </c>
      <c r="ANL124" s="312">
        <f t="shared" si="78"/>
        <v>100</v>
      </c>
      <c r="ANM124" s="312">
        <f t="shared" si="78"/>
        <v>100</v>
      </c>
      <c r="ANN124" s="312">
        <f t="shared" si="78"/>
        <v>100</v>
      </c>
      <c r="ANO124" s="312">
        <f t="shared" si="78"/>
        <v>100</v>
      </c>
      <c r="ANP124" s="312">
        <f t="shared" si="78"/>
        <v>100</v>
      </c>
      <c r="ANQ124" s="312">
        <f t="shared" si="78"/>
        <v>100</v>
      </c>
      <c r="ANR124" s="312">
        <f t="shared" si="78"/>
        <v>100</v>
      </c>
      <c r="ANS124" s="318">
        <f t="shared" ref="ANS124:AOD124" si="79">$C124*$F124</f>
        <v>120</v>
      </c>
      <c r="ANT124" s="318">
        <f t="shared" si="79"/>
        <v>120</v>
      </c>
      <c r="ANU124" s="318">
        <f t="shared" si="79"/>
        <v>120</v>
      </c>
      <c r="ANV124" s="318">
        <f t="shared" si="79"/>
        <v>120</v>
      </c>
      <c r="ANW124" s="318">
        <f t="shared" si="79"/>
        <v>120</v>
      </c>
      <c r="ANX124" s="318">
        <f t="shared" si="79"/>
        <v>120</v>
      </c>
      <c r="ANY124" s="318">
        <f t="shared" si="79"/>
        <v>120</v>
      </c>
      <c r="ANZ124" s="318">
        <f t="shared" si="79"/>
        <v>120</v>
      </c>
      <c r="AOA124" s="318">
        <f t="shared" si="79"/>
        <v>120</v>
      </c>
      <c r="AOB124" s="318">
        <f t="shared" si="79"/>
        <v>120</v>
      </c>
      <c r="AOC124" s="318">
        <f t="shared" si="79"/>
        <v>120</v>
      </c>
      <c r="AOD124" s="318">
        <f t="shared" si="79"/>
        <v>120</v>
      </c>
      <c r="AOE124" s="310">
        <f t="shared" ref="AOE124:AOR124" si="80">$C124*$G124</f>
        <v>140</v>
      </c>
      <c r="AOF124" s="310">
        <f t="shared" si="80"/>
        <v>140</v>
      </c>
      <c r="AOG124" s="310">
        <f t="shared" si="80"/>
        <v>140</v>
      </c>
      <c r="AOH124" s="310">
        <f t="shared" si="80"/>
        <v>140</v>
      </c>
      <c r="AOI124" s="310">
        <f t="shared" si="80"/>
        <v>140</v>
      </c>
      <c r="AOJ124" s="310">
        <f t="shared" si="80"/>
        <v>140</v>
      </c>
      <c r="AOK124" s="310">
        <f t="shared" si="80"/>
        <v>140</v>
      </c>
      <c r="AOL124" s="310">
        <f t="shared" si="80"/>
        <v>140</v>
      </c>
      <c r="AOM124" s="310">
        <f t="shared" si="80"/>
        <v>140</v>
      </c>
      <c r="AON124" s="310">
        <f t="shared" si="80"/>
        <v>140</v>
      </c>
      <c r="AOO124" s="310">
        <f t="shared" si="80"/>
        <v>140</v>
      </c>
      <c r="AOP124" s="310">
        <f t="shared" si="80"/>
        <v>140</v>
      </c>
      <c r="AOQ124" s="310">
        <f t="shared" si="80"/>
        <v>140</v>
      </c>
      <c r="AOR124" s="310">
        <f t="shared" si="80"/>
        <v>140</v>
      </c>
      <c r="AOS124" s="311">
        <f t="shared" ref="AOS124:AOZ124" si="81">$C124*$H124</f>
        <v>160</v>
      </c>
      <c r="AOT124" s="311">
        <f t="shared" si="81"/>
        <v>160</v>
      </c>
      <c r="AOU124" s="311">
        <f t="shared" si="81"/>
        <v>160</v>
      </c>
      <c r="AOV124" s="311">
        <f t="shared" si="81"/>
        <v>160</v>
      </c>
      <c r="AOW124" s="311">
        <f t="shared" si="81"/>
        <v>160</v>
      </c>
      <c r="AOX124" s="311">
        <f t="shared" si="81"/>
        <v>160</v>
      </c>
      <c r="AOY124" s="311">
        <f t="shared" si="81"/>
        <v>160</v>
      </c>
      <c r="AOZ124" s="311">
        <f t="shared" si="81"/>
        <v>160</v>
      </c>
      <c r="APA124" s="312">
        <f t="shared" ref="APA124:API124" si="82">$C124*$E124</f>
        <v>100</v>
      </c>
      <c r="APB124" s="312">
        <f t="shared" si="82"/>
        <v>100</v>
      </c>
      <c r="APC124" s="312">
        <f t="shared" si="82"/>
        <v>100</v>
      </c>
      <c r="APD124" s="312">
        <f t="shared" si="82"/>
        <v>100</v>
      </c>
      <c r="APE124" s="312">
        <f t="shared" si="82"/>
        <v>100</v>
      </c>
      <c r="APF124" s="312">
        <f t="shared" si="82"/>
        <v>100</v>
      </c>
      <c r="APG124" s="312">
        <f t="shared" si="82"/>
        <v>100</v>
      </c>
      <c r="APH124" s="312">
        <f t="shared" si="82"/>
        <v>100</v>
      </c>
      <c r="API124" s="312">
        <f t="shared" si="82"/>
        <v>100</v>
      </c>
    </row>
    <row r="125" spans="1:620 1042:1166" ht="55.5" customHeight="1">
      <c r="A125" s="88"/>
      <c r="B125" s="435">
        <v>262014</v>
      </c>
      <c r="C125" s="150" t="s">
        <v>284</v>
      </c>
      <c r="D125" s="151" t="s">
        <v>273</v>
      </c>
      <c r="E125" s="149" t="s">
        <v>285</v>
      </c>
      <c r="F125" s="470" t="s">
        <v>286</v>
      </c>
      <c r="G125" s="76"/>
      <c r="H125" s="76"/>
      <c r="T125" s="137"/>
      <c r="NV125" s="119"/>
      <c r="NW125" s="119"/>
      <c r="NX125" s="119"/>
      <c r="NY125" s="119"/>
      <c r="NZ125" s="119"/>
      <c r="OA125" s="119"/>
      <c r="OB125" s="119"/>
      <c r="OC125" s="119"/>
      <c r="OD125" s="119"/>
      <c r="OE125" s="119"/>
      <c r="OF125" s="119"/>
      <c r="OG125" s="119"/>
      <c r="OH125" s="119"/>
      <c r="OI125" s="119"/>
      <c r="OJ125" s="119"/>
      <c r="OK125" s="119"/>
      <c r="OL125" s="119"/>
      <c r="OM125" s="119"/>
      <c r="ON125" s="119"/>
      <c r="OO125" s="119"/>
      <c r="OP125" s="119"/>
      <c r="OQ125" s="119"/>
      <c r="OR125" s="119"/>
      <c r="OS125" s="119"/>
      <c r="OT125" s="119"/>
      <c r="OU125" s="119"/>
      <c r="OV125" s="119"/>
      <c r="OW125" s="119"/>
      <c r="OX125" s="119"/>
      <c r="OY125" s="119"/>
      <c r="OZ125" s="119"/>
      <c r="PA125" s="119"/>
      <c r="PB125" s="119"/>
      <c r="PC125" s="119"/>
      <c r="PD125" s="119"/>
      <c r="PE125" s="119"/>
      <c r="PF125" s="119"/>
      <c r="PG125" s="119"/>
      <c r="PH125" s="119"/>
      <c r="PI125" s="119"/>
      <c r="PJ125" s="119"/>
      <c r="PK125" s="119"/>
      <c r="PL125" s="119"/>
      <c r="PM125" s="119"/>
      <c r="PN125" s="119"/>
      <c r="PO125" s="119"/>
      <c r="PP125" s="119"/>
      <c r="PQ125" s="119"/>
      <c r="PR125" s="119"/>
      <c r="PS125" s="119"/>
      <c r="PT125" s="119"/>
      <c r="PU125" s="119"/>
      <c r="PV125" s="119"/>
      <c r="PW125" s="119"/>
      <c r="PX125" s="119"/>
      <c r="PY125" s="119"/>
      <c r="PZ125" s="119"/>
      <c r="QA125" s="119"/>
      <c r="QB125" s="119"/>
      <c r="QC125" s="119"/>
      <c r="QD125" s="119"/>
      <c r="QE125" s="119"/>
      <c r="QF125" s="119"/>
      <c r="QG125" s="119"/>
      <c r="QH125" s="119"/>
      <c r="QI125" s="119"/>
      <c r="QJ125" s="119"/>
      <c r="QK125" s="119"/>
      <c r="QL125" s="119"/>
      <c r="QM125" s="119"/>
      <c r="QN125" s="119"/>
      <c r="QO125" s="119"/>
      <c r="QP125" s="119"/>
      <c r="QQ125" s="119"/>
      <c r="QR125" s="119"/>
      <c r="QS125" s="119"/>
      <c r="QT125" s="119"/>
      <c r="QU125" s="119"/>
      <c r="QV125" s="119"/>
      <c r="QW125" s="119"/>
      <c r="QX125" s="119"/>
      <c r="QY125" s="119"/>
      <c r="QZ125" s="119"/>
      <c r="RA125" s="119"/>
      <c r="RB125" s="119"/>
      <c r="RC125" s="119"/>
      <c r="RD125" s="119"/>
      <c r="RE125" s="119"/>
      <c r="RF125" s="119"/>
      <c r="RG125" s="119"/>
      <c r="ANW125" s="84" t="s">
        <v>72</v>
      </c>
      <c r="ANX125" s="84" t="s">
        <v>73</v>
      </c>
      <c r="ANY125" s="84" t="s">
        <v>73</v>
      </c>
      <c r="ANZ125" s="84" t="s">
        <v>74</v>
      </c>
      <c r="AOA125" s="84" t="s">
        <v>75</v>
      </c>
      <c r="AOB125" s="84" t="s">
        <v>76</v>
      </c>
      <c r="AOC125" s="84"/>
      <c r="AOD125" s="84" t="s">
        <v>77</v>
      </c>
      <c r="AOE125" s="84" t="s">
        <v>78</v>
      </c>
      <c r="AOF125" s="84" t="s">
        <v>79</v>
      </c>
      <c r="AOG125" s="84" t="s">
        <v>80</v>
      </c>
      <c r="AOH125" s="84" t="s">
        <v>81</v>
      </c>
      <c r="AOI125" s="84" t="s">
        <v>81</v>
      </c>
      <c r="AOJ125" s="85"/>
      <c r="AOK125" s="84" t="s">
        <v>82</v>
      </c>
      <c r="AOL125" s="84" t="s">
        <v>82</v>
      </c>
      <c r="AOM125" s="84" t="s">
        <v>83</v>
      </c>
      <c r="AON125" s="84" t="s">
        <v>84</v>
      </c>
      <c r="AOO125" s="84" t="s">
        <v>85</v>
      </c>
      <c r="AOP125" s="84" t="s">
        <v>85</v>
      </c>
      <c r="AOQ125" s="2"/>
      <c r="AOR125" s="84" t="s">
        <v>86</v>
      </c>
      <c r="AOS125" s="84" t="s">
        <v>86</v>
      </c>
      <c r="AOT125" s="84" t="s">
        <v>87</v>
      </c>
      <c r="AOU125" s="84" t="s">
        <v>87</v>
      </c>
      <c r="AOV125" s="84" t="s">
        <v>88</v>
      </c>
      <c r="AOW125" s="84" t="s">
        <v>88</v>
      </c>
      <c r="AOX125" s="2"/>
      <c r="AOY125" s="84" t="s">
        <v>89</v>
      </c>
      <c r="AOZ125" s="84" t="s">
        <v>90</v>
      </c>
      <c r="APA125" s="84" t="s">
        <v>90</v>
      </c>
      <c r="APB125" s="84" t="s">
        <v>90</v>
      </c>
      <c r="APC125" s="84" t="s">
        <v>91</v>
      </c>
      <c r="APD125" s="84" t="s">
        <v>91</v>
      </c>
      <c r="APE125" s="2"/>
      <c r="APF125" s="84" t="s">
        <v>91</v>
      </c>
      <c r="APG125" s="84" t="s">
        <v>91</v>
      </c>
      <c r="APH125" s="84" t="s">
        <v>92</v>
      </c>
      <c r="API125" s="84" t="s">
        <v>92</v>
      </c>
      <c r="APJ125" s="84" t="s">
        <v>92</v>
      </c>
      <c r="APK125" s="84" t="s">
        <v>82</v>
      </c>
      <c r="APL125" s="84"/>
      <c r="APM125" s="84" t="s">
        <v>82</v>
      </c>
      <c r="APN125" s="84" t="s">
        <v>93</v>
      </c>
      <c r="APO125" s="84" t="s">
        <v>94</v>
      </c>
      <c r="APP125" s="84" t="s">
        <v>42</v>
      </c>
      <c r="APQ125" s="84" t="s">
        <v>42</v>
      </c>
      <c r="APR125" s="84" t="s">
        <v>42</v>
      </c>
      <c r="AQB125" s="2"/>
      <c r="AQC125" s="84" t="s">
        <v>42</v>
      </c>
      <c r="AQD125" s="84" t="s">
        <v>42</v>
      </c>
      <c r="AQE125" s="84" t="s">
        <v>95</v>
      </c>
      <c r="AQF125" s="84" t="s">
        <v>96</v>
      </c>
      <c r="AQG125" s="84" t="s">
        <v>97</v>
      </c>
      <c r="AQH125" s="84" t="s">
        <v>82</v>
      </c>
      <c r="AQI125" s="84"/>
      <c r="AQJ125" s="84" t="s">
        <v>82</v>
      </c>
      <c r="AQK125" s="84" t="s">
        <v>82</v>
      </c>
      <c r="AQL125" s="84" t="s">
        <v>82</v>
      </c>
      <c r="AQM125" s="86" t="s">
        <v>98</v>
      </c>
      <c r="ARV125" s="201" t="s">
        <v>252</v>
      </c>
    </row>
    <row r="126" spans="1:620 1042:1166" ht="14.25" customHeight="1" outlineLevel="1">
      <c r="A126" s="155" t="s">
        <v>224</v>
      </c>
      <c r="B126" s="54">
        <f>G132</f>
        <v>1258.5706249999998</v>
      </c>
      <c r="C126" s="32" t="s">
        <v>225</v>
      </c>
      <c r="D126" s="670">
        <f t="shared" ref="D126:D131" si="83">SUM(I126:NZ126)</f>
        <v>0</v>
      </c>
      <c r="E126" s="55">
        <f t="shared" ref="E126:E131" si="84">SUM(D126/G126)</f>
        <v>0</v>
      </c>
      <c r="F126" s="179"/>
      <c r="G126" s="49">
        <f>G132*0.262</f>
        <v>329.74550374999995</v>
      </c>
      <c r="H126" s="156">
        <f t="shared" ref="H126:H131" si="85">SUM(I126:ATR126)</f>
        <v>329.26609721778874</v>
      </c>
      <c r="T126" s="137"/>
      <c r="NV126" s="119"/>
      <c r="NW126" s="119"/>
      <c r="NX126" s="119"/>
      <c r="NY126" s="119"/>
      <c r="NZ126" s="119"/>
      <c r="OA126" s="119"/>
      <c r="OB126" s="119"/>
      <c r="OC126" s="119"/>
      <c r="OD126" s="119"/>
      <c r="OE126" s="119"/>
      <c r="OF126" s="119"/>
      <c r="OG126" s="119"/>
      <c r="OH126" s="119"/>
      <c r="OI126" s="119"/>
      <c r="OJ126" s="119"/>
      <c r="OK126" s="119"/>
      <c r="OL126" s="119"/>
      <c r="OM126" s="119"/>
      <c r="ON126" s="119"/>
      <c r="OO126" s="119"/>
      <c r="OP126" s="119"/>
      <c r="OQ126" s="119"/>
      <c r="OR126" s="119"/>
      <c r="OS126" s="119"/>
      <c r="OT126" s="119"/>
      <c r="OU126" s="119"/>
      <c r="OV126" s="119"/>
      <c r="OW126" s="119"/>
      <c r="OX126" s="119"/>
      <c r="OY126" s="119"/>
      <c r="OZ126" s="119"/>
      <c r="PA126" s="119"/>
      <c r="PB126" s="119"/>
      <c r="PC126" s="119"/>
      <c r="PD126" s="119"/>
      <c r="PE126" s="119"/>
      <c r="PF126" s="119"/>
      <c r="PG126" s="119"/>
      <c r="PH126" s="119"/>
      <c r="PI126" s="119"/>
      <c r="PJ126" s="119"/>
      <c r="PK126" s="119"/>
      <c r="PL126" s="119"/>
      <c r="PM126" s="119"/>
      <c r="PN126" s="119"/>
      <c r="PO126" s="119"/>
      <c r="PP126" s="119"/>
      <c r="PQ126" s="119"/>
      <c r="PR126" s="119"/>
      <c r="PS126" s="119"/>
      <c r="PT126" s="119"/>
      <c r="PU126" s="119"/>
      <c r="PV126" s="119"/>
      <c r="PW126" s="119"/>
      <c r="PX126" s="119"/>
      <c r="PY126" s="119"/>
      <c r="PZ126" s="119"/>
      <c r="QA126" s="119"/>
      <c r="QB126" s="119"/>
      <c r="QC126" s="119"/>
      <c r="QD126" s="119"/>
      <c r="QE126" s="119"/>
      <c r="QF126" s="119"/>
      <c r="QG126" s="119"/>
      <c r="QH126" s="119"/>
      <c r="QI126" s="119"/>
      <c r="QJ126" s="119"/>
      <c r="QK126" s="119"/>
      <c r="QL126" s="119"/>
      <c r="QM126" s="119"/>
      <c r="QN126" s="119"/>
      <c r="QO126" s="119"/>
      <c r="QP126" s="119"/>
      <c r="QQ126" s="119"/>
      <c r="QR126" s="119"/>
      <c r="QS126" s="119"/>
      <c r="QT126" s="119"/>
      <c r="QU126" s="119"/>
      <c r="QV126" s="119"/>
      <c r="QW126" s="119"/>
      <c r="QX126" s="119"/>
      <c r="QY126" s="119"/>
      <c r="QZ126" s="119"/>
      <c r="RA126" s="119"/>
      <c r="RB126" s="119"/>
      <c r="RC126" s="119"/>
      <c r="RD126" s="119"/>
      <c r="RE126" s="119"/>
      <c r="RF126" s="119"/>
      <c r="RG126" s="119"/>
      <c r="ANW126" s="246">
        <v>18.461628124875002</v>
      </c>
      <c r="ANX126" s="246">
        <v>31.115755283347227</v>
      </c>
      <c r="ANY126" s="246">
        <v>28.021352452960016</v>
      </c>
      <c r="ANZ126" s="246">
        <v>32.97239698157955</v>
      </c>
      <c r="AOA126" s="246">
        <v>28.887785245468439</v>
      </c>
      <c r="AOB126" s="246">
        <v>23.87485266024116</v>
      </c>
      <c r="AOC126" s="246">
        <v>0</v>
      </c>
      <c r="AOD126" s="246">
        <v>29.011561358683927</v>
      </c>
      <c r="AOE126" s="246">
        <v>27.835688283136783</v>
      </c>
      <c r="AOF126" s="246">
        <v>20.347233433599747</v>
      </c>
      <c r="AOG126" s="246">
        <v>17.50038282964352</v>
      </c>
      <c r="AOH126" s="246">
        <v>16.819614206958335</v>
      </c>
      <c r="AOI126" s="246">
        <v>14.715420282295035</v>
      </c>
      <c r="AOJ126" s="246">
        <v>0</v>
      </c>
      <c r="AOK126" s="246">
        <v>19.851213037499999</v>
      </c>
      <c r="AOL126" s="246">
        <v>19.851213037499999</v>
      </c>
      <c r="AOM126" s="246"/>
      <c r="AON126" s="246"/>
      <c r="AOO126" s="246"/>
      <c r="AOP126" s="246"/>
      <c r="AOQ126" s="246"/>
      <c r="AOR126" s="246"/>
      <c r="AOS126" s="246"/>
      <c r="AOT126" s="246"/>
      <c r="AOU126" s="246"/>
      <c r="AOV126" s="246"/>
      <c r="AOW126" s="246"/>
      <c r="AOX126" s="246"/>
      <c r="AOY126" s="246"/>
      <c r="AOZ126" s="246"/>
      <c r="APA126" s="246"/>
      <c r="APB126" s="246"/>
      <c r="APC126" s="246"/>
      <c r="APD126" s="246"/>
      <c r="APE126" s="246"/>
      <c r="APF126" s="246"/>
      <c r="APG126" s="246"/>
      <c r="APH126" s="246"/>
      <c r="API126" s="246"/>
      <c r="APJ126" s="246"/>
      <c r="APK126" s="246"/>
      <c r="APL126" s="246"/>
      <c r="APM126" s="246"/>
      <c r="APN126" s="246"/>
      <c r="APO126" s="246"/>
      <c r="APP126" s="246"/>
      <c r="APQ126" s="246"/>
      <c r="APR126" s="246"/>
      <c r="AQB126" s="246"/>
      <c r="AQC126" s="246"/>
      <c r="AQD126" s="246"/>
      <c r="AQE126" s="246"/>
      <c r="AQF126" s="246"/>
      <c r="AQG126" s="246"/>
      <c r="AQH126" s="246"/>
      <c r="AQI126" s="246"/>
      <c r="AQJ126" s="246"/>
      <c r="AQK126" s="246"/>
      <c r="AQL126" s="246"/>
      <c r="AQM126" s="246"/>
    </row>
    <row r="127" spans="1:620 1042:1166" ht="14.25" customHeight="1" outlineLevel="1">
      <c r="A127" s="157" t="s">
        <v>226</v>
      </c>
      <c r="B127" s="59"/>
      <c r="C127" s="32" t="s">
        <v>227</v>
      </c>
      <c r="D127" s="670">
        <f t="shared" si="83"/>
        <v>0</v>
      </c>
      <c r="E127" s="330">
        <f t="shared" si="84"/>
        <v>0</v>
      </c>
      <c r="F127" s="179"/>
      <c r="G127" s="49">
        <f>G132*0.106</f>
        <v>133.40848624999998</v>
      </c>
      <c r="H127" s="156">
        <f t="shared" si="85"/>
        <v>134.26627998750001</v>
      </c>
      <c r="T127" s="137"/>
      <c r="NV127" s="119"/>
      <c r="NW127" s="119"/>
      <c r="NX127" s="119"/>
      <c r="NY127" s="119"/>
      <c r="NZ127" s="119"/>
      <c r="OA127" s="119"/>
      <c r="OB127" s="119"/>
      <c r="OC127" s="119"/>
      <c r="OD127" s="119"/>
      <c r="OE127" s="119"/>
      <c r="OF127" s="119"/>
      <c r="OG127" s="119"/>
      <c r="OH127" s="119"/>
      <c r="OI127" s="119"/>
      <c r="OJ127" s="119"/>
      <c r="OK127" s="119"/>
      <c r="OL127" s="119"/>
      <c r="OM127" s="119"/>
      <c r="ON127" s="119"/>
      <c r="OO127" s="119"/>
      <c r="OP127" s="119"/>
      <c r="OQ127" s="119"/>
      <c r="OR127" s="119"/>
      <c r="OS127" s="119"/>
      <c r="OT127" s="119"/>
      <c r="OU127" s="119"/>
      <c r="OV127" s="119"/>
      <c r="OW127" s="119"/>
      <c r="OX127" s="119"/>
      <c r="OY127" s="119"/>
      <c r="OZ127" s="119"/>
      <c r="PA127" s="119"/>
      <c r="PB127" s="119"/>
      <c r="PC127" s="119"/>
      <c r="PD127" s="119"/>
      <c r="PE127" s="119"/>
      <c r="PF127" s="119"/>
      <c r="PG127" s="119"/>
      <c r="PH127" s="119"/>
      <c r="PI127" s="119"/>
      <c r="PJ127" s="119"/>
      <c r="PK127" s="119"/>
      <c r="PL127" s="119"/>
      <c r="PM127" s="119"/>
      <c r="PN127" s="119"/>
      <c r="PO127" s="119"/>
      <c r="PP127" s="119"/>
      <c r="PQ127" s="119"/>
      <c r="PR127" s="119"/>
      <c r="PS127" s="119"/>
      <c r="PT127" s="119"/>
      <c r="PU127" s="119"/>
      <c r="PV127" s="119"/>
      <c r="PW127" s="119"/>
      <c r="PX127" s="119"/>
      <c r="PY127" s="119"/>
      <c r="PZ127" s="119"/>
      <c r="QA127" s="119"/>
      <c r="QB127" s="119"/>
      <c r="QC127" s="119"/>
      <c r="QD127" s="119"/>
      <c r="QE127" s="119"/>
      <c r="QF127" s="119"/>
      <c r="QG127" s="119"/>
      <c r="QH127" s="119"/>
      <c r="QI127" s="119"/>
      <c r="QJ127" s="119"/>
      <c r="QK127" s="119"/>
      <c r="QL127" s="119"/>
      <c r="QM127" s="119"/>
      <c r="QN127" s="119"/>
      <c r="QO127" s="119"/>
      <c r="QP127" s="119"/>
      <c r="QQ127" s="119"/>
      <c r="QR127" s="119"/>
      <c r="QS127" s="119"/>
      <c r="QT127" s="119"/>
      <c r="QU127" s="119"/>
      <c r="QV127" s="119"/>
      <c r="QW127" s="119"/>
      <c r="QX127" s="119"/>
      <c r="QY127" s="119"/>
      <c r="QZ127" s="119"/>
      <c r="RA127" s="119"/>
      <c r="RB127" s="119"/>
      <c r="RC127" s="119"/>
      <c r="RD127" s="119"/>
      <c r="RE127" s="119"/>
      <c r="RF127" s="119"/>
      <c r="RG127" s="119"/>
      <c r="ANW127" s="246">
        <v>0</v>
      </c>
      <c r="ANX127" s="246">
        <v>0</v>
      </c>
      <c r="ANY127" s="246">
        <v>0</v>
      </c>
      <c r="ANZ127" s="246">
        <v>0</v>
      </c>
      <c r="AOA127" s="246">
        <v>0</v>
      </c>
      <c r="AOB127" s="246">
        <v>10.749571299999999</v>
      </c>
      <c r="AOC127" s="246">
        <v>0</v>
      </c>
      <c r="AOD127" s="246">
        <v>0</v>
      </c>
      <c r="AOE127" s="246">
        <v>0</v>
      </c>
      <c r="AOF127" s="246">
        <v>0</v>
      </c>
      <c r="AOG127" s="246">
        <v>0</v>
      </c>
      <c r="AOH127" s="246">
        <v>0</v>
      </c>
      <c r="AOI127" s="246">
        <v>5.3747856499999997</v>
      </c>
      <c r="AOJ127" s="246">
        <v>0</v>
      </c>
      <c r="AOK127" s="246">
        <v>10.749571299999999</v>
      </c>
      <c r="AOL127" s="246">
        <v>10.749571299999999</v>
      </c>
      <c r="AOM127" s="246">
        <v>10.749571299999999</v>
      </c>
      <c r="AON127" s="246">
        <v>10.749571299999999</v>
      </c>
      <c r="AOO127" s="246">
        <v>5.3747856499999997</v>
      </c>
      <c r="AOP127" s="246">
        <v>0</v>
      </c>
      <c r="AOQ127" s="246">
        <v>0</v>
      </c>
      <c r="AOR127" s="246">
        <v>10.749571299999999</v>
      </c>
      <c r="AOS127" s="246">
        <v>6.6538812734374995</v>
      </c>
      <c r="AOT127" s="246">
        <v>9.3671144140625007</v>
      </c>
      <c r="AOU127" s="246">
        <v>6.7184820625000006</v>
      </c>
      <c r="AOV127" s="246">
        <v>6.7184820625000006</v>
      </c>
      <c r="AOW127" s="246">
        <v>0</v>
      </c>
      <c r="AOX127" s="246">
        <v>0</v>
      </c>
      <c r="AOY127" s="246">
        <v>8.0621784749999996</v>
      </c>
      <c r="AOZ127" s="246">
        <v>0</v>
      </c>
      <c r="APA127" s="246">
        <v>0</v>
      </c>
      <c r="APB127" s="246">
        <v>0</v>
      </c>
      <c r="APC127" s="246">
        <v>10.749571299999999</v>
      </c>
      <c r="APD127" s="246">
        <v>10.749571299999999</v>
      </c>
      <c r="APE127" s="246"/>
      <c r="APF127" s="246"/>
      <c r="APG127" s="246"/>
      <c r="APH127" s="246"/>
      <c r="API127" s="246"/>
      <c r="APJ127" s="246"/>
      <c r="APK127" s="246"/>
      <c r="APL127" s="246"/>
      <c r="APM127" s="246"/>
      <c r="APN127" s="246"/>
      <c r="APO127" s="246"/>
      <c r="APP127" s="246"/>
      <c r="APQ127" s="246"/>
      <c r="APR127" s="246"/>
      <c r="AQB127" s="246"/>
      <c r="AQC127" s="246"/>
      <c r="AQD127" s="246"/>
      <c r="AQE127" s="246"/>
      <c r="AQF127" s="246"/>
      <c r="AQG127" s="246"/>
      <c r="AQH127" s="246"/>
      <c r="AQI127" s="246"/>
      <c r="AQJ127" s="246"/>
      <c r="AQK127" s="246"/>
      <c r="AQL127" s="246"/>
      <c r="AQM127" s="246"/>
    </row>
    <row r="128" spans="1:620 1042:1166" ht="14.25" customHeight="1" outlineLevel="1">
      <c r="A128" s="158" t="s">
        <v>228</v>
      </c>
      <c r="B128" s="61"/>
      <c r="C128" s="32" t="s">
        <v>229</v>
      </c>
      <c r="D128" s="670">
        <f t="shared" si="83"/>
        <v>0</v>
      </c>
      <c r="E128" s="55">
        <f t="shared" si="84"/>
        <v>0</v>
      </c>
      <c r="F128" s="180"/>
      <c r="G128" s="49">
        <f>G132*0.334</f>
        <v>420.36258874999999</v>
      </c>
      <c r="H128" s="156">
        <f t="shared" si="85"/>
        <v>424.65877187500001</v>
      </c>
      <c r="T128" s="137"/>
      <c r="NV128" s="119"/>
      <c r="NW128" s="119"/>
      <c r="NX128" s="119"/>
      <c r="NY128" s="119"/>
      <c r="NZ128" s="119"/>
      <c r="OA128" s="119"/>
      <c r="OB128" s="119"/>
      <c r="OC128" s="119"/>
      <c r="OD128" s="119"/>
      <c r="OE128" s="119"/>
      <c r="OF128" s="119"/>
      <c r="OG128" s="119"/>
      <c r="OH128" s="119"/>
      <c r="OI128" s="119"/>
      <c r="OJ128" s="119"/>
      <c r="OK128" s="119"/>
      <c r="OL128" s="119"/>
      <c r="OM128" s="119"/>
      <c r="ON128" s="119"/>
      <c r="OO128" s="119"/>
      <c r="OP128" s="119"/>
      <c r="OQ128" s="119"/>
      <c r="OR128" s="119"/>
      <c r="OS128" s="119"/>
      <c r="OT128" s="119"/>
      <c r="OU128" s="119"/>
      <c r="OV128" s="119"/>
      <c r="OW128" s="119"/>
      <c r="OX128" s="119"/>
      <c r="OY128" s="119"/>
      <c r="OZ128" s="119"/>
      <c r="PA128" s="119"/>
      <c r="PB128" s="119"/>
      <c r="PC128" s="119"/>
      <c r="PD128" s="119"/>
      <c r="PE128" s="119"/>
      <c r="PF128" s="119"/>
      <c r="PG128" s="119"/>
      <c r="PH128" s="119"/>
      <c r="PI128" s="119"/>
      <c r="PJ128" s="119"/>
      <c r="PK128" s="119"/>
      <c r="PL128" s="119"/>
      <c r="PM128" s="119"/>
      <c r="PN128" s="119"/>
      <c r="PO128" s="119"/>
      <c r="PP128" s="119"/>
      <c r="PQ128" s="119"/>
      <c r="PR128" s="119"/>
      <c r="PS128" s="119"/>
      <c r="PT128" s="119"/>
      <c r="PU128" s="119"/>
      <c r="PV128" s="119"/>
      <c r="PW128" s="119"/>
      <c r="PX128" s="119"/>
      <c r="PY128" s="119"/>
      <c r="PZ128" s="119"/>
      <c r="QA128" s="119"/>
      <c r="QB128" s="119"/>
      <c r="QC128" s="119"/>
      <c r="QD128" s="119"/>
      <c r="QE128" s="119"/>
      <c r="QF128" s="119"/>
      <c r="QG128" s="119"/>
      <c r="QH128" s="119"/>
      <c r="QI128" s="119"/>
      <c r="QJ128" s="119"/>
      <c r="QK128" s="119"/>
      <c r="QL128" s="119"/>
      <c r="QM128" s="119"/>
      <c r="QN128" s="119"/>
      <c r="QO128" s="119"/>
      <c r="QP128" s="119"/>
      <c r="QQ128" s="119"/>
      <c r="QR128" s="119"/>
      <c r="QS128" s="119"/>
      <c r="QT128" s="119"/>
      <c r="QU128" s="119"/>
      <c r="QV128" s="119"/>
      <c r="QW128" s="119"/>
      <c r="QX128" s="119"/>
      <c r="QY128" s="119"/>
      <c r="QZ128" s="119"/>
      <c r="RA128" s="119"/>
      <c r="RB128" s="119"/>
      <c r="RC128" s="119"/>
      <c r="RD128" s="119"/>
      <c r="RE128" s="119"/>
      <c r="RF128" s="119"/>
      <c r="RG128" s="119"/>
      <c r="ANW128" s="246">
        <v>0</v>
      </c>
      <c r="ANX128" s="246">
        <v>0</v>
      </c>
      <c r="ANY128" s="246">
        <v>0</v>
      </c>
      <c r="ANZ128" s="246">
        <v>0</v>
      </c>
      <c r="AOA128" s="246">
        <v>0</v>
      </c>
      <c r="AOB128" s="246">
        <v>0</v>
      </c>
      <c r="AOC128" s="246">
        <v>0</v>
      </c>
      <c r="AOD128" s="246">
        <v>0</v>
      </c>
      <c r="AOE128" s="246">
        <v>0</v>
      </c>
      <c r="AOF128" s="246">
        <v>0</v>
      </c>
      <c r="AOG128" s="246">
        <v>0</v>
      </c>
      <c r="AOH128" s="246">
        <v>0</v>
      </c>
      <c r="AOI128" s="246">
        <v>0</v>
      </c>
      <c r="AOJ128" s="246">
        <v>0</v>
      </c>
      <c r="AOK128" s="246">
        <v>0</v>
      </c>
      <c r="AOL128" s="246">
        <v>16.986350874999999</v>
      </c>
      <c r="AOM128" s="246">
        <v>38.219289468749999</v>
      </c>
      <c r="AON128" s="246">
        <v>38.219289468749999</v>
      </c>
      <c r="AOO128" s="246">
        <v>38.219289468749999</v>
      </c>
      <c r="AOP128" s="246">
        <v>38.219289468749999</v>
      </c>
      <c r="AOQ128" s="246">
        <v>0</v>
      </c>
      <c r="AOR128" s="246">
        <v>29.726114031250003</v>
      </c>
      <c r="AOS128" s="246">
        <v>38.219289468749999</v>
      </c>
      <c r="AOT128" s="246">
        <v>38.219289468749999</v>
      </c>
      <c r="AOU128" s="246">
        <v>33.972701749999999</v>
      </c>
      <c r="AOV128" s="246">
        <v>29.726114031250003</v>
      </c>
      <c r="AOW128" s="246">
        <v>29.726114031250003</v>
      </c>
      <c r="AOX128" s="246">
        <v>0</v>
      </c>
      <c r="AOY128" s="246">
        <v>0</v>
      </c>
      <c r="AOZ128" s="246">
        <v>0</v>
      </c>
      <c r="APA128" s="246">
        <v>0</v>
      </c>
      <c r="APB128" s="246">
        <v>0</v>
      </c>
      <c r="APC128" s="246">
        <v>0</v>
      </c>
      <c r="APD128" s="246">
        <v>0</v>
      </c>
      <c r="APE128" s="246">
        <v>0</v>
      </c>
      <c r="APF128" s="246">
        <v>33.972701749999999</v>
      </c>
      <c r="APG128" s="246">
        <v>21.232938593750003</v>
      </c>
      <c r="APH128" s="246">
        <v>0</v>
      </c>
      <c r="API128" s="246">
        <v>0</v>
      </c>
      <c r="APJ128" s="246">
        <v>0</v>
      </c>
      <c r="APK128" s="246">
        <v>0</v>
      </c>
      <c r="APL128" s="246">
        <v>0</v>
      </c>
      <c r="APM128" s="246">
        <v>0</v>
      </c>
      <c r="APN128" s="246">
        <v>0</v>
      </c>
      <c r="APO128" s="246">
        <v>0</v>
      </c>
      <c r="APP128" s="246">
        <v>0</v>
      </c>
      <c r="APQ128" s="246">
        <v>0</v>
      </c>
      <c r="APR128" s="246">
        <v>0</v>
      </c>
      <c r="AQB128" s="246">
        <v>0</v>
      </c>
      <c r="AQC128" s="246">
        <v>0</v>
      </c>
      <c r="AQD128" s="246">
        <v>0</v>
      </c>
      <c r="AQE128" s="246">
        <v>0</v>
      </c>
      <c r="AQF128" s="246">
        <v>0</v>
      </c>
      <c r="AQG128" s="246">
        <v>0</v>
      </c>
      <c r="AQH128" s="246">
        <v>0</v>
      </c>
      <c r="AQI128" s="246">
        <v>0</v>
      </c>
      <c r="AQJ128" s="246">
        <v>0</v>
      </c>
      <c r="AQK128" s="246">
        <v>0</v>
      </c>
      <c r="AQL128" s="246">
        <v>0</v>
      </c>
      <c r="AQM128" s="246">
        <v>0</v>
      </c>
    </row>
    <row r="129" spans="1:818 1063:1157" ht="14.25" customHeight="1" outlineLevel="1">
      <c r="A129" s="159"/>
      <c r="B129" s="181" t="s">
        <v>230</v>
      </c>
      <c r="C129" s="40" t="s">
        <v>231</v>
      </c>
      <c r="D129" s="670">
        <f t="shared" si="83"/>
        <v>0</v>
      </c>
      <c r="E129" s="55">
        <f t="shared" si="84"/>
        <v>0</v>
      </c>
      <c r="F129" s="179"/>
      <c r="G129" s="49">
        <f>G132*0.067</f>
        <v>84.324231874999995</v>
      </c>
      <c r="H129" s="156">
        <f t="shared" si="85"/>
        <v>84.931754374999997</v>
      </c>
      <c r="T129" s="137"/>
      <c r="NV129" s="119"/>
      <c r="NW129" s="119"/>
      <c r="NX129" s="119"/>
      <c r="NY129" s="119"/>
      <c r="NZ129" s="119"/>
      <c r="OA129" s="119"/>
      <c r="OB129" s="119"/>
      <c r="OC129" s="119"/>
      <c r="OD129" s="119"/>
      <c r="OE129" s="119"/>
      <c r="OF129" s="119"/>
      <c r="OG129" s="119"/>
      <c r="OH129" s="119"/>
      <c r="OI129" s="119"/>
      <c r="OJ129" s="119"/>
      <c r="OK129" s="119"/>
      <c r="OL129" s="119"/>
      <c r="OM129" s="119"/>
      <c r="ON129" s="119"/>
      <c r="OO129" s="119"/>
      <c r="OP129" s="119"/>
      <c r="OQ129" s="119"/>
      <c r="OR129" s="119"/>
      <c r="OS129" s="119"/>
      <c r="OT129" s="119"/>
      <c r="OU129" s="119"/>
      <c r="OV129" s="119"/>
      <c r="OW129" s="119"/>
      <c r="OX129" s="119"/>
      <c r="OY129" s="119"/>
      <c r="OZ129" s="119"/>
      <c r="PA129" s="119"/>
      <c r="PB129" s="119"/>
      <c r="PC129" s="119"/>
      <c r="PD129" s="119"/>
      <c r="PE129" s="119"/>
      <c r="PF129" s="119"/>
      <c r="PG129" s="119"/>
      <c r="PH129" s="119"/>
      <c r="PI129" s="119"/>
      <c r="PJ129" s="119"/>
      <c r="PK129" s="119"/>
      <c r="PL129" s="119"/>
      <c r="PM129" s="119"/>
      <c r="PN129" s="119"/>
      <c r="PO129" s="119"/>
      <c r="PP129" s="119"/>
      <c r="PQ129" s="119"/>
      <c r="PR129" s="119"/>
      <c r="PS129" s="119"/>
      <c r="PT129" s="119"/>
      <c r="PU129" s="119"/>
      <c r="PV129" s="119"/>
      <c r="PW129" s="119"/>
      <c r="PX129" s="119"/>
      <c r="PY129" s="119"/>
      <c r="PZ129" s="119"/>
      <c r="QA129" s="119"/>
      <c r="QB129" s="119"/>
      <c r="QC129" s="119"/>
      <c r="QD129" s="119"/>
      <c r="QE129" s="119"/>
      <c r="QF129" s="119"/>
      <c r="QG129" s="119"/>
      <c r="QH129" s="119"/>
      <c r="QI129" s="119"/>
      <c r="QJ129" s="119"/>
      <c r="QK129" s="119"/>
      <c r="QL129" s="119"/>
      <c r="QM129" s="119"/>
      <c r="QN129" s="119"/>
      <c r="QO129" s="119"/>
      <c r="QP129" s="119"/>
      <c r="QQ129" s="119"/>
      <c r="QR129" s="119"/>
      <c r="QS129" s="119"/>
      <c r="QT129" s="119"/>
      <c r="QU129" s="119"/>
      <c r="QV129" s="119"/>
      <c r="QW129" s="119"/>
      <c r="QX129" s="119"/>
      <c r="QY129" s="119"/>
      <c r="QZ129" s="119"/>
      <c r="RA129" s="119"/>
      <c r="RB129" s="119"/>
      <c r="RC129" s="119"/>
      <c r="RD129" s="119"/>
      <c r="RE129" s="119"/>
      <c r="RF129" s="119"/>
      <c r="RG129" s="119"/>
      <c r="ANW129" s="246">
        <v>0</v>
      </c>
      <c r="ANX129" s="246">
        <v>0</v>
      </c>
      <c r="ANY129" s="246">
        <v>0</v>
      </c>
      <c r="ANZ129" s="246">
        <v>0</v>
      </c>
      <c r="AOA129" s="246">
        <v>0</v>
      </c>
      <c r="AOB129" s="246">
        <v>0</v>
      </c>
      <c r="AOC129" s="246">
        <v>0</v>
      </c>
      <c r="AOD129" s="246">
        <v>0</v>
      </c>
      <c r="AOE129" s="246">
        <v>0</v>
      </c>
      <c r="AOF129" s="246">
        <v>0</v>
      </c>
      <c r="AOG129" s="246">
        <v>12.73976315625</v>
      </c>
      <c r="AOH129" s="246">
        <v>12.73976315625</v>
      </c>
      <c r="AOI129" s="246">
        <v>0</v>
      </c>
      <c r="AOJ129" s="246">
        <v>0</v>
      </c>
      <c r="AOK129" s="246">
        <v>0</v>
      </c>
      <c r="AOL129" s="246">
        <v>0</v>
      </c>
      <c r="AOM129" s="246">
        <v>0</v>
      </c>
      <c r="AON129" s="246">
        <v>0</v>
      </c>
      <c r="AOO129" s="246">
        <v>0</v>
      </c>
      <c r="AOP129" s="246">
        <v>0</v>
      </c>
      <c r="AOQ129" s="246">
        <v>0</v>
      </c>
      <c r="AOR129" s="246">
        <v>0</v>
      </c>
      <c r="AOS129" s="246">
        <v>0</v>
      </c>
      <c r="AOT129" s="246">
        <v>0</v>
      </c>
      <c r="AOU129" s="246">
        <v>0</v>
      </c>
      <c r="AOV129" s="246">
        <v>0</v>
      </c>
      <c r="AOW129" s="246">
        <v>0</v>
      </c>
      <c r="AOX129" s="246">
        <v>0</v>
      </c>
      <c r="AOY129" s="246">
        <v>0</v>
      </c>
      <c r="AOZ129" s="246">
        <v>0</v>
      </c>
      <c r="APA129" s="246">
        <v>12.73976315625</v>
      </c>
      <c r="APB129" s="246">
        <v>12.73976315625</v>
      </c>
      <c r="APC129" s="246">
        <v>12.73976315625</v>
      </c>
      <c r="APD129" s="246">
        <v>0</v>
      </c>
      <c r="APE129" s="246">
        <v>0</v>
      </c>
      <c r="APF129" s="246">
        <v>0</v>
      </c>
      <c r="APG129" s="246">
        <v>0</v>
      </c>
      <c r="APH129" s="246">
        <v>8.4931754374999997</v>
      </c>
      <c r="API129" s="246">
        <v>8.4931754374999997</v>
      </c>
      <c r="APJ129" s="246">
        <v>4.2465877187499999</v>
      </c>
      <c r="APK129" s="246">
        <v>0</v>
      </c>
      <c r="APL129" s="246">
        <v>0</v>
      </c>
      <c r="APM129" s="246">
        <v>0</v>
      </c>
      <c r="APN129" s="246">
        <v>0</v>
      </c>
      <c r="APO129" s="246">
        <v>0</v>
      </c>
      <c r="APP129" s="246">
        <v>0</v>
      </c>
      <c r="APQ129" s="246">
        <v>0</v>
      </c>
      <c r="APR129" s="246">
        <v>0</v>
      </c>
      <c r="AQB129" s="246">
        <v>0</v>
      </c>
      <c r="AQC129" s="246">
        <v>0</v>
      </c>
      <c r="AQD129" s="246">
        <v>0</v>
      </c>
      <c r="AQE129" s="246">
        <v>0</v>
      </c>
      <c r="AQF129" s="246">
        <v>0</v>
      </c>
      <c r="AQG129" s="246">
        <v>0</v>
      </c>
      <c r="AQH129" s="246">
        <v>0</v>
      </c>
      <c r="AQI129" s="246">
        <v>0</v>
      </c>
      <c r="AQJ129" s="246">
        <v>0</v>
      </c>
      <c r="AQK129" s="246">
        <v>0</v>
      </c>
      <c r="AQL129" s="246">
        <v>0</v>
      </c>
      <c r="AQM129" s="246">
        <v>0</v>
      </c>
    </row>
    <row r="130" spans="1:818 1063:1157" ht="14.25" customHeight="1" outlineLevel="1">
      <c r="A130" s="159"/>
      <c r="B130" s="160">
        <f>D132</f>
        <v>0</v>
      </c>
      <c r="C130" s="40" t="s">
        <v>232</v>
      </c>
      <c r="D130" s="670">
        <f t="shared" si="83"/>
        <v>0</v>
      </c>
      <c r="E130" s="55">
        <f t="shared" si="84"/>
        <v>0</v>
      </c>
      <c r="F130" s="179"/>
      <c r="G130" s="49">
        <f>G132*0.056</f>
        <v>70.47995499999999</v>
      </c>
      <c r="H130" s="156">
        <f t="shared" si="85"/>
        <v>70.987734999999986</v>
      </c>
      <c r="T130" s="137"/>
      <c r="NV130" s="119"/>
      <c r="NW130" s="119"/>
      <c r="NX130" s="119"/>
      <c r="NY130" s="119"/>
      <c r="NZ130" s="119"/>
      <c r="OA130" s="119"/>
      <c r="OB130" s="119"/>
      <c r="OC130" s="119"/>
      <c r="OD130" s="119"/>
      <c r="OE130" s="119"/>
      <c r="OF130" s="119"/>
      <c r="OG130" s="119"/>
      <c r="OH130" s="119"/>
      <c r="OI130" s="119"/>
      <c r="OJ130" s="119"/>
      <c r="OK130" s="119"/>
      <c r="OL130" s="119"/>
      <c r="OM130" s="119"/>
      <c r="ON130" s="119"/>
      <c r="OO130" s="119"/>
      <c r="OP130" s="119"/>
      <c r="OQ130" s="119"/>
      <c r="OR130" s="119"/>
      <c r="OS130" s="119"/>
      <c r="OT130" s="119"/>
      <c r="OU130" s="119"/>
      <c r="OV130" s="119"/>
      <c r="OW130" s="119"/>
      <c r="OX130" s="119"/>
      <c r="OY130" s="119"/>
      <c r="OZ130" s="119"/>
      <c r="PA130" s="119"/>
      <c r="PB130" s="119"/>
      <c r="PC130" s="119"/>
      <c r="PD130" s="119"/>
      <c r="PE130" s="119"/>
      <c r="PF130" s="119"/>
      <c r="PG130" s="119"/>
      <c r="PH130" s="119"/>
      <c r="PI130" s="119"/>
      <c r="PJ130" s="119"/>
      <c r="PK130" s="119"/>
      <c r="PL130" s="119"/>
      <c r="PM130" s="119"/>
      <c r="PN130" s="119"/>
      <c r="PO130" s="119"/>
      <c r="PP130" s="119"/>
      <c r="PQ130" s="119"/>
      <c r="PR130" s="119"/>
      <c r="PS130" s="119"/>
      <c r="PT130" s="119"/>
      <c r="PU130" s="119"/>
      <c r="PV130" s="119"/>
      <c r="PW130" s="119"/>
      <c r="PX130" s="119"/>
      <c r="PY130" s="119"/>
      <c r="PZ130" s="119"/>
      <c r="QA130" s="119"/>
      <c r="QB130" s="119"/>
      <c r="QC130" s="119"/>
      <c r="QD130" s="119"/>
      <c r="QE130" s="119"/>
      <c r="QF130" s="119"/>
      <c r="QG130" s="119"/>
      <c r="QH130" s="119"/>
      <c r="QI130" s="119"/>
      <c r="QJ130" s="119"/>
      <c r="QK130" s="119"/>
      <c r="QL130" s="119"/>
      <c r="QM130" s="119"/>
      <c r="QN130" s="119"/>
      <c r="QO130" s="119"/>
      <c r="QP130" s="119"/>
      <c r="QQ130" s="119"/>
      <c r="QR130" s="119"/>
      <c r="QS130" s="119"/>
      <c r="QT130" s="119"/>
      <c r="QU130" s="119"/>
      <c r="QV130" s="119"/>
      <c r="QW130" s="119"/>
      <c r="QX130" s="119"/>
      <c r="QY130" s="119"/>
      <c r="QZ130" s="119"/>
      <c r="RA130" s="119"/>
      <c r="RB130" s="119"/>
      <c r="RC130" s="119"/>
      <c r="RD130" s="119"/>
      <c r="RE130" s="119"/>
      <c r="RF130" s="119"/>
      <c r="RG130" s="119"/>
      <c r="ANW130" s="246">
        <v>0</v>
      </c>
      <c r="ANX130" s="246">
        <v>0</v>
      </c>
      <c r="ANY130" s="246">
        <v>0</v>
      </c>
      <c r="ANZ130" s="246">
        <v>0</v>
      </c>
      <c r="AOA130" s="246">
        <v>0</v>
      </c>
      <c r="AOB130" s="246">
        <v>0</v>
      </c>
      <c r="AOC130" s="246">
        <v>0</v>
      </c>
      <c r="AOD130" s="246">
        <v>0</v>
      </c>
      <c r="AOE130" s="246">
        <v>0</v>
      </c>
      <c r="AOF130" s="246">
        <v>0</v>
      </c>
      <c r="AOG130" s="246">
        <v>0</v>
      </c>
      <c r="AOH130" s="246">
        <v>0</v>
      </c>
      <c r="AOI130" s="246">
        <v>0</v>
      </c>
      <c r="AOJ130" s="246">
        <v>0</v>
      </c>
      <c r="AOK130" s="246">
        <v>0</v>
      </c>
      <c r="AOL130" s="246">
        <v>0</v>
      </c>
      <c r="AOM130" s="246">
        <v>0</v>
      </c>
      <c r="AON130" s="246">
        <v>0</v>
      </c>
      <c r="AOO130" s="246">
        <v>0</v>
      </c>
      <c r="AOP130" s="246">
        <v>0</v>
      </c>
      <c r="AOQ130" s="246">
        <v>0</v>
      </c>
      <c r="AOR130" s="246">
        <v>0</v>
      </c>
      <c r="AOS130" s="246">
        <v>0</v>
      </c>
      <c r="AOT130" s="246">
        <v>0</v>
      </c>
      <c r="AOU130" s="246">
        <v>0</v>
      </c>
      <c r="AOV130" s="246">
        <v>0</v>
      </c>
      <c r="AOW130" s="246">
        <v>0</v>
      </c>
      <c r="AOX130" s="246">
        <v>0</v>
      </c>
      <c r="AOY130" s="246">
        <v>0</v>
      </c>
      <c r="AOZ130" s="246">
        <v>0</v>
      </c>
      <c r="APA130" s="246">
        <v>0</v>
      </c>
      <c r="APB130" s="246">
        <v>0</v>
      </c>
      <c r="APC130" s="246">
        <v>0</v>
      </c>
      <c r="APD130" s="246">
        <v>0</v>
      </c>
      <c r="APE130" s="246">
        <v>0</v>
      </c>
      <c r="APF130" s="246">
        <v>0</v>
      </c>
      <c r="APG130" s="246">
        <v>0</v>
      </c>
      <c r="APH130" s="246">
        <v>0</v>
      </c>
      <c r="API130" s="246">
        <v>0</v>
      </c>
      <c r="APJ130" s="246">
        <v>0</v>
      </c>
      <c r="APK130" s="246">
        <v>0</v>
      </c>
      <c r="APL130" s="246">
        <v>0</v>
      </c>
      <c r="APM130" s="246">
        <v>0</v>
      </c>
      <c r="APN130" s="246">
        <v>0</v>
      </c>
      <c r="APO130" s="246">
        <v>3.54938675</v>
      </c>
      <c r="APP130" s="246">
        <v>14.197547</v>
      </c>
      <c r="APQ130" s="246">
        <v>14.197547</v>
      </c>
      <c r="APR130" s="246">
        <v>14.197547</v>
      </c>
      <c r="AQB130" s="246">
        <v>0</v>
      </c>
      <c r="AQC130" s="246">
        <v>9.2284055499999997</v>
      </c>
      <c r="AQD130" s="246">
        <v>8.5185282000000004</v>
      </c>
      <c r="AQE130" s="246">
        <v>0</v>
      </c>
      <c r="AQF130" s="246">
        <v>0</v>
      </c>
      <c r="AQG130" s="246">
        <v>0</v>
      </c>
      <c r="AQH130" s="246">
        <v>0</v>
      </c>
      <c r="AQI130" s="246">
        <v>0</v>
      </c>
      <c r="AQJ130" s="246">
        <v>7.0987735000000001</v>
      </c>
      <c r="AQK130" s="246">
        <v>0</v>
      </c>
      <c r="AQL130" s="246">
        <v>0</v>
      </c>
      <c r="AQM130" s="246">
        <v>0</v>
      </c>
    </row>
    <row r="131" spans="1:818 1063:1157" ht="14.25" customHeight="1" outlineLevel="1">
      <c r="A131" s="161" t="s">
        <v>233</v>
      </c>
      <c r="B131" s="162" t="e">
        <f>SUM(B130/(B126*E133/100))</f>
        <v>#DIV/0!</v>
      </c>
      <c r="C131" s="32" t="s">
        <v>234</v>
      </c>
      <c r="D131" s="670">
        <f t="shared" si="83"/>
        <v>0</v>
      </c>
      <c r="E131" s="55">
        <f t="shared" si="84"/>
        <v>0</v>
      </c>
      <c r="F131" s="179"/>
      <c r="G131" s="49">
        <f>G132*0.175</f>
        <v>220.24985937499997</v>
      </c>
      <c r="H131" s="156">
        <f t="shared" si="85"/>
        <v>220.56903374999993</v>
      </c>
      <c r="T131" s="137"/>
      <c r="NV131" s="119"/>
      <c r="NW131" s="119"/>
      <c r="NX131" s="119"/>
      <c r="NY131" s="119"/>
      <c r="NZ131" s="119"/>
      <c r="OA131" s="119"/>
      <c r="OB131" s="119"/>
      <c r="OC131" s="119"/>
      <c r="OD131" s="119"/>
      <c r="OE131" s="119"/>
      <c r="OF131" s="119"/>
      <c r="OG131" s="119"/>
      <c r="OH131" s="119"/>
      <c r="OI131" s="119"/>
      <c r="OJ131" s="119"/>
      <c r="OK131" s="119"/>
      <c r="OL131" s="119"/>
      <c r="OM131" s="119"/>
      <c r="ON131" s="119"/>
      <c r="OO131" s="119"/>
      <c r="OP131" s="119"/>
      <c r="OQ131" s="119"/>
      <c r="OR131" s="119"/>
      <c r="OS131" s="119"/>
      <c r="OT131" s="119"/>
      <c r="OU131" s="119"/>
      <c r="OV131" s="119"/>
      <c r="OW131" s="119"/>
      <c r="OX131" s="119"/>
      <c r="OY131" s="119"/>
      <c r="OZ131" s="119"/>
      <c r="PA131" s="119"/>
      <c r="PB131" s="119"/>
      <c r="PC131" s="119"/>
      <c r="PD131" s="119"/>
      <c r="PE131" s="119"/>
      <c r="PF131" s="119"/>
      <c r="PG131" s="119"/>
      <c r="PH131" s="119"/>
      <c r="PI131" s="119"/>
      <c r="PJ131" s="119"/>
      <c r="PK131" s="119"/>
      <c r="PL131" s="119"/>
      <c r="PM131" s="119"/>
      <c r="PN131" s="119"/>
      <c r="PO131" s="119"/>
      <c r="PP131" s="119"/>
      <c r="PQ131" s="119"/>
      <c r="PR131" s="119"/>
      <c r="PS131" s="119"/>
      <c r="PT131" s="119"/>
      <c r="PU131" s="119"/>
      <c r="PV131" s="119"/>
      <c r="PW131" s="119"/>
      <c r="PX131" s="119"/>
      <c r="PY131" s="119"/>
      <c r="PZ131" s="119"/>
      <c r="QA131" s="119"/>
      <c r="QB131" s="119"/>
      <c r="QC131" s="119"/>
      <c r="QD131" s="119"/>
      <c r="QE131" s="119"/>
      <c r="QF131" s="119"/>
      <c r="QG131" s="119"/>
      <c r="QH131" s="119"/>
      <c r="QI131" s="119"/>
      <c r="QJ131" s="119"/>
      <c r="QK131" s="119"/>
      <c r="QL131" s="119"/>
      <c r="QM131" s="119"/>
      <c r="QN131" s="119"/>
      <c r="QO131" s="119"/>
      <c r="QP131" s="119"/>
      <c r="QQ131" s="119"/>
      <c r="QR131" s="119"/>
      <c r="QS131" s="119"/>
      <c r="QT131" s="119"/>
      <c r="QU131" s="119"/>
      <c r="QV131" s="119"/>
      <c r="QW131" s="119"/>
      <c r="QX131" s="119"/>
      <c r="QY131" s="119"/>
      <c r="QZ131" s="119"/>
      <c r="RA131" s="119"/>
      <c r="RB131" s="119"/>
      <c r="RC131" s="119"/>
      <c r="RD131" s="119"/>
      <c r="RE131" s="119"/>
      <c r="RF131" s="119"/>
      <c r="RG131" s="119"/>
      <c r="ANW131" s="246">
        <v>0</v>
      </c>
      <c r="ANX131" s="246">
        <v>0</v>
      </c>
      <c r="ANY131" s="246">
        <v>0</v>
      </c>
      <c r="ANZ131" s="246">
        <v>0</v>
      </c>
      <c r="AOA131" s="246">
        <v>0</v>
      </c>
      <c r="AOB131" s="246">
        <v>0</v>
      </c>
      <c r="AOC131" s="246">
        <v>0</v>
      </c>
      <c r="AOD131" s="246">
        <v>0</v>
      </c>
      <c r="AOE131" s="246">
        <v>0</v>
      </c>
      <c r="AOF131" s="246">
        <v>0</v>
      </c>
      <c r="AOG131" s="246">
        <v>0</v>
      </c>
      <c r="AOH131" s="246">
        <v>0</v>
      </c>
      <c r="AOI131" s="246">
        <v>0</v>
      </c>
      <c r="AOJ131" s="246">
        <v>0</v>
      </c>
      <c r="AOK131" s="246">
        <v>0</v>
      </c>
      <c r="AOL131" s="246">
        <v>0</v>
      </c>
      <c r="AOM131" s="246">
        <v>0</v>
      </c>
      <c r="AON131" s="246">
        <v>0</v>
      </c>
      <c r="AOO131" s="246">
        <v>0</v>
      </c>
      <c r="AOP131" s="246">
        <v>0</v>
      </c>
      <c r="AOQ131" s="246">
        <v>0</v>
      </c>
      <c r="AOR131" s="246">
        <v>0</v>
      </c>
      <c r="AOS131" s="246">
        <v>0</v>
      </c>
      <c r="AOT131" s="246">
        <v>0</v>
      </c>
      <c r="AOU131" s="246">
        <v>0</v>
      </c>
      <c r="AOV131" s="246">
        <v>0</v>
      </c>
      <c r="AOW131" s="246">
        <v>0</v>
      </c>
      <c r="AOX131" s="246">
        <v>0</v>
      </c>
      <c r="AOY131" s="246">
        <v>0</v>
      </c>
      <c r="AOZ131" s="246">
        <v>0</v>
      </c>
      <c r="APA131" s="246">
        <v>0</v>
      </c>
      <c r="APB131" s="246">
        <v>0</v>
      </c>
      <c r="APC131" s="246">
        <v>0</v>
      </c>
      <c r="APD131" s="246">
        <v>0</v>
      </c>
      <c r="APE131" s="246">
        <v>0</v>
      </c>
      <c r="APF131" s="246">
        <v>11.0284516875</v>
      </c>
      <c r="APG131" s="246">
        <v>11.0284516875</v>
      </c>
      <c r="APH131" s="246">
        <v>11.0284516875</v>
      </c>
      <c r="API131" s="246">
        <v>11.0284516875</v>
      </c>
      <c r="APJ131" s="246">
        <v>11.0284516875</v>
      </c>
      <c r="APK131" s="246">
        <v>11.0284516875</v>
      </c>
      <c r="APL131" s="246">
        <v>0</v>
      </c>
      <c r="APM131" s="246">
        <v>11.0284516875</v>
      </c>
      <c r="APN131" s="246">
        <v>11.0284516875</v>
      </c>
      <c r="APO131" s="246">
        <v>11.0284516875</v>
      </c>
      <c r="APP131" s="246">
        <v>0</v>
      </c>
      <c r="APQ131" s="246">
        <v>0</v>
      </c>
      <c r="APR131" s="246">
        <v>11.0284516875</v>
      </c>
      <c r="AQB131" s="246">
        <v>0</v>
      </c>
      <c r="AQC131" s="246">
        <v>11.0284516875</v>
      </c>
      <c r="AQD131" s="246">
        <v>11.0284516875</v>
      </c>
      <c r="AQE131" s="246">
        <v>11.0284516875</v>
      </c>
      <c r="AQF131" s="246">
        <v>11.0284516875</v>
      </c>
      <c r="AQG131" s="246">
        <v>11.0284516875</v>
      </c>
      <c r="AQH131" s="246">
        <v>11.0284516875</v>
      </c>
      <c r="AQI131" s="246">
        <v>0</v>
      </c>
      <c r="AQJ131" s="246">
        <v>11.0284516875</v>
      </c>
      <c r="AQK131" s="246">
        <v>11.0284516875</v>
      </c>
      <c r="AQL131" s="246">
        <v>11.0284516875</v>
      </c>
      <c r="AQM131" s="246">
        <v>11.0284516875</v>
      </c>
    </row>
    <row r="132" spans="1:818 1063:1157" ht="14.25" customHeight="1" outlineLevel="1">
      <c r="A132" s="157" t="s">
        <v>233</v>
      </c>
      <c r="B132" s="163" t="e">
        <f>SUM(B130/(B127*E133/100))</f>
        <v>#DIV/0!</v>
      </c>
      <c r="C132" s="164" t="s">
        <v>235</v>
      </c>
      <c r="D132" s="671">
        <f>SUM(D126:D131)</f>
        <v>0</v>
      </c>
      <c r="E132" s="182">
        <v>32.5</v>
      </c>
      <c r="F132" s="183"/>
      <c r="G132" s="49">
        <f>((E132/F133*1000)*-0.0107+47.419)*E132</f>
        <v>1258.5706249999998</v>
      </c>
      <c r="H132" s="156">
        <f>SUM(H126:H131)</f>
        <v>1264.6796722052889</v>
      </c>
      <c r="T132" s="137"/>
      <c r="NV132" s="119"/>
      <c r="NW132" s="119"/>
      <c r="NX132" s="119"/>
      <c r="NY132" s="119"/>
      <c r="NZ132" s="119"/>
      <c r="OA132" s="119"/>
      <c r="OB132" s="119"/>
      <c r="OC132" s="119"/>
      <c r="OD132" s="119"/>
      <c r="OE132" s="119"/>
      <c r="OF132" s="119"/>
      <c r="OG132" s="119"/>
      <c r="OH132" s="119"/>
      <c r="OI132" s="119"/>
      <c r="OJ132" s="119"/>
      <c r="OK132" s="119"/>
      <c r="OL132" s="119"/>
      <c r="OM132" s="119"/>
      <c r="ON132" s="119"/>
      <c r="OO132" s="119"/>
      <c r="OP132" s="119"/>
      <c r="OQ132" s="119"/>
      <c r="OR132" s="119"/>
      <c r="OS132" s="119"/>
      <c r="OT132" s="119"/>
      <c r="OU132" s="119"/>
      <c r="OV132" s="119"/>
      <c r="OW132" s="119"/>
      <c r="OX132" s="119"/>
      <c r="OY132" s="119"/>
      <c r="OZ132" s="119"/>
      <c r="PA132" s="119"/>
      <c r="PB132" s="119"/>
      <c r="PC132" s="119"/>
      <c r="PD132" s="119"/>
      <c r="PE132" s="119"/>
      <c r="PF132" s="119"/>
      <c r="PG132" s="119"/>
      <c r="PH132" s="119"/>
      <c r="PI132" s="119"/>
      <c r="PJ132" s="119"/>
      <c r="PK132" s="119"/>
      <c r="PL132" s="119"/>
      <c r="PM132" s="119"/>
      <c r="PN132" s="119"/>
      <c r="PO132" s="119"/>
      <c r="PP132" s="119"/>
      <c r="PQ132" s="119"/>
      <c r="PR132" s="119"/>
      <c r="PS132" s="119"/>
      <c r="PT132" s="119"/>
      <c r="PU132" s="119"/>
      <c r="PV132" s="119"/>
      <c r="PW132" s="119"/>
      <c r="PX132" s="119"/>
      <c r="PY132" s="119"/>
      <c r="PZ132" s="119"/>
      <c r="QA132" s="119"/>
      <c r="QB132" s="119"/>
      <c r="QC132" s="119"/>
      <c r="QD132" s="119"/>
      <c r="QE132" s="119"/>
      <c r="QF132" s="119"/>
      <c r="QG132" s="119"/>
      <c r="QH132" s="119"/>
      <c r="QI132" s="119"/>
      <c r="QJ132" s="119"/>
      <c r="QK132" s="119"/>
      <c r="QL132" s="119"/>
      <c r="QM132" s="119"/>
      <c r="QN132" s="119"/>
      <c r="QO132" s="119"/>
      <c r="QP132" s="119"/>
      <c r="QQ132" s="119"/>
      <c r="QR132" s="119"/>
      <c r="QS132" s="119"/>
      <c r="QT132" s="119"/>
      <c r="QU132" s="119"/>
      <c r="QV132" s="119"/>
      <c r="QW132" s="119"/>
      <c r="QX132" s="119"/>
      <c r="QY132" s="119"/>
      <c r="QZ132" s="119"/>
      <c r="RA132" s="119"/>
      <c r="RB132" s="119"/>
      <c r="RC132" s="119"/>
      <c r="RD132" s="119"/>
      <c r="RE132" s="119"/>
      <c r="RF132" s="119"/>
      <c r="RG132" s="119"/>
    </row>
    <row r="133" spans="1:818 1063:1157" ht="14.25" customHeight="1" outlineLevel="1">
      <c r="A133" s="158" t="s">
        <v>233</v>
      </c>
      <c r="B133" s="165" t="e">
        <f>SUM(B130/(B128*E133/100))</f>
        <v>#DIV/0!</v>
      </c>
      <c r="C133" s="166" t="e">
        <f>SUM(B130/(E132*E133/100))</f>
        <v>#DIV/0!</v>
      </c>
      <c r="D133" s="73" t="s">
        <v>236</v>
      </c>
      <c r="E133" s="167">
        <v>0</v>
      </c>
      <c r="F133" s="184">
        <v>40</v>
      </c>
      <c r="G133" s="176"/>
      <c r="H133" s="187"/>
      <c r="T133" s="137"/>
      <c r="NV133" s="119"/>
      <c r="NW133" s="119"/>
      <c r="NX133" s="119"/>
      <c r="NY133" s="119"/>
      <c r="NZ133" s="119"/>
      <c r="OA133" s="119"/>
      <c r="OB133" s="119"/>
      <c r="OC133" s="119"/>
      <c r="OD133" s="119"/>
      <c r="OE133" s="119"/>
      <c r="OF133" s="119"/>
      <c r="OG133" s="119"/>
      <c r="OH133" s="119"/>
      <c r="OI133" s="119"/>
      <c r="OJ133" s="119"/>
      <c r="OK133" s="119"/>
      <c r="OL133" s="119"/>
      <c r="OM133" s="119"/>
      <c r="ON133" s="119"/>
      <c r="OO133" s="119"/>
      <c r="OP133" s="119"/>
      <c r="OQ133" s="119"/>
      <c r="OR133" s="119"/>
      <c r="OS133" s="119"/>
      <c r="OT133" s="119"/>
      <c r="OU133" s="119"/>
      <c r="OV133" s="119"/>
      <c r="OW133" s="119"/>
      <c r="OX133" s="119"/>
      <c r="OY133" s="119"/>
      <c r="OZ133" s="119"/>
      <c r="PA133" s="119"/>
      <c r="PB133" s="119"/>
      <c r="PC133" s="119"/>
      <c r="PD133" s="119"/>
      <c r="PE133" s="119"/>
      <c r="PF133" s="119"/>
      <c r="PG133" s="119"/>
      <c r="PH133" s="119"/>
      <c r="PI133" s="119"/>
      <c r="PJ133" s="119"/>
      <c r="PK133" s="119"/>
      <c r="PL133" s="119"/>
      <c r="PM133" s="119"/>
      <c r="PN133" s="119"/>
      <c r="PO133" s="119"/>
      <c r="PP133" s="119"/>
      <c r="PQ133" s="119"/>
      <c r="PR133" s="119"/>
      <c r="PS133" s="119"/>
      <c r="PT133" s="119"/>
      <c r="PU133" s="119"/>
      <c r="PV133" s="119"/>
      <c r="PW133" s="119"/>
      <c r="PX133" s="119"/>
      <c r="PY133" s="119"/>
      <c r="PZ133" s="119"/>
      <c r="QA133" s="119"/>
      <c r="QB133" s="119"/>
      <c r="QC133" s="119"/>
      <c r="QD133" s="119"/>
      <c r="QE133" s="119"/>
      <c r="QF133" s="119"/>
      <c r="QG133" s="119"/>
      <c r="QH133" s="119"/>
      <c r="QI133" s="119"/>
      <c r="QJ133" s="119"/>
      <c r="QK133" s="119"/>
      <c r="QL133" s="119"/>
      <c r="QM133" s="119"/>
      <c r="QN133" s="119"/>
      <c r="QO133" s="119"/>
      <c r="QP133" s="119"/>
      <c r="QQ133" s="119"/>
      <c r="QR133" s="119"/>
      <c r="QS133" s="119"/>
      <c r="QT133" s="119"/>
      <c r="QU133" s="119"/>
      <c r="QV133" s="119"/>
      <c r="QW133" s="119"/>
      <c r="QX133" s="119"/>
      <c r="QY133" s="119"/>
      <c r="QZ133" s="119"/>
      <c r="RA133" s="119"/>
      <c r="RB133" s="119"/>
      <c r="RC133" s="119"/>
      <c r="RD133" s="119"/>
      <c r="RE133" s="119"/>
      <c r="RF133" s="119"/>
      <c r="RG133" s="119"/>
    </row>
    <row r="134" spans="1:818 1063:1157" ht="14.25" customHeight="1" outlineLevel="1">
      <c r="A134" s="208"/>
      <c r="B134" s="307" t="s">
        <v>237</v>
      </c>
      <c r="C134" s="323">
        <v>60</v>
      </c>
      <c r="D134" s="247"/>
      <c r="E134" s="314">
        <v>2.5</v>
      </c>
      <c r="F134" s="322">
        <v>3</v>
      </c>
      <c r="G134" s="313">
        <v>3.5</v>
      </c>
      <c r="H134" s="309">
        <v>4</v>
      </c>
      <c r="NV134" s="119"/>
      <c r="NW134" s="119"/>
      <c r="NX134" s="119"/>
      <c r="NY134" s="119"/>
      <c r="NZ134" s="119"/>
      <c r="OA134" s="119"/>
      <c r="OB134" s="119"/>
      <c r="OC134" s="119"/>
      <c r="OD134" s="119"/>
      <c r="OE134" s="119"/>
      <c r="OF134" s="119"/>
      <c r="OG134" s="119"/>
      <c r="OH134" s="119"/>
      <c r="OI134" s="119"/>
      <c r="OJ134" s="119"/>
      <c r="OK134" s="119"/>
      <c r="OL134" s="119"/>
      <c r="OM134" s="119"/>
      <c r="ON134" s="119"/>
      <c r="OO134" s="119"/>
      <c r="OP134" s="119"/>
      <c r="OQ134" s="119"/>
      <c r="OR134" s="119"/>
      <c r="OS134" s="119"/>
      <c r="OT134" s="119"/>
      <c r="OU134" s="119"/>
      <c r="OV134" s="119"/>
      <c r="OW134" s="119"/>
      <c r="OX134" s="119"/>
      <c r="OY134" s="119"/>
      <c r="OZ134" s="119"/>
      <c r="PA134" s="119"/>
      <c r="PB134" s="119"/>
      <c r="PC134" s="119"/>
      <c r="PD134" s="119"/>
      <c r="PE134" s="119"/>
      <c r="PF134" s="119"/>
      <c r="PG134" s="119"/>
      <c r="PH134" s="119"/>
      <c r="PI134" s="119"/>
      <c r="PJ134" s="119"/>
      <c r="PK134" s="119"/>
      <c r="PL134" s="119"/>
      <c r="PM134" s="119"/>
      <c r="PN134" s="119"/>
      <c r="PO134" s="119"/>
      <c r="PP134" s="119"/>
      <c r="PQ134" s="119"/>
      <c r="PR134" s="119"/>
      <c r="PS134" s="119"/>
      <c r="PT134" s="119"/>
      <c r="PU134" s="119"/>
      <c r="PV134" s="119"/>
      <c r="PW134" s="119"/>
      <c r="PX134" s="119"/>
      <c r="PY134" s="119"/>
      <c r="PZ134" s="119"/>
      <c r="QA134" s="119"/>
      <c r="QB134" s="119"/>
      <c r="QC134" s="119"/>
      <c r="QD134" s="119"/>
      <c r="QE134" s="119"/>
      <c r="QF134" s="119"/>
      <c r="QG134" s="119"/>
      <c r="QH134" s="119"/>
      <c r="QI134" s="119"/>
      <c r="QJ134" s="119"/>
      <c r="QK134" s="119"/>
      <c r="QL134" s="119"/>
      <c r="QM134" s="119"/>
      <c r="QN134" s="119"/>
      <c r="QO134" s="119"/>
      <c r="QP134" s="119"/>
      <c r="QQ134" s="119"/>
      <c r="QR134" s="119"/>
      <c r="QS134" s="119"/>
      <c r="QT134" s="119"/>
      <c r="QU134" s="119"/>
      <c r="QV134" s="119"/>
      <c r="QW134" s="119"/>
      <c r="QX134" s="119"/>
      <c r="QY134" s="119"/>
      <c r="QZ134" s="119"/>
      <c r="RA134" s="119"/>
      <c r="RB134" s="119"/>
      <c r="RC134" s="119"/>
      <c r="RD134" s="119"/>
      <c r="RE134" s="119"/>
      <c r="RF134" s="119"/>
      <c r="RG134" s="119"/>
      <c r="ANW134" s="312">
        <f t="shared" ref="ANW134:AOK134" si="86">$C134*$E134</f>
        <v>150</v>
      </c>
      <c r="ANX134" s="312">
        <f t="shared" si="86"/>
        <v>150</v>
      </c>
      <c r="ANY134" s="312">
        <f t="shared" si="86"/>
        <v>150</v>
      </c>
      <c r="ANZ134" s="312">
        <f t="shared" si="86"/>
        <v>150</v>
      </c>
      <c r="AOA134" s="312">
        <f t="shared" si="86"/>
        <v>150</v>
      </c>
      <c r="AOB134" s="312">
        <f t="shared" si="86"/>
        <v>150</v>
      </c>
      <c r="AOC134" s="312">
        <f t="shared" si="86"/>
        <v>150</v>
      </c>
      <c r="AOD134" s="312">
        <f t="shared" si="86"/>
        <v>150</v>
      </c>
      <c r="AOE134" s="312">
        <f t="shared" si="86"/>
        <v>150</v>
      </c>
      <c r="AOF134" s="312">
        <f t="shared" si="86"/>
        <v>150</v>
      </c>
      <c r="AOG134" s="312">
        <f t="shared" si="86"/>
        <v>150</v>
      </c>
      <c r="AOH134" s="312">
        <f t="shared" si="86"/>
        <v>150</v>
      </c>
      <c r="AOI134" s="312">
        <f t="shared" si="86"/>
        <v>150</v>
      </c>
      <c r="AOJ134" s="312">
        <f t="shared" si="86"/>
        <v>150</v>
      </c>
      <c r="AOK134" s="312">
        <f t="shared" si="86"/>
        <v>150</v>
      </c>
      <c r="AOL134" s="318">
        <f t="shared" ref="AOL134:AOX134" si="87">$C134*$F134</f>
        <v>180</v>
      </c>
      <c r="AOM134" s="318">
        <f t="shared" si="87"/>
        <v>180</v>
      </c>
      <c r="AON134" s="318">
        <f t="shared" si="87"/>
        <v>180</v>
      </c>
      <c r="AOO134" s="318">
        <f t="shared" si="87"/>
        <v>180</v>
      </c>
      <c r="AOP134" s="318">
        <f t="shared" si="87"/>
        <v>180</v>
      </c>
      <c r="AOQ134" s="318">
        <f t="shared" si="87"/>
        <v>180</v>
      </c>
      <c r="AOR134" s="318">
        <f t="shared" si="87"/>
        <v>180</v>
      </c>
      <c r="AOS134" s="318">
        <f t="shared" si="87"/>
        <v>180</v>
      </c>
      <c r="AOT134" s="318">
        <f t="shared" si="87"/>
        <v>180</v>
      </c>
      <c r="AOU134" s="318">
        <f t="shared" si="87"/>
        <v>180</v>
      </c>
      <c r="AOV134" s="318">
        <f t="shared" si="87"/>
        <v>180</v>
      </c>
      <c r="AOW134" s="318">
        <f t="shared" si="87"/>
        <v>180</v>
      </c>
      <c r="AOX134" s="318">
        <f t="shared" si="87"/>
        <v>180</v>
      </c>
      <c r="AOY134" s="310">
        <f t="shared" ref="AOY134:APN134" si="88">$C134*$G134</f>
        <v>210</v>
      </c>
      <c r="AOZ134" s="310">
        <f t="shared" si="88"/>
        <v>210</v>
      </c>
      <c r="APA134" s="310">
        <f t="shared" si="88"/>
        <v>210</v>
      </c>
      <c r="APB134" s="310">
        <f t="shared" si="88"/>
        <v>210</v>
      </c>
      <c r="APC134" s="310">
        <f t="shared" si="88"/>
        <v>210</v>
      </c>
      <c r="APD134" s="310">
        <f t="shared" si="88"/>
        <v>210</v>
      </c>
      <c r="APE134" s="310">
        <f t="shared" si="88"/>
        <v>210</v>
      </c>
      <c r="APF134" s="310">
        <f t="shared" si="88"/>
        <v>210</v>
      </c>
      <c r="APG134" s="310">
        <f t="shared" si="88"/>
        <v>210</v>
      </c>
      <c r="APH134" s="310">
        <f t="shared" si="88"/>
        <v>210</v>
      </c>
      <c r="API134" s="310">
        <f t="shared" si="88"/>
        <v>210</v>
      </c>
      <c r="APJ134" s="310">
        <f t="shared" si="88"/>
        <v>210</v>
      </c>
      <c r="APK134" s="310">
        <f t="shared" si="88"/>
        <v>210</v>
      </c>
      <c r="APL134" s="310">
        <f t="shared" si="88"/>
        <v>210</v>
      </c>
      <c r="APM134" s="310">
        <f t="shared" si="88"/>
        <v>210</v>
      </c>
      <c r="APN134" s="310">
        <f t="shared" si="88"/>
        <v>210</v>
      </c>
      <c r="APO134" s="311">
        <f t="shared" ref="APO134:AQD134" si="89">$C134*$H134</f>
        <v>240</v>
      </c>
      <c r="APP134" s="311">
        <f t="shared" si="89"/>
        <v>240</v>
      </c>
      <c r="APQ134" s="311">
        <f t="shared" si="89"/>
        <v>240</v>
      </c>
      <c r="APR134" s="311">
        <f t="shared" si="89"/>
        <v>240</v>
      </c>
      <c r="APS134" s="311">
        <f t="shared" si="89"/>
        <v>240</v>
      </c>
      <c r="APT134" s="311">
        <f t="shared" si="89"/>
        <v>240</v>
      </c>
      <c r="APU134" s="311">
        <f t="shared" si="89"/>
        <v>240</v>
      </c>
      <c r="APV134" s="311">
        <f t="shared" si="89"/>
        <v>240</v>
      </c>
      <c r="APW134" s="311">
        <f t="shared" si="89"/>
        <v>240</v>
      </c>
      <c r="APX134" s="311">
        <f t="shared" si="89"/>
        <v>240</v>
      </c>
      <c r="APY134" s="311">
        <f t="shared" si="89"/>
        <v>240</v>
      </c>
      <c r="APZ134" s="311">
        <f t="shared" si="89"/>
        <v>240</v>
      </c>
      <c r="AQA134" s="311">
        <f t="shared" si="89"/>
        <v>240</v>
      </c>
      <c r="AQB134" s="311">
        <f t="shared" si="89"/>
        <v>240</v>
      </c>
      <c r="AQC134" s="311">
        <f t="shared" si="89"/>
        <v>240</v>
      </c>
      <c r="AQD134" s="311">
        <f t="shared" si="89"/>
        <v>240</v>
      </c>
      <c r="AQE134" s="312">
        <f t="shared" ref="AQE134:AQM134" si="90">$C134*$E134</f>
        <v>150</v>
      </c>
      <c r="AQF134" s="312">
        <f t="shared" si="90"/>
        <v>150</v>
      </c>
      <c r="AQG134" s="312">
        <f t="shared" si="90"/>
        <v>150</v>
      </c>
      <c r="AQH134" s="312">
        <f t="shared" si="90"/>
        <v>150</v>
      </c>
      <c r="AQI134" s="312">
        <f t="shared" si="90"/>
        <v>150</v>
      </c>
      <c r="AQJ134" s="312">
        <f t="shared" si="90"/>
        <v>150</v>
      </c>
      <c r="AQK134" s="312">
        <f t="shared" si="90"/>
        <v>150</v>
      </c>
      <c r="AQL134" s="312">
        <f t="shared" si="90"/>
        <v>150</v>
      </c>
      <c r="AQM134" s="312">
        <f t="shared" si="90"/>
        <v>150</v>
      </c>
    </row>
    <row r="135" spans="1:818 1063:1157" ht="55.5" customHeight="1">
      <c r="A135" s="88"/>
      <c r="B135" s="435" t="s">
        <v>287</v>
      </c>
      <c r="C135" s="150" t="s">
        <v>288</v>
      </c>
      <c r="D135" s="151"/>
      <c r="E135" s="149" t="s">
        <v>270</v>
      </c>
      <c r="F135" s="470" t="s">
        <v>289</v>
      </c>
      <c r="G135" s="76"/>
      <c r="H135" s="76"/>
      <c r="NV135" s="119"/>
      <c r="NW135" s="119"/>
      <c r="NX135" s="119"/>
      <c r="NY135" s="119"/>
      <c r="NZ135" s="119"/>
      <c r="UE135" s="153" t="s">
        <v>255</v>
      </c>
      <c r="WJ135" s="136"/>
      <c r="WK135" s="136"/>
      <c r="WL135" s="136"/>
      <c r="WM135" s="136"/>
      <c r="WN135" s="136"/>
      <c r="WO135" s="136"/>
      <c r="WP135" s="136"/>
      <c r="WQ135" s="136"/>
      <c r="WR135" s="136"/>
      <c r="WS135" s="136"/>
      <c r="WT135" s="136"/>
      <c r="WU135" s="136"/>
      <c r="WV135" s="136"/>
      <c r="AEK135" s="84"/>
      <c r="AEL135" s="84"/>
      <c r="AOJ135" s="84" t="s">
        <v>72</v>
      </c>
      <c r="AOK135" s="84" t="s">
        <v>72</v>
      </c>
      <c r="AOL135" s="84" t="s">
        <v>73</v>
      </c>
      <c r="AOM135" s="84" t="s">
        <v>73</v>
      </c>
      <c r="AON135" s="84" t="s">
        <v>73</v>
      </c>
      <c r="AOO135" s="84" t="s">
        <v>118</v>
      </c>
      <c r="AOP135" s="90"/>
      <c r="AOQ135" s="84" t="s">
        <v>118</v>
      </c>
      <c r="AOR135" s="84" t="s">
        <v>103</v>
      </c>
      <c r="AOS135" s="84" t="s">
        <v>104</v>
      </c>
      <c r="AOT135" s="84" t="s">
        <v>105</v>
      </c>
      <c r="AOU135" s="84" t="s">
        <v>105</v>
      </c>
      <c r="AOV135" s="84" t="s">
        <v>119</v>
      </c>
      <c r="AOW135" s="90"/>
      <c r="AOX135" s="84" t="s">
        <v>120</v>
      </c>
      <c r="AOY135" s="84" t="s">
        <v>120</v>
      </c>
      <c r="AOZ135" s="84" t="s">
        <v>107</v>
      </c>
      <c r="APA135" s="84" t="s">
        <v>107</v>
      </c>
      <c r="APB135" s="84" t="s">
        <v>108</v>
      </c>
      <c r="APC135" s="84" t="s">
        <v>108</v>
      </c>
      <c r="APD135" s="90"/>
      <c r="APF135" s="84" t="s">
        <v>109</v>
      </c>
      <c r="APG135" s="84" t="s">
        <v>110</v>
      </c>
      <c r="APH135" s="84" t="s">
        <v>110</v>
      </c>
      <c r="API135" s="84" t="s">
        <v>110</v>
      </c>
      <c r="APJ135" s="84" t="s">
        <v>110</v>
      </c>
      <c r="APK135" s="84" t="s">
        <v>110</v>
      </c>
      <c r="APL135" s="84"/>
      <c r="APM135" s="84" t="s">
        <v>110</v>
      </c>
      <c r="APN135" s="84" t="s">
        <v>110</v>
      </c>
      <c r="APO135" s="84" t="s">
        <v>110</v>
      </c>
      <c r="APP135" s="84" t="s">
        <v>89</v>
      </c>
      <c r="APQ135" s="84" t="s">
        <v>121</v>
      </c>
      <c r="APR135" s="84" t="s">
        <v>121</v>
      </c>
      <c r="APS135" s="84"/>
      <c r="APT135" s="84" t="s">
        <v>82</v>
      </c>
      <c r="APU135" s="84" t="s">
        <v>82</v>
      </c>
      <c r="AQB135" s="84" t="s">
        <v>82</v>
      </c>
      <c r="AQC135" s="84" t="s">
        <v>82</v>
      </c>
      <c r="AQD135" s="84" t="s">
        <v>82</v>
      </c>
      <c r="AQE135" s="84"/>
      <c r="AQF135" s="84"/>
      <c r="AQG135" s="84" t="s">
        <v>82</v>
      </c>
      <c r="AQH135" s="84" t="s">
        <v>82</v>
      </c>
      <c r="AQI135" s="84" t="s">
        <v>82</v>
      </c>
      <c r="AQJ135" s="84" t="s">
        <v>82</v>
      </c>
      <c r="AQK135" s="84" t="s">
        <v>113</v>
      </c>
      <c r="AQN135" s="84" t="s">
        <v>114</v>
      </c>
      <c r="AQO135" s="84" t="s">
        <v>42</v>
      </c>
      <c r="AQP135" s="84" t="s">
        <v>42</v>
      </c>
      <c r="AQQ135" s="90"/>
      <c r="AQR135" s="84" t="s">
        <v>42</v>
      </c>
      <c r="AQS135" s="90"/>
      <c r="AQT135" s="84" t="s">
        <v>115</v>
      </c>
      <c r="AQU135" s="84" t="s">
        <v>97</v>
      </c>
      <c r="AQV135" s="84" t="s">
        <v>82</v>
      </c>
      <c r="AQW135" s="84" t="s">
        <v>82</v>
      </c>
      <c r="AQX135" s="90"/>
      <c r="AQY135" s="84" t="s">
        <v>82</v>
      </c>
      <c r="AQZ135" s="84" t="s">
        <v>82</v>
      </c>
      <c r="ARA135" s="91" t="s">
        <v>98</v>
      </c>
      <c r="ARB135" s="84"/>
      <c r="ARC135" s="84"/>
      <c r="ARD135" s="84"/>
      <c r="ARE135" s="84"/>
      <c r="ARF135" s="84"/>
      <c r="ARG135" s="84"/>
      <c r="ARH135" s="84"/>
      <c r="ARI135" s="84"/>
      <c r="ARJ135" s="84"/>
      <c r="ARK135" s="84"/>
      <c r="ARL135" s="84"/>
      <c r="ARM135" s="84"/>
    </row>
    <row r="136" spans="1:818 1063:1157" ht="14.25" customHeight="1" outlineLevel="1">
      <c r="A136" s="155" t="s">
        <v>224</v>
      </c>
      <c r="B136" s="54">
        <f>G142</f>
        <v>726.01684899999998</v>
      </c>
      <c r="C136" s="32" t="s">
        <v>225</v>
      </c>
      <c r="D136" s="670">
        <f t="shared" ref="D136:D141" si="91">SUM(I136:NZ136)</f>
        <v>0</v>
      </c>
      <c r="E136" s="55">
        <f t="shared" ref="E136:E141" si="92">SUM(D136/G136)</f>
        <v>0</v>
      </c>
      <c r="F136" s="179"/>
      <c r="G136" s="49">
        <f>G142*0.249</f>
        <v>180.778195401</v>
      </c>
      <c r="H136" s="156">
        <f t="shared" ref="H136:H141" si="93">SUM(I136:ATR136)</f>
        <v>180.51548778807151</v>
      </c>
      <c r="NV136" s="119"/>
      <c r="NW136" s="119"/>
      <c r="NX136" s="119"/>
      <c r="NY136" s="119"/>
      <c r="NZ136" s="119"/>
      <c r="WJ136" s="136"/>
      <c r="WK136" s="136"/>
      <c r="WL136" s="136"/>
      <c r="WM136" s="136"/>
      <c r="WN136" s="136"/>
      <c r="WO136" s="136"/>
      <c r="WP136" s="136"/>
      <c r="WQ136" s="136"/>
      <c r="WR136" s="136"/>
      <c r="WS136" s="136"/>
      <c r="WT136" s="136"/>
      <c r="WU136" s="136"/>
      <c r="WV136" s="136"/>
      <c r="AOJ136" s="47">
        <v>10.121326897860001</v>
      </c>
      <c r="AOK136" s="47">
        <v>17.058773406460002</v>
      </c>
      <c r="AOL136" s="47">
        <v>15.362310754944847</v>
      </c>
      <c r="AOM136" s="47">
        <v>18.076650997369093</v>
      </c>
      <c r="AON136" s="47">
        <v>15.837320297369093</v>
      </c>
      <c r="AOO136" s="47">
        <v>13.089050801914544</v>
      </c>
      <c r="AOP136" s="47">
        <v>0</v>
      </c>
      <c r="AOQ136" s="47">
        <v>15.905178803429699</v>
      </c>
      <c r="AOR136" s="47">
        <v>15.26052299585394</v>
      </c>
      <c r="AOS136" s="47">
        <v>11.155083379187273</v>
      </c>
      <c r="AOT136" s="47">
        <v>9.5943377397933336</v>
      </c>
      <c r="AOU136" s="47">
        <v>9.2211159564600003</v>
      </c>
      <c r="AOV136" s="47">
        <v>8.0675213534296972</v>
      </c>
      <c r="AOW136" s="47">
        <v>0</v>
      </c>
      <c r="AOX136" s="47">
        <v>10.883147202</v>
      </c>
      <c r="AOY136" s="47">
        <v>10.883147202</v>
      </c>
      <c r="AOZ136" s="47"/>
      <c r="APA136" s="47"/>
      <c r="APB136" s="47"/>
      <c r="APC136" s="47"/>
      <c r="APD136" s="47"/>
      <c r="APE136" s="47"/>
      <c r="APF136" s="47"/>
      <c r="APG136" s="47"/>
      <c r="APH136" s="47"/>
      <c r="API136" s="47"/>
      <c r="APJ136" s="47"/>
      <c r="APK136" s="47"/>
      <c r="APL136" s="47"/>
      <c r="APM136" s="47"/>
      <c r="APN136" s="47"/>
      <c r="APO136" s="47"/>
      <c r="APP136" s="47"/>
      <c r="APQ136" s="47"/>
      <c r="APR136" s="47"/>
      <c r="APS136" s="47"/>
      <c r="APT136" s="47"/>
      <c r="APU136" s="47"/>
      <c r="AQB136" s="47"/>
      <c r="AQC136" s="47"/>
      <c r="AQD136" s="47"/>
      <c r="AQK136" s="47"/>
      <c r="AQL136" s="47"/>
      <c r="AQM136" s="47"/>
      <c r="AQN136" s="47"/>
      <c r="AQO136" s="47"/>
      <c r="AQP136" s="47"/>
      <c r="AQQ136" s="47"/>
      <c r="AQR136" s="47"/>
      <c r="AQS136" s="47"/>
      <c r="AQT136" s="47"/>
      <c r="AQU136" s="47"/>
      <c r="AQV136" s="47"/>
      <c r="AQW136" s="47"/>
    </row>
    <row r="137" spans="1:818 1063:1157" ht="14.25" customHeight="1" outlineLevel="1">
      <c r="A137" s="157" t="s">
        <v>226</v>
      </c>
      <c r="B137" s="59"/>
      <c r="C137" s="32" t="s">
        <v>227</v>
      </c>
      <c r="D137" s="670">
        <f t="shared" si="91"/>
        <v>0</v>
      </c>
      <c r="E137" s="55">
        <f t="shared" si="92"/>
        <v>0</v>
      </c>
      <c r="F137" s="179"/>
      <c r="G137" s="49">
        <f>G142*0.154</f>
        <v>111.806594746</v>
      </c>
      <c r="H137" s="156">
        <f t="shared" si="93"/>
        <v>73.609591847538454</v>
      </c>
      <c r="NV137" s="119"/>
      <c r="NW137" s="119"/>
      <c r="NX137" s="119"/>
      <c r="NY137" s="119"/>
      <c r="NZ137" s="119"/>
      <c r="WJ137" s="136"/>
      <c r="WK137" s="136"/>
      <c r="WL137" s="136"/>
      <c r="WM137" s="136"/>
      <c r="WN137" s="136"/>
      <c r="WO137" s="136"/>
      <c r="WP137" s="136"/>
      <c r="WQ137" s="136"/>
      <c r="WR137" s="136"/>
      <c r="WS137" s="136"/>
      <c r="WT137" s="136"/>
      <c r="WU137" s="136"/>
      <c r="WV137" s="136"/>
      <c r="AOJ137" s="47">
        <v>0</v>
      </c>
      <c r="AOK137" s="47">
        <v>0</v>
      </c>
      <c r="AOL137" s="47">
        <v>0</v>
      </c>
      <c r="AOM137" s="47">
        <v>0</v>
      </c>
      <c r="AON137" s="47">
        <v>0</v>
      </c>
      <c r="AOO137" s="47">
        <v>5.8933006560000001</v>
      </c>
      <c r="AOP137" s="47">
        <v>0</v>
      </c>
      <c r="AOQ137" s="47">
        <v>0</v>
      </c>
      <c r="AOR137" s="47">
        <v>0</v>
      </c>
      <c r="AOS137" s="47">
        <v>0</v>
      </c>
      <c r="AOT137" s="47">
        <v>0</v>
      </c>
      <c r="AOU137" s="47">
        <v>0</v>
      </c>
      <c r="AOV137" s="47">
        <v>2.946650328</v>
      </c>
      <c r="AOW137" s="47">
        <v>0</v>
      </c>
      <c r="AOX137" s="47">
        <v>5.8933006560000001</v>
      </c>
      <c r="AOY137" s="47">
        <v>5.8933006560000001</v>
      </c>
      <c r="AOZ137" s="47">
        <v>5.8933006560000001</v>
      </c>
      <c r="APA137" s="47">
        <v>5.8933006560000001</v>
      </c>
      <c r="APB137" s="47">
        <v>2.946650328</v>
      </c>
      <c r="APC137" s="47">
        <v>0</v>
      </c>
      <c r="APD137" s="47">
        <v>0</v>
      </c>
      <c r="APE137" s="47">
        <v>5.8933006560000001</v>
      </c>
      <c r="APF137" s="47"/>
      <c r="APG137" s="47">
        <v>3.6478964397115385</v>
      </c>
      <c r="APH137" s="47">
        <v>5.1353881918269231</v>
      </c>
      <c r="API137" s="47">
        <v>3.6833129100000002</v>
      </c>
      <c r="APJ137" s="47">
        <v>3.6833129100000002</v>
      </c>
      <c r="APK137" s="47">
        <v>0</v>
      </c>
      <c r="APL137" s="47">
        <v>0</v>
      </c>
      <c r="APM137" s="47">
        <v>4.4199754919999998</v>
      </c>
      <c r="APN137" s="47">
        <v>0</v>
      </c>
      <c r="APO137" s="47">
        <v>0</v>
      </c>
      <c r="APP137" s="47">
        <v>0</v>
      </c>
      <c r="APQ137" s="47">
        <v>5.8933006560000001</v>
      </c>
      <c r="APR137" s="47">
        <v>5.8933006560000001</v>
      </c>
      <c r="APS137" s="47"/>
      <c r="APT137" s="47"/>
      <c r="APU137" s="47"/>
      <c r="AQB137" s="47"/>
      <c r="AQC137" s="47"/>
      <c r="AQD137" s="47"/>
      <c r="AQK137" s="47"/>
      <c r="AQL137" s="47"/>
      <c r="AQM137" s="47"/>
      <c r="AQN137" s="47"/>
      <c r="AQO137" s="47"/>
      <c r="AQP137" s="47"/>
      <c r="AQQ137" s="47"/>
      <c r="AQR137" s="47"/>
      <c r="AQS137" s="47"/>
      <c r="AQT137" s="47"/>
      <c r="AQU137" s="47"/>
      <c r="AQV137" s="47"/>
      <c r="AQW137" s="47"/>
    </row>
    <row r="138" spans="1:818 1063:1157" ht="14.25" customHeight="1" outlineLevel="1">
      <c r="A138" s="158" t="s">
        <v>228</v>
      </c>
      <c r="B138" s="61"/>
      <c r="C138" s="32" t="s">
        <v>229</v>
      </c>
      <c r="D138" s="670">
        <f t="shared" si="91"/>
        <v>0</v>
      </c>
      <c r="E138" s="55">
        <f t="shared" si="92"/>
        <v>0</v>
      </c>
      <c r="F138" s="180"/>
      <c r="G138" s="49">
        <f>G142*0.294</f>
        <v>213.44895360599998</v>
      </c>
      <c r="H138" s="156">
        <f t="shared" si="93"/>
        <v>232.8131745</v>
      </c>
      <c r="NV138" s="119"/>
      <c r="NW138" s="119"/>
      <c r="NX138" s="119"/>
      <c r="NY138" s="119"/>
      <c r="NZ138" s="119"/>
      <c r="WJ138" s="136"/>
      <c r="WK138" s="136"/>
      <c r="WL138" s="136"/>
      <c r="WM138" s="136"/>
      <c r="WN138" s="136"/>
      <c r="WO138" s="136"/>
      <c r="WP138" s="136"/>
      <c r="WQ138" s="136"/>
      <c r="WR138" s="136"/>
      <c r="WS138" s="136"/>
      <c r="WT138" s="136"/>
      <c r="WU138" s="136"/>
      <c r="WV138" s="136"/>
      <c r="AOJ138" s="47">
        <v>0</v>
      </c>
      <c r="AOK138" s="47">
        <v>0</v>
      </c>
      <c r="AOL138" s="47">
        <v>0</v>
      </c>
      <c r="AOM138" s="47">
        <v>0</v>
      </c>
      <c r="AON138" s="47">
        <v>0</v>
      </c>
      <c r="AOO138" s="47">
        <v>0</v>
      </c>
      <c r="AOP138" s="47">
        <v>0</v>
      </c>
      <c r="AOQ138" s="47">
        <v>0</v>
      </c>
      <c r="AOR138" s="47">
        <v>0</v>
      </c>
      <c r="AOS138" s="47">
        <v>0</v>
      </c>
      <c r="AOT138" s="47">
        <v>0</v>
      </c>
      <c r="AOU138" s="47">
        <v>0</v>
      </c>
      <c r="AOV138" s="47">
        <v>0</v>
      </c>
      <c r="AOW138" s="47">
        <v>0</v>
      </c>
      <c r="AOX138" s="47">
        <v>0</v>
      </c>
      <c r="APF138" s="47"/>
      <c r="APG138" s="47">
        <v>9.3125269799999995</v>
      </c>
      <c r="APH138" s="47">
        <v>20.953185704999999</v>
      </c>
      <c r="API138" s="47">
        <v>20.953185704999999</v>
      </c>
      <c r="APJ138" s="47">
        <v>20.953185704999999</v>
      </c>
      <c r="APK138" s="47">
        <v>20.953185704999999</v>
      </c>
      <c r="APL138" s="47">
        <v>0</v>
      </c>
      <c r="APN138" s="47">
        <v>16.296922215000002</v>
      </c>
      <c r="APO138" s="47">
        <v>20.953185704999999</v>
      </c>
      <c r="APP138" s="47">
        <v>20.953185704999999</v>
      </c>
      <c r="APQ138" s="47">
        <v>18.625053959999999</v>
      </c>
      <c r="APR138" s="47">
        <v>16.296922215000002</v>
      </c>
      <c r="APS138" s="47">
        <v>16.296922215000002</v>
      </c>
      <c r="AQF138" s="47">
        <v>18.625053959999999</v>
      </c>
      <c r="AQG138" s="47">
        <v>11.640658725000002</v>
      </c>
      <c r="AQN138" s="47">
        <v>0</v>
      </c>
      <c r="AQO138" s="47">
        <v>0</v>
      </c>
      <c r="AQP138" s="47">
        <v>0</v>
      </c>
      <c r="AQQ138" s="47">
        <v>0</v>
      </c>
      <c r="AQR138" s="47">
        <v>0</v>
      </c>
      <c r="AQS138" s="47">
        <v>0</v>
      </c>
      <c r="AQT138" s="47">
        <v>0</v>
      </c>
      <c r="AQU138" s="47">
        <v>0</v>
      </c>
      <c r="AQV138" s="47">
        <v>0</v>
      </c>
      <c r="AQW138" s="47">
        <v>0</v>
      </c>
      <c r="AQX138" s="47">
        <v>0</v>
      </c>
      <c r="AQY138" s="47">
        <v>0</v>
      </c>
      <c r="AQZ138" s="47">
        <v>0</v>
      </c>
      <c r="ARA138" s="47">
        <v>0</v>
      </c>
      <c r="ARB138" s="47">
        <v>0</v>
      </c>
      <c r="ARC138" s="47">
        <v>0</v>
      </c>
    </row>
    <row r="139" spans="1:818 1063:1157" ht="14.25" customHeight="1" outlineLevel="1">
      <c r="A139" s="159"/>
      <c r="B139" s="181" t="s">
        <v>230</v>
      </c>
      <c r="C139" s="40" t="s">
        <v>231</v>
      </c>
      <c r="D139" s="670">
        <f t="shared" si="91"/>
        <v>0</v>
      </c>
      <c r="E139" s="55">
        <f t="shared" si="92"/>
        <v>0</v>
      </c>
      <c r="F139" s="179"/>
      <c r="G139" s="49">
        <f>G142*0.064</f>
        <v>46.465078335999998</v>
      </c>
      <c r="H139" s="156">
        <f t="shared" si="93"/>
        <v>46.562634899999999</v>
      </c>
      <c r="NV139" s="119"/>
      <c r="NW139" s="119"/>
      <c r="NX139" s="119"/>
      <c r="NY139" s="119"/>
      <c r="NZ139" s="119"/>
      <c r="WJ139" s="136"/>
      <c r="WK139" s="136"/>
      <c r="WL139" s="136"/>
      <c r="WM139" s="136"/>
      <c r="WN139" s="136"/>
      <c r="WO139" s="136"/>
      <c r="WP139" s="136"/>
      <c r="WQ139" s="136"/>
      <c r="WR139" s="136"/>
      <c r="WS139" s="136"/>
      <c r="WT139" s="136"/>
      <c r="WU139" s="136"/>
      <c r="WV139" s="136"/>
      <c r="AOJ139" s="47">
        <v>0</v>
      </c>
      <c r="AOK139" s="47">
        <v>0</v>
      </c>
      <c r="AOL139" s="47">
        <v>0</v>
      </c>
      <c r="AOM139" s="47">
        <v>0</v>
      </c>
      <c r="AON139" s="47">
        <v>0</v>
      </c>
      <c r="AOO139" s="47">
        <v>0</v>
      </c>
      <c r="AOP139" s="47">
        <v>0</v>
      </c>
      <c r="AOQ139" s="47">
        <v>0</v>
      </c>
      <c r="AOR139" s="47">
        <v>0</v>
      </c>
      <c r="AOS139" s="47">
        <v>0</v>
      </c>
      <c r="AOT139" s="47">
        <v>6.984395235</v>
      </c>
      <c r="AOU139" s="47">
        <v>6.984395235</v>
      </c>
      <c r="AOV139" s="47">
        <v>0</v>
      </c>
      <c r="AOW139" s="47">
        <v>0</v>
      </c>
      <c r="AOX139" s="47">
        <v>0</v>
      </c>
      <c r="AOY139" s="47">
        <v>0</v>
      </c>
      <c r="AOZ139" s="47">
        <v>0</v>
      </c>
      <c r="APA139" s="47">
        <v>0</v>
      </c>
      <c r="APB139" s="47">
        <v>0</v>
      </c>
      <c r="APC139" s="47">
        <v>0</v>
      </c>
      <c r="APD139" s="47">
        <v>0</v>
      </c>
      <c r="APE139" s="47">
        <v>0</v>
      </c>
      <c r="APF139" s="47"/>
      <c r="APG139" s="47">
        <v>0</v>
      </c>
      <c r="APR139" s="47">
        <v>0</v>
      </c>
      <c r="APS139" s="47">
        <v>0</v>
      </c>
      <c r="APT139" s="47">
        <v>0</v>
      </c>
      <c r="APU139" s="47">
        <v>0</v>
      </c>
      <c r="AQB139" s="47">
        <v>6.984395235</v>
      </c>
      <c r="AQC139" s="47">
        <v>6.984395235</v>
      </c>
      <c r="AQD139" s="47">
        <v>6.984395235</v>
      </c>
      <c r="AQE139" s="47">
        <v>0</v>
      </c>
      <c r="AQF139" s="47">
        <v>0</v>
      </c>
      <c r="AQG139" s="47">
        <v>0</v>
      </c>
      <c r="AQH139" s="47">
        <v>0</v>
      </c>
      <c r="AQI139" s="47">
        <v>4.6562634899999997</v>
      </c>
      <c r="AQJ139" s="47">
        <v>4.6562634899999997</v>
      </c>
      <c r="AQK139" s="47">
        <v>2.3281317449999999</v>
      </c>
      <c r="AQN139" s="47">
        <v>0</v>
      </c>
      <c r="AQO139" s="47">
        <v>0</v>
      </c>
      <c r="AQP139" s="47">
        <v>0</v>
      </c>
      <c r="AQQ139" s="47">
        <v>0</v>
      </c>
      <c r="AQR139" s="47">
        <v>0</v>
      </c>
      <c r="AQS139" s="47">
        <v>0</v>
      </c>
      <c r="AQT139" s="47">
        <v>0</v>
      </c>
      <c r="AQU139" s="47">
        <v>0</v>
      </c>
      <c r="AQV139" s="47">
        <v>0</v>
      </c>
      <c r="AQW139" s="47">
        <v>0</v>
      </c>
      <c r="AQX139" s="47">
        <v>0</v>
      </c>
      <c r="AQY139" s="47">
        <v>0</v>
      </c>
      <c r="AQZ139" s="47">
        <v>0</v>
      </c>
      <c r="ARA139" s="47">
        <v>0</v>
      </c>
      <c r="ARB139" s="47">
        <v>0</v>
      </c>
      <c r="ARC139" s="47">
        <v>0</v>
      </c>
    </row>
    <row r="140" spans="1:818 1063:1157" ht="14.25" customHeight="1" outlineLevel="1">
      <c r="A140" s="159"/>
      <c r="B140" s="160">
        <f>D142</f>
        <v>0</v>
      </c>
      <c r="C140" s="40" t="s">
        <v>232</v>
      </c>
      <c r="D140" s="670">
        <f t="shared" si="91"/>
        <v>0</v>
      </c>
      <c r="E140" s="55">
        <f t="shared" si="92"/>
        <v>0</v>
      </c>
      <c r="F140" s="179"/>
      <c r="G140" s="49">
        <f>G142*0.056</f>
        <v>40.656943544000001</v>
      </c>
      <c r="H140" s="156">
        <f t="shared" si="93"/>
        <v>38.918023199999993</v>
      </c>
      <c r="NV140" s="119"/>
      <c r="NW140" s="119"/>
      <c r="NX140" s="119"/>
      <c r="NY140" s="119"/>
      <c r="NZ140" s="119"/>
      <c r="WJ140" s="136"/>
      <c r="WK140" s="136"/>
      <c r="WL140" s="136"/>
      <c r="WM140" s="136"/>
      <c r="WN140" s="136"/>
      <c r="WO140" s="136"/>
      <c r="WP140" s="136"/>
      <c r="WQ140" s="136"/>
      <c r="WR140" s="136"/>
      <c r="WS140" s="136"/>
      <c r="WT140" s="136"/>
      <c r="WU140" s="136"/>
      <c r="WV140" s="136"/>
      <c r="AOJ140" s="47">
        <v>0</v>
      </c>
      <c r="AOK140" s="47">
        <v>0</v>
      </c>
      <c r="AOL140" s="47">
        <v>0</v>
      </c>
      <c r="AOM140" s="47">
        <v>0</v>
      </c>
      <c r="AON140" s="47">
        <v>0</v>
      </c>
      <c r="AOO140" s="47">
        <v>0</v>
      </c>
      <c r="AOP140" s="47">
        <v>0</v>
      </c>
      <c r="AOQ140" s="47">
        <v>0</v>
      </c>
      <c r="AOR140" s="47">
        <v>0</v>
      </c>
      <c r="AOS140" s="47">
        <v>0</v>
      </c>
      <c r="AOT140" s="47">
        <v>0</v>
      </c>
      <c r="AOU140" s="47">
        <v>0</v>
      </c>
      <c r="AOV140" s="47">
        <v>0</v>
      </c>
      <c r="AOW140" s="47">
        <v>0</v>
      </c>
      <c r="AOX140" s="47">
        <v>0</v>
      </c>
      <c r="AOY140" s="47">
        <v>0</v>
      </c>
      <c r="AOZ140" s="47">
        <v>0</v>
      </c>
      <c r="APA140" s="47">
        <v>0</v>
      </c>
      <c r="APB140" s="47">
        <v>0</v>
      </c>
      <c r="APC140" s="47">
        <v>0</v>
      </c>
      <c r="APD140" s="47">
        <v>0</v>
      </c>
      <c r="APE140" s="47">
        <v>0</v>
      </c>
      <c r="APF140" s="47"/>
      <c r="APG140" s="47">
        <v>0</v>
      </c>
      <c r="APH140" s="47">
        <v>0</v>
      </c>
      <c r="API140" s="47">
        <v>0</v>
      </c>
      <c r="APJ140" s="47">
        <v>0</v>
      </c>
      <c r="APK140" s="47">
        <v>0</v>
      </c>
      <c r="APL140" s="47">
        <v>0</v>
      </c>
      <c r="APM140" s="47">
        <v>0</v>
      </c>
      <c r="APN140" s="47">
        <v>0</v>
      </c>
      <c r="APO140" s="47">
        <v>0</v>
      </c>
      <c r="APP140" s="47">
        <v>0</v>
      </c>
      <c r="APQ140" s="47">
        <v>0</v>
      </c>
      <c r="APR140" s="47">
        <v>0</v>
      </c>
      <c r="APS140" s="47">
        <v>0</v>
      </c>
      <c r="APT140" s="47">
        <v>0</v>
      </c>
      <c r="APU140" s="47">
        <v>0</v>
      </c>
      <c r="AQN140" s="47">
        <v>1.94590116</v>
      </c>
      <c r="AQO140" s="47">
        <v>7.7836046400000001</v>
      </c>
      <c r="AQP140" s="47">
        <v>7.7836046400000001</v>
      </c>
      <c r="AQQ140" s="47">
        <v>7.7836046400000001</v>
      </c>
      <c r="AQR140" s="47">
        <v>0</v>
      </c>
      <c r="AQS140" s="47">
        <v>5.0593430160000006</v>
      </c>
      <c r="AQT140" s="47">
        <v>4.6701627839999995</v>
      </c>
      <c r="AQU140" s="47">
        <v>0</v>
      </c>
      <c r="AQV140" s="47">
        <v>0</v>
      </c>
      <c r="AQW140" s="47">
        <v>0</v>
      </c>
      <c r="AQX140" s="47">
        <v>0</v>
      </c>
      <c r="AQY140" s="47">
        <v>0</v>
      </c>
      <c r="AQZ140" s="47">
        <v>3.89180232</v>
      </c>
      <c r="ARA140" s="47">
        <v>0</v>
      </c>
      <c r="ARB140" s="47">
        <v>0</v>
      </c>
      <c r="ARC140" s="47">
        <v>0</v>
      </c>
    </row>
    <row r="141" spans="1:818 1063:1157" ht="14.25" customHeight="1" outlineLevel="1">
      <c r="A141" s="161" t="s">
        <v>233</v>
      </c>
      <c r="B141" s="162" t="e">
        <f>SUM(B140/(B136*E143/100))</f>
        <v>#DIV/0!</v>
      </c>
      <c r="C141" s="32" t="s">
        <v>234</v>
      </c>
      <c r="D141" s="670">
        <f t="shared" si="91"/>
        <v>0</v>
      </c>
      <c r="E141" s="55">
        <f t="shared" si="92"/>
        <v>0</v>
      </c>
      <c r="F141" s="179"/>
      <c r="G141" s="49">
        <f>G142*0.18</f>
        <v>130.68303281999999</v>
      </c>
      <c r="H141" s="156">
        <f t="shared" si="93"/>
        <v>120.92385780000001</v>
      </c>
      <c r="NV141" s="119"/>
      <c r="NW141" s="119"/>
      <c r="NX141" s="119"/>
      <c r="NY141" s="119"/>
      <c r="NZ141" s="119"/>
      <c r="WJ141" s="136"/>
      <c r="WK141" s="136"/>
      <c r="WL141" s="136"/>
      <c r="WM141" s="136"/>
      <c r="WN141" s="136"/>
      <c r="WO141" s="136"/>
      <c r="WP141" s="136"/>
      <c r="WQ141" s="136"/>
      <c r="WR141" s="136"/>
      <c r="WS141" s="136"/>
      <c r="WT141" s="136"/>
      <c r="WU141" s="136"/>
      <c r="WV141" s="136"/>
      <c r="AOJ141" s="47">
        <v>0</v>
      </c>
      <c r="AOK141" s="47">
        <v>0</v>
      </c>
      <c r="AOL141" s="47">
        <v>0</v>
      </c>
      <c r="AOM141" s="47">
        <v>0</v>
      </c>
      <c r="AON141" s="47">
        <v>0</v>
      </c>
      <c r="AOO141" s="47">
        <v>0</v>
      </c>
      <c r="AOP141" s="47">
        <v>0</v>
      </c>
      <c r="AOQ141" s="47">
        <v>0</v>
      </c>
      <c r="AOR141" s="47">
        <v>0</v>
      </c>
      <c r="AOS141" s="47">
        <v>0</v>
      </c>
      <c r="AOT141" s="47">
        <v>0</v>
      </c>
      <c r="AOU141" s="47">
        <v>0</v>
      </c>
      <c r="AOV141" s="47">
        <v>0</v>
      </c>
      <c r="AOW141" s="47">
        <v>0</v>
      </c>
      <c r="AOX141" s="47">
        <v>0</v>
      </c>
      <c r="AOY141" s="47">
        <v>0</v>
      </c>
      <c r="AOZ141" s="47">
        <v>0</v>
      </c>
      <c r="APA141" s="47">
        <v>0</v>
      </c>
      <c r="APB141" s="47">
        <v>0</v>
      </c>
      <c r="APC141" s="47">
        <v>0</v>
      </c>
      <c r="APD141" s="47">
        <v>0</v>
      </c>
      <c r="APE141" s="47">
        <v>0</v>
      </c>
      <c r="APF141" s="47"/>
      <c r="APG141" s="47">
        <v>0</v>
      </c>
      <c r="APH141" s="47">
        <v>0</v>
      </c>
      <c r="API141" s="47">
        <v>0</v>
      </c>
      <c r="APJ141" s="47">
        <v>0</v>
      </c>
      <c r="APK141" s="47">
        <v>0</v>
      </c>
      <c r="APL141" s="47">
        <v>0</v>
      </c>
      <c r="AQB141" s="47">
        <v>6.0461928900000004</v>
      </c>
      <c r="AQC141" s="47">
        <v>6.0461928900000004</v>
      </c>
      <c r="AQD141" s="47">
        <v>6.0461928900000004</v>
      </c>
      <c r="AQE141" s="47">
        <v>6.0461928900000004</v>
      </c>
      <c r="AQF141" s="47">
        <v>6.0461928900000004</v>
      </c>
      <c r="AQG141" s="47">
        <v>6.0461928900000004</v>
      </c>
      <c r="AQH141" s="47">
        <v>0</v>
      </c>
      <c r="AQI141" s="47">
        <v>6.0461928900000004</v>
      </c>
      <c r="AQJ141" s="47">
        <v>6.0461928900000004</v>
      </c>
      <c r="AQN141" s="47">
        <v>6.0461928900000004</v>
      </c>
      <c r="AQO141" s="47">
        <v>0</v>
      </c>
      <c r="AQP141" s="47">
        <v>0</v>
      </c>
      <c r="AQQ141" s="47">
        <v>6.0461928900000004</v>
      </c>
      <c r="AQR141" s="47">
        <v>0</v>
      </c>
      <c r="AQS141" s="47">
        <v>6.0461928900000004</v>
      </c>
      <c r="AQT141" s="47">
        <v>6.0461928900000004</v>
      </c>
      <c r="AQU141" s="47">
        <v>6.0461928900000004</v>
      </c>
      <c r="AQV141" s="47">
        <v>6.0461928900000004</v>
      </c>
      <c r="AQW141" s="47">
        <v>6.0461928900000004</v>
      </c>
      <c r="AQX141" s="47">
        <v>6.0461928900000004</v>
      </c>
      <c r="AQY141" s="47">
        <v>0</v>
      </c>
      <c r="AQZ141" s="47">
        <v>6.0461928900000004</v>
      </c>
      <c r="ARA141" s="47">
        <v>6.0461928900000004</v>
      </c>
      <c r="ARB141" s="47">
        <v>6.0461928900000004</v>
      </c>
      <c r="ARC141" s="47">
        <v>6.0461928900000004</v>
      </c>
    </row>
    <row r="142" spans="1:818 1063:1157" ht="14.25" customHeight="1" outlineLevel="1">
      <c r="A142" s="157" t="s">
        <v>233</v>
      </c>
      <c r="B142" s="163" t="e">
        <f>SUM(B140/(B137*E143/100))</f>
        <v>#DIV/0!</v>
      </c>
      <c r="C142" s="164" t="s">
        <v>235</v>
      </c>
      <c r="D142" s="671">
        <f>SUM(D136:D141)</f>
        <v>0</v>
      </c>
      <c r="E142" s="182">
        <v>17.39</v>
      </c>
      <c r="F142" s="183"/>
      <c r="G142" s="49">
        <f>((E142/F143*1000)*-0.0753+85.398)*E142</f>
        <v>726.01684899999998</v>
      </c>
      <c r="H142" s="156">
        <f>SUM(H136:H141)</f>
        <v>693.34277003560987</v>
      </c>
      <c r="AB142" s="147"/>
      <c r="AC142" s="147"/>
      <c r="AD142" s="147"/>
      <c r="AE142" s="147"/>
      <c r="AF142" s="147"/>
      <c r="AG142" s="147"/>
      <c r="AH142" s="147"/>
      <c r="AI142" s="147"/>
      <c r="AJ142" s="147"/>
      <c r="AK142" s="147"/>
      <c r="AL142" s="147"/>
      <c r="AM142" s="147"/>
      <c r="AN142" s="147"/>
      <c r="AO142" s="147"/>
      <c r="AP142" s="147"/>
      <c r="AQ142" s="147"/>
      <c r="NV142" s="119"/>
      <c r="NW142" s="119"/>
      <c r="NX142" s="119"/>
      <c r="NY142" s="119"/>
      <c r="NZ142" s="119"/>
      <c r="RH142" s="136"/>
      <c r="RI142" s="136"/>
      <c r="RJ142" s="136"/>
      <c r="RK142" s="136"/>
      <c r="RL142" s="136"/>
      <c r="RM142" s="136"/>
      <c r="RN142" s="136"/>
      <c r="RO142" s="136"/>
      <c r="RP142" s="136"/>
      <c r="RQ142" s="136"/>
      <c r="RR142" s="136"/>
      <c r="RS142" s="136"/>
      <c r="RT142" s="136"/>
      <c r="RU142" s="136"/>
      <c r="RV142" s="136"/>
      <c r="RW142" s="136"/>
      <c r="RX142" s="136"/>
      <c r="RY142" s="136"/>
      <c r="RZ142" s="136"/>
      <c r="SA142" s="136"/>
      <c r="SB142" s="136"/>
      <c r="SC142" s="136"/>
      <c r="SD142" s="136"/>
      <c r="SE142" s="136"/>
      <c r="SF142" s="136"/>
      <c r="SG142" s="136"/>
      <c r="SH142" s="136"/>
      <c r="SI142" s="136"/>
      <c r="SJ142" s="136"/>
      <c r="SK142" s="136"/>
      <c r="SL142" s="136"/>
      <c r="WJ142" s="136"/>
      <c r="WK142" s="136"/>
      <c r="WL142" s="136"/>
      <c r="WM142" s="136"/>
      <c r="WN142" s="136"/>
      <c r="WO142" s="136"/>
      <c r="WP142" s="136"/>
      <c r="WQ142" s="136"/>
      <c r="WR142" s="136"/>
      <c r="WS142" s="136"/>
      <c r="WT142" s="136"/>
      <c r="WU142" s="136"/>
      <c r="WV142" s="136"/>
    </row>
    <row r="143" spans="1:818 1063:1157" ht="14.25" customHeight="1" outlineLevel="1">
      <c r="A143" s="158" t="s">
        <v>233</v>
      </c>
      <c r="B143" s="165" t="e">
        <f>SUM(B140/(B138*E143/100))</f>
        <v>#DIV/0!</v>
      </c>
      <c r="C143" s="166" t="e">
        <f>SUM(B140/(E142*E143/100))</f>
        <v>#DIV/0!</v>
      </c>
      <c r="D143" s="73" t="s">
        <v>236</v>
      </c>
      <c r="E143" s="167">
        <v>0</v>
      </c>
      <c r="F143" s="184">
        <v>30</v>
      </c>
      <c r="G143" s="176"/>
      <c r="H143" s="187"/>
      <c r="NV143" s="119"/>
      <c r="NW143" s="119"/>
      <c r="NX143" s="119"/>
      <c r="NY143" s="119"/>
      <c r="NZ143" s="119"/>
      <c r="RH143" s="136"/>
      <c r="RI143" s="136"/>
      <c r="RJ143" s="136"/>
      <c r="RK143" s="136"/>
      <c r="RL143" s="136"/>
      <c r="RM143" s="136"/>
      <c r="RN143" s="136"/>
      <c r="RO143" s="136"/>
      <c r="RP143" s="136"/>
      <c r="RQ143" s="136"/>
      <c r="RR143" s="136"/>
      <c r="RS143" s="136"/>
      <c r="RT143" s="136"/>
      <c r="RU143" s="136"/>
      <c r="RV143" s="136"/>
      <c r="RW143" s="136"/>
      <c r="RX143" s="136"/>
      <c r="RY143" s="136"/>
      <c r="RZ143" s="136"/>
      <c r="SA143" s="136"/>
      <c r="SB143" s="136"/>
      <c r="SC143" s="136"/>
      <c r="SD143" s="136"/>
      <c r="SE143" s="136"/>
      <c r="SF143" s="136"/>
      <c r="SG143" s="136"/>
      <c r="SH143" s="136"/>
      <c r="SI143" s="136"/>
      <c r="SJ143" s="136"/>
      <c r="SK143" s="136"/>
      <c r="SL143" s="136"/>
      <c r="WJ143" s="136"/>
      <c r="WK143" s="136"/>
      <c r="WL143" s="136"/>
      <c r="WM143" s="136"/>
      <c r="WN143" s="136"/>
      <c r="WO143" s="136"/>
      <c r="WP143" s="136"/>
      <c r="WQ143" s="136"/>
      <c r="WR143" s="136"/>
      <c r="WS143" s="136"/>
      <c r="WT143" s="136"/>
      <c r="WU143" s="136"/>
      <c r="WV143" s="136"/>
    </row>
    <row r="144" spans="1:818 1063:1157" ht="14.25" customHeight="1" outlineLevel="1">
      <c r="A144" s="208"/>
      <c r="B144" s="307" t="s">
        <v>237</v>
      </c>
      <c r="C144" s="323">
        <v>30</v>
      </c>
      <c r="D144" s="247"/>
      <c r="E144" s="314">
        <v>2.5</v>
      </c>
      <c r="F144" s="322">
        <v>3</v>
      </c>
      <c r="G144" s="313">
        <v>3.5</v>
      </c>
      <c r="H144" s="309">
        <v>4</v>
      </c>
      <c r="NV144" s="119"/>
      <c r="NW144" s="119"/>
      <c r="NX144" s="119"/>
      <c r="NY144" s="119"/>
      <c r="NZ144" s="119"/>
      <c r="RH144" s="136"/>
      <c r="RI144" s="136"/>
      <c r="RJ144" s="136"/>
      <c r="RK144" s="136"/>
      <c r="RL144" s="136"/>
      <c r="RM144" s="136"/>
      <c r="RN144" s="136"/>
      <c r="RO144" s="136"/>
      <c r="RP144" s="136"/>
      <c r="RQ144" s="136"/>
      <c r="RR144" s="136"/>
      <c r="RS144" s="136"/>
      <c r="RT144" s="136"/>
      <c r="RU144" s="136"/>
      <c r="RV144" s="136"/>
      <c r="RW144" s="136"/>
      <c r="RX144" s="136"/>
      <c r="RY144" s="136"/>
      <c r="RZ144" s="136"/>
      <c r="SA144" s="136"/>
      <c r="SB144" s="136"/>
      <c r="SC144" s="136"/>
      <c r="SD144" s="136"/>
      <c r="SE144" s="136"/>
      <c r="SF144" s="136"/>
      <c r="SG144" s="136"/>
      <c r="SH144" s="136"/>
      <c r="SI144" s="136"/>
      <c r="SJ144" s="136"/>
      <c r="SK144" s="136"/>
      <c r="SL144" s="136"/>
      <c r="WJ144" s="136"/>
      <c r="WK144" s="136"/>
      <c r="WL144" s="136"/>
      <c r="WM144" s="136"/>
      <c r="WN144" s="136"/>
      <c r="WO144" s="136"/>
      <c r="WP144" s="136"/>
      <c r="WQ144" s="136"/>
      <c r="WR144" s="136"/>
      <c r="WS144" s="136"/>
      <c r="WT144" s="136"/>
      <c r="WU144" s="136"/>
      <c r="WV144" s="136"/>
      <c r="AOJ144" s="312">
        <f t="shared" ref="AOJ144:APL144" si="94">$C144*$E144</f>
        <v>75</v>
      </c>
      <c r="AOK144" s="312">
        <f t="shared" si="94"/>
        <v>75</v>
      </c>
      <c r="AOL144" s="312">
        <f t="shared" si="94"/>
        <v>75</v>
      </c>
      <c r="AOM144" s="312">
        <f t="shared" si="94"/>
        <v>75</v>
      </c>
      <c r="AON144" s="312">
        <f t="shared" si="94"/>
        <v>75</v>
      </c>
      <c r="AOO144" s="312">
        <f t="shared" si="94"/>
        <v>75</v>
      </c>
      <c r="AOP144" s="312">
        <f t="shared" si="94"/>
        <v>75</v>
      </c>
      <c r="AOQ144" s="312">
        <f t="shared" si="94"/>
        <v>75</v>
      </c>
      <c r="AOR144" s="312">
        <f t="shared" si="94"/>
        <v>75</v>
      </c>
      <c r="AOS144" s="312">
        <f t="shared" si="94"/>
        <v>75</v>
      </c>
      <c r="AOT144" s="312">
        <f t="shared" si="94"/>
        <v>75</v>
      </c>
      <c r="AOU144" s="312">
        <f t="shared" si="94"/>
        <v>75</v>
      </c>
      <c r="AOV144" s="312">
        <f t="shared" si="94"/>
        <v>75</v>
      </c>
      <c r="AOW144" s="312">
        <f t="shared" si="94"/>
        <v>75</v>
      </c>
      <c r="AOX144" s="312">
        <f t="shared" si="94"/>
        <v>75</v>
      </c>
      <c r="AOY144" s="312">
        <f t="shared" si="94"/>
        <v>75</v>
      </c>
      <c r="AOZ144" s="312">
        <f t="shared" si="94"/>
        <v>75</v>
      </c>
      <c r="APA144" s="312">
        <f t="shared" si="94"/>
        <v>75</v>
      </c>
      <c r="APB144" s="312">
        <f t="shared" si="94"/>
        <v>75</v>
      </c>
      <c r="APC144" s="312">
        <f t="shared" si="94"/>
        <v>75</v>
      </c>
      <c r="APD144" s="312">
        <f t="shared" si="94"/>
        <v>75</v>
      </c>
      <c r="APE144" s="312">
        <f t="shared" si="94"/>
        <v>75</v>
      </c>
      <c r="APF144" s="312">
        <f t="shared" si="94"/>
        <v>75</v>
      </c>
      <c r="APG144" s="312">
        <f t="shared" si="94"/>
        <v>75</v>
      </c>
      <c r="APH144" s="312">
        <f t="shared" si="94"/>
        <v>75</v>
      </c>
      <c r="API144" s="312">
        <f t="shared" si="94"/>
        <v>75</v>
      </c>
      <c r="APJ144" s="312">
        <f t="shared" si="94"/>
        <v>75</v>
      </c>
      <c r="APK144" s="312">
        <f t="shared" si="94"/>
        <v>75</v>
      </c>
      <c r="APL144" s="312">
        <f t="shared" si="94"/>
        <v>75</v>
      </c>
      <c r="APM144" s="318">
        <f t="shared" ref="APM144:AQC144" si="95">$C144*$F144</f>
        <v>90</v>
      </c>
      <c r="APN144" s="318">
        <f t="shared" si="95"/>
        <v>90</v>
      </c>
      <c r="APO144" s="318">
        <f t="shared" si="95"/>
        <v>90</v>
      </c>
      <c r="APP144" s="318">
        <f t="shared" si="95"/>
        <v>90</v>
      </c>
      <c r="APQ144" s="318">
        <f t="shared" si="95"/>
        <v>90</v>
      </c>
      <c r="APR144" s="318">
        <f t="shared" si="95"/>
        <v>90</v>
      </c>
      <c r="APS144" s="318">
        <f t="shared" si="95"/>
        <v>90</v>
      </c>
      <c r="APT144" s="318">
        <f t="shared" si="95"/>
        <v>90</v>
      </c>
      <c r="APU144" s="318">
        <f t="shared" si="95"/>
        <v>90</v>
      </c>
      <c r="APV144" s="318">
        <f t="shared" si="95"/>
        <v>90</v>
      </c>
      <c r="APW144" s="318">
        <f t="shared" si="95"/>
        <v>90</v>
      </c>
      <c r="APX144" s="318">
        <f t="shared" si="95"/>
        <v>90</v>
      </c>
      <c r="APY144" s="318">
        <f t="shared" si="95"/>
        <v>90</v>
      </c>
      <c r="APZ144" s="318">
        <f t="shared" si="95"/>
        <v>90</v>
      </c>
      <c r="AQA144" s="318">
        <f t="shared" si="95"/>
        <v>90</v>
      </c>
      <c r="AQB144" s="318">
        <f t="shared" si="95"/>
        <v>90</v>
      </c>
      <c r="AQC144" s="318">
        <f t="shared" si="95"/>
        <v>90</v>
      </c>
      <c r="AQD144" s="310">
        <f t="shared" ref="AQD144:AQM144" si="96">$C144*$G144</f>
        <v>105</v>
      </c>
      <c r="AQE144" s="310">
        <f t="shared" si="96"/>
        <v>105</v>
      </c>
      <c r="AQF144" s="310">
        <f t="shared" si="96"/>
        <v>105</v>
      </c>
      <c r="AQG144" s="310">
        <f t="shared" si="96"/>
        <v>105</v>
      </c>
      <c r="AQH144" s="310">
        <f t="shared" si="96"/>
        <v>105</v>
      </c>
      <c r="AQI144" s="310">
        <f t="shared" si="96"/>
        <v>105</v>
      </c>
      <c r="AQJ144" s="310">
        <f t="shared" si="96"/>
        <v>105</v>
      </c>
      <c r="AQK144" s="310">
        <f t="shared" si="96"/>
        <v>105</v>
      </c>
      <c r="AQL144" s="310">
        <f t="shared" si="96"/>
        <v>105</v>
      </c>
      <c r="AQM144" s="310">
        <f t="shared" si="96"/>
        <v>105</v>
      </c>
      <c r="AQN144" s="311">
        <f t="shared" ref="AQN144:AQS144" si="97">$C144*$H144</f>
        <v>120</v>
      </c>
      <c r="AQO144" s="311">
        <f t="shared" si="97"/>
        <v>120</v>
      </c>
      <c r="AQP144" s="311">
        <f t="shared" si="97"/>
        <v>120</v>
      </c>
      <c r="AQQ144" s="311">
        <f t="shared" si="97"/>
        <v>120</v>
      </c>
      <c r="AQR144" s="311">
        <f t="shared" si="97"/>
        <v>120</v>
      </c>
      <c r="AQS144" s="311">
        <f t="shared" si="97"/>
        <v>120</v>
      </c>
      <c r="AQT144" s="312">
        <f t="shared" ref="AQT144:ARG144" si="98">$C144*$E144</f>
        <v>75</v>
      </c>
      <c r="AQU144" s="312">
        <f t="shared" si="98"/>
        <v>75</v>
      </c>
      <c r="AQV144" s="312">
        <f t="shared" si="98"/>
        <v>75</v>
      </c>
      <c r="AQW144" s="312">
        <f t="shared" si="98"/>
        <v>75</v>
      </c>
      <c r="AQX144" s="312">
        <f t="shared" si="98"/>
        <v>75</v>
      </c>
      <c r="AQY144" s="312">
        <f t="shared" si="98"/>
        <v>75</v>
      </c>
      <c r="AQZ144" s="312">
        <f t="shared" si="98"/>
        <v>75</v>
      </c>
      <c r="ARA144" s="312">
        <f t="shared" si="98"/>
        <v>75</v>
      </c>
      <c r="ARB144" s="312">
        <f t="shared" si="98"/>
        <v>75</v>
      </c>
      <c r="ARC144" s="312">
        <f t="shared" si="98"/>
        <v>75</v>
      </c>
      <c r="ARD144" s="312">
        <f t="shared" si="98"/>
        <v>75</v>
      </c>
      <c r="ARE144" s="312">
        <f t="shared" si="98"/>
        <v>75</v>
      </c>
      <c r="ARF144" s="312">
        <f t="shared" si="98"/>
        <v>75</v>
      </c>
      <c r="ARG144" s="312">
        <f t="shared" si="98"/>
        <v>75</v>
      </c>
    </row>
    <row r="145" spans="1:1023 1085:1193" ht="55.5" customHeight="1">
      <c r="A145" s="88"/>
      <c r="B145" s="435">
        <v>246008</v>
      </c>
      <c r="C145" s="150" t="s">
        <v>290</v>
      </c>
      <c r="D145" s="151" t="s">
        <v>273</v>
      </c>
      <c r="E145" s="149" t="s">
        <v>291</v>
      </c>
      <c r="F145" s="470" t="s">
        <v>292</v>
      </c>
      <c r="G145" s="76"/>
      <c r="H145" s="76"/>
      <c r="NV145" s="119"/>
      <c r="NW145" s="119"/>
      <c r="NX145" s="119"/>
      <c r="NY145" s="119"/>
      <c r="NZ145" s="119"/>
      <c r="OA145" s="119"/>
      <c r="OB145" s="119"/>
      <c r="OC145" s="119"/>
      <c r="OD145" s="119"/>
      <c r="OE145" s="119"/>
      <c r="OF145" s="119"/>
      <c r="OG145" s="119"/>
      <c r="OH145" s="119"/>
      <c r="AOS145" s="119" t="s">
        <v>293</v>
      </c>
      <c r="APF145" s="84" t="s">
        <v>72</v>
      </c>
      <c r="APG145" s="84" t="s">
        <v>73</v>
      </c>
      <c r="APH145" s="84" t="s">
        <v>73</v>
      </c>
      <c r="API145" s="84" t="s">
        <v>74</v>
      </c>
      <c r="APJ145" s="84" t="s">
        <v>75</v>
      </c>
      <c r="APL145" s="84"/>
      <c r="APM145" s="84" t="s">
        <v>76</v>
      </c>
      <c r="APN145" s="84" t="s">
        <v>77</v>
      </c>
      <c r="APO145" s="84" t="s">
        <v>78</v>
      </c>
      <c r="APP145" s="84" t="s">
        <v>79</v>
      </c>
      <c r="APQ145" s="84" t="s">
        <v>80</v>
      </c>
      <c r="APR145" s="84" t="s">
        <v>81</v>
      </c>
      <c r="APT145" s="84" t="s">
        <v>81</v>
      </c>
      <c r="APU145" s="84" t="s">
        <v>82</v>
      </c>
      <c r="AQB145" s="84" t="s">
        <v>82</v>
      </c>
      <c r="AQC145" s="84" t="s">
        <v>83</v>
      </c>
      <c r="AQD145" s="84" t="s">
        <v>84</v>
      </c>
      <c r="AQE145" s="84" t="s">
        <v>85</v>
      </c>
      <c r="AQI145" s="84" t="s">
        <v>85</v>
      </c>
      <c r="AQJ145" s="84" t="s">
        <v>86</v>
      </c>
      <c r="AQK145" s="84" t="s">
        <v>86</v>
      </c>
      <c r="AQL145" s="84" t="s">
        <v>87</v>
      </c>
      <c r="AQM145" s="84" t="s">
        <v>87</v>
      </c>
      <c r="AQN145" s="84"/>
      <c r="AQO145" s="84" t="s">
        <v>87</v>
      </c>
      <c r="AQP145" s="84" t="s">
        <v>87</v>
      </c>
      <c r="AQQ145" s="84" t="s">
        <v>87</v>
      </c>
      <c r="AQR145" s="84" t="s">
        <v>87</v>
      </c>
      <c r="AQS145" s="84" t="s">
        <v>87</v>
      </c>
      <c r="AQV145" s="84" t="s">
        <v>88</v>
      </c>
      <c r="AQW145" s="84" t="s">
        <v>88</v>
      </c>
      <c r="AQX145" s="84" t="s">
        <v>89</v>
      </c>
      <c r="AQY145" s="84" t="s">
        <v>90</v>
      </c>
      <c r="AQZ145" s="84" t="s">
        <v>90</v>
      </c>
      <c r="ARC145" s="84" t="s">
        <v>90</v>
      </c>
      <c r="ARD145" s="84" t="s">
        <v>91</v>
      </c>
      <c r="ARE145" s="84" t="s">
        <v>91</v>
      </c>
      <c r="ARF145" s="84" t="s">
        <v>91</v>
      </c>
      <c r="ARG145" s="84" t="s">
        <v>91</v>
      </c>
      <c r="ARJ145" s="84" t="s">
        <v>92</v>
      </c>
      <c r="ARK145" s="84" t="s">
        <v>92</v>
      </c>
      <c r="ARL145" s="84" t="s">
        <v>92</v>
      </c>
      <c r="ARN145" s="84" t="s">
        <v>82</v>
      </c>
      <c r="ARQ145" s="84" t="s">
        <v>82</v>
      </c>
      <c r="ARR145" s="84" t="s">
        <v>82</v>
      </c>
      <c r="ARS145" s="84" t="s">
        <v>82</v>
      </c>
      <c r="ART145" s="84" t="s">
        <v>82</v>
      </c>
      <c r="ARU145" s="84" t="s">
        <v>93</v>
      </c>
      <c r="ARX145" s="84" t="s">
        <v>93</v>
      </c>
      <c r="ARY145" s="84" t="s">
        <v>94</v>
      </c>
      <c r="ARZ145" s="84" t="s">
        <v>42</v>
      </c>
      <c r="ASA145" s="84" t="s">
        <v>42</v>
      </c>
      <c r="ASB145" s="84" t="s">
        <v>42</v>
      </c>
      <c r="ASE145" s="84" t="s">
        <v>42</v>
      </c>
      <c r="ASF145" s="84" t="s">
        <v>42</v>
      </c>
      <c r="ASG145" s="84" t="s">
        <v>42</v>
      </c>
      <c r="ASH145" s="84" t="s">
        <v>42</v>
      </c>
      <c r="ASI145" s="84" t="s">
        <v>42</v>
      </c>
      <c r="ASL145" s="84" t="s">
        <v>95</v>
      </c>
      <c r="ASM145" s="84" t="s">
        <v>96</v>
      </c>
      <c r="ASN145" s="84" t="s">
        <v>97</v>
      </c>
      <c r="ASO145" s="84" t="s">
        <v>82</v>
      </c>
      <c r="ASP145" s="84" t="s">
        <v>82</v>
      </c>
      <c r="ASQ145" s="84"/>
      <c r="ASR145" s="84"/>
      <c r="ASS145" s="84" t="s">
        <v>82</v>
      </c>
      <c r="AST145" s="84" t="s">
        <v>82</v>
      </c>
      <c r="ASU145" s="84" t="s">
        <v>82</v>
      </c>
      <c r="ASV145" s="84" t="s">
        <v>82</v>
      </c>
      <c r="ASW145" s="86" t="s">
        <v>98</v>
      </c>
    </row>
    <row r="146" spans="1:1023 1085:1193" ht="14.25" customHeight="1" outlineLevel="1">
      <c r="A146" s="155" t="s">
        <v>224</v>
      </c>
      <c r="B146" s="54">
        <f>G152</f>
        <v>2615.4590129962498</v>
      </c>
      <c r="C146" s="32" t="s">
        <v>225</v>
      </c>
      <c r="D146" s="670">
        <f t="shared" ref="D146:D151" si="99">SUM(I146:NZ146)</f>
        <v>0</v>
      </c>
      <c r="E146" s="55">
        <f t="shared" ref="E146:E151" si="100">SUM(D146/G146)</f>
        <v>0</v>
      </c>
      <c r="F146" s="179"/>
      <c r="G146" s="49">
        <f>G152*0.262</f>
        <v>685.25026140501745</v>
      </c>
      <c r="H146" s="156">
        <f>SUM(I146:ATR146)</f>
        <v>576</v>
      </c>
      <c r="NV146" s="119"/>
      <c r="NW146" s="119"/>
      <c r="NX146" s="119"/>
      <c r="NY146" s="119"/>
      <c r="NZ146" s="119"/>
      <c r="OA146" s="119"/>
      <c r="OB146" s="119"/>
      <c r="OC146" s="119"/>
      <c r="OD146" s="119"/>
      <c r="OE146" s="119"/>
      <c r="OF146" s="119"/>
      <c r="OG146" s="119"/>
      <c r="OH146" s="119"/>
      <c r="APF146" s="47">
        <v>32</v>
      </c>
      <c r="APG146" s="47">
        <v>32</v>
      </c>
      <c r="APH146" s="47">
        <v>32</v>
      </c>
      <c r="API146" s="47">
        <v>32</v>
      </c>
      <c r="APJ146" s="47">
        <v>32</v>
      </c>
      <c r="APL146" s="47">
        <v>0</v>
      </c>
      <c r="APM146" s="47">
        <v>32</v>
      </c>
      <c r="APN146" s="47">
        <v>32</v>
      </c>
      <c r="APO146" s="47">
        <v>32</v>
      </c>
      <c r="APP146" s="47">
        <v>32</v>
      </c>
      <c r="APQ146" s="47">
        <v>32</v>
      </c>
      <c r="APR146" s="47">
        <v>32</v>
      </c>
      <c r="APT146" s="47">
        <v>32</v>
      </c>
      <c r="APU146" s="47">
        <v>32</v>
      </c>
      <c r="AQB146" s="47">
        <v>32</v>
      </c>
      <c r="AQC146" s="47">
        <v>32</v>
      </c>
      <c r="AQD146" s="47">
        <v>32</v>
      </c>
      <c r="AQE146" s="47">
        <v>32</v>
      </c>
      <c r="AQI146" s="47">
        <v>32</v>
      </c>
      <c r="AQJ146" s="47"/>
      <c r="AQK146" s="47"/>
      <c r="AQL146" s="47"/>
      <c r="AQM146" s="47"/>
      <c r="AQV146" s="47"/>
      <c r="AQW146" s="47"/>
      <c r="AQX146" s="47"/>
      <c r="AQY146" s="47"/>
      <c r="AQZ146" s="47"/>
      <c r="ARC146" s="47"/>
      <c r="ARD146" s="47"/>
      <c r="ARE146" s="47"/>
      <c r="ARF146" s="47"/>
      <c r="ARG146" s="47"/>
      <c r="ARJ146" s="47"/>
      <c r="ARK146" s="47"/>
      <c r="ARL146" s="47"/>
      <c r="ARN146" s="47"/>
      <c r="ARQ146" s="47"/>
      <c r="ARR146" s="47"/>
      <c r="ARU146" s="47"/>
      <c r="ASA146" s="47"/>
      <c r="ASB146" s="47"/>
      <c r="ASE146" s="47"/>
      <c r="ASG146" s="47"/>
      <c r="ASH146" s="47"/>
      <c r="ASI146" s="47"/>
      <c r="ASJ146" s="47"/>
      <c r="ASM146" s="47"/>
      <c r="ASN146" s="47"/>
      <c r="ASS146" s="47"/>
      <c r="AST146" s="47"/>
      <c r="ASU146" s="47"/>
      <c r="ASV146" s="47"/>
    </row>
    <row r="147" spans="1:1023 1085:1193" ht="14.25" customHeight="1" outlineLevel="1">
      <c r="A147" s="157" t="s">
        <v>226</v>
      </c>
      <c r="B147" s="59"/>
      <c r="C147" s="32" t="s">
        <v>227</v>
      </c>
      <c r="D147" s="670">
        <f t="shared" si="99"/>
        <v>0</v>
      </c>
      <c r="E147" s="55">
        <f t="shared" si="100"/>
        <v>0</v>
      </c>
      <c r="F147" s="179"/>
      <c r="G147" s="49">
        <f>G152*0.106</f>
        <v>277.23865537760247</v>
      </c>
      <c r="H147" s="156">
        <f t="shared" ref="H147:H151" si="101">SUM(I147:ATR147)</f>
        <v>278.03638521230772</v>
      </c>
      <c r="NV147" s="119"/>
      <c r="NW147" s="119"/>
      <c r="NX147" s="119"/>
      <c r="NY147" s="119"/>
      <c r="NZ147" s="119"/>
      <c r="OA147" s="119"/>
      <c r="OB147" s="119"/>
      <c r="OC147" s="119"/>
      <c r="OD147" s="119"/>
      <c r="OE147" s="119"/>
      <c r="OF147" s="119"/>
      <c r="OG147" s="119"/>
      <c r="OH147" s="119"/>
      <c r="APF147" s="47">
        <v>0</v>
      </c>
      <c r="APG147" s="47">
        <v>0</v>
      </c>
      <c r="APH147" s="47">
        <v>0</v>
      </c>
      <c r="API147" s="47">
        <v>0</v>
      </c>
      <c r="APJ147" s="47">
        <v>0</v>
      </c>
      <c r="APL147" s="47">
        <v>0</v>
      </c>
      <c r="APM147" s="47">
        <v>22.260033920000001</v>
      </c>
      <c r="APN147" s="47">
        <v>0</v>
      </c>
      <c r="APO147" s="47">
        <v>0</v>
      </c>
      <c r="APP147" s="47">
        <v>0</v>
      </c>
      <c r="APQ147" s="47">
        <v>0</v>
      </c>
      <c r="APR147" s="47">
        <v>0</v>
      </c>
      <c r="AQB147" s="47">
        <v>22.260033920000001</v>
      </c>
      <c r="AQC147" s="47">
        <v>22.260033920000001</v>
      </c>
      <c r="AQD147" s="47">
        <v>22.260033920000001</v>
      </c>
      <c r="AQE147" s="47">
        <v>11.130016960000001</v>
      </c>
      <c r="AQI147" s="47">
        <v>0</v>
      </c>
      <c r="AQJ147" s="47">
        <v>22.260033920000001</v>
      </c>
      <c r="AQK147" s="47">
        <v>13.778746957692308</v>
      </c>
      <c r="AQL147" s="47">
        <v>19.397265134615385</v>
      </c>
      <c r="AQM147" s="47">
        <v>13.9125212</v>
      </c>
      <c r="AQO147" s="47">
        <v>11.130016960000001</v>
      </c>
      <c r="AQP147" s="47">
        <v>22.260033920000001</v>
      </c>
      <c r="AQV147" s="47">
        <v>13.9125212</v>
      </c>
      <c r="AQW147" s="47">
        <v>0</v>
      </c>
      <c r="AQX147" s="47">
        <v>16.695025439999998</v>
      </c>
      <c r="AQY147" s="47">
        <v>0</v>
      </c>
      <c r="AQZ147" s="47">
        <v>0</v>
      </c>
      <c r="ARC147" s="47">
        <v>0</v>
      </c>
      <c r="ARD147" s="47">
        <v>22.260033920000001</v>
      </c>
      <c r="ARE147" s="47">
        <v>22.260033920000001</v>
      </c>
      <c r="ARF147" s="47"/>
      <c r="ARG147" s="47"/>
      <c r="ARJ147" s="47"/>
      <c r="ARK147" s="47"/>
      <c r="ARL147" s="47"/>
      <c r="ARN147" s="47"/>
      <c r="ARQ147" s="47"/>
      <c r="ARR147" s="47"/>
      <c r="ARU147" s="47"/>
      <c r="ASA147" s="47"/>
      <c r="ASB147" s="47"/>
      <c r="ASE147" s="47"/>
      <c r="ASG147" s="47"/>
      <c r="ASH147" s="47"/>
      <c r="ASI147" s="47"/>
      <c r="ASJ147" s="47"/>
      <c r="ASM147" s="47"/>
      <c r="ASN147" s="47"/>
      <c r="ASS147" s="47"/>
      <c r="AST147" s="47"/>
      <c r="ASU147" s="47"/>
      <c r="ASV147" s="47"/>
    </row>
    <row r="148" spans="1:1023 1085:1193" ht="14.25" customHeight="1" outlineLevel="1">
      <c r="A148" s="158" t="s">
        <v>228</v>
      </c>
      <c r="B148" s="61"/>
      <c r="C148" s="32" t="s">
        <v>229</v>
      </c>
      <c r="D148" s="670">
        <f t="shared" si="99"/>
        <v>0</v>
      </c>
      <c r="E148" s="55">
        <f t="shared" si="100"/>
        <v>0</v>
      </c>
      <c r="F148" s="180"/>
      <c r="G148" s="49">
        <f>G152*0.334</f>
        <v>873.56331034074753</v>
      </c>
      <c r="H148" s="156">
        <f t="shared" si="101"/>
        <v>840</v>
      </c>
      <c r="NV148" s="119"/>
      <c r="NW148" s="119"/>
      <c r="NX148" s="119"/>
      <c r="NY148" s="119"/>
      <c r="NZ148" s="119"/>
      <c r="OA148" s="119"/>
      <c r="OB148" s="119"/>
      <c r="OC148" s="119"/>
      <c r="OD148" s="119"/>
      <c r="OE148" s="119"/>
      <c r="OF148" s="119"/>
      <c r="OG148" s="119"/>
      <c r="OH148" s="119"/>
      <c r="APF148" s="47">
        <v>0</v>
      </c>
      <c r="APG148" s="47">
        <v>0</v>
      </c>
      <c r="APH148" s="47">
        <v>0</v>
      </c>
      <c r="API148" s="47">
        <v>0</v>
      </c>
      <c r="APJ148" s="47">
        <v>0</v>
      </c>
      <c r="APL148" s="47">
        <v>0</v>
      </c>
      <c r="APM148" s="47">
        <v>0</v>
      </c>
      <c r="APN148" s="47">
        <v>0</v>
      </c>
      <c r="APO148" s="47">
        <v>0</v>
      </c>
      <c r="APP148" s="47">
        <v>0</v>
      </c>
      <c r="APQ148" s="47">
        <v>0</v>
      </c>
      <c r="APR148" s="47">
        <v>0</v>
      </c>
      <c r="APT148" s="47">
        <v>0</v>
      </c>
      <c r="APU148" s="47">
        <v>0</v>
      </c>
      <c r="AQB148" s="47">
        <v>24</v>
      </c>
      <c r="AQC148" s="47">
        <v>24</v>
      </c>
      <c r="AQD148" s="47">
        <v>24</v>
      </c>
      <c r="AQE148" s="47">
        <v>24</v>
      </c>
      <c r="AQI148" s="47">
        <v>30</v>
      </c>
      <c r="AQJ148" s="47">
        <v>30</v>
      </c>
      <c r="AQK148" s="47">
        <v>30</v>
      </c>
      <c r="AQL148" s="47">
        <v>30</v>
      </c>
      <c r="AQM148" s="47">
        <v>30</v>
      </c>
      <c r="AQN148" s="47"/>
      <c r="AQO148" s="47">
        <v>30</v>
      </c>
      <c r="AQP148" s="47">
        <v>30</v>
      </c>
      <c r="AQQ148" s="47">
        <v>30</v>
      </c>
      <c r="AQR148" s="47">
        <v>30</v>
      </c>
      <c r="AQS148" s="47">
        <v>30</v>
      </c>
      <c r="AQV148" s="47">
        <v>30</v>
      </c>
      <c r="AQW148" s="47">
        <v>30</v>
      </c>
      <c r="AQX148" s="47">
        <v>24</v>
      </c>
      <c r="AQY148" s="47">
        <v>24</v>
      </c>
      <c r="AQZ148" s="47">
        <v>24</v>
      </c>
      <c r="ARC148" s="47">
        <v>24</v>
      </c>
      <c r="ARD148" s="47">
        <v>24</v>
      </c>
      <c r="ARE148" s="47">
        <v>24</v>
      </c>
      <c r="ARF148" s="47">
        <v>24</v>
      </c>
      <c r="ARG148" s="47">
        <v>24</v>
      </c>
      <c r="ARH148" s="47"/>
      <c r="ARI148" s="47"/>
      <c r="ARJ148" s="47">
        <v>24</v>
      </c>
      <c r="ARK148" s="47">
        <v>24</v>
      </c>
      <c r="ARL148" s="47">
        <v>24</v>
      </c>
      <c r="ARN148" s="47">
        <v>24</v>
      </c>
      <c r="ARQ148" s="47">
        <v>24</v>
      </c>
      <c r="ARR148" s="47">
        <v>24</v>
      </c>
      <c r="ARS148" s="47">
        <v>24</v>
      </c>
      <c r="ART148" s="47">
        <v>24</v>
      </c>
      <c r="ARU148" s="47">
        <v>0</v>
      </c>
      <c r="ASA148" s="47">
        <v>0</v>
      </c>
      <c r="ASB148" s="47">
        <v>0</v>
      </c>
      <c r="ASE148" s="47">
        <v>0</v>
      </c>
      <c r="ASG148" s="47">
        <v>0</v>
      </c>
      <c r="ASH148" s="47">
        <v>0</v>
      </c>
      <c r="ASI148" s="47">
        <v>0</v>
      </c>
      <c r="ASJ148" s="47">
        <v>0</v>
      </c>
      <c r="ASM148" s="47">
        <v>0</v>
      </c>
      <c r="ASN148" s="47">
        <v>0</v>
      </c>
      <c r="ASS148" s="47">
        <v>0</v>
      </c>
      <c r="AST148" s="47">
        <v>0</v>
      </c>
      <c r="ASU148" s="47">
        <v>0</v>
      </c>
      <c r="ASV148" s="47">
        <v>0</v>
      </c>
    </row>
    <row r="149" spans="1:1023 1085:1193" ht="14.25" customHeight="1" outlineLevel="1">
      <c r="A149" s="159"/>
      <c r="B149" s="181" t="s">
        <v>230</v>
      </c>
      <c r="C149" s="40" t="s">
        <v>231</v>
      </c>
      <c r="D149" s="670">
        <f t="shared" si="99"/>
        <v>0</v>
      </c>
      <c r="E149" s="55">
        <f t="shared" si="100"/>
        <v>0</v>
      </c>
      <c r="F149" s="179"/>
      <c r="G149" s="49">
        <f>G152*0.067</f>
        <v>175.23575387074874</v>
      </c>
      <c r="H149" s="156">
        <f t="shared" si="101"/>
        <v>169.52516080000001</v>
      </c>
      <c r="NV149" s="119"/>
      <c r="NW149" s="119"/>
      <c r="NX149" s="119"/>
      <c r="NY149" s="119"/>
      <c r="NZ149" s="119"/>
      <c r="OA149" s="119"/>
      <c r="OB149" s="119"/>
      <c r="OC149" s="119"/>
      <c r="OD149" s="119"/>
      <c r="OE149" s="119"/>
      <c r="OF149" s="119"/>
      <c r="OG149" s="119"/>
      <c r="OH149" s="119"/>
      <c r="APF149" s="47">
        <v>0</v>
      </c>
      <c r="APG149" s="47">
        <v>0</v>
      </c>
      <c r="APH149" s="47">
        <v>0</v>
      </c>
      <c r="API149" s="47">
        <v>0</v>
      </c>
      <c r="APJ149" s="47">
        <v>0</v>
      </c>
      <c r="APL149" s="47">
        <v>0</v>
      </c>
      <c r="APM149" s="47">
        <v>0</v>
      </c>
      <c r="APN149" s="47">
        <v>0</v>
      </c>
      <c r="APO149" s="47">
        <v>0</v>
      </c>
      <c r="APP149" s="47">
        <v>0</v>
      </c>
      <c r="APR149" s="47">
        <v>26.381290199999999</v>
      </c>
      <c r="APT149" s="47">
        <v>26.381290199999999</v>
      </c>
      <c r="APU149" s="47">
        <v>0</v>
      </c>
      <c r="AQB149" s="47">
        <v>0</v>
      </c>
      <c r="AQC149" s="47">
        <v>0</v>
      </c>
      <c r="AQD149" s="47">
        <v>0</v>
      </c>
      <c r="AQE149" s="47">
        <v>0</v>
      </c>
      <c r="AQI149" s="47">
        <v>0</v>
      </c>
      <c r="AQJ149" s="47">
        <v>0</v>
      </c>
      <c r="AQK149" s="47">
        <v>0</v>
      </c>
      <c r="AQL149" s="47">
        <v>0</v>
      </c>
      <c r="AQM149" s="47">
        <v>0</v>
      </c>
      <c r="AQV149" s="47">
        <v>0</v>
      </c>
      <c r="AQW149" s="47">
        <v>0</v>
      </c>
      <c r="AQX149" s="47">
        <v>16</v>
      </c>
      <c r="AQY149" s="47">
        <v>24</v>
      </c>
      <c r="AQZ149" s="47">
        <v>24</v>
      </c>
      <c r="ARA149" s="47"/>
      <c r="ARB149" s="47"/>
      <c r="ARC149" s="47"/>
      <c r="ARD149" s="47"/>
      <c r="ARE149" s="47"/>
      <c r="ARF149" s="47"/>
      <c r="ARG149" s="47"/>
      <c r="ARH149" s="47"/>
      <c r="ARJ149" s="47">
        <v>17.587526800000003</v>
      </c>
      <c r="ARK149" s="47">
        <v>17.587526800000003</v>
      </c>
      <c r="ARL149" s="47">
        <v>17.587526800000003</v>
      </c>
      <c r="ARN149" s="47">
        <v>0</v>
      </c>
      <c r="ARQ149" s="47">
        <v>0</v>
      </c>
      <c r="ARR149" s="47">
        <v>0</v>
      </c>
      <c r="ARU149" s="47">
        <v>0</v>
      </c>
      <c r="ASA149" s="47">
        <v>0</v>
      </c>
      <c r="ASB149" s="47">
        <v>0</v>
      </c>
      <c r="ASE149" s="47">
        <v>0</v>
      </c>
      <c r="ASG149" s="47">
        <v>0</v>
      </c>
      <c r="ASH149" s="47">
        <v>0</v>
      </c>
      <c r="ASI149" s="47">
        <v>0</v>
      </c>
      <c r="ASJ149" s="47">
        <v>0</v>
      </c>
      <c r="ASM149" s="47">
        <v>0</v>
      </c>
      <c r="ASN149" s="47">
        <v>0</v>
      </c>
      <c r="ASS149" s="47">
        <v>0</v>
      </c>
      <c r="AST149" s="47">
        <v>0</v>
      </c>
      <c r="ASU149" s="47">
        <v>0</v>
      </c>
      <c r="ASV149" s="47">
        <v>0</v>
      </c>
    </row>
    <row r="150" spans="1:1023 1085:1193" ht="14.25" customHeight="1" outlineLevel="1">
      <c r="A150" s="159"/>
      <c r="B150" s="160">
        <f>D152</f>
        <v>0</v>
      </c>
      <c r="C150" s="40" t="s">
        <v>232</v>
      </c>
      <c r="D150" s="670">
        <f t="shared" si="99"/>
        <v>0</v>
      </c>
      <c r="E150" s="55">
        <f t="shared" si="100"/>
        <v>0</v>
      </c>
      <c r="F150" s="179"/>
      <c r="G150" s="49">
        <f>G152*0.056</f>
        <v>146.46570472778998</v>
      </c>
      <c r="H150" s="156">
        <f t="shared" si="101"/>
        <v>144</v>
      </c>
      <c r="NV150" s="119"/>
      <c r="NW150" s="119"/>
      <c r="NX150" s="119"/>
      <c r="NY150" s="119"/>
      <c r="NZ150" s="119"/>
      <c r="OA150" s="119"/>
      <c r="OB150" s="119"/>
      <c r="OC150" s="119"/>
      <c r="OD150" s="119"/>
      <c r="OE150" s="119"/>
      <c r="OF150" s="119"/>
      <c r="OG150" s="119"/>
      <c r="OH150" s="119"/>
      <c r="APF150" s="47">
        <v>0</v>
      </c>
      <c r="APG150" s="47">
        <v>0</v>
      </c>
      <c r="APH150" s="47">
        <v>0</v>
      </c>
      <c r="API150" s="47">
        <v>0</v>
      </c>
      <c r="APJ150" s="47">
        <v>0</v>
      </c>
      <c r="APL150" s="47">
        <v>0</v>
      </c>
      <c r="APM150" s="47">
        <v>0</v>
      </c>
      <c r="APN150" s="47">
        <v>0</v>
      </c>
      <c r="APO150" s="47">
        <v>0</v>
      </c>
      <c r="APP150" s="47">
        <v>0</v>
      </c>
      <c r="APQ150" s="47">
        <v>0</v>
      </c>
      <c r="APR150" s="47">
        <v>0</v>
      </c>
      <c r="APT150" s="47">
        <v>0</v>
      </c>
      <c r="APU150" s="47">
        <v>0</v>
      </c>
      <c r="AQB150" s="47">
        <v>0</v>
      </c>
      <c r="AQC150" s="47">
        <v>0</v>
      </c>
      <c r="AQD150" s="47">
        <v>0</v>
      </c>
      <c r="AQE150" s="47">
        <v>0</v>
      </c>
      <c r="AQI150" s="47">
        <v>0</v>
      </c>
      <c r="AQJ150" s="47">
        <v>0</v>
      </c>
      <c r="AQK150" s="47">
        <v>0</v>
      </c>
      <c r="AQL150" s="47">
        <v>0</v>
      </c>
      <c r="AQM150" s="47">
        <v>0</v>
      </c>
      <c r="AQV150" s="47">
        <v>0</v>
      </c>
      <c r="AQW150" s="47">
        <v>0</v>
      </c>
      <c r="AQX150" s="47">
        <v>0</v>
      </c>
      <c r="AQY150" s="47">
        <v>0</v>
      </c>
      <c r="AQZ150" s="47">
        <v>0</v>
      </c>
      <c r="ARC150" s="47">
        <v>0</v>
      </c>
      <c r="ARD150" s="47">
        <v>0</v>
      </c>
      <c r="ARE150" s="47">
        <v>0</v>
      </c>
      <c r="ARF150" s="47">
        <v>0</v>
      </c>
      <c r="ARG150" s="47">
        <v>0</v>
      </c>
      <c r="ARJ150" s="47">
        <v>0</v>
      </c>
      <c r="ARK150" s="47">
        <v>0</v>
      </c>
      <c r="ARL150" s="47">
        <v>0</v>
      </c>
      <c r="ARN150" s="47">
        <v>0</v>
      </c>
      <c r="ARQ150" s="47">
        <v>0</v>
      </c>
      <c r="ARR150" s="47">
        <v>0</v>
      </c>
      <c r="ARU150" s="47">
        <v>0</v>
      </c>
      <c r="ARY150" s="47">
        <v>16</v>
      </c>
      <c r="ARZ150" s="47">
        <v>16</v>
      </c>
      <c r="ASA150" s="47">
        <v>16</v>
      </c>
      <c r="ASB150" s="47">
        <v>16</v>
      </c>
      <c r="ASE150" s="47">
        <v>16</v>
      </c>
      <c r="ASF150" s="47">
        <v>16</v>
      </c>
      <c r="ASG150" s="47">
        <v>16</v>
      </c>
      <c r="ASH150" s="47">
        <v>8</v>
      </c>
      <c r="ASI150" s="47">
        <v>8</v>
      </c>
      <c r="ASJ150" s="47">
        <v>0</v>
      </c>
      <c r="ASM150" s="47">
        <v>0</v>
      </c>
      <c r="ASN150" s="47">
        <v>0</v>
      </c>
      <c r="ASS150" s="47">
        <v>0</v>
      </c>
      <c r="AST150" s="47">
        <v>8</v>
      </c>
      <c r="ASU150" s="47">
        <v>8</v>
      </c>
      <c r="ASV150" s="47">
        <v>0</v>
      </c>
    </row>
    <row r="151" spans="1:1023 1085:1193" ht="14.25" customHeight="1" outlineLevel="1">
      <c r="A151" s="161" t="s">
        <v>233</v>
      </c>
      <c r="B151" s="162" t="e">
        <f>SUM(B150/(B146*E153/100))</f>
        <v>#DIV/0!</v>
      </c>
      <c r="C151" s="32" t="s">
        <v>234</v>
      </c>
      <c r="D151" s="670">
        <f t="shared" si="99"/>
        <v>0</v>
      </c>
      <c r="E151" s="55">
        <f t="shared" si="100"/>
        <v>0</v>
      </c>
      <c r="F151" s="179"/>
      <c r="G151" s="49">
        <f>G152*0.175</f>
        <v>457.70532727434369</v>
      </c>
      <c r="H151" s="156">
        <f t="shared" si="101"/>
        <v>480</v>
      </c>
      <c r="NV151" s="119"/>
      <c r="NW151" s="119"/>
      <c r="NX151" s="119"/>
      <c r="NY151" s="119"/>
      <c r="NZ151" s="119"/>
      <c r="OA151" s="119"/>
      <c r="OB151" s="119"/>
      <c r="OC151" s="119"/>
      <c r="OD151" s="119"/>
      <c r="OE151" s="119"/>
      <c r="OF151" s="119"/>
      <c r="OG151" s="119"/>
      <c r="OH151" s="119"/>
      <c r="APF151" s="47">
        <v>0</v>
      </c>
      <c r="APG151" s="47">
        <v>0</v>
      </c>
      <c r="APH151" s="47">
        <v>0</v>
      </c>
      <c r="API151" s="47">
        <v>0</v>
      </c>
      <c r="APJ151" s="47">
        <v>0</v>
      </c>
      <c r="APL151" s="47">
        <v>0</v>
      </c>
      <c r="APM151" s="47">
        <v>0</v>
      </c>
      <c r="APN151" s="47">
        <v>0</v>
      </c>
      <c r="APO151" s="47">
        <v>0</v>
      </c>
      <c r="APP151" s="47">
        <v>0</v>
      </c>
      <c r="APQ151" s="47">
        <v>0</v>
      </c>
      <c r="APR151" s="47">
        <v>0</v>
      </c>
      <c r="APT151" s="47">
        <v>0</v>
      </c>
      <c r="APU151" s="47">
        <v>0</v>
      </c>
      <c r="AQB151" s="47">
        <v>0</v>
      </c>
      <c r="AQC151" s="47">
        <v>0</v>
      </c>
      <c r="AQD151" s="47">
        <v>0</v>
      </c>
      <c r="AQE151" s="47">
        <v>0</v>
      </c>
      <c r="AQI151" s="47">
        <v>0</v>
      </c>
      <c r="AQJ151" s="47">
        <v>0</v>
      </c>
      <c r="AQK151" s="47">
        <v>0</v>
      </c>
      <c r="AQL151" s="47">
        <v>0</v>
      </c>
      <c r="AQM151" s="47">
        <v>0</v>
      </c>
      <c r="AQV151" s="47">
        <v>0</v>
      </c>
      <c r="AQW151" s="47">
        <v>0</v>
      </c>
      <c r="AQX151" s="47">
        <v>0</v>
      </c>
      <c r="AQY151" s="47">
        <v>0</v>
      </c>
      <c r="AQZ151" s="47">
        <v>0</v>
      </c>
      <c r="ARC151" s="47">
        <v>0</v>
      </c>
      <c r="ARD151" s="47">
        <v>0</v>
      </c>
      <c r="ARE151" s="47">
        <v>0</v>
      </c>
      <c r="ARF151" s="47">
        <v>16</v>
      </c>
      <c r="ARG151" s="47">
        <v>16</v>
      </c>
      <c r="ARJ151" s="47">
        <v>16</v>
      </c>
      <c r="ARK151" s="47">
        <v>16</v>
      </c>
      <c r="ARL151" s="47">
        <v>16</v>
      </c>
      <c r="ARN151" s="47">
        <v>16</v>
      </c>
      <c r="ARQ151" s="47">
        <v>16</v>
      </c>
      <c r="ARR151" s="47">
        <v>16</v>
      </c>
      <c r="ARS151" s="47">
        <v>16</v>
      </c>
      <c r="ART151" s="47">
        <v>16</v>
      </c>
      <c r="ARU151" s="47"/>
      <c r="ARX151" s="47">
        <v>16</v>
      </c>
      <c r="ARY151" s="47">
        <v>16</v>
      </c>
      <c r="ARZ151" s="47">
        <v>16</v>
      </c>
      <c r="ASA151" s="47">
        <v>16</v>
      </c>
      <c r="ASB151" s="47">
        <v>16</v>
      </c>
      <c r="ASE151" s="47">
        <v>16</v>
      </c>
      <c r="ASF151" s="47">
        <v>16</v>
      </c>
      <c r="ASG151" s="47">
        <v>16</v>
      </c>
      <c r="ASH151" s="47">
        <v>16</v>
      </c>
      <c r="ASI151" s="47">
        <v>16</v>
      </c>
      <c r="ASJ151" s="47">
        <v>16</v>
      </c>
      <c r="ASL151" s="47">
        <v>16</v>
      </c>
      <c r="ASM151" s="47">
        <v>16</v>
      </c>
      <c r="ASN151" s="47">
        <v>16</v>
      </c>
      <c r="ASO151" s="47">
        <v>16</v>
      </c>
      <c r="ASP151" s="47">
        <v>16</v>
      </c>
      <c r="ASS151" s="47">
        <v>16</v>
      </c>
      <c r="AST151" s="47">
        <v>16</v>
      </c>
      <c r="ASU151" s="47">
        <v>16</v>
      </c>
      <c r="ASV151" s="47">
        <v>16</v>
      </c>
    </row>
    <row r="152" spans="1:1023 1085:1193" ht="14.25" customHeight="1" outlineLevel="1">
      <c r="A152" s="157" t="s">
        <v>233</v>
      </c>
      <c r="B152" s="163" t="e">
        <f>SUM(B150/(B147*E153/100))</f>
        <v>#DIV/0!</v>
      </c>
      <c r="C152" s="164" t="s">
        <v>235</v>
      </c>
      <c r="D152" s="671">
        <f>SUM(D146:D151)</f>
        <v>0</v>
      </c>
      <c r="E152" s="182">
        <v>68.322999999999993</v>
      </c>
      <c r="F152" s="183"/>
      <c r="G152" s="49">
        <f>((E152/F153*1000)*-0.0107+47.419)*E152</f>
        <v>2615.4590129962498</v>
      </c>
      <c r="H152" s="156">
        <f>SUM(H146:H151)</f>
        <v>2487.5615460123081</v>
      </c>
      <c r="AB152" s="147"/>
      <c r="AC152" s="147"/>
      <c r="AD152" s="147"/>
      <c r="AE152" s="147"/>
      <c r="AF152" s="147"/>
      <c r="AG152" s="147"/>
      <c r="AH152" s="147"/>
      <c r="AI152" s="147"/>
      <c r="AJ152" s="147"/>
      <c r="AK152" s="147"/>
      <c r="AL152" s="147"/>
      <c r="AM152" s="147"/>
      <c r="AN152" s="147"/>
      <c r="AO152" s="147"/>
      <c r="NV152" s="119"/>
      <c r="NW152" s="119"/>
      <c r="NX152" s="119"/>
      <c r="NY152" s="119"/>
      <c r="NZ152" s="119"/>
      <c r="OA152" s="119"/>
      <c r="OB152" s="119"/>
      <c r="OC152" s="119"/>
      <c r="OD152" s="119"/>
      <c r="OE152" s="119"/>
      <c r="OF152" s="119"/>
      <c r="OG152" s="119"/>
      <c r="OH152" s="119"/>
      <c r="OI152" s="119"/>
      <c r="OJ152" s="119"/>
      <c r="OK152" s="119"/>
      <c r="OL152" s="119"/>
      <c r="OM152" s="119"/>
      <c r="ON152" s="119"/>
      <c r="OO152" s="119"/>
      <c r="OP152" s="119"/>
      <c r="OQ152" s="119"/>
      <c r="OR152" s="119"/>
      <c r="OS152" s="119"/>
      <c r="OT152" s="119"/>
      <c r="OU152" s="119"/>
      <c r="OV152" s="119"/>
      <c r="OW152" s="119"/>
      <c r="OX152" s="119"/>
      <c r="OY152" s="119"/>
      <c r="OZ152" s="119"/>
      <c r="PA152" s="119"/>
      <c r="PB152" s="119"/>
      <c r="PC152" s="119"/>
      <c r="PD152" s="119"/>
      <c r="PE152" s="119"/>
      <c r="PF152" s="119"/>
      <c r="PG152" s="119"/>
      <c r="PH152" s="119"/>
      <c r="PI152" s="119"/>
      <c r="PJ152" s="119"/>
      <c r="PK152" s="119"/>
      <c r="PL152" s="119"/>
      <c r="PM152" s="119"/>
      <c r="PN152" s="119"/>
      <c r="PO152" s="119"/>
      <c r="PP152" s="119"/>
      <c r="PQ152" s="119"/>
      <c r="PR152" s="119"/>
      <c r="PS152" s="119"/>
      <c r="PT152" s="119"/>
      <c r="PU152" s="119"/>
      <c r="PV152" s="119"/>
      <c r="PW152" s="119"/>
      <c r="PX152" s="119"/>
      <c r="PY152" s="119"/>
      <c r="PZ152" s="119"/>
      <c r="QA152" s="119"/>
      <c r="QB152" s="119"/>
      <c r="QC152" s="119"/>
      <c r="QD152" s="119"/>
      <c r="QE152" s="119"/>
      <c r="QF152" s="119"/>
      <c r="QG152" s="119"/>
      <c r="QH152" s="119"/>
      <c r="QI152" s="119"/>
      <c r="QJ152" s="119"/>
      <c r="QK152" s="119"/>
      <c r="QL152" s="119"/>
      <c r="QM152" s="119"/>
      <c r="QN152" s="119"/>
      <c r="QO152" s="119"/>
      <c r="QP152" s="119"/>
      <c r="QQ152" s="119"/>
      <c r="QR152" s="119"/>
      <c r="QS152" s="119"/>
      <c r="QT152" s="119"/>
      <c r="QU152" s="119"/>
      <c r="QV152" s="119"/>
      <c r="QW152" s="119"/>
      <c r="QX152" s="119"/>
      <c r="QY152" s="119"/>
      <c r="QZ152" s="119"/>
      <c r="RA152" s="119"/>
      <c r="RB152" s="119"/>
      <c r="RC152" s="119"/>
      <c r="RD152" s="119"/>
      <c r="RE152" s="119"/>
      <c r="RF152" s="119"/>
      <c r="RG152" s="119"/>
    </row>
    <row r="153" spans="1:1023 1085:1193" ht="14.25" customHeight="1" outlineLevel="1">
      <c r="A153" s="158" t="s">
        <v>233</v>
      </c>
      <c r="B153" s="165" t="e">
        <f>SUM(B150/(B148*E153/100))</f>
        <v>#DIV/0!</v>
      </c>
      <c r="C153" s="166" t="e">
        <f>SUM(B150/(E152*E153/100))</f>
        <v>#DIV/0!</v>
      </c>
      <c r="D153" s="73" t="s">
        <v>236</v>
      </c>
      <c r="E153" s="167">
        <v>0</v>
      </c>
      <c r="F153" s="184">
        <v>80</v>
      </c>
      <c r="G153" s="176"/>
      <c r="H153" s="187"/>
      <c r="NV153" s="119"/>
      <c r="NW153" s="119"/>
      <c r="NX153" s="119"/>
      <c r="NY153" s="119"/>
      <c r="NZ153" s="119"/>
      <c r="OA153" s="119"/>
      <c r="OB153" s="119"/>
      <c r="OC153" s="119"/>
      <c r="OD153" s="119"/>
      <c r="OE153" s="119"/>
      <c r="OF153" s="119"/>
      <c r="OG153" s="119"/>
      <c r="OH153" s="119"/>
      <c r="OI153" s="119"/>
      <c r="OJ153" s="119"/>
      <c r="OK153" s="119"/>
      <c r="OL153" s="119"/>
      <c r="OM153" s="119"/>
      <c r="ON153" s="119"/>
      <c r="OO153" s="119"/>
      <c r="OP153" s="119"/>
      <c r="OQ153" s="119"/>
      <c r="OR153" s="119"/>
      <c r="OS153" s="119"/>
      <c r="OT153" s="119"/>
      <c r="OU153" s="119"/>
      <c r="OV153" s="119"/>
      <c r="OW153" s="119"/>
      <c r="OX153" s="119"/>
      <c r="OY153" s="119"/>
      <c r="OZ153" s="119"/>
      <c r="PA153" s="119"/>
      <c r="PB153" s="119"/>
      <c r="PC153" s="119"/>
      <c r="PD153" s="119"/>
      <c r="PE153" s="119"/>
      <c r="PF153" s="119"/>
      <c r="PG153" s="119"/>
      <c r="PH153" s="119"/>
      <c r="PI153" s="119"/>
      <c r="PJ153" s="119"/>
      <c r="PK153" s="119"/>
      <c r="PL153" s="119"/>
      <c r="PM153" s="119"/>
      <c r="PN153" s="119"/>
      <c r="PO153" s="119"/>
      <c r="PP153" s="119"/>
      <c r="PQ153" s="119"/>
      <c r="PR153" s="119"/>
      <c r="PS153" s="119"/>
      <c r="PT153" s="119"/>
      <c r="PU153" s="119"/>
      <c r="PV153" s="119"/>
      <c r="PW153" s="119"/>
      <c r="PX153" s="119"/>
      <c r="PY153" s="119"/>
      <c r="PZ153" s="119"/>
      <c r="QA153" s="119"/>
      <c r="QB153" s="119"/>
      <c r="QC153" s="119"/>
      <c r="QD153" s="119"/>
      <c r="QE153" s="119"/>
      <c r="QF153" s="119"/>
      <c r="QG153" s="119"/>
      <c r="QH153" s="119"/>
      <c r="QI153" s="119"/>
      <c r="QJ153" s="119"/>
      <c r="QK153" s="119"/>
      <c r="QL153" s="119"/>
      <c r="QM153" s="119"/>
      <c r="QN153" s="119"/>
      <c r="QO153" s="119"/>
      <c r="QP153" s="119"/>
      <c r="QQ153" s="119"/>
      <c r="QR153" s="119"/>
      <c r="QS153" s="119"/>
      <c r="QT153" s="119"/>
      <c r="QU153" s="119"/>
      <c r="QV153" s="119"/>
      <c r="QW153" s="119"/>
      <c r="QX153" s="119"/>
      <c r="QY153" s="119"/>
      <c r="QZ153" s="119"/>
      <c r="RA153" s="119"/>
      <c r="RB153" s="119"/>
      <c r="RC153" s="119"/>
      <c r="RD153" s="119"/>
      <c r="RE153" s="119"/>
      <c r="RF153" s="119"/>
      <c r="RG153" s="119"/>
    </row>
    <row r="154" spans="1:1023 1085:1193" ht="14.25" customHeight="1" outlineLevel="1">
      <c r="A154" s="208"/>
      <c r="B154" s="307" t="s">
        <v>237</v>
      </c>
      <c r="C154" s="323">
        <v>140</v>
      </c>
      <c r="D154" s="247"/>
      <c r="E154" s="314">
        <v>2.5</v>
      </c>
      <c r="F154" s="322">
        <v>3</v>
      </c>
      <c r="G154" s="313">
        <v>3.5</v>
      </c>
      <c r="H154" s="309">
        <v>4</v>
      </c>
      <c r="NV154" s="119"/>
      <c r="NW154" s="119"/>
      <c r="NX154" s="119"/>
      <c r="NY154" s="119"/>
      <c r="NZ154" s="119"/>
      <c r="OA154" s="119"/>
      <c r="OB154" s="119"/>
      <c r="OC154" s="119"/>
      <c r="OD154" s="119"/>
      <c r="OE154" s="119"/>
      <c r="OF154" s="119"/>
      <c r="OG154" s="119"/>
      <c r="OH154" s="119"/>
      <c r="OI154" s="119"/>
      <c r="OJ154" s="119"/>
      <c r="OK154" s="119"/>
      <c r="OL154" s="119"/>
      <c r="OM154" s="119"/>
      <c r="ON154" s="119"/>
      <c r="OO154" s="119"/>
      <c r="OP154" s="119"/>
      <c r="OQ154" s="119"/>
      <c r="OR154" s="119"/>
      <c r="OS154" s="119"/>
      <c r="OT154" s="119"/>
      <c r="OU154" s="119"/>
      <c r="OV154" s="119"/>
      <c r="OW154" s="119"/>
      <c r="OX154" s="119"/>
      <c r="OY154" s="119"/>
      <c r="OZ154" s="119"/>
      <c r="PA154" s="119"/>
      <c r="PB154" s="119"/>
      <c r="PC154" s="119"/>
      <c r="PD154" s="119"/>
      <c r="PE154" s="119"/>
      <c r="PF154" s="119"/>
      <c r="PG154" s="119"/>
      <c r="PH154" s="119"/>
      <c r="PI154" s="119"/>
      <c r="PJ154" s="119"/>
      <c r="PK154" s="119"/>
      <c r="PL154" s="119"/>
      <c r="PM154" s="119"/>
      <c r="PN154" s="119"/>
      <c r="PO154" s="119"/>
      <c r="PP154" s="119"/>
      <c r="PQ154" s="119"/>
      <c r="PR154" s="119"/>
      <c r="PS154" s="119"/>
      <c r="PT154" s="119"/>
      <c r="PU154" s="119"/>
      <c r="PV154" s="119"/>
      <c r="PW154" s="119"/>
      <c r="PX154" s="119"/>
      <c r="PY154" s="119"/>
      <c r="PZ154" s="119"/>
      <c r="QA154" s="119"/>
      <c r="QB154" s="119"/>
      <c r="QC154" s="119"/>
      <c r="QD154" s="119"/>
      <c r="QE154" s="119"/>
      <c r="QF154" s="119"/>
      <c r="QG154" s="119"/>
      <c r="QH154" s="119"/>
      <c r="QI154" s="119"/>
      <c r="QJ154" s="119"/>
      <c r="QK154" s="119"/>
      <c r="QL154" s="119"/>
      <c r="QM154" s="119"/>
      <c r="QN154" s="119"/>
      <c r="QO154" s="119"/>
      <c r="QP154" s="119"/>
      <c r="QQ154" s="119"/>
      <c r="QR154" s="119"/>
      <c r="QS154" s="119"/>
      <c r="QT154" s="119"/>
      <c r="QU154" s="119"/>
      <c r="QV154" s="119"/>
      <c r="QW154" s="119"/>
      <c r="QX154" s="119"/>
      <c r="QY154" s="119"/>
      <c r="QZ154" s="119"/>
      <c r="RA154" s="119"/>
      <c r="RB154" s="119"/>
      <c r="RC154" s="119"/>
      <c r="RD154" s="119"/>
      <c r="RE154" s="119"/>
      <c r="RF154" s="119"/>
      <c r="RG154" s="119"/>
    </row>
    <row r="155" spans="1:1023 1085:1193" ht="55.5" customHeight="1">
      <c r="A155" s="88"/>
      <c r="B155" s="435" t="s">
        <v>294</v>
      </c>
      <c r="C155" s="222" t="s">
        <v>295</v>
      </c>
      <c r="D155" s="151"/>
      <c r="E155" s="149" t="s">
        <v>296</v>
      </c>
      <c r="F155" s="443" t="s">
        <v>297</v>
      </c>
      <c r="G155" s="76"/>
      <c r="H155" s="76"/>
      <c r="NV155" s="119"/>
      <c r="NW155" s="119"/>
      <c r="NX155" s="119"/>
      <c r="NY155" s="119"/>
      <c r="NZ155" s="119"/>
      <c r="OY155" s="471" t="s">
        <v>255</v>
      </c>
      <c r="RH155" s="136"/>
      <c r="RI155" s="136"/>
      <c r="RJ155" s="136"/>
      <c r="AMG155" s="119" t="s">
        <v>298</v>
      </c>
      <c r="AMI155" s="153" t="s">
        <v>255</v>
      </c>
      <c r="AQB155" s="84" t="s">
        <v>72</v>
      </c>
      <c r="AQC155" s="84" t="s">
        <v>73</v>
      </c>
      <c r="AQD155" s="84" t="s">
        <v>73</v>
      </c>
      <c r="AQE155" s="84" t="s">
        <v>74</v>
      </c>
      <c r="AQF155" s="84" t="s">
        <v>75</v>
      </c>
      <c r="AQG155" s="84" t="s">
        <v>76</v>
      </c>
      <c r="AQH155" s="84"/>
      <c r="AQI155" s="84" t="s">
        <v>77</v>
      </c>
      <c r="AQJ155" s="84" t="s">
        <v>78</v>
      </c>
      <c r="AQK155" s="84" t="s">
        <v>79</v>
      </c>
      <c r="AQL155" s="84" t="s">
        <v>80</v>
      </c>
      <c r="AQM155" s="84" t="s">
        <v>81</v>
      </c>
      <c r="AQN155" s="84" t="s">
        <v>81</v>
      </c>
      <c r="AQO155" s="85"/>
      <c r="AQP155" s="84" t="s">
        <v>82</v>
      </c>
      <c r="AQQ155" s="84" t="s">
        <v>82</v>
      </c>
      <c r="AQR155" s="84" t="s">
        <v>83</v>
      </c>
      <c r="AQS155" s="84" t="s">
        <v>84</v>
      </c>
      <c r="AQT155" s="84" t="s">
        <v>85</v>
      </c>
      <c r="AQU155" s="84" t="s">
        <v>85</v>
      </c>
      <c r="AQV155" s="2"/>
      <c r="AQW155" s="84" t="s">
        <v>86</v>
      </c>
      <c r="AQX155" s="84" t="s">
        <v>86</v>
      </c>
      <c r="AQY155" s="84" t="s">
        <v>87</v>
      </c>
      <c r="AQZ155" s="84" t="s">
        <v>87</v>
      </c>
      <c r="ARA155" s="84" t="s">
        <v>88</v>
      </c>
      <c r="ARB155" s="84" t="s">
        <v>88</v>
      </c>
      <c r="ARC155" s="2"/>
      <c r="ARD155" s="84" t="s">
        <v>89</v>
      </c>
      <c r="ARE155" s="84" t="s">
        <v>90</v>
      </c>
      <c r="ARF155" s="84" t="s">
        <v>90</v>
      </c>
      <c r="ARG155" s="84" t="s">
        <v>90</v>
      </c>
      <c r="ARH155" s="84" t="s">
        <v>91</v>
      </c>
      <c r="ARI155" s="84" t="s">
        <v>91</v>
      </c>
      <c r="ARJ155" s="2"/>
      <c r="ARK155" s="84" t="s">
        <v>91</v>
      </c>
      <c r="ARL155" s="84" t="s">
        <v>91</v>
      </c>
      <c r="ARM155" s="84" t="s">
        <v>92</v>
      </c>
      <c r="ARN155" s="84" t="s">
        <v>92</v>
      </c>
      <c r="ARO155" s="84" t="s">
        <v>92</v>
      </c>
      <c r="ARP155" s="84" t="s">
        <v>82</v>
      </c>
      <c r="ARQ155" s="84"/>
      <c r="ARR155" s="84" t="s">
        <v>82</v>
      </c>
      <c r="ARS155" s="84" t="s">
        <v>93</v>
      </c>
      <c r="ART155" s="84" t="s">
        <v>94</v>
      </c>
      <c r="ARU155" s="84" t="s">
        <v>42</v>
      </c>
      <c r="ARV155" s="84" t="s">
        <v>42</v>
      </c>
      <c r="ARW155" s="84" t="s">
        <v>42</v>
      </c>
      <c r="ARX155" s="2"/>
      <c r="ARY155" s="84" t="s">
        <v>42</v>
      </c>
      <c r="ARZ155" s="84" t="s">
        <v>42</v>
      </c>
      <c r="ASA155" s="84" t="s">
        <v>95</v>
      </c>
      <c r="ASB155" s="84" t="s">
        <v>96</v>
      </c>
      <c r="ASC155" s="84" t="s">
        <v>97</v>
      </c>
      <c r="ASD155" s="84" t="s">
        <v>82</v>
      </c>
      <c r="ASE155" s="84"/>
      <c r="ASF155" s="84" t="s">
        <v>82</v>
      </c>
      <c r="ASG155" s="84" t="s">
        <v>82</v>
      </c>
      <c r="ASH155" s="84" t="s">
        <v>82</v>
      </c>
      <c r="ASK155" s="136"/>
      <c r="ASL155" s="136"/>
      <c r="ASM155" s="136"/>
    </row>
    <row r="156" spans="1:1023 1085:1193" ht="14.25" customHeight="1" outlineLevel="1">
      <c r="A156" s="155" t="s">
        <v>224</v>
      </c>
      <c r="B156" s="54">
        <f>G162</f>
        <v>740.01516666666669</v>
      </c>
      <c r="C156" s="32" t="s">
        <v>225</v>
      </c>
      <c r="D156" s="670">
        <f t="shared" ref="D156:D161" si="102">SUM(I156:NZ156)</f>
        <v>0</v>
      </c>
      <c r="E156" s="55">
        <f t="shared" ref="E156:E161" si="103">SUM(D156/G156)</f>
        <v>0</v>
      </c>
      <c r="F156" s="179"/>
      <c r="G156" s="49">
        <f>G162*0.262</f>
        <v>193.88397366666669</v>
      </c>
      <c r="H156" s="156">
        <f>SUM(I156:ATR156)</f>
        <v>193.59416583629204</v>
      </c>
      <c r="NV156" s="119"/>
      <c r="NW156" s="119"/>
      <c r="NX156" s="119"/>
      <c r="NY156" s="119"/>
      <c r="NZ156" s="119"/>
      <c r="RH156" s="136"/>
      <c r="RI156" s="136"/>
      <c r="RJ156" s="136"/>
      <c r="RK156" s="136"/>
      <c r="RL156" s="136"/>
      <c r="RM156" s="136"/>
      <c r="RN156" s="136"/>
      <c r="RO156" s="136"/>
      <c r="RP156" s="136"/>
      <c r="RQ156" s="136"/>
      <c r="RR156" s="136"/>
      <c r="RS156" s="136"/>
      <c r="RT156" s="136"/>
      <c r="RU156" s="136"/>
      <c r="RV156" s="136"/>
      <c r="RW156" s="136"/>
      <c r="RX156" s="136"/>
      <c r="RY156" s="136"/>
      <c r="RZ156" s="136"/>
      <c r="SA156" s="136"/>
      <c r="SB156" s="136"/>
      <c r="SC156" s="136"/>
      <c r="SD156" s="136"/>
      <c r="SE156" s="136"/>
      <c r="SF156" s="136"/>
      <c r="SG156" s="136"/>
      <c r="SH156" s="136"/>
      <c r="SI156" s="136"/>
      <c r="SJ156" s="136"/>
      <c r="SK156" s="136"/>
      <c r="SL156" s="136"/>
      <c r="SM156" s="136"/>
      <c r="SN156" s="136"/>
      <c r="SO156" s="136"/>
      <c r="SP156" s="136"/>
      <c r="SQ156" s="136"/>
      <c r="SR156" s="136"/>
      <c r="SS156" s="136"/>
      <c r="ST156" s="136"/>
      <c r="SU156" s="136"/>
      <c r="SV156" s="136"/>
      <c r="SW156" s="136"/>
      <c r="SX156" s="136"/>
      <c r="SY156" s="136"/>
      <c r="SZ156" s="136"/>
      <c r="TA156" s="136"/>
      <c r="TB156" s="136"/>
      <c r="TC156" s="136"/>
      <c r="AQB156" s="198">
        <v>10.854635588100001</v>
      </c>
      <c r="AQC156" s="198">
        <v>18.294712815396299</v>
      </c>
      <c r="AQD156" s="198">
        <v>16.475338334475982</v>
      </c>
      <c r="AQE156" s="198">
        <v>19.386337503948486</v>
      </c>
      <c r="AQF156" s="198">
        <v>16.984763189133673</v>
      </c>
      <c r="AQG156" s="198">
        <v>14.03737653004276</v>
      </c>
      <c r="AQH156" s="198">
        <v>0</v>
      </c>
      <c r="AQI156" s="198">
        <v>17.057538168370485</v>
      </c>
      <c r="AQJ156" s="198">
        <v>16.366175865620761</v>
      </c>
      <c r="AQK156" s="198">
        <v>11.963289621793603</v>
      </c>
      <c r="AQL156" s="198">
        <v>10.289465099346915</v>
      </c>
      <c r="AQM156" s="198">
        <v>9.889202713544444</v>
      </c>
      <c r="AQN156" s="198">
        <v>8.6520280665186302</v>
      </c>
      <c r="AQO156" s="198">
        <v>0</v>
      </c>
      <c r="AQP156" s="198">
        <v>11.671651170000001</v>
      </c>
      <c r="AQQ156" s="198">
        <v>11.671651170000001</v>
      </c>
      <c r="AQR156" s="198"/>
      <c r="AQS156" s="198"/>
      <c r="AQT156" s="198"/>
      <c r="AQU156" s="198"/>
      <c r="AQV156" s="198"/>
      <c r="AQW156" s="198"/>
      <c r="AQX156" s="198"/>
      <c r="AQY156" s="198"/>
      <c r="AQZ156" s="198"/>
      <c r="ARA156" s="198"/>
      <c r="ARB156" s="198"/>
      <c r="ARC156" s="198"/>
      <c r="ARD156" s="198"/>
      <c r="ARE156" s="198"/>
      <c r="ARF156" s="198"/>
      <c r="ARG156" s="198"/>
      <c r="ARH156" s="198"/>
      <c r="ARI156" s="198"/>
      <c r="ARJ156" s="198"/>
      <c r="ARK156" s="198"/>
      <c r="ARL156" s="198"/>
      <c r="ARM156" s="198"/>
      <c r="ARN156" s="198"/>
      <c r="ARO156" s="198"/>
      <c r="ARP156" s="198"/>
      <c r="ARQ156" s="198"/>
      <c r="ARR156" s="198"/>
      <c r="ARS156" s="198"/>
      <c r="ART156" s="198"/>
      <c r="ARU156" s="198"/>
      <c r="ARV156" s="198"/>
      <c r="ARW156" s="198"/>
      <c r="ARX156" s="198"/>
      <c r="ARY156" s="198"/>
      <c r="ARZ156" s="198"/>
      <c r="ASA156" s="198"/>
      <c r="ASB156" s="198"/>
      <c r="ASC156" s="198"/>
      <c r="ASD156" s="198"/>
      <c r="ASE156" s="198"/>
      <c r="ASF156" s="198"/>
      <c r="ASG156" s="198"/>
      <c r="ASH156" s="198"/>
      <c r="ASI156" s="198"/>
      <c r="ASJ156" s="136"/>
      <c r="ASK156" s="136"/>
      <c r="ASL156" s="136"/>
      <c r="ASM156" s="136"/>
    </row>
    <row r="157" spans="1:1023 1085:1193" ht="14.25" customHeight="1" outlineLevel="1">
      <c r="A157" s="157" t="s">
        <v>226</v>
      </c>
      <c r="B157" s="59"/>
      <c r="C157" s="32" t="s">
        <v>227</v>
      </c>
      <c r="D157" s="670">
        <f t="shared" si="102"/>
        <v>0</v>
      </c>
      <c r="E157" s="55">
        <f t="shared" si="103"/>
        <v>0</v>
      </c>
      <c r="F157" s="179"/>
      <c r="G157" s="49">
        <f>G162*0.106</f>
        <v>78.44160766666667</v>
      </c>
      <c r="H157" s="156">
        <f t="shared" ref="H157:H161" si="104">SUM(I157:ATR157)</f>
        <v>78.942741733076943</v>
      </c>
      <c r="NV157" s="119"/>
      <c r="NW157" s="119"/>
      <c r="NX157" s="119"/>
      <c r="NY157" s="119"/>
      <c r="NZ157" s="119"/>
      <c r="RH157" s="136"/>
      <c r="RI157" s="136"/>
      <c r="RJ157" s="136"/>
      <c r="RK157" s="136"/>
      <c r="RL157" s="136"/>
      <c r="RM157" s="136"/>
      <c r="RN157" s="136"/>
      <c r="RO157" s="136"/>
      <c r="RP157" s="136"/>
      <c r="RQ157" s="136"/>
      <c r="RR157" s="136"/>
      <c r="RS157" s="136"/>
      <c r="RT157" s="136"/>
      <c r="RU157" s="136"/>
      <c r="RV157" s="136"/>
      <c r="RW157" s="136"/>
      <c r="RX157" s="136"/>
      <c r="RY157" s="136"/>
      <c r="RZ157" s="136"/>
      <c r="SA157" s="136"/>
      <c r="SB157" s="136"/>
      <c r="SC157" s="136"/>
      <c r="SD157" s="136"/>
      <c r="SE157" s="136"/>
      <c r="SF157" s="136"/>
      <c r="SG157" s="136"/>
      <c r="SH157" s="136"/>
      <c r="SI157" s="136"/>
      <c r="SJ157" s="136"/>
      <c r="SK157" s="136"/>
      <c r="SL157" s="136"/>
      <c r="SM157" s="136"/>
      <c r="SN157" s="136"/>
      <c r="SO157" s="136"/>
      <c r="SP157" s="136"/>
      <c r="SQ157" s="136"/>
      <c r="SR157" s="136"/>
      <c r="SS157" s="136"/>
      <c r="ST157" s="136"/>
      <c r="SU157" s="136"/>
      <c r="SV157" s="136"/>
      <c r="SW157" s="136"/>
      <c r="SX157" s="136"/>
      <c r="SY157" s="136"/>
      <c r="SZ157" s="136"/>
      <c r="TA157" s="136"/>
      <c r="TB157" s="136"/>
      <c r="TC157" s="136"/>
      <c r="AQB157" s="198">
        <v>0</v>
      </c>
      <c r="AQC157" s="198">
        <v>0</v>
      </c>
      <c r="AQD157" s="198">
        <v>0</v>
      </c>
      <c r="AQE157" s="198">
        <v>0</v>
      </c>
      <c r="AQF157" s="198">
        <v>0</v>
      </c>
      <c r="AQG157" s="198">
        <v>6.3202810933333344</v>
      </c>
      <c r="AQH157" s="198">
        <v>0</v>
      </c>
      <c r="AQI157" s="198">
        <v>0</v>
      </c>
      <c r="AQJ157" s="198">
        <v>0</v>
      </c>
      <c r="AQK157" s="198">
        <v>0</v>
      </c>
      <c r="AQL157" s="198">
        <v>0</v>
      </c>
      <c r="AQM157" s="198">
        <v>0</v>
      </c>
      <c r="AQN157" s="198">
        <v>3.1601405466666672</v>
      </c>
      <c r="AQO157" s="198">
        <v>0</v>
      </c>
      <c r="AQP157" s="198">
        <v>6.3202810933333344</v>
      </c>
      <c r="AQQ157" s="198">
        <v>6.3202810933333344</v>
      </c>
      <c r="AQR157" s="198">
        <v>6.3202810933333344</v>
      </c>
      <c r="AQS157" s="198">
        <v>6.3202810933333344</v>
      </c>
      <c r="AQT157" s="198">
        <v>3.1601405466666672</v>
      </c>
      <c r="AQU157" s="198">
        <v>0</v>
      </c>
      <c r="AQV157" s="198">
        <v>0</v>
      </c>
      <c r="AQW157" s="198">
        <v>6.3202810933333344</v>
      </c>
      <c r="AQX157" s="198">
        <v>3.912193224839744</v>
      </c>
      <c r="AQY157" s="198">
        <v>5.5074564815705136</v>
      </c>
      <c r="AQZ157" s="198">
        <v>3.9501756833333341</v>
      </c>
      <c r="ARA157" s="198">
        <v>3.9501756833333341</v>
      </c>
      <c r="ARB157" s="198">
        <v>0</v>
      </c>
      <c r="ARC157" s="198">
        <v>0</v>
      </c>
      <c r="ARD157" s="198">
        <v>4.7402108200000006</v>
      </c>
      <c r="ARE157" s="198">
        <v>0</v>
      </c>
      <c r="ARF157" s="198">
        <v>0</v>
      </c>
      <c r="ARG157" s="198">
        <v>0</v>
      </c>
      <c r="ARH157" s="198">
        <v>6.3202810933333344</v>
      </c>
      <c r="ARI157" s="198">
        <v>6.3202810933333344</v>
      </c>
      <c r="ARJ157" s="198"/>
      <c r="ARK157" s="198"/>
      <c r="ARL157" s="198"/>
      <c r="ARM157" s="198"/>
      <c r="ARN157" s="198"/>
      <c r="ARO157" s="198"/>
      <c r="ARP157" s="198"/>
      <c r="ARQ157" s="198"/>
      <c r="ARR157" s="198"/>
      <c r="ARS157" s="198"/>
      <c r="ART157" s="198"/>
      <c r="ARU157" s="198"/>
      <c r="ARV157" s="198"/>
      <c r="ARW157" s="198"/>
      <c r="ARX157" s="198"/>
      <c r="ARY157" s="198"/>
      <c r="ARZ157" s="198"/>
      <c r="ASA157" s="198"/>
      <c r="ASB157" s="198"/>
      <c r="ASC157" s="198"/>
      <c r="ASD157" s="198"/>
      <c r="ASE157" s="198"/>
      <c r="ASF157" s="198"/>
      <c r="ASG157" s="198"/>
      <c r="ASH157" s="198"/>
      <c r="ASI157" s="198"/>
      <c r="ASJ157" s="136"/>
      <c r="ASK157" s="136"/>
      <c r="ASL157" s="136"/>
      <c r="ASM157" s="136"/>
    </row>
    <row r="158" spans="1:1023 1085:1193" ht="14.25" customHeight="1" outlineLevel="1">
      <c r="A158" s="158" t="s">
        <v>228</v>
      </c>
      <c r="B158" s="61"/>
      <c r="C158" s="32" t="s">
        <v>229</v>
      </c>
      <c r="D158" s="670">
        <f t="shared" si="102"/>
        <v>0</v>
      </c>
      <c r="E158" s="55">
        <f t="shared" si="103"/>
        <v>0</v>
      </c>
      <c r="F158" s="180"/>
      <c r="G158" s="49">
        <f>G162*0.334</f>
        <v>247.16506566666669</v>
      </c>
      <c r="H158" s="156">
        <f t="shared" si="104"/>
        <v>249.68091583333333</v>
      </c>
      <c r="NV158" s="119"/>
      <c r="NW158" s="119"/>
      <c r="NX158" s="119"/>
      <c r="NY158" s="119"/>
      <c r="NZ158" s="119"/>
      <c r="RH158" s="136"/>
      <c r="RI158" s="136"/>
      <c r="RJ158" s="136"/>
      <c r="RK158" s="136"/>
      <c r="RL158" s="136"/>
      <c r="RM158" s="136"/>
      <c r="RN158" s="136"/>
      <c r="RO158" s="136"/>
      <c r="RP158" s="136"/>
      <c r="RQ158" s="136"/>
      <c r="RR158" s="136"/>
      <c r="RS158" s="136"/>
      <c r="RT158" s="136"/>
      <c r="RU158" s="136"/>
      <c r="RV158" s="136"/>
      <c r="RW158" s="136"/>
      <c r="RX158" s="136"/>
      <c r="RY158" s="136"/>
      <c r="RZ158" s="136"/>
      <c r="SA158" s="136"/>
      <c r="SB158" s="136"/>
      <c r="SC158" s="136"/>
      <c r="SD158" s="136"/>
      <c r="SE158" s="136"/>
      <c r="SF158" s="136"/>
      <c r="SG158" s="136"/>
      <c r="SH158" s="136"/>
      <c r="SI158" s="136"/>
      <c r="SJ158" s="136"/>
      <c r="SK158" s="136"/>
      <c r="SL158" s="136"/>
      <c r="SM158" s="136"/>
      <c r="SN158" s="136"/>
      <c r="SO158" s="136"/>
      <c r="SP158" s="136"/>
      <c r="SQ158" s="136"/>
      <c r="SR158" s="136"/>
      <c r="SS158" s="136"/>
      <c r="ST158" s="136"/>
      <c r="SU158" s="136"/>
      <c r="SV158" s="136"/>
      <c r="SW158" s="136"/>
      <c r="SX158" s="136"/>
      <c r="SY158" s="136"/>
      <c r="SZ158" s="136"/>
      <c r="TA158" s="136"/>
      <c r="TB158" s="136"/>
      <c r="TC158" s="136"/>
      <c r="AQB158" s="198">
        <v>0</v>
      </c>
      <c r="AQC158" s="198">
        <v>0</v>
      </c>
      <c r="AQD158" s="198">
        <v>0</v>
      </c>
      <c r="AQE158" s="198">
        <v>0</v>
      </c>
      <c r="AQF158" s="198">
        <v>0</v>
      </c>
      <c r="AQG158" s="198">
        <v>0</v>
      </c>
      <c r="AQH158" s="198">
        <v>0</v>
      </c>
      <c r="AQI158" s="198">
        <v>0</v>
      </c>
      <c r="AQJ158" s="198">
        <v>0</v>
      </c>
      <c r="AQK158" s="198">
        <v>0</v>
      </c>
      <c r="AQL158" s="198">
        <v>0</v>
      </c>
      <c r="AQM158" s="198">
        <v>0</v>
      </c>
      <c r="AQN158" s="198">
        <v>0</v>
      </c>
      <c r="AQO158" s="198">
        <v>0</v>
      </c>
      <c r="AQP158" s="198">
        <v>0</v>
      </c>
      <c r="AQQ158" s="198">
        <v>9.9872366333333353</v>
      </c>
      <c r="AQR158" s="198">
        <v>22.471282425000002</v>
      </c>
      <c r="AQS158" s="198">
        <v>22.471282425000002</v>
      </c>
      <c r="AQT158" s="198">
        <v>22.471282425000002</v>
      </c>
      <c r="AQU158" s="198">
        <v>22.471282425000002</v>
      </c>
      <c r="AQV158" s="198">
        <v>0</v>
      </c>
      <c r="AQW158" s="198">
        <v>17.477664108333336</v>
      </c>
      <c r="AQX158" s="198">
        <v>22.471282425000002</v>
      </c>
      <c r="AQY158" s="198">
        <v>22.471282425000002</v>
      </c>
      <c r="AQZ158" s="198">
        <v>19.974473266666671</v>
      </c>
      <c r="ARA158" s="198">
        <v>17.477664108333336</v>
      </c>
      <c r="ARB158" s="198">
        <v>17.477664108333336</v>
      </c>
      <c r="ARC158" s="198">
        <v>0</v>
      </c>
      <c r="ARD158" s="198">
        <v>0</v>
      </c>
      <c r="ARE158" s="198">
        <v>0</v>
      </c>
      <c r="ARF158" s="198">
        <v>0</v>
      </c>
      <c r="ARG158" s="198">
        <v>0</v>
      </c>
      <c r="ARH158" s="198">
        <v>0</v>
      </c>
      <c r="ARI158" s="198">
        <v>0</v>
      </c>
      <c r="ARJ158" s="198">
        <v>0</v>
      </c>
      <c r="ARK158" s="198">
        <v>19.974473266666671</v>
      </c>
      <c r="ARL158" s="198">
        <v>12.484045791666668</v>
      </c>
      <c r="ARM158" s="198">
        <v>0</v>
      </c>
      <c r="ARN158" s="198">
        <v>0</v>
      </c>
      <c r="ARO158" s="198">
        <v>0</v>
      </c>
      <c r="ARP158" s="198">
        <v>0</v>
      </c>
      <c r="ARQ158" s="198">
        <v>0</v>
      </c>
      <c r="ARR158" s="198">
        <v>0</v>
      </c>
      <c r="ARS158" s="198">
        <v>0</v>
      </c>
      <c r="ART158" s="198">
        <v>0</v>
      </c>
      <c r="ARU158" s="198">
        <v>0</v>
      </c>
      <c r="ARV158" s="198">
        <v>0</v>
      </c>
      <c r="ARW158" s="198">
        <v>0</v>
      </c>
      <c r="ARX158" s="198">
        <v>0</v>
      </c>
      <c r="ARY158" s="198">
        <v>0</v>
      </c>
      <c r="ARZ158" s="198">
        <v>0</v>
      </c>
      <c r="ASA158" s="198">
        <v>0</v>
      </c>
      <c r="ASB158" s="198">
        <v>0</v>
      </c>
      <c r="ASC158" s="198">
        <v>0</v>
      </c>
      <c r="ASD158" s="198">
        <v>0</v>
      </c>
      <c r="ASE158" s="198">
        <v>0</v>
      </c>
      <c r="ASF158" s="198">
        <v>0</v>
      </c>
      <c r="ASG158" s="198">
        <v>0</v>
      </c>
      <c r="ASH158" s="198">
        <v>0</v>
      </c>
      <c r="ASI158" s="198">
        <v>0</v>
      </c>
      <c r="ASJ158" s="136"/>
      <c r="ASK158" s="136"/>
      <c r="ASL158" s="136"/>
      <c r="ASM158" s="136"/>
    </row>
    <row r="159" spans="1:1023 1085:1193" ht="14.25" customHeight="1" outlineLevel="1">
      <c r="A159" s="159"/>
      <c r="B159" s="181" t="s">
        <v>230</v>
      </c>
      <c r="C159" s="40" t="s">
        <v>231</v>
      </c>
      <c r="D159" s="670">
        <f t="shared" si="102"/>
        <v>0</v>
      </c>
      <c r="E159" s="55">
        <f t="shared" si="103"/>
        <v>0</v>
      </c>
      <c r="F159" s="179"/>
      <c r="G159" s="49">
        <f>G162*0.067</f>
        <v>49.581016166666672</v>
      </c>
      <c r="H159" s="156">
        <f t="shared" si="104"/>
        <v>49.93618316666668</v>
      </c>
      <c r="NV159" s="119"/>
      <c r="NW159" s="119"/>
      <c r="NX159" s="119"/>
      <c r="NY159" s="119"/>
      <c r="NZ159" s="119"/>
      <c r="RH159" s="136"/>
      <c r="RI159" s="136"/>
      <c r="RJ159" s="136"/>
      <c r="RK159" s="136"/>
      <c r="RL159" s="136"/>
      <c r="RM159" s="136"/>
      <c r="RN159" s="136"/>
      <c r="RO159" s="136"/>
      <c r="RP159" s="136"/>
      <c r="RQ159" s="136"/>
      <c r="RR159" s="136"/>
      <c r="RS159" s="136"/>
      <c r="RT159" s="136"/>
      <c r="RU159" s="136"/>
      <c r="RV159" s="136"/>
      <c r="RW159" s="136"/>
      <c r="RX159" s="136"/>
      <c r="RY159" s="136"/>
      <c r="RZ159" s="136"/>
      <c r="SA159" s="136"/>
      <c r="SB159" s="136"/>
      <c r="SC159" s="136"/>
      <c r="SD159" s="136"/>
      <c r="SE159" s="136"/>
      <c r="SF159" s="136"/>
      <c r="SG159" s="136"/>
      <c r="SH159" s="136"/>
      <c r="SI159" s="136"/>
      <c r="SJ159" s="136"/>
      <c r="SK159" s="136"/>
      <c r="SL159" s="136"/>
      <c r="SM159" s="136"/>
      <c r="SN159" s="136"/>
      <c r="SO159" s="136"/>
      <c r="SP159" s="136"/>
      <c r="SQ159" s="136"/>
      <c r="SR159" s="136"/>
      <c r="SS159" s="136"/>
      <c r="ST159" s="136"/>
      <c r="SU159" s="136"/>
      <c r="SV159" s="136"/>
      <c r="SW159" s="136"/>
      <c r="SX159" s="136"/>
      <c r="SY159" s="136"/>
      <c r="SZ159" s="136"/>
      <c r="TA159" s="136"/>
      <c r="TB159" s="136"/>
      <c r="TC159" s="136"/>
      <c r="AQB159" s="198">
        <v>0</v>
      </c>
      <c r="AQC159" s="198">
        <v>0</v>
      </c>
      <c r="AQD159" s="198">
        <v>0</v>
      </c>
      <c r="AQE159" s="198">
        <v>0</v>
      </c>
      <c r="AQF159" s="198">
        <v>0</v>
      </c>
      <c r="AQG159" s="198">
        <v>0</v>
      </c>
      <c r="AQH159" s="198">
        <v>0</v>
      </c>
      <c r="AQI159" s="198">
        <v>0</v>
      </c>
      <c r="AQJ159" s="198">
        <v>0</v>
      </c>
      <c r="AQK159" s="198">
        <v>0</v>
      </c>
      <c r="AQL159" s="198">
        <v>7.4904274750000006</v>
      </c>
      <c r="AQM159" s="198">
        <v>7.4904274750000006</v>
      </c>
      <c r="AQN159" s="198">
        <v>0</v>
      </c>
      <c r="AQO159" s="198">
        <v>0</v>
      </c>
      <c r="AQP159" s="198">
        <v>0</v>
      </c>
      <c r="AQQ159" s="198">
        <v>0</v>
      </c>
      <c r="AQR159" s="198">
        <v>0</v>
      </c>
      <c r="AQS159" s="198">
        <v>0</v>
      </c>
      <c r="AQT159" s="198">
        <v>0</v>
      </c>
      <c r="AQU159" s="198">
        <v>0</v>
      </c>
      <c r="AQV159" s="198">
        <v>0</v>
      </c>
      <c r="AQW159" s="198">
        <v>0</v>
      </c>
      <c r="AQX159" s="198">
        <v>0</v>
      </c>
      <c r="AQY159" s="198">
        <v>0</v>
      </c>
      <c r="AQZ159" s="198">
        <v>0</v>
      </c>
      <c r="ARA159" s="198">
        <v>0</v>
      </c>
      <c r="ARB159" s="198">
        <v>0</v>
      </c>
      <c r="ARC159" s="198">
        <v>0</v>
      </c>
      <c r="ARD159" s="198">
        <v>0</v>
      </c>
      <c r="ARE159" s="198">
        <v>0</v>
      </c>
      <c r="ARF159" s="198">
        <v>7.4904274750000006</v>
      </c>
      <c r="ARG159" s="198">
        <v>7.4904274750000006</v>
      </c>
      <c r="ARH159" s="198">
        <v>7.4904274750000006</v>
      </c>
      <c r="ARI159" s="198">
        <v>0</v>
      </c>
      <c r="ARJ159" s="198">
        <v>0</v>
      </c>
      <c r="ARK159" s="198">
        <v>0</v>
      </c>
      <c r="ARL159" s="198">
        <v>0</v>
      </c>
      <c r="ARM159" s="198">
        <v>4.9936183166666677</v>
      </c>
      <c r="ARN159" s="198">
        <v>4.9936183166666677</v>
      </c>
      <c r="ARO159" s="198">
        <v>2.4968091583333338</v>
      </c>
      <c r="ARP159" s="198">
        <v>0</v>
      </c>
      <c r="ARQ159" s="198">
        <v>0</v>
      </c>
      <c r="ARR159" s="198">
        <v>0</v>
      </c>
      <c r="ARS159" s="198">
        <v>0</v>
      </c>
      <c r="ART159" s="198">
        <v>0</v>
      </c>
      <c r="ARU159" s="198">
        <v>0</v>
      </c>
      <c r="ARV159" s="198">
        <v>0</v>
      </c>
      <c r="ARW159" s="198">
        <v>0</v>
      </c>
      <c r="ARX159" s="198">
        <v>0</v>
      </c>
      <c r="ARY159" s="198">
        <v>0</v>
      </c>
      <c r="ARZ159" s="198">
        <v>0</v>
      </c>
      <c r="ASA159" s="198">
        <v>0</v>
      </c>
      <c r="ASB159" s="198">
        <v>0</v>
      </c>
      <c r="ASC159" s="198">
        <v>0</v>
      </c>
      <c r="ASD159" s="198">
        <v>0</v>
      </c>
      <c r="ASE159" s="198">
        <v>0</v>
      </c>
      <c r="ASF159" s="198">
        <v>0</v>
      </c>
      <c r="ASG159" s="198">
        <v>0</v>
      </c>
      <c r="ASH159" s="198">
        <v>0</v>
      </c>
      <c r="ASI159" s="198">
        <v>0</v>
      </c>
      <c r="ASJ159" s="136"/>
      <c r="ASK159" s="136"/>
      <c r="ASL159" s="136"/>
      <c r="ASM159" s="136"/>
    </row>
    <row r="160" spans="1:1023 1085:1193" ht="14.25" customHeight="1" outlineLevel="1">
      <c r="A160" s="159"/>
      <c r="B160" s="160">
        <f>D162</f>
        <v>0</v>
      </c>
      <c r="C160" s="40" t="s">
        <v>232</v>
      </c>
      <c r="D160" s="670">
        <f t="shared" si="102"/>
        <v>0</v>
      </c>
      <c r="E160" s="55">
        <f t="shared" si="103"/>
        <v>0</v>
      </c>
      <c r="F160" s="179"/>
      <c r="G160" s="49">
        <f>G162*0.056</f>
        <v>41.440849333333333</v>
      </c>
      <c r="H160" s="156">
        <f t="shared" si="104"/>
        <v>41.737705333333338</v>
      </c>
      <c r="NV160" s="119"/>
      <c r="NW160" s="119"/>
      <c r="NX160" s="119"/>
      <c r="NY160" s="119"/>
      <c r="NZ160" s="119"/>
      <c r="RH160" s="136"/>
      <c r="RI160" s="136"/>
      <c r="RJ160" s="136"/>
      <c r="RK160" s="136"/>
      <c r="RL160" s="136"/>
      <c r="RM160" s="136"/>
      <c r="RN160" s="136"/>
      <c r="RO160" s="136"/>
      <c r="RP160" s="136"/>
      <c r="RQ160" s="136"/>
      <c r="RR160" s="136"/>
      <c r="RS160" s="136"/>
      <c r="RT160" s="136"/>
      <c r="RU160" s="136"/>
      <c r="RV160" s="136"/>
      <c r="RW160" s="136"/>
      <c r="RX160" s="136"/>
      <c r="RY160" s="136"/>
      <c r="RZ160" s="136"/>
      <c r="SA160" s="136"/>
      <c r="SB160" s="136"/>
      <c r="SC160" s="136"/>
      <c r="SD160" s="136"/>
      <c r="SE160" s="136"/>
      <c r="SF160" s="136"/>
      <c r="SG160" s="136"/>
      <c r="SH160" s="136"/>
      <c r="SI160" s="136"/>
      <c r="SJ160" s="136"/>
      <c r="SK160" s="136"/>
      <c r="SL160" s="136"/>
      <c r="SM160" s="136"/>
      <c r="SN160" s="136"/>
      <c r="SO160" s="136"/>
      <c r="SP160" s="136"/>
      <c r="SQ160" s="136"/>
      <c r="SR160" s="136"/>
      <c r="SS160" s="136"/>
      <c r="ST160" s="136"/>
      <c r="SU160" s="136"/>
      <c r="SV160" s="136"/>
      <c r="SW160" s="136"/>
      <c r="SX160" s="136"/>
      <c r="SY160" s="136"/>
      <c r="SZ160" s="136"/>
      <c r="TA160" s="136"/>
      <c r="TB160" s="136"/>
      <c r="TC160" s="136"/>
      <c r="AQB160" s="198">
        <v>0</v>
      </c>
      <c r="AQC160" s="198">
        <v>0</v>
      </c>
      <c r="AQD160" s="198">
        <v>0</v>
      </c>
      <c r="AQE160" s="198">
        <v>0</v>
      </c>
      <c r="AQF160" s="198">
        <v>0</v>
      </c>
      <c r="AQG160" s="198">
        <v>0</v>
      </c>
      <c r="AQH160" s="198">
        <v>0</v>
      </c>
      <c r="AQI160" s="198">
        <v>0</v>
      </c>
      <c r="AQJ160" s="198">
        <v>0</v>
      </c>
      <c r="AQK160" s="198">
        <v>0</v>
      </c>
      <c r="AQL160" s="198">
        <v>0</v>
      </c>
      <c r="AQM160" s="198">
        <v>0</v>
      </c>
      <c r="AQN160" s="198">
        <v>0</v>
      </c>
      <c r="AQO160" s="198">
        <v>0</v>
      </c>
      <c r="AQP160" s="198">
        <v>0</v>
      </c>
      <c r="AQQ160" s="198">
        <v>0</v>
      </c>
      <c r="AQR160" s="198">
        <v>0</v>
      </c>
      <c r="AQS160" s="198">
        <v>0</v>
      </c>
      <c r="AQT160" s="198">
        <v>0</v>
      </c>
      <c r="AQU160" s="198">
        <v>0</v>
      </c>
      <c r="AQV160" s="198">
        <v>0</v>
      </c>
      <c r="AQW160" s="198">
        <v>0</v>
      </c>
      <c r="AQX160" s="198">
        <v>0</v>
      </c>
      <c r="AQY160" s="198">
        <v>0</v>
      </c>
      <c r="AQZ160" s="198">
        <v>0</v>
      </c>
      <c r="ARA160" s="198">
        <v>0</v>
      </c>
      <c r="ARB160" s="198">
        <v>0</v>
      </c>
      <c r="ARC160" s="198">
        <v>0</v>
      </c>
      <c r="ARD160" s="198">
        <v>0</v>
      </c>
      <c r="ARE160" s="198">
        <v>0</v>
      </c>
      <c r="ARF160" s="198">
        <v>0</v>
      </c>
      <c r="ARG160" s="198">
        <v>0</v>
      </c>
      <c r="ARH160" s="198">
        <v>0</v>
      </c>
      <c r="ARI160" s="198">
        <v>0</v>
      </c>
      <c r="ARJ160" s="198">
        <v>0</v>
      </c>
      <c r="ARK160" s="198">
        <v>0</v>
      </c>
      <c r="ARL160" s="198">
        <v>0</v>
      </c>
      <c r="ARM160" s="198">
        <v>0</v>
      </c>
      <c r="ARN160" s="198">
        <v>0</v>
      </c>
      <c r="ARO160" s="198">
        <v>0</v>
      </c>
      <c r="ARP160" s="198">
        <v>0</v>
      </c>
      <c r="ARQ160" s="198">
        <v>0</v>
      </c>
      <c r="ARR160" s="198">
        <v>0</v>
      </c>
      <c r="ARS160" s="198">
        <v>0</v>
      </c>
      <c r="ART160" s="198">
        <v>2.0868852666666671</v>
      </c>
      <c r="ARU160" s="198">
        <v>8.3475410666666683</v>
      </c>
      <c r="ARV160" s="198">
        <v>8.3475410666666683</v>
      </c>
      <c r="ARW160" s="198">
        <v>8.3475410666666683</v>
      </c>
      <c r="ARX160" s="198">
        <v>0</v>
      </c>
      <c r="ARY160" s="198">
        <v>5.4259016933333344</v>
      </c>
      <c r="ARZ160" s="198">
        <v>5.0085246400000001</v>
      </c>
      <c r="ASA160" s="198">
        <v>0</v>
      </c>
      <c r="ASB160" s="198">
        <v>0</v>
      </c>
      <c r="ASC160" s="198">
        <v>0</v>
      </c>
      <c r="ASD160" s="198">
        <v>0</v>
      </c>
      <c r="ASE160" s="198">
        <v>0</v>
      </c>
      <c r="ASF160" s="198">
        <v>4.1737705333333341</v>
      </c>
      <c r="ASG160" s="198">
        <v>0</v>
      </c>
      <c r="ASH160" s="198">
        <v>0</v>
      </c>
      <c r="ASI160" s="198">
        <v>0</v>
      </c>
      <c r="ASJ160" s="136"/>
      <c r="ASK160" s="136"/>
      <c r="ASL160" s="136"/>
      <c r="ASM160" s="136"/>
    </row>
    <row r="161" spans="1:916 1120:1183" ht="14.25" customHeight="1" outlineLevel="1">
      <c r="A161" s="161" t="s">
        <v>233</v>
      </c>
      <c r="B161" s="162" t="e">
        <f>SUM(B160/(B156*E163/100))</f>
        <v>#DIV/0!</v>
      </c>
      <c r="C161" s="32" t="s">
        <v>234</v>
      </c>
      <c r="D161" s="670">
        <f t="shared" si="102"/>
        <v>0</v>
      </c>
      <c r="E161" s="55">
        <f t="shared" si="103"/>
        <v>0</v>
      </c>
      <c r="F161" s="179"/>
      <c r="G161" s="49">
        <f>G162*0.175</f>
        <v>129.50265416666667</v>
      </c>
      <c r="H161" s="156">
        <f t="shared" si="104"/>
        <v>129.68501300000005</v>
      </c>
      <c r="NV161" s="119"/>
      <c r="NW161" s="119"/>
      <c r="NX161" s="119"/>
      <c r="NY161" s="119"/>
      <c r="NZ161" s="119"/>
      <c r="RH161" s="136"/>
      <c r="RI161" s="136"/>
      <c r="RJ161" s="136"/>
      <c r="RK161" s="136"/>
      <c r="RL161" s="136"/>
      <c r="RM161" s="136"/>
      <c r="RN161" s="136"/>
      <c r="RO161" s="136"/>
      <c r="RP161" s="136"/>
      <c r="RQ161" s="136"/>
      <c r="RR161" s="136"/>
      <c r="RS161" s="136"/>
      <c r="RT161" s="136"/>
      <c r="RU161" s="136"/>
      <c r="RV161" s="136"/>
      <c r="RW161" s="136"/>
      <c r="RX161" s="136"/>
      <c r="RY161" s="136"/>
      <c r="RZ161" s="136"/>
      <c r="SA161" s="136"/>
      <c r="SB161" s="136"/>
      <c r="SC161" s="136"/>
      <c r="SD161" s="136"/>
      <c r="SE161" s="136"/>
      <c r="SF161" s="136"/>
      <c r="SG161" s="136"/>
      <c r="SH161" s="136"/>
      <c r="SI161" s="136"/>
      <c r="SJ161" s="136"/>
      <c r="SK161" s="136"/>
      <c r="SL161" s="136"/>
      <c r="SM161" s="136"/>
      <c r="SN161" s="136"/>
      <c r="SO161" s="136"/>
      <c r="SP161" s="136"/>
      <c r="SQ161" s="136"/>
      <c r="SR161" s="136"/>
      <c r="SS161" s="136"/>
      <c r="ST161" s="136"/>
      <c r="SU161" s="136"/>
      <c r="SV161" s="136"/>
      <c r="SW161" s="136"/>
      <c r="SX161" s="136"/>
      <c r="SY161" s="136"/>
      <c r="SZ161" s="136"/>
      <c r="TA161" s="136"/>
      <c r="TB161" s="136"/>
      <c r="TC161" s="136"/>
      <c r="AQB161" s="198">
        <v>0</v>
      </c>
      <c r="AQC161" s="198">
        <v>0</v>
      </c>
      <c r="AQD161" s="198">
        <v>0</v>
      </c>
      <c r="AQE161" s="198">
        <v>0</v>
      </c>
      <c r="AQF161" s="198">
        <v>0</v>
      </c>
      <c r="AQG161" s="198">
        <v>0</v>
      </c>
      <c r="AQH161" s="198">
        <v>0</v>
      </c>
      <c r="AQI161" s="198">
        <v>0</v>
      </c>
      <c r="AQJ161" s="198">
        <v>0</v>
      </c>
      <c r="AQK161" s="198">
        <v>0</v>
      </c>
      <c r="AQL161" s="198">
        <v>0</v>
      </c>
      <c r="AQM161" s="198">
        <v>0</v>
      </c>
      <c r="AQN161" s="198">
        <v>0</v>
      </c>
      <c r="AQO161" s="198">
        <v>0</v>
      </c>
      <c r="AQP161" s="198">
        <v>0</v>
      </c>
      <c r="AQQ161" s="198">
        <v>0</v>
      </c>
      <c r="AQR161" s="198">
        <v>0</v>
      </c>
      <c r="AQS161" s="198">
        <v>0</v>
      </c>
      <c r="AQT161" s="198">
        <v>0</v>
      </c>
      <c r="AQU161" s="198">
        <v>0</v>
      </c>
      <c r="AQV161" s="198">
        <v>0</v>
      </c>
      <c r="AQW161" s="198">
        <v>0</v>
      </c>
      <c r="AQX161" s="198">
        <v>0</v>
      </c>
      <c r="AQY161" s="198">
        <v>0</v>
      </c>
      <c r="AQZ161" s="198">
        <v>0</v>
      </c>
      <c r="ARA161" s="198">
        <v>0</v>
      </c>
      <c r="ARB161" s="198">
        <v>0</v>
      </c>
      <c r="ARC161" s="198">
        <v>0</v>
      </c>
      <c r="ARD161" s="198">
        <v>0</v>
      </c>
      <c r="ARE161" s="198">
        <v>0</v>
      </c>
      <c r="ARF161" s="198">
        <v>0</v>
      </c>
      <c r="ARG161" s="198">
        <v>0</v>
      </c>
      <c r="ARH161" s="198">
        <v>0</v>
      </c>
      <c r="ARI161" s="198">
        <v>0</v>
      </c>
      <c r="ARJ161" s="198">
        <v>0</v>
      </c>
      <c r="ARK161" s="198">
        <v>6.4842506499999999</v>
      </c>
      <c r="ARL161" s="198">
        <v>6.4842506499999999</v>
      </c>
      <c r="ARM161" s="198">
        <v>6.4842506499999999</v>
      </c>
      <c r="ARN161" s="198">
        <v>6.4842506499999999</v>
      </c>
      <c r="ARO161" s="198">
        <v>6.4842506499999999</v>
      </c>
      <c r="ARP161" s="198">
        <v>6.4842506499999999</v>
      </c>
      <c r="ARQ161" s="198">
        <v>0</v>
      </c>
      <c r="ARR161" s="198">
        <v>6.4842506499999999</v>
      </c>
      <c r="ARS161" s="198">
        <v>6.4842506499999999</v>
      </c>
      <c r="ART161" s="198">
        <v>6.4842506499999999</v>
      </c>
      <c r="ARU161" s="198">
        <v>0</v>
      </c>
      <c r="ARV161" s="198">
        <v>0</v>
      </c>
      <c r="ARW161" s="198">
        <v>6.4842506499999999</v>
      </c>
      <c r="ARX161" s="198">
        <v>0</v>
      </c>
      <c r="ARY161" s="198">
        <v>6.4842506499999999</v>
      </c>
      <c r="ARZ161" s="198">
        <v>6.4842506499999999</v>
      </c>
      <c r="ASA161" s="198">
        <v>6.4842506499999999</v>
      </c>
      <c r="ASB161" s="198">
        <v>6.4842506499999999</v>
      </c>
      <c r="ASC161" s="198">
        <v>6.4842506499999999</v>
      </c>
      <c r="ASD161" s="198">
        <v>6.4842506499999999</v>
      </c>
      <c r="ASE161" s="198">
        <v>0</v>
      </c>
      <c r="ASF161" s="198">
        <v>6.4842506499999999</v>
      </c>
      <c r="ASG161" s="198">
        <v>6.4842506499999999</v>
      </c>
      <c r="ASH161" s="198">
        <v>6.4842506499999999</v>
      </c>
      <c r="ASI161" s="198">
        <v>6.4842506499999999</v>
      </c>
      <c r="ASJ161" s="136"/>
      <c r="ASK161" s="136"/>
      <c r="ASL161" s="136"/>
      <c r="ASM161" s="136"/>
    </row>
    <row r="162" spans="1:916 1120:1183" ht="14.25" customHeight="1" outlineLevel="1">
      <c r="A162" s="157" t="s">
        <v>233</v>
      </c>
      <c r="B162" s="163" t="e">
        <f>SUM(B160/(B157*E163/100))</f>
        <v>#DIV/0!</v>
      </c>
      <c r="C162" s="164" t="s">
        <v>235</v>
      </c>
      <c r="D162" s="671">
        <f>SUM(D156:D161)</f>
        <v>0</v>
      </c>
      <c r="E162" s="182">
        <v>19</v>
      </c>
      <c r="F162" s="183"/>
      <c r="G162" s="49">
        <f>((E162/F163*1000)*-0.0107+47.419)*E162</f>
        <v>740.01516666666669</v>
      </c>
      <c r="H162" s="156">
        <f>SUM(H156:H161)</f>
        <v>743.57672490270227</v>
      </c>
      <c r="AB162" s="147"/>
      <c r="AC162" s="147"/>
      <c r="AD162" s="147"/>
      <c r="AE162" s="147"/>
      <c r="AF162" s="147"/>
      <c r="AG162" s="147"/>
      <c r="AH162" s="147"/>
      <c r="AI162" s="147"/>
      <c r="AJ162" s="147"/>
      <c r="AK162" s="147"/>
      <c r="AL162" s="147"/>
      <c r="AM162" s="147"/>
      <c r="AN162" s="147"/>
      <c r="AO162" s="147"/>
      <c r="AP162" s="147"/>
      <c r="AQ162" s="147"/>
      <c r="NV162" s="119"/>
      <c r="NW162" s="119"/>
      <c r="NX162" s="119"/>
      <c r="NY162" s="119"/>
      <c r="NZ162" s="119"/>
      <c r="RH162" s="136"/>
      <c r="RI162" s="136"/>
      <c r="RJ162" s="136"/>
      <c r="RK162" s="136"/>
      <c r="RL162" s="136"/>
      <c r="RM162" s="136"/>
      <c r="RN162" s="136"/>
      <c r="RO162" s="136"/>
      <c r="RP162" s="136"/>
      <c r="RQ162" s="136"/>
      <c r="RR162" s="136"/>
      <c r="RS162" s="136"/>
      <c r="RT162" s="136"/>
      <c r="RU162" s="136"/>
      <c r="RV162" s="136"/>
      <c r="RW162" s="136"/>
      <c r="RX162" s="136"/>
      <c r="RY162" s="136"/>
      <c r="RZ162" s="136"/>
      <c r="SA162" s="136"/>
      <c r="SB162" s="136"/>
      <c r="SC162" s="136"/>
      <c r="SD162" s="136"/>
      <c r="SE162" s="136"/>
      <c r="SF162" s="136"/>
      <c r="SG162" s="136"/>
      <c r="SH162" s="136"/>
      <c r="SI162" s="136"/>
      <c r="SJ162" s="136"/>
      <c r="SK162" s="136"/>
      <c r="SL162" s="136"/>
      <c r="SM162" s="136"/>
      <c r="SN162" s="136"/>
      <c r="SO162" s="136"/>
      <c r="SP162" s="136"/>
      <c r="SQ162" s="136"/>
      <c r="SR162" s="136"/>
      <c r="SS162" s="136"/>
      <c r="ST162" s="136"/>
      <c r="SU162" s="136"/>
      <c r="SV162" s="136"/>
      <c r="SW162" s="136"/>
      <c r="SX162" s="136"/>
      <c r="SY162" s="136"/>
      <c r="SZ162" s="136"/>
      <c r="TA162" s="136"/>
      <c r="TB162" s="136"/>
      <c r="TC162" s="136"/>
      <c r="AQB162" s="136"/>
      <c r="AQC162" s="136"/>
      <c r="AQD162" s="136"/>
      <c r="AQE162" s="136"/>
      <c r="AQF162" s="136"/>
      <c r="AQG162" s="136"/>
      <c r="AQH162" s="136"/>
      <c r="AQI162" s="136"/>
      <c r="AQJ162" s="136"/>
      <c r="AQK162" s="136"/>
      <c r="AQL162" s="136"/>
      <c r="AQM162" s="136"/>
      <c r="AQN162" s="136"/>
      <c r="AQO162" s="136"/>
      <c r="AQP162" s="136"/>
      <c r="AQQ162" s="136"/>
      <c r="AQR162" s="136"/>
      <c r="AQS162" s="136"/>
      <c r="AQT162" s="136"/>
      <c r="AQU162" s="136"/>
      <c r="AQV162" s="136"/>
      <c r="AQW162" s="136"/>
      <c r="AQX162" s="136"/>
      <c r="AQY162" s="136"/>
      <c r="AQZ162" s="136"/>
      <c r="ARA162" s="136"/>
      <c r="ARB162" s="136"/>
      <c r="ARC162" s="136"/>
      <c r="ARD162" s="136"/>
      <c r="ARE162" s="136"/>
      <c r="ARF162" s="136"/>
      <c r="ARG162" s="136"/>
      <c r="ARH162" s="136"/>
      <c r="ARI162" s="136"/>
      <c r="ARJ162" s="136"/>
      <c r="ARK162" s="136"/>
      <c r="ARL162" s="136"/>
      <c r="ARM162" s="136"/>
      <c r="ARN162" s="136"/>
      <c r="ARO162" s="136"/>
      <c r="ARP162" s="136"/>
      <c r="ARQ162" s="136"/>
      <c r="ARR162" s="136"/>
      <c r="ARS162" s="136"/>
      <c r="ART162" s="136"/>
      <c r="ARU162" s="136"/>
      <c r="ARV162" s="136"/>
      <c r="ARW162" s="136"/>
      <c r="ARX162" s="136"/>
      <c r="ARY162" s="136"/>
      <c r="ARZ162" s="136"/>
      <c r="ASA162" s="136"/>
      <c r="ASB162" s="136"/>
      <c r="ASC162" s="136"/>
      <c r="ASD162" s="136"/>
      <c r="ASE162" s="136"/>
      <c r="ASF162" s="136"/>
      <c r="ASG162" s="136"/>
      <c r="ASH162" s="136"/>
      <c r="ASI162" s="136"/>
      <c r="ASJ162" s="136"/>
      <c r="ASK162" s="136"/>
      <c r="ASL162" s="136"/>
      <c r="ASM162" s="136"/>
    </row>
    <row r="163" spans="1:916 1120:1183" ht="14.25" customHeight="1" outlineLevel="1">
      <c r="A163" s="158" t="s">
        <v>233</v>
      </c>
      <c r="B163" s="165" t="e">
        <f>SUM(B160/(B158*E163/100))</f>
        <v>#DIV/0!</v>
      </c>
      <c r="C163" s="166" t="e">
        <f>SUM(B160/(E162*E163/100))</f>
        <v>#DIV/0!</v>
      </c>
      <c r="D163" s="73" t="s">
        <v>236</v>
      </c>
      <c r="E163" s="167">
        <v>0</v>
      </c>
      <c r="F163" s="184">
        <v>24</v>
      </c>
      <c r="G163" s="176"/>
      <c r="H163" s="187"/>
      <c r="NV163" s="119"/>
      <c r="NW163" s="119"/>
      <c r="NX163" s="119"/>
      <c r="NY163" s="119"/>
      <c r="NZ163" s="119"/>
      <c r="RH163" s="136"/>
      <c r="RI163" s="136"/>
      <c r="RJ163" s="136"/>
      <c r="RK163" s="136"/>
      <c r="RL163" s="136"/>
      <c r="RM163" s="136"/>
      <c r="RN163" s="136"/>
      <c r="RO163" s="136"/>
      <c r="RP163" s="136"/>
      <c r="RQ163" s="136"/>
      <c r="RR163" s="136"/>
      <c r="RS163" s="136"/>
      <c r="RT163" s="136"/>
      <c r="RU163" s="136"/>
      <c r="RV163" s="136"/>
      <c r="RW163" s="136"/>
      <c r="RX163" s="136"/>
      <c r="RY163" s="136"/>
      <c r="RZ163" s="136"/>
      <c r="SA163" s="136"/>
      <c r="SB163" s="136"/>
      <c r="SC163" s="136"/>
      <c r="SD163" s="136"/>
      <c r="SE163" s="136"/>
      <c r="SF163" s="136"/>
      <c r="SG163" s="136"/>
      <c r="SH163" s="136"/>
      <c r="SI163" s="136"/>
      <c r="SJ163" s="136"/>
      <c r="SK163" s="136"/>
      <c r="SL163" s="136"/>
      <c r="SM163" s="136"/>
      <c r="SN163" s="136"/>
      <c r="SO163" s="136"/>
      <c r="SP163" s="136"/>
      <c r="SQ163" s="136"/>
      <c r="SR163" s="136"/>
      <c r="SS163" s="136"/>
      <c r="ST163" s="136"/>
      <c r="SU163" s="136"/>
      <c r="SV163" s="136"/>
      <c r="SW163" s="136"/>
      <c r="SX163" s="136"/>
      <c r="SY163" s="136"/>
      <c r="SZ163" s="136"/>
      <c r="TA163" s="136"/>
      <c r="TB163" s="136"/>
      <c r="TC163" s="136"/>
      <c r="AQB163" s="136"/>
      <c r="AQC163" s="136"/>
      <c r="AQD163" s="136"/>
      <c r="AQE163" s="136"/>
      <c r="AQF163" s="136"/>
      <c r="AQG163" s="136"/>
      <c r="AQH163" s="136"/>
      <c r="AQI163" s="136"/>
      <c r="AQJ163" s="136"/>
      <c r="AQK163" s="136"/>
      <c r="AQL163" s="136"/>
      <c r="AQM163" s="136"/>
      <c r="AQN163" s="136"/>
      <c r="AQO163" s="136"/>
      <c r="AQP163" s="136"/>
      <c r="AQQ163" s="136"/>
      <c r="AQR163" s="136"/>
      <c r="AQS163" s="136"/>
      <c r="AQT163" s="136"/>
      <c r="AQU163" s="136"/>
      <c r="AQV163" s="136"/>
      <c r="AQW163" s="136"/>
      <c r="AQX163" s="136"/>
      <c r="AQY163" s="136"/>
      <c r="AQZ163" s="136"/>
      <c r="ARA163" s="136"/>
      <c r="ARB163" s="136"/>
      <c r="ARC163" s="136"/>
      <c r="ARD163" s="136"/>
      <c r="ARE163" s="136"/>
      <c r="ARF163" s="136"/>
      <c r="ARG163" s="136"/>
      <c r="ARH163" s="136"/>
      <c r="ARI163" s="136"/>
      <c r="ARJ163" s="136"/>
      <c r="ARK163" s="136"/>
      <c r="ARL163" s="136"/>
      <c r="ARM163" s="136"/>
      <c r="ARN163" s="136"/>
      <c r="ARO163" s="136"/>
      <c r="ARP163" s="136"/>
      <c r="ARQ163" s="136"/>
      <c r="ARR163" s="136"/>
      <c r="ARS163" s="136"/>
      <c r="ART163" s="136"/>
      <c r="ARU163" s="136"/>
      <c r="ARV163" s="136"/>
      <c r="ARW163" s="136"/>
      <c r="ARX163" s="136"/>
      <c r="ARY163" s="136"/>
      <c r="ARZ163" s="136"/>
      <c r="ASA163" s="136"/>
      <c r="ASB163" s="136"/>
      <c r="ASC163" s="136"/>
      <c r="ASD163" s="136"/>
      <c r="ASE163" s="136"/>
      <c r="ASF163" s="136"/>
      <c r="ASG163" s="136"/>
      <c r="ASH163" s="136"/>
      <c r="ASI163" s="136"/>
      <c r="ASJ163" s="136"/>
      <c r="ASK163" s="136"/>
      <c r="ASL163" s="136"/>
      <c r="ASM163" s="136"/>
    </row>
    <row r="164" spans="1:916 1120:1183" ht="14.25" customHeight="1" outlineLevel="1">
      <c r="A164" s="208"/>
      <c r="B164" s="307" t="s">
        <v>237</v>
      </c>
      <c r="C164" s="323">
        <v>36</v>
      </c>
      <c r="D164" s="247"/>
      <c r="E164" s="314">
        <v>2.5</v>
      </c>
      <c r="F164" s="322">
        <v>3</v>
      </c>
      <c r="G164" s="313">
        <v>3.5</v>
      </c>
      <c r="H164" s="309">
        <v>4</v>
      </c>
      <c r="NV164" s="119"/>
      <c r="NW164" s="119"/>
      <c r="NX164" s="119"/>
      <c r="NY164" s="119"/>
      <c r="NZ164" s="119"/>
      <c r="RH164" s="136"/>
      <c r="RI164" s="136"/>
      <c r="RJ164" s="136"/>
      <c r="RK164" s="136"/>
      <c r="RL164" s="136"/>
      <c r="RM164" s="136"/>
      <c r="RN164" s="136"/>
      <c r="RO164" s="136"/>
      <c r="RP164" s="136"/>
      <c r="RQ164" s="136"/>
      <c r="RR164" s="136"/>
      <c r="RS164" s="136"/>
      <c r="RT164" s="136"/>
      <c r="RU164" s="136"/>
      <c r="RV164" s="136"/>
      <c r="RW164" s="136"/>
      <c r="RX164" s="136"/>
      <c r="RY164" s="136"/>
      <c r="RZ164" s="136"/>
      <c r="SA164" s="136"/>
      <c r="SB164" s="136"/>
      <c r="SC164" s="136"/>
      <c r="SD164" s="136"/>
      <c r="SE164" s="136"/>
      <c r="SF164" s="136"/>
      <c r="SG164" s="136"/>
      <c r="SH164" s="136"/>
      <c r="SI164" s="136"/>
      <c r="SJ164" s="136"/>
      <c r="SK164" s="136"/>
      <c r="SL164" s="136"/>
      <c r="SM164" s="136"/>
      <c r="SN164" s="136"/>
      <c r="SO164" s="136"/>
      <c r="SP164" s="136"/>
      <c r="SQ164" s="136"/>
      <c r="SR164" s="136"/>
      <c r="SS164" s="136"/>
      <c r="ST164" s="136"/>
      <c r="SU164" s="136"/>
      <c r="SV164" s="136"/>
      <c r="SW164" s="136"/>
      <c r="SX164" s="136"/>
      <c r="SY164" s="136"/>
      <c r="SZ164" s="136"/>
      <c r="TA164" s="136"/>
      <c r="TB164" s="136"/>
      <c r="TC164" s="136"/>
      <c r="AQB164" s="312">
        <f t="shared" ref="AQB164:AQQ164" si="105">$C164*$E164</f>
        <v>90</v>
      </c>
      <c r="AQC164" s="312">
        <f t="shared" si="105"/>
        <v>90</v>
      </c>
      <c r="AQD164" s="312">
        <f t="shared" si="105"/>
        <v>90</v>
      </c>
      <c r="AQE164" s="312">
        <f t="shared" si="105"/>
        <v>90</v>
      </c>
      <c r="AQF164" s="312">
        <f t="shared" si="105"/>
        <v>90</v>
      </c>
      <c r="AQG164" s="312">
        <f t="shared" si="105"/>
        <v>90</v>
      </c>
      <c r="AQH164" s="312">
        <f t="shared" si="105"/>
        <v>90</v>
      </c>
      <c r="AQI164" s="312">
        <f t="shared" si="105"/>
        <v>90</v>
      </c>
      <c r="AQJ164" s="312">
        <f t="shared" si="105"/>
        <v>90</v>
      </c>
      <c r="AQK164" s="312">
        <f t="shared" si="105"/>
        <v>90</v>
      </c>
      <c r="AQL164" s="312">
        <f t="shared" si="105"/>
        <v>90</v>
      </c>
      <c r="AQM164" s="312">
        <f t="shared" si="105"/>
        <v>90</v>
      </c>
      <c r="AQN164" s="312">
        <f t="shared" si="105"/>
        <v>90</v>
      </c>
      <c r="AQO164" s="312">
        <f t="shared" si="105"/>
        <v>90</v>
      </c>
      <c r="AQP164" s="312">
        <f t="shared" si="105"/>
        <v>90</v>
      </c>
      <c r="AQQ164" s="312">
        <f t="shared" si="105"/>
        <v>90</v>
      </c>
      <c r="AQR164" s="318">
        <f t="shared" ref="AQR164:ARH164" si="106">$C164*$F164</f>
        <v>108</v>
      </c>
      <c r="AQS164" s="318">
        <f t="shared" si="106"/>
        <v>108</v>
      </c>
      <c r="AQT164" s="318">
        <f t="shared" si="106"/>
        <v>108</v>
      </c>
      <c r="AQU164" s="318">
        <f t="shared" si="106"/>
        <v>108</v>
      </c>
      <c r="AQV164" s="318">
        <f t="shared" si="106"/>
        <v>108</v>
      </c>
      <c r="AQW164" s="318">
        <f t="shared" si="106"/>
        <v>108</v>
      </c>
      <c r="AQX164" s="318">
        <f t="shared" si="106"/>
        <v>108</v>
      </c>
      <c r="AQY164" s="318">
        <f t="shared" si="106"/>
        <v>108</v>
      </c>
      <c r="AQZ164" s="318">
        <f t="shared" si="106"/>
        <v>108</v>
      </c>
      <c r="ARA164" s="318">
        <f t="shared" si="106"/>
        <v>108</v>
      </c>
      <c r="ARB164" s="318">
        <f t="shared" si="106"/>
        <v>108</v>
      </c>
      <c r="ARC164" s="318">
        <f t="shared" si="106"/>
        <v>108</v>
      </c>
      <c r="ARD164" s="318">
        <f t="shared" si="106"/>
        <v>108</v>
      </c>
      <c r="ARE164" s="318">
        <f t="shared" si="106"/>
        <v>108</v>
      </c>
      <c r="ARF164" s="318">
        <f t="shared" si="106"/>
        <v>108</v>
      </c>
      <c r="ARG164" s="318">
        <f t="shared" si="106"/>
        <v>108</v>
      </c>
      <c r="ARH164" s="318">
        <f t="shared" si="106"/>
        <v>108</v>
      </c>
      <c r="ARI164" s="310">
        <f t="shared" ref="ARI164:ARV164" si="107">$C164*$G164</f>
        <v>126</v>
      </c>
      <c r="ARJ164" s="310">
        <f t="shared" si="107"/>
        <v>126</v>
      </c>
      <c r="ARK164" s="310">
        <f t="shared" si="107"/>
        <v>126</v>
      </c>
      <c r="ARL164" s="310">
        <f t="shared" si="107"/>
        <v>126</v>
      </c>
      <c r="ARM164" s="310">
        <f t="shared" si="107"/>
        <v>126</v>
      </c>
      <c r="ARN164" s="310">
        <f t="shared" si="107"/>
        <v>126</v>
      </c>
      <c r="ARO164" s="310">
        <f t="shared" si="107"/>
        <v>126</v>
      </c>
      <c r="ARP164" s="310">
        <f t="shared" si="107"/>
        <v>126</v>
      </c>
      <c r="ARQ164" s="310">
        <f t="shared" si="107"/>
        <v>126</v>
      </c>
      <c r="ARR164" s="310">
        <f t="shared" si="107"/>
        <v>126</v>
      </c>
      <c r="ARS164" s="310">
        <f t="shared" si="107"/>
        <v>126</v>
      </c>
      <c r="ART164" s="310">
        <f t="shared" si="107"/>
        <v>126</v>
      </c>
      <c r="ARU164" s="310">
        <f t="shared" si="107"/>
        <v>126</v>
      </c>
      <c r="ARV164" s="310">
        <f t="shared" si="107"/>
        <v>126</v>
      </c>
      <c r="ARW164" s="311">
        <f t="shared" ref="ARW164:ASD164" si="108">$C164*$H164</f>
        <v>144</v>
      </c>
      <c r="ARX164" s="311">
        <f t="shared" si="108"/>
        <v>144</v>
      </c>
      <c r="ARY164" s="311">
        <f t="shared" si="108"/>
        <v>144</v>
      </c>
      <c r="ARZ164" s="311">
        <f t="shared" si="108"/>
        <v>144</v>
      </c>
      <c r="ASA164" s="311">
        <f t="shared" si="108"/>
        <v>144</v>
      </c>
      <c r="ASB164" s="311">
        <f t="shared" si="108"/>
        <v>144</v>
      </c>
      <c r="ASC164" s="311">
        <f t="shared" si="108"/>
        <v>144</v>
      </c>
      <c r="ASD164" s="311">
        <f t="shared" si="108"/>
        <v>144</v>
      </c>
      <c r="ASE164" s="312">
        <f t="shared" ref="ASE164:ASM164" si="109">$C164*$E164</f>
        <v>90</v>
      </c>
      <c r="ASF164" s="312">
        <f t="shared" si="109"/>
        <v>90</v>
      </c>
      <c r="ASG164" s="312">
        <f t="shared" si="109"/>
        <v>90</v>
      </c>
      <c r="ASH164" s="312">
        <f t="shared" si="109"/>
        <v>90</v>
      </c>
      <c r="ASI164" s="312">
        <f t="shared" si="109"/>
        <v>90</v>
      </c>
      <c r="ASJ164" s="312">
        <f t="shared" si="109"/>
        <v>90</v>
      </c>
      <c r="ASK164" s="312">
        <f t="shared" si="109"/>
        <v>90</v>
      </c>
      <c r="ASL164" s="312">
        <f t="shared" si="109"/>
        <v>90</v>
      </c>
      <c r="ASM164" s="312">
        <f t="shared" si="109"/>
        <v>90</v>
      </c>
    </row>
    <row r="165" spans="1:916 1120:1183" ht="55.5" customHeight="1">
      <c r="A165" s="88"/>
      <c r="B165" s="435">
        <v>215013</v>
      </c>
      <c r="C165" s="150" t="s">
        <v>299</v>
      </c>
      <c r="D165" s="151" t="s">
        <v>273</v>
      </c>
      <c r="E165" s="149" t="s">
        <v>300</v>
      </c>
      <c r="F165" s="470" t="s">
        <v>301</v>
      </c>
      <c r="G165" s="76"/>
      <c r="H165" s="76"/>
      <c r="NV165" s="119"/>
      <c r="NW165" s="119"/>
      <c r="NX165" s="119"/>
      <c r="NY165" s="119"/>
      <c r="NZ165" s="119"/>
      <c r="OA165" s="119"/>
      <c r="OB165" s="119"/>
      <c r="OC165" s="119"/>
      <c r="OD165" s="119"/>
      <c r="OE165" s="119"/>
      <c r="OF165" s="119"/>
      <c r="OG165" s="119"/>
      <c r="OH165" s="119"/>
      <c r="OI165" s="119"/>
      <c r="OJ165" s="119"/>
      <c r="OK165" s="119"/>
      <c r="OL165" s="119"/>
      <c r="OM165" s="119"/>
      <c r="ON165" s="119"/>
      <c r="OO165" s="119"/>
      <c r="OP165" s="119"/>
      <c r="OQ165" s="119"/>
      <c r="OR165" s="119"/>
      <c r="OS165" s="119"/>
      <c r="OT165" s="119"/>
      <c r="OU165" s="119"/>
      <c r="OV165" s="119"/>
      <c r="OW165" s="119"/>
      <c r="OX165" s="119"/>
      <c r="OY165" s="119"/>
      <c r="OZ165" s="119"/>
      <c r="PA165" s="119"/>
      <c r="PB165" s="119"/>
      <c r="PC165" s="119"/>
      <c r="PD165" s="119"/>
      <c r="PE165" s="119"/>
      <c r="PF165" s="119"/>
      <c r="PG165" s="119"/>
      <c r="PH165" s="119"/>
      <c r="PI165" s="119"/>
      <c r="PJ165" s="119"/>
      <c r="PK165" s="119"/>
      <c r="PL165" s="119"/>
      <c r="PM165" s="119"/>
      <c r="PN165" s="119"/>
      <c r="PO165" s="119"/>
      <c r="PP165" s="119"/>
      <c r="PQ165" s="119"/>
      <c r="PR165" s="119"/>
      <c r="PS165" s="119"/>
      <c r="PT165" s="119"/>
      <c r="PU165" s="119"/>
      <c r="PV165" s="119"/>
      <c r="PW165" s="119"/>
      <c r="PX165" s="119"/>
      <c r="PY165" s="119"/>
      <c r="PZ165" s="119"/>
      <c r="QA165" s="119"/>
      <c r="QB165" s="119"/>
      <c r="QC165" s="119"/>
      <c r="QD165" s="119"/>
      <c r="QE165" s="119"/>
      <c r="QF165" s="119"/>
      <c r="QG165" s="119"/>
      <c r="QH165" s="119"/>
      <c r="QI165" s="119"/>
      <c r="QJ165" s="119"/>
      <c r="QK165" s="119"/>
      <c r="QL165" s="119"/>
      <c r="QM165" s="119"/>
      <c r="QN165" s="119"/>
      <c r="QO165" s="119"/>
      <c r="QP165" s="119"/>
      <c r="QQ165" s="119"/>
      <c r="QR165" s="119"/>
      <c r="QS165" s="119"/>
      <c r="QT165" s="119"/>
      <c r="QU165" s="119"/>
      <c r="QV165" s="119"/>
      <c r="QW165" s="119"/>
      <c r="QX165" s="119"/>
      <c r="QY165" s="119"/>
      <c r="QZ165" s="119"/>
      <c r="RA165" s="119"/>
      <c r="RB165" s="119"/>
      <c r="RC165" s="119"/>
      <c r="RD165" s="119"/>
      <c r="RE165" s="119"/>
      <c r="RF165" s="119"/>
      <c r="RG165" s="119"/>
    </row>
    <row r="166" spans="1:916 1120:1183" ht="14.25" customHeight="1" outlineLevel="1" thickBot="1">
      <c r="A166" s="155" t="s">
        <v>224</v>
      </c>
      <c r="B166" s="54">
        <f>G172</f>
        <v>1357.8035753488887</v>
      </c>
      <c r="C166" s="32" t="s">
        <v>225</v>
      </c>
      <c r="D166" s="670">
        <f t="shared" ref="D166:D171" si="110">SUM(I166:NZ166)</f>
        <v>0</v>
      </c>
      <c r="E166" s="55">
        <f t="shared" ref="E166:E171" si="111">SUM(D166/G166)</f>
        <v>0</v>
      </c>
      <c r="F166" s="179"/>
      <c r="G166" s="49">
        <f>G172*0.262</f>
        <v>355.74453674140887</v>
      </c>
      <c r="H166" s="156">
        <f>SUM(I166:ATR166)</f>
        <v>0</v>
      </c>
      <c r="DH166" s="47"/>
      <c r="DI166" s="47"/>
      <c r="DJ166" s="47"/>
      <c r="NV166" s="119"/>
      <c r="NW166" s="119"/>
      <c r="NX166" s="119"/>
      <c r="NY166" s="119"/>
      <c r="NZ166" s="119"/>
      <c r="OA166" s="119"/>
      <c r="OB166" s="119"/>
      <c r="OC166" s="119"/>
      <c r="OD166" s="119"/>
      <c r="OE166" s="119"/>
      <c r="OF166" s="119"/>
      <c r="OG166" s="119"/>
      <c r="OH166" s="119"/>
      <c r="OI166" s="119"/>
      <c r="OJ166" s="119"/>
      <c r="OK166" s="119"/>
      <c r="OL166" s="119"/>
      <c r="OM166" s="119"/>
      <c r="ON166" s="119"/>
      <c r="OO166" s="119"/>
      <c r="OP166" s="119"/>
      <c r="OQ166" s="119"/>
      <c r="OR166" s="119"/>
      <c r="OS166" s="119"/>
      <c r="OT166" s="119"/>
      <c r="OU166" s="119"/>
      <c r="OV166" s="119"/>
      <c r="OW166" s="119"/>
      <c r="OX166" s="119"/>
      <c r="OY166" s="119"/>
      <c r="OZ166" s="119"/>
      <c r="PA166" s="119"/>
      <c r="PB166" s="119"/>
      <c r="PC166" s="119"/>
      <c r="PD166" s="119"/>
      <c r="PE166" s="119"/>
      <c r="PF166" s="119"/>
      <c r="PG166" s="119"/>
      <c r="PH166" s="119"/>
      <c r="PI166" s="119"/>
      <c r="PJ166" s="119"/>
      <c r="PK166" s="119"/>
      <c r="PL166" s="119"/>
      <c r="PM166" s="119"/>
      <c r="PN166" s="119"/>
      <c r="PO166" s="119"/>
      <c r="PP166" s="119"/>
      <c r="PQ166" s="119"/>
      <c r="PR166" s="119"/>
      <c r="PS166" s="119"/>
      <c r="PT166" s="119"/>
      <c r="PU166" s="119"/>
      <c r="PV166" s="119"/>
      <c r="PW166" s="119"/>
      <c r="PX166" s="119"/>
      <c r="PY166" s="119"/>
      <c r="PZ166" s="119"/>
      <c r="QA166" s="119"/>
      <c r="QB166" s="119"/>
      <c r="QC166" s="119"/>
      <c r="QD166" s="119"/>
      <c r="QE166" s="119"/>
      <c r="QF166" s="119"/>
      <c r="QG166" s="119"/>
      <c r="QH166" s="119"/>
      <c r="QI166" s="119"/>
      <c r="QJ166" s="119"/>
      <c r="QK166" s="119"/>
      <c r="QL166" s="119"/>
      <c r="QM166" s="119"/>
      <c r="QN166" s="119"/>
      <c r="QO166" s="119"/>
      <c r="QP166" s="119"/>
      <c r="QQ166" s="119"/>
      <c r="QR166" s="119"/>
      <c r="QS166" s="119"/>
      <c r="QT166" s="119"/>
      <c r="QU166" s="119"/>
      <c r="QV166" s="119"/>
      <c r="QW166" s="119"/>
      <c r="QX166" s="119"/>
      <c r="QY166" s="119"/>
      <c r="QZ166" s="119"/>
      <c r="RA166" s="119"/>
      <c r="RB166" s="119"/>
      <c r="RC166" s="119"/>
      <c r="RD166" s="119"/>
      <c r="RE166" s="119"/>
      <c r="RF166" s="119"/>
      <c r="RG166" s="119"/>
    </row>
    <row r="167" spans="1:916 1120:1183" ht="14.25" customHeight="1" outlineLevel="1" thickBot="1">
      <c r="A167" s="157" t="s">
        <v>226</v>
      </c>
      <c r="B167" s="59"/>
      <c r="C167" s="32" t="s">
        <v>227</v>
      </c>
      <c r="D167" s="670">
        <f t="shared" si="110"/>
        <v>0</v>
      </c>
      <c r="E167" s="55">
        <f t="shared" si="111"/>
        <v>0</v>
      </c>
      <c r="F167" s="179"/>
      <c r="G167" s="49">
        <f>G172*0.106</f>
        <v>143.9271789869822</v>
      </c>
      <c r="H167" s="156">
        <f t="shared" ref="H167:H171" si="112">SUM(I167:ATR167)</f>
        <v>0</v>
      </c>
      <c r="DH167" s="47"/>
      <c r="DI167" s="47"/>
      <c r="DJ167" s="47"/>
      <c r="NV167" s="119"/>
      <c r="NW167" s="119"/>
      <c r="NX167" s="119"/>
      <c r="NY167" s="119"/>
      <c r="NZ167" s="119"/>
      <c r="OA167" s="119"/>
      <c r="OB167" s="119"/>
      <c r="OC167" s="119"/>
      <c r="OD167" s="119"/>
      <c r="OE167" s="119"/>
      <c r="OF167" s="119"/>
      <c r="OG167" s="119"/>
      <c r="OH167" s="119"/>
      <c r="OI167" s="119"/>
      <c r="OJ167" s="119"/>
      <c r="OK167" s="119"/>
      <c r="OL167" s="119"/>
      <c r="OM167" s="119"/>
      <c r="ON167" s="119"/>
      <c r="OO167" s="119"/>
      <c r="OP167" s="119"/>
      <c r="OQ167" s="119"/>
      <c r="OR167" s="119"/>
      <c r="OS167" s="119"/>
      <c r="OT167" s="119"/>
      <c r="OU167" s="119"/>
      <c r="OV167" s="119"/>
      <c r="OW167" s="119"/>
      <c r="OX167" s="119"/>
      <c r="OY167" s="119"/>
      <c r="OZ167" s="119"/>
      <c r="PA167" s="119"/>
      <c r="PB167" s="119"/>
      <c r="PC167" s="119"/>
      <c r="PD167" s="119"/>
      <c r="PE167" s="119"/>
      <c r="PF167" s="119"/>
      <c r="PG167" s="119"/>
      <c r="PH167" s="119"/>
      <c r="PI167" s="119"/>
      <c r="PJ167" s="119"/>
      <c r="PK167" s="119"/>
      <c r="PL167" s="119"/>
      <c r="PM167" s="119"/>
      <c r="PN167" s="119"/>
      <c r="PO167" s="119"/>
      <c r="PP167" s="119"/>
      <c r="PQ167" s="119"/>
      <c r="PR167" s="119"/>
      <c r="PS167" s="119"/>
      <c r="PT167" s="119"/>
      <c r="PU167" s="119"/>
      <c r="PV167" s="119"/>
      <c r="PW167" s="119"/>
      <c r="PX167" s="119"/>
      <c r="PY167" s="119"/>
      <c r="PZ167" s="119"/>
      <c r="QA167" s="119"/>
      <c r="QB167" s="119"/>
      <c r="QC167" s="119"/>
      <c r="QD167" s="119"/>
      <c r="QE167" s="119"/>
      <c r="QF167" s="119"/>
      <c r="QG167" s="119"/>
      <c r="QH167" s="119"/>
      <c r="QI167" s="119"/>
      <c r="QJ167" s="119"/>
      <c r="QK167" s="119"/>
      <c r="QL167" s="119"/>
      <c r="QM167" s="119"/>
      <c r="QN167" s="119"/>
      <c r="QO167" s="119"/>
      <c r="QP167" s="119"/>
      <c r="QQ167" s="119"/>
      <c r="QR167" s="119"/>
      <c r="QS167" s="119"/>
      <c r="QT167" s="119"/>
      <c r="QU167" s="119"/>
      <c r="QV167" s="119"/>
      <c r="QW167" s="119"/>
      <c r="QX167" s="119"/>
      <c r="QY167" s="119"/>
      <c r="QZ167" s="119"/>
      <c r="RA167" s="119"/>
      <c r="RB167" s="119"/>
      <c r="RC167" s="119"/>
      <c r="RD167" s="119"/>
      <c r="RE167" s="119"/>
      <c r="RF167" s="119"/>
      <c r="RG167" s="119"/>
    </row>
    <row r="168" spans="1:916 1120:1183" ht="14.25" customHeight="1" outlineLevel="1" thickBot="1">
      <c r="A168" s="158" t="s">
        <v>228</v>
      </c>
      <c r="B168" s="61"/>
      <c r="C168" s="32" t="s">
        <v>229</v>
      </c>
      <c r="D168" s="670">
        <f t="shared" si="110"/>
        <v>0</v>
      </c>
      <c r="E168" s="55">
        <f t="shared" si="111"/>
        <v>0</v>
      </c>
      <c r="F168" s="180"/>
      <c r="G168" s="49">
        <f>G172*0.334</f>
        <v>453.50639416652882</v>
      </c>
      <c r="H168" s="156">
        <f t="shared" si="112"/>
        <v>0</v>
      </c>
      <c r="DH168" s="47"/>
      <c r="DI168" s="47"/>
      <c r="DJ168" s="47"/>
      <c r="NV168" s="119"/>
      <c r="NW168" s="119"/>
      <c r="NX168" s="119"/>
      <c r="NY168" s="119"/>
      <c r="NZ168" s="119"/>
      <c r="OA168" s="119"/>
      <c r="OB168" s="119"/>
      <c r="OC168" s="119"/>
      <c r="OD168" s="119"/>
      <c r="OE168" s="119"/>
      <c r="OF168" s="119"/>
      <c r="OG168" s="119"/>
      <c r="OH168" s="119"/>
      <c r="OI168" s="119"/>
      <c r="OJ168" s="119"/>
      <c r="OK168" s="119"/>
      <c r="OL168" s="119"/>
      <c r="OM168" s="119"/>
      <c r="ON168" s="119"/>
      <c r="OO168" s="119"/>
      <c r="OP168" s="119"/>
      <c r="OQ168" s="119"/>
      <c r="OR168" s="119"/>
      <c r="OS168" s="119"/>
      <c r="OT168" s="119"/>
      <c r="OU168" s="119"/>
      <c r="OV168" s="119"/>
      <c r="OW168" s="119"/>
      <c r="OX168" s="119"/>
      <c r="OY168" s="119"/>
      <c r="OZ168" s="119"/>
      <c r="PA168" s="119"/>
      <c r="PB168" s="119"/>
      <c r="PC168" s="119"/>
      <c r="PD168" s="119"/>
      <c r="PE168" s="119"/>
      <c r="PF168" s="119"/>
      <c r="PG168" s="119"/>
      <c r="PH168" s="119"/>
      <c r="PI168" s="119"/>
      <c r="PJ168" s="119"/>
      <c r="PK168" s="119"/>
      <c r="PL168" s="119"/>
      <c r="PM168" s="119"/>
      <c r="PN168" s="119"/>
      <c r="PO168" s="119"/>
      <c r="PP168" s="119"/>
      <c r="PQ168" s="119"/>
      <c r="PR168" s="119"/>
      <c r="PS168" s="119"/>
      <c r="PT168" s="119"/>
      <c r="PU168" s="119"/>
      <c r="PV168" s="119"/>
      <c r="PW168" s="119"/>
      <c r="PX168" s="119"/>
      <c r="PY168" s="119"/>
      <c r="PZ168" s="119"/>
      <c r="QA168" s="119"/>
      <c r="QB168" s="119"/>
      <c r="QC168" s="119"/>
      <c r="QD168" s="119"/>
      <c r="QE168" s="119"/>
      <c r="QF168" s="119"/>
      <c r="QG168" s="119"/>
      <c r="QH168" s="119"/>
      <c r="QI168" s="119"/>
      <c r="QJ168" s="119"/>
      <c r="QK168" s="119"/>
      <c r="QL168" s="119"/>
      <c r="QM168" s="119"/>
      <c r="QN168" s="119"/>
      <c r="QO168" s="119"/>
      <c r="QP168" s="119"/>
      <c r="QQ168" s="119"/>
      <c r="QR168" s="119"/>
      <c r="QS168" s="119"/>
      <c r="QT168" s="119"/>
      <c r="QU168" s="119"/>
      <c r="QV168" s="119"/>
      <c r="QW168" s="119"/>
      <c r="QX168" s="119"/>
      <c r="QY168" s="119"/>
      <c r="QZ168" s="119"/>
      <c r="RA168" s="119"/>
      <c r="RB168" s="119"/>
      <c r="RC168" s="119"/>
      <c r="RD168" s="119"/>
      <c r="RE168" s="119"/>
      <c r="RF168" s="119"/>
      <c r="RG168" s="119"/>
    </row>
    <row r="169" spans="1:916 1120:1183" ht="14.25" customHeight="1" outlineLevel="1" thickBot="1">
      <c r="A169" s="159"/>
      <c r="B169" s="181" t="s">
        <v>230</v>
      </c>
      <c r="C169" s="40" t="s">
        <v>231</v>
      </c>
      <c r="D169" s="670">
        <f t="shared" si="110"/>
        <v>0</v>
      </c>
      <c r="E169" s="55">
        <f t="shared" si="111"/>
        <v>0</v>
      </c>
      <c r="F169" s="179"/>
      <c r="G169" s="49">
        <f>G172*0.067</f>
        <v>90.972839548375546</v>
      </c>
      <c r="H169" s="156">
        <f t="shared" si="112"/>
        <v>0</v>
      </c>
      <c r="DH169" s="47"/>
      <c r="DI169" s="47"/>
      <c r="DJ169" s="47"/>
      <c r="NV169" s="119"/>
      <c r="NW169" s="119"/>
      <c r="NX169" s="119"/>
      <c r="NY169" s="119"/>
      <c r="NZ169" s="119"/>
      <c r="OA169" s="119"/>
      <c r="OB169" s="119"/>
      <c r="OC169" s="119"/>
      <c r="OD169" s="119"/>
      <c r="OE169" s="119"/>
      <c r="OF169" s="119"/>
      <c r="OG169" s="119"/>
      <c r="OH169" s="119"/>
      <c r="OI169" s="119"/>
      <c r="OJ169" s="119"/>
      <c r="OK169" s="119"/>
      <c r="OL169" s="119"/>
      <c r="OM169" s="119"/>
      <c r="ON169" s="119"/>
      <c r="OO169" s="119"/>
      <c r="OP169" s="119"/>
      <c r="OQ169" s="119"/>
      <c r="OR169" s="119"/>
      <c r="OS169" s="119"/>
      <c r="OT169" s="119"/>
      <c r="OU169" s="119"/>
      <c r="OV169" s="119"/>
      <c r="OW169" s="119"/>
      <c r="OX169" s="119"/>
      <c r="OY169" s="119"/>
      <c r="OZ169" s="119"/>
      <c r="PA169" s="119"/>
      <c r="PB169" s="119"/>
      <c r="PC169" s="119"/>
      <c r="PD169" s="119"/>
      <c r="PE169" s="119"/>
      <c r="PF169" s="119"/>
      <c r="PG169" s="119"/>
      <c r="PH169" s="119"/>
      <c r="PI169" s="119"/>
      <c r="PJ169" s="119"/>
      <c r="PK169" s="119"/>
      <c r="PL169" s="119"/>
      <c r="PM169" s="119"/>
      <c r="PN169" s="119"/>
      <c r="PO169" s="119"/>
      <c r="PP169" s="119"/>
      <c r="PQ169" s="119"/>
      <c r="PR169" s="119"/>
      <c r="PS169" s="119"/>
      <c r="PT169" s="119"/>
      <c r="PU169" s="119"/>
      <c r="PV169" s="119"/>
      <c r="PW169" s="119"/>
      <c r="PX169" s="119"/>
      <c r="PY169" s="119"/>
      <c r="PZ169" s="119"/>
      <c r="QA169" s="119"/>
      <c r="QB169" s="119"/>
      <c r="QC169" s="119"/>
      <c r="QD169" s="119"/>
      <c r="QE169" s="119"/>
      <c r="QF169" s="119"/>
      <c r="QG169" s="119"/>
      <c r="QH169" s="119"/>
      <c r="QI169" s="119"/>
      <c r="QJ169" s="119"/>
      <c r="QK169" s="119"/>
      <c r="QL169" s="119"/>
      <c r="QM169" s="119"/>
      <c r="QN169" s="119"/>
      <c r="QO169" s="119"/>
      <c r="QP169" s="119"/>
      <c r="QQ169" s="119"/>
      <c r="QR169" s="119"/>
      <c r="QS169" s="119"/>
      <c r="QT169" s="119"/>
      <c r="QU169" s="119"/>
      <c r="QV169" s="119"/>
      <c r="QW169" s="119"/>
      <c r="QX169" s="119"/>
      <c r="QY169" s="119"/>
      <c r="QZ169" s="119"/>
      <c r="RA169" s="119"/>
      <c r="RB169" s="119"/>
      <c r="RC169" s="119"/>
      <c r="RD169" s="119"/>
      <c r="RE169" s="119"/>
      <c r="RF169" s="119"/>
      <c r="RG169" s="119"/>
    </row>
    <row r="170" spans="1:916 1120:1183" ht="14.25" customHeight="1" outlineLevel="1" thickBot="1">
      <c r="A170" s="159"/>
      <c r="B170" s="160">
        <f>D172</f>
        <v>0</v>
      </c>
      <c r="C170" s="40" t="s">
        <v>232</v>
      </c>
      <c r="D170" s="670">
        <f t="shared" si="110"/>
        <v>0</v>
      </c>
      <c r="E170" s="55">
        <f t="shared" si="111"/>
        <v>0</v>
      </c>
      <c r="F170" s="179"/>
      <c r="G170" s="49">
        <f>G172*0.056</f>
        <v>76.037000219537774</v>
      </c>
      <c r="H170" s="156">
        <f t="shared" si="112"/>
        <v>0</v>
      </c>
      <c r="DH170" s="47"/>
      <c r="DI170" s="47"/>
      <c r="DJ170" s="47"/>
      <c r="NV170" s="119"/>
      <c r="NW170" s="119"/>
      <c r="NX170" s="119"/>
      <c r="NY170" s="119"/>
      <c r="NZ170" s="119"/>
      <c r="OA170" s="119"/>
      <c r="OB170" s="119"/>
      <c r="OC170" s="119"/>
      <c r="OD170" s="119"/>
      <c r="OE170" s="119"/>
      <c r="OF170" s="119"/>
      <c r="OG170" s="119"/>
      <c r="OH170" s="119"/>
      <c r="OI170" s="119"/>
      <c r="OJ170" s="119"/>
      <c r="OK170" s="119"/>
      <c r="OL170" s="119"/>
      <c r="OM170" s="119"/>
      <c r="ON170" s="119"/>
      <c r="OO170" s="119"/>
      <c r="OP170" s="119"/>
      <c r="OQ170" s="119"/>
      <c r="OR170" s="119"/>
      <c r="OS170" s="119"/>
      <c r="OT170" s="119"/>
      <c r="OU170" s="119"/>
      <c r="OV170" s="119"/>
      <c r="OW170" s="119"/>
      <c r="OX170" s="119"/>
      <c r="OY170" s="119"/>
      <c r="OZ170" s="119"/>
      <c r="PA170" s="119"/>
      <c r="PB170" s="119"/>
      <c r="PC170" s="119"/>
      <c r="PD170" s="119"/>
      <c r="PE170" s="119"/>
      <c r="PF170" s="119"/>
      <c r="PG170" s="119"/>
      <c r="PH170" s="119"/>
      <c r="PI170" s="119"/>
      <c r="PJ170" s="119"/>
      <c r="PK170" s="119"/>
      <c r="PL170" s="119"/>
      <c r="PM170" s="119"/>
      <c r="PN170" s="119"/>
      <c r="PO170" s="119"/>
      <c r="PP170" s="119"/>
      <c r="PQ170" s="119"/>
      <c r="PR170" s="119"/>
      <c r="PS170" s="119"/>
      <c r="PT170" s="119"/>
      <c r="PU170" s="119"/>
      <c r="PV170" s="119"/>
      <c r="PW170" s="119"/>
      <c r="PX170" s="119"/>
      <c r="PY170" s="119"/>
      <c r="PZ170" s="119"/>
      <c r="QA170" s="119"/>
      <c r="QB170" s="119"/>
      <c r="QC170" s="119"/>
      <c r="QD170" s="119"/>
      <c r="QE170" s="119"/>
      <c r="QF170" s="119"/>
      <c r="QG170" s="119"/>
      <c r="QH170" s="119"/>
      <c r="QI170" s="119"/>
      <c r="QJ170" s="119"/>
      <c r="QK170" s="119"/>
      <c r="QL170" s="119"/>
      <c r="QM170" s="119"/>
      <c r="QN170" s="119"/>
      <c r="QO170" s="119"/>
      <c r="QP170" s="119"/>
      <c r="QQ170" s="119"/>
      <c r="QR170" s="119"/>
      <c r="QS170" s="119"/>
      <c r="QT170" s="119"/>
      <c r="QU170" s="119"/>
      <c r="QV170" s="119"/>
      <c r="QW170" s="119"/>
      <c r="QX170" s="119"/>
      <c r="QY170" s="119"/>
      <c r="QZ170" s="119"/>
      <c r="RA170" s="119"/>
      <c r="RB170" s="119"/>
      <c r="RC170" s="119"/>
      <c r="RD170" s="119"/>
      <c r="RE170" s="119"/>
      <c r="RF170" s="119"/>
      <c r="RG170" s="119"/>
    </row>
    <row r="171" spans="1:916 1120:1183" ht="14.25" customHeight="1" outlineLevel="1" thickBot="1">
      <c r="A171" s="161" t="s">
        <v>233</v>
      </c>
      <c r="B171" s="162" t="e">
        <f>SUM(B170/(B166*E173/100))</f>
        <v>#DIV/0!</v>
      </c>
      <c r="C171" s="32" t="s">
        <v>234</v>
      </c>
      <c r="D171" s="670">
        <f t="shared" si="110"/>
        <v>0</v>
      </c>
      <c r="E171" s="55">
        <f t="shared" si="111"/>
        <v>0</v>
      </c>
      <c r="F171" s="179"/>
      <c r="G171" s="49">
        <f>G172*0.175</f>
        <v>237.61562568605549</v>
      </c>
      <c r="H171" s="156">
        <f t="shared" si="112"/>
        <v>0</v>
      </c>
      <c r="DH171" s="47"/>
      <c r="DI171" s="47"/>
      <c r="DJ171" s="47"/>
      <c r="NV171" s="119"/>
      <c r="NW171" s="119"/>
      <c r="NX171" s="119"/>
      <c r="NY171" s="119"/>
      <c r="NZ171" s="119"/>
      <c r="OA171" s="119"/>
      <c r="OB171" s="119"/>
      <c r="OC171" s="119"/>
      <c r="OD171" s="119"/>
      <c r="OE171" s="119"/>
      <c r="OF171" s="119"/>
      <c r="OG171" s="119"/>
      <c r="OH171" s="119"/>
      <c r="OI171" s="119"/>
      <c r="OJ171" s="119"/>
      <c r="OK171" s="119"/>
      <c r="OL171" s="119"/>
      <c r="OM171" s="119"/>
      <c r="ON171" s="119"/>
      <c r="OO171" s="119"/>
      <c r="OP171" s="119"/>
      <c r="OQ171" s="119"/>
      <c r="OR171" s="119"/>
      <c r="OS171" s="119"/>
      <c r="OT171" s="119"/>
      <c r="OU171" s="119"/>
      <c r="OV171" s="119"/>
      <c r="OW171" s="119"/>
      <c r="OX171" s="119"/>
      <c r="OY171" s="119"/>
      <c r="OZ171" s="119"/>
      <c r="PA171" s="119"/>
      <c r="PB171" s="119"/>
      <c r="PC171" s="119"/>
      <c r="PD171" s="119"/>
      <c r="PE171" s="119"/>
      <c r="PF171" s="119"/>
      <c r="PG171" s="119"/>
      <c r="PH171" s="119"/>
      <c r="PI171" s="119"/>
      <c r="PJ171" s="119"/>
      <c r="PK171" s="119"/>
      <c r="PL171" s="119"/>
      <c r="PM171" s="119"/>
      <c r="PN171" s="119"/>
      <c r="PO171" s="119"/>
      <c r="PP171" s="119"/>
      <c r="PQ171" s="119"/>
      <c r="PR171" s="119"/>
      <c r="PS171" s="119"/>
      <c r="PT171" s="119"/>
      <c r="PU171" s="119"/>
      <c r="PV171" s="119"/>
      <c r="PW171" s="119"/>
      <c r="PX171" s="119"/>
      <c r="PY171" s="119"/>
      <c r="PZ171" s="119"/>
      <c r="QA171" s="119"/>
      <c r="QB171" s="119"/>
      <c r="QC171" s="119"/>
      <c r="QD171" s="119"/>
      <c r="QE171" s="119"/>
      <c r="QF171" s="119"/>
      <c r="QG171" s="119"/>
      <c r="QH171" s="119"/>
      <c r="QI171" s="119"/>
      <c r="QJ171" s="119"/>
      <c r="QK171" s="119"/>
      <c r="QL171" s="119"/>
      <c r="QM171" s="119"/>
      <c r="QN171" s="119"/>
      <c r="QO171" s="119"/>
      <c r="QP171" s="119"/>
      <c r="QQ171" s="119"/>
      <c r="QR171" s="119"/>
      <c r="QS171" s="119"/>
      <c r="QT171" s="119"/>
      <c r="QU171" s="119"/>
      <c r="QV171" s="119"/>
      <c r="QW171" s="119"/>
      <c r="QX171" s="119"/>
      <c r="QY171" s="119"/>
      <c r="QZ171" s="119"/>
      <c r="RA171" s="119"/>
      <c r="RB171" s="119"/>
      <c r="RC171" s="119"/>
      <c r="RD171" s="119"/>
      <c r="RE171" s="119"/>
      <c r="RF171" s="119"/>
      <c r="RG171" s="119"/>
    </row>
    <row r="172" spans="1:916 1120:1183" ht="14.25" customHeight="1" outlineLevel="1" thickBot="1">
      <c r="A172" s="157" t="s">
        <v>233</v>
      </c>
      <c r="B172" s="163" t="e">
        <f>SUM(B170/(B167*E173/100))</f>
        <v>#DIV/0!</v>
      </c>
      <c r="C172" s="164" t="s">
        <v>235</v>
      </c>
      <c r="D172" s="671">
        <f>SUM(D166:D171)</f>
        <v>0</v>
      </c>
      <c r="E172" s="182">
        <v>34.656999999999996</v>
      </c>
      <c r="F172" s="183"/>
      <c r="G172" s="49">
        <f>((E172/F173*1000)*-0.0107+47.419)*E172</f>
        <v>1357.8035753488887</v>
      </c>
      <c r="H172" s="156">
        <f>SUM(H166:H171)</f>
        <v>0</v>
      </c>
      <c r="NV172" s="119"/>
      <c r="NW172" s="119"/>
      <c r="NX172" s="119"/>
      <c r="NY172" s="119"/>
      <c r="NZ172" s="119"/>
      <c r="OA172" s="119"/>
      <c r="OB172" s="119"/>
      <c r="OC172" s="119"/>
      <c r="OD172" s="119"/>
      <c r="OE172" s="119"/>
      <c r="OF172" s="119"/>
      <c r="OG172" s="119"/>
      <c r="OH172" s="119"/>
      <c r="OI172" s="119"/>
      <c r="OJ172" s="119"/>
      <c r="OK172" s="119"/>
      <c r="OL172" s="119"/>
      <c r="OM172" s="119"/>
      <c r="ON172" s="119"/>
      <c r="OO172" s="119"/>
      <c r="OP172" s="119"/>
      <c r="OQ172" s="119"/>
      <c r="OR172" s="119"/>
      <c r="OS172" s="119"/>
      <c r="OT172" s="119"/>
      <c r="OU172" s="119"/>
      <c r="OV172" s="119"/>
      <c r="OW172" s="119"/>
      <c r="OX172" s="119"/>
      <c r="OY172" s="119"/>
      <c r="OZ172" s="119"/>
      <c r="PA172" s="119"/>
      <c r="PB172" s="119"/>
      <c r="PC172" s="119"/>
      <c r="PD172" s="119"/>
      <c r="PE172" s="119"/>
      <c r="PF172" s="119"/>
      <c r="PG172" s="119"/>
      <c r="PH172" s="119"/>
      <c r="PI172" s="119"/>
      <c r="PJ172" s="119"/>
      <c r="PK172" s="119"/>
      <c r="PL172" s="119"/>
      <c r="PM172" s="119"/>
      <c r="PN172" s="119"/>
      <c r="PO172" s="119"/>
      <c r="PP172" s="119"/>
      <c r="PQ172" s="119"/>
      <c r="PR172" s="119"/>
      <c r="PS172" s="119"/>
      <c r="PT172" s="119"/>
      <c r="PU172" s="119"/>
      <c r="PV172" s="119"/>
      <c r="PW172" s="119"/>
      <c r="PX172" s="119"/>
      <c r="PY172" s="119"/>
      <c r="PZ172" s="119"/>
      <c r="QA172" s="119"/>
      <c r="QB172" s="119"/>
      <c r="QC172" s="119"/>
      <c r="QD172" s="119"/>
      <c r="QE172" s="119"/>
      <c r="QF172" s="119"/>
      <c r="QG172" s="119"/>
      <c r="QH172" s="119"/>
      <c r="QI172" s="119"/>
      <c r="QJ172" s="119"/>
      <c r="QK172" s="119"/>
      <c r="QL172" s="119"/>
      <c r="QM172" s="119"/>
      <c r="QN172" s="119"/>
      <c r="QO172" s="119"/>
      <c r="QP172" s="119"/>
      <c r="QQ172" s="119"/>
      <c r="QR172" s="119"/>
      <c r="QS172" s="119"/>
      <c r="QT172" s="119"/>
      <c r="QU172" s="119"/>
      <c r="QV172" s="119"/>
      <c r="QW172" s="119"/>
      <c r="QX172" s="119"/>
      <c r="QY172" s="119"/>
      <c r="QZ172" s="119"/>
      <c r="RA172" s="119"/>
      <c r="RB172" s="119"/>
      <c r="RC172" s="119"/>
      <c r="RD172" s="119"/>
      <c r="RE172" s="119"/>
      <c r="RF172" s="119"/>
      <c r="RG172" s="119"/>
    </row>
    <row r="173" spans="1:916 1120:1183" ht="14.25" customHeight="1" outlineLevel="1">
      <c r="A173" s="158" t="s">
        <v>233</v>
      </c>
      <c r="B173" s="165" t="e">
        <f>SUM(B170/(B168*E173/100))</f>
        <v>#DIV/0!</v>
      </c>
      <c r="C173" s="166" t="e">
        <f>SUM(B170/(E172*E173/100))</f>
        <v>#DIV/0!</v>
      </c>
      <c r="D173" s="73" t="s">
        <v>236</v>
      </c>
      <c r="E173" s="167">
        <v>0</v>
      </c>
      <c r="F173" s="184">
        <v>45</v>
      </c>
      <c r="G173" s="176"/>
      <c r="H173" s="187"/>
      <c r="NV173" s="119"/>
      <c r="NW173" s="119"/>
      <c r="NX173" s="119"/>
      <c r="NY173" s="119"/>
      <c r="NZ173" s="119"/>
      <c r="OA173" s="119"/>
      <c r="OB173" s="119"/>
      <c r="OC173" s="119"/>
      <c r="OD173" s="119"/>
      <c r="OE173" s="119"/>
      <c r="OF173" s="119"/>
      <c r="OG173" s="119"/>
      <c r="OH173" s="119"/>
      <c r="OI173" s="119"/>
      <c r="OJ173" s="119"/>
      <c r="OK173" s="119"/>
      <c r="OL173" s="119"/>
      <c r="OM173" s="119"/>
      <c r="ON173" s="119"/>
      <c r="OO173" s="119"/>
      <c r="OP173" s="119"/>
      <c r="OQ173" s="119"/>
      <c r="OR173" s="119"/>
      <c r="OS173" s="119"/>
      <c r="OT173" s="119"/>
      <c r="OU173" s="119"/>
      <c r="OV173" s="119"/>
      <c r="OW173" s="119"/>
      <c r="OX173" s="119"/>
      <c r="OY173" s="119"/>
      <c r="OZ173" s="119"/>
      <c r="PA173" s="119"/>
      <c r="PB173" s="119"/>
      <c r="PC173" s="119"/>
      <c r="PD173" s="119"/>
      <c r="PE173" s="119"/>
      <c r="PF173" s="119"/>
      <c r="PG173" s="119"/>
      <c r="PH173" s="119"/>
      <c r="PI173" s="119"/>
      <c r="PJ173" s="119"/>
      <c r="PK173" s="119"/>
      <c r="PL173" s="119"/>
      <c r="PM173" s="119"/>
      <c r="PN173" s="119"/>
      <c r="PO173" s="119"/>
      <c r="PP173" s="119"/>
      <c r="PQ173" s="119"/>
      <c r="PR173" s="119"/>
      <c r="PS173" s="119"/>
      <c r="PT173" s="119"/>
      <c r="PU173" s="119"/>
      <c r="PV173" s="119"/>
      <c r="PW173" s="119"/>
      <c r="PX173" s="119"/>
      <c r="PY173" s="119"/>
      <c r="PZ173" s="119"/>
      <c r="QA173" s="119"/>
      <c r="QB173" s="119"/>
      <c r="QC173" s="119"/>
      <c r="QD173" s="119"/>
      <c r="QE173" s="119"/>
      <c r="QF173" s="119"/>
      <c r="QG173" s="119"/>
      <c r="QH173" s="119"/>
      <c r="QI173" s="119"/>
      <c r="QJ173" s="119"/>
      <c r="QK173" s="119"/>
      <c r="QL173" s="119"/>
      <c r="QM173" s="119"/>
      <c r="QN173" s="119"/>
      <c r="QO173" s="119"/>
      <c r="QP173" s="119"/>
      <c r="QQ173" s="119"/>
      <c r="QR173" s="119"/>
      <c r="QS173" s="119"/>
      <c r="QT173" s="119"/>
      <c r="QU173" s="119"/>
      <c r="QV173" s="119"/>
      <c r="QW173" s="119"/>
      <c r="QX173" s="119"/>
      <c r="QY173" s="119"/>
      <c r="QZ173" s="119"/>
      <c r="RA173" s="119"/>
      <c r="RB173" s="119"/>
      <c r="RC173" s="119"/>
      <c r="RD173" s="119"/>
      <c r="RE173" s="119"/>
      <c r="RF173" s="119"/>
      <c r="RG173" s="119"/>
    </row>
    <row r="174" spans="1:916 1120:1183" ht="14.25" customHeight="1" outlineLevel="1">
      <c r="A174" s="208"/>
      <c r="B174" s="307" t="s">
        <v>237</v>
      </c>
      <c r="C174" s="323">
        <v>68</v>
      </c>
      <c r="D174" s="247"/>
      <c r="E174" s="314">
        <v>2.5</v>
      </c>
      <c r="F174" s="322">
        <v>3</v>
      </c>
      <c r="G174" s="313">
        <v>3.5</v>
      </c>
      <c r="H174" s="309">
        <v>4</v>
      </c>
      <c r="NV174" s="119"/>
      <c r="NW174" s="119"/>
      <c r="NX174" s="119"/>
      <c r="NY174" s="119"/>
      <c r="NZ174" s="119"/>
      <c r="OA174" s="119"/>
      <c r="OB174" s="119"/>
      <c r="OC174" s="119"/>
      <c r="OD174" s="119"/>
      <c r="OE174" s="119"/>
      <c r="OF174" s="119"/>
      <c r="OG174" s="119"/>
      <c r="OH174" s="119"/>
      <c r="OI174" s="119"/>
      <c r="OJ174" s="119"/>
      <c r="OK174" s="119"/>
      <c r="OL174" s="119"/>
      <c r="OM174" s="119"/>
      <c r="ON174" s="119"/>
      <c r="OO174" s="119"/>
      <c r="OP174" s="119"/>
      <c r="OQ174" s="119"/>
      <c r="OR174" s="119"/>
      <c r="OS174" s="119"/>
      <c r="OT174" s="119"/>
      <c r="OU174" s="119"/>
      <c r="OV174" s="119"/>
      <c r="OW174" s="119"/>
      <c r="OX174" s="119"/>
      <c r="OY174" s="119"/>
      <c r="OZ174" s="119"/>
      <c r="PA174" s="119"/>
      <c r="PB174" s="119"/>
      <c r="PC174" s="119"/>
      <c r="PD174" s="119"/>
      <c r="PE174" s="119"/>
      <c r="PF174" s="119"/>
      <c r="PG174" s="119"/>
      <c r="PH174" s="119"/>
      <c r="PI174" s="119"/>
      <c r="PJ174" s="119"/>
      <c r="PK174" s="119"/>
      <c r="PL174" s="119"/>
      <c r="PM174" s="119"/>
      <c r="PN174" s="119"/>
      <c r="PO174" s="119"/>
      <c r="PP174" s="119"/>
      <c r="PQ174" s="119"/>
      <c r="PR174" s="119"/>
      <c r="PS174" s="119"/>
      <c r="PT174" s="119"/>
      <c r="PU174" s="119"/>
      <c r="PV174" s="119"/>
      <c r="PW174" s="119"/>
      <c r="PX174" s="119"/>
      <c r="PY174" s="119"/>
      <c r="PZ174" s="119"/>
      <c r="QA174" s="119"/>
      <c r="QB174" s="119"/>
      <c r="QC174" s="119"/>
      <c r="QD174" s="119"/>
      <c r="QE174" s="119"/>
      <c r="QF174" s="119"/>
      <c r="QG174" s="119"/>
      <c r="QH174" s="119"/>
      <c r="QI174" s="119"/>
      <c r="QJ174" s="119"/>
      <c r="QK174" s="119"/>
      <c r="QL174" s="119"/>
      <c r="QM174" s="119"/>
      <c r="QN174" s="119"/>
      <c r="QO174" s="119"/>
      <c r="QP174" s="119"/>
      <c r="QQ174" s="119"/>
      <c r="QR174" s="119"/>
      <c r="QS174" s="119"/>
      <c r="QT174" s="119"/>
      <c r="QU174" s="119"/>
      <c r="QV174" s="119"/>
      <c r="QW174" s="119"/>
      <c r="QX174" s="119"/>
      <c r="QY174" s="119"/>
      <c r="QZ174" s="119"/>
      <c r="RA174" s="119"/>
      <c r="RB174" s="119"/>
      <c r="RC174" s="119"/>
      <c r="RD174" s="119"/>
      <c r="RE174" s="119"/>
      <c r="RF174" s="119"/>
      <c r="RG174" s="119"/>
    </row>
    <row r="175" spans="1:916 1120:1183" ht="55.5" customHeight="1">
      <c r="A175" s="88"/>
      <c r="B175" s="435" t="s">
        <v>302</v>
      </c>
      <c r="C175" s="150" t="s">
        <v>303</v>
      </c>
      <c r="D175" s="151"/>
      <c r="E175" s="149" t="s">
        <v>304</v>
      </c>
      <c r="F175" s="470" t="s">
        <v>305</v>
      </c>
      <c r="G175" s="76"/>
      <c r="H175" s="76"/>
      <c r="NV175" s="119"/>
      <c r="NW175" s="119"/>
      <c r="NX175" s="119"/>
      <c r="NY175" s="119"/>
      <c r="NZ175" s="119"/>
      <c r="WJ175" s="136"/>
      <c r="WK175" s="136"/>
      <c r="WL175" s="136"/>
      <c r="WM175" s="136"/>
      <c r="WN175" s="136"/>
      <c r="WO175" s="136"/>
      <c r="WP175" s="136"/>
      <c r="WQ175" s="136"/>
      <c r="WR175" s="136"/>
      <c r="WS175" s="136"/>
      <c r="WT175" s="136"/>
      <c r="WU175" s="136"/>
      <c r="WV175" s="136"/>
      <c r="YW175" s="471" t="s">
        <v>306</v>
      </c>
      <c r="AIF175" s="201"/>
      <c r="AQB175" s="84" t="s">
        <v>72</v>
      </c>
      <c r="AQC175" s="84" t="s">
        <v>73</v>
      </c>
      <c r="AQD175" s="84" t="s">
        <v>73</v>
      </c>
      <c r="AQE175" s="84" t="s">
        <v>74</v>
      </c>
      <c r="AQF175" s="84" t="s">
        <v>75</v>
      </c>
      <c r="AQG175" s="84" t="s">
        <v>76</v>
      </c>
      <c r="AQH175" s="84"/>
      <c r="AQI175" s="84" t="s">
        <v>77</v>
      </c>
      <c r="AQJ175" s="84" t="s">
        <v>78</v>
      </c>
      <c r="AQK175" s="84" t="s">
        <v>79</v>
      </c>
      <c r="AQL175" s="84" t="s">
        <v>80</v>
      </c>
      <c r="AQM175" s="84" t="s">
        <v>81</v>
      </c>
      <c r="AQN175" s="84" t="s">
        <v>81</v>
      </c>
      <c r="AQO175" s="85"/>
      <c r="AQP175" s="84" t="s">
        <v>82</v>
      </c>
      <c r="AQQ175" s="84" t="s">
        <v>82</v>
      </c>
      <c r="AQR175" s="84" t="s">
        <v>83</v>
      </c>
      <c r="AQS175" s="84" t="s">
        <v>84</v>
      </c>
      <c r="AQT175" s="84" t="s">
        <v>85</v>
      </c>
      <c r="AQU175" s="84" t="s">
        <v>85</v>
      </c>
      <c r="AQV175" s="2"/>
      <c r="AQW175" s="84" t="s">
        <v>86</v>
      </c>
      <c r="AQX175" s="84" t="s">
        <v>86</v>
      </c>
      <c r="AQY175" s="84" t="s">
        <v>87</v>
      </c>
      <c r="AQZ175" s="84" t="s">
        <v>87</v>
      </c>
      <c r="ARA175" s="84" t="s">
        <v>88</v>
      </c>
      <c r="ARB175" s="84" t="s">
        <v>88</v>
      </c>
      <c r="ARC175" s="2"/>
      <c r="ARD175" s="84" t="s">
        <v>89</v>
      </c>
      <c r="ARE175" s="84" t="s">
        <v>90</v>
      </c>
      <c r="ARF175" s="84" t="s">
        <v>90</v>
      </c>
      <c r="ARG175" s="84" t="s">
        <v>90</v>
      </c>
      <c r="ARH175" s="84" t="s">
        <v>91</v>
      </c>
      <c r="ARI175" s="84" t="s">
        <v>91</v>
      </c>
      <c r="ARJ175" s="2"/>
      <c r="ARK175" s="84" t="s">
        <v>91</v>
      </c>
      <c r="ARL175" s="84" t="s">
        <v>91</v>
      </c>
      <c r="ARM175" s="84" t="s">
        <v>92</v>
      </c>
      <c r="ARN175" s="84" t="s">
        <v>92</v>
      </c>
      <c r="ARO175" s="84" t="s">
        <v>92</v>
      </c>
      <c r="ARP175" s="84" t="s">
        <v>82</v>
      </c>
      <c r="ARQ175" s="84"/>
      <c r="ARR175" s="84" t="s">
        <v>82</v>
      </c>
      <c r="ARS175" s="84" t="s">
        <v>93</v>
      </c>
      <c r="ART175" s="84" t="s">
        <v>94</v>
      </c>
      <c r="ARU175" s="84" t="s">
        <v>42</v>
      </c>
      <c r="ARV175" s="84" t="s">
        <v>42</v>
      </c>
      <c r="ARW175" s="84" t="s">
        <v>42</v>
      </c>
      <c r="ARX175" s="2"/>
      <c r="ARY175" s="84" t="s">
        <v>42</v>
      </c>
      <c r="ARZ175" s="84" t="s">
        <v>42</v>
      </c>
      <c r="ASA175" s="84" t="s">
        <v>95</v>
      </c>
      <c r="ASB175" s="84" t="s">
        <v>96</v>
      </c>
      <c r="ASC175" s="84" t="s">
        <v>97</v>
      </c>
      <c r="ASD175" s="84" t="s">
        <v>82</v>
      </c>
      <c r="ASE175" s="84"/>
      <c r="ASF175" s="84" t="s">
        <v>82</v>
      </c>
      <c r="ASG175" s="84" t="s">
        <v>82</v>
      </c>
      <c r="ASH175" s="84" t="s">
        <v>82</v>
      </c>
      <c r="ASI175" s="86" t="s">
        <v>98</v>
      </c>
    </row>
    <row r="176" spans="1:916 1120:1183" ht="14.25" customHeight="1" outlineLevel="1">
      <c r="A176" s="155" t="s">
        <v>307</v>
      </c>
      <c r="B176" s="519">
        <f>G182</f>
        <v>491.98799999999994</v>
      </c>
      <c r="C176" s="32" t="s">
        <v>308</v>
      </c>
      <c r="D176" s="670">
        <f t="shared" ref="D176:D181" si="113">SUM(I176:NZ176)</f>
        <v>0</v>
      </c>
      <c r="E176" s="55">
        <f t="shared" ref="E176:E181" si="114">SUM(D176/G176)</f>
        <v>0</v>
      </c>
      <c r="F176" s="179"/>
      <c r="G176" s="49">
        <f>G182*0.262</f>
        <v>128.90085599999998</v>
      </c>
      <c r="H176" s="156">
        <f>SUM(I176:ATR176)</f>
        <v>128.66239056313535</v>
      </c>
      <c r="NV176" s="119"/>
      <c r="NW176" s="119"/>
      <c r="NX176" s="119"/>
      <c r="NY176" s="119"/>
      <c r="NZ176" s="119"/>
      <c r="WJ176" s="136"/>
      <c r="WK176" s="136"/>
      <c r="WL176" s="136"/>
      <c r="WM176" s="136"/>
      <c r="WN176" s="136"/>
      <c r="WO176" s="136"/>
      <c r="WP176" s="136"/>
      <c r="WQ176" s="136"/>
      <c r="WR176" s="136"/>
      <c r="WS176" s="136"/>
      <c r="WT176" s="136"/>
      <c r="WU176" s="136"/>
      <c r="WV176" s="136"/>
      <c r="AQB176" s="246">
        <v>7.2139744368000009</v>
      </c>
      <c r="AQC176" s="246">
        <v>12.158638538133335</v>
      </c>
      <c r="AQD176" s="246">
        <v>10.949485002779799</v>
      </c>
      <c r="AQE176" s="246">
        <v>12.884130659345457</v>
      </c>
      <c r="AQF176" s="246">
        <v>11.28804799267879</v>
      </c>
      <c r="AQG176" s="246">
        <v>9.3292192654060599</v>
      </c>
      <c r="AQH176" s="246">
        <v>0</v>
      </c>
      <c r="AQI176" s="246">
        <v>11.336414134092932</v>
      </c>
      <c r="AQJ176" s="246">
        <v>10.876935790658585</v>
      </c>
      <c r="AQK176" s="246">
        <v>7.9507842351030309</v>
      </c>
      <c r="AQL176" s="246">
        <v>6.8383629825777792</v>
      </c>
      <c r="AQM176" s="246">
        <v>6.5723492048000001</v>
      </c>
      <c r="AQN176" s="246">
        <v>5.7501248007595969</v>
      </c>
      <c r="AQO176" s="246">
        <v>0</v>
      </c>
      <c r="AQP176" s="246">
        <v>7.7569617600000003</v>
      </c>
      <c r="AQQ176" s="246">
        <v>7.7569617600000003</v>
      </c>
      <c r="AQR176" s="246"/>
      <c r="AQS176" s="246"/>
      <c r="AQT176" s="246"/>
      <c r="AQU176" s="246"/>
      <c r="AQV176" s="246"/>
      <c r="AQW176" s="246"/>
      <c r="AQX176" s="246"/>
      <c r="AQY176" s="246"/>
      <c r="AQZ176" s="246"/>
      <c r="ARA176" s="246"/>
      <c r="ARB176" s="246"/>
      <c r="ARC176" s="246"/>
      <c r="ARD176" s="246"/>
      <c r="ARE176" s="246"/>
      <c r="ARF176" s="246"/>
      <c r="ARG176" s="246"/>
      <c r="ARH176" s="246"/>
      <c r="ARI176" s="246"/>
      <c r="ARJ176" s="246"/>
      <c r="ARK176" s="246"/>
      <c r="ARL176" s="246"/>
      <c r="ARM176" s="246"/>
      <c r="ARN176" s="246"/>
      <c r="ARO176" s="246"/>
      <c r="ARP176" s="246"/>
      <c r="ARQ176" s="246"/>
      <c r="ARR176" s="246"/>
      <c r="ARS176" s="246"/>
      <c r="ART176" s="246"/>
      <c r="ARU176" s="246"/>
      <c r="ARV176" s="246"/>
      <c r="ARW176" s="246"/>
      <c r="ARX176" s="246"/>
      <c r="ARY176" s="246"/>
      <c r="ARZ176" s="246"/>
      <c r="ASA176" s="246"/>
      <c r="ASB176" s="246"/>
      <c r="ASC176" s="246"/>
      <c r="ASD176" s="246"/>
      <c r="ASE176" s="246"/>
      <c r="ASF176" s="246"/>
      <c r="ASG176" s="246"/>
      <c r="ASH176" s="246"/>
      <c r="ASI176" s="246"/>
    </row>
    <row r="177" spans="1:916 1120:1179" ht="14.25" customHeight="1" outlineLevel="1">
      <c r="A177" s="157" t="s">
        <v>309</v>
      </c>
      <c r="B177" s="59"/>
      <c r="C177" s="32" t="s">
        <v>310</v>
      </c>
      <c r="D177" s="670">
        <f t="shared" si="113"/>
        <v>0</v>
      </c>
      <c r="E177" s="55">
        <f t="shared" si="114"/>
        <v>0</v>
      </c>
      <c r="F177" s="179"/>
      <c r="G177" s="49">
        <f>G182*0.106</f>
        <v>52.150727999999994</v>
      </c>
      <c r="H177" s="156">
        <f t="shared" ref="H177:H181" si="115">SUM(I177:ATR177)</f>
        <v>52.465227064615384</v>
      </c>
      <c r="NV177" s="119"/>
      <c r="NW177" s="119"/>
      <c r="NX177" s="119"/>
      <c r="NY177" s="119"/>
      <c r="NZ177" s="119"/>
      <c r="WJ177" s="136"/>
      <c r="WK177" s="136"/>
      <c r="WL177" s="136"/>
      <c r="WM177" s="136"/>
      <c r="WN177" s="136"/>
      <c r="WO177" s="136"/>
      <c r="WP177" s="136"/>
      <c r="WQ177" s="136"/>
      <c r="WR177" s="136"/>
      <c r="WS177" s="136"/>
      <c r="WT177" s="136"/>
      <c r="WU177" s="136"/>
      <c r="WV177" s="136"/>
      <c r="AQB177" s="246">
        <v>0</v>
      </c>
      <c r="AQC177" s="246">
        <v>0</v>
      </c>
      <c r="AQD177" s="246">
        <v>0</v>
      </c>
      <c r="AQE177" s="246">
        <v>0</v>
      </c>
      <c r="AQF177" s="246">
        <v>0</v>
      </c>
      <c r="AQG177" s="246">
        <v>4.20044928</v>
      </c>
      <c r="AQH177" s="246">
        <v>0</v>
      </c>
      <c r="AQI177" s="246">
        <v>0</v>
      </c>
      <c r="AQJ177" s="246">
        <v>0</v>
      </c>
      <c r="AQK177" s="246">
        <v>0</v>
      </c>
      <c r="AQL177" s="246">
        <v>0</v>
      </c>
      <c r="AQM177" s="246">
        <v>0</v>
      </c>
      <c r="AQN177" s="246">
        <v>2.10022464</v>
      </c>
      <c r="AQO177" s="246">
        <v>0</v>
      </c>
      <c r="AQP177" s="246">
        <v>4.20044928</v>
      </c>
      <c r="AQQ177" s="246">
        <v>4.20044928</v>
      </c>
      <c r="AQR177" s="246">
        <v>4.20044928</v>
      </c>
      <c r="AQS177" s="246">
        <v>4.20044928</v>
      </c>
      <c r="AQT177" s="246">
        <v>2.10022464</v>
      </c>
      <c r="AQU177" s="246">
        <v>0</v>
      </c>
      <c r="AQV177" s="246">
        <v>0</v>
      </c>
      <c r="AQW177" s="246">
        <v>4.20044928</v>
      </c>
      <c r="AQX177" s="246">
        <v>2.6000377153846155</v>
      </c>
      <c r="AQY177" s="246">
        <v>3.6602472692307697</v>
      </c>
      <c r="AQZ177" s="246">
        <v>2.6252808000000005</v>
      </c>
      <c r="ARA177" s="246">
        <v>2.6252808000000005</v>
      </c>
      <c r="ARB177" s="246">
        <v>0</v>
      </c>
      <c r="ARC177" s="246">
        <v>0</v>
      </c>
      <c r="ARD177" s="246">
        <v>3.1503369600000002</v>
      </c>
      <c r="ARE177" s="246">
        <v>0</v>
      </c>
      <c r="ARF177" s="246">
        <v>0</v>
      </c>
      <c r="ARG177" s="246">
        <v>0</v>
      </c>
      <c r="ARH177" s="246">
        <v>4.20044928</v>
      </c>
      <c r="ARI177" s="246">
        <v>4.20044928</v>
      </c>
      <c r="ARJ177" s="246"/>
      <c r="ARK177" s="246"/>
      <c r="ARL177" s="246"/>
      <c r="ARM177" s="246"/>
      <c r="ARN177" s="246"/>
      <c r="ARO177" s="246"/>
      <c r="ARP177" s="246"/>
      <c r="ARQ177" s="246"/>
      <c r="ARR177" s="246"/>
      <c r="ARS177" s="246"/>
      <c r="ART177" s="246"/>
      <c r="ARU177" s="246"/>
      <c r="ARV177" s="246"/>
      <c r="ARW177" s="246"/>
      <c r="ARX177" s="246"/>
      <c r="ARY177" s="246"/>
      <c r="ARZ177" s="246"/>
      <c r="ASA177" s="246"/>
      <c r="ASB177" s="246"/>
      <c r="ASC177" s="246"/>
      <c r="ASD177" s="246"/>
      <c r="ASE177" s="246"/>
      <c r="ASF177" s="246"/>
      <c r="ASG177" s="246"/>
      <c r="ASH177" s="246"/>
      <c r="ASI177" s="246"/>
    </row>
    <row r="178" spans="1:916 1120:1179" ht="14.25" customHeight="1" outlineLevel="1">
      <c r="A178" s="158" t="s">
        <v>311</v>
      </c>
      <c r="B178" s="61"/>
      <c r="C178" s="32" t="s">
        <v>312</v>
      </c>
      <c r="D178" s="670">
        <f t="shared" si="113"/>
        <v>0</v>
      </c>
      <c r="E178" s="55">
        <f t="shared" si="114"/>
        <v>0</v>
      </c>
      <c r="F178" s="180"/>
      <c r="G178" s="49">
        <f>G182*0.334</f>
        <v>164.323992</v>
      </c>
      <c r="H178" s="156">
        <f t="shared" si="115"/>
        <v>165.93756000000002</v>
      </c>
      <c r="NV178" s="119"/>
      <c r="NW178" s="119"/>
      <c r="NX178" s="119"/>
      <c r="NY178" s="119"/>
      <c r="NZ178" s="119"/>
      <c r="WJ178" s="136"/>
      <c r="WK178" s="136"/>
      <c r="WL178" s="136"/>
      <c r="WM178" s="136"/>
      <c r="WN178" s="136"/>
      <c r="WO178" s="136"/>
      <c r="WP178" s="136"/>
      <c r="WQ178" s="136"/>
      <c r="WR178" s="136"/>
      <c r="WS178" s="136"/>
      <c r="WT178" s="136"/>
      <c r="WU178" s="136"/>
      <c r="WV178" s="136"/>
      <c r="AQB178" s="246">
        <v>0</v>
      </c>
      <c r="AQC178" s="246">
        <v>0</v>
      </c>
      <c r="AQD178" s="246">
        <v>0</v>
      </c>
      <c r="AQE178" s="246">
        <v>0</v>
      </c>
      <c r="AQF178" s="246">
        <v>0</v>
      </c>
      <c r="AQG178" s="246">
        <v>0</v>
      </c>
      <c r="AQH178" s="246">
        <v>0</v>
      </c>
      <c r="AQI178" s="246">
        <v>0</v>
      </c>
      <c r="AQJ178" s="246">
        <v>0</v>
      </c>
      <c r="AQK178" s="246">
        <v>0</v>
      </c>
      <c r="AQL178" s="246">
        <v>0</v>
      </c>
      <c r="AQM178" s="246">
        <v>0</v>
      </c>
      <c r="AQN178" s="246">
        <v>0</v>
      </c>
      <c r="AQO178" s="246">
        <v>0</v>
      </c>
      <c r="AQP178" s="246">
        <v>0</v>
      </c>
      <c r="AQQ178" s="246">
        <v>6.6375024000000007</v>
      </c>
      <c r="AQR178" s="246">
        <v>14.934380400000002</v>
      </c>
      <c r="AQS178" s="246">
        <v>14.934380400000002</v>
      </c>
      <c r="AQT178" s="246">
        <v>14.934380400000002</v>
      </c>
      <c r="AQU178" s="246">
        <v>14.934380400000002</v>
      </c>
      <c r="AQV178" s="246">
        <v>0</v>
      </c>
      <c r="AQW178" s="246">
        <v>11.615629200000003</v>
      </c>
      <c r="AQX178" s="246">
        <v>14.934380400000002</v>
      </c>
      <c r="AQY178" s="246">
        <v>14.934380400000002</v>
      </c>
      <c r="AQZ178" s="246">
        <v>13.275004800000001</v>
      </c>
      <c r="ARA178" s="246">
        <v>11.615629200000003</v>
      </c>
      <c r="ARB178" s="246">
        <v>11.615629200000003</v>
      </c>
      <c r="ARC178" s="246">
        <v>0</v>
      </c>
      <c r="ARD178" s="246">
        <v>0</v>
      </c>
      <c r="ARE178" s="246">
        <v>0</v>
      </c>
      <c r="ARF178" s="246">
        <v>0</v>
      </c>
      <c r="ARG178" s="246">
        <v>0</v>
      </c>
      <c r="ARH178" s="246">
        <v>0</v>
      </c>
      <c r="ARI178" s="246">
        <v>0</v>
      </c>
      <c r="ARJ178" s="246">
        <v>0</v>
      </c>
      <c r="ARK178" s="246">
        <v>13.275004800000001</v>
      </c>
      <c r="ARL178" s="246">
        <v>8.2968780000000013</v>
      </c>
      <c r="ARM178" s="246">
        <v>0</v>
      </c>
      <c r="ARN178" s="246">
        <v>0</v>
      </c>
      <c r="ARO178" s="246">
        <v>0</v>
      </c>
      <c r="ARP178" s="246">
        <v>0</v>
      </c>
      <c r="ARQ178" s="246">
        <v>0</v>
      </c>
      <c r="ARR178" s="246">
        <v>0</v>
      </c>
      <c r="ARS178" s="246">
        <v>0</v>
      </c>
      <c r="ART178" s="246">
        <v>0</v>
      </c>
      <c r="ARU178" s="246">
        <v>0</v>
      </c>
      <c r="ARV178" s="246">
        <v>0</v>
      </c>
      <c r="ARW178" s="246">
        <v>0</v>
      </c>
      <c r="ARX178" s="246">
        <v>0</v>
      </c>
      <c r="ARY178" s="246">
        <v>0</v>
      </c>
      <c r="ARZ178" s="246">
        <v>0</v>
      </c>
      <c r="ASA178" s="246">
        <v>0</v>
      </c>
      <c r="ASB178" s="246">
        <v>0</v>
      </c>
      <c r="ASC178" s="246">
        <v>0</v>
      </c>
      <c r="ASD178" s="246">
        <v>0</v>
      </c>
      <c r="ASE178" s="246">
        <v>0</v>
      </c>
      <c r="ASF178" s="246">
        <v>0</v>
      </c>
      <c r="ASG178" s="246">
        <v>0</v>
      </c>
      <c r="ASH178" s="246">
        <v>0</v>
      </c>
      <c r="ASI178" s="246">
        <v>0</v>
      </c>
    </row>
    <row r="179" spans="1:916 1120:1179" ht="14.25" customHeight="1" outlineLevel="1">
      <c r="A179" s="159"/>
      <c r="B179" s="520" t="s">
        <v>313</v>
      </c>
      <c r="C179" s="40" t="s">
        <v>314</v>
      </c>
      <c r="D179" s="670">
        <f t="shared" si="113"/>
        <v>0</v>
      </c>
      <c r="E179" s="55">
        <f t="shared" si="114"/>
        <v>0</v>
      </c>
      <c r="F179" s="179"/>
      <c r="G179" s="49">
        <f>G182*0.067</f>
        <v>32.963195999999996</v>
      </c>
      <c r="H179" s="156">
        <f t="shared" si="115"/>
        <v>33.187512000000005</v>
      </c>
      <c r="NV179" s="119"/>
      <c r="NW179" s="119"/>
      <c r="NX179" s="119"/>
      <c r="NY179" s="119"/>
      <c r="NZ179" s="119"/>
      <c r="WJ179" s="136"/>
      <c r="WK179" s="136"/>
      <c r="WL179" s="136"/>
      <c r="WM179" s="136"/>
      <c r="WN179" s="136"/>
      <c r="WO179" s="136"/>
      <c r="WP179" s="136"/>
      <c r="WQ179" s="136"/>
      <c r="WR179" s="136"/>
      <c r="WS179" s="136"/>
      <c r="WT179" s="136"/>
      <c r="WU179" s="136"/>
      <c r="WV179" s="136"/>
      <c r="AQB179" s="246">
        <v>0</v>
      </c>
      <c r="AQC179" s="246">
        <v>0</v>
      </c>
      <c r="AQD179" s="246">
        <v>0</v>
      </c>
      <c r="AQE179" s="246">
        <v>0</v>
      </c>
      <c r="AQF179" s="246">
        <v>0</v>
      </c>
      <c r="AQG179" s="246">
        <v>0</v>
      </c>
      <c r="AQH179" s="246">
        <v>0</v>
      </c>
      <c r="AQI179" s="246">
        <v>0</v>
      </c>
      <c r="AQJ179" s="246">
        <v>0</v>
      </c>
      <c r="AQK179" s="246">
        <v>0</v>
      </c>
      <c r="AQL179" s="246">
        <v>4.978126800000001</v>
      </c>
      <c r="AQM179" s="246">
        <v>4.978126800000001</v>
      </c>
      <c r="AQN179" s="246">
        <v>0</v>
      </c>
      <c r="AQO179" s="246">
        <v>0</v>
      </c>
      <c r="AQP179" s="246">
        <v>0</v>
      </c>
      <c r="AQQ179" s="246">
        <v>0</v>
      </c>
      <c r="AQR179" s="246">
        <v>0</v>
      </c>
      <c r="AQS179" s="246">
        <v>0</v>
      </c>
      <c r="AQT179" s="246">
        <v>0</v>
      </c>
      <c r="AQU179" s="246">
        <v>0</v>
      </c>
      <c r="AQV179" s="246">
        <v>0</v>
      </c>
      <c r="AQW179" s="246">
        <v>0</v>
      </c>
      <c r="AQX179" s="246">
        <v>0</v>
      </c>
      <c r="AQY179" s="246">
        <v>0</v>
      </c>
      <c r="AQZ179" s="246">
        <v>0</v>
      </c>
      <c r="ARA179" s="246">
        <v>0</v>
      </c>
      <c r="ARB179" s="246">
        <v>0</v>
      </c>
      <c r="ARC179" s="246">
        <v>0</v>
      </c>
      <c r="ARD179" s="246">
        <v>0</v>
      </c>
      <c r="ARE179" s="246">
        <v>0</v>
      </c>
      <c r="ARF179" s="246">
        <v>4.978126800000001</v>
      </c>
      <c r="ARG179" s="246">
        <v>4.978126800000001</v>
      </c>
      <c r="ARH179" s="246">
        <v>4.978126800000001</v>
      </c>
      <c r="ARI179" s="246">
        <v>0</v>
      </c>
      <c r="ARJ179" s="246">
        <v>0</v>
      </c>
      <c r="ARK179" s="246">
        <v>0</v>
      </c>
      <c r="ARL179" s="246">
        <v>0</v>
      </c>
      <c r="ARM179" s="246">
        <v>3.3187512000000008</v>
      </c>
      <c r="ARN179" s="246">
        <v>3.3187512000000008</v>
      </c>
      <c r="ARO179" s="246">
        <v>1.6593756000000004</v>
      </c>
      <c r="ARP179" s="246">
        <v>0</v>
      </c>
      <c r="ARQ179" s="246">
        <v>0</v>
      </c>
      <c r="ARR179" s="246">
        <v>0</v>
      </c>
      <c r="ARS179" s="246">
        <v>0</v>
      </c>
      <c r="ART179" s="246">
        <v>0</v>
      </c>
      <c r="ARU179" s="246">
        <v>0</v>
      </c>
      <c r="ARV179" s="246">
        <v>0</v>
      </c>
      <c r="ARW179" s="246">
        <v>0</v>
      </c>
      <c r="ARX179" s="246">
        <v>0</v>
      </c>
      <c r="ARY179" s="246">
        <v>0</v>
      </c>
      <c r="ARZ179" s="246">
        <v>0</v>
      </c>
      <c r="ASA179" s="246">
        <v>0</v>
      </c>
      <c r="ASB179" s="246">
        <v>0</v>
      </c>
      <c r="ASC179" s="246">
        <v>0</v>
      </c>
      <c r="ASD179" s="246">
        <v>0</v>
      </c>
      <c r="ASE179" s="246">
        <v>0</v>
      </c>
      <c r="ASF179" s="246">
        <v>0</v>
      </c>
      <c r="ASG179" s="246">
        <v>0</v>
      </c>
      <c r="ASH179" s="246">
        <v>0</v>
      </c>
      <c r="ASI179" s="246">
        <v>0</v>
      </c>
    </row>
    <row r="180" spans="1:916 1120:1179" ht="14.25" customHeight="1" outlineLevel="1">
      <c r="A180" s="159"/>
      <c r="B180" s="160">
        <f>D182</f>
        <v>0</v>
      </c>
      <c r="C180" s="40" t="s">
        <v>315</v>
      </c>
      <c r="D180" s="670">
        <f t="shared" si="113"/>
        <v>0</v>
      </c>
      <c r="E180" s="55">
        <f t="shared" si="114"/>
        <v>0</v>
      </c>
      <c r="F180" s="179"/>
      <c r="G180" s="49">
        <f>G182*0.056</f>
        <v>27.551327999999998</v>
      </c>
      <c r="H180" s="156">
        <f t="shared" si="115"/>
        <v>27.738816</v>
      </c>
      <c r="NV180" s="119"/>
      <c r="NW180" s="119"/>
      <c r="NX180" s="119"/>
      <c r="NY180" s="119"/>
      <c r="NZ180" s="119"/>
      <c r="WJ180" s="136"/>
      <c r="WK180" s="136"/>
      <c r="WL180" s="136"/>
      <c r="WM180" s="136"/>
      <c r="WN180" s="136"/>
      <c r="WO180" s="136"/>
      <c r="WP180" s="136"/>
      <c r="WQ180" s="136"/>
      <c r="WR180" s="136"/>
      <c r="WS180" s="136"/>
      <c r="WT180" s="136"/>
      <c r="WU180" s="136"/>
      <c r="WV180" s="136"/>
      <c r="AQB180" s="246">
        <v>0</v>
      </c>
      <c r="AQC180" s="246">
        <v>0</v>
      </c>
      <c r="AQD180" s="246">
        <v>0</v>
      </c>
      <c r="AQE180" s="246">
        <v>0</v>
      </c>
      <c r="AQF180" s="246">
        <v>0</v>
      </c>
      <c r="AQG180" s="246">
        <v>0</v>
      </c>
      <c r="AQH180" s="246">
        <v>0</v>
      </c>
      <c r="AQI180" s="246">
        <v>0</v>
      </c>
      <c r="AQJ180" s="246">
        <v>0</v>
      </c>
      <c r="AQK180" s="246">
        <v>0</v>
      </c>
      <c r="AQL180" s="246">
        <v>0</v>
      </c>
      <c r="AQM180" s="246">
        <v>0</v>
      </c>
      <c r="AQN180" s="246">
        <v>0</v>
      </c>
      <c r="AQO180" s="246">
        <v>0</v>
      </c>
      <c r="AQP180" s="246">
        <v>0</v>
      </c>
      <c r="AQQ180" s="246">
        <v>0</v>
      </c>
      <c r="AQR180" s="246">
        <v>0</v>
      </c>
      <c r="AQS180" s="246">
        <v>0</v>
      </c>
      <c r="AQT180" s="246">
        <v>0</v>
      </c>
      <c r="AQU180" s="246">
        <v>0</v>
      </c>
      <c r="AQV180" s="246">
        <v>0</v>
      </c>
      <c r="AQW180" s="246">
        <v>0</v>
      </c>
      <c r="AQX180" s="246">
        <v>0</v>
      </c>
      <c r="AQY180" s="246">
        <v>0</v>
      </c>
      <c r="AQZ180" s="246">
        <v>0</v>
      </c>
      <c r="ARA180" s="246">
        <v>0</v>
      </c>
      <c r="ARB180" s="246">
        <v>0</v>
      </c>
      <c r="ARC180" s="246">
        <v>0</v>
      </c>
      <c r="ARD180" s="246">
        <v>0</v>
      </c>
      <c r="ARE180" s="246">
        <v>0</v>
      </c>
      <c r="ARF180" s="246">
        <v>0</v>
      </c>
      <c r="ARG180" s="246">
        <v>0</v>
      </c>
      <c r="ARH180" s="246">
        <v>0</v>
      </c>
      <c r="ARI180" s="246">
        <v>0</v>
      </c>
      <c r="ARJ180" s="246">
        <v>0</v>
      </c>
      <c r="ARK180" s="246">
        <v>0</v>
      </c>
      <c r="ARL180" s="246">
        <v>0</v>
      </c>
      <c r="ARM180" s="246">
        <v>0</v>
      </c>
      <c r="ARN180" s="246">
        <v>0</v>
      </c>
      <c r="ARO180" s="246">
        <v>0</v>
      </c>
      <c r="ARP180" s="246">
        <v>0</v>
      </c>
      <c r="ARQ180" s="246">
        <v>0</v>
      </c>
      <c r="ARR180" s="246">
        <v>0</v>
      </c>
      <c r="ARS180" s="246">
        <v>0</v>
      </c>
      <c r="ART180" s="246">
        <v>1.3869408000000001</v>
      </c>
      <c r="ARU180" s="246">
        <v>5.5477632000000003</v>
      </c>
      <c r="ARV180" s="246">
        <v>5.5477632000000003</v>
      </c>
      <c r="ARW180" s="246">
        <v>5.5477632000000003</v>
      </c>
      <c r="ARX180" s="246">
        <v>0</v>
      </c>
      <c r="ARY180" s="246">
        <v>3.60604608</v>
      </c>
      <c r="ARZ180" s="246">
        <v>3.3286579199999999</v>
      </c>
      <c r="ASA180" s="246">
        <v>0</v>
      </c>
      <c r="ASB180" s="246">
        <v>0</v>
      </c>
      <c r="ASC180" s="246">
        <v>0</v>
      </c>
      <c r="ASD180" s="246">
        <v>0</v>
      </c>
      <c r="ASE180" s="246">
        <v>0</v>
      </c>
      <c r="ASF180" s="246">
        <v>2.7738816000000002</v>
      </c>
      <c r="ASG180" s="246">
        <v>0</v>
      </c>
      <c r="ASH180" s="246">
        <v>0</v>
      </c>
      <c r="ASI180" s="246">
        <v>0</v>
      </c>
    </row>
    <row r="181" spans="1:916 1120:1179" ht="14.25" customHeight="1" outlineLevel="1">
      <c r="A181" s="161" t="s">
        <v>316</v>
      </c>
      <c r="B181" s="162" t="e">
        <f>SUM(B180/(B176*E183/100))</f>
        <v>#DIV/0!</v>
      </c>
      <c r="C181" s="32" t="s">
        <v>317</v>
      </c>
      <c r="D181" s="670">
        <f t="shared" si="113"/>
        <v>0</v>
      </c>
      <c r="E181" s="55">
        <f t="shared" si="114"/>
        <v>0</v>
      </c>
      <c r="F181" s="179"/>
      <c r="G181" s="49">
        <f>G182*0.175</f>
        <v>86.097899999999981</v>
      </c>
      <c r="H181" s="156">
        <f t="shared" si="115"/>
        <v>86.188463999999982</v>
      </c>
      <c r="NV181" s="119"/>
      <c r="NW181" s="119"/>
      <c r="NX181" s="119"/>
      <c r="NY181" s="119"/>
      <c r="NZ181" s="119"/>
      <c r="WJ181" s="136"/>
      <c r="WK181" s="136"/>
      <c r="WL181" s="136"/>
      <c r="WM181" s="136"/>
      <c r="WN181" s="136"/>
      <c r="WO181" s="136"/>
      <c r="WP181" s="136"/>
      <c r="WQ181" s="136"/>
      <c r="WR181" s="136"/>
      <c r="WS181" s="136"/>
      <c r="WT181" s="136"/>
      <c r="WU181" s="136"/>
      <c r="WV181" s="136"/>
      <c r="AQB181" s="246">
        <v>0</v>
      </c>
      <c r="AQC181" s="246">
        <v>0</v>
      </c>
      <c r="AQD181" s="246">
        <v>0</v>
      </c>
      <c r="AQE181" s="246">
        <v>0</v>
      </c>
      <c r="AQF181" s="246">
        <v>0</v>
      </c>
      <c r="AQG181" s="246">
        <v>0</v>
      </c>
      <c r="AQH181" s="246">
        <v>0</v>
      </c>
      <c r="AQI181" s="246">
        <v>0</v>
      </c>
      <c r="AQJ181" s="246">
        <v>0</v>
      </c>
      <c r="AQK181" s="246">
        <v>0</v>
      </c>
      <c r="AQL181" s="246">
        <v>0</v>
      </c>
      <c r="AQM181" s="246">
        <v>0</v>
      </c>
      <c r="AQN181" s="246">
        <v>0</v>
      </c>
      <c r="AQO181" s="246">
        <v>0</v>
      </c>
      <c r="AQP181" s="246">
        <v>0</v>
      </c>
      <c r="AQQ181" s="246">
        <v>0</v>
      </c>
      <c r="AQR181" s="246">
        <v>0</v>
      </c>
      <c r="AQS181" s="246">
        <v>0</v>
      </c>
      <c r="AQT181" s="246">
        <v>0</v>
      </c>
      <c r="AQU181" s="246">
        <v>0</v>
      </c>
      <c r="AQV181" s="246">
        <v>0</v>
      </c>
      <c r="AQW181" s="246">
        <v>0</v>
      </c>
      <c r="AQX181" s="246">
        <v>0</v>
      </c>
      <c r="AQY181" s="246">
        <v>0</v>
      </c>
      <c r="AQZ181" s="246">
        <v>0</v>
      </c>
      <c r="ARA181" s="246">
        <v>0</v>
      </c>
      <c r="ARB181" s="246">
        <v>0</v>
      </c>
      <c r="ARC181" s="246">
        <v>0</v>
      </c>
      <c r="ARD181" s="246">
        <v>0</v>
      </c>
      <c r="ARE181" s="246">
        <v>0</v>
      </c>
      <c r="ARF181" s="246">
        <v>0</v>
      </c>
      <c r="ARG181" s="246">
        <v>0</v>
      </c>
      <c r="ARH181" s="246">
        <v>0</v>
      </c>
      <c r="ARI181" s="246">
        <v>0</v>
      </c>
      <c r="ARJ181" s="246">
        <v>0</v>
      </c>
      <c r="ARK181" s="246">
        <v>4.3094232000000003</v>
      </c>
      <c r="ARL181" s="246">
        <v>4.3094232000000003</v>
      </c>
      <c r="ARM181" s="246">
        <v>4.3094232000000003</v>
      </c>
      <c r="ARN181" s="246">
        <v>4.3094232000000003</v>
      </c>
      <c r="ARO181" s="246">
        <v>4.3094232000000003</v>
      </c>
      <c r="ARP181" s="246">
        <v>4.3094232000000003</v>
      </c>
      <c r="ARQ181" s="246">
        <v>0</v>
      </c>
      <c r="ARR181" s="246">
        <v>4.3094232000000003</v>
      </c>
      <c r="ARS181" s="246">
        <v>4.3094232000000003</v>
      </c>
      <c r="ART181" s="246">
        <v>4.3094232000000003</v>
      </c>
      <c r="ARU181" s="246">
        <v>0</v>
      </c>
      <c r="ARV181" s="246">
        <v>0</v>
      </c>
      <c r="ARW181" s="246">
        <v>4.3094232000000003</v>
      </c>
      <c r="ARX181" s="246">
        <v>0</v>
      </c>
      <c r="ARY181" s="246">
        <v>4.3094232000000003</v>
      </c>
      <c r="ARZ181" s="246">
        <v>4.3094232000000003</v>
      </c>
      <c r="ASA181" s="246">
        <v>4.3094232000000003</v>
      </c>
      <c r="ASB181" s="246">
        <v>4.3094232000000003</v>
      </c>
      <c r="ASC181" s="246">
        <v>4.3094232000000003</v>
      </c>
      <c r="ASD181" s="246">
        <v>4.3094232000000003</v>
      </c>
      <c r="ASE181" s="246">
        <v>0</v>
      </c>
      <c r="ASF181" s="246">
        <v>4.3094232000000003</v>
      </c>
      <c r="ASG181" s="246">
        <v>4.3094232000000003</v>
      </c>
      <c r="ASH181" s="246">
        <v>4.3094232000000003</v>
      </c>
      <c r="ASI181" s="246">
        <v>4.3094232000000003</v>
      </c>
    </row>
    <row r="182" spans="1:916 1120:1179" ht="14.25" customHeight="1" outlineLevel="1">
      <c r="A182" s="157" t="s">
        <v>316</v>
      </c>
      <c r="B182" s="163" t="e">
        <f>SUM(B180/(B177*E183/100))</f>
        <v>#DIV/0!</v>
      </c>
      <c r="C182" s="164" t="s">
        <v>318</v>
      </c>
      <c r="D182" s="671">
        <f>SUM(D176:D181)</f>
        <v>0</v>
      </c>
      <c r="E182" s="182">
        <v>12</v>
      </c>
      <c r="F182" s="183"/>
      <c r="G182" s="49">
        <f>((E182/F183*1000)*-0.0107+47.419)*E182</f>
        <v>491.98799999999994</v>
      </c>
      <c r="H182" s="156">
        <f>SUM(H176:H181)</f>
        <v>494.17996962775078</v>
      </c>
      <c r="AB182" s="147"/>
      <c r="AC182" s="147"/>
      <c r="AD182" s="147"/>
      <c r="AE182" s="147"/>
      <c r="AF182" s="147"/>
      <c r="AG182" s="147"/>
      <c r="AH182" s="147"/>
      <c r="AI182" s="147"/>
      <c r="AJ182" s="147"/>
      <c r="AK182" s="147"/>
      <c r="AL182" s="147"/>
      <c r="AM182" s="147"/>
      <c r="AN182" s="147"/>
      <c r="AO182" s="147"/>
      <c r="AP182" s="147"/>
      <c r="AQ182" s="147"/>
      <c r="NV182" s="119"/>
      <c r="NW182" s="119"/>
      <c r="NX182" s="119"/>
      <c r="NY182" s="119"/>
      <c r="NZ182" s="119"/>
      <c r="RH182" s="136"/>
      <c r="RI182" s="136"/>
      <c r="RJ182" s="136"/>
      <c r="RK182" s="136"/>
      <c r="RL182" s="136"/>
      <c r="RM182" s="136"/>
      <c r="RN182" s="136"/>
      <c r="RO182" s="136"/>
      <c r="RP182" s="136"/>
      <c r="RQ182" s="136"/>
      <c r="RR182" s="136"/>
      <c r="RS182" s="136"/>
      <c r="RT182" s="136"/>
      <c r="RU182" s="136"/>
      <c r="RV182" s="136"/>
      <c r="RW182" s="136"/>
      <c r="RX182" s="136"/>
      <c r="RY182" s="136"/>
      <c r="RZ182" s="136"/>
      <c r="SA182" s="136"/>
      <c r="SB182" s="136"/>
      <c r="SC182" s="136"/>
      <c r="SD182" s="136"/>
      <c r="SE182" s="136"/>
      <c r="SF182" s="136"/>
      <c r="SG182" s="136"/>
      <c r="SH182" s="136"/>
      <c r="SI182" s="136"/>
      <c r="SJ182" s="136"/>
      <c r="SK182" s="136"/>
      <c r="SL182" s="136"/>
      <c r="WJ182" s="136"/>
      <c r="WK182" s="136"/>
      <c r="WL182" s="136"/>
      <c r="WM182" s="136"/>
      <c r="WN182" s="136"/>
      <c r="WO182" s="136"/>
      <c r="WP182" s="136"/>
      <c r="WQ182" s="136"/>
      <c r="WR182" s="136"/>
      <c r="WS182" s="136"/>
      <c r="WT182" s="136"/>
      <c r="WU182" s="136"/>
      <c r="WV182" s="136"/>
    </row>
    <row r="183" spans="1:916 1120:1179" ht="14.25" customHeight="1" outlineLevel="1">
      <c r="A183" s="158" t="s">
        <v>316</v>
      </c>
      <c r="B183" s="165" t="e">
        <f>SUM(B180/(B178*E183/100))</f>
        <v>#DIV/0!</v>
      </c>
      <c r="C183" s="166" t="e">
        <f>SUM(B180/(E182*E183/100))</f>
        <v>#DIV/0!</v>
      </c>
      <c r="D183" s="73" t="s">
        <v>236</v>
      </c>
      <c r="E183" s="167">
        <v>0</v>
      </c>
      <c r="F183" s="184">
        <v>20</v>
      </c>
      <c r="G183" s="176"/>
      <c r="H183" s="187"/>
      <c r="NV183" s="119"/>
      <c r="NW183" s="119"/>
      <c r="NX183" s="119"/>
      <c r="NY183" s="119"/>
      <c r="NZ183" s="119"/>
      <c r="RH183" s="136"/>
      <c r="RI183" s="136"/>
      <c r="RJ183" s="136"/>
      <c r="RK183" s="136"/>
      <c r="RL183" s="136"/>
      <c r="RM183" s="136"/>
      <c r="RN183" s="136"/>
      <c r="RO183" s="136"/>
      <c r="RP183" s="136"/>
      <c r="RQ183" s="136"/>
      <c r="RR183" s="136"/>
      <c r="RS183" s="136"/>
      <c r="RT183" s="136"/>
      <c r="RU183" s="136"/>
      <c r="RV183" s="136"/>
      <c r="RW183" s="136"/>
      <c r="RX183" s="136"/>
      <c r="RY183" s="136"/>
      <c r="RZ183" s="136"/>
      <c r="SA183" s="136"/>
      <c r="SB183" s="136"/>
      <c r="SC183" s="136"/>
      <c r="SD183" s="136"/>
      <c r="SE183" s="136"/>
      <c r="SF183" s="136"/>
      <c r="SG183" s="136"/>
      <c r="SH183" s="136"/>
      <c r="SI183" s="136"/>
      <c r="SJ183" s="136"/>
      <c r="SK183" s="136"/>
      <c r="SL183" s="136"/>
      <c r="WJ183" s="136"/>
      <c r="WK183" s="136"/>
      <c r="WL183" s="136"/>
      <c r="WM183" s="136"/>
      <c r="WN183" s="136"/>
      <c r="WO183" s="136"/>
      <c r="WP183" s="136"/>
      <c r="WQ183" s="136"/>
      <c r="WR183" s="136"/>
      <c r="WS183" s="136"/>
      <c r="WT183" s="136"/>
      <c r="WU183" s="136"/>
      <c r="WV183" s="136"/>
    </row>
    <row r="184" spans="1:916 1120:1179" ht="14.25" customHeight="1" outlineLevel="1">
      <c r="A184" s="208"/>
      <c r="B184" s="307" t="s">
        <v>237</v>
      </c>
      <c r="C184" s="323">
        <v>30</v>
      </c>
      <c r="D184" s="247"/>
      <c r="E184" s="314">
        <v>2.5</v>
      </c>
      <c r="F184" s="322">
        <v>3</v>
      </c>
      <c r="G184" s="313">
        <v>3.5</v>
      </c>
      <c r="H184" s="309">
        <v>4</v>
      </c>
      <c r="NV184" s="119"/>
      <c r="NW184" s="119"/>
      <c r="NX184" s="119"/>
      <c r="NY184" s="119"/>
      <c r="NZ184" s="119"/>
      <c r="RH184" s="136"/>
      <c r="RI184" s="136"/>
      <c r="RJ184" s="136"/>
      <c r="RK184" s="136"/>
      <c r="RL184" s="136"/>
      <c r="RM184" s="136"/>
      <c r="RN184" s="136"/>
      <c r="RO184" s="136"/>
      <c r="RP184" s="136"/>
      <c r="RQ184" s="136"/>
      <c r="RR184" s="136"/>
      <c r="RS184" s="136"/>
      <c r="RT184" s="136"/>
      <c r="RU184" s="136"/>
      <c r="RV184" s="136"/>
      <c r="RW184" s="136"/>
      <c r="RX184" s="136"/>
      <c r="RY184" s="136"/>
      <c r="RZ184" s="136"/>
      <c r="SA184" s="136"/>
      <c r="SB184" s="136"/>
      <c r="SC184" s="136"/>
      <c r="SD184" s="136"/>
      <c r="SE184" s="136"/>
      <c r="SF184" s="136"/>
      <c r="SG184" s="136"/>
      <c r="SH184" s="136"/>
      <c r="SI184" s="136"/>
      <c r="SJ184" s="136"/>
      <c r="SK184" s="136"/>
      <c r="SL184" s="136"/>
      <c r="WJ184" s="136"/>
      <c r="WK184" s="136"/>
      <c r="WL184" s="136"/>
      <c r="WM184" s="136"/>
      <c r="WN184" s="136"/>
      <c r="WO184" s="136"/>
      <c r="WP184" s="136"/>
      <c r="WQ184" s="136"/>
      <c r="WR184" s="136"/>
      <c r="WS184" s="136"/>
      <c r="WT184" s="136"/>
      <c r="WU184" s="136"/>
      <c r="WV184" s="136"/>
      <c r="AQB184" s="312">
        <f t="shared" ref="AQB184:AQR184" si="116">$C184*$E184</f>
        <v>75</v>
      </c>
      <c r="AQC184" s="312">
        <f t="shared" si="116"/>
        <v>75</v>
      </c>
      <c r="AQD184" s="312">
        <f t="shared" si="116"/>
        <v>75</v>
      </c>
      <c r="AQE184" s="312">
        <f t="shared" si="116"/>
        <v>75</v>
      </c>
      <c r="AQF184" s="312">
        <f t="shared" si="116"/>
        <v>75</v>
      </c>
      <c r="AQG184" s="312">
        <f t="shared" si="116"/>
        <v>75</v>
      </c>
      <c r="AQH184" s="312">
        <f t="shared" si="116"/>
        <v>75</v>
      </c>
      <c r="AQI184" s="312">
        <f t="shared" si="116"/>
        <v>75</v>
      </c>
      <c r="AQJ184" s="312">
        <f t="shared" si="116"/>
        <v>75</v>
      </c>
      <c r="AQK184" s="312">
        <f t="shared" si="116"/>
        <v>75</v>
      </c>
      <c r="AQL184" s="312">
        <f t="shared" si="116"/>
        <v>75</v>
      </c>
      <c r="AQM184" s="312">
        <f t="shared" si="116"/>
        <v>75</v>
      </c>
      <c r="AQN184" s="312">
        <f t="shared" si="116"/>
        <v>75</v>
      </c>
      <c r="AQO184" s="312">
        <f t="shared" si="116"/>
        <v>75</v>
      </c>
      <c r="AQP184" s="312">
        <f t="shared" si="116"/>
        <v>75</v>
      </c>
      <c r="AQQ184" s="312">
        <f t="shared" si="116"/>
        <v>75</v>
      </c>
      <c r="AQR184" s="312">
        <f t="shared" si="116"/>
        <v>75</v>
      </c>
      <c r="AQS184" s="318">
        <f t="shared" ref="AQS184:ARD184" si="117">$C184*$F184</f>
        <v>90</v>
      </c>
      <c r="AQT184" s="318">
        <f t="shared" si="117"/>
        <v>90</v>
      </c>
      <c r="AQU184" s="318">
        <f t="shared" si="117"/>
        <v>90</v>
      </c>
      <c r="AQV184" s="318">
        <f t="shared" si="117"/>
        <v>90</v>
      </c>
      <c r="AQW184" s="318">
        <f t="shared" si="117"/>
        <v>90</v>
      </c>
      <c r="AQX184" s="318">
        <f t="shared" si="117"/>
        <v>90</v>
      </c>
      <c r="AQY184" s="318">
        <f t="shared" si="117"/>
        <v>90</v>
      </c>
      <c r="AQZ184" s="318">
        <f t="shared" si="117"/>
        <v>90</v>
      </c>
      <c r="ARA184" s="318">
        <f t="shared" si="117"/>
        <v>90</v>
      </c>
      <c r="ARB184" s="318">
        <f t="shared" si="117"/>
        <v>90</v>
      </c>
      <c r="ARC184" s="318">
        <f t="shared" si="117"/>
        <v>90</v>
      </c>
      <c r="ARD184" s="318">
        <f t="shared" si="117"/>
        <v>90</v>
      </c>
      <c r="ARE184" s="310">
        <f t="shared" ref="ARE184:ARR184" si="118">$C184*$G184</f>
        <v>105</v>
      </c>
      <c r="ARF184" s="310">
        <f t="shared" si="118"/>
        <v>105</v>
      </c>
      <c r="ARG184" s="310">
        <f t="shared" si="118"/>
        <v>105</v>
      </c>
      <c r="ARH184" s="310">
        <f t="shared" si="118"/>
        <v>105</v>
      </c>
      <c r="ARI184" s="310">
        <f t="shared" si="118"/>
        <v>105</v>
      </c>
      <c r="ARJ184" s="310">
        <f t="shared" si="118"/>
        <v>105</v>
      </c>
      <c r="ARK184" s="310">
        <f t="shared" si="118"/>
        <v>105</v>
      </c>
      <c r="ARL184" s="310">
        <f t="shared" si="118"/>
        <v>105</v>
      </c>
      <c r="ARM184" s="310">
        <f t="shared" si="118"/>
        <v>105</v>
      </c>
      <c r="ARN184" s="310">
        <f t="shared" si="118"/>
        <v>105</v>
      </c>
      <c r="ARO184" s="310">
        <f t="shared" si="118"/>
        <v>105</v>
      </c>
      <c r="ARP184" s="310">
        <f t="shared" si="118"/>
        <v>105</v>
      </c>
      <c r="ARQ184" s="310">
        <f t="shared" si="118"/>
        <v>105</v>
      </c>
      <c r="ARR184" s="310">
        <f t="shared" si="118"/>
        <v>105</v>
      </c>
      <c r="ARS184" s="311">
        <f t="shared" ref="ARS184:ARZ184" si="119">$C184*$H184</f>
        <v>120</v>
      </c>
      <c r="ART184" s="311">
        <f t="shared" si="119"/>
        <v>120</v>
      </c>
      <c r="ARU184" s="311">
        <f t="shared" si="119"/>
        <v>120</v>
      </c>
      <c r="ARV184" s="311">
        <f t="shared" si="119"/>
        <v>120</v>
      </c>
      <c r="ARW184" s="311">
        <f t="shared" si="119"/>
        <v>120</v>
      </c>
      <c r="ARX184" s="311">
        <f t="shared" si="119"/>
        <v>120</v>
      </c>
      <c r="ARY184" s="311">
        <f t="shared" si="119"/>
        <v>120</v>
      </c>
      <c r="ARZ184" s="311">
        <f t="shared" si="119"/>
        <v>120</v>
      </c>
      <c r="ASA184" s="312">
        <f t="shared" ref="ASA184:ASI184" si="120">$C184*$E184</f>
        <v>75</v>
      </c>
      <c r="ASB184" s="312">
        <f t="shared" si="120"/>
        <v>75</v>
      </c>
      <c r="ASC184" s="312">
        <f t="shared" si="120"/>
        <v>75</v>
      </c>
      <c r="ASD184" s="312">
        <f t="shared" si="120"/>
        <v>75</v>
      </c>
      <c r="ASE184" s="312">
        <f t="shared" si="120"/>
        <v>75</v>
      </c>
      <c r="ASF184" s="312">
        <f t="shared" si="120"/>
        <v>75</v>
      </c>
      <c r="ASG184" s="312">
        <f t="shared" si="120"/>
        <v>75</v>
      </c>
      <c r="ASH184" s="312">
        <f t="shared" si="120"/>
        <v>75</v>
      </c>
      <c r="ASI184" s="312">
        <f t="shared" si="120"/>
        <v>75</v>
      </c>
    </row>
    <row r="185" spans="1:916 1120:1179" ht="55.5" customHeight="1">
      <c r="A185" s="88"/>
      <c r="B185" s="435">
        <v>265005</v>
      </c>
      <c r="C185" s="150" t="s">
        <v>319</v>
      </c>
      <c r="D185" s="151"/>
      <c r="E185" s="149" t="s">
        <v>320</v>
      </c>
      <c r="F185" s="470" t="s">
        <v>289</v>
      </c>
      <c r="G185" s="76"/>
      <c r="H185" s="76"/>
      <c r="NV185" s="119"/>
      <c r="NW185" s="119"/>
      <c r="NX185" s="119"/>
      <c r="NY185" s="119"/>
      <c r="NZ185" s="119"/>
      <c r="WJ185" s="136"/>
      <c r="WK185" s="136"/>
      <c r="WL185" s="136"/>
      <c r="WM185" s="136"/>
      <c r="WN185" s="136"/>
      <c r="WO185" s="136"/>
      <c r="WP185" s="136"/>
      <c r="WQ185" s="136"/>
      <c r="WR185" s="136"/>
      <c r="WS185" s="136"/>
      <c r="WT185" s="136"/>
      <c r="WU185" s="136"/>
      <c r="WV185" s="136"/>
      <c r="YW185" s="471" t="s">
        <v>306</v>
      </c>
      <c r="AIF185" s="201"/>
      <c r="AQB185" s="84" t="s">
        <v>72</v>
      </c>
      <c r="AQC185" s="84" t="s">
        <v>73</v>
      </c>
      <c r="AQD185" s="84" t="s">
        <v>73</v>
      </c>
      <c r="AQE185" s="84" t="s">
        <v>74</v>
      </c>
      <c r="AQF185" s="84" t="s">
        <v>75</v>
      </c>
      <c r="AQG185" s="84" t="s">
        <v>76</v>
      </c>
      <c r="AQH185" s="84"/>
      <c r="AQI185" s="84" t="s">
        <v>77</v>
      </c>
      <c r="AQJ185" s="84" t="s">
        <v>78</v>
      </c>
      <c r="AQK185" s="84" t="s">
        <v>79</v>
      </c>
      <c r="AQL185" s="84" t="s">
        <v>80</v>
      </c>
      <c r="AQM185" s="84" t="s">
        <v>81</v>
      </c>
      <c r="AQN185" s="84" t="s">
        <v>81</v>
      </c>
      <c r="AQO185" s="85"/>
      <c r="AQP185" s="84" t="s">
        <v>82</v>
      </c>
      <c r="AQQ185" s="84" t="s">
        <v>82</v>
      </c>
      <c r="AQR185" s="84" t="s">
        <v>83</v>
      </c>
      <c r="AQS185" s="84" t="s">
        <v>84</v>
      </c>
      <c r="AQT185" s="84" t="s">
        <v>85</v>
      </c>
      <c r="AQU185" s="84" t="s">
        <v>85</v>
      </c>
      <c r="AQV185" s="2"/>
      <c r="AQW185" s="84" t="s">
        <v>86</v>
      </c>
      <c r="AQX185" s="84" t="s">
        <v>86</v>
      </c>
      <c r="AQY185" s="84" t="s">
        <v>87</v>
      </c>
      <c r="AQZ185" s="84" t="s">
        <v>87</v>
      </c>
      <c r="ARA185" s="84" t="s">
        <v>88</v>
      </c>
      <c r="ARB185" s="84" t="s">
        <v>88</v>
      </c>
      <c r="ARC185" s="2"/>
      <c r="ARD185" s="84" t="s">
        <v>89</v>
      </c>
      <c r="ARE185" s="84" t="s">
        <v>90</v>
      </c>
      <c r="ARF185" s="84" t="s">
        <v>90</v>
      </c>
      <c r="ARG185" s="84" t="s">
        <v>90</v>
      </c>
      <c r="ARH185" s="84" t="s">
        <v>91</v>
      </c>
      <c r="ARI185" s="84" t="s">
        <v>91</v>
      </c>
      <c r="ARJ185" s="2"/>
      <c r="ARK185" s="84" t="s">
        <v>91</v>
      </c>
      <c r="ARL185" s="84" t="s">
        <v>91</v>
      </c>
      <c r="ARM185" s="84" t="s">
        <v>92</v>
      </c>
      <c r="ARN185" s="84" t="s">
        <v>92</v>
      </c>
      <c r="ARO185" s="84" t="s">
        <v>92</v>
      </c>
      <c r="ARP185" s="84" t="s">
        <v>82</v>
      </c>
      <c r="ARQ185" s="84"/>
      <c r="ARR185" s="84" t="s">
        <v>82</v>
      </c>
      <c r="ARS185" s="84" t="s">
        <v>93</v>
      </c>
      <c r="ART185" s="84" t="s">
        <v>94</v>
      </c>
      <c r="ARU185" s="84" t="s">
        <v>42</v>
      </c>
      <c r="ARV185" s="84" t="s">
        <v>42</v>
      </c>
      <c r="ARW185" s="84" t="s">
        <v>42</v>
      </c>
      <c r="ARX185" s="2"/>
      <c r="ARY185" s="84" t="s">
        <v>42</v>
      </c>
      <c r="ARZ185" s="84" t="s">
        <v>42</v>
      </c>
      <c r="ASA185" s="84" t="s">
        <v>95</v>
      </c>
      <c r="ASB185" s="84" t="s">
        <v>96</v>
      </c>
      <c r="ASC185" s="84" t="s">
        <v>97</v>
      </c>
      <c r="ASD185" s="84" t="s">
        <v>82</v>
      </c>
      <c r="ASE185" s="84"/>
      <c r="ASF185" s="84" t="s">
        <v>82</v>
      </c>
      <c r="ASG185" s="84" t="s">
        <v>82</v>
      </c>
      <c r="ASH185" s="84" t="s">
        <v>82</v>
      </c>
      <c r="ASI185" s="86" t="s">
        <v>98</v>
      </c>
    </row>
    <row r="186" spans="1:916 1120:1179" ht="14.25" customHeight="1" outlineLevel="1">
      <c r="A186" s="155" t="s">
        <v>307</v>
      </c>
      <c r="B186" s="519">
        <f>G192</f>
        <v>396.71493333333331</v>
      </c>
      <c r="C186" s="32" t="s">
        <v>308</v>
      </c>
      <c r="D186" s="670">
        <f t="shared" ref="D186:D191" si="121">SUM(I186:NZ186)</f>
        <v>0</v>
      </c>
      <c r="E186" s="55">
        <f t="shared" ref="E186:E191" si="122">SUM(D186/G186)</f>
        <v>0</v>
      </c>
      <c r="F186" s="179"/>
      <c r="G186" s="49">
        <f>G192*0.262</f>
        <v>103.93931253333334</v>
      </c>
      <c r="H186" s="156">
        <f t="shared" ref="H186:H191" si="123">SUM(I186:ATR186)</f>
        <v>103.79947850998018</v>
      </c>
      <c r="NV186" s="119"/>
      <c r="NW186" s="119"/>
      <c r="NX186" s="119"/>
      <c r="NY186" s="119"/>
      <c r="NZ186" s="119"/>
      <c r="WJ186" s="136"/>
      <c r="WK186" s="136"/>
      <c r="WL186" s="136"/>
      <c r="WM186" s="136"/>
      <c r="WN186" s="136"/>
      <c r="WO186" s="136"/>
      <c r="WP186" s="136"/>
      <c r="WQ186" s="136"/>
      <c r="WR186" s="136"/>
      <c r="WS186" s="136"/>
      <c r="WT186" s="136"/>
      <c r="WU186" s="136"/>
      <c r="WV186" s="136"/>
      <c r="AQB186" s="246">
        <v>5.8199352681600001</v>
      </c>
      <c r="AQC186" s="246">
        <v>9.8090851112414814</v>
      </c>
      <c r="AQD186" s="246">
        <v>8.8335902066399097</v>
      </c>
      <c r="AQE186" s="246">
        <v>10.394382054002424</v>
      </c>
      <c r="AQF186" s="246">
        <v>9.1067287799283516</v>
      </c>
      <c r="AQG186" s="246">
        <v>7.5264270344738042</v>
      </c>
      <c r="AQH186" s="246">
        <v>0</v>
      </c>
      <c r="AQI186" s="246">
        <v>9.145748576112414</v>
      </c>
      <c r="AQJ186" s="246">
        <v>8.7750605123638152</v>
      </c>
      <c r="AQK186" s="246">
        <v>6.4143628432280133</v>
      </c>
      <c r="AQL186" s="246">
        <v>5.5169075309945681</v>
      </c>
      <c r="AQM186" s="246">
        <v>5.3022986519822224</v>
      </c>
      <c r="AQN186" s="246">
        <v>4.6389621168531541</v>
      </c>
      <c r="AQO186" s="246">
        <v>0</v>
      </c>
      <c r="AQP186" s="246">
        <v>6.257994912</v>
      </c>
      <c r="AQQ186" s="246">
        <v>6.257994912</v>
      </c>
      <c r="AQR186" s="246"/>
      <c r="AQS186" s="246"/>
      <c r="AQT186" s="246"/>
      <c r="AQU186" s="246"/>
      <c r="AQV186" s="246"/>
      <c r="AQW186" s="246"/>
      <c r="AQX186" s="246"/>
      <c r="AQY186" s="246"/>
      <c r="AQZ186" s="246"/>
      <c r="ARA186" s="246"/>
      <c r="ARB186" s="246"/>
      <c r="ARC186" s="246"/>
      <c r="ARD186" s="246"/>
      <c r="ARE186" s="246"/>
      <c r="ARF186" s="246"/>
      <c r="ARG186" s="246"/>
      <c r="ARH186" s="246"/>
      <c r="ARI186" s="246"/>
      <c r="ARJ186" s="246"/>
      <c r="ARK186" s="246"/>
      <c r="ARL186" s="246"/>
      <c r="ARM186" s="246"/>
      <c r="ARN186" s="246"/>
      <c r="ARO186" s="246"/>
      <c r="ARP186" s="246"/>
      <c r="ARQ186" s="246"/>
      <c r="ARR186" s="246"/>
      <c r="ARS186" s="246"/>
      <c r="ART186" s="246"/>
      <c r="ARU186" s="246"/>
      <c r="ARV186" s="246"/>
      <c r="ARW186" s="246"/>
      <c r="ARX186" s="246"/>
      <c r="ARY186" s="246"/>
      <c r="ARZ186" s="246"/>
      <c r="ASA186" s="246"/>
      <c r="ASB186" s="246"/>
      <c r="ASC186" s="246"/>
      <c r="ASD186" s="246"/>
      <c r="ASE186" s="246"/>
      <c r="ASF186" s="246"/>
      <c r="ASG186" s="246"/>
      <c r="ASH186" s="246"/>
      <c r="ASI186" s="246"/>
    </row>
    <row r="187" spans="1:916 1120:1179" ht="14.25" customHeight="1" outlineLevel="1">
      <c r="A187" s="157" t="s">
        <v>309</v>
      </c>
      <c r="B187" s="59"/>
      <c r="C187" s="32" t="s">
        <v>310</v>
      </c>
      <c r="D187" s="670">
        <f t="shared" si="121"/>
        <v>0</v>
      </c>
      <c r="E187" s="55">
        <f t="shared" si="122"/>
        <v>0</v>
      </c>
      <c r="F187" s="179"/>
      <c r="G187" s="49">
        <f>G192*0.106</f>
        <v>42.051782933333328</v>
      </c>
      <c r="H187" s="156">
        <f t="shared" si="123"/>
        <v>42.326768415999993</v>
      </c>
      <c r="NV187" s="119"/>
      <c r="NW187" s="119"/>
      <c r="NX187" s="119"/>
      <c r="NY187" s="119"/>
      <c r="NZ187" s="119"/>
      <c r="WJ187" s="136"/>
      <c r="WK187" s="136"/>
      <c r="WL187" s="136"/>
      <c r="WM187" s="136"/>
      <c r="WN187" s="136"/>
      <c r="WO187" s="136"/>
      <c r="WP187" s="136"/>
      <c r="WQ187" s="136"/>
      <c r="WR187" s="136"/>
      <c r="WS187" s="136"/>
      <c r="WT187" s="136"/>
      <c r="WU187" s="136"/>
      <c r="WV187" s="136"/>
      <c r="AQB187" s="246">
        <v>0</v>
      </c>
      <c r="AQC187" s="246">
        <v>0</v>
      </c>
      <c r="AQD187" s="246">
        <v>0</v>
      </c>
      <c r="AQE187" s="246">
        <v>0</v>
      </c>
      <c r="AQF187" s="246">
        <v>0</v>
      </c>
      <c r="AQG187" s="246">
        <v>3.3887482026666662</v>
      </c>
      <c r="AQH187" s="246">
        <v>0</v>
      </c>
      <c r="AQI187" s="246">
        <v>0</v>
      </c>
      <c r="AQJ187" s="246">
        <v>0</v>
      </c>
      <c r="AQK187" s="246">
        <v>0</v>
      </c>
      <c r="AQL187" s="246">
        <v>0</v>
      </c>
      <c r="AQM187" s="246">
        <v>0</v>
      </c>
      <c r="AQN187" s="246">
        <v>1.6943741013333331</v>
      </c>
      <c r="AQO187" s="246">
        <v>0</v>
      </c>
      <c r="AQP187" s="246">
        <v>3.3887482026666662</v>
      </c>
      <c r="AQQ187" s="246">
        <v>3.3887482026666662</v>
      </c>
      <c r="AQR187" s="246">
        <v>3.3887482026666662</v>
      </c>
      <c r="AQS187" s="246">
        <v>3.3887482026666662</v>
      </c>
      <c r="AQT187" s="246">
        <v>1.6943741013333331</v>
      </c>
      <c r="AQU187" s="246">
        <v>0</v>
      </c>
      <c r="AQV187" s="246">
        <v>0</v>
      </c>
      <c r="AQW187" s="246">
        <v>3.3887482026666662</v>
      </c>
      <c r="AQX187" s="246">
        <v>2.0976025533333331</v>
      </c>
      <c r="AQY187" s="246">
        <v>2.952935633333333</v>
      </c>
      <c r="AQZ187" s="246">
        <v>2.1179676266666667</v>
      </c>
      <c r="ARA187" s="246">
        <v>2.1179676266666667</v>
      </c>
      <c r="ARB187" s="246">
        <v>0</v>
      </c>
      <c r="ARC187" s="246">
        <v>0</v>
      </c>
      <c r="ARD187" s="246">
        <v>2.5415611519999994</v>
      </c>
      <c r="ARE187" s="246">
        <v>0</v>
      </c>
      <c r="ARF187" s="246">
        <v>0</v>
      </c>
      <c r="ARG187" s="246">
        <v>0</v>
      </c>
      <c r="ARH187" s="246">
        <v>3.3887482026666662</v>
      </c>
      <c r="ARI187" s="246">
        <v>3.3887482026666662</v>
      </c>
      <c r="ARJ187" s="246"/>
      <c r="ARK187" s="246"/>
      <c r="ARL187" s="246"/>
      <c r="ARM187" s="246"/>
      <c r="ARN187" s="246"/>
      <c r="ARO187" s="246"/>
      <c r="ARP187" s="246"/>
      <c r="ARQ187" s="246"/>
      <c r="ARR187" s="246"/>
      <c r="ARS187" s="246"/>
      <c r="ART187" s="246"/>
      <c r="ARU187" s="246"/>
      <c r="ARV187" s="246"/>
      <c r="ARW187" s="246"/>
      <c r="ARX187" s="246"/>
      <c r="ARY187" s="246"/>
      <c r="ARZ187" s="246"/>
      <c r="ASA187" s="246"/>
      <c r="ASB187" s="246"/>
      <c r="ASC187" s="246"/>
      <c r="ASD187" s="246"/>
      <c r="ASE187" s="246"/>
      <c r="ASF187" s="246"/>
      <c r="ASG187" s="246"/>
      <c r="ASH187" s="246"/>
      <c r="ASI187" s="246"/>
    </row>
    <row r="188" spans="1:916 1120:1179" ht="14.25" customHeight="1" outlineLevel="1">
      <c r="A188" s="158" t="s">
        <v>311</v>
      </c>
      <c r="B188" s="61"/>
      <c r="C188" s="32" t="s">
        <v>312</v>
      </c>
      <c r="D188" s="670">
        <f t="shared" si="121"/>
        <v>0</v>
      </c>
      <c r="E188" s="55">
        <f t="shared" si="122"/>
        <v>0</v>
      </c>
      <c r="F188" s="180"/>
      <c r="G188" s="49">
        <f>G192*0.334</f>
        <v>132.50278773333332</v>
      </c>
      <c r="H188" s="156">
        <f t="shared" si="123"/>
        <v>133.87153866666671</v>
      </c>
      <c r="NV188" s="119"/>
      <c r="NW188" s="119"/>
      <c r="NX188" s="119"/>
      <c r="NY188" s="119"/>
      <c r="NZ188" s="119"/>
      <c r="WJ188" s="136"/>
      <c r="WK188" s="136"/>
      <c r="WL188" s="136"/>
      <c r="WM188" s="136"/>
      <c r="WN188" s="136"/>
      <c r="WO188" s="136"/>
      <c r="WP188" s="136"/>
      <c r="WQ188" s="136"/>
      <c r="WR188" s="136"/>
      <c r="WS188" s="136"/>
      <c r="WT188" s="136"/>
      <c r="WU188" s="136"/>
      <c r="WV188" s="136"/>
      <c r="AQB188" s="246">
        <v>0</v>
      </c>
      <c r="AQC188" s="246">
        <v>0</v>
      </c>
      <c r="AQD188" s="246">
        <v>0</v>
      </c>
      <c r="AQE188" s="246">
        <v>0</v>
      </c>
      <c r="AQF188" s="246">
        <v>0</v>
      </c>
      <c r="AQG188" s="246">
        <v>0</v>
      </c>
      <c r="AQH188" s="246">
        <v>0</v>
      </c>
      <c r="AQI188" s="246">
        <v>0</v>
      </c>
      <c r="AQJ188" s="246">
        <v>0</v>
      </c>
      <c r="AQK188" s="246">
        <v>0</v>
      </c>
      <c r="AQL188" s="246">
        <v>0</v>
      </c>
      <c r="AQM188" s="246">
        <v>0</v>
      </c>
      <c r="AQN188" s="246">
        <v>0</v>
      </c>
      <c r="AQO188" s="246">
        <v>0</v>
      </c>
      <c r="AQP188" s="246">
        <v>0</v>
      </c>
      <c r="AQQ188" s="246">
        <v>5.3548615466666671</v>
      </c>
      <c r="AQR188" s="246">
        <v>12.048438480000002</v>
      </c>
      <c r="AQS188" s="246">
        <v>12.048438480000002</v>
      </c>
      <c r="AQT188" s="246">
        <v>12.048438480000002</v>
      </c>
      <c r="AQU188" s="246">
        <v>12.048438480000002</v>
      </c>
      <c r="AQV188" s="246">
        <v>0</v>
      </c>
      <c r="AQW188" s="246">
        <v>9.3710077066666688</v>
      </c>
      <c r="AQX188" s="246">
        <v>12.048438480000002</v>
      </c>
      <c r="AQY188" s="246">
        <v>12.048438480000002</v>
      </c>
      <c r="AQZ188" s="246">
        <v>10.709723093333334</v>
      </c>
      <c r="ARA188" s="246">
        <v>9.3710077066666688</v>
      </c>
      <c r="ARB188" s="246">
        <v>9.3710077066666688</v>
      </c>
      <c r="ARC188" s="246">
        <v>0</v>
      </c>
      <c r="ARD188" s="246">
        <v>0</v>
      </c>
      <c r="ARE188" s="246">
        <v>0</v>
      </c>
      <c r="ARF188" s="246">
        <v>0</v>
      </c>
      <c r="ARG188" s="246">
        <v>0</v>
      </c>
      <c r="ARH188" s="246">
        <v>0</v>
      </c>
      <c r="ARI188" s="246">
        <v>0</v>
      </c>
      <c r="ARJ188" s="246">
        <v>0</v>
      </c>
      <c r="ARK188" s="246">
        <v>10.709723093333334</v>
      </c>
      <c r="ARL188" s="246">
        <v>6.6935769333333344</v>
      </c>
      <c r="ARM188" s="246">
        <v>0</v>
      </c>
      <c r="ARN188" s="246">
        <v>0</v>
      </c>
      <c r="ARO188" s="246">
        <v>0</v>
      </c>
      <c r="ARP188" s="246">
        <v>0</v>
      </c>
      <c r="ARQ188" s="246">
        <v>0</v>
      </c>
      <c r="ARR188" s="246">
        <v>0</v>
      </c>
      <c r="ARS188" s="246">
        <v>0</v>
      </c>
      <c r="ART188" s="246">
        <v>0</v>
      </c>
      <c r="ARU188" s="246">
        <v>0</v>
      </c>
      <c r="ARV188" s="246">
        <v>0</v>
      </c>
      <c r="ARW188" s="246">
        <v>0</v>
      </c>
      <c r="ARX188" s="246">
        <v>0</v>
      </c>
      <c r="ARY188" s="246">
        <v>0</v>
      </c>
      <c r="ARZ188" s="246">
        <v>0</v>
      </c>
      <c r="ASA188" s="246">
        <v>0</v>
      </c>
      <c r="ASB188" s="246">
        <v>0</v>
      </c>
      <c r="ASC188" s="246">
        <v>0</v>
      </c>
      <c r="ASD188" s="246">
        <v>0</v>
      </c>
      <c r="ASE188" s="246">
        <v>0</v>
      </c>
      <c r="ASF188" s="246">
        <v>0</v>
      </c>
      <c r="ASG188" s="246">
        <v>0</v>
      </c>
      <c r="ASH188" s="246">
        <v>0</v>
      </c>
      <c r="ASI188" s="246">
        <v>0</v>
      </c>
    </row>
    <row r="189" spans="1:916 1120:1179" ht="14.25" customHeight="1" outlineLevel="1">
      <c r="A189" s="159"/>
      <c r="B189" s="520" t="s">
        <v>313</v>
      </c>
      <c r="C189" s="40" t="s">
        <v>314</v>
      </c>
      <c r="D189" s="670">
        <f t="shared" si="121"/>
        <v>0</v>
      </c>
      <c r="E189" s="55">
        <f t="shared" si="122"/>
        <v>0</v>
      </c>
      <c r="F189" s="179"/>
      <c r="G189" s="49">
        <f>G192*0.067</f>
        <v>26.579900533333333</v>
      </c>
      <c r="H189" s="156">
        <f t="shared" si="123"/>
        <v>26.774307733333334</v>
      </c>
      <c r="NV189" s="119"/>
      <c r="NW189" s="119"/>
      <c r="NX189" s="119"/>
      <c r="NY189" s="119"/>
      <c r="NZ189" s="119"/>
      <c r="WJ189" s="136"/>
      <c r="WK189" s="136"/>
      <c r="WL189" s="136"/>
      <c r="WM189" s="136"/>
      <c r="WN189" s="136"/>
      <c r="WO189" s="136"/>
      <c r="WP189" s="136"/>
      <c r="WQ189" s="136"/>
      <c r="WR189" s="136"/>
      <c r="WS189" s="136"/>
      <c r="WT189" s="136"/>
      <c r="WU189" s="136"/>
      <c r="WV189" s="136"/>
      <c r="AQB189" s="246">
        <v>0</v>
      </c>
      <c r="AQC189" s="246">
        <v>0</v>
      </c>
      <c r="AQD189" s="246">
        <v>0</v>
      </c>
      <c r="AQE189" s="246">
        <v>0</v>
      </c>
      <c r="AQF189" s="246">
        <v>0</v>
      </c>
      <c r="AQG189" s="246">
        <v>0</v>
      </c>
      <c r="AQH189" s="246">
        <v>0</v>
      </c>
      <c r="AQI189" s="246">
        <v>0</v>
      </c>
      <c r="AQJ189" s="246">
        <v>0</v>
      </c>
      <c r="AQK189" s="246">
        <v>0</v>
      </c>
      <c r="AQL189" s="246">
        <v>4.0161461599999999</v>
      </c>
      <c r="AQM189" s="246">
        <v>4.0161461599999999</v>
      </c>
      <c r="AQN189" s="246">
        <v>0</v>
      </c>
      <c r="AQO189" s="246">
        <v>0</v>
      </c>
      <c r="AQP189" s="246">
        <v>0</v>
      </c>
      <c r="AQQ189" s="246">
        <v>0</v>
      </c>
      <c r="AQR189" s="246">
        <v>0</v>
      </c>
      <c r="AQS189" s="246">
        <v>0</v>
      </c>
      <c r="AQT189" s="246">
        <v>0</v>
      </c>
      <c r="AQU189" s="246">
        <v>0</v>
      </c>
      <c r="AQV189" s="246">
        <v>0</v>
      </c>
      <c r="AQW189" s="246">
        <v>0</v>
      </c>
      <c r="AQX189" s="246">
        <v>0</v>
      </c>
      <c r="AQY189" s="246">
        <v>0</v>
      </c>
      <c r="AQZ189" s="246">
        <v>0</v>
      </c>
      <c r="ARA189" s="246">
        <v>0</v>
      </c>
      <c r="ARB189" s="246">
        <v>0</v>
      </c>
      <c r="ARC189" s="246">
        <v>0</v>
      </c>
      <c r="ARD189" s="246">
        <v>0</v>
      </c>
      <c r="ARE189" s="246">
        <v>0</v>
      </c>
      <c r="ARF189" s="246">
        <v>4.0161461599999999</v>
      </c>
      <c r="ARG189" s="246">
        <v>4.0161461599999999</v>
      </c>
      <c r="ARH189" s="246">
        <v>4.0161461599999999</v>
      </c>
      <c r="ARI189" s="246">
        <v>0</v>
      </c>
      <c r="ARJ189" s="246">
        <v>0</v>
      </c>
      <c r="ARK189" s="246">
        <v>0</v>
      </c>
      <c r="ARL189" s="246">
        <v>0</v>
      </c>
      <c r="ARM189" s="246">
        <v>2.6774307733333336</v>
      </c>
      <c r="ARN189" s="246">
        <v>2.6774307733333336</v>
      </c>
      <c r="ARO189" s="246">
        <v>1.3387153866666668</v>
      </c>
      <c r="ARP189" s="246">
        <v>0</v>
      </c>
      <c r="ARQ189" s="246">
        <v>0</v>
      </c>
      <c r="ARR189" s="246">
        <v>0</v>
      </c>
      <c r="ARS189" s="246">
        <v>0</v>
      </c>
      <c r="ART189" s="246">
        <v>0</v>
      </c>
      <c r="ARU189" s="246">
        <v>0</v>
      </c>
      <c r="ARV189" s="246">
        <v>0</v>
      </c>
      <c r="ARW189" s="246">
        <v>0</v>
      </c>
      <c r="ARX189" s="246">
        <v>0</v>
      </c>
      <c r="ARY189" s="246">
        <v>0</v>
      </c>
      <c r="ARZ189" s="246">
        <v>0</v>
      </c>
      <c r="ASA189" s="246">
        <v>0</v>
      </c>
      <c r="ASB189" s="246">
        <v>0</v>
      </c>
      <c r="ASC189" s="246">
        <v>0</v>
      </c>
      <c r="ASD189" s="246">
        <v>0</v>
      </c>
      <c r="ASE189" s="246">
        <v>0</v>
      </c>
      <c r="ASF189" s="246">
        <v>0</v>
      </c>
      <c r="ASG189" s="246">
        <v>0</v>
      </c>
      <c r="ASH189" s="246">
        <v>0</v>
      </c>
      <c r="ASI189" s="246">
        <v>0</v>
      </c>
    </row>
    <row r="190" spans="1:916 1120:1179" ht="14.25" customHeight="1" outlineLevel="1">
      <c r="A190" s="159"/>
      <c r="B190" s="160">
        <f>D192</f>
        <v>0</v>
      </c>
      <c r="C190" s="40" t="s">
        <v>315</v>
      </c>
      <c r="D190" s="670">
        <f t="shared" si="121"/>
        <v>0</v>
      </c>
      <c r="E190" s="55">
        <f t="shared" si="122"/>
        <v>0</v>
      </c>
      <c r="F190" s="179"/>
      <c r="G190" s="49">
        <f>G192*0.056</f>
        <v>22.216036266666666</v>
      </c>
      <c r="H190" s="156">
        <f t="shared" si="123"/>
        <v>22.378525866666667</v>
      </c>
      <c r="NV190" s="119"/>
      <c r="NW190" s="119"/>
      <c r="NX190" s="119"/>
      <c r="NY190" s="119"/>
      <c r="NZ190" s="119"/>
      <c r="WJ190" s="136"/>
      <c r="WK190" s="136"/>
      <c r="WL190" s="136"/>
      <c r="WM190" s="136"/>
      <c r="WN190" s="136"/>
      <c r="WO190" s="136"/>
      <c r="WP190" s="136"/>
      <c r="WQ190" s="136"/>
      <c r="WR190" s="136"/>
      <c r="WS190" s="136"/>
      <c r="WT190" s="136"/>
      <c r="WU190" s="136"/>
      <c r="WV190" s="136"/>
      <c r="AQB190" s="246">
        <v>0</v>
      </c>
      <c r="AQC190" s="246">
        <v>0</v>
      </c>
      <c r="AQD190" s="246">
        <v>0</v>
      </c>
      <c r="AQE190" s="246">
        <v>0</v>
      </c>
      <c r="AQF190" s="246">
        <v>0</v>
      </c>
      <c r="AQG190" s="246">
        <v>0</v>
      </c>
      <c r="AQH190" s="246">
        <v>0</v>
      </c>
      <c r="AQI190" s="246">
        <v>0</v>
      </c>
      <c r="AQJ190" s="246">
        <v>0</v>
      </c>
      <c r="AQK190" s="246">
        <v>0</v>
      </c>
      <c r="AQL190" s="246">
        <v>0</v>
      </c>
      <c r="AQM190" s="246">
        <v>0</v>
      </c>
      <c r="AQN190" s="246">
        <v>0</v>
      </c>
      <c r="AQO190" s="246">
        <v>0</v>
      </c>
      <c r="AQP190" s="246">
        <v>0</v>
      </c>
      <c r="AQQ190" s="246">
        <v>0</v>
      </c>
      <c r="AQR190" s="246">
        <v>0</v>
      </c>
      <c r="AQS190" s="246">
        <v>0</v>
      </c>
      <c r="AQT190" s="246">
        <v>0</v>
      </c>
      <c r="AQU190" s="246">
        <v>0</v>
      </c>
      <c r="AQV190" s="246">
        <v>0</v>
      </c>
      <c r="AQW190" s="246">
        <v>0</v>
      </c>
      <c r="AQX190" s="246">
        <v>0</v>
      </c>
      <c r="AQY190" s="246">
        <v>0</v>
      </c>
      <c r="AQZ190" s="246">
        <v>0</v>
      </c>
      <c r="ARA190" s="246">
        <v>0</v>
      </c>
      <c r="ARB190" s="246">
        <v>0</v>
      </c>
      <c r="ARC190" s="246">
        <v>0</v>
      </c>
      <c r="ARD190" s="246">
        <v>0</v>
      </c>
      <c r="ARE190" s="246">
        <v>0</v>
      </c>
      <c r="ARF190" s="246">
        <v>0</v>
      </c>
      <c r="ARG190" s="246">
        <v>0</v>
      </c>
      <c r="ARH190" s="246">
        <v>0</v>
      </c>
      <c r="ARI190" s="246">
        <v>0</v>
      </c>
      <c r="ARJ190" s="246">
        <v>0</v>
      </c>
      <c r="ARK190" s="246">
        <v>0</v>
      </c>
      <c r="ARL190" s="246">
        <v>0</v>
      </c>
      <c r="ARM190" s="246">
        <v>0</v>
      </c>
      <c r="ARN190" s="246">
        <v>0</v>
      </c>
      <c r="ARO190" s="246">
        <v>0</v>
      </c>
      <c r="ARP190" s="246">
        <v>0</v>
      </c>
      <c r="ARQ190" s="246">
        <v>0</v>
      </c>
      <c r="ARR190" s="246">
        <v>0</v>
      </c>
      <c r="ARS190" s="246">
        <v>0</v>
      </c>
      <c r="ART190" s="246">
        <v>1.1189262933333335</v>
      </c>
      <c r="ARU190" s="246">
        <v>4.475705173333334</v>
      </c>
      <c r="ARV190" s="246">
        <v>4.475705173333334</v>
      </c>
      <c r="ARW190" s="246">
        <v>4.475705173333334</v>
      </c>
      <c r="ARX190" s="246">
        <v>0</v>
      </c>
      <c r="ARY190" s="246">
        <v>2.9092083626666669</v>
      </c>
      <c r="ARZ190" s="246">
        <v>2.6854231039999998</v>
      </c>
      <c r="ASA190" s="246">
        <v>0</v>
      </c>
      <c r="ASB190" s="246">
        <v>0</v>
      </c>
      <c r="ASC190" s="246">
        <v>0</v>
      </c>
      <c r="ASD190" s="246">
        <v>0</v>
      </c>
      <c r="ASE190" s="246">
        <v>0</v>
      </c>
      <c r="ASF190" s="246">
        <v>2.237852586666667</v>
      </c>
      <c r="ASG190" s="246">
        <v>0</v>
      </c>
      <c r="ASH190" s="246">
        <v>0</v>
      </c>
      <c r="ASI190" s="246">
        <v>0</v>
      </c>
    </row>
    <row r="191" spans="1:916 1120:1179" ht="14.25" customHeight="1" outlineLevel="1">
      <c r="A191" s="161" t="s">
        <v>316</v>
      </c>
      <c r="B191" s="162" t="e">
        <f>SUM(B190/(B186*E193/100))</f>
        <v>#DIV/0!</v>
      </c>
      <c r="C191" s="32" t="s">
        <v>317</v>
      </c>
      <c r="D191" s="670">
        <f t="shared" si="121"/>
        <v>0</v>
      </c>
      <c r="E191" s="55">
        <f t="shared" si="122"/>
        <v>0</v>
      </c>
      <c r="F191" s="179"/>
      <c r="G191" s="49">
        <f>G192*0.175</f>
        <v>69.425113333333329</v>
      </c>
      <c r="H191" s="156">
        <f t="shared" si="123"/>
        <v>69.533276799999996</v>
      </c>
      <c r="NV191" s="119"/>
      <c r="NW191" s="119"/>
      <c r="NX191" s="119"/>
      <c r="NY191" s="119"/>
      <c r="NZ191" s="119"/>
      <c r="WJ191" s="136"/>
      <c r="WK191" s="136"/>
      <c r="WL191" s="136"/>
      <c r="WM191" s="136"/>
      <c r="WN191" s="136"/>
      <c r="WO191" s="136"/>
      <c r="WP191" s="136"/>
      <c r="WQ191" s="136"/>
      <c r="WR191" s="136"/>
      <c r="WS191" s="136"/>
      <c r="WT191" s="136"/>
      <c r="WU191" s="136"/>
      <c r="WV191" s="136"/>
      <c r="AQB191" s="246">
        <v>0</v>
      </c>
      <c r="AQC191" s="246">
        <v>0</v>
      </c>
      <c r="AQD191" s="246">
        <v>0</v>
      </c>
      <c r="AQE191" s="246">
        <v>0</v>
      </c>
      <c r="AQF191" s="246">
        <v>0</v>
      </c>
      <c r="AQG191" s="246">
        <v>0</v>
      </c>
      <c r="AQH191" s="246">
        <v>0</v>
      </c>
      <c r="AQI191" s="246">
        <v>0</v>
      </c>
      <c r="AQJ191" s="246">
        <v>0</v>
      </c>
      <c r="AQK191" s="246">
        <v>0</v>
      </c>
      <c r="AQL191" s="246">
        <v>0</v>
      </c>
      <c r="AQM191" s="246">
        <v>0</v>
      </c>
      <c r="AQN191" s="246">
        <v>0</v>
      </c>
      <c r="AQO191" s="246">
        <v>0</v>
      </c>
      <c r="AQP191" s="246">
        <v>0</v>
      </c>
      <c r="AQQ191" s="246">
        <v>0</v>
      </c>
      <c r="AQR191" s="246">
        <v>0</v>
      </c>
      <c r="AQS191" s="246">
        <v>0</v>
      </c>
      <c r="AQT191" s="246">
        <v>0</v>
      </c>
      <c r="AQU191" s="246">
        <v>0</v>
      </c>
      <c r="AQV191" s="246">
        <v>0</v>
      </c>
      <c r="AQW191" s="246">
        <v>0</v>
      </c>
      <c r="AQX191" s="246">
        <v>0</v>
      </c>
      <c r="AQY191" s="246">
        <v>0</v>
      </c>
      <c r="AQZ191" s="246">
        <v>0</v>
      </c>
      <c r="ARA191" s="246">
        <v>0</v>
      </c>
      <c r="ARB191" s="246">
        <v>0</v>
      </c>
      <c r="ARC191" s="246">
        <v>0</v>
      </c>
      <c r="ARD191" s="246">
        <v>0</v>
      </c>
      <c r="ARE191" s="246">
        <v>0</v>
      </c>
      <c r="ARF191" s="246">
        <v>0</v>
      </c>
      <c r="ARG191" s="246">
        <v>0</v>
      </c>
      <c r="ARH191" s="246">
        <v>0</v>
      </c>
      <c r="ARI191" s="246">
        <v>0</v>
      </c>
      <c r="ARJ191" s="246">
        <v>0</v>
      </c>
      <c r="ARK191" s="246">
        <v>3.4766638400000001</v>
      </c>
      <c r="ARL191" s="246">
        <v>3.4766638400000001</v>
      </c>
      <c r="ARM191" s="246">
        <v>3.4766638400000001</v>
      </c>
      <c r="ARN191" s="246">
        <v>3.4766638400000001</v>
      </c>
      <c r="ARO191" s="246">
        <v>3.4766638400000001</v>
      </c>
      <c r="ARP191" s="246">
        <v>3.4766638400000001</v>
      </c>
      <c r="ARQ191" s="246">
        <v>0</v>
      </c>
      <c r="ARR191" s="246">
        <v>3.4766638400000001</v>
      </c>
      <c r="ARS191" s="246">
        <v>3.4766638400000001</v>
      </c>
      <c r="ART191" s="246">
        <v>3.4766638400000001</v>
      </c>
      <c r="ARU191" s="246">
        <v>0</v>
      </c>
      <c r="ARV191" s="246">
        <v>0</v>
      </c>
      <c r="ARW191" s="246">
        <v>3.4766638400000001</v>
      </c>
      <c r="ARX191" s="246">
        <v>0</v>
      </c>
      <c r="ARY191" s="246">
        <v>3.4766638400000001</v>
      </c>
      <c r="ARZ191" s="246">
        <v>3.4766638400000001</v>
      </c>
      <c r="ASA191" s="246">
        <v>3.4766638400000001</v>
      </c>
      <c r="ASB191" s="246">
        <v>3.4766638400000001</v>
      </c>
      <c r="ASC191" s="246">
        <v>3.4766638400000001</v>
      </c>
      <c r="ASD191" s="246">
        <v>3.4766638400000001</v>
      </c>
      <c r="ASE191" s="246">
        <v>0</v>
      </c>
      <c r="ASF191" s="246">
        <v>3.4766638400000001</v>
      </c>
      <c r="ASG191" s="246">
        <v>3.4766638400000001</v>
      </c>
      <c r="ASH191" s="246">
        <v>3.4766638400000001</v>
      </c>
      <c r="ASI191" s="246">
        <v>3.4766638400000001</v>
      </c>
    </row>
    <row r="192" spans="1:916 1120:1179" ht="14.25" customHeight="1" outlineLevel="1">
      <c r="A192" s="157" t="s">
        <v>316</v>
      </c>
      <c r="B192" s="163" t="e">
        <f>SUM(B190/(B187*E193/100))</f>
        <v>#DIV/0!</v>
      </c>
      <c r="C192" s="164" t="s">
        <v>318</v>
      </c>
      <c r="D192" s="671">
        <f>SUM(D186:D191)</f>
        <v>0</v>
      </c>
      <c r="E192" s="182">
        <v>10.4</v>
      </c>
      <c r="F192" s="183"/>
      <c r="G192" s="49">
        <f>((E192/F193*1000)*-0.0107+47.419)*E192</f>
        <v>396.71493333333331</v>
      </c>
      <c r="H192" s="156">
        <f>SUM(H186:H191)</f>
        <v>398.68389599264691</v>
      </c>
      <c r="AB192" s="147"/>
      <c r="AC192" s="147"/>
      <c r="AD192" s="147"/>
      <c r="AE192" s="147"/>
      <c r="AF192" s="147"/>
      <c r="AG192" s="147"/>
      <c r="AH192" s="147"/>
      <c r="AI192" s="147"/>
      <c r="AJ192" s="147"/>
      <c r="AK192" s="147"/>
      <c r="AL192" s="147"/>
      <c r="AM192" s="147"/>
      <c r="AN192" s="147"/>
      <c r="AO192" s="147"/>
      <c r="AP192" s="147"/>
      <c r="AQ192" s="147"/>
      <c r="NV192" s="119"/>
      <c r="NW192" s="119"/>
      <c r="NX192" s="119"/>
      <c r="NY192" s="119"/>
      <c r="NZ192" s="119"/>
      <c r="RH192" s="136"/>
      <c r="RI192" s="136"/>
      <c r="RJ192" s="136"/>
      <c r="RK192" s="136"/>
      <c r="RL192" s="136"/>
      <c r="RM192" s="136"/>
      <c r="RN192" s="136"/>
      <c r="RO192" s="136"/>
      <c r="RP192" s="136"/>
      <c r="RQ192" s="136"/>
      <c r="RR192" s="136"/>
      <c r="RS192" s="136"/>
      <c r="RT192" s="136"/>
      <c r="RU192" s="136"/>
      <c r="RV192" s="136"/>
      <c r="RW192" s="136"/>
      <c r="RX192" s="136"/>
      <c r="RY192" s="136"/>
      <c r="RZ192" s="136"/>
      <c r="SA192" s="136"/>
      <c r="SB192" s="136"/>
      <c r="SC192" s="136"/>
      <c r="SD192" s="136"/>
      <c r="SE192" s="136"/>
      <c r="SF192" s="136"/>
      <c r="SG192" s="136"/>
      <c r="SH192" s="136"/>
      <c r="SI192" s="136"/>
      <c r="SJ192" s="136"/>
      <c r="SK192" s="136"/>
      <c r="SL192" s="136"/>
      <c r="WJ192" s="136"/>
      <c r="WK192" s="136"/>
      <c r="WL192" s="136"/>
      <c r="WM192" s="136"/>
      <c r="WN192" s="136"/>
      <c r="WO192" s="136"/>
      <c r="WP192" s="136"/>
      <c r="WQ192" s="136"/>
      <c r="WR192" s="136"/>
      <c r="WS192" s="136"/>
      <c r="WT192" s="136"/>
      <c r="WU192" s="136"/>
      <c r="WV192" s="136"/>
    </row>
    <row r="193" spans="1:875 1120:1208" ht="14.25" customHeight="1" outlineLevel="1">
      <c r="A193" s="158" t="s">
        <v>316</v>
      </c>
      <c r="B193" s="165" t="e">
        <f>SUM(B190/(B188*E193/100))</f>
        <v>#DIV/0!</v>
      </c>
      <c r="C193" s="166" t="e">
        <f>SUM(B190/(E192*E193/100))</f>
        <v>#DIV/0!</v>
      </c>
      <c r="D193" s="73" t="s">
        <v>236</v>
      </c>
      <c r="E193" s="167">
        <v>0</v>
      </c>
      <c r="F193" s="184">
        <v>12</v>
      </c>
      <c r="G193" s="176"/>
      <c r="H193" s="187"/>
      <c r="NV193" s="119"/>
      <c r="NW193" s="119"/>
      <c r="NX193" s="119"/>
      <c r="NY193" s="119"/>
      <c r="NZ193" s="119"/>
      <c r="RH193" s="136"/>
      <c r="RI193" s="136"/>
      <c r="RJ193" s="136"/>
      <c r="RK193" s="136"/>
      <c r="RL193" s="136"/>
      <c r="RM193" s="136"/>
      <c r="RN193" s="136"/>
      <c r="RO193" s="136"/>
      <c r="RP193" s="136"/>
      <c r="RQ193" s="136"/>
      <c r="RR193" s="136"/>
      <c r="RS193" s="136"/>
      <c r="RT193" s="136"/>
      <c r="RU193" s="136"/>
      <c r="RV193" s="136"/>
      <c r="RW193" s="136"/>
      <c r="RX193" s="136"/>
      <c r="RY193" s="136"/>
      <c r="RZ193" s="136"/>
      <c r="SA193" s="136"/>
      <c r="SB193" s="136"/>
      <c r="SC193" s="136"/>
      <c r="SD193" s="136"/>
      <c r="SE193" s="136"/>
      <c r="SF193" s="136"/>
      <c r="SG193" s="136"/>
      <c r="SH193" s="136"/>
      <c r="SI193" s="136"/>
      <c r="SJ193" s="136"/>
      <c r="SK193" s="136"/>
      <c r="SL193" s="136"/>
      <c r="WJ193" s="136"/>
      <c r="WK193" s="136"/>
      <c r="WL193" s="136"/>
      <c r="WM193" s="136"/>
      <c r="WN193" s="136"/>
      <c r="WO193" s="136"/>
      <c r="WP193" s="136"/>
      <c r="WQ193" s="136"/>
      <c r="WR193" s="136"/>
      <c r="WS193" s="136"/>
      <c r="WT193" s="136"/>
      <c r="WU193" s="136"/>
      <c r="WV193" s="136"/>
    </row>
    <row r="194" spans="1:875 1120:1208" ht="14.25" customHeight="1" outlineLevel="1">
      <c r="A194" s="208"/>
      <c r="B194" s="307" t="s">
        <v>237</v>
      </c>
      <c r="C194" s="323">
        <v>20</v>
      </c>
      <c r="D194" s="247"/>
      <c r="E194" s="314">
        <v>2.5</v>
      </c>
      <c r="F194" s="322">
        <v>3</v>
      </c>
      <c r="G194" s="313">
        <v>3.5</v>
      </c>
      <c r="H194" s="309">
        <v>4</v>
      </c>
      <c r="NV194" s="119"/>
      <c r="NW194" s="119"/>
      <c r="NX194" s="119"/>
      <c r="NY194" s="119"/>
      <c r="NZ194" s="119"/>
      <c r="RH194" s="136"/>
      <c r="RI194" s="136"/>
      <c r="RJ194" s="136"/>
      <c r="RK194" s="136"/>
      <c r="RL194" s="136"/>
      <c r="RM194" s="136"/>
      <c r="RN194" s="136"/>
      <c r="RO194" s="136"/>
      <c r="RP194" s="136"/>
      <c r="RQ194" s="136"/>
      <c r="RR194" s="136"/>
      <c r="RS194" s="136"/>
      <c r="RT194" s="136"/>
      <c r="RU194" s="136"/>
      <c r="RV194" s="136"/>
      <c r="RW194" s="136"/>
      <c r="RX194" s="136"/>
      <c r="RY194" s="136"/>
      <c r="RZ194" s="136"/>
      <c r="SA194" s="136"/>
      <c r="SB194" s="136"/>
      <c r="SC194" s="136"/>
      <c r="SD194" s="136"/>
      <c r="SE194" s="136"/>
      <c r="SF194" s="136"/>
      <c r="SG194" s="136"/>
      <c r="SH194" s="136"/>
      <c r="SI194" s="136"/>
      <c r="SJ194" s="136"/>
      <c r="SK194" s="136"/>
      <c r="SL194" s="136"/>
      <c r="WJ194" s="136"/>
      <c r="WK194" s="136"/>
      <c r="WL194" s="136"/>
      <c r="WM194" s="136"/>
      <c r="WN194" s="136"/>
      <c r="WO194" s="136"/>
      <c r="WP194" s="136"/>
      <c r="WQ194" s="136"/>
      <c r="WR194" s="136"/>
      <c r="WS194" s="136"/>
      <c r="WT194" s="136"/>
      <c r="WU194" s="136"/>
      <c r="WV194" s="136"/>
      <c r="AQB194" s="312">
        <f t="shared" ref="AQB194:AQR194" si="124">$C194*$E194</f>
        <v>50</v>
      </c>
      <c r="AQC194" s="312">
        <f t="shared" si="124"/>
        <v>50</v>
      </c>
      <c r="AQD194" s="312">
        <f t="shared" si="124"/>
        <v>50</v>
      </c>
      <c r="AQE194" s="312">
        <f t="shared" si="124"/>
        <v>50</v>
      </c>
      <c r="AQF194" s="312">
        <f t="shared" si="124"/>
        <v>50</v>
      </c>
      <c r="AQG194" s="312">
        <f t="shared" si="124"/>
        <v>50</v>
      </c>
      <c r="AQH194" s="312">
        <f t="shared" si="124"/>
        <v>50</v>
      </c>
      <c r="AQI194" s="312">
        <f t="shared" si="124"/>
        <v>50</v>
      </c>
      <c r="AQJ194" s="312">
        <f t="shared" si="124"/>
        <v>50</v>
      </c>
      <c r="AQK194" s="312">
        <f t="shared" si="124"/>
        <v>50</v>
      </c>
      <c r="AQL194" s="312">
        <f t="shared" si="124"/>
        <v>50</v>
      </c>
      <c r="AQM194" s="312">
        <f t="shared" si="124"/>
        <v>50</v>
      </c>
      <c r="AQN194" s="312">
        <f t="shared" si="124"/>
        <v>50</v>
      </c>
      <c r="AQO194" s="312">
        <f t="shared" si="124"/>
        <v>50</v>
      </c>
      <c r="AQP194" s="312">
        <f t="shared" si="124"/>
        <v>50</v>
      </c>
      <c r="AQQ194" s="312">
        <f t="shared" si="124"/>
        <v>50</v>
      </c>
      <c r="AQR194" s="312">
        <f t="shared" si="124"/>
        <v>50</v>
      </c>
      <c r="AQS194" s="318">
        <f t="shared" ref="AQS194:ARD194" si="125">$C194*$F194</f>
        <v>60</v>
      </c>
      <c r="AQT194" s="318">
        <f t="shared" si="125"/>
        <v>60</v>
      </c>
      <c r="AQU194" s="318">
        <f t="shared" si="125"/>
        <v>60</v>
      </c>
      <c r="AQV194" s="318">
        <f t="shared" si="125"/>
        <v>60</v>
      </c>
      <c r="AQW194" s="318">
        <f t="shared" si="125"/>
        <v>60</v>
      </c>
      <c r="AQX194" s="318">
        <f t="shared" si="125"/>
        <v>60</v>
      </c>
      <c r="AQY194" s="318">
        <f t="shared" si="125"/>
        <v>60</v>
      </c>
      <c r="AQZ194" s="318">
        <f t="shared" si="125"/>
        <v>60</v>
      </c>
      <c r="ARA194" s="318">
        <f t="shared" si="125"/>
        <v>60</v>
      </c>
      <c r="ARB194" s="318">
        <f t="shared" si="125"/>
        <v>60</v>
      </c>
      <c r="ARC194" s="318">
        <f t="shared" si="125"/>
        <v>60</v>
      </c>
      <c r="ARD194" s="318">
        <f t="shared" si="125"/>
        <v>60</v>
      </c>
      <c r="ARE194" s="310">
        <f t="shared" ref="ARE194:ARR194" si="126">$C194*$G194</f>
        <v>70</v>
      </c>
      <c r="ARF194" s="310">
        <f t="shared" si="126"/>
        <v>70</v>
      </c>
      <c r="ARG194" s="310">
        <f t="shared" si="126"/>
        <v>70</v>
      </c>
      <c r="ARH194" s="310">
        <f t="shared" si="126"/>
        <v>70</v>
      </c>
      <c r="ARI194" s="310">
        <f t="shared" si="126"/>
        <v>70</v>
      </c>
      <c r="ARJ194" s="310">
        <f t="shared" si="126"/>
        <v>70</v>
      </c>
      <c r="ARK194" s="310">
        <f t="shared" si="126"/>
        <v>70</v>
      </c>
      <c r="ARL194" s="310">
        <f t="shared" si="126"/>
        <v>70</v>
      </c>
      <c r="ARM194" s="310">
        <f t="shared" si="126"/>
        <v>70</v>
      </c>
      <c r="ARN194" s="310">
        <f t="shared" si="126"/>
        <v>70</v>
      </c>
      <c r="ARO194" s="310">
        <f t="shared" si="126"/>
        <v>70</v>
      </c>
      <c r="ARP194" s="310">
        <f t="shared" si="126"/>
        <v>70</v>
      </c>
      <c r="ARQ194" s="310">
        <f t="shared" si="126"/>
        <v>70</v>
      </c>
      <c r="ARR194" s="310">
        <f t="shared" si="126"/>
        <v>70</v>
      </c>
      <c r="ARS194" s="311">
        <f t="shared" ref="ARS194:ARZ194" si="127">$C194*$H194</f>
        <v>80</v>
      </c>
      <c r="ART194" s="311">
        <f t="shared" si="127"/>
        <v>80</v>
      </c>
      <c r="ARU194" s="311">
        <f t="shared" si="127"/>
        <v>80</v>
      </c>
      <c r="ARV194" s="311">
        <f t="shared" si="127"/>
        <v>80</v>
      </c>
      <c r="ARW194" s="311">
        <f t="shared" si="127"/>
        <v>80</v>
      </c>
      <c r="ARX194" s="311">
        <f t="shared" si="127"/>
        <v>80</v>
      </c>
      <c r="ARY194" s="311">
        <f t="shared" si="127"/>
        <v>80</v>
      </c>
      <c r="ARZ194" s="311">
        <f t="shared" si="127"/>
        <v>80</v>
      </c>
      <c r="ASA194" s="312">
        <f t="shared" ref="ASA194:ASI194" si="128">$C194*$E194</f>
        <v>50</v>
      </c>
      <c r="ASB194" s="312">
        <f t="shared" si="128"/>
        <v>50</v>
      </c>
      <c r="ASC194" s="312">
        <f t="shared" si="128"/>
        <v>50</v>
      </c>
      <c r="ASD194" s="312">
        <f t="shared" si="128"/>
        <v>50</v>
      </c>
      <c r="ASE194" s="312">
        <f t="shared" si="128"/>
        <v>50</v>
      </c>
      <c r="ASF194" s="312">
        <f t="shared" si="128"/>
        <v>50</v>
      </c>
      <c r="ASG194" s="312">
        <f t="shared" si="128"/>
        <v>50</v>
      </c>
      <c r="ASH194" s="312">
        <f t="shared" si="128"/>
        <v>50</v>
      </c>
      <c r="ASI194" s="312">
        <f t="shared" si="128"/>
        <v>50</v>
      </c>
    </row>
    <row r="195" spans="1:875 1120:1208" ht="55.5" customHeight="1">
      <c r="A195" s="88"/>
      <c r="B195" s="435">
        <v>263026</v>
      </c>
      <c r="C195" s="150" t="s">
        <v>321</v>
      </c>
      <c r="D195" s="151"/>
      <c r="E195" s="610" t="s">
        <v>322</v>
      </c>
      <c r="F195" s="470" t="s">
        <v>323</v>
      </c>
      <c r="G195" s="76"/>
      <c r="H195" s="76"/>
      <c r="NV195" s="119"/>
      <c r="NW195" s="119"/>
      <c r="NX195" s="119"/>
      <c r="NY195" s="119"/>
      <c r="NZ195" s="119"/>
      <c r="WJ195" s="136"/>
      <c r="WK195" s="136"/>
      <c r="WL195" s="136"/>
      <c r="WM195" s="136"/>
      <c r="WN195" s="136"/>
      <c r="WO195" s="136"/>
      <c r="WP195" s="136"/>
      <c r="WQ195" s="136"/>
      <c r="WR195" s="136"/>
      <c r="WS195" s="136"/>
      <c r="WT195" s="136"/>
      <c r="WU195" s="136"/>
      <c r="WV195" s="136"/>
      <c r="ADR195" s="152" t="s">
        <v>324</v>
      </c>
      <c r="AGQ195" s="609"/>
      <c r="AQB195" s="84" t="s">
        <v>72</v>
      </c>
      <c r="AQC195" s="84" t="s">
        <v>73</v>
      </c>
      <c r="AQD195" s="84" t="s">
        <v>73</v>
      </c>
      <c r="AQE195" s="84" t="s">
        <v>74</v>
      </c>
      <c r="AQF195" s="84" t="s">
        <v>75</v>
      </c>
      <c r="AQG195" s="84" t="s">
        <v>76</v>
      </c>
      <c r="AQH195" s="84"/>
      <c r="AQI195" s="84" t="s">
        <v>77</v>
      </c>
      <c r="AQJ195" s="84" t="s">
        <v>78</v>
      </c>
      <c r="AQK195" s="84" t="s">
        <v>79</v>
      </c>
      <c r="AQL195" s="84" t="s">
        <v>80</v>
      </c>
      <c r="AQM195" s="84" t="s">
        <v>81</v>
      </c>
      <c r="AQN195" s="84" t="s">
        <v>81</v>
      </c>
      <c r="AQO195" s="85"/>
      <c r="AQP195" s="84" t="s">
        <v>82</v>
      </c>
      <c r="AQQ195" s="84" t="s">
        <v>82</v>
      </c>
      <c r="AQR195" s="84" t="s">
        <v>83</v>
      </c>
      <c r="AQS195" s="84" t="s">
        <v>84</v>
      </c>
      <c r="AQT195" s="84" t="s">
        <v>85</v>
      </c>
      <c r="AQU195" s="84" t="s">
        <v>85</v>
      </c>
      <c r="AQV195" s="2"/>
      <c r="AQW195" s="84" t="s">
        <v>86</v>
      </c>
      <c r="AQX195" s="84" t="s">
        <v>86</v>
      </c>
      <c r="AQY195" s="84" t="s">
        <v>87</v>
      </c>
      <c r="AQZ195" s="84" t="s">
        <v>87</v>
      </c>
      <c r="ARA195" s="84" t="s">
        <v>88</v>
      </c>
      <c r="ARB195" s="84" t="s">
        <v>88</v>
      </c>
      <c r="ARC195" s="2"/>
      <c r="ARD195" s="84" t="s">
        <v>89</v>
      </c>
      <c r="ARE195" s="84" t="s">
        <v>90</v>
      </c>
      <c r="ARF195" s="84" t="s">
        <v>90</v>
      </c>
      <c r="ARG195" s="84" t="s">
        <v>90</v>
      </c>
      <c r="ARH195" s="84" t="s">
        <v>91</v>
      </c>
      <c r="ARI195" s="84" t="s">
        <v>91</v>
      </c>
      <c r="ARJ195" s="2"/>
      <c r="ARK195" s="84" t="s">
        <v>91</v>
      </c>
      <c r="ARL195" s="84" t="s">
        <v>91</v>
      </c>
      <c r="ARM195" s="84" t="s">
        <v>92</v>
      </c>
      <c r="ARN195" s="84" t="s">
        <v>92</v>
      </c>
      <c r="ARO195" s="84" t="s">
        <v>92</v>
      </c>
      <c r="ARP195" s="84" t="s">
        <v>82</v>
      </c>
      <c r="ARQ195" s="84"/>
      <c r="ARR195" s="84" t="s">
        <v>82</v>
      </c>
      <c r="ARS195" s="84" t="s">
        <v>93</v>
      </c>
      <c r="ART195" s="84" t="s">
        <v>94</v>
      </c>
      <c r="ARU195" s="84" t="s">
        <v>42</v>
      </c>
      <c r="ARV195" s="84" t="s">
        <v>42</v>
      </c>
      <c r="ARW195" s="84" t="s">
        <v>42</v>
      </c>
      <c r="ARX195" s="2"/>
      <c r="ARY195" s="84" t="s">
        <v>42</v>
      </c>
      <c r="ARZ195" s="84" t="s">
        <v>42</v>
      </c>
      <c r="ASA195" s="84" t="s">
        <v>95</v>
      </c>
      <c r="ASB195" s="84" t="s">
        <v>96</v>
      </c>
      <c r="ASC195" s="84" t="s">
        <v>97</v>
      </c>
      <c r="ASD195" s="84" t="s">
        <v>82</v>
      </c>
      <c r="ASE195" s="84"/>
      <c r="ASF195" s="84" t="s">
        <v>82</v>
      </c>
      <c r="ASG195" s="84" t="s">
        <v>82</v>
      </c>
      <c r="ASH195" s="84" t="s">
        <v>82</v>
      </c>
      <c r="ASI195" s="86" t="s">
        <v>98</v>
      </c>
    </row>
    <row r="196" spans="1:875 1120:1208" ht="14.25" customHeight="1" outlineLevel="1">
      <c r="A196" s="155" t="s">
        <v>224</v>
      </c>
      <c r="B196" s="54">
        <f>G202</f>
        <v>1983.5746666666664</v>
      </c>
      <c r="C196" s="32" t="s">
        <v>225</v>
      </c>
      <c r="D196" s="670">
        <f t="shared" ref="D196:D201" si="129">SUM(I196:NZ196)</f>
        <v>0</v>
      </c>
      <c r="E196" s="55">
        <f t="shared" ref="E196:E201" si="130">SUM(D196/G196)</f>
        <v>0</v>
      </c>
      <c r="F196" s="179"/>
      <c r="G196" s="49">
        <f>G202*0.262</f>
        <v>519.69656266666664</v>
      </c>
      <c r="H196" s="156">
        <f>SUM(I196:ATR196)</f>
        <v>164.97133422707554</v>
      </c>
      <c r="NV196" s="119"/>
      <c r="NW196" s="119"/>
      <c r="NX196" s="119"/>
      <c r="NY196" s="119"/>
      <c r="NZ196" s="119"/>
      <c r="WJ196" s="136"/>
      <c r="WK196" s="136"/>
      <c r="WL196" s="136"/>
      <c r="WM196" s="136"/>
      <c r="WN196" s="136"/>
      <c r="WO196" s="136"/>
      <c r="WP196" s="136"/>
      <c r="WQ196" s="136"/>
      <c r="WR196" s="136"/>
      <c r="WS196" s="136"/>
      <c r="WT196" s="136"/>
      <c r="WU196" s="136"/>
      <c r="WV196" s="136"/>
      <c r="AQB196" s="578">
        <v>9.249781406283784</v>
      </c>
      <c r="AQC196" s="578">
        <v>15.589845744676447</v>
      </c>
      <c r="AQD196" s="578">
        <v>14.039465162288819</v>
      </c>
      <c r="AQE196" s="578">
        <v>16.520074094109024</v>
      </c>
      <c r="AQF196" s="578">
        <v>14.473571725357356</v>
      </c>
      <c r="AQG196" s="578">
        <v>11.961955181889399</v>
      </c>
      <c r="AQH196" s="578">
        <v>0</v>
      </c>
      <c r="AQI196" s="578">
        <v>14.535586948652861</v>
      </c>
      <c r="AQJ196" s="578">
        <v>13.946442327345562</v>
      </c>
      <c r="AQK196" s="578">
        <v>10.194521317967506</v>
      </c>
      <c r="AQL196" s="578">
        <v>8.7681711821708905</v>
      </c>
      <c r="AQM196" s="578">
        <v>8.427087454045612</v>
      </c>
      <c r="AQN196" s="578">
        <v>7.3728286580220272</v>
      </c>
      <c r="AQO196" s="578">
        <v>0</v>
      </c>
      <c r="AQP196" s="578">
        <v>9.9460015121330994</v>
      </c>
      <c r="AQQ196" s="578">
        <v>9.9460015121330994</v>
      </c>
      <c r="AQR196" s="578"/>
      <c r="AQS196" s="578"/>
      <c r="AQT196" s="578"/>
      <c r="AQU196" s="578"/>
      <c r="AQV196" s="578"/>
      <c r="AQW196" s="578"/>
      <c r="AQX196" s="578"/>
      <c r="AQY196" s="578"/>
      <c r="AQZ196" s="578"/>
      <c r="ARA196" s="578"/>
      <c r="ARB196" s="578"/>
      <c r="ARC196" s="578"/>
      <c r="ARD196" s="578"/>
      <c r="ARE196" s="578"/>
      <c r="ARF196" s="578"/>
      <c r="ARG196" s="578"/>
      <c r="ARH196" s="578"/>
      <c r="ARI196" s="578"/>
      <c r="ARJ196" s="578"/>
      <c r="ARK196" s="578"/>
      <c r="ARL196" s="578"/>
      <c r="ARM196" s="578"/>
      <c r="ARN196" s="578"/>
      <c r="ARO196" s="578"/>
      <c r="ARP196" s="578"/>
      <c r="ARQ196" s="578"/>
      <c r="ARR196" s="578"/>
      <c r="ARS196" s="578"/>
      <c r="ART196" s="578"/>
      <c r="ARU196" s="578"/>
      <c r="ARV196" s="578"/>
      <c r="ARW196" s="578"/>
      <c r="ARX196" s="578"/>
      <c r="ARY196" s="578"/>
      <c r="ARZ196" s="578"/>
      <c r="ASA196" s="578"/>
      <c r="ASB196" s="578"/>
      <c r="ASC196" s="578"/>
      <c r="ASD196" s="578"/>
      <c r="ASE196" s="578"/>
      <c r="ASF196" s="578"/>
      <c r="ASG196" s="578"/>
      <c r="ASH196" s="578"/>
      <c r="ASI196" s="578"/>
    </row>
    <row r="197" spans="1:875 1120:1208" ht="14.25" customHeight="1" outlineLevel="1">
      <c r="A197" s="157" t="s">
        <v>226</v>
      </c>
      <c r="B197" s="59"/>
      <c r="C197" s="32" t="s">
        <v>227</v>
      </c>
      <c r="D197" s="670">
        <f t="shared" si="129"/>
        <v>0</v>
      </c>
      <c r="E197" s="55">
        <f t="shared" si="130"/>
        <v>0</v>
      </c>
      <c r="F197" s="179"/>
      <c r="G197" s="49">
        <f>G202*0.106</f>
        <v>210.25891466666664</v>
      </c>
      <c r="H197" s="156">
        <f t="shared" ref="H197:H201" si="131">SUM(I197:ATR197)</f>
        <v>67.271084203342923</v>
      </c>
      <c r="NV197" s="119"/>
      <c r="NW197" s="119"/>
      <c r="NX197" s="119"/>
      <c r="NY197" s="119"/>
      <c r="NZ197" s="119"/>
      <c r="WJ197" s="136"/>
      <c r="WK197" s="136"/>
      <c r="WL197" s="136"/>
      <c r="WM197" s="136"/>
      <c r="WN197" s="136"/>
      <c r="WO197" s="136"/>
      <c r="WP197" s="136"/>
      <c r="WQ197" s="136"/>
      <c r="WR197" s="136"/>
      <c r="WS197" s="136"/>
      <c r="WT197" s="136"/>
      <c r="WU197" s="136"/>
      <c r="WV197" s="136"/>
      <c r="AQB197" s="578">
        <v>0</v>
      </c>
      <c r="AQC197" s="578">
        <v>0</v>
      </c>
      <c r="AQD197" s="578">
        <v>0</v>
      </c>
      <c r="AQE197" s="578">
        <v>0</v>
      </c>
      <c r="AQF197" s="578">
        <v>0</v>
      </c>
      <c r="AQG197" s="578">
        <v>5.3858296821767997</v>
      </c>
      <c r="AQH197" s="578">
        <v>0</v>
      </c>
      <c r="AQI197" s="578">
        <v>0</v>
      </c>
      <c r="AQJ197" s="578">
        <v>0</v>
      </c>
      <c r="AQK197" s="578">
        <v>0</v>
      </c>
      <c r="AQL197" s="578">
        <v>0</v>
      </c>
      <c r="AQM197" s="578">
        <v>0</v>
      </c>
      <c r="AQN197" s="578">
        <v>2.6929148410883998</v>
      </c>
      <c r="AQO197" s="578">
        <v>0</v>
      </c>
      <c r="AQP197" s="578">
        <v>5.3858296821767997</v>
      </c>
      <c r="AQQ197" s="578">
        <v>5.3858296821767997</v>
      </c>
      <c r="AQR197" s="578">
        <v>5.3858296821767997</v>
      </c>
      <c r="AQS197" s="578">
        <v>5.3858296821767997</v>
      </c>
      <c r="AQT197" s="578">
        <v>2.6929148410883998</v>
      </c>
      <c r="AQU197" s="578">
        <v>0</v>
      </c>
      <c r="AQV197" s="578">
        <v>0</v>
      </c>
      <c r="AQW197" s="578">
        <v>5.3858296821767997</v>
      </c>
      <c r="AQX197" s="578">
        <v>3.3337767864435719</v>
      </c>
      <c r="AQY197" s="578">
        <v>4.693180912954543</v>
      </c>
      <c r="AQZ197" s="578">
        <v>3.3661435513605</v>
      </c>
      <c r="ARA197" s="578">
        <v>3.3661435513605</v>
      </c>
      <c r="ARB197" s="578">
        <v>0</v>
      </c>
      <c r="ARC197" s="578">
        <v>0</v>
      </c>
      <c r="ARD197" s="578">
        <v>4.0393722616326002</v>
      </c>
      <c r="ARE197" s="578">
        <v>0</v>
      </c>
      <c r="ARF197" s="578">
        <v>0</v>
      </c>
      <c r="ARG197" s="578">
        <v>0</v>
      </c>
      <c r="ARH197" s="578">
        <v>5.3858296821767997</v>
      </c>
      <c r="ARI197" s="578">
        <v>5.3858296821767997</v>
      </c>
      <c r="ARJ197" s="578"/>
      <c r="ARK197" s="578"/>
      <c r="ARL197" s="578"/>
      <c r="ARM197" s="578"/>
      <c r="ARN197" s="578"/>
      <c r="ARO197" s="578"/>
      <c r="ARP197" s="578"/>
      <c r="ARQ197" s="578"/>
      <c r="ARR197" s="578"/>
      <c r="ARS197" s="578"/>
      <c r="ART197" s="578"/>
      <c r="ARU197" s="578"/>
      <c r="ARV197" s="578"/>
      <c r="ARW197" s="578"/>
      <c r="ARX197" s="578"/>
      <c r="ARY197" s="578"/>
      <c r="ARZ197" s="578"/>
      <c r="ASA197" s="578"/>
      <c r="ASB197" s="578"/>
      <c r="ASC197" s="578"/>
      <c r="ASD197" s="578"/>
      <c r="ASE197" s="578"/>
      <c r="ASF197" s="578"/>
      <c r="ASG197" s="578"/>
      <c r="ASH197" s="578"/>
      <c r="ASI197" s="578"/>
    </row>
    <row r="198" spans="1:875 1120:1208" ht="14.25" customHeight="1" outlineLevel="1">
      <c r="A198" s="158" t="s">
        <v>228</v>
      </c>
      <c r="B198" s="61"/>
      <c r="C198" s="32" t="s">
        <v>229</v>
      </c>
      <c r="D198" s="670">
        <f t="shared" si="129"/>
        <v>0</v>
      </c>
      <c r="E198" s="55">
        <f t="shared" si="130"/>
        <v>0</v>
      </c>
      <c r="F198" s="180"/>
      <c r="G198" s="49">
        <f>G202*0.334</f>
        <v>662.5139386666666</v>
      </c>
      <c r="H198" s="156">
        <f t="shared" si="131"/>
        <v>212.76567730297501</v>
      </c>
      <c r="NV198" s="119"/>
      <c r="NW198" s="119"/>
      <c r="NX198" s="119"/>
      <c r="NY198" s="119"/>
      <c r="NZ198" s="119"/>
      <c r="WJ198" s="136"/>
      <c r="WK198" s="136"/>
      <c r="WL198" s="136"/>
      <c r="WM198" s="136"/>
      <c r="WN198" s="136"/>
      <c r="WO198" s="136"/>
      <c r="WP198" s="136"/>
      <c r="WQ198" s="136"/>
      <c r="WR198" s="136"/>
      <c r="WS198" s="136"/>
      <c r="WT198" s="136"/>
      <c r="WU198" s="136"/>
      <c r="WV198" s="136"/>
      <c r="AQB198" s="578">
        <v>0</v>
      </c>
      <c r="AQC198" s="578">
        <v>0</v>
      </c>
      <c r="AQD198" s="578">
        <v>0</v>
      </c>
      <c r="AQE198" s="578">
        <v>0</v>
      </c>
      <c r="AQF198" s="578">
        <v>0</v>
      </c>
      <c r="AQG198" s="578">
        <v>0</v>
      </c>
      <c r="AQH198" s="578">
        <v>0</v>
      </c>
      <c r="AQI198" s="578">
        <v>0</v>
      </c>
      <c r="AQJ198" s="578">
        <v>0</v>
      </c>
      <c r="AQK198" s="578">
        <v>0</v>
      </c>
      <c r="AQL198" s="578">
        <v>0</v>
      </c>
      <c r="AQM198" s="578">
        <v>0</v>
      </c>
      <c r="AQN198" s="578">
        <v>0</v>
      </c>
      <c r="AQO198" s="578">
        <v>0</v>
      </c>
      <c r="AQP198" s="578">
        <v>0</v>
      </c>
      <c r="AQQ198" s="578">
        <v>8.5106270921190017</v>
      </c>
      <c r="AQR198" s="578">
        <v>19.148910957267752</v>
      </c>
      <c r="AQS198" s="578">
        <v>19.148910957267752</v>
      </c>
      <c r="AQT198" s="578">
        <v>19.148910957267752</v>
      </c>
      <c r="AQU198" s="578">
        <v>19.148910957267752</v>
      </c>
      <c r="AQV198" s="578">
        <v>0</v>
      </c>
      <c r="AQW198" s="578">
        <v>14.893597411208255</v>
      </c>
      <c r="AQX198" s="578">
        <v>19.148910957267752</v>
      </c>
      <c r="AQY198" s="578">
        <v>19.148910957267752</v>
      </c>
      <c r="AQZ198" s="578">
        <v>17.021254184238003</v>
      </c>
      <c r="ARA198" s="578">
        <v>14.893597411208255</v>
      </c>
      <c r="ARB198" s="578">
        <v>14.893597411208255</v>
      </c>
      <c r="ARC198" s="578">
        <v>0</v>
      </c>
      <c r="ARD198" s="578">
        <v>0</v>
      </c>
      <c r="ARE198" s="578">
        <v>0</v>
      </c>
      <c r="ARF198" s="578">
        <v>0</v>
      </c>
      <c r="ARG198" s="578">
        <v>0</v>
      </c>
      <c r="ARH198" s="578">
        <v>0</v>
      </c>
      <c r="ARI198" s="578">
        <v>0</v>
      </c>
      <c r="ARJ198" s="578">
        <v>0</v>
      </c>
      <c r="ARK198" s="578">
        <v>17.021254184238003</v>
      </c>
      <c r="ARL198" s="578">
        <v>10.638283865148752</v>
      </c>
      <c r="ARM198" s="578">
        <v>0</v>
      </c>
      <c r="ARN198" s="578">
        <v>0</v>
      </c>
      <c r="ARO198" s="578">
        <v>0</v>
      </c>
      <c r="ARP198" s="578">
        <v>0</v>
      </c>
      <c r="ARQ198" s="578">
        <v>0</v>
      </c>
      <c r="ARR198" s="578">
        <v>0</v>
      </c>
      <c r="ARS198" s="578">
        <v>0</v>
      </c>
      <c r="ART198" s="578">
        <v>0</v>
      </c>
      <c r="ARU198" s="578">
        <v>0</v>
      </c>
      <c r="ARV198" s="578">
        <v>0</v>
      </c>
      <c r="ARW198" s="578">
        <v>0</v>
      </c>
      <c r="ARX198" s="578">
        <v>0</v>
      </c>
      <c r="ARY198" s="578">
        <v>0</v>
      </c>
      <c r="ARZ198" s="578">
        <v>0</v>
      </c>
      <c r="ASA198" s="578">
        <v>0</v>
      </c>
      <c r="ASB198" s="578">
        <v>0</v>
      </c>
      <c r="ASC198" s="578">
        <v>0</v>
      </c>
      <c r="ASD198" s="578">
        <v>0</v>
      </c>
      <c r="ASE198" s="578">
        <v>0</v>
      </c>
      <c r="ASF198" s="578">
        <v>0</v>
      </c>
      <c r="ASG198" s="578">
        <v>0</v>
      </c>
      <c r="ASH198" s="578">
        <v>0</v>
      </c>
      <c r="ASI198" s="578">
        <v>0</v>
      </c>
    </row>
    <row r="199" spans="1:875 1120:1208" ht="14.25" customHeight="1" outlineLevel="1">
      <c r="A199" s="159"/>
      <c r="B199" s="181" t="s">
        <v>230</v>
      </c>
      <c r="C199" s="40" t="s">
        <v>231</v>
      </c>
      <c r="D199" s="670">
        <f t="shared" si="129"/>
        <v>0</v>
      </c>
      <c r="E199" s="55">
        <f t="shared" si="130"/>
        <v>0</v>
      </c>
      <c r="F199" s="179"/>
      <c r="G199" s="49">
        <f>G202*0.067</f>
        <v>132.89950266666665</v>
      </c>
      <c r="H199" s="156">
        <f t="shared" si="131"/>
        <v>42.553135460595009</v>
      </c>
      <c r="NV199" s="119"/>
      <c r="NW199" s="119"/>
      <c r="NX199" s="119"/>
      <c r="NY199" s="119"/>
      <c r="NZ199" s="119"/>
      <c r="WJ199" s="136"/>
      <c r="WK199" s="136"/>
      <c r="WL199" s="136"/>
      <c r="WM199" s="136"/>
      <c r="WN199" s="136"/>
      <c r="WO199" s="136"/>
      <c r="WP199" s="136"/>
      <c r="WQ199" s="136"/>
      <c r="WR199" s="136"/>
      <c r="WS199" s="136"/>
      <c r="WT199" s="136"/>
      <c r="WU199" s="136"/>
      <c r="WV199" s="136"/>
      <c r="AQB199" s="578">
        <v>0</v>
      </c>
      <c r="AQC199" s="578">
        <v>0</v>
      </c>
      <c r="AQD199" s="578">
        <v>0</v>
      </c>
      <c r="AQE199" s="578">
        <v>0</v>
      </c>
      <c r="AQF199" s="578">
        <v>0</v>
      </c>
      <c r="AQG199" s="578">
        <v>0</v>
      </c>
      <c r="AQH199" s="578">
        <v>0</v>
      </c>
      <c r="AQI199" s="578">
        <v>0</v>
      </c>
      <c r="AQJ199" s="578">
        <v>0</v>
      </c>
      <c r="AQK199" s="578">
        <v>0</v>
      </c>
      <c r="AQL199" s="578">
        <v>6.3829703190892513</v>
      </c>
      <c r="AQM199" s="578">
        <v>6.3829703190892513</v>
      </c>
      <c r="AQN199" s="578">
        <v>0</v>
      </c>
      <c r="AQO199" s="578">
        <v>0</v>
      </c>
      <c r="AQP199" s="578">
        <v>0</v>
      </c>
      <c r="AQQ199" s="578">
        <v>0</v>
      </c>
      <c r="AQR199" s="578">
        <v>0</v>
      </c>
      <c r="AQS199" s="578">
        <v>0</v>
      </c>
      <c r="AQT199" s="578">
        <v>0</v>
      </c>
      <c r="AQU199" s="578">
        <v>0</v>
      </c>
      <c r="AQV199" s="578">
        <v>0</v>
      </c>
      <c r="AQW199" s="578">
        <v>0</v>
      </c>
      <c r="AQX199" s="578">
        <v>0</v>
      </c>
      <c r="AQY199" s="578">
        <v>0</v>
      </c>
      <c r="AQZ199" s="578">
        <v>0</v>
      </c>
      <c r="ARA199" s="578">
        <v>0</v>
      </c>
      <c r="ARB199" s="578">
        <v>0</v>
      </c>
      <c r="ARC199" s="578">
        <v>0</v>
      </c>
      <c r="ARD199" s="578">
        <v>0</v>
      </c>
      <c r="ARE199" s="578">
        <v>0</v>
      </c>
      <c r="ARF199" s="578">
        <v>6.3829703190892513</v>
      </c>
      <c r="ARG199" s="578">
        <v>6.3829703190892513</v>
      </c>
      <c r="ARH199" s="578">
        <v>6.3829703190892513</v>
      </c>
      <c r="ARI199" s="578">
        <v>0</v>
      </c>
      <c r="ARJ199" s="578">
        <v>0</v>
      </c>
      <c r="ARK199" s="578">
        <v>0</v>
      </c>
      <c r="ARL199" s="578">
        <v>0</v>
      </c>
      <c r="ARM199" s="578">
        <v>4.2553135460595009</v>
      </c>
      <c r="ARN199" s="578">
        <v>4.2553135460595009</v>
      </c>
      <c r="ARO199" s="578">
        <v>2.1276567730297504</v>
      </c>
      <c r="ARP199" s="578">
        <v>0</v>
      </c>
      <c r="ARQ199" s="578">
        <v>0</v>
      </c>
      <c r="ARR199" s="578">
        <v>0</v>
      </c>
      <c r="ARS199" s="578">
        <v>0</v>
      </c>
      <c r="ART199" s="578">
        <v>0</v>
      </c>
      <c r="ARU199" s="578">
        <v>0</v>
      </c>
      <c r="ARV199" s="578">
        <v>0</v>
      </c>
      <c r="ARW199" s="578">
        <v>0</v>
      </c>
      <c r="ARX199" s="578">
        <v>0</v>
      </c>
      <c r="ARY199" s="578">
        <v>0</v>
      </c>
      <c r="ARZ199" s="578">
        <v>0</v>
      </c>
      <c r="ASA199" s="578">
        <v>0</v>
      </c>
      <c r="ASB199" s="578">
        <v>0</v>
      </c>
      <c r="ASC199" s="578">
        <v>0</v>
      </c>
      <c r="ASD199" s="578">
        <v>0</v>
      </c>
      <c r="ASE199" s="578">
        <v>0</v>
      </c>
      <c r="ASF199" s="578">
        <v>0</v>
      </c>
      <c r="ASG199" s="578">
        <v>0</v>
      </c>
      <c r="ASH199" s="578">
        <v>0</v>
      </c>
      <c r="ASI199" s="578">
        <v>0</v>
      </c>
    </row>
    <row r="200" spans="1:875 1120:1208" ht="14.25" customHeight="1" outlineLevel="1">
      <c r="A200" s="159"/>
      <c r="B200" s="160">
        <f>D202</f>
        <v>0</v>
      </c>
      <c r="C200" s="40" t="s">
        <v>232</v>
      </c>
      <c r="D200" s="670">
        <f t="shared" si="129"/>
        <v>0</v>
      </c>
      <c r="E200" s="55">
        <f t="shared" si="130"/>
        <v>0</v>
      </c>
      <c r="F200" s="179"/>
      <c r="G200" s="49">
        <f>G202*0.056</f>
        <v>111.08018133333333</v>
      </c>
      <c r="H200" s="156">
        <f t="shared" si="131"/>
        <v>35.566799787960001</v>
      </c>
      <c r="NV200" s="119"/>
      <c r="NW200" s="119"/>
      <c r="NX200" s="119"/>
      <c r="NY200" s="119"/>
      <c r="NZ200" s="119"/>
      <c r="WJ200" s="136"/>
      <c r="WK200" s="136"/>
      <c r="WL200" s="136"/>
      <c r="WM200" s="136"/>
      <c r="WN200" s="136"/>
      <c r="WO200" s="136"/>
      <c r="WP200" s="136"/>
      <c r="WQ200" s="136"/>
      <c r="WR200" s="136"/>
      <c r="WS200" s="136"/>
      <c r="WT200" s="136"/>
      <c r="WU200" s="136"/>
      <c r="WV200" s="136"/>
      <c r="AQB200" s="578">
        <v>0</v>
      </c>
      <c r="AQC200" s="578">
        <v>0</v>
      </c>
      <c r="AQD200" s="578">
        <v>0</v>
      </c>
      <c r="AQE200" s="578">
        <v>0</v>
      </c>
      <c r="AQF200" s="578">
        <v>0</v>
      </c>
      <c r="AQG200" s="578">
        <v>0</v>
      </c>
      <c r="AQH200" s="578">
        <v>0</v>
      </c>
      <c r="AQI200" s="578">
        <v>0</v>
      </c>
      <c r="AQJ200" s="578">
        <v>0</v>
      </c>
      <c r="AQK200" s="578">
        <v>0</v>
      </c>
      <c r="AQL200" s="578">
        <v>0</v>
      </c>
      <c r="AQM200" s="578">
        <v>0</v>
      </c>
      <c r="AQN200" s="578">
        <v>0</v>
      </c>
      <c r="AQO200" s="578">
        <v>0</v>
      </c>
      <c r="AQP200" s="578">
        <v>0</v>
      </c>
      <c r="AQQ200" s="578">
        <v>0</v>
      </c>
      <c r="AQR200" s="578">
        <v>0</v>
      </c>
      <c r="AQS200" s="578">
        <v>0</v>
      </c>
      <c r="AQT200" s="578">
        <v>0</v>
      </c>
      <c r="AQU200" s="578">
        <v>0</v>
      </c>
      <c r="AQV200" s="578">
        <v>0</v>
      </c>
      <c r="AQW200" s="578">
        <v>0</v>
      </c>
      <c r="AQX200" s="578">
        <v>0</v>
      </c>
      <c r="AQY200" s="578">
        <v>0</v>
      </c>
      <c r="AQZ200" s="578">
        <v>0</v>
      </c>
      <c r="ARA200" s="578">
        <v>0</v>
      </c>
      <c r="ARB200" s="578">
        <v>0</v>
      </c>
      <c r="ARC200" s="578">
        <v>0</v>
      </c>
      <c r="ARD200" s="578">
        <v>0</v>
      </c>
      <c r="ARE200" s="578">
        <v>0</v>
      </c>
      <c r="ARF200" s="578">
        <v>0</v>
      </c>
      <c r="ARG200" s="578">
        <v>0</v>
      </c>
      <c r="ARH200" s="578">
        <v>0</v>
      </c>
      <c r="ARI200" s="578">
        <v>0</v>
      </c>
      <c r="ARJ200" s="578">
        <v>0</v>
      </c>
      <c r="ARK200" s="578">
        <v>0</v>
      </c>
      <c r="ARL200" s="578">
        <v>0</v>
      </c>
      <c r="ARM200" s="578">
        <v>0</v>
      </c>
      <c r="ARN200" s="578">
        <v>0</v>
      </c>
      <c r="ARO200" s="578">
        <v>0</v>
      </c>
      <c r="ARP200" s="578">
        <v>0</v>
      </c>
      <c r="ARQ200" s="578">
        <v>0</v>
      </c>
      <c r="ARR200" s="578">
        <v>0</v>
      </c>
      <c r="ARS200" s="578">
        <v>0</v>
      </c>
      <c r="ART200" s="578">
        <v>1.7783399893980001</v>
      </c>
      <c r="ARU200" s="578">
        <v>7.1133599575920003</v>
      </c>
      <c r="ARV200" s="578">
        <v>7.1133599575920003</v>
      </c>
      <c r="ARW200" s="578">
        <v>7.1133599575920003</v>
      </c>
      <c r="ARX200" s="578">
        <v>0</v>
      </c>
      <c r="ARY200" s="578">
        <v>4.6236839724348</v>
      </c>
      <c r="ARZ200" s="578">
        <v>4.2680159745552002</v>
      </c>
      <c r="ASA200" s="578">
        <v>0</v>
      </c>
      <c r="ASB200" s="578">
        <v>0</v>
      </c>
      <c r="ASC200" s="578">
        <v>0</v>
      </c>
      <c r="ASD200" s="578">
        <v>0</v>
      </c>
      <c r="ASE200" s="578">
        <v>0</v>
      </c>
      <c r="ASF200" s="578">
        <v>3.5566799787960002</v>
      </c>
      <c r="ASG200" s="578">
        <v>0</v>
      </c>
      <c r="ASH200" s="578">
        <v>0</v>
      </c>
      <c r="ASI200" s="578">
        <v>0</v>
      </c>
    </row>
    <row r="201" spans="1:875 1120:1208" ht="14.25" customHeight="1" outlineLevel="1">
      <c r="A201" s="161" t="s">
        <v>233</v>
      </c>
      <c r="B201" s="162" t="e">
        <f>SUM(B200/(B196*E203/100))</f>
        <v>#DIV/0!</v>
      </c>
      <c r="C201" s="32" t="s">
        <v>234</v>
      </c>
      <c r="D201" s="670">
        <f t="shared" si="129"/>
        <v>0</v>
      </c>
      <c r="E201" s="55">
        <f t="shared" si="130"/>
        <v>0</v>
      </c>
      <c r="F201" s="179"/>
      <c r="G201" s="49">
        <f>G202*0.175</f>
        <v>347.1255666666666</v>
      </c>
      <c r="H201" s="156">
        <f t="shared" si="131"/>
        <v>110.51112791259007</v>
      </c>
      <c r="NV201" s="119"/>
      <c r="NW201" s="119"/>
      <c r="NX201" s="119"/>
      <c r="NY201" s="119"/>
      <c r="NZ201" s="119"/>
      <c r="WJ201" s="136"/>
      <c r="WK201" s="136"/>
      <c r="WL201" s="136"/>
      <c r="WM201" s="136"/>
      <c r="WN201" s="136"/>
      <c r="WO201" s="136"/>
      <c r="WP201" s="136"/>
      <c r="WQ201" s="136"/>
      <c r="WR201" s="136"/>
      <c r="WS201" s="136"/>
      <c r="WT201" s="136"/>
      <c r="WU201" s="136"/>
      <c r="WV201" s="136"/>
      <c r="AQB201" s="578">
        <v>0</v>
      </c>
      <c r="AQC201" s="578">
        <v>0</v>
      </c>
      <c r="AQD201" s="578">
        <v>0</v>
      </c>
      <c r="AQE201" s="578">
        <v>0</v>
      </c>
      <c r="AQF201" s="578">
        <v>0</v>
      </c>
      <c r="AQG201" s="578">
        <v>0</v>
      </c>
      <c r="AQH201" s="578">
        <v>0</v>
      </c>
      <c r="AQI201" s="578">
        <v>0</v>
      </c>
      <c r="AQJ201" s="578">
        <v>0</v>
      </c>
      <c r="AQK201" s="578">
        <v>0</v>
      </c>
      <c r="AQL201" s="578">
        <v>0</v>
      </c>
      <c r="AQM201" s="578">
        <v>0</v>
      </c>
      <c r="AQN201" s="578">
        <v>0</v>
      </c>
      <c r="AQO201" s="578">
        <v>0</v>
      </c>
      <c r="AQP201" s="578">
        <v>0</v>
      </c>
      <c r="AQQ201" s="578">
        <v>0</v>
      </c>
      <c r="AQR201" s="578">
        <v>0</v>
      </c>
      <c r="AQS201" s="578">
        <v>0</v>
      </c>
      <c r="AQT201" s="578">
        <v>0</v>
      </c>
      <c r="AQU201" s="578">
        <v>0</v>
      </c>
      <c r="AQV201" s="578">
        <v>0</v>
      </c>
      <c r="AQW201" s="578">
        <v>0</v>
      </c>
      <c r="AQX201" s="578">
        <v>0</v>
      </c>
      <c r="AQY201" s="578">
        <v>0</v>
      </c>
      <c r="AQZ201" s="578">
        <v>0</v>
      </c>
      <c r="ARA201" s="578">
        <v>0</v>
      </c>
      <c r="ARB201" s="578">
        <v>0</v>
      </c>
      <c r="ARC201" s="578">
        <v>0</v>
      </c>
      <c r="ARD201" s="578">
        <v>0</v>
      </c>
      <c r="ARE201" s="578">
        <v>0</v>
      </c>
      <c r="ARF201" s="578">
        <v>0</v>
      </c>
      <c r="ARG201" s="578">
        <v>0</v>
      </c>
      <c r="ARH201" s="578">
        <v>0</v>
      </c>
      <c r="ARI201" s="578">
        <v>0</v>
      </c>
      <c r="ARJ201" s="578">
        <v>0</v>
      </c>
      <c r="ARK201" s="578">
        <v>5.5255563956295006</v>
      </c>
      <c r="ARL201" s="578">
        <v>5.5255563956295006</v>
      </c>
      <c r="ARM201" s="578">
        <v>5.5255563956295006</v>
      </c>
      <c r="ARN201" s="578">
        <v>5.5255563956295006</v>
      </c>
      <c r="ARO201" s="578">
        <v>5.5255563956295006</v>
      </c>
      <c r="ARP201" s="578">
        <v>5.5255563956295006</v>
      </c>
      <c r="ARQ201" s="578">
        <v>0</v>
      </c>
      <c r="ARR201" s="578">
        <v>5.5255563956295006</v>
      </c>
      <c r="ARS201" s="578">
        <v>5.5255563956295006</v>
      </c>
      <c r="ART201" s="578">
        <v>5.5255563956295006</v>
      </c>
      <c r="ARU201" s="578">
        <v>0</v>
      </c>
      <c r="ARV201" s="578">
        <v>0</v>
      </c>
      <c r="ARW201" s="578">
        <v>5.5255563956295006</v>
      </c>
      <c r="ARX201" s="578">
        <v>0</v>
      </c>
      <c r="ARY201" s="578">
        <v>5.5255563956295006</v>
      </c>
      <c r="ARZ201" s="578">
        <v>5.5255563956295006</v>
      </c>
      <c r="ASA201" s="578">
        <v>5.5255563956295006</v>
      </c>
      <c r="ASB201" s="578">
        <v>5.5255563956295006</v>
      </c>
      <c r="ASC201" s="578">
        <v>5.5255563956295006</v>
      </c>
      <c r="ASD201" s="578">
        <v>5.5255563956295006</v>
      </c>
      <c r="ASE201" s="578">
        <v>0</v>
      </c>
      <c r="ASF201" s="578">
        <v>5.5255563956295006</v>
      </c>
      <c r="ASG201" s="578">
        <v>5.5255563956295006</v>
      </c>
      <c r="ASH201" s="578">
        <v>5.5255563956295006</v>
      </c>
      <c r="ASI201" s="578">
        <v>5.5255563956295006</v>
      </c>
    </row>
    <row r="202" spans="1:875 1120:1208" ht="14.25" customHeight="1" outlineLevel="1">
      <c r="A202" s="157" t="s">
        <v>233</v>
      </c>
      <c r="B202" s="163" t="e">
        <f>SUM(B200/(B197*E203/100))</f>
        <v>#DIV/0!</v>
      </c>
      <c r="C202" s="164" t="s">
        <v>235</v>
      </c>
      <c r="D202" s="671">
        <f>SUM(D196:D201)</f>
        <v>0</v>
      </c>
      <c r="E202" s="182">
        <v>52</v>
      </c>
      <c r="F202" s="183"/>
      <c r="G202" s="49">
        <f>((E202/F203*1000)*-0.0107+47.419)*E202</f>
        <v>1983.5746666666664</v>
      </c>
      <c r="H202" s="156">
        <f>SUM(H196:H201)</f>
        <v>633.63915889453847</v>
      </c>
      <c r="AB202" s="147"/>
      <c r="AC202" s="147"/>
      <c r="AD202" s="147"/>
      <c r="AE202" s="147"/>
      <c r="AF202" s="147"/>
      <c r="AG202" s="147"/>
      <c r="AH202" s="147"/>
      <c r="AI202" s="147"/>
      <c r="AJ202" s="147"/>
      <c r="AK202" s="147"/>
      <c r="AL202" s="147"/>
      <c r="AM202" s="147"/>
      <c r="AN202" s="147"/>
      <c r="AO202" s="147"/>
      <c r="AP202" s="147"/>
      <c r="AQ202" s="147"/>
      <c r="NV202" s="119"/>
      <c r="NW202" s="119"/>
      <c r="NX202" s="119"/>
      <c r="NY202" s="119"/>
      <c r="NZ202" s="119"/>
      <c r="RH202" s="136"/>
      <c r="RI202" s="136"/>
      <c r="RJ202" s="136"/>
      <c r="RK202" s="136"/>
      <c r="RL202" s="136"/>
      <c r="RM202" s="136"/>
      <c r="RN202" s="136"/>
      <c r="RO202" s="136"/>
      <c r="RP202" s="136"/>
      <c r="RQ202" s="136"/>
      <c r="RR202" s="136"/>
      <c r="RS202" s="136"/>
      <c r="RT202" s="136"/>
      <c r="RU202" s="136"/>
      <c r="RV202" s="136"/>
      <c r="RW202" s="136"/>
      <c r="RX202" s="136"/>
      <c r="RY202" s="136"/>
      <c r="RZ202" s="136"/>
      <c r="SA202" s="136"/>
      <c r="SB202" s="136"/>
      <c r="SC202" s="136"/>
      <c r="SD202" s="136"/>
      <c r="SE202" s="136"/>
      <c r="SF202" s="136"/>
      <c r="SG202" s="136"/>
      <c r="SH202" s="136"/>
      <c r="SI202" s="136"/>
      <c r="SJ202" s="136"/>
      <c r="SK202" s="136"/>
      <c r="SL202" s="136"/>
      <c r="WJ202" s="136"/>
      <c r="WK202" s="136"/>
      <c r="WL202" s="136"/>
      <c r="WM202" s="136"/>
      <c r="WN202" s="136"/>
      <c r="WO202" s="136"/>
      <c r="WP202" s="136"/>
      <c r="WQ202" s="136"/>
      <c r="WR202" s="136"/>
      <c r="WS202" s="136"/>
      <c r="WT202" s="136"/>
      <c r="WU202" s="136"/>
      <c r="WV202" s="136"/>
    </row>
    <row r="203" spans="1:875 1120:1208" ht="14.25" customHeight="1" outlineLevel="1">
      <c r="A203" s="158" t="s">
        <v>233</v>
      </c>
      <c r="B203" s="165" t="e">
        <f>SUM(B200/(B198*E203/100))</f>
        <v>#DIV/0!</v>
      </c>
      <c r="C203" s="166" t="e">
        <f>SUM(B200/(E202*E203/100))</f>
        <v>#DIV/0!</v>
      </c>
      <c r="D203" s="73" t="s">
        <v>236</v>
      </c>
      <c r="E203" s="167">
        <v>0</v>
      </c>
      <c r="F203" s="184">
        <v>60</v>
      </c>
      <c r="G203" s="176"/>
      <c r="H203" s="187"/>
      <c r="NV203" s="119"/>
      <c r="NW203" s="119"/>
      <c r="NX203" s="119"/>
      <c r="NY203" s="119"/>
      <c r="NZ203" s="119"/>
      <c r="RH203" s="136"/>
      <c r="RI203" s="136"/>
      <c r="RJ203" s="136"/>
      <c r="RK203" s="136"/>
      <c r="RL203" s="136"/>
      <c r="RM203" s="136"/>
      <c r="RN203" s="136"/>
      <c r="RO203" s="136"/>
      <c r="RP203" s="136"/>
      <c r="RQ203" s="136"/>
      <c r="RR203" s="136"/>
      <c r="RS203" s="136"/>
      <c r="RT203" s="136"/>
      <c r="RU203" s="136"/>
      <c r="RV203" s="136"/>
      <c r="RW203" s="136"/>
      <c r="RX203" s="136"/>
      <c r="RY203" s="136"/>
      <c r="RZ203" s="136"/>
      <c r="SA203" s="136"/>
      <c r="SB203" s="136"/>
      <c r="SC203" s="136"/>
      <c r="SD203" s="136"/>
      <c r="SE203" s="136"/>
      <c r="SF203" s="136"/>
      <c r="SG203" s="136"/>
      <c r="SH203" s="136"/>
      <c r="SI203" s="136"/>
      <c r="SJ203" s="136"/>
      <c r="SK203" s="136"/>
      <c r="SL203" s="136"/>
      <c r="WJ203" s="136"/>
      <c r="WK203" s="136"/>
      <c r="WL203" s="136"/>
      <c r="WM203" s="136"/>
      <c r="WN203" s="136"/>
      <c r="WO203" s="136"/>
      <c r="WP203" s="136"/>
      <c r="WQ203" s="136"/>
      <c r="WR203" s="136"/>
      <c r="WS203" s="136"/>
      <c r="WT203" s="136"/>
      <c r="WU203" s="136"/>
      <c r="WV203" s="136"/>
    </row>
    <row r="204" spans="1:875 1120:1208" ht="14.25" customHeight="1" outlineLevel="1">
      <c r="A204" s="208"/>
      <c r="B204" s="307" t="s">
        <v>237</v>
      </c>
      <c r="C204" s="323">
        <v>90</v>
      </c>
      <c r="D204" s="247"/>
      <c r="E204" s="314">
        <v>2.5</v>
      </c>
      <c r="F204" s="322">
        <v>3</v>
      </c>
      <c r="G204" s="313">
        <v>3.5</v>
      </c>
      <c r="H204" s="309">
        <v>4</v>
      </c>
      <c r="NV204" s="119"/>
      <c r="NW204" s="119"/>
      <c r="NX204" s="119"/>
      <c r="NY204" s="119"/>
      <c r="NZ204" s="119"/>
      <c r="RH204" s="136"/>
      <c r="RI204" s="136"/>
      <c r="RJ204" s="136"/>
      <c r="RK204" s="136"/>
      <c r="RL204" s="136"/>
      <c r="RM204" s="136"/>
      <c r="RN204" s="136"/>
      <c r="RO204" s="136"/>
      <c r="RP204" s="136"/>
      <c r="RQ204" s="136"/>
      <c r="RR204" s="136"/>
      <c r="RS204" s="136"/>
      <c r="RT204" s="136"/>
      <c r="RU204" s="136"/>
      <c r="RV204" s="136"/>
      <c r="RW204" s="136"/>
      <c r="RX204" s="136"/>
      <c r="RY204" s="136"/>
      <c r="RZ204" s="136"/>
      <c r="SA204" s="136"/>
      <c r="SB204" s="136"/>
      <c r="SC204" s="136"/>
      <c r="SD204" s="136"/>
      <c r="SE204" s="136"/>
      <c r="SF204" s="136"/>
      <c r="SG204" s="136"/>
      <c r="SH204" s="136"/>
      <c r="SI204" s="136"/>
      <c r="SJ204" s="136"/>
      <c r="SK204" s="136"/>
      <c r="SL204" s="136"/>
      <c r="WJ204" s="136"/>
      <c r="WK204" s="136"/>
      <c r="WL204" s="136"/>
      <c r="WM204" s="136"/>
      <c r="WN204" s="136"/>
      <c r="WO204" s="136"/>
      <c r="WP204" s="136"/>
      <c r="WQ204" s="136"/>
      <c r="WR204" s="136"/>
      <c r="WS204" s="136"/>
      <c r="WT204" s="136"/>
      <c r="WU204" s="136"/>
      <c r="WV204" s="136"/>
      <c r="AQB204" s="312">
        <f t="shared" ref="AQB204:AQR204" si="132">$C204*$E204</f>
        <v>225</v>
      </c>
      <c r="AQC204" s="312">
        <f t="shared" si="132"/>
        <v>225</v>
      </c>
      <c r="AQD204" s="312">
        <f t="shared" si="132"/>
        <v>225</v>
      </c>
      <c r="AQE204" s="312">
        <f t="shared" si="132"/>
        <v>225</v>
      </c>
      <c r="AQF204" s="312">
        <f t="shared" si="132"/>
        <v>225</v>
      </c>
      <c r="AQG204" s="312">
        <f t="shared" si="132"/>
        <v>225</v>
      </c>
      <c r="AQH204" s="312">
        <f t="shared" si="132"/>
        <v>225</v>
      </c>
      <c r="AQI204" s="312">
        <f t="shared" si="132"/>
        <v>225</v>
      </c>
      <c r="AQJ204" s="312">
        <f t="shared" si="132"/>
        <v>225</v>
      </c>
      <c r="AQK204" s="312">
        <f t="shared" si="132"/>
        <v>225</v>
      </c>
      <c r="AQL204" s="312">
        <f t="shared" si="132"/>
        <v>225</v>
      </c>
      <c r="AQM204" s="312">
        <f t="shared" si="132"/>
        <v>225</v>
      </c>
      <c r="AQN204" s="312">
        <f t="shared" si="132"/>
        <v>225</v>
      </c>
      <c r="AQO204" s="312">
        <f t="shared" si="132"/>
        <v>225</v>
      </c>
      <c r="AQP204" s="312">
        <f t="shared" si="132"/>
        <v>225</v>
      </c>
      <c r="AQQ204" s="312">
        <f t="shared" si="132"/>
        <v>225</v>
      </c>
      <c r="AQR204" s="312">
        <f t="shared" si="132"/>
        <v>225</v>
      </c>
      <c r="AQS204" s="318">
        <f t="shared" ref="AQS204:ARD204" si="133">$C204*$F204</f>
        <v>270</v>
      </c>
      <c r="AQT204" s="318">
        <f t="shared" si="133"/>
        <v>270</v>
      </c>
      <c r="AQU204" s="318">
        <f t="shared" si="133"/>
        <v>270</v>
      </c>
      <c r="AQV204" s="318">
        <f t="shared" si="133"/>
        <v>270</v>
      </c>
      <c r="AQW204" s="318">
        <f t="shared" si="133"/>
        <v>270</v>
      </c>
      <c r="AQX204" s="318">
        <f t="shared" si="133"/>
        <v>270</v>
      </c>
      <c r="AQY204" s="318">
        <f t="shared" si="133"/>
        <v>270</v>
      </c>
      <c r="AQZ204" s="318">
        <f t="shared" si="133"/>
        <v>270</v>
      </c>
      <c r="ARA204" s="318">
        <f t="shared" si="133"/>
        <v>270</v>
      </c>
      <c r="ARB204" s="318">
        <f t="shared" si="133"/>
        <v>270</v>
      </c>
      <c r="ARC204" s="318">
        <f t="shared" si="133"/>
        <v>270</v>
      </c>
      <c r="ARD204" s="318">
        <f t="shared" si="133"/>
        <v>270</v>
      </c>
      <c r="ARE204" s="310">
        <f t="shared" ref="ARE204:ARR204" si="134">$C204*$G204</f>
        <v>315</v>
      </c>
      <c r="ARF204" s="310">
        <f t="shared" si="134"/>
        <v>315</v>
      </c>
      <c r="ARG204" s="310">
        <f t="shared" si="134"/>
        <v>315</v>
      </c>
      <c r="ARH204" s="310">
        <f t="shared" si="134"/>
        <v>315</v>
      </c>
      <c r="ARI204" s="310">
        <f t="shared" si="134"/>
        <v>315</v>
      </c>
      <c r="ARJ204" s="310">
        <f t="shared" si="134"/>
        <v>315</v>
      </c>
      <c r="ARK204" s="310">
        <f t="shared" si="134"/>
        <v>315</v>
      </c>
      <c r="ARL204" s="310">
        <f t="shared" si="134"/>
        <v>315</v>
      </c>
      <c r="ARM204" s="310">
        <f t="shared" si="134"/>
        <v>315</v>
      </c>
      <c r="ARN204" s="310">
        <f t="shared" si="134"/>
        <v>315</v>
      </c>
      <c r="ARO204" s="310">
        <f t="shared" si="134"/>
        <v>315</v>
      </c>
      <c r="ARP204" s="310">
        <f t="shared" si="134"/>
        <v>315</v>
      </c>
      <c r="ARQ204" s="310">
        <f t="shared" si="134"/>
        <v>315</v>
      </c>
      <c r="ARR204" s="310">
        <f t="shared" si="134"/>
        <v>315</v>
      </c>
      <c r="ARS204" s="311">
        <f t="shared" ref="ARS204:ARZ204" si="135">$C204*$H204</f>
        <v>360</v>
      </c>
      <c r="ART204" s="311">
        <f t="shared" si="135"/>
        <v>360</v>
      </c>
      <c r="ARU204" s="311">
        <f t="shared" si="135"/>
        <v>360</v>
      </c>
      <c r="ARV204" s="311">
        <f t="shared" si="135"/>
        <v>360</v>
      </c>
      <c r="ARW204" s="311">
        <f t="shared" si="135"/>
        <v>360</v>
      </c>
      <c r="ARX204" s="311">
        <f t="shared" si="135"/>
        <v>360</v>
      </c>
      <c r="ARY204" s="311">
        <f t="shared" si="135"/>
        <v>360</v>
      </c>
      <c r="ARZ204" s="311">
        <f t="shared" si="135"/>
        <v>360</v>
      </c>
      <c r="ASA204" s="312">
        <f t="shared" ref="ASA204:ASI204" si="136">$C204*$E204</f>
        <v>225</v>
      </c>
      <c r="ASB204" s="312">
        <f t="shared" si="136"/>
        <v>225</v>
      </c>
      <c r="ASC204" s="312">
        <f t="shared" si="136"/>
        <v>225</v>
      </c>
      <c r="ASD204" s="312">
        <f t="shared" si="136"/>
        <v>225</v>
      </c>
      <c r="ASE204" s="312">
        <f t="shared" si="136"/>
        <v>225</v>
      </c>
      <c r="ASF204" s="312">
        <f t="shared" si="136"/>
        <v>225</v>
      </c>
      <c r="ASG204" s="312">
        <f t="shared" si="136"/>
        <v>225</v>
      </c>
      <c r="ASH204" s="312">
        <f t="shared" si="136"/>
        <v>225</v>
      </c>
      <c r="ASI204" s="312">
        <f t="shared" si="136"/>
        <v>225</v>
      </c>
    </row>
    <row r="205" spans="1:875 1120:1208" ht="55.5" customHeight="1">
      <c r="A205" s="88"/>
      <c r="B205" s="435">
        <v>259026</v>
      </c>
      <c r="C205" s="150" t="s">
        <v>325</v>
      </c>
      <c r="D205" s="151"/>
      <c r="E205" s="149" t="s">
        <v>326</v>
      </c>
      <c r="F205" s="470" t="s">
        <v>327</v>
      </c>
      <c r="G205" s="76"/>
      <c r="H205" s="76"/>
      <c r="NV205" s="119"/>
      <c r="NW205" s="119"/>
      <c r="NX205" s="119"/>
      <c r="NY205" s="119"/>
      <c r="NZ205" s="119"/>
      <c r="WJ205" s="136"/>
      <c r="WK205" s="136"/>
      <c r="WL205" s="136"/>
      <c r="WM205" s="136"/>
      <c r="WN205" s="136"/>
      <c r="WO205" s="136"/>
      <c r="WP205" s="136"/>
      <c r="WQ205" s="136"/>
      <c r="WR205" s="136"/>
      <c r="WS205" s="136"/>
      <c r="WT205" s="136"/>
      <c r="WU205" s="136"/>
      <c r="WV205" s="136"/>
      <c r="ADR205" s="152" t="s">
        <v>324</v>
      </c>
      <c r="AQB205" s="84" t="s">
        <v>72</v>
      </c>
      <c r="AQC205" s="84" t="s">
        <v>73</v>
      </c>
      <c r="AQD205" s="84" t="s">
        <v>73</v>
      </c>
      <c r="AQE205" s="84" t="s">
        <v>74</v>
      </c>
      <c r="AQF205" s="84" t="s">
        <v>75</v>
      </c>
      <c r="AQG205" s="84" t="s">
        <v>76</v>
      </c>
      <c r="AQH205" s="84"/>
      <c r="AQI205" s="84" t="s">
        <v>77</v>
      </c>
      <c r="AQJ205" s="84" t="s">
        <v>78</v>
      </c>
      <c r="AQK205" s="84" t="s">
        <v>79</v>
      </c>
      <c r="AQL205" s="84" t="s">
        <v>80</v>
      </c>
      <c r="AQM205" s="84" t="s">
        <v>81</v>
      </c>
      <c r="AQN205" s="84" t="s">
        <v>81</v>
      </c>
      <c r="AQO205" s="85"/>
      <c r="AQP205" s="84" t="s">
        <v>82</v>
      </c>
      <c r="AQQ205" s="84" t="s">
        <v>82</v>
      </c>
      <c r="AQR205" s="84" t="s">
        <v>83</v>
      </c>
      <c r="AQS205" s="84" t="s">
        <v>84</v>
      </c>
      <c r="AQT205" s="84" t="s">
        <v>85</v>
      </c>
      <c r="AQU205" s="84" t="s">
        <v>85</v>
      </c>
      <c r="AQV205" s="2"/>
      <c r="AQW205" s="84" t="s">
        <v>86</v>
      </c>
      <c r="AQX205" s="84" t="s">
        <v>86</v>
      </c>
      <c r="AQY205" s="84" t="s">
        <v>87</v>
      </c>
      <c r="AQZ205" s="84" t="s">
        <v>87</v>
      </c>
      <c r="ARA205" s="84" t="s">
        <v>88</v>
      </c>
      <c r="ARB205" s="84" t="s">
        <v>88</v>
      </c>
      <c r="ARC205" s="2"/>
      <c r="ARD205" s="84" t="s">
        <v>89</v>
      </c>
      <c r="ARE205" s="84" t="s">
        <v>90</v>
      </c>
      <c r="ARF205" s="84" t="s">
        <v>90</v>
      </c>
      <c r="ARG205" s="84" t="s">
        <v>90</v>
      </c>
      <c r="ARH205" s="84" t="s">
        <v>91</v>
      </c>
      <c r="ARI205" s="84" t="s">
        <v>91</v>
      </c>
      <c r="ARJ205" s="2"/>
      <c r="ARK205" s="84" t="s">
        <v>91</v>
      </c>
      <c r="ARL205" s="84" t="s">
        <v>91</v>
      </c>
      <c r="ARM205" s="84" t="s">
        <v>92</v>
      </c>
      <c r="ARN205" s="84" t="s">
        <v>92</v>
      </c>
      <c r="ARO205" s="84" t="s">
        <v>92</v>
      </c>
      <c r="ARP205" s="84" t="s">
        <v>82</v>
      </c>
      <c r="ARQ205" s="84"/>
      <c r="ARR205" s="84" t="s">
        <v>82</v>
      </c>
      <c r="ARS205" s="84" t="s">
        <v>93</v>
      </c>
      <c r="ARW205" s="580" t="s">
        <v>328</v>
      </c>
      <c r="ARX205" s="580" t="s">
        <v>328</v>
      </c>
      <c r="ARY205" s="580" t="s">
        <v>328</v>
      </c>
      <c r="ARZ205" s="580" t="s">
        <v>328</v>
      </c>
      <c r="ASA205" s="580" t="s">
        <v>328</v>
      </c>
      <c r="ASB205" s="580" t="s">
        <v>328</v>
      </c>
      <c r="ASC205" s="580" t="s">
        <v>328</v>
      </c>
      <c r="ASD205" s="580" t="s">
        <v>328</v>
      </c>
      <c r="ASE205" s="580" t="s">
        <v>328</v>
      </c>
      <c r="ASF205" s="580" t="s">
        <v>328</v>
      </c>
      <c r="ASG205" s="580" t="s">
        <v>328</v>
      </c>
      <c r="ASH205" s="580" t="s">
        <v>328</v>
      </c>
      <c r="ASI205" s="580" t="s">
        <v>328</v>
      </c>
      <c r="ASJ205" s="580" t="s">
        <v>328</v>
      </c>
      <c r="ASK205" s="580" t="s">
        <v>328</v>
      </c>
      <c r="ASL205" s="580" t="s">
        <v>328</v>
      </c>
      <c r="ASM205" s="580" t="s">
        <v>328</v>
      </c>
      <c r="ASN205" s="580" t="s">
        <v>328</v>
      </c>
      <c r="ASO205" s="580" t="s">
        <v>328</v>
      </c>
      <c r="ASP205" s="580" t="s">
        <v>328</v>
      </c>
      <c r="ASQ205" s="580" t="s">
        <v>328</v>
      </c>
      <c r="ASR205" s="580" t="s">
        <v>328</v>
      </c>
      <c r="ASS205" s="580" t="s">
        <v>328</v>
      </c>
      <c r="AST205" s="580" t="s">
        <v>328</v>
      </c>
      <c r="ASU205" s="580" t="s">
        <v>328</v>
      </c>
      <c r="ASV205" s="580" t="s">
        <v>328</v>
      </c>
      <c r="ASW205" s="84" t="s">
        <v>94</v>
      </c>
      <c r="ASX205" s="84" t="s">
        <v>42</v>
      </c>
      <c r="ASY205" s="84" t="s">
        <v>42</v>
      </c>
      <c r="ASZ205" s="84" t="s">
        <v>42</v>
      </c>
      <c r="ATA205" s="2"/>
      <c r="ATB205" s="84" t="s">
        <v>42</v>
      </c>
      <c r="ATC205" s="84" t="s">
        <v>42</v>
      </c>
      <c r="ATD205" s="84" t="s">
        <v>95</v>
      </c>
      <c r="ATE205" s="84" t="s">
        <v>96</v>
      </c>
      <c r="ATF205" s="84" t="s">
        <v>97</v>
      </c>
      <c r="ATG205" s="84" t="s">
        <v>82</v>
      </c>
      <c r="ATH205" s="84"/>
      <c r="ATI205" s="84" t="s">
        <v>82</v>
      </c>
      <c r="ATJ205" s="84" t="s">
        <v>82</v>
      </c>
      <c r="ATK205" s="84" t="s">
        <v>82</v>
      </c>
      <c r="ATL205" s="86" t="s">
        <v>98</v>
      </c>
    </row>
    <row r="206" spans="1:875 1120:1208" ht="14.25" customHeight="1" outlineLevel="1">
      <c r="A206" s="155" t="s">
        <v>224</v>
      </c>
      <c r="B206" s="54">
        <f>G212</f>
        <v>1218.4942999999998</v>
      </c>
      <c r="C206" s="32" t="s">
        <v>225</v>
      </c>
      <c r="D206" s="670">
        <f t="shared" ref="D206:D211" si="137">SUM(I206:NZ206)</f>
        <v>0</v>
      </c>
      <c r="E206" s="55">
        <f t="shared" ref="E206:E211" si="138">SUM(D206/G206)</f>
        <v>0</v>
      </c>
      <c r="F206" s="179"/>
      <c r="G206" s="49">
        <f>G212*0.262</f>
        <v>319.2455066</v>
      </c>
      <c r="H206" s="156">
        <f>SUM(I206:ATR206)</f>
        <v>318.69693052121755</v>
      </c>
      <c r="NV206" s="119"/>
      <c r="NW206" s="119"/>
      <c r="NX206" s="119"/>
      <c r="NY206" s="119"/>
      <c r="NZ206" s="119"/>
      <c r="WJ206" s="136"/>
      <c r="WK206" s="136"/>
      <c r="WL206" s="136"/>
      <c r="WM206" s="136"/>
      <c r="WN206" s="136"/>
      <c r="WO206" s="136"/>
      <c r="WP206" s="136"/>
      <c r="WQ206" s="136"/>
      <c r="WR206" s="136"/>
      <c r="WS206" s="136"/>
      <c r="WT206" s="136"/>
      <c r="WU206" s="136"/>
      <c r="WV206" s="136"/>
      <c r="AQB206" s="473">
        <v>17.869025282400003</v>
      </c>
      <c r="AQC206" s="473">
        <v>30.116965528622227</v>
      </c>
      <c r="AQD206" s="473">
        <v>27.121890444447139</v>
      </c>
      <c r="AQE206" s="473">
        <v>31.914010579127279</v>
      </c>
      <c r="AQF206" s="473">
        <v>27.960511468016168</v>
      </c>
      <c r="AQG206" s="473">
        <v>23.108489831652527</v>
      </c>
      <c r="AQH206" s="473">
        <v>0</v>
      </c>
      <c r="AQI206" s="473">
        <v>28.080314471383172</v>
      </c>
      <c r="AQJ206" s="473">
        <v>26.942185939396637</v>
      </c>
      <c r="AQK206" s="473">
        <v>19.694104235692933</v>
      </c>
      <c r="AQL206" s="473">
        <v>16.938635158251856</v>
      </c>
      <c r="AQM206" s="473">
        <v>16.279718639733336</v>
      </c>
      <c r="AQN206" s="473">
        <v>14.243067582494279</v>
      </c>
      <c r="AQO206" s="473">
        <v>0</v>
      </c>
      <c r="AQP206" s="473">
        <v>19.214005680000003</v>
      </c>
      <c r="AQQ206" s="473">
        <v>19.214005680000003</v>
      </c>
      <c r="AQR206" s="473"/>
      <c r="AQS206" s="473"/>
      <c r="AQT206" s="473"/>
      <c r="AQU206" s="473"/>
      <c r="AQV206" s="473"/>
      <c r="AQW206" s="473"/>
      <c r="AQX206" s="473"/>
      <c r="AQY206" s="473"/>
      <c r="AQZ206" s="473"/>
      <c r="ARA206" s="473"/>
      <c r="ARB206" s="473"/>
      <c r="ARC206" s="473"/>
      <c r="ARD206" s="473"/>
      <c r="ARE206" s="473"/>
      <c r="ARF206" s="473"/>
      <c r="ARG206" s="473"/>
      <c r="ARH206" s="473"/>
      <c r="ARI206" s="473"/>
      <c r="ARJ206" s="473"/>
      <c r="ARK206" s="473"/>
      <c r="ARL206" s="473"/>
      <c r="ARM206" s="473"/>
      <c r="ARN206" s="473"/>
      <c r="ARO206" s="473"/>
      <c r="ARP206" s="473"/>
      <c r="ARQ206" s="473"/>
      <c r="ARR206" s="473"/>
      <c r="ARS206" s="473"/>
      <c r="ART206" s="473"/>
      <c r="ARU206" s="473"/>
      <c r="ARV206" s="473"/>
      <c r="ARW206" s="473"/>
      <c r="ARX206" s="473"/>
      <c r="ARY206" s="473"/>
      <c r="ARZ206" s="473"/>
      <c r="ASA206" s="473"/>
      <c r="ASB206" s="473"/>
      <c r="ASC206" s="473"/>
      <c r="ASD206" s="473"/>
      <c r="ASE206" s="473"/>
      <c r="ASF206" s="473"/>
      <c r="ASG206" s="473"/>
      <c r="ASH206" s="473"/>
      <c r="ASI206" s="473"/>
    </row>
    <row r="207" spans="1:875 1120:1208" ht="14.25" customHeight="1" outlineLevel="1">
      <c r="A207" s="157" t="s">
        <v>226</v>
      </c>
      <c r="B207" s="59"/>
      <c r="C207" s="32" t="s">
        <v>227</v>
      </c>
      <c r="D207" s="670">
        <f t="shared" si="137"/>
        <v>0</v>
      </c>
      <c r="E207" s="55">
        <f t="shared" si="138"/>
        <v>0</v>
      </c>
      <c r="F207" s="179"/>
      <c r="G207" s="49">
        <f>G212*0.106</f>
        <v>129.16039579999997</v>
      </c>
      <c r="H207" s="156">
        <f t="shared" ref="H207:H211" si="139">SUM(I207:ATR207)</f>
        <v>129.95644454769229</v>
      </c>
      <c r="NV207" s="119"/>
      <c r="NW207" s="119"/>
      <c r="NX207" s="119"/>
      <c r="NY207" s="119"/>
      <c r="NZ207" s="119"/>
      <c r="WJ207" s="136"/>
      <c r="WK207" s="136"/>
      <c r="WL207" s="136"/>
      <c r="WM207" s="136"/>
      <c r="WN207" s="136"/>
      <c r="WO207" s="136"/>
      <c r="WP207" s="136"/>
      <c r="WQ207" s="136"/>
      <c r="WR207" s="136"/>
      <c r="WS207" s="136"/>
      <c r="WT207" s="136"/>
      <c r="WU207" s="136"/>
      <c r="WV207" s="136"/>
      <c r="AQB207" s="473">
        <v>0</v>
      </c>
      <c r="AQC207" s="473">
        <v>0</v>
      </c>
      <c r="AQD207" s="473">
        <v>0</v>
      </c>
      <c r="AQE207" s="473">
        <v>0</v>
      </c>
      <c r="AQF207" s="473">
        <v>0</v>
      </c>
      <c r="AQG207" s="473">
        <v>10.40451904</v>
      </c>
      <c r="AQH207" s="473">
        <v>0</v>
      </c>
      <c r="AQI207" s="473">
        <v>0</v>
      </c>
      <c r="AQJ207" s="473">
        <v>0</v>
      </c>
      <c r="AQK207" s="473">
        <v>0</v>
      </c>
      <c r="AQL207" s="473">
        <v>0</v>
      </c>
      <c r="AQM207" s="473">
        <v>0</v>
      </c>
      <c r="AQN207" s="473">
        <v>5.2022595200000001</v>
      </c>
      <c r="AQO207" s="473">
        <v>0</v>
      </c>
      <c r="AQP207" s="473">
        <v>10.40451904</v>
      </c>
      <c r="AQQ207" s="473">
        <v>10.40451904</v>
      </c>
      <c r="AQR207" s="473">
        <v>10.40451904</v>
      </c>
      <c r="AQS207" s="473">
        <v>10.40451904</v>
      </c>
      <c r="AQT207" s="473">
        <v>5.2022595200000001</v>
      </c>
      <c r="AQU207" s="473">
        <v>0</v>
      </c>
      <c r="AQV207" s="473">
        <v>0</v>
      </c>
      <c r="AQW207" s="473">
        <v>10.40451904</v>
      </c>
      <c r="AQX207" s="473">
        <v>6.4402972423076923</v>
      </c>
      <c r="AQY207" s="473">
        <v>9.066437865384616</v>
      </c>
      <c r="AQZ207" s="473">
        <v>6.5028244000000006</v>
      </c>
      <c r="ARA207" s="473">
        <v>6.5028244000000006</v>
      </c>
      <c r="ARB207" s="473">
        <v>0</v>
      </c>
      <c r="ARC207" s="473">
        <v>0</v>
      </c>
      <c r="ARD207" s="473">
        <v>7.8033892800000002</v>
      </c>
      <c r="ARE207" s="473">
        <v>0</v>
      </c>
      <c r="ARF207" s="473">
        <v>0</v>
      </c>
      <c r="ARG207" s="473">
        <v>0</v>
      </c>
      <c r="ARH207" s="473">
        <v>10.40451904</v>
      </c>
      <c r="ARI207" s="473">
        <v>10.40451904</v>
      </c>
      <c r="ARJ207" s="473"/>
      <c r="ARK207" s="473"/>
      <c r="ARL207" s="473"/>
      <c r="ARM207" s="473"/>
      <c r="ARN207" s="473"/>
      <c r="ARO207" s="473"/>
      <c r="ARP207" s="473"/>
      <c r="ARQ207" s="473"/>
      <c r="ARR207" s="473"/>
      <c r="ARS207" s="473"/>
    </row>
    <row r="208" spans="1:875 1120:1208" ht="14.25" customHeight="1" outlineLevel="1">
      <c r="A208" s="158" t="s">
        <v>228</v>
      </c>
      <c r="B208" s="61"/>
      <c r="C208" s="32" t="s">
        <v>229</v>
      </c>
      <c r="D208" s="670">
        <f t="shared" si="137"/>
        <v>0</v>
      </c>
      <c r="E208" s="55">
        <f t="shared" si="138"/>
        <v>0</v>
      </c>
      <c r="F208" s="180"/>
      <c r="G208" s="49">
        <f>G212*0.334</f>
        <v>406.97709619999995</v>
      </c>
      <c r="H208" s="156">
        <f t="shared" si="139"/>
        <v>411.02758000000017</v>
      </c>
      <c r="NV208" s="119"/>
      <c r="NW208" s="119"/>
      <c r="NX208" s="119"/>
      <c r="NY208" s="119"/>
      <c r="NZ208" s="119"/>
      <c r="WJ208" s="136"/>
      <c r="WK208" s="136"/>
      <c r="WL208" s="136"/>
      <c r="WM208" s="136"/>
      <c r="WN208" s="136"/>
      <c r="WO208" s="136"/>
      <c r="WP208" s="136"/>
      <c r="WQ208" s="136"/>
      <c r="WR208" s="136"/>
      <c r="WS208" s="136"/>
      <c r="WT208" s="136"/>
      <c r="WU208" s="136"/>
      <c r="WV208" s="136"/>
      <c r="AQB208" s="473">
        <v>0</v>
      </c>
      <c r="AQC208" s="473">
        <v>0</v>
      </c>
      <c r="AQD208" s="473">
        <v>0</v>
      </c>
      <c r="AQE208" s="473">
        <v>0</v>
      </c>
      <c r="AQF208" s="473">
        <v>0</v>
      </c>
      <c r="AQG208" s="473">
        <v>0</v>
      </c>
      <c r="AQH208" s="473">
        <v>0</v>
      </c>
      <c r="AQI208" s="473">
        <v>0</v>
      </c>
      <c r="AQJ208" s="473">
        <v>0</v>
      </c>
      <c r="AQK208" s="473">
        <v>0</v>
      </c>
      <c r="AQL208" s="473">
        <v>0</v>
      </c>
      <c r="AQM208" s="473">
        <v>0</v>
      </c>
      <c r="AQN208" s="473">
        <v>0</v>
      </c>
      <c r="AQO208" s="473">
        <v>0</v>
      </c>
      <c r="AQP208" s="473">
        <v>0</v>
      </c>
      <c r="AQQ208" s="473">
        <v>16.441103200000004</v>
      </c>
      <c r="AQR208" s="473">
        <v>36.992482200000005</v>
      </c>
      <c r="AQS208" s="473">
        <v>36.992482200000005</v>
      </c>
      <c r="AQT208" s="473">
        <v>36.992482200000005</v>
      </c>
      <c r="AQU208" s="473">
        <v>36.992482200000005</v>
      </c>
      <c r="AQV208" s="473">
        <v>0</v>
      </c>
      <c r="AQW208" s="473">
        <v>28.771930600000008</v>
      </c>
      <c r="AQX208" s="473">
        <v>36.992482200000005</v>
      </c>
      <c r="AQY208" s="473">
        <v>36.992482200000005</v>
      </c>
      <c r="AQZ208" s="473">
        <v>32.882206400000008</v>
      </c>
      <c r="ARA208" s="473">
        <v>28.771930600000008</v>
      </c>
      <c r="ARB208" s="473">
        <v>28.771930600000008</v>
      </c>
      <c r="ARC208" s="473">
        <v>0</v>
      </c>
      <c r="ARD208" s="473">
        <v>0</v>
      </c>
      <c r="ARE208" s="473">
        <v>0</v>
      </c>
      <c r="ARF208" s="473">
        <v>0</v>
      </c>
      <c r="ARG208" s="473">
        <v>0</v>
      </c>
      <c r="ARH208" s="473">
        <v>0</v>
      </c>
      <c r="ARI208" s="473">
        <v>0</v>
      </c>
      <c r="ARJ208" s="473">
        <v>0</v>
      </c>
      <c r="ARK208" s="473">
        <v>32.882206400000008</v>
      </c>
      <c r="ARL208" s="473">
        <v>20.551379000000004</v>
      </c>
      <c r="ARM208" s="473">
        <v>0</v>
      </c>
      <c r="ARN208" s="473">
        <v>0</v>
      </c>
      <c r="ARO208" s="473">
        <v>0</v>
      </c>
      <c r="ARP208" s="473">
        <v>0</v>
      </c>
      <c r="ARQ208" s="473">
        <v>0</v>
      </c>
      <c r="ARR208" s="473">
        <v>0</v>
      </c>
      <c r="ARS208" s="473">
        <v>0</v>
      </c>
      <c r="ASW208" s="119">
        <v>0</v>
      </c>
      <c r="ASX208" s="119">
        <v>0</v>
      </c>
      <c r="ASY208" s="119">
        <v>0</v>
      </c>
      <c r="ASZ208" s="119">
        <v>0</v>
      </c>
      <c r="ATA208" s="119">
        <v>0</v>
      </c>
      <c r="ATB208" s="119">
        <v>0</v>
      </c>
      <c r="ATC208" s="119">
        <v>0</v>
      </c>
      <c r="ATD208" s="119">
        <v>0</v>
      </c>
      <c r="ATE208" s="119">
        <v>0</v>
      </c>
      <c r="ATF208" s="119">
        <v>0</v>
      </c>
      <c r="ATG208" s="119">
        <v>0</v>
      </c>
      <c r="ATH208" s="119">
        <v>0</v>
      </c>
      <c r="ATI208" s="119">
        <v>0</v>
      </c>
      <c r="ATJ208" s="119">
        <v>0</v>
      </c>
      <c r="ATK208" s="119">
        <v>0</v>
      </c>
      <c r="ATL208" s="119">
        <v>0</v>
      </c>
    </row>
    <row r="209" spans="1:620 1120:1209" ht="14.25" customHeight="1" outlineLevel="1">
      <c r="A209" s="159"/>
      <c r="B209" s="181" t="s">
        <v>230</v>
      </c>
      <c r="C209" s="40" t="s">
        <v>231</v>
      </c>
      <c r="D209" s="670">
        <f t="shared" si="137"/>
        <v>0</v>
      </c>
      <c r="E209" s="55">
        <f t="shared" si="138"/>
        <v>0</v>
      </c>
      <c r="F209" s="179"/>
      <c r="G209" s="49">
        <f>G212*0.067</f>
        <v>81.63911809999999</v>
      </c>
      <c r="H209" s="156">
        <f t="shared" si="139"/>
        <v>82.205516000000017</v>
      </c>
      <c r="NV209" s="119"/>
      <c r="NW209" s="119"/>
      <c r="NX209" s="119"/>
      <c r="NY209" s="119"/>
      <c r="NZ209" s="119"/>
      <c r="WJ209" s="136"/>
      <c r="WK209" s="136"/>
      <c r="WL209" s="136"/>
      <c r="WM209" s="136"/>
      <c r="WN209" s="136"/>
      <c r="WO209" s="136"/>
      <c r="WP209" s="136"/>
      <c r="WQ209" s="136"/>
      <c r="WR209" s="136"/>
      <c r="WS209" s="136"/>
      <c r="WT209" s="136"/>
      <c r="WU209" s="136"/>
      <c r="WV209" s="136"/>
      <c r="AQB209" s="473">
        <v>0</v>
      </c>
      <c r="AQC209" s="473">
        <v>0</v>
      </c>
      <c r="AQD209" s="473">
        <v>0</v>
      </c>
      <c r="AQE209" s="473">
        <v>0</v>
      </c>
      <c r="AQF209" s="473">
        <v>0</v>
      </c>
      <c r="AQG209" s="473">
        <v>0</v>
      </c>
      <c r="AQH209" s="473">
        <v>0</v>
      </c>
      <c r="AQI209" s="473">
        <v>0</v>
      </c>
      <c r="AQJ209" s="473">
        <v>0</v>
      </c>
      <c r="AQK209" s="473">
        <v>0</v>
      </c>
      <c r="AQL209" s="473">
        <v>12.330827400000002</v>
      </c>
      <c r="AQM209" s="473">
        <v>12.330827400000002</v>
      </c>
      <c r="AQN209" s="473">
        <v>0</v>
      </c>
      <c r="AQO209" s="473">
        <v>0</v>
      </c>
      <c r="AQP209" s="473">
        <v>0</v>
      </c>
      <c r="AQQ209" s="473">
        <v>0</v>
      </c>
      <c r="AQR209" s="473">
        <v>0</v>
      </c>
      <c r="AQS209" s="473">
        <v>0</v>
      </c>
      <c r="AQT209" s="473">
        <v>0</v>
      </c>
      <c r="AQU209" s="473">
        <v>0</v>
      </c>
      <c r="AQV209" s="473">
        <v>0</v>
      </c>
      <c r="AQW209" s="473">
        <v>0</v>
      </c>
      <c r="AQX209" s="473">
        <v>0</v>
      </c>
      <c r="AQY209" s="473">
        <v>0</v>
      </c>
      <c r="AQZ209" s="473">
        <v>0</v>
      </c>
      <c r="ARA209" s="473">
        <v>0</v>
      </c>
      <c r="ARB209" s="473">
        <v>0</v>
      </c>
      <c r="ARC209" s="473">
        <v>0</v>
      </c>
      <c r="ARD209" s="473">
        <v>0</v>
      </c>
      <c r="ARE209" s="473">
        <v>0</v>
      </c>
      <c r="ARF209" s="473">
        <v>12.330827400000002</v>
      </c>
      <c r="ARG209" s="473">
        <v>12.330827400000002</v>
      </c>
      <c r="ARH209" s="473">
        <v>12.330827400000002</v>
      </c>
      <c r="ARI209" s="473">
        <v>0</v>
      </c>
      <c r="ARJ209" s="473">
        <v>0</v>
      </c>
      <c r="ARK209" s="473">
        <v>0</v>
      </c>
      <c r="ARL209" s="473">
        <v>0</v>
      </c>
      <c r="ARM209" s="473">
        <v>8.2205516000000021</v>
      </c>
      <c r="ARN209" s="473">
        <v>8.2205516000000021</v>
      </c>
      <c r="ARO209" s="473">
        <v>4.110275800000001</v>
      </c>
      <c r="ARP209" s="473">
        <v>0</v>
      </c>
      <c r="ARQ209" s="473">
        <v>0</v>
      </c>
      <c r="ARR209" s="473">
        <v>0</v>
      </c>
      <c r="ARS209" s="473">
        <v>0</v>
      </c>
      <c r="ASW209" s="119">
        <v>0</v>
      </c>
      <c r="ASX209" s="119">
        <v>0</v>
      </c>
      <c r="ASY209" s="119">
        <v>0</v>
      </c>
      <c r="ASZ209" s="119">
        <v>0</v>
      </c>
      <c r="ATA209" s="119">
        <v>0</v>
      </c>
      <c r="ATB209" s="119">
        <v>0</v>
      </c>
      <c r="ATC209" s="119">
        <v>0</v>
      </c>
      <c r="ATD209" s="119">
        <v>0</v>
      </c>
      <c r="ATE209" s="119">
        <v>0</v>
      </c>
      <c r="ATF209" s="119">
        <v>0</v>
      </c>
      <c r="ATG209" s="119">
        <v>0</v>
      </c>
      <c r="ATH209" s="119">
        <v>0</v>
      </c>
      <c r="ATI209" s="119">
        <v>0</v>
      </c>
      <c r="ATJ209" s="119">
        <v>0</v>
      </c>
      <c r="ATK209" s="119">
        <v>0</v>
      </c>
      <c r="ATL209" s="119">
        <v>0</v>
      </c>
    </row>
    <row r="210" spans="1:620 1120:1209" ht="14.25" customHeight="1" outlineLevel="1">
      <c r="A210" s="159"/>
      <c r="B210" s="160">
        <f>D212</f>
        <v>0</v>
      </c>
      <c r="C210" s="40" t="s">
        <v>232</v>
      </c>
      <c r="D210" s="670">
        <f t="shared" si="137"/>
        <v>0</v>
      </c>
      <c r="E210" s="55">
        <f t="shared" si="138"/>
        <v>0</v>
      </c>
      <c r="F210" s="179"/>
      <c r="G210" s="49">
        <f>G212*0.056</f>
        <v>68.235680799999997</v>
      </c>
      <c r="H210" s="156">
        <f t="shared" si="139"/>
        <v>68.709088000000008</v>
      </c>
      <c r="NV210" s="119"/>
      <c r="NW210" s="119"/>
      <c r="NX210" s="119"/>
      <c r="NY210" s="119"/>
      <c r="NZ210" s="119"/>
      <c r="WJ210" s="136"/>
      <c r="WK210" s="136"/>
      <c r="WL210" s="136"/>
      <c r="WM210" s="136"/>
      <c r="WN210" s="136"/>
      <c r="WO210" s="136"/>
      <c r="WP210" s="136"/>
      <c r="WQ210" s="136"/>
      <c r="WR210" s="136"/>
      <c r="WS210" s="136"/>
      <c r="WT210" s="136"/>
      <c r="WU210" s="136"/>
      <c r="WV210" s="136"/>
      <c r="AQB210" s="473">
        <v>0</v>
      </c>
      <c r="AQC210" s="473">
        <v>0</v>
      </c>
      <c r="AQD210" s="473">
        <v>0</v>
      </c>
      <c r="AQE210" s="473">
        <v>0</v>
      </c>
      <c r="AQF210" s="473">
        <v>0</v>
      </c>
      <c r="AQG210" s="473">
        <v>0</v>
      </c>
      <c r="AQH210" s="473">
        <v>0</v>
      </c>
      <c r="AQI210" s="473">
        <v>0</v>
      </c>
      <c r="AQJ210" s="473">
        <v>0</v>
      </c>
      <c r="AQK210" s="473">
        <v>0</v>
      </c>
      <c r="AQL210" s="473">
        <v>0</v>
      </c>
      <c r="AQM210" s="473">
        <v>0</v>
      </c>
      <c r="AQN210" s="473">
        <v>0</v>
      </c>
      <c r="AQO210" s="473">
        <v>0</v>
      </c>
      <c r="AQP210" s="473">
        <v>0</v>
      </c>
      <c r="AQQ210" s="473">
        <v>0</v>
      </c>
      <c r="AQR210" s="473">
        <v>0</v>
      </c>
      <c r="AQS210" s="473">
        <v>0</v>
      </c>
      <c r="AQT210" s="473">
        <v>0</v>
      </c>
      <c r="AQU210" s="473">
        <v>0</v>
      </c>
      <c r="AQV210" s="473">
        <v>0</v>
      </c>
      <c r="AQW210" s="473">
        <v>0</v>
      </c>
      <c r="AQX210" s="473">
        <v>0</v>
      </c>
      <c r="AQY210" s="473">
        <v>0</v>
      </c>
      <c r="AQZ210" s="473">
        <v>0</v>
      </c>
      <c r="ARA210" s="473">
        <v>0</v>
      </c>
      <c r="ARB210" s="473">
        <v>0</v>
      </c>
      <c r="ARC210" s="473">
        <v>0</v>
      </c>
      <c r="ARD210" s="473">
        <v>0</v>
      </c>
      <c r="ARE210" s="473">
        <v>0</v>
      </c>
      <c r="ARF210" s="473">
        <v>0</v>
      </c>
      <c r="ARG210" s="473">
        <v>0</v>
      </c>
      <c r="ARH210" s="473">
        <v>0</v>
      </c>
      <c r="ARI210" s="473">
        <v>0</v>
      </c>
      <c r="ARJ210" s="473">
        <v>0</v>
      </c>
      <c r="ARK210" s="473">
        <v>0</v>
      </c>
      <c r="ARL210" s="473">
        <v>0</v>
      </c>
      <c r="ARM210" s="473">
        <v>0</v>
      </c>
      <c r="ARN210" s="473">
        <v>0</v>
      </c>
      <c r="ARO210" s="473">
        <v>0</v>
      </c>
      <c r="ARP210" s="473">
        <v>0</v>
      </c>
      <c r="ARQ210" s="473">
        <v>0</v>
      </c>
      <c r="ARR210" s="473">
        <v>0</v>
      </c>
      <c r="ARS210" s="473">
        <v>0</v>
      </c>
      <c r="ASW210" s="119">
        <v>3.4354544000000007</v>
      </c>
      <c r="ASX210" s="119">
        <v>13.741817600000003</v>
      </c>
      <c r="ASY210" s="119">
        <v>13.741817600000003</v>
      </c>
      <c r="ASZ210" s="119">
        <v>13.741817600000003</v>
      </c>
      <c r="ATA210" s="119">
        <v>0</v>
      </c>
      <c r="ATB210" s="119">
        <v>8.9321814400000008</v>
      </c>
      <c r="ATC210" s="119">
        <v>8.2450905600000013</v>
      </c>
      <c r="ATD210" s="119">
        <v>0</v>
      </c>
      <c r="ATE210" s="119">
        <v>0</v>
      </c>
      <c r="ATF210" s="119">
        <v>0</v>
      </c>
      <c r="ATG210" s="119">
        <v>0</v>
      </c>
      <c r="ATH210" s="119">
        <v>0</v>
      </c>
      <c r="ATI210" s="119">
        <v>6.8709088000000014</v>
      </c>
      <c r="ATJ210" s="119">
        <v>0</v>
      </c>
      <c r="ATK210" s="119">
        <v>0</v>
      </c>
      <c r="ATL210" s="119">
        <v>0</v>
      </c>
    </row>
    <row r="211" spans="1:620 1120:1209" ht="14.25" customHeight="1" outlineLevel="1">
      <c r="A211" s="161" t="s">
        <v>233</v>
      </c>
      <c r="B211" s="162" t="e">
        <f>SUM(B210/(B206*E213/100))</f>
        <v>#DIV/0!</v>
      </c>
      <c r="C211" s="32" t="s">
        <v>234</v>
      </c>
      <c r="D211" s="670">
        <f t="shared" si="137"/>
        <v>0</v>
      </c>
      <c r="E211" s="55">
        <f t="shared" si="138"/>
        <v>0</v>
      </c>
      <c r="F211" s="179"/>
      <c r="G211" s="49">
        <f>G212*0.175</f>
        <v>213.23650249999997</v>
      </c>
      <c r="H211" s="156">
        <f t="shared" si="139"/>
        <v>213.4889520000001</v>
      </c>
      <c r="NV211" s="119"/>
      <c r="NW211" s="119"/>
      <c r="NX211" s="119"/>
      <c r="NY211" s="119"/>
      <c r="NZ211" s="119"/>
      <c r="WJ211" s="136"/>
      <c r="WK211" s="136"/>
      <c r="WL211" s="136"/>
      <c r="WM211" s="136"/>
      <c r="WN211" s="136"/>
      <c r="WO211" s="136"/>
      <c r="WP211" s="136"/>
      <c r="WQ211" s="136"/>
      <c r="WR211" s="136"/>
      <c r="WS211" s="136"/>
      <c r="WT211" s="136"/>
      <c r="WU211" s="136"/>
      <c r="WV211" s="136"/>
      <c r="AQB211" s="473">
        <v>0</v>
      </c>
      <c r="AQC211" s="473">
        <v>0</v>
      </c>
      <c r="AQD211" s="473">
        <v>0</v>
      </c>
      <c r="AQE211" s="473">
        <v>0</v>
      </c>
      <c r="AQF211" s="473">
        <v>0</v>
      </c>
      <c r="AQG211" s="473">
        <v>0</v>
      </c>
      <c r="AQH211" s="473">
        <v>0</v>
      </c>
      <c r="AQI211" s="473">
        <v>0</v>
      </c>
      <c r="AQJ211" s="473">
        <v>0</v>
      </c>
      <c r="AQK211" s="473">
        <v>0</v>
      </c>
      <c r="AQL211" s="473">
        <v>0</v>
      </c>
      <c r="AQM211" s="473">
        <v>0</v>
      </c>
      <c r="AQN211" s="473">
        <v>0</v>
      </c>
      <c r="AQO211" s="473">
        <v>0</v>
      </c>
      <c r="AQP211" s="473">
        <v>0</v>
      </c>
      <c r="AQQ211" s="473">
        <v>0</v>
      </c>
      <c r="AQR211" s="473">
        <v>0</v>
      </c>
      <c r="AQS211" s="473">
        <v>0</v>
      </c>
      <c r="AQT211" s="473">
        <v>0</v>
      </c>
      <c r="AQU211" s="473">
        <v>0</v>
      </c>
      <c r="AQV211" s="473">
        <v>0</v>
      </c>
      <c r="AQW211" s="473">
        <v>0</v>
      </c>
      <c r="AQX211" s="473">
        <v>0</v>
      </c>
      <c r="AQY211" s="473">
        <v>0</v>
      </c>
      <c r="AQZ211" s="473">
        <v>0</v>
      </c>
      <c r="ARA211" s="473">
        <v>0</v>
      </c>
      <c r="ARB211" s="473">
        <v>0</v>
      </c>
      <c r="ARC211" s="473">
        <v>0</v>
      </c>
      <c r="ARD211" s="473">
        <v>0</v>
      </c>
      <c r="ARE211" s="473">
        <v>0</v>
      </c>
      <c r="ARF211" s="473">
        <v>0</v>
      </c>
      <c r="ARG211" s="473">
        <v>0</v>
      </c>
      <c r="ARH211" s="473">
        <v>0</v>
      </c>
      <c r="ARI211" s="473">
        <v>0</v>
      </c>
      <c r="ARJ211" s="473">
        <v>0</v>
      </c>
      <c r="ARK211" s="473">
        <v>10.674447600000001</v>
      </c>
      <c r="ARL211" s="473">
        <v>10.674447600000001</v>
      </c>
      <c r="ARM211" s="473">
        <v>10.674447600000001</v>
      </c>
      <c r="ARN211" s="473">
        <v>10.674447600000001</v>
      </c>
      <c r="ARO211" s="473">
        <v>10.674447600000001</v>
      </c>
      <c r="ARP211" s="473">
        <v>10.674447600000001</v>
      </c>
      <c r="ARQ211" s="473">
        <v>0</v>
      </c>
      <c r="ARR211" s="473">
        <v>10.674447600000001</v>
      </c>
      <c r="ARS211" s="473">
        <v>10.674447600000001</v>
      </c>
      <c r="ASW211" s="119">
        <v>10.674447600000001</v>
      </c>
      <c r="ASX211" s="119">
        <v>0</v>
      </c>
      <c r="ASY211" s="119">
        <v>0</v>
      </c>
      <c r="ASZ211" s="119">
        <v>10.674447600000001</v>
      </c>
      <c r="ATA211" s="119">
        <v>0</v>
      </c>
      <c r="ATB211" s="119">
        <v>10.674447600000001</v>
      </c>
      <c r="ATC211" s="119">
        <v>10.674447600000001</v>
      </c>
      <c r="ATD211" s="119">
        <v>10.674447600000001</v>
      </c>
      <c r="ATE211" s="119">
        <v>10.674447600000001</v>
      </c>
      <c r="ATF211" s="119">
        <v>10.674447600000001</v>
      </c>
      <c r="ATG211" s="119">
        <v>10.674447600000001</v>
      </c>
      <c r="ATH211" s="119">
        <v>0</v>
      </c>
      <c r="ATI211" s="119">
        <v>10.674447600000001</v>
      </c>
      <c r="ATJ211" s="119">
        <v>10.674447600000001</v>
      </c>
      <c r="ATK211" s="119">
        <v>10.674447600000001</v>
      </c>
      <c r="ATL211" s="119">
        <v>10.674447600000001</v>
      </c>
    </row>
    <row r="212" spans="1:620 1120:1209" ht="14.25" customHeight="1" outlineLevel="1">
      <c r="A212" s="157" t="s">
        <v>233</v>
      </c>
      <c r="B212" s="163" t="e">
        <f>SUM(B210/(B207*E213/100))</f>
        <v>#DIV/0!</v>
      </c>
      <c r="C212" s="164" t="s">
        <v>235</v>
      </c>
      <c r="D212" s="671">
        <f>SUM(D206:D211)</f>
        <v>0</v>
      </c>
      <c r="E212" s="182">
        <v>30.3</v>
      </c>
      <c r="F212" s="183"/>
      <c r="G212" s="49">
        <f>((E212/F213*1000)*-0.0107+47.419)*E212</f>
        <v>1218.4942999999998</v>
      </c>
      <c r="H212" s="156">
        <f>SUM(H206:H211)</f>
        <v>1224.0845110689102</v>
      </c>
      <c r="AB212" s="147"/>
      <c r="AC212" s="147"/>
      <c r="AD212" s="147"/>
      <c r="AE212" s="147"/>
      <c r="AF212" s="147"/>
      <c r="AG212" s="147"/>
      <c r="AH212" s="147"/>
      <c r="AI212" s="147"/>
      <c r="AJ212" s="147"/>
      <c r="AK212" s="147"/>
      <c r="AL212" s="147"/>
      <c r="AM212" s="147"/>
      <c r="AN212" s="147"/>
      <c r="AO212" s="147"/>
      <c r="AP212" s="147"/>
      <c r="AQ212" s="147"/>
      <c r="NV212" s="119"/>
      <c r="NW212" s="119"/>
      <c r="NX212" s="119"/>
      <c r="NY212" s="119"/>
      <c r="NZ212" s="119"/>
      <c r="RH212" s="136"/>
      <c r="RI212" s="136"/>
      <c r="RJ212" s="136"/>
      <c r="RK212" s="136"/>
      <c r="RL212" s="136"/>
      <c r="RM212" s="136"/>
      <c r="RN212" s="136"/>
      <c r="RO212" s="136"/>
      <c r="RP212" s="136"/>
      <c r="RQ212" s="136"/>
      <c r="RR212" s="136"/>
      <c r="RS212" s="136"/>
      <c r="RT212" s="136"/>
      <c r="RU212" s="136"/>
      <c r="RV212" s="136"/>
      <c r="RW212" s="136"/>
      <c r="RX212" s="136"/>
      <c r="RY212" s="136"/>
      <c r="RZ212" s="136"/>
      <c r="SA212" s="136"/>
      <c r="SB212" s="136"/>
      <c r="SC212" s="136"/>
      <c r="SD212" s="136"/>
      <c r="SE212" s="136"/>
      <c r="SF212" s="136"/>
      <c r="SG212" s="136"/>
      <c r="SH212" s="136"/>
      <c r="SI212" s="136"/>
      <c r="SJ212" s="136"/>
      <c r="SK212" s="136"/>
      <c r="SL212" s="136"/>
      <c r="WJ212" s="136"/>
      <c r="WK212" s="136"/>
      <c r="WL212" s="136"/>
      <c r="WM212" s="136"/>
      <c r="WN212" s="136"/>
      <c r="WO212" s="136"/>
      <c r="WP212" s="136"/>
      <c r="WQ212" s="136"/>
      <c r="WR212" s="136"/>
      <c r="WS212" s="136"/>
      <c r="WT212" s="136"/>
      <c r="WU212" s="136"/>
      <c r="WV212" s="136"/>
    </row>
    <row r="213" spans="1:620 1120:1209" ht="14.25" customHeight="1" outlineLevel="1">
      <c r="A213" s="158" t="s">
        <v>233</v>
      </c>
      <c r="B213" s="165" t="e">
        <f>SUM(B210/(B208*E213/100))</f>
        <v>#DIV/0!</v>
      </c>
      <c r="C213" s="166" t="e">
        <f>SUM(B210/(E212*E213/100))</f>
        <v>#DIV/0!</v>
      </c>
      <c r="D213" s="73" t="s">
        <v>236</v>
      </c>
      <c r="E213" s="167">
        <v>0</v>
      </c>
      <c r="F213" s="184">
        <v>45</v>
      </c>
      <c r="G213" s="176"/>
      <c r="H213" s="187"/>
      <c r="NV213" s="119"/>
      <c r="NW213" s="119"/>
      <c r="NX213" s="119"/>
      <c r="NY213" s="119"/>
      <c r="NZ213" s="119"/>
      <c r="RH213" s="136"/>
      <c r="RI213" s="136"/>
      <c r="RJ213" s="136"/>
      <c r="RK213" s="136"/>
      <c r="RL213" s="136"/>
      <c r="RM213" s="136"/>
      <c r="RN213" s="136"/>
      <c r="RO213" s="136"/>
      <c r="RP213" s="136"/>
      <c r="RQ213" s="136"/>
      <c r="RR213" s="136"/>
      <c r="RS213" s="136"/>
      <c r="RT213" s="136"/>
      <c r="RU213" s="136"/>
      <c r="RV213" s="136"/>
      <c r="RW213" s="136"/>
      <c r="RX213" s="136"/>
      <c r="RY213" s="136"/>
      <c r="RZ213" s="136"/>
      <c r="SA213" s="136"/>
      <c r="SB213" s="136"/>
      <c r="SC213" s="136"/>
      <c r="SD213" s="136"/>
      <c r="SE213" s="136"/>
      <c r="SF213" s="136"/>
      <c r="SG213" s="136"/>
      <c r="SH213" s="136"/>
      <c r="SI213" s="136"/>
      <c r="SJ213" s="136"/>
      <c r="SK213" s="136"/>
      <c r="SL213" s="136"/>
      <c r="WJ213" s="136"/>
      <c r="WK213" s="136"/>
      <c r="WL213" s="136"/>
      <c r="WM213" s="136"/>
      <c r="WN213" s="136"/>
      <c r="WO213" s="136"/>
      <c r="WP213" s="136"/>
      <c r="WQ213" s="136"/>
      <c r="WR213" s="136"/>
      <c r="WS213" s="136"/>
      <c r="WT213" s="136"/>
      <c r="WU213" s="136"/>
      <c r="WV213" s="136"/>
    </row>
    <row r="214" spans="1:620 1120:1209" ht="14.25" customHeight="1" outlineLevel="1">
      <c r="A214" s="208"/>
      <c r="B214" s="307" t="s">
        <v>237</v>
      </c>
      <c r="C214" s="323">
        <v>70</v>
      </c>
      <c r="D214" s="247"/>
      <c r="E214" s="314">
        <v>2.5</v>
      </c>
      <c r="F214" s="322">
        <v>3</v>
      </c>
      <c r="G214" s="313">
        <v>3.5</v>
      </c>
      <c r="H214" s="309">
        <v>4</v>
      </c>
      <c r="NV214" s="119"/>
      <c r="NW214" s="119"/>
      <c r="NX214" s="119"/>
      <c r="NY214" s="119"/>
      <c r="NZ214" s="119"/>
      <c r="RH214" s="136"/>
      <c r="RI214" s="136"/>
      <c r="RJ214" s="136"/>
      <c r="RK214" s="136"/>
      <c r="RL214" s="136"/>
      <c r="RM214" s="136"/>
      <c r="RN214" s="136"/>
      <c r="RO214" s="136"/>
      <c r="RP214" s="136"/>
      <c r="RQ214" s="136"/>
      <c r="RR214" s="136"/>
      <c r="RS214" s="136"/>
      <c r="RT214" s="136"/>
      <c r="RU214" s="136"/>
      <c r="RV214" s="136"/>
      <c r="RW214" s="136"/>
      <c r="RX214" s="136"/>
      <c r="RY214" s="136"/>
      <c r="RZ214" s="136"/>
      <c r="SA214" s="136"/>
      <c r="SB214" s="136"/>
      <c r="SC214" s="136"/>
      <c r="SD214" s="136"/>
      <c r="SE214" s="136"/>
      <c r="SF214" s="136"/>
      <c r="SG214" s="136"/>
      <c r="SH214" s="136"/>
      <c r="SI214" s="136"/>
      <c r="SJ214" s="136"/>
      <c r="SK214" s="136"/>
      <c r="SL214" s="136"/>
      <c r="WJ214" s="136"/>
      <c r="WK214" s="136"/>
      <c r="WL214" s="136"/>
      <c r="WM214" s="136"/>
      <c r="WN214" s="136"/>
      <c r="WO214" s="136"/>
      <c r="WP214" s="136"/>
      <c r="WQ214" s="136"/>
      <c r="WR214" s="136"/>
      <c r="WS214" s="136"/>
      <c r="WT214" s="136"/>
      <c r="WU214" s="136"/>
      <c r="WV214" s="136"/>
      <c r="AQB214" s="312">
        <f t="shared" ref="AQB214:AQQ214" si="140">$C214*$E214/2</f>
        <v>87.5</v>
      </c>
      <c r="AQC214" s="312">
        <f t="shared" si="140"/>
        <v>87.5</v>
      </c>
      <c r="AQD214" s="312">
        <f t="shared" si="140"/>
        <v>87.5</v>
      </c>
      <c r="AQE214" s="312">
        <f t="shared" si="140"/>
        <v>87.5</v>
      </c>
      <c r="AQF214" s="312">
        <f t="shared" si="140"/>
        <v>87.5</v>
      </c>
      <c r="AQG214" s="312">
        <f t="shared" si="140"/>
        <v>87.5</v>
      </c>
      <c r="AQH214" s="312">
        <f t="shared" si="140"/>
        <v>87.5</v>
      </c>
      <c r="AQI214" s="312">
        <f t="shared" si="140"/>
        <v>87.5</v>
      </c>
      <c r="AQJ214" s="312">
        <f t="shared" si="140"/>
        <v>87.5</v>
      </c>
      <c r="AQK214" s="312">
        <f t="shared" si="140"/>
        <v>87.5</v>
      </c>
      <c r="AQL214" s="312">
        <f t="shared" si="140"/>
        <v>87.5</v>
      </c>
      <c r="AQM214" s="312">
        <f t="shared" si="140"/>
        <v>87.5</v>
      </c>
      <c r="AQN214" s="312">
        <f t="shared" si="140"/>
        <v>87.5</v>
      </c>
      <c r="AQO214" s="312">
        <f t="shared" si="140"/>
        <v>87.5</v>
      </c>
      <c r="AQP214" s="312">
        <f t="shared" si="140"/>
        <v>87.5</v>
      </c>
      <c r="AQQ214" s="312">
        <f t="shared" si="140"/>
        <v>87.5</v>
      </c>
      <c r="AQR214" s="318">
        <f t="shared" ref="AQR214:ARD214" si="141">$C214*$F214/2</f>
        <v>105</v>
      </c>
      <c r="AQS214" s="318">
        <f t="shared" si="141"/>
        <v>105</v>
      </c>
      <c r="AQT214" s="318">
        <f t="shared" si="141"/>
        <v>105</v>
      </c>
      <c r="AQU214" s="318">
        <f t="shared" si="141"/>
        <v>105</v>
      </c>
      <c r="AQV214" s="318">
        <f t="shared" si="141"/>
        <v>105</v>
      </c>
      <c r="AQW214" s="318">
        <f t="shared" si="141"/>
        <v>105</v>
      </c>
      <c r="AQX214" s="318">
        <f t="shared" si="141"/>
        <v>105</v>
      </c>
      <c r="AQY214" s="318">
        <f t="shared" si="141"/>
        <v>105</v>
      </c>
      <c r="AQZ214" s="318">
        <f t="shared" si="141"/>
        <v>105</v>
      </c>
      <c r="ARA214" s="318">
        <f t="shared" si="141"/>
        <v>105</v>
      </c>
      <c r="ARB214" s="318">
        <f t="shared" si="141"/>
        <v>105</v>
      </c>
      <c r="ARC214" s="318">
        <f t="shared" si="141"/>
        <v>105</v>
      </c>
      <c r="ARD214" s="318">
        <f t="shared" si="141"/>
        <v>105</v>
      </c>
      <c r="ARE214" s="310">
        <f t="shared" ref="ARE214:ARS214" si="142">$C214*$G214/2</f>
        <v>122.5</v>
      </c>
      <c r="ARF214" s="310">
        <f t="shared" si="142"/>
        <v>122.5</v>
      </c>
      <c r="ARG214" s="310">
        <f t="shared" si="142"/>
        <v>122.5</v>
      </c>
      <c r="ARH214" s="310">
        <f t="shared" si="142"/>
        <v>122.5</v>
      </c>
      <c r="ARI214" s="310">
        <f t="shared" si="142"/>
        <v>122.5</v>
      </c>
      <c r="ARJ214" s="310">
        <f t="shared" si="142"/>
        <v>122.5</v>
      </c>
      <c r="ARK214" s="310">
        <f t="shared" si="142"/>
        <v>122.5</v>
      </c>
      <c r="ARL214" s="310">
        <f t="shared" si="142"/>
        <v>122.5</v>
      </c>
      <c r="ARM214" s="310">
        <f t="shared" si="142"/>
        <v>122.5</v>
      </c>
      <c r="ARN214" s="310">
        <f t="shared" si="142"/>
        <v>122.5</v>
      </c>
      <c r="ARO214" s="310">
        <f t="shared" si="142"/>
        <v>122.5</v>
      </c>
      <c r="ARP214" s="310">
        <f t="shared" si="142"/>
        <v>122.5</v>
      </c>
      <c r="ARQ214" s="310">
        <f t="shared" si="142"/>
        <v>122.5</v>
      </c>
      <c r="ARR214" s="310">
        <f t="shared" si="142"/>
        <v>122.5</v>
      </c>
      <c r="ARS214" s="310">
        <f t="shared" si="142"/>
        <v>122.5</v>
      </c>
      <c r="ASW214" s="311">
        <f t="shared" ref="ASW214:ATC214" si="143">$C214*$H214/2</f>
        <v>140</v>
      </c>
      <c r="ASX214" s="311">
        <f t="shared" si="143"/>
        <v>140</v>
      </c>
      <c r="ASY214" s="311">
        <f t="shared" si="143"/>
        <v>140</v>
      </c>
      <c r="ASZ214" s="311">
        <f t="shared" si="143"/>
        <v>140</v>
      </c>
      <c r="ATA214" s="311">
        <f t="shared" si="143"/>
        <v>140</v>
      </c>
      <c r="ATB214" s="311">
        <f t="shared" si="143"/>
        <v>140</v>
      </c>
      <c r="ATC214" s="311">
        <f t="shared" si="143"/>
        <v>140</v>
      </c>
      <c r="ATD214" s="312">
        <f t="shared" ref="ATD214:ATM214" si="144">$C214*$E214/2</f>
        <v>87.5</v>
      </c>
      <c r="ATE214" s="312">
        <f t="shared" si="144"/>
        <v>87.5</v>
      </c>
      <c r="ATF214" s="312">
        <f t="shared" si="144"/>
        <v>87.5</v>
      </c>
      <c r="ATG214" s="312">
        <f t="shared" si="144"/>
        <v>87.5</v>
      </c>
      <c r="ATH214" s="312">
        <f t="shared" si="144"/>
        <v>87.5</v>
      </c>
      <c r="ATI214" s="312">
        <f t="shared" si="144"/>
        <v>87.5</v>
      </c>
      <c r="ATJ214" s="312">
        <f t="shared" si="144"/>
        <v>87.5</v>
      </c>
      <c r="ATK214" s="312">
        <f t="shared" si="144"/>
        <v>87.5</v>
      </c>
      <c r="ATL214" s="312">
        <f t="shared" si="144"/>
        <v>87.5</v>
      </c>
      <c r="ATM214" s="312">
        <f t="shared" si="144"/>
        <v>87.5</v>
      </c>
    </row>
    <row r="215" spans="1:620 1120:1209" ht="55.5" customHeight="1">
      <c r="A215" s="88"/>
      <c r="B215" s="435">
        <v>245015</v>
      </c>
      <c r="C215" s="222" t="s">
        <v>329</v>
      </c>
      <c r="D215" s="151"/>
      <c r="E215" s="149" t="s">
        <v>330</v>
      </c>
      <c r="F215" s="470" t="s">
        <v>292</v>
      </c>
      <c r="G215" s="76"/>
      <c r="H215" s="76"/>
      <c r="NV215" s="119"/>
      <c r="NW215" s="119"/>
      <c r="NX215" s="119"/>
      <c r="NY215" s="119"/>
      <c r="NZ215" s="119"/>
    </row>
    <row r="216" spans="1:620 1120:1209" ht="14.25" customHeight="1" outlineLevel="1" thickBot="1">
      <c r="A216" s="155" t="s">
        <v>224</v>
      </c>
      <c r="B216" s="54">
        <f>G222</f>
        <v>370.00758333333334</v>
      </c>
      <c r="C216" s="32" t="s">
        <v>225</v>
      </c>
      <c r="D216" s="670">
        <f t="shared" ref="D216:D221" si="145">SUM(I216:NZ216)</f>
        <v>0</v>
      </c>
      <c r="E216" s="55">
        <f t="shared" ref="E216:E221" si="146">SUM(D216/G216)</f>
        <v>0</v>
      </c>
      <c r="F216" s="179"/>
      <c r="G216" s="49">
        <f>G222*0.262</f>
        <v>96.941986833333345</v>
      </c>
      <c r="H216" s="156">
        <f>SUM(I216:ATR216)</f>
        <v>0</v>
      </c>
      <c r="NV216" s="119"/>
      <c r="NW216" s="119"/>
      <c r="NX216" s="119"/>
      <c r="NY216" s="119"/>
      <c r="NZ216" s="119"/>
    </row>
    <row r="217" spans="1:620 1120:1209" ht="14.25" customHeight="1" outlineLevel="1" thickBot="1">
      <c r="A217" s="157" t="s">
        <v>226</v>
      </c>
      <c r="B217" s="59"/>
      <c r="C217" s="32" t="s">
        <v>227</v>
      </c>
      <c r="D217" s="670">
        <f t="shared" si="145"/>
        <v>0</v>
      </c>
      <c r="E217" s="55">
        <f t="shared" si="146"/>
        <v>0</v>
      </c>
      <c r="F217" s="179"/>
      <c r="G217" s="49">
        <f>G222*0.106</f>
        <v>39.220803833333335</v>
      </c>
      <c r="H217" s="156">
        <f t="shared" ref="H217:H221" si="147">SUM(I217:ATR217)</f>
        <v>0</v>
      </c>
      <c r="NV217" s="119"/>
      <c r="NW217" s="119"/>
      <c r="NX217" s="119"/>
      <c r="NY217" s="119"/>
      <c r="NZ217" s="119"/>
    </row>
    <row r="218" spans="1:620 1120:1209" ht="14.25" customHeight="1" outlineLevel="1" thickBot="1">
      <c r="A218" s="158" t="s">
        <v>228</v>
      </c>
      <c r="B218" s="61"/>
      <c r="C218" s="32" t="s">
        <v>229</v>
      </c>
      <c r="D218" s="670">
        <f t="shared" si="145"/>
        <v>0</v>
      </c>
      <c r="E218" s="55">
        <f t="shared" si="146"/>
        <v>0</v>
      </c>
      <c r="F218" s="180"/>
      <c r="G218" s="49">
        <f>G222*0.334</f>
        <v>123.58253283333335</v>
      </c>
      <c r="H218" s="156">
        <f t="shared" si="147"/>
        <v>0</v>
      </c>
      <c r="NV218" s="119"/>
      <c r="NW218" s="119"/>
      <c r="NX218" s="119"/>
      <c r="NY218" s="119"/>
      <c r="NZ218" s="119"/>
    </row>
    <row r="219" spans="1:620 1120:1209" ht="14.25" customHeight="1" outlineLevel="1" thickBot="1">
      <c r="A219" s="159"/>
      <c r="B219" s="181" t="s">
        <v>230</v>
      </c>
      <c r="C219" s="40" t="s">
        <v>231</v>
      </c>
      <c r="D219" s="670">
        <f t="shared" si="145"/>
        <v>0</v>
      </c>
      <c r="E219" s="55">
        <f t="shared" si="146"/>
        <v>0</v>
      </c>
      <c r="F219" s="179"/>
      <c r="G219" s="49">
        <f>G222*0.067</f>
        <v>24.790508083333336</v>
      </c>
      <c r="H219" s="156">
        <f t="shared" si="147"/>
        <v>0</v>
      </c>
      <c r="NV219" s="119"/>
      <c r="NW219" s="119"/>
      <c r="NX219" s="119"/>
      <c r="NY219" s="119"/>
      <c r="NZ219" s="119"/>
    </row>
    <row r="220" spans="1:620 1120:1209" ht="14.25" customHeight="1" outlineLevel="1" thickBot="1">
      <c r="A220" s="159"/>
      <c r="B220" s="160">
        <f>D222</f>
        <v>0</v>
      </c>
      <c r="C220" s="40" t="s">
        <v>232</v>
      </c>
      <c r="D220" s="670">
        <f t="shared" si="145"/>
        <v>0</v>
      </c>
      <c r="E220" s="55">
        <f t="shared" si="146"/>
        <v>0</v>
      </c>
      <c r="F220" s="179"/>
      <c r="G220" s="49">
        <f>G222*0.056</f>
        <v>20.720424666666666</v>
      </c>
      <c r="H220" s="156">
        <f t="shared" si="147"/>
        <v>0</v>
      </c>
      <c r="NV220" s="119"/>
      <c r="NW220" s="119"/>
      <c r="NX220" s="119"/>
      <c r="NY220" s="119"/>
      <c r="NZ220" s="119"/>
    </row>
    <row r="221" spans="1:620 1120:1209" ht="14.25" customHeight="1" outlineLevel="1" thickBot="1">
      <c r="A221" s="161" t="s">
        <v>233</v>
      </c>
      <c r="B221" s="162" t="e">
        <f>SUM(B220/(B216*E223/100))</f>
        <v>#DIV/0!</v>
      </c>
      <c r="C221" s="32" t="s">
        <v>234</v>
      </c>
      <c r="D221" s="670">
        <f t="shared" si="145"/>
        <v>0</v>
      </c>
      <c r="E221" s="55">
        <f t="shared" si="146"/>
        <v>0</v>
      </c>
      <c r="F221" s="179"/>
      <c r="G221" s="49">
        <f>G222*0.175</f>
        <v>64.751327083333337</v>
      </c>
      <c r="H221" s="156">
        <f t="shared" si="147"/>
        <v>0</v>
      </c>
      <c r="NV221" s="119"/>
      <c r="NW221" s="119"/>
      <c r="NX221" s="119"/>
      <c r="NY221" s="119"/>
      <c r="NZ221" s="119"/>
    </row>
    <row r="222" spans="1:620 1120:1209" ht="14.25" customHeight="1" outlineLevel="1" thickBot="1">
      <c r="A222" s="157" t="s">
        <v>233</v>
      </c>
      <c r="B222" s="163" t="e">
        <f>SUM(B220/(B217*E223/100))</f>
        <v>#DIV/0!</v>
      </c>
      <c r="C222" s="164" t="s">
        <v>235</v>
      </c>
      <c r="D222" s="671">
        <f>SUM(D216:D221)</f>
        <v>0</v>
      </c>
      <c r="E222" s="182">
        <v>9.5</v>
      </c>
      <c r="F222" s="183"/>
      <c r="G222" s="49">
        <f>((E222/F223*1000)*-0.0107+47.419)*E222</f>
        <v>370.00758333333334</v>
      </c>
      <c r="H222" s="156">
        <f>SUM(H216:H221)</f>
        <v>0</v>
      </c>
      <c r="AB222" s="147"/>
      <c r="AC222" s="147"/>
      <c r="AD222" s="147"/>
      <c r="AE222" s="147"/>
      <c r="AF222" s="147"/>
      <c r="AG222" s="147"/>
      <c r="AH222" s="147"/>
      <c r="AI222" s="147"/>
      <c r="AJ222" s="147"/>
      <c r="AK222" s="147"/>
      <c r="AL222" s="147"/>
      <c r="AM222" s="147"/>
      <c r="AN222" s="147"/>
      <c r="AO222" s="147"/>
      <c r="AP222" s="147"/>
      <c r="AQ222" s="147"/>
      <c r="NV222" s="119"/>
      <c r="NW222" s="119"/>
      <c r="NX222" s="119"/>
      <c r="NY222" s="119"/>
      <c r="NZ222" s="119"/>
      <c r="RH222" s="136"/>
      <c r="RI222" s="136"/>
      <c r="RJ222" s="136"/>
      <c r="RK222" s="136"/>
      <c r="RL222" s="136"/>
      <c r="RM222" s="136"/>
      <c r="RN222" s="136"/>
      <c r="RO222" s="136"/>
      <c r="RP222" s="136"/>
      <c r="RQ222" s="136"/>
      <c r="RR222" s="136"/>
      <c r="RS222" s="136"/>
      <c r="RT222" s="136"/>
      <c r="RU222" s="136"/>
      <c r="RV222" s="136"/>
      <c r="RW222" s="136"/>
      <c r="RX222" s="136"/>
      <c r="RY222" s="136"/>
      <c r="RZ222" s="136"/>
      <c r="SA222" s="136"/>
      <c r="SB222" s="136"/>
      <c r="SC222" s="136"/>
      <c r="SD222" s="136"/>
      <c r="SE222" s="136"/>
      <c r="SF222" s="136"/>
      <c r="SG222" s="136"/>
      <c r="SH222" s="136"/>
      <c r="SI222" s="136"/>
      <c r="SJ222" s="136"/>
      <c r="SK222" s="136"/>
      <c r="SL222" s="136"/>
      <c r="SM222" s="136"/>
      <c r="SN222" s="136"/>
      <c r="SO222" s="136"/>
      <c r="SP222" s="136"/>
      <c r="SQ222" s="136"/>
      <c r="SR222" s="136"/>
      <c r="SS222" s="136"/>
      <c r="ST222" s="136"/>
      <c r="SU222" s="136"/>
      <c r="SV222" s="136"/>
      <c r="SW222" s="136"/>
      <c r="SX222" s="136"/>
      <c r="SY222" s="136"/>
      <c r="SZ222" s="136"/>
      <c r="TA222" s="136"/>
      <c r="TB222" s="136"/>
      <c r="TC222" s="136"/>
      <c r="TD222" s="136"/>
      <c r="TE222" s="136"/>
      <c r="TF222" s="136"/>
      <c r="TG222" s="136"/>
      <c r="TH222" s="136"/>
      <c r="TI222" s="136"/>
      <c r="TJ222" s="136"/>
      <c r="TK222" s="136"/>
      <c r="TL222" s="136"/>
      <c r="TM222" s="136"/>
      <c r="TN222" s="136"/>
      <c r="TO222" s="136"/>
      <c r="TP222" s="136"/>
      <c r="TQ222" s="136"/>
      <c r="TR222" s="136"/>
      <c r="TS222" s="136"/>
      <c r="TT222" s="136"/>
      <c r="TU222" s="136"/>
      <c r="TV222" s="136"/>
      <c r="TW222" s="136"/>
      <c r="TX222" s="136"/>
    </row>
    <row r="223" spans="1:620 1120:1209" ht="14.25" customHeight="1" outlineLevel="1">
      <c r="A223" s="158" t="s">
        <v>233</v>
      </c>
      <c r="B223" s="165" t="e">
        <f>SUM(B220/(B218*E223/100))</f>
        <v>#DIV/0!</v>
      </c>
      <c r="C223" s="166" t="e">
        <f>SUM(B220/(E222*E223/100))</f>
        <v>#DIV/0!</v>
      </c>
      <c r="D223" s="73" t="s">
        <v>236</v>
      </c>
      <c r="E223" s="167">
        <v>0</v>
      </c>
      <c r="F223" s="184">
        <v>12</v>
      </c>
      <c r="G223" s="176"/>
      <c r="H223" s="187"/>
      <c r="NV223" s="119"/>
      <c r="NW223" s="119"/>
      <c r="NX223" s="119"/>
      <c r="NY223" s="119"/>
      <c r="NZ223" s="119"/>
      <c r="RH223" s="136"/>
      <c r="RI223" s="136"/>
      <c r="RJ223" s="136"/>
      <c r="RK223" s="136"/>
      <c r="RL223" s="136"/>
      <c r="RM223" s="136"/>
      <c r="RN223" s="136"/>
      <c r="RO223" s="136"/>
      <c r="RP223" s="136"/>
      <c r="RQ223" s="136"/>
      <c r="RR223" s="136"/>
      <c r="RS223" s="136"/>
      <c r="RT223" s="136"/>
      <c r="RU223" s="136"/>
      <c r="RV223" s="136"/>
      <c r="RW223" s="136"/>
      <c r="RX223" s="136"/>
      <c r="RY223" s="136"/>
      <c r="RZ223" s="136"/>
      <c r="SA223" s="136"/>
      <c r="SB223" s="136"/>
      <c r="SC223" s="136"/>
      <c r="SD223" s="136"/>
      <c r="SE223" s="136"/>
      <c r="SF223" s="136"/>
      <c r="SG223" s="136"/>
      <c r="SH223" s="136"/>
      <c r="SI223" s="136"/>
      <c r="SJ223" s="136"/>
      <c r="SK223" s="136"/>
      <c r="SL223" s="136"/>
      <c r="SM223" s="136"/>
      <c r="SN223" s="136"/>
      <c r="SO223" s="136"/>
      <c r="SP223" s="136"/>
      <c r="SQ223" s="136"/>
      <c r="SR223" s="136"/>
      <c r="SS223" s="136"/>
      <c r="ST223" s="136"/>
      <c r="SU223" s="136"/>
      <c r="SV223" s="136"/>
      <c r="SW223" s="136"/>
      <c r="SX223" s="136"/>
      <c r="SY223" s="136"/>
      <c r="SZ223" s="136"/>
      <c r="TA223" s="136"/>
      <c r="TB223" s="136"/>
      <c r="TC223" s="136"/>
      <c r="TD223" s="136"/>
      <c r="TE223" s="136"/>
      <c r="TF223" s="136"/>
      <c r="TG223" s="136"/>
      <c r="TH223" s="136"/>
      <c r="TI223" s="136"/>
      <c r="TJ223" s="136"/>
      <c r="TK223" s="136"/>
      <c r="TL223" s="136"/>
      <c r="TM223" s="136"/>
      <c r="TN223" s="136"/>
      <c r="TO223" s="136"/>
      <c r="TP223" s="136"/>
      <c r="TQ223" s="136"/>
      <c r="TR223" s="136"/>
      <c r="TS223" s="136"/>
      <c r="TT223" s="136"/>
      <c r="TU223" s="136"/>
      <c r="TV223" s="136"/>
      <c r="TW223" s="136"/>
      <c r="TX223" s="136"/>
    </row>
    <row r="224" spans="1:620 1120:1209" ht="14.25" customHeight="1" outlineLevel="1">
      <c r="A224" s="208"/>
      <c r="B224" s="307" t="s">
        <v>237</v>
      </c>
      <c r="C224" s="323">
        <v>18</v>
      </c>
      <c r="D224" s="247"/>
      <c r="E224" s="314">
        <v>2.5</v>
      </c>
      <c r="F224" s="322">
        <v>3</v>
      </c>
      <c r="G224" s="313">
        <v>3.5</v>
      </c>
      <c r="H224" s="309">
        <v>4</v>
      </c>
      <c r="NV224" s="119"/>
      <c r="NW224" s="119"/>
      <c r="NX224" s="119"/>
      <c r="NY224" s="119"/>
      <c r="NZ224" s="119"/>
      <c r="RH224" s="136"/>
      <c r="RI224" s="136"/>
      <c r="RJ224" s="136"/>
      <c r="RK224" s="136"/>
      <c r="RL224" s="136"/>
      <c r="RM224" s="136"/>
      <c r="RN224" s="136"/>
      <c r="RO224" s="136"/>
      <c r="RP224" s="136"/>
      <c r="RQ224" s="136"/>
      <c r="RR224" s="136"/>
      <c r="RS224" s="136"/>
      <c r="RT224" s="136"/>
      <c r="RU224" s="136"/>
      <c r="RV224" s="136"/>
      <c r="RW224" s="136"/>
      <c r="RX224" s="136"/>
      <c r="RY224" s="136"/>
      <c r="RZ224" s="136"/>
      <c r="SA224" s="136"/>
      <c r="SB224" s="136"/>
      <c r="SC224" s="136"/>
      <c r="SD224" s="136"/>
      <c r="SE224" s="136"/>
      <c r="SF224" s="136"/>
      <c r="SG224" s="136"/>
      <c r="SH224" s="136"/>
      <c r="SI224" s="136"/>
      <c r="SJ224" s="136"/>
      <c r="SK224" s="136"/>
      <c r="SL224" s="136"/>
      <c r="SM224" s="136"/>
      <c r="SN224" s="136"/>
      <c r="SO224" s="136"/>
      <c r="SP224" s="136"/>
      <c r="SQ224" s="136"/>
      <c r="SR224" s="136"/>
      <c r="SS224" s="136"/>
      <c r="ST224" s="136"/>
      <c r="SU224" s="136"/>
      <c r="SV224" s="136"/>
      <c r="SW224" s="136"/>
      <c r="SX224" s="136"/>
      <c r="SY224" s="136"/>
      <c r="SZ224" s="136"/>
      <c r="TA224" s="136"/>
      <c r="TB224" s="136"/>
      <c r="TC224" s="136"/>
      <c r="TD224" s="136"/>
      <c r="TE224" s="136"/>
      <c r="TF224" s="136"/>
      <c r="TG224" s="136"/>
      <c r="TH224" s="136"/>
      <c r="TI224" s="136"/>
      <c r="TJ224" s="136"/>
      <c r="TK224" s="136"/>
      <c r="TL224" s="136"/>
      <c r="TM224" s="136"/>
      <c r="TN224" s="136"/>
      <c r="TO224" s="136"/>
      <c r="TP224" s="136"/>
      <c r="TQ224" s="136"/>
      <c r="TR224" s="136"/>
      <c r="TS224" s="136"/>
      <c r="TT224" s="136"/>
      <c r="TU224" s="136"/>
      <c r="TV224" s="136"/>
      <c r="TW224" s="136"/>
      <c r="TX224" s="136"/>
    </row>
    <row r="225" spans="1:673 1120:1221" ht="55.5" customHeight="1">
      <c r="A225" s="88"/>
      <c r="B225" s="435">
        <v>248025</v>
      </c>
      <c r="C225" s="150" t="s">
        <v>331</v>
      </c>
      <c r="D225" s="151"/>
      <c r="E225" s="149" t="s">
        <v>332</v>
      </c>
      <c r="F225" s="470" t="s">
        <v>333</v>
      </c>
      <c r="G225" s="76"/>
      <c r="H225" s="76"/>
      <c r="NV225" s="119"/>
      <c r="NW225" s="119"/>
      <c r="NX225" s="119"/>
      <c r="NY225" s="119"/>
      <c r="NZ225" s="119"/>
      <c r="WJ225" s="136"/>
      <c r="WK225" s="136"/>
      <c r="WL225" s="136"/>
      <c r="WM225" s="136"/>
      <c r="WN225" s="136"/>
      <c r="WO225" s="136"/>
      <c r="WP225" s="136"/>
      <c r="WQ225" s="136"/>
      <c r="WR225" s="136"/>
      <c r="WS225" s="136"/>
      <c r="WT225" s="136"/>
      <c r="WU225" s="136"/>
      <c r="WV225" s="136"/>
      <c r="YW225" s="471"/>
      <c r="AQB225" s="84" t="s">
        <v>72</v>
      </c>
      <c r="AQC225" s="84" t="s">
        <v>73</v>
      </c>
      <c r="AQD225" s="84" t="s">
        <v>73</v>
      </c>
      <c r="AQE225" s="84" t="s">
        <v>74</v>
      </c>
      <c r="AQF225" s="84" t="s">
        <v>75</v>
      </c>
      <c r="AQG225" s="84" t="s">
        <v>76</v>
      </c>
      <c r="AQH225" s="84"/>
      <c r="AQI225" s="84" t="s">
        <v>77</v>
      </c>
      <c r="AQJ225" s="84" t="s">
        <v>78</v>
      </c>
      <c r="AQK225" s="84" t="s">
        <v>79</v>
      </c>
      <c r="AQL225" s="84" t="s">
        <v>80</v>
      </c>
      <c r="AQM225" s="84" t="s">
        <v>81</v>
      </c>
      <c r="AQO225" s="85"/>
      <c r="AQP225" s="84" t="s">
        <v>81</v>
      </c>
      <c r="AQQ225" s="84" t="s">
        <v>82</v>
      </c>
      <c r="AQR225" s="84" t="s">
        <v>82</v>
      </c>
      <c r="AQS225" s="84" t="s">
        <v>82</v>
      </c>
      <c r="AQT225" s="84" t="s">
        <v>82</v>
      </c>
      <c r="AQW225" s="84" t="s">
        <v>83</v>
      </c>
      <c r="AQX225" s="84" t="s">
        <v>84</v>
      </c>
      <c r="AQY225" s="84" t="s">
        <v>85</v>
      </c>
      <c r="AQZ225" s="84" t="s">
        <v>85</v>
      </c>
      <c r="ARA225" s="84" t="s">
        <v>86</v>
      </c>
      <c r="ARD225" s="84" t="s">
        <v>86</v>
      </c>
      <c r="ARE225" s="84" t="s">
        <v>87</v>
      </c>
      <c r="ARF225" s="84" t="s">
        <v>87</v>
      </c>
      <c r="ARG225" s="84" t="s">
        <v>88</v>
      </c>
      <c r="ARH225" s="84" t="s">
        <v>88</v>
      </c>
      <c r="ARK225" s="84" t="s">
        <v>89</v>
      </c>
      <c r="ARL225" s="84" t="s">
        <v>90</v>
      </c>
      <c r="ARM225" s="84" t="s">
        <v>90</v>
      </c>
      <c r="ARN225" s="84" t="s">
        <v>90</v>
      </c>
      <c r="ARO225" s="84" t="s">
        <v>91</v>
      </c>
      <c r="ARR225" s="84" t="s">
        <v>91</v>
      </c>
      <c r="ARS225" s="84" t="s">
        <v>91</v>
      </c>
      <c r="ART225" s="84" t="s">
        <v>91</v>
      </c>
      <c r="ARU225" s="84" t="s">
        <v>92</v>
      </c>
      <c r="ARV225" s="84" t="s">
        <v>92</v>
      </c>
      <c r="ARY225" s="84" t="s">
        <v>92</v>
      </c>
      <c r="ARZ225" s="84" t="s">
        <v>82</v>
      </c>
      <c r="ASA225" s="84" t="s">
        <v>82</v>
      </c>
      <c r="ASB225" s="84" t="s">
        <v>82</v>
      </c>
      <c r="ASC225" s="84" t="s">
        <v>82</v>
      </c>
      <c r="ASD225" s="84"/>
      <c r="ASE225" s="84"/>
      <c r="ASF225" s="84" t="s">
        <v>82</v>
      </c>
      <c r="ASG225" s="84" t="s">
        <v>82</v>
      </c>
      <c r="ASH225" s="84" t="s">
        <v>82</v>
      </c>
      <c r="ASI225" s="84" t="s">
        <v>82</v>
      </c>
      <c r="ASJ225" s="84" t="s">
        <v>93</v>
      </c>
      <c r="ASK225" s="84" t="s">
        <v>94</v>
      </c>
      <c r="ASM225" s="84" t="s">
        <v>42</v>
      </c>
      <c r="ASN225" s="84" t="s">
        <v>42</v>
      </c>
      <c r="ASO225" s="84" t="s">
        <v>42</v>
      </c>
      <c r="ASP225" s="84" t="s">
        <v>42</v>
      </c>
      <c r="ASQ225" s="84" t="s">
        <v>42</v>
      </c>
      <c r="ASU225" s="84" t="s">
        <v>42</v>
      </c>
      <c r="ASV225" s="84" t="s">
        <v>95</v>
      </c>
      <c r="ASW225" s="84" t="s">
        <v>96</v>
      </c>
      <c r="ASX225" s="84" t="s">
        <v>97</v>
      </c>
      <c r="ATA225" s="84" t="s">
        <v>82</v>
      </c>
      <c r="ATB225" s="84" t="s">
        <v>82</v>
      </c>
      <c r="ATC225" s="84" t="s">
        <v>82</v>
      </c>
      <c r="ATD225" s="84" t="s">
        <v>82</v>
      </c>
      <c r="ATH225" s="86" t="s">
        <v>98</v>
      </c>
    </row>
    <row r="226" spans="1:673 1120:1221" ht="14.25" customHeight="1" outlineLevel="1">
      <c r="A226" s="155" t="s">
        <v>307</v>
      </c>
      <c r="B226" s="519">
        <f>G232</f>
        <v>1109.4997713342857</v>
      </c>
      <c r="C226" s="32" t="s">
        <v>308</v>
      </c>
      <c r="D226" s="670">
        <f t="shared" ref="D226:D231" si="148">SUM(I226:NZ226)</f>
        <v>0</v>
      </c>
      <c r="E226" s="55">
        <f t="shared" ref="E226:E231" si="149">SUM(D226/G226)</f>
        <v>0</v>
      </c>
      <c r="F226" s="179"/>
      <c r="G226" s="49">
        <f>G232*0.262</f>
        <v>290.68894008958284</v>
      </c>
      <c r="H226" s="156">
        <f>SUM(I226:ATR226)</f>
        <v>291.27520230840088</v>
      </c>
      <c r="NV226" s="119"/>
      <c r="NW226" s="119"/>
      <c r="NX226" s="119"/>
      <c r="NY226" s="119"/>
      <c r="NZ226" s="119"/>
      <c r="WJ226" s="136"/>
      <c r="WK226" s="136"/>
      <c r="WL226" s="136"/>
      <c r="WM226" s="136"/>
      <c r="WN226" s="136"/>
      <c r="WO226" s="136"/>
      <c r="WP226" s="136"/>
      <c r="WQ226" s="136"/>
      <c r="WR226" s="136"/>
      <c r="WS226" s="136"/>
      <c r="WT226" s="136"/>
      <c r="WU226" s="136"/>
      <c r="WV226" s="136"/>
      <c r="AQB226" s="246">
        <v>16.275202308400871</v>
      </c>
      <c r="AQC226" s="246">
        <v>20</v>
      </c>
      <c r="AQD226" s="246">
        <v>20</v>
      </c>
      <c r="AQE226" s="246">
        <v>20</v>
      </c>
      <c r="AQF226" s="246">
        <v>20</v>
      </c>
      <c r="AQG226" s="246">
        <v>20</v>
      </c>
      <c r="AQH226" s="246">
        <v>0</v>
      </c>
      <c r="AQI226" s="246">
        <v>20</v>
      </c>
      <c r="AQJ226" s="246">
        <v>20</v>
      </c>
      <c r="AQK226" s="246">
        <v>18</v>
      </c>
      <c r="AQL226" s="246">
        <v>18</v>
      </c>
      <c r="AQM226" s="246">
        <v>18</v>
      </c>
      <c r="AQN226" s="246"/>
      <c r="AQO226" s="246">
        <v>0</v>
      </c>
      <c r="AQP226" s="246">
        <v>18</v>
      </c>
      <c r="AQQ226" s="246">
        <v>18</v>
      </c>
      <c r="AQR226" s="246">
        <v>15</v>
      </c>
      <c r="AQS226" s="246">
        <v>15</v>
      </c>
      <c r="AQT226" s="246">
        <v>15</v>
      </c>
      <c r="AQX226" s="246"/>
      <c r="AQY226" s="246"/>
      <c r="AQZ226" s="246"/>
      <c r="ARA226" s="246"/>
      <c r="ARB226" s="246"/>
      <c r="ARC226" s="246"/>
      <c r="ARD226" s="246"/>
      <c r="ARE226" s="246"/>
      <c r="ARF226" s="246"/>
      <c r="ARG226" s="246"/>
      <c r="ARH226" s="246"/>
      <c r="ARI226" s="246"/>
      <c r="ARJ226" s="246"/>
      <c r="ARK226" s="246"/>
      <c r="ARL226" s="246"/>
      <c r="ARM226" s="246"/>
      <c r="ARN226" s="246"/>
      <c r="ARO226" s="246"/>
      <c r="ARP226" s="246"/>
      <c r="ARQ226" s="246"/>
      <c r="ARR226" s="246"/>
      <c r="ARS226" s="246"/>
      <c r="ART226" s="246"/>
      <c r="ARU226" s="246"/>
      <c r="ARV226" s="246"/>
      <c r="ARW226" s="246"/>
      <c r="ARX226" s="246"/>
      <c r="ARY226" s="246"/>
      <c r="ARZ226" s="246"/>
      <c r="ASV226" s="246"/>
      <c r="ASW226" s="246"/>
      <c r="ASX226" s="246"/>
      <c r="ATA226" s="246"/>
      <c r="ATB226" s="246"/>
      <c r="ATC226" s="246"/>
      <c r="ATD226" s="246"/>
      <c r="ATE226" s="246"/>
    </row>
    <row r="227" spans="1:673 1120:1221" ht="14.25" customHeight="1" outlineLevel="1">
      <c r="A227" s="157" t="s">
        <v>309</v>
      </c>
      <c r="B227" s="59"/>
      <c r="C227" s="32" t="s">
        <v>310</v>
      </c>
      <c r="D227" s="670">
        <f t="shared" si="148"/>
        <v>0</v>
      </c>
      <c r="E227" s="55">
        <f t="shared" si="149"/>
        <v>0</v>
      </c>
      <c r="F227" s="179"/>
      <c r="G227" s="49">
        <f>G232*0.106</f>
        <v>117.60697576143428</v>
      </c>
      <c r="H227" s="156">
        <f t="shared" ref="H227:H231" si="150">SUM(I227:ATR227)</f>
        <v>118.36501392033932</v>
      </c>
      <c r="NV227" s="119"/>
      <c r="NW227" s="119"/>
      <c r="NX227" s="119"/>
      <c r="NY227" s="119"/>
      <c r="NZ227" s="119"/>
      <c r="WJ227" s="136"/>
      <c r="WK227" s="136"/>
      <c r="WL227" s="136"/>
      <c r="WM227" s="136"/>
      <c r="WN227" s="136"/>
      <c r="WO227" s="136"/>
      <c r="WP227" s="136"/>
      <c r="WQ227" s="136"/>
      <c r="WR227" s="136"/>
      <c r="WS227" s="136"/>
      <c r="WT227" s="136"/>
      <c r="WU227" s="136"/>
      <c r="WV227" s="136"/>
      <c r="AQB227" s="246">
        <v>0</v>
      </c>
      <c r="AQC227" s="246">
        <v>0</v>
      </c>
      <c r="AQD227" s="246">
        <v>0</v>
      </c>
      <c r="AQE227" s="246">
        <v>0</v>
      </c>
      <c r="AQF227" s="246">
        <v>0</v>
      </c>
      <c r="AQG227" s="246">
        <v>9.4764907218747432</v>
      </c>
      <c r="AQH227" s="246">
        <v>0</v>
      </c>
      <c r="AQI227" s="246">
        <v>0</v>
      </c>
      <c r="AQJ227" s="246">
        <v>0</v>
      </c>
      <c r="AQK227" s="246">
        <v>0</v>
      </c>
      <c r="AQL227" s="246">
        <v>0</v>
      </c>
      <c r="AQM227" s="246">
        <v>0</v>
      </c>
      <c r="AQP227" s="246">
        <v>4.7382453609373716</v>
      </c>
      <c r="AQT227" s="246">
        <v>9.4764907218747432</v>
      </c>
      <c r="AQW227" s="246">
        <v>9.4764907218747432</v>
      </c>
      <c r="AQX227" s="246">
        <v>9.4764907218747432</v>
      </c>
      <c r="AQY227" s="246">
        <v>9.4764907218747432</v>
      </c>
      <c r="AQZ227" s="246">
        <v>4.7382453609373716</v>
      </c>
      <c r="ARA227" s="246">
        <v>0</v>
      </c>
      <c r="ARB227" s="246">
        <v>0</v>
      </c>
      <c r="ARD227" s="246">
        <v>9.4764907218747432</v>
      </c>
      <c r="ARE227" s="246">
        <v>5.8658566367373703</v>
      </c>
      <c r="ARF227" s="246">
        <v>8.257759342979794</v>
      </c>
      <c r="ARG227" s="246">
        <v>5.9228067011717149</v>
      </c>
      <c r="ARH227" s="246">
        <v>5.9228067011717149</v>
      </c>
      <c r="ARK227" s="246">
        <v>0</v>
      </c>
      <c r="ARL227" s="246">
        <v>7.1073680414060574</v>
      </c>
      <c r="ARM227" s="246">
        <v>0</v>
      </c>
      <c r="ARN227" s="246">
        <v>0</v>
      </c>
      <c r="ARO227" s="246">
        <v>9.4764907218747432</v>
      </c>
      <c r="ARR227" s="246">
        <v>9.4764907218747432</v>
      </c>
      <c r="ARS227" s="246"/>
      <c r="ART227" s="246"/>
      <c r="ARU227" s="246"/>
      <c r="ARV227" s="246"/>
      <c r="ARY227" s="246"/>
      <c r="ARZ227" s="246"/>
      <c r="ASA227" s="246"/>
      <c r="ASB227" s="246"/>
      <c r="ASC227" s="246"/>
      <c r="ASV227" s="246"/>
      <c r="ASW227" s="246"/>
      <c r="ASX227" s="246"/>
      <c r="ATA227" s="246"/>
      <c r="ATB227" s="246"/>
      <c r="ATC227" s="246"/>
      <c r="ATD227" s="246"/>
      <c r="ATE227" s="246"/>
    </row>
    <row r="228" spans="1:673 1120:1221" ht="14.25" customHeight="1" outlineLevel="1">
      <c r="A228" s="158" t="s">
        <v>311</v>
      </c>
      <c r="B228" s="61"/>
      <c r="C228" s="32" t="s">
        <v>312</v>
      </c>
      <c r="D228" s="670">
        <f t="shared" si="148"/>
        <v>0</v>
      </c>
      <c r="E228" s="55">
        <f t="shared" si="149"/>
        <v>0</v>
      </c>
      <c r="F228" s="180"/>
      <c r="G228" s="49">
        <f>G232*0.334</f>
        <v>370.57292362565147</v>
      </c>
      <c r="H228" s="156">
        <f t="shared" si="150"/>
        <v>374.98018883242833</v>
      </c>
      <c r="NV228" s="119"/>
      <c r="NW228" s="119"/>
      <c r="NX228" s="119"/>
      <c r="NY228" s="119"/>
      <c r="NZ228" s="119"/>
      <c r="WJ228" s="136"/>
      <c r="WK228" s="136"/>
      <c r="WL228" s="136"/>
      <c r="WM228" s="136"/>
      <c r="WN228" s="136"/>
      <c r="WO228" s="136"/>
      <c r="WP228" s="136"/>
      <c r="WQ228" s="136"/>
      <c r="WR228" s="136"/>
      <c r="WS228" s="136"/>
      <c r="WT228" s="136"/>
      <c r="WU228" s="136"/>
      <c r="WV228" s="136"/>
      <c r="AQB228" s="246">
        <v>0</v>
      </c>
      <c r="AQC228" s="246">
        <v>0</v>
      </c>
      <c r="AQD228" s="246">
        <v>0</v>
      </c>
      <c r="AQE228" s="246">
        <v>0</v>
      </c>
      <c r="AQF228" s="246">
        <v>0</v>
      </c>
      <c r="AQG228" s="246">
        <v>0</v>
      </c>
      <c r="AQH228" s="246">
        <v>0</v>
      </c>
      <c r="AQI228" s="246">
        <v>8</v>
      </c>
      <c r="AQJ228" s="246">
        <v>0</v>
      </c>
      <c r="AQK228" s="246">
        <v>0</v>
      </c>
      <c r="AQL228" s="246">
        <v>0</v>
      </c>
      <c r="AQM228" s="246">
        <v>0</v>
      </c>
      <c r="AQP228" s="246">
        <v>0</v>
      </c>
      <c r="AQW228" s="246">
        <v>14.97464335767943</v>
      </c>
      <c r="AQX228" s="246">
        <v>30</v>
      </c>
      <c r="AQY228" s="246">
        <v>30</v>
      </c>
      <c r="AQZ228" s="246">
        <v>33.692947554778712</v>
      </c>
      <c r="ARA228" s="246">
        <v>33.692947554778712</v>
      </c>
      <c r="ARB228" s="246">
        <v>0</v>
      </c>
      <c r="ARD228" s="246">
        <v>26.205625875939003</v>
      </c>
      <c r="ARE228" s="246">
        <v>33.692947554778712</v>
      </c>
      <c r="ARF228" s="246">
        <v>33.692947554778712</v>
      </c>
      <c r="ARG228" s="246">
        <v>29.949286715358859</v>
      </c>
      <c r="ARH228" s="246">
        <v>26.205625875939003</v>
      </c>
      <c r="ARK228" s="246">
        <v>26.205625875939003</v>
      </c>
      <c r="ARL228" s="246">
        <v>0</v>
      </c>
      <c r="ARM228" s="246">
        <v>0</v>
      </c>
      <c r="ARN228" s="246">
        <v>0</v>
      </c>
      <c r="ARO228" s="246">
        <v>0</v>
      </c>
      <c r="ARR228" s="246">
        <v>0</v>
      </c>
      <c r="ARS228" s="246">
        <v>29.949286715358859</v>
      </c>
      <c r="ART228" s="246">
        <v>18.718304197099286</v>
      </c>
      <c r="ARU228" s="246">
        <v>0</v>
      </c>
      <c r="ARV228" s="246">
        <v>0</v>
      </c>
      <c r="ARY228" s="246">
        <v>0</v>
      </c>
      <c r="ARZ228" s="246">
        <v>0</v>
      </c>
      <c r="ASA228" s="246">
        <v>0</v>
      </c>
      <c r="ASB228" s="246">
        <v>0</v>
      </c>
      <c r="ASC228" s="246">
        <v>0</v>
      </c>
      <c r="ASK228" s="246">
        <v>0</v>
      </c>
      <c r="ASM228" s="246">
        <v>0</v>
      </c>
      <c r="ASN228" s="246">
        <v>0</v>
      </c>
      <c r="ASO228" s="246">
        <v>0</v>
      </c>
      <c r="ASP228" s="246">
        <v>0</v>
      </c>
      <c r="ASQ228" s="246">
        <v>0</v>
      </c>
      <c r="ASV228" s="246">
        <v>0</v>
      </c>
      <c r="ASW228" s="246">
        <v>0</v>
      </c>
      <c r="ASX228" s="246">
        <v>0</v>
      </c>
      <c r="ATA228" s="246">
        <v>0</v>
      </c>
      <c r="ATB228" s="246">
        <v>0</v>
      </c>
      <c r="ATC228" s="246">
        <v>0</v>
      </c>
      <c r="ATD228" s="246">
        <v>0</v>
      </c>
      <c r="ATE228" s="246">
        <v>0</v>
      </c>
    </row>
    <row r="229" spans="1:673 1120:1221" ht="14.25" customHeight="1" outlineLevel="1">
      <c r="A229" s="159"/>
      <c r="B229" s="520" t="s">
        <v>313</v>
      </c>
      <c r="C229" s="40" t="s">
        <v>314</v>
      </c>
      <c r="D229" s="670">
        <f t="shared" si="148"/>
        <v>0</v>
      </c>
      <c r="E229" s="55">
        <f t="shared" si="149"/>
        <v>0</v>
      </c>
      <c r="F229" s="179"/>
      <c r="G229" s="49">
        <f>G232*0.067</f>
        <v>74.336484679397145</v>
      </c>
      <c r="H229" s="156">
        <f t="shared" si="150"/>
        <v>74.873216788397144</v>
      </c>
      <c r="NV229" s="119"/>
      <c r="NW229" s="119"/>
      <c r="NX229" s="119"/>
      <c r="NY229" s="119"/>
      <c r="NZ229" s="119"/>
      <c r="WJ229" s="136"/>
      <c r="WK229" s="136"/>
      <c r="WL229" s="136"/>
      <c r="WM229" s="136"/>
      <c r="WN229" s="136"/>
      <c r="WO229" s="136"/>
      <c r="WP229" s="136"/>
      <c r="WQ229" s="136"/>
      <c r="WR229" s="136"/>
      <c r="WS229" s="136"/>
      <c r="WT229" s="136"/>
      <c r="WU229" s="136"/>
      <c r="WV229" s="136"/>
      <c r="AQB229" s="246">
        <v>0</v>
      </c>
      <c r="AQC229" s="246">
        <v>0</v>
      </c>
      <c r="AQD229" s="246">
        <v>0</v>
      </c>
      <c r="AQE229" s="246">
        <v>0</v>
      </c>
      <c r="AQF229" s="246">
        <v>0</v>
      </c>
      <c r="AQG229" s="246">
        <v>0</v>
      </c>
      <c r="AQH229" s="246">
        <v>0</v>
      </c>
      <c r="AQI229" s="246">
        <v>0</v>
      </c>
      <c r="AQJ229" s="246">
        <v>0</v>
      </c>
      <c r="AQK229" s="246">
        <v>0</v>
      </c>
      <c r="AQL229" s="246">
        <v>11.230982518259571</v>
      </c>
      <c r="AQM229" s="246">
        <v>11.230982518259571</v>
      </c>
      <c r="AQP229" s="246">
        <v>0</v>
      </c>
      <c r="AQW229" s="246">
        <v>0</v>
      </c>
      <c r="AQX229" s="246">
        <v>0</v>
      </c>
      <c r="AQY229" s="246">
        <v>0</v>
      </c>
      <c r="AQZ229" s="246">
        <v>0</v>
      </c>
      <c r="ARA229" s="246">
        <v>0</v>
      </c>
      <c r="ARB229" s="246">
        <v>0</v>
      </c>
      <c r="ARD229" s="246">
        <v>0</v>
      </c>
      <c r="ARE229" s="246">
        <v>0</v>
      </c>
      <c r="ARF229" s="246">
        <v>0</v>
      </c>
      <c r="ARG229" s="246">
        <v>0</v>
      </c>
      <c r="ARH229" s="246">
        <v>0</v>
      </c>
      <c r="ARK229" s="246">
        <v>0</v>
      </c>
      <c r="ARL229" s="246">
        <v>0</v>
      </c>
      <c r="ARM229" s="246">
        <v>11.230982518259571</v>
      </c>
      <c r="ARN229" s="246">
        <v>11.230982518259571</v>
      </c>
      <c r="ARO229" s="246">
        <v>11.230982518259571</v>
      </c>
      <c r="ARR229" s="246">
        <v>0</v>
      </c>
      <c r="ARS229" s="246">
        <v>0</v>
      </c>
      <c r="ART229" s="246">
        <v>0</v>
      </c>
      <c r="ARU229" s="246">
        <v>7.4873216788397148</v>
      </c>
      <c r="ARV229" s="246">
        <v>7.4873216788397148</v>
      </c>
      <c r="ARY229" s="246">
        <v>3.7436608394198574</v>
      </c>
      <c r="ARZ229" s="246">
        <v>0</v>
      </c>
      <c r="ASA229" s="246">
        <v>0</v>
      </c>
      <c r="ASB229" s="246">
        <v>0</v>
      </c>
      <c r="ASC229" s="246">
        <v>0</v>
      </c>
      <c r="ASK229" s="246">
        <v>0</v>
      </c>
      <c r="ASM229" s="246">
        <v>0</v>
      </c>
      <c r="ASN229" s="246">
        <v>0</v>
      </c>
      <c r="ASO229" s="246">
        <v>0</v>
      </c>
      <c r="ASP229" s="246">
        <v>0</v>
      </c>
      <c r="ASQ229" s="246">
        <v>0</v>
      </c>
      <c r="ASV229" s="246">
        <v>0</v>
      </c>
      <c r="ASW229" s="246">
        <v>0</v>
      </c>
      <c r="ASX229" s="246">
        <v>0</v>
      </c>
      <c r="ATA229" s="246">
        <v>0</v>
      </c>
      <c r="ATB229" s="246">
        <v>0</v>
      </c>
      <c r="ATC229" s="246">
        <v>0</v>
      </c>
      <c r="ATD229" s="246">
        <v>0</v>
      </c>
      <c r="ATE229" s="246">
        <v>0</v>
      </c>
    </row>
    <row r="230" spans="1:673 1120:1221" ht="14.25" customHeight="1" outlineLevel="1">
      <c r="A230" s="159"/>
      <c r="B230" s="160">
        <f>D232</f>
        <v>0</v>
      </c>
      <c r="C230" s="40" t="s">
        <v>315</v>
      </c>
      <c r="D230" s="670">
        <f t="shared" si="148"/>
        <v>0</v>
      </c>
      <c r="E230" s="55">
        <f t="shared" si="149"/>
        <v>0</v>
      </c>
      <c r="F230" s="179"/>
      <c r="G230" s="49">
        <f>G232*0.056</f>
        <v>62.131987194719997</v>
      </c>
      <c r="H230" s="156">
        <f t="shared" si="150"/>
        <v>62.580599106720001</v>
      </c>
      <c r="NV230" s="119"/>
      <c r="NW230" s="119"/>
      <c r="NX230" s="119"/>
      <c r="NY230" s="119"/>
      <c r="NZ230" s="119"/>
      <c r="WJ230" s="136"/>
      <c r="WK230" s="136"/>
      <c r="WL230" s="136"/>
      <c r="WM230" s="136"/>
      <c r="WN230" s="136"/>
      <c r="WO230" s="136"/>
      <c r="WP230" s="136"/>
      <c r="WQ230" s="136"/>
      <c r="WR230" s="136"/>
      <c r="WS230" s="136"/>
      <c r="WT230" s="136"/>
      <c r="WU230" s="136"/>
      <c r="WV230" s="136"/>
      <c r="AQB230" s="246">
        <v>0</v>
      </c>
      <c r="AQC230" s="246">
        <v>0</v>
      </c>
      <c r="AQD230" s="246">
        <v>0</v>
      </c>
      <c r="AQE230" s="246">
        <v>0</v>
      </c>
      <c r="AQF230" s="246">
        <v>0</v>
      </c>
      <c r="AQG230" s="246">
        <v>0</v>
      </c>
      <c r="AQH230" s="246">
        <v>0</v>
      </c>
      <c r="AQI230" s="246">
        <v>0</v>
      </c>
      <c r="AQJ230" s="246">
        <v>0</v>
      </c>
      <c r="AQK230" s="246">
        <v>0</v>
      </c>
      <c r="AQL230" s="246">
        <v>0</v>
      </c>
      <c r="AQM230" s="246">
        <v>0</v>
      </c>
      <c r="AQP230" s="246">
        <v>0</v>
      </c>
      <c r="AQW230" s="246">
        <v>0</v>
      </c>
      <c r="AQX230" s="246">
        <v>0</v>
      </c>
      <c r="AQY230" s="246">
        <v>0</v>
      </c>
      <c r="AQZ230" s="246">
        <v>0</v>
      </c>
      <c r="ARA230" s="246">
        <v>0</v>
      </c>
      <c r="ARB230" s="246">
        <v>0</v>
      </c>
      <c r="ARD230" s="246">
        <v>0</v>
      </c>
      <c r="ARE230" s="246">
        <v>0</v>
      </c>
      <c r="ARF230" s="246">
        <v>0</v>
      </c>
      <c r="ARG230" s="246">
        <v>0</v>
      </c>
      <c r="ARH230" s="246">
        <v>0</v>
      </c>
      <c r="ARK230" s="246">
        <v>0</v>
      </c>
      <c r="ARL230" s="246">
        <v>0</v>
      </c>
      <c r="ARM230" s="246">
        <v>0</v>
      </c>
      <c r="ARN230" s="246">
        <v>0</v>
      </c>
      <c r="ARO230" s="246">
        <v>0</v>
      </c>
      <c r="ARR230" s="246">
        <v>0</v>
      </c>
      <c r="ARS230" s="246">
        <v>0</v>
      </c>
      <c r="ART230" s="246">
        <v>0</v>
      </c>
      <c r="ARU230" s="246">
        <v>0</v>
      </c>
      <c r="ARV230" s="246">
        <v>0</v>
      </c>
      <c r="ARY230" s="246">
        <v>0</v>
      </c>
      <c r="ARZ230" s="246">
        <v>0</v>
      </c>
      <c r="ASA230" s="246">
        <v>0</v>
      </c>
      <c r="ASB230" s="246">
        <v>0</v>
      </c>
      <c r="ASC230" s="246">
        <v>0</v>
      </c>
      <c r="ASK230" s="246">
        <v>3.1290299553360001</v>
      </c>
      <c r="ASM230" s="246">
        <v>12.516119821344001</v>
      </c>
      <c r="ASN230" s="246">
        <v>12.516119821344001</v>
      </c>
      <c r="ASO230" s="246">
        <v>12.516119821344001</v>
      </c>
      <c r="ASP230" s="246">
        <v>8.1354778838735999</v>
      </c>
      <c r="ASQ230" s="246">
        <v>7.5096718928063995</v>
      </c>
      <c r="ASV230" s="246">
        <v>0</v>
      </c>
      <c r="ASW230" s="246">
        <v>0</v>
      </c>
      <c r="ASX230" s="246">
        <v>0</v>
      </c>
      <c r="ATA230" s="246">
        <v>0</v>
      </c>
      <c r="ATB230" s="246">
        <v>6.2580599106720003</v>
      </c>
      <c r="ATC230" s="246">
        <v>0</v>
      </c>
      <c r="ATD230" s="246">
        <v>0</v>
      </c>
      <c r="ATE230" s="246">
        <v>0</v>
      </c>
    </row>
    <row r="231" spans="1:673 1120:1221" ht="14.25" customHeight="1" outlineLevel="1">
      <c r="A231" s="161" t="s">
        <v>316</v>
      </c>
      <c r="B231" s="162" t="e">
        <f>SUM(B230/(B226*E233/100))</f>
        <v>#DIV/0!</v>
      </c>
      <c r="C231" s="32" t="s">
        <v>317</v>
      </c>
      <c r="D231" s="670">
        <f t="shared" si="148"/>
        <v>0</v>
      </c>
      <c r="E231" s="55">
        <f t="shared" si="149"/>
        <v>0</v>
      </c>
      <c r="F231" s="179"/>
      <c r="G231" s="49">
        <f>G232*0.175</f>
        <v>194.16245998349999</v>
      </c>
      <c r="H231" s="156">
        <f t="shared" si="150"/>
        <v>194.44686151016577</v>
      </c>
      <c r="NV231" s="119"/>
      <c r="NW231" s="119"/>
      <c r="NX231" s="119"/>
      <c r="NY231" s="119"/>
      <c r="NZ231" s="119"/>
      <c r="WJ231" s="136"/>
      <c r="WK231" s="136"/>
      <c r="WL231" s="136"/>
      <c r="WM231" s="136"/>
      <c r="WN231" s="136"/>
      <c r="WO231" s="136"/>
      <c r="WP231" s="136"/>
      <c r="WQ231" s="136"/>
      <c r="WR231" s="136"/>
      <c r="WS231" s="136"/>
      <c r="WT231" s="136"/>
      <c r="WU231" s="136"/>
      <c r="WV231" s="136"/>
      <c r="AQB231" s="246">
        <v>0</v>
      </c>
      <c r="AQC231" s="246">
        <v>0</v>
      </c>
      <c r="AQD231" s="246">
        <v>0</v>
      </c>
      <c r="AQE231" s="246">
        <v>0</v>
      </c>
      <c r="AQF231" s="246">
        <v>0</v>
      </c>
      <c r="AQG231" s="246">
        <v>0</v>
      </c>
      <c r="AQH231" s="246">
        <v>0</v>
      </c>
      <c r="AQI231" s="246">
        <v>0</v>
      </c>
      <c r="AQJ231" s="246">
        <v>0</v>
      </c>
      <c r="AQK231" s="246">
        <v>0</v>
      </c>
      <c r="AQL231" s="246">
        <v>0</v>
      </c>
      <c r="AQM231" s="246">
        <v>0</v>
      </c>
      <c r="AQP231" s="246">
        <v>0</v>
      </c>
      <c r="AQW231" s="246">
        <v>0</v>
      </c>
      <c r="AQX231" s="246">
        <v>0</v>
      </c>
      <c r="AQY231" s="246">
        <v>0</v>
      </c>
      <c r="AQZ231" s="246">
        <v>0</v>
      </c>
      <c r="ARA231" s="246">
        <v>0</v>
      </c>
      <c r="ARB231" s="246">
        <v>0</v>
      </c>
      <c r="ARD231" s="246">
        <v>0</v>
      </c>
      <c r="ARE231" s="246">
        <v>0</v>
      </c>
      <c r="ARF231" s="246">
        <v>0</v>
      </c>
      <c r="ARG231" s="246">
        <v>0</v>
      </c>
      <c r="ARH231" s="246">
        <v>0</v>
      </c>
      <c r="ARK231" s="246">
        <v>0</v>
      </c>
      <c r="ARL231" s="246">
        <v>0</v>
      </c>
      <c r="ARM231" s="246">
        <v>0</v>
      </c>
      <c r="ARN231" s="246">
        <v>0</v>
      </c>
      <c r="ARO231" s="246">
        <v>0</v>
      </c>
      <c r="ARR231" s="246">
        <v>0</v>
      </c>
      <c r="ARZ231" s="246">
        <v>9.7223430755082862</v>
      </c>
      <c r="ASA231" s="246">
        <v>9.7223430755082862</v>
      </c>
      <c r="ASB231" s="246">
        <v>9.7223430755082862</v>
      </c>
      <c r="ASC231" s="246">
        <v>9.7223430755082862</v>
      </c>
      <c r="ASF231" s="246">
        <v>9.7223430755082862</v>
      </c>
      <c r="ASG231" s="246">
        <v>9.7223430755082862</v>
      </c>
      <c r="ASH231" s="246">
        <v>9.7223430755082862</v>
      </c>
      <c r="ASI231" s="246">
        <v>9.7223430755082862</v>
      </c>
      <c r="ASM231" s="246">
        <v>0</v>
      </c>
      <c r="ASN231" s="246">
        <v>0</v>
      </c>
      <c r="ASO231" s="246">
        <v>9.7223430755082862</v>
      </c>
      <c r="ASP231" s="246">
        <v>9.7223430755082862</v>
      </c>
      <c r="ASQ231" s="246">
        <v>9.7223430755082862</v>
      </c>
      <c r="ASU231" s="246">
        <v>9.7223430755082862</v>
      </c>
      <c r="ASV231" s="246">
        <v>9.7223430755082862</v>
      </c>
      <c r="ASW231" s="246">
        <v>9.7223430755082862</v>
      </c>
      <c r="ASX231" s="246">
        <v>9.7223430755082862</v>
      </c>
      <c r="ATA231" s="246">
        <v>9.7223430755082862</v>
      </c>
      <c r="ATB231" s="246">
        <v>9.7223430755082862</v>
      </c>
      <c r="ATC231" s="246">
        <v>9.7223430755082862</v>
      </c>
      <c r="ATD231" s="246">
        <v>9.7223430755082862</v>
      </c>
      <c r="ATE231" s="246">
        <v>9.7223430755082862</v>
      </c>
    </row>
    <row r="232" spans="1:673 1120:1221" ht="14.25" customHeight="1" outlineLevel="1">
      <c r="A232" s="157" t="s">
        <v>316</v>
      </c>
      <c r="B232" s="163" t="e">
        <f>SUM(B230/(B227*E233/100))</f>
        <v>#DIV/0!</v>
      </c>
      <c r="C232" s="164" t="s">
        <v>318</v>
      </c>
      <c r="D232" s="671">
        <f>SUM(D226:D231)</f>
        <v>0</v>
      </c>
      <c r="E232" s="182">
        <v>28.713000000000001</v>
      </c>
      <c r="F232" s="183"/>
      <c r="G232" s="49">
        <f>((E232/F233*1000)*-0.0107+47.419)*E232</f>
        <v>1109.4997713342857</v>
      </c>
      <c r="H232" s="156">
        <f>SUM(H226:H231)</f>
        <v>1116.5210824664514</v>
      </c>
      <c r="AB232" s="147"/>
      <c r="AC232" s="147"/>
      <c r="AD232" s="147"/>
      <c r="AE232" s="147"/>
      <c r="AF232" s="147"/>
      <c r="AG232" s="147"/>
      <c r="AH232" s="147"/>
      <c r="AI232" s="147"/>
      <c r="AJ232" s="147"/>
      <c r="AK232" s="147"/>
      <c r="AL232" s="147"/>
      <c r="AM232" s="147"/>
      <c r="AN232" s="147"/>
      <c r="AO232" s="147"/>
      <c r="AP232" s="147"/>
      <c r="AQ232" s="147"/>
      <c r="NV232" s="119"/>
      <c r="NW232" s="119"/>
      <c r="NX232" s="119"/>
      <c r="NY232" s="119"/>
      <c r="NZ232" s="119"/>
      <c r="RH232" s="136"/>
      <c r="RI232" s="136"/>
      <c r="RJ232" s="136"/>
      <c r="RK232" s="136"/>
      <c r="RL232" s="136"/>
      <c r="RM232" s="136"/>
      <c r="RN232" s="136"/>
      <c r="RO232" s="136"/>
      <c r="RP232" s="136"/>
      <c r="RQ232" s="136"/>
      <c r="RR232" s="136"/>
      <c r="RS232" s="136"/>
      <c r="RT232" s="136"/>
      <c r="RU232" s="136"/>
      <c r="RV232" s="136"/>
      <c r="RW232" s="136"/>
      <c r="RX232" s="136"/>
      <c r="RY232" s="136"/>
      <c r="RZ232" s="136"/>
      <c r="SA232" s="136"/>
      <c r="SB232" s="136"/>
      <c r="SC232" s="136"/>
      <c r="SD232" s="136"/>
      <c r="SE232" s="136"/>
      <c r="SF232" s="136"/>
      <c r="SG232" s="136"/>
      <c r="SH232" s="136"/>
      <c r="SI232" s="136"/>
      <c r="SJ232" s="136"/>
      <c r="SK232" s="136"/>
      <c r="SL232" s="136"/>
      <c r="WJ232" s="136"/>
      <c r="WK232" s="136"/>
      <c r="WL232" s="136"/>
      <c r="WM232" s="136"/>
      <c r="WN232" s="136"/>
      <c r="WO232" s="136"/>
      <c r="WP232" s="136"/>
      <c r="WQ232" s="136"/>
      <c r="WR232" s="136"/>
      <c r="WS232" s="136"/>
      <c r="WT232" s="136"/>
      <c r="WU232" s="136"/>
      <c r="WV232" s="136"/>
    </row>
    <row r="233" spans="1:673 1120:1221" ht="14.25" customHeight="1" outlineLevel="1">
      <c r="A233" s="158" t="s">
        <v>316</v>
      </c>
      <c r="B233" s="165" t="e">
        <f>SUM(B230/(B228*E233/100))</f>
        <v>#DIV/0!</v>
      </c>
      <c r="C233" s="166" t="e">
        <f>SUM(B230/(E232*E233/100))</f>
        <v>#DIV/0!</v>
      </c>
      <c r="D233" s="73" t="s">
        <v>236</v>
      </c>
      <c r="E233" s="167">
        <v>0</v>
      </c>
      <c r="F233" s="184">
        <v>35</v>
      </c>
      <c r="G233" s="176"/>
      <c r="H233" s="187"/>
      <c r="NV233" s="119"/>
      <c r="NW233" s="119"/>
      <c r="NX233" s="119"/>
      <c r="NY233" s="119"/>
      <c r="NZ233" s="119"/>
      <c r="RH233" s="136"/>
      <c r="RI233" s="136"/>
      <c r="RJ233" s="136"/>
      <c r="RK233" s="136"/>
      <c r="RL233" s="136"/>
      <c r="RM233" s="136"/>
      <c r="RN233" s="136"/>
      <c r="RO233" s="136"/>
      <c r="RP233" s="136"/>
      <c r="RQ233" s="136"/>
      <c r="RR233" s="136"/>
      <c r="RS233" s="136"/>
      <c r="RT233" s="136"/>
      <c r="RU233" s="136"/>
      <c r="RV233" s="136"/>
      <c r="RW233" s="136"/>
      <c r="RX233" s="136"/>
      <c r="RY233" s="136"/>
      <c r="RZ233" s="136"/>
      <c r="SA233" s="136"/>
      <c r="SB233" s="136"/>
      <c r="SC233" s="136"/>
      <c r="SD233" s="136"/>
      <c r="SE233" s="136"/>
      <c r="SF233" s="136"/>
      <c r="SG233" s="136"/>
      <c r="SH233" s="136"/>
      <c r="SI233" s="136"/>
      <c r="SJ233" s="136"/>
      <c r="SK233" s="136"/>
      <c r="SL233" s="136"/>
      <c r="WJ233" s="136"/>
      <c r="WK233" s="136"/>
      <c r="WL233" s="136"/>
      <c r="WM233" s="136"/>
      <c r="WN233" s="136"/>
      <c r="WO233" s="136"/>
      <c r="WP233" s="136"/>
      <c r="WQ233" s="136"/>
      <c r="WR233" s="136"/>
      <c r="WS233" s="136"/>
      <c r="WT233" s="136"/>
      <c r="WU233" s="136"/>
      <c r="WV233" s="136"/>
    </row>
    <row r="234" spans="1:673 1120:1221" ht="14.25" customHeight="1" outlineLevel="1">
      <c r="A234" s="208"/>
      <c r="B234" s="307" t="s">
        <v>237</v>
      </c>
      <c r="C234" s="323">
        <v>45</v>
      </c>
      <c r="D234" s="247"/>
      <c r="E234" s="314">
        <v>2.5</v>
      </c>
      <c r="F234" s="322">
        <v>3</v>
      </c>
      <c r="G234" s="313">
        <v>3.5</v>
      </c>
      <c r="H234" s="309">
        <v>4</v>
      </c>
      <c r="NV234" s="119"/>
      <c r="NW234" s="119"/>
      <c r="NX234" s="119"/>
      <c r="NY234" s="119"/>
      <c r="NZ234" s="119"/>
      <c r="RH234" s="136"/>
      <c r="RI234" s="136"/>
      <c r="RJ234" s="136"/>
      <c r="RK234" s="136"/>
      <c r="RL234" s="136"/>
      <c r="RM234" s="136"/>
      <c r="RN234" s="136"/>
      <c r="RO234" s="136"/>
      <c r="RP234" s="136"/>
      <c r="RQ234" s="136"/>
      <c r="RR234" s="136"/>
      <c r="RS234" s="136"/>
      <c r="RT234" s="136"/>
      <c r="RU234" s="136"/>
      <c r="RV234" s="136"/>
      <c r="RW234" s="136"/>
      <c r="RX234" s="136"/>
      <c r="RY234" s="136"/>
      <c r="RZ234" s="136"/>
      <c r="SA234" s="136"/>
      <c r="SB234" s="136"/>
      <c r="SC234" s="136"/>
      <c r="SD234" s="136"/>
      <c r="SE234" s="136"/>
      <c r="SF234" s="136"/>
      <c r="SG234" s="136"/>
      <c r="SH234" s="136"/>
      <c r="SI234" s="136"/>
      <c r="SJ234" s="136"/>
      <c r="SK234" s="136"/>
      <c r="SL234" s="136"/>
      <c r="WJ234" s="136"/>
      <c r="WK234" s="136"/>
      <c r="WL234" s="136"/>
      <c r="WM234" s="136"/>
      <c r="WN234" s="136"/>
      <c r="WO234" s="136"/>
      <c r="WP234" s="136"/>
      <c r="WQ234" s="136"/>
      <c r="WR234" s="136"/>
      <c r="WS234" s="136"/>
      <c r="WT234" s="136"/>
      <c r="WU234" s="136"/>
      <c r="WV234" s="136"/>
      <c r="AQB234" s="312">
        <f t="shared" ref="AQB234:AQR234" si="151">$C234*$E234</f>
        <v>112.5</v>
      </c>
      <c r="AQC234" s="312">
        <f t="shared" si="151"/>
        <v>112.5</v>
      </c>
      <c r="AQD234" s="312">
        <f t="shared" si="151"/>
        <v>112.5</v>
      </c>
      <c r="AQE234" s="312">
        <f t="shared" si="151"/>
        <v>112.5</v>
      </c>
      <c r="AQF234" s="312">
        <f t="shared" si="151"/>
        <v>112.5</v>
      </c>
      <c r="AQG234" s="312">
        <f t="shared" si="151"/>
        <v>112.5</v>
      </c>
      <c r="AQH234" s="312">
        <f t="shared" si="151"/>
        <v>112.5</v>
      </c>
      <c r="AQI234" s="312">
        <f t="shared" si="151"/>
        <v>112.5</v>
      </c>
      <c r="AQJ234" s="312">
        <f t="shared" si="151"/>
        <v>112.5</v>
      </c>
      <c r="AQK234" s="312">
        <f t="shared" si="151"/>
        <v>112.5</v>
      </c>
      <c r="AQL234" s="312">
        <f t="shared" si="151"/>
        <v>112.5</v>
      </c>
      <c r="AQM234" s="312">
        <f t="shared" si="151"/>
        <v>112.5</v>
      </c>
      <c r="AQN234" s="312">
        <f t="shared" si="151"/>
        <v>112.5</v>
      </c>
      <c r="AQO234" s="312">
        <f t="shared" si="151"/>
        <v>112.5</v>
      </c>
      <c r="AQP234" s="312">
        <f t="shared" si="151"/>
        <v>112.5</v>
      </c>
      <c r="AQQ234" s="312">
        <f t="shared" si="151"/>
        <v>112.5</v>
      </c>
      <c r="AQR234" s="312">
        <f t="shared" si="151"/>
        <v>112.5</v>
      </c>
      <c r="AQS234" s="318">
        <f t="shared" ref="AQS234:ARD234" si="152">$C234*$F234</f>
        <v>135</v>
      </c>
      <c r="AQT234" s="318">
        <f t="shared" si="152"/>
        <v>135</v>
      </c>
      <c r="AQU234" s="318">
        <f t="shared" si="152"/>
        <v>135</v>
      </c>
      <c r="AQV234" s="318">
        <f t="shared" si="152"/>
        <v>135</v>
      </c>
      <c r="AQW234" s="318">
        <f t="shared" si="152"/>
        <v>135</v>
      </c>
      <c r="AQX234" s="318">
        <f t="shared" si="152"/>
        <v>135</v>
      </c>
      <c r="AQY234" s="318">
        <f t="shared" si="152"/>
        <v>135</v>
      </c>
      <c r="AQZ234" s="318">
        <f t="shared" si="152"/>
        <v>135</v>
      </c>
      <c r="ARA234" s="318">
        <f t="shared" si="152"/>
        <v>135</v>
      </c>
      <c r="ARB234" s="318">
        <f t="shared" si="152"/>
        <v>135</v>
      </c>
      <c r="ARC234" s="318">
        <f t="shared" si="152"/>
        <v>135</v>
      </c>
      <c r="ARD234" s="318">
        <f t="shared" si="152"/>
        <v>135</v>
      </c>
      <c r="ARE234" s="310">
        <f t="shared" ref="ARE234:ASI234" si="153">$C234*$G234</f>
        <v>157.5</v>
      </c>
      <c r="ARF234" s="310">
        <f t="shared" si="153"/>
        <v>157.5</v>
      </c>
      <c r="ARG234" s="310">
        <f t="shared" si="153"/>
        <v>157.5</v>
      </c>
      <c r="ARH234" s="310">
        <f t="shared" si="153"/>
        <v>157.5</v>
      </c>
      <c r="ARI234" s="310">
        <f t="shared" si="153"/>
        <v>157.5</v>
      </c>
      <c r="ARJ234" s="310">
        <f t="shared" si="153"/>
        <v>157.5</v>
      </c>
      <c r="ARK234" s="310">
        <f t="shared" si="153"/>
        <v>157.5</v>
      </c>
      <c r="ARL234" s="310">
        <f t="shared" si="153"/>
        <v>157.5</v>
      </c>
      <c r="ARM234" s="310">
        <f t="shared" si="153"/>
        <v>157.5</v>
      </c>
      <c r="ARN234" s="310">
        <f t="shared" si="153"/>
        <v>157.5</v>
      </c>
      <c r="ARO234" s="310">
        <f t="shared" si="153"/>
        <v>157.5</v>
      </c>
      <c r="ARP234" s="310">
        <f t="shared" si="153"/>
        <v>157.5</v>
      </c>
      <c r="ARQ234" s="310">
        <f t="shared" si="153"/>
        <v>157.5</v>
      </c>
      <c r="ARR234" s="310">
        <f t="shared" si="153"/>
        <v>157.5</v>
      </c>
      <c r="ARS234" s="310">
        <f t="shared" si="153"/>
        <v>157.5</v>
      </c>
      <c r="ART234" s="310">
        <f t="shared" si="153"/>
        <v>157.5</v>
      </c>
      <c r="ARU234" s="310">
        <f t="shared" si="153"/>
        <v>157.5</v>
      </c>
      <c r="ARV234" s="310">
        <f t="shared" si="153"/>
        <v>157.5</v>
      </c>
      <c r="ARW234" s="310">
        <f t="shared" si="153"/>
        <v>157.5</v>
      </c>
      <c r="ARX234" s="310">
        <f t="shared" si="153"/>
        <v>157.5</v>
      </c>
      <c r="ARY234" s="310">
        <f t="shared" si="153"/>
        <v>157.5</v>
      </c>
      <c r="ARZ234" s="310">
        <f t="shared" si="153"/>
        <v>157.5</v>
      </c>
      <c r="ASA234" s="310">
        <f t="shared" si="153"/>
        <v>157.5</v>
      </c>
      <c r="ASB234" s="310">
        <f t="shared" si="153"/>
        <v>157.5</v>
      </c>
      <c r="ASC234" s="310">
        <f t="shared" si="153"/>
        <v>157.5</v>
      </c>
      <c r="ASD234" s="310">
        <f t="shared" si="153"/>
        <v>157.5</v>
      </c>
      <c r="ASE234" s="310">
        <f t="shared" si="153"/>
        <v>157.5</v>
      </c>
      <c r="ASF234" s="310">
        <f t="shared" si="153"/>
        <v>157.5</v>
      </c>
      <c r="ASG234" s="310">
        <f t="shared" si="153"/>
        <v>157.5</v>
      </c>
      <c r="ASH234" s="310">
        <f t="shared" si="153"/>
        <v>157.5</v>
      </c>
      <c r="ASI234" s="310">
        <f t="shared" si="153"/>
        <v>157.5</v>
      </c>
      <c r="ASJ234" s="311">
        <f t="shared" ref="ASJ234:ASU234" si="154">$C234*$H234</f>
        <v>180</v>
      </c>
      <c r="ASK234" s="311">
        <f t="shared" si="154"/>
        <v>180</v>
      </c>
      <c r="ASL234" s="311">
        <f t="shared" si="154"/>
        <v>180</v>
      </c>
      <c r="ASM234" s="311">
        <f t="shared" si="154"/>
        <v>180</v>
      </c>
      <c r="ASN234" s="311">
        <f t="shared" si="154"/>
        <v>180</v>
      </c>
      <c r="ASO234" s="311">
        <f t="shared" si="154"/>
        <v>180</v>
      </c>
      <c r="ASP234" s="311">
        <f t="shared" si="154"/>
        <v>180</v>
      </c>
      <c r="ASQ234" s="311">
        <f t="shared" si="154"/>
        <v>180</v>
      </c>
      <c r="ASR234" s="311">
        <f t="shared" si="154"/>
        <v>180</v>
      </c>
      <c r="ASS234" s="311">
        <f t="shared" si="154"/>
        <v>180</v>
      </c>
      <c r="AST234" s="311">
        <f t="shared" si="154"/>
        <v>180</v>
      </c>
      <c r="ASU234" s="311">
        <f t="shared" si="154"/>
        <v>180</v>
      </c>
      <c r="ASV234" s="312">
        <f t="shared" ref="ASV234:ATY234" si="155">$C234*$E234</f>
        <v>112.5</v>
      </c>
      <c r="ASW234" s="312">
        <f t="shared" si="155"/>
        <v>112.5</v>
      </c>
      <c r="ASX234" s="312">
        <f t="shared" si="155"/>
        <v>112.5</v>
      </c>
      <c r="ASY234" s="312">
        <f t="shared" si="155"/>
        <v>112.5</v>
      </c>
      <c r="ASZ234" s="312">
        <f t="shared" si="155"/>
        <v>112.5</v>
      </c>
      <c r="ATA234" s="312">
        <f t="shared" si="155"/>
        <v>112.5</v>
      </c>
      <c r="ATB234" s="312">
        <f t="shared" si="155"/>
        <v>112.5</v>
      </c>
      <c r="ATC234" s="312">
        <f t="shared" si="155"/>
        <v>112.5</v>
      </c>
      <c r="ATD234" s="312">
        <f t="shared" si="155"/>
        <v>112.5</v>
      </c>
      <c r="ATE234" s="312">
        <f t="shared" si="155"/>
        <v>112.5</v>
      </c>
      <c r="ATF234" s="312">
        <f t="shared" si="155"/>
        <v>112.5</v>
      </c>
      <c r="ATG234" s="312">
        <f t="shared" si="155"/>
        <v>112.5</v>
      </c>
      <c r="ATH234" s="312">
        <f t="shared" si="155"/>
        <v>112.5</v>
      </c>
      <c r="ATI234" s="312">
        <f t="shared" si="155"/>
        <v>112.5</v>
      </c>
      <c r="ATJ234" s="312">
        <f t="shared" si="155"/>
        <v>112.5</v>
      </c>
      <c r="ATK234" s="312">
        <f t="shared" si="155"/>
        <v>112.5</v>
      </c>
      <c r="ATL234" s="312">
        <f t="shared" si="155"/>
        <v>112.5</v>
      </c>
      <c r="ATM234" s="312">
        <f t="shared" si="155"/>
        <v>112.5</v>
      </c>
      <c r="ATN234" s="312">
        <f t="shared" si="155"/>
        <v>112.5</v>
      </c>
      <c r="ATO234" s="312">
        <f t="shared" si="155"/>
        <v>112.5</v>
      </c>
      <c r="ATP234" s="312">
        <f t="shared" si="155"/>
        <v>112.5</v>
      </c>
      <c r="ATQ234" s="312">
        <f t="shared" si="155"/>
        <v>112.5</v>
      </c>
      <c r="ATR234" s="312">
        <f t="shared" si="155"/>
        <v>112.5</v>
      </c>
      <c r="ATS234" s="312">
        <f t="shared" si="155"/>
        <v>112.5</v>
      </c>
      <c r="ATT234" s="312">
        <f t="shared" si="155"/>
        <v>112.5</v>
      </c>
      <c r="ATU234" s="312">
        <f t="shared" si="155"/>
        <v>112.5</v>
      </c>
      <c r="ATV234" s="312">
        <f t="shared" si="155"/>
        <v>112.5</v>
      </c>
      <c r="ATW234" s="312">
        <f t="shared" si="155"/>
        <v>112.5</v>
      </c>
      <c r="ATX234" s="312">
        <f t="shared" si="155"/>
        <v>112.5</v>
      </c>
      <c r="ATY234" s="312">
        <f t="shared" si="155"/>
        <v>112.5</v>
      </c>
    </row>
    <row r="235" spans="1:673 1120:1221" ht="55.5" customHeight="1">
      <c r="A235" s="88"/>
      <c r="B235" s="435">
        <v>255016</v>
      </c>
      <c r="C235" s="331" t="s">
        <v>334</v>
      </c>
      <c r="D235" s="151"/>
      <c r="E235" s="149" t="s">
        <v>335</v>
      </c>
      <c r="F235" s="470" t="s">
        <v>336</v>
      </c>
      <c r="G235" s="76"/>
      <c r="H235" s="76"/>
      <c r="NV235" s="119"/>
      <c r="NW235" s="119"/>
      <c r="NX235" s="119"/>
      <c r="NY235" s="119"/>
      <c r="NZ235" s="119"/>
      <c r="WJ235" s="136"/>
      <c r="WK235" s="136"/>
      <c r="WL235" s="136"/>
      <c r="WM235" s="136"/>
      <c r="WN235" s="136"/>
      <c r="WO235" s="136"/>
      <c r="WP235" s="136"/>
      <c r="WQ235" s="136"/>
      <c r="WR235" s="136"/>
      <c r="WS235" s="136"/>
      <c r="WT235" s="136"/>
      <c r="WU235" s="136"/>
      <c r="WV235" s="136"/>
      <c r="YW235" s="471"/>
      <c r="AQB235" s="84" t="s">
        <v>72</v>
      </c>
      <c r="AQC235" s="84" t="s">
        <v>73</v>
      </c>
      <c r="AQD235" s="84" t="s">
        <v>73</v>
      </c>
      <c r="AQE235" s="84" t="s">
        <v>74</v>
      </c>
      <c r="AQF235" s="84" t="s">
        <v>74</v>
      </c>
      <c r="AQG235" s="84" t="s">
        <v>74</v>
      </c>
      <c r="AQJ235" s="84" t="s">
        <v>74</v>
      </c>
      <c r="AQK235" s="84" t="s">
        <v>75</v>
      </c>
      <c r="AQL235" s="84" t="s">
        <v>76</v>
      </c>
      <c r="AQM235" s="84" t="s">
        <v>77</v>
      </c>
      <c r="AQN235" s="84" t="s">
        <v>78</v>
      </c>
      <c r="AQR235" s="84" t="s">
        <v>79</v>
      </c>
      <c r="AQS235" s="84" t="s">
        <v>80</v>
      </c>
      <c r="AQT235" s="84" t="s">
        <v>81</v>
      </c>
      <c r="AQW235" s="84" t="s">
        <v>81</v>
      </c>
      <c r="AQX235" s="84" t="s">
        <v>82</v>
      </c>
      <c r="AQY235" s="84" t="s">
        <v>82</v>
      </c>
      <c r="AQZ235" s="84" t="s">
        <v>83</v>
      </c>
      <c r="ARA235" s="84" t="s">
        <v>84</v>
      </c>
      <c r="ARB235" s="84" t="s">
        <v>85</v>
      </c>
      <c r="ARE235" s="84" t="s">
        <v>85</v>
      </c>
      <c r="ARF235" s="84" t="s">
        <v>86</v>
      </c>
      <c r="ARG235" s="84" t="s">
        <v>86</v>
      </c>
      <c r="ARH235" s="84" t="s">
        <v>87</v>
      </c>
      <c r="ARI235" s="84" t="s">
        <v>87</v>
      </c>
      <c r="ARL235" s="84" t="s">
        <v>88</v>
      </c>
      <c r="ARN235" s="84" t="s">
        <v>88</v>
      </c>
      <c r="ARO235" s="84" t="s">
        <v>89</v>
      </c>
      <c r="ARP235" s="84" t="s">
        <v>90</v>
      </c>
      <c r="ARS235" s="84" t="s">
        <v>90</v>
      </c>
      <c r="ART235" s="84" t="s">
        <v>90</v>
      </c>
      <c r="ARU235" s="84" t="s">
        <v>91</v>
      </c>
      <c r="ARV235" s="84" t="s">
        <v>91</v>
      </c>
      <c r="ARW235" s="84" t="s">
        <v>91</v>
      </c>
      <c r="ARZ235" s="84" t="s">
        <v>91</v>
      </c>
      <c r="ASA235" s="84" t="s">
        <v>92</v>
      </c>
      <c r="ASB235" s="84" t="s">
        <v>92</v>
      </c>
      <c r="ASC235" s="84" t="s">
        <v>92</v>
      </c>
      <c r="ASD235" s="84" t="s">
        <v>82</v>
      </c>
      <c r="ASF235" s="84"/>
      <c r="ASG235" s="84"/>
      <c r="ASH235" s="84" t="s">
        <v>82</v>
      </c>
      <c r="ASI235" s="84" t="s">
        <v>82</v>
      </c>
      <c r="ASJ235" s="84" t="s">
        <v>82</v>
      </c>
      <c r="ASK235" s="513" t="s">
        <v>337</v>
      </c>
      <c r="ASL235" s="513" t="s">
        <v>337</v>
      </c>
      <c r="ASM235" s="513" t="s">
        <v>337</v>
      </c>
      <c r="ASN235" s="513" t="s">
        <v>337</v>
      </c>
      <c r="ASO235" s="513" t="s">
        <v>337</v>
      </c>
      <c r="ASP235" s="513"/>
      <c r="ASQ235" s="513" t="s">
        <v>337</v>
      </c>
      <c r="ASR235" s="513" t="s">
        <v>337</v>
      </c>
      <c r="ASS235" s="513" t="s">
        <v>337</v>
      </c>
      <c r="AST235" s="513" t="s">
        <v>337</v>
      </c>
      <c r="ASU235" s="513" t="s">
        <v>337</v>
      </c>
      <c r="ASV235" s="513" t="s">
        <v>337</v>
      </c>
      <c r="ASW235" s="513" t="s">
        <v>337</v>
      </c>
      <c r="ASX235" s="513" t="s">
        <v>337</v>
      </c>
      <c r="ASY235" s="513" t="s">
        <v>337</v>
      </c>
      <c r="ASZ235" s="513" t="s">
        <v>337</v>
      </c>
      <c r="ATA235" s="513" t="s">
        <v>337</v>
      </c>
      <c r="ATB235" s="513" t="s">
        <v>337</v>
      </c>
      <c r="ATC235" s="513" t="s">
        <v>337</v>
      </c>
      <c r="ATD235" s="513" t="s">
        <v>337</v>
      </c>
      <c r="ATE235" s="513" t="s">
        <v>337</v>
      </c>
      <c r="ATF235" s="513" t="s">
        <v>337</v>
      </c>
      <c r="ATG235" s="84" t="s">
        <v>94</v>
      </c>
      <c r="ATH235" s="84" t="s">
        <v>95</v>
      </c>
      <c r="ATI235" s="84" t="s">
        <v>96</v>
      </c>
      <c r="ATJ235" s="84" t="s">
        <v>97</v>
      </c>
      <c r="ATK235" s="84" t="s">
        <v>82</v>
      </c>
      <c r="ATL235" s="84"/>
      <c r="ATM235" s="84" t="s">
        <v>82</v>
      </c>
      <c r="ATN235" s="84" t="s">
        <v>82</v>
      </c>
      <c r="ATO235" s="84" t="s">
        <v>82</v>
      </c>
      <c r="ATP235" s="86" t="s">
        <v>98</v>
      </c>
    </row>
    <row r="236" spans="1:673 1120:1221" ht="14.25" customHeight="1" outlineLevel="1">
      <c r="A236" s="155" t="s">
        <v>307</v>
      </c>
      <c r="B236" s="519">
        <f>G242</f>
        <v>923.49419999999998</v>
      </c>
      <c r="C236" s="32" t="s">
        <v>308</v>
      </c>
      <c r="D236" s="670">
        <f t="shared" ref="D236:D241" si="156">SUM(I236:NZ236)</f>
        <v>0</v>
      </c>
      <c r="E236" s="55">
        <f t="shared" ref="E236:E241" si="157">SUM(D236/G236)</f>
        <v>0</v>
      </c>
      <c r="F236" s="179"/>
      <c r="G236" s="49">
        <f>G242*0.262</f>
        <v>241.9554804</v>
      </c>
      <c r="H236" s="156">
        <f>SUM(I236:ATR236)</f>
        <v>254</v>
      </c>
      <c r="NV236" s="119"/>
      <c r="NW236" s="119"/>
      <c r="NX236" s="119"/>
      <c r="NY236" s="119"/>
      <c r="NZ236" s="119"/>
      <c r="WJ236" s="136"/>
      <c r="WK236" s="136"/>
      <c r="WL236" s="136"/>
      <c r="WM236" s="136"/>
      <c r="WN236" s="136"/>
      <c r="WO236" s="136"/>
      <c r="WP236" s="136"/>
      <c r="WQ236" s="136"/>
      <c r="WR236" s="136"/>
      <c r="WS236" s="136"/>
      <c r="WT236" s="136"/>
      <c r="WU236" s="136"/>
      <c r="WV236" s="136"/>
      <c r="AQB236" s="246">
        <v>16</v>
      </c>
      <c r="AQC236" s="246">
        <v>16</v>
      </c>
      <c r="AQD236" s="246">
        <v>16</v>
      </c>
      <c r="AQE236" s="246">
        <v>16</v>
      </c>
      <c r="AQF236" s="246">
        <v>16</v>
      </c>
      <c r="AQG236" s="246">
        <v>16</v>
      </c>
      <c r="AQJ236" s="246">
        <v>16</v>
      </c>
      <c r="AQK236" s="246">
        <v>16</v>
      </c>
      <c r="AQL236" s="246">
        <v>16</v>
      </c>
      <c r="AQM236" s="246">
        <v>16</v>
      </c>
      <c r="AQN236" s="246">
        <v>16</v>
      </c>
      <c r="AQR236" s="246">
        <v>16</v>
      </c>
      <c r="AQS236" s="246">
        <v>16</v>
      </c>
      <c r="AQT236" s="246">
        <v>16</v>
      </c>
      <c r="AQW236" s="246">
        <v>10</v>
      </c>
      <c r="AQX236" s="246">
        <v>10</v>
      </c>
      <c r="AQY236" s="246">
        <v>10</v>
      </c>
      <c r="AQZ236" s="246"/>
      <c r="ARA236" s="246"/>
      <c r="ARB236" s="246"/>
      <c r="ARE236" s="246"/>
      <c r="ARF236" s="246"/>
      <c r="ARG236" s="246"/>
      <c r="ARH236" s="246"/>
      <c r="ARI236" s="246"/>
      <c r="ARL236" s="246"/>
      <c r="ARN236" s="246"/>
      <c r="ARO236" s="246"/>
      <c r="ARP236" s="246"/>
      <c r="ARS236" s="246"/>
      <c r="ART236" s="246"/>
      <c r="ARU236" s="246"/>
      <c r="ARV236" s="246"/>
      <c r="ARW236" s="246"/>
      <c r="ARZ236" s="246"/>
      <c r="ASA236" s="246"/>
      <c r="ASB236" s="246"/>
      <c r="ASC236" s="246"/>
      <c r="ASD236" s="246"/>
      <c r="ASF236" s="246"/>
      <c r="ASG236" s="246"/>
      <c r="ATA236" s="246"/>
      <c r="ATB236" s="246"/>
      <c r="ATC236" s="246"/>
      <c r="ATD236" s="246"/>
      <c r="ATE236" s="246"/>
      <c r="ATF236" s="246"/>
      <c r="ATG236" s="246"/>
      <c r="ATH236" s="246"/>
      <c r="ATI236" s="246"/>
      <c r="ATJ236" s="246"/>
      <c r="ATK236" s="246"/>
      <c r="ATL236" s="246"/>
      <c r="ATM236" s="246"/>
      <c r="ATN236" s="246"/>
      <c r="ATO236" s="246"/>
      <c r="ATP236" s="246"/>
    </row>
    <row r="237" spans="1:673 1120:1221" ht="14.25" customHeight="1" outlineLevel="1">
      <c r="A237" s="157" t="s">
        <v>309</v>
      </c>
      <c r="B237" s="59"/>
      <c r="C237" s="32" t="s">
        <v>310</v>
      </c>
      <c r="D237" s="670">
        <f t="shared" si="156"/>
        <v>0</v>
      </c>
      <c r="E237" s="55">
        <f t="shared" si="157"/>
        <v>0</v>
      </c>
      <c r="F237" s="179"/>
      <c r="G237" s="49">
        <f>G242*0.106</f>
        <v>97.890385199999997</v>
      </c>
      <c r="H237" s="156">
        <f t="shared" ref="H237:H241" si="158">SUM(I237:ATR237)</f>
        <v>98.515449546923065</v>
      </c>
      <c r="NV237" s="119"/>
      <c r="NW237" s="119"/>
      <c r="NX237" s="119"/>
      <c r="NY237" s="119"/>
      <c r="NZ237" s="119"/>
      <c r="WJ237" s="136"/>
      <c r="WK237" s="136"/>
      <c r="WL237" s="136"/>
      <c r="WM237" s="136"/>
      <c r="WN237" s="136"/>
      <c r="WO237" s="136"/>
      <c r="WP237" s="136"/>
      <c r="WQ237" s="136"/>
      <c r="WR237" s="136"/>
      <c r="WS237" s="136"/>
      <c r="WT237" s="136"/>
      <c r="WU237" s="136"/>
      <c r="WV237" s="136"/>
      <c r="AQE237" s="246">
        <v>0</v>
      </c>
      <c r="AQF237" s="246">
        <v>0</v>
      </c>
      <c r="AQG237" s="246">
        <v>0</v>
      </c>
      <c r="AQJ237" s="246">
        <v>0</v>
      </c>
      <c r="AQK237" s="246">
        <v>0</v>
      </c>
      <c r="AQL237" s="246">
        <v>7.8873031200000003</v>
      </c>
      <c r="AQM237" s="246">
        <v>0</v>
      </c>
      <c r="AQN237" s="246">
        <v>0</v>
      </c>
      <c r="AQR237" s="246">
        <v>0</v>
      </c>
      <c r="AQS237" s="246">
        <v>0</v>
      </c>
      <c r="AQT237" s="246">
        <v>0</v>
      </c>
      <c r="AQW237" s="246">
        <v>3.9436515600000002</v>
      </c>
      <c r="AQX237" s="246">
        <v>7.8873031200000003</v>
      </c>
      <c r="AQY237" s="246">
        <v>7.8873031200000003</v>
      </c>
      <c r="AQZ237" s="246">
        <v>7.8873031200000003</v>
      </c>
      <c r="ARA237" s="246">
        <v>7.8873031200000003</v>
      </c>
      <c r="ARB237" s="246">
        <v>3.9436515600000002</v>
      </c>
      <c r="ARE237" s="246">
        <v>0</v>
      </c>
      <c r="ARF237" s="246">
        <v>7.8873031200000003</v>
      </c>
      <c r="ARG237" s="246">
        <v>4.8821647918269226</v>
      </c>
      <c r="ARH237" s="246">
        <v>6.8729504350961541</v>
      </c>
      <c r="ARI237" s="246">
        <v>4.9295644500000009</v>
      </c>
      <c r="ARL237" s="246">
        <v>4.9295644500000009</v>
      </c>
      <c r="ARN237" s="246">
        <v>0</v>
      </c>
      <c r="ARO237" s="246">
        <v>5.9154773399999998</v>
      </c>
      <c r="ARP237" s="246">
        <v>0</v>
      </c>
      <c r="ARS237" s="246">
        <v>0</v>
      </c>
      <c r="ART237" s="246">
        <v>0</v>
      </c>
      <c r="ARU237" s="246">
        <v>7.8873031200000003</v>
      </c>
      <c r="ARV237" s="246">
        <v>7.8873031200000003</v>
      </c>
      <c r="ARW237" s="246"/>
      <c r="ARZ237" s="246"/>
      <c r="ASA237" s="246"/>
      <c r="ASB237" s="246"/>
      <c r="ASC237" s="246"/>
      <c r="ASD237" s="246"/>
      <c r="ASH237" s="246"/>
      <c r="ASI237" s="246"/>
      <c r="ATG237" s="246"/>
      <c r="ATH237" s="246"/>
      <c r="ATI237" s="246"/>
      <c r="ATJ237" s="246"/>
      <c r="ATK237" s="246"/>
      <c r="ATL237" s="246"/>
      <c r="ATM237" s="246"/>
      <c r="ATN237" s="246"/>
      <c r="ATO237" s="246"/>
      <c r="ATP237" s="246"/>
    </row>
    <row r="238" spans="1:673 1120:1221" ht="14.25" customHeight="1" outlineLevel="1">
      <c r="A238" s="158" t="s">
        <v>311</v>
      </c>
      <c r="B238" s="61"/>
      <c r="C238" s="32" t="s">
        <v>312</v>
      </c>
      <c r="D238" s="670">
        <f t="shared" si="156"/>
        <v>0</v>
      </c>
      <c r="E238" s="55">
        <f t="shared" si="157"/>
        <v>0</v>
      </c>
      <c r="F238" s="180"/>
      <c r="G238" s="49">
        <f>G242*0.334</f>
        <v>308.44706280000003</v>
      </c>
      <c r="H238" s="156">
        <f t="shared" si="158"/>
        <v>308.96956517499996</v>
      </c>
      <c r="NV238" s="119"/>
      <c r="NW238" s="119"/>
      <c r="NX238" s="119"/>
      <c r="NY238" s="119"/>
      <c r="NZ238" s="119"/>
      <c r="WJ238" s="136"/>
      <c r="WK238" s="136"/>
      <c r="WL238" s="136"/>
      <c r="WM238" s="136"/>
      <c r="WN238" s="136"/>
      <c r="WO238" s="136"/>
      <c r="WP238" s="136"/>
      <c r="WQ238" s="136"/>
      <c r="WR238" s="136"/>
      <c r="WS238" s="136"/>
      <c r="WT238" s="136"/>
      <c r="WU238" s="136"/>
      <c r="WV238" s="136"/>
      <c r="AQE238" s="246">
        <v>0</v>
      </c>
      <c r="AQF238" s="246">
        <v>0</v>
      </c>
      <c r="AQG238" s="246">
        <v>0</v>
      </c>
      <c r="AQJ238" s="246">
        <v>0</v>
      </c>
      <c r="AQK238" s="246">
        <v>0</v>
      </c>
      <c r="AQL238" s="246">
        <v>0</v>
      </c>
      <c r="AQM238" s="246">
        <v>0</v>
      </c>
      <c r="AQN238" s="246">
        <v>0</v>
      </c>
      <c r="AQR238" s="246">
        <v>0</v>
      </c>
      <c r="AQS238" s="246">
        <v>0</v>
      </c>
      <c r="AQT238" s="246">
        <v>0</v>
      </c>
      <c r="AQW238" s="246">
        <v>0</v>
      </c>
      <c r="AQX238" s="246">
        <v>0</v>
      </c>
      <c r="AQY238" s="246">
        <v>12.463427100000002</v>
      </c>
      <c r="AQZ238" s="246">
        <v>20</v>
      </c>
      <c r="ARA238" s="246">
        <v>20</v>
      </c>
      <c r="ARB238" s="246">
        <v>20</v>
      </c>
      <c r="ARE238" s="246">
        <v>20</v>
      </c>
      <c r="ARF238" s="246">
        <v>20</v>
      </c>
      <c r="ARG238" s="246">
        <v>20</v>
      </c>
      <c r="ARH238" s="246">
        <v>20</v>
      </c>
      <c r="ARI238" s="246">
        <v>20</v>
      </c>
      <c r="ARL238" s="246">
        <v>20</v>
      </c>
      <c r="ARN238" s="246">
        <v>20</v>
      </c>
      <c r="ARO238" s="246">
        <v>16</v>
      </c>
      <c r="ARP238" s="246">
        <v>16</v>
      </c>
      <c r="ARS238" s="246">
        <v>16</v>
      </c>
      <c r="ART238" s="246">
        <v>8</v>
      </c>
      <c r="ARU238" s="246">
        <v>0</v>
      </c>
      <c r="ARV238" s="246">
        <v>0</v>
      </c>
      <c r="ARW238" s="246">
        <v>24.926854200000005</v>
      </c>
      <c r="ARZ238" s="246">
        <v>15.579283875000002</v>
      </c>
      <c r="ASA238" s="246">
        <v>0</v>
      </c>
      <c r="ASB238" s="246">
        <v>0</v>
      </c>
      <c r="ASC238" s="246">
        <v>0</v>
      </c>
      <c r="ASD238" s="246">
        <v>0</v>
      </c>
      <c r="ASH238" s="246">
        <v>0</v>
      </c>
      <c r="ASI238" s="246">
        <v>0</v>
      </c>
      <c r="ATG238" s="246">
        <v>0</v>
      </c>
      <c r="ATH238" s="246">
        <v>0</v>
      </c>
      <c r="ATI238" s="246">
        <v>0</v>
      </c>
      <c r="ATJ238" s="246">
        <v>0</v>
      </c>
      <c r="ATK238" s="246">
        <v>0</v>
      </c>
      <c r="ATL238" s="246">
        <v>0</v>
      </c>
      <c r="ATM238" s="246">
        <v>0</v>
      </c>
      <c r="ATN238" s="246">
        <v>0</v>
      </c>
      <c r="ATO238" s="246">
        <v>0</v>
      </c>
      <c r="ATP238" s="246">
        <v>0</v>
      </c>
    </row>
    <row r="239" spans="1:673 1120:1221" ht="14.25" customHeight="1" outlineLevel="1">
      <c r="A239" s="159"/>
      <c r="B239" s="520" t="s">
        <v>313</v>
      </c>
      <c r="C239" s="40" t="s">
        <v>314</v>
      </c>
      <c r="D239" s="670">
        <f t="shared" si="156"/>
        <v>0</v>
      </c>
      <c r="E239" s="55">
        <f t="shared" si="157"/>
        <v>0</v>
      </c>
      <c r="F239" s="179"/>
      <c r="G239" s="49">
        <f>G242*0.067</f>
        <v>61.874111400000004</v>
      </c>
      <c r="H239" s="156">
        <f t="shared" si="158"/>
        <v>62.317135500000006</v>
      </c>
      <c r="NV239" s="119"/>
      <c r="NW239" s="119"/>
      <c r="NX239" s="119"/>
      <c r="NY239" s="119"/>
      <c r="NZ239" s="119"/>
      <c r="WJ239" s="136"/>
      <c r="WK239" s="136"/>
      <c r="WL239" s="136"/>
      <c r="WM239" s="136"/>
      <c r="WN239" s="136"/>
      <c r="WO239" s="136"/>
      <c r="WP239" s="136"/>
      <c r="WQ239" s="136"/>
      <c r="WR239" s="136"/>
      <c r="WS239" s="136"/>
      <c r="WT239" s="136"/>
      <c r="WU239" s="136"/>
      <c r="WV239" s="136"/>
      <c r="AQE239" s="246">
        <v>0</v>
      </c>
      <c r="AQF239" s="246">
        <v>0</v>
      </c>
      <c r="AQG239" s="246">
        <v>0</v>
      </c>
      <c r="AQJ239" s="246">
        <v>0</v>
      </c>
      <c r="AQK239" s="246">
        <v>0</v>
      </c>
      <c r="AQL239" s="246">
        <v>0</v>
      </c>
      <c r="AQM239" s="246">
        <v>0</v>
      </c>
      <c r="AQN239" s="246">
        <v>0</v>
      </c>
      <c r="AQR239" s="246">
        <v>0</v>
      </c>
      <c r="AQS239" s="246">
        <v>9.3475703250000013</v>
      </c>
      <c r="AQT239" s="246">
        <v>9.3475703250000013</v>
      </c>
      <c r="AQW239" s="246">
        <v>0</v>
      </c>
      <c r="AQX239" s="246">
        <v>0</v>
      </c>
      <c r="AQY239" s="246">
        <v>0</v>
      </c>
      <c r="AQZ239" s="246">
        <v>0</v>
      </c>
      <c r="ARA239" s="246">
        <v>0</v>
      </c>
      <c r="ARB239" s="246">
        <v>0</v>
      </c>
      <c r="ARE239" s="246">
        <v>0</v>
      </c>
      <c r="ARF239" s="246">
        <v>0</v>
      </c>
      <c r="ARG239" s="246">
        <v>0</v>
      </c>
      <c r="ARH239" s="246">
        <v>0</v>
      </c>
      <c r="ARI239" s="246">
        <v>0</v>
      </c>
      <c r="ARL239" s="246">
        <v>0</v>
      </c>
      <c r="ARN239" s="246">
        <v>0</v>
      </c>
      <c r="ARO239" s="246">
        <v>0</v>
      </c>
      <c r="ARP239" s="246">
        <v>0</v>
      </c>
      <c r="ARS239" s="246">
        <v>9.3475703250000013</v>
      </c>
      <c r="ART239" s="246">
        <v>9.3475703250000013</v>
      </c>
      <c r="ARU239" s="246">
        <v>9.3475703250000013</v>
      </c>
      <c r="ARV239" s="246">
        <v>0</v>
      </c>
      <c r="ARW239" s="246">
        <v>0</v>
      </c>
      <c r="ARZ239" s="246">
        <v>0</v>
      </c>
      <c r="ASA239" s="246">
        <v>6.231713550000002</v>
      </c>
      <c r="ASB239" s="246">
        <v>6.231713550000002</v>
      </c>
      <c r="ASC239" s="246">
        <v>3.115856775000001</v>
      </c>
      <c r="ASD239" s="246">
        <v>0</v>
      </c>
      <c r="ASH239" s="246">
        <v>0</v>
      </c>
      <c r="ASI239" s="246">
        <v>0</v>
      </c>
      <c r="ATG239" s="246">
        <v>0</v>
      </c>
      <c r="ATH239" s="246">
        <v>0</v>
      </c>
      <c r="ATI239" s="246">
        <v>0</v>
      </c>
      <c r="ATJ239" s="246">
        <v>0</v>
      </c>
      <c r="ATK239" s="246">
        <v>0</v>
      </c>
      <c r="ATL239" s="246">
        <v>0</v>
      </c>
      <c r="ATM239" s="246">
        <v>0</v>
      </c>
      <c r="ATN239" s="246">
        <v>0</v>
      </c>
      <c r="ATO239" s="246">
        <v>0</v>
      </c>
      <c r="ATP239" s="246">
        <v>0</v>
      </c>
    </row>
    <row r="240" spans="1:673 1120:1221" ht="14.25" customHeight="1" outlineLevel="1">
      <c r="A240" s="159"/>
      <c r="B240" s="160">
        <f>D242</f>
        <v>0</v>
      </c>
      <c r="C240" s="40" t="s">
        <v>315</v>
      </c>
      <c r="D240" s="670">
        <f t="shared" si="156"/>
        <v>0</v>
      </c>
      <c r="E240" s="55">
        <f t="shared" si="157"/>
        <v>0</v>
      </c>
      <c r="F240" s="179"/>
      <c r="G240" s="49">
        <f>G242*0.056</f>
        <v>51.7156752</v>
      </c>
      <c r="H240" s="156">
        <f t="shared" si="158"/>
        <v>11.458912080000001</v>
      </c>
      <c r="NV240" s="119"/>
      <c r="NW240" s="119"/>
      <c r="NX240" s="119"/>
      <c r="NY240" s="119"/>
      <c r="NZ240" s="119"/>
      <c r="WJ240" s="136"/>
      <c r="WK240" s="136"/>
      <c r="WL240" s="136"/>
      <c r="WM240" s="136"/>
      <c r="WN240" s="136"/>
      <c r="WO240" s="136"/>
      <c r="WP240" s="136"/>
      <c r="WQ240" s="136"/>
      <c r="WR240" s="136"/>
      <c r="WS240" s="136"/>
      <c r="WT240" s="136"/>
      <c r="WU240" s="136"/>
      <c r="WV240" s="136"/>
      <c r="AQE240" s="246">
        <v>0</v>
      </c>
      <c r="AQF240" s="246">
        <v>0</v>
      </c>
      <c r="AQG240" s="246">
        <v>0</v>
      </c>
      <c r="AQJ240" s="246">
        <v>0</v>
      </c>
      <c r="AQK240" s="246">
        <v>0</v>
      </c>
      <c r="AQL240" s="246">
        <v>0</v>
      </c>
      <c r="AQM240" s="246">
        <v>0</v>
      </c>
      <c r="AQN240" s="246">
        <v>0</v>
      </c>
      <c r="AQR240" s="246">
        <v>0</v>
      </c>
      <c r="AQS240" s="246">
        <v>0</v>
      </c>
      <c r="AQT240" s="246">
        <v>0</v>
      </c>
      <c r="AQW240" s="246">
        <v>0</v>
      </c>
      <c r="AQX240" s="246">
        <v>0</v>
      </c>
      <c r="AQY240" s="246">
        <v>0</v>
      </c>
      <c r="AQZ240" s="246">
        <v>0</v>
      </c>
      <c r="ARA240" s="246">
        <v>0</v>
      </c>
      <c r="ARB240" s="246">
        <v>0</v>
      </c>
      <c r="ARE240" s="246">
        <v>0</v>
      </c>
      <c r="ARF240" s="246">
        <v>0</v>
      </c>
      <c r="ARG240" s="246">
        <v>0</v>
      </c>
      <c r="ARH240" s="246">
        <v>0</v>
      </c>
      <c r="ARI240" s="246">
        <v>0</v>
      </c>
      <c r="ARL240" s="246">
        <v>0</v>
      </c>
      <c r="ARN240" s="246">
        <v>0</v>
      </c>
      <c r="ARO240" s="246">
        <v>0</v>
      </c>
      <c r="ARP240" s="246">
        <v>0</v>
      </c>
      <c r="ARS240" s="246">
        <v>0</v>
      </c>
      <c r="ART240" s="246">
        <v>0</v>
      </c>
      <c r="ARU240" s="246">
        <v>0</v>
      </c>
      <c r="ARV240" s="246">
        <v>0</v>
      </c>
      <c r="ARW240" s="246">
        <v>0</v>
      </c>
      <c r="ARZ240" s="246">
        <v>0</v>
      </c>
      <c r="ASA240" s="246">
        <v>0</v>
      </c>
      <c r="ASB240" s="246">
        <v>0</v>
      </c>
      <c r="ASC240" s="246">
        <v>0</v>
      </c>
      <c r="ASD240" s="246">
        <v>0</v>
      </c>
      <c r="ASH240" s="246">
        <v>0</v>
      </c>
      <c r="ASI240" s="246">
        <v>0</v>
      </c>
      <c r="ATG240" s="246">
        <v>6.2503156799999999</v>
      </c>
      <c r="ATH240" s="246">
        <v>0</v>
      </c>
      <c r="ATI240" s="246">
        <v>0</v>
      </c>
      <c r="ATJ240" s="246">
        <v>0</v>
      </c>
      <c r="ATK240" s="246">
        <v>0</v>
      </c>
      <c r="ATL240" s="246">
        <v>0</v>
      </c>
      <c r="ATM240" s="246">
        <v>5.2085964000000011</v>
      </c>
      <c r="ATN240" s="246">
        <v>0</v>
      </c>
      <c r="ATO240" s="246">
        <v>0</v>
      </c>
      <c r="ATP240" s="246">
        <v>0</v>
      </c>
    </row>
    <row r="241" spans="1:719 1120:1213" ht="14.25" customHeight="1" outlineLevel="1">
      <c r="A241" s="161" t="s">
        <v>316</v>
      </c>
      <c r="B241" s="162" t="e">
        <f>SUM(B240/(B236*E243/100))</f>
        <v>#DIV/0!</v>
      </c>
      <c r="C241" s="32" t="s">
        <v>317</v>
      </c>
      <c r="D241" s="670">
        <f t="shared" si="156"/>
        <v>0</v>
      </c>
      <c r="E241" s="55">
        <f t="shared" si="157"/>
        <v>0</v>
      </c>
      <c r="F241" s="179"/>
      <c r="G241" s="49">
        <f>G242*0.175</f>
        <v>161.61148499999999</v>
      </c>
      <c r="H241" s="156">
        <f t="shared" si="158"/>
        <v>137.56275135000001</v>
      </c>
      <c r="NV241" s="119"/>
      <c r="NW241" s="119"/>
      <c r="NX241" s="119"/>
      <c r="NY241" s="119"/>
      <c r="NZ241" s="119"/>
      <c r="WJ241" s="136"/>
      <c r="WK241" s="136"/>
      <c r="WL241" s="136"/>
      <c r="WM241" s="136"/>
      <c r="WN241" s="136"/>
      <c r="WO241" s="136"/>
      <c r="WP241" s="136"/>
      <c r="WQ241" s="136"/>
      <c r="WR241" s="136"/>
      <c r="WS241" s="136"/>
      <c r="WT241" s="136"/>
      <c r="WU241" s="136"/>
      <c r="WV241" s="136"/>
      <c r="AQE241" s="246">
        <v>0</v>
      </c>
      <c r="AQF241" s="246">
        <v>0</v>
      </c>
      <c r="AQG241" s="246">
        <v>0</v>
      </c>
      <c r="AQJ241" s="246">
        <v>0</v>
      </c>
      <c r="AQK241" s="246">
        <v>0</v>
      </c>
      <c r="AQL241" s="246">
        <v>0</v>
      </c>
      <c r="AQM241" s="246">
        <v>0</v>
      </c>
      <c r="AQN241" s="246">
        <v>0</v>
      </c>
      <c r="AQR241" s="246">
        <v>0</v>
      </c>
      <c r="AQS241" s="246">
        <v>0</v>
      </c>
      <c r="AQT241" s="246">
        <v>0</v>
      </c>
      <c r="AQW241" s="246">
        <v>0</v>
      </c>
      <c r="AQX241" s="246">
        <v>0</v>
      </c>
      <c r="AQY241" s="246">
        <v>0</v>
      </c>
      <c r="AQZ241" s="246">
        <v>0</v>
      </c>
      <c r="ARA241" s="246">
        <v>0</v>
      </c>
      <c r="ARB241" s="246">
        <v>0</v>
      </c>
      <c r="ARE241" s="246">
        <v>0</v>
      </c>
      <c r="ARF241" s="246">
        <v>0</v>
      </c>
      <c r="ARG241" s="246">
        <v>0</v>
      </c>
      <c r="ARH241" s="246">
        <v>0</v>
      </c>
      <c r="ARI241" s="246">
        <v>0</v>
      </c>
      <c r="ARL241" s="246">
        <v>0</v>
      </c>
      <c r="ARN241" s="246">
        <v>0</v>
      </c>
      <c r="ARO241" s="246">
        <v>0</v>
      </c>
      <c r="ARP241" s="246">
        <v>0</v>
      </c>
      <c r="ARS241" s="246">
        <v>0</v>
      </c>
      <c r="ART241" s="246">
        <v>0</v>
      </c>
      <c r="ARU241" s="246">
        <v>0</v>
      </c>
      <c r="ARV241" s="246">
        <v>0</v>
      </c>
      <c r="ARW241" s="246">
        <v>8.0919265500000019</v>
      </c>
      <c r="ARZ241" s="246">
        <v>8.0919265500000019</v>
      </c>
      <c r="ASA241" s="246">
        <v>8.0919265500000019</v>
      </c>
      <c r="ASB241" s="246">
        <v>8.0919265500000019</v>
      </c>
      <c r="ASC241" s="246">
        <v>8.0919265500000019</v>
      </c>
      <c r="ASD241" s="246">
        <v>8.0919265500000019</v>
      </c>
      <c r="ASH241" s="246">
        <v>8.0919265500000019</v>
      </c>
      <c r="ASI241" s="246">
        <v>8.0919265500000019</v>
      </c>
      <c r="ATG241" s="246">
        <v>8.0919265500000019</v>
      </c>
      <c r="ATH241" s="246">
        <v>8.0919265500000019</v>
      </c>
      <c r="ATI241" s="246">
        <v>8.0919265500000019</v>
      </c>
      <c r="ATJ241" s="246">
        <v>8.0919265500000019</v>
      </c>
      <c r="ATK241" s="246">
        <v>8.0919265500000019</v>
      </c>
      <c r="ATL241" s="246">
        <v>0</v>
      </c>
      <c r="ATM241" s="246">
        <v>8.0919265500000019</v>
      </c>
      <c r="ATN241" s="246">
        <v>8.0919265500000019</v>
      </c>
      <c r="ATO241" s="246">
        <v>8.0919265500000019</v>
      </c>
      <c r="ATP241" s="246">
        <v>8.0919265500000019</v>
      </c>
    </row>
    <row r="242" spans="1:719 1120:1213" ht="14.25" customHeight="1" outlineLevel="1">
      <c r="A242" s="157" t="s">
        <v>316</v>
      </c>
      <c r="B242" s="163" t="e">
        <f>SUM(B240/(B237*E243/100))</f>
        <v>#DIV/0!</v>
      </c>
      <c r="C242" s="164" t="s">
        <v>318</v>
      </c>
      <c r="D242" s="671">
        <f>SUM(D236:D241)</f>
        <v>0</v>
      </c>
      <c r="E242" s="182">
        <v>23.7</v>
      </c>
      <c r="F242" s="183"/>
      <c r="G242" s="49">
        <f>((E242/F243*1000)*-0.0107+47.419)*E242</f>
        <v>923.49419999999998</v>
      </c>
      <c r="H242" s="156">
        <f>SUM(H236:H241)</f>
        <v>872.82381365192305</v>
      </c>
      <c r="AB242" s="147"/>
      <c r="AC242" s="147"/>
      <c r="AD242" s="147"/>
      <c r="AE242" s="147"/>
      <c r="AF242" s="147"/>
      <c r="AG242" s="147"/>
      <c r="AH242" s="147"/>
      <c r="AI242" s="147"/>
      <c r="AJ242" s="147"/>
      <c r="AK242" s="147"/>
      <c r="AL242" s="147"/>
      <c r="AM242" s="147"/>
      <c r="AN242" s="147"/>
      <c r="AO242" s="147"/>
      <c r="AP242" s="147"/>
      <c r="AQ242" s="147"/>
      <c r="NV242" s="119"/>
      <c r="NW242" s="119"/>
      <c r="NX242" s="119"/>
      <c r="NY242" s="119"/>
      <c r="NZ242" s="119"/>
      <c r="RH242" s="136"/>
      <c r="RI242" s="136"/>
      <c r="RJ242" s="136"/>
      <c r="RK242" s="136"/>
      <c r="RL242" s="136"/>
      <c r="RM242" s="136"/>
      <c r="RN242" s="136"/>
      <c r="RO242" s="136"/>
      <c r="RP242" s="136"/>
      <c r="RQ242" s="136"/>
      <c r="RR242" s="136"/>
      <c r="RS242" s="136"/>
      <c r="RT242" s="136"/>
      <c r="RU242" s="136"/>
      <c r="RV242" s="136"/>
      <c r="RW242" s="136"/>
      <c r="RX242" s="136"/>
      <c r="RY242" s="136"/>
      <c r="RZ242" s="136"/>
      <c r="SA242" s="136"/>
      <c r="SB242" s="136"/>
      <c r="SC242" s="136"/>
      <c r="SD242" s="136"/>
      <c r="SE242" s="136"/>
      <c r="SF242" s="136"/>
      <c r="SG242" s="136"/>
      <c r="SH242" s="136"/>
      <c r="SI242" s="136"/>
      <c r="SJ242" s="136"/>
      <c r="SK242" s="136"/>
      <c r="SL242" s="136"/>
      <c r="WJ242" s="136"/>
      <c r="WK242" s="136"/>
      <c r="WL242" s="136"/>
      <c r="WM242" s="136"/>
      <c r="WN242" s="136"/>
      <c r="WO242" s="136"/>
      <c r="WP242" s="136"/>
      <c r="WQ242" s="136"/>
      <c r="WR242" s="136"/>
      <c r="WS242" s="136"/>
      <c r="WT242" s="136"/>
      <c r="WU242" s="136"/>
      <c r="WV242" s="136"/>
    </row>
    <row r="243" spans="1:719 1120:1213" ht="14.25" customHeight="1" outlineLevel="1">
      <c r="A243" s="158" t="s">
        <v>316</v>
      </c>
      <c r="B243" s="165" t="e">
        <f>SUM(B240/(B238*E243/100))</f>
        <v>#DIV/0!</v>
      </c>
      <c r="C243" s="166" t="e">
        <f>SUM(B240/(E242*E243/100))</f>
        <v>#DIV/0!</v>
      </c>
      <c r="D243" s="73" t="s">
        <v>236</v>
      </c>
      <c r="E243" s="167">
        <v>0</v>
      </c>
      <c r="F243" s="184">
        <v>30</v>
      </c>
      <c r="G243" s="176"/>
      <c r="H243" s="187"/>
      <c r="NV243" s="119"/>
      <c r="NW243" s="119"/>
      <c r="NX243" s="119"/>
      <c r="NY243" s="119"/>
      <c r="NZ243" s="119"/>
      <c r="RH243" s="136"/>
      <c r="RI243" s="136"/>
      <c r="RJ243" s="136"/>
      <c r="RK243" s="136"/>
      <c r="RL243" s="136"/>
      <c r="RM243" s="136"/>
      <c r="RN243" s="136"/>
      <c r="RO243" s="136"/>
      <c r="RP243" s="136"/>
      <c r="RQ243" s="136"/>
      <c r="RR243" s="136"/>
      <c r="RS243" s="136"/>
      <c r="RT243" s="136"/>
      <c r="RU243" s="136"/>
      <c r="RV243" s="136"/>
      <c r="RW243" s="136"/>
      <c r="RX243" s="136"/>
      <c r="RY243" s="136"/>
      <c r="RZ243" s="136"/>
      <c r="SA243" s="136"/>
      <c r="SB243" s="136"/>
      <c r="SC243" s="136"/>
      <c r="SD243" s="136"/>
      <c r="SE243" s="136"/>
      <c r="SF243" s="136"/>
      <c r="SG243" s="136"/>
      <c r="SH243" s="136"/>
      <c r="SI243" s="136"/>
      <c r="SJ243" s="136"/>
      <c r="SK243" s="136"/>
      <c r="SL243" s="136"/>
      <c r="WJ243" s="136"/>
      <c r="WK243" s="136"/>
      <c r="WL243" s="136"/>
      <c r="WM243" s="136"/>
      <c r="WN243" s="136"/>
      <c r="WO243" s="136"/>
      <c r="WP243" s="136"/>
      <c r="WQ243" s="136"/>
      <c r="WR243" s="136"/>
      <c r="WS243" s="136"/>
      <c r="WT243" s="136"/>
      <c r="WU243" s="136"/>
      <c r="WV243" s="136"/>
    </row>
    <row r="244" spans="1:719 1120:1213" ht="14.25" customHeight="1" outlineLevel="1">
      <c r="A244" s="208"/>
      <c r="B244" s="307" t="s">
        <v>237</v>
      </c>
      <c r="C244" s="323">
        <v>45</v>
      </c>
      <c r="D244" s="247"/>
      <c r="E244" s="314">
        <v>2.5</v>
      </c>
      <c r="F244" s="322">
        <v>3</v>
      </c>
      <c r="G244" s="313">
        <v>3.5</v>
      </c>
      <c r="H244" s="309">
        <v>4</v>
      </c>
      <c r="NV244" s="119"/>
      <c r="NW244" s="119"/>
      <c r="NX244" s="119"/>
      <c r="NY244" s="119"/>
      <c r="NZ244" s="119"/>
      <c r="RH244" s="136"/>
      <c r="RI244" s="136"/>
      <c r="RJ244" s="136"/>
      <c r="RK244" s="136"/>
      <c r="RL244" s="136"/>
      <c r="RM244" s="136"/>
      <c r="RN244" s="136"/>
      <c r="RO244" s="136"/>
      <c r="RP244" s="136"/>
      <c r="RQ244" s="136"/>
      <c r="RR244" s="136"/>
      <c r="RS244" s="136"/>
      <c r="RT244" s="136"/>
      <c r="RU244" s="136"/>
      <c r="RV244" s="136"/>
      <c r="RW244" s="136"/>
      <c r="RX244" s="136"/>
      <c r="RY244" s="136"/>
      <c r="RZ244" s="136"/>
      <c r="SA244" s="136"/>
      <c r="SB244" s="136"/>
      <c r="SC244" s="136"/>
      <c r="SD244" s="136"/>
      <c r="SE244" s="136"/>
      <c r="SF244" s="136"/>
      <c r="SG244" s="136"/>
      <c r="SH244" s="136"/>
      <c r="SI244" s="136"/>
      <c r="SJ244" s="136"/>
      <c r="SK244" s="136"/>
      <c r="SL244" s="136"/>
      <c r="WJ244" s="136"/>
      <c r="WK244" s="136"/>
      <c r="WL244" s="136"/>
      <c r="WM244" s="136"/>
      <c r="WN244" s="136"/>
      <c r="WO244" s="136"/>
      <c r="WP244" s="136"/>
      <c r="WQ244" s="136"/>
      <c r="WR244" s="136"/>
      <c r="WS244" s="136"/>
      <c r="WT244" s="136"/>
      <c r="WU244" s="136"/>
      <c r="WV244" s="136"/>
      <c r="AQB244" s="312">
        <f t="shared" ref="AQB244:AQV244" si="159">$C244*$E244</f>
        <v>112.5</v>
      </c>
      <c r="AQC244" s="312">
        <f t="shared" si="159"/>
        <v>112.5</v>
      </c>
      <c r="AQD244" s="312">
        <f t="shared" si="159"/>
        <v>112.5</v>
      </c>
      <c r="AQE244" s="312">
        <f t="shared" si="159"/>
        <v>112.5</v>
      </c>
      <c r="AQF244" s="312">
        <f t="shared" si="159"/>
        <v>112.5</v>
      </c>
      <c r="AQG244" s="312">
        <f t="shared" si="159"/>
        <v>112.5</v>
      </c>
      <c r="AQH244" s="312">
        <f t="shared" si="159"/>
        <v>112.5</v>
      </c>
      <c r="AQI244" s="312">
        <f t="shared" si="159"/>
        <v>112.5</v>
      </c>
      <c r="AQJ244" s="312">
        <f t="shared" si="159"/>
        <v>112.5</v>
      </c>
      <c r="AQK244" s="312">
        <f t="shared" si="159"/>
        <v>112.5</v>
      </c>
      <c r="AQL244" s="312">
        <f t="shared" si="159"/>
        <v>112.5</v>
      </c>
      <c r="AQM244" s="312">
        <f t="shared" si="159"/>
        <v>112.5</v>
      </c>
      <c r="AQN244" s="312">
        <f t="shared" si="159"/>
        <v>112.5</v>
      </c>
      <c r="AQO244" s="312">
        <f t="shared" si="159"/>
        <v>112.5</v>
      </c>
      <c r="AQP244" s="312">
        <f t="shared" si="159"/>
        <v>112.5</v>
      </c>
      <c r="AQQ244" s="312">
        <f t="shared" si="159"/>
        <v>112.5</v>
      </c>
      <c r="AQR244" s="312">
        <f t="shared" si="159"/>
        <v>112.5</v>
      </c>
      <c r="AQS244" s="312">
        <f t="shared" si="159"/>
        <v>112.5</v>
      </c>
      <c r="AQT244" s="312">
        <f t="shared" si="159"/>
        <v>112.5</v>
      </c>
      <c r="AQU244" s="312">
        <f t="shared" si="159"/>
        <v>112.5</v>
      </c>
      <c r="AQV244" s="312">
        <f t="shared" si="159"/>
        <v>112.5</v>
      </c>
      <c r="AQW244" s="318">
        <f t="shared" ref="AQW244:ARH244" si="160">$C244*$F244</f>
        <v>135</v>
      </c>
      <c r="AQX244" s="318">
        <f t="shared" si="160"/>
        <v>135</v>
      </c>
      <c r="AQY244" s="318">
        <f t="shared" si="160"/>
        <v>135</v>
      </c>
      <c r="AQZ244" s="318">
        <f t="shared" si="160"/>
        <v>135</v>
      </c>
      <c r="ARA244" s="318">
        <f t="shared" si="160"/>
        <v>135</v>
      </c>
      <c r="ARB244" s="318">
        <f t="shared" si="160"/>
        <v>135</v>
      </c>
      <c r="ARC244" s="318">
        <f t="shared" si="160"/>
        <v>135</v>
      </c>
      <c r="ARD244" s="318">
        <f t="shared" si="160"/>
        <v>135</v>
      </c>
      <c r="ARE244" s="318">
        <f t="shared" si="160"/>
        <v>135</v>
      </c>
      <c r="ARF244" s="318">
        <f t="shared" si="160"/>
        <v>135</v>
      </c>
      <c r="ARG244" s="318">
        <f t="shared" si="160"/>
        <v>135</v>
      </c>
      <c r="ARH244" s="318">
        <f t="shared" si="160"/>
        <v>135</v>
      </c>
      <c r="ARI244" s="310">
        <f t="shared" ref="ARI244:ASJ244" si="161">$C244*$G244</f>
        <v>157.5</v>
      </c>
      <c r="ARJ244" s="310">
        <f t="shared" si="161"/>
        <v>157.5</v>
      </c>
      <c r="ARK244" s="310">
        <f t="shared" si="161"/>
        <v>157.5</v>
      </c>
      <c r="ARL244" s="310">
        <f t="shared" si="161"/>
        <v>157.5</v>
      </c>
      <c r="ARM244" s="310">
        <f t="shared" si="161"/>
        <v>157.5</v>
      </c>
      <c r="ARN244" s="310">
        <f t="shared" si="161"/>
        <v>157.5</v>
      </c>
      <c r="ARO244" s="310">
        <f t="shared" si="161"/>
        <v>157.5</v>
      </c>
      <c r="ARP244" s="310">
        <f t="shared" si="161"/>
        <v>157.5</v>
      </c>
      <c r="ARQ244" s="310">
        <f t="shared" si="161"/>
        <v>157.5</v>
      </c>
      <c r="ARR244" s="310">
        <f t="shared" si="161"/>
        <v>157.5</v>
      </c>
      <c r="ARS244" s="310">
        <f t="shared" si="161"/>
        <v>157.5</v>
      </c>
      <c r="ART244" s="310">
        <f t="shared" si="161"/>
        <v>157.5</v>
      </c>
      <c r="ARU244" s="310">
        <f t="shared" si="161"/>
        <v>157.5</v>
      </c>
      <c r="ARV244" s="310">
        <f t="shared" si="161"/>
        <v>157.5</v>
      </c>
      <c r="ARW244" s="310">
        <f t="shared" si="161"/>
        <v>157.5</v>
      </c>
      <c r="ARX244" s="310">
        <f t="shared" si="161"/>
        <v>157.5</v>
      </c>
      <c r="ARY244" s="310">
        <f t="shared" si="161"/>
        <v>157.5</v>
      </c>
      <c r="ARZ244" s="310">
        <f t="shared" si="161"/>
        <v>157.5</v>
      </c>
      <c r="ASA244" s="310">
        <f t="shared" si="161"/>
        <v>157.5</v>
      </c>
      <c r="ASB244" s="310">
        <f t="shared" si="161"/>
        <v>157.5</v>
      </c>
      <c r="ASC244" s="310">
        <f t="shared" si="161"/>
        <v>157.5</v>
      </c>
      <c r="ASD244" s="310">
        <f t="shared" si="161"/>
        <v>157.5</v>
      </c>
      <c r="ASE244" s="310">
        <f t="shared" si="161"/>
        <v>157.5</v>
      </c>
      <c r="ASF244" s="310">
        <f t="shared" si="161"/>
        <v>157.5</v>
      </c>
      <c r="ASG244" s="310">
        <f t="shared" si="161"/>
        <v>157.5</v>
      </c>
      <c r="ASH244" s="310">
        <f t="shared" si="161"/>
        <v>157.5</v>
      </c>
      <c r="ASI244" s="310">
        <f t="shared" si="161"/>
        <v>157.5</v>
      </c>
      <c r="ASJ244" s="310">
        <f t="shared" si="161"/>
        <v>157.5</v>
      </c>
      <c r="ATG244" s="311">
        <f>$C244*$H244</f>
        <v>180</v>
      </c>
      <c r="ATH244" s="312">
        <f t="shared" ref="ATH244:ATQ244" si="162">$C244*$E244</f>
        <v>112.5</v>
      </c>
      <c r="ATI244" s="312">
        <f t="shared" si="162"/>
        <v>112.5</v>
      </c>
      <c r="ATJ244" s="312">
        <f t="shared" si="162"/>
        <v>112.5</v>
      </c>
      <c r="ATK244" s="312">
        <f t="shared" si="162"/>
        <v>112.5</v>
      </c>
      <c r="ATL244" s="312">
        <f t="shared" si="162"/>
        <v>112.5</v>
      </c>
      <c r="ATM244" s="312">
        <f t="shared" si="162"/>
        <v>112.5</v>
      </c>
      <c r="ATN244" s="312">
        <f t="shared" si="162"/>
        <v>112.5</v>
      </c>
      <c r="ATO244" s="312">
        <f t="shared" si="162"/>
        <v>112.5</v>
      </c>
      <c r="ATP244" s="312">
        <f t="shared" si="162"/>
        <v>112.5</v>
      </c>
      <c r="ATQ244" s="312">
        <f t="shared" si="162"/>
        <v>112.5</v>
      </c>
    </row>
    <row r="245" spans="1:719 1120:1213" ht="55.5" customHeight="1">
      <c r="A245" s="88"/>
      <c r="B245" s="435">
        <v>259025</v>
      </c>
      <c r="C245" s="150" t="s">
        <v>338</v>
      </c>
      <c r="D245" s="151"/>
      <c r="E245" s="149" t="s">
        <v>339</v>
      </c>
      <c r="F245" s="470" t="s">
        <v>340</v>
      </c>
      <c r="G245" s="76"/>
      <c r="H245" s="76"/>
      <c r="NV245" s="119"/>
      <c r="NW245" s="119"/>
      <c r="NX245" s="119"/>
      <c r="NY245" s="119"/>
      <c r="NZ245" s="119"/>
    </row>
    <row r="246" spans="1:719 1120:1213" ht="14.25" customHeight="1" outlineLevel="1">
      <c r="A246" s="155" t="s">
        <v>224</v>
      </c>
      <c r="B246" s="54">
        <f>G252</f>
        <v>1020.303</v>
      </c>
      <c r="C246" s="32" t="s">
        <v>225</v>
      </c>
      <c r="D246" s="670">
        <f t="shared" ref="D246:D251" si="163">SUM(I246:NZ246)</f>
        <v>0</v>
      </c>
      <c r="E246" s="55">
        <f t="shared" ref="E246:E251" si="164">SUM(D246/G246)</f>
        <v>0</v>
      </c>
      <c r="F246" s="179"/>
      <c r="G246" s="49">
        <f>G252*0.262</f>
        <v>267.31938600000001</v>
      </c>
      <c r="H246" s="156">
        <f>SUM(I246:ATR246)</f>
        <v>0</v>
      </c>
      <c r="NV246" s="119"/>
      <c r="NW246" s="119"/>
      <c r="NX246" s="119"/>
      <c r="NY246" s="119"/>
      <c r="NZ246" s="119"/>
    </row>
    <row r="247" spans="1:719 1120:1213" ht="14.25" customHeight="1" outlineLevel="1">
      <c r="A247" s="157" t="s">
        <v>226</v>
      </c>
      <c r="B247" s="59"/>
      <c r="C247" s="32" t="s">
        <v>227</v>
      </c>
      <c r="D247" s="670">
        <f t="shared" si="163"/>
        <v>0</v>
      </c>
      <c r="E247" s="55">
        <f t="shared" si="164"/>
        <v>0</v>
      </c>
      <c r="F247" s="179"/>
      <c r="G247" s="49">
        <f>G252*0.106</f>
        <v>108.152118</v>
      </c>
      <c r="H247" s="156">
        <f t="shared" ref="H247:H251" si="165">SUM(I247:ATR247)</f>
        <v>0</v>
      </c>
      <c r="NV247" s="119"/>
      <c r="NW247" s="119"/>
      <c r="NX247" s="119"/>
      <c r="NY247" s="119"/>
      <c r="NZ247" s="119"/>
    </row>
    <row r="248" spans="1:719 1120:1213" ht="14.25" customHeight="1" outlineLevel="1">
      <c r="A248" s="158" t="s">
        <v>228</v>
      </c>
      <c r="B248" s="61"/>
      <c r="C248" s="32" t="s">
        <v>229</v>
      </c>
      <c r="D248" s="670">
        <f t="shared" si="163"/>
        <v>0</v>
      </c>
      <c r="E248" s="55">
        <f t="shared" si="164"/>
        <v>0</v>
      </c>
      <c r="F248" s="180"/>
      <c r="G248" s="49">
        <f>G252*0.334</f>
        <v>340.78120200000001</v>
      </c>
      <c r="H248" s="156">
        <f t="shared" si="165"/>
        <v>0</v>
      </c>
      <c r="NV248" s="119"/>
      <c r="NW248" s="119"/>
      <c r="NX248" s="119"/>
      <c r="NY248" s="119"/>
      <c r="NZ248" s="119"/>
    </row>
    <row r="249" spans="1:719 1120:1213" ht="14.25" customHeight="1" outlineLevel="1">
      <c r="A249" s="159"/>
      <c r="B249" s="181" t="s">
        <v>230</v>
      </c>
      <c r="C249" s="40" t="s">
        <v>231</v>
      </c>
      <c r="D249" s="670">
        <f t="shared" si="163"/>
        <v>0</v>
      </c>
      <c r="E249" s="55">
        <f t="shared" si="164"/>
        <v>0</v>
      </c>
      <c r="F249" s="179"/>
      <c r="G249" s="49">
        <f>G252*0.067</f>
        <v>68.360301000000007</v>
      </c>
      <c r="H249" s="156">
        <f t="shared" si="165"/>
        <v>0</v>
      </c>
      <c r="NV249" s="119"/>
      <c r="NW249" s="119"/>
      <c r="NX249" s="119"/>
      <c r="NY249" s="119"/>
      <c r="NZ249" s="119"/>
    </row>
    <row r="250" spans="1:719 1120:1213" ht="14.25" customHeight="1" outlineLevel="1">
      <c r="A250" s="159"/>
      <c r="B250" s="160">
        <f>D252</f>
        <v>0</v>
      </c>
      <c r="C250" s="40" t="s">
        <v>232</v>
      </c>
      <c r="D250" s="670">
        <f t="shared" si="163"/>
        <v>0</v>
      </c>
      <c r="E250" s="55">
        <f t="shared" si="164"/>
        <v>0</v>
      </c>
      <c r="F250" s="179"/>
      <c r="G250" s="49">
        <f>G252*0.056</f>
        <v>57.136968000000003</v>
      </c>
      <c r="H250" s="156">
        <f t="shared" si="165"/>
        <v>0</v>
      </c>
      <c r="NV250" s="119"/>
      <c r="NW250" s="119"/>
      <c r="NX250" s="119"/>
      <c r="NY250" s="119"/>
      <c r="NZ250" s="119"/>
    </row>
    <row r="251" spans="1:719 1120:1213" ht="14.25" customHeight="1" outlineLevel="1">
      <c r="A251" s="161" t="s">
        <v>233</v>
      </c>
      <c r="B251" s="162" t="e">
        <f>SUM(B250/(B246*E253/100))</f>
        <v>#DIV/0!</v>
      </c>
      <c r="C251" s="32" t="s">
        <v>234</v>
      </c>
      <c r="D251" s="670">
        <f t="shared" si="163"/>
        <v>0</v>
      </c>
      <c r="E251" s="55">
        <f t="shared" si="164"/>
        <v>0</v>
      </c>
      <c r="F251" s="179"/>
      <c r="G251" s="49">
        <f>G252*0.175</f>
        <v>178.55302499999999</v>
      </c>
      <c r="H251" s="156">
        <f t="shared" si="165"/>
        <v>0</v>
      </c>
      <c r="NV251" s="119"/>
      <c r="NW251" s="119"/>
      <c r="NX251" s="119"/>
      <c r="NY251" s="119"/>
      <c r="NZ251" s="119"/>
    </row>
    <row r="252" spans="1:719 1120:1213" ht="14.25" customHeight="1" outlineLevel="1">
      <c r="A252" s="157" t="s">
        <v>233</v>
      </c>
      <c r="B252" s="163" t="e">
        <f>SUM(B250/(B247*E253/100))</f>
        <v>#DIV/0!</v>
      </c>
      <c r="C252" s="164" t="s">
        <v>235</v>
      </c>
      <c r="D252" s="671">
        <f>SUM(D246:D251)</f>
        <v>0</v>
      </c>
      <c r="E252" s="182">
        <v>27</v>
      </c>
      <c r="F252" s="183"/>
      <c r="G252" s="49">
        <f>((E252/F253*1000)*-0.0107+47.419)*E252</f>
        <v>1020.303</v>
      </c>
      <c r="H252" s="156">
        <f>SUM(H246:H251)</f>
        <v>0</v>
      </c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NV252" s="119"/>
      <c r="NW252" s="119"/>
      <c r="NX252" s="119"/>
      <c r="NY252" s="119"/>
      <c r="NZ252" s="119"/>
      <c r="RH252" s="136"/>
      <c r="RI252" s="136"/>
      <c r="RJ252" s="136"/>
      <c r="RK252" s="136"/>
      <c r="RL252" s="136"/>
      <c r="RM252" s="136"/>
      <c r="RN252" s="136"/>
      <c r="RO252" s="136"/>
      <c r="RP252" s="136"/>
      <c r="RQ252" s="136"/>
      <c r="RR252" s="136"/>
      <c r="RS252" s="136"/>
      <c r="RT252" s="136"/>
      <c r="RU252" s="136"/>
      <c r="RV252" s="136"/>
      <c r="RW252" s="136"/>
      <c r="RX252" s="136"/>
      <c r="RY252" s="136"/>
      <c r="RZ252" s="136"/>
      <c r="SA252" s="136"/>
      <c r="SB252" s="136"/>
      <c r="SC252" s="136"/>
      <c r="SD252" s="136"/>
      <c r="SE252" s="136"/>
      <c r="SF252" s="136"/>
      <c r="SG252" s="136"/>
      <c r="SH252" s="136"/>
      <c r="SI252" s="136"/>
      <c r="SJ252" s="136"/>
      <c r="SK252" s="136"/>
      <c r="SL252" s="136"/>
      <c r="SM252" s="136"/>
      <c r="SN252" s="136"/>
      <c r="SO252" s="136"/>
      <c r="SP252" s="136"/>
      <c r="SQ252" s="136"/>
      <c r="SR252" s="136"/>
      <c r="SS252" s="136"/>
      <c r="ST252" s="136"/>
      <c r="SU252" s="136"/>
      <c r="SV252" s="136"/>
      <c r="SW252" s="136"/>
      <c r="SX252" s="136"/>
      <c r="SY252" s="136"/>
      <c r="SZ252" s="136"/>
      <c r="TA252" s="136"/>
      <c r="TB252" s="136"/>
      <c r="TC252" s="136"/>
      <c r="TD252" s="136"/>
      <c r="TE252" s="136"/>
      <c r="TF252" s="136"/>
      <c r="TG252" s="136"/>
      <c r="TH252" s="136"/>
      <c r="TI252" s="136"/>
      <c r="TJ252" s="136"/>
      <c r="TK252" s="136"/>
      <c r="TL252" s="136"/>
      <c r="TM252" s="136"/>
      <c r="TN252" s="136"/>
      <c r="TO252" s="136"/>
      <c r="TP252" s="136"/>
      <c r="TQ252" s="136"/>
      <c r="TR252" s="136"/>
      <c r="TS252" s="136"/>
      <c r="TT252" s="136"/>
      <c r="TU252" s="136"/>
      <c r="TV252" s="136"/>
      <c r="TW252" s="136"/>
      <c r="TX252" s="136"/>
    </row>
    <row r="253" spans="1:719 1120:1213" ht="14.25" customHeight="1" outlineLevel="1">
      <c r="A253" s="158" t="s">
        <v>233</v>
      </c>
      <c r="B253" s="165" t="e">
        <f>SUM(B250/(B248*E253/100))</f>
        <v>#DIV/0!</v>
      </c>
      <c r="C253" s="166" t="e">
        <f>SUM(B250/(E252*E253/100))</f>
        <v>#DIV/0!</v>
      </c>
      <c r="D253" s="73" t="s">
        <v>236</v>
      </c>
      <c r="E253" s="167">
        <v>0</v>
      </c>
      <c r="F253" s="184">
        <v>30</v>
      </c>
      <c r="G253" s="176"/>
      <c r="H253" s="187"/>
      <c r="NV253" s="119"/>
      <c r="NW253" s="119"/>
      <c r="NX253" s="119"/>
      <c r="NY253" s="119"/>
      <c r="NZ253" s="119"/>
      <c r="RH253" s="136"/>
      <c r="RI253" s="136"/>
      <c r="RJ253" s="136"/>
      <c r="RK253" s="136"/>
      <c r="RL253" s="136"/>
      <c r="RM253" s="136"/>
      <c r="RN253" s="136"/>
      <c r="RO253" s="136"/>
      <c r="RP253" s="136"/>
      <c r="RQ253" s="136"/>
      <c r="RR253" s="136"/>
      <c r="RS253" s="136"/>
      <c r="RT253" s="136"/>
      <c r="RU253" s="136"/>
      <c r="RV253" s="136"/>
      <c r="RW253" s="136"/>
      <c r="RX253" s="136"/>
      <c r="RY253" s="136"/>
      <c r="RZ253" s="136"/>
      <c r="SA253" s="136"/>
      <c r="SB253" s="136"/>
      <c r="SC253" s="136"/>
      <c r="SD253" s="136"/>
      <c r="SE253" s="136"/>
      <c r="SF253" s="136"/>
      <c r="SG253" s="136"/>
      <c r="SH253" s="136"/>
      <c r="SI253" s="136"/>
      <c r="SJ253" s="136"/>
      <c r="SK253" s="136"/>
      <c r="SL253" s="136"/>
      <c r="SM253" s="136"/>
      <c r="SN253" s="136"/>
      <c r="SO253" s="136"/>
      <c r="SP253" s="136"/>
      <c r="SQ253" s="136"/>
      <c r="SR253" s="136"/>
      <c r="SS253" s="136"/>
      <c r="ST253" s="136"/>
      <c r="SU253" s="136"/>
      <c r="SV253" s="136"/>
      <c r="SW253" s="136"/>
      <c r="SX253" s="136"/>
      <c r="SY253" s="136"/>
      <c r="SZ253" s="136"/>
      <c r="TA253" s="136"/>
      <c r="TB253" s="136"/>
      <c r="TC253" s="136"/>
      <c r="TD253" s="136"/>
      <c r="TE253" s="136"/>
      <c r="TF253" s="136"/>
      <c r="TG253" s="136"/>
      <c r="TH253" s="136"/>
      <c r="TI253" s="136"/>
      <c r="TJ253" s="136"/>
      <c r="TK253" s="136"/>
      <c r="TL253" s="136"/>
      <c r="TM253" s="136"/>
      <c r="TN253" s="136"/>
      <c r="TO253" s="136"/>
      <c r="TP253" s="136"/>
      <c r="TQ253" s="136"/>
      <c r="TR253" s="136"/>
      <c r="TS253" s="136"/>
      <c r="TT253" s="136"/>
      <c r="TU253" s="136"/>
      <c r="TV253" s="136"/>
      <c r="TW253" s="136"/>
      <c r="TX253" s="136"/>
    </row>
    <row r="254" spans="1:719 1120:1213" ht="14.25" customHeight="1" outlineLevel="1">
      <c r="A254" s="208"/>
      <c r="B254" s="307" t="s">
        <v>237</v>
      </c>
      <c r="C254" s="323">
        <v>45</v>
      </c>
      <c r="D254" s="247"/>
      <c r="E254" s="314">
        <v>2.5</v>
      </c>
      <c r="F254" s="322">
        <v>3</v>
      </c>
      <c r="G254" s="313">
        <v>3.5</v>
      </c>
      <c r="H254" s="309">
        <v>4</v>
      </c>
      <c r="NV254" s="119"/>
      <c r="NW254" s="119"/>
      <c r="NX254" s="119"/>
      <c r="NY254" s="119"/>
      <c r="NZ254" s="119"/>
      <c r="RH254" s="136"/>
      <c r="RI254" s="136"/>
      <c r="RJ254" s="136"/>
      <c r="RK254" s="136"/>
      <c r="RL254" s="136"/>
      <c r="RM254" s="136"/>
      <c r="RN254" s="136"/>
      <c r="RO254" s="136"/>
      <c r="RP254" s="136"/>
      <c r="RQ254" s="136"/>
      <c r="RR254" s="136"/>
      <c r="RS254" s="136"/>
      <c r="RT254" s="136"/>
      <c r="RU254" s="136"/>
      <c r="RV254" s="136"/>
      <c r="RW254" s="136"/>
      <c r="RX254" s="136"/>
      <c r="RY254" s="136"/>
      <c r="RZ254" s="136"/>
      <c r="SA254" s="136"/>
      <c r="SB254" s="136"/>
      <c r="SC254" s="136"/>
      <c r="SD254" s="136"/>
      <c r="SE254" s="136"/>
      <c r="SF254" s="136"/>
      <c r="SG254" s="136"/>
      <c r="SH254" s="136"/>
      <c r="SI254" s="136"/>
      <c r="SJ254" s="136"/>
      <c r="SK254" s="136"/>
      <c r="SL254" s="136"/>
      <c r="SM254" s="136"/>
      <c r="SN254" s="136"/>
      <c r="SO254" s="136"/>
      <c r="SP254" s="136"/>
      <c r="SQ254" s="136"/>
      <c r="SR254" s="136"/>
      <c r="SS254" s="136"/>
      <c r="ST254" s="136"/>
      <c r="SU254" s="136"/>
      <c r="SV254" s="136"/>
      <c r="SW254" s="136"/>
      <c r="SX254" s="136"/>
      <c r="SY254" s="136"/>
      <c r="SZ254" s="136"/>
      <c r="TA254" s="136"/>
      <c r="TB254" s="136"/>
      <c r="TC254" s="136"/>
      <c r="TD254" s="136"/>
      <c r="TE254" s="136"/>
      <c r="TF254" s="136"/>
      <c r="TG254" s="136"/>
      <c r="TH254" s="136"/>
      <c r="TI254" s="136"/>
      <c r="TJ254" s="136"/>
      <c r="TK254" s="136"/>
      <c r="TL254" s="136"/>
      <c r="TM254" s="136"/>
      <c r="TN254" s="136"/>
      <c r="TO254" s="136"/>
      <c r="TP254" s="136"/>
      <c r="TQ254" s="136"/>
      <c r="TR254" s="136"/>
      <c r="TS254" s="136"/>
      <c r="TT254" s="136"/>
      <c r="TU254" s="136"/>
      <c r="TV254" s="136"/>
      <c r="TW254" s="136"/>
      <c r="TX254" s="136"/>
    </row>
    <row r="255" spans="1:719 1120:1213" ht="55.5" customHeight="1" thickBot="1">
      <c r="A255" s="88"/>
      <c r="B255" s="435">
        <v>221005</v>
      </c>
      <c r="C255" s="150" t="s">
        <v>341</v>
      </c>
      <c r="D255" s="151" t="s">
        <v>273</v>
      </c>
      <c r="E255" s="149" t="s">
        <v>342</v>
      </c>
      <c r="F255" s="470" t="s">
        <v>297</v>
      </c>
      <c r="G255" s="76"/>
      <c r="H255" s="76"/>
      <c r="NV255" s="119"/>
      <c r="NW255" s="119"/>
      <c r="NX255" s="119"/>
      <c r="NY255" s="119"/>
      <c r="NZ255" s="119"/>
      <c r="OA255" s="119"/>
      <c r="OB255" s="119"/>
      <c r="OC255" s="119"/>
      <c r="OD255" s="119"/>
      <c r="OE255" s="119"/>
      <c r="OF255" s="119"/>
      <c r="OG255" s="119"/>
      <c r="OH255" s="119"/>
      <c r="OI255" s="119"/>
      <c r="OJ255" s="119"/>
      <c r="OK255" s="119"/>
      <c r="OL255" s="119"/>
      <c r="OM255" s="119"/>
      <c r="ON255" s="119"/>
      <c r="OO255" s="119"/>
      <c r="OP255" s="119"/>
      <c r="OQ255" s="119"/>
      <c r="OR255" s="119"/>
      <c r="OS255" s="119"/>
      <c r="OT255" s="119"/>
      <c r="OU255" s="119"/>
      <c r="OV255" s="119"/>
      <c r="OW255" s="119"/>
      <c r="OX255" s="119"/>
      <c r="OY255" s="119"/>
      <c r="OZ255" s="119"/>
      <c r="PA255" s="119"/>
      <c r="PB255" s="119"/>
      <c r="PC255" s="119"/>
      <c r="PD255" s="119"/>
      <c r="PE255" s="119"/>
      <c r="PF255" s="119"/>
      <c r="PG255" s="119"/>
      <c r="PH255" s="119"/>
      <c r="PI255" s="119"/>
      <c r="PJ255" s="119"/>
      <c r="PK255" s="119"/>
      <c r="PL255" s="119"/>
      <c r="PM255" s="119"/>
      <c r="PN255" s="119"/>
      <c r="PO255" s="119"/>
      <c r="PP255" s="119"/>
      <c r="PQ255" s="119"/>
      <c r="PR255" s="119"/>
      <c r="PS255" s="119"/>
      <c r="PT255" s="119"/>
      <c r="PU255" s="119"/>
      <c r="PV255" s="119"/>
      <c r="PW255" s="119"/>
      <c r="PX255" s="119"/>
      <c r="PY255" s="119"/>
      <c r="PZ255" s="119"/>
      <c r="QA255" s="119"/>
      <c r="QB255" s="119"/>
      <c r="QC255" s="119"/>
      <c r="QD255" s="119"/>
      <c r="QE255" s="119"/>
      <c r="QF255" s="119"/>
      <c r="QG255" s="119"/>
      <c r="QH255" s="119"/>
      <c r="QI255" s="119"/>
      <c r="QJ255" s="119"/>
      <c r="QK255" s="119"/>
      <c r="QL255" s="119"/>
      <c r="QM255" s="119"/>
      <c r="QN255" s="119"/>
      <c r="QO255" s="119"/>
      <c r="QP255" s="119"/>
      <c r="QQ255" s="119"/>
      <c r="QR255" s="119"/>
      <c r="QS255" s="119"/>
      <c r="QT255" s="119"/>
      <c r="QU255" s="119"/>
      <c r="QV255" s="119"/>
      <c r="QW255" s="119"/>
      <c r="QX255" s="119"/>
      <c r="QY255" s="119"/>
      <c r="QZ255" s="119"/>
      <c r="RA255" s="119"/>
      <c r="RB255" s="119"/>
      <c r="RC255" s="119"/>
      <c r="RD255" s="119"/>
      <c r="RE255" s="119"/>
      <c r="RF255" s="119"/>
      <c r="RG255" s="119"/>
      <c r="AAQ255" s="178"/>
    </row>
    <row r="256" spans="1:719 1120:1213" ht="14.25" customHeight="1" outlineLevel="1" thickBot="1">
      <c r="A256" s="155" t="s">
        <v>224</v>
      </c>
      <c r="B256" s="54">
        <f>G262</f>
        <v>574.9862361555555</v>
      </c>
      <c r="C256" s="32" t="s">
        <v>225</v>
      </c>
      <c r="D256" s="670">
        <f t="shared" ref="D256:D261" si="166">SUM(I256:NZ256)</f>
        <v>0</v>
      </c>
      <c r="E256" s="55">
        <f t="shared" ref="E256:E261" si="167">SUM(D256/G256)</f>
        <v>0</v>
      </c>
      <c r="F256" s="179"/>
      <c r="G256" s="49">
        <f>G262*0.262</f>
        <v>150.64639387275554</v>
      </c>
      <c r="H256" s="156">
        <f>SUM(I256:ATR256)</f>
        <v>0</v>
      </c>
      <c r="NV256" s="119"/>
      <c r="NW256" s="119"/>
      <c r="NX256" s="119"/>
      <c r="NY256" s="119"/>
      <c r="NZ256" s="119"/>
      <c r="OA256" s="119"/>
      <c r="OB256" s="119"/>
      <c r="OC256" s="119"/>
      <c r="OD256" s="119"/>
      <c r="OE256" s="119"/>
      <c r="OF256" s="119"/>
      <c r="OG256" s="119"/>
      <c r="OH256" s="119"/>
      <c r="OI256" s="119"/>
      <c r="OJ256" s="119"/>
      <c r="OK256" s="119"/>
      <c r="OL256" s="119"/>
      <c r="OM256" s="119"/>
      <c r="ON256" s="119"/>
      <c r="OO256" s="119"/>
      <c r="OP256" s="119"/>
      <c r="OQ256" s="119"/>
      <c r="OR256" s="119"/>
      <c r="OS256" s="119"/>
      <c r="OT256" s="119"/>
      <c r="OU256" s="119"/>
      <c r="OV256" s="119"/>
      <c r="OW256" s="119"/>
      <c r="OX256" s="119"/>
      <c r="OY256" s="119"/>
      <c r="OZ256" s="119"/>
      <c r="PA256" s="119"/>
      <c r="PB256" s="119"/>
      <c r="PC256" s="119"/>
      <c r="PD256" s="119"/>
      <c r="PE256" s="119"/>
      <c r="PF256" s="119"/>
      <c r="PG256" s="119"/>
      <c r="PH256" s="119"/>
      <c r="PI256" s="119"/>
      <c r="PJ256" s="119"/>
      <c r="PK256" s="119"/>
      <c r="PL256" s="119"/>
      <c r="PM256" s="119"/>
      <c r="PN256" s="119"/>
      <c r="PO256" s="119"/>
      <c r="PP256" s="119"/>
      <c r="PQ256" s="119"/>
      <c r="PR256" s="119"/>
      <c r="PS256" s="119"/>
      <c r="PT256" s="119"/>
      <c r="PU256" s="119"/>
      <c r="PV256" s="119"/>
      <c r="PW256" s="119"/>
      <c r="PX256" s="119"/>
      <c r="PY256" s="119"/>
      <c r="PZ256" s="119"/>
      <c r="QA256" s="119"/>
      <c r="QB256" s="119"/>
      <c r="QC256" s="119"/>
      <c r="QD256" s="119"/>
      <c r="QE256" s="119"/>
      <c r="QF256" s="119"/>
      <c r="QG256" s="119"/>
      <c r="QH256" s="119"/>
      <c r="QI256" s="119"/>
      <c r="QJ256" s="119"/>
      <c r="QK256" s="119"/>
      <c r="QL256" s="119"/>
      <c r="QM256" s="119"/>
      <c r="QN256" s="119"/>
      <c r="QO256" s="119"/>
      <c r="QP256" s="119"/>
      <c r="QQ256" s="119"/>
      <c r="QR256" s="119"/>
      <c r="QS256" s="119"/>
      <c r="QT256" s="119"/>
      <c r="QU256" s="119"/>
      <c r="QV256" s="119"/>
      <c r="QW256" s="119"/>
      <c r="QX256" s="119"/>
      <c r="QY256" s="119"/>
      <c r="QZ256" s="119"/>
      <c r="RA256" s="119"/>
      <c r="RB256" s="119"/>
      <c r="RC256" s="119"/>
      <c r="RD256" s="119"/>
      <c r="RE256" s="119"/>
      <c r="RF256" s="119"/>
      <c r="RG256" s="119"/>
    </row>
    <row r="257" spans="1:719" ht="14.25" customHeight="1" outlineLevel="1" thickBot="1">
      <c r="A257" s="157" t="s">
        <v>226</v>
      </c>
      <c r="B257" s="59"/>
      <c r="C257" s="32" t="s">
        <v>227</v>
      </c>
      <c r="D257" s="670">
        <f t="shared" si="166"/>
        <v>0</v>
      </c>
      <c r="E257" s="55">
        <f t="shared" si="167"/>
        <v>0</v>
      </c>
      <c r="F257" s="179"/>
      <c r="G257" s="49">
        <f>G262*0.106</f>
        <v>60.948541032488883</v>
      </c>
      <c r="H257" s="156">
        <f t="shared" ref="H257:H261" si="168">SUM(I257:ATR257)</f>
        <v>0</v>
      </c>
      <c r="NV257" s="119"/>
      <c r="NW257" s="119"/>
      <c r="NX257" s="119"/>
      <c r="NY257" s="119"/>
      <c r="NZ257" s="119"/>
      <c r="OA257" s="119"/>
      <c r="OB257" s="119"/>
      <c r="OC257" s="119"/>
      <c r="OD257" s="119"/>
      <c r="OE257" s="119"/>
      <c r="OF257" s="119"/>
      <c r="OG257" s="119"/>
      <c r="OH257" s="119"/>
      <c r="OI257" s="119"/>
      <c r="OJ257" s="119"/>
      <c r="OK257" s="119"/>
      <c r="OL257" s="119"/>
      <c r="OM257" s="119"/>
      <c r="ON257" s="119"/>
      <c r="OO257" s="119"/>
      <c r="OP257" s="119"/>
      <c r="OQ257" s="119"/>
      <c r="OR257" s="119"/>
      <c r="OS257" s="119"/>
      <c r="OT257" s="119"/>
      <c r="OU257" s="119"/>
      <c r="OV257" s="119"/>
      <c r="OW257" s="119"/>
      <c r="OX257" s="119"/>
      <c r="OY257" s="119"/>
      <c r="OZ257" s="119"/>
      <c r="PA257" s="119"/>
      <c r="PB257" s="119"/>
      <c r="PC257" s="119"/>
      <c r="PD257" s="119"/>
      <c r="PE257" s="119"/>
      <c r="PF257" s="119"/>
      <c r="PG257" s="119"/>
      <c r="PH257" s="119"/>
      <c r="PI257" s="119"/>
      <c r="PJ257" s="119"/>
      <c r="PK257" s="119"/>
      <c r="PL257" s="119"/>
      <c r="PM257" s="119"/>
      <c r="PN257" s="119"/>
      <c r="PO257" s="119"/>
      <c r="PP257" s="119"/>
      <c r="PQ257" s="119"/>
      <c r="PR257" s="119"/>
      <c r="PS257" s="119"/>
      <c r="PT257" s="119"/>
      <c r="PU257" s="119"/>
      <c r="PV257" s="119"/>
      <c r="PW257" s="119"/>
      <c r="PX257" s="119"/>
      <c r="PY257" s="119"/>
      <c r="PZ257" s="119"/>
      <c r="QA257" s="119"/>
      <c r="QB257" s="119"/>
      <c r="QC257" s="119"/>
      <c r="QD257" s="119"/>
      <c r="QE257" s="119"/>
      <c r="QF257" s="119"/>
      <c r="QG257" s="119"/>
      <c r="QH257" s="119"/>
      <c r="QI257" s="119"/>
      <c r="QJ257" s="119"/>
      <c r="QK257" s="119"/>
      <c r="QL257" s="119"/>
      <c r="QM257" s="119"/>
      <c r="QN257" s="119"/>
      <c r="QO257" s="119"/>
      <c r="QP257" s="119"/>
      <c r="QQ257" s="119"/>
      <c r="QR257" s="119"/>
      <c r="QS257" s="119"/>
      <c r="QT257" s="119"/>
      <c r="QU257" s="119"/>
      <c r="QV257" s="119"/>
      <c r="QW257" s="119"/>
      <c r="QX257" s="119"/>
      <c r="QY257" s="119"/>
      <c r="QZ257" s="119"/>
      <c r="RA257" s="119"/>
      <c r="RB257" s="119"/>
      <c r="RC257" s="119"/>
      <c r="RD257" s="119"/>
      <c r="RE257" s="119"/>
      <c r="RF257" s="119"/>
      <c r="RG257" s="119"/>
    </row>
    <row r="258" spans="1:719" ht="14.25" customHeight="1" outlineLevel="1" thickBot="1">
      <c r="A258" s="158" t="s">
        <v>228</v>
      </c>
      <c r="B258" s="61"/>
      <c r="C258" s="32" t="s">
        <v>229</v>
      </c>
      <c r="D258" s="670">
        <f t="shared" si="166"/>
        <v>0</v>
      </c>
      <c r="E258" s="55">
        <f t="shared" si="167"/>
        <v>0</v>
      </c>
      <c r="F258" s="180"/>
      <c r="G258" s="49">
        <f>G262*0.334</f>
        <v>192.04540287595555</v>
      </c>
      <c r="H258" s="156">
        <f t="shared" si="168"/>
        <v>0</v>
      </c>
      <c r="NV258" s="119"/>
      <c r="NW258" s="119"/>
      <c r="NX258" s="119"/>
      <c r="NY258" s="119"/>
      <c r="NZ258" s="119"/>
      <c r="OA258" s="119"/>
      <c r="OB258" s="119"/>
      <c r="OC258" s="119"/>
      <c r="OD258" s="119"/>
      <c r="OE258" s="119"/>
      <c r="OF258" s="119"/>
      <c r="OG258" s="119"/>
      <c r="OH258" s="119"/>
      <c r="OI258" s="119"/>
      <c r="OJ258" s="119"/>
      <c r="OK258" s="119"/>
      <c r="OL258" s="119"/>
      <c r="OM258" s="119"/>
      <c r="ON258" s="119"/>
      <c r="OO258" s="119"/>
      <c r="OP258" s="119"/>
      <c r="OQ258" s="119"/>
      <c r="OR258" s="119"/>
      <c r="OS258" s="119"/>
      <c r="OT258" s="119"/>
      <c r="OU258" s="119"/>
      <c r="OV258" s="119"/>
      <c r="OW258" s="119"/>
      <c r="OX258" s="119"/>
      <c r="OY258" s="119"/>
      <c r="OZ258" s="119"/>
      <c r="PA258" s="119"/>
      <c r="PB258" s="119"/>
      <c r="PC258" s="119"/>
      <c r="PD258" s="119"/>
      <c r="PE258" s="119"/>
      <c r="PF258" s="119"/>
      <c r="PG258" s="119"/>
      <c r="PH258" s="119"/>
      <c r="PI258" s="119"/>
      <c r="PJ258" s="119"/>
      <c r="PK258" s="119"/>
      <c r="PL258" s="119"/>
      <c r="PM258" s="119"/>
      <c r="PN258" s="119"/>
      <c r="PO258" s="119"/>
      <c r="PP258" s="119"/>
      <c r="PQ258" s="119"/>
      <c r="PR258" s="119"/>
      <c r="PS258" s="119"/>
      <c r="PT258" s="119"/>
      <c r="PU258" s="119"/>
      <c r="PV258" s="119"/>
      <c r="PW258" s="119"/>
      <c r="PX258" s="119"/>
      <c r="PY258" s="119"/>
      <c r="PZ258" s="119"/>
      <c r="QA258" s="119"/>
      <c r="QB258" s="119"/>
      <c r="QC258" s="119"/>
      <c r="QD258" s="119"/>
      <c r="QE258" s="119"/>
      <c r="QF258" s="119"/>
      <c r="QG258" s="119"/>
      <c r="QH258" s="119"/>
      <c r="QI258" s="119"/>
      <c r="QJ258" s="119"/>
      <c r="QK258" s="119"/>
      <c r="QL258" s="119"/>
      <c r="QM258" s="119"/>
      <c r="QN258" s="119"/>
      <c r="QO258" s="119"/>
      <c r="QP258" s="119"/>
      <c r="QQ258" s="119"/>
      <c r="QR258" s="119"/>
      <c r="QS258" s="119"/>
      <c r="QT258" s="119"/>
      <c r="QU258" s="119"/>
      <c r="QV258" s="119"/>
      <c r="QW258" s="119"/>
      <c r="QX258" s="119"/>
      <c r="QY258" s="119"/>
      <c r="QZ258" s="119"/>
      <c r="RA258" s="119"/>
      <c r="RB258" s="119"/>
      <c r="RC258" s="119"/>
      <c r="RD258" s="119"/>
      <c r="RE258" s="119"/>
      <c r="RF258" s="119"/>
      <c r="RG258" s="119"/>
    </row>
    <row r="259" spans="1:719" ht="14.25" customHeight="1" outlineLevel="1" thickBot="1">
      <c r="A259" s="159"/>
      <c r="B259" s="181" t="s">
        <v>230</v>
      </c>
      <c r="C259" s="40" t="s">
        <v>231</v>
      </c>
      <c r="D259" s="670">
        <f t="shared" si="166"/>
        <v>0</v>
      </c>
      <c r="E259" s="55">
        <f t="shared" si="167"/>
        <v>0</v>
      </c>
      <c r="F259" s="179"/>
      <c r="G259" s="49">
        <f>G262*0.067</f>
        <v>38.524077822422221</v>
      </c>
      <c r="H259" s="156">
        <f t="shared" si="168"/>
        <v>0</v>
      </c>
      <c r="NV259" s="119"/>
      <c r="NW259" s="119"/>
      <c r="NX259" s="119"/>
      <c r="NY259" s="119"/>
      <c r="NZ259" s="119"/>
      <c r="OA259" s="119"/>
      <c r="OB259" s="119"/>
      <c r="OC259" s="119"/>
      <c r="OD259" s="119"/>
      <c r="OE259" s="119"/>
      <c r="OF259" s="119"/>
      <c r="OG259" s="119"/>
      <c r="OH259" s="119"/>
      <c r="OI259" s="119"/>
      <c r="OJ259" s="119"/>
      <c r="OK259" s="119"/>
      <c r="OL259" s="119"/>
      <c r="OM259" s="119"/>
      <c r="ON259" s="119"/>
      <c r="OO259" s="119"/>
      <c r="OP259" s="119"/>
      <c r="OQ259" s="119"/>
      <c r="OR259" s="119"/>
      <c r="OS259" s="119"/>
      <c r="OT259" s="119"/>
      <c r="OU259" s="119"/>
      <c r="OV259" s="119"/>
      <c r="OW259" s="119"/>
      <c r="OX259" s="119"/>
      <c r="OY259" s="119"/>
      <c r="OZ259" s="119"/>
      <c r="PA259" s="119"/>
      <c r="PB259" s="119"/>
      <c r="PC259" s="119"/>
      <c r="PD259" s="119"/>
      <c r="PE259" s="119"/>
      <c r="PF259" s="119"/>
      <c r="PG259" s="119"/>
      <c r="PH259" s="119"/>
      <c r="PI259" s="119"/>
      <c r="PJ259" s="119"/>
      <c r="PK259" s="119"/>
      <c r="PL259" s="119"/>
      <c r="PM259" s="119"/>
      <c r="PN259" s="119"/>
      <c r="PO259" s="119"/>
      <c r="PP259" s="119"/>
      <c r="PQ259" s="119"/>
      <c r="PR259" s="119"/>
      <c r="PS259" s="119"/>
      <c r="PT259" s="119"/>
      <c r="PU259" s="119"/>
      <c r="PV259" s="119"/>
      <c r="PW259" s="119"/>
      <c r="PX259" s="119"/>
      <c r="PY259" s="119"/>
      <c r="PZ259" s="119"/>
      <c r="QA259" s="119"/>
      <c r="QB259" s="119"/>
      <c r="QC259" s="119"/>
      <c r="QD259" s="119"/>
      <c r="QE259" s="119"/>
      <c r="QF259" s="119"/>
      <c r="QG259" s="119"/>
      <c r="QH259" s="119"/>
      <c r="QI259" s="119"/>
      <c r="QJ259" s="119"/>
      <c r="QK259" s="119"/>
      <c r="QL259" s="119"/>
      <c r="QM259" s="119"/>
      <c r="QN259" s="119"/>
      <c r="QO259" s="119"/>
      <c r="QP259" s="119"/>
      <c r="QQ259" s="119"/>
      <c r="QR259" s="119"/>
      <c r="QS259" s="119"/>
      <c r="QT259" s="119"/>
      <c r="QU259" s="119"/>
      <c r="QV259" s="119"/>
      <c r="QW259" s="119"/>
      <c r="QX259" s="119"/>
      <c r="QY259" s="119"/>
      <c r="QZ259" s="119"/>
      <c r="RA259" s="119"/>
      <c r="RB259" s="119"/>
      <c r="RC259" s="119"/>
      <c r="RD259" s="119"/>
      <c r="RE259" s="119"/>
      <c r="RF259" s="119"/>
      <c r="RG259" s="119"/>
    </row>
    <row r="260" spans="1:719" ht="14.25" customHeight="1" outlineLevel="1" thickBot="1">
      <c r="A260" s="159"/>
      <c r="B260" s="160">
        <f>D262</f>
        <v>0</v>
      </c>
      <c r="C260" s="40" t="s">
        <v>232</v>
      </c>
      <c r="D260" s="670">
        <f t="shared" si="166"/>
        <v>0</v>
      </c>
      <c r="E260" s="55">
        <f t="shared" si="167"/>
        <v>0</v>
      </c>
      <c r="F260" s="179"/>
      <c r="G260" s="49">
        <f>G262*0.056</f>
        <v>32.199229224711111</v>
      </c>
      <c r="H260" s="156">
        <f t="shared" si="168"/>
        <v>0</v>
      </c>
      <c r="NV260" s="119"/>
      <c r="NW260" s="119"/>
      <c r="NX260" s="119"/>
      <c r="NY260" s="119"/>
      <c r="NZ260" s="119"/>
      <c r="OA260" s="119"/>
      <c r="OB260" s="119"/>
      <c r="OC260" s="119"/>
      <c r="OD260" s="119"/>
      <c r="OE260" s="119"/>
      <c r="OF260" s="119"/>
      <c r="OG260" s="119"/>
      <c r="OH260" s="119"/>
      <c r="OI260" s="119"/>
      <c r="OJ260" s="119"/>
      <c r="OK260" s="119"/>
      <c r="OL260" s="119"/>
      <c r="OM260" s="119"/>
      <c r="ON260" s="119"/>
      <c r="OO260" s="119"/>
      <c r="OP260" s="119"/>
      <c r="OQ260" s="119"/>
      <c r="OR260" s="119"/>
      <c r="OS260" s="119"/>
      <c r="OT260" s="119"/>
      <c r="OU260" s="119"/>
      <c r="OV260" s="119"/>
      <c r="OW260" s="119"/>
      <c r="OX260" s="119"/>
      <c r="OY260" s="119"/>
      <c r="OZ260" s="119"/>
      <c r="PA260" s="119"/>
      <c r="PB260" s="119"/>
      <c r="PC260" s="119"/>
      <c r="PD260" s="119"/>
      <c r="PE260" s="119"/>
      <c r="PF260" s="119"/>
      <c r="PG260" s="119"/>
      <c r="PH260" s="119"/>
      <c r="PI260" s="119"/>
      <c r="PJ260" s="119"/>
      <c r="PK260" s="119"/>
      <c r="PL260" s="119"/>
      <c r="PM260" s="119"/>
      <c r="PN260" s="119"/>
      <c r="PO260" s="119"/>
      <c r="PP260" s="119"/>
      <c r="PQ260" s="119"/>
      <c r="PR260" s="119"/>
      <c r="PS260" s="119"/>
      <c r="PT260" s="119"/>
      <c r="PU260" s="119"/>
      <c r="PV260" s="119"/>
      <c r="PW260" s="119"/>
      <c r="PX260" s="119"/>
      <c r="PY260" s="119"/>
      <c r="PZ260" s="119"/>
      <c r="QA260" s="119"/>
      <c r="QB260" s="119"/>
      <c r="QC260" s="119"/>
      <c r="QD260" s="119"/>
      <c r="QE260" s="119"/>
      <c r="QF260" s="119"/>
      <c r="QG260" s="119"/>
      <c r="QH260" s="119"/>
      <c r="QI260" s="119"/>
      <c r="QJ260" s="119"/>
      <c r="QK260" s="119"/>
      <c r="QL260" s="119"/>
      <c r="QM260" s="119"/>
      <c r="QN260" s="119"/>
      <c r="QO260" s="119"/>
      <c r="QP260" s="119"/>
      <c r="QQ260" s="119"/>
      <c r="QR260" s="119"/>
      <c r="QS260" s="119"/>
      <c r="QT260" s="119"/>
      <c r="QU260" s="119"/>
      <c r="QV260" s="119"/>
      <c r="QW260" s="119"/>
      <c r="QX260" s="119"/>
      <c r="QY260" s="119"/>
      <c r="QZ260" s="119"/>
      <c r="RA260" s="119"/>
      <c r="RB260" s="119"/>
      <c r="RC260" s="119"/>
      <c r="RD260" s="119"/>
      <c r="RE260" s="119"/>
      <c r="RF260" s="119"/>
      <c r="RG260" s="119"/>
    </row>
    <row r="261" spans="1:719" ht="14.25" customHeight="1" outlineLevel="1" thickBot="1">
      <c r="A261" s="161" t="s">
        <v>233</v>
      </c>
      <c r="B261" s="162" t="e">
        <f>SUM(B260/(B256*E263/100))</f>
        <v>#DIV/0!</v>
      </c>
      <c r="C261" s="32" t="s">
        <v>234</v>
      </c>
      <c r="D261" s="670">
        <f t="shared" si="166"/>
        <v>0</v>
      </c>
      <c r="E261" s="55">
        <f t="shared" si="167"/>
        <v>0</v>
      </c>
      <c r="F261" s="179"/>
      <c r="G261" s="49">
        <f>G262*0.175</f>
        <v>100.62259132722221</v>
      </c>
      <c r="H261" s="156">
        <f t="shared" si="168"/>
        <v>0</v>
      </c>
      <c r="NV261" s="119"/>
      <c r="NW261" s="119"/>
      <c r="NX261" s="119"/>
      <c r="NY261" s="119"/>
      <c r="NZ261" s="119"/>
      <c r="OA261" s="119"/>
      <c r="OB261" s="119"/>
      <c r="OC261" s="119"/>
      <c r="OD261" s="119"/>
      <c r="OE261" s="119"/>
      <c r="OF261" s="119"/>
      <c r="OG261" s="119"/>
      <c r="OH261" s="119"/>
      <c r="OI261" s="119"/>
      <c r="OJ261" s="119"/>
      <c r="OK261" s="119"/>
      <c r="OL261" s="119"/>
      <c r="OM261" s="119"/>
      <c r="ON261" s="119"/>
      <c r="OO261" s="119"/>
      <c r="OP261" s="119"/>
      <c r="OQ261" s="119"/>
      <c r="OR261" s="119"/>
      <c r="OS261" s="119"/>
      <c r="OT261" s="119"/>
      <c r="OU261" s="119"/>
      <c r="OV261" s="119"/>
      <c r="OW261" s="119"/>
      <c r="OX261" s="119"/>
      <c r="OY261" s="119"/>
      <c r="OZ261" s="119"/>
      <c r="PA261" s="119"/>
      <c r="PB261" s="119"/>
      <c r="PC261" s="119"/>
      <c r="PD261" s="119"/>
      <c r="PE261" s="119"/>
      <c r="PF261" s="119"/>
      <c r="PG261" s="119"/>
      <c r="PH261" s="119"/>
      <c r="PI261" s="119"/>
      <c r="PJ261" s="119"/>
      <c r="PK261" s="119"/>
      <c r="PL261" s="119"/>
      <c r="PM261" s="119"/>
      <c r="PN261" s="119"/>
      <c r="PO261" s="119"/>
      <c r="PP261" s="119"/>
      <c r="PQ261" s="119"/>
      <c r="PR261" s="119"/>
      <c r="PS261" s="119"/>
      <c r="PT261" s="119"/>
      <c r="PU261" s="119"/>
      <c r="PV261" s="119"/>
      <c r="PW261" s="119"/>
      <c r="PX261" s="119"/>
      <c r="PY261" s="119"/>
      <c r="PZ261" s="119"/>
      <c r="QA261" s="119"/>
      <c r="QB261" s="119"/>
      <c r="QC261" s="119"/>
      <c r="QD261" s="119"/>
      <c r="QE261" s="119"/>
      <c r="QF261" s="119"/>
      <c r="QG261" s="119"/>
      <c r="QH261" s="119"/>
      <c r="QI261" s="119"/>
      <c r="QJ261" s="119"/>
      <c r="QK261" s="119"/>
      <c r="QL261" s="119"/>
      <c r="QM261" s="119"/>
      <c r="QN261" s="119"/>
      <c r="QO261" s="119"/>
      <c r="QP261" s="119"/>
      <c r="QQ261" s="119"/>
      <c r="QR261" s="119"/>
      <c r="QS261" s="119"/>
      <c r="QT261" s="119"/>
      <c r="QU261" s="119"/>
      <c r="QV261" s="119"/>
      <c r="QW261" s="119"/>
      <c r="QX261" s="119"/>
      <c r="QY261" s="119"/>
      <c r="QZ261" s="119"/>
      <c r="RA261" s="119"/>
      <c r="RB261" s="119"/>
      <c r="RC261" s="119"/>
      <c r="RD261" s="119"/>
      <c r="RE261" s="119"/>
      <c r="RF261" s="119"/>
      <c r="RG261" s="119"/>
    </row>
    <row r="262" spans="1:719" ht="14.25" customHeight="1" outlineLevel="1" thickBot="1">
      <c r="A262" s="157" t="s">
        <v>233</v>
      </c>
      <c r="B262" s="163" t="e">
        <f>SUM(B260/(B257*E263/100))</f>
        <v>#DIV/0!</v>
      </c>
      <c r="C262" s="164" t="s">
        <v>235</v>
      </c>
      <c r="D262" s="671">
        <f>SUM(D256:D261)</f>
        <v>0</v>
      </c>
      <c r="E262" s="182">
        <v>14.914</v>
      </c>
      <c r="F262" s="183"/>
      <c r="G262" s="49">
        <f>((E262/F263*1000)*-0.0107+47.419)*E262</f>
        <v>574.9862361555555</v>
      </c>
      <c r="H262" s="156">
        <f>SUM(H256:H261)</f>
        <v>0</v>
      </c>
      <c r="AB262" s="147"/>
      <c r="AC262" s="147"/>
      <c r="AD262" s="147"/>
      <c r="AE262" s="147"/>
      <c r="AF262" s="147"/>
      <c r="AG262" s="147"/>
      <c r="AH262" s="147"/>
      <c r="AI262" s="147"/>
      <c r="AJ262" s="147"/>
      <c r="AK262" s="147"/>
      <c r="AL262" s="147"/>
      <c r="AM262" s="147"/>
      <c r="AN262" s="147"/>
      <c r="AO262" s="147"/>
      <c r="AP262" s="147"/>
      <c r="AQ262" s="147"/>
      <c r="NV262" s="119"/>
      <c r="NW262" s="119"/>
      <c r="NX262" s="119"/>
      <c r="NY262" s="119"/>
      <c r="NZ262" s="119"/>
      <c r="OA262" s="119"/>
      <c r="OB262" s="119"/>
      <c r="OC262" s="119"/>
      <c r="OD262" s="119"/>
      <c r="OE262" s="119"/>
      <c r="OF262" s="119"/>
      <c r="OG262" s="119"/>
      <c r="OH262" s="119"/>
      <c r="OI262" s="119"/>
      <c r="OJ262" s="119"/>
      <c r="OK262" s="119"/>
      <c r="OL262" s="119"/>
      <c r="OM262" s="119"/>
      <c r="ON262" s="119"/>
      <c r="OO262" s="119"/>
      <c r="OP262" s="119"/>
      <c r="OQ262" s="119"/>
      <c r="OR262" s="119"/>
      <c r="OS262" s="119"/>
      <c r="OT262" s="119"/>
      <c r="OU262" s="119"/>
      <c r="OV262" s="119"/>
      <c r="OW262" s="119"/>
      <c r="OX262" s="119"/>
      <c r="OY262" s="119"/>
      <c r="OZ262" s="119"/>
      <c r="PA262" s="119"/>
      <c r="PB262" s="119"/>
      <c r="PC262" s="119"/>
      <c r="PD262" s="119"/>
      <c r="PE262" s="119"/>
      <c r="PF262" s="119"/>
      <c r="PG262" s="119"/>
      <c r="PH262" s="119"/>
      <c r="PI262" s="119"/>
      <c r="PJ262" s="119"/>
      <c r="PK262" s="119"/>
      <c r="PL262" s="119"/>
      <c r="PM262" s="119"/>
      <c r="PN262" s="119"/>
      <c r="PO262" s="119"/>
      <c r="PP262" s="119"/>
      <c r="PQ262" s="119"/>
      <c r="PR262" s="119"/>
      <c r="PS262" s="119"/>
      <c r="PT262" s="119"/>
      <c r="PU262" s="119"/>
      <c r="PV262" s="119"/>
      <c r="PW262" s="119"/>
      <c r="PX262" s="119"/>
      <c r="PY262" s="119"/>
      <c r="PZ262" s="119"/>
      <c r="QA262" s="119"/>
      <c r="QB262" s="119"/>
      <c r="QC262" s="119"/>
      <c r="QD262" s="119"/>
      <c r="QE262" s="119"/>
      <c r="QF262" s="119"/>
      <c r="QG262" s="119"/>
      <c r="QH262" s="119"/>
      <c r="QI262" s="119"/>
      <c r="QJ262" s="119"/>
      <c r="QK262" s="119"/>
      <c r="QL262" s="119"/>
      <c r="QM262" s="119"/>
      <c r="QN262" s="119"/>
      <c r="QO262" s="119"/>
      <c r="QP262" s="119"/>
      <c r="QQ262" s="119"/>
      <c r="QR262" s="119"/>
      <c r="QS262" s="119"/>
      <c r="QT262" s="119"/>
      <c r="QU262" s="119"/>
      <c r="QV262" s="119"/>
      <c r="QW262" s="119"/>
      <c r="QX262" s="119"/>
      <c r="QY262" s="119"/>
      <c r="QZ262" s="119"/>
      <c r="RA262" s="119"/>
      <c r="RB262" s="119"/>
      <c r="RC262" s="119"/>
      <c r="RD262" s="119"/>
      <c r="RE262" s="119"/>
      <c r="RF262" s="119"/>
      <c r="RG262" s="119"/>
    </row>
    <row r="263" spans="1:719" ht="14.25" customHeight="1" outlineLevel="1">
      <c r="A263" s="158" t="s">
        <v>233</v>
      </c>
      <c r="B263" s="165" t="e">
        <f>SUM(B260/(B258*E263/100))</f>
        <v>#DIV/0!</v>
      </c>
      <c r="C263" s="166" t="e">
        <f>SUM(B260/(E262*E263/100))</f>
        <v>#DIV/0!</v>
      </c>
      <c r="D263" s="73" t="s">
        <v>236</v>
      </c>
      <c r="E263" s="167">
        <v>0</v>
      </c>
      <c r="F263" s="184">
        <v>18</v>
      </c>
      <c r="G263" s="176"/>
      <c r="H263" s="187"/>
      <c r="NV263" s="119"/>
      <c r="NW263" s="119"/>
      <c r="NX263" s="119"/>
      <c r="NY263" s="119"/>
      <c r="NZ263" s="119"/>
      <c r="OA263" s="119"/>
      <c r="OB263" s="119"/>
      <c r="OC263" s="119"/>
      <c r="OD263" s="119"/>
      <c r="OE263" s="119"/>
      <c r="OF263" s="119"/>
      <c r="OG263" s="119"/>
      <c r="OH263" s="119"/>
      <c r="OI263" s="119"/>
      <c r="OJ263" s="119"/>
      <c r="OK263" s="119"/>
      <c r="OL263" s="119"/>
      <c r="OM263" s="119"/>
      <c r="ON263" s="119"/>
      <c r="OO263" s="119"/>
      <c r="OP263" s="119"/>
      <c r="OQ263" s="119"/>
      <c r="OR263" s="119"/>
      <c r="OS263" s="119"/>
      <c r="OT263" s="119"/>
      <c r="OU263" s="119"/>
      <c r="OV263" s="119"/>
      <c r="OW263" s="119"/>
      <c r="OX263" s="119"/>
      <c r="OY263" s="119"/>
      <c r="OZ263" s="119"/>
      <c r="PA263" s="119"/>
      <c r="PB263" s="119"/>
      <c r="PC263" s="119"/>
      <c r="PD263" s="119"/>
      <c r="PE263" s="119"/>
      <c r="PF263" s="119"/>
      <c r="PG263" s="119"/>
      <c r="PH263" s="119"/>
      <c r="PI263" s="119"/>
      <c r="PJ263" s="119"/>
      <c r="PK263" s="119"/>
      <c r="PL263" s="119"/>
      <c r="PM263" s="119"/>
      <c r="PN263" s="119"/>
      <c r="PO263" s="119"/>
      <c r="PP263" s="119"/>
      <c r="PQ263" s="119"/>
      <c r="PR263" s="119"/>
      <c r="PS263" s="119"/>
      <c r="PT263" s="119"/>
      <c r="PU263" s="119"/>
      <c r="PV263" s="119"/>
      <c r="PW263" s="119"/>
      <c r="PX263" s="119"/>
      <c r="PY263" s="119"/>
      <c r="PZ263" s="119"/>
      <c r="QA263" s="119"/>
      <c r="QB263" s="119"/>
      <c r="QC263" s="119"/>
      <c r="QD263" s="119"/>
      <c r="QE263" s="119"/>
      <c r="QF263" s="119"/>
      <c r="QG263" s="119"/>
      <c r="QH263" s="119"/>
      <c r="QI263" s="119"/>
      <c r="QJ263" s="119"/>
      <c r="QK263" s="119"/>
      <c r="QL263" s="119"/>
      <c r="QM263" s="119"/>
      <c r="QN263" s="119"/>
      <c r="QO263" s="119"/>
      <c r="QP263" s="119"/>
      <c r="QQ263" s="119"/>
      <c r="QR263" s="119"/>
      <c r="QS263" s="119"/>
      <c r="QT263" s="119"/>
      <c r="QU263" s="119"/>
      <c r="QV263" s="119"/>
      <c r="QW263" s="119"/>
      <c r="QX263" s="119"/>
      <c r="QY263" s="119"/>
      <c r="QZ263" s="119"/>
      <c r="RA263" s="119"/>
      <c r="RB263" s="119"/>
      <c r="RC263" s="119"/>
      <c r="RD263" s="119"/>
      <c r="RE263" s="119"/>
      <c r="RF263" s="119"/>
      <c r="RG263" s="119"/>
    </row>
    <row r="264" spans="1:719" ht="14.25" customHeight="1" outlineLevel="1">
      <c r="A264" s="208"/>
      <c r="B264" s="307" t="s">
        <v>237</v>
      </c>
      <c r="C264" s="323">
        <v>22</v>
      </c>
      <c r="D264" s="247"/>
      <c r="E264" s="314">
        <v>2.5</v>
      </c>
      <c r="F264" s="322">
        <v>3</v>
      </c>
      <c r="G264" s="313">
        <v>3.5</v>
      </c>
      <c r="H264" s="309">
        <v>4</v>
      </c>
      <c r="NV264" s="119"/>
      <c r="NW264" s="119"/>
      <c r="NX264" s="119"/>
      <c r="NY264" s="119"/>
      <c r="NZ264" s="119"/>
      <c r="OA264" s="119"/>
      <c r="OB264" s="119"/>
      <c r="OC264" s="119"/>
      <c r="OD264" s="119"/>
      <c r="OE264" s="119"/>
      <c r="OF264" s="119"/>
      <c r="OG264" s="119"/>
      <c r="OH264" s="119"/>
      <c r="OI264" s="119"/>
      <c r="OJ264" s="119"/>
      <c r="OK264" s="119"/>
      <c r="OL264" s="119"/>
      <c r="OM264" s="119"/>
      <c r="ON264" s="119"/>
      <c r="OO264" s="119"/>
      <c r="OP264" s="119"/>
      <c r="OQ264" s="119"/>
      <c r="OR264" s="119"/>
      <c r="OS264" s="119"/>
      <c r="OT264" s="119"/>
      <c r="OU264" s="119"/>
      <c r="OV264" s="119"/>
      <c r="OW264" s="119"/>
      <c r="OX264" s="119"/>
      <c r="OY264" s="119"/>
      <c r="OZ264" s="119"/>
      <c r="PA264" s="119"/>
      <c r="PB264" s="119"/>
      <c r="PC264" s="119"/>
      <c r="PD264" s="119"/>
      <c r="PE264" s="119"/>
      <c r="PF264" s="119"/>
      <c r="PG264" s="119"/>
      <c r="PH264" s="119"/>
      <c r="PI264" s="119"/>
      <c r="PJ264" s="119"/>
      <c r="PK264" s="119"/>
      <c r="PL264" s="119"/>
      <c r="PM264" s="119"/>
      <c r="PN264" s="119"/>
      <c r="PO264" s="119"/>
      <c r="PP264" s="119"/>
      <c r="PQ264" s="119"/>
      <c r="PR264" s="119"/>
      <c r="PS264" s="119"/>
      <c r="PT264" s="119"/>
      <c r="PU264" s="119"/>
      <c r="PV264" s="119"/>
      <c r="PW264" s="119"/>
      <c r="PX264" s="119"/>
      <c r="PY264" s="119"/>
      <c r="PZ264" s="119"/>
      <c r="QA264" s="119"/>
      <c r="QB264" s="119"/>
      <c r="QC264" s="119"/>
      <c r="QD264" s="119"/>
      <c r="QE264" s="119"/>
      <c r="QF264" s="119"/>
      <c r="QG264" s="119"/>
      <c r="QH264" s="119"/>
      <c r="QI264" s="119"/>
      <c r="QJ264" s="119"/>
      <c r="QK264" s="119"/>
      <c r="QL264" s="119"/>
      <c r="QM264" s="119"/>
      <c r="QN264" s="119"/>
      <c r="QO264" s="119"/>
      <c r="QP264" s="119"/>
      <c r="QQ264" s="119"/>
      <c r="QR264" s="119"/>
      <c r="QS264" s="119"/>
      <c r="QT264" s="119"/>
      <c r="QU264" s="119"/>
      <c r="QV264" s="119"/>
      <c r="QW264" s="119"/>
      <c r="QX264" s="119"/>
      <c r="QY264" s="119"/>
      <c r="QZ264" s="119"/>
      <c r="RA264" s="119"/>
      <c r="RB264" s="119"/>
      <c r="RC264" s="119"/>
      <c r="RD264" s="119"/>
      <c r="RE264" s="119"/>
      <c r="RF264" s="119"/>
      <c r="RG264" s="119"/>
    </row>
    <row r="265" spans="1:719" ht="54">
      <c r="B265" s="149" t="s">
        <v>343</v>
      </c>
      <c r="C265" s="150" t="s">
        <v>344</v>
      </c>
      <c r="D265" s="151" t="s">
        <v>273</v>
      </c>
      <c r="E265" s="149" t="s">
        <v>345</v>
      </c>
      <c r="F265" s="152" t="s">
        <v>264</v>
      </c>
      <c r="NV265" s="119"/>
      <c r="NW265" s="119"/>
      <c r="NX265" s="119"/>
      <c r="NY265" s="119"/>
      <c r="NZ265" s="119"/>
      <c r="OA265" s="119"/>
      <c r="OB265" s="119"/>
      <c r="OC265" s="119"/>
      <c r="OD265" s="119"/>
      <c r="OE265" s="119"/>
      <c r="OF265" s="119"/>
      <c r="OG265" s="119"/>
      <c r="OH265" s="119"/>
      <c r="OI265" s="119"/>
      <c r="OJ265" s="119"/>
      <c r="OK265" s="119"/>
      <c r="OL265" s="119"/>
      <c r="OM265" s="119"/>
      <c r="ON265" s="119"/>
      <c r="OO265" s="119"/>
      <c r="OP265" s="119"/>
      <c r="OQ265" s="119"/>
      <c r="OR265" s="119"/>
      <c r="OS265" s="119"/>
      <c r="OT265" s="119"/>
      <c r="OU265" s="119"/>
      <c r="OV265" s="119"/>
      <c r="OW265" s="119"/>
      <c r="OX265" s="119"/>
      <c r="OY265" s="119"/>
      <c r="OZ265" s="119"/>
      <c r="PA265" s="119"/>
      <c r="PB265" s="119"/>
      <c r="PC265" s="119"/>
      <c r="PD265" s="119"/>
      <c r="PE265" s="119"/>
      <c r="PF265" s="119"/>
      <c r="PG265" s="119"/>
      <c r="PH265" s="119"/>
      <c r="PI265" s="119"/>
      <c r="PJ265" s="119"/>
      <c r="PK265" s="119"/>
      <c r="PL265" s="119"/>
      <c r="PM265" s="119"/>
      <c r="PN265" s="119"/>
      <c r="PO265" s="119"/>
      <c r="PP265" s="119"/>
      <c r="PQ265" s="119"/>
      <c r="PR265" s="119"/>
      <c r="PS265" s="119"/>
      <c r="PT265" s="119"/>
      <c r="PU265" s="119"/>
      <c r="PV265" s="119"/>
      <c r="PW265" s="119"/>
      <c r="PX265" s="119"/>
      <c r="PY265" s="119"/>
      <c r="PZ265" s="119"/>
      <c r="QA265" s="119"/>
      <c r="QB265" s="119"/>
      <c r="QC265" s="119"/>
      <c r="QD265" s="119"/>
      <c r="QE265" s="119"/>
      <c r="QF265" s="119"/>
      <c r="QG265" s="119"/>
      <c r="QH265" s="119"/>
      <c r="QI265" s="119"/>
      <c r="QJ265" s="119"/>
      <c r="QK265" s="119"/>
      <c r="QL265" s="119"/>
      <c r="QM265" s="119"/>
      <c r="QN265" s="119"/>
      <c r="QO265" s="119"/>
      <c r="QP265" s="119"/>
      <c r="QQ265" s="119"/>
      <c r="QR265" s="119"/>
      <c r="QS265" s="119"/>
      <c r="QT265" s="119"/>
      <c r="QU265" s="119"/>
      <c r="QV265" s="119"/>
      <c r="QW265" s="119"/>
      <c r="QX265" s="119"/>
      <c r="QY265" s="119"/>
      <c r="QZ265" s="119"/>
      <c r="RA265" s="119"/>
      <c r="RB265" s="119"/>
      <c r="RC265" s="119"/>
      <c r="RD265" s="119"/>
      <c r="RE265" s="119"/>
      <c r="RF265" s="119"/>
      <c r="RG265" s="119"/>
      <c r="AAQ265" s="178"/>
    </row>
    <row r="266" spans="1:719" ht="14.25" customHeight="1" outlineLevel="1" thickBot="1">
      <c r="A266" s="155" t="s">
        <v>224</v>
      </c>
      <c r="B266" s="54">
        <f>G272</f>
        <v>615.67992000000004</v>
      </c>
      <c r="C266" s="32" t="s">
        <v>225</v>
      </c>
      <c r="D266" s="670">
        <f t="shared" ref="D266:D271" si="169">SUM(I266:NZ266)</f>
        <v>0</v>
      </c>
      <c r="E266" s="55">
        <f t="shared" ref="E266:E271" si="170">SUM(D266/G266)</f>
        <v>0</v>
      </c>
      <c r="F266" s="179"/>
      <c r="G266" s="49">
        <f>G272*0.261</f>
        <v>160.69245912000002</v>
      </c>
      <c r="H266" s="156">
        <f>SUM(I266:ATR266)</f>
        <v>0</v>
      </c>
      <c r="NV266" s="119"/>
      <c r="NW266" s="119"/>
      <c r="NX266" s="119"/>
      <c r="NY266" s="119"/>
      <c r="NZ266" s="119"/>
      <c r="OA266" s="119"/>
      <c r="OB266" s="119"/>
      <c r="OC266" s="119"/>
      <c r="OD266" s="119"/>
      <c r="OE266" s="119"/>
      <c r="OF266" s="119"/>
      <c r="OG266" s="119"/>
      <c r="OH266" s="119"/>
      <c r="OI266" s="119"/>
      <c r="OJ266" s="119"/>
      <c r="OK266" s="119"/>
      <c r="OL266" s="119"/>
      <c r="OM266" s="119"/>
      <c r="ON266" s="119"/>
      <c r="OO266" s="119"/>
      <c r="OP266" s="119"/>
      <c r="OQ266" s="119"/>
      <c r="OR266" s="119"/>
      <c r="OS266" s="119"/>
      <c r="OT266" s="119"/>
      <c r="OU266" s="119"/>
      <c r="OV266" s="119"/>
      <c r="OW266" s="119"/>
      <c r="OX266" s="119"/>
      <c r="OY266" s="119"/>
      <c r="OZ266" s="119"/>
      <c r="PA266" s="119"/>
      <c r="PB266" s="119"/>
      <c r="PC266" s="119"/>
      <c r="PD266" s="119"/>
      <c r="PE266" s="119"/>
      <c r="PF266" s="119"/>
      <c r="PG266" s="119"/>
      <c r="PH266" s="119"/>
      <c r="PI266" s="119"/>
      <c r="PJ266" s="119"/>
      <c r="PK266" s="119"/>
      <c r="PL266" s="119"/>
      <c r="PM266" s="119"/>
      <c r="PN266" s="119"/>
      <c r="PO266" s="119"/>
      <c r="PP266" s="119"/>
      <c r="PQ266" s="119"/>
      <c r="PR266" s="119"/>
      <c r="PS266" s="119"/>
      <c r="PT266" s="119"/>
      <c r="PU266" s="119"/>
      <c r="PV266" s="119"/>
      <c r="PW266" s="119"/>
      <c r="PX266" s="119"/>
      <c r="PY266" s="119"/>
      <c r="PZ266" s="119"/>
      <c r="QA266" s="119"/>
      <c r="QB266" s="119"/>
      <c r="QC266" s="119"/>
      <c r="QD266" s="119"/>
      <c r="QE266" s="119"/>
      <c r="QF266" s="119"/>
      <c r="QG266" s="119"/>
      <c r="QH266" s="119"/>
      <c r="QI266" s="119"/>
      <c r="QJ266" s="119"/>
      <c r="QK266" s="119"/>
      <c r="QL266" s="119"/>
      <c r="QM266" s="119"/>
      <c r="QN266" s="119"/>
      <c r="QO266" s="119"/>
      <c r="QP266" s="119"/>
      <c r="QQ266" s="119"/>
      <c r="QR266" s="119"/>
      <c r="QS266" s="119"/>
      <c r="QT266" s="119"/>
      <c r="QU266" s="119"/>
      <c r="QV266" s="119"/>
      <c r="QW266" s="119"/>
      <c r="QX266" s="119"/>
      <c r="QY266" s="119"/>
      <c r="QZ266" s="119"/>
      <c r="RA266" s="119"/>
      <c r="RB266" s="119"/>
      <c r="RC266" s="119"/>
      <c r="RD266" s="119"/>
      <c r="RE266" s="119"/>
      <c r="RF266" s="119"/>
      <c r="RG266" s="119"/>
    </row>
    <row r="267" spans="1:719" ht="14.25" customHeight="1" outlineLevel="1" thickBot="1">
      <c r="A267" s="157" t="s">
        <v>226</v>
      </c>
      <c r="B267" s="59"/>
      <c r="C267" s="32" t="s">
        <v>227</v>
      </c>
      <c r="D267" s="670">
        <f t="shared" si="169"/>
        <v>0</v>
      </c>
      <c r="E267" s="55">
        <f t="shared" si="170"/>
        <v>0</v>
      </c>
      <c r="F267" s="179"/>
      <c r="G267" s="49">
        <f>G272*0.106</f>
        <v>65.262071520000006</v>
      </c>
      <c r="H267" s="156">
        <f t="shared" ref="H267:H271" si="171">SUM(I267:ATR267)</f>
        <v>0</v>
      </c>
      <c r="NV267" s="119"/>
      <c r="NW267" s="119"/>
      <c r="NX267" s="119"/>
      <c r="NY267" s="119"/>
      <c r="NZ267" s="119"/>
      <c r="OA267" s="119"/>
      <c r="OB267" s="119"/>
      <c r="OC267" s="119"/>
      <c r="OD267" s="119"/>
      <c r="OE267" s="119"/>
      <c r="OF267" s="119"/>
      <c r="OG267" s="119"/>
      <c r="OH267" s="119"/>
      <c r="OI267" s="119"/>
      <c r="OJ267" s="119"/>
      <c r="OK267" s="119"/>
      <c r="OL267" s="119"/>
      <c r="OM267" s="119"/>
      <c r="ON267" s="119"/>
      <c r="OO267" s="119"/>
      <c r="OP267" s="119"/>
      <c r="OQ267" s="119"/>
      <c r="OR267" s="119"/>
      <c r="OS267" s="119"/>
      <c r="OT267" s="119"/>
      <c r="OU267" s="119"/>
      <c r="OV267" s="119"/>
      <c r="OW267" s="119"/>
      <c r="OX267" s="119"/>
      <c r="OY267" s="119"/>
      <c r="OZ267" s="119"/>
      <c r="PA267" s="119"/>
      <c r="PB267" s="119"/>
      <c r="PC267" s="119"/>
      <c r="PD267" s="119"/>
      <c r="PE267" s="119"/>
      <c r="PF267" s="119"/>
      <c r="PG267" s="119"/>
      <c r="PH267" s="119"/>
      <c r="PI267" s="119"/>
      <c r="PJ267" s="119"/>
      <c r="PK267" s="119"/>
      <c r="PL267" s="119"/>
      <c r="PM267" s="119"/>
      <c r="PN267" s="119"/>
      <c r="PO267" s="119"/>
      <c r="PP267" s="119"/>
      <c r="PQ267" s="119"/>
      <c r="PR267" s="119"/>
      <c r="PS267" s="119"/>
      <c r="PT267" s="119"/>
      <c r="PU267" s="119"/>
      <c r="PV267" s="119"/>
      <c r="PW267" s="119"/>
      <c r="PX267" s="119"/>
      <c r="PY267" s="119"/>
      <c r="PZ267" s="119"/>
      <c r="QA267" s="119"/>
      <c r="QB267" s="119"/>
      <c r="QC267" s="119"/>
      <c r="QD267" s="119"/>
      <c r="QE267" s="119"/>
      <c r="QF267" s="119"/>
      <c r="QG267" s="119"/>
      <c r="QH267" s="119"/>
      <c r="QI267" s="119"/>
      <c r="QJ267" s="119"/>
      <c r="QK267" s="119"/>
      <c r="QL267" s="119"/>
      <c r="QM267" s="119"/>
      <c r="QN267" s="119"/>
      <c r="QO267" s="119"/>
      <c r="QP267" s="119"/>
      <c r="QQ267" s="119"/>
      <c r="QR267" s="119"/>
      <c r="QS267" s="119"/>
      <c r="QT267" s="119"/>
      <c r="QU267" s="119"/>
      <c r="QV267" s="119"/>
      <c r="QW267" s="119"/>
      <c r="QX267" s="119"/>
      <c r="QY267" s="119"/>
      <c r="QZ267" s="119"/>
      <c r="RA267" s="119"/>
      <c r="RB267" s="119"/>
      <c r="RC267" s="119"/>
      <c r="RD267" s="119"/>
      <c r="RE267" s="119"/>
      <c r="RF267" s="119"/>
      <c r="RG267" s="119"/>
    </row>
    <row r="268" spans="1:719" ht="14.25" customHeight="1" outlineLevel="1" thickBot="1">
      <c r="A268" s="158" t="s">
        <v>228</v>
      </c>
      <c r="B268" s="61"/>
      <c r="C268" s="32" t="s">
        <v>229</v>
      </c>
      <c r="D268" s="670">
        <f t="shared" si="169"/>
        <v>0</v>
      </c>
      <c r="E268" s="55">
        <f t="shared" si="170"/>
        <v>0</v>
      </c>
      <c r="F268" s="180"/>
      <c r="G268" s="49">
        <f>G272*0.332</f>
        <v>204.40573344000003</v>
      </c>
      <c r="H268" s="156">
        <f t="shared" si="171"/>
        <v>0</v>
      </c>
      <c r="NV268" s="119"/>
      <c r="NW268" s="119"/>
      <c r="NX268" s="119"/>
      <c r="NY268" s="119"/>
      <c r="NZ268" s="119"/>
      <c r="OA268" s="119"/>
      <c r="OB268" s="119"/>
      <c r="OC268" s="119"/>
      <c r="OD268" s="119"/>
      <c r="OE268" s="119"/>
      <c r="OF268" s="119"/>
      <c r="OG268" s="119"/>
      <c r="OH268" s="119"/>
      <c r="OI268" s="119"/>
      <c r="OJ268" s="119"/>
      <c r="OK268" s="119"/>
      <c r="OL268" s="119"/>
      <c r="OM268" s="119"/>
      <c r="ON268" s="119"/>
      <c r="OO268" s="119"/>
      <c r="OP268" s="119"/>
      <c r="OQ268" s="119"/>
      <c r="OR268" s="119"/>
      <c r="OS268" s="119"/>
      <c r="OT268" s="119"/>
      <c r="OU268" s="119"/>
      <c r="OV268" s="119"/>
      <c r="OW268" s="119"/>
      <c r="OX268" s="119"/>
      <c r="OY268" s="119"/>
      <c r="OZ268" s="119"/>
      <c r="PA268" s="119"/>
      <c r="PB268" s="119"/>
      <c r="PC268" s="119"/>
      <c r="PD268" s="119"/>
      <c r="PE268" s="119"/>
      <c r="PF268" s="119"/>
      <c r="PG268" s="119"/>
      <c r="PH268" s="119"/>
      <c r="PI268" s="119"/>
      <c r="PJ268" s="119"/>
      <c r="PK268" s="119"/>
      <c r="PL268" s="119"/>
      <c r="PM268" s="119"/>
      <c r="PN268" s="119"/>
      <c r="PO268" s="119"/>
      <c r="PP268" s="119"/>
      <c r="PQ268" s="119"/>
      <c r="PR268" s="119"/>
      <c r="PS268" s="119"/>
      <c r="PT268" s="119"/>
      <c r="PU268" s="119"/>
      <c r="PV268" s="119"/>
      <c r="PW268" s="119"/>
      <c r="PX268" s="119"/>
      <c r="PY268" s="119"/>
      <c r="PZ268" s="119"/>
      <c r="QA268" s="119"/>
      <c r="QB268" s="119"/>
      <c r="QC268" s="119"/>
      <c r="QD268" s="119"/>
      <c r="QE268" s="119"/>
      <c r="QF268" s="119"/>
      <c r="QG268" s="119"/>
      <c r="QH268" s="119"/>
      <c r="QI268" s="119"/>
      <c r="QJ268" s="119"/>
      <c r="QK268" s="119"/>
      <c r="QL268" s="119"/>
      <c r="QM268" s="119"/>
      <c r="QN268" s="119"/>
      <c r="QO268" s="119"/>
      <c r="QP268" s="119"/>
      <c r="QQ268" s="119"/>
      <c r="QR268" s="119"/>
      <c r="QS268" s="119"/>
      <c r="QT268" s="119"/>
      <c r="QU268" s="119"/>
      <c r="QV268" s="119"/>
      <c r="QW268" s="119"/>
      <c r="QX268" s="119"/>
      <c r="QY268" s="119"/>
      <c r="QZ268" s="119"/>
      <c r="RA268" s="119"/>
      <c r="RB268" s="119"/>
      <c r="RC268" s="119"/>
      <c r="RD268" s="119"/>
      <c r="RE268" s="119"/>
      <c r="RF268" s="119"/>
      <c r="RG268" s="119"/>
    </row>
    <row r="269" spans="1:719" ht="14.25" customHeight="1" outlineLevel="1" thickBot="1">
      <c r="A269" s="159"/>
      <c r="B269" s="181" t="s">
        <v>230</v>
      </c>
      <c r="C269" s="40" t="s">
        <v>231</v>
      </c>
      <c r="D269" s="670">
        <f t="shared" si="169"/>
        <v>0</v>
      </c>
      <c r="E269" s="55">
        <f t="shared" si="170"/>
        <v>0</v>
      </c>
      <c r="F269" s="179"/>
      <c r="G269" s="49">
        <f>G272*0.068</f>
        <v>41.866234560000002</v>
      </c>
      <c r="H269" s="156">
        <f t="shared" si="171"/>
        <v>0</v>
      </c>
      <c r="NV269" s="119"/>
      <c r="NW269" s="119"/>
      <c r="NX269" s="119"/>
      <c r="NY269" s="119"/>
      <c r="NZ269" s="119"/>
      <c r="OA269" s="119"/>
      <c r="OB269" s="119"/>
      <c r="OC269" s="119"/>
      <c r="OD269" s="119"/>
      <c r="OE269" s="119"/>
      <c r="OF269" s="119"/>
      <c r="OG269" s="119"/>
      <c r="OH269" s="119"/>
      <c r="OI269" s="119"/>
      <c r="OJ269" s="119"/>
      <c r="OK269" s="119"/>
      <c r="OL269" s="119"/>
      <c r="OM269" s="119"/>
      <c r="ON269" s="119"/>
      <c r="OO269" s="119"/>
      <c r="OP269" s="119"/>
      <c r="OQ269" s="119"/>
      <c r="OR269" s="119"/>
      <c r="OS269" s="119"/>
      <c r="OT269" s="119"/>
      <c r="OU269" s="119"/>
      <c r="OV269" s="119"/>
      <c r="OW269" s="119"/>
      <c r="OX269" s="119"/>
      <c r="OY269" s="119"/>
      <c r="OZ269" s="119"/>
      <c r="PA269" s="119"/>
      <c r="PB269" s="119"/>
      <c r="PC269" s="119"/>
      <c r="PD269" s="119"/>
      <c r="PE269" s="119"/>
      <c r="PF269" s="119"/>
      <c r="PG269" s="119"/>
      <c r="PH269" s="119"/>
      <c r="PI269" s="119"/>
      <c r="PJ269" s="119"/>
      <c r="PK269" s="119"/>
      <c r="PL269" s="119"/>
      <c r="PM269" s="119"/>
      <c r="PN269" s="119"/>
      <c r="PO269" s="119"/>
      <c r="PP269" s="119"/>
      <c r="PQ269" s="119"/>
      <c r="PR269" s="119"/>
      <c r="PS269" s="119"/>
      <c r="PT269" s="119"/>
      <c r="PU269" s="119"/>
      <c r="PV269" s="119"/>
      <c r="PW269" s="119"/>
      <c r="PX269" s="119"/>
      <c r="PY269" s="119"/>
      <c r="PZ269" s="119"/>
      <c r="QA269" s="119"/>
      <c r="QB269" s="119"/>
      <c r="QC269" s="119"/>
      <c r="QD269" s="119"/>
      <c r="QE269" s="119"/>
      <c r="QF269" s="119"/>
      <c r="QG269" s="119"/>
      <c r="QH269" s="119"/>
      <c r="QI269" s="119"/>
      <c r="QJ269" s="119"/>
      <c r="QK269" s="119"/>
      <c r="QL269" s="119"/>
      <c r="QM269" s="119"/>
      <c r="QN269" s="119"/>
      <c r="QO269" s="119"/>
      <c r="QP269" s="119"/>
      <c r="QQ269" s="119"/>
      <c r="QR269" s="119"/>
      <c r="QS269" s="119"/>
      <c r="QT269" s="119"/>
      <c r="QU269" s="119"/>
      <c r="QV269" s="119"/>
      <c r="QW269" s="119"/>
      <c r="QX269" s="119"/>
      <c r="QY269" s="119"/>
      <c r="QZ269" s="119"/>
      <c r="RA269" s="119"/>
      <c r="RB269" s="119"/>
      <c r="RC269" s="119"/>
      <c r="RD269" s="119"/>
      <c r="RE269" s="119"/>
      <c r="RF269" s="119"/>
      <c r="RG269" s="119"/>
    </row>
    <row r="270" spans="1:719" ht="14.25" customHeight="1" outlineLevel="1" thickBot="1">
      <c r="A270" s="159"/>
      <c r="B270" s="160">
        <f>D272</f>
        <v>0</v>
      </c>
      <c r="C270" s="40" t="s">
        <v>232</v>
      </c>
      <c r="D270" s="670">
        <f t="shared" si="169"/>
        <v>0</v>
      </c>
      <c r="E270" s="55">
        <f t="shared" si="170"/>
        <v>0</v>
      </c>
      <c r="F270" s="179"/>
      <c r="G270" s="49">
        <f>G272*0.059</f>
        <v>36.325115279999999</v>
      </c>
      <c r="H270" s="156">
        <f t="shared" si="171"/>
        <v>0</v>
      </c>
      <c r="NV270" s="119"/>
      <c r="NW270" s="119"/>
      <c r="NX270" s="119"/>
      <c r="NY270" s="119"/>
      <c r="NZ270" s="119"/>
      <c r="OA270" s="119"/>
      <c r="OB270" s="119"/>
      <c r="OC270" s="119"/>
      <c r="OD270" s="119"/>
      <c r="OE270" s="119"/>
      <c r="OF270" s="119"/>
      <c r="OG270" s="119"/>
      <c r="OH270" s="119"/>
      <c r="OI270" s="119"/>
      <c r="OJ270" s="119"/>
      <c r="OK270" s="119"/>
      <c r="OL270" s="119"/>
      <c r="OM270" s="119"/>
      <c r="ON270" s="119"/>
      <c r="OO270" s="119"/>
      <c r="OP270" s="119"/>
      <c r="OQ270" s="119"/>
      <c r="OR270" s="119"/>
      <c r="OS270" s="119"/>
      <c r="OT270" s="119"/>
      <c r="OU270" s="119"/>
      <c r="OV270" s="119"/>
      <c r="OW270" s="119"/>
      <c r="OX270" s="119"/>
      <c r="OY270" s="119"/>
      <c r="OZ270" s="119"/>
      <c r="PA270" s="119"/>
      <c r="PB270" s="119"/>
      <c r="PC270" s="119"/>
      <c r="PD270" s="119"/>
      <c r="PE270" s="119"/>
      <c r="PF270" s="119"/>
      <c r="PG270" s="119"/>
      <c r="PH270" s="119"/>
      <c r="PI270" s="119"/>
      <c r="PJ270" s="119"/>
      <c r="PK270" s="119"/>
      <c r="PL270" s="119"/>
      <c r="PM270" s="119"/>
      <c r="PN270" s="119"/>
      <c r="PO270" s="119"/>
      <c r="PP270" s="119"/>
      <c r="PQ270" s="119"/>
      <c r="PR270" s="119"/>
      <c r="PS270" s="119"/>
      <c r="PT270" s="119"/>
      <c r="PU270" s="119"/>
      <c r="PV270" s="119"/>
      <c r="PW270" s="119"/>
      <c r="PX270" s="119"/>
      <c r="PY270" s="119"/>
      <c r="PZ270" s="119"/>
      <c r="QA270" s="119"/>
      <c r="QB270" s="119"/>
      <c r="QC270" s="119"/>
      <c r="QD270" s="119"/>
      <c r="QE270" s="119"/>
      <c r="QF270" s="119"/>
      <c r="QG270" s="119"/>
      <c r="QH270" s="119"/>
      <c r="QI270" s="119"/>
      <c r="QJ270" s="119"/>
      <c r="QK270" s="119"/>
      <c r="QL270" s="119"/>
      <c r="QM270" s="119"/>
      <c r="QN270" s="119"/>
      <c r="QO270" s="119"/>
      <c r="QP270" s="119"/>
      <c r="QQ270" s="119"/>
      <c r="QR270" s="119"/>
      <c r="QS270" s="119"/>
      <c r="QT270" s="119"/>
      <c r="QU270" s="119"/>
      <c r="QV270" s="119"/>
      <c r="QW270" s="119"/>
      <c r="QX270" s="119"/>
      <c r="QY270" s="119"/>
      <c r="QZ270" s="119"/>
      <c r="RA270" s="119"/>
      <c r="RB270" s="119"/>
      <c r="RC270" s="119"/>
      <c r="RD270" s="119"/>
      <c r="RE270" s="119"/>
      <c r="RF270" s="119"/>
      <c r="RG270" s="119"/>
    </row>
    <row r="271" spans="1:719" ht="14.25" customHeight="1" outlineLevel="1" thickBot="1">
      <c r="A271" s="161" t="s">
        <v>233</v>
      </c>
      <c r="B271" s="162" t="e">
        <f>SUM(B270/(B266*E273/100))</f>
        <v>#DIV/0!</v>
      </c>
      <c r="C271" s="32" t="s">
        <v>234</v>
      </c>
      <c r="D271" s="670">
        <f t="shared" si="169"/>
        <v>0</v>
      </c>
      <c r="E271" s="55">
        <f t="shared" si="170"/>
        <v>0</v>
      </c>
      <c r="F271" s="179"/>
      <c r="G271" s="49">
        <f>G272*0.174</f>
        <v>107.12830608</v>
      </c>
      <c r="H271" s="156">
        <f t="shared" si="171"/>
        <v>0</v>
      </c>
      <c r="NV271" s="119"/>
      <c r="NW271" s="119"/>
      <c r="NX271" s="119"/>
      <c r="NY271" s="119"/>
      <c r="NZ271" s="119"/>
      <c r="OA271" s="119"/>
      <c r="OB271" s="119"/>
      <c r="OC271" s="119"/>
      <c r="OD271" s="119"/>
      <c r="OE271" s="119"/>
      <c r="OF271" s="119"/>
      <c r="OG271" s="119"/>
      <c r="OH271" s="119"/>
      <c r="OI271" s="119"/>
      <c r="OJ271" s="119"/>
      <c r="OK271" s="119"/>
      <c r="OL271" s="119"/>
      <c r="OM271" s="119"/>
      <c r="ON271" s="119"/>
      <c r="OO271" s="119"/>
      <c r="OP271" s="119"/>
      <c r="OQ271" s="119"/>
      <c r="OR271" s="119"/>
      <c r="OS271" s="119"/>
      <c r="OT271" s="119"/>
      <c r="OU271" s="119"/>
      <c r="OV271" s="119"/>
      <c r="OW271" s="119"/>
      <c r="OX271" s="119"/>
      <c r="OY271" s="119"/>
      <c r="OZ271" s="119"/>
      <c r="PA271" s="119"/>
      <c r="PB271" s="119"/>
      <c r="PC271" s="119"/>
      <c r="PD271" s="119"/>
      <c r="PE271" s="119"/>
      <c r="PF271" s="119"/>
      <c r="PG271" s="119"/>
      <c r="PH271" s="119"/>
      <c r="PI271" s="119"/>
      <c r="PJ271" s="119"/>
      <c r="PK271" s="119"/>
      <c r="PL271" s="119"/>
      <c r="PM271" s="119"/>
      <c r="PN271" s="119"/>
      <c r="PO271" s="119"/>
      <c r="PP271" s="119"/>
      <c r="PQ271" s="119"/>
      <c r="PR271" s="119"/>
      <c r="PS271" s="119"/>
      <c r="PT271" s="119"/>
      <c r="PU271" s="119"/>
      <c r="PV271" s="119"/>
      <c r="PW271" s="119"/>
      <c r="PX271" s="119"/>
      <c r="PY271" s="119"/>
      <c r="PZ271" s="119"/>
      <c r="QA271" s="119"/>
      <c r="QB271" s="119"/>
      <c r="QC271" s="119"/>
      <c r="QD271" s="119"/>
      <c r="QE271" s="119"/>
      <c r="QF271" s="119"/>
      <c r="QG271" s="119"/>
      <c r="QH271" s="119"/>
      <c r="QI271" s="119"/>
      <c r="QJ271" s="119"/>
      <c r="QK271" s="119"/>
      <c r="QL271" s="119"/>
      <c r="QM271" s="119"/>
      <c r="QN271" s="119"/>
      <c r="QO271" s="119"/>
      <c r="QP271" s="119"/>
      <c r="QQ271" s="119"/>
      <c r="QR271" s="119"/>
      <c r="QS271" s="119"/>
      <c r="QT271" s="119"/>
      <c r="QU271" s="119"/>
      <c r="QV271" s="119"/>
      <c r="QW271" s="119"/>
      <c r="QX271" s="119"/>
      <c r="QY271" s="119"/>
      <c r="QZ271" s="119"/>
      <c r="RA271" s="119"/>
      <c r="RB271" s="119"/>
      <c r="RC271" s="119"/>
      <c r="RD271" s="119"/>
      <c r="RE271" s="119"/>
      <c r="RF271" s="119"/>
      <c r="RG271" s="119"/>
    </row>
    <row r="272" spans="1:719" ht="14.25" customHeight="1" outlineLevel="1" thickBot="1">
      <c r="A272" s="157" t="s">
        <v>233</v>
      </c>
      <c r="B272" s="163" t="e">
        <f>SUM(B270/(B267*E273/100))</f>
        <v>#DIV/0!</v>
      </c>
      <c r="C272" s="164" t="s">
        <v>235</v>
      </c>
      <c r="D272" s="671">
        <f>SUM(D266:D271)</f>
        <v>0</v>
      </c>
      <c r="E272" s="182">
        <v>14.9</v>
      </c>
      <c r="F272" s="183"/>
      <c r="G272" s="49">
        <f>((E272/F273*1000)*-0.0107+47.698)*E272</f>
        <v>615.67992000000004</v>
      </c>
      <c r="H272" s="156">
        <f>SUM(H266:H271)</f>
        <v>0</v>
      </c>
      <c r="NV272" s="119"/>
      <c r="NW272" s="119"/>
      <c r="NX272" s="119"/>
      <c r="NY272" s="119"/>
      <c r="NZ272" s="119"/>
      <c r="OA272" s="119"/>
      <c r="OB272" s="119"/>
      <c r="OC272" s="119"/>
      <c r="OD272" s="119"/>
      <c r="OE272" s="119"/>
      <c r="OF272" s="119"/>
      <c r="OG272" s="119"/>
      <c r="OH272" s="119"/>
      <c r="OI272" s="119"/>
      <c r="OJ272" s="119"/>
      <c r="OK272" s="119"/>
      <c r="OL272" s="119"/>
      <c r="OM272" s="119"/>
      <c r="ON272" s="119"/>
      <c r="OO272" s="119"/>
      <c r="OP272" s="119"/>
      <c r="OQ272" s="119"/>
      <c r="OR272" s="119"/>
      <c r="OS272" s="119"/>
      <c r="OT272" s="119"/>
      <c r="OU272" s="119"/>
      <c r="OV272" s="119"/>
      <c r="OW272" s="119"/>
      <c r="OX272" s="119"/>
      <c r="OY272" s="119"/>
      <c r="OZ272" s="119"/>
      <c r="PA272" s="119"/>
      <c r="PB272" s="119"/>
      <c r="PC272" s="119"/>
      <c r="PD272" s="119"/>
      <c r="PE272" s="119"/>
      <c r="PF272" s="119"/>
      <c r="PG272" s="119"/>
      <c r="PH272" s="119"/>
      <c r="PI272" s="119"/>
      <c r="PJ272" s="119"/>
      <c r="PK272" s="119"/>
      <c r="PL272" s="119"/>
      <c r="PM272" s="119"/>
      <c r="PN272" s="119"/>
      <c r="PO272" s="119"/>
      <c r="PP272" s="119"/>
      <c r="PQ272" s="119"/>
      <c r="PR272" s="119"/>
      <c r="PS272" s="119"/>
      <c r="PT272" s="119"/>
      <c r="PU272" s="119"/>
      <c r="PV272" s="119"/>
      <c r="PW272" s="119"/>
      <c r="PX272" s="119"/>
      <c r="PY272" s="119"/>
      <c r="PZ272" s="119"/>
      <c r="QA272" s="119"/>
      <c r="QB272" s="119"/>
      <c r="QC272" s="119"/>
      <c r="QD272" s="119"/>
      <c r="QE272" s="119"/>
      <c r="QF272" s="119"/>
      <c r="QG272" s="119"/>
      <c r="QH272" s="119"/>
      <c r="QI272" s="119"/>
      <c r="QJ272" s="119"/>
      <c r="QK272" s="119"/>
      <c r="QL272" s="119"/>
      <c r="QM272" s="119"/>
      <c r="QN272" s="119"/>
      <c r="QO272" s="119"/>
      <c r="QP272" s="119"/>
      <c r="QQ272" s="119"/>
      <c r="QR272" s="119"/>
      <c r="QS272" s="119"/>
      <c r="QT272" s="119"/>
      <c r="QU272" s="119"/>
      <c r="QV272" s="119"/>
      <c r="QW272" s="119"/>
      <c r="QX272" s="119"/>
      <c r="QY272" s="119"/>
      <c r="QZ272" s="119"/>
      <c r="RA272" s="119"/>
      <c r="RB272" s="119"/>
      <c r="RC272" s="119"/>
      <c r="RD272" s="119"/>
      <c r="RE272" s="119"/>
      <c r="RF272" s="119"/>
      <c r="RG272" s="119"/>
    </row>
    <row r="273" spans="1:475" ht="14.25" customHeight="1" outlineLevel="1">
      <c r="A273" s="158" t="s">
        <v>233</v>
      </c>
      <c r="B273" s="165" t="e">
        <f>SUM(B270/(B268*E273/100))</f>
        <v>#DIV/0!</v>
      </c>
      <c r="C273" s="166" t="e">
        <f>SUM(B270/(E272*E273/100))</f>
        <v>#DIV/0!</v>
      </c>
      <c r="D273" s="73" t="s">
        <v>236</v>
      </c>
      <c r="E273" s="167">
        <v>0</v>
      </c>
      <c r="F273" s="184">
        <v>25</v>
      </c>
      <c r="G273" s="176"/>
      <c r="H273" s="187"/>
      <c r="NV273" s="119"/>
      <c r="NW273" s="119"/>
      <c r="NX273" s="119"/>
      <c r="NY273" s="119"/>
      <c r="NZ273" s="119"/>
      <c r="OA273" s="119"/>
      <c r="OB273" s="119"/>
      <c r="OC273" s="119"/>
      <c r="OD273" s="119"/>
      <c r="OE273" s="119"/>
      <c r="OF273" s="119"/>
      <c r="OG273" s="119"/>
      <c r="OH273" s="119"/>
      <c r="OI273" s="119"/>
      <c r="OJ273" s="119"/>
      <c r="OK273" s="119"/>
      <c r="OL273" s="119"/>
      <c r="OM273" s="119"/>
      <c r="ON273" s="119"/>
      <c r="OO273" s="119"/>
      <c r="OP273" s="119"/>
      <c r="OQ273" s="119"/>
      <c r="OR273" s="119"/>
      <c r="OS273" s="119"/>
      <c r="OT273" s="119"/>
      <c r="OU273" s="119"/>
      <c r="OV273" s="119"/>
      <c r="OW273" s="119"/>
      <c r="OX273" s="119"/>
      <c r="OY273" s="119"/>
      <c r="OZ273" s="119"/>
      <c r="PA273" s="119"/>
      <c r="PB273" s="119"/>
      <c r="PC273" s="119"/>
      <c r="PD273" s="119"/>
      <c r="PE273" s="119"/>
      <c r="PF273" s="119"/>
      <c r="PG273" s="119"/>
      <c r="PH273" s="119"/>
      <c r="PI273" s="119"/>
      <c r="PJ273" s="119"/>
      <c r="PK273" s="119"/>
      <c r="PL273" s="119"/>
      <c r="PM273" s="119"/>
      <c r="PN273" s="119"/>
      <c r="PO273" s="119"/>
      <c r="PP273" s="119"/>
      <c r="PQ273" s="119"/>
      <c r="PR273" s="119"/>
      <c r="PS273" s="119"/>
      <c r="PT273" s="119"/>
      <c r="PU273" s="119"/>
      <c r="PV273" s="119"/>
      <c r="PW273" s="119"/>
      <c r="PX273" s="119"/>
      <c r="PY273" s="119"/>
      <c r="PZ273" s="119"/>
      <c r="QA273" s="119"/>
      <c r="QB273" s="119"/>
      <c r="QC273" s="119"/>
      <c r="QD273" s="119"/>
      <c r="QE273" s="119"/>
      <c r="QF273" s="119"/>
      <c r="QG273" s="119"/>
      <c r="QH273" s="119"/>
      <c r="QI273" s="119"/>
      <c r="QJ273" s="119"/>
      <c r="QK273" s="119"/>
      <c r="QL273" s="119"/>
      <c r="QM273" s="119"/>
      <c r="QN273" s="119"/>
      <c r="QO273" s="119"/>
      <c r="QP273" s="119"/>
      <c r="QQ273" s="119"/>
      <c r="QR273" s="119"/>
      <c r="QS273" s="119"/>
      <c r="QT273" s="119"/>
      <c r="QU273" s="119"/>
      <c r="QV273" s="119"/>
      <c r="QW273" s="119"/>
      <c r="QX273" s="119"/>
      <c r="QY273" s="119"/>
      <c r="QZ273" s="119"/>
      <c r="RA273" s="119"/>
      <c r="RB273" s="119"/>
      <c r="RC273" s="119"/>
      <c r="RD273" s="119"/>
      <c r="RE273" s="119"/>
      <c r="RF273" s="119"/>
      <c r="RG273" s="119"/>
    </row>
    <row r="274" spans="1:475" ht="14.25" customHeight="1" outlineLevel="1">
      <c r="A274" s="208"/>
      <c r="B274" s="307" t="s">
        <v>237</v>
      </c>
      <c r="C274" s="323">
        <v>45</v>
      </c>
      <c r="D274" s="247"/>
      <c r="E274" s="314">
        <v>2.5</v>
      </c>
      <c r="F274" s="322">
        <v>3</v>
      </c>
      <c r="G274" s="313">
        <v>3.5</v>
      </c>
      <c r="H274" s="309">
        <v>4</v>
      </c>
      <c r="NV274" s="119"/>
      <c r="NW274" s="119"/>
      <c r="NX274" s="119"/>
      <c r="NY274" s="119"/>
      <c r="NZ274" s="119"/>
      <c r="OA274" s="119"/>
      <c r="OB274" s="119"/>
      <c r="OC274" s="119"/>
      <c r="OD274" s="119"/>
      <c r="OE274" s="119"/>
      <c r="OF274" s="119"/>
      <c r="OG274" s="119"/>
      <c r="OH274" s="119"/>
      <c r="OI274" s="119"/>
      <c r="OJ274" s="119"/>
      <c r="OK274" s="119"/>
      <c r="OL274" s="119"/>
      <c r="OM274" s="119"/>
      <c r="ON274" s="119"/>
      <c r="OO274" s="119"/>
      <c r="OP274" s="119"/>
      <c r="OQ274" s="119"/>
      <c r="OR274" s="119"/>
      <c r="OS274" s="119"/>
      <c r="OT274" s="119"/>
      <c r="OU274" s="119"/>
      <c r="OV274" s="119"/>
      <c r="OW274" s="119"/>
      <c r="OX274" s="119"/>
      <c r="OY274" s="119"/>
      <c r="OZ274" s="119"/>
      <c r="PA274" s="119"/>
      <c r="PB274" s="119"/>
      <c r="PC274" s="119"/>
      <c r="PD274" s="119"/>
      <c r="PE274" s="119"/>
      <c r="PF274" s="119"/>
      <c r="PG274" s="119"/>
      <c r="PH274" s="119"/>
      <c r="PI274" s="119"/>
      <c r="PJ274" s="119"/>
      <c r="PK274" s="119"/>
      <c r="PL274" s="119"/>
      <c r="PM274" s="119"/>
      <c r="PN274" s="119"/>
      <c r="PO274" s="119"/>
      <c r="PP274" s="119"/>
      <c r="PQ274" s="119"/>
      <c r="PR274" s="119"/>
      <c r="PS274" s="119"/>
      <c r="PT274" s="119"/>
      <c r="PU274" s="119"/>
      <c r="PV274" s="119"/>
      <c r="PW274" s="119"/>
      <c r="PX274" s="119"/>
      <c r="PY274" s="119"/>
      <c r="PZ274" s="119"/>
      <c r="QA274" s="119"/>
      <c r="QB274" s="119"/>
      <c r="QC274" s="119"/>
      <c r="QD274" s="119"/>
      <c r="QE274" s="119"/>
      <c r="QF274" s="119"/>
      <c r="QG274" s="119"/>
      <c r="QH274" s="119"/>
      <c r="QI274" s="119"/>
      <c r="QJ274" s="119"/>
      <c r="QK274" s="119"/>
      <c r="QL274" s="119"/>
      <c r="QM274" s="119"/>
      <c r="QN274" s="119"/>
      <c r="QO274" s="119"/>
      <c r="QP274" s="119"/>
      <c r="QQ274" s="119"/>
      <c r="QR274" s="119"/>
      <c r="QS274" s="119"/>
      <c r="QT274" s="119"/>
      <c r="QU274" s="119"/>
      <c r="QV274" s="119"/>
      <c r="QW274" s="119"/>
      <c r="QX274" s="119"/>
      <c r="QY274" s="119"/>
      <c r="QZ274" s="119"/>
      <c r="RA274" s="119"/>
      <c r="RB274" s="119"/>
      <c r="RC274" s="119"/>
      <c r="RD274" s="119"/>
      <c r="RE274" s="119"/>
      <c r="RF274" s="119"/>
      <c r="RG274" s="119"/>
    </row>
    <row r="275" spans="1:475" ht="55.5" customHeight="1" thickBot="1">
      <c r="A275" s="88"/>
      <c r="B275" s="435">
        <v>229034</v>
      </c>
      <c r="C275" s="150" t="s">
        <v>346</v>
      </c>
      <c r="D275" s="151" t="s">
        <v>273</v>
      </c>
      <c r="E275" s="149" t="s">
        <v>347</v>
      </c>
      <c r="F275" s="470" t="s">
        <v>348</v>
      </c>
      <c r="G275" s="76"/>
      <c r="H275" s="76"/>
      <c r="T275" s="137"/>
      <c r="NV275" s="119"/>
      <c r="NW275" s="119"/>
      <c r="NX275" s="119"/>
      <c r="NY275" s="119"/>
      <c r="NZ275" s="119"/>
      <c r="OA275" s="119"/>
      <c r="OB275" s="119"/>
      <c r="OC275" s="119"/>
      <c r="OD275" s="119"/>
      <c r="OE275" s="119"/>
      <c r="OF275" s="119"/>
      <c r="OG275" s="119"/>
      <c r="OH275" s="119"/>
      <c r="OI275" s="119"/>
      <c r="OJ275" s="119"/>
      <c r="OK275" s="119"/>
      <c r="OL275" s="119"/>
      <c r="OM275" s="119"/>
      <c r="ON275" s="119"/>
      <c r="OO275" s="119"/>
      <c r="OP275" s="119"/>
      <c r="OQ275" s="119"/>
      <c r="OR275" s="119"/>
      <c r="OS275" s="119"/>
      <c r="OT275" s="119"/>
      <c r="OU275" s="119"/>
      <c r="OV275" s="119"/>
      <c r="OW275" s="119"/>
      <c r="OX275" s="119"/>
      <c r="OY275" s="119"/>
      <c r="OZ275" s="119"/>
      <c r="PA275" s="119"/>
      <c r="PB275" s="119"/>
      <c r="PC275" s="119"/>
      <c r="PD275" s="119"/>
      <c r="PE275" s="119"/>
      <c r="PF275" s="119"/>
      <c r="PG275" s="119"/>
      <c r="PH275" s="119"/>
      <c r="PI275" s="119"/>
      <c r="PJ275" s="119"/>
      <c r="PK275" s="119"/>
      <c r="PL275" s="119"/>
      <c r="PM275" s="119"/>
      <c r="PN275" s="119"/>
      <c r="PO275" s="119"/>
      <c r="PP275" s="119"/>
      <c r="PQ275" s="119"/>
      <c r="PR275" s="119"/>
      <c r="PS275" s="119"/>
      <c r="PT275" s="119"/>
      <c r="PU275" s="119"/>
      <c r="PV275" s="119"/>
      <c r="PW275" s="119"/>
      <c r="PX275" s="119"/>
      <c r="PY275" s="119"/>
      <c r="PZ275" s="119"/>
      <c r="QA275" s="119"/>
      <c r="QB275" s="119"/>
      <c r="QC275" s="119"/>
      <c r="QD275" s="119"/>
      <c r="QE275" s="119"/>
      <c r="QF275" s="119"/>
      <c r="QG275" s="119"/>
      <c r="QH275" s="119"/>
      <c r="QI275" s="119"/>
      <c r="QJ275" s="119"/>
      <c r="QK275" s="119"/>
      <c r="QL275" s="119"/>
      <c r="QM275" s="119"/>
      <c r="QN275" s="119"/>
      <c r="QO275" s="119"/>
      <c r="QP275" s="119"/>
      <c r="QQ275" s="119"/>
      <c r="QR275" s="119"/>
      <c r="QS275" s="119"/>
      <c r="QT275" s="119"/>
      <c r="QU275" s="119"/>
      <c r="QV275" s="119"/>
      <c r="QW275" s="119"/>
      <c r="QX275" s="119"/>
      <c r="QY275" s="119"/>
      <c r="QZ275" s="119"/>
      <c r="RA275" s="119"/>
      <c r="RB275" s="119"/>
      <c r="RC275" s="119"/>
      <c r="RD275" s="119"/>
      <c r="RE275" s="119"/>
      <c r="RF275" s="119"/>
      <c r="RG275" s="119"/>
    </row>
    <row r="276" spans="1:475" ht="14.25" customHeight="1" outlineLevel="1" thickBot="1">
      <c r="A276" s="155" t="s">
        <v>224</v>
      </c>
      <c r="B276" s="54">
        <f>G282</f>
        <v>1132.8126428571429</v>
      </c>
      <c r="C276" s="32" t="s">
        <v>225</v>
      </c>
      <c r="D276" s="670">
        <f t="shared" ref="D276:D281" si="172">SUM(I276:NZ276)</f>
        <v>0</v>
      </c>
      <c r="E276" s="55">
        <f t="shared" ref="E276:E281" si="173">SUM(D276/G276)</f>
        <v>0</v>
      </c>
      <c r="F276" s="179"/>
      <c r="G276" s="49">
        <f>G282*0.262</f>
        <v>296.79691242857143</v>
      </c>
      <c r="H276" s="156">
        <f>SUM(I276:ATR276)</f>
        <v>0</v>
      </c>
      <c r="T276" s="137"/>
      <c r="NV276" s="119"/>
      <c r="NW276" s="119"/>
      <c r="NX276" s="119"/>
      <c r="NY276" s="119"/>
      <c r="NZ276" s="119"/>
      <c r="OA276" s="119"/>
      <c r="OB276" s="119"/>
      <c r="OC276" s="119"/>
      <c r="OD276" s="119"/>
      <c r="OE276" s="119"/>
      <c r="OF276" s="119"/>
      <c r="OG276" s="119"/>
      <c r="OH276" s="119"/>
      <c r="OI276" s="119"/>
      <c r="OJ276" s="119"/>
      <c r="OK276" s="119"/>
      <c r="OL276" s="119"/>
      <c r="OM276" s="119"/>
      <c r="ON276" s="119"/>
      <c r="OO276" s="119"/>
      <c r="OP276" s="119"/>
      <c r="OQ276" s="119"/>
      <c r="OR276" s="119"/>
      <c r="OS276" s="119"/>
      <c r="OT276" s="119"/>
      <c r="OU276" s="119"/>
      <c r="OV276" s="119"/>
      <c r="OW276" s="119"/>
      <c r="OX276" s="119"/>
      <c r="OY276" s="119"/>
      <c r="OZ276" s="119"/>
      <c r="PA276" s="119"/>
      <c r="PB276" s="119"/>
      <c r="PC276" s="119"/>
      <c r="PD276" s="119"/>
      <c r="PE276" s="119"/>
      <c r="PF276" s="119"/>
      <c r="PG276" s="119"/>
      <c r="PH276" s="119"/>
      <c r="PI276" s="119"/>
      <c r="PJ276" s="119"/>
      <c r="PK276" s="119"/>
      <c r="PL276" s="119"/>
      <c r="PM276" s="119"/>
      <c r="PN276" s="119"/>
      <c r="PO276" s="119"/>
      <c r="PP276" s="119"/>
      <c r="PQ276" s="119"/>
      <c r="PR276" s="119"/>
      <c r="PS276" s="119"/>
      <c r="PT276" s="119"/>
      <c r="PU276" s="119"/>
      <c r="PV276" s="119"/>
      <c r="PW276" s="119"/>
      <c r="PX276" s="119"/>
      <c r="PY276" s="119"/>
      <c r="PZ276" s="119"/>
      <c r="QA276" s="119"/>
      <c r="QB276" s="119"/>
      <c r="QC276" s="119"/>
      <c r="QD276" s="119"/>
      <c r="QE276" s="119"/>
      <c r="QF276" s="119"/>
      <c r="QG276" s="119"/>
      <c r="QH276" s="119"/>
      <c r="QI276" s="119"/>
      <c r="QJ276" s="119"/>
      <c r="QK276" s="119"/>
      <c r="QL276" s="119"/>
      <c r="QM276" s="119"/>
      <c r="QN276" s="119"/>
      <c r="QO276" s="119"/>
      <c r="QP276" s="119"/>
      <c r="QQ276" s="119"/>
      <c r="QR276" s="119"/>
      <c r="QS276" s="119"/>
      <c r="QT276" s="119"/>
      <c r="QU276" s="119"/>
      <c r="QV276" s="119"/>
      <c r="QW276" s="119"/>
      <c r="QX276" s="119"/>
      <c r="QY276" s="119"/>
      <c r="QZ276" s="119"/>
      <c r="RA276" s="119"/>
      <c r="RB276" s="119"/>
      <c r="RC276" s="119"/>
      <c r="RD276" s="119"/>
      <c r="RE276" s="119"/>
      <c r="RF276" s="119"/>
      <c r="RG276" s="119"/>
    </row>
    <row r="277" spans="1:475" ht="14.25" customHeight="1" outlineLevel="1" thickBot="1">
      <c r="A277" s="157" t="s">
        <v>226</v>
      </c>
      <c r="B277" s="59"/>
      <c r="C277" s="32" t="s">
        <v>227</v>
      </c>
      <c r="D277" s="670">
        <f t="shared" si="172"/>
        <v>0</v>
      </c>
      <c r="E277" s="330">
        <f t="shared" si="173"/>
        <v>0</v>
      </c>
      <c r="F277" s="179"/>
      <c r="G277" s="49">
        <f>G282*0.106</f>
        <v>120.07814014285715</v>
      </c>
      <c r="H277" s="156">
        <f t="shared" ref="H277:H281" si="174">SUM(I277:ATR277)</f>
        <v>0</v>
      </c>
      <c r="T277" s="137"/>
      <c r="NV277" s="119"/>
      <c r="NW277" s="119"/>
      <c r="NX277" s="119"/>
      <c r="NY277" s="119"/>
      <c r="NZ277" s="119"/>
      <c r="OA277" s="119"/>
      <c r="OB277" s="119"/>
      <c r="OC277" s="119"/>
      <c r="OD277" s="119"/>
      <c r="OE277" s="119"/>
      <c r="OF277" s="119"/>
      <c r="OG277" s="119"/>
      <c r="OH277" s="119"/>
      <c r="OI277" s="119"/>
      <c r="OJ277" s="119"/>
      <c r="OK277" s="119"/>
      <c r="OL277" s="119"/>
      <c r="OM277" s="119"/>
      <c r="ON277" s="119"/>
      <c r="OO277" s="119"/>
      <c r="OP277" s="119"/>
      <c r="OQ277" s="119"/>
      <c r="OR277" s="119"/>
      <c r="OS277" s="119"/>
      <c r="OT277" s="119"/>
      <c r="OU277" s="119"/>
      <c r="OV277" s="119"/>
      <c r="OW277" s="119"/>
      <c r="OX277" s="119"/>
      <c r="OY277" s="119"/>
      <c r="OZ277" s="119"/>
      <c r="PA277" s="119"/>
      <c r="PB277" s="119"/>
      <c r="PC277" s="119"/>
      <c r="PD277" s="119"/>
      <c r="PE277" s="119"/>
      <c r="PF277" s="119"/>
      <c r="PG277" s="119"/>
      <c r="PH277" s="119"/>
      <c r="PI277" s="119"/>
      <c r="PJ277" s="119"/>
      <c r="PK277" s="119"/>
      <c r="PL277" s="119"/>
      <c r="PM277" s="119"/>
      <c r="PN277" s="119"/>
      <c r="PO277" s="119"/>
      <c r="PP277" s="119"/>
      <c r="PQ277" s="119"/>
      <c r="PR277" s="119"/>
      <c r="PS277" s="119"/>
      <c r="PT277" s="119"/>
      <c r="PU277" s="119"/>
      <c r="PV277" s="119"/>
      <c r="PW277" s="119"/>
      <c r="PX277" s="119"/>
      <c r="PY277" s="119"/>
      <c r="PZ277" s="119"/>
      <c r="QA277" s="119"/>
      <c r="QB277" s="119"/>
      <c r="QC277" s="119"/>
      <c r="QD277" s="119"/>
      <c r="QE277" s="119"/>
      <c r="QF277" s="119"/>
      <c r="QG277" s="119"/>
      <c r="QH277" s="119"/>
      <c r="QI277" s="119"/>
      <c r="QJ277" s="119"/>
      <c r="QK277" s="119"/>
      <c r="QL277" s="119"/>
      <c r="QM277" s="119"/>
      <c r="QN277" s="119"/>
      <c r="QO277" s="119"/>
      <c r="QP277" s="119"/>
      <c r="QQ277" s="119"/>
      <c r="QR277" s="119"/>
      <c r="QS277" s="119"/>
      <c r="QT277" s="119"/>
      <c r="QU277" s="119"/>
      <c r="QV277" s="119"/>
      <c r="QW277" s="119"/>
      <c r="QX277" s="119"/>
      <c r="QY277" s="119"/>
      <c r="QZ277" s="119"/>
      <c r="RA277" s="119"/>
      <c r="RB277" s="119"/>
      <c r="RC277" s="119"/>
      <c r="RD277" s="119"/>
      <c r="RE277" s="119"/>
      <c r="RF277" s="119"/>
      <c r="RG277" s="119"/>
    </row>
    <row r="278" spans="1:475" ht="14.25" customHeight="1" outlineLevel="1" thickBot="1">
      <c r="A278" s="158" t="s">
        <v>228</v>
      </c>
      <c r="B278" s="61"/>
      <c r="C278" s="32" t="s">
        <v>229</v>
      </c>
      <c r="D278" s="670">
        <f t="shared" si="172"/>
        <v>0</v>
      </c>
      <c r="E278" s="55">
        <f t="shared" si="173"/>
        <v>0</v>
      </c>
      <c r="F278" s="180"/>
      <c r="G278" s="49">
        <f>G282*0.334</f>
        <v>378.35942271428576</v>
      </c>
      <c r="H278" s="156">
        <f t="shared" si="174"/>
        <v>0</v>
      </c>
      <c r="T278" s="137"/>
      <c r="NV278" s="119"/>
      <c r="NW278" s="119"/>
      <c r="NX278" s="119"/>
      <c r="NY278" s="119"/>
      <c r="NZ278" s="119"/>
      <c r="OA278" s="119"/>
      <c r="OB278" s="119"/>
      <c r="OC278" s="119"/>
      <c r="OD278" s="119"/>
      <c r="OE278" s="119"/>
      <c r="OF278" s="119"/>
      <c r="OG278" s="119"/>
      <c r="OH278" s="119"/>
      <c r="OI278" s="119"/>
      <c r="OJ278" s="119"/>
      <c r="OK278" s="119"/>
      <c r="OL278" s="119"/>
      <c r="OM278" s="119"/>
      <c r="ON278" s="119"/>
      <c r="OO278" s="119"/>
      <c r="OP278" s="119"/>
      <c r="OQ278" s="119"/>
      <c r="OR278" s="119"/>
      <c r="OS278" s="119"/>
      <c r="OT278" s="119"/>
      <c r="OU278" s="119"/>
      <c r="OV278" s="119"/>
      <c r="OW278" s="119"/>
      <c r="OX278" s="119"/>
      <c r="OY278" s="119"/>
      <c r="OZ278" s="119"/>
      <c r="PA278" s="119"/>
      <c r="PB278" s="119"/>
      <c r="PC278" s="119"/>
      <c r="PD278" s="119"/>
      <c r="PE278" s="119"/>
      <c r="PF278" s="119"/>
      <c r="PG278" s="119"/>
      <c r="PH278" s="119"/>
      <c r="PI278" s="119"/>
      <c r="PJ278" s="119"/>
      <c r="PK278" s="119"/>
      <c r="PL278" s="119"/>
      <c r="PM278" s="119"/>
      <c r="PN278" s="119"/>
      <c r="PO278" s="119"/>
      <c r="PP278" s="119"/>
      <c r="PQ278" s="119"/>
      <c r="PR278" s="119"/>
      <c r="PS278" s="119"/>
      <c r="PT278" s="119"/>
      <c r="PU278" s="119"/>
      <c r="PV278" s="119"/>
      <c r="PW278" s="119"/>
      <c r="PX278" s="119"/>
      <c r="PY278" s="119"/>
      <c r="PZ278" s="119"/>
      <c r="QA278" s="119"/>
      <c r="QB278" s="119"/>
      <c r="QC278" s="119"/>
      <c r="QD278" s="119"/>
      <c r="QE278" s="119"/>
      <c r="QF278" s="119"/>
      <c r="QG278" s="119"/>
      <c r="QH278" s="119"/>
      <c r="QI278" s="119"/>
      <c r="QJ278" s="119"/>
      <c r="QK278" s="119"/>
      <c r="QL278" s="119"/>
      <c r="QM278" s="119"/>
      <c r="QN278" s="119"/>
      <c r="QO278" s="119"/>
      <c r="QP278" s="119"/>
      <c r="QQ278" s="119"/>
      <c r="QR278" s="119"/>
      <c r="QS278" s="119"/>
      <c r="QT278" s="119"/>
      <c r="QU278" s="119"/>
      <c r="QV278" s="119"/>
      <c r="QW278" s="119"/>
      <c r="QX278" s="119"/>
      <c r="QY278" s="119"/>
      <c r="QZ278" s="119"/>
      <c r="RA278" s="119"/>
      <c r="RB278" s="119"/>
      <c r="RC278" s="119"/>
      <c r="RD278" s="119"/>
      <c r="RE278" s="119"/>
      <c r="RF278" s="119"/>
      <c r="RG278" s="119"/>
    </row>
    <row r="279" spans="1:475" ht="14.25" customHeight="1" outlineLevel="1" thickBot="1">
      <c r="A279" s="159"/>
      <c r="B279" s="181" t="s">
        <v>230</v>
      </c>
      <c r="C279" s="40" t="s">
        <v>231</v>
      </c>
      <c r="D279" s="670">
        <f t="shared" si="172"/>
        <v>0</v>
      </c>
      <c r="E279" s="55">
        <f t="shared" si="173"/>
        <v>0</v>
      </c>
      <c r="F279" s="179"/>
      <c r="G279" s="49">
        <f>G282*0.067</f>
        <v>75.898447071428578</v>
      </c>
      <c r="H279" s="156">
        <f t="shared" si="174"/>
        <v>0</v>
      </c>
      <c r="T279" s="137"/>
      <c r="NV279" s="119"/>
      <c r="NW279" s="119"/>
      <c r="NX279" s="119"/>
      <c r="NY279" s="119"/>
      <c r="NZ279" s="119"/>
      <c r="OA279" s="119"/>
      <c r="OB279" s="119"/>
      <c r="OC279" s="119"/>
      <c r="OD279" s="119"/>
      <c r="OE279" s="119"/>
      <c r="OF279" s="119"/>
      <c r="OG279" s="119"/>
      <c r="OH279" s="119"/>
      <c r="OI279" s="119"/>
      <c r="OJ279" s="119"/>
      <c r="OK279" s="119"/>
      <c r="OL279" s="119"/>
      <c r="OM279" s="119"/>
      <c r="ON279" s="119"/>
      <c r="OO279" s="119"/>
      <c r="OP279" s="119"/>
      <c r="OQ279" s="119"/>
      <c r="OR279" s="119"/>
      <c r="OS279" s="119"/>
      <c r="OT279" s="119"/>
      <c r="OU279" s="119"/>
      <c r="OV279" s="119"/>
      <c r="OW279" s="119"/>
      <c r="OX279" s="119"/>
      <c r="OY279" s="119"/>
      <c r="OZ279" s="119"/>
      <c r="PA279" s="119"/>
      <c r="PB279" s="119"/>
      <c r="PC279" s="119"/>
      <c r="PD279" s="119"/>
      <c r="PE279" s="119"/>
      <c r="PF279" s="119"/>
      <c r="PG279" s="119"/>
      <c r="PH279" s="119"/>
      <c r="PI279" s="119"/>
      <c r="PJ279" s="119"/>
      <c r="PK279" s="119"/>
      <c r="PL279" s="119"/>
      <c r="PM279" s="119"/>
      <c r="PN279" s="119"/>
      <c r="PO279" s="119"/>
      <c r="PP279" s="119"/>
      <c r="PQ279" s="119"/>
      <c r="PR279" s="119"/>
      <c r="PS279" s="119"/>
      <c r="PT279" s="119"/>
      <c r="PU279" s="119"/>
      <c r="PV279" s="119"/>
      <c r="PW279" s="119"/>
      <c r="PX279" s="119"/>
      <c r="PY279" s="119"/>
      <c r="PZ279" s="119"/>
      <c r="QA279" s="119"/>
      <c r="QB279" s="119"/>
      <c r="QC279" s="119"/>
      <c r="QD279" s="119"/>
      <c r="QE279" s="119"/>
      <c r="QF279" s="119"/>
      <c r="QG279" s="119"/>
      <c r="QH279" s="119"/>
      <c r="QI279" s="119"/>
      <c r="QJ279" s="119"/>
      <c r="QK279" s="119"/>
      <c r="QL279" s="119"/>
      <c r="QM279" s="119"/>
      <c r="QN279" s="119"/>
      <c r="QO279" s="119"/>
      <c r="QP279" s="119"/>
      <c r="QQ279" s="119"/>
      <c r="QR279" s="119"/>
      <c r="QS279" s="119"/>
      <c r="QT279" s="119"/>
      <c r="QU279" s="119"/>
      <c r="QV279" s="119"/>
      <c r="QW279" s="119"/>
      <c r="QX279" s="119"/>
      <c r="QY279" s="119"/>
      <c r="QZ279" s="119"/>
      <c r="RA279" s="119"/>
      <c r="RB279" s="119"/>
      <c r="RC279" s="119"/>
      <c r="RD279" s="119"/>
      <c r="RE279" s="119"/>
      <c r="RF279" s="119"/>
      <c r="RG279" s="119"/>
    </row>
    <row r="280" spans="1:475" ht="14.25" customHeight="1" outlineLevel="1" thickBot="1">
      <c r="A280" s="159"/>
      <c r="B280" s="160">
        <f>D282</f>
        <v>0</v>
      </c>
      <c r="C280" s="40" t="s">
        <v>232</v>
      </c>
      <c r="D280" s="670">
        <f t="shared" si="172"/>
        <v>0</v>
      </c>
      <c r="E280" s="55">
        <f t="shared" si="173"/>
        <v>0</v>
      </c>
      <c r="F280" s="179"/>
      <c r="G280" s="49">
        <f>G282*0.056</f>
        <v>63.437508000000008</v>
      </c>
      <c r="H280" s="156">
        <f t="shared" si="174"/>
        <v>0</v>
      </c>
      <c r="T280" s="137"/>
      <c r="NV280" s="119"/>
      <c r="NW280" s="119"/>
      <c r="NX280" s="119"/>
      <c r="NY280" s="119"/>
      <c r="NZ280" s="119"/>
      <c r="OA280" s="119"/>
      <c r="OB280" s="119"/>
      <c r="OC280" s="119"/>
      <c r="OD280" s="119"/>
      <c r="OE280" s="119"/>
      <c r="OF280" s="119"/>
      <c r="OG280" s="119"/>
      <c r="OH280" s="119"/>
      <c r="OI280" s="119"/>
      <c r="OJ280" s="119"/>
      <c r="OK280" s="119"/>
      <c r="OL280" s="119"/>
      <c r="OM280" s="119"/>
      <c r="ON280" s="119"/>
      <c r="OO280" s="119"/>
      <c r="OP280" s="119"/>
      <c r="OQ280" s="119"/>
      <c r="OR280" s="119"/>
      <c r="OS280" s="119"/>
      <c r="OT280" s="119"/>
      <c r="OU280" s="119"/>
      <c r="OV280" s="119"/>
      <c r="OW280" s="119"/>
      <c r="OX280" s="119"/>
      <c r="OY280" s="119"/>
      <c r="OZ280" s="119"/>
      <c r="PA280" s="119"/>
      <c r="PB280" s="119"/>
      <c r="PC280" s="119"/>
      <c r="PD280" s="119"/>
      <c r="PE280" s="119"/>
      <c r="PF280" s="119"/>
      <c r="PG280" s="119"/>
      <c r="PH280" s="119"/>
      <c r="PI280" s="119"/>
      <c r="PJ280" s="119"/>
      <c r="PK280" s="119"/>
      <c r="PL280" s="119"/>
      <c r="PM280" s="119"/>
      <c r="PN280" s="119"/>
      <c r="PO280" s="119"/>
      <c r="PP280" s="119"/>
      <c r="PQ280" s="119"/>
      <c r="PR280" s="119"/>
      <c r="PS280" s="119"/>
      <c r="PT280" s="119"/>
      <c r="PU280" s="119"/>
      <c r="PV280" s="119"/>
      <c r="PW280" s="119"/>
      <c r="PX280" s="119"/>
      <c r="PY280" s="119"/>
      <c r="PZ280" s="119"/>
      <c r="QA280" s="119"/>
      <c r="QB280" s="119"/>
      <c r="QC280" s="119"/>
      <c r="QD280" s="119"/>
      <c r="QE280" s="119"/>
      <c r="QF280" s="119"/>
      <c r="QG280" s="119"/>
      <c r="QH280" s="119"/>
      <c r="QI280" s="119"/>
      <c r="QJ280" s="119"/>
      <c r="QK280" s="119"/>
      <c r="QL280" s="119"/>
      <c r="QM280" s="119"/>
      <c r="QN280" s="119"/>
      <c r="QO280" s="119"/>
      <c r="QP280" s="119"/>
      <c r="QQ280" s="119"/>
      <c r="QR280" s="119"/>
      <c r="QS280" s="119"/>
      <c r="QT280" s="119"/>
      <c r="QU280" s="119"/>
      <c r="QV280" s="119"/>
      <c r="QW280" s="119"/>
      <c r="QX280" s="119"/>
      <c r="QY280" s="119"/>
      <c r="QZ280" s="119"/>
      <c r="RA280" s="119"/>
      <c r="RB280" s="119"/>
      <c r="RC280" s="119"/>
      <c r="RD280" s="119"/>
      <c r="RE280" s="119"/>
      <c r="RF280" s="119"/>
      <c r="RG280" s="119"/>
    </row>
    <row r="281" spans="1:475" ht="14.25" customHeight="1" outlineLevel="1" thickBot="1">
      <c r="A281" s="161" t="s">
        <v>233</v>
      </c>
      <c r="B281" s="162" t="e">
        <f>SUM(B280/(B276*E283/100))</f>
        <v>#DIV/0!</v>
      </c>
      <c r="C281" s="32" t="s">
        <v>234</v>
      </c>
      <c r="D281" s="670">
        <f t="shared" si="172"/>
        <v>0</v>
      </c>
      <c r="E281" s="55">
        <f t="shared" si="173"/>
        <v>0</v>
      </c>
      <c r="F281" s="179"/>
      <c r="G281" s="49">
        <f>G282*0.175</f>
        <v>198.24221249999999</v>
      </c>
      <c r="H281" s="156">
        <f t="shared" si="174"/>
        <v>0</v>
      </c>
      <c r="T281" s="137"/>
      <c r="NV281" s="119"/>
      <c r="NW281" s="119"/>
      <c r="NX281" s="119"/>
      <c r="NY281" s="119"/>
      <c r="NZ281" s="119"/>
      <c r="OA281" s="119"/>
      <c r="OB281" s="119"/>
      <c r="OC281" s="119"/>
      <c r="OD281" s="119"/>
      <c r="OE281" s="119"/>
      <c r="OF281" s="119"/>
      <c r="OG281" s="119"/>
      <c r="OH281" s="119"/>
      <c r="OI281" s="119"/>
      <c r="OJ281" s="119"/>
      <c r="OK281" s="119"/>
      <c r="OL281" s="119"/>
      <c r="OM281" s="119"/>
      <c r="ON281" s="119"/>
      <c r="OO281" s="119"/>
      <c r="OP281" s="119"/>
      <c r="OQ281" s="119"/>
      <c r="OR281" s="119"/>
      <c r="OS281" s="119"/>
      <c r="OT281" s="119"/>
      <c r="OU281" s="119"/>
      <c r="OV281" s="119"/>
      <c r="OW281" s="119"/>
      <c r="OX281" s="119"/>
      <c r="OY281" s="119"/>
      <c r="OZ281" s="119"/>
      <c r="PA281" s="119"/>
      <c r="PB281" s="119"/>
      <c r="PC281" s="119"/>
      <c r="PD281" s="119"/>
      <c r="PE281" s="119"/>
      <c r="PF281" s="119"/>
      <c r="PG281" s="119"/>
      <c r="PH281" s="119"/>
      <c r="PI281" s="119"/>
      <c r="PJ281" s="119"/>
      <c r="PK281" s="119"/>
      <c r="PL281" s="119"/>
      <c r="PM281" s="119"/>
      <c r="PN281" s="119"/>
      <c r="PO281" s="119"/>
      <c r="PP281" s="119"/>
      <c r="PQ281" s="119"/>
      <c r="PR281" s="119"/>
      <c r="PS281" s="119"/>
      <c r="PT281" s="119"/>
      <c r="PU281" s="119"/>
      <c r="PV281" s="119"/>
      <c r="PW281" s="119"/>
      <c r="PX281" s="119"/>
      <c r="PY281" s="119"/>
      <c r="PZ281" s="119"/>
      <c r="QA281" s="119"/>
      <c r="QB281" s="119"/>
      <c r="QC281" s="119"/>
      <c r="QD281" s="119"/>
      <c r="QE281" s="119"/>
      <c r="QF281" s="119"/>
      <c r="QG281" s="119"/>
      <c r="QH281" s="119"/>
      <c r="QI281" s="119"/>
      <c r="QJ281" s="119"/>
      <c r="QK281" s="119"/>
      <c r="QL281" s="119"/>
      <c r="QM281" s="119"/>
      <c r="QN281" s="119"/>
      <c r="QO281" s="119"/>
      <c r="QP281" s="119"/>
      <c r="QQ281" s="119"/>
      <c r="QR281" s="119"/>
      <c r="QS281" s="119"/>
      <c r="QT281" s="119"/>
      <c r="QU281" s="119"/>
      <c r="QV281" s="119"/>
      <c r="QW281" s="119"/>
      <c r="QX281" s="119"/>
      <c r="QY281" s="119"/>
      <c r="QZ281" s="119"/>
      <c r="RA281" s="119"/>
      <c r="RB281" s="119"/>
      <c r="RC281" s="119"/>
      <c r="RD281" s="119"/>
      <c r="RE281" s="119"/>
      <c r="RF281" s="119"/>
      <c r="RG281" s="119"/>
    </row>
    <row r="282" spans="1:475" ht="14.25" customHeight="1" outlineLevel="1" thickBot="1">
      <c r="A282" s="157" t="s">
        <v>233</v>
      </c>
      <c r="B282" s="163" t="e">
        <f>SUM(B280/(B277*E283/100))</f>
        <v>#DIV/0!</v>
      </c>
      <c r="C282" s="164" t="s">
        <v>235</v>
      </c>
      <c r="D282" s="671">
        <f>SUM(D276:D281)</f>
        <v>0</v>
      </c>
      <c r="E282" s="182">
        <v>29.5</v>
      </c>
      <c r="F282" s="183"/>
      <c r="G282" s="49">
        <f>((E282/F283*1000)*-0.0107+47.419)*E282</f>
        <v>1132.8126428571429</v>
      </c>
      <c r="H282" s="156">
        <f>SUM(H276:H281)</f>
        <v>0</v>
      </c>
      <c r="T282" s="137"/>
      <c r="NV282" s="119"/>
      <c r="NW282" s="119"/>
      <c r="NX282" s="119"/>
      <c r="NY282" s="119"/>
      <c r="NZ282" s="119"/>
      <c r="OA282" s="119"/>
      <c r="OB282" s="119"/>
      <c r="OC282" s="119"/>
      <c r="OD282" s="119"/>
      <c r="OE282" s="119"/>
      <c r="OF282" s="119"/>
      <c r="OG282" s="119"/>
      <c r="OH282" s="119"/>
      <c r="OI282" s="119"/>
      <c r="OJ282" s="119"/>
      <c r="OK282" s="119"/>
      <c r="OL282" s="119"/>
      <c r="OM282" s="119"/>
      <c r="ON282" s="119"/>
      <c r="OO282" s="119"/>
      <c r="OP282" s="119"/>
      <c r="OQ282" s="119"/>
      <c r="OR282" s="119"/>
      <c r="OS282" s="119"/>
      <c r="OT282" s="119"/>
      <c r="OU282" s="119"/>
      <c r="OV282" s="119"/>
      <c r="OW282" s="119"/>
      <c r="OX282" s="119"/>
      <c r="OY282" s="119"/>
      <c r="OZ282" s="119"/>
      <c r="PA282" s="119"/>
      <c r="PB282" s="119"/>
      <c r="PC282" s="119"/>
      <c r="PD282" s="119"/>
      <c r="PE282" s="119"/>
      <c r="PF282" s="119"/>
      <c r="PG282" s="119"/>
      <c r="PH282" s="119"/>
      <c r="PI282" s="119"/>
      <c r="PJ282" s="119"/>
      <c r="PK282" s="119"/>
      <c r="PL282" s="119"/>
      <c r="PM282" s="119"/>
      <c r="PN282" s="119"/>
      <c r="PO282" s="119"/>
      <c r="PP282" s="119"/>
      <c r="PQ282" s="119"/>
      <c r="PR282" s="119"/>
      <c r="PS282" s="119"/>
      <c r="PT282" s="119"/>
      <c r="PU282" s="119"/>
      <c r="PV282" s="119"/>
      <c r="PW282" s="119"/>
      <c r="PX282" s="119"/>
      <c r="PY282" s="119"/>
      <c r="PZ282" s="119"/>
      <c r="QA282" s="119"/>
      <c r="QB282" s="119"/>
      <c r="QC282" s="119"/>
      <c r="QD282" s="119"/>
      <c r="QE282" s="119"/>
      <c r="QF282" s="119"/>
      <c r="QG282" s="119"/>
      <c r="QH282" s="119"/>
      <c r="QI282" s="119"/>
      <c r="QJ282" s="119"/>
      <c r="QK282" s="119"/>
      <c r="QL282" s="119"/>
      <c r="QM282" s="119"/>
      <c r="QN282" s="119"/>
      <c r="QO282" s="119"/>
      <c r="QP282" s="119"/>
      <c r="QQ282" s="119"/>
      <c r="QR282" s="119"/>
      <c r="QS282" s="119"/>
      <c r="QT282" s="119"/>
      <c r="QU282" s="119"/>
      <c r="QV282" s="119"/>
      <c r="QW282" s="119"/>
      <c r="QX282" s="119"/>
      <c r="QY282" s="119"/>
      <c r="QZ282" s="119"/>
      <c r="RA282" s="119"/>
      <c r="RB282" s="119"/>
      <c r="RC282" s="119"/>
      <c r="RD282" s="119"/>
      <c r="RE282" s="119"/>
      <c r="RF282" s="119"/>
      <c r="RG282" s="119"/>
    </row>
    <row r="283" spans="1:475" ht="14.25" customHeight="1" outlineLevel="1">
      <c r="A283" s="158" t="s">
        <v>233</v>
      </c>
      <c r="B283" s="165" t="e">
        <f>SUM(B280/(B278*E283/100))</f>
        <v>#DIV/0!</v>
      </c>
      <c r="C283" s="166" t="e">
        <f>SUM(B280/(E282*E283/100))</f>
        <v>#DIV/0!</v>
      </c>
      <c r="D283" s="73" t="s">
        <v>236</v>
      </c>
      <c r="E283" s="167">
        <v>0</v>
      </c>
      <c r="F283" s="184">
        <v>35</v>
      </c>
      <c r="G283" s="176"/>
      <c r="H283" s="187"/>
      <c r="T283" s="137"/>
      <c r="NV283" s="119"/>
      <c r="NW283" s="119"/>
      <c r="NX283" s="119"/>
      <c r="NY283" s="119"/>
      <c r="NZ283" s="119"/>
      <c r="OA283" s="119"/>
      <c r="OB283" s="119"/>
      <c r="OC283" s="119"/>
      <c r="OD283" s="119"/>
      <c r="OE283" s="119"/>
      <c r="OF283" s="119"/>
      <c r="OG283" s="119"/>
      <c r="OH283" s="119"/>
      <c r="OI283" s="119"/>
      <c r="OJ283" s="119"/>
      <c r="OK283" s="119"/>
      <c r="OL283" s="119"/>
      <c r="OM283" s="119"/>
      <c r="ON283" s="119"/>
      <c r="OO283" s="119"/>
      <c r="OP283" s="119"/>
      <c r="OQ283" s="119"/>
      <c r="OR283" s="119"/>
      <c r="OS283" s="119"/>
      <c r="OT283" s="119"/>
      <c r="OU283" s="119"/>
      <c r="OV283" s="119"/>
      <c r="OW283" s="119"/>
      <c r="OX283" s="119"/>
      <c r="OY283" s="119"/>
      <c r="OZ283" s="119"/>
      <c r="PA283" s="119"/>
      <c r="PB283" s="119"/>
      <c r="PC283" s="119"/>
      <c r="PD283" s="119"/>
      <c r="PE283" s="119"/>
      <c r="PF283" s="119"/>
      <c r="PG283" s="119"/>
      <c r="PH283" s="119"/>
      <c r="PI283" s="119"/>
      <c r="PJ283" s="119"/>
      <c r="PK283" s="119"/>
      <c r="PL283" s="119"/>
      <c r="PM283" s="119"/>
      <c r="PN283" s="119"/>
      <c r="PO283" s="119"/>
      <c r="PP283" s="119"/>
      <c r="PQ283" s="119"/>
      <c r="PR283" s="119"/>
      <c r="PS283" s="119"/>
      <c r="PT283" s="119"/>
      <c r="PU283" s="119"/>
      <c r="PV283" s="119"/>
      <c r="PW283" s="119"/>
      <c r="PX283" s="119"/>
      <c r="PY283" s="119"/>
      <c r="PZ283" s="119"/>
      <c r="QA283" s="119"/>
      <c r="QB283" s="119"/>
      <c r="QC283" s="119"/>
      <c r="QD283" s="119"/>
      <c r="QE283" s="119"/>
      <c r="QF283" s="119"/>
      <c r="QG283" s="119"/>
      <c r="QH283" s="119"/>
      <c r="QI283" s="119"/>
      <c r="QJ283" s="119"/>
      <c r="QK283" s="119"/>
      <c r="QL283" s="119"/>
      <c r="QM283" s="119"/>
      <c r="QN283" s="119"/>
      <c r="QO283" s="119"/>
      <c r="QP283" s="119"/>
      <c r="QQ283" s="119"/>
      <c r="QR283" s="119"/>
      <c r="QS283" s="119"/>
      <c r="QT283" s="119"/>
      <c r="QU283" s="119"/>
      <c r="QV283" s="119"/>
      <c r="QW283" s="119"/>
      <c r="QX283" s="119"/>
      <c r="QY283" s="119"/>
      <c r="QZ283" s="119"/>
      <c r="RA283" s="119"/>
      <c r="RB283" s="119"/>
      <c r="RC283" s="119"/>
      <c r="RD283" s="119"/>
      <c r="RE283" s="119"/>
      <c r="RF283" s="119"/>
      <c r="RG283" s="119"/>
    </row>
    <row r="284" spans="1:475" ht="14.25" customHeight="1" outlineLevel="1">
      <c r="A284" s="208"/>
      <c r="B284" s="307" t="s">
        <v>237</v>
      </c>
      <c r="C284" s="323">
        <v>50</v>
      </c>
      <c r="D284" s="247"/>
      <c r="E284" s="314">
        <v>2.5</v>
      </c>
      <c r="F284" s="322">
        <v>3</v>
      </c>
      <c r="G284" s="313">
        <v>3.5</v>
      </c>
      <c r="H284" s="309">
        <v>4</v>
      </c>
      <c r="NV284" s="119"/>
      <c r="NW284" s="119"/>
      <c r="NX284" s="119"/>
      <c r="NY284" s="119"/>
      <c r="NZ284" s="119"/>
      <c r="OA284" s="119"/>
      <c r="OB284" s="119"/>
      <c r="OC284" s="119"/>
      <c r="OD284" s="119"/>
      <c r="OE284" s="119"/>
      <c r="OF284" s="119"/>
      <c r="OG284" s="119"/>
      <c r="OH284" s="119"/>
      <c r="OI284" s="119"/>
      <c r="OJ284" s="119"/>
      <c r="OK284" s="119"/>
      <c r="OL284" s="119"/>
      <c r="OM284" s="119"/>
      <c r="ON284" s="119"/>
      <c r="OO284" s="119"/>
      <c r="OP284" s="119"/>
      <c r="OQ284" s="119"/>
      <c r="OR284" s="119"/>
      <c r="OS284" s="119"/>
      <c r="OT284" s="119"/>
      <c r="OU284" s="119"/>
      <c r="OV284" s="119"/>
      <c r="OW284" s="119"/>
      <c r="OX284" s="119"/>
      <c r="OY284" s="119"/>
      <c r="OZ284" s="119"/>
      <c r="PA284" s="119"/>
      <c r="PB284" s="119"/>
      <c r="PC284" s="119"/>
      <c r="PD284" s="119"/>
      <c r="PE284" s="119"/>
      <c r="PF284" s="119"/>
      <c r="PG284" s="119"/>
      <c r="PH284" s="119"/>
      <c r="PI284" s="119"/>
      <c r="PJ284" s="119"/>
      <c r="PK284" s="119"/>
      <c r="PL284" s="119"/>
      <c r="PM284" s="119"/>
      <c r="PN284" s="119"/>
      <c r="PO284" s="119"/>
      <c r="PP284" s="119"/>
      <c r="PQ284" s="119"/>
      <c r="PR284" s="119"/>
      <c r="PS284" s="119"/>
      <c r="PT284" s="119"/>
      <c r="PU284" s="119"/>
      <c r="PV284" s="119"/>
      <c r="PW284" s="119"/>
      <c r="PX284" s="119"/>
      <c r="PY284" s="119"/>
      <c r="PZ284" s="119"/>
      <c r="QA284" s="119"/>
      <c r="QB284" s="119"/>
      <c r="QC284" s="119"/>
      <c r="QD284" s="119"/>
      <c r="QE284" s="119"/>
      <c r="QF284" s="119"/>
      <c r="QG284" s="119"/>
      <c r="QH284" s="119"/>
      <c r="QI284" s="119"/>
      <c r="QJ284" s="119"/>
      <c r="QK284" s="119"/>
      <c r="QL284" s="119"/>
      <c r="QM284" s="119"/>
      <c r="QN284" s="119"/>
      <c r="QO284" s="119"/>
      <c r="QP284" s="119"/>
      <c r="QQ284" s="119"/>
      <c r="QR284" s="119"/>
      <c r="QS284" s="119"/>
      <c r="QT284" s="119"/>
      <c r="QU284" s="119"/>
      <c r="QV284" s="119"/>
      <c r="QW284" s="119"/>
      <c r="QX284" s="119"/>
      <c r="QY284" s="119"/>
      <c r="QZ284" s="119"/>
      <c r="RA284" s="119"/>
      <c r="RB284" s="119"/>
      <c r="RC284" s="119"/>
      <c r="RD284" s="119"/>
      <c r="RE284" s="119"/>
      <c r="RF284" s="119"/>
      <c r="RG284" s="119"/>
    </row>
    <row r="285" spans="1:475" ht="55.5" customHeight="1" thickBot="1">
      <c r="A285" s="88"/>
      <c r="B285" s="435">
        <v>229035</v>
      </c>
      <c r="C285" s="150" t="s">
        <v>349</v>
      </c>
      <c r="D285" s="151" t="s">
        <v>273</v>
      </c>
      <c r="E285" s="149" t="s">
        <v>347</v>
      </c>
      <c r="F285" s="470" t="s">
        <v>348</v>
      </c>
      <c r="G285" s="76"/>
      <c r="H285" s="76"/>
      <c r="NV285" s="119"/>
      <c r="NW285" s="119"/>
      <c r="NX285" s="119"/>
      <c r="NY285" s="119"/>
      <c r="NZ285" s="119"/>
      <c r="OA285" s="119"/>
      <c r="OB285" s="119"/>
      <c r="OC285" s="119"/>
      <c r="OD285" s="119"/>
      <c r="OE285" s="119"/>
      <c r="OF285" s="119"/>
      <c r="OG285" s="119"/>
      <c r="OH285" s="119"/>
      <c r="OI285" s="119"/>
      <c r="OJ285" s="119"/>
      <c r="OK285" s="119"/>
      <c r="OL285" s="119"/>
      <c r="OM285" s="119"/>
      <c r="ON285" s="119"/>
      <c r="OO285" s="119"/>
      <c r="OP285" s="119"/>
      <c r="OQ285" s="119"/>
      <c r="OR285" s="119"/>
      <c r="OS285" s="119"/>
      <c r="OT285" s="119"/>
      <c r="OU285" s="119"/>
      <c r="OV285" s="119"/>
      <c r="OW285" s="119"/>
      <c r="OX285" s="119"/>
      <c r="OY285" s="119"/>
      <c r="OZ285" s="119"/>
      <c r="PA285" s="119"/>
      <c r="PB285" s="119"/>
      <c r="PC285" s="119"/>
      <c r="PD285" s="119"/>
      <c r="PE285" s="119"/>
      <c r="PF285" s="119"/>
      <c r="PG285" s="119"/>
      <c r="PH285" s="119"/>
      <c r="PI285" s="119"/>
      <c r="PJ285" s="119"/>
      <c r="PK285" s="119"/>
      <c r="PL285" s="119"/>
      <c r="PM285" s="119"/>
      <c r="PN285" s="119"/>
      <c r="PO285" s="119"/>
      <c r="PP285" s="119"/>
      <c r="PQ285" s="119"/>
      <c r="PR285" s="119"/>
      <c r="PS285" s="119"/>
      <c r="PT285" s="119"/>
      <c r="PU285" s="119"/>
      <c r="PV285" s="119"/>
      <c r="PW285" s="119"/>
      <c r="PX285" s="119"/>
      <c r="PY285" s="119"/>
      <c r="PZ285" s="119"/>
      <c r="QA285" s="119"/>
      <c r="QB285" s="119"/>
      <c r="QC285" s="119"/>
      <c r="QD285" s="119"/>
      <c r="QE285" s="119"/>
      <c r="QF285" s="119"/>
      <c r="QG285" s="119"/>
      <c r="QH285" s="119"/>
      <c r="QI285" s="119"/>
      <c r="QJ285" s="119"/>
      <c r="QK285" s="119"/>
      <c r="QL285" s="119"/>
      <c r="QM285" s="119"/>
      <c r="QN285" s="119"/>
      <c r="QO285" s="119"/>
      <c r="QP285" s="119"/>
      <c r="QQ285" s="119"/>
      <c r="QR285" s="119"/>
      <c r="QS285" s="119"/>
      <c r="QT285" s="119"/>
      <c r="QU285" s="119"/>
      <c r="QV285" s="119"/>
      <c r="QW285" s="119"/>
      <c r="QX285" s="119"/>
      <c r="QY285" s="119"/>
      <c r="QZ285" s="119"/>
      <c r="RA285" s="119"/>
      <c r="RB285" s="119"/>
      <c r="RC285" s="119"/>
      <c r="RD285" s="119"/>
      <c r="RE285" s="119"/>
      <c r="RF285" s="119"/>
      <c r="RG285" s="119"/>
    </row>
    <row r="286" spans="1:475" ht="14.25" customHeight="1" outlineLevel="1" thickBot="1">
      <c r="A286" s="155" t="s">
        <v>224</v>
      </c>
      <c r="B286" s="54">
        <f>G292</f>
        <v>1132.8126428571429</v>
      </c>
      <c r="C286" s="32" t="s">
        <v>225</v>
      </c>
      <c r="D286" s="670">
        <f t="shared" ref="D286:D291" si="175">SUM(I286:NZ286)</f>
        <v>0</v>
      </c>
      <c r="E286" s="55">
        <f t="shared" ref="E286:E291" si="176">SUM(D286/G286)</f>
        <v>0</v>
      </c>
      <c r="F286" s="179"/>
      <c r="G286" s="49">
        <f>G292*0.262</f>
        <v>296.79691242857143</v>
      </c>
      <c r="H286" s="156">
        <f>SUM(I286:ATR286)</f>
        <v>0</v>
      </c>
      <c r="NV286" s="119"/>
      <c r="NW286" s="119"/>
      <c r="NX286" s="119"/>
      <c r="NY286" s="119"/>
      <c r="NZ286" s="119"/>
      <c r="OA286" s="119"/>
      <c r="OB286" s="119"/>
      <c r="OC286" s="119"/>
      <c r="OD286" s="119"/>
      <c r="OE286" s="119"/>
      <c r="OF286" s="119"/>
      <c r="OG286" s="119"/>
      <c r="OH286" s="119"/>
      <c r="OI286" s="119"/>
      <c r="OJ286" s="119"/>
      <c r="OK286" s="119"/>
      <c r="OL286" s="119"/>
      <c r="OM286" s="119"/>
      <c r="ON286" s="119"/>
      <c r="OO286" s="119"/>
      <c r="OP286" s="119"/>
      <c r="OQ286" s="119"/>
      <c r="OR286" s="119"/>
      <c r="OS286" s="119"/>
      <c r="OT286" s="119"/>
      <c r="OU286" s="119"/>
      <c r="OV286" s="119"/>
      <c r="OW286" s="119"/>
      <c r="OX286" s="119"/>
      <c r="OY286" s="119"/>
      <c r="OZ286" s="119"/>
      <c r="PA286" s="119"/>
      <c r="PB286" s="119"/>
      <c r="PC286" s="119"/>
      <c r="PD286" s="119"/>
      <c r="PE286" s="119"/>
      <c r="PF286" s="119"/>
      <c r="PG286" s="119"/>
      <c r="PH286" s="119"/>
      <c r="PI286" s="119"/>
      <c r="PJ286" s="119"/>
      <c r="PK286" s="119"/>
      <c r="PL286" s="119"/>
      <c r="PM286" s="119"/>
      <c r="PN286" s="119"/>
      <c r="PO286" s="119"/>
      <c r="PP286" s="119"/>
      <c r="PQ286" s="119"/>
      <c r="PR286" s="119"/>
      <c r="PS286" s="119"/>
      <c r="PT286" s="119"/>
      <c r="PU286" s="119"/>
      <c r="PV286" s="119"/>
      <c r="PW286" s="119"/>
      <c r="PX286" s="119"/>
      <c r="PY286" s="119"/>
      <c r="PZ286" s="119"/>
      <c r="QA286" s="119"/>
      <c r="QB286" s="119"/>
      <c r="QC286" s="119"/>
      <c r="QD286" s="119"/>
      <c r="QE286" s="119"/>
      <c r="QF286" s="119"/>
      <c r="QG286" s="119"/>
      <c r="QH286" s="119"/>
      <c r="QI286" s="119"/>
      <c r="QJ286" s="119"/>
      <c r="QK286" s="119"/>
      <c r="QL286" s="119"/>
      <c r="QM286" s="119"/>
      <c r="QN286" s="119"/>
      <c r="QO286" s="119"/>
      <c r="QP286" s="119"/>
      <c r="QQ286" s="119"/>
      <c r="QR286" s="119"/>
      <c r="QS286" s="119"/>
      <c r="QT286" s="119"/>
      <c r="QU286" s="119"/>
      <c r="QV286" s="119"/>
      <c r="QW286" s="119"/>
      <c r="QX286" s="119"/>
      <c r="QY286" s="119"/>
      <c r="QZ286" s="119"/>
      <c r="RA286" s="119"/>
      <c r="RB286" s="119"/>
      <c r="RC286" s="119"/>
      <c r="RD286" s="119"/>
      <c r="RE286" s="119"/>
      <c r="RF286" s="119"/>
      <c r="RG286" s="119"/>
    </row>
    <row r="287" spans="1:475" ht="14.25" customHeight="1" outlineLevel="1" thickBot="1">
      <c r="A287" s="157" t="s">
        <v>226</v>
      </c>
      <c r="B287" s="59"/>
      <c r="C287" s="32" t="s">
        <v>227</v>
      </c>
      <c r="D287" s="670">
        <f t="shared" si="175"/>
        <v>0</v>
      </c>
      <c r="E287" s="55">
        <f t="shared" si="176"/>
        <v>0</v>
      </c>
      <c r="F287" s="179"/>
      <c r="G287" s="49">
        <f>G292*0.106</f>
        <v>120.07814014285715</v>
      </c>
      <c r="H287" s="156">
        <f t="shared" ref="H287:H291" si="177">SUM(I287:ATR287)</f>
        <v>0</v>
      </c>
      <c r="NV287" s="119"/>
      <c r="NW287" s="119"/>
      <c r="NX287" s="119"/>
      <c r="NY287" s="119"/>
      <c r="NZ287" s="119"/>
      <c r="OA287" s="119"/>
      <c r="OB287" s="119"/>
      <c r="OC287" s="119"/>
      <c r="OD287" s="119"/>
      <c r="OE287" s="119"/>
      <c r="OF287" s="119"/>
      <c r="OG287" s="119"/>
      <c r="OH287" s="119"/>
      <c r="OI287" s="119"/>
      <c r="OJ287" s="119"/>
      <c r="OK287" s="119"/>
      <c r="OL287" s="119"/>
      <c r="OM287" s="119"/>
      <c r="ON287" s="119"/>
      <c r="OO287" s="119"/>
      <c r="OP287" s="119"/>
      <c r="OQ287" s="119"/>
      <c r="OR287" s="119"/>
      <c r="OS287" s="119"/>
      <c r="OT287" s="119"/>
      <c r="OU287" s="119"/>
      <c r="OV287" s="119"/>
      <c r="OW287" s="119"/>
      <c r="OX287" s="119"/>
      <c r="OY287" s="119"/>
      <c r="OZ287" s="119"/>
      <c r="PA287" s="119"/>
      <c r="PB287" s="119"/>
      <c r="PC287" s="119"/>
      <c r="PD287" s="119"/>
      <c r="PE287" s="119"/>
      <c r="PF287" s="119"/>
      <c r="PG287" s="119"/>
      <c r="PH287" s="119"/>
      <c r="PI287" s="119"/>
      <c r="PJ287" s="119"/>
      <c r="PK287" s="119"/>
      <c r="PL287" s="119"/>
      <c r="PM287" s="119"/>
      <c r="PN287" s="119"/>
      <c r="PO287" s="119"/>
      <c r="PP287" s="119"/>
      <c r="PQ287" s="119"/>
      <c r="PR287" s="119"/>
      <c r="PS287" s="119"/>
      <c r="PT287" s="119"/>
      <c r="PU287" s="119"/>
      <c r="PV287" s="119"/>
      <c r="PW287" s="119"/>
      <c r="PX287" s="119"/>
      <c r="PY287" s="119"/>
      <c r="PZ287" s="119"/>
      <c r="QA287" s="119"/>
      <c r="QB287" s="119"/>
      <c r="QC287" s="119"/>
      <c r="QD287" s="119"/>
      <c r="QE287" s="119"/>
      <c r="QF287" s="119"/>
      <c r="QG287" s="119"/>
      <c r="QH287" s="119"/>
      <c r="QI287" s="119"/>
      <c r="QJ287" s="119"/>
      <c r="QK287" s="119"/>
      <c r="QL287" s="119"/>
      <c r="QM287" s="119"/>
      <c r="QN287" s="119"/>
      <c r="QO287" s="119"/>
      <c r="QP287" s="119"/>
      <c r="QQ287" s="119"/>
      <c r="QR287" s="119"/>
      <c r="QS287" s="119"/>
      <c r="QT287" s="119"/>
      <c r="QU287" s="119"/>
      <c r="QV287" s="119"/>
      <c r="QW287" s="119"/>
      <c r="QX287" s="119"/>
      <c r="QY287" s="119"/>
      <c r="QZ287" s="119"/>
      <c r="RA287" s="119"/>
      <c r="RB287" s="119"/>
      <c r="RC287" s="119"/>
      <c r="RD287" s="119"/>
      <c r="RE287" s="119"/>
      <c r="RF287" s="119"/>
      <c r="RG287" s="119"/>
    </row>
    <row r="288" spans="1:475" ht="14.25" customHeight="1" outlineLevel="1" thickBot="1">
      <c r="A288" s="158" t="s">
        <v>228</v>
      </c>
      <c r="B288" s="61"/>
      <c r="C288" s="32" t="s">
        <v>229</v>
      </c>
      <c r="D288" s="670">
        <f t="shared" si="175"/>
        <v>0</v>
      </c>
      <c r="E288" s="55">
        <f t="shared" si="176"/>
        <v>0</v>
      </c>
      <c r="F288" s="180"/>
      <c r="G288" s="49">
        <f>G292*0.334</f>
        <v>378.35942271428576</v>
      </c>
      <c r="H288" s="156">
        <f t="shared" si="177"/>
        <v>0</v>
      </c>
      <c r="NV288" s="119"/>
      <c r="NW288" s="119"/>
      <c r="NX288" s="119"/>
      <c r="NY288" s="119"/>
      <c r="NZ288" s="119"/>
      <c r="OA288" s="119"/>
      <c r="OB288" s="119"/>
      <c r="OC288" s="119"/>
      <c r="OD288" s="119"/>
      <c r="OE288" s="119"/>
      <c r="OF288" s="119"/>
      <c r="OG288" s="119"/>
      <c r="OH288" s="119"/>
      <c r="OI288" s="119"/>
      <c r="OJ288" s="119"/>
      <c r="OK288" s="119"/>
      <c r="OL288" s="119"/>
      <c r="OM288" s="119"/>
      <c r="ON288" s="119"/>
      <c r="OO288" s="119"/>
      <c r="OP288" s="119"/>
      <c r="OQ288" s="119"/>
      <c r="OR288" s="119"/>
      <c r="OS288" s="119"/>
      <c r="OT288" s="119"/>
      <c r="OU288" s="119"/>
      <c r="OV288" s="119"/>
      <c r="OW288" s="119"/>
      <c r="OX288" s="119"/>
      <c r="OY288" s="119"/>
      <c r="OZ288" s="119"/>
      <c r="PA288" s="119"/>
      <c r="PB288" s="119"/>
      <c r="PC288" s="119"/>
      <c r="PD288" s="119"/>
      <c r="PE288" s="119"/>
      <c r="PF288" s="119"/>
      <c r="PG288" s="119"/>
      <c r="PH288" s="119"/>
      <c r="PI288" s="119"/>
      <c r="PJ288" s="119"/>
      <c r="PK288" s="119"/>
      <c r="PL288" s="119"/>
      <c r="PM288" s="119"/>
      <c r="PN288" s="119"/>
      <c r="PO288" s="119"/>
      <c r="PP288" s="119"/>
      <c r="PQ288" s="119"/>
      <c r="PR288" s="119"/>
      <c r="PS288" s="119"/>
      <c r="PT288" s="119"/>
      <c r="PU288" s="119"/>
      <c r="PV288" s="119"/>
      <c r="PW288" s="119"/>
      <c r="PX288" s="119"/>
      <c r="PY288" s="119"/>
      <c r="PZ288" s="119"/>
      <c r="QA288" s="119"/>
      <c r="QB288" s="119"/>
      <c r="QC288" s="119"/>
      <c r="QD288" s="119"/>
      <c r="QE288" s="119"/>
      <c r="QF288" s="119"/>
      <c r="QG288" s="119"/>
      <c r="QH288" s="119"/>
      <c r="QI288" s="119"/>
      <c r="QJ288" s="119"/>
      <c r="QK288" s="119"/>
      <c r="QL288" s="119"/>
      <c r="QM288" s="119"/>
      <c r="QN288" s="119"/>
      <c r="QO288" s="119"/>
      <c r="QP288" s="119"/>
      <c r="QQ288" s="119"/>
      <c r="QR288" s="119"/>
      <c r="QS288" s="119"/>
      <c r="QT288" s="119"/>
      <c r="QU288" s="119"/>
      <c r="QV288" s="119"/>
      <c r="QW288" s="119"/>
      <c r="QX288" s="119"/>
      <c r="QY288" s="119"/>
      <c r="QZ288" s="119"/>
      <c r="RA288" s="119"/>
      <c r="RB288" s="119"/>
      <c r="RC288" s="119"/>
      <c r="RD288" s="119"/>
      <c r="RE288" s="119"/>
      <c r="RF288" s="119"/>
      <c r="RG288" s="119"/>
    </row>
    <row r="289" spans="1:752" ht="14.25" customHeight="1" outlineLevel="1" thickBot="1">
      <c r="A289" s="159"/>
      <c r="B289" s="181" t="s">
        <v>230</v>
      </c>
      <c r="C289" s="40" t="s">
        <v>231</v>
      </c>
      <c r="D289" s="670">
        <f t="shared" si="175"/>
        <v>0</v>
      </c>
      <c r="E289" s="55">
        <f t="shared" si="176"/>
        <v>0</v>
      </c>
      <c r="F289" s="179"/>
      <c r="G289" s="49">
        <f>G292*0.067</f>
        <v>75.898447071428578</v>
      </c>
      <c r="H289" s="156">
        <f t="shared" si="177"/>
        <v>0</v>
      </c>
      <c r="NV289" s="119"/>
      <c r="NW289" s="119"/>
      <c r="NX289" s="119"/>
      <c r="NY289" s="119"/>
      <c r="NZ289" s="119"/>
      <c r="OA289" s="119"/>
      <c r="OB289" s="119"/>
      <c r="OC289" s="119"/>
      <c r="OD289" s="119"/>
      <c r="OE289" s="119"/>
      <c r="OF289" s="119"/>
      <c r="OG289" s="119"/>
      <c r="OH289" s="119"/>
      <c r="OI289" s="119"/>
      <c r="OJ289" s="119"/>
      <c r="OK289" s="119"/>
      <c r="OL289" s="119"/>
      <c r="OM289" s="119"/>
      <c r="ON289" s="119"/>
      <c r="OO289" s="119"/>
      <c r="OP289" s="119"/>
      <c r="OQ289" s="119"/>
      <c r="OR289" s="119"/>
      <c r="OS289" s="119"/>
      <c r="OT289" s="119"/>
      <c r="OU289" s="119"/>
      <c r="OV289" s="119"/>
      <c r="OW289" s="119"/>
      <c r="OX289" s="119"/>
      <c r="OY289" s="119"/>
      <c r="OZ289" s="119"/>
      <c r="PA289" s="119"/>
      <c r="PB289" s="119"/>
      <c r="PC289" s="119"/>
      <c r="PD289" s="119"/>
      <c r="PE289" s="119"/>
      <c r="PF289" s="119"/>
      <c r="PG289" s="119"/>
      <c r="PH289" s="119"/>
      <c r="PI289" s="119"/>
      <c r="PJ289" s="119"/>
      <c r="PK289" s="119"/>
      <c r="PL289" s="119"/>
      <c r="PM289" s="119"/>
      <c r="PN289" s="119"/>
      <c r="PO289" s="119"/>
      <c r="PP289" s="119"/>
      <c r="PQ289" s="119"/>
      <c r="PR289" s="119"/>
      <c r="PS289" s="119"/>
      <c r="PT289" s="119"/>
      <c r="PU289" s="119"/>
      <c r="PV289" s="119"/>
      <c r="PW289" s="119"/>
      <c r="PX289" s="119"/>
      <c r="PY289" s="119"/>
      <c r="PZ289" s="119"/>
      <c r="QA289" s="119"/>
      <c r="QB289" s="119"/>
      <c r="QC289" s="119"/>
      <c r="QD289" s="119"/>
      <c r="QE289" s="119"/>
      <c r="QF289" s="119"/>
      <c r="QG289" s="119"/>
      <c r="QH289" s="119"/>
      <c r="QI289" s="119"/>
      <c r="QJ289" s="119"/>
      <c r="QK289" s="119"/>
      <c r="QL289" s="119"/>
      <c r="QM289" s="119"/>
      <c r="QN289" s="119"/>
      <c r="QO289" s="119"/>
      <c r="QP289" s="119"/>
      <c r="QQ289" s="119"/>
      <c r="QR289" s="119"/>
      <c r="QS289" s="119"/>
      <c r="QT289" s="119"/>
      <c r="QU289" s="119"/>
      <c r="QV289" s="119"/>
      <c r="QW289" s="119"/>
      <c r="QX289" s="119"/>
      <c r="QY289" s="119"/>
      <c r="QZ289" s="119"/>
      <c r="RA289" s="119"/>
      <c r="RB289" s="119"/>
      <c r="RC289" s="119"/>
      <c r="RD289" s="119"/>
      <c r="RE289" s="119"/>
      <c r="RF289" s="119"/>
      <c r="RG289" s="119"/>
    </row>
    <row r="290" spans="1:752" ht="14.25" customHeight="1" outlineLevel="1" thickBot="1">
      <c r="A290" s="159"/>
      <c r="B290" s="160">
        <f>D292</f>
        <v>0</v>
      </c>
      <c r="C290" s="40" t="s">
        <v>232</v>
      </c>
      <c r="D290" s="670">
        <f t="shared" si="175"/>
        <v>0</v>
      </c>
      <c r="E290" s="55">
        <f t="shared" si="176"/>
        <v>0</v>
      </c>
      <c r="F290" s="179"/>
      <c r="G290" s="49">
        <f>G292*0.056</f>
        <v>63.437508000000008</v>
      </c>
      <c r="H290" s="156">
        <f t="shared" si="177"/>
        <v>0</v>
      </c>
      <c r="NV290" s="119"/>
      <c r="NW290" s="119"/>
      <c r="NX290" s="119"/>
      <c r="NY290" s="119"/>
      <c r="NZ290" s="119"/>
      <c r="OA290" s="119"/>
      <c r="OB290" s="119"/>
      <c r="OC290" s="119"/>
      <c r="OD290" s="119"/>
      <c r="OE290" s="119"/>
      <c r="OF290" s="119"/>
      <c r="OG290" s="119"/>
      <c r="OH290" s="119"/>
      <c r="OI290" s="119"/>
      <c r="OJ290" s="119"/>
      <c r="OK290" s="119"/>
      <c r="OL290" s="119"/>
      <c r="OM290" s="119"/>
      <c r="ON290" s="119"/>
      <c r="OO290" s="119"/>
      <c r="OP290" s="119"/>
      <c r="OQ290" s="119"/>
      <c r="OR290" s="119"/>
      <c r="OS290" s="119"/>
      <c r="OT290" s="119"/>
      <c r="OU290" s="119"/>
      <c r="OV290" s="119"/>
      <c r="OW290" s="119"/>
      <c r="OX290" s="119"/>
      <c r="OY290" s="119"/>
      <c r="OZ290" s="119"/>
      <c r="PA290" s="119"/>
      <c r="PB290" s="119"/>
      <c r="PC290" s="119"/>
      <c r="PD290" s="119"/>
      <c r="PE290" s="119"/>
      <c r="PF290" s="119"/>
      <c r="PG290" s="119"/>
      <c r="PH290" s="119"/>
      <c r="PI290" s="119"/>
      <c r="PJ290" s="119"/>
      <c r="PK290" s="119"/>
      <c r="PL290" s="119"/>
      <c r="PM290" s="119"/>
      <c r="PN290" s="119"/>
      <c r="PO290" s="119"/>
      <c r="PP290" s="119"/>
      <c r="PQ290" s="119"/>
      <c r="PR290" s="119"/>
      <c r="PS290" s="119"/>
      <c r="PT290" s="119"/>
      <c r="PU290" s="119"/>
      <c r="PV290" s="119"/>
      <c r="PW290" s="119"/>
      <c r="PX290" s="119"/>
      <c r="PY290" s="119"/>
      <c r="PZ290" s="119"/>
      <c r="QA290" s="119"/>
      <c r="QB290" s="119"/>
      <c r="QC290" s="119"/>
      <c r="QD290" s="119"/>
      <c r="QE290" s="119"/>
      <c r="QF290" s="119"/>
      <c r="QG290" s="119"/>
      <c r="QH290" s="119"/>
      <c r="QI290" s="119"/>
      <c r="QJ290" s="119"/>
      <c r="QK290" s="119"/>
      <c r="QL290" s="119"/>
      <c r="QM290" s="119"/>
      <c r="QN290" s="119"/>
      <c r="QO290" s="119"/>
      <c r="QP290" s="119"/>
      <c r="QQ290" s="119"/>
      <c r="QR290" s="119"/>
      <c r="QS290" s="119"/>
      <c r="QT290" s="119"/>
      <c r="QU290" s="119"/>
      <c r="QV290" s="119"/>
      <c r="QW290" s="119"/>
      <c r="QX290" s="119"/>
      <c r="QY290" s="119"/>
      <c r="QZ290" s="119"/>
      <c r="RA290" s="119"/>
      <c r="RB290" s="119"/>
      <c r="RC290" s="119"/>
      <c r="RD290" s="119"/>
      <c r="RE290" s="119"/>
      <c r="RF290" s="119"/>
      <c r="RG290" s="119"/>
    </row>
    <row r="291" spans="1:752" ht="14.25" customHeight="1" outlineLevel="1" thickBot="1">
      <c r="A291" s="161" t="s">
        <v>233</v>
      </c>
      <c r="B291" s="162" t="e">
        <f>SUM(B290/(B286*E293/100))</f>
        <v>#DIV/0!</v>
      </c>
      <c r="C291" s="32" t="s">
        <v>234</v>
      </c>
      <c r="D291" s="670">
        <f t="shared" si="175"/>
        <v>0</v>
      </c>
      <c r="E291" s="55">
        <f t="shared" si="176"/>
        <v>0</v>
      </c>
      <c r="F291" s="179"/>
      <c r="G291" s="49">
        <f>G292*0.175</f>
        <v>198.24221249999999</v>
      </c>
      <c r="H291" s="156">
        <f t="shared" si="177"/>
        <v>0</v>
      </c>
      <c r="NV291" s="119"/>
      <c r="NW291" s="119"/>
      <c r="NX291" s="119"/>
      <c r="NY291" s="119"/>
      <c r="NZ291" s="119"/>
      <c r="OA291" s="119"/>
      <c r="OB291" s="119"/>
      <c r="OC291" s="119"/>
      <c r="OD291" s="119"/>
      <c r="OE291" s="119"/>
      <c r="OF291" s="119"/>
      <c r="OG291" s="119"/>
      <c r="OH291" s="119"/>
      <c r="OI291" s="119"/>
      <c r="OJ291" s="119"/>
      <c r="OK291" s="119"/>
      <c r="OL291" s="119"/>
      <c r="OM291" s="119"/>
      <c r="ON291" s="119"/>
      <c r="OO291" s="119"/>
      <c r="OP291" s="119"/>
      <c r="OQ291" s="119"/>
      <c r="OR291" s="119"/>
      <c r="OS291" s="119"/>
      <c r="OT291" s="119"/>
      <c r="OU291" s="119"/>
      <c r="OV291" s="119"/>
      <c r="OW291" s="119"/>
      <c r="OX291" s="119"/>
      <c r="OY291" s="119"/>
      <c r="OZ291" s="119"/>
      <c r="PA291" s="119"/>
      <c r="PB291" s="119"/>
      <c r="PC291" s="119"/>
      <c r="PD291" s="119"/>
      <c r="PE291" s="119"/>
      <c r="PF291" s="119"/>
      <c r="PG291" s="119"/>
      <c r="PH291" s="119"/>
      <c r="PI291" s="119"/>
      <c r="PJ291" s="119"/>
      <c r="PK291" s="119"/>
      <c r="PL291" s="119"/>
      <c r="PM291" s="119"/>
      <c r="PN291" s="119"/>
      <c r="PO291" s="119"/>
      <c r="PP291" s="119"/>
      <c r="PQ291" s="119"/>
      <c r="PR291" s="119"/>
      <c r="PS291" s="119"/>
      <c r="PT291" s="119"/>
      <c r="PU291" s="119"/>
      <c r="PV291" s="119"/>
      <c r="PW291" s="119"/>
      <c r="PX291" s="119"/>
      <c r="PY291" s="119"/>
      <c r="PZ291" s="119"/>
      <c r="QA291" s="119"/>
      <c r="QB291" s="119"/>
      <c r="QC291" s="119"/>
      <c r="QD291" s="119"/>
      <c r="QE291" s="119"/>
      <c r="QF291" s="119"/>
      <c r="QG291" s="119"/>
      <c r="QH291" s="119"/>
      <c r="QI291" s="119"/>
      <c r="QJ291" s="119"/>
      <c r="QK291" s="119"/>
      <c r="QL291" s="119"/>
      <c r="QM291" s="119"/>
      <c r="QN291" s="119"/>
      <c r="QO291" s="119"/>
      <c r="QP291" s="119"/>
      <c r="QQ291" s="119"/>
      <c r="QR291" s="119"/>
      <c r="QS291" s="119"/>
      <c r="QT291" s="119"/>
      <c r="QU291" s="119"/>
      <c r="QV291" s="119"/>
      <c r="QW291" s="119"/>
      <c r="QX291" s="119"/>
      <c r="QY291" s="119"/>
      <c r="QZ291" s="119"/>
      <c r="RA291" s="119"/>
      <c r="RB291" s="119"/>
      <c r="RC291" s="119"/>
      <c r="RD291" s="119"/>
      <c r="RE291" s="119"/>
      <c r="RF291" s="119"/>
      <c r="RG291" s="119"/>
    </row>
    <row r="292" spans="1:752" ht="14.25" customHeight="1" outlineLevel="1" thickBot="1">
      <c r="A292" s="157" t="s">
        <v>233</v>
      </c>
      <c r="B292" s="163" t="e">
        <f>SUM(B290/(B287*E293/100))</f>
        <v>#DIV/0!</v>
      </c>
      <c r="C292" s="164" t="s">
        <v>235</v>
      </c>
      <c r="D292" s="671">
        <f>SUM(D286:D291)</f>
        <v>0</v>
      </c>
      <c r="E292" s="182">
        <v>29.5</v>
      </c>
      <c r="F292" s="183"/>
      <c r="G292" s="49">
        <f>((E292/F293*1000)*-0.0107+47.419)*E292</f>
        <v>1132.8126428571429</v>
      </c>
      <c r="H292" s="156">
        <f>SUM(H286:H291)</f>
        <v>0</v>
      </c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  <c r="AH292" s="147"/>
      <c r="AI292" s="147"/>
      <c r="NV292" s="119"/>
      <c r="NW292" s="119"/>
      <c r="NX292" s="119"/>
      <c r="NY292" s="119"/>
      <c r="NZ292" s="119"/>
      <c r="OA292" s="119"/>
      <c r="OB292" s="119"/>
      <c r="OC292" s="119"/>
      <c r="OD292" s="119"/>
      <c r="OE292" s="119"/>
      <c r="OF292" s="119"/>
      <c r="OG292" s="119"/>
      <c r="OH292" s="119"/>
      <c r="OI292" s="119"/>
      <c r="OJ292" s="119"/>
      <c r="OK292" s="119"/>
      <c r="OL292" s="119"/>
      <c r="OM292" s="119"/>
      <c r="ON292" s="119"/>
      <c r="OO292" s="119"/>
      <c r="OP292" s="119"/>
      <c r="OQ292" s="119"/>
      <c r="OR292" s="119"/>
      <c r="OS292" s="119"/>
      <c r="OT292" s="119"/>
      <c r="OU292" s="119"/>
      <c r="OV292" s="119"/>
      <c r="OW292" s="119"/>
      <c r="OX292" s="119"/>
      <c r="OY292" s="119"/>
      <c r="OZ292" s="119"/>
      <c r="PA292" s="119"/>
      <c r="PB292" s="119"/>
      <c r="PC292" s="119"/>
      <c r="PD292" s="119"/>
      <c r="PE292" s="119"/>
      <c r="PF292" s="119"/>
      <c r="PG292" s="119"/>
      <c r="PH292" s="119"/>
      <c r="PI292" s="119"/>
      <c r="PJ292" s="119"/>
      <c r="PK292" s="119"/>
      <c r="PL292" s="119"/>
      <c r="PM292" s="119"/>
      <c r="PN292" s="119"/>
      <c r="PO292" s="119"/>
      <c r="PP292" s="119"/>
      <c r="PQ292" s="119"/>
      <c r="PR292" s="119"/>
      <c r="PS292" s="119"/>
      <c r="PT292" s="119"/>
      <c r="PU292" s="119"/>
      <c r="PV292" s="119"/>
      <c r="PW292" s="119"/>
      <c r="PX292" s="119"/>
      <c r="PY292" s="119"/>
      <c r="PZ292" s="119"/>
      <c r="QA292" s="119"/>
      <c r="QB292" s="119"/>
      <c r="QC292" s="119"/>
      <c r="QD292" s="119"/>
      <c r="QE292" s="119"/>
      <c r="QF292" s="119"/>
      <c r="QG292" s="119"/>
      <c r="QH292" s="119"/>
      <c r="QI292" s="119"/>
      <c r="QJ292" s="119"/>
      <c r="QK292" s="119"/>
      <c r="QL292" s="119"/>
      <c r="QM292" s="119"/>
      <c r="QN292" s="119"/>
      <c r="QO292" s="119"/>
      <c r="QP292" s="119"/>
      <c r="QQ292" s="119"/>
      <c r="QR292" s="119"/>
      <c r="QS292" s="119"/>
      <c r="QT292" s="119"/>
      <c r="QU292" s="119"/>
      <c r="QV292" s="119"/>
      <c r="QW292" s="119"/>
      <c r="QX292" s="119"/>
      <c r="QY292" s="119"/>
      <c r="QZ292" s="119"/>
      <c r="RA292" s="119"/>
      <c r="RB292" s="119"/>
      <c r="RC292" s="119"/>
      <c r="RD292" s="119"/>
      <c r="RE292" s="119"/>
      <c r="RF292" s="119"/>
      <c r="RG292" s="119"/>
    </row>
    <row r="293" spans="1:752" ht="14.25" customHeight="1" outlineLevel="1">
      <c r="A293" s="158" t="s">
        <v>233</v>
      </c>
      <c r="B293" s="165" t="e">
        <f>SUM(B290/(B288*E293/100))</f>
        <v>#DIV/0!</v>
      </c>
      <c r="C293" s="166" t="e">
        <f>SUM(B290/(E292*E293/100))</f>
        <v>#DIV/0!</v>
      </c>
      <c r="D293" s="73" t="s">
        <v>236</v>
      </c>
      <c r="E293" s="167">
        <v>0</v>
      </c>
      <c r="F293" s="184">
        <v>35</v>
      </c>
      <c r="G293" s="176"/>
      <c r="H293" s="187"/>
      <c r="T293" s="137"/>
      <c r="NV293" s="119"/>
      <c r="NW293" s="119"/>
      <c r="NX293" s="119"/>
      <c r="NY293" s="119"/>
      <c r="NZ293" s="119"/>
      <c r="OA293" s="119"/>
      <c r="OB293" s="119"/>
      <c r="OC293" s="119"/>
      <c r="OD293" s="119"/>
      <c r="OE293" s="119"/>
      <c r="OF293" s="119"/>
      <c r="OG293" s="119"/>
      <c r="OH293" s="119"/>
      <c r="OI293" s="119"/>
      <c r="OJ293" s="119"/>
      <c r="OK293" s="119"/>
      <c r="OL293" s="119"/>
      <c r="OM293" s="119"/>
      <c r="ON293" s="119"/>
      <c r="OO293" s="119"/>
      <c r="OP293" s="119"/>
      <c r="OQ293" s="119"/>
      <c r="OR293" s="119"/>
      <c r="OS293" s="119"/>
      <c r="OT293" s="119"/>
      <c r="OU293" s="119"/>
      <c r="OV293" s="119"/>
      <c r="OW293" s="119"/>
      <c r="OX293" s="119"/>
      <c r="OY293" s="119"/>
      <c r="OZ293" s="119"/>
      <c r="PA293" s="119"/>
      <c r="PB293" s="119"/>
      <c r="PC293" s="119"/>
      <c r="PD293" s="119"/>
      <c r="PE293" s="119"/>
      <c r="PF293" s="119"/>
      <c r="PG293" s="119"/>
      <c r="PH293" s="119"/>
      <c r="PI293" s="119"/>
      <c r="PJ293" s="119"/>
      <c r="PK293" s="119"/>
      <c r="PL293" s="119"/>
      <c r="PM293" s="119"/>
      <c r="PN293" s="119"/>
      <c r="PO293" s="119"/>
      <c r="PP293" s="119"/>
      <c r="PQ293" s="119"/>
      <c r="PR293" s="119"/>
      <c r="PS293" s="119"/>
      <c r="PT293" s="119"/>
      <c r="PU293" s="119"/>
      <c r="PV293" s="119"/>
      <c r="PW293" s="119"/>
      <c r="PX293" s="119"/>
      <c r="PY293" s="119"/>
      <c r="PZ293" s="119"/>
      <c r="QA293" s="119"/>
      <c r="QB293" s="119"/>
      <c r="QC293" s="119"/>
      <c r="QD293" s="119"/>
      <c r="QE293" s="119"/>
      <c r="QF293" s="119"/>
      <c r="QG293" s="119"/>
      <c r="QH293" s="119"/>
      <c r="QI293" s="119"/>
      <c r="QJ293" s="119"/>
      <c r="QK293" s="119"/>
      <c r="QL293" s="119"/>
      <c r="QM293" s="119"/>
      <c r="QN293" s="119"/>
      <c r="QO293" s="119"/>
      <c r="QP293" s="119"/>
      <c r="QQ293" s="119"/>
      <c r="QR293" s="119"/>
      <c r="QS293" s="119"/>
      <c r="QT293" s="119"/>
      <c r="QU293" s="119"/>
      <c r="QV293" s="119"/>
      <c r="QW293" s="119"/>
      <c r="QX293" s="119"/>
      <c r="QY293" s="119"/>
      <c r="QZ293" s="119"/>
      <c r="RA293" s="119"/>
      <c r="RB293" s="119"/>
      <c r="RC293" s="119"/>
      <c r="RD293" s="119"/>
      <c r="RE293" s="119"/>
      <c r="RF293" s="119"/>
      <c r="RG293" s="119"/>
    </row>
    <row r="294" spans="1:752" ht="14.25" customHeight="1" outlineLevel="1">
      <c r="A294" s="208"/>
      <c r="B294" s="307" t="s">
        <v>237</v>
      </c>
      <c r="C294" s="323">
        <v>50</v>
      </c>
      <c r="D294" s="247"/>
      <c r="E294" s="314">
        <v>2.5</v>
      </c>
      <c r="F294" s="322">
        <v>3</v>
      </c>
      <c r="G294" s="313">
        <v>3.5</v>
      </c>
      <c r="H294" s="309">
        <v>4</v>
      </c>
      <c r="NV294" s="119"/>
      <c r="NW294" s="119"/>
      <c r="NX294" s="119"/>
      <c r="NY294" s="119"/>
      <c r="NZ294" s="119"/>
      <c r="OA294" s="119"/>
      <c r="OB294" s="119"/>
      <c r="OC294" s="119"/>
      <c r="OD294" s="119"/>
      <c r="OE294" s="119"/>
      <c r="OF294" s="119"/>
      <c r="OG294" s="119"/>
      <c r="OH294" s="119"/>
      <c r="OI294" s="119"/>
      <c r="OJ294" s="119"/>
      <c r="OK294" s="119"/>
      <c r="OL294" s="119"/>
      <c r="OM294" s="119"/>
      <c r="ON294" s="119"/>
      <c r="OO294" s="119"/>
      <c r="OP294" s="119"/>
      <c r="OQ294" s="119"/>
      <c r="OR294" s="119"/>
      <c r="OS294" s="119"/>
      <c r="OT294" s="119"/>
      <c r="OU294" s="119"/>
      <c r="OV294" s="119"/>
      <c r="OW294" s="119"/>
      <c r="OX294" s="119"/>
      <c r="OY294" s="119"/>
      <c r="OZ294" s="119"/>
      <c r="PA294" s="119"/>
      <c r="PB294" s="119"/>
      <c r="PC294" s="119"/>
      <c r="PD294" s="119"/>
      <c r="PE294" s="119"/>
      <c r="PF294" s="119"/>
      <c r="PG294" s="119"/>
      <c r="PH294" s="119"/>
      <c r="PI294" s="119"/>
      <c r="PJ294" s="119"/>
      <c r="PK294" s="119"/>
      <c r="PL294" s="119"/>
      <c r="PM294" s="119"/>
      <c r="PN294" s="119"/>
      <c r="PO294" s="119"/>
      <c r="PP294" s="119"/>
      <c r="PQ294" s="119"/>
      <c r="PR294" s="119"/>
      <c r="PS294" s="119"/>
      <c r="PT294" s="119"/>
      <c r="PU294" s="119"/>
      <c r="PV294" s="119"/>
      <c r="PW294" s="119"/>
      <c r="PX294" s="119"/>
      <c r="PY294" s="119"/>
      <c r="PZ294" s="119"/>
      <c r="QA294" s="119"/>
      <c r="QB294" s="119"/>
      <c r="QC294" s="119"/>
      <c r="QD294" s="119"/>
      <c r="QE294" s="119"/>
      <c r="QF294" s="119"/>
      <c r="QG294" s="119"/>
      <c r="QH294" s="119"/>
      <c r="QI294" s="119"/>
      <c r="QJ294" s="119"/>
      <c r="QK294" s="119"/>
      <c r="QL294" s="119"/>
      <c r="QM294" s="119"/>
      <c r="QN294" s="119"/>
      <c r="QO294" s="119"/>
      <c r="QP294" s="119"/>
      <c r="QQ294" s="119"/>
      <c r="QR294" s="119"/>
      <c r="QS294" s="119"/>
      <c r="QT294" s="119"/>
      <c r="QU294" s="119"/>
      <c r="QV294" s="119"/>
      <c r="QW294" s="119"/>
      <c r="QX294" s="119"/>
      <c r="QY294" s="119"/>
      <c r="QZ294" s="119"/>
      <c r="RA294" s="119"/>
      <c r="RB294" s="119"/>
      <c r="RC294" s="119"/>
      <c r="RD294" s="119"/>
      <c r="RE294" s="119"/>
      <c r="RF294" s="119"/>
      <c r="RG294" s="119"/>
    </row>
    <row r="295" spans="1:752" ht="55.2" customHeight="1" thickBot="1">
      <c r="B295" s="435">
        <v>247001</v>
      </c>
      <c r="C295" s="150" t="s">
        <v>350</v>
      </c>
      <c r="D295" s="151" t="s">
        <v>273</v>
      </c>
      <c r="E295" s="149" t="s">
        <v>351</v>
      </c>
      <c r="F295" s="152" t="s">
        <v>352</v>
      </c>
      <c r="NV295" s="119"/>
      <c r="NW295" s="119"/>
      <c r="NX295" s="119"/>
      <c r="NY295" s="119"/>
      <c r="NZ295" s="119"/>
      <c r="OA295" s="119"/>
      <c r="OB295" s="119"/>
      <c r="OC295" s="119"/>
      <c r="OD295" s="119"/>
      <c r="OE295" s="119"/>
      <c r="OF295" s="119"/>
      <c r="OG295" s="119"/>
      <c r="OH295" s="119"/>
      <c r="OI295" s="119"/>
      <c r="OJ295" s="119"/>
      <c r="OK295" s="119"/>
      <c r="OL295" s="119"/>
      <c r="OM295" s="119"/>
      <c r="ON295" s="119"/>
      <c r="OO295" s="119"/>
      <c r="OP295" s="119"/>
      <c r="OQ295" s="119"/>
      <c r="OR295" s="119"/>
      <c r="OS295" s="119"/>
      <c r="OT295" s="119"/>
      <c r="OU295" s="119"/>
      <c r="OV295" s="119"/>
      <c r="OW295" s="119"/>
      <c r="OX295" s="119"/>
      <c r="OY295" s="471" t="s">
        <v>255</v>
      </c>
      <c r="OZ295" s="119"/>
      <c r="PA295" s="119"/>
      <c r="PB295" s="119"/>
      <c r="PC295" s="119"/>
      <c r="PD295" s="119"/>
      <c r="PE295" s="119"/>
      <c r="PF295" s="119"/>
      <c r="PG295" s="119"/>
      <c r="PH295" s="119"/>
      <c r="PI295" s="119"/>
      <c r="PJ295" s="119"/>
      <c r="PK295" s="119"/>
      <c r="PL295" s="119"/>
      <c r="PM295" s="119"/>
      <c r="PN295" s="119"/>
      <c r="PO295" s="119"/>
      <c r="PP295" s="119"/>
      <c r="PQ295" s="119"/>
      <c r="PR295" s="119"/>
      <c r="PS295" s="119"/>
      <c r="PT295" s="119"/>
      <c r="PU295" s="119"/>
      <c r="PV295" s="119"/>
      <c r="PW295" s="119"/>
      <c r="PX295" s="119"/>
      <c r="PY295" s="119"/>
      <c r="PZ295" s="119"/>
      <c r="QA295" s="119"/>
      <c r="QB295" s="119"/>
      <c r="QC295" s="119"/>
      <c r="QD295" s="119"/>
      <c r="QE295" s="119"/>
      <c r="QF295" s="119"/>
      <c r="QG295" s="119"/>
      <c r="QH295" s="119"/>
      <c r="QI295" s="119"/>
      <c r="QJ295" s="119"/>
      <c r="QK295" s="119"/>
      <c r="QL295" s="119"/>
      <c r="QM295" s="119"/>
      <c r="QN295" s="119"/>
      <c r="QO295" s="119"/>
      <c r="QP295" s="119"/>
      <c r="QQ295" s="119"/>
      <c r="QR295" s="119"/>
      <c r="QS295" s="119"/>
      <c r="QT295" s="119"/>
      <c r="QU295" s="119"/>
      <c r="QV295" s="119"/>
      <c r="QW295" s="119"/>
      <c r="QX295" s="119"/>
      <c r="QY295" s="119"/>
      <c r="QZ295" s="119"/>
      <c r="RA295" s="119"/>
      <c r="RB295" s="119"/>
      <c r="RC295" s="119"/>
      <c r="RD295" s="119"/>
      <c r="RE295" s="119"/>
      <c r="RF295" s="119"/>
      <c r="ABX295" s="201"/>
    </row>
    <row r="296" spans="1:752" ht="14.25" customHeight="1" outlineLevel="1" thickBot="1">
      <c r="A296" s="155" t="s">
        <v>224</v>
      </c>
      <c r="B296" s="54">
        <f>G302</f>
        <v>2683.6284746714282</v>
      </c>
      <c r="C296" s="32" t="s">
        <v>225</v>
      </c>
      <c r="D296" s="670">
        <f t="shared" ref="D296:D301" si="178">SUM(I296:NZ296)</f>
        <v>0</v>
      </c>
      <c r="E296" s="55">
        <f t="shared" ref="E296:E301" si="179">SUM(D296/G296)</f>
        <v>0</v>
      </c>
      <c r="F296" s="179"/>
      <c r="G296" s="49">
        <f>G302*0.262</f>
        <v>703.11066036391423</v>
      </c>
      <c r="H296" s="156">
        <f>SUM(I296:ATR296)</f>
        <v>0</v>
      </c>
      <c r="DH296" s="47"/>
      <c r="DI296" s="47"/>
      <c r="DJ296" s="47"/>
      <c r="NV296" s="119"/>
      <c r="NW296" s="119"/>
      <c r="NX296" s="119"/>
      <c r="NY296" s="119"/>
      <c r="NZ296" s="119"/>
      <c r="OA296" s="119"/>
      <c r="OB296" s="119"/>
      <c r="OC296" s="119"/>
      <c r="OD296" s="119"/>
      <c r="OE296" s="119"/>
      <c r="OF296" s="119"/>
      <c r="OG296" s="119"/>
      <c r="OH296" s="119"/>
      <c r="OI296" s="119"/>
      <c r="OJ296" s="119"/>
      <c r="OK296" s="119"/>
      <c r="OL296" s="119"/>
      <c r="OM296" s="119"/>
      <c r="ON296" s="119"/>
      <c r="OO296" s="119"/>
      <c r="OP296" s="119"/>
      <c r="OQ296" s="119"/>
      <c r="OR296" s="119"/>
      <c r="OS296" s="119"/>
      <c r="OT296" s="119"/>
      <c r="OU296" s="119"/>
      <c r="OV296" s="119"/>
      <c r="OW296" s="119"/>
      <c r="OX296" s="119"/>
      <c r="OY296" s="119"/>
      <c r="OZ296" s="119"/>
      <c r="PA296" s="119"/>
      <c r="PB296" s="119"/>
      <c r="PC296" s="119"/>
      <c r="PD296" s="119"/>
      <c r="PE296" s="119"/>
      <c r="PF296" s="119"/>
      <c r="PG296" s="119"/>
      <c r="PH296" s="119"/>
      <c r="PI296" s="119"/>
      <c r="PJ296" s="119"/>
      <c r="PK296" s="119"/>
      <c r="PL296" s="119"/>
      <c r="PM296" s="119"/>
      <c r="PN296" s="119"/>
      <c r="PO296" s="119"/>
      <c r="PP296" s="119"/>
      <c r="PQ296" s="119"/>
      <c r="PR296" s="119"/>
      <c r="PS296" s="119"/>
      <c r="PT296" s="119"/>
      <c r="PU296" s="119"/>
      <c r="PV296" s="119"/>
      <c r="PW296" s="119"/>
      <c r="PX296" s="119"/>
      <c r="PY296" s="119"/>
      <c r="PZ296" s="119"/>
      <c r="QA296" s="119"/>
      <c r="QB296" s="119"/>
      <c r="QC296" s="119"/>
      <c r="QD296" s="119"/>
      <c r="QE296" s="119"/>
      <c r="QF296" s="119"/>
      <c r="QG296" s="119"/>
      <c r="QH296" s="119"/>
      <c r="QI296" s="119"/>
      <c r="QJ296" s="119"/>
      <c r="QK296" s="119"/>
      <c r="QL296" s="119"/>
      <c r="QM296" s="119"/>
      <c r="QN296" s="119"/>
      <c r="QO296" s="119"/>
      <c r="QP296" s="119"/>
      <c r="QQ296" s="119"/>
      <c r="QR296" s="119"/>
      <c r="QS296" s="119"/>
      <c r="QT296" s="119"/>
      <c r="QU296" s="119"/>
      <c r="QV296" s="119"/>
      <c r="QW296" s="119"/>
      <c r="QX296" s="119"/>
      <c r="QY296" s="119"/>
      <c r="QZ296" s="119"/>
      <c r="RA296" s="119"/>
      <c r="RB296" s="119"/>
      <c r="RC296" s="119"/>
      <c r="RD296" s="119"/>
      <c r="RE296" s="119"/>
      <c r="RF296" s="119"/>
    </row>
    <row r="297" spans="1:752" ht="14.25" customHeight="1" outlineLevel="1" thickBot="1">
      <c r="A297" s="157" t="s">
        <v>226</v>
      </c>
      <c r="B297" s="59"/>
      <c r="C297" s="32" t="s">
        <v>227</v>
      </c>
      <c r="D297" s="670">
        <f t="shared" si="178"/>
        <v>0</v>
      </c>
      <c r="E297" s="55">
        <f t="shared" si="179"/>
        <v>0</v>
      </c>
      <c r="F297" s="179"/>
      <c r="G297" s="49">
        <f>G302*0.106</f>
        <v>284.46461831517138</v>
      </c>
      <c r="H297" s="156">
        <f t="shared" ref="H297:H301" si="180">SUM(I297:ATR297)</f>
        <v>0</v>
      </c>
      <c r="DH297" s="47"/>
      <c r="DI297" s="47"/>
      <c r="DJ297" s="47"/>
      <c r="NV297" s="119"/>
      <c r="NW297" s="119"/>
      <c r="NX297" s="119"/>
      <c r="NY297" s="119"/>
      <c r="NZ297" s="119"/>
      <c r="OA297" s="119"/>
      <c r="OB297" s="119"/>
      <c r="OC297" s="119"/>
      <c r="OD297" s="119"/>
      <c r="OE297" s="119"/>
      <c r="OF297" s="119"/>
      <c r="OG297" s="119"/>
      <c r="OH297" s="119"/>
      <c r="OI297" s="119"/>
      <c r="OJ297" s="119"/>
      <c r="OK297" s="119"/>
      <c r="OL297" s="119"/>
      <c r="OM297" s="119"/>
      <c r="ON297" s="119"/>
      <c r="OO297" s="119"/>
      <c r="OP297" s="119"/>
      <c r="OQ297" s="119"/>
      <c r="OR297" s="119"/>
      <c r="OS297" s="119"/>
      <c r="OT297" s="119"/>
      <c r="OU297" s="119"/>
      <c r="OV297" s="119"/>
      <c r="OW297" s="119"/>
      <c r="OX297" s="119"/>
      <c r="OY297" s="119"/>
      <c r="OZ297" s="119"/>
      <c r="PA297" s="119"/>
      <c r="PB297" s="119"/>
      <c r="PC297" s="119"/>
      <c r="PD297" s="119"/>
      <c r="PE297" s="119"/>
      <c r="PF297" s="119"/>
      <c r="PG297" s="119"/>
      <c r="PH297" s="119"/>
      <c r="PI297" s="119"/>
      <c r="PJ297" s="119"/>
      <c r="PK297" s="119"/>
      <c r="PL297" s="119"/>
      <c r="PM297" s="119"/>
      <c r="PN297" s="119"/>
      <c r="PO297" s="119"/>
      <c r="PP297" s="119"/>
      <c r="PQ297" s="119"/>
      <c r="PR297" s="119"/>
      <c r="PS297" s="119"/>
      <c r="PT297" s="119"/>
      <c r="PU297" s="119"/>
      <c r="PV297" s="119"/>
      <c r="PW297" s="119"/>
      <c r="PX297" s="119"/>
      <c r="PY297" s="119"/>
      <c r="PZ297" s="119"/>
      <c r="QA297" s="119"/>
      <c r="QB297" s="119"/>
      <c r="QC297" s="119"/>
      <c r="QD297" s="119"/>
      <c r="QE297" s="119"/>
      <c r="QF297" s="119"/>
      <c r="QG297" s="119"/>
      <c r="QH297" s="119"/>
      <c r="QI297" s="119"/>
      <c r="QJ297" s="119"/>
      <c r="QK297" s="119"/>
      <c r="QL297" s="119"/>
      <c r="QM297" s="119"/>
      <c r="QN297" s="119"/>
      <c r="QO297" s="119"/>
      <c r="QP297" s="119"/>
      <c r="QQ297" s="119"/>
      <c r="QR297" s="119"/>
      <c r="QS297" s="119"/>
      <c r="QT297" s="119"/>
      <c r="QU297" s="119"/>
      <c r="QV297" s="119"/>
      <c r="QW297" s="119"/>
      <c r="QX297" s="119"/>
      <c r="QY297" s="119"/>
      <c r="QZ297" s="119"/>
      <c r="RA297" s="119"/>
      <c r="RB297" s="119"/>
      <c r="RC297" s="119"/>
      <c r="RD297" s="119"/>
      <c r="RE297" s="119"/>
      <c r="RF297" s="119"/>
    </row>
    <row r="298" spans="1:752" ht="14.25" customHeight="1" outlineLevel="1" thickBot="1">
      <c r="A298" s="158" t="s">
        <v>228</v>
      </c>
      <c r="B298" s="61"/>
      <c r="C298" s="32" t="s">
        <v>229</v>
      </c>
      <c r="D298" s="670">
        <f t="shared" si="178"/>
        <v>0</v>
      </c>
      <c r="E298" s="55">
        <f t="shared" si="179"/>
        <v>0</v>
      </c>
      <c r="F298" s="180"/>
      <c r="G298" s="49">
        <f>G302*0.334</f>
        <v>896.33191054025701</v>
      </c>
      <c r="H298" s="156">
        <f t="shared" si="180"/>
        <v>0</v>
      </c>
      <c r="DH298" s="47"/>
      <c r="DI298" s="47"/>
      <c r="DJ298" s="47"/>
      <c r="NV298" s="119"/>
      <c r="NW298" s="119"/>
      <c r="NX298" s="119"/>
      <c r="NY298" s="119"/>
      <c r="NZ298" s="119"/>
      <c r="OA298" s="119"/>
      <c r="OB298" s="119"/>
      <c r="OC298" s="119"/>
      <c r="OD298" s="119"/>
      <c r="OE298" s="119"/>
      <c r="OF298" s="119"/>
      <c r="OG298" s="119"/>
      <c r="OH298" s="119"/>
      <c r="OI298" s="119"/>
      <c r="OJ298" s="119"/>
      <c r="OK298" s="119"/>
      <c r="OL298" s="119"/>
      <c r="OM298" s="119"/>
      <c r="ON298" s="119"/>
      <c r="OO298" s="119"/>
      <c r="OP298" s="119"/>
      <c r="OQ298" s="119"/>
      <c r="OR298" s="119"/>
      <c r="OS298" s="119"/>
      <c r="OT298" s="119"/>
      <c r="OU298" s="119"/>
      <c r="OV298" s="119"/>
      <c r="OW298" s="119"/>
      <c r="OX298" s="119"/>
      <c r="OY298" s="119"/>
      <c r="OZ298" s="119"/>
      <c r="PA298" s="119"/>
      <c r="PB298" s="119"/>
      <c r="PC298" s="119"/>
      <c r="PD298" s="119"/>
      <c r="PE298" s="119"/>
      <c r="PF298" s="119"/>
      <c r="PG298" s="119"/>
      <c r="PH298" s="119"/>
      <c r="PI298" s="119"/>
      <c r="PJ298" s="119"/>
      <c r="PK298" s="119"/>
      <c r="PL298" s="119"/>
      <c r="PM298" s="119"/>
      <c r="PN298" s="119"/>
      <c r="PO298" s="119"/>
      <c r="PP298" s="119"/>
      <c r="PQ298" s="119"/>
      <c r="PR298" s="119"/>
      <c r="PS298" s="119"/>
      <c r="PT298" s="119"/>
      <c r="PU298" s="119"/>
      <c r="PV298" s="119"/>
      <c r="PW298" s="119"/>
      <c r="PX298" s="119"/>
      <c r="PY298" s="119"/>
      <c r="PZ298" s="119"/>
      <c r="QA298" s="119"/>
      <c r="QB298" s="119"/>
      <c r="QC298" s="119"/>
      <c r="QD298" s="119"/>
      <c r="QE298" s="119"/>
      <c r="QF298" s="119"/>
      <c r="QG298" s="119"/>
      <c r="QH298" s="119"/>
      <c r="QI298" s="119"/>
      <c r="QJ298" s="119"/>
      <c r="QK298" s="119"/>
      <c r="QL298" s="119"/>
      <c r="QM298" s="119"/>
      <c r="QN298" s="119"/>
      <c r="QO298" s="119"/>
      <c r="QP298" s="119"/>
      <c r="QQ298" s="119"/>
      <c r="QR298" s="119"/>
      <c r="QS298" s="119"/>
      <c r="QT298" s="119"/>
      <c r="QU298" s="119"/>
      <c r="QV298" s="119"/>
      <c r="QW298" s="119"/>
      <c r="QX298" s="119"/>
      <c r="QY298" s="119"/>
      <c r="QZ298" s="119"/>
      <c r="RA298" s="119"/>
      <c r="RB298" s="119"/>
      <c r="RC298" s="119"/>
      <c r="RD298" s="119"/>
      <c r="RE298" s="119"/>
      <c r="RF298" s="119"/>
    </row>
    <row r="299" spans="1:752" ht="14.25" customHeight="1" outlineLevel="1" thickBot="1">
      <c r="A299" s="159"/>
      <c r="B299" s="181" t="s">
        <v>230</v>
      </c>
      <c r="C299" s="40" t="s">
        <v>231</v>
      </c>
      <c r="D299" s="670">
        <f t="shared" si="178"/>
        <v>0</v>
      </c>
      <c r="E299" s="55">
        <f t="shared" si="179"/>
        <v>0</v>
      </c>
      <c r="F299" s="179"/>
      <c r="G299" s="49">
        <f>G302*0.067</f>
        <v>179.80310780298569</v>
      </c>
      <c r="H299" s="156">
        <f t="shared" si="180"/>
        <v>0</v>
      </c>
      <c r="DH299" s="47"/>
      <c r="DI299" s="47"/>
      <c r="DJ299" s="47"/>
      <c r="NV299" s="119"/>
      <c r="NW299" s="119"/>
      <c r="NX299" s="119"/>
      <c r="NY299" s="119"/>
      <c r="NZ299" s="119"/>
      <c r="OA299" s="119"/>
      <c r="OB299" s="119"/>
      <c r="OC299" s="119"/>
      <c r="OD299" s="119"/>
      <c r="OE299" s="119"/>
      <c r="OF299" s="119"/>
      <c r="OG299" s="119"/>
      <c r="OH299" s="119"/>
      <c r="OI299" s="119"/>
      <c r="OJ299" s="119"/>
      <c r="OK299" s="119"/>
      <c r="OL299" s="119"/>
      <c r="OM299" s="119"/>
      <c r="ON299" s="119"/>
      <c r="OO299" s="119"/>
      <c r="OP299" s="119"/>
      <c r="OQ299" s="119"/>
      <c r="OR299" s="119"/>
      <c r="OS299" s="119"/>
      <c r="OT299" s="119"/>
      <c r="OU299" s="119"/>
      <c r="OV299" s="119"/>
      <c r="OW299" s="119"/>
      <c r="OX299" s="119"/>
      <c r="OY299" s="119"/>
      <c r="OZ299" s="119"/>
      <c r="PA299" s="119"/>
      <c r="PB299" s="119"/>
      <c r="PC299" s="119"/>
      <c r="PD299" s="119"/>
      <c r="PE299" s="119"/>
      <c r="PF299" s="119"/>
      <c r="PG299" s="119"/>
      <c r="PH299" s="119"/>
      <c r="PI299" s="119"/>
      <c r="PJ299" s="119"/>
      <c r="PK299" s="119"/>
      <c r="PL299" s="119"/>
      <c r="PM299" s="119"/>
      <c r="PN299" s="119"/>
      <c r="PO299" s="119"/>
      <c r="PP299" s="119"/>
      <c r="PQ299" s="119"/>
      <c r="PR299" s="119"/>
      <c r="PS299" s="119"/>
      <c r="PT299" s="119"/>
      <c r="PU299" s="119"/>
      <c r="PV299" s="119"/>
      <c r="PW299" s="119"/>
      <c r="PX299" s="119"/>
      <c r="PY299" s="119"/>
      <c r="PZ299" s="119"/>
      <c r="QA299" s="119"/>
      <c r="QB299" s="119"/>
      <c r="QC299" s="119"/>
      <c r="QD299" s="119"/>
      <c r="QE299" s="119"/>
      <c r="QF299" s="119"/>
      <c r="QG299" s="119"/>
      <c r="QH299" s="119"/>
      <c r="QI299" s="119"/>
      <c r="QJ299" s="119"/>
      <c r="QK299" s="119"/>
      <c r="QL299" s="119"/>
      <c r="QM299" s="119"/>
      <c r="QN299" s="119"/>
      <c r="QO299" s="119"/>
      <c r="QP299" s="119"/>
      <c r="QQ299" s="119"/>
      <c r="QR299" s="119"/>
      <c r="QS299" s="119"/>
      <c r="QT299" s="119"/>
      <c r="QU299" s="119"/>
      <c r="QV299" s="119"/>
      <c r="QW299" s="119"/>
      <c r="QX299" s="119"/>
      <c r="QY299" s="119"/>
      <c r="QZ299" s="119"/>
      <c r="RA299" s="119"/>
      <c r="RB299" s="119"/>
      <c r="RC299" s="119"/>
      <c r="RD299" s="119"/>
      <c r="RE299" s="119"/>
      <c r="RF299" s="119"/>
    </row>
    <row r="300" spans="1:752" ht="14.25" customHeight="1" outlineLevel="1" thickBot="1">
      <c r="A300" s="159"/>
      <c r="B300" s="160">
        <f>D302</f>
        <v>0</v>
      </c>
      <c r="C300" s="40" t="s">
        <v>232</v>
      </c>
      <c r="D300" s="670">
        <f t="shared" si="178"/>
        <v>0</v>
      </c>
      <c r="E300" s="55">
        <f t="shared" si="179"/>
        <v>0</v>
      </c>
      <c r="F300" s="179"/>
      <c r="G300" s="49">
        <f>G302*0.056</f>
        <v>150.28319458159999</v>
      </c>
      <c r="H300" s="156">
        <f t="shared" si="180"/>
        <v>0</v>
      </c>
      <c r="DH300" s="47"/>
      <c r="DI300" s="47"/>
      <c r="DJ300" s="47"/>
      <c r="NV300" s="119"/>
      <c r="NW300" s="119"/>
      <c r="NX300" s="119"/>
      <c r="NY300" s="119"/>
      <c r="NZ300" s="119"/>
      <c r="OA300" s="119"/>
      <c r="OB300" s="119"/>
      <c r="OC300" s="119"/>
      <c r="OD300" s="119"/>
      <c r="OE300" s="119"/>
      <c r="OF300" s="119"/>
      <c r="OG300" s="119"/>
      <c r="OH300" s="119"/>
      <c r="OI300" s="119"/>
      <c r="OJ300" s="119"/>
      <c r="OK300" s="119"/>
      <c r="OL300" s="119"/>
      <c r="OM300" s="119"/>
      <c r="ON300" s="119"/>
      <c r="OO300" s="119"/>
      <c r="OP300" s="119"/>
      <c r="OQ300" s="119"/>
      <c r="OR300" s="119"/>
      <c r="OS300" s="119"/>
      <c r="OT300" s="119"/>
      <c r="OU300" s="119"/>
      <c r="OV300" s="119"/>
      <c r="OW300" s="119"/>
      <c r="OX300" s="119"/>
      <c r="OY300" s="119"/>
      <c r="OZ300" s="119"/>
      <c r="PA300" s="119"/>
      <c r="PB300" s="119"/>
      <c r="PC300" s="119"/>
      <c r="PD300" s="119"/>
      <c r="PE300" s="119"/>
      <c r="PF300" s="119"/>
      <c r="PG300" s="119"/>
      <c r="PH300" s="119"/>
      <c r="PI300" s="119"/>
      <c r="PJ300" s="119"/>
      <c r="PK300" s="119"/>
      <c r="PL300" s="119"/>
      <c r="PM300" s="119"/>
      <c r="PN300" s="119"/>
      <c r="PO300" s="119"/>
      <c r="PP300" s="119"/>
      <c r="PQ300" s="119"/>
      <c r="PR300" s="119"/>
      <c r="PS300" s="119"/>
      <c r="PT300" s="119"/>
      <c r="PU300" s="119"/>
      <c r="PV300" s="119"/>
      <c r="PW300" s="119"/>
      <c r="PX300" s="119"/>
      <c r="PY300" s="119"/>
      <c r="PZ300" s="119"/>
      <c r="QA300" s="119"/>
      <c r="QB300" s="119"/>
      <c r="QC300" s="119"/>
      <c r="QD300" s="119"/>
      <c r="QE300" s="119"/>
      <c r="QF300" s="119"/>
      <c r="QG300" s="119"/>
      <c r="QH300" s="119"/>
      <c r="QI300" s="119"/>
      <c r="QJ300" s="119"/>
      <c r="QK300" s="119"/>
      <c r="QL300" s="119"/>
      <c r="QM300" s="119"/>
      <c r="QN300" s="119"/>
      <c r="QO300" s="119"/>
      <c r="QP300" s="119"/>
      <c r="QQ300" s="119"/>
      <c r="QR300" s="119"/>
      <c r="QS300" s="119"/>
      <c r="QT300" s="119"/>
      <c r="QU300" s="119"/>
      <c r="QV300" s="119"/>
      <c r="QW300" s="119"/>
      <c r="QX300" s="119"/>
      <c r="QY300" s="119"/>
      <c r="QZ300" s="119"/>
      <c r="RA300" s="119"/>
      <c r="RB300" s="119"/>
      <c r="RC300" s="119"/>
      <c r="RD300" s="119"/>
      <c r="RE300" s="119"/>
      <c r="RF300" s="119"/>
    </row>
    <row r="301" spans="1:752" ht="14.25" customHeight="1" outlineLevel="1" thickBot="1">
      <c r="A301" s="161" t="s">
        <v>233</v>
      </c>
      <c r="B301" s="162" t="e">
        <f>SUM(B300/(B296*E303/100))</f>
        <v>#DIV/0!</v>
      </c>
      <c r="C301" s="32" t="s">
        <v>234</v>
      </c>
      <c r="D301" s="670">
        <f t="shared" si="178"/>
        <v>0</v>
      </c>
      <c r="E301" s="55">
        <f t="shared" si="179"/>
        <v>0</v>
      </c>
      <c r="F301" s="179"/>
      <c r="G301" s="49">
        <f>G302*0.175</f>
        <v>469.63498306749989</v>
      </c>
      <c r="H301" s="156">
        <f t="shared" si="180"/>
        <v>0</v>
      </c>
      <c r="DH301" s="47"/>
      <c r="DI301" s="47"/>
      <c r="DJ301" s="47"/>
      <c r="NV301" s="119"/>
      <c r="NW301" s="119"/>
      <c r="NX301" s="119"/>
      <c r="NY301" s="119"/>
      <c r="NZ301" s="119"/>
      <c r="OA301" s="119"/>
      <c r="OB301" s="119"/>
      <c r="OC301" s="119"/>
      <c r="OD301" s="119"/>
      <c r="OE301" s="119"/>
      <c r="OF301" s="119"/>
      <c r="OG301" s="119"/>
      <c r="OH301" s="119"/>
      <c r="OI301" s="119"/>
      <c r="OJ301" s="119"/>
      <c r="OK301" s="119"/>
      <c r="OL301" s="119"/>
      <c r="OM301" s="119"/>
      <c r="ON301" s="119"/>
      <c r="OO301" s="119"/>
      <c r="OP301" s="119"/>
      <c r="OQ301" s="119"/>
      <c r="OR301" s="119"/>
      <c r="OS301" s="119"/>
      <c r="OT301" s="119"/>
      <c r="OU301" s="119"/>
      <c r="OV301" s="119"/>
      <c r="OW301" s="119"/>
      <c r="OX301" s="119"/>
      <c r="OY301" s="119"/>
      <c r="OZ301" s="119"/>
      <c r="PA301" s="119"/>
      <c r="PB301" s="119"/>
      <c r="PC301" s="119"/>
      <c r="PD301" s="119"/>
      <c r="PE301" s="119"/>
      <c r="PF301" s="119"/>
      <c r="PG301" s="119"/>
      <c r="PH301" s="119"/>
      <c r="PI301" s="119"/>
      <c r="PJ301" s="119"/>
      <c r="PK301" s="119"/>
      <c r="PL301" s="119"/>
      <c r="PM301" s="119"/>
      <c r="PN301" s="119"/>
      <c r="PO301" s="119"/>
      <c r="PP301" s="119"/>
      <c r="PQ301" s="119"/>
      <c r="PR301" s="119"/>
      <c r="PS301" s="119"/>
      <c r="PT301" s="119"/>
      <c r="PU301" s="119"/>
      <c r="PV301" s="119"/>
      <c r="PW301" s="119"/>
      <c r="PX301" s="119"/>
      <c r="PY301" s="119"/>
      <c r="PZ301" s="119"/>
      <c r="QA301" s="119"/>
      <c r="QB301" s="119"/>
      <c r="QC301" s="119"/>
      <c r="QD301" s="119"/>
      <c r="QE301" s="119"/>
      <c r="QF301" s="119"/>
      <c r="QG301" s="119"/>
      <c r="QH301" s="119"/>
      <c r="QI301" s="119"/>
      <c r="QJ301" s="119"/>
      <c r="QK301" s="119"/>
      <c r="QL301" s="119"/>
      <c r="QM301" s="119"/>
      <c r="QN301" s="119"/>
      <c r="QO301" s="119"/>
      <c r="QP301" s="119"/>
      <c r="QQ301" s="119"/>
      <c r="QR301" s="119"/>
      <c r="QS301" s="119"/>
      <c r="QT301" s="119"/>
      <c r="QU301" s="119"/>
      <c r="QV301" s="119"/>
      <c r="QW301" s="119"/>
      <c r="QX301" s="119"/>
      <c r="QY301" s="119"/>
      <c r="QZ301" s="119"/>
      <c r="RA301" s="119"/>
      <c r="RB301" s="119"/>
      <c r="RC301" s="119"/>
      <c r="RD301" s="119"/>
      <c r="RE301" s="119"/>
      <c r="RF301" s="119"/>
    </row>
    <row r="302" spans="1:752" ht="14.25" customHeight="1" outlineLevel="1" thickBot="1">
      <c r="A302" s="157" t="s">
        <v>233</v>
      </c>
      <c r="B302" s="163" t="e">
        <f>SUM(B300/(B297*E303/100))</f>
        <v>#DIV/0!</v>
      </c>
      <c r="C302" s="164" t="s">
        <v>235</v>
      </c>
      <c r="D302" s="671">
        <f>SUM(D296:D301)</f>
        <v>0</v>
      </c>
      <c r="E302" s="182">
        <v>78.879000000000005</v>
      </c>
      <c r="F302" s="183"/>
      <c r="G302" s="49">
        <f>((E302/F303*1000)*-0.0107+47.419)*E302</f>
        <v>2683.6284746714282</v>
      </c>
      <c r="H302" s="156">
        <f>SUM(H296:H301)</f>
        <v>0</v>
      </c>
      <c r="NV302" s="119"/>
      <c r="NW302" s="119"/>
      <c r="NX302" s="119"/>
      <c r="NY302" s="119"/>
      <c r="NZ302" s="119"/>
      <c r="OA302" s="119"/>
      <c r="OB302" s="119"/>
      <c r="OC302" s="119"/>
      <c r="OD302" s="119"/>
      <c r="OE302" s="119"/>
      <c r="OF302" s="119"/>
      <c r="OG302" s="119"/>
      <c r="OH302" s="119"/>
      <c r="OI302" s="119"/>
      <c r="OJ302" s="119"/>
      <c r="OK302" s="119"/>
      <c r="OL302" s="119"/>
      <c r="OM302" s="119"/>
      <c r="ON302" s="119"/>
      <c r="OO302" s="119"/>
      <c r="OP302" s="119"/>
      <c r="OQ302" s="119"/>
      <c r="OR302" s="119"/>
      <c r="OS302" s="119"/>
      <c r="OT302" s="119"/>
      <c r="OU302" s="119"/>
      <c r="OV302" s="119"/>
      <c r="OW302" s="119"/>
      <c r="OX302" s="119"/>
      <c r="OY302" s="119"/>
      <c r="OZ302" s="119"/>
      <c r="PA302" s="119"/>
      <c r="PB302" s="119"/>
      <c r="PC302" s="119"/>
      <c r="PD302" s="119"/>
      <c r="PE302" s="119"/>
      <c r="PF302" s="119"/>
      <c r="PG302" s="119"/>
      <c r="PH302" s="119"/>
      <c r="PI302" s="119"/>
      <c r="PJ302" s="119"/>
      <c r="PK302" s="119"/>
      <c r="PL302" s="119"/>
      <c r="PM302" s="119"/>
      <c r="PN302" s="119"/>
      <c r="PO302" s="119"/>
      <c r="PP302" s="119"/>
      <c r="PQ302" s="119"/>
      <c r="PR302" s="119"/>
      <c r="PS302" s="119"/>
      <c r="PT302" s="119"/>
      <c r="PU302" s="119"/>
      <c r="PV302" s="119"/>
      <c r="PW302" s="119"/>
      <c r="PX302" s="119"/>
      <c r="PY302" s="119"/>
      <c r="PZ302" s="119"/>
      <c r="QA302" s="119"/>
      <c r="QB302" s="119"/>
      <c r="QC302" s="119"/>
      <c r="QD302" s="119"/>
      <c r="QE302" s="119"/>
      <c r="QF302" s="119"/>
      <c r="QG302" s="119"/>
      <c r="QH302" s="119"/>
      <c r="QI302" s="119"/>
      <c r="QJ302" s="119"/>
      <c r="QK302" s="119"/>
      <c r="QL302" s="119"/>
      <c r="QM302" s="119"/>
      <c r="QN302" s="119"/>
      <c r="QO302" s="119"/>
      <c r="QP302" s="119"/>
      <c r="QQ302" s="119"/>
      <c r="QR302" s="119"/>
      <c r="QS302" s="119"/>
      <c r="QT302" s="119"/>
      <c r="QU302" s="119"/>
      <c r="QV302" s="119"/>
      <c r="QW302" s="119"/>
      <c r="QX302" s="119"/>
      <c r="QY302" s="119"/>
      <c r="QZ302" s="119"/>
      <c r="RA302" s="119"/>
      <c r="RB302" s="119"/>
      <c r="RC302" s="119"/>
      <c r="RD302" s="119"/>
      <c r="RE302" s="119"/>
      <c r="RF302" s="119"/>
    </row>
    <row r="303" spans="1:752" ht="14.25" customHeight="1" outlineLevel="1">
      <c r="A303" s="158" t="s">
        <v>233</v>
      </c>
      <c r="B303" s="165" t="e">
        <f>SUM(B300/(B298*E303/100))</f>
        <v>#DIV/0!</v>
      </c>
      <c r="C303" s="166" t="e">
        <f>SUM(B300/(E302*E303/100))</f>
        <v>#DIV/0!</v>
      </c>
      <c r="D303" s="73" t="s">
        <v>236</v>
      </c>
      <c r="E303" s="167">
        <v>0</v>
      </c>
      <c r="F303" s="175">
        <v>63</v>
      </c>
      <c r="G303" s="176"/>
      <c r="H303" s="187"/>
      <c r="NV303" s="119"/>
      <c r="NW303" s="119"/>
      <c r="NX303" s="119"/>
      <c r="NY303" s="119"/>
      <c r="NZ303" s="119"/>
      <c r="OA303" s="119"/>
      <c r="OB303" s="119"/>
      <c r="OC303" s="119"/>
      <c r="OD303" s="119"/>
      <c r="OE303" s="119"/>
      <c r="OF303" s="119"/>
      <c r="OG303" s="119"/>
      <c r="OH303" s="119"/>
      <c r="OI303" s="119"/>
      <c r="OJ303" s="119"/>
      <c r="OK303" s="119"/>
      <c r="OL303" s="119"/>
      <c r="OM303" s="119"/>
      <c r="ON303" s="119"/>
      <c r="OO303" s="119"/>
      <c r="OP303" s="119"/>
      <c r="OQ303" s="119"/>
      <c r="OR303" s="119"/>
      <c r="OS303" s="119"/>
      <c r="OT303" s="119"/>
      <c r="OU303" s="119"/>
      <c r="OV303" s="119"/>
      <c r="OW303" s="119"/>
      <c r="OX303" s="119"/>
      <c r="OY303" s="119"/>
      <c r="OZ303" s="119"/>
      <c r="PA303" s="119"/>
      <c r="PB303" s="119"/>
      <c r="PC303" s="119"/>
      <c r="PD303" s="119"/>
      <c r="PE303" s="119"/>
      <c r="PF303" s="119"/>
      <c r="PG303" s="119"/>
      <c r="PH303" s="119"/>
      <c r="PI303" s="119"/>
      <c r="PJ303" s="119"/>
      <c r="PK303" s="119"/>
      <c r="PL303" s="119"/>
      <c r="PM303" s="119"/>
      <c r="PN303" s="119"/>
      <c r="PO303" s="119"/>
      <c r="PP303" s="119"/>
      <c r="PQ303" s="119"/>
      <c r="PR303" s="119"/>
      <c r="PS303" s="119"/>
      <c r="PT303" s="119"/>
      <c r="PU303" s="119"/>
      <c r="PV303" s="119"/>
      <c r="PW303" s="119"/>
      <c r="PX303" s="119"/>
      <c r="PY303" s="119"/>
      <c r="PZ303" s="119"/>
      <c r="QA303" s="119"/>
      <c r="QB303" s="119"/>
      <c r="QC303" s="119"/>
      <c r="QD303" s="119"/>
      <c r="QE303" s="119"/>
      <c r="QF303" s="119"/>
      <c r="QG303" s="119"/>
      <c r="QH303" s="119"/>
      <c r="QI303" s="119"/>
      <c r="QJ303" s="119"/>
      <c r="QK303" s="119"/>
      <c r="QL303" s="119"/>
      <c r="QM303" s="119"/>
      <c r="QN303" s="119"/>
      <c r="QO303" s="119"/>
      <c r="QP303" s="119"/>
      <c r="QQ303" s="119"/>
      <c r="QR303" s="119"/>
      <c r="QS303" s="119"/>
      <c r="QT303" s="119"/>
      <c r="QU303" s="119"/>
      <c r="QV303" s="119"/>
      <c r="QW303" s="119"/>
      <c r="QX303" s="119"/>
      <c r="QY303" s="119"/>
      <c r="QZ303" s="119"/>
      <c r="RA303" s="119"/>
      <c r="RB303" s="119"/>
      <c r="RC303" s="119"/>
      <c r="RD303" s="119"/>
      <c r="RE303" s="119"/>
      <c r="RF303" s="119"/>
    </row>
    <row r="304" spans="1:752" ht="14.25" customHeight="1" outlineLevel="1">
      <c r="A304" s="208"/>
      <c r="B304" s="307" t="s">
        <v>237</v>
      </c>
      <c r="C304" s="247">
        <v>163.80000000000001</v>
      </c>
      <c r="D304" s="247"/>
      <c r="E304" s="314">
        <v>2.5</v>
      </c>
      <c r="F304" s="322">
        <v>3</v>
      </c>
      <c r="G304" s="313">
        <v>3.5</v>
      </c>
      <c r="H304" s="309">
        <v>4</v>
      </c>
      <c r="NV304" s="119"/>
      <c r="NW304" s="119"/>
      <c r="NX304" s="119"/>
      <c r="NY304" s="119"/>
      <c r="NZ304" s="119"/>
      <c r="OA304" s="119"/>
      <c r="OB304" s="119"/>
      <c r="OC304" s="119"/>
      <c r="OD304" s="119"/>
      <c r="OE304" s="119"/>
      <c r="OF304" s="119"/>
      <c r="OG304" s="119"/>
      <c r="OH304" s="119"/>
      <c r="OI304" s="119"/>
      <c r="OJ304" s="119"/>
      <c r="OK304" s="119"/>
      <c r="OL304" s="119"/>
      <c r="OM304" s="119"/>
      <c r="ON304" s="119"/>
      <c r="OO304" s="119"/>
      <c r="OP304" s="119"/>
      <c r="OQ304" s="119"/>
      <c r="OR304" s="119"/>
      <c r="OS304" s="119"/>
      <c r="OT304" s="119"/>
      <c r="OU304" s="119"/>
      <c r="OV304" s="119"/>
      <c r="OW304" s="119"/>
      <c r="OX304" s="119"/>
      <c r="OY304" s="119"/>
      <c r="OZ304" s="119"/>
      <c r="PA304" s="119"/>
      <c r="PB304" s="119"/>
      <c r="PC304" s="119"/>
      <c r="PD304" s="119"/>
      <c r="PE304" s="119"/>
      <c r="PF304" s="119"/>
      <c r="PG304" s="119"/>
      <c r="PH304" s="119"/>
      <c r="PI304" s="119"/>
      <c r="PJ304" s="119"/>
      <c r="PK304" s="119"/>
      <c r="PL304" s="119"/>
      <c r="PM304" s="119"/>
      <c r="PN304" s="119"/>
      <c r="PO304" s="119"/>
      <c r="PP304" s="119"/>
      <c r="PQ304" s="119"/>
      <c r="PR304" s="119"/>
      <c r="PS304" s="119"/>
      <c r="PT304" s="119"/>
      <c r="PU304" s="119"/>
      <c r="PV304" s="119"/>
      <c r="PW304" s="119"/>
      <c r="PX304" s="119"/>
      <c r="PY304" s="119"/>
      <c r="PZ304" s="119"/>
      <c r="QA304" s="119"/>
      <c r="QB304" s="119"/>
      <c r="QC304" s="119"/>
      <c r="QD304" s="119"/>
      <c r="QE304" s="119"/>
      <c r="QF304" s="119"/>
      <c r="QG304" s="119"/>
      <c r="QH304" s="119"/>
      <c r="QI304" s="119"/>
      <c r="QJ304" s="119"/>
      <c r="QK304" s="119"/>
      <c r="QL304" s="119"/>
      <c r="QM304" s="119"/>
      <c r="QN304" s="119"/>
      <c r="QO304" s="119"/>
      <c r="QP304" s="119"/>
      <c r="QQ304" s="119"/>
      <c r="QR304" s="119"/>
      <c r="QS304" s="119"/>
      <c r="QT304" s="119"/>
      <c r="QU304" s="119"/>
      <c r="QV304" s="119"/>
      <c r="QW304" s="119"/>
      <c r="QX304" s="119"/>
      <c r="QY304" s="119"/>
      <c r="QZ304" s="119"/>
      <c r="RA304" s="119"/>
      <c r="RB304" s="119"/>
      <c r="RC304" s="119"/>
      <c r="RD304" s="119"/>
      <c r="RE304" s="119"/>
      <c r="RF304" s="119"/>
    </row>
    <row r="305" spans="1:620" ht="55.5" customHeight="1" thickBot="1">
      <c r="A305" s="88"/>
      <c r="B305" s="435">
        <v>251011</v>
      </c>
      <c r="C305" s="150" t="s">
        <v>353</v>
      </c>
      <c r="D305" s="151"/>
      <c r="E305" s="149" t="s">
        <v>354</v>
      </c>
      <c r="F305" s="470" t="s">
        <v>264</v>
      </c>
      <c r="G305" s="76"/>
      <c r="H305" s="76"/>
      <c r="NV305" s="119"/>
      <c r="NW305" s="119"/>
      <c r="NX305" s="119"/>
      <c r="NY305" s="119"/>
      <c r="NZ305" s="119"/>
      <c r="WJ305" s="136"/>
      <c r="WK305" s="136"/>
      <c r="WL305" s="136"/>
      <c r="WM305" s="136"/>
      <c r="WN305" s="136"/>
      <c r="WO305" s="136"/>
      <c r="WP305" s="136"/>
      <c r="WQ305" s="136"/>
      <c r="WR305" s="136"/>
      <c r="WS305" s="136"/>
      <c r="WT305" s="136"/>
      <c r="WU305" s="136"/>
      <c r="WV305" s="136"/>
    </row>
    <row r="306" spans="1:620" ht="14.25" customHeight="1" outlineLevel="1" thickBot="1">
      <c r="A306" s="155" t="s">
        <v>224</v>
      </c>
      <c r="B306" s="54">
        <f>G312</f>
        <v>676.23687676799989</v>
      </c>
      <c r="C306" s="32" t="s">
        <v>225</v>
      </c>
      <c r="D306" s="670">
        <f t="shared" ref="D306:D311" si="181">SUM(I306:NZ306)</f>
        <v>0</v>
      </c>
      <c r="E306" s="55">
        <f t="shared" ref="E306:E311" si="182">SUM(D306/G306)</f>
        <v>0</v>
      </c>
      <c r="F306" s="179"/>
      <c r="G306" s="49">
        <f>G312*0.262</f>
        <v>177.17406171321599</v>
      </c>
      <c r="H306" s="156">
        <f>SUM(I306:ATR306)</f>
        <v>0</v>
      </c>
      <c r="NV306" s="119"/>
      <c r="NW306" s="119"/>
      <c r="NX306" s="119"/>
      <c r="NY306" s="119"/>
      <c r="NZ306" s="119"/>
      <c r="WJ306" s="136"/>
      <c r="WK306" s="136"/>
      <c r="WL306" s="136"/>
      <c r="WM306" s="136"/>
      <c r="WN306" s="136"/>
      <c r="WO306" s="136"/>
      <c r="WP306" s="136"/>
      <c r="WQ306" s="136"/>
      <c r="WR306" s="136"/>
      <c r="WS306" s="136"/>
      <c r="WT306" s="136"/>
      <c r="WU306" s="136"/>
      <c r="WV306" s="136"/>
    </row>
    <row r="307" spans="1:620" ht="14.25" customHeight="1" outlineLevel="1" thickBot="1">
      <c r="A307" s="157" t="s">
        <v>226</v>
      </c>
      <c r="B307" s="59"/>
      <c r="C307" s="32" t="s">
        <v>227</v>
      </c>
      <c r="D307" s="670">
        <f t="shared" si="181"/>
        <v>0</v>
      </c>
      <c r="E307" s="55">
        <f t="shared" si="182"/>
        <v>0</v>
      </c>
      <c r="F307" s="179"/>
      <c r="G307" s="49">
        <f>G312*0.106</f>
        <v>71.681108937407984</v>
      </c>
      <c r="H307" s="156">
        <f t="shared" ref="H307:H311" si="183">SUM(I307:ATR307)</f>
        <v>0</v>
      </c>
      <c r="NV307" s="119"/>
      <c r="NW307" s="119"/>
      <c r="NX307" s="119"/>
      <c r="NY307" s="119"/>
      <c r="NZ307" s="119"/>
      <c r="WJ307" s="136"/>
      <c r="WK307" s="136"/>
      <c r="WL307" s="136"/>
      <c r="WM307" s="136"/>
      <c r="WN307" s="136"/>
      <c r="WO307" s="136"/>
      <c r="WP307" s="136"/>
      <c r="WQ307" s="136"/>
      <c r="WR307" s="136"/>
      <c r="WS307" s="136"/>
      <c r="WT307" s="136"/>
      <c r="WU307" s="136"/>
      <c r="WV307" s="136"/>
    </row>
    <row r="308" spans="1:620" ht="14.25" customHeight="1" outlineLevel="1" thickBot="1">
      <c r="A308" s="158" t="s">
        <v>228</v>
      </c>
      <c r="B308" s="61"/>
      <c r="C308" s="32" t="s">
        <v>229</v>
      </c>
      <c r="D308" s="670">
        <f t="shared" si="181"/>
        <v>0</v>
      </c>
      <c r="E308" s="55">
        <f t="shared" si="182"/>
        <v>0</v>
      </c>
      <c r="F308" s="180"/>
      <c r="G308" s="49">
        <f>G312*0.334</f>
        <v>225.86311684051196</v>
      </c>
      <c r="H308" s="156">
        <f t="shared" si="183"/>
        <v>0</v>
      </c>
      <c r="NV308" s="119"/>
      <c r="NW308" s="119"/>
      <c r="NX308" s="119"/>
      <c r="NY308" s="119"/>
      <c r="NZ308" s="119"/>
      <c r="WJ308" s="136"/>
      <c r="WK308" s="136"/>
      <c r="WL308" s="136"/>
      <c r="WM308" s="136"/>
      <c r="WN308" s="136"/>
      <c r="WO308" s="136"/>
      <c r="WP308" s="136"/>
      <c r="WQ308" s="136"/>
      <c r="WR308" s="136"/>
      <c r="WS308" s="136"/>
      <c r="WT308" s="136"/>
      <c r="WU308" s="136"/>
      <c r="WV308" s="136"/>
    </row>
    <row r="309" spans="1:620" ht="14.25" customHeight="1" outlineLevel="1" thickBot="1">
      <c r="A309" s="159"/>
      <c r="B309" s="181" t="s">
        <v>230</v>
      </c>
      <c r="C309" s="40" t="s">
        <v>231</v>
      </c>
      <c r="D309" s="670">
        <f t="shared" si="181"/>
        <v>0</v>
      </c>
      <c r="E309" s="55">
        <f t="shared" si="182"/>
        <v>0</v>
      </c>
      <c r="F309" s="179"/>
      <c r="G309" s="49">
        <f>G312*0.067</f>
        <v>45.307870743455993</v>
      </c>
      <c r="H309" s="156">
        <f t="shared" si="183"/>
        <v>0</v>
      </c>
      <c r="NV309" s="119"/>
      <c r="NW309" s="119"/>
      <c r="NX309" s="119"/>
      <c r="NY309" s="119"/>
      <c r="NZ309" s="119"/>
      <c r="WJ309" s="136"/>
      <c r="WK309" s="136"/>
      <c r="WL309" s="136"/>
      <c r="WM309" s="136"/>
      <c r="WN309" s="136"/>
      <c r="WO309" s="136"/>
      <c r="WP309" s="136"/>
      <c r="WQ309" s="136"/>
      <c r="WR309" s="136"/>
      <c r="WS309" s="136"/>
      <c r="WT309" s="136"/>
      <c r="WU309" s="136"/>
      <c r="WV309" s="136"/>
    </row>
    <row r="310" spans="1:620" ht="14.25" customHeight="1" outlineLevel="1" thickBot="1">
      <c r="A310" s="159"/>
      <c r="B310" s="160">
        <f>D312</f>
        <v>0</v>
      </c>
      <c r="C310" s="40" t="s">
        <v>232</v>
      </c>
      <c r="D310" s="670">
        <f t="shared" si="181"/>
        <v>0</v>
      </c>
      <c r="E310" s="55">
        <f t="shared" si="182"/>
        <v>0</v>
      </c>
      <c r="F310" s="179"/>
      <c r="G310" s="49">
        <f>G312*0.056</f>
        <v>37.869265099007997</v>
      </c>
      <c r="H310" s="156">
        <f t="shared" si="183"/>
        <v>0</v>
      </c>
      <c r="NV310" s="119"/>
      <c r="NW310" s="119"/>
      <c r="NX310" s="119"/>
      <c r="NY310" s="119"/>
      <c r="NZ310" s="119"/>
      <c r="WJ310" s="136"/>
      <c r="WK310" s="136"/>
      <c r="WL310" s="136"/>
      <c r="WM310" s="136"/>
      <c r="WN310" s="136"/>
      <c r="WO310" s="136"/>
      <c r="WP310" s="136"/>
      <c r="WQ310" s="136"/>
      <c r="WR310" s="136"/>
      <c r="WS310" s="136"/>
      <c r="WT310" s="136"/>
      <c r="WU310" s="136"/>
      <c r="WV310" s="136"/>
    </row>
    <row r="311" spans="1:620" ht="14.25" customHeight="1" outlineLevel="1" thickBot="1">
      <c r="A311" s="161" t="s">
        <v>233</v>
      </c>
      <c r="B311" s="162" t="e">
        <f>SUM(B310/(B306*E313/100))</f>
        <v>#DIV/0!</v>
      </c>
      <c r="C311" s="32" t="s">
        <v>234</v>
      </c>
      <c r="D311" s="670">
        <f t="shared" si="181"/>
        <v>0</v>
      </c>
      <c r="E311" s="55">
        <f t="shared" si="182"/>
        <v>0</v>
      </c>
      <c r="F311" s="179"/>
      <c r="G311" s="49">
        <f>G312*0.175</f>
        <v>118.34145343439997</v>
      </c>
      <c r="H311" s="156">
        <f t="shared" si="183"/>
        <v>0</v>
      </c>
      <c r="NV311" s="119"/>
      <c r="NW311" s="119"/>
      <c r="NX311" s="119"/>
      <c r="NY311" s="119"/>
      <c r="NZ311" s="119"/>
      <c r="WJ311" s="136"/>
      <c r="WK311" s="136"/>
      <c r="WL311" s="136"/>
      <c r="WM311" s="136"/>
      <c r="WN311" s="136"/>
      <c r="WO311" s="136"/>
      <c r="WP311" s="136"/>
      <c r="WQ311" s="136"/>
      <c r="WR311" s="136"/>
      <c r="WS311" s="136"/>
      <c r="WT311" s="136"/>
      <c r="WU311" s="136"/>
      <c r="WV311" s="136"/>
    </row>
    <row r="312" spans="1:620" ht="14.25" customHeight="1" outlineLevel="1" thickBot="1">
      <c r="A312" s="157" t="s">
        <v>233</v>
      </c>
      <c r="B312" s="163" t="e">
        <f>SUM(B310/(B307*E313/100))</f>
        <v>#DIV/0!</v>
      </c>
      <c r="C312" s="164" t="s">
        <v>235</v>
      </c>
      <c r="D312" s="671">
        <f>SUM(D306:D311)</f>
        <v>0</v>
      </c>
      <c r="E312" s="182">
        <v>16.812000000000001</v>
      </c>
      <c r="F312" s="183"/>
      <c r="G312" s="49">
        <f>((E312/F313*1000)*-0.0107+47.419)*E312</f>
        <v>676.23687676799989</v>
      </c>
      <c r="H312" s="156">
        <f>SUM(H306:H311)</f>
        <v>0</v>
      </c>
      <c r="AB312" s="147"/>
      <c r="AC312" s="147"/>
      <c r="AD312" s="147"/>
      <c r="AE312" s="147"/>
      <c r="AF312" s="147"/>
      <c r="AG312" s="147"/>
      <c r="AH312" s="147"/>
      <c r="AI312" s="147"/>
      <c r="AJ312" s="147"/>
      <c r="AK312" s="147"/>
      <c r="AL312" s="147"/>
      <c r="AM312" s="147"/>
      <c r="AN312" s="147"/>
      <c r="AO312" s="147"/>
      <c r="AP312" s="147"/>
      <c r="AQ312" s="147"/>
      <c r="NV312" s="119"/>
      <c r="NW312" s="119"/>
      <c r="NX312" s="119"/>
      <c r="NY312" s="119"/>
      <c r="NZ312" s="119"/>
      <c r="RH312" s="136"/>
      <c r="RI312" s="136"/>
      <c r="RJ312" s="136"/>
      <c r="RK312" s="136"/>
      <c r="RL312" s="136"/>
      <c r="RM312" s="136"/>
      <c r="RN312" s="136"/>
      <c r="RO312" s="136"/>
      <c r="RP312" s="136"/>
      <c r="RQ312" s="136"/>
      <c r="RR312" s="136"/>
      <c r="RS312" s="136"/>
      <c r="RT312" s="136"/>
      <c r="RU312" s="136"/>
      <c r="RV312" s="136"/>
      <c r="RW312" s="136"/>
      <c r="RX312" s="136"/>
      <c r="RY312" s="136"/>
      <c r="RZ312" s="136"/>
      <c r="SA312" s="136"/>
      <c r="SB312" s="136"/>
      <c r="SC312" s="136"/>
      <c r="SD312" s="136"/>
      <c r="SE312" s="136"/>
      <c r="SF312" s="136"/>
      <c r="SG312" s="136"/>
      <c r="SH312" s="136"/>
      <c r="SI312" s="136"/>
      <c r="SJ312" s="136"/>
      <c r="SK312" s="136"/>
      <c r="SL312" s="136"/>
      <c r="WJ312" s="136"/>
      <c r="WK312" s="136"/>
      <c r="WL312" s="136"/>
      <c r="WM312" s="136"/>
      <c r="WN312" s="136"/>
      <c r="WO312" s="136"/>
      <c r="WP312" s="136"/>
      <c r="WQ312" s="136"/>
      <c r="WR312" s="136"/>
      <c r="WS312" s="136"/>
      <c r="WT312" s="136"/>
      <c r="WU312" s="136"/>
      <c r="WV312" s="136"/>
    </row>
    <row r="313" spans="1:620" ht="14.25" customHeight="1" outlineLevel="1">
      <c r="A313" s="158" t="s">
        <v>233</v>
      </c>
      <c r="B313" s="165" t="e">
        <f>SUM(B310/(B308*E313/100))</f>
        <v>#DIV/0!</v>
      </c>
      <c r="C313" s="166" t="e">
        <f>SUM(B310/(E312*E313/100))</f>
        <v>#DIV/0!</v>
      </c>
      <c r="D313" s="73" t="s">
        <v>236</v>
      </c>
      <c r="E313" s="167">
        <v>0</v>
      </c>
      <c r="F313" s="184">
        <v>25</v>
      </c>
      <c r="G313" s="176"/>
      <c r="H313" s="187"/>
      <c r="NV313" s="119"/>
      <c r="NW313" s="119"/>
      <c r="NX313" s="119"/>
      <c r="NY313" s="119"/>
      <c r="NZ313" s="119"/>
      <c r="RH313" s="136"/>
      <c r="RI313" s="136"/>
      <c r="RJ313" s="136"/>
      <c r="RK313" s="136"/>
      <c r="RL313" s="136"/>
      <c r="RM313" s="136"/>
      <c r="RN313" s="136"/>
      <c r="RO313" s="136"/>
      <c r="RP313" s="136"/>
      <c r="RQ313" s="136"/>
      <c r="RR313" s="136"/>
      <c r="RS313" s="136"/>
      <c r="RT313" s="136"/>
      <c r="RU313" s="136"/>
      <c r="RV313" s="136"/>
      <c r="RW313" s="136"/>
      <c r="RX313" s="136"/>
      <c r="RY313" s="136"/>
      <c r="RZ313" s="136"/>
      <c r="SA313" s="136"/>
      <c r="SB313" s="136"/>
      <c r="SC313" s="136"/>
      <c r="SD313" s="136"/>
      <c r="SE313" s="136"/>
      <c r="SF313" s="136"/>
      <c r="SG313" s="136"/>
      <c r="SH313" s="136"/>
      <c r="SI313" s="136"/>
      <c r="SJ313" s="136"/>
      <c r="SK313" s="136"/>
      <c r="SL313" s="136"/>
      <c r="WJ313" s="136"/>
      <c r="WK313" s="136"/>
      <c r="WL313" s="136"/>
      <c r="WM313" s="136"/>
      <c r="WN313" s="136"/>
      <c r="WO313" s="136"/>
      <c r="WP313" s="136"/>
      <c r="WQ313" s="136"/>
      <c r="WR313" s="136"/>
      <c r="WS313" s="136"/>
      <c r="WT313" s="136"/>
      <c r="WU313" s="136"/>
      <c r="WV313" s="136"/>
    </row>
    <row r="314" spans="1:620" ht="14.25" customHeight="1" outlineLevel="1">
      <c r="A314" s="208"/>
      <c r="B314" s="307" t="s">
        <v>237</v>
      </c>
      <c r="C314" s="323">
        <v>40</v>
      </c>
      <c r="D314" s="247"/>
      <c r="E314" s="314">
        <v>2.5</v>
      </c>
      <c r="F314" s="322">
        <v>3</v>
      </c>
      <c r="G314" s="313">
        <v>3.5</v>
      </c>
      <c r="H314" s="309">
        <v>4</v>
      </c>
      <c r="NV314" s="119"/>
      <c r="NW314" s="119"/>
      <c r="NX314" s="119"/>
      <c r="NY314" s="119"/>
      <c r="NZ314" s="119"/>
      <c r="RH314" s="136"/>
      <c r="RI314" s="136"/>
      <c r="RJ314" s="136"/>
      <c r="RK314" s="136"/>
      <c r="RL314" s="136"/>
      <c r="RM314" s="136"/>
      <c r="RN314" s="136"/>
      <c r="RO314" s="136"/>
      <c r="RP314" s="136"/>
      <c r="RQ314" s="136"/>
      <c r="RR314" s="136"/>
      <c r="RS314" s="136"/>
      <c r="RT314" s="136"/>
      <c r="RU314" s="136"/>
      <c r="RV314" s="136"/>
      <c r="RW314" s="136"/>
      <c r="RX314" s="136"/>
      <c r="RY314" s="136"/>
      <c r="RZ314" s="136"/>
      <c r="SA314" s="136"/>
      <c r="SB314" s="136"/>
      <c r="SC314" s="136"/>
      <c r="SD314" s="136"/>
      <c r="SE314" s="136"/>
      <c r="SF314" s="136"/>
      <c r="SG314" s="136"/>
      <c r="SH314" s="136"/>
      <c r="SI314" s="136"/>
      <c r="SJ314" s="136"/>
      <c r="SK314" s="136"/>
      <c r="SL314" s="136"/>
      <c r="WJ314" s="136"/>
      <c r="WK314" s="136"/>
      <c r="WL314" s="136"/>
      <c r="WM314" s="136"/>
      <c r="WN314" s="136"/>
      <c r="WO314" s="136"/>
      <c r="WP314" s="136"/>
      <c r="WQ314" s="136"/>
      <c r="WR314" s="136"/>
      <c r="WS314" s="136"/>
      <c r="WT314" s="136"/>
      <c r="WU314" s="136"/>
      <c r="WV314" s="136"/>
    </row>
    <row r="315" spans="1:620" ht="55.5" customHeight="1" thickBot="1">
      <c r="A315" s="88"/>
      <c r="B315" s="435">
        <v>251009</v>
      </c>
      <c r="C315" s="150" t="s">
        <v>355</v>
      </c>
      <c r="D315" s="151"/>
      <c r="E315" s="149" t="s">
        <v>356</v>
      </c>
      <c r="F315" s="470" t="s">
        <v>264</v>
      </c>
      <c r="G315" s="76"/>
      <c r="H315" s="76"/>
      <c r="NV315" s="119"/>
      <c r="NW315" s="119"/>
      <c r="NX315" s="119"/>
      <c r="NY315" s="119"/>
      <c r="NZ315" s="119"/>
      <c r="WJ315" s="136"/>
      <c r="WK315" s="136"/>
      <c r="WL315" s="136"/>
      <c r="WM315" s="136"/>
      <c r="WN315" s="136"/>
      <c r="WO315" s="136"/>
      <c r="WP315" s="136"/>
      <c r="WQ315" s="136"/>
      <c r="WR315" s="136"/>
      <c r="WS315" s="136"/>
      <c r="WT315" s="136"/>
      <c r="WU315" s="136"/>
      <c r="WV315" s="136"/>
    </row>
    <row r="316" spans="1:620" ht="14.25" customHeight="1" outlineLevel="1" thickBot="1">
      <c r="A316" s="155" t="s">
        <v>224</v>
      </c>
      <c r="B316" s="54">
        <f>G322</f>
        <v>756.749284128</v>
      </c>
      <c r="C316" s="32" t="s">
        <v>225</v>
      </c>
      <c r="D316" s="670">
        <f t="shared" ref="D316:D321" si="184">SUM(I316:NZ316)</f>
        <v>0</v>
      </c>
      <c r="E316" s="55">
        <f t="shared" ref="E316:E321" si="185">SUM(D316/G316)</f>
        <v>0</v>
      </c>
      <c r="F316" s="179"/>
      <c r="G316" s="49">
        <f>G322*0.262</f>
        <v>198.26831244153601</v>
      </c>
      <c r="H316" s="156">
        <f>SUM(I316:ATR316)</f>
        <v>0</v>
      </c>
      <c r="NV316" s="119"/>
      <c r="NW316" s="119"/>
      <c r="NX316" s="119"/>
      <c r="NY316" s="119"/>
      <c r="NZ316" s="119"/>
      <c r="WJ316" s="136"/>
      <c r="WK316" s="136"/>
      <c r="WL316" s="136"/>
      <c r="WM316" s="136"/>
      <c r="WN316" s="136"/>
      <c r="WO316" s="136"/>
      <c r="WP316" s="136"/>
      <c r="WQ316" s="136"/>
      <c r="WR316" s="136"/>
      <c r="WS316" s="136"/>
      <c r="WT316" s="136"/>
      <c r="WU316" s="136"/>
      <c r="WV316" s="136"/>
    </row>
    <row r="317" spans="1:620" ht="14.25" customHeight="1" outlineLevel="1" thickBot="1">
      <c r="A317" s="157" t="s">
        <v>226</v>
      </c>
      <c r="B317" s="59"/>
      <c r="C317" s="32" t="s">
        <v>227</v>
      </c>
      <c r="D317" s="670">
        <f t="shared" si="184"/>
        <v>0</v>
      </c>
      <c r="E317" s="55">
        <f t="shared" si="185"/>
        <v>0</v>
      </c>
      <c r="F317" s="179"/>
      <c r="G317" s="49">
        <f>G322*0.106</f>
        <v>80.215424117567991</v>
      </c>
      <c r="H317" s="156">
        <f t="shared" ref="H317:H321" si="186">SUM(I317:ATR317)</f>
        <v>0</v>
      </c>
      <c r="NV317" s="119"/>
      <c r="NW317" s="119"/>
      <c r="NX317" s="119"/>
      <c r="NY317" s="119"/>
      <c r="NZ317" s="119"/>
      <c r="WJ317" s="136"/>
      <c r="WK317" s="136"/>
      <c r="WL317" s="136"/>
      <c r="WM317" s="136"/>
      <c r="WN317" s="136"/>
      <c r="WO317" s="136"/>
      <c r="WP317" s="136"/>
      <c r="WQ317" s="136"/>
      <c r="WR317" s="136"/>
      <c r="WS317" s="136"/>
      <c r="WT317" s="136"/>
      <c r="WU317" s="136"/>
      <c r="WV317" s="136"/>
    </row>
    <row r="318" spans="1:620" ht="14.25" customHeight="1" outlineLevel="1" thickBot="1">
      <c r="A318" s="158" t="s">
        <v>228</v>
      </c>
      <c r="B318" s="61"/>
      <c r="C318" s="32" t="s">
        <v>229</v>
      </c>
      <c r="D318" s="670">
        <f t="shared" si="184"/>
        <v>0</v>
      </c>
      <c r="E318" s="55">
        <f t="shared" si="185"/>
        <v>0</v>
      </c>
      <c r="F318" s="180"/>
      <c r="G318" s="49">
        <f>G322*0.334</f>
        <v>252.75426089875202</v>
      </c>
      <c r="H318" s="156">
        <f t="shared" si="186"/>
        <v>0</v>
      </c>
      <c r="NV318" s="119"/>
      <c r="NW318" s="119"/>
      <c r="NX318" s="119"/>
      <c r="NY318" s="119"/>
      <c r="NZ318" s="119"/>
      <c r="WJ318" s="136"/>
      <c r="WK318" s="136"/>
      <c r="WL318" s="136"/>
      <c r="WM318" s="136"/>
      <c r="WN318" s="136"/>
      <c r="WO318" s="136"/>
      <c r="WP318" s="136"/>
      <c r="WQ318" s="136"/>
      <c r="WR318" s="136"/>
      <c r="WS318" s="136"/>
      <c r="WT318" s="136"/>
      <c r="WU318" s="136"/>
      <c r="WV318" s="136"/>
    </row>
    <row r="319" spans="1:620" ht="14.25" customHeight="1" outlineLevel="1" thickBot="1">
      <c r="A319" s="159"/>
      <c r="B319" s="181" t="s">
        <v>230</v>
      </c>
      <c r="C319" s="40" t="s">
        <v>231</v>
      </c>
      <c r="D319" s="670">
        <f t="shared" si="184"/>
        <v>0</v>
      </c>
      <c r="E319" s="55">
        <f t="shared" si="185"/>
        <v>0</v>
      </c>
      <c r="F319" s="179"/>
      <c r="G319" s="49">
        <f>G322*0.067</f>
        <v>50.702202036576004</v>
      </c>
      <c r="H319" s="156">
        <f t="shared" si="186"/>
        <v>0</v>
      </c>
      <c r="NV319" s="119"/>
      <c r="NW319" s="119"/>
      <c r="NX319" s="119"/>
      <c r="NY319" s="119"/>
      <c r="NZ319" s="119"/>
      <c r="WJ319" s="136"/>
      <c r="WK319" s="136"/>
      <c r="WL319" s="136"/>
      <c r="WM319" s="136"/>
      <c r="WN319" s="136"/>
      <c r="WO319" s="136"/>
      <c r="WP319" s="136"/>
      <c r="WQ319" s="136"/>
      <c r="WR319" s="136"/>
      <c r="WS319" s="136"/>
      <c r="WT319" s="136"/>
      <c r="WU319" s="136"/>
      <c r="WV319" s="136"/>
    </row>
    <row r="320" spans="1:620" ht="14.25" customHeight="1" outlineLevel="1" thickBot="1">
      <c r="A320" s="159"/>
      <c r="B320" s="160">
        <f>D322</f>
        <v>0</v>
      </c>
      <c r="C320" s="40" t="s">
        <v>232</v>
      </c>
      <c r="D320" s="670">
        <f t="shared" si="184"/>
        <v>0</v>
      </c>
      <c r="E320" s="55">
        <f t="shared" si="185"/>
        <v>0</v>
      </c>
      <c r="F320" s="179"/>
      <c r="G320" s="49">
        <f>G322*0.056</f>
        <v>42.377959911167999</v>
      </c>
      <c r="H320" s="156">
        <f t="shared" si="186"/>
        <v>0</v>
      </c>
      <c r="NV320" s="119"/>
      <c r="NW320" s="119"/>
      <c r="NX320" s="119"/>
      <c r="NY320" s="119"/>
      <c r="NZ320" s="119"/>
      <c r="WJ320" s="136"/>
      <c r="WK320" s="136"/>
      <c r="WL320" s="136"/>
      <c r="WM320" s="136"/>
      <c r="WN320" s="136"/>
      <c r="WO320" s="136"/>
      <c r="WP320" s="136"/>
      <c r="WQ320" s="136"/>
      <c r="WR320" s="136"/>
      <c r="WS320" s="136"/>
      <c r="WT320" s="136"/>
      <c r="WU320" s="136"/>
      <c r="WV320" s="136"/>
    </row>
    <row r="321" spans="1:620" ht="14.25" customHeight="1" outlineLevel="1" thickBot="1">
      <c r="A321" s="161" t="s">
        <v>233</v>
      </c>
      <c r="B321" s="162" t="e">
        <f>SUM(B320/(B316*E323/100))</f>
        <v>#DIV/0!</v>
      </c>
      <c r="C321" s="32" t="s">
        <v>234</v>
      </c>
      <c r="D321" s="670">
        <f t="shared" si="184"/>
        <v>0</v>
      </c>
      <c r="E321" s="55">
        <f t="shared" si="185"/>
        <v>0</v>
      </c>
      <c r="F321" s="179"/>
      <c r="G321" s="49">
        <f>G322*0.175</f>
        <v>132.4311247224</v>
      </c>
      <c r="H321" s="156">
        <f t="shared" si="186"/>
        <v>0</v>
      </c>
      <c r="NV321" s="119"/>
      <c r="NW321" s="119"/>
      <c r="NX321" s="119"/>
      <c r="NY321" s="119"/>
      <c r="NZ321" s="119"/>
      <c r="WJ321" s="136"/>
      <c r="WK321" s="136"/>
      <c r="WL321" s="136"/>
      <c r="WM321" s="136"/>
      <c r="WN321" s="136"/>
      <c r="WO321" s="136"/>
      <c r="WP321" s="136"/>
      <c r="WQ321" s="136"/>
      <c r="WR321" s="136"/>
      <c r="WS321" s="136"/>
      <c r="WT321" s="136"/>
      <c r="WU321" s="136"/>
      <c r="WV321" s="136"/>
    </row>
    <row r="322" spans="1:620" ht="14.25" customHeight="1" outlineLevel="1" thickBot="1">
      <c r="A322" s="157" t="s">
        <v>233</v>
      </c>
      <c r="B322" s="163" t="e">
        <f>SUM(B320/(B317*E323/100))</f>
        <v>#DIV/0!</v>
      </c>
      <c r="C322" s="164" t="s">
        <v>235</v>
      </c>
      <c r="D322" s="671">
        <f>SUM(D316:D321)</f>
        <v>0</v>
      </c>
      <c r="E322" s="182">
        <v>19.332000000000001</v>
      </c>
      <c r="F322" s="183"/>
      <c r="G322" s="49">
        <f>((E322/F323*1000)*-0.0107+47.419)*E322</f>
        <v>756.749284128</v>
      </c>
      <c r="H322" s="156">
        <f>SUM(H316:H321)</f>
        <v>0</v>
      </c>
      <c r="AB322" s="147"/>
      <c r="AC322" s="147"/>
      <c r="AD322" s="147"/>
      <c r="AE322" s="147"/>
      <c r="AF322" s="147"/>
      <c r="AG322" s="147"/>
      <c r="AH322" s="147"/>
      <c r="AI322" s="147"/>
      <c r="AJ322" s="147"/>
      <c r="AK322" s="147"/>
      <c r="AL322" s="147"/>
      <c r="AM322" s="147"/>
      <c r="AN322" s="147"/>
      <c r="AO322" s="147"/>
      <c r="AP322" s="147"/>
      <c r="AQ322" s="147"/>
      <c r="NV322" s="119"/>
      <c r="NW322" s="119"/>
      <c r="NX322" s="119"/>
      <c r="NY322" s="119"/>
      <c r="NZ322" s="119"/>
      <c r="RH322" s="136"/>
      <c r="RI322" s="136"/>
      <c r="RJ322" s="136"/>
      <c r="RK322" s="136"/>
      <c r="RL322" s="136"/>
      <c r="RM322" s="136"/>
      <c r="RN322" s="136"/>
      <c r="RO322" s="136"/>
      <c r="RP322" s="136"/>
      <c r="RQ322" s="136"/>
      <c r="RR322" s="136"/>
      <c r="RS322" s="136"/>
      <c r="RT322" s="136"/>
      <c r="RU322" s="136"/>
      <c r="RV322" s="136"/>
      <c r="RW322" s="136"/>
      <c r="RX322" s="136"/>
      <c r="RY322" s="136"/>
      <c r="RZ322" s="136"/>
      <c r="SA322" s="136"/>
      <c r="SB322" s="136"/>
      <c r="SC322" s="136"/>
      <c r="SD322" s="136"/>
      <c r="SE322" s="136"/>
      <c r="SF322" s="136"/>
      <c r="SG322" s="136"/>
      <c r="SH322" s="136"/>
      <c r="SI322" s="136"/>
      <c r="SJ322" s="136"/>
      <c r="SK322" s="136"/>
      <c r="SL322" s="136"/>
      <c r="WJ322" s="136"/>
      <c r="WK322" s="136"/>
      <c r="WL322" s="136"/>
      <c r="WM322" s="136"/>
      <c r="WN322" s="136"/>
      <c r="WO322" s="136"/>
      <c r="WP322" s="136"/>
      <c r="WQ322" s="136"/>
      <c r="WR322" s="136"/>
      <c r="WS322" s="136"/>
      <c r="WT322" s="136"/>
      <c r="WU322" s="136"/>
      <c r="WV322" s="136"/>
    </row>
    <row r="323" spans="1:620" ht="14.25" customHeight="1" outlineLevel="1">
      <c r="A323" s="158" t="s">
        <v>233</v>
      </c>
      <c r="B323" s="165" t="e">
        <f>SUM(B320/(B318*E323/100))</f>
        <v>#DIV/0!</v>
      </c>
      <c r="C323" s="166" t="e">
        <f>SUM(B320/(E322*E323/100))</f>
        <v>#DIV/0!</v>
      </c>
      <c r="D323" s="73" t="s">
        <v>236</v>
      </c>
      <c r="E323" s="167">
        <v>0</v>
      </c>
      <c r="F323" s="184">
        <v>25</v>
      </c>
      <c r="G323" s="176"/>
      <c r="H323" s="187"/>
      <c r="NV323" s="119"/>
      <c r="NW323" s="119"/>
      <c r="NX323" s="119"/>
      <c r="NY323" s="119"/>
      <c r="NZ323" s="119"/>
      <c r="RH323" s="136"/>
      <c r="RI323" s="136"/>
      <c r="RJ323" s="136"/>
      <c r="RK323" s="136"/>
      <c r="RL323" s="136"/>
      <c r="RM323" s="136"/>
      <c r="RN323" s="136"/>
      <c r="RO323" s="136"/>
      <c r="RP323" s="136"/>
      <c r="RQ323" s="136"/>
      <c r="RR323" s="136"/>
      <c r="RS323" s="136"/>
      <c r="RT323" s="136"/>
      <c r="RU323" s="136"/>
      <c r="RV323" s="136"/>
      <c r="RW323" s="136"/>
      <c r="RX323" s="136"/>
      <c r="RY323" s="136"/>
      <c r="RZ323" s="136"/>
      <c r="SA323" s="136"/>
      <c r="SB323" s="136"/>
      <c r="SC323" s="136"/>
      <c r="SD323" s="136"/>
      <c r="SE323" s="136"/>
      <c r="SF323" s="136"/>
      <c r="SG323" s="136"/>
      <c r="SH323" s="136"/>
      <c r="SI323" s="136"/>
      <c r="SJ323" s="136"/>
      <c r="SK323" s="136"/>
      <c r="SL323" s="136"/>
      <c r="WJ323" s="136"/>
      <c r="WK323" s="136"/>
      <c r="WL323" s="136"/>
      <c r="WM323" s="136"/>
      <c r="WN323" s="136"/>
      <c r="WO323" s="136"/>
      <c r="WP323" s="136"/>
      <c r="WQ323" s="136"/>
      <c r="WR323" s="136"/>
      <c r="WS323" s="136"/>
      <c r="WT323" s="136"/>
      <c r="WU323" s="136"/>
      <c r="WV323" s="136"/>
    </row>
    <row r="324" spans="1:620" ht="14.25" customHeight="1" outlineLevel="1">
      <c r="A324" s="208"/>
      <c r="B324" s="307" t="s">
        <v>237</v>
      </c>
      <c r="C324" s="323">
        <v>40</v>
      </c>
      <c r="D324" s="247"/>
      <c r="E324" s="314">
        <v>2.5</v>
      </c>
      <c r="F324" s="322">
        <v>3</v>
      </c>
      <c r="G324" s="313">
        <v>3.5</v>
      </c>
      <c r="H324" s="309">
        <v>4</v>
      </c>
      <c r="NV324" s="119"/>
      <c r="NW324" s="119"/>
      <c r="NX324" s="119"/>
      <c r="NY324" s="119"/>
      <c r="NZ324" s="119"/>
      <c r="RH324" s="136"/>
      <c r="RI324" s="136"/>
      <c r="RJ324" s="136"/>
      <c r="RK324" s="136"/>
      <c r="RL324" s="136"/>
      <c r="RM324" s="136"/>
      <c r="RN324" s="136"/>
      <c r="RO324" s="136"/>
      <c r="RP324" s="136"/>
      <c r="RQ324" s="136"/>
      <c r="RR324" s="136"/>
      <c r="RS324" s="136"/>
      <c r="RT324" s="136"/>
      <c r="RU324" s="136"/>
      <c r="RV324" s="136"/>
      <c r="RW324" s="136"/>
      <c r="RX324" s="136"/>
      <c r="RY324" s="136"/>
      <c r="RZ324" s="136"/>
      <c r="SA324" s="136"/>
      <c r="SB324" s="136"/>
      <c r="SC324" s="136"/>
      <c r="SD324" s="136"/>
      <c r="SE324" s="136"/>
      <c r="SF324" s="136"/>
      <c r="SG324" s="136"/>
      <c r="SH324" s="136"/>
      <c r="SI324" s="136"/>
      <c r="SJ324" s="136"/>
      <c r="SK324" s="136"/>
      <c r="SL324" s="136"/>
      <c r="WJ324" s="136"/>
      <c r="WK324" s="136"/>
      <c r="WL324" s="136"/>
      <c r="WM324" s="136"/>
      <c r="WN324" s="136"/>
      <c r="WO324" s="136"/>
      <c r="WP324" s="136"/>
      <c r="WQ324" s="136"/>
      <c r="WR324" s="136"/>
      <c r="WS324" s="136"/>
      <c r="WT324" s="136"/>
      <c r="WU324" s="136"/>
      <c r="WV324" s="136"/>
    </row>
    <row r="325" spans="1:620" ht="55.5" customHeight="1" thickBot="1">
      <c r="A325" s="88"/>
      <c r="B325" s="435">
        <v>251010</v>
      </c>
      <c r="C325" s="150" t="s">
        <v>357</v>
      </c>
      <c r="D325" s="151"/>
      <c r="E325" s="149" t="s">
        <v>356</v>
      </c>
      <c r="F325" s="470" t="s">
        <v>264</v>
      </c>
      <c r="G325" s="76"/>
      <c r="H325" s="76"/>
      <c r="NV325" s="119"/>
      <c r="NW325" s="119"/>
      <c r="NX325" s="119"/>
      <c r="NY325" s="119"/>
      <c r="NZ325" s="119"/>
      <c r="WJ325" s="136"/>
      <c r="WK325" s="136"/>
      <c r="WL325" s="136"/>
      <c r="WM325" s="136"/>
      <c r="WN325" s="136"/>
      <c r="WO325" s="136"/>
      <c r="WP325" s="136"/>
      <c r="WQ325" s="136"/>
      <c r="WR325" s="136"/>
      <c r="WS325" s="136"/>
      <c r="WT325" s="136"/>
      <c r="WU325" s="136"/>
      <c r="WV325" s="136"/>
    </row>
    <row r="326" spans="1:620" ht="14.25" customHeight="1" outlineLevel="1" thickBot="1">
      <c r="A326" s="155" t="s">
        <v>224</v>
      </c>
      <c r="B326" s="54">
        <f>G332</f>
        <v>756.749284128</v>
      </c>
      <c r="C326" s="32" t="s">
        <v>225</v>
      </c>
      <c r="D326" s="670">
        <f t="shared" ref="D326:D331" si="187">SUM(I326:NZ326)</f>
        <v>0</v>
      </c>
      <c r="E326" s="55">
        <f t="shared" ref="E326:E331" si="188">SUM(D326/G326)</f>
        <v>0</v>
      </c>
      <c r="F326" s="179"/>
      <c r="G326" s="49">
        <f>G332*0.262</f>
        <v>198.26831244153601</v>
      </c>
      <c r="H326" s="156">
        <f>SUM(I326:ATR326)</f>
        <v>0</v>
      </c>
      <c r="NV326" s="119"/>
      <c r="NW326" s="119"/>
      <c r="NX326" s="119"/>
      <c r="NY326" s="119"/>
      <c r="NZ326" s="119"/>
      <c r="WJ326" s="136"/>
      <c r="WK326" s="136"/>
      <c r="WL326" s="136"/>
      <c r="WM326" s="136"/>
      <c r="WN326" s="136"/>
      <c r="WO326" s="136"/>
      <c r="WP326" s="136"/>
      <c r="WQ326" s="136"/>
      <c r="WR326" s="136"/>
      <c r="WS326" s="136"/>
      <c r="WT326" s="136"/>
      <c r="WU326" s="136"/>
      <c r="WV326" s="136"/>
    </row>
    <row r="327" spans="1:620" ht="14.25" customHeight="1" outlineLevel="1" thickBot="1">
      <c r="A327" s="157" t="s">
        <v>226</v>
      </c>
      <c r="B327" s="59"/>
      <c r="C327" s="32" t="s">
        <v>227</v>
      </c>
      <c r="D327" s="670">
        <f t="shared" si="187"/>
        <v>0</v>
      </c>
      <c r="E327" s="55">
        <f t="shared" si="188"/>
        <v>0</v>
      </c>
      <c r="F327" s="179"/>
      <c r="G327" s="49">
        <f>G332*0.106</f>
        <v>80.215424117567991</v>
      </c>
      <c r="H327" s="156">
        <f t="shared" ref="H327:H331" si="189">SUM(I327:ATR327)</f>
        <v>0</v>
      </c>
      <c r="NV327" s="119"/>
      <c r="NW327" s="119"/>
      <c r="NX327" s="119"/>
      <c r="NY327" s="119"/>
      <c r="NZ327" s="119"/>
      <c r="WJ327" s="136"/>
      <c r="WK327" s="136"/>
      <c r="WL327" s="136"/>
      <c r="WM327" s="136"/>
      <c r="WN327" s="136"/>
      <c r="WO327" s="136"/>
      <c r="WP327" s="136"/>
      <c r="WQ327" s="136"/>
      <c r="WR327" s="136"/>
      <c r="WS327" s="136"/>
      <c r="WT327" s="136"/>
      <c r="WU327" s="136"/>
      <c r="WV327" s="136"/>
    </row>
    <row r="328" spans="1:620" ht="14.25" customHeight="1" outlineLevel="1" thickBot="1">
      <c r="A328" s="158" t="s">
        <v>228</v>
      </c>
      <c r="B328" s="61"/>
      <c r="C328" s="32" t="s">
        <v>229</v>
      </c>
      <c r="D328" s="670">
        <f t="shared" si="187"/>
        <v>0</v>
      </c>
      <c r="E328" s="55">
        <f t="shared" si="188"/>
        <v>0</v>
      </c>
      <c r="F328" s="180"/>
      <c r="G328" s="49">
        <f>G332*0.334</f>
        <v>252.75426089875202</v>
      </c>
      <c r="H328" s="156">
        <f t="shared" si="189"/>
        <v>0</v>
      </c>
      <c r="NV328" s="119"/>
      <c r="NW328" s="119"/>
      <c r="NX328" s="119"/>
      <c r="NY328" s="119"/>
      <c r="NZ328" s="119"/>
      <c r="WJ328" s="136"/>
      <c r="WK328" s="136"/>
      <c r="WL328" s="136"/>
      <c r="WM328" s="136"/>
      <c r="WN328" s="136"/>
      <c r="WO328" s="136"/>
      <c r="WP328" s="136"/>
      <c r="WQ328" s="136"/>
      <c r="WR328" s="136"/>
      <c r="WS328" s="136"/>
      <c r="WT328" s="136"/>
      <c r="WU328" s="136"/>
      <c r="WV328" s="136"/>
    </row>
    <row r="329" spans="1:620" ht="14.25" customHeight="1" outlineLevel="1" thickBot="1">
      <c r="A329" s="159"/>
      <c r="B329" s="181" t="s">
        <v>230</v>
      </c>
      <c r="C329" s="40" t="s">
        <v>231</v>
      </c>
      <c r="D329" s="670">
        <f t="shared" si="187"/>
        <v>0</v>
      </c>
      <c r="E329" s="55">
        <f t="shared" si="188"/>
        <v>0</v>
      </c>
      <c r="F329" s="179"/>
      <c r="G329" s="49">
        <f>G332*0.067</f>
        <v>50.702202036576004</v>
      </c>
      <c r="H329" s="156">
        <f t="shared" si="189"/>
        <v>0</v>
      </c>
      <c r="NV329" s="119"/>
      <c r="NW329" s="119"/>
      <c r="NX329" s="119"/>
      <c r="NY329" s="119"/>
      <c r="NZ329" s="119"/>
      <c r="WJ329" s="136"/>
      <c r="WK329" s="136"/>
      <c r="WL329" s="136"/>
      <c r="WM329" s="136"/>
      <c r="WN329" s="136"/>
      <c r="WO329" s="136"/>
      <c r="WP329" s="136"/>
      <c r="WQ329" s="136"/>
      <c r="WR329" s="136"/>
      <c r="WS329" s="136"/>
      <c r="WT329" s="136"/>
      <c r="WU329" s="136"/>
      <c r="WV329" s="136"/>
    </row>
    <row r="330" spans="1:620" ht="14.25" customHeight="1" outlineLevel="1" thickBot="1">
      <c r="A330" s="159"/>
      <c r="B330" s="160">
        <f>D332</f>
        <v>0</v>
      </c>
      <c r="C330" s="40" t="s">
        <v>232</v>
      </c>
      <c r="D330" s="670">
        <f t="shared" si="187"/>
        <v>0</v>
      </c>
      <c r="E330" s="55">
        <f t="shared" si="188"/>
        <v>0</v>
      </c>
      <c r="F330" s="179"/>
      <c r="G330" s="49">
        <f>G332*0.056</f>
        <v>42.377959911167999</v>
      </c>
      <c r="H330" s="156">
        <f t="shared" si="189"/>
        <v>0</v>
      </c>
      <c r="NV330" s="119"/>
      <c r="NW330" s="119"/>
      <c r="NX330" s="119"/>
      <c r="NY330" s="119"/>
      <c r="NZ330" s="119"/>
      <c r="WJ330" s="136"/>
      <c r="WK330" s="136"/>
      <c r="WL330" s="136"/>
      <c r="WM330" s="136"/>
      <c r="WN330" s="136"/>
      <c r="WO330" s="136"/>
      <c r="WP330" s="136"/>
      <c r="WQ330" s="136"/>
      <c r="WR330" s="136"/>
      <c r="WS330" s="136"/>
      <c r="WT330" s="136"/>
      <c r="WU330" s="136"/>
      <c r="WV330" s="136"/>
    </row>
    <row r="331" spans="1:620" ht="14.25" customHeight="1" outlineLevel="1" thickBot="1">
      <c r="A331" s="161" t="s">
        <v>233</v>
      </c>
      <c r="B331" s="162" t="e">
        <f>SUM(B330/(B326*E333/100))</f>
        <v>#DIV/0!</v>
      </c>
      <c r="C331" s="32" t="s">
        <v>234</v>
      </c>
      <c r="D331" s="670">
        <f t="shared" si="187"/>
        <v>0</v>
      </c>
      <c r="E331" s="55">
        <f t="shared" si="188"/>
        <v>0</v>
      </c>
      <c r="F331" s="179"/>
      <c r="G331" s="49">
        <f>G332*0.175</f>
        <v>132.4311247224</v>
      </c>
      <c r="H331" s="156">
        <f t="shared" si="189"/>
        <v>0</v>
      </c>
      <c r="NV331" s="119"/>
      <c r="NW331" s="119"/>
      <c r="NX331" s="119"/>
      <c r="NY331" s="119"/>
      <c r="NZ331" s="119"/>
      <c r="WJ331" s="136"/>
      <c r="WK331" s="136"/>
      <c r="WL331" s="136"/>
      <c r="WM331" s="136"/>
      <c r="WN331" s="136"/>
      <c r="WO331" s="136"/>
      <c r="WP331" s="136"/>
      <c r="WQ331" s="136"/>
      <c r="WR331" s="136"/>
      <c r="WS331" s="136"/>
      <c r="WT331" s="136"/>
      <c r="WU331" s="136"/>
      <c r="WV331" s="136"/>
    </row>
    <row r="332" spans="1:620" ht="14.25" customHeight="1" outlineLevel="1" thickBot="1">
      <c r="A332" s="157" t="s">
        <v>233</v>
      </c>
      <c r="B332" s="163" t="e">
        <f>SUM(B330/(B327*E333/100))</f>
        <v>#DIV/0!</v>
      </c>
      <c r="C332" s="164" t="s">
        <v>235</v>
      </c>
      <c r="D332" s="671">
        <f>SUM(D326:D331)</f>
        <v>0</v>
      </c>
      <c r="E332" s="182">
        <v>19.332000000000001</v>
      </c>
      <c r="F332" s="183"/>
      <c r="G332" s="49">
        <f>((E332/F333*1000)*-0.0107+47.419)*E332</f>
        <v>756.749284128</v>
      </c>
      <c r="H332" s="156">
        <f>SUM(H326:H331)</f>
        <v>0</v>
      </c>
      <c r="AB332" s="147"/>
      <c r="AC332" s="147"/>
      <c r="AD332" s="147"/>
      <c r="AE332" s="147"/>
      <c r="AF332" s="147"/>
      <c r="AG332" s="147"/>
      <c r="AH332" s="147"/>
      <c r="AI332" s="147"/>
      <c r="AJ332" s="147"/>
      <c r="AK332" s="147"/>
      <c r="AL332" s="147"/>
      <c r="AM332" s="147"/>
      <c r="AN332" s="147"/>
      <c r="AO332" s="147"/>
      <c r="AP332" s="147"/>
      <c r="AQ332" s="147"/>
      <c r="NV332" s="119"/>
      <c r="NW332" s="119"/>
      <c r="NX332" s="119"/>
      <c r="NY332" s="119"/>
      <c r="NZ332" s="119"/>
      <c r="RH332" s="136"/>
      <c r="RI332" s="136"/>
      <c r="RJ332" s="136"/>
      <c r="RK332" s="136"/>
      <c r="RL332" s="136"/>
      <c r="RM332" s="136"/>
      <c r="RN332" s="136"/>
      <c r="RO332" s="136"/>
      <c r="RP332" s="136"/>
      <c r="RQ332" s="136"/>
      <c r="RR332" s="136"/>
      <c r="RS332" s="136"/>
      <c r="RT332" s="136"/>
      <c r="RU332" s="136"/>
      <c r="RV332" s="136"/>
      <c r="RW332" s="136"/>
      <c r="RX332" s="136"/>
      <c r="RY332" s="136"/>
      <c r="RZ332" s="136"/>
      <c r="SA332" s="136"/>
      <c r="SB332" s="136"/>
      <c r="SC332" s="136"/>
      <c r="SD332" s="136"/>
      <c r="SE332" s="136"/>
      <c r="SF332" s="136"/>
      <c r="SG332" s="136"/>
      <c r="SH332" s="136"/>
      <c r="SI332" s="136"/>
      <c r="SJ332" s="136"/>
      <c r="SK332" s="136"/>
      <c r="SL332" s="136"/>
      <c r="WJ332" s="136"/>
      <c r="WK332" s="136"/>
      <c r="WL332" s="136"/>
      <c r="WM332" s="136"/>
      <c r="WN332" s="136"/>
      <c r="WO332" s="136"/>
      <c r="WP332" s="136"/>
      <c r="WQ332" s="136"/>
      <c r="WR332" s="136"/>
      <c r="WS332" s="136"/>
      <c r="WT332" s="136"/>
      <c r="WU332" s="136"/>
      <c r="WV332" s="136"/>
    </row>
    <row r="333" spans="1:620" ht="14.25" customHeight="1" outlineLevel="1">
      <c r="A333" s="158" t="s">
        <v>233</v>
      </c>
      <c r="B333" s="165" t="e">
        <f>SUM(B330/(B328*E333/100))</f>
        <v>#DIV/0!</v>
      </c>
      <c r="C333" s="166" t="e">
        <f>SUM(B330/(E332*E333/100))</f>
        <v>#DIV/0!</v>
      </c>
      <c r="D333" s="73" t="s">
        <v>236</v>
      </c>
      <c r="E333" s="167">
        <v>0</v>
      </c>
      <c r="F333" s="184">
        <v>25</v>
      </c>
      <c r="G333" s="176"/>
      <c r="H333" s="187"/>
      <c r="NV333" s="119"/>
      <c r="NW333" s="119"/>
      <c r="NX333" s="119"/>
      <c r="NY333" s="119"/>
      <c r="NZ333" s="119"/>
      <c r="RH333" s="136"/>
      <c r="RI333" s="136"/>
      <c r="RJ333" s="136"/>
      <c r="RK333" s="136"/>
      <c r="RL333" s="136"/>
      <c r="RM333" s="136"/>
      <c r="RN333" s="136"/>
      <c r="RO333" s="136"/>
      <c r="RP333" s="136"/>
      <c r="RQ333" s="136"/>
      <c r="RR333" s="136"/>
      <c r="RS333" s="136"/>
      <c r="RT333" s="136"/>
      <c r="RU333" s="136"/>
      <c r="RV333" s="136"/>
      <c r="RW333" s="136"/>
      <c r="RX333" s="136"/>
      <c r="RY333" s="136"/>
      <c r="RZ333" s="136"/>
      <c r="SA333" s="136"/>
      <c r="SB333" s="136"/>
      <c r="SC333" s="136"/>
      <c r="SD333" s="136"/>
      <c r="SE333" s="136"/>
      <c r="SF333" s="136"/>
      <c r="SG333" s="136"/>
      <c r="SH333" s="136"/>
      <c r="SI333" s="136"/>
      <c r="SJ333" s="136"/>
      <c r="SK333" s="136"/>
      <c r="SL333" s="136"/>
      <c r="WJ333" s="136"/>
      <c r="WK333" s="136"/>
      <c r="WL333" s="136"/>
      <c r="WM333" s="136"/>
      <c r="WN333" s="136"/>
      <c r="WO333" s="136"/>
      <c r="WP333" s="136"/>
      <c r="WQ333" s="136"/>
      <c r="WR333" s="136"/>
      <c r="WS333" s="136"/>
      <c r="WT333" s="136"/>
      <c r="WU333" s="136"/>
      <c r="WV333" s="136"/>
    </row>
    <row r="334" spans="1:620" ht="14.25" customHeight="1" outlineLevel="1">
      <c r="A334" s="208"/>
      <c r="B334" s="307" t="s">
        <v>237</v>
      </c>
      <c r="C334" s="323">
        <v>40</v>
      </c>
      <c r="D334" s="247"/>
      <c r="E334" s="314">
        <v>2.5</v>
      </c>
      <c r="F334" s="322">
        <v>3</v>
      </c>
      <c r="G334" s="313">
        <v>3.5</v>
      </c>
      <c r="H334" s="309">
        <v>4</v>
      </c>
      <c r="NV334" s="119"/>
      <c r="NW334" s="119"/>
      <c r="NX334" s="119"/>
      <c r="NY334" s="119"/>
      <c r="NZ334" s="119"/>
      <c r="RH334" s="136"/>
      <c r="RI334" s="136"/>
      <c r="RJ334" s="136"/>
      <c r="RK334" s="136"/>
      <c r="RL334" s="136"/>
      <c r="RM334" s="136"/>
      <c r="RN334" s="136"/>
      <c r="RO334" s="136"/>
      <c r="RP334" s="136"/>
      <c r="RQ334" s="136"/>
      <c r="RR334" s="136"/>
      <c r="RS334" s="136"/>
      <c r="RT334" s="136"/>
      <c r="RU334" s="136"/>
      <c r="RV334" s="136"/>
      <c r="RW334" s="136"/>
      <c r="RX334" s="136"/>
      <c r="RY334" s="136"/>
      <c r="RZ334" s="136"/>
      <c r="SA334" s="136"/>
      <c r="SB334" s="136"/>
      <c r="SC334" s="136"/>
      <c r="SD334" s="136"/>
      <c r="SE334" s="136"/>
      <c r="SF334" s="136"/>
      <c r="SG334" s="136"/>
      <c r="SH334" s="136"/>
      <c r="SI334" s="136"/>
      <c r="SJ334" s="136"/>
      <c r="SK334" s="136"/>
      <c r="SL334" s="136"/>
      <c r="WJ334" s="136"/>
      <c r="WK334" s="136"/>
      <c r="WL334" s="136"/>
      <c r="WM334" s="136"/>
      <c r="WN334" s="136"/>
      <c r="WO334" s="136"/>
      <c r="WP334" s="136"/>
      <c r="WQ334" s="136"/>
      <c r="WR334" s="136"/>
      <c r="WS334" s="136"/>
      <c r="WT334" s="136"/>
      <c r="WU334" s="136"/>
      <c r="WV334" s="136"/>
    </row>
    <row r="335" spans="1:620" ht="55.5" customHeight="1" thickBot="1">
      <c r="A335" s="88"/>
      <c r="B335" s="435">
        <v>251008</v>
      </c>
      <c r="C335" s="150" t="s">
        <v>358</v>
      </c>
      <c r="D335" s="151"/>
      <c r="E335" s="149" t="s">
        <v>359</v>
      </c>
      <c r="F335" s="470" t="s">
        <v>264</v>
      </c>
      <c r="G335" s="76"/>
      <c r="H335" s="76"/>
      <c r="NV335" s="119"/>
      <c r="NW335" s="119"/>
      <c r="NX335" s="119"/>
      <c r="NY335" s="119"/>
      <c r="NZ335" s="119"/>
      <c r="WJ335" s="136"/>
      <c r="WK335" s="136"/>
      <c r="WL335" s="136"/>
      <c r="WM335" s="136"/>
      <c r="WN335" s="136"/>
      <c r="WO335" s="136"/>
      <c r="WP335" s="136"/>
      <c r="WQ335" s="136"/>
      <c r="WR335" s="136"/>
      <c r="WS335" s="136"/>
      <c r="WT335" s="136"/>
      <c r="WU335" s="136"/>
      <c r="WV335" s="136"/>
    </row>
    <row r="336" spans="1:620" ht="14.25" customHeight="1" outlineLevel="1" thickBot="1">
      <c r="A336" s="155" t="s">
        <v>224</v>
      </c>
      <c r="B336" s="54">
        <f>G342</f>
        <v>719.34315119999997</v>
      </c>
      <c r="C336" s="32" t="s">
        <v>225</v>
      </c>
      <c r="D336" s="670">
        <f t="shared" ref="D336:D341" si="190">SUM(I336:NZ336)</f>
        <v>0</v>
      </c>
      <c r="E336" s="55">
        <f t="shared" ref="E336:E341" si="191">SUM(D336/G336)</f>
        <v>0</v>
      </c>
      <c r="F336" s="179"/>
      <c r="G336" s="49">
        <f>G342*0.262</f>
        <v>188.4679056144</v>
      </c>
      <c r="H336" s="156">
        <f>SUM(I336:ATR336)</f>
        <v>0</v>
      </c>
      <c r="NV336" s="119"/>
      <c r="NW336" s="119"/>
      <c r="NX336" s="119"/>
      <c r="NY336" s="119"/>
      <c r="NZ336" s="119"/>
      <c r="WJ336" s="136"/>
      <c r="WK336" s="136"/>
      <c r="WL336" s="136"/>
      <c r="WM336" s="136"/>
      <c r="WN336" s="136"/>
      <c r="WO336" s="136"/>
      <c r="WP336" s="136"/>
      <c r="WQ336" s="136"/>
      <c r="WR336" s="136"/>
      <c r="WS336" s="136"/>
      <c r="WT336" s="136"/>
      <c r="WU336" s="136"/>
      <c r="WV336" s="136"/>
    </row>
    <row r="337" spans="1:620 1120:1215" ht="14.25" customHeight="1" outlineLevel="1" thickBot="1">
      <c r="A337" s="157" t="s">
        <v>226</v>
      </c>
      <c r="B337" s="59"/>
      <c r="C337" s="32" t="s">
        <v>227</v>
      </c>
      <c r="D337" s="670">
        <f t="shared" si="190"/>
        <v>0</v>
      </c>
      <c r="E337" s="55">
        <f t="shared" si="191"/>
        <v>0</v>
      </c>
      <c r="F337" s="179"/>
      <c r="G337" s="49">
        <f>G342*0.106</f>
        <v>76.250374027199996</v>
      </c>
      <c r="H337" s="156">
        <f t="shared" ref="H337:H341" si="192">SUM(I337:ATR337)</f>
        <v>0</v>
      </c>
      <c r="NV337" s="119"/>
      <c r="NW337" s="119"/>
      <c r="NX337" s="119"/>
      <c r="NY337" s="119"/>
      <c r="NZ337" s="119"/>
      <c r="WJ337" s="136"/>
      <c r="WK337" s="136"/>
      <c r="WL337" s="136"/>
      <c r="WM337" s="136"/>
      <c r="WN337" s="136"/>
      <c r="WO337" s="136"/>
      <c r="WP337" s="136"/>
      <c r="WQ337" s="136"/>
      <c r="WR337" s="136"/>
      <c r="WS337" s="136"/>
      <c r="WT337" s="136"/>
      <c r="WU337" s="136"/>
      <c r="WV337" s="136"/>
    </row>
    <row r="338" spans="1:620 1120:1215" ht="14.25" customHeight="1" outlineLevel="1" thickBot="1">
      <c r="A338" s="158" t="s">
        <v>228</v>
      </c>
      <c r="B338" s="61"/>
      <c r="C338" s="32" t="s">
        <v>229</v>
      </c>
      <c r="D338" s="670">
        <f t="shared" si="190"/>
        <v>0</v>
      </c>
      <c r="E338" s="55">
        <f t="shared" si="191"/>
        <v>0</v>
      </c>
      <c r="F338" s="180"/>
      <c r="G338" s="49">
        <f>G342*0.334</f>
        <v>240.26061250079999</v>
      </c>
      <c r="H338" s="156">
        <f t="shared" si="192"/>
        <v>0</v>
      </c>
      <c r="NV338" s="119"/>
      <c r="NW338" s="119"/>
      <c r="NX338" s="119"/>
      <c r="NY338" s="119"/>
      <c r="NZ338" s="119"/>
      <c r="WJ338" s="136"/>
      <c r="WK338" s="136"/>
      <c r="WL338" s="136"/>
      <c r="WM338" s="136"/>
      <c r="WN338" s="136"/>
      <c r="WO338" s="136"/>
      <c r="WP338" s="136"/>
      <c r="WQ338" s="136"/>
      <c r="WR338" s="136"/>
      <c r="WS338" s="136"/>
      <c r="WT338" s="136"/>
      <c r="WU338" s="136"/>
      <c r="WV338" s="136"/>
    </row>
    <row r="339" spans="1:620 1120:1215" ht="14.25" customHeight="1" outlineLevel="1" thickBot="1">
      <c r="A339" s="159"/>
      <c r="B339" s="181" t="s">
        <v>230</v>
      </c>
      <c r="C339" s="40" t="s">
        <v>231</v>
      </c>
      <c r="D339" s="670">
        <f t="shared" si="190"/>
        <v>0</v>
      </c>
      <c r="E339" s="55">
        <f t="shared" si="191"/>
        <v>0</v>
      </c>
      <c r="F339" s="179"/>
      <c r="G339" s="49">
        <f>G342*0.067</f>
        <v>48.195991130400003</v>
      </c>
      <c r="H339" s="156">
        <f t="shared" si="192"/>
        <v>0</v>
      </c>
      <c r="NV339" s="119"/>
      <c r="NW339" s="119"/>
      <c r="NX339" s="119"/>
      <c r="NY339" s="119"/>
      <c r="NZ339" s="119"/>
      <c r="WJ339" s="136"/>
      <c r="WK339" s="136"/>
      <c r="WL339" s="136"/>
      <c r="WM339" s="136"/>
      <c r="WN339" s="136"/>
      <c r="WO339" s="136"/>
      <c r="WP339" s="136"/>
      <c r="WQ339" s="136"/>
      <c r="WR339" s="136"/>
      <c r="WS339" s="136"/>
      <c r="WT339" s="136"/>
      <c r="WU339" s="136"/>
      <c r="WV339" s="136"/>
    </row>
    <row r="340" spans="1:620 1120:1215" ht="14.25" customHeight="1" outlineLevel="1" thickBot="1">
      <c r="A340" s="159"/>
      <c r="B340" s="160">
        <f>D342</f>
        <v>0</v>
      </c>
      <c r="C340" s="40" t="s">
        <v>232</v>
      </c>
      <c r="D340" s="670">
        <f t="shared" si="190"/>
        <v>0</v>
      </c>
      <c r="E340" s="55">
        <f t="shared" si="191"/>
        <v>0</v>
      </c>
      <c r="F340" s="179"/>
      <c r="G340" s="49">
        <f>G342*0.056</f>
        <v>40.283216467199999</v>
      </c>
      <c r="H340" s="156">
        <f t="shared" si="192"/>
        <v>0</v>
      </c>
      <c r="NV340" s="119"/>
      <c r="NW340" s="119"/>
      <c r="NX340" s="119"/>
      <c r="NY340" s="119"/>
      <c r="NZ340" s="119"/>
      <c r="WJ340" s="136"/>
      <c r="WK340" s="136"/>
      <c r="WL340" s="136"/>
      <c r="WM340" s="136"/>
      <c r="WN340" s="136"/>
      <c r="WO340" s="136"/>
      <c r="WP340" s="136"/>
      <c r="WQ340" s="136"/>
      <c r="WR340" s="136"/>
      <c r="WS340" s="136"/>
      <c r="WT340" s="136"/>
      <c r="WU340" s="136"/>
      <c r="WV340" s="136"/>
    </row>
    <row r="341" spans="1:620 1120:1215" ht="14.25" customHeight="1" outlineLevel="1" thickBot="1">
      <c r="A341" s="161" t="s">
        <v>233</v>
      </c>
      <c r="B341" s="162" t="e">
        <f>SUM(B340/(B336*E343/100))</f>
        <v>#DIV/0!</v>
      </c>
      <c r="C341" s="32" t="s">
        <v>234</v>
      </c>
      <c r="D341" s="670">
        <f t="shared" si="190"/>
        <v>0</v>
      </c>
      <c r="E341" s="55">
        <f t="shared" si="191"/>
        <v>0</v>
      </c>
      <c r="F341" s="179"/>
      <c r="G341" s="49">
        <f>G342*0.175</f>
        <v>125.88505145999999</v>
      </c>
      <c r="H341" s="156">
        <f t="shared" si="192"/>
        <v>0</v>
      </c>
      <c r="NV341" s="119"/>
      <c r="NW341" s="119"/>
      <c r="NX341" s="119"/>
      <c r="NY341" s="119"/>
      <c r="NZ341" s="119"/>
      <c r="WJ341" s="136"/>
      <c r="WK341" s="136"/>
      <c r="WL341" s="136"/>
      <c r="WM341" s="136"/>
      <c r="WN341" s="136"/>
      <c r="WO341" s="136"/>
      <c r="WP341" s="136"/>
      <c r="WQ341" s="136"/>
      <c r="WR341" s="136"/>
      <c r="WS341" s="136"/>
      <c r="WT341" s="136"/>
      <c r="WU341" s="136"/>
      <c r="WV341" s="136"/>
    </row>
    <row r="342" spans="1:620 1120:1215" ht="14.25" customHeight="1" outlineLevel="1" thickBot="1">
      <c r="A342" s="157" t="s">
        <v>233</v>
      </c>
      <c r="B342" s="163" t="e">
        <f>SUM(B340/(B337*E343/100))</f>
        <v>#DIV/0!</v>
      </c>
      <c r="C342" s="164" t="s">
        <v>235</v>
      </c>
      <c r="D342" s="671">
        <f>SUM(D336:D341)</f>
        <v>0</v>
      </c>
      <c r="E342" s="182">
        <v>18.14</v>
      </c>
      <c r="F342" s="183"/>
      <c r="G342" s="49">
        <f>((E342/F343*1000)*-0.0107+47.419)*E342</f>
        <v>719.34315119999997</v>
      </c>
      <c r="H342" s="156">
        <f>SUM(H336:H341)</f>
        <v>0</v>
      </c>
      <c r="AB342" s="147"/>
      <c r="AC342" s="147"/>
      <c r="AD342" s="147"/>
      <c r="AE342" s="147"/>
      <c r="AF342" s="147"/>
      <c r="AG342" s="147"/>
      <c r="AH342" s="147"/>
      <c r="AI342" s="147"/>
      <c r="AJ342" s="147"/>
      <c r="AK342" s="147"/>
      <c r="AL342" s="147"/>
      <c r="AM342" s="147"/>
      <c r="AN342" s="147"/>
      <c r="AO342" s="147"/>
      <c r="AP342" s="147"/>
      <c r="AQ342" s="147"/>
      <c r="NV342" s="119"/>
      <c r="NW342" s="119"/>
      <c r="NX342" s="119"/>
      <c r="NY342" s="119"/>
      <c r="NZ342" s="119"/>
      <c r="RH342" s="136"/>
      <c r="RI342" s="136"/>
      <c r="RJ342" s="136"/>
      <c r="RK342" s="136"/>
      <c r="RL342" s="136"/>
      <c r="RM342" s="136"/>
      <c r="RN342" s="136"/>
      <c r="RO342" s="136"/>
      <c r="RP342" s="136"/>
      <c r="RQ342" s="136"/>
      <c r="RR342" s="136"/>
      <c r="RS342" s="136"/>
      <c r="RT342" s="136"/>
      <c r="RU342" s="136"/>
      <c r="RV342" s="136"/>
      <c r="RW342" s="136"/>
      <c r="RX342" s="136"/>
      <c r="RY342" s="136"/>
      <c r="RZ342" s="136"/>
      <c r="SA342" s="136"/>
      <c r="SB342" s="136"/>
      <c r="SC342" s="136"/>
      <c r="SD342" s="136"/>
      <c r="SE342" s="136"/>
      <c r="SF342" s="136"/>
      <c r="SG342" s="136"/>
      <c r="SH342" s="136"/>
      <c r="SI342" s="136"/>
      <c r="SJ342" s="136"/>
      <c r="SK342" s="136"/>
      <c r="SL342" s="136"/>
      <c r="WJ342" s="136"/>
      <c r="WK342" s="136"/>
      <c r="WL342" s="136"/>
      <c r="WM342" s="136"/>
      <c r="WN342" s="136"/>
      <c r="WO342" s="136"/>
      <c r="WP342" s="136"/>
      <c r="WQ342" s="136"/>
      <c r="WR342" s="136"/>
      <c r="WS342" s="136"/>
      <c r="WT342" s="136"/>
      <c r="WU342" s="136"/>
      <c r="WV342" s="136"/>
    </row>
    <row r="343" spans="1:620 1120:1215" ht="14.25" customHeight="1" outlineLevel="1">
      <c r="A343" s="158" t="s">
        <v>233</v>
      </c>
      <c r="B343" s="165" t="e">
        <f>SUM(B340/(B338*E343/100))</f>
        <v>#DIV/0!</v>
      </c>
      <c r="C343" s="166" t="e">
        <f>SUM(B340/(E342*E343/100))</f>
        <v>#DIV/0!</v>
      </c>
      <c r="D343" s="73" t="s">
        <v>236</v>
      </c>
      <c r="E343" s="167">
        <v>0</v>
      </c>
      <c r="F343" s="184">
        <v>25</v>
      </c>
      <c r="G343" s="176"/>
      <c r="H343" s="187"/>
      <c r="NV343" s="119"/>
      <c r="NW343" s="119"/>
      <c r="NX343" s="119"/>
      <c r="NY343" s="119"/>
      <c r="NZ343" s="119"/>
      <c r="RH343" s="136"/>
      <c r="RI343" s="136"/>
      <c r="RJ343" s="136"/>
      <c r="RK343" s="136"/>
      <c r="RL343" s="136"/>
      <c r="RM343" s="136"/>
      <c r="RN343" s="136"/>
      <c r="RO343" s="136"/>
      <c r="RP343" s="136"/>
      <c r="RQ343" s="136"/>
      <c r="RR343" s="136"/>
      <c r="RS343" s="136"/>
      <c r="RT343" s="136"/>
      <c r="RU343" s="136"/>
      <c r="RV343" s="136"/>
      <c r="RW343" s="136"/>
      <c r="RX343" s="136"/>
      <c r="RY343" s="136"/>
      <c r="RZ343" s="136"/>
      <c r="SA343" s="136"/>
      <c r="SB343" s="136"/>
      <c r="SC343" s="136"/>
      <c r="SD343" s="136"/>
      <c r="SE343" s="136"/>
      <c r="SF343" s="136"/>
      <c r="SG343" s="136"/>
      <c r="SH343" s="136"/>
      <c r="SI343" s="136"/>
      <c r="SJ343" s="136"/>
      <c r="SK343" s="136"/>
      <c r="SL343" s="136"/>
      <c r="WJ343" s="136"/>
      <c r="WK343" s="136"/>
      <c r="WL343" s="136"/>
      <c r="WM343" s="136"/>
      <c r="WN343" s="136"/>
      <c r="WO343" s="136"/>
      <c r="WP343" s="136"/>
      <c r="WQ343" s="136"/>
      <c r="WR343" s="136"/>
      <c r="WS343" s="136"/>
      <c r="WT343" s="136"/>
      <c r="WU343" s="136"/>
      <c r="WV343" s="136"/>
    </row>
    <row r="344" spans="1:620 1120:1215" ht="14.25" customHeight="1" outlineLevel="1">
      <c r="A344" s="208"/>
      <c r="B344" s="307" t="s">
        <v>237</v>
      </c>
      <c r="C344" s="323">
        <v>40</v>
      </c>
      <c r="D344" s="247"/>
      <c r="E344" s="314">
        <v>2.5</v>
      </c>
      <c r="F344" s="322">
        <v>3</v>
      </c>
      <c r="G344" s="313">
        <v>3.5</v>
      </c>
      <c r="H344" s="309">
        <v>4</v>
      </c>
      <c r="NV344" s="119"/>
      <c r="NW344" s="119"/>
      <c r="NX344" s="119"/>
      <c r="NY344" s="119"/>
      <c r="NZ344" s="119"/>
      <c r="RH344" s="136"/>
      <c r="RI344" s="136"/>
      <c r="RJ344" s="136"/>
      <c r="RK344" s="136"/>
      <c r="RL344" s="136"/>
      <c r="RM344" s="136"/>
      <c r="RN344" s="136"/>
      <c r="RO344" s="136"/>
      <c r="RP344" s="136"/>
      <c r="RQ344" s="136"/>
      <c r="RR344" s="136"/>
      <c r="RS344" s="136"/>
      <c r="RT344" s="136"/>
      <c r="RU344" s="136"/>
      <c r="RV344" s="136"/>
      <c r="RW344" s="136"/>
      <c r="RX344" s="136"/>
      <c r="RY344" s="136"/>
      <c r="RZ344" s="136"/>
      <c r="SA344" s="136"/>
      <c r="SB344" s="136"/>
      <c r="SC344" s="136"/>
      <c r="SD344" s="136"/>
      <c r="SE344" s="136"/>
      <c r="SF344" s="136"/>
      <c r="SG344" s="136"/>
      <c r="SH344" s="136"/>
      <c r="SI344" s="136"/>
      <c r="SJ344" s="136"/>
      <c r="SK344" s="136"/>
      <c r="SL344" s="136"/>
      <c r="WJ344" s="136"/>
      <c r="WK344" s="136"/>
      <c r="WL344" s="136"/>
      <c r="WM344" s="136"/>
      <c r="WN344" s="136"/>
      <c r="WO344" s="136"/>
      <c r="WP344" s="136"/>
      <c r="WQ344" s="136"/>
      <c r="WR344" s="136"/>
      <c r="WS344" s="136"/>
      <c r="WT344" s="136"/>
      <c r="WU344" s="136"/>
      <c r="WV344" s="136"/>
    </row>
    <row r="345" spans="1:620 1120:1215" ht="54">
      <c r="B345" s="435">
        <v>188016</v>
      </c>
      <c r="C345" s="150" t="s">
        <v>360</v>
      </c>
      <c r="D345" s="151" t="s">
        <v>273</v>
      </c>
      <c r="E345" s="149" t="s">
        <v>361</v>
      </c>
      <c r="F345" s="152" t="s">
        <v>362</v>
      </c>
      <c r="NV345" s="119"/>
      <c r="NW345" s="119"/>
      <c r="NX345" s="119"/>
      <c r="NY345" s="119"/>
      <c r="NZ345" s="119"/>
      <c r="OA345" s="119"/>
      <c r="OB345" s="119"/>
      <c r="OC345" s="119"/>
      <c r="OD345" s="119"/>
      <c r="OE345" s="119"/>
      <c r="OF345" s="119"/>
      <c r="OG345" s="119"/>
      <c r="OH345" s="119"/>
      <c r="OI345" s="119"/>
      <c r="OJ345" s="119"/>
      <c r="OK345" s="119"/>
      <c r="OL345" s="119"/>
      <c r="OM345" s="119"/>
      <c r="ON345" s="119"/>
      <c r="OO345" s="119"/>
      <c r="OP345" s="119"/>
      <c r="OQ345" s="119"/>
      <c r="OR345" s="119"/>
      <c r="OS345" s="119"/>
      <c r="OT345" s="119"/>
      <c r="OU345" s="119"/>
      <c r="OV345" s="119"/>
      <c r="OW345" s="119"/>
      <c r="OX345" s="119"/>
      <c r="OY345" s="119"/>
      <c r="OZ345" s="119"/>
      <c r="PA345" s="119"/>
      <c r="PB345" s="119"/>
      <c r="PC345" s="119"/>
      <c r="PD345" s="119"/>
      <c r="PE345" s="119"/>
      <c r="PF345" s="119"/>
      <c r="PG345" s="119"/>
      <c r="PH345" s="119"/>
      <c r="PI345" s="119"/>
      <c r="PJ345" s="119"/>
      <c r="PK345" s="119"/>
      <c r="PL345" s="119"/>
      <c r="PM345" s="119"/>
      <c r="PN345" s="119"/>
      <c r="PO345" s="119"/>
      <c r="PP345" s="119"/>
      <c r="PQ345" s="119"/>
      <c r="PR345" s="119"/>
      <c r="PS345" s="119"/>
      <c r="PT345" s="119"/>
      <c r="PU345" s="119"/>
      <c r="PV345" s="119"/>
      <c r="PW345" s="119"/>
      <c r="PX345" s="119"/>
      <c r="PY345" s="119"/>
      <c r="PZ345" s="119"/>
      <c r="QA345" s="119"/>
      <c r="QB345" s="119"/>
      <c r="QC345" s="119"/>
      <c r="QD345" s="119"/>
      <c r="QE345" s="119"/>
      <c r="QF345" s="119"/>
      <c r="QG345" s="119"/>
      <c r="QH345" s="119"/>
      <c r="QI345" s="119"/>
      <c r="QJ345" s="119"/>
      <c r="QK345" s="119"/>
      <c r="QL345" s="119"/>
      <c r="QM345" s="119"/>
      <c r="QN345" s="119"/>
      <c r="QO345" s="119"/>
      <c r="QP345" s="119"/>
      <c r="QQ345" s="119"/>
      <c r="QR345" s="119"/>
      <c r="QS345" s="119"/>
      <c r="QT345" s="119"/>
      <c r="QU345" s="119"/>
      <c r="QV345" s="119"/>
      <c r="QW345" s="119"/>
      <c r="QX345" s="119"/>
      <c r="QY345" s="119"/>
      <c r="QZ345" s="119"/>
      <c r="RA345" s="119"/>
      <c r="RB345" s="119"/>
      <c r="RC345" s="119"/>
      <c r="RD345" s="119"/>
      <c r="RE345" s="119"/>
      <c r="RF345" s="119"/>
      <c r="RG345" s="119"/>
    </row>
    <row r="346" spans="1:620 1120:1215" ht="55.5" customHeight="1">
      <c r="A346" s="88"/>
      <c r="B346" s="435">
        <v>235037</v>
      </c>
      <c r="C346" s="331" t="s">
        <v>363</v>
      </c>
      <c r="D346" s="151" t="s">
        <v>273</v>
      </c>
      <c r="E346" s="149" t="s">
        <v>364</v>
      </c>
      <c r="F346" s="470" t="s">
        <v>348</v>
      </c>
      <c r="G346" s="76"/>
      <c r="H346" s="76"/>
      <c r="T346" s="137"/>
      <c r="NV346" s="119"/>
      <c r="NW346" s="119"/>
      <c r="NX346" s="119"/>
      <c r="NY346" s="119"/>
      <c r="NZ346" s="119"/>
      <c r="OA346" s="119"/>
      <c r="OB346" s="119"/>
      <c r="OC346" s="119"/>
      <c r="OD346" s="119"/>
      <c r="OE346" s="119"/>
      <c r="OF346" s="119"/>
      <c r="OG346" s="119"/>
      <c r="OH346" s="119"/>
      <c r="OI346" s="119"/>
      <c r="OJ346" s="119"/>
      <c r="OK346" s="119"/>
      <c r="OL346" s="119"/>
      <c r="OM346" s="119"/>
      <c r="ON346" s="119"/>
      <c r="OO346" s="119"/>
      <c r="OP346" s="119"/>
      <c r="OQ346" s="119"/>
      <c r="OR346" s="119"/>
      <c r="OS346" s="119"/>
      <c r="OT346" s="119"/>
      <c r="OU346" s="119"/>
      <c r="OV346" s="119"/>
      <c r="OW346" s="119"/>
      <c r="OX346" s="119"/>
      <c r="OY346" s="119"/>
      <c r="OZ346" s="119"/>
      <c r="PA346" s="119"/>
      <c r="PB346" s="119"/>
      <c r="PC346" s="119"/>
      <c r="PD346" s="119"/>
      <c r="PE346" s="119"/>
      <c r="PF346" s="119"/>
      <c r="PG346" s="119"/>
      <c r="PH346" s="119"/>
      <c r="PI346" s="119"/>
      <c r="PJ346" s="119"/>
      <c r="PK346" s="119"/>
      <c r="PL346" s="119"/>
      <c r="PM346" s="119"/>
      <c r="PN346" s="119"/>
      <c r="PO346" s="119"/>
      <c r="PP346" s="119"/>
      <c r="PQ346" s="119"/>
      <c r="PR346" s="119"/>
      <c r="PS346" s="119"/>
      <c r="PT346" s="119"/>
      <c r="PU346" s="119"/>
      <c r="PV346" s="119"/>
      <c r="PW346" s="119"/>
      <c r="PX346" s="119"/>
      <c r="PY346" s="119"/>
      <c r="PZ346" s="119"/>
      <c r="QA346" s="119"/>
      <c r="QB346" s="119"/>
      <c r="QC346" s="119"/>
      <c r="QD346" s="119"/>
      <c r="QE346" s="119"/>
      <c r="QF346" s="119"/>
      <c r="QG346" s="119"/>
      <c r="QH346" s="119"/>
      <c r="QI346" s="119"/>
      <c r="QJ346" s="119"/>
      <c r="QK346" s="119"/>
      <c r="QL346" s="119"/>
      <c r="QM346" s="119"/>
      <c r="QN346" s="119"/>
      <c r="QO346" s="119"/>
      <c r="QP346" s="119"/>
      <c r="QQ346" s="119"/>
      <c r="QR346" s="119"/>
      <c r="QS346" s="119"/>
      <c r="QT346" s="119"/>
      <c r="QU346" s="119"/>
      <c r="QV346" s="119"/>
      <c r="QW346" s="119"/>
      <c r="QX346" s="119"/>
      <c r="QY346" s="119"/>
      <c r="QZ346" s="119"/>
      <c r="RA346" s="119"/>
      <c r="RB346" s="119"/>
      <c r="RC346" s="119"/>
      <c r="RD346" s="119"/>
      <c r="RE346" s="119"/>
      <c r="RF346" s="119"/>
      <c r="RG346" s="119"/>
      <c r="AQB346" s="116" t="s">
        <v>152</v>
      </c>
      <c r="AQC346" s="116" t="s">
        <v>152</v>
      </c>
      <c r="AQD346" s="117" t="s">
        <v>168</v>
      </c>
      <c r="AQE346" s="117" t="s">
        <v>168</v>
      </c>
      <c r="AQF346" s="116" t="s">
        <v>169</v>
      </c>
      <c r="AQG346" s="118" t="s">
        <v>170</v>
      </c>
      <c r="AQI346" s="118" t="s">
        <v>170</v>
      </c>
      <c r="AQJ346" s="118" t="s">
        <v>170</v>
      </c>
      <c r="AQK346" s="118" t="s">
        <v>171</v>
      </c>
      <c r="AQL346" s="118" t="s">
        <v>171</v>
      </c>
      <c r="AQM346" s="118" t="s">
        <v>171</v>
      </c>
      <c r="AQN346" s="118" t="s">
        <v>172</v>
      </c>
      <c r="AQO346" s="118"/>
      <c r="AQP346" s="118" t="s">
        <v>172</v>
      </c>
      <c r="AQQ346" s="118" t="s">
        <v>172</v>
      </c>
      <c r="AQR346" s="84" t="s">
        <v>39</v>
      </c>
      <c r="AQS346" s="84" t="s">
        <v>39</v>
      </c>
      <c r="AQT346" s="84" t="s">
        <v>173</v>
      </c>
      <c r="AQU346" s="84" t="s">
        <v>173</v>
      </c>
      <c r="AQV346" s="2"/>
      <c r="AQW346" s="84" t="s">
        <v>40</v>
      </c>
      <c r="AQX346" s="84" t="s">
        <v>40</v>
      </c>
      <c r="AQY346" s="84" t="s">
        <v>40</v>
      </c>
      <c r="AQZ346" s="84" t="s">
        <v>40</v>
      </c>
      <c r="ARA346" s="84" t="s">
        <v>40</v>
      </c>
      <c r="ARB346" s="84" t="s">
        <v>174</v>
      </c>
      <c r="ARC346" s="84"/>
      <c r="ARD346" s="84" t="s">
        <v>174</v>
      </c>
      <c r="ARE346" s="84" t="s">
        <v>174</v>
      </c>
      <c r="ARF346" s="84" t="s">
        <v>174</v>
      </c>
      <c r="ARG346" s="84" t="s">
        <v>175</v>
      </c>
      <c r="ARH346" s="84" t="s">
        <v>175</v>
      </c>
      <c r="ARI346" s="84" t="s">
        <v>175</v>
      </c>
      <c r="ARJ346" s="2"/>
      <c r="ARK346" s="84" t="s">
        <v>176</v>
      </c>
      <c r="ARL346" s="84" t="s">
        <v>176</v>
      </c>
      <c r="ARM346" s="84" t="s">
        <v>176</v>
      </c>
      <c r="ARN346" s="84" t="s">
        <v>82</v>
      </c>
      <c r="ARO346" s="84" t="s">
        <v>82</v>
      </c>
      <c r="ARP346" s="84" t="s">
        <v>82</v>
      </c>
      <c r="ARQ346" s="84"/>
      <c r="ARR346" s="91" t="s">
        <v>165</v>
      </c>
      <c r="ATD346" s="84" t="s">
        <v>93</v>
      </c>
      <c r="ATE346" s="84" t="s">
        <v>114</v>
      </c>
      <c r="ATF346" s="84" t="s">
        <v>42</v>
      </c>
      <c r="ATG346" s="84" t="s">
        <v>42</v>
      </c>
      <c r="ATH346" s="84" t="s">
        <v>42</v>
      </c>
      <c r="ATI346" s="2"/>
      <c r="ATJ346" s="130" t="s">
        <v>177</v>
      </c>
      <c r="ATK346" s="84" t="s">
        <v>178</v>
      </c>
      <c r="ATL346" s="84" t="s">
        <v>178</v>
      </c>
      <c r="ATM346" s="84" t="s">
        <v>97</v>
      </c>
      <c r="ATN346" s="84" t="s">
        <v>82</v>
      </c>
      <c r="ATO346" s="84" t="s">
        <v>82</v>
      </c>
      <c r="ATP346" s="2"/>
      <c r="ATQ346" s="84" t="s">
        <v>82</v>
      </c>
      <c r="ATR346" s="91" t="s">
        <v>98</v>
      </c>
      <c r="ATS346" s="84" t="s">
        <v>143</v>
      </c>
    </row>
    <row r="347" spans="1:620 1120:1215" ht="14.25" customHeight="1" outlineLevel="1">
      <c r="A347" s="155" t="s">
        <v>224</v>
      </c>
      <c r="B347" s="54">
        <f>G353</f>
        <v>322.89239328000002</v>
      </c>
      <c r="C347" s="32" t="s">
        <v>225</v>
      </c>
      <c r="D347" s="670">
        <f t="shared" ref="D347:D352" si="193">SUM(I347:NZ347)</f>
        <v>0</v>
      </c>
      <c r="E347" s="55">
        <f t="shared" ref="E347:E352" si="194">SUM(D347/G347)</f>
        <v>0</v>
      </c>
      <c r="F347" s="179"/>
      <c r="G347" s="49">
        <f>G353*0.249</f>
        <v>80.400205926720005</v>
      </c>
      <c r="H347" s="156">
        <f>SUM(I347:ATR347)</f>
        <v>78</v>
      </c>
      <c r="I347" s="147"/>
      <c r="J347" s="147"/>
      <c r="K347" s="147"/>
      <c r="L347" s="147"/>
      <c r="T347" s="137"/>
      <c r="NV347" s="119"/>
      <c r="NW347" s="119"/>
      <c r="NX347" s="119"/>
      <c r="NY347" s="119"/>
      <c r="NZ347" s="119"/>
      <c r="OA347" s="119"/>
      <c r="OB347" s="119"/>
      <c r="OC347" s="119"/>
      <c r="OD347" s="119"/>
      <c r="OE347" s="119"/>
      <c r="OF347" s="119"/>
      <c r="OG347" s="119"/>
      <c r="OH347" s="119"/>
      <c r="OI347" s="119"/>
      <c r="OJ347" s="119"/>
      <c r="OK347" s="119"/>
      <c r="OL347" s="119"/>
      <c r="OM347" s="119"/>
      <c r="ON347" s="119"/>
      <c r="OO347" s="119"/>
      <c r="OP347" s="119"/>
      <c r="OQ347" s="119"/>
      <c r="OR347" s="119"/>
      <c r="OS347" s="119"/>
      <c r="OT347" s="119"/>
      <c r="OU347" s="119"/>
      <c r="OV347" s="119"/>
      <c r="OW347" s="119"/>
      <c r="OX347" s="119"/>
      <c r="OY347" s="119"/>
      <c r="OZ347" s="119"/>
      <c r="PA347" s="119"/>
      <c r="PB347" s="119"/>
      <c r="PC347" s="119"/>
      <c r="PD347" s="119"/>
      <c r="PE347" s="119"/>
      <c r="PF347" s="119"/>
      <c r="PG347" s="119"/>
      <c r="PH347" s="119"/>
      <c r="PI347" s="119"/>
      <c r="PJ347" s="119"/>
      <c r="PK347" s="119"/>
      <c r="PL347" s="119"/>
      <c r="PM347" s="119"/>
      <c r="PN347" s="119"/>
      <c r="PO347" s="119"/>
      <c r="PP347" s="119"/>
      <c r="PQ347" s="119"/>
      <c r="PR347" s="119"/>
      <c r="PS347" s="119"/>
      <c r="PT347" s="119"/>
      <c r="PU347" s="119"/>
      <c r="PV347" s="119"/>
      <c r="PW347" s="119"/>
      <c r="PX347" s="119"/>
      <c r="PY347" s="119"/>
      <c r="PZ347" s="119"/>
      <c r="QA347" s="119"/>
      <c r="QB347" s="119"/>
      <c r="QC347" s="119"/>
      <c r="QD347" s="119"/>
      <c r="AQB347" s="119">
        <v>6</v>
      </c>
      <c r="AQC347" s="119">
        <v>6</v>
      </c>
      <c r="AQD347" s="119">
        <v>6</v>
      </c>
      <c r="AQE347" s="119">
        <v>6</v>
      </c>
      <c r="AQF347" s="119">
        <v>6</v>
      </c>
      <c r="AQG347" s="119">
        <v>6</v>
      </c>
      <c r="AQI347" s="119">
        <v>6</v>
      </c>
      <c r="AQJ347" s="119">
        <v>6</v>
      </c>
      <c r="AQL347" s="119">
        <v>6</v>
      </c>
      <c r="AQM347" s="119">
        <v>6</v>
      </c>
      <c r="AQP347" s="119">
        <v>6</v>
      </c>
      <c r="AQQ347" s="119">
        <v>6</v>
      </c>
      <c r="AQR347" s="119">
        <v>6</v>
      </c>
    </row>
    <row r="348" spans="1:620 1120:1215" ht="14.25" customHeight="1" outlineLevel="1">
      <c r="A348" s="157" t="s">
        <v>226</v>
      </c>
      <c r="B348" s="59"/>
      <c r="C348" s="32" t="s">
        <v>227</v>
      </c>
      <c r="D348" s="670">
        <f t="shared" si="193"/>
        <v>0</v>
      </c>
      <c r="E348" s="55">
        <f t="shared" si="194"/>
        <v>0</v>
      </c>
      <c r="F348" s="179"/>
      <c r="G348" s="49">
        <f>G353*0.167</f>
        <v>53.923029677760006</v>
      </c>
      <c r="H348" s="156">
        <f t="shared" ref="H348:H352" si="195">SUM(I348:ATR348)</f>
        <v>54</v>
      </c>
      <c r="I348" s="147"/>
      <c r="J348" s="147"/>
      <c r="K348" s="147"/>
      <c r="L348" s="147"/>
      <c r="T348" s="137"/>
      <c r="NV348" s="119"/>
      <c r="NW348" s="119"/>
      <c r="NX348" s="119"/>
      <c r="NY348" s="119"/>
      <c r="NZ348" s="119"/>
      <c r="OA348" s="119"/>
      <c r="OB348" s="119"/>
      <c r="OC348" s="119"/>
      <c r="OD348" s="119"/>
      <c r="OE348" s="119"/>
      <c r="OF348" s="119"/>
      <c r="OG348" s="119"/>
      <c r="OH348" s="119"/>
      <c r="OI348" s="119"/>
      <c r="OJ348" s="119"/>
      <c r="OK348" s="119"/>
      <c r="OL348" s="119"/>
      <c r="OM348" s="119"/>
      <c r="ON348" s="119"/>
      <c r="OO348" s="119"/>
      <c r="OP348" s="119"/>
      <c r="OQ348" s="119"/>
      <c r="OR348" s="119"/>
      <c r="OS348" s="119"/>
      <c r="OT348" s="119"/>
      <c r="OU348" s="119"/>
      <c r="OV348" s="119"/>
      <c r="OW348" s="119"/>
      <c r="OX348" s="119"/>
      <c r="OY348" s="119"/>
      <c r="OZ348" s="119"/>
      <c r="PA348" s="119"/>
      <c r="PB348" s="119"/>
      <c r="PC348" s="119"/>
      <c r="PD348" s="119"/>
      <c r="PE348" s="119"/>
      <c r="PF348" s="119"/>
      <c r="PG348" s="119"/>
      <c r="PH348" s="119"/>
      <c r="PI348" s="119"/>
      <c r="PJ348" s="119"/>
      <c r="PK348" s="119"/>
      <c r="PL348" s="119"/>
      <c r="PM348" s="119"/>
      <c r="PN348" s="119"/>
      <c r="PO348" s="119"/>
      <c r="PP348" s="119"/>
      <c r="PQ348" s="119"/>
      <c r="PR348" s="119"/>
      <c r="PS348" s="119"/>
      <c r="PT348" s="119"/>
      <c r="PU348" s="119"/>
      <c r="PV348" s="119"/>
      <c r="PW348" s="119"/>
      <c r="PX348" s="119"/>
      <c r="PY348" s="119"/>
      <c r="PZ348" s="119"/>
      <c r="QA348" s="119"/>
      <c r="QB348" s="119"/>
      <c r="QC348" s="119"/>
      <c r="QD348" s="119"/>
      <c r="AQP348" s="119">
        <v>6</v>
      </c>
      <c r="AQQ348" s="119">
        <v>6</v>
      </c>
      <c r="AQR348" s="119">
        <v>6</v>
      </c>
      <c r="AQS348" s="119">
        <v>6</v>
      </c>
      <c r="AQT348" s="119">
        <v>6</v>
      </c>
      <c r="AQU348" s="119">
        <v>6</v>
      </c>
      <c r="ARK348" s="119">
        <v>6</v>
      </c>
      <c r="ARL348" s="119">
        <v>6</v>
      </c>
      <c r="ARM348" s="119">
        <v>6</v>
      </c>
    </row>
    <row r="349" spans="1:620 1120:1215" ht="14.25" customHeight="1" outlineLevel="1">
      <c r="A349" s="158" t="s">
        <v>228</v>
      </c>
      <c r="B349" s="61"/>
      <c r="C349" s="32" t="s">
        <v>229</v>
      </c>
      <c r="D349" s="670">
        <f t="shared" si="193"/>
        <v>0</v>
      </c>
      <c r="E349" s="55">
        <f t="shared" si="194"/>
        <v>0</v>
      </c>
      <c r="F349" s="180"/>
      <c r="G349" s="49">
        <f>G353*0.203</f>
        <v>65.547155835840016</v>
      </c>
      <c r="H349" s="156">
        <f t="shared" si="195"/>
        <v>64</v>
      </c>
      <c r="I349" s="147"/>
      <c r="J349" s="147"/>
      <c r="K349" s="147"/>
      <c r="L349" s="147"/>
      <c r="T349" s="137"/>
      <c r="NV349" s="119"/>
      <c r="NW349" s="119"/>
      <c r="NX349" s="119"/>
      <c r="NY349" s="119"/>
      <c r="NZ349" s="119"/>
      <c r="OA349" s="119"/>
      <c r="OB349" s="119"/>
      <c r="OC349" s="119"/>
      <c r="OD349" s="119"/>
      <c r="OE349" s="119"/>
      <c r="OF349" s="119"/>
      <c r="OG349" s="119"/>
      <c r="OH349" s="119"/>
      <c r="OI349" s="119"/>
      <c r="OJ349" s="119"/>
      <c r="OK349" s="119"/>
      <c r="OL349" s="119"/>
      <c r="OM349" s="119"/>
      <c r="ON349" s="119"/>
      <c r="OO349" s="119"/>
      <c r="OP349" s="119"/>
      <c r="OQ349" s="119"/>
      <c r="OR349" s="119"/>
      <c r="OS349" s="119"/>
      <c r="OT349" s="119"/>
      <c r="OU349" s="119"/>
      <c r="OV349" s="119"/>
      <c r="OW349" s="119"/>
      <c r="OX349" s="119"/>
      <c r="OY349" s="119"/>
      <c r="OZ349" s="119"/>
      <c r="PA349" s="119"/>
      <c r="PB349" s="119"/>
      <c r="PC349" s="119"/>
      <c r="PD349" s="119"/>
      <c r="PE349" s="119"/>
      <c r="PF349" s="119"/>
      <c r="PG349" s="119"/>
      <c r="PH349" s="119"/>
      <c r="PI349" s="119"/>
      <c r="PJ349" s="119"/>
      <c r="PK349" s="119"/>
      <c r="PL349" s="119"/>
      <c r="PM349" s="119"/>
      <c r="PN349" s="119"/>
      <c r="PO349" s="119"/>
      <c r="PP349" s="119"/>
      <c r="PQ349" s="119"/>
      <c r="PR349" s="119"/>
      <c r="PS349" s="119"/>
      <c r="PT349" s="119"/>
      <c r="PU349" s="119"/>
      <c r="PV349" s="119"/>
      <c r="PW349" s="119"/>
      <c r="PX349" s="119"/>
      <c r="PY349" s="119"/>
      <c r="PZ349" s="119"/>
      <c r="QA349" s="119"/>
      <c r="QB349" s="119"/>
      <c r="QC349" s="119"/>
      <c r="QD349" s="119"/>
      <c r="AQX349" s="119">
        <v>8</v>
      </c>
      <c r="AQY349" s="119">
        <v>8</v>
      </c>
      <c r="AQZ349" s="119">
        <v>8</v>
      </c>
      <c r="ARA349" s="119">
        <v>8</v>
      </c>
      <c r="ARB349" s="119">
        <v>8</v>
      </c>
      <c r="ARD349" s="119">
        <v>8</v>
      </c>
      <c r="ARE349" s="119">
        <v>8</v>
      </c>
      <c r="ARF349" s="119">
        <v>8</v>
      </c>
    </row>
    <row r="350" spans="1:620 1120:1215" ht="14.25" customHeight="1" outlineLevel="1">
      <c r="A350" s="159"/>
      <c r="B350" s="181" t="s">
        <v>230</v>
      </c>
      <c r="C350" s="40" t="s">
        <v>231</v>
      </c>
      <c r="D350" s="670">
        <f t="shared" si="193"/>
        <v>0</v>
      </c>
      <c r="E350" s="55">
        <f t="shared" si="194"/>
        <v>0</v>
      </c>
      <c r="F350" s="179"/>
      <c r="G350" s="49">
        <f>G353*0.055</f>
        <v>17.759081630400001</v>
      </c>
      <c r="H350" s="156">
        <f t="shared" si="195"/>
        <v>18</v>
      </c>
      <c r="I350" s="147"/>
      <c r="J350" s="147"/>
      <c r="K350" s="147"/>
      <c r="L350" s="147"/>
      <c r="T350" s="137"/>
      <c r="NV350" s="119"/>
      <c r="NW350" s="119"/>
      <c r="NX350" s="119"/>
      <c r="NY350" s="119"/>
      <c r="NZ350" s="119"/>
      <c r="OA350" s="119"/>
      <c r="OB350" s="119"/>
      <c r="OC350" s="119"/>
      <c r="OD350" s="119"/>
      <c r="OE350" s="119"/>
      <c r="OF350" s="119"/>
      <c r="OG350" s="119"/>
      <c r="OH350" s="119"/>
      <c r="OI350" s="119"/>
      <c r="OJ350" s="119"/>
      <c r="OK350" s="119"/>
      <c r="OL350" s="119"/>
      <c r="OM350" s="119"/>
      <c r="ON350" s="119"/>
      <c r="OO350" s="119"/>
      <c r="OP350" s="119"/>
      <c r="OQ350" s="119"/>
      <c r="OR350" s="119"/>
      <c r="OS350" s="119"/>
      <c r="OT350" s="119"/>
      <c r="OU350" s="119"/>
      <c r="OV350" s="119"/>
      <c r="OW350" s="119"/>
      <c r="OX350" s="119"/>
      <c r="OY350" s="119"/>
      <c r="OZ350" s="119"/>
      <c r="PA350" s="119"/>
      <c r="PB350" s="119"/>
      <c r="PC350" s="119"/>
      <c r="PD350" s="119"/>
      <c r="PE350" s="119"/>
      <c r="PF350" s="119"/>
      <c r="PG350" s="119"/>
      <c r="PH350" s="119"/>
      <c r="PI350" s="119"/>
      <c r="PJ350" s="119"/>
      <c r="PK350" s="119"/>
      <c r="PL350" s="119"/>
      <c r="PM350" s="119"/>
      <c r="PN350" s="119"/>
      <c r="PO350" s="119"/>
      <c r="PP350" s="119"/>
      <c r="PQ350" s="119"/>
      <c r="PR350" s="119"/>
      <c r="PS350" s="119"/>
      <c r="PT350" s="119"/>
      <c r="PU350" s="119"/>
      <c r="PV350" s="119"/>
      <c r="PW350" s="119"/>
      <c r="PX350" s="119"/>
      <c r="PY350" s="119"/>
      <c r="PZ350" s="119"/>
      <c r="QA350" s="119"/>
      <c r="QB350" s="119"/>
      <c r="QC350" s="119"/>
      <c r="QD350" s="119"/>
      <c r="ARG350" s="119">
        <v>6</v>
      </c>
      <c r="ARH350" s="119">
        <v>6</v>
      </c>
      <c r="ARI350" s="119">
        <v>6</v>
      </c>
    </row>
    <row r="351" spans="1:620 1120:1215" ht="14.25" customHeight="1" outlineLevel="1">
      <c r="A351" s="159"/>
      <c r="B351" s="160">
        <f>D353</f>
        <v>0</v>
      </c>
      <c r="C351" s="40" t="s">
        <v>232</v>
      </c>
      <c r="D351" s="670">
        <f t="shared" si="193"/>
        <v>0</v>
      </c>
      <c r="E351" s="55">
        <f t="shared" si="194"/>
        <v>0</v>
      </c>
      <c r="F351" s="179"/>
      <c r="G351" s="49">
        <f>G353*0.073</f>
        <v>23.571144709439999</v>
      </c>
      <c r="H351" s="156">
        <f t="shared" si="195"/>
        <v>24</v>
      </c>
      <c r="I351" s="147"/>
      <c r="J351" s="147"/>
      <c r="K351" s="147"/>
      <c r="L351" s="147"/>
      <c r="T351" s="137"/>
      <c r="NV351" s="119"/>
      <c r="NW351" s="119"/>
      <c r="NX351" s="119"/>
      <c r="NY351" s="119"/>
      <c r="NZ351" s="119"/>
      <c r="OA351" s="119"/>
      <c r="OB351" s="119"/>
      <c r="OC351" s="119"/>
      <c r="OD351" s="119"/>
      <c r="OE351" s="119"/>
      <c r="OF351" s="119"/>
      <c r="OG351" s="119"/>
      <c r="OH351" s="119"/>
      <c r="OI351" s="119"/>
      <c r="OJ351" s="119"/>
      <c r="OK351" s="119"/>
      <c r="OL351" s="119"/>
      <c r="OM351" s="119"/>
      <c r="ON351" s="119"/>
      <c r="OO351" s="119"/>
      <c r="OP351" s="119"/>
      <c r="OQ351" s="119"/>
      <c r="OR351" s="119"/>
      <c r="OS351" s="119"/>
      <c r="OT351" s="119"/>
      <c r="OU351" s="119"/>
      <c r="OV351" s="119"/>
      <c r="OW351" s="119"/>
      <c r="OX351" s="119"/>
      <c r="OY351" s="119"/>
      <c r="OZ351" s="119"/>
      <c r="PA351" s="119"/>
      <c r="PB351" s="119"/>
      <c r="PC351" s="119"/>
      <c r="PD351" s="119"/>
      <c r="PE351" s="119"/>
      <c r="PF351" s="119"/>
      <c r="PG351" s="119"/>
      <c r="PH351" s="119"/>
      <c r="PI351" s="119"/>
      <c r="PJ351" s="119"/>
      <c r="PK351" s="119"/>
      <c r="PL351" s="119"/>
      <c r="PM351" s="119"/>
      <c r="PN351" s="119"/>
      <c r="PO351" s="119"/>
      <c r="PP351" s="119"/>
      <c r="PQ351" s="119"/>
      <c r="PR351" s="119"/>
      <c r="PS351" s="119"/>
      <c r="PT351" s="119"/>
      <c r="PU351" s="119"/>
      <c r="PV351" s="119"/>
      <c r="PW351" s="119"/>
      <c r="PX351" s="119"/>
      <c r="PY351" s="119"/>
      <c r="PZ351" s="119"/>
      <c r="QA351" s="119"/>
      <c r="QB351" s="119"/>
      <c r="QC351" s="119"/>
      <c r="QD351" s="119"/>
      <c r="ATE351" s="119">
        <v>6</v>
      </c>
      <c r="ATF351" s="119">
        <v>6</v>
      </c>
      <c r="ATG351" s="119">
        <v>6</v>
      </c>
      <c r="ATH351" s="119">
        <v>6</v>
      </c>
    </row>
    <row r="352" spans="1:620 1120:1215" ht="14.25" customHeight="1" outlineLevel="1">
      <c r="A352" s="161" t="s">
        <v>233</v>
      </c>
      <c r="B352" s="162" t="e">
        <f>SUM(B351/(B347*E354/100))</f>
        <v>#DIV/0!</v>
      </c>
      <c r="C352" s="32" t="s">
        <v>234</v>
      </c>
      <c r="D352" s="670">
        <f t="shared" si="193"/>
        <v>0</v>
      </c>
      <c r="E352" s="55">
        <f t="shared" si="194"/>
        <v>0</v>
      </c>
      <c r="F352" s="179"/>
      <c r="G352" s="49">
        <f>G353*0.258</f>
        <v>83.306237466240006</v>
      </c>
      <c r="H352" s="156">
        <f t="shared" si="195"/>
        <v>84</v>
      </c>
      <c r="I352" s="147"/>
      <c r="J352" s="147"/>
      <c r="K352" s="147"/>
      <c r="L352" s="147"/>
      <c r="T352" s="137"/>
      <c r="NV352" s="119"/>
      <c r="NW352" s="119"/>
      <c r="NX352" s="119"/>
      <c r="NY352" s="119"/>
      <c r="NZ352" s="119"/>
      <c r="OA352" s="119"/>
      <c r="OB352" s="119"/>
      <c r="OC352" s="119"/>
      <c r="OD352" s="119"/>
      <c r="OE352" s="119"/>
      <c r="OF352" s="119"/>
      <c r="OG352" s="119"/>
      <c r="OH352" s="119"/>
      <c r="OI352" s="119"/>
      <c r="OJ352" s="119"/>
      <c r="OK352" s="119"/>
      <c r="OL352" s="119"/>
      <c r="OM352" s="119"/>
      <c r="ON352" s="119"/>
      <c r="OO352" s="119"/>
      <c r="OP352" s="119"/>
      <c r="OQ352" s="119"/>
      <c r="OR352" s="119"/>
      <c r="OS352" s="119"/>
      <c r="OT352" s="119"/>
      <c r="OU352" s="119"/>
      <c r="OV352" s="119"/>
      <c r="OW352" s="119"/>
      <c r="OX352" s="119"/>
      <c r="OY352" s="119"/>
      <c r="OZ352" s="119"/>
      <c r="PA352" s="119"/>
      <c r="PB352" s="119"/>
      <c r="PC352" s="119"/>
      <c r="PD352" s="119"/>
      <c r="PE352" s="119"/>
      <c r="PF352" s="119"/>
      <c r="PG352" s="119"/>
      <c r="PH352" s="119"/>
      <c r="PI352" s="119"/>
      <c r="PJ352" s="119"/>
      <c r="PK352" s="119"/>
      <c r="PL352" s="119"/>
      <c r="PM352" s="119"/>
      <c r="PN352" s="119"/>
      <c r="PO352" s="119"/>
      <c r="PP352" s="119"/>
      <c r="PQ352" s="119"/>
      <c r="PR352" s="119"/>
      <c r="PS352" s="119"/>
      <c r="PT352" s="119"/>
      <c r="PU352" s="119"/>
      <c r="PV352" s="119"/>
      <c r="PW352" s="119"/>
      <c r="PX352" s="119"/>
      <c r="PY352" s="119"/>
      <c r="PZ352" s="119"/>
      <c r="QA352" s="119"/>
      <c r="QB352" s="119"/>
      <c r="QC352" s="119"/>
      <c r="QD352" s="119"/>
      <c r="ARN352" s="119">
        <v>6</v>
      </c>
      <c r="ARO352" s="119">
        <v>6</v>
      </c>
      <c r="ARP352" s="119">
        <v>6</v>
      </c>
      <c r="ATG352" s="119">
        <v>6</v>
      </c>
      <c r="ATH352" s="119">
        <v>6</v>
      </c>
      <c r="ATI352" s="119">
        <v>6</v>
      </c>
      <c r="ATJ352" s="119">
        <v>6</v>
      </c>
      <c r="ATK352" s="119">
        <v>6</v>
      </c>
      <c r="ATL352" s="119">
        <v>6</v>
      </c>
      <c r="ATM352" s="119">
        <v>6</v>
      </c>
      <c r="ATN352" s="119">
        <v>6</v>
      </c>
      <c r="ATO352" s="119">
        <v>6</v>
      </c>
      <c r="ATP352" s="119">
        <v>6</v>
      </c>
      <c r="ATQ352" s="119">
        <v>6</v>
      </c>
    </row>
    <row r="353" spans="1:475 1120:1222" ht="14.25" customHeight="1" outlineLevel="1">
      <c r="A353" s="157" t="s">
        <v>233</v>
      </c>
      <c r="B353" s="163" t="e">
        <f>SUM(B351/(B348*E354/100))</f>
        <v>#DIV/0!</v>
      </c>
      <c r="C353" s="164" t="s">
        <v>235</v>
      </c>
      <c r="D353" s="671">
        <f>SUM(D347:D352)</f>
        <v>0</v>
      </c>
      <c r="E353" s="182">
        <v>5.9119999999999999</v>
      </c>
      <c r="F353" s="183"/>
      <c r="G353" s="49">
        <f>((E353/F354*1000)*-0.0213+67.209)*E353</f>
        <v>322.89239328000002</v>
      </c>
      <c r="H353" s="156">
        <f>SUM(H347:H352)</f>
        <v>322</v>
      </c>
      <c r="I353" s="147"/>
      <c r="J353" s="147"/>
      <c r="K353" s="147"/>
      <c r="L353" s="147"/>
      <c r="T353" s="137"/>
      <c r="NV353" s="119"/>
      <c r="NW353" s="119"/>
      <c r="NX353" s="119"/>
      <c r="NY353" s="119"/>
      <c r="NZ353" s="119"/>
      <c r="OA353" s="119"/>
      <c r="OB353" s="119"/>
      <c r="OC353" s="119"/>
      <c r="OD353" s="119"/>
      <c r="OE353" s="119"/>
      <c r="OF353" s="119"/>
      <c r="OG353" s="119"/>
      <c r="OH353" s="119"/>
      <c r="OI353" s="119"/>
      <c r="OJ353" s="119"/>
      <c r="OK353" s="119"/>
      <c r="OL353" s="119"/>
      <c r="OM353" s="119"/>
      <c r="ON353" s="119"/>
      <c r="OO353" s="119"/>
      <c r="OP353" s="119"/>
      <c r="OQ353" s="119"/>
      <c r="OR353" s="119"/>
      <c r="OS353" s="119"/>
      <c r="OT353" s="119"/>
      <c r="OU353" s="119"/>
      <c r="OV353" s="119"/>
      <c r="OW353" s="119"/>
      <c r="OX353" s="119"/>
      <c r="OY353" s="119"/>
      <c r="OZ353" s="119"/>
      <c r="PA353" s="119"/>
      <c r="PB353" s="119"/>
      <c r="PC353" s="119"/>
      <c r="PD353" s="119"/>
      <c r="PE353" s="119"/>
      <c r="PF353" s="119"/>
      <c r="PG353" s="119"/>
      <c r="PH353" s="119"/>
      <c r="PI353" s="119"/>
      <c r="PJ353" s="119"/>
      <c r="PK353" s="119"/>
      <c r="PL353" s="119"/>
      <c r="PM353" s="119"/>
      <c r="PN353" s="119"/>
      <c r="PO353" s="119"/>
      <c r="PP353" s="119"/>
      <c r="PQ353" s="119"/>
      <c r="PR353" s="119"/>
      <c r="PS353" s="119"/>
      <c r="PT353" s="119"/>
      <c r="PU353" s="119"/>
      <c r="PV353" s="119"/>
      <c r="PW353" s="119"/>
      <c r="PX353" s="119"/>
      <c r="PY353" s="119"/>
      <c r="PZ353" s="119"/>
      <c r="QA353" s="119"/>
      <c r="QB353" s="119"/>
      <c r="QC353" s="119"/>
      <c r="QD353" s="119"/>
      <c r="QE353" s="119"/>
      <c r="QF353" s="119"/>
      <c r="QG353" s="119"/>
      <c r="QH353" s="119"/>
      <c r="QI353" s="119"/>
      <c r="QJ353" s="119"/>
      <c r="QK353" s="119"/>
      <c r="QL353" s="119"/>
      <c r="QM353" s="119"/>
      <c r="QN353" s="119"/>
      <c r="QO353" s="119"/>
      <c r="QP353" s="119"/>
      <c r="QQ353" s="119"/>
      <c r="QR353" s="119"/>
      <c r="QS353" s="119"/>
      <c r="QT353" s="119"/>
      <c r="QU353" s="119"/>
      <c r="QV353" s="119"/>
      <c r="QW353" s="119"/>
      <c r="QX353" s="119"/>
      <c r="QY353" s="119"/>
      <c r="QZ353" s="119"/>
      <c r="RA353" s="119"/>
      <c r="RB353" s="119"/>
      <c r="RC353" s="119"/>
      <c r="RD353" s="119"/>
      <c r="RE353" s="119"/>
      <c r="RF353" s="119"/>
      <c r="RG353" s="119"/>
    </row>
    <row r="354" spans="1:475 1120:1222" ht="14.25" customHeight="1" outlineLevel="1">
      <c r="A354" s="158" t="s">
        <v>233</v>
      </c>
      <c r="B354" s="165" t="e">
        <f>SUM(B351/(B349*E354/100))</f>
        <v>#DIV/0!</v>
      </c>
      <c r="C354" s="166" t="e">
        <f>SUM(B351/(E353*E354/100))</f>
        <v>#DIV/0!</v>
      </c>
      <c r="D354" s="73" t="s">
        <v>236</v>
      </c>
      <c r="E354" s="167">
        <v>0</v>
      </c>
      <c r="F354" s="184">
        <v>10</v>
      </c>
      <c r="G354" s="176"/>
      <c r="H354" s="187"/>
      <c r="T354" s="137"/>
      <c r="NV354" s="119"/>
      <c r="NW354" s="119"/>
      <c r="NX354" s="119"/>
      <c r="NY354" s="119"/>
      <c r="NZ354" s="119"/>
      <c r="OA354" s="119"/>
      <c r="OB354" s="119"/>
      <c r="OC354" s="119"/>
      <c r="OD354" s="119"/>
      <c r="OE354" s="119"/>
      <c r="OF354" s="119"/>
      <c r="OG354" s="119"/>
      <c r="OH354" s="119"/>
      <c r="OI354" s="119"/>
      <c r="OJ354" s="119"/>
      <c r="OK354" s="119"/>
      <c r="OL354" s="119"/>
      <c r="OM354" s="119"/>
      <c r="ON354" s="119"/>
      <c r="OO354" s="119"/>
      <c r="OP354" s="119"/>
      <c r="OQ354" s="119"/>
      <c r="OR354" s="119"/>
      <c r="OS354" s="119"/>
      <c r="OT354" s="119"/>
      <c r="OU354" s="119"/>
      <c r="OV354" s="119"/>
      <c r="OW354" s="119"/>
      <c r="OX354" s="119"/>
      <c r="OY354" s="119"/>
      <c r="OZ354" s="119"/>
      <c r="PA354" s="119"/>
      <c r="PB354" s="119"/>
      <c r="PC354" s="119"/>
      <c r="PD354" s="119"/>
      <c r="PE354" s="119"/>
      <c r="PF354" s="119"/>
      <c r="PG354" s="119"/>
      <c r="PH354" s="119"/>
      <c r="PI354" s="119"/>
      <c r="PJ354" s="119"/>
      <c r="PK354" s="119"/>
      <c r="PL354" s="119"/>
      <c r="PM354" s="119"/>
      <c r="PN354" s="119"/>
      <c r="PO354" s="119"/>
      <c r="PP354" s="119"/>
      <c r="PQ354" s="119"/>
      <c r="PR354" s="119"/>
      <c r="PS354" s="119"/>
      <c r="PT354" s="119"/>
      <c r="PU354" s="119"/>
      <c r="PV354" s="119"/>
      <c r="PW354" s="119"/>
      <c r="PX354" s="119"/>
      <c r="PY354" s="119"/>
      <c r="PZ354" s="119"/>
      <c r="QA354" s="119"/>
      <c r="QB354" s="119"/>
      <c r="QC354" s="119"/>
      <c r="QD354" s="119"/>
      <c r="QE354" s="119"/>
      <c r="QF354" s="119"/>
      <c r="QG354" s="119"/>
      <c r="QH354" s="119"/>
      <c r="QI354" s="119"/>
      <c r="QJ354" s="119"/>
      <c r="QK354" s="119"/>
      <c r="QL354" s="119"/>
      <c r="QM354" s="119"/>
      <c r="QN354" s="119"/>
      <c r="QO354" s="119"/>
      <c r="QP354" s="119"/>
      <c r="QQ354" s="119"/>
      <c r="QR354" s="119"/>
      <c r="QS354" s="119"/>
      <c r="QT354" s="119"/>
      <c r="QU354" s="119"/>
      <c r="QV354" s="119"/>
      <c r="QW354" s="119"/>
      <c r="QX354" s="119"/>
      <c r="QY354" s="119"/>
      <c r="QZ354" s="119"/>
      <c r="RA354" s="119"/>
      <c r="RB354" s="119"/>
      <c r="RC354" s="119"/>
      <c r="RD354" s="119"/>
      <c r="RE354" s="119"/>
      <c r="RF354" s="119"/>
      <c r="RG354" s="119"/>
    </row>
    <row r="355" spans="1:475 1120:1222" ht="14.25" customHeight="1" outlineLevel="1">
      <c r="A355" s="208"/>
      <c r="B355" s="307" t="s">
        <v>237</v>
      </c>
      <c r="C355" s="323">
        <v>20</v>
      </c>
      <c r="D355" s="247"/>
      <c r="E355" s="314">
        <v>2.5</v>
      </c>
      <c r="F355" s="322">
        <v>3</v>
      </c>
      <c r="G355" s="313">
        <v>3.5</v>
      </c>
      <c r="H355" s="309">
        <v>4</v>
      </c>
      <c r="NV355" s="119"/>
      <c r="NW355" s="119"/>
      <c r="NX355" s="119"/>
      <c r="NY355" s="119"/>
      <c r="NZ355" s="119"/>
      <c r="OA355" s="119"/>
      <c r="OB355" s="119"/>
      <c r="OC355" s="119"/>
      <c r="OD355" s="119"/>
      <c r="OE355" s="119"/>
      <c r="OF355" s="119"/>
      <c r="OG355" s="119"/>
      <c r="OH355" s="119"/>
      <c r="OI355" s="119"/>
      <c r="OJ355" s="119"/>
      <c r="OK355" s="119"/>
      <c r="OL355" s="119"/>
      <c r="OM355" s="119"/>
      <c r="ON355" s="119"/>
      <c r="OO355" s="119"/>
      <c r="OP355" s="119"/>
      <c r="OQ355" s="119"/>
      <c r="OR355" s="119"/>
      <c r="OS355" s="119"/>
      <c r="OT355" s="119"/>
      <c r="OU355" s="119"/>
      <c r="OV355" s="119"/>
      <c r="OW355" s="119"/>
      <c r="OX355" s="119"/>
      <c r="OY355" s="119"/>
      <c r="OZ355" s="119"/>
      <c r="PA355" s="119"/>
      <c r="PB355" s="119"/>
      <c r="PC355" s="119"/>
      <c r="PD355" s="119"/>
      <c r="PE355" s="119"/>
      <c r="PF355" s="119"/>
      <c r="PG355" s="119"/>
      <c r="PH355" s="119"/>
      <c r="PI355" s="119"/>
      <c r="PJ355" s="119"/>
      <c r="PK355" s="119"/>
      <c r="PL355" s="119"/>
      <c r="PM355" s="119"/>
      <c r="PN355" s="119"/>
      <c r="PO355" s="119"/>
      <c r="PP355" s="119"/>
      <c r="PQ355" s="119"/>
      <c r="PR355" s="119"/>
      <c r="PS355" s="119"/>
      <c r="PT355" s="119"/>
      <c r="PU355" s="119"/>
      <c r="PV355" s="119"/>
      <c r="PW355" s="119"/>
      <c r="PX355" s="119"/>
      <c r="PY355" s="119"/>
      <c r="PZ355" s="119"/>
      <c r="QA355" s="119"/>
      <c r="QB355" s="119"/>
      <c r="QC355" s="119"/>
      <c r="QD355" s="119"/>
      <c r="QE355" s="119"/>
      <c r="QF355" s="119"/>
      <c r="QG355" s="119"/>
      <c r="QH355" s="119"/>
      <c r="QI355" s="119"/>
      <c r="QJ355" s="119"/>
      <c r="QK355" s="119"/>
      <c r="QL355" s="119"/>
      <c r="QM355" s="119"/>
      <c r="QN355" s="119"/>
      <c r="QO355" s="119"/>
      <c r="QP355" s="119"/>
      <c r="QQ355" s="119"/>
      <c r="QR355" s="119"/>
      <c r="QS355" s="119"/>
      <c r="QT355" s="119"/>
      <c r="QU355" s="119"/>
      <c r="QV355" s="119"/>
      <c r="QW355" s="119"/>
      <c r="QX355" s="119"/>
      <c r="QY355" s="119"/>
      <c r="QZ355" s="119"/>
      <c r="RA355" s="119"/>
      <c r="RB355" s="119"/>
      <c r="RC355" s="119"/>
      <c r="RD355" s="119"/>
      <c r="RE355" s="119"/>
      <c r="RF355" s="119"/>
      <c r="RG355" s="119"/>
      <c r="AQB355" s="312">
        <f t="shared" ref="AQB355:AQI355" si="196">$C355*$E355</f>
        <v>50</v>
      </c>
      <c r="AQC355" s="312">
        <f t="shared" si="196"/>
        <v>50</v>
      </c>
      <c r="AQD355" s="312">
        <f t="shared" si="196"/>
        <v>50</v>
      </c>
      <c r="AQE355" s="312">
        <f t="shared" si="196"/>
        <v>50</v>
      </c>
      <c r="AQF355" s="312">
        <f t="shared" si="196"/>
        <v>50</v>
      </c>
      <c r="AQG355" s="312">
        <f t="shared" si="196"/>
        <v>50</v>
      </c>
      <c r="AQH355" s="312">
        <f t="shared" si="196"/>
        <v>50</v>
      </c>
      <c r="AQI355" s="312">
        <f t="shared" si="196"/>
        <v>50</v>
      </c>
      <c r="AQJ355" s="318">
        <f t="shared" ref="AQJ355:AQV355" si="197">$C355*$F355</f>
        <v>60</v>
      </c>
      <c r="AQK355" s="318">
        <f t="shared" si="197"/>
        <v>60</v>
      </c>
      <c r="AQL355" s="318">
        <f t="shared" si="197"/>
        <v>60</v>
      </c>
      <c r="AQM355" s="318">
        <f t="shared" si="197"/>
        <v>60</v>
      </c>
      <c r="AQN355" s="318">
        <f t="shared" si="197"/>
        <v>60</v>
      </c>
      <c r="AQO355" s="318">
        <f t="shared" si="197"/>
        <v>60</v>
      </c>
      <c r="AQP355" s="318">
        <f t="shared" si="197"/>
        <v>60</v>
      </c>
      <c r="AQQ355" s="318">
        <f t="shared" si="197"/>
        <v>60</v>
      </c>
      <c r="AQR355" s="318">
        <f t="shared" si="197"/>
        <v>60</v>
      </c>
      <c r="AQS355" s="318">
        <f t="shared" si="197"/>
        <v>60</v>
      </c>
      <c r="AQT355" s="318">
        <f t="shared" si="197"/>
        <v>60</v>
      </c>
      <c r="AQU355" s="318">
        <f t="shared" si="197"/>
        <v>60</v>
      </c>
      <c r="AQV355" s="318">
        <f t="shared" si="197"/>
        <v>60</v>
      </c>
      <c r="AQW355" s="310">
        <f t="shared" ref="AQW355:ART355" si="198">$C355*$G355</f>
        <v>70</v>
      </c>
      <c r="AQX355" s="310">
        <f t="shared" si="198"/>
        <v>70</v>
      </c>
      <c r="AQY355" s="310">
        <f t="shared" si="198"/>
        <v>70</v>
      </c>
      <c r="AQZ355" s="310">
        <f t="shared" si="198"/>
        <v>70</v>
      </c>
      <c r="ARA355" s="310">
        <f t="shared" si="198"/>
        <v>70</v>
      </c>
      <c r="ARB355" s="310">
        <f t="shared" si="198"/>
        <v>70</v>
      </c>
      <c r="ARC355" s="310">
        <f t="shared" si="198"/>
        <v>70</v>
      </c>
      <c r="ARD355" s="310">
        <f t="shared" si="198"/>
        <v>70</v>
      </c>
      <c r="ARE355" s="310">
        <f t="shared" si="198"/>
        <v>70</v>
      </c>
      <c r="ARF355" s="310">
        <f t="shared" si="198"/>
        <v>70</v>
      </c>
      <c r="ARG355" s="310">
        <f t="shared" si="198"/>
        <v>70</v>
      </c>
      <c r="ARH355" s="310">
        <f t="shared" si="198"/>
        <v>70</v>
      </c>
      <c r="ARI355" s="310">
        <f t="shared" si="198"/>
        <v>70</v>
      </c>
      <c r="ARJ355" s="310">
        <f t="shared" si="198"/>
        <v>70</v>
      </c>
      <c r="ARK355" s="310">
        <f t="shared" si="198"/>
        <v>70</v>
      </c>
      <c r="ARL355" s="310">
        <f t="shared" si="198"/>
        <v>70</v>
      </c>
      <c r="ARM355" s="310">
        <f t="shared" si="198"/>
        <v>70</v>
      </c>
      <c r="ARN355" s="310">
        <f t="shared" si="198"/>
        <v>70</v>
      </c>
      <c r="ARO355" s="310">
        <f t="shared" si="198"/>
        <v>70</v>
      </c>
      <c r="ARP355" s="310">
        <f t="shared" si="198"/>
        <v>70</v>
      </c>
      <c r="ARQ355" s="310">
        <f t="shared" si="198"/>
        <v>70</v>
      </c>
      <c r="ARR355" s="310">
        <f t="shared" si="198"/>
        <v>70</v>
      </c>
      <c r="ARS355" s="310">
        <f t="shared" si="198"/>
        <v>70</v>
      </c>
      <c r="ART355" s="310">
        <f t="shared" si="198"/>
        <v>70</v>
      </c>
      <c r="ATE355" s="311">
        <f>$C355*$H355</f>
        <v>80</v>
      </c>
      <c r="ATF355" s="311">
        <f>$C355*$H355</f>
        <v>80</v>
      </c>
      <c r="ATG355" s="311">
        <f>$C355*$H355</f>
        <v>80</v>
      </c>
      <c r="ATH355" s="311">
        <f>$C355*$H355</f>
        <v>80</v>
      </c>
      <c r="ATI355" s="311">
        <f>$C355*$H355</f>
        <v>80</v>
      </c>
      <c r="ATJ355" s="312">
        <f t="shared" ref="ATJ355:ATS355" si="199">$C355*$E355</f>
        <v>50</v>
      </c>
      <c r="ATK355" s="312">
        <f t="shared" si="199"/>
        <v>50</v>
      </c>
      <c r="ATL355" s="312">
        <f t="shared" si="199"/>
        <v>50</v>
      </c>
      <c r="ATM355" s="312">
        <f t="shared" si="199"/>
        <v>50</v>
      </c>
      <c r="ATN355" s="312">
        <f t="shared" si="199"/>
        <v>50</v>
      </c>
      <c r="ATO355" s="312">
        <f t="shared" si="199"/>
        <v>50</v>
      </c>
      <c r="ATP355" s="312">
        <f t="shared" si="199"/>
        <v>50</v>
      </c>
      <c r="ATQ355" s="312">
        <f t="shared" si="199"/>
        <v>50</v>
      </c>
      <c r="ATR355" s="312">
        <f t="shared" si="199"/>
        <v>50</v>
      </c>
      <c r="ATS355" s="312">
        <f t="shared" si="199"/>
        <v>50</v>
      </c>
    </row>
    <row r="356" spans="1:475 1120:1222" ht="55.5" customHeight="1">
      <c r="A356" s="88"/>
      <c r="B356" s="435">
        <v>235034</v>
      </c>
      <c r="C356" s="331" t="s">
        <v>365</v>
      </c>
      <c r="D356" s="151" t="s">
        <v>273</v>
      </c>
      <c r="E356" s="149" t="s">
        <v>366</v>
      </c>
      <c r="F356" s="470" t="s">
        <v>289</v>
      </c>
      <c r="G356" s="76"/>
      <c r="H356" s="76"/>
      <c r="T356" s="137"/>
      <c r="NV356" s="119"/>
      <c r="NW356" s="119"/>
      <c r="NX356" s="119"/>
      <c r="NY356" s="119"/>
      <c r="NZ356" s="119"/>
      <c r="OA356" s="119"/>
      <c r="OB356" s="119"/>
      <c r="OC356" s="119"/>
      <c r="OD356" s="119"/>
      <c r="OE356" s="119"/>
      <c r="OF356" s="119"/>
      <c r="OG356" s="119"/>
      <c r="OH356" s="119"/>
      <c r="OI356" s="119"/>
      <c r="OJ356" s="119"/>
      <c r="OK356" s="119"/>
      <c r="OL356" s="119"/>
      <c r="OM356" s="119"/>
      <c r="ON356" s="119"/>
      <c r="OO356" s="119"/>
      <c r="OP356" s="119"/>
      <c r="OQ356" s="119"/>
      <c r="OR356" s="119"/>
      <c r="OS356" s="119"/>
      <c r="OT356" s="119"/>
      <c r="OU356" s="119"/>
      <c r="OV356" s="119"/>
      <c r="OW356" s="119"/>
      <c r="OX356" s="119"/>
      <c r="OY356" s="119"/>
      <c r="OZ356" s="119"/>
      <c r="PA356" s="119"/>
      <c r="PB356" s="119"/>
      <c r="PC356" s="119"/>
      <c r="PD356" s="119"/>
      <c r="PE356" s="119"/>
      <c r="PF356" s="119"/>
      <c r="PG356" s="119"/>
      <c r="PH356" s="119"/>
      <c r="PI356" s="119"/>
      <c r="PJ356" s="119"/>
      <c r="PK356" s="119"/>
      <c r="PL356" s="119"/>
      <c r="PM356" s="119"/>
      <c r="PN356" s="119"/>
      <c r="PO356" s="119"/>
      <c r="PP356" s="119"/>
      <c r="PQ356" s="119"/>
      <c r="PR356" s="119"/>
      <c r="PS356" s="119"/>
      <c r="PT356" s="119"/>
      <c r="PU356" s="119"/>
      <c r="PV356" s="119"/>
      <c r="PW356" s="119"/>
      <c r="PX356" s="119"/>
      <c r="PY356" s="119"/>
      <c r="PZ356" s="119"/>
      <c r="QA356" s="119"/>
      <c r="QB356" s="119"/>
      <c r="QC356" s="119"/>
      <c r="QD356" s="119"/>
      <c r="QE356" s="119"/>
      <c r="QF356" s="119"/>
      <c r="QG356" s="119"/>
      <c r="QH356" s="119"/>
      <c r="QI356" s="119"/>
      <c r="QJ356" s="119"/>
      <c r="QK356" s="119"/>
      <c r="QL356" s="119"/>
      <c r="QM356" s="119"/>
      <c r="QN356" s="119"/>
      <c r="QO356" s="119"/>
      <c r="QP356" s="119"/>
      <c r="QQ356" s="119"/>
      <c r="QR356" s="119"/>
      <c r="QS356" s="119"/>
      <c r="QT356" s="119"/>
      <c r="QU356" s="119"/>
      <c r="QV356" s="119"/>
      <c r="QW356" s="119"/>
      <c r="QX356" s="119"/>
      <c r="QY356" s="119"/>
      <c r="QZ356" s="119"/>
      <c r="RA356" s="119"/>
      <c r="RB356" s="119"/>
      <c r="RC356" s="119"/>
      <c r="RD356" s="119"/>
      <c r="RE356" s="119"/>
      <c r="RF356" s="119"/>
      <c r="RG356" s="119"/>
      <c r="AQI356" s="116" t="s">
        <v>152</v>
      </c>
      <c r="AQJ356" s="116" t="s">
        <v>152</v>
      </c>
      <c r="AQK356" s="117" t="s">
        <v>168</v>
      </c>
      <c r="AQL356" s="117" t="s">
        <v>168</v>
      </c>
      <c r="AQM356" s="116" t="s">
        <v>169</v>
      </c>
      <c r="AQN356" s="118" t="s">
        <v>170</v>
      </c>
      <c r="AQP356" s="118" t="s">
        <v>170</v>
      </c>
      <c r="AQQ356" s="118" t="s">
        <v>170</v>
      </c>
      <c r="AQR356" s="118" t="s">
        <v>171</v>
      </c>
      <c r="AQS356" s="118" t="s">
        <v>171</v>
      </c>
      <c r="AQT356" s="118" t="s">
        <v>171</v>
      </c>
      <c r="AQU356" s="118" t="s">
        <v>172</v>
      </c>
      <c r="AQV356" s="118"/>
      <c r="AQW356" s="118" t="s">
        <v>172</v>
      </c>
      <c r="AQX356" s="118" t="s">
        <v>172</v>
      </c>
      <c r="AQY356" s="84" t="s">
        <v>39</v>
      </c>
      <c r="AQZ356" s="84" t="s">
        <v>39</v>
      </c>
      <c r="ARA356" s="84" t="s">
        <v>173</v>
      </c>
      <c r="ARB356" s="84" t="s">
        <v>173</v>
      </c>
      <c r="ARC356" s="2"/>
      <c r="ARD356" s="84" t="s">
        <v>40</v>
      </c>
      <c r="ARE356" s="84" t="s">
        <v>40</v>
      </c>
      <c r="ARF356" s="84" t="s">
        <v>40</v>
      </c>
      <c r="ARG356" s="84" t="s">
        <v>40</v>
      </c>
      <c r="ARH356" s="84" t="s">
        <v>40</v>
      </c>
      <c r="ARI356" s="84" t="s">
        <v>174</v>
      </c>
      <c r="ARJ356" s="84"/>
      <c r="ARK356" s="84" t="s">
        <v>174</v>
      </c>
      <c r="ARL356" s="84" t="s">
        <v>174</v>
      </c>
      <c r="ARM356" s="84" t="s">
        <v>174</v>
      </c>
      <c r="ARN356" s="84" t="s">
        <v>175</v>
      </c>
      <c r="ARO356" s="84" t="s">
        <v>175</v>
      </c>
      <c r="ARP356" s="84" t="s">
        <v>175</v>
      </c>
      <c r="ARQ356" s="2"/>
      <c r="ARR356" s="84" t="s">
        <v>176</v>
      </c>
      <c r="ARS356" s="84" t="s">
        <v>176</v>
      </c>
      <c r="ART356" s="84" t="s">
        <v>176</v>
      </c>
      <c r="ARU356" s="84" t="s">
        <v>82</v>
      </c>
      <c r="ARV356" s="84" t="s">
        <v>82</v>
      </c>
      <c r="ARW356" s="84" t="s">
        <v>82</v>
      </c>
      <c r="ARX356" s="84"/>
      <c r="ARY356" s="91" t="s">
        <v>165</v>
      </c>
      <c r="ATK356" s="84" t="s">
        <v>93</v>
      </c>
      <c r="ATL356" s="84" t="s">
        <v>114</v>
      </c>
      <c r="ATM356" s="84" t="s">
        <v>42</v>
      </c>
      <c r="ATN356" s="84" t="s">
        <v>42</v>
      </c>
      <c r="ATO356" s="84" t="s">
        <v>42</v>
      </c>
      <c r="ATP356" s="2"/>
      <c r="ATQ356" s="130" t="s">
        <v>177</v>
      </c>
      <c r="ATR356" s="84" t="s">
        <v>178</v>
      </c>
      <c r="ATS356" s="84" t="s">
        <v>178</v>
      </c>
      <c r="ATT356" s="84" t="s">
        <v>97</v>
      </c>
      <c r="ATU356" s="84" t="s">
        <v>82</v>
      </c>
      <c r="ATV356" s="84" t="s">
        <v>82</v>
      </c>
      <c r="ATW356" s="2"/>
      <c r="ATX356" s="84" t="s">
        <v>82</v>
      </c>
      <c r="ATY356" s="91" t="s">
        <v>98</v>
      </c>
      <c r="ATZ356" s="84" t="s">
        <v>143</v>
      </c>
    </row>
    <row r="357" spans="1:475 1120:1222" ht="14.25" customHeight="1" outlineLevel="1">
      <c r="A357" s="155" t="s">
        <v>224</v>
      </c>
      <c r="B357" s="54">
        <f>G363</f>
        <v>404.6784777545455</v>
      </c>
      <c r="C357" s="32" t="s">
        <v>225</v>
      </c>
      <c r="D357" s="670">
        <f t="shared" ref="D357:D362" si="200">SUM(I357:NZ357)</f>
        <v>0</v>
      </c>
      <c r="E357" s="55">
        <f t="shared" ref="E357:E362" si="201">SUM(D357/G357)</f>
        <v>0</v>
      </c>
      <c r="F357" s="179"/>
      <c r="G357" s="49">
        <f>G363*0.249</f>
        <v>100.76494096088183</v>
      </c>
      <c r="H357" s="156">
        <f>SUM(I357:ATR357)</f>
        <v>78</v>
      </c>
      <c r="I357" s="147"/>
      <c r="J357" s="147"/>
      <c r="K357" s="147"/>
      <c r="L357" s="147"/>
      <c r="T357" s="137"/>
      <c r="NV357" s="119"/>
      <c r="NW357" s="119"/>
      <c r="NX357" s="119"/>
      <c r="NY357" s="119"/>
      <c r="NZ357" s="119"/>
      <c r="OA357" s="119"/>
      <c r="OB357" s="119"/>
      <c r="OC357" s="119"/>
      <c r="OD357" s="119"/>
      <c r="OE357" s="119"/>
      <c r="OF357" s="119"/>
      <c r="OG357" s="119"/>
      <c r="OH357" s="119"/>
      <c r="OI357" s="119"/>
      <c r="OJ357" s="119"/>
      <c r="OK357" s="119"/>
      <c r="OL357" s="119"/>
      <c r="OM357" s="119"/>
      <c r="ON357" s="119"/>
      <c r="OO357" s="119"/>
      <c r="OP357" s="119"/>
      <c r="OQ357" s="119"/>
      <c r="OR357" s="119"/>
      <c r="OS357" s="119"/>
      <c r="OT357" s="119"/>
      <c r="OU357" s="119"/>
      <c r="OV357" s="119"/>
      <c r="OW357" s="119"/>
      <c r="OX357" s="119"/>
      <c r="OY357" s="119"/>
      <c r="OZ357" s="119"/>
      <c r="PA357" s="119"/>
      <c r="PB357" s="119"/>
      <c r="PC357" s="119"/>
      <c r="PD357" s="119"/>
      <c r="PE357" s="119"/>
      <c r="PF357" s="119"/>
      <c r="PG357" s="119"/>
      <c r="PH357" s="119"/>
      <c r="PI357" s="119"/>
      <c r="PJ357" s="119"/>
      <c r="PK357" s="119"/>
      <c r="PL357" s="119"/>
      <c r="PM357" s="119"/>
      <c r="PN357" s="119"/>
      <c r="PO357" s="119"/>
      <c r="PP357" s="119"/>
      <c r="PQ357" s="119"/>
      <c r="PR357" s="119"/>
      <c r="PS357" s="119"/>
      <c r="PT357" s="119"/>
      <c r="PU357" s="119"/>
      <c r="PV357" s="119"/>
      <c r="PW357" s="119"/>
      <c r="PX357" s="119"/>
      <c r="PY357" s="119"/>
      <c r="PZ357" s="119"/>
      <c r="QA357" s="119"/>
      <c r="QB357" s="119"/>
      <c r="QC357" s="119"/>
      <c r="QD357" s="119"/>
      <c r="AQI357" s="119">
        <v>6</v>
      </c>
      <c r="AQJ357" s="119">
        <v>6</v>
      </c>
      <c r="AQK357" s="119">
        <v>6</v>
      </c>
      <c r="AQL357" s="119">
        <v>6</v>
      </c>
      <c r="AQM357" s="119">
        <v>6</v>
      </c>
      <c r="AQN357" s="119">
        <v>6</v>
      </c>
      <c r="AQP357" s="119">
        <v>6</v>
      </c>
      <c r="AQQ357" s="119">
        <v>6</v>
      </c>
      <c r="AQS357" s="119">
        <v>6</v>
      </c>
      <c r="AQT357" s="119">
        <v>6</v>
      </c>
      <c r="AQW357" s="119">
        <v>6</v>
      </c>
      <c r="AQX357" s="119">
        <v>6</v>
      </c>
      <c r="AQY357" s="119">
        <v>6</v>
      </c>
    </row>
    <row r="358" spans="1:475 1120:1222" ht="14.25" customHeight="1" outlineLevel="1">
      <c r="A358" s="157" t="s">
        <v>226</v>
      </c>
      <c r="B358" s="59"/>
      <c r="C358" s="32" t="s">
        <v>227</v>
      </c>
      <c r="D358" s="670">
        <f t="shared" si="200"/>
        <v>0</v>
      </c>
      <c r="E358" s="55">
        <f t="shared" si="201"/>
        <v>0</v>
      </c>
      <c r="F358" s="179"/>
      <c r="G358" s="49">
        <f>G363*0.167</f>
        <v>67.581305785009107</v>
      </c>
      <c r="H358" s="156">
        <f t="shared" ref="H358:H362" si="202">SUM(I358:ATR358)</f>
        <v>66</v>
      </c>
      <c r="I358" s="147"/>
      <c r="J358" s="147"/>
      <c r="K358" s="147"/>
      <c r="L358" s="147"/>
      <c r="T358" s="137"/>
      <c r="NV358" s="119"/>
      <c r="NW358" s="119"/>
      <c r="NX358" s="119"/>
      <c r="NY358" s="119"/>
      <c r="NZ358" s="119"/>
      <c r="OA358" s="119"/>
      <c r="OB358" s="119"/>
      <c r="OC358" s="119"/>
      <c r="OD358" s="119"/>
      <c r="OE358" s="119"/>
      <c r="OF358" s="119"/>
      <c r="OG358" s="119"/>
      <c r="OH358" s="119"/>
      <c r="OI358" s="119"/>
      <c r="OJ358" s="119"/>
      <c r="OK358" s="119"/>
      <c r="OL358" s="119"/>
      <c r="OM358" s="119"/>
      <c r="ON358" s="119"/>
      <c r="OO358" s="119"/>
      <c r="OP358" s="119"/>
      <c r="OQ358" s="119"/>
      <c r="OR358" s="119"/>
      <c r="OS358" s="119"/>
      <c r="OT358" s="119"/>
      <c r="OU358" s="119"/>
      <c r="OV358" s="119"/>
      <c r="OW358" s="119"/>
      <c r="OX358" s="119"/>
      <c r="OY358" s="119"/>
      <c r="OZ358" s="119"/>
      <c r="PA358" s="119"/>
      <c r="PB358" s="119"/>
      <c r="PC358" s="119"/>
      <c r="PD358" s="119"/>
      <c r="PE358" s="119"/>
      <c r="PF358" s="119"/>
      <c r="PG358" s="119"/>
      <c r="PH358" s="119"/>
      <c r="PI358" s="119"/>
      <c r="PJ358" s="119"/>
      <c r="PK358" s="119"/>
      <c r="PL358" s="119"/>
      <c r="PM358" s="119"/>
      <c r="PN358" s="119"/>
      <c r="PO358" s="119"/>
      <c r="PP358" s="119"/>
      <c r="PQ358" s="119"/>
      <c r="PR358" s="119"/>
      <c r="PS358" s="119"/>
      <c r="PT358" s="119"/>
      <c r="PU358" s="119"/>
      <c r="PV358" s="119"/>
      <c r="PW358" s="119"/>
      <c r="PX358" s="119"/>
      <c r="PY358" s="119"/>
      <c r="PZ358" s="119"/>
      <c r="QA358" s="119"/>
      <c r="QB358" s="119"/>
      <c r="QC358" s="119"/>
      <c r="QD358" s="119"/>
      <c r="AQS358" s="119">
        <v>6</v>
      </c>
      <c r="AQT358" s="119">
        <v>6</v>
      </c>
      <c r="AQW358" s="119">
        <v>6</v>
      </c>
      <c r="AQX358" s="119">
        <v>6</v>
      </c>
      <c r="AQY358" s="119">
        <v>6</v>
      </c>
      <c r="AQZ358" s="119">
        <v>6</v>
      </c>
      <c r="ARA358" s="119">
        <v>6</v>
      </c>
      <c r="ARB358" s="119">
        <v>6</v>
      </c>
      <c r="ARR358" s="119">
        <v>6</v>
      </c>
      <c r="ARS358" s="119">
        <v>6</v>
      </c>
      <c r="ART358" s="119">
        <v>6</v>
      </c>
    </row>
    <row r="359" spans="1:475 1120:1222" ht="14.25" customHeight="1" outlineLevel="1">
      <c r="A359" s="158" t="s">
        <v>228</v>
      </c>
      <c r="B359" s="61"/>
      <c r="C359" s="32" t="s">
        <v>229</v>
      </c>
      <c r="D359" s="670">
        <f t="shared" si="200"/>
        <v>0</v>
      </c>
      <c r="E359" s="55">
        <f t="shared" si="201"/>
        <v>0</v>
      </c>
      <c r="F359" s="180"/>
      <c r="G359" s="49">
        <f>G363*0.203</f>
        <v>82.149730984172749</v>
      </c>
      <c r="H359" s="156">
        <f t="shared" si="202"/>
        <v>80</v>
      </c>
      <c r="I359" s="147"/>
      <c r="J359" s="147"/>
      <c r="K359" s="147"/>
      <c r="L359" s="147"/>
      <c r="T359" s="137"/>
      <c r="NV359" s="119"/>
      <c r="NW359" s="119"/>
      <c r="NX359" s="119"/>
      <c r="NY359" s="119"/>
      <c r="NZ359" s="119"/>
      <c r="OA359" s="119"/>
      <c r="OB359" s="119"/>
      <c r="OC359" s="119"/>
      <c r="OD359" s="119"/>
      <c r="OE359" s="119"/>
      <c r="OF359" s="119"/>
      <c r="OG359" s="119"/>
      <c r="OH359" s="119"/>
      <c r="OI359" s="119"/>
      <c r="OJ359" s="119"/>
      <c r="OK359" s="119"/>
      <c r="OL359" s="119"/>
      <c r="OM359" s="119"/>
      <c r="ON359" s="119"/>
      <c r="OO359" s="119"/>
      <c r="OP359" s="119"/>
      <c r="OQ359" s="119"/>
      <c r="OR359" s="119"/>
      <c r="OS359" s="119"/>
      <c r="OT359" s="119"/>
      <c r="OU359" s="119"/>
      <c r="OV359" s="119"/>
      <c r="OW359" s="119"/>
      <c r="OX359" s="119"/>
      <c r="OY359" s="119"/>
      <c r="OZ359" s="119"/>
      <c r="PA359" s="119"/>
      <c r="PB359" s="119"/>
      <c r="PC359" s="119"/>
      <c r="PD359" s="119"/>
      <c r="PE359" s="119"/>
      <c r="PF359" s="119"/>
      <c r="PG359" s="119"/>
      <c r="PH359" s="119"/>
      <c r="PI359" s="119"/>
      <c r="PJ359" s="119"/>
      <c r="PK359" s="119"/>
      <c r="PL359" s="119"/>
      <c r="PM359" s="119"/>
      <c r="PN359" s="119"/>
      <c r="PO359" s="119"/>
      <c r="PP359" s="119"/>
      <c r="PQ359" s="119"/>
      <c r="PR359" s="119"/>
      <c r="PS359" s="119"/>
      <c r="PT359" s="119"/>
      <c r="PU359" s="119"/>
      <c r="PV359" s="119"/>
      <c r="PW359" s="119"/>
      <c r="PX359" s="119"/>
      <c r="PY359" s="119"/>
      <c r="PZ359" s="119"/>
      <c r="QA359" s="119"/>
      <c r="QB359" s="119"/>
      <c r="QC359" s="119"/>
      <c r="QD359" s="119"/>
      <c r="ARA359" s="119">
        <v>8</v>
      </c>
      <c r="ARB359" s="119">
        <v>8</v>
      </c>
      <c r="ARE359" s="119">
        <v>8</v>
      </c>
      <c r="ARF359" s="119">
        <v>8</v>
      </c>
      <c r="ARG359" s="119">
        <v>8</v>
      </c>
      <c r="ARH359" s="119">
        <v>8</v>
      </c>
      <c r="ARI359" s="119">
        <v>8</v>
      </c>
      <c r="ARK359" s="119">
        <v>8</v>
      </c>
      <c r="ARL359" s="119">
        <v>8</v>
      </c>
      <c r="ARM359" s="119">
        <v>8</v>
      </c>
    </row>
    <row r="360" spans="1:475 1120:1222" ht="14.25" customHeight="1" outlineLevel="1">
      <c r="A360" s="159"/>
      <c r="B360" s="181" t="s">
        <v>230</v>
      </c>
      <c r="C360" s="40" t="s">
        <v>231</v>
      </c>
      <c r="D360" s="670">
        <f t="shared" si="200"/>
        <v>0</v>
      </c>
      <c r="E360" s="55">
        <f t="shared" si="201"/>
        <v>0</v>
      </c>
      <c r="F360" s="179"/>
      <c r="G360" s="49">
        <f>G363*0.055</f>
        <v>22.257316276500003</v>
      </c>
      <c r="H360" s="156">
        <f t="shared" si="202"/>
        <v>24</v>
      </c>
      <c r="I360" s="147"/>
      <c r="J360" s="147"/>
      <c r="K360" s="147"/>
      <c r="L360" s="147"/>
      <c r="T360" s="137"/>
      <c r="NV360" s="119"/>
      <c r="NW360" s="119"/>
      <c r="NX360" s="119"/>
      <c r="NY360" s="119"/>
      <c r="NZ360" s="119"/>
      <c r="OA360" s="119"/>
      <c r="OB360" s="119"/>
      <c r="OC360" s="119"/>
      <c r="OD360" s="119"/>
      <c r="OE360" s="119"/>
      <c r="OF360" s="119"/>
      <c r="OG360" s="119"/>
      <c r="OH360" s="119"/>
      <c r="OI360" s="119"/>
      <c r="OJ360" s="119"/>
      <c r="OK360" s="119"/>
      <c r="OL360" s="119"/>
      <c r="OM360" s="119"/>
      <c r="ON360" s="119"/>
      <c r="OO360" s="119"/>
      <c r="OP360" s="119"/>
      <c r="OQ360" s="119"/>
      <c r="OR360" s="119"/>
      <c r="OS360" s="119"/>
      <c r="OT360" s="119"/>
      <c r="OU360" s="119"/>
      <c r="OV360" s="119"/>
      <c r="OW360" s="119"/>
      <c r="OX360" s="119"/>
      <c r="OY360" s="119"/>
      <c r="OZ360" s="119"/>
      <c r="PA360" s="119"/>
      <c r="PB360" s="119"/>
      <c r="PC360" s="119"/>
      <c r="PD360" s="119"/>
      <c r="PE360" s="119"/>
      <c r="PF360" s="119"/>
      <c r="PG360" s="119"/>
      <c r="PH360" s="119"/>
      <c r="PI360" s="119"/>
      <c r="PJ360" s="119"/>
      <c r="PK360" s="119"/>
      <c r="PL360" s="119"/>
      <c r="PM360" s="119"/>
      <c r="PN360" s="119"/>
      <c r="PO360" s="119"/>
      <c r="PP360" s="119"/>
      <c r="PQ360" s="119"/>
      <c r="PR360" s="119"/>
      <c r="PS360" s="119"/>
      <c r="PT360" s="119"/>
      <c r="PU360" s="119"/>
      <c r="PV360" s="119"/>
      <c r="PW360" s="119"/>
      <c r="PX360" s="119"/>
      <c r="PY360" s="119"/>
      <c r="PZ360" s="119"/>
      <c r="QA360" s="119"/>
      <c r="QB360" s="119"/>
      <c r="QC360" s="119"/>
      <c r="QD360" s="119"/>
      <c r="ARM360" s="119">
        <v>6</v>
      </c>
      <c r="ARN360" s="119">
        <v>6</v>
      </c>
      <c r="ARO360" s="119">
        <v>6</v>
      </c>
      <c r="ARP360" s="119">
        <v>6</v>
      </c>
    </row>
    <row r="361" spans="1:475 1120:1222" ht="14.25" customHeight="1" outlineLevel="1">
      <c r="A361" s="159"/>
      <c r="B361" s="160">
        <f>D363</f>
        <v>0</v>
      </c>
      <c r="C361" s="40" t="s">
        <v>232</v>
      </c>
      <c r="D361" s="670">
        <f t="shared" si="200"/>
        <v>0</v>
      </c>
      <c r="E361" s="55">
        <f t="shared" si="201"/>
        <v>0</v>
      </c>
      <c r="F361" s="179"/>
      <c r="G361" s="49">
        <f>G363*0.073</f>
        <v>29.54152887608182</v>
      </c>
      <c r="H361" s="156">
        <f t="shared" si="202"/>
        <v>30</v>
      </c>
      <c r="I361" s="147"/>
      <c r="J361" s="147"/>
      <c r="K361" s="147"/>
      <c r="L361" s="147"/>
      <c r="T361" s="137"/>
      <c r="NV361" s="119"/>
      <c r="NW361" s="119"/>
      <c r="NX361" s="119"/>
      <c r="NY361" s="119"/>
      <c r="NZ361" s="119"/>
      <c r="OA361" s="119"/>
      <c r="OB361" s="119"/>
      <c r="OC361" s="119"/>
      <c r="OD361" s="119"/>
      <c r="OE361" s="119"/>
      <c r="OF361" s="119"/>
      <c r="OG361" s="119"/>
      <c r="OH361" s="119"/>
      <c r="OI361" s="119"/>
      <c r="OJ361" s="119"/>
      <c r="OK361" s="119"/>
      <c r="OL361" s="119"/>
      <c r="OM361" s="119"/>
      <c r="ON361" s="119"/>
      <c r="OO361" s="119"/>
      <c r="OP361" s="119"/>
      <c r="OQ361" s="119"/>
      <c r="OR361" s="119"/>
      <c r="OS361" s="119"/>
      <c r="OT361" s="119"/>
      <c r="OU361" s="119"/>
      <c r="OV361" s="119"/>
      <c r="OW361" s="119"/>
      <c r="OX361" s="119"/>
      <c r="OY361" s="119"/>
      <c r="OZ361" s="119"/>
      <c r="PA361" s="119"/>
      <c r="PB361" s="119"/>
      <c r="PC361" s="119"/>
      <c r="PD361" s="119"/>
      <c r="PE361" s="119"/>
      <c r="PF361" s="119"/>
      <c r="PG361" s="119"/>
      <c r="PH361" s="119"/>
      <c r="PI361" s="119"/>
      <c r="PJ361" s="119"/>
      <c r="PK361" s="119"/>
      <c r="PL361" s="119"/>
      <c r="PM361" s="119"/>
      <c r="PN361" s="119"/>
      <c r="PO361" s="119"/>
      <c r="PP361" s="119"/>
      <c r="PQ361" s="119"/>
      <c r="PR361" s="119"/>
      <c r="PS361" s="119"/>
      <c r="PT361" s="119"/>
      <c r="PU361" s="119"/>
      <c r="PV361" s="119"/>
      <c r="PW361" s="119"/>
      <c r="PX361" s="119"/>
      <c r="PY361" s="119"/>
      <c r="PZ361" s="119"/>
      <c r="QA361" s="119"/>
      <c r="QB361" s="119"/>
      <c r="QC361" s="119"/>
      <c r="QD361" s="119"/>
      <c r="ATK361" s="119">
        <v>6</v>
      </c>
      <c r="ATL361" s="119">
        <v>6</v>
      </c>
      <c r="ATM361" s="119">
        <v>6</v>
      </c>
      <c r="ATN361" s="119">
        <v>6</v>
      </c>
      <c r="ATO361" s="119">
        <v>6</v>
      </c>
    </row>
    <row r="362" spans="1:475 1120:1222" ht="14.25" customHeight="1" outlineLevel="1">
      <c r="A362" s="161" t="s">
        <v>233</v>
      </c>
      <c r="B362" s="162" t="e">
        <f>SUM(B361/(B357*E364/100))</f>
        <v>#DIV/0!</v>
      </c>
      <c r="C362" s="32" t="s">
        <v>234</v>
      </c>
      <c r="D362" s="670">
        <f t="shared" si="200"/>
        <v>0</v>
      </c>
      <c r="E362" s="55">
        <f t="shared" si="201"/>
        <v>0</v>
      </c>
      <c r="F362" s="179"/>
      <c r="G362" s="49">
        <f>G363*0.258</f>
        <v>104.40704726067274</v>
      </c>
      <c r="H362" s="156">
        <f t="shared" si="202"/>
        <v>66</v>
      </c>
      <c r="I362" s="147"/>
      <c r="J362" s="147"/>
      <c r="K362" s="147"/>
      <c r="L362" s="147"/>
      <c r="T362" s="137"/>
      <c r="NV362" s="119"/>
      <c r="NW362" s="119"/>
      <c r="NX362" s="119"/>
      <c r="NY362" s="119"/>
      <c r="NZ362" s="119"/>
      <c r="OA362" s="119"/>
      <c r="OB362" s="119"/>
      <c r="OC362" s="119"/>
      <c r="OD362" s="119"/>
      <c r="OE362" s="119"/>
      <c r="OF362" s="119"/>
      <c r="OG362" s="119"/>
      <c r="OH362" s="119"/>
      <c r="OI362" s="119"/>
      <c r="OJ362" s="119"/>
      <c r="OK362" s="119"/>
      <c r="OL362" s="119"/>
      <c r="OM362" s="119"/>
      <c r="ON362" s="119"/>
      <c r="OO362" s="119"/>
      <c r="OP362" s="119"/>
      <c r="OQ362" s="119"/>
      <c r="OR362" s="119"/>
      <c r="OS362" s="119"/>
      <c r="OT362" s="119"/>
      <c r="OU362" s="119"/>
      <c r="OV362" s="119"/>
      <c r="OW362" s="119"/>
      <c r="OX362" s="119"/>
      <c r="OY362" s="119"/>
      <c r="OZ362" s="119"/>
      <c r="PA362" s="119"/>
      <c r="PB362" s="119"/>
      <c r="PC362" s="119"/>
      <c r="PD362" s="119"/>
      <c r="PE362" s="119"/>
      <c r="PF362" s="119"/>
      <c r="PG362" s="119"/>
      <c r="PH362" s="119"/>
      <c r="PI362" s="119"/>
      <c r="PJ362" s="119"/>
      <c r="PK362" s="119"/>
      <c r="PL362" s="119"/>
      <c r="PM362" s="119"/>
      <c r="PN362" s="119"/>
      <c r="PO362" s="119"/>
      <c r="PP362" s="119"/>
      <c r="PQ362" s="119"/>
      <c r="PR362" s="119"/>
      <c r="PS362" s="119"/>
      <c r="PT362" s="119"/>
      <c r="PU362" s="119"/>
      <c r="PV362" s="119"/>
      <c r="PW362" s="119"/>
      <c r="PX362" s="119"/>
      <c r="PY362" s="119"/>
      <c r="PZ362" s="119"/>
      <c r="QA362" s="119"/>
      <c r="QB362" s="119"/>
      <c r="QC362" s="119"/>
      <c r="QD362" s="119"/>
      <c r="ARU362" s="119">
        <v>6</v>
      </c>
      <c r="ARV362" s="119">
        <v>6</v>
      </c>
      <c r="ARW362" s="119">
        <v>6</v>
      </c>
      <c r="ATK362" s="119">
        <v>6</v>
      </c>
      <c r="ATL362" s="119">
        <v>6</v>
      </c>
      <c r="ATM362" s="119">
        <v>6</v>
      </c>
      <c r="ATN362" s="119">
        <v>6</v>
      </c>
      <c r="ATO362" s="119">
        <v>6</v>
      </c>
      <c r="ATP362" s="119">
        <v>6</v>
      </c>
      <c r="ATQ362" s="119">
        <v>6</v>
      </c>
      <c r="ATR362" s="119">
        <v>6</v>
      </c>
      <c r="ATS362" s="119">
        <v>6</v>
      </c>
      <c r="ATT362" s="119">
        <v>6</v>
      </c>
      <c r="ATU362" s="119">
        <v>6</v>
      </c>
      <c r="ATV362" s="119">
        <v>6</v>
      </c>
      <c r="ATW362" s="119">
        <v>6</v>
      </c>
      <c r="ATX362" s="119">
        <v>6</v>
      </c>
    </row>
    <row r="363" spans="1:475 1120:1222" ht="14.25" customHeight="1" outlineLevel="1">
      <c r="A363" s="157" t="s">
        <v>233</v>
      </c>
      <c r="B363" s="163" t="e">
        <f>SUM(B361/(B358*E364/100))</f>
        <v>#DIV/0!</v>
      </c>
      <c r="C363" s="164" t="s">
        <v>235</v>
      </c>
      <c r="D363" s="671">
        <f>SUM(D357:D362)</f>
        <v>0</v>
      </c>
      <c r="E363" s="182">
        <v>7.7530000000000001</v>
      </c>
      <c r="F363" s="183"/>
      <c r="G363" s="49">
        <f>((E363/F364*1000)*-0.0213+67.209)*E363</f>
        <v>404.6784777545455</v>
      </c>
      <c r="H363" s="156">
        <f>SUM(H357:H362)</f>
        <v>344</v>
      </c>
      <c r="I363" s="147"/>
      <c r="J363" s="147"/>
      <c r="K363" s="147"/>
      <c r="L363" s="147"/>
      <c r="T363" s="137"/>
      <c r="NV363" s="119"/>
      <c r="NW363" s="119"/>
      <c r="NX363" s="119"/>
      <c r="NY363" s="119"/>
      <c r="NZ363" s="119"/>
      <c r="OA363" s="119"/>
      <c r="OB363" s="119"/>
      <c r="OC363" s="119"/>
      <c r="OD363" s="119"/>
      <c r="OE363" s="119"/>
      <c r="OF363" s="119"/>
      <c r="OG363" s="119"/>
      <c r="OH363" s="119"/>
      <c r="OI363" s="119"/>
      <c r="OJ363" s="119"/>
      <c r="OK363" s="119"/>
      <c r="OL363" s="119"/>
      <c r="OM363" s="119"/>
      <c r="ON363" s="119"/>
      <c r="OO363" s="119"/>
      <c r="OP363" s="119"/>
      <c r="OQ363" s="119"/>
      <c r="OR363" s="119"/>
      <c r="OS363" s="119"/>
      <c r="OT363" s="119"/>
      <c r="OU363" s="119"/>
      <c r="OV363" s="119"/>
      <c r="OW363" s="119"/>
      <c r="OX363" s="119"/>
      <c r="OY363" s="119"/>
      <c r="OZ363" s="119"/>
      <c r="PA363" s="119"/>
      <c r="PB363" s="119"/>
      <c r="PC363" s="119"/>
      <c r="PD363" s="119"/>
      <c r="PE363" s="119"/>
      <c r="PF363" s="119"/>
      <c r="PG363" s="119"/>
      <c r="PH363" s="119"/>
      <c r="PI363" s="119"/>
      <c r="PJ363" s="119"/>
      <c r="PK363" s="119"/>
      <c r="PL363" s="119"/>
      <c r="PM363" s="119"/>
      <c r="PN363" s="119"/>
      <c r="PO363" s="119"/>
      <c r="PP363" s="119"/>
      <c r="PQ363" s="119"/>
      <c r="PR363" s="119"/>
      <c r="PS363" s="119"/>
      <c r="PT363" s="119"/>
      <c r="PU363" s="119"/>
      <c r="PV363" s="119"/>
      <c r="PW363" s="119"/>
      <c r="PX363" s="119"/>
      <c r="PY363" s="119"/>
      <c r="PZ363" s="119"/>
      <c r="QA363" s="119"/>
      <c r="QB363" s="119"/>
      <c r="QC363" s="119"/>
      <c r="QD363" s="119"/>
      <c r="QE363" s="119"/>
      <c r="QF363" s="119"/>
      <c r="QG363" s="119"/>
      <c r="QH363" s="119"/>
      <c r="QI363" s="119"/>
      <c r="QJ363" s="119"/>
      <c r="QK363" s="119"/>
      <c r="QL363" s="119"/>
      <c r="QM363" s="119"/>
      <c r="QN363" s="119"/>
      <c r="QO363" s="119"/>
      <c r="QP363" s="119"/>
      <c r="QQ363" s="119"/>
      <c r="QR363" s="119"/>
      <c r="QS363" s="119"/>
      <c r="QT363" s="119"/>
      <c r="QU363" s="119"/>
      <c r="QV363" s="119"/>
      <c r="QW363" s="119"/>
      <c r="QX363" s="119"/>
      <c r="QY363" s="119"/>
      <c r="QZ363" s="119"/>
      <c r="RA363" s="119"/>
      <c r="RB363" s="119"/>
      <c r="RC363" s="119"/>
      <c r="RD363" s="119"/>
      <c r="RE363" s="119"/>
      <c r="RF363" s="119"/>
      <c r="RG363" s="119"/>
    </row>
    <row r="364" spans="1:475 1120:1222" ht="14.25" customHeight="1" outlineLevel="1">
      <c r="A364" s="158" t="s">
        <v>233</v>
      </c>
      <c r="B364" s="165" t="e">
        <f>SUM(B361/(B359*E364/100))</f>
        <v>#DIV/0!</v>
      </c>
      <c r="C364" s="166" t="e">
        <f>SUM(B361/(E363*E364/100))</f>
        <v>#DIV/0!</v>
      </c>
      <c r="D364" s="73" t="s">
        <v>236</v>
      </c>
      <c r="E364" s="167">
        <v>0</v>
      </c>
      <c r="F364" s="184">
        <v>11</v>
      </c>
      <c r="G364" s="176"/>
      <c r="H364" s="187"/>
      <c r="T364" s="137"/>
      <c r="NV364" s="119"/>
      <c r="NW364" s="119"/>
      <c r="NX364" s="119"/>
      <c r="NY364" s="119"/>
      <c r="NZ364" s="119"/>
      <c r="OA364" s="119"/>
      <c r="OB364" s="119"/>
      <c r="OC364" s="119"/>
      <c r="OD364" s="119"/>
      <c r="OE364" s="119"/>
      <c r="OF364" s="119"/>
      <c r="OG364" s="119"/>
      <c r="OH364" s="119"/>
      <c r="OI364" s="119"/>
      <c r="OJ364" s="119"/>
      <c r="OK364" s="119"/>
      <c r="OL364" s="119"/>
      <c r="OM364" s="119"/>
      <c r="ON364" s="119"/>
      <c r="OO364" s="119"/>
      <c r="OP364" s="119"/>
      <c r="OQ364" s="119"/>
      <c r="OR364" s="119"/>
      <c r="OS364" s="119"/>
      <c r="OT364" s="119"/>
      <c r="OU364" s="119"/>
      <c r="OV364" s="119"/>
      <c r="OW364" s="119"/>
      <c r="OX364" s="119"/>
      <c r="OY364" s="119"/>
      <c r="OZ364" s="119"/>
      <c r="PA364" s="119"/>
      <c r="PB364" s="119"/>
      <c r="PC364" s="119"/>
      <c r="PD364" s="119"/>
      <c r="PE364" s="119"/>
      <c r="PF364" s="119"/>
      <c r="PG364" s="119"/>
      <c r="PH364" s="119"/>
      <c r="PI364" s="119"/>
      <c r="PJ364" s="119"/>
      <c r="PK364" s="119"/>
      <c r="PL364" s="119"/>
      <c r="PM364" s="119"/>
      <c r="PN364" s="119"/>
      <c r="PO364" s="119"/>
      <c r="PP364" s="119"/>
      <c r="PQ364" s="119"/>
      <c r="PR364" s="119"/>
      <c r="PS364" s="119"/>
      <c r="PT364" s="119"/>
      <c r="PU364" s="119"/>
      <c r="PV364" s="119"/>
      <c r="PW364" s="119"/>
      <c r="PX364" s="119"/>
      <c r="PY364" s="119"/>
      <c r="PZ364" s="119"/>
      <c r="QA364" s="119"/>
      <c r="QB364" s="119"/>
      <c r="QC364" s="119"/>
      <c r="QD364" s="119"/>
      <c r="QE364" s="119"/>
      <c r="QF364" s="119"/>
      <c r="QG364" s="119"/>
      <c r="QH364" s="119"/>
      <c r="QI364" s="119"/>
      <c r="QJ364" s="119"/>
      <c r="QK364" s="119"/>
      <c r="QL364" s="119"/>
      <c r="QM364" s="119"/>
      <c r="QN364" s="119"/>
      <c r="QO364" s="119"/>
      <c r="QP364" s="119"/>
      <c r="QQ364" s="119"/>
      <c r="QR364" s="119"/>
      <c r="QS364" s="119"/>
      <c r="QT364" s="119"/>
      <c r="QU364" s="119"/>
      <c r="QV364" s="119"/>
      <c r="QW364" s="119"/>
      <c r="QX364" s="119"/>
      <c r="QY364" s="119"/>
      <c r="QZ364" s="119"/>
      <c r="RA364" s="119"/>
      <c r="RB364" s="119"/>
      <c r="RC364" s="119"/>
      <c r="RD364" s="119"/>
      <c r="RE364" s="119"/>
      <c r="RF364" s="119"/>
      <c r="RG364" s="119"/>
    </row>
    <row r="365" spans="1:475 1120:1222" ht="14.25" customHeight="1" outlineLevel="1">
      <c r="A365" s="208"/>
      <c r="B365" s="307" t="s">
        <v>237</v>
      </c>
      <c r="C365" s="323">
        <v>20</v>
      </c>
      <c r="D365" s="247"/>
      <c r="E365" s="314">
        <v>2.5</v>
      </c>
      <c r="F365" s="322">
        <v>3</v>
      </c>
      <c r="G365" s="313">
        <v>3.5</v>
      </c>
      <c r="H365" s="309">
        <v>4</v>
      </c>
      <c r="NV365" s="119"/>
      <c r="NW365" s="119"/>
      <c r="NX365" s="119"/>
      <c r="NY365" s="119"/>
      <c r="NZ365" s="119"/>
      <c r="OA365" s="119"/>
      <c r="OB365" s="119"/>
      <c r="OC365" s="119"/>
      <c r="OD365" s="119"/>
      <c r="OE365" s="119"/>
      <c r="OF365" s="119"/>
      <c r="OG365" s="119"/>
      <c r="OH365" s="119"/>
      <c r="OI365" s="119"/>
      <c r="OJ365" s="119"/>
      <c r="OK365" s="119"/>
      <c r="OL365" s="119"/>
      <c r="OM365" s="119"/>
      <c r="ON365" s="119"/>
      <c r="OO365" s="119"/>
      <c r="OP365" s="119"/>
      <c r="OQ365" s="119"/>
      <c r="OR365" s="119"/>
      <c r="OS365" s="119"/>
      <c r="OT365" s="119"/>
      <c r="OU365" s="119"/>
      <c r="OV365" s="119"/>
      <c r="OW365" s="119"/>
      <c r="OX365" s="119"/>
      <c r="OY365" s="119"/>
      <c r="OZ365" s="119"/>
      <c r="PA365" s="119"/>
      <c r="PB365" s="119"/>
      <c r="PC365" s="119"/>
      <c r="PD365" s="119"/>
      <c r="PE365" s="119"/>
      <c r="PF365" s="119"/>
      <c r="PG365" s="119"/>
      <c r="PH365" s="119"/>
      <c r="PI365" s="119"/>
      <c r="PJ365" s="119"/>
      <c r="PK365" s="119"/>
      <c r="PL365" s="119"/>
      <c r="PM365" s="119"/>
      <c r="PN365" s="119"/>
      <c r="PO365" s="119"/>
      <c r="PP365" s="119"/>
      <c r="PQ365" s="119"/>
      <c r="PR365" s="119"/>
      <c r="PS365" s="119"/>
      <c r="PT365" s="119"/>
      <c r="PU365" s="119"/>
      <c r="PV365" s="119"/>
      <c r="PW365" s="119"/>
      <c r="PX365" s="119"/>
      <c r="PY365" s="119"/>
      <c r="PZ365" s="119"/>
      <c r="QA365" s="119"/>
      <c r="QB365" s="119"/>
      <c r="QC365" s="119"/>
      <c r="QD365" s="119"/>
      <c r="QE365" s="119"/>
      <c r="QF365" s="119"/>
      <c r="QG365" s="119"/>
      <c r="QH365" s="119"/>
      <c r="QI365" s="119"/>
      <c r="QJ365" s="119"/>
      <c r="QK365" s="119"/>
      <c r="QL365" s="119"/>
      <c r="QM365" s="119"/>
      <c r="QN365" s="119"/>
      <c r="QO365" s="119"/>
      <c r="QP365" s="119"/>
      <c r="QQ365" s="119"/>
      <c r="QR365" s="119"/>
      <c r="QS365" s="119"/>
      <c r="QT365" s="119"/>
      <c r="QU365" s="119"/>
      <c r="QV365" s="119"/>
      <c r="QW365" s="119"/>
      <c r="QX365" s="119"/>
      <c r="QY365" s="119"/>
      <c r="QZ365" s="119"/>
      <c r="RA365" s="119"/>
      <c r="RB365" s="119"/>
      <c r="RC365" s="119"/>
      <c r="RD365" s="119"/>
      <c r="RE365" s="119"/>
      <c r="RF365" s="119"/>
      <c r="RG365" s="119"/>
      <c r="AQI365" s="312">
        <f t="shared" ref="AQI365:AQP365" si="203">$C365*$E365</f>
        <v>50</v>
      </c>
      <c r="AQJ365" s="312">
        <f t="shared" si="203"/>
        <v>50</v>
      </c>
      <c r="AQK365" s="312">
        <f t="shared" si="203"/>
        <v>50</v>
      </c>
      <c r="AQL365" s="312">
        <f t="shared" si="203"/>
        <v>50</v>
      </c>
      <c r="AQM365" s="312">
        <f t="shared" si="203"/>
        <v>50</v>
      </c>
      <c r="AQN365" s="312">
        <f t="shared" si="203"/>
        <v>50</v>
      </c>
      <c r="AQO365" s="312">
        <f t="shared" si="203"/>
        <v>50</v>
      </c>
      <c r="AQP365" s="312">
        <f t="shared" si="203"/>
        <v>50</v>
      </c>
      <c r="AQQ365" s="318">
        <f t="shared" ref="AQQ365:ARC365" si="204">$C365*$F365</f>
        <v>60</v>
      </c>
      <c r="AQR365" s="318">
        <f t="shared" si="204"/>
        <v>60</v>
      </c>
      <c r="AQS365" s="318">
        <f t="shared" si="204"/>
        <v>60</v>
      </c>
      <c r="AQT365" s="318">
        <f t="shared" si="204"/>
        <v>60</v>
      </c>
      <c r="AQU365" s="318">
        <f t="shared" si="204"/>
        <v>60</v>
      </c>
      <c r="AQV365" s="318">
        <f t="shared" si="204"/>
        <v>60</v>
      </c>
      <c r="AQW365" s="318">
        <f t="shared" si="204"/>
        <v>60</v>
      </c>
      <c r="AQX365" s="318">
        <f t="shared" si="204"/>
        <v>60</v>
      </c>
      <c r="AQY365" s="318">
        <f t="shared" si="204"/>
        <v>60</v>
      </c>
      <c r="AQZ365" s="318">
        <f t="shared" si="204"/>
        <v>60</v>
      </c>
      <c r="ARA365" s="318">
        <f t="shared" si="204"/>
        <v>60</v>
      </c>
      <c r="ARB365" s="318">
        <f t="shared" si="204"/>
        <v>60</v>
      </c>
      <c r="ARC365" s="318">
        <f t="shared" si="204"/>
        <v>60</v>
      </c>
      <c r="ARD365" s="310">
        <f t="shared" ref="ARD365:ASA365" si="205">$C365*$G365</f>
        <v>70</v>
      </c>
      <c r="ARE365" s="310">
        <f t="shared" si="205"/>
        <v>70</v>
      </c>
      <c r="ARF365" s="310">
        <f t="shared" si="205"/>
        <v>70</v>
      </c>
      <c r="ARG365" s="310">
        <f t="shared" si="205"/>
        <v>70</v>
      </c>
      <c r="ARH365" s="310">
        <f t="shared" si="205"/>
        <v>70</v>
      </c>
      <c r="ARI365" s="310">
        <f t="shared" si="205"/>
        <v>70</v>
      </c>
      <c r="ARJ365" s="310">
        <f t="shared" si="205"/>
        <v>70</v>
      </c>
      <c r="ARK365" s="310">
        <f t="shared" si="205"/>
        <v>70</v>
      </c>
      <c r="ARL365" s="310">
        <f t="shared" si="205"/>
        <v>70</v>
      </c>
      <c r="ARM365" s="310">
        <f t="shared" si="205"/>
        <v>70</v>
      </c>
      <c r="ARN365" s="310">
        <f t="shared" si="205"/>
        <v>70</v>
      </c>
      <c r="ARO365" s="310">
        <f t="shared" si="205"/>
        <v>70</v>
      </c>
      <c r="ARP365" s="310">
        <f t="shared" si="205"/>
        <v>70</v>
      </c>
      <c r="ARQ365" s="310">
        <f t="shared" si="205"/>
        <v>70</v>
      </c>
      <c r="ARR365" s="310">
        <f t="shared" si="205"/>
        <v>70</v>
      </c>
      <c r="ARS365" s="310">
        <f t="shared" si="205"/>
        <v>70</v>
      </c>
      <c r="ART365" s="310">
        <f t="shared" si="205"/>
        <v>70</v>
      </c>
      <c r="ARU365" s="310">
        <f t="shared" si="205"/>
        <v>70</v>
      </c>
      <c r="ARV365" s="310">
        <f t="shared" si="205"/>
        <v>70</v>
      </c>
      <c r="ARW365" s="310">
        <f t="shared" si="205"/>
        <v>70</v>
      </c>
      <c r="ARX365" s="310">
        <f t="shared" si="205"/>
        <v>70</v>
      </c>
      <c r="ARY365" s="310">
        <f t="shared" si="205"/>
        <v>70</v>
      </c>
      <c r="ARZ365" s="310">
        <f t="shared" si="205"/>
        <v>70</v>
      </c>
      <c r="ASA365" s="310">
        <f t="shared" si="205"/>
        <v>70</v>
      </c>
      <c r="ATL365" s="311">
        <f>$C365*$H365</f>
        <v>80</v>
      </c>
      <c r="ATM365" s="311">
        <f>$C365*$H365</f>
        <v>80</v>
      </c>
      <c r="ATN365" s="311">
        <f>$C365*$H365</f>
        <v>80</v>
      </c>
      <c r="ATO365" s="311">
        <f>$C365*$H365</f>
        <v>80</v>
      </c>
      <c r="ATP365" s="311">
        <f>$C365*$H365</f>
        <v>80</v>
      </c>
      <c r="ATQ365" s="312">
        <f t="shared" ref="ATQ365:ATZ365" si="206">$C365*$E365</f>
        <v>50</v>
      </c>
      <c r="ATR365" s="312">
        <f t="shared" si="206"/>
        <v>50</v>
      </c>
      <c r="ATS365" s="312">
        <f t="shared" si="206"/>
        <v>50</v>
      </c>
      <c r="ATT365" s="312">
        <f t="shared" si="206"/>
        <v>50</v>
      </c>
      <c r="ATU365" s="312">
        <f t="shared" si="206"/>
        <v>50</v>
      </c>
      <c r="ATV365" s="312">
        <f t="shared" si="206"/>
        <v>50</v>
      </c>
      <c r="ATW365" s="312">
        <f t="shared" si="206"/>
        <v>50</v>
      </c>
      <c r="ATX365" s="312">
        <f t="shared" si="206"/>
        <v>50</v>
      </c>
      <c r="ATY365" s="312">
        <f t="shared" si="206"/>
        <v>50</v>
      </c>
      <c r="ATZ365" s="312">
        <f t="shared" si="206"/>
        <v>50</v>
      </c>
    </row>
    <row r="366" spans="1:475 1120:1222" ht="55.5" customHeight="1">
      <c r="A366" s="88"/>
      <c r="B366" s="435">
        <v>235039</v>
      </c>
      <c r="C366" s="331" t="s">
        <v>367</v>
      </c>
      <c r="D366" s="151" t="s">
        <v>273</v>
      </c>
      <c r="E366" s="149" t="s">
        <v>368</v>
      </c>
      <c r="F366" s="470" t="s">
        <v>289</v>
      </c>
      <c r="G366" s="76"/>
      <c r="H366" s="76"/>
      <c r="T366" s="137"/>
      <c r="NV366" s="119"/>
      <c r="NW366" s="119"/>
      <c r="NX366" s="119"/>
      <c r="NY366" s="119"/>
      <c r="NZ366" s="119"/>
      <c r="OA366" s="119"/>
      <c r="OB366" s="119"/>
      <c r="OC366" s="119"/>
      <c r="OD366" s="119"/>
      <c r="OE366" s="119"/>
      <c r="OF366" s="119"/>
      <c r="OG366" s="119"/>
      <c r="OH366" s="119"/>
      <c r="OI366" s="119"/>
      <c r="OJ366" s="119"/>
      <c r="OK366" s="119"/>
      <c r="OL366" s="119"/>
      <c r="OM366" s="119"/>
      <c r="ON366" s="119"/>
      <c r="OO366" s="119"/>
      <c r="OP366" s="119"/>
      <c r="OQ366" s="119"/>
      <c r="OR366" s="119"/>
      <c r="OS366" s="119"/>
      <c r="OT366" s="119"/>
      <c r="OU366" s="119"/>
      <c r="OV366" s="119"/>
      <c r="OW366" s="119"/>
      <c r="OX366" s="119"/>
      <c r="OY366" s="119"/>
      <c r="OZ366" s="119"/>
      <c r="PA366" s="119"/>
      <c r="PB366" s="119"/>
      <c r="PC366" s="119"/>
      <c r="PD366" s="119"/>
      <c r="PE366" s="119"/>
      <c r="PF366" s="119"/>
      <c r="PG366" s="119"/>
      <c r="PH366" s="119"/>
      <c r="PI366" s="119"/>
      <c r="PJ366" s="119"/>
      <c r="PK366" s="119"/>
      <c r="PL366" s="119"/>
      <c r="PM366" s="119"/>
      <c r="PN366" s="119"/>
      <c r="PO366" s="119"/>
      <c r="PP366" s="119"/>
      <c r="PQ366" s="119"/>
      <c r="PR366" s="119"/>
      <c r="PS366" s="119"/>
      <c r="PT366" s="119"/>
      <c r="PU366" s="119"/>
      <c r="PV366" s="119"/>
      <c r="PW366" s="119"/>
      <c r="PX366" s="119"/>
      <c r="PY366" s="119"/>
      <c r="PZ366" s="119"/>
      <c r="QA366" s="119"/>
      <c r="QB366" s="119"/>
      <c r="QC366" s="119"/>
      <c r="QD366" s="119"/>
      <c r="QE366" s="119"/>
      <c r="QF366" s="119"/>
      <c r="QG366" s="119"/>
      <c r="QH366" s="119"/>
      <c r="QI366" s="119"/>
      <c r="QJ366" s="119"/>
      <c r="QK366" s="119"/>
      <c r="QL366" s="119"/>
      <c r="QM366" s="119"/>
      <c r="QN366" s="119"/>
      <c r="QO366" s="119"/>
      <c r="QP366" s="119"/>
      <c r="QQ366" s="119"/>
      <c r="QR366" s="119"/>
      <c r="QS366" s="119"/>
      <c r="QT366" s="119"/>
      <c r="QU366" s="119"/>
      <c r="QV366" s="119"/>
      <c r="QW366" s="119"/>
      <c r="QX366" s="119"/>
      <c r="QY366" s="119"/>
      <c r="QZ366" s="119"/>
      <c r="RA366" s="119"/>
      <c r="RB366" s="119"/>
      <c r="RC366" s="119"/>
      <c r="RD366" s="119"/>
      <c r="RE366" s="119"/>
      <c r="RF366" s="119"/>
      <c r="RG366" s="119"/>
      <c r="AQI366" s="116" t="s">
        <v>152</v>
      </c>
      <c r="AQJ366" s="116" t="s">
        <v>152</v>
      </c>
      <c r="AQK366" s="117" t="s">
        <v>168</v>
      </c>
      <c r="AQL366" s="117" t="s">
        <v>168</v>
      </c>
      <c r="AQM366" s="116" t="s">
        <v>169</v>
      </c>
      <c r="AQN366" s="118" t="s">
        <v>170</v>
      </c>
      <c r="AQP366" s="118" t="s">
        <v>170</v>
      </c>
      <c r="AQQ366" s="118" t="s">
        <v>170</v>
      </c>
      <c r="AQR366" s="118" t="s">
        <v>171</v>
      </c>
      <c r="AQS366" s="118" t="s">
        <v>171</v>
      </c>
      <c r="AQT366" s="118" t="s">
        <v>171</v>
      </c>
      <c r="AQU366" s="118" t="s">
        <v>172</v>
      </c>
      <c r="AQV366" s="118"/>
      <c r="AQW366" s="118" t="s">
        <v>172</v>
      </c>
      <c r="AQX366" s="118" t="s">
        <v>172</v>
      </c>
      <c r="AQY366" s="84" t="s">
        <v>39</v>
      </c>
      <c r="AQZ366" s="84" t="s">
        <v>39</v>
      </c>
      <c r="ARA366" s="84" t="s">
        <v>173</v>
      </c>
      <c r="ARB366" s="84" t="s">
        <v>173</v>
      </c>
      <c r="ARC366" s="2"/>
      <c r="ARD366" s="84" t="s">
        <v>40</v>
      </c>
      <c r="ARE366" s="84" t="s">
        <v>40</v>
      </c>
      <c r="ARF366" s="84" t="s">
        <v>40</v>
      </c>
      <c r="ARG366" s="84" t="s">
        <v>40</v>
      </c>
      <c r="ARH366" s="84" t="s">
        <v>40</v>
      </c>
      <c r="ARI366" s="84" t="s">
        <v>174</v>
      </c>
      <c r="ARJ366" s="84"/>
      <c r="ARK366" s="84" t="s">
        <v>174</v>
      </c>
      <c r="ARL366" s="84" t="s">
        <v>174</v>
      </c>
      <c r="ARM366" s="84" t="s">
        <v>174</v>
      </c>
      <c r="ARN366" s="84" t="s">
        <v>175</v>
      </c>
      <c r="ARO366" s="84" t="s">
        <v>175</v>
      </c>
      <c r="ARP366" s="84" t="s">
        <v>175</v>
      </c>
      <c r="ARQ366" s="2"/>
      <c r="ARR366" s="84" t="s">
        <v>176</v>
      </c>
      <c r="ARS366" s="84" t="s">
        <v>176</v>
      </c>
      <c r="ART366" s="84" t="s">
        <v>176</v>
      </c>
      <c r="ARU366" s="84" t="s">
        <v>82</v>
      </c>
      <c r="ARV366" s="84" t="s">
        <v>82</v>
      </c>
      <c r="ARW366" s="84" t="s">
        <v>82</v>
      </c>
      <c r="ARX366" s="84"/>
      <c r="ARY366" s="91" t="s">
        <v>165</v>
      </c>
      <c r="ATD366" s="84" t="s">
        <v>93</v>
      </c>
      <c r="ATE366" s="84" t="s">
        <v>114</v>
      </c>
      <c r="ATF366" s="84" t="s">
        <v>42</v>
      </c>
      <c r="ATG366" s="84" t="s">
        <v>42</v>
      </c>
      <c r="ATH366" s="84" t="s">
        <v>42</v>
      </c>
      <c r="ATI366" s="2"/>
      <c r="ATJ366" s="130" t="s">
        <v>177</v>
      </c>
      <c r="ATK366" s="84" t="s">
        <v>178</v>
      </c>
      <c r="ATL366" s="84" t="s">
        <v>178</v>
      </c>
      <c r="ATM366" s="84" t="s">
        <v>97</v>
      </c>
      <c r="ATN366" s="84" t="s">
        <v>82</v>
      </c>
      <c r="ATO366" s="84" t="s">
        <v>82</v>
      </c>
      <c r="ATP366" s="2"/>
      <c r="ATQ366" s="84" t="s">
        <v>82</v>
      </c>
      <c r="ATR366" s="91" t="s">
        <v>98</v>
      </c>
      <c r="ATS366" s="84" t="s">
        <v>143</v>
      </c>
    </row>
    <row r="367" spans="1:475 1120:1222" ht="14.25" customHeight="1" outlineLevel="1">
      <c r="A367" s="155" t="s">
        <v>224</v>
      </c>
      <c r="B367" s="54">
        <f>G373</f>
        <v>341.89284375</v>
      </c>
      <c r="C367" s="32" t="s">
        <v>225</v>
      </c>
      <c r="D367" s="670">
        <f t="shared" ref="D367:D372" si="207">SUM(I367:NZ367)</f>
        <v>0</v>
      </c>
      <c r="E367" s="55">
        <f t="shared" ref="E367:E372" si="208">SUM(D367/G367)</f>
        <v>0</v>
      </c>
      <c r="F367" s="179"/>
      <c r="G367" s="49">
        <f>G373*0.249</f>
        <v>85.131318093749996</v>
      </c>
      <c r="H367" s="156">
        <f>SUM(I367:ATR367)</f>
        <v>78</v>
      </c>
      <c r="I367" s="147"/>
      <c r="J367" s="147"/>
      <c r="K367" s="147"/>
      <c r="L367" s="147"/>
      <c r="T367" s="137"/>
      <c r="NV367" s="119"/>
      <c r="NW367" s="119"/>
      <c r="NX367" s="119"/>
      <c r="NY367" s="119"/>
      <c r="NZ367" s="119"/>
      <c r="OA367" s="119"/>
      <c r="OB367" s="119"/>
      <c r="OC367" s="119"/>
      <c r="OD367" s="119"/>
      <c r="OE367" s="119"/>
      <c r="OF367" s="119"/>
      <c r="OG367" s="119"/>
      <c r="OH367" s="119"/>
      <c r="OI367" s="119"/>
      <c r="OJ367" s="119"/>
      <c r="OK367" s="119"/>
      <c r="OL367" s="119"/>
      <c r="OM367" s="119"/>
      <c r="ON367" s="119"/>
      <c r="OO367" s="119"/>
      <c r="OP367" s="119"/>
      <c r="OQ367" s="119"/>
      <c r="OR367" s="119"/>
      <c r="OS367" s="119"/>
      <c r="OT367" s="119"/>
      <c r="OU367" s="119"/>
      <c r="OV367" s="119"/>
      <c r="OW367" s="119"/>
      <c r="OX367" s="119"/>
      <c r="OY367" s="119"/>
      <c r="OZ367" s="119"/>
      <c r="PA367" s="119"/>
      <c r="PB367" s="119"/>
      <c r="PC367" s="119"/>
      <c r="PD367" s="119"/>
      <c r="PE367" s="119"/>
      <c r="PF367" s="119"/>
      <c r="PG367" s="119"/>
      <c r="PH367" s="119"/>
      <c r="PI367" s="119"/>
      <c r="PJ367" s="119"/>
      <c r="PK367" s="119"/>
      <c r="PL367" s="119"/>
      <c r="PM367" s="119"/>
      <c r="PN367" s="119"/>
      <c r="PO367" s="119"/>
      <c r="PP367" s="119"/>
      <c r="PQ367" s="119"/>
      <c r="PR367" s="119"/>
      <c r="PS367" s="119"/>
      <c r="PT367" s="119"/>
      <c r="PU367" s="119"/>
      <c r="PV367" s="119"/>
      <c r="PW367" s="119"/>
      <c r="PX367" s="119"/>
      <c r="PY367" s="119"/>
      <c r="PZ367" s="119"/>
      <c r="QA367" s="119"/>
      <c r="QB367" s="119"/>
      <c r="QC367" s="119"/>
      <c r="QD367" s="119"/>
      <c r="AQI367" s="119">
        <v>6</v>
      </c>
      <c r="AQJ367" s="119">
        <v>6</v>
      </c>
      <c r="AQK367" s="119">
        <v>6</v>
      </c>
      <c r="AQL367" s="119">
        <v>6</v>
      </c>
      <c r="AQM367" s="119">
        <v>6</v>
      </c>
      <c r="AQN367" s="119">
        <v>6</v>
      </c>
      <c r="AQP367" s="119">
        <v>6</v>
      </c>
      <c r="AQQ367" s="119">
        <v>6</v>
      </c>
      <c r="AQS367" s="119">
        <v>6</v>
      </c>
      <c r="AQT367" s="119">
        <v>6</v>
      </c>
      <c r="AQW367" s="119">
        <v>6</v>
      </c>
      <c r="AQX367" s="119">
        <v>6</v>
      </c>
      <c r="AQY367" s="119">
        <v>6</v>
      </c>
    </row>
    <row r="368" spans="1:475 1120:1222" ht="14.25" customHeight="1" outlineLevel="1">
      <c r="A368" s="157" t="s">
        <v>226</v>
      </c>
      <c r="B368" s="59"/>
      <c r="C368" s="32" t="s">
        <v>227</v>
      </c>
      <c r="D368" s="670">
        <f t="shared" si="207"/>
        <v>0</v>
      </c>
      <c r="E368" s="55">
        <f t="shared" si="208"/>
        <v>0</v>
      </c>
      <c r="F368" s="179"/>
      <c r="G368" s="49">
        <f>G373*0.167</f>
        <v>57.096104906250005</v>
      </c>
      <c r="H368" s="156">
        <f t="shared" ref="H368:H372" si="209">SUM(I368:ATR368)</f>
        <v>54</v>
      </c>
      <c r="I368" s="147"/>
      <c r="J368" s="147"/>
      <c r="K368" s="147"/>
      <c r="L368" s="147"/>
      <c r="T368" s="137"/>
      <c r="NV368" s="119"/>
      <c r="NW368" s="119"/>
      <c r="NX368" s="119"/>
      <c r="NY368" s="119"/>
      <c r="NZ368" s="119"/>
      <c r="OA368" s="119"/>
      <c r="OB368" s="119"/>
      <c r="OC368" s="119"/>
      <c r="OD368" s="119"/>
      <c r="OE368" s="119"/>
      <c r="OF368" s="119"/>
      <c r="OG368" s="119"/>
      <c r="OH368" s="119"/>
      <c r="OI368" s="119"/>
      <c r="OJ368" s="119"/>
      <c r="OK368" s="119"/>
      <c r="OL368" s="119"/>
      <c r="OM368" s="119"/>
      <c r="ON368" s="119"/>
      <c r="OO368" s="119"/>
      <c r="OP368" s="119"/>
      <c r="OQ368" s="119"/>
      <c r="OR368" s="119"/>
      <c r="OS368" s="119"/>
      <c r="OT368" s="119"/>
      <c r="OU368" s="119"/>
      <c r="OV368" s="119"/>
      <c r="OW368" s="119"/>
      <c r="OX368" s="119"/>
      <c r="OY368" s="119"/>
      <c r="OZ368" s="119"/>
      <c r="PA368" s="119"/>
      <c r="PB368" s="119"/>
      <c r="PC368" s="119"/>
      <c r="PD368" s="119"/>
      <c r="PE368" s="119"/>
      <c r="PF368" s="119"/>
      <c r="PG368" s="119"/>
      <c r="PH368" s="119"/>
      <c r="PI368" s="119"/>
      <c r="PJ368" s="119"/>
      <c r="PK368" s="119"/>
      <c r="PL368" s="119"/>
      <c r="PM368" s="119"/>
      <c r="PN368" s="119"/>
      <c r="PO368" s="119"/>
      <c r="PP368" s="119"/>
      <c r="PQ368" s="119"/>
      <c r="PR368" s="119"/>
      <c r="PS368" s="119"/>
      <c r="PT368" s="119"/>
      <c r="PU368" s="119"/>
      <c r="PV368" s="119"/>
      <c r="PW368" s="119"/>
      <c r="PX368" s="119"/>
      <c r="PY368" s="119"/>
      <c r="PZ368" s="119"/>
      <c r="QA368" s="119"/>
      <c r="QB368" s="119"/>
      <c r="QC368" s="119"/>
      <c r="QD368" s="119"/>
      <c r="AQW368" s="119">
        <v>6</v>
      </c>
      <c r="AQX368" s="119">
        <v>6</v>
      </c>
      <c r="AQY368" s="119">
        <v>6</v>
      </c>
      <c r="AQZ368" s="119">
        <v>6</v>
      </c>
      <c r="ARA368" s="119">
        <v>6</v>
      </c>
      <c r="ARB368" s="119">
        <v>6</v>
      </c>
      <c r="ARR368" s="119">
        <v>6</v>
      </c>
      <c r="ARS368" s="119">
        <v>6</v>
      </c>
      <c r="ART368" s="119">
        <v>6</v>
      </c>
    </row>
    <row r="369" spans="1:475 1127:1215" ht="14.25" customHeight="1" outlineLevel="1">
      <c r="A369" s="158" t="s">
        <v>228</v>
      </c>
      <c r="B369" s="61"/>
      <c r="C369" s="32" t="s">
        <v>229</v>
      </c>
      <c r="D369" s="670">
        <f t="shared" si="207"/>
        <v>0</v>
      </c>
      <c r="E369" s="55">
        <f t="shared" si="208"/>
        <v>0</v>
      </c>
      <c r="F369" s="180"/>
      <c r="G369" s="49">
        <f>G373*0.203</f>
        <v>69.404247281250008</v>
      </c>
      <c r="H369" s="156">
        <f t="shared" si="209"/>
        <v>72</v>
      </c>
      <c r="I369" s="147"/>
      <c r="J369" s="147"/>
      <c r="K369" s="147"/>
      <c r="L369" s="147"/>
      <c r="T369" s="137"/>
      <c r="NV369" s="119"/>
      <c r="NW369" s="119"/>
      <c r="NX369" s="119"/>
      <c r="NY369" s="119"/>
      <c r="NZ369" s="119"/>
      <c r="OA369" s="119"/>
      <c r="OB369" s="119"/>
      <c r="OC369" s="119"/>
      <c r="OD369" s="119"/>
      <c r="OE369" s="119"/>
      <c r="OF369" s="119"/>
      <c r="OG369" s="119"/>
      <c r="OH369" s="119"/>
      <c r="OI369" s="119"/>
      <c r="OJ369" s="119"/>
      <c r="OK369" s="119"/>
      <c r="OL369" s="119"/>
      <c r="OM369" s="119"/>
      <c r="ON369" s="119"/>
      <c r="OO369" s="119"/>
      <c r="OP369" s="119"/>
      <c r="OQ369" s="119"/>
      <c r="OR369" s="119"/>
      <c r="OS369" s="119"/>
      <c r="OT369" s="119"/>
      <c r="OU369" s="119"/>
      <c r="OV369" s="119"/>
      <c r="OW369" s="119"/>
      <c r="OX369" s="119"/>
      <c r="OY369" s="119"/>
      <c r="OZ369" s="119"/>
      <c r="PA369" s="119"/>
      <c r="PB369" s="119"/>
      <c r="PC369" s="119"/>
      <c r="PD369" s="119"/>
      <c r="PE369" s="119"/>
      <c r="PF369" s="119"/>
      <c r="PG369" s="119"/>
      <c r="PH369" s="119"/>
      <c r="PI369" s="119"/>
      <c r="PJ369" s="119"/>
      <c r="PK369" s="119"/>
      <c r="PL369" s="119"/>
      <c r="PM369" s="119"/>
      <c r="PN369" s="119"/>
      <c r="PO369" s="119"/>
      <c r="PP369" s="119"/>
      <c r="PQ369" s="119"/>
      <c r="PR369" s="119"/>
      <c r="PS369" s="119"/>
      <c r="PT369" s="119"/>
      <c r="PU369" s="119"/>
      <c r="PV369" s="119"/>
      <c r="PW369" s="119"/>
      <c r="PX369" s="119"/>
      <c r="PY369" s="119"/>
      <c r="PZ369" s="119"/>
      <c r="QA369" s="119"/>
      <c r="QB369" s="119"/>
      <c r="QC369" s="119"/>
      <c r="QD369" s="119"/>
      <c r="ARD369" s="119">
        <v>8</v>
      </c>
      <c r="ARE369" s="119">
        <v>8</v>
      </c>
      <c r="ARF369" s="119">
        <v>8</v>
      </c>
      <c r="ARG369" s="119">
        <v>8</v>
      </c>
      <c r="ARH369" s="119">
        <v>8</v>
      </c>
      <c r="ARI369" s="119">
        <v>8</v>
      </c>
      <c r="ARK369" s="119">
        <v>8</v>
      </c>
      <c r="ARL369" s="119">
        <v>8</v>
      </c>
      <c r="ARM369" s="119">
        <v>8</v>
      </c>
    </row>
    <row r="370" spans="1:475 1127:1215" ht="14.25" customHeight="1" outlineLevel="1">
      <c r="A370" s="159"/>
      <c r="B370" s="181" t="s">
        <v>230</v>
      </c>
      <c r="C370" s="40" t="s">
        <v>231</v>
      </c>
      <c r="D370" s="670">
        <f t="shared" si="207"/>
        <v>0</v>
      </c>
      <c r="E370" s="55">
        <f t="shared" si="208"/>
        <v>0</v>
      </c>
      <c r="F370" s="179"/>
      <c r="G370" s="49">
        <f>G373*0.055</f>
        <v>18.80410640625</v>
      </c>
      <c r="H370" s="156">
        <f t="shared" si="209"/>
        <v>18</v>
      </c>
      <c r="I370" s="147"/>
      <c r="J370" s="147"/>
      <c r="K370" s="147"/>
      <c r="L370" s="147"/>
      <c r="T370" s="137"/>
      <c r="NV370" s="119"/>
      <c r="NW370" s="119"/>
      <c r="NX370" s="119"/>
      <c r="NY370" s="119"/>
      <c r="NZ370" s="119"/>
      <c r="OA370" s="119"/>
      <c r="OB370" s="119"/>
      <c r="OC370" s="119"/>
      <c r="OD370" s="119"/>
      <c r="OE370" s="119"/>
      <c r="OF370" s="119"/>
      <c r="OG370" s="119"/>
      <c r="OH370" s="119"/>
      <c r="OI370" s="119"/>
      <c r="OJ370" s="119"/>
      <c r="OK370" s="119"/>
      <c r="OL370" s="119"/>
      <c r="OM370" s="119"/>
      <c r="ON370" s="119"/>
      <c r="OO370" s="119"/>
      <c r="OP370" s="119"/>
      <c r="OQ370" s="119"/>
      <c r="OR370" s="119"/>
      <c r="OS370" s="119"/>
      <c r="OT370" s="119"/>
      <c r="OU370" s="119"/>
      <c r="OV370" s="119"/>
      <c r="OW370" s="119"/>
      <c r="OX370" s="119"/>
      <c r="OY370" s="119"/>
      <c r="OZ370" s="119"/>
      <c r="PA370" s="119"/>
      <c r="PB370" s="119"/>
      <c r="PC370" s="119"/>
      <c r="PD370" s="119"/>
      <c r="PE370" s="119"/>
      <c r="PF370" s="119"/>
      <c r="PG370" s="119"/>
      <c r="PH370" s="119"/>
      <c r="PI370" s="119"/>
      <c r="PJ370" s="119"/>
      <c r="PK370" s="119"/>
      <c r="PL370" s="119"/>
      <c r="PM370" s="119"/>
      <c r="PN370" s="119"/>
      <c r="PO370" s="119"/>
      <c r="PP370" s="119"/>
      <c r="PQ370" s="119"/>
      <c r="PR370" s="119"/>
      <c r="PS370" s="119"/>
      <c r="PT370" s="119"/>
      <c r="PU370" s="119"/>
      <c r="PV370" s="119"/>
      <c r="PW370" s="119"/>
      <c r="PX370" s="119"/>
      <c r="PY370" s="119"/>
      <c r="PZ370" s="119"/>
      <c r="QA370" s="119"/>
      <c r="QB370" s="119"/>
      <c r="QC370" s="119"/>
      <c r="QD370" s="119"/>
      <c r="ARN370" s="119">
        <v>6</v>
      </c>
      <c r="ARO370" s="119">
        <v>6</v>
      </c>
      <c r="ARP370" s="119">
        <v>6</v>
      </c>
    </row>
    <row r="371" spans="1:475 1127:1215" ht="14.25" customHeight="1" outlineLevel="1">
      <c r="A371" s="159"/>
      <c r="B371" s="160">
        <f>D373</f>
        <v>0</v>
      </c>
      <c r="C371" s="40" t="s">
        <v>232</v>
      </c>
      <c r="D371" s="670">
        <f t="shared" si="207"/>
        <v>0</v>
      </c>
      <c r="E371" s="55">
        <f t="shared" si="208"/>
        <v>0</v>
      </c>
      <c r="F371" s="179"/>
      <c r="G371" s="49">
        <f>G373*0.073</f>
        <v>24.958177593749998</v>
      </c>
      <c r="H371" s="156">
        <f t="shared" si="209"/>
        <v>24</v>
      </c>
      <c r="I371" s="147"/>
      <c r="J371" s="147"/>
      <c r="K371" s="147"/>
      <c r="L371" s="147"/>
      <c r="T371" s="137"/>
      <c r="NV371" s="119"/>
      <c r="NW371" s="119"/>
      <c r="NX371" s="119"/>
      <c r="NY371" s="119"/>
      <c r="NZ371" s="119"/>
      <c r="OA371" s="119"/>
      <c r="OB371" s="119"/>
      <c r="OC371" s="119"/>
      <c r="OD371" s="119"/>
      <c r="OE371" s="119"/>
      <c r="OF371" s="119"/>
      <c r="OG371" s="119"/>
      <c r="OH371" s="119"/>
      <c r="OI371" s="119"/>
      <c r="OJ371" s="119"/>
      <c r="OK371" s="119"/>
      <c r="OL371" s="119"/>
      <c r="OM371" s="119"/>
      <c r="ON371" s="119"/>
      <c r="OO371" s="119"/>
      <c r="OP371" s="119"/>
      <c r="OQ371" s="119"/>
      <c r="OR371" s="119"/>
      <c r="OS371" s="119"/>
      <c r="OT371" s="119"/>
      <c r="OU371" s="119"/>
      <c r="OV371" s="119"/>
      <c r="OW371" s="119"/>
      <c r="OX371" s="119"/>
      <c r="OY371" s="119"/>
      <c r="OZ371" s="119"/>
      <c r="PA371" s="119"/>
      <c r="PB371" s="119"/>
      <c r="PC371" s="119"/>
      <c r="PD371" s="119"/>
      <c r="PE371" s="119"/>
      <c r="PF371" s="119"/>
      <c r="PG371" s="119"/>
      <c r="PH371" s="119"/>
      <c r="PI371" s="119"/>
      <c r="PJ371" s="119"/>
      <c r="PK371" s="119"/>
      <c r="PL371" s="119"/>
      <c r="PM371" s="119"/>
      <c r="PN371" s="119"/>
      <c r="PO371" s="119"/>
      <c r="PP371" s="119"/>
      <c r="PQ371" s="119"/>
      <c r="PR371" s="119"/>
      <c r="PS371" s="119"/>
      <c r="PT371" s="119"/>
      <c r="PU371" s="119"/>
      <c r="PV371" s="119"/>
      <c r="PW371" s="119"/>
      <c r="PX371" s="119"/>
      <c r="PY371" s="119"/>
      <c r="PZ371" s="119"/>
      <c r="QA371" s="119"/>
      <c r="QB371" s="119"/>
      <c r="QC371" s="119"/>
      <c r="QD371" s="119"/>
      <c r="ATE371" s="119">
        <v>6</v>
      </c>
      <c r="ATF371" s="119">
        <v>6</v>
      </c>
      <c r="ATG371" s="119">
        <v>6</v>
      </c>
      <c r="ATH371" s="119">
        <v>6</v>
      </c>
    </row>
    <row r="372" spans="1:475 1127:1215" ht="14.25" customHeight="1" outlineLevel="1">
      <c r="A372" s="161" t="s">
        <v>233</v>
      </c>
      <c r="B372" s="162" t="e">
        <f>SUM(B371/(B367*E374/100))</f>
        <v>#DIV/0!</v>
      </c>
      <c r="C372" s="32" t="s">
        <v>234</v>
      </c>
      <c r="D372" s="670">
        <f t="shared" si="207"/>
        <v>0</v>
      </c>
      <c r="E372" s="55">
        <f t="shared" si="208"/>
        <v>0</v>
      </c>
      <c r="F372" s="179"/>
      <c r="G372" s="49">
        <f>G373*0.258</f>
        <v>88.208353687500008</v>
      </c>
      <c r="H372" s="156">
        <f t="shared" si="209"/>
        <v>84</v>
      </c>
      <c r="I372" s="147"/>
      <c r="J372" s="147"/>
      <c r="K372" s="147"/>
      <c r="L372" s="147"/>
      <c r="T372" s="137"/>
      <c r="NV372" s="119"/>
      <c r="NW372" s="119"/>
      <c r="NX372" s="119"/>
      <c r="NY372" s="119"/>
      <c r="NZ372" s="119"/>
      <c r="OA372" s="119"/>
      <c r="OB372" s="119"/>
      <c r="OC372" s="119"/>
      <c r="OD372" s="119"/>
      <c r="OE372" s="119"/>
      <c r="OF372" s="119"/>
      <c r="OG372" s="119"/>
      <c r="OH372" s="119"/>
      <c r="OI372" s="119"/>
      <c r="OJ372" s="119"/>
      <c r="OK372" s="119"/>
      <c r="OL372" s="119"/>
      <c r="OM372" s="119"/>
      <c r="ON372" s="119"/>
      <c r="OO372" s="119"/>
      <c r="OP372" s="119"/>
      <c r="OQ372" s="119"/>
      <c r="OR372" s="119"/>
      <c r="OS372" s="119"/>
      <c r="OT372" s="119"/>
      <c r="OU372" s="119"/>
      <c r="OV372" s="119"/>
      <c r="OW372" s="119"/>
      <c r="OX372" s="119"/>
      <c r="OY372" s="119"/>
      <c r="OZ372" s="119"/>
      <c r="PA372" s="119"/>
      <c r="PB372" s="119"/>
      <c r="PC372" s="119"/>
      <c r="PD372" s="119"/>
      <c r="PE372" s="119"/>
      <c r="PF372" s="119"/>
      <c r="PG372" s="119"/>
      <c r="PH372" s="119"/>
      <c r="PI372" s="119"/>
      <c r="PJ372" s="119"/>
      <c r="PK372" s="119"/>
      <c r="PL372" s="119"/>
      <c r="PM372" s="119"/>
      <c r="PN372" s="119"/>
      <c r="PO372" s="119"/>
      <c r="PP372" s="119"/>
      <c r="PQ372" s="119"/>
      <c r="PR372" s="119"/>
      <c r="PS372" s="119"/>
      <c r="PT372" s="119"/>
      <c r="PU372" s="119"/>
      <c r="PV372" s="119"/>
      <c r="PW372" s="119"/>
      <c r="PX372" s="119"/>
      <c r="PY372" s="119"/>
      <c r="PZ372" s="119"/>
      <c r="QA372" s="119"/>
      <c r="QB372" s="119"/>
      <c r="QC372" s="119"/>
      <c r="QD372" s="119"/>
      <c r="ARR372" s="119">
        <v>6</v>
      </c>
      <c r="ARS372" s="119">
        <v>6</v>
      </c>
      <c r="ART372" s="119">
        <v>6</v>
      </c>
      <c r="ARU372" s="119">
        <v>6</v>
      </c>
      <c r="ARV372" s="119">
        <v>6</v>
      </c>
      <c r="ARW372" s="119">
        <v>6</v>
      </c>
      <c r="ATJ372" s="119">
        <v>6</v>
      </c>
      <c r="ATK372" s="119">
        <v>6</v>
      </c>
      <c r="ATL372" s="119">
        <v>6</v>
      </c>
      <c r="ATM372" s="119">
        <v>6</v>
      </c>
      <c r="ATN372" s="119">
        <v>6</v>
      </c>
      <c r="ATO372" s="119">
        <v>6</v>
      </c>
      <c r="ATP372" s="119">
        <v>6</v>
      </c>
      <c r="ATQ372" s="119">
        <v>6</v>
      </c>
    </row>
    <row r="373" spans="1:475 1127:1215" ht="14.25" customHeight="1" outlineLevel="1">
      <c r="A373" s="157" t="s">
        <v>233</v>
      </c>
      <c r="B373" s="163" t="e">
        <f>SUM(B371/(B368*E374/100))</f>
        <v>#DIV/0!</v>
      </c>
      <c r="C373" s="164" t="s">
        <v>235</v>
      </c>
      <c r="D373" s="671">
        <f>SUM(D367:D372)</f>
        <v>0</v>
      </c>
      <c r="E373" s="182">
        <v>6.375</v>
      </c>
      <c r="F373" s="183"/>
      <c r="G373" s="49">
        <f>((E373/F374*1000)*-0.0213+67.209)*E373</f>
        <v>341.89284375</v>
      </c>
      <c r="H373" s="156">
        <f>SUM(H367:H372)</f>
        <v>330</v>
      </c>
      <c r="I373" s="147"/>
      <c r="J373" s="147"/>
      <c r="K373" s="147"/>
      <c r="L373" s="147"/>
      <c r="T373" s="137"/>
      <c r="NV373" s="119"/>
      <c r="NW373" s="119"/>
      <c r="NX373" s="119"/>
      <c r="NY373" s="119"/>
      <c r="NZ373" s="119"/>
      <c r="OA373" s="119"/>
      <c r="OB373" s="119"/>
      <c r="OC373" s="119"/>
      <c r="OD373" s="119"/>
      <c r="OE373" s="119"/>
      <c r="OF373" s="119"/>
      <c r="OG373" s="119"/>
      <c r="OH373" s="119"/>
      <c r="OI373" s="119"/>
      <c r="OJ373" s="119"/>
      <c r="OK373" s="119"/>
      <c r="OL373" s="119"/>
      <c r="OM373" s="119"/>
      <c r="ON373" s="119"/>
      <c r="OO373" s="119"/>
      <c r="OP373" s="119"/>
      <c r="OQ373" s="119"/>
      <c r="OR373" s="119"/>
      <c r="OS373" s="119"/>
      <c r="OT373" s="119"/>
      <c r="OU373" s="119"/>
      <c r="OV373" s="119"/>
      <c r="OW373" s="119"/>
      <c r="OX373" s="119"/>
      <c r="OY373" s="119"/>
      <c r="OZ373" s="119"/>
      <c r="PA373" s="119"/>
      <c r="PB373" s="119"/>
      <c r="PC373" s="119"/>
      <c r="PD373" s="119"/>
      <c r="PE373" s="119"/>
      <c r="PF373" s="119"/>
      <c r="PG373" s="119"/>
      <c r="PH373" s="119"/>
      <c r="PI373" s="119"/>
      <c r="PJ373" s="119"/>
      <c r="PK373" s="119"/>
      <c r="PL373" s="119"/>
      <c r="PM373" s="119"/>
      <c r="PN373" s="119"/>
      <c r="PO373" s="119"/>
      <c r="PP373" s="119"/>
      <c r="PQ373" s="119"/>
      <c r="PR373" s="119"/>
      <c r="PS373" s="119"/>
      <c r="PT373" s="119"/>
      <c r="PU373" s="119"/>
      <c r="PV373" s="119"/>
      <c r="PW373" s="119"/>
      <c r="PX373" s="119"/>
      <c r="PY373" s="119"/>
      <c r="PZ373" s="119"/>
      <c r="QA373" s="119"/>
      <c r="QB373" s="119"/>
      <c r="QC373" s="119"/>
      <c r="QD373" s="119"/>
    </row>
    <row r="374" spans="1:475 1127:1215" ht="14.25" customHeight="1" outlineLevel="1">
      <c r="A374" s="158" t="s">
        <v>233</v>
      </c>
      <c r="B374" s="165" t="e">
        <f>SUM(B371/(B369*E374/100))</f>
        <v>#DIV/0!</v>
      </c>
      <c r="C374" s="166" t="e">
        <f>SUM(B371/(E373*E374/100))</f>
        <v>#DIV/0!</v>
      </c>
      <c r="D374" s="73" t="s">
        <v>236</v>
      </c>
      <c r="E374" s="167">
        <v>0</v>
      </c>
      <c r="F374" s="184">
        <v>10</v>
      </c>
      <c r="G374" s="176"/>
      <c r="H374" s="187"/>
      <c r="T374" s="137"/>
      <c r="NV374" s="119"/>
      <c r="NW374" s="119"/>
      <c r="NX374" s="119"/>
      <c r="NY374" s="119"/>
      <c r="NZ374" s="119"/>
      <c r="OA374" s="119"/>
      <c r="OB374" s="119"/>
      <c r="OC374" s="119"/>
      <c r="OD374" s="119"/>
      <c r="OE374" s="119"/>
      <c r="OF374" s="119"/>
      <c r="OG374" s="119"/>
      <c r="OH374" s="119"/>
      <c r="OI374" s="119"/>
      <c r="OJ374" s="119"/>
      <c r="OK374" s="119"/>
      <c r="OL374" s="119"/>
      <c r="OM374" s="119"/>
      <c r="ON374" s="119"/>
      <c r="OO374" s="119"/>
      <c r="OP374" s="119"/>
      <c r="OQ374" s="119"/>
      <c r="OR374" s="119"/>
      <c r="OS374" s="119"/>
      <c r="OT374" s="119"/>
      <c r="OU374" s="119"/>
      <c r="OV374" s="119"/>
      <c r="OW374" s="119"/>
      <c r="OX374" s="119"/>
      <c r="OY374" s="119"/>
      <c r="OZ374" s="119"/>
      <c r="PA374" s="119"/>
      <c r="PB374" s="119"/>
      <c r="PC374" s="119"/>
      <c r="PD374" s="119"/>
      <c r="PE374" s="119"/>
      <c r="PF374" s="119"/>
      <c r="PG374" s="119"/>
      <c r="PH374" s="119"/>
      <c r="PI374" s="119"/>
      <c r="PJ374" s="119"/>
      <c r="PK374" s="119"/>
      <c r="PL374" s="119"/>
      <c r="PM374" s="119"/>
      <c r="PN374" s="119"/>
      <c r="PO374" s="119"/>
      <c r="PP374" s="119"/>
      <c r="PQ374" s="119"/>
      <c r="PR374" s="119"/>
      <c r="PS374" s="119"/>
      <c r="PT374" s="119"/>
      <c r="PU374" s="119"/>
      <c r="PV374" s="119"/>
      <c r="PW374" s="119"/>
      <c r="PX374" s="119"/>
      <c r="PY374" s="119"/>
      <c r="PZ374" s="119"/>
      <c r="QA374" s="119"/>
      <c r="QB374" s="119"/>
      <c r="QC374" s="119"/>
      <c r="QD374" s="119"/>
    </row>
    <row r="375" spans="1:475 1127:1215" ht="14.25" customHeight="1" outlineLevel="1">
      <c r="A375" s="208"/>
      <c r="B375" s="307" t="s">
        <v>237</v>
      </c>
      <c r="C375" s="323">
        <v>20</v>
      </c>
      <c r="D375" s="247"/>
      <c r="E375" s="314">
        <v>2.5</v>
      </c>
      <c r="F375" s="322">
        <v>3</v>
      </c>
      <c r="G375" s="313">
        <v>3.5</v>
      </c>
      <c r="H375" s="309">
        <v>4</v>
      </c>
      <c r="NV375" s="119"/>
      <c r="NW375" s="119"/>
      <c r="NX375" s="119"/>
      <c r="NY375" s="119"/>
      <c r="NZ375" s="119"/>
      <c r="OA375" s="119"/>
      <c r="OB375" s="119"/>
      <c r="OC375" s="119"/>
      <c r="OD375" s="119"/>
      <c r="OE375" s="119"/>
      <c r="OF375" s="119"/>
      <c r="OG375" s="119"/>
      <c r="OH375" s="119"/>
      <c r="OI375" s="119"/>
      <c r="OJ375" s="119"/>
      <c r="OK375" s="119"/>
      <c r="OL375" s="119"/>
      <c r="OM375" s="119"/>
      <c r="ON375" s="119"/>
      <c r="OO375" s="119"/>
      <c r="OP375" s="119"/>
      <c r="OQ375" s="119"/>
      <c r="OR375" s="119"/>
      <c r="OS375" s="119"/>
      <c r="OT375" s="119"/>
      <c r="OU375" s="119"/>
      <c r="OV375" s="119"/>
      <c r="OW375" s="119"/>
      <c r="OX375" s="119"/>
      <c r="OY375" s="119"/>
      <c r="OZ375" s="119"/>
      <c r="PA375" s="119"/>
      <c r="PB375" s="119"/>
      <c r="PC375" s="119"/>
      <c r="PD375" s="119"/>
      <c r="PE375" s="119"/>
      <c r="PF375" s="119"/>
      <c r="PG375" s="119"/>
      <c r="PH375" s="119"/>
      <c r="PI375" s="119"/>
      <c r="PJ375" s="119"/>
      <c r="PK375" s="119"/>
      <c r="PL375" s="119"/>
      <c r="PM375" s="119"/>
      <c r="PN375" s="119"/>
      <c r="PO375" s="119"/>
      <c r="PP375" s="119"/>
      <c r="PQ375" s="119"/>
      <c r="PR375" s="119"/>
      <c r="PS375" s="119"/>
      <c r="PT375" s="119"/>
      <c r="PU375" s="119"/>
      <c r="PV375" s="119"/>
      <c r="PW375" s="119"/>
      <c r="PX375" s="119"/>
      <c r="PY375" s="119"/>
      <c r="PZ375" s="119"/>
      <c r="QA375" s="119"/>
      <c r="QB375" s="119"/>
      <c r="QC375" s="119"/>
      <c r="QD375" s="119"/>
      <c r="AQI375" s="312">
        <f t="shared" ref="AQI375:AQP375" si="210">$C375*$E375</f>
        <v>50</v>
      </c>
      <c r="AQJ375" s="312">
        <f t="shared" si="210"/>
        <v>50</v>
      </c>
      <c r="AQK375" s="312">
        <f t="shared" si="210"/>
        <v>50</v>
      </c>
      <c r="AQL375" s="312">
        <f t="shared" si="210"/>
        <v>50</v>
      </c>
      <c r="AQM375" s="312">
        <f t="shared" si="210"/>
        <v>50</v>
      </c>
      <c r="AQN375" s="312">
        <f t="shared" si="210"/>
        <v>50</v>
      </c>
      <c r="AQO375" s="312">
        <f t="shared" si="210"/>
        <v>50</v>
      </c>
      <c r="AQP375" s="312">
        <f t="shared" si="210"/>
        <v>50</v>
      </c>
      <c r="AQQ375" s="318">
        <f t="shared" ref="AQQ375:ARC375" si="211">$C375*$F375</f>
        <v>60</v>
      </c>
      <c r="AQR375" s="318">
        <f t="shared" si="211"/>
        <v>60</v>
      </c>
      <c r="AQS375" s="318">
        <f t="shared" si="211"/>
        <v>60</v>
      </c>
      <c r="AQT375" s="318">
        <f t="shared" si="211"/>
        <v>60</v>
      </c>
      <c r="AQU375" s="318">
        <f t="shared" si="211"/>
        <v>60</v>
      </c>
      <c r="AQV375" s="318">
        <f t="shared" si="211"/>
        <v>60</v>
      </c>
      <c r="AQW375" s="318">
        <f t="shared" si="211"/>
        <v>60</v>
      </c>
      <c r="AQX375" s="318">
        <f t="shared" si="211"/>
        <v>60</v>
      </c>
      <c r="AQY375" s="318">
        <f t="shared" si="211"/>
        <v>60</v>
      </c>
      <c r="AQZ375" s="318">
        <f t="shared" si="211"/>
        <v>60</v>
      </c>
      <c r="ARA375" s="318">
        <f t="shared" si="211"/>
        <v>60</v>
      </c>
      <c r="ARB375" s="318">
        <f t="shared" si="211"/>
        <v>60</v>
      </c>
      <c r="ARC375" s="318">
        <f t="shared" si="211"/>
        <v>60</v>
      </c>
      <c r="ARD375" s="310">
        <f t="shared" ref="ARD375:ASA375" si="212">$C375*$G375</f>
        <v>70</v>
      </c>
      <c r="ARE375" s="310">
        <f t="shared" si="212"/>
        <v>70</v>
      </c>
      <c r="ARF375" s="310">
        <f t="shared" si="212"/>
        <v>70</v>
      </c>
      <c r="ARG375" s="310">
        <f t="shared" si="212"/>
        <v>70</v>
      </c>
      <c r="ARH375" s="310">
        <f t="shared" si="212"/>
        <v>70</v>
      </c>
      <c r="ARI375" s="310">
        <f t="shared" si="212"/>
        <v>70</v>
      </c>
      <c r="ARJ375" s="310">
        <f t="shared" si="212"/>
        <v>70</v>
      </c>
      <c r="ARK375" s="310">
        <f t="shared" si="212"/>
        <v>70</v>
      </c>
      <c r="ARL375" s="310">
        <f t="shared" si="212"/>
        <v>70</v>
      </c>
      <c r="ARM375" s="310">
        <f t="shared" si="212"/>
        <v>70</v>
      </c>
      <c r="ARN375" s="310">
        <f t="shared" si="212"/>
        <v>70</v>
      </c>
      <c r="ARO375" s="310">
        <f t="shared" si="212"/>
        <v>70</v>
      </c>
      <c r="ARP375" s="310">
        <f t="shared" si="212"/>
        <v>70</v>
      </c>
      <c r="ARQ375" s="310">
        <f t="shared" si="212"/>
        <v>70</v>
      </c>
      <c r="ARR375" s="310">
        <f t="shared" si="212"/>
        <v>70</v>
      </c>
      <c r="ARS375" s="310">
        <f t="shared" si="212"/>
        <v>70</v>
      </c>
      <c r="ART375" s="310">
        <f t="shared" si="212"/>
        <v>70</v>
      </c>
      <c r="ARU375" s="310">
        <f t="shared" si="212"/>
        <v>70</v>
      </c>
      <c r="ARV375" s="310">
        <f t="shared" si="212"/>
        <v>70</v>
      </c>
      <c r="ARW375" s="310">
        <f t="shared" si="212"/>
        <v>70</v>
      </c>
      <c r="ARX375" s="310">
        <f t="shared" si="212"/>
        <v>70</v>
      </c>
      <c r="ARY375" s="310">
        <f t="shared" si="212"/>
        <v>70</v>
      </c>
      <c r="ARZ375" s="310">
        <f t="shared" si="212"/>
        <v>70</v>
      </c>
      <c r="ASA375" s="310">
        <f t="shared" si="212"/>
        <v>70</v>
      </c>
      <c r="ATE375" s="311">
        <f>$C375*$H375</f>
        <v>80</v>
      </c>
      <c r="ATF375" s="311">
        <f>$C375*$H375</f>
        <v>80</v>
      </c>
      <c r="ATG375" s="311">
        <f>$C375*$H375</f>
        <v>80</v>
      </c>
      <c r="ATH375" s="311">
        <f>$C375*$H375</f>
        <v>80</v>
      </c>
      <c r="ATI375" s="311">
        <f>$C375*$H375</f>
        <v>80</v>
      </c>
      <c r="ATJ375" s="312">
        <f t="shared" ref="ATJ375:ATS375" si="213">$C375*$E375</f>
        <v>50</v>
      </c>
      <c r="ATK375" s="312">
        <f t="shared" si="213"/>
        <v>50</v>
      </c>
      <c r="ATL375" s="312">
        <f t="shared" si="213"/>
        <v>50</v>
      </c>
      <c r="ATM375" s="312">
        <f t="shared" si="213"/>
        <v>50</v>
      </c>
      <c r="ATN375" s="312">
        <f t="shared" si="213"/>
        <v>50</v>
      </c>
      <c r="ATO375" s="312">
        <f t="shared" si="213"/>
        <v>50</v>
      </c>
      <c r="ATP375" s="312">
        <f t="shared" si="213"/>
        <v>50</v>
      </c>
      <c r="ATQ375" s="312">
        <f t="shared" si="213"/>
        <v>50</v>
      </c>
      <c r="ATR375" s="312">
        <f t="shared" si="213"/>
        <v>50</v>
      </c>
      <c r="ATS375" s="312">
        <f t="shared" si="213"/>
        <v>50</v>
      </c>
    </row>
    <row r="376" spans="1:475 1127:1215" ht="55.5" customHeight="1">
      <c r="A376" s="88"/>
      <c r="B376" s="435">
        <v>235036</v>
      </c>
      <c r="C376" s="331" t="s">
        <v>369</v>
      </c>
      <c r="D376" s="151" t="s">
        <v>273</v>
      </c>
      <c r="E376" s="149" t="s">
        <v>370</v>
      </c>
      <c r="F376" s="470" t="s">
        <v>289</v>
      </c>
      <c r="G376" s="76"/>
      <c r="H376" s="76"/>
      <c r="T376" s="137"/>
      <c r="NV376" s="119"/>
      <c r="NW376" s="119"/>
      <c r="NX376" s="119"/>
      <c r="NY376" s="119"/>
      <c r="NZ376" s="119"/>
      <c r="OA376" s="119"/>
      <c r="OB376" s="119"/>
      <c r="OC376" s="119"/>
      <c r="OD376" s="119"/>
      <c r="OE376" s="119"/>
      <c r="OF376" s="119"/>
      <c r="OG376" s="119"/>
      <c r="OH376" s="119"/>
      <c r="OI376" s="119"/>
      <c r="OJ376" s="119"/>
      <c r="OK376" s="119"/>
      <c r="OL376" s="119"/>
      <c r="OM376" s="119"/>
      <c r="ON376" s="119"/>
      <c r="OO376" s="119"/>
      <c r="OP376" s="119"/>
      <c r="OQ376" s="119"/>
      <c r="OR376" s="119"/>
      <c r="OS376" s="119"/>
      <c r="OT376" s="119"/>
      <c r="OU376" s="119"/>
      <c r="OV376" s="119"/>
      <c r="OW376" s="119"/>
      <c r="OX376" s="119"/>
      <c r="OY376" s="119"/>
      <c r="OZ376" s="119"/>
      <c r="PA376" s="119"/>
      <c r="PB376" s="119"/>
      <c r="PC376" s="119"/>
      <c r="PD376" s="119"/>
      <c r="PE376" s="119"/>
      <c r="PF376" s="119"/>
      <c r="PG376" s="119"/>
      <c r="PH376" s="119"/>
      <c r="PI376" s="119"/>
      <c r="PJ376" s="119"/>
      <c r="PK376" s="119"/>
      <c r="PL376" s="119"/>
      <c r="PM376" s="119"/>
      <c r="PN376" s="119"/>
      <c r="PO376" s="119"/>
      <c r="PP376" s="119"/>
      <c r="PQ376" s="119"/>
      <c r="PR376" s="119"/>
      <c r="PS376" s="119"/>
      <c r="PT376" s="119"/>
      <c r="PU376" s="119"/>
      <c r="PV376" s="119"/>
      <c r="PW376" s="119"/>
      <c r="PX376" s="119"/>
      <c r="PY376" s="119"/>
      <c r="PZ376" s="119"/>
      <c r="QA376" s="119"/>
      <c r="QB376" s="119"/>
      <c r="QC376" s="119"/>
      <c r="QD376" s="119"/>
      <c r="AQI376" s="116" t="s">
        <v>152</v>
      </c>
      <c r="AQJ376" s="116" t="s">
        <v>152</v>
      </c>
      <c r="AQK376" s="117" t="s">
        <v>168</v>
      </c>
      <c r="AQL376" s="117" t="s">
        <v>168</v>
      </c>
      <c r="AQM376" s="116" t="s">
        <v>169</v>
      </c>
      <c r="AQN376" s="118" t="s">
        <v>170</v>
      </c>
      <c r="AQP376" s="118" t="s">
        <v>170</v>
      </c>
      <c r="AQQ376" s="118" t="s">
        <v>170</v>
      </c>
      <c r="AQR376" s="118" t="s">
        <v>171</v>
      </c>
      <c r="AQS376" s="118" t="s">
        <v>171</v>
      </c>
      <c r="AQT376" s="118" t="s">
        <v>171</v>
      </c>
      <c r="AQU376" s="118" t="s">
        <v>172</v>
      </c>
      <c r="AQV376" s="118"/>
      <c r="AQW376" s="118" t="s">
        <v>172</v>
      </c>
      <c r="AQX376" s="118" t="s">
        <v>172</v>
      </c>
      <c r="AQY376" s="84" t="s">
        <v>39</v>
      </c>
      <c r="AQZ376" s="84" t="s">
        <v>39</v>
      </c>
      <c r="ARA376" s="84" t="s">
        <v>173</v>
      </c>
      <c r="ARB376" s="84" t="s">
        <v>173</v>
      </c>
      <c r="ARC376" s="2"/>
      <c r="ARD376" s="84" t="s">
        <v>40</v>
      </c>
      <c r="ARE376" s="84" t="s">
        <v>40</v>
      </c>
      <c r="ARF376" s="84" t="s">
        <v>40</v>
      </c>
      <c r="ARG376" s="84" t="s">
        <v>40</v>
      </c>
      <c r="ARH376" s="84" t="s">
        <v>40</v>
      </c>
      <c r="ARI376" s="84" t="s">
        <v>174</v>
      </c>
      <c r="ARJ376" s="84"/>
      <c r="ARK376" s="84" t="s">
        <v>174</v>
      </c>
      <c r="ARL376" s="84" t="s">
        <v>174</v>
      </c>
      <c r="ARM376" s="84" t="s">
        <v>174</v>
      </c>
      <c r="ARN376" s="84" t="s">
        <v>175</v>
      </c>
      <c r="ARO376" s="84" t="s">
        <v>175</v>
      </c>
      <c r="ARP376" s="84" t="s">
        <v>175</v>
      </c>
      <c r="ARQ376" s="2"/>
      <c r="ARR376" s="84" t="s">
        <v>176</v>
      </c>
      <c r="ARS376" s="84" t="s">
        <v>176</v>
      </c>
      <c r="ART376" s="84" t="s">
        <v>176</v>
      </c>
      <c r="ARU376" s="84" t="s">
        <v>82</v>
      </c>
      <c r="ARV376" s="84" t="s">
        <v>82</v>
      </c>
      <c r="ARW376" s="84" t="s">
        <v>82</v>
      </c>
      <c r="ARX376" s="84"/>
      <c r="ARY376" s="91" t="s">
        <v>165</v>
      </c>
      <c r="ATD376" s="84" t="s">
        <v>93</v>
      </c>
      <c r="ATE376" s="84" t="s">
        <v>114</v>
      </c>
      <c r="ATF376" s="84" t="s">
        <v>42</v>
      </c>
      <c r="ATG376" s="84" t="s">
        <v>42</v>
      </c>
      <c r="ATH376" s="84" t="s">
        <v>42</v>
      </c>
      <c r="ATI376" s="2"/>
      <c r="ATJ376" s="130" t="s">
        <v>177</v>
      </c>
      <c r="ATK376" s="84" t="s">
        <v>178</v>
      </c>
      <c r="ATL376" s="84" t="s">
        <v>178</v>
      </c>
      <c r="ATM376" s="84" t="s">
        <v>97</v>
      </c>
      <c r="ATN376" s="84" t="s">
        <v>82</v>
      </c>
      <c r="ATO376" s="84" t="s">
        <v>82</v>
      </c>
      <c r="ATP376" s="2"/>
      <c r="ATQ376" s="84" t="s">
        <v>82</v>
      </c>
      <c r="ATR376" s="91" t="s">
        <v>98</v>
      </c>
      <c r="ATS376" s="84" t="s">
        <v>143</v>
      </c>
    </row>
    <row r="377" spans="1:475 1127:1215" ht="14.25" customHeight="1" outlineLevel="1">
      <c r="A377" s="155" t="s">
        <v>224</v>
      </c>
      <c r="B377" s="54">
        <f>G383</f>
        <v>347.37938703000003</v>
      </c>
      <c r="C377" s="32" t="s">
        <v>225</v>
      </c>
      <c r="D377" s="670">
        <f t="shared" ref="D377:D382" si="214">SUM(I377:NZ377)</f>
        <v>0</v>
      </c>
      <c r="E377" s="55">
        <f t="shared" ref="E377:E382" si="215">SUM(D377/G377)</f>
        <v>0</v>
      </c>
      <c r="F377" s="179"/>
      <c r="G377" s="49">
        <f>G383*0.249</f>
        <v>86.497467370470005</v>
      </c>
      <c r="H377" s="156">
        <f>SUM(I377:ATR377)</f>
        <v>78</v>
      </c>
      <c r="I377" s="147"/>
      <c r="J377" s="147"/>
      <c r="K377" s="147"/>
      <c r="L377" s="147"/>
      <c r="T377" s="137"/>
      <c r="NV377" s="119"/>
      <c r="NW377" s="119"/>
      <c r="NX377" s="119"/>
      <c r="NY377" s="119"/>
      <c r="NZ377" s="119"/>
      <c r="OA377" s="119"/>
      <c r="OB377" s="119"/>
      <c r="OC377" s="119"/>
      <c r="OD377" s="119"/>
      <c r="OE377" s="119"/>
      <c r="OF377" s="119"/>
      <c r="OG377" s="119"/>
      <c r="OH377" s="119"/>
      <c r="OI377" s="119"/>
      <c r="OJ377" s="119"/>
      <c r="OK377" s="119"/>
      <c r="OL377" s="119"/>
      <c r="OM377" s="119"/>
      <c r="ON377" s="119"/>
      <c r="OO377" s="119"/>
      <c r="OP377" s="119"/>
      <c r="OQ377" s="119"/>
      <c r="OR377" s="119"/>
      <c r="OS377" s="119"/>
      <c r="OT377" s="119"/>
      <c r="OU377" s="119"/>
      <c r="OV377" s="119"/>
      <c r="OW377" s="119"/>
      <c r="OX377" s="119"/>
      <c r="OY377" s="119"/>
      <c r="OZ377" s="119"/>
      <c r="PA377" s="119"/>
      <c r="PB377" s="119"/>
      <c r="PC377" s="119"/>
      <c r="PD377" s="119"/>
      <c r="PE377" s="119"/>
      <c r="PF377" s="119"/>
      <c r="PG377" s="119"/>
      <c r="PH377" s="119"/>
      <c r="PI377" s="119"/>
      <c r="PJ377" s="119"/>
      <c r="PK377" s="119"/>
      <c r="PL377" s="119"/>
      <c r="PM377" s="119"/>
      <c r="PN377" s="119"/>
      <c r="PO377" s="119"/>
      <c r="PP377" s="119"/>
      <c r="PQ377" s="119"/>
      <c r="PR377" s="119"/>
      <c r="PS377" s="119"/>
      <c r="PT377" s="119"/>
      <c r="PU377" s="119"/>
      <c r="PV377" s="119"/>
      <c r="PW377" s="119"/>
      <c r="PX377" s="119"/>
      <c r="PY377" s="119"/>
      <c r="PZ377" s="119"/>
      <c r="QA377" s="119"/>
      <c r="QB377" s="119"/>
      <c r="QC377" s="119"/>
      <c r="QD377" s="119"/>
      <c r="AQI377" s="119">
        <v>6</v>
      </c>
      <c r="AQJ377" s="119">
        <v>6</v>
      </c>
      <c r="AQK377" s="119">
        <v>6</v>
      </c>
      <c r="AQL377" s="119">
        <v>6</v>
      </c>
      <c r="AQM377" s="119">
        <v>6</v>
      </c>
      <c r="AQN377" s="119">
        <v>6</v>
      </c>
      <c r="AQP377" s="119">
        <v>6</v>
      </c>
      <c r="AQQ377" s="119">
        <v>6</v>
      </c>
      <c r="AQS377" s="119">
        <v>6</v>
      </c>
      <c r="AQT377" s="119">
        <v>6</v>
      </c>
      <c r="AQW377" s="119">
        <v>6</v>
      </c>
      <c r="AQX377" s="119">
        <v>6</v>
      </c>
      <c r="AQY377" s="119">
        <v>6</v>
      </c>
    </row>
    <row r="378" spans="1:475 1127:1215" ht="14.25" customHeight="1" outlineLevel="1">
      <c r="A378" s="157" t="s">
        <v>226</v>
      </c>
      <c r="B378" s="59"/>
      <c r="C378" s="32" t="s">
        <v>227</v>
      </c>
      <c r="D378" s="670">
        <f t="shared" si="214"/>
        <v>0</v>
      </c>
      <c r="E378" s="55">
        <f t="shared" si="215"/>
        <v>0</v>
      </c>
      <c r="F378" s="179"/>
      <c r="G378" s="49">
        <f>G383*0.167</f>
        <v>58.012357634010009</v>
      </c>
      <c r="H378" s="156">
        <f t="shared" ref="H378:H382" si="216">SUM(I378:ATR378)</f>
        <v>54</v>
      </c>
      <c r="I378" s="147"/>
      <c r="J378" s="147"/>
      <c r="K378" s="147"/>
      <c r="L378" s="147"/>
      <c r="T378" s="137"/>
      <c r="NV378" s="119"/>
      <c r="NW378" s="119"/>
      <c r="NX378" s="119"/>
      <c r="NY378" s="119"/>
      <c r="NZ378" s="119"/>
      <c r="OA378" s="119"/>
      <c r="OB378" s="119"/>
      <c r="OC378" s="119"/>
      <c r="OD378" s="119"/>
      <c r="OE378" s="119"/>
      <c r="OF378" s="119"/>
      <c r="OG378" s="119"/>
      <c r="OH378" s="119"/>
      <c r="OI378" s="119"/>
      <c r="OJ378" s="119"/>
      <c r="OK378" s="119"/>
      <c r="OL378" s="119"/>
      <c r="OM378" s="119"/>
      <c r="ON378" s="119"/>
      <c r="OO378" s="119"/>
      <c r="OP378" s="119"/>
      <c r="OQ378" s="119"/>
      <c r="OR378" s="119"/>
      <c r="OS378" s="119"/>
      <c r="OT378" s="119"/>
      <c r="OU378" s="119"/>
      <c r="OV378" s="119"/>
      <c r="OW378" s="119"/>
      <c r="OX378" s="119"/>
      <c r="OY378" s="119"/>
      <c r="OZ378" s="119"/>
      <c r="PA378" s="119"/>
      <c r="PB378" s="119"/>
      <c r="PC378" s="119"/>
      <c r="PD378" s="119"/>
      <c r="PE378" s="119"/>
      <c r="PF378" s="119"/>
      <c r="PG378" s="119"/>
      <c r="PH378" s="119"/>
      <c r="PI378" s="119"/>
      <c r="PJ378" s="119"/>
      <c r="PK378" s="119"/>
      <c r="PL378" s="119"/>
      <c r="PM378" s="119"/>
      <c r="PN378" s="119"/>
      <c r="PO378" s="119"/>
      <c r="PP378" s="119"/>
      <c r="PQ378" s="119"/>
      <c r="PR378" s="119"/>
      <c r="PS378" s="119"/>
      <c r="PT378" s="119"/>
      <c r="PU378" s="119"/>
      <c r="PV378" s="119"/>
      <c r="PW378" s="119"/>
      <c r="PX378" s="119"/>
      <c r="PY378" s="119"/>
      <c r="PZ378" s="119"/>
      <c r="QA378" s="119"/>
      <c r="QB378" s="119"/>
      <c r="QC378" s="119"/>
      <c r="QD378" s="119"/>
      <c r="AQW378" s="119">
        <v>6</v>
      </c>
      <c r="AQX378" s="119">
        <v>6</v>
      </c>
      <c r="AQY378" s="119">
        <v>6</v>
      </c>
      <c r="AQZ378" s="119">
        <v>6</v>
      </c>
      <c r="ARA378" s="119">
        <v>6</v>
      </c>
      <c r="ARB378" s="119">
        <v>6</v>
      </c>
      <c r="ARR378" s="119">
        <v>6</v>
      </c>
      <c r="ARS378" s="119">
        <v>6</v>
      </c>
      <c r="ART378" s="119">
        <v>6</v>
      </c>
    </row>
    <row r="379" spans="1:475 1127:1215" ht="14.25" customHeight="1" outlineLevel="1">
      <c r="A379" s="158" t="s">
        <v>228</v>
      </c>
      <c r="B379" s="61"/>
      <c r="C379" s="32" t="s">
        <v>229</v>
      </c>
      <c r="D379" s="670">
        <f t="shared" si="214"/>
        <v>0</v>
      </c>
      <c r="E379" s="55">
        <f t="shared" si="215"/>
        <v>0</v>
      </c>
      <c r="F379" s="180"/>
      <c r="G379" s="49">
        <f>G383*0.203</f>
        <v>70.518015567090018</v>
      </c>
      <c r="H379" s="156">
        <f t="shared" si="216"/>
        <v>72</v>
      </c>
      <c r="I379" s="147"/>
      <c r="J379" s="147"/>
      <c r="K379" s="147"/>
      <c r="L379" s="147"/>
      <c r="T379" s="137"/>
      <c r="NV379" s="119"/>
      <c r="NW379" s="119"/>
      <c r="NX379" s="119"/>
      <c r="NY379" s="119"/>
      <c r="NZ379" s="119"/>
      <c r="OA379" s="119"/>
      <c r="OB379" s="119"/>
      <c r="OC379" s="119"/>
      <c r="OD379" s="119"/>
      <c r="OE379" s="119"/>
      <c r="OF379" s="119"/>
      <c r="OG379" s="119"/>
      <c r="OH379" s="119"/>
      <c r="OI379" s="119"/>
      <c r="OJ379" s="119"/>
      <c r="OK379" s="119"/>
      <c r="OL379" s="119"/>
      <c r="OM379" s="119"/>
      <c r="ON379" s="119"/>
      <c r="OO379" s="119"/>
      <c r="OP379" s="119"/>
      <c r="OQ379" s="119"/>
      <c r="OR379" s="119"/>
      <c r="OS379" s="119"/>
      <c r="OT379" s="119"/>
      <c r="OU379" s="119"/>
      <c r="OV379" s="119"/>
      <c r="OW379" s="119"/>
      <c r="OX379" s="119"/>
      <c r="OY379" s="119"/>
      <c r="OZ379" s="119"/>
      <c r="PA379" s="119"/>
      <c r="PB379" s="119"/>
      <c r="PC379" s="119"/>
      <c r="PD379" s="119"/>
      <c r="PE379" s="119"/>
      <c r="PF379" s="119"/>
      <c r="PG379" s="119"/>
      <c r="PH379" s="119"/>
      <c r="PI379" s="119"/>
      <c r="PJ379" s="119"/>
      <c r="PK379" s="119"/>
      <c r="PL379" s="119"/>
      <c r="PM379" s="119"/>
      <c r="PN379" s="119"/>
      <c r="PO379" s="119"/>
      <c r="PP379" s="119"/>
      <c r="PQ379" s="119"/>
      <c r="PR379" s="119"/>
      <c r="PS379" s="119"/>
      <c r="PT379" s="119"/>
      <c r="PU379" s="119"/>
      <c r="PV379" s="119"/>
      <c r="PW379" s="119"/>
      <c r="PX379" s="119"/>
      <c r="PY379" s="119"/>
      <c r="PZ379" s="119"/>
      <c r="QA379" s="119"/>
      <c r="QB379" s="119"/>
      <c r="QC379" s="119"/>
      <c r="QD379" s="119"/>
      <c r="ARD379" s="119">
        <v>8</v>
      </c>
      <c r="ARE379" s="119">
        <v>8</v>
      </c>
      <c r="ARF379" s="119">
        <v>8</v>
      </c>
      <c r="ARG379" s="119">
        <v>8</v>
      </c>
      <c r="ARH379" s="119">
        <v>8</v>
      </c>
      <c r="ARI379" s="119">
        <v>8</v>
      </c>
      <c r="ARK379" s="119">
        <v>8</v>
      </c>
      <c r="ARL379" s="119">
        <v>8</v>
      </c>
      <c r="ARM379" s="119">
        <v>8</v>
      </c>
    </row>
    <row r="380" spans="1:475 1127:1215" ht="14.25" customHeight="1" outlineLevel="1">
      <c r="A380" s="159"/>
      <c r="B380" s="181" t="s">
        <v>230</v>
      </c>
      <c r="C380" s="40" t="s">
        <v>231</v>
      </c>
      <c r="D380" s="670">
        <f t="shared" si="214"/>
        <v>0</v>
      </c>
      <c r="E380" s="55">
        <f t="shared" si="215"/>
        <v>0</v>
      </c>
      <c r="F380" s="179"/>
      <c r="G380" s="49">
        <f>G383*0.055</f>
        <v>19.105866286650002</v>
      </c>
      <c r="H380" s="156">
        <f t="shared" si="216"/>
        <v>18</v>
      </c>
      <c r="I380" s="147"/>
      <c r="J380" s="147"/>
      <c r="K380" s="147"/>
      <c r="L380" s="147"/>
      <c r="T380" s="137"/>
      <c r="NV380" s="119"/>
      <c r="NW380" s="119"/>
      <c r="NX380" s="119"/>
      <c r="NY380" s="119"/>
      <c r="NZ380" s="119"/>
      <c r="OA380" s="119"/>
      <c r="OB380" s="119"/>
      <c r="OC380" s="119"/>
      <c r="OD380" s="119"/>
      <c r="OE380" s="119"/>
      <c r="OF380" s="119"/>
      <c r="OG380" s="119"/>
      <c r="OH380" s="119"/>
      <c r="OI380" s="119"/>
      <c r="OJ380" s="119"/>
      <c r="OK380" s="119"/>
      <c r="OL380" s="119"/>
      <c r="OM380" s="119"/>
      <c r="ON380" s="119"/>
      <c r="OO380" s="119"/>
      <c r="OP380" s="119"/>
      <c r="OQ380" s="119"/>
      <c r="OR380" s="119"/>
      <c r="OS380" s="119"/>
      <c r="OT380" s="119"/>
      <c r="OU380" s="119"/>
      <c r="OV380" s="119"/>
      <c r="OW380" s="119"/>
      <c r="OX380" s="119"/>
      <c r="OY380" s="119"/>
      <c r="OZ380" s="119"/>
      <c r="PA380" s="119"/>
      <c r="PB380" s="119"/>
      <c r="PC380" s="119"/>
      <c r="PD380" s="119"/>
      <c r="PE380" s="119"/>
      <c r="PF380" s="119"/>
      <c r="PG380" s="119"/>
      <c r="PH380" s="119"/>
      <c r="PI380" s="119"/>
      <c r="PJ380" s="119"/>
      <c r="PK380" s="119"/>
      <c r="PL380" s="119"/>
      <c r="PM380" s="119"/>
      <c r="PN380" s="119"/>
      <c r="PO380" s="119"/>
      <c r="PP380" s="119"/>
      <c r="PQ380" s="119"/>
      <c r="PR380" s="119"/>
      <c r="PS380" s="119"/>
      <c r="PT380" s="119"/>
      <c r="PU380" s="119"/>
      <c r="PV380" s="119"/>
      <c r="PW380" s="119"/>
      <c r="PX380" s="119"/>
      <c r="PY380" s="119"/>
      <c r="PZ380" s="119"/>
      <c r="QA380" s="119"/>
      <c r="QB380" s="119"/>
      <c r="QC380" s="119"/>
      <c r="QD380" s="119"/>
      <c r="ARN380" s="119">
        <v>6</v>
      </c>
      <c r="ARO380" s="119">
        <v>6</v>
      </c>
      <c r="ARP380" s="119">
        <v>6</v>
      </c>
    </row>
    <row r="381" spans="1:475 1127:1215" ht="14.25" customHeight="1" outlineLevel="1">
      <c r="A381" s="159"/>
      <c r="B381" s="160">
        <f>D383</f>
        <v>0</v>
      </c>
      <c r="C381" s="40" t="s">
        <v>232</v>
      </c>
      <c r="D381" s="670">
        <f t="shared" si="214"/>
        <v>0</v>
      </c>
      <c r="E381" s="55">
        <f t="shared" si="215"/>
        <v>0</v>
      </c>
      <c r="F381" s="179"/>
      <c r="G381" s="49">
        <f>G383*0.073</f>
        <v>25.35869525319</v>
      </c>
      <c r="H381" s="156">
        <f t="shared" si="216"/>
        <v>24</v>
      </c>
      <c r="I381" s="147"/>
      <c r="J381" s="147"/>
      <c r="K381" s="147"/>
      <c r="L381" s="147"/>
      <c r="T381" s="137"/>
      <c r="NV381" s="119"/>
      <c r="NW381" s="119"/>
      <c r="NX381" s="119"/>
      <c r="NY381" s="119"/>
      <c r="NZ381" s="119"/>
      <c r="OA381" s="119"/>
      <c r="OB381" s="119"/>
      <c r="OC381" s="119"/>
      <c r="OD381" s="119"/>
      <c r="OE381" s="119"/>
      <c r="OF381" s="119"/>
      <c r="OG381" s="119"/>
      <c r="OH381" s="119"/>
      <c r="OI381" s="119"/>
      <c r="OJ381" s="119"/>
      <c r="OK381" s="119"/>
      <c r="OL381" s="119"/>
      <c r="OM381" s="119"/>
      <c r="ON381" s="119"/>
      <c r="OO381" s="119"/>
      <c r="OP381" s="119"/>
      <c r="OQ381" s="119"/>
      <c r="OR381" s="119"/>
      <c r="OS381" s="119"/>
      <c r="OT381" s="119"/>
      <c r="OU381" s="119"/>
      <c r="OV381" s="119"/>
      <c r="OW381" s="119"/>
      <c r="OX381" s="119"/>
      <c r="OY381" s="119"/>
      <c r="OZ381" s="119"/>
      <c r="PA381" s="119"/>
      <c r="PB381" s="119"/>
      <c r="PC381" s="119"/>
      <c r="PD381" s="119"/>
      <c r="PE381" s="119"/>
      <c r="PF381" s="119"/>
      <c r="PG381" s="119"/>
      <c r="PH381" s="119"/>
      <c r="PI381" s="119"/>
      <c r="PJ381" s="119"/>
      <c r="PK381" s="119"/>
      <c r="PL381" s="119"/>
      <c r="PM381" s="119"/>
      <c r="PN381" s="119"/>
      <c r="PO381" s="119"/>
      <c r="PP381" s="119"/>
      <c r="PQ381" s="119"/>
      <c r="PR381" s="119"/>
      <c r="PS381" s="119"/>
      <c r="PT381" s="119"/>
      <c r="PU381" s="119"/>
      <c r="PV381" s="119"/>
      <c r="PW381" s="119"/>
      <c r="PX381" s="119"/>
      <c r="PY381" s="119"/>
      <c r="PZ381" s="119"/>
      <c r="QA381" s="119"/>
      <c r="QB381" s="119"/>
      <c r="QC381" s="119"/>
      <c r="QD381" s="119"/>
      <c r="ATE381" s="119">
        <v>6</v>
      </c>
      <c r="ATF381" s="119">
        <v>6</v>
      </c>
      <c r="ATG381" s="119">
        <v>6</v>
      </c>
      <c r="ATH381" s="119">
        <v>6</v>
      </c>
    </row>
    <row r="382" spans="1:475 1127:1215" ht="14.25" customHeight="1" outlineLevel="1">
      <c r="A382" s="161" t="s">
        <v>233</v>
      </c>
      <c r="B382" s="162" t="e">
        <f>SUM(B381/(B377*E384/100))</f>
        <v>#DIV/0!</v>
      </c>
      <c r="C382" s="32" t="s">
        <v>234</v>
      </c>
      <c r="D382" s="670">
        <f t="shared" si="214"/>
        <v>0</v>
      </c>
      <c r="E382" s="55">
        <f t="shared" si="215"/>
        <v>0</v>
      </c>
      <c r="F382" s="179"/>
      <c r="G382" s="49">
        <f>G383*0.258</f>
        <v>89.623881853740016</v>
      </c>
      <c r="H382" s="156">
        <f t="shared" si="216"/>
        <v>90</v>
      </c>
      <c r="I382" s="147"/>
      <c r="J382" s="147"/>
      <c r="K382" s="147"/>
      <c r="L382" s="147"/>
      <c r="T382" s="137"/>
      <c r="NV382" s="119"/>
      <c r="NW382" s="119"/>
      <c r="NX382" s="119"/>
      <c r="NY382" s="119"/>
      <c r="NZ382" s="119"/>
      <c r="OA382" s="119"/>
      <c r="OB382" s="119"/>
      <c r="OC382" s="119"/>
      <c r="OD382" s="119"/>
      <c r="OE382" s="119"/>
      <c r="OF382" s="119"/>
      <c r="OG382" s="119"/>
      <c r="OH382" s="119"/>
      <c r="OI382" s="119"/>
      <c r="OJ382" s="119"/>
      <c r="OK382" s="119"/>
      <c r="OL382" s="119"/>
      <c r="OM382" s="119"/>
      <c r="ON382" s="119"/>
      <c r="OO382" s="119"/>
      <c r="OP382" s="119"/>
      <c r="OQ382" s="119"/>
      <c r="OR382" s="119"/>
      <c r="OS382" s="119"/>
      <c r="OT382" s="119"/>
      <c r="OU382" s="119"/>
      <c r="OV382" s="119"/>
      <c r="OW382" s="119"/>
      <c r="OX382" s="119"/>
      <c r="OY382" s="119"/>
      <c r="OZ382" s="119"/>
      <c r="PA382" s="119"/>
      <c r="PB382" s="119"/>
      <c r="PC382" s="119"/>
      <c r="PD382" s="119"/>
      <c r="PE382" s="119"/>
      <c r="PF382" s="119"/>
      <c r="PG382" s="119"/>
      <c r="PH382" s="119"/>
      <c r="PI382" s="119"/>
      <c r="PJ382" s="119"/>
      <c r="PK382" s="119"/>
      <c r="PL382" s="119"/>
      <c r="PM382" s="119"/>
      <c r="PN382" s="119"/>
      <c r="PO382" s="119"/>
      <c r="PP382" s="119"/>
      <c r="PQ382" s="119"/>
      <c r="PR382" s="119"/>
      <c r="PS382" s="119"/>
      <c r="PT382" s="119"/>
      <c r="PU382" s="119"/>
      <c r="PV382" s="119"/>
      <c r="PW382" s="119"/>
      <c r="PX382" s="119"/>
      <c r="PY382" s="119"/>
      <c r="PZ382" s="119"/>
      <c r="QA382" s="119"/>
      <c r="QB382" s="119"/>
      <c r="QC382" s="119"/>
      <c r="QD382" s="119"/>
      <c r="ARU382" s="119">
        <v>6</v>
      </c>
      <c r="ARV382" s="119">
        <v>6</v>
      </c>
      <c r="ARW382" s="119">
        <v>6</v>
      </c>
      <c r="ATF382" s="119">
        <v>6</v>
      </c>
      <c r="ATG382" s="119">
        <v>6</v>
      </c>
      <c r="ATH382" s="119">
        <v>6</v>
      </c>
      <c r="ATI382" s="119">
        <v>6</v>
      </c>
      <c r="ATJ382" s="119">
        <v>6</v>
      </c>
      <c r="ATK382" s="119">
        <v>6</v>
      </c>
      <c r="ATL382" s="119">
        <v>6</v>
      </c>
      <c r="ATM382" s="119">
        <v>6</v>
      </c>
      <c r="ATN382" s="119">
        <v>6</v>
      </c>
      <c r="ATO382" s="119">
        <v>6</v>
      </c>
      <c r="ATP382" s="119">
        <v>6</v>
      </c>
      <c r="ATQ382" s="119">
        <v>6</v>
      </c>
    </row>
    <row r="383" spans="1:475 1127:1215" ht="14.25" customHeight="1" outlineLevel="1">
      <c r="A383" s="157" t="s">
        <v>233</v>
      </c>
      <c r="B383" s="163" t="e">
        <f>SUM(B381/(B378*E384/100))</f>
        <v>#DIV/0!</v>
      </c>
      <c r="C383" s="164" t="s">
        <v>235</v>
      </c>
      <c r="D383" s="671">
        <f>SUM(D377:D382)</f>
        <v>0</v>
      </c>
      <c r="E383" s="182">
        <v>6.5129999999999999</v>
      </c>
      <c r="F383" s="183"/>
      <c r="G383" s="49">
        <f>((E383/F384*1000)*-0.0213+67.209)*E383</f>
        <v>347.37938703000003</v>
      </c>
      <c r="H383" s="156">
        <f>SUM(H377:H382)</f>
        <v>336</v>
      </c>
      <c r="I383" s="147"/>
      <c r="J383" s="147"/>
      <c r="K383" s="147"/>
      <c r="L383" s="147"/>
      <c r="T383" s="137"/>
      <c r="NV383" s="119"/>
      <c r="NW383" s="119"/>
      <c r="NX383" s="119"/>
      <c r="NY383" s="119"/>
      <c r="NZ383" s="119"/>
      <c r="OA383" s="119"/>
      <c r="OB383" s="119"/>
      <c r="OC383" s="119"/>
      <c r="OD383" s="119"/>
      <c r="OE383" s="119"/>
      <c r="OF383" s="119"/>
      <c r="OG383" s="119"/>
      <c r="OH383" s="119"/>
      <c r="OI383" s="119"/>
      <c r="OJ383" s="119"/>
      <c r="OK383" s="119"/>
      <c r="OL383" s="119"/>
      <c r="OM383" s="119"/>
      <c r="ON383" s="119"/>
      <c r="OO383" s="119"/>
      <c r="OP383" s="119"/>
      <c r="OQ383" s="119"/>
      <c r="OR383" s="119"/>
      <c r="OS383" s="119"/>
      <c r="OT383" s="119"/>
      <c r="OU383" s="119"/>
      <c r="OV383" s="119"/>
      <c r="OW383" s="119"/>
      <c r="OX383" s="119"/>
      <c r="OY383" s="119"/>
      <c r="OZ383" s="119"/>
      <c r="PA383" s="119"/>
      <c r="PB383" s="119"/>
      <c r="PC383" s="119"/>
      <c r="PD383" s="119"/>
      <c r="PE383" s="119"/>
      <c r="PF383" s="119"/>
      <c r="PG383" s="119"/>
      <c r="PH383" s="119"/>
      <c r="PI383" s="119"/>
      <c r="PJ383" s="119"/>
      <c r="PK383" s="119"/>
      <c r="PL383" s="119"/>
      <c r="PM383" s="119"/>
      <c r="PN383" s="119"/>
      <c r="PO383" s="119"/>
      <c r="PP383" s="119"/>
      <c r="PQ383" s="119"/>
      <c r="PR383" s="119"/>
      <c r="PS383" s="119"/>
      <c r="PT383" s="119"/>
      <c r="PU383" s="119"/>
      <c r="PV383" s="119"/>
      <c r="PW383" s="119"/>
      <c r="PX383" s="119"/>
      <c r="PY383" s="119"/>
      <c r="PZ383" s="119"/>
      <c r="QA383" s="119"/>
      <c r="QB383" s="119"/>
      <c r="QC383" s="119"/>
      <c r="QD383" s="119"/>
      <c r="QE383" s="119"/>
      <c r="QF383" s="119"/>
      <c r="QG383" s="119"/>
      <c r="QH383" s="119"/>
      <c r="QI383" s="119"/>
      <c r="QJ383" s="119"/>
      <c r="QK383" s="119"/>
      <c r="QL383" s="119"/>
      <c r="QM383" s="119"/>
      <c r="QN383" s="119"/>
      <c r="QO383" s="119"/>
      <c r="QP383" s="119"/>
      <c r="QQ383" s="119"/>
      <c r="QR383" s="119"/>
      <c r="QS383" s="119"/>
      <c r="QT383" s="119"/>
      <c r="QU383" s="119"/>
      <c r="QV383" s="119"/>
      <c r="QW383" s="119"/>
      <c r="QX383" s="119"/>
      <c r="QY383" s="119"/>
      <c r="QZ383" s="119"/>
      <c r="RA383" s="119"/>
      <c r="RB383" s="119"/>
      <c r="RC383" s="119"/>
      <c r="RD383" s="119"/>
      <c r="RE383" s="119"/>
      <c r="RF383" s="119"/>
      <c r="RG383" s="119"/>
    </row>
    <row r="384" spans="1:475 1127:1215" ht="14.25" customHeight="1" outlineLevel="1">
      <c r="A384" s="158" t="s">
        <v>233</v>
      </c>
      <c r="B384" s="165" t="e">
        <f>SUM(B381/(B379*E384/100))</f>
        <v>#DIV/0!</v>
      </c>
      <c r="C384" s="166" t="e">
        <f>SUM(B381/(E383*E384/100))</f>
        <v>#DIV/0!</v>
      </c>
      <c r="D384" s="73" t="s">
        <v>236</v>
      </c>
      <c r="E384" s="167">
        <v>0</v>
      </c>
      <c r="F384" s="184">
        <v>10</v>
      </c>
      <c r="G384" s="176"/>
      <c r="H384" s="187"/>
      <c r="T384" s="137"/>
      <c r="NV384" s="119"/>
      <c r="NW384" s="119"/>
      <c r="NX384" s="119"/>
      <c r="NY384" s="119"/>
      <c r="NZ384" s="119"/>
      <c r="OA384" s="119"/>
      <c r="OB384" s="119"/>
      <c r="OC384" s="119"/>
      <c r="OD384" s="119"/>
      <c r="OE384" s="119"/>
      <c r="OF384" s="119"/>
      <c r="OG384" s="119"/>
      <c r="OH384" s="119"/>
      <c r="OI384" s="119"/>
      <c r="OJ384" s="119"/>
      <c r="OK384" s="119"/>
      <c r="OL384" s="119"/>
      <c r="OM384" s="119"/>
      <c r="ON384" s="119"/>
      <c r="OO384" s="119"/>
      <c r="OP384" s="119"/>
      <c r="OQ384" s="119"/>
      <c r="OR384" s="119"/>
      <c r="OS384" s="119"/>
      <c r="OT384" s="119"/>
      <c r="OU384" s="119"/>
      <c r="OV384" s="119"/>
      <c r="OW384" s="119"/>
      <c r="OX384" s="119"/>
      <c r="OY384" s="119"/>
      <c r="OZ384" s="119"/>
      <c r="PA384" s="119"/>
      <c r="PB384" s="119"/>
      <c r="PC384" s="119"/>
      <c r="PD384" s="119"/>
      <c r="PE384" s="119"/>
      <c r="PF384" s="119"/>
      <c r="PG384" s="119"/>
      <c r="PH384" s="119"/>
      <c r="PI384" s="119"/>
      <c r="PJ384" s="119"/>
      <c r="PK384" s="119"/>
      <c r="PL384" s="119"/>
      <c r="PM384" s="119"/>
      <c r="PN384" s="119"/>
      <c r="PO384" s="119"/>
      <c r="PP384" s="119"/>
      <c r="PQ384" s="119"/>
      <c r="PR384" s="119"/>
      <c r="PS384" s="119"/>
      <c r="PT384" s="119"/>
      <c r="PU384" s="119"/>
      <c r="PV384" s="119"/>
      <c r="PW384" s="119"/>
      <c r="PX384" s="119"/>
      <c r="PY384" s="119"/>
      <c r="PZ384" s="119"/>
      <c r="QA384" s="119"/>
      <c r="QB384" s="119"/>
      <c r="QC384" s="119"/>
      <c r="QD384" s="119"/>
      <c r="QE384" s="119"/>
      <c r="QF384" s="119"/>
      <c r="QG384" s="119"/>
      <c r="QH384" s="119"/>
      <c r="QI384" s="119"/>
      <c r="QJ384" s="119"/>
      <c r="QK384" s="119"/>
      <c r="QL384" s="119"/>
      <c r="QM384" s="119"/>
      <c r="QN384" s="119"/>
      <c r="QO384" s="119"/>
      <c r="QP384" s="119"/>
      <c r="QQ384" s="119"/>
      <c r="QR384" s="119"/>
      <c r="QS384" s="119"/>
      <c r="QT384" s="119"/>
      <c r="QU384" s="119"/>
      <c r="QV384" s="119"/>
      <c r="QW384" s="119"/>
      <c r="QX384" s="119"/>
      <c r="QY384" s="119"/>
      <c r="QZ384" s="119"/>
      <c r="RA384" s="119"/>
      <c r="RB384" s="119"/>
      <c r="RC384" s="119"/>
      <c r="RD384" s="119"/>
      <c r="RE384" s="119"/>
      <c r="RF384" s="119"/>
      <c r="RG384" s="119"/>
    </row>
    <row r="385" spans="1:475 1127:1215" ht="14.25" customHeight="1" outlineLevel="1">
      <c r="A385" s="208"/>
      <c r="B385" s="307" t="s">
        <v>237</v>
      </c>
      <c r="C385" s="323">
        <v>20</v>
      </c>
      <c r="D385" s="247"/>
      <c r="E385" s="314">
        <v>2.5</v>
      </c>
      <c r="F385" s="322">
        <v>3</v>
      </c>
      <c r="G385" s="313">
        <v>3.5</v>
      </c>
      <c r="H385" s="309">
        <v>4</v>
      </c>
      <c r="NV385" s="119"/>
      <c r="NW385" s="119"/>
      <c r="NX385" s="119"/>
      <c r="NY385" s="119"/>
      <c r="NZ385" s="119"/>
      <c r="OA385" s="119"/>
      <c r="OB385" s="119"/>
      <c r="OC385" s="119"/>
      <c r="OD385" s="119"/>
      <c r="OE385" s="119"/>
      <c r="OF385" s="119"/>
      <c r="OG385" s="119"/>
      <c r="OH385" s="119"/>
      <c r="OI385" s="119"/>
      <c r="OJ385" s="119"/>
      <c r="OK385" s="119"/>
      <c r="OL385" s="119"/>
      <c r="OM385" s="119"/>
      <c r="ON385" s="119"/>
      <c r="OO385" s="119"/>
      <c r="OP385" s="119"/>
      <c r="OQ385" s="119"/>
      <c r="OR385" s="119"/>
      <c r="OS385" s="119"/>
      <c r="OT385" s="119"/>
      <c r="OU385" s="119"/>
      <c r="OV385" s="119"/>
      <c r="OW385" s="119"/>
      <c r="OX385" s="119"/>
      <c r="OY385" s="119"/>
      <c r="OZ385" s="119"/>
      <c r="PA385" s="119"/>
      <c r="PB385" s="119"/>
      <c r="PC385" s="119"/>
      <c r="PD385" s="119"/>
      <c r="PE385" s="119"/>
      <c r="PF385" s="119"/>
      <c r="PG385" s="119"/>
      <c r="PH385" s="119"/>
      <c r="PI385" s="119"/>
      <c r="PJ385" s="119"/>
      <c r="PK385" s="119"/>
      <c r="PL385" s="119"/>
      <c r="PM385" s="119"/>
      <c r="PN385" s="119"/>
      <c r="PO385" s="119"/>
      <c r="PP385" s="119"/>
      <c r="PQ385" s="119"/>
      <c r="PR385" s="119"/>
      <c r="PS385" s="119"/>
      <c r="PT385" s="119"/>
      <c r="PU385" s="119"/>
      <c r="PV385" s="119"/>
      <c r="PW385" s="119"/>
      <c r="PX385" s="119"/>
      <c r="PY385" s="119"/>
      <c r="PZ385" s="119"/>
      <c r="QA385" s="119"/>
      <c r="QB385" s="119"/>
      <c r="QC385" s="119"/>
      <c r="QD385" s="119"/>
      <c r="QE385" s="119"/>
      <c r="QF385" s="119"/>
      <c r="QG385" s="119"/>
      <c r="QH385" s="119"/>
      <c r="QI385" s="119"/>
      <c r="QJ385" s="119"/>
      <c r="QK385" s="119"/>
      <c r="QL385" s="119"/>
      <c r="QM385" s="119"/>
      <c r="QN385" s="119"/>
      <c r="QO385" s="119"/>
      <c r="QP385" s="119"/>
      <c r="QQ385" s="119"/>
      <c r="QR385" s="119"/>
      <c r="QS385" s="119"/>
      <c r="QT385" s="119"/>
      <c r="QU385" s="119"/>
      <c r="QV385" s="119"/>
      <c r="QW385" s="119"/>
      <c r="QX385" s="119"/>
      <c r="QY385" s="119"/>
      <c r="QZ385" s="119"/>
      <c r="RA385" s="119"/>
      <c r="RB385" s="119"/>
      <c r="RC385" s="119"/>
      <c r="RD385" s="119"/>
      <c r="RE385" s="119"/>
      <c r="RF385" s="119"/>
      <c r="RG385" s="119"/>
      <c r="AQI385" s="312">
        <f t="shared" ref="AQI385:AQP385" si="217">$C385*$E385</f>
        <v>50</v>
      </c>
      <c r="AQJ385" s="312">
        <f t="shared" si="217"/>
        <v>50</v>
      </c>
      <c r="AQK385" s="312">
        <f t="shared" si="217"/>
        <v>50</v>
      </c>
      <c r="AQL385" s="312">
        <f t="shared" si="217"/>
        <v>50</v>
      </c>
      <c r="AQM385" s="312">
        <f t="shared" si="217"/>
        <v>50</v>
      </c>
      <c r="AQN385" s="312">
        <f t="shared" si="217"/>
        <v>50</v>
      </c>
      <c r="AQO385" s="312">
        <f t="shared" si="217"/>
        <v>50</v>
      </c>
      <c r="AQP385" s="312">
        <f t="shared" si="217"/>
        <v>50</v>
      </c>
      <c r="AQQ385" s="318">
        <f t="shared" ref="AQQ385:ARC385" si="218">$C385*$F385</f>
        <v>60</v>
      </c>
      <c r="AQR385" s="318">
        <f t="shared" si="218"/>
        <v>60</v>
      </c>
      <c r="AQS385" s="318">
        <f t="shared" si="218"/>
        <v>60</v>
      </c>
      <c r="AQT385" s="318">
        <f t="shared" si="218"/>
        <v>60</v>
      </c>
      <c r="AQU385" s="318">
        <f t="shared" si="218"/>
        <v>60</v>
      </c>
      <c r="AQV385" s="318">
        <f t="shared" si="218"/>
        <v>60</v>
      </c>
      <c r="AQW385" s="318">
        <f t="shared" si="218"/>
        <v>60</v>
      </c>
      <c r="AQX385" s="318">
        <f t="shared" si="218"/>
        <v>60</v>
      </c>
      <c r="AQY385" s="318">
        <f t="shared" si="218"/>
        <v>60</v>
      </c>
      <c r="AQZ385" s="318">
        <f t="shared" si="218"/>
        <v>60</v>
      </c>
      <c r="ARA385" s="318">
        <f t="shared" si="218"/>
        <v>60</v>
      </c>
      <c r="ARB385" s="318">
        <f t="shared" si="218"/>
        <v>60</v>
      </c>
      <c r="ARC385" s="318">
        <f t="shared" si="218"/>
        <v>60</v>
      </c>
      <c r="ARD385" s="310">
        <f t="shared" ref="ARD385:ASA385" si="219">$C385*$G385</f>
        <v>70</v>
      </c>
      <c r="ARE385" s="310">
        <f t="shared" si="219"/>
        <v>70</v>
      </c>
      <c r="ARF385" s="310">
        <f t="shared" si="219"/>
        <v>70</v>
      </c>
      <c r="ARG385" s="310">
        <f t="shared" si="219"/>
        <v>70</v>
      </c>
      <c r="ARH385" s="310">
        <f t="shared" si="219"/>
        <v>70</v>
      </c>
      <c r="ARI385" s="310">
        <f t="shared" si="219"/>
        <v>70</v>
      </c>
      <c r="ARJ385" s="310">
        <f t="shared" si="219"/>
        <v>70</v>
      </c>
      <c r="ARK385" s="310">
        <f t="shared" si="219"/>
        <v>70</v>
      </c>
      <c r="ARL385" s="310">
        <f t="shared" si="219"/>
        <v>70</v>
      </c>
      <c r="ARM385" s="310">
        <f t="shared" si="219"/>
        <v>70</v>
      </c>
      <c r="ARN385" s="310">
        <f t="shared" si="219"/>
        <v>70</v>
      </c>
      <c r="ARO385" s="310">
        <f t="shared" si="219"/>
        <v>70</v>
      </c>
      <c r="ARP385" s="310">
        <f t="shared" si="219"/>
        <v>70</v>
      </c>
      <c r="ARQ385" s="310">
        <f t="shared" si="219"/>
        <v>70</v>
      </c>
      <c r="ARR385" s="310">
        <f t="shared" si="219"/>
        <v>70</v>
      </c>
      <c r="ARS385" s="310">
        <f t="shared" si="219"/>
        <v>70</v>
      </c>
      <c r="ART385" s="310">
        <f t="shared" si="219"/>
        <v>70</v>
      </c>
      <c r="ARU385" s="310">
        <f t="shared" si="219"/>
        <v>70</v>
      </c>
      <c r="ARV385" s="310">
        <f t="shared" si="219"/>
        <v>70</v>
      </c>
      <c r="ARW385" s="310">
        <f t="shared" si="219"/>
        <v>70</v>
      </c>
      <c r="ARX385" s="310">
        <f t="shared" si="219"/>
        <v>70</v>
      </c>
      <c r="ARY385" s="310">
        <f t="shared" si="219"/>
        <v>70</v>
      </c>
      <c r="ARZ385" s="310">
        <f t="shared" si="219"/>
        <v>70</v>
      </c>
      <c r="ASA385" s="310">
        <f t="shared" si="219"/>
        <v>70</v>
      </c>
      <c r="ATE385" s="311">
        <f>$C385*$H385</f>
        <v>80</v>
      </c>
      <c r="ATF385" s="311">
        <f>$C385*$H385</f>
        <v>80</v>
      </c>
      <c r="ATG385" s="311">
        <f>$C385*$H385</f>
        <v>80</v>
      </c>
      <c r="ATH385" s="311">
        <f>$C385*$H385</f>
        <v>80</v>
      </c>
      <c r="ATI385" s="311">
        <f>$C385*$H385</f>
        <v>80</v>
      </c>
      <c r="ATJ385" s="312">
        <f t="shared" ref="ATJ385:ATS385" si="220">$C385*$E385</f>
        <v>50</v>
      </c>
      <c r="ATK385" s="312">
        <f t="shared" si="220"/>
        <v>50</v>
      </c>
      <c r="ATL385" s="312">
        <f t="shared" si="220"/>
        <v>50</v>
      </c>
      <c r="ATM385" s="312">
        <f t="shared" si="220"/>
        <v>50</v>
      </c>
      <c r="ATN385" s="312">
        <f t="shared" si="220"/>
        <v>50</v>
      </c>
      <c r="ATO385" s="312">
        <f t="shared" si="220"/>
        <v>50</v>
      </c>
      <c r="ATP385" s="312">
        <f t="shared" si="220"/>
        <v>50</v>
      </c>
      <c r="ATQ385" s="312">
        <f t="shared" si="220"/>
        <v>50</v>
      </c>
      <c r="ATR385" s="312">
        <f t="shared" si="220"/>
        <v>50</v>
      </c>
      <c r="ATS385" s="312">
        <f t="shared" si="220"/>
        <v>50</v>
      </c>
    </row>
    <row r="386" spans="1:475 1127:1215" ht="55.5" customHeight="1">
      <c r="A386" s="88"/>
      <c r="B386" s="435">
        <v>235038</v>
      </c>
      <c r="C386" s="331" t="s">
        <v>371</v>
      </c>
      <c r="D386" s="151" t="s">
        <v>273</v>
      </c>
      <c r="E386" s="149" t="s">
        <v>372</v>
      </c>
      <c r="F386" s="470" t="s">
        <v>348</v>
      </c>
      <c r="G386" s="76"/>
      <c r="H386" s="76"/>
      <c r="T386" s="137"/>
      <c r="NV386" s="119"/>
      <c r="NW386" s="119"/>
      <c r="NX386" s="119"/>
      <c r="NY386" s="119"/>
      <c r="NZ386" s="119"/>
      <c r="OA386" s="119"/>
      <c r="OB386" s="119"/>
      <c r="OC386" s="119"/>
      <c r="OD386" s="119"/>
      <c r="OE386" s="119"/>
      <c r="OF386" s="119"/>
      <c r="OG386" s="119"/>
      <c r="OH386" s="119"/>
      <c r="OI386" s="119"/>
      <c r="OJ386" s="119"/>
      <c r="OK386" s="119"/>
      <c r="OL386" s="119"/>
      <c r="OM386" s="119"/>
      <c r="ON386" s="119"/>
      <c r="OO386" s="119"/>
      <c r="OP386" s="119"/>
      <c r="OQ386" s="119"/>
      <c r="OR386" s="119"/>
      <c r="OS386" s="119"/>
      <c r="OT386" s="119"/>
      <c r="OU386" s="119"/>
      <c r="OV386" s="119"/>
      <c r="OW386" s="119"/>
      <c r="OX386" s="119"/>
      <c r="OY386" s="119"/>
      <c r="OZ386" s="119"/>
      <c r="PA386" s="119"/>
      <c r="PB386" s="119"/>
      <c r="PC386" s="119"/>
      <c r="PD386" s="119"/>
      <c r="PE386" s="119"/>
      <c r="PF386" s="119"/>
      <c r="PG386" s="119"/>
      <c r="PH386" s="119"/>
      <c r="PI386" s="119"/>
      <c r="PJ386" s="119"/>
      <c r="PK386" s="119"/>
      <c r="PL386" s="119"/>
      <c r="PM386" s="119"/>
      <c r="PN386" s="119"/>
      <c r="PO386" s="119"/>
      <c r="PP386" s="119"/>
      <c r="PQ386" s="119"/>
      <c r="PR386" s="119"/>
      <c r="PS386" s="119"/>
      <c r="PT386" s="119"/>
      <c r="PU386" s="119"/>
      <c r="PV386" s="119"/>
      <c r="PW386" s="119"/>
      <c r="PX386" s="119"/>
      <c r="PY386" s="119"/>
      <c r="PZ386" s="119"/>
      <c r="QA386" s="119"/>
      <c r="QB386" s="119"/>
      <c r="QC386" s="119"/>
      <c r="QD386" s="119"/>
      <c r="QE386" s="119"/>
      <c r="QF386" s="119"/>
      <c r="QG386" s="119"/>
      <c r="QH386" s="119"/>
      <c r="QI386" s="119"/>
      <c r="QJ386" s="119"/>
      <c r="QK386" s="119"/>
      <c r="QL386" s="119"/>
      <c r="QM386" s="119"/>
      <c r="QN386" s="119"/>
      <c r="QO386" s="119"/>
      <c r="QP386" s="119"/>
      <c r="QQ386" s="119"/>
      <c r="QR386" s="119"/>
      <c r="QS386" s="119"/>
      <c r="QT386" s="119"/>
      <c r="QU386" s="119"/>
      <c r="QV386" s="119"/>
      <c r="QW386" s="119"/>
      <c r="QX386" s="119"/>
      <c r="QY386" s="119"/>
      <c r="QZ386" s="119"/>
      <c r="RA386" s="119"/>
      <c r="RB386" s="119"/>
      <c r="RC386" s="119"/>
      <c r="RD386" s="119"/>
      <c r="RE386" s="119"/>
      <c r="RF386" s="119"/>
      <c r="RG386" s="119"/>
      <c r="AQI386" s="116" t="s">
        <v>152</v>
      </c>
      <c r="AQJ386" s="116" t="s">
        <v>152</v>
      </c>
      <c r="AQK386" s="117" t="s">
        <v>168</v>
      </c>
      <c r="AQL386" s="117" t="s">
        <v>168</v>
      </c>
      <c r="AQM386" s="116" t="s">
        <v>169</v>
      </c>
      <c r="AQN386" s="118" t="s">
        <v>170</v>
      </c>
      <c r="AQP386" s="118" t="s">
        <v>170</v>
      </c>
      <c r="AQQ386" s="118" t="s">
        <v>170</v>
      </c>
      <c r="AQR386" s="118" t="s">
        <v>171</v>
      </c>
      <c r="AQS386" s="118" t="s">
        <v>171</v>
      </c>
      <c r="AQT386" s="118" t="s">
        <v>171</v>
      </c>
      <c r="AQU386" s="118" t="s">
        <v>172</v>
      </c>
      <c r="AQV386" s="118"/>
      <c r="AQW386" s="118" t="s">
        <v>172</v>
      </c>
      <c r="AQX386" s="118" t="s">
        <v>172</v>
      </c>
      <c r="AQY386" s="84" t="s">
        <v>39</v>
      </c>
      <c r="AQZ386" s="84" t="s">
        <v>39</v>
      </c>
      <c r="ARA386" s="84" t="s">
        <v>173</v>
      </c>
      <c r="ARB386" s="84" t="s">
        <v>173</v>
      </c>
      <c r="ARC386" s="2"/>
      <c r="ARD386" s="84" t="s">
        <v>40</v>
      </c>
      <c r="ARE386" s="84" t="s">
        <v>40</v>
      </c>
      <c r="ARF386" s="84" t="s">
        <v>40</v>
      </c>
      <c r="ARG386" s="84" t="s">
        <v>40</v>
      </c>
      <c r="ARH386" s="84" t="s">
        <v>40</v>
      </c>
      <c r="ARI386" s="84" t="s">
        <v>174</v>
      </c>
      <c r="ARJ386" s="84"/>
      <c r="ARK386" s="84" t="s">
        <v>174</v>
      </c>
      <c r="ARL386" s="84" t="s">
        <v>174</v>
      </c>
      <c r="ARM386" s="84" t="s">
        <v>174</v>
      </c>
      <c r="ARN386" s="84" t="s">
        <v>175</v>
      </c>
      <c r="ARO386" s="84" t="s">
        <v>175</v>
      </c>
      <c r="ARP386" s="84" t="s">
        <v>175</v>
      </c>
      <c r="ARQ386" s="2"/>
      <c r="ARR386" s="84" t="s">
        <v>176</v>
      </c>
      <c r="ARS386" s="84" t="s">
        <v>176</v>
      </c>
      <c r="ART386" s="84" t="s">
        <v>176</v>
      </c>
      <c r="ARU386" s="84" t="s">
        <v>82</v>
      </c>
      <c r="ARV386" s="84" t="s">
        <v>82</v>
      </c>
      <c r="ARW386" s="84" t="s">
        <v>82</v>
      </c>
      <c r="ARX386" s="84"/>
      <c r="ARY386" s="91" t="s">
        <v>165</v>
      </c>
      <c r="ASW386" s="84" t="s">
        <v>93</v>
      </c>
      <c r="ASX386" s="84" t="s">
        <v>114</v>
      </c>
      <c r="ASY386" s="84" t="s">
        <v>42</v>
      </c>
      <c r="ASZ386" s="84" t="s">
        <v>42</v>
      </c>
      <c r="ATA386" s="84" t="s">
        <v>42</v>
      </c>
      <c r="ATB386" s="2"/>
      <c r="ATC386" s="130" t="s">
        <v>177</v>
      </c>
      <c r="ATD386" s="84" t="s">
        <v>178</v>
      </c>
      <c r="ATE386" s="84" t="s">
        <v>178</v>
      </c>
      <c r="ATF386" s="84" t="s">
        <v>97</v>
      </c>
      <c r="ATG386" s="84" t="s">
        <v>82</v>
      </c>
      <c r="ATH386" s="84" t="s">
        <v>82</v>
      </c>
      <c r="ATI386" s="2"/>
      <c r="ATJ386" s="84" t="s">
        <v>82</v>
      </c>
      <c r="ATK386" s="91" t="s">
        <v>98</v>
      </c>
      <c r="ATL386" s="84" t="s">
        <v>143</v>
      </c>
    </row>
    <row r="387" spans="1:475 1127:1215" ht="14.25" customHeight="1" outlineLevel="1">
      <c r="A387" s="155" t="s">
        <v>224</v>
      </c>
      <c r="B387" s="54">
        <f>G393</f>
        <v>390.69401847272729</v>
      </c>
      <c r="C387" s="32" t="s">
        <v>225</v>
      </c>
      <c r="D387" s="670">
        <f t="shared" ref="D387:D392" si="221">SUM(I387:NZ387)</f>
        <v>0</v>
      </c>
      <c r="E387" s="55">
        <f t="shared" ref="E387:E392" si="222">SUM(D387/G387)</f>
        <v>0</v>
      </c>
      <c r="F387" s="179"/>
      <c r="G387" s="49">
        <f>G393*0.249</f>
        <v>97.282810599709094</v>
      </c>
      <c r="H387" s="156">
        <f>SUM(I387:ATR387)</f>
        <v>96</v>
      </c>
      <c r="I387" s="147"/>
      <c r="J387" s="147"/>
      <c r="K387" s="147"/>
      <c r="L387" s="147"/>
      <c r="T387" s="137"/>
      <c r="NV387" s="119"/>
      <c r="NW387" s="119"/>
      <c r="NX387" s="119"/>
      <c r="NY387" s="119"/>
      <c r="NZ387" s="119"/>
      <c r="OA387" s="119"/>
      <c r="OB387" s="119"/>
      <c r="OC387" s="119"/>
      <c r="OD387" s="119"/>
      <c r="OE387" s="119"/>
      <c r="OF387" s="119"/>
      <c r="OG387" s="119"/>
      <c r="OH387" s="119"/>
      <c r="OI387" s="119"/>
      <c r="OJ387" s="119"/>
      <c r="OK387" s="119"/>
      <c r="OL387" s="119"/>
      <c r="OM387" s="119"/>
      <c r="ON387" s="119"/>
      <c r="OO387" s="119"/>
      <c r="OP387" s="119"/>
      <c r="OQ387" s="119"/>
      <c r="OR387" s="119"/>
      <c r="OS387" s="119"/>
      <c r="OT387" s="119"/>
      <c r="OU387" s="119"/>
      <c r="OV387" s="119"/>
      <c r="OW387" s="119"/>
      <c r="OX387" s="119"/>
      <c r="OY387" s="119"/>
      <c r="OZ387" s="119"/>
      <c r="PA387" s="119"/>
      <c r="PB387" s="119"/>
      <c r="PC387" s="119"/>
      <c r="PD387" s="119"/>
      <c r="PE387" s="119"/>
      <c r="PF387" s="119"/>
      <c r="PG387" s="119"/>
      <c r="PH387" s="119"/>
      <c r="PI387" s="119"/>
      <c r="PJ387" s="119"/>
      <c r="PK387" s="119"/>
      <c r="PL387" s="119"/>
      <c r="PM387" s="119"/>
      <c r="PN387" s="119"/>
      <c r="PO387" s="119"/>
      <c r="PP387" s="119"/>
      <c r="PQ387" s="119"/>
      <c r="PR387" s="119"/>
      <c r="PS387" s="119"/>
      <c r="PT387" s="119"/>
      <c r="PU387" s="119"/>
      <c r="PV387" s="119"/>
      <c r="PW387" s="119"/>
      <c r="PX387" s="119"/>
      <c r="PY387" s="119"/>
      <c r="PZ387" s="119"/>
      <c r="QA387" s="119"/>
      <c r="QB387" s="119"/>
      <c r="QC387" s="119"/>
      <c r="QD387" s="119"/>
      <c r="AQI387" s="119">
        <v>6</v>
      </c>
      <c r="AQJ387" s="119">
        <v>6</v>
      </c>
      <c r="AQK387" s="119">
        <v>6</v>
      </c>
      <c r="AQL387" s="119">
        <v>6</v>
      </c>
      <c r="AQM387" s="119">
        <v>6</v>
      </c>
      <c r="AQN387" s="119">
        <v>6</v>
      </c>
      <c r="AQP387" s="119">
        <v>6</v>
      </c>
      <c r="AQQ387" s="119">
        <v>6</v>
      </c>
      <c r="AQS387" s="119">
        <v>6</v>
      </c>
      <c r="AQT387" s="119">
        <v>6</v>
      </c>
      <c r="AQW387" s="119">
        <v>6</v>
      </c>
      <c r="AQX387" s="119">
        <v>6</v>
      </c>
      <c r="AQY387" s="119">
        <v>6</v>
      </c>
      <c r="AQZ387" s="119">
        <v>6</v>
      </c>
      <c r="ARA387" s="119">
        <v>6</v>
      </c>
      <c r="ARB387" s="119">
        <v>6</v>
      </c>
    </row>
    <row r="388" spans="1:475 1127:1215" ht="14.25" customHeight="1" outlineLevel="1">
      <c r="A388" s="157" t="s">
        <v>226</v>
      </c>
      <c r="B388" s="59"/>
      <c r="C388" s="32" t="s">
        <v>227</v>
      </c>
      <c r="D388" s="670">
        <f t="shared" si="221"/>
        <v>0</v>
      </c>
      <c r="E388" s="55">
        <f t="shared" si="222"/>
        <v>0</v>
      </c>
      <c r="F388" s="179"/>
      <c r="G388" s="49">
        <f>G393*0.167</f>
        <v>65.245901084945459</v>
      </c>
      <c r="H388" s="156">
        <f t="shared" ref="H388:H392" si="223">SUM(I388:ATR388)</f>
        <v>54</v>
      </c>
      <c r="I388" s="147"/>
      <c r="J388" s="147"/>
      <c r="K388" s="147"/>
      <c r="L388" s="147"/>
      <c r="T388" s="137"/>
      <c r="NV388" s="119"/>
      <c r="NW388" s="119"/>
      <c r="NX388" s="119"/>
      <c r="NY388" s="119"/>
      <c r="NZ388" s="119"/>
      <c r="OA388" s="119"/>
      <c r="OB388" s="119"/>
      <c r="OC388" s="119"/>
      <c r="OD388" s="119"/>
      <c r="OE388" s="119"/>
      <c r="OF388" s="119"/>
      <c r="OG388" s="119"/>
      <c r="OH388" s="119"/>
      <c r="OI388" s="119"/>
      <c r="OJ388" s="119"/>
      <c r="OK388" s="119"/>
      <c r="OL388" s="119"/>
      <c r="OM388" s="119"/>
      <c r="ON388" s="119"/>
      <c r="OO388" s="119"/>
      <c r="OP388" s="119"/>
      <c r="OQ388" s="119"/>
      <c r="OR388" s="119"/>
      <c r="OS388" s="119"/>
      <c r="OT388" s="119"/>
      <c r="OU388" s="119"/>
      <c r="OV388" s="119"/>
      <c r="OW388" s="119"/>
      <c r="OX388" s="119"/>
      <c r="OY388" s="119"/>
      <c r="OZ388" s="119"/>
      <c r="PA388" s="119"/>
      <c r="PB388" s="119"/>
      <c r="PC388" s="119"/>
      <c r="PD388" s="119"/>
      <c r="PE388" s="119"/>
      <c r="PF388" s="119"/>
      <c r="PG388" s="119"/>
      <c r="PH388" s="119"/>
      <c r="PI388" s="119"/>
      <c r="PJ388" s="119"/>
      <c r="PK388" s="119"/>
      <c r="PL388" s="119"/>
      <c r="PM388" s="119"/>
      <c r="PN388" s="119"/>
      <c r="PO388" s="119"/>
      <c r="PP388" s="119"/>
      <c r="PQ388" s="119"/>
      <c r="PR388" s="119"/>
      <c r="PS388" s="119"/>
      <c r="PT388" s="119"/>
      <c r="PU388" s="119"/>
      <c r="PV388" s="119"/>
      <c r="PW388" s="119"/>
      <c r="PX388" s="119"/>
      <c r="PY388" s="119"/>
      <c r="PZ388" s="119"/>
      <c r="QA388" s="119"/>
      <c r="QB388" s="119"/>
      <c r="QC388" s="119"/>
      <c r="QD388" s="119"/>
      <c r="AQW388" s="119">
        <v>6</v>
      </c>
      <c r="AQX388" s="119">
        <v>6</v>
      </c>
      <c r="AQY388" s="119">
        <v>6</v>
      </c>
      <c r="AQZ388" s="119">
        <v>6</v>
      </c>
      <c r="ARA388" s="119">
        <v>6</v>
      </c>
      <c r="ARB388" s="119">
        <v>6</v>
      </c>
      <c r="ARR388" s="119">
        <v>6</v>
      </c>
      <c r="ARS388" s="119">
        <v>6</v>
      </c>
      <c r="ART388" s="119">
        <v>6</v>
      </c>
    </row>
    <row r="389" spans="1:475 1127:1215" ht="14.25" customHeight="1" outlineLevel="1">
      <c r="A389" s="158" t="s">
        <v>228</v>
      </c>
      <c r="B389" s="61"/>
      <c r="C389" s="32" t="s">
        <v>229</v>
      </c>
      <c r="D389" s="670">
        <f t="shared" si="221"/>
        <v>0</v>
      </c>
      <c r="E389" s="55">
        <f t="shared" si="222"/>
        <v>0</v>
      </c>
      <c r="F389" s="180"/>
      <c r="G389" s="49">
        <f>G393*0.203</f>
        <v>79.310885749963646</v>
      </c>
      <c r="H389" s="156">
        <f t="shared" si="223"/>
        <v>80</v>
      </c>
      <c r="I389" s="147"/>
      <c r="J389" s="147"/>
      <c r="K389" s="147"/>
      <c r="L389" s="147"/>
      <c r="T389" s="137"/>
      <c r="NV389" s="119"/>
      <c r="NW389" s="119"/>
      <c r="NX389" s="119"/>
      <c r="NY389" s="119"/>
      <c r="NZ389" s="119"/>
      <c r="OA389" s="119"/>
      <c r="OB389" s="119"/>
      <c r="OC389" s="119"/>
      <c r="OD389" s="119"/>
      <c r="OE389" s="119"/>
      <c r="OF389" s="119"/>
      <c r="OG389" s="119"/>
      <c r="OH389" s="119"/>
      <c r="OI389" s="119"/>
      <c r="OJ389" s="119"/>
      <c r="OK389" s="119"/>
      <c r="OL389" s="119"/>
      <c r="OM389" s="119"/>
      <c r="ON389" s="119"/>
      <c r="OO389" s="119"/>
      <c r="OP389" s="119"/>
      <c r="OQ389" s="119"/>
      <c r="OR389" s="119"/>
      <c r="OS389" s="119"/>
      <c r="OT389" s="119"/>
      <c r="OU389" s="119"/>
      <c r="OV389" s="119"/>
      <c r="OW389" s="119"/>
      <c r="OX389" s="119"/>
      <c r="OY389" s="119"/>
      <c r="OZ389" s="119"/>
      <c r="PA389" s="119"/>
      <c r="PB389" s="119"/>
      <c r="PC389" s="119"/>
      <c r="PD389" s="119"/>
      <c r="PE389" s="119"/>
      <c r="PF389" s="119"/>
      <c r="PG389" s="119"/>
      <c r="PH389" s="119"/>
      <c r="PI389" s="119"/>
      <c r="PJ389" s="119"/>
      <c r="PK389" s="119"/>
      <c r="PL389" s="119"/>
      <c r="PM389" s="119"/>
      <c r="PN389" s="119"/>
      <c r="PO389" s="119"/>
      <c r="PP389" s="119"/>
      <c r="PQ389" s="119"/>
      <c r="PR389" s="119"/>
      <c r="PS389" s="119"/>
      <c r="PT389" s="119"/>
      <c r="PU389" s="119"/>
      <c r="PV389" s="119"/>
      <c r="PW389" s="119"/>
      <c r="PX389" s="119"/>
      <c r="PY389" s="119"/>
      <c r="PZ389" s="119"/>
      <c r="QA389" s="119"/>
      <c r="QB389" s="119"/>
      <c r="QC389" s="119"/>
      <c r="QD389" s="119"/>
      <c r="ARD389" s="119">
        <v>8</v>
      </c>
      <c r="ARE389" s="119">
        <v>8</v>
      </c>
      <c r="ARF389" s="119">
        <v>8</v>
      </c>
      <c r="ARG389" s="119">
        <v>8</v>
      </c>
      <c r="ARH389" s="119">
        <v>8</v>
      </c>
      <c r="ARI389" s="119">
        <v>8</v>
      </c>
      <c r="ARK389" s="119">
        <v>8</v>
      </c>
      <c r="ARL389" s="119">
        <v>8</v>
      </c>
      <c r="ARM389" s="119">
        <v>8</v>
      </c>
      <c r="ARN389" s="119">
        <v>8</v>
      </c>
    </row>
    <row r="390" spans="1:475 1127:1215" ht="14.25" customHeight="1" outlineLevel="1">
      <c r="A390" s="159"/>
      <c r="B390" s="181" t="s">
        <v>230</v>
      </c>
      <c r="C390" s="40" t="s">
        <v>231</v>
      </c>
      <c r="D390" s="670">
        <f t="shared" si="221"/>
        <v>0</v>
      </c>
      <c r="E390" s="55">
        <f t="shared" si="222"/>
        <v>0</v>
      </c>
      <c r="F390" s="179"/>
      <c r="G390" s="49">
        <f>G393*0.055</f>
        <v>21.488171016000003</v>
      </c>
      <c r="H390" s="156">
        <f t="shared" si="223"/>
        <v>18</v>
      </c>
      <c r="I390" s="147"/>
      <c r="J390" s="147"/>
      <c r="K390" s="147"/>
      <c r="L390" s="147"/>
      <c r="T390" s="137"/>
      <c r="NV390" s="119"/>
      <c r="NW390" s="119"/>
      <c r="NX390" s="119"/>
      <c r="NY390" s="119"/>
      <c r="NZ390" s="119"/>
      <c r="OA390" s="119"/>
      <c r="OB390" s="119"/>
      <c r="OC390" s="119"/>
      <c r="OD390" s="119"/>
      <c r="OE390" s="119"/>
      <c r="OF390" s="119"/>
      <c r="OG390" s="119"/>
      <c r="OH390" s="119"/>
      <c r="OI390" s="119"/>
      <c r="OJ390" s="119"/>
      <c r="OK390" s="119"/>
      <c r="OL390" s="119"/>
      <c r="OM390" s="119"/>
      <c r="ON390" s="119"/>
      <c r="OO390" s="119"/>
      <c r="OP390" s="119"/>
      <c r="OQ390" s="119"/>
      <c r="OR390" s="119"/>
      <c r="OS390" s="119"/>
      <c r="OT390" s="119"/>
      <c r="OU390" s="119"/>
      <c r="OV390" s="119"/>
      <c r="OW390" s="119"/>
      <c r="OX390" s="119"/>
      <c r="OY390" s="119"/>
      <c r="OZ390" s="119"/>
      <c r="PA390" s="119"/>
      <c r="PB390" s="119"/>
      <c r="PC390" s="119"/>
      <c r="PD390" s="119"/>
      <c r="PE390" s="119"/>
      <c r="PF390" s="119"/>
      <c r="PG390" s="119"/>
      <c r="PH390" s="119"/>
      <c r="PI390" s="119"/>
      <c r="PJ390" s="119"/>
      <c r="PK390" s="119"/>
      <c r="PL390" s="119"/>
      <c r="PM390" s="119"/>
      <c r="PN390" s="119"/>
      <c r="PO390" s="119"/>
      <c r="PP390" s="119"/>
      <c r="PQ390" s="119"/>
      <c r="PR390" s="119"/>
      <c r="PS390" s="119"/>
      <c r="PT390" s="119"/>
      <c r="PU390" s="119"/>
      <c r="PV390" s="119"/>
      <c r="PW390" s="119"/>
      <c r="PX390" s="119"/>
      <c r="PY390" s="119"/>
      <c r="PZ390" s="119"/>
      <c r="QA390" s="119"/>
      <c r="QB390" s="119"/>
      <c r="QC390" s="119"/>
      <c r="QD390" s="119"/>
      <c r="ARN390" s="119">
        <v>6</v>
      </c>
      <c r="ARO390" s="119">
        <v>6</v>
      </c>
      <c r="ARP390" s="119">
        <v>6</v>
      </c>
    </row>
    <row r="391" spans="1:475 1127:1215" ht="14.25" customHeight="1" outlineLevel="1">
      <c r="A391" s="159"/>
      <c r="B391" s="160">
        <f>D393</f>
        <v>0</v>
      </c>
      <c r="C391" s="40" t="s">
        <v>232</v>
      </c>
      <c r="D391" s="670">
        <f t="shared" si="221"/>
        <v>0</v>
      </c>
      <c r="E391" s="55">
        <f t="shared" si="222"/>
        <v>0</v>
      </c>
      <c r="F391" s="179"/>
      <c r="G391" s="49">
        <f>G393*0.073</f>
        <v>28.520663348509089</v>
      </c>
      <c r="H391" s="156">
        <f t="shared" si="223"/>
        <v>24</v>
      </c>
      <c r="I391" s="147"/>
      <c r="J391" s="147"/>
      <c r="K391" s="147"/>
      <c r="L391" s="147"/>
      <c r="T391" s="137"/>
      <c r="NV391" s="119"/>
      <c r="NW391" s="119"/>
      <c r="NX391" s="119"/>
      <c r="NY391" s="119"/>
      <c r="NZ391" s="119"/>
      <c r="OA391" s="119"/>
      <c r="OB391" s="119"/>
      <c r="OC391" s="119"/>
      <c r="OD391" s="119"/>
      <c r="OE391" s="119"/>
      <c r="OF391" s="119"/>
      <c r="OG391" s="119"/>
      <c r="OH391" s="119"/>
      <c r="OI391" s="119"/>
      <c r="OJ391" s="119"/>
      <c r="OK391" s="119"/>
      <c r="OL391" s="119"/>
      <c r="OM391" s="119"/>
      <c r="ON391" s="119"/>
      <c r="OO391" s="119"/>
      <c r="OP391" s="119"/>
      <c r="OQ391" s="119"/>
      <c r="OR391" s="119"/>
      <c r="OS391" s="119"/>
      <c r="OT391" s="119"/>
      <c r="OU391" s="119"/>
      <c r="OV391" s="119"/>
      <c r="OW391" s="119"/>
      <c r="OX391" s="119"/>
      <c r="OY391" s="119"/>
      <c r="OZ391" s="119"/>
      <c r="PA391" s="119"/>
      <c r="PB391" s="119"/>
      <c r="PC391" s="119"/>
      <c r="PD391" s="119"/>
      <c r="PE391" s="119"/>
      <c r="PF391" s="119"/>
      <c r="PG391" s="119"/>
      <c r="PH391" s="119"/>
      <c r="PI391" s="119"/>
      <c r="PJ391" s="119"/>
      <c r="PK391" s="119"/>
      <c r="PL391" s="119"/>
      <c r="PM391" s="119"/>
      <c r="PN391" s="119"/>
      <c r="PO391" s="119"/>
      <c r="PP391" s="119"/>
      <c r="PQ391" s="119"/>
      <c r="PR391" s="119"/>
      <c r="PS391" s="119"/>
      <c r="PT391" s="119"/>
      <c r="PU391" s="119"/>
      <c r="PV391" s="119"/>
      <c r="PW391" s="119"/>
      <c r="PX391" s="119"/>
      <c r="PY391" s="119"/>
      <c r="PZ391" s="119"/>
      <c r="QA391" s="119"/>
      <c r="QB391" s="119"/>
      <c r="QC391" s="119"/>
      <c r="QD391" s="119"/>
      <c r="ASX391" s="119">
        <v>6</v>
      </c>
      <c r="ASY391" s="119">
        <v>6</v>
      </c>
      <c r="ASZ391" s="119">
        <v>6</v>
      </c>
      <c r="ATA391" s="119">
        <v>6</v>
      </c>
    </row>
    <row r="392" spans="1:475 1127:1215" ht="14.25" customHeight="1" outlineLevel="1">
      <c r="A392" s="161" t="s">
        <v>233</v>
      </c>
      <c r="B392" s="162" t="e">
        <f>SUM(B391/(B387*E394/100))</f>
        <v>#DIV/0!</v>
      </c>
      <c r="C392" s="32" t="s">
        <v>234</v>
      </c>
      <c r="D392" s="670">
        <f t="shared" si="221"/>
        <v>0</v>
      </c>
      <c r="E392" s="55">
        <f t="shared" si="222"/>
        <v>0</v>
      </c>
      <c r="F392" s="179"/>
      <c r="G392" s="49">
        <f>G393*0.258</f>
        <v>100.79905676596364</v>
      </c>
      <c r="H392" s="156">
        <f t="shared" si="223"/>
        <v>108</v>
      </c>
      <c r="I392" s="147"/>
      <c r="J392" s="147"/>
      <c r="K392" s="147"/>
      <c r="L392" s="147"/>
      <c r="T392" s="137"/>
      <c r="NV392" s="119"/>
      <c r="NW392" s="119"/>
      <c r="NX392" s="119"/>
      <c r="NY392" s="119"/>
      <c r="NZ392" s="119"/>
      <c r="OA392" s="119"/>
      <c r="OB392" s="119"/>
      <c r="OC392" s="119"/>
      <c r="OD392" s="119"/>
      <c r="OE392" s="119"/>
      <c r="OF392" s="119"/>
      <c r="OG392" s="119"/>
      <c r="OH392" s="119"/>
      <c r="OI392" s="119"/>
      <c r="OJ392" s="119"/>
      <c r="OK392" s="119"/>
      <c r="OL392" s="119"/>
      <c r="OM392" s="119"/>
      <c r="ON392" s="119"/>
      <c r="OO392" s="119"/>
      <c r="OP392" s="119"/>
      <c r="OQ392" s="119"/>
      <c r="OR392" s="119"/>
      <c r="OS392" s="119"/>
      <c r="OT392" s="119"/>
      <c r="OU392" s="119"/>
      <c r="OV392" s="119"/>
      <c r="OW392" s="119"/>
      <c r="OX392" s="119"/>
      <c r="OY392" s="119"/>
      <c r="OZ392" s="119"/>
      <c r="PA392" s="119"/>
      <c r="PB392" s="119"/>
      <c r="PC392" s="119"/>
      <c r="PD392" s="119"/>
      <c r="PE392" s="119"/>
      <c r="PF392" s="119"/>
      <c r="PG392" s="119"/>
      <c r="PH392" s="119"/>
      <c r="PI392" s="119"/>
      <c r="PJ392" s="119"/>
      <c r="PK392" s="119"/>
      <c r="PL392" s="119"/>
      <c r="PM392" s="119"/>
      <c r="PN392" s="119"/>
      <c r="PO392" s="119"/>
      <c r="PP392" s="119"/>
      <c r="PQ392" s="119"/>
      <c r="PR392" s="119"/>
      <c r="PS392" s="119"/>
      <c r="PT392" s="119"/>
      <c r="PU392" s="119"/>
      <c r="PV392" s="119"/>
      <c r="PW392" s="119"/>
      <c r="PX392" s="119"/>
      <c r="PY392" s="119"/>
      <c r="PZ392" s="119"/>
      <c r="QA392" s="119"/>
      <c r="QB392" s="119"/>
      <c r="QC392" s="119"/>
      <c r="QD392" s="119"/>
      <c r="ARR392" s="119">
        <v>6</v>
      </c>
      <c r="ARS392" s="119">
        <v>6</v>
      </c>
      <c r="ART392" s="119">
        <v>6</v>
      </c>
      <c r="ARU392" s="119">
        <v>6</v>
      </c>
      <c r="ARV392" s="119">
        <v>6</v>
      </c>
      <c r="ARW392" s="119">
        <v>6</v>
      </c>
      <c r="ASY392" s="119">
        <v>6</v>
      </c>
      <c r="ASZ392" s="119">
        <v>6</v>
      </c>
      <c r="ATA392" s="119">
        <v>6</v>
      </c>
      <c r="ATB392" s="119">
        <v>6</v>
      </c>
      <c r="ATC392" s="119">
        <v>6</v>
      </c>
      <c r="ATD392" s="119">
        <v>6</v>
      </c>
      <c r="ATE392" s="119">
        <v>6</v>
      </c>
      <c r="ATF392" s="119">
        <v>6</v>
      </c>
      <c r="ATG392" s="119">
        <v>6</v>
      </c>
      <c r="ATH392" s="119">
        <v>6</v>
      </c>
      <c r="ATI392" s="119">
        <v>6</v>
      </c>
      <c r="ATJ392" s="119">
        <v>6</v>
      </c>
    </row>
    <row r="393" spans="1:475 1127:1215" ht="14.25" customHeight="1" outlineLevel="1">
      <c r="A393" s="157" t="s">
        <v>233</v>
      </c>
      <c r="B393" s="163" t="e">
        <f>SUM(B391/(B388*E394/100))</f>
        <v>#DIV/0!</v>
      </c>
      <c r="C393" s="164" t="s">
        <v>235</v>
      </c>
      <c r="D393" s="671">
        <f>SUM(D387:D392)</f>
        <v>0</v>
      </c>
      <c r="E393" s="182">
        <v>7.3840000000000003</v>
      </c>
      <c r="F393" s="183"/>
      <c r="G393" s="49">
        <f>((E393/F394*1000)*-0.0213+67.209)*E393</f>
        <v>390.69401847272729</v>
      </c>
      <c r="H393" s="156">
        <f>SUM(H387:H392)</f>
        <v>380</v>
      </c>
      <c r="I393" s="147"/>
      <c r="J393" s="147"/>
      <c r="K393" s="147"/>
      <c r="L393" s="147"/>
      <c r="T393" s="137"/>
      <c r="NV393" s="119"/>
      <c r="NW393" s="119"/>
      <c r="NX393" s="119"/>
      <c r="NY393" s="119"/>
      <c r="NZ393" s="119"/>
      <c r="OA393" s="119"/>
      <c r="OB393" s="119"/>
      <c r="OC393" s="119"/>
      <c r="OD393" s="119"/>
      <c r="OE393" s="119"/>
      <c r="OF393" s="119"/>
      <c r="OG393" s="119"/>
      <c r="OH393" s="119"/>
      <c r="OI393" s="119"/>
      <c r="OJ393" s="119"/>
      <c r="OK393" s="119"/>
      <c r="OL393" s="119"/>
      <c r="OM393" s="119"/>
      <c r="ON393" s="119"/>
      <c r="OO393" s="119"/>
      <c r="OP393" s="119"/>
      <c r="OQ393" s="119"/>
      <c r="OR393" s="119"/>
      <c r="OS393" s="119"/>
      <c r="OT393" s="119"/>
      <c r="OU393" s="119"/>
      <c r="OV393" s="119"/>
      <c r="OW393" s="119"/>
      <c r="OX393" s="119"/>
      <c r="OY393" s="119"/>
      <c r="OZ393" s="119"/>
      <c r="PA393" s="119"/>
      <c r="PB393" s="119"/>
      <c r="PC393" s="119"/>
      <c r="PD393" s="119"/>
      <c r="PE393" s="119"/>
      <c r="PF393" s="119"/>
      <c r="PG393" s="119"/>
      <c r="PH393" s="119"/>
      <c r="PI393" s="119"/>
      <c r="PJ393" s="119"/>
      <c r="PK393" s="119"/>
      <c r="PL393" s="119"/>
      <c r="PM393" s="119"/>
      <c r="PN393" s="119"/>
      <c r="PO393" s="119"/>
      <c r="PP393" s="119"/>
      <c r="PQ393" s="119"/>
      <c r="PR393" s="119"/>
      <c r="PS393" s="119"/>
      <c r="PT393" s="119"/>
      <c r="PU393" s="119"/>
      <c r="PV393" s="119"/>
      <c r="PW393" s="119"/>
      <c r="PX393" s="119"/>
      <c r="PY393" s="119"/>
      <c r="PZ393" s="119"/>
      <c r="QA393" s="119"/>
      <c r="QB393" s="119"/>
      <c r="QC393" s="119"/>
      <c r="QD393" s="119"/>
    </row>
    <row r="394" spans="1:475 1127:1215" ht="14.25" customHeight="1" outlineLevel="1">
      <c r="A394" s="158" t="s">
        <v>233</v>
      </c>
      <c r="B394" s="165" t="e">
        <f>SUM(B391/(B389*E394/100))</f>
        <v>#DIV/0!</v>
      </c>
      <c r="C394" s="166" t="e">
        <f>SUM(B391/(E393*E394/100))</f>
        <v>#DIV/0!</v>
      </c>
      <c r="D394" s="73" t="s">
        <v>236</v>
      </c>
      <c r="E394" s="167">
        <v>0</v>
      </c>
      <c r="F394" s="184">
        <v>11</v>
      </c>
      <c r="G394" s="176"/>
      <c r="H394" s="187"/>
      <c r="T394" s="137"/>
      <c r="NV394" s="119"/>
      <c r="NW394" s="119"/>
      <c r="NX394" s="119"/>
      <c r="NY394" s="119"/>
      <c r="NZ394" s="119"/>
      <c r="OA394" s="119"/>
      <c r="OB394" s="119"/>
      <c r="OC394" s="119"/>
      <c r="OD394" s="119"/>
      <c r="OE394" s="119"/>
      <c r="OF394" s="119"/>
      <c r="OG394" s="119"/>
      <c r="OH394" s="119"/>
      <c r="OI394" s="119"/>
      <c r="OJ394" s="119"/>
      <c r="OK394" s="119"/>
      <c r="OL394" s="119"/>
      <c r="OM394" s="119"/>
      <c r="ON394" s="119"/>
      <c r="OO394" s="119"/>
      <c r="OP394" s="119"/>
      <c r="OQ394" s="119"/>
      <c r="OR394" s="119"/>
      <c r="OS394" s="119"/>
      <c r="OT394" s="119"/>
      <c r="OU394" s="119"/>
      <c r="OV394" s="119"/>
      <c r="OW394" s="119"/>
      <c r="OX394" s="119"/>
      <c r="OY394" s="119"/>
      <c r="OZ394" s="119"/>
      <c r="PA394" s="119"/>
      <c r="PB394" s="119"/>
      <c r="PC394" s="119"/>
      <c r="PD394" s="119"/>
      <c r="PE394" s="119"/>
      <c r="PF394" s="119"/>
      <c r="PG394" s="119"/>
      <c r="PH394" s="119"/>
      <c r="PI394" s="119"/>
      <c r="PJ394" s="119"/>
      <c r="PK394" s="119"/>
      <c r="PL394" s="119"/>
      <c r="PM394" s="119"/>
      <c r="PN394" s="119"/>
      <c r="PO394" s="119"/>
      <c r="PP394" s="119"/>
      <c r="PQ394" s="119"/>
      <c r="PR394" s="119"/>
      <c r="PS394" s="119"/>
      <c r="PT394" s="119"/>
      <c r="PU394" s="119"/>
      <c r="PV394" s="119"/>
      <c r="PW394" s="119"/>
      <c r="PX394" s="119"/>
      <c r="PY394" s="119"/>
      <c r="PZ394" s="119"/>
      <c r="QA394" s="119"/>
      <c r="QB394" s="119"/>
      <c r="QC394" s="119"/>
      <c r="QD394" s="119"/>
    </row>
    <row r="395" spans="1:475 1127:1215" ht="14.25" customHeight="1" outlineLevel="1">
      <c r="A395" s="208"/>
      <c r="B395" s="307" t="s">
        <v>237</v>
      </c>
      <c r="C395" s="323">
        <v>20</v>
      </c>
      <c r="D395" s="247"/>
      <c r="E395" s="314">
        <v>2.5</v>
      </c>
      <c r="F395" s="322">
        <v>3</v>
      </c>
      <c r="G395" s="313">
        <v>3.5</v>
      </c>
      <c r="H395" s="309">
        <v>4</v>
      </c>
      <c r="NV395" s="119"/>
      <c r="NW395" s="119"/>
      <c r="NX395" s="119"/>
      <c r="NY395" s="119"/>
      <c r="NZ395" s="119"/>
      <c r="OA395" s="119"/>
      <c r="OB395" s="119"/>
      <c r="OC395" s="119"/>
      <c r="OD395" s="119"/>
      <c r="OE395" s="119"/>
      <c r="OF395" s="119"/>
      <c r="OG395" s="119"/>
      <c r="OH395" s="119"/>
      <c r="OI395" s="119"/>
      <c r="OJ395" s="119"/>
      <c r="OK395" s="119"/>
      <c r="OL395" s="119"/>
      <c r="OM395" s="119"/>
      <c r="ON395" s="119"/>
      <c r="OO395" s="119"/>
      <c r="OP395" s="119"/>
      <c r="OQ395" s="119"/>
      <c r="OR395" s="119"/>
      <c r="OS395" s="119"/>
      <c r="OT395" s="119"/>
      <c r="OU395" s="119"/>
      <c r="OV395" s="119"/>
      <c r="OW395" s="119"/>
      <c r="OX395" s="119"/>
      <c r="OY395" s="119"/>
      <c r="OZ395" s="119"/>
      <c r="PA395" s="119"/>
      <c r="PB395" s="119"/>
      <c r="PC395" s="119"/>
      <c r="PD395" s="119"/>
      <c r="PE395" s="119"/>
      <c r="PF395" s="119"/>
      <c r="PG395" s="119"/>
      <c r="PH395" s="119"/>
      <c r="PI395" s="119"/>
      <c r="PJ395" s="119"/>
      <c r="PK395" s="119"/>
      <c r="PL395" s="119"/>
      <c r="PM395" s="119"/>
      <c r="PN395" s="119"/>
      <c r="PO395" s="119"/>
      <c r="PP395" s="119"/>
      <c r="PQ395" s="119"/>
      <c r="PR395" s="119"/>
      <c r="PS395" s="119"/>
      <c r="PT395" s="119"/>
      <c r="PU395" s="119"/>
      <c r="PV395" s="119"/>
      <c r="PW395" s="119"/>
      <c r="PX395" s="119"/>
      <c r="PY395" s="119"/>
      <c r="PZ395" s="119"/>
      <c r="QA395" s="119"/>
      <c r="QB395" s="119"/>
      <c r="QC395" s="119"/>
      <c r="QD395" s="119"/>
      <c r="AQI395" s="312">
        <f t="shared" ref="AQI395:AQP395" si="224">$C395*$E395</f>
        <v>50</v>
      </c>
      <c r="AQJ395" s="312">
        <f t="shared" si="224"/>
        <v>50</v>
      </c>
      <c r="AQK395" s="312">
        <f t="shared" si="224"/>
        <v>50</v>
      </c>
      <c r="AQL395" s="312">
        <f t="shared" si="224"/>
        <v>50</v>
      </c>
      <c r="AQM395" s="312">
        <f t="shared" si="224"/>
        <v>50</v>
      </c>
      <c r="AQN395" s="312">
        <f t="shared" si="224"/>
        <v>50</v>
      </c>
      <c r="AQO395" s="312">
        <f t="shared" si="224"/>
        <v>50</v>
      </c>
      <c r="AQP395" s="312">
        <f t="shared" si="224"/>
        <v>50</v>
      </c>
      <c r="AQQ395" s="318">
        <f t="shared" ref="AQQ395:ARC395" si="225">$C395*$F395</f>
        <v>60</v>
      </c>
      <c r="AQR395" s="318">
        <f t="shared" si="225"/>
        <v>60</v>
      </c>
      <c r="AQS395" s="318">
        <f t="shared" si="225"/>
        <v>60</v>
      </c>
      <c r="AQT395" s="318">
        <f t="shared" si="225"/>
        <v>60</v>
      </c>
      <c r="AQU395" s="318">
        <f t="shared" si="225"/>
        <v>60</v>
      </c>
      <c r="AQV395" s="318">
        <f t="shared" si="225"/>
        <v>60</v>
      </c>
      <c r="AQW395" s="318">
        <f t="shared" si="225"/>
        <v>60</v>
      </c>
      <c r="AQX395" s="318">
        <f t="shared" si="225"/>
        <v>60</v>
      </c>
      <c r="AQY395" s="318">
        <f t="shared" si="225"/>
        <v>60</v>
      </c>
      <c r="AQZ395" s="318">
        <f t="shared" si="225"/>
        <v>60</v>
      </c>
      <c r="ARA395" s="318">
        <f t="shared" si="225"/>
        <v>60</v>
      </c>
      <c r="ARB395" s="318">
        <f t="shared" si="225"/>
        <v>60</v>
      </c>
      <c r="ARC395" s="318">
        <f t="shared" si="225"/>
        <v>60</v>
      </c>
      <c r="ARD395" s="310">
        <f t="shared" ref="ARD395:ASA395" si="226">$C395*$G395</f>
        <v>70</v>
      </c>
      <c r="ARE395" s="310">
        <f t="shared" si="226"/>
        <v>70</v>
      </c>
      <c r="ARF395" s="310">
        <f t="shared" si="226"/>
        <v>70</v>
      </c>
      <c r="ARG395" s="310">
        <f t="shared" si="226"/>
        <v>70</v>
      </c>
      <c r="ARH395" s="310">
        <f t="shared" si="226"/>
        <v>70</v>
      </c>
      <c r="ARI395" s="310">
        <f t="shared" si="226"/>
        <v>70</v>
      </c>
      <c r="ARJ395" s="310">
        <f t="shared" si="226"/>
        <v>70</v>
      </c>
      <c r="ARK395" s="310">
        <f t="shared" si="226"/>
        <v>70</v>
      </c>
      <c r="ARL395" s="310">
        <f t="shared" si="226"/>
        <v>70</v>
      </c>
      <c r="ARM395" s="310">
        <f t="shared" si="226"/>
        <v>70</v>
      </c>
      <c r="ARN395" s="310">
        <f t="shared" si="226"/>
        <v>70</v>
      </c>
      <c r="ARO395" s="310">
        <f t="shared" si="226"/>
        <v>70</v>
      </c>
      <c r="ARP395" s="310">
        <f t="shared" si="226"/>
        <v>70</v>
      </c>
      <c r="ARQ395" s="310">
        <f t="shared" si="226"/>
        <v>70</v>
      </c>
      <c r="ARR395" s="310">
        <f t="shared" si="226"/>
        <v>70</v>
      </c>
      <c r="ARS395" s="310">
        <f t="shared" si="226"/>
        <v>70</v>
      </c>
      <c r="ART395" s="310">
        <f t="shared" si="226"/>
        <v>70</v>
      </c>
      <c r="ARU395" s="310">
        <f t="shared" si="226"/>
        <v>70</v>
      </c>
      <c r="ARV395" s="310">
        <f t="shared" si="226"/>
        <v>70</v>
      </c>
      <c r="ARW395" s="310">
        <f t="shared" si="226"/>
        <v>70</v>
      </c>
      <c r="ARX395" s="310">
        <f t="shared" si="226"/>
        <v>70</v>
      </c>
      <c r="ARY395" s="310">
        <f t="shared" si="226"/>
        <v>70</v>
      </c>
      <c r="ARZ395" s="310">
        <f t="shared" si="226"/>
        <v>70</v>
      </c>
      <c r="ASA395" s="310">
        <f t="shared" si="226"/>
        <v>70</v>
      </c>
      <c r="ASX395" s="311">
        <f>$C395*$H395</f>
        <v>80</v>
      </c>
      <c r="ASY395" s="311">
        <f>$C395*$H395</f>
        <v>80</v>
      </c>
      <c r="ASZ395" s="311">
        <f>$C395*$H395</f>
        <v>80</v>
      </c>
      <c r="ATA395" s="311">
        <f>$C395*$H395</f>
        <v>80</v>
      </c>
      <c r="ATB395" s="311">
        <f>$C395*$H395</f>
        <v>80</v>
      </c>
      <c r="ATC395" s="312">
        <f t="shared" ref="ATC395:ATL395" si="227">$C395*$E395</f>
        <v>50</v>
      </c>
      <c r="ATD395" s="312">
        <f t="shared" si="227"/>
        <v>50</v>
      </c>
      <c r="ATE395" s="312">
        <f t="shared" si="227"/>
        <v>50</v>
      </c>
      <c r="ATF395" s="312">
        <f t="shared" si="227"/>
        <v>50</v>
      </c>
      <c r="ATG395" s="312">
        <f t="shared" si="227"/>
        <v>50</v>
      </c>
      <c r="ATH395" s="312">
        <f t="shared" si="227"/>
        <v>50</v>
      </c>
      <c r="ATI395" s="312">
        <f t="shared" si="227"/>
        <v>50</v>
      </c>
      <c r="ATJ395" s="312">
        <f t="shared" si="227"/>
        <v>50</v>
      </c>
      <c r="ATK395" s="312">
        <f t="shared" si="227"/>
        <v>50</v>
      </c>
      <c r="ATL395" s="312">
        <f t="shared" si="227"/>
        <v>50</v>
      </c>
    </row>
    <row r="396" spans="1:475 1127:1215" ht="55.5" customHeight="1">
      <c r="A396" s="88"/>
      <c r="B396" s="435">
        <v>235032</v>
      </c>
      <c r="C396" s="331" t="s">
        <v>373</v>
      </c>
      <c r="D396" s="151" t="s">
        <v>273</v>
      </c>
      <c r="E396" s="149" t="s">
        <v>374</v>
      </c>
      <c r="F396" s="470" t="s">
        <v>289</v>
      </c>
      <c r="G396" s="76"/>
      <c r="H396" s="76"/>
      <c r="T396" s="137"/>
      <c r="NV396" s="119"/>
      <c r="NW396" s="119"/>
      <c r="NX396" s="119"/>
      <c r="NY396" s="119"/>
      <c r="NZ396" s="119"/>
      <c r="OA396" s="119"/>
      <c r="OB396" s="119"/>
      <c r="OC396" s="119"/>
      <c r="OD396" s="119"/>
      <c r="OE396" s="119"/>
      <c r="OF396" s="119"/>
      <c r="OG396" s="119"/>
      <c r="OH396" s="119"/>
      <c r="OI396" s="119"/>
      <c r="OJ396" s="119"/>
      <c r="OK396" s="119"/>
      <c r="OL396" s="119"/>
      <c r="OM396" s="119"/>
      <c r="ON396" s="119"/>
      <c r="OO396" s="119"/>
      <c r="OP396" s="119"/>
      <c r="OQ396" s="119"/>
      <c r="OR396" s="119"/>
      <c r="OS396" s="119"/>
      <c r="OT396" s="119"/>
      <c r="OU396" s="119"/>
      <c r="OV396" s="119"/>
      <c r="OW396" s="119"/>
      <c r="OX396" s="119"/>
      <c r="OY396" s="119"/>
      <c r="OZ396" s="119"/>
      <c r="PA396" s="119"/>
      <c r="PB396" s="119"/>
      <c r="PC396" s="119"/>
      <c r="PD396" s="119"/>
      <c r="PE396" s="119"/>
      <c r="PF396" s="119"/>
      <c r="PG396" s="119"/>
      <c r="PH396" s="119"/>
      <c r="PI396" s="119"/>
      <c r="PJ396" s="119"/>
      <c r="PK396" s="119"/>
      <c r="PL396" s="119"/>
      <c r="PM396" s="119"/>
      <c r="PN396" s="119"/>
      <c r="PO396" s="119"/>
      <c r="PP396" s="119"/>
      <c r="PQ396" s="119"/>
      <c r="PR396" s="119"/>
      <c r="PS396" s="119"/>
      <c r="PT396" s="119"/>
      <c r="PU396" s="119"/>
      <c r="PV396" s="119"/>
      <c r="PW396" s="119"/>
      <c r="PX396" s="119"/>
      <c r="PY396" s="119"/>
      <c r="PZ396" s="119"/>
      <c r="QA396" s="119"/>
      <c r="QB396" s="119"/>
      <c r="QC396" s="119"/>
      <c r="QD396" s="119"/>
      <c r="AQI396" s="116" t="s">
        <v>152</v>
      </c>
      <c r="AQJ396" s="116" t="s">
        <v>152</v>
      </c>
      <c r="AQK396" s="117" t="s">
        <v>168</v>
      </c>
      <c r="AQL396" s="117" t="s">
        <v>168</v>
      </c>
      <c r="AQM396" s="116" t="s">
        <v>169</v>
      </c>
      <c r="AQN396" s="118" t="s">
        <v>170</v>
      </c>
      <c r="AQP396" s="118" t="s">
        <v>170</v>
      </c>
      <c r="AQQ396" s="118" t="s">
        <v>170</v>
      </c>
      <c r="AQR396" s="118" t="s">
        <v>171</v>
      </c>
      <c r="AQS396" s="118" t="s">
        <v>171</v>
      </c>
      <c r="AQT396" s="118" t="s">
        <v>171</v>
      </c>
      <c r="AQU396" s="118" t="s">
        <v>172</v>
      </c>
      <c r="AQV396" s="118"/>
      <c r="AQW396" s="118" t="s">
        <v>172</v>
      </c>
      <c r="AQX396" s="118" t="s">
        <v>172</v>
      </c>
      <c r="AQY396" s="84" t="s">
        <v>39</v>
      </c>
      <c r="AQZ396" s="84" t="s">
        <v>39</v>
      </c>
      <c r="ARA396" s="84" t="s">
        <v>173</v>
      </c>
      <c r="ARB396" s="84" t="s">
        <v>173</v>
      </c>
      <c r="ARC396" s="2"/>
      <c r="ARD396" s="84" t="s">
        <v>40</v>
      </c>
      <c r="ARE396" s="84" t="s">
        <v>40</v>
      </c>
      <c r="ARF396" s="84" t="s">
        <v>40</v>
      </c>
      <c r="ARG396" s="84" t="s">
        <v>40</v>
      </c>
      <c r="ARH396" s="84" t="s">
        <v>40</v>
      </c>
      <c r="ARI396" s="84" t="s">
        <v>174</v>
      </c>
      <c r="ARJ396" s="84"/>
      <c r="ARK396" s="84" t="s">
        <v>174</v>
      </c>
      <c r="ARL396" s="84" t="s">
        <v>174</v>
      </c>
      <c r="ARM396" s="84" t="s">
        <v>174</v>
      </c>
      <c r="ARN396" s="84" t="s">
        <v>175</v>
      </c>
      <c r="ARO396" s="84" t="s">
        <v>175</v>
      </c>
      <c r="ARP396" s="84" t="s">
        <v>175</v>
      </c>
      <c r="ARQ396" s="2"/>
      <c r="ARR396" s="84" t="s">
        <v>176</v>
      </c>
      <c r="ARS396" s="84" t="s">
        <v>176</v>
      </c>
      <c r="ART396" s="84" t="s">
        <v>176</v>
      </c>
      <c r="ARU396" s="84" t="s">
        <v>82</v>
      </c>
      <c r="ARV396" s="84" t="s">
        <v>82</v>
      </c>
      <c r="ARW396" s="84" t="s">
        <v>82</v>
      </c>
      <c r="ARX396" s="84"/>
      <c r="ARY396" s="91" t="s">
        <v>165</v>
      </c>
      <c r="ASW396" s="84" t="s">
        <v>93</v>
      </c>
      <c r="ASX396" s="84" t="s">
        <v>114</v>
      </c>
      <c r="ASY396" s="84" t="s">
        <v>42</v>
      </c>
      <c r="ASZ396" s="84" t="s">
        <v>42</v>
      </c>
      <c r="ATA396" s="84" t="s">
        <v>42</v>
      </c>
      <c r="ATB396" s="2"/>
      <c r="ATC396" s="130" t="s">
        <v>177</v>
      </c>
      <c r="ATD396" s="84" t="s">
        <v>178</v>
      </c>
      <c r="ATE396" s="84" t="s">
        <v>178</v>
      </c>
      <c r="ATF396" s="84" t="s">
        <v>97</v>
      </c>
      <c r="ATG396" s="84" t="s">
        <v>82</v>
      </c>
      <c r="ATH396" s="84" t="s">
        <v>82</v>
      </c>
      <c r="ATI396" s="2"/>
      <c r="ATJ396" s="84" t="s">
        <v>82</v>
      </c>
      <c r="ATK396" s="91" t="s">
        <v>98</v>
      </c>
      <c r="ATL396" s="84" t="s">
        <v>143</v>
      </c>
    </row>
    <row r="397" spans="1:475 1127:1215" ht="14.25" customHeight="1" outlineLevel="1">
      <c r="A397" s="155" t="s">
        <v>224</v>
      </c>
      <c r="B397" s="54">
        <f>G403</f>
        <v>341.05082292000003</v>
      </c>
      <c r="C397" s="32" t="s">
        <v>225</v>
      </c>
      <c r="D397" s="670">
        <f t="shared" ref="D397:D402" si="228">SUM(I397:NZ397)</f>
        <v>0</v>
      </c>
      <c r="E397" s="55">
        <f t="shared" ref="E397:E402" si="229">SUM(D397/G397)</f>
        <v>0</v>
      </c>
      <c r="F397" s="179"/>
      <c r="G397" s="49">
        <f>G403*0.249</f>
        <v>84.921654907080011</v>
      </c>
      <c r="H397" s="156">
        <f>SUM(I397:ATR397)</f>
        <v>84</v>
      </c>
      <c r="I397" s="147"/>
      <c r="J397" s="147"/>
      <c r="K397" s="147"/>
      <c r="L397" s="147"/>
      <c r="T397" s="137"/>
      <c r="NV397" s="119"/>
      <c r="NW397" s="119"/>
      <c r="NX397" s="119"/>
      <c r="NY397" s="119"/>
      <c r="NZ397" s="119"/>
      <c r="OA397" s="119"/>
      <c r="OB397" s="119"/>
      <c r="OC397" s="119"/>
      <c r="OD397" s="119"/>
      <c r="OE397" s="119"/>
      <c r="OF397" s="119"/>
      <c r="OG397" s="119"/>
      <c r="OH397" s="119"/>
      <c r="OI397" s="119"/>
      <c r="OJ397" s="119"/>
      <c r="OK397" s="119"/>
      <c r="OL397" s="119"/>
      <c r="OM397" s="119"/>
      <c r="ON397" s="119"/>
      <c r="OO397" s="119"/>
      <c r="OP397" s="119"/>
      <c r="OQ397" s="119"/>
      <c r="OR397" s="119"/>
      <c r="OS397" s="119"/>
      <c r="OT397" s="119"/>
      <c r="OU397" s="119"/>
      <c r="OV397" s="119"/>
      <c r="OW397" s="119"/>
      <c r="OX397" s="119"/>
      <c r="OY397" s="119"/>
      <c r="OZ397" s="119"/>
      <c r="PA397" s="119"/>
      <c r="PB397" s="119"/>
      <c r="PC397" s="119"/>
      <c r="PD397" s="119"/>
      <c r="PE397" s="119"/>
      <c r="PF397" s="119"/>
      <c r="PG397" s="119"/>
      <c r="PH397" s="119"/>
      <c r="PI397" s="119"/>
      <c r="PJ397" s="119"/>
      <c r="PK397" s="119"/>
      <c r="PL397" s="119"/>
      <c r="PM397" s="119"/>
      <c r="PN397" s="119"/>
      <c r="PO397" s="119"/>
      <c r="PP397" s="119"/>
      <c r="PQ397" s="119"/>
      <c r="PR397" s="119"/>
      <c r="PS397" s="119"/>
      <c r="PT397" s="119"/>
      <c r="PU397" s="119"/>
      <c r="PV397" s="119"/>
      <c r="PW397" s="119"/>
      <c r="PX397" s="119"/>
      <c r="PY397" s="119"/>
      <c r="PZ397" s="119"/>
      <c r="QA397" s="119"/>
      <c r="QB397" s="119"/>
      <c r="QC397" s="119"/>
      <c r="QD397" s="119"/>
      <c r="AQI397" s="119">
        <v>6</v>
      </c>
      <c r="AQJ397" s="119">
        <v>6</v>
      </c>
      <c r="AQK397" s="119">
        <v>6</v>
      </c>
      <c r="AQL397" s="119">
        <v>6</v>
      </c>
      <c r="AQM397" s="119">
        <v>6</v>
      </c>
      <c r="AQN397" s="119">
        <v>6</v>
      </c>
      <c r="AQP397" s="119">
        <v>6</v>
      </c>
      <c r="AQQ397" s="119">
        <v>6</v>
      </c>
      <c r="AQS397" s="119">
        <v>6</v>
      </c>
      <c r="AQT397" s="119">
        <v>6</v>
      </c>
      <c r="AQW397" s="119">
        <v>6</v>
      </c>
      <c r="AQX397" s="119">
        <v>6</v>
      </c>
      <c r="AQY397" s="119">
        <v>6</v>
      </c>
      <c r="AQZ397" s="119">
        <v>6</v>
      </c>
    </row>
    <row r="398" spans="1:475 1127:1215" ht="14.25" customHeight="1" outlineLevel="1">
      <c r="A398" s="157" t="s">
        <v>226</v>
      </c>
      <c r="B398" s="59"/>
      <c r="C398" s="32" t="s">
        <v>227</v>
      </c>
      <c r="D398" s="670">
        <f t="shared" si="228"/>
        <v>0</v>
      </c>
      <c r="E398" s="55">
        <f t="shared" si="229"/>
        <v>0</v>
      </c>
      <c r="F398" s="179"/>
      <c r="G398" s="49">
        <f>G403*0.167</f>
        <v>56.955487427640008</v>
      </c>
      <c r="H398" s="156">
        <f t="shared" ref="H398:H402" si="230">SUM(I398:ATR398)</f>
        <v>54</v>
      </c>
      <c r="I398" s="147"/>
      <c r="J398" s="147"/>
      <c r="K398" s="147"/>
      <c r="L398" s="147"/>
      <c r="T398" s="137"/>
      <c r="NV398" s="119"/>
      <c r="NW398" s="119"/>
      <c r="NX398" s="119"/>
      <c r="NY398" s="119"/>
      <c r="NZ398" s="119"/>
      <c r="OA398" s="119"/>
      <c r="OB398" s="119"/>
      <c r="OC398" s="119"/>
      <c r="OD398" s="119"/>
      <c r="OE398" s="119"/>
      <c r="OF398" s="119"/>
      <c r="OG398" s="119"/>
      <c r="OH398" s="119"/>
      <c r="OI398" s="119"/>
      <c r="OJ398" s="119"/>
      <c r="OK398" s="119"/>
      <c r="OL398" s="119"/>
      <c r="OM398" s="119"/>
      <c r="ON398" s="119"/>
      <c r="OO398" s="119"/>
      <c r="OP398" s="119"/>
      <c r="OQ398" s="119"/>
      <c r="OR398" s="119"/>
      <c r="OS398" s="119"/>
      <c r="OT398" s="119"/>
      <c r="OU398" s="119"/>
      <c r="OV398" s="119"/>
      <c r="OW398" s="119"/>
      <c r="OX398" s="119"/>
      <c r="OY398" s="119"/>
      <c r="OZ398" s="119"/>
      <c r="PA398" s="119"/>
      <c r="PB398" s="119"/>
      <c r="PC398" s="119"/>
      <c r="PD398" s="119"/>
      <c r="PE398" s="119"/>
      <c r="PF398" s="119"/>
      <c r="PG398" s="119"/>
      <c r="PH398" s="119"/>
      <c r="PI398" s="119"/>
      <c r="PJ398" s="119"/>
      <c r="PK398" s="119"/>
      <c r="PL398" s="119"/>
      <c r="PM398" s="119"/>
      <c r="PN398" s="119"/>
      <c r="PO398" s="119"/>
      <c r="PP398" s="119"/>
      <c r="PQ398" s="119"/>
      <c r="PR398" s="119"/>
      <c r="PS398" s="119"/>
      <c r="PT398" s="119"/>
      <c r="PU398" s="119"/>
      <c r="PV398" s="119"/>
      <c r="PW398" s="119"/>
      <c r="PX398" s="119"/>
      <c r="PY398" s="119"/>
      <c r="PZ398" s="119"/>
      <c r="QA398" s="119"/>
      <c r="QB398" s="119"/>
      <c r="QC398" s="119"/>
      <c r="QD398" s="119"/>
      <c r="AQW398" s="119">
        <v>6</v>
      </c>
      <c r="AQX398" s="119">
        <v>6</v>
      </c>
      <c r="AQY398" s="119">
        <v>6</v>
      </c>
      <c r="AQZ398" s="119">
        <v>6</v>
      </c>
      <c r="ARA398" s="119">
        <v>6</v>
      </c>
      <c r="ARB398" s="119">
        <v>6</v>
      </c>
      <c r="ARR398" s="119">
        <v>6</v>
      </c>
      <c r="ARS398" s="119">
        <v>6</v>
      </c>
      <c r="ART398" s="119">
        <v>6</v>
      </c>
    </row>
    <row r="399" spans="1:475 1127:1215" ht="14.25" customHeight="1" outlineLevel="1">
      <c r="A399" s="158" t="s">
        <v>228</v>
      </c>
      <c r="B399" s="61"/>
      <c r="C399" s="32" t="s">
        <v>229</v>
      </c>
      <c r="D399" s="670">
        <f t="shared" si="228"/>
        <v>0</v>
      </c>
      <c r="E399" s="55">
        <f t="shared" si="229"/>
        <v>0</v>
      </c>
      <c r="F399" s="180"/>
      <c r="G399" s="49">
        <f>G403*0.203</f>
        <v>69.233317052760015</v>
      </c>
      <c r="H399" s="156">
        <f t="shared" si="230"/>
        <v>72</v>
      </c>
      <c r="I399" s="147"/>
      <c r="J399" s="147"/>
      <c r="K399" s="147"/>
      <c r="L399" s="147"/>
      <c r="T399" s="137"/>
      <c r="NV399" s="119"/>
      <c r="NW399" s="119"/>
      <c r="NX399" s="119"/>
      <c r="NY399" s="119"/>
      <c r="NZ399" s="119"/>
      <c r="OA399" s="119"/>
      <c r="OB399" s="119"/>
      <c r="OC399" s="119"/>
      <c r="OD399" s="119"/>
      <c r="OE399" s="119"/>
      <c r="OF399" s="119"/>
      <c r="OG399" s="119"/>
      <c r="OH399" s="119"/>
      <c r="OI399" s="119"/>
      <c r="OJ399" s="119"/>
      <c r="OK399" s="119"/>
      <c r="OL399" s="119"/>
      <c r="OM399" s="119"/>
      <c r="ON399" s="119"/>
      <c r="OO399" s="119"/>
      <c r="OP399" s="119"/>
      <c r="OQ399" s="119"/>
      <c r="OR399" s="119"/>
      <c r="OS399" s="119"/>
      <c r="OT399" s="119"/>
      <c r="OU399" s="119"/>
      <c r="OV399" s="119"/>
      <c r="OW399" s="119"/>
      <c r="OX399" s="119"/>
      <c r="OY399" s="119"/>
      <c r="OZ399" s="119"/>
      <c r="PA399" s="119"/>
      <c r="PB399" s="119"/>
      <c r="PC399" s="119"/>
      <c r="PD399" s="119"/>
      <c r="PE399" s="119"/>
      <c r="PF399" s="119"/>
      <c r="PG399" s="119"/>
      <c r="PH399" s="119"/>
      <c r="PI399" s="119"/>
      <c r="PJ399" s="119"/>
      <c r="PK399" s="119"/>
      <c r="PL399" s="119"/>
      <c r="PM399" s="119"/>
      <c r="PN399" s="119"/>
      <c r="PO399" s="119"/>
      <c r="PP399" s="119"/>
      <c r="PQ399" s="119"/>
      <c r="PR399" s="119"/>
      <c r="PS399" s="119"/>
      <c r="PT399" s="119"/>
      <c r="PU399" s="119"/>
      <c r="PV399" s="119"/>
      <c r="PW399" s="119"/>
      <c r="PX399" s="119"/>
      <c r="PY399" s="119"/>
      <c r="PZ399" s="119"/>
      <c r="QA399" s="119"/>
      <c r="QB399" s="119"/>
      <c r="QC399" s="119"/>
      <c r="QD399" s="119"/>
      <c r="ARD399" s="119">
        <v>8</v>
      </c>
      <c r="ARE399" s="119">
        <v>8</v>
      </c>
      <c r="ARF399" s="119">
        <v>8</v>
      </c>
      <c r="ARG399" s="119">
        <v>8</v>
      </c>
      <c r="ARH399" s="119">
        <v>8</v>
      </c>
      <c r="ARI399" s="119">
        <v>8</v>
      </c>
      <c r="ARK399" s="119">
        <v>8</v>
      </c>
      <c r="ARL399" s="119">
        <v>8</v>
      </c>
      <c r="ARM399" s="119">
        <v>8</v>
      </c>
    </row>
    <row r="400" spans="1:475 1127:1215" ht="14.25" customHeight="1" outlineLevel="1">
      <c r="A400" s="159"/>
      <c r="B400" s="181" t="s">
        <v>230</v>
      </c>
      <c r="C400" s="40" t="s">
        <v>231</v>
      </c>
      <c r="D400" s="670">
        <f t="shared" si="228"/>
        <v>0</v>
      </c>
      <c r="E400" s="55">
        <f t="shared" si="229"/>
        <v>0</v>
      </c>
      <c r="F400" s="179"/>
      <c r="G400" s="49">
        <f>G403*0.055</f>
        <v>18.757795260600002</v>
      </c>
      <c r="H400" s="156">
        <f t="shared" si="230"/>
        <v>18</v>
      </c>
      <c r="I400" s="147"/>
      <c r="J400" s="147"/>
      <c r="K400" s="147"/>
      <c r="L400" s="147"/>
      <c r="T400" s="137"/>
      <c r="NV400" s="119"/>
      <c r="NW400" s="119"/>
      <c r="NX400" s="119"/>
      <c r="NY400" s="119"/>
      <c r="NZ400" s="119"/>
      <c r="OA400" s="119"/>
      <c r="OB400" s="119"/>
      <c r="OC400" s="119"/>
      <c r="OD400" s="119"/>
      <c r="OE400" s="119"/>
      <c r="OF400" s="119"/>
      <c r="OG400" s="119"/>
      <c r="OH400" s="119"/>
      <c r="OI400" s="119"/>
      <c r="OJ400" s="119"/>
      <c r="OK400" s="119"/>
      <c r="OL400" s="119"/>
      <c r="OM400" s="119"/>
      <c r="ON400" s="119"/>
      <c r="OO400" s="119"/>
      <c r="OP400" s="119"/>
      <c r="OQ400" s="119"/>
      <c r="OR400" s="119"/>
      <c r="OS400" s="119"/>
      <c r="OT400" s="119"/>
      <c r="OU400" s="119"/>
      <c r="OV400" s="119"/>
      <c r="OW400" s="119"/>
      <c r="OX400" s="119"/>
      <c r="OY400" s="119"/>
      <c r="OZ400" s="119"/>
      <c r="PA400" s="119"/>
      <c r="PB400" s="119"/>
      <c r="PC400" s="119"/>
      <c r="PD400" s="119"/>
      <c r="PE400" s="119"/>
      <c r="PF400" s="119"/>
      <c r="PG400" s="119"/>
      <c r="PH400" s="119"/>
      <c r="PI400" s="119"/>
      <c r="PJ400" s="119"/>
      <c r="PK400" s="119"/>
      <c r="PL400" s="119"/>
      <c r="PM400" s="119"/>
      <c r="PN400" s="119"/>
      <c r="PO400" s="119"/>
      <c r="PP400" s="119"/>
      <c r="PQ400" s="119"/>
      <c r="PR400" s="119"/>
      <c r="PS400" s="119"/>
      <c r="PT400" s="119"/>
      <c r="PU400" s="119"/>
      <c r="PV400" s="119"/>
      <c r="PW400" s="119"/>
      <c r="PX400" s="119"/>
      <c r="PY400" s="119"/>
      <c r="PZ400" s="119"/>
      <c r="QA400" s="119"/>
      <c r="QB400" s="119"/>
      <c r="QC400" s="119"/>
      <c r="QD400" s="119"/>
      <c r="ARN400" s="119">
        <v>6</v>
      </c>
      <c r="ARO400" s="119">
        <v>6</v>
      </c>
      <c r="ARP400" s="119">
        <v>6</v>
      </c>
    </row>
    <row r="401" spans="1:475 1127:1210" ht="14.25" customHeight="1" outlineLevel="1">
      <c r="A401" s="159"/>
      <c r="B401" s="160">
        <f>D403</f>
        <v>0</v>
      </c>
      <c r="C401" s="40" t="s">
        <v>232</v>
      </c>
      <c r="D401" s="670">
        <f t="shared" si="228"/>
        <v>0</v>
      </c>
      <c r="E401" s="55">
        <f t="shared" si="229"/>
        <v>0</v>
      </c>
      <c r="F401" s="179"/>
      <c r="G401" s="49">
        <f>G403*0.073</f>
        <v>24.896710073160001</v>
      </c>
      <c r="H401" s="156">
        <f t="shared" si="230"/>
        <v>24</v>
      </c>
      <c r="I401" s="147"/>
      <c r="J401" s="147"/>
      <c r="K401" s="147"/>
      <c r="L401" s="147"/>
      <c r="T401" s="137"/>
      <c r="NV401" s="119"/>
      <c r="NW401" s="119"/>
      <c r="NX401" s="119"/>
      <c r="NY401" s="119"/>
      <c r="NZ401" s="119"/>
      <c r="OA401" s="119"/>
      <c r="OB401" s="119"/>
      <c r="OC401" s="119"/>
      <c r="OD401" s="119"/>
      <c r="OE401" s="119"/>
      <c r="OF401" s="119"/>
      <c r="OG401" s="119"/>
      <c r="OH401" s="119"/>
      <c r="OI401" s="119"/>
      <c r="OJ401" s="119"/>
      <c r="OK401" s="119"/>
      <c r="OL401" s="119"/>
      <c r="OM401" s="119"/>
      <c r="ON401" s="119"/>
      <c r="OO401" s="119"/>
      <c r="OP401" s="119"/>
      <c r="OQ401" s="119"/>
      <c r="OR401" s="119"/>
      <c r="OS401" s="119"/>
      <c r="OT401" s="119"/>
      <c r="OU401" s="119"/>
      <c r="OV401" s="119"/>
      <c r="OW401" s="119"/>
      <c r="OX401" s="119"/>
      <c r="OY401" s="119"/>
      <c r="OZ401" s="119"/>
      <c r="PA401" s="119"/>
      <c r="PB401" s="119"/>
      <c r="PC401" s="119"/>
      <c r="PD401" s="119"/>
      <c r="PE401" s="119"/>
      <c r="PF401" s="119"/>
      <c r="PG401" s="119"/>
      <c r="PH401" s="119"/>
      <c r="PI401" s="119"/>
      <c r="PJ401" s="119"/>
      <c r="PK401" s="119"/>
      <c r="PL401" s="119"/>
      <c r="PM401" s="119"/>
      <c r="PN401" s="119"/>
      <c r="PO401" s="119"/>
      <c r="PP401" s="119"/>
      <c r="PQ401" s="119"/>
      <c r="PR401" s="119"/>
      <c r="PS401" s="119"/>
      <c r="PT401" s="119"/>
      <c r="PU401" s="119"/>
      <c r="PV401" s="119"/>
      <c r="PW401" s="119"/>
      <c r="PX401" s="119"/>
      <c r="PY401" s="119"/>
      <c r="PZ401" s="119"/>
      <c r="QA401" s="119"/>
      <c r="QB401" s="119"/>
      <c r="QC401" s="119"/>
      <c r="QD401" s="119"/>
      <c r="ASX401" s="119">
        <v>6</v>
      </c>
      <c r="ASY401" s="119">
        <v>6</v>
      </c>
      <c r="ASZ401" s="119">
        <v>6</v>
      </c>
      <c r="ATA401" s="119">
        <v>6</v>
      </c>
    </row>
    <row r="402" spans="1:475 1127:1210" ht="14.25" customHeight="1" outlineLevel="1">
      <c r="A402" s="161" t="s">
        <v>233</v>
      </c>
      <c r="B402" s="162" t="e">
        <f>SUM(B401/(B397*E404/100))</f>
        <v>#DIV/0!</v>
      </c>
      <c r="C402" s="32" t="s">
        <v>234</v>
      </c>
      <c r="D402" s="670">
        <f t="shared" si="228"/>
        <v>0</v>
      </c>
      <c r="E402" s="55">
        <f t="shared" si="229"/>
        <v>0</v>
      </c>
      <c r="F402" s="179"/>
      <c r="G402" s="49">
        <f>G403*0.258</f>
        <v>87.991112313360006</v>
      </c>
      <c r="H402" s="156">
        <f t="shared" si="230"/>
        <v>90</v>
      </c>
      <c r="I402" s="147"/>
      <c r="J402" s="147"/>
      <c r="K402" s="147"/>
      <c r="L402" s="147"/>
      <c r="T402" s="137"/>
      <c r="NV402" s="119"/>
      <c r="NW402" s="119"/>
      <c r="NX402" s="119"/>
      <c r="NY402" s="119"/>
      <c r="NZ402" s="119"/>
      <c r="OA402" s="119"/>
      <c r="OB402" s="119"/>
      <c r="OC402" s="119"/>
      <c r="OD402" s="119"/>
      <c r="OE402" s="119"/>
      <c r="OF402" s="119"/>
      <c r="OG402" s="119"/>
      <c r="OH402" s="119"/>
      <c r="OI402" s="119"/>
      <c r="OJ402" s="119"/>
      <c r="OK402" s="119"/>
      <c r="OL402" s="119"/>
      <c r="OM402" s="119"/>
      <c r="ON402" s="119"/>
      <c r="OO402" s="119"/>
      <c r="OP402" s="119"/>
      <c r="OQ402" s="119"/>
      <c r="OR402" s="119"/>
      <c r="OS402" s="119"/>
      <c r="OT402" s="119"/>
      <c r="OU402" s="119"/>
      <c r="OV402" s="119"/>
      <c r="OW402" s="119"/>
      <c r="OX402" s="119"/>
      <c r="OY402" s="119"/>
      <c r="OZ402" s="119"/>
      <c r="PA402" s="119"/>
      <c r="PB402" s="119"/>
      <c r="PC402" s="119"/>
      <c r="PD402" s="119"/>
      <c r="PE402" s="119"/>
      <c r="PF402" s="119"/>
      <c r="PG402" s="119"/>
      <c r="PH402" s="119"/>
      <c r="PI402" s="119"/>
      <c r="PJ402" s="119"/>
      <c r="PK402" s="119"/>
      <c r="PL402" s="119"/>
      <c r="PM402" s="119"/>
      <c r="PN402" s="119"/>
      <c r="PO402" s="119"/>
      <c r="PP402" s="119"/>
      <c r="PQ402" s="119"/>
      <c r="PR402" s="119"/>
      <c r="PS402" s="119"/>
      <c r="PT402" s="119"/>
      <c r="PU402" s="119"/>
      <c r="PV402" s="119"/>
      <c r="PW402" s="119"/>
      <c r="PX402" s="119"/>
      <c r="PY402" s="119"/>
      <c r="PZ402" s="119"/>
      <c r="QA402" s="119"/>
      <c r="QB402" s="119"/>
      <c r="QC402" s="119"/>
      <c r="QD402" s="119"/>
      <c r="ARU402" s="119">
        <v>6</v>
      </c>
      <c r="ARV402" s="119">
        <v>6</v>
      </c>
      <c r="ARW402" s="119">
        <v>6</v>
      </c>
      <c r="ATC402" s="119">
        <v>6</v>
      </c>
      <c r="ATD402" s="119">
        <v>6</v>
      </c>
      <c r="ATE402" s="119">
        <v>6</v>
      </c>
      <c r="ATF402" s="119">
        <v>6</v>
      </c>
      <c r="ATG402" s="119">
        <v>6</v>
      </c>
      <c r="ATH402" s="119">
        <v>6</v>
      </c>
      <c r="ATI402" s="119">
        <v>6</v>
      </c>
      <c r="ATJ402" s="119">
        <v>6</v>
      </c>
      <c r="ATK402" s="119">
        <v>6</v>
      </c>
      <c r="ATL402" s="119">
        <v>6</v>
      </c>
      <c r="ATM402" s="119">
        <v>6</v>
      </c>
      <c r="ATN402" s="119">
        <v>6</v>
      </c>
    </row>
    <row r="403" spans="1:475 1127:1210" ht="14.25" customHeight="1" outlineLevel="1">
      <c r="A403" s="157" t="s">
        <v>233</v>
      </c>
      <c r="B403" s="163" t="e">
        <f>SUM(B401/(B398*E404/100))</f>
        <v>#DIV/0!</v>
      </c>
      <c r="C403" s="164" t="s">
        <v>235</v>
      </c>
      <c r="D403" s="671">
        <f>SUM(D397:D402)</f>
        <v>0</v>
      </c>
      <c r="E403" s="182">
        <v>6.3540000000000001</v>
      </c>
      <c r="F403" s="183"/>
      <c r="G403" s="49">
        <f>((E403/F404*1000)*-0.0213+67.209)*E403</f>
        <v>341.05082292000003</v>
      </c>
      <c r="H403" s="156">
        <f>SUM(H397:H402)</f>
        <v>342</v>
      </c>
      <c r="I403" s="147"/>
      <c r="J403" s="147"/>
      <c r="K403" s="147"/>
      <c r="L403" s="147"/>
      <c r="T403" s="137"/>
      <c r="NV403" s="119"/>
      <c r="NW403" s="119"/>
      <c r="NX403" s="119"/>
      <c r="NY403" s="119"/>
      <c r="NZ403" s="119"/>
      <c r="OA403" s="119"/>
      <c r="OB403" s="119"/>
      <c r="OC403" s="119"/>
      <c r="OD403" s="119"/>
      <c r="OE403" s="119"/>
      <c r="OF403" s="119"/>
      <c r="OG403" s="119"/>
      <c r="OH403" s="119"/>
      <c r="OI403" s="119"/>
      <c r="OJ403" s="119"/>
      <c r="OK403" s="119"/>
      <c r="OL403" s="119"/>
      <c r="OM403" s="119"/>
      <c r="ON403" s="119"/>
      <c r="OO403" s="119"/>
      <c r="OP403" s="119"/>
      <c r="OQ403" s="119"/>
      <c r="OR403" s="119"/>
      <c r="OS403" s="119"/>
      <c r="OT403" s="119"/>
      <c r="OU403" s="119"/>
      <c r="OV403" s="119"/>
      <c r="OW403" s="119"/>
      <c r="OX403" s="119"/>
      <c r="OY403" s="119"/>
      <c r="OZ403" s="119"/>
      <c r="PA403" s="119"/>
      <c r="PB403" s="119"/>
      <c r="PC403" s="119"/>
      <c r="PD403" s="119"/>
      <c r="PE403" s="119"/>
      <c r="PF403" s="119"/>
      <c r="PG403" s="119"/>
      <c r="PH403" s="119"/>
      <c r="PI403" s="119"/>
      <c r="PJ403" s="119"/>
      <c r="PK403" s="119"/>
      <c r="PL403" s="119"/>
      <c r="PM403" s="119"/>
      <c r="PN403" s="119"/>
      <c r="PO403" s="119"/>
      <c r="PP403" s="119"/>
      <c r="PQ403" s="119"/>
      <c r="PR403" s="119"/>
      <c r="PS403" s="119"/>
      <c r="PT403" s="119"/>
      <c r="PU403" s="119"/>
      <c r="PV403" s="119"/>
      <c r="PW403" s="119"/>
      <c r="PX403" s="119"/>
      <c r="PY403" s="119"/>
      <c r="PZ403" s="119"/>
      <c r="QA403" s="119"/>
      <c r="QB403" s="119"/>
      <c r="QC403" s="119"/>
      <c r="QD403" s="119"/>
      <c r="QE403" s="119"/>
      <c r="QF403" s="119"/>
      <c r="QG403" s="119"/>
      <c r="QH403" s="119"/>
      <c r="QI403" s="119"/>
      <c r="QJ403" s="119"/>
      <c r="QK403" s="119"/>
      <c r="QL403" s="119"/>
      <c r="QM403" s="119"/>
      <c r="QN403" s="119"/>
      <c r="QO403" s="119"/>
      <c r="QP403" s="119"/>
      <c r="QQ403" s="119"/>
      <c r="QR403" s="119"/>
      <c r="QS403" s="119"/>
      <c r="QT403" s="119"/>
      <c r="QU403" s="119"/>
      <c r="QV403" s="119"/>
      <c r="QW403" s="119"/>
      <c r="QX403" s="119"/>
      <c r="QY403" s="119"/>
      <c r="QZ403" s="119"/>
      <c r="RA403" s="119"/>
      <c r="RB403" s="119"/>
      <c r="RC403" s="119"/>
      <c r="RD403" s="119"/>
      <c r="RE403" s="119"/>
      <c r="RF403" s="119"/>
      <c r="RG403" s="119"/>
    </row>
    <row r="404" spans="1:475 1127:1210" ht="14.25" customHeight="1" outlineLevel="1">
      <c r="A404" s="158" t="s">
        <v>233</v>
      </c>
      <c r="B404" s="165" t="e">
        <f>SUM(B401/(B399*E404/100))</f>
        <v>#DIV/0!</v>
      </c>
      <c r="C404" s="166" t="e">
        <f>SUM(B401/(E403*E404/100))</f>
        <v>#DIV/0!</v>
      </c>
      <c r="D404" s="73" t="s">
        <v>236</v>
      </c>
      <c r="E404" s="167">
        <v>0</v>
      </c>
      <c r="F404" s="184">
        <v>10</v>
      </c>
      <c r="G404" s="176"/>
      <c r="H404" s="187"/>
      <c r="T404" s="137"/>
      <c r="NV404" s="119"/>
      <c r="NW404" s="119"/>
      <c r="NX404" s="119"/>
      <c r="NY404" s="119"/>
      <c r="NZ404" s="119"/>
      <c r="OA404" s="119"/>
      <c r="OB404" s="119"/>
      <c r="OC404" s="119"/>
      <c r="OD404" s="119"/>
      <c r="OE404" s="119"/>
      <c r="OF404" s="119"/>
      <c r="OG404" s="119"/>
      <c r="OH404" s="119"/>
      <c r="OI404" s="119"/>
      <c r="OJ404" s="119"/>
      <c r="OK404" s="119"/>
      <c r="OL404" s="119"/>
      <c r="OM404" s="119"/>
      <c r="ON404" s="119"/>
      <c r="OO404" s="119"/>
      <c r="OP404" s="119"/>
      <c r="OQ404" s="119"/>
      <c r="OR404" s="119"/>
      <c r="OS404" s="119"/>
      <c r="OT404" s="119"/>
      <c r="OU404" s="119"/>
      <c r="OV404" s="119"/>
      <c r="OW404" s="119"/>
      <c r="OX404" s="119"/>
      <c r="OY404" s="119"/>
      <c r="OZ404" s="119"/>
      <c r="PA404" s="119"/>
      <c r="PB404" s="119"/>
      <c r="PC404" s="119"/>
      <c r="PD404" s="119"/>
      <c r="PE404" s="119"/>
      <c r="PF404" s="119"/>
      <c r="PG404" s="119"/>
      <c r="PH404" s="119"/>
      <c r="PI404" s="119"/>
      <c r="PJ404" s="119"/>
      <c r="PK404" s="119"/>
      <c r="PL404" s="119"/>
      <c r="PM404" s="119"/>
      <c r="PN404" s="119"/>
      <c r="PO404" s="119"/>
      <c r="PP404" s="119"/>
      <c r="PQ404" s="119"/>
      <c r="PR404" s="119"/>
      <c r="PS404" s="119"/>
      <c r="PT404" s="119"/>
      <c r="PU404" s="119"/>
      <c r="PV404" s="119"/>
      <c r="PW404" s="119"/>
      <c r="PX404" s="119"/>
      <c r="PY404" s="119"/>
      <c r="PZ404" s="119"/>
      <c r="QA404" s="119"/>
      <c r="QB404" s="119"/>
      <c r="QC404" s="119"/>
      <c r="QD404" s="119"/>
      <c r="QE404" s="119"/>
      <c r="QF404" s="119"/>
      <c r="QG404" s="119"/>
      <c r="QH404" s="119"/>
      <c r="QI404" s="119"/>
      <c r="QJ404" s="119"/>
      <c r="QK404" s="119"/>
      <c r="QL404" s="119"/>
      <c r="QM404" s="119"/>
      <c r="QN404" s="119"/>
      <c r="QO404" s="119"/>
      <c r="QP404" s="119"/>
      <c r="QQ404" s="119"/>
      <c r="QR404" s="119"/>
      <c r="QS404" s="119"/>
      <c r="QT404" s="119"/>
      <c r="QU404" s="119"/>
      <c r="QV404" s="119"/>
      <c r="QW404" s="119"/>
      <c r="QX404" s="119"/>
      <c r="QY404" s="119"/>
      <c r="QZ404" s="119"/>
      <c r="RA404" s="119"/>
      <c r="RB404" s="119"/>
      <c r="RC404" s="119"/>
      <c r="RD404" s="119"/>
      <c r="RE404" s="119"/>
      <c r="RF404" s="119"/>
      <c r="RG404" s="119"/>
    </row>
    <row r="405" spans="1:475 1127:1210" ht="14.25" customHeight="1" outlineLevel="1">
      <c r="A405" s="208"/>
      <c r="B405" s="307" t="s">
        <v>237</v>
      </c>
      <c r="C405" s="323">
        <v>20</v>
      </c>
      <c r="D405" s="247"/>
      <c r="E405" s="314">
        <v>2.5</v>
      </c>
      <c r="F405" s="322">
        <v>3</v>
      </c>
      <c r="G405" s="313">
        <v>3.5</v>
      </c>
      <c r="H405" s="309">
        <v>4</v>
      </c>
      <c r="NV405" s="119"/>
      <c r="NW405" s="119"/>
      <c r="NX405" s="119"/>
      <c r="NY405" s="119"/>
      <c r="NZ405" s="119"/>
      <c r="OA405" s="119"/>
      <c r="OB405" s="119"/>
      <c r="OC405" s="119"/>
      <c r="OD405" s="119"/>
      <c r="OE405" s="119"/>
      <c r="OF405" s="119"/>
      <c r="OG405" s="119"/>
      <c r="OH405" s="119"/>
      <c r="OI405" s="119"/>
      <c r="OJ405" s="119"/>
      <c r="OK405" s="119"/>
      <c r="OL405" s="119"/>
      <c r="OM405" s="119"/>
      <c r="ON405" s="119"/>
      <c r="OO405" s="119"/>
      <c r="OP405" s="119"/>
      <c r="OQ405" s="119"/>
      <c r="OR405" s="119"/>
      <c r="OS405" s="119"/>
      <c r="OT405" s="119"/>
      <c r="OU405" s="119"/>
      <c r="OV405" s="119"/>
      <c r="OW405" s="119"/>
      <c r="OX405" s="119"/>
      <c r="OY405" s="119"/>
      <c r="OZ405" s="119"/>
      <c r="PA405" s="119"/>
      <c r="PB405" s="119"/>
      <c r="PC405" s="119"/>
      <c r="PD405" s="119"/>
      <c r="PE405" s="119"/>
      <c r="PF405" s="119"/>
      <c r="PG405" s="119"/>
      <c r="PH405" s="119"/>
      <c r="PI405" s="119"/>
      <c r="PJ405" s="119"/>
      <c r="PK405" s="119"/>
      <c r="PL405" s="119"/>
      <c r="PM405" s="119"/>
      <c r="PN405" s="119"/>
      <c r="PO405" s="119"/>
      <c r="PP405" s="119"/>
      <c r="PQ405" s="119"/>
      <c r="PR405" s="119"/>
      <c r="PS405" s="119"/>
      <c r="PT405" s="119"/>
      <c r="PU405" s="119"/>
      <c r="PV405" s="119"/>
      <c r="PW405" s="119"/>
      <c r="PX405" s="119"/>
      <c r="PY405" s="119"/>
      <c r="PZ405" s="119"/>
      <c r="QA405" s="119"/>
      <c r="QB405" s="119"/>
      <c r="QC405" s="119"/>
      <c r="QD405" s="119"/>
      <c r="QE405" s="119"/>
      <c r="QF405" s="119"/>
      <c r="QG405" s="119"/>
      <c r="QH405" s="119"/>
      <c r="QI405" s="119"/>
      <c r="QJ405" s="119"/>
      <c r="QK405" s="119"/>
      <c r="QL405" s="119"/>
      <c r="QM405" s="119"/>
      <c r="QN405" s="119"/>
      <c r="QO405" s="119"/>
      <c r="QP405" s="119"/>
      <c r="QQ405" s="119"/>
      <c r="QR405" s="119"/>
      <c r="QS405" s="119"/>
      <c r="QT405" s="119"/>
      <c r="QU405" s="119"/>
      <c r="QV405" s="119"/>
      <c r="QW405" s="119"/>
      <c r="QX405" s="119"/>
      <c r="QY405" s="119"/>
      <c r="QZ405" s="119"/>
      <c r="RA405" s="119"/>
      <c r="RB405" s="119"/>
      <c r="RC405" s="119"/>
      <c r="RD405" s="119"/>
      <c r="RE405" s="119"/>
      <c r="RF405" s="119"/>
      <c r="RG405" s="119"/>
      <c r="AQI405" s="312">
        <f t="shared" ref="AQI405:AQP405" si="231">$C405*$E405</f>
        <v>50</v>
      </c>
      <c r="AQJ405" s="312">
        <f t="shared" si="231"/>
        <v>50</v>
      </c>
      <c r="AQK405" s="312">
        <f t="shared" si="231"/>
        <v>50</v>
      </c>
      <c r="AQL405" s="312">
        <f t="shared" si="231"/>
        <v>50</v>
      </c>
      <c r="AQM405" s="312">
        <f t="shared" si="231"/>
        <v>50</v>
      </c>
      <c r="AQN405" s="312">
        <f t="shared" si="231"/>
        <v>50</v>
      </c>
      <c r="AQO405" s="312">
        <f t="shared" si="231"/>
        <v>50</v>
      </c>
      <c r="AQP405" s="312">
        <f t="shared" si="231"/>
        <v>50</v>
      </c>
      <c r="AQQ405" s="318">
        <f t="shared" ref="AQQ405:ARC405" si="232">$C405*$F405</f>
        <v>60</v>
      </c>
      <c r="AQR405" s="318">
        <f t="shared" si="232"/>
        <v>60</v>
      </c>
      <c r="AQS405" s="318">
        <f t="shared" si="232"/>
        <v>60</v>
      </c>
      <c r="AQT405" s="318">
        <f t="shared" si="232"/>
        <v>60</v>
      </c>
      <c r="AQU405" s="318">
        <f t="shared" si="232"/>
        <v>60</v>
      </c>
      <c r="AQV405" s="318">
        <f t="shared" si="232"/>
        <v>60</v>
      </c>
      <c r="AQW405" s="318">
        <f t="shared" si="232"/>
        <v>60</v>
      </c>
      <c r="AQX405" s="318">
        <f t="shared" si="232"/>
        <v>60</v>
      </c>
      <c r="AQY405" s="318">
        <f t="shared" si="232"/>
        <v>60</v>
      </c>
      <c r="AQZ405" s="318">
        <f t="shared" si="232"/>
        <v>60</v>
      </c>
      <c r="ARA405" s="318">
        <f t="shared" si="232"/>
        <v>60</v>
      </c>
      <c r="ARB405" s="318">
        <f t="shared" si="232"/>
        <v>60</v>
      </c>
      <c r="ARC405" s="318">
        <f t="shared" si="232"/>
        <v>60</v>
      </c>
      <c r="ARD405" s="310">
        <f t="shared" ref="ARD405:ASA405" si="233">$C405*$G405</f>
        <v>70</v>
      </c>
      <c r="ARE405" s="310">
        <f t="shared" si="233"/>
        <v>70</v>
      </c>
      <c r="ARF405" s="310">
        <f t="shared" si="233"/>
        <v>70</v>
      </c>
      <c r="ARG405" s="310">
        <f t="shared" si="233"/>
        <v>70</v>
      </c>
      <c r="ARH405" s="310">
        <f t="shared" si="233"/>
        <v>70</v>
      </c>
      <c r="ARI405" s="310">
        <f t="shared" si="233"/>
        <v>70</v>
      </c>
      <c r="ARJ405" s="310">
        <f t="shared" si="233"/>
        <v>70</v>
      </c>
      <c r="ARK405" s="310">
        <f t="shared" si="233"/>
        <v>70</v>
      </c>
      <c r="ARL405" s="310">
        <f t="shared" si="233"/>
        <v>70</v>
      </c>
      <c r="ARM405" s="310">
        <f t="shared" si="233"/>
        <v>70</v>
      </c>
      <c r="ARN405" s="310">
        <f t="shared" si="233"/>
        <v>70</v>
      </c>
      <c r="ARO405" s="310">
        <f t="shared" si="233"/>
        <v>70</v>
      </c>
      <c r="ARP405" s="310">
        <f t="shared" si="233"/>
        <v>70</v>
      </c>
      <c r="ARQ405" s="310">
        <f t="shared" si="233"/>
        <v>70</v>
      </c>
      <c r="ARR405" s="310">
        <f t="shared" si="233"/>
        <v>70</v>
      </c>
      <c r="ARS405" s="310">
        <f t="shared" si="233"/>
        <v>70</v>
      </c>
      <c r="ART405" s="310">
        <f t="shared" si="233"/>
        <v>70</v>
      </c>
      <c r="ARU405" s="310">
        <f t="shared" si="233"/>
        <v>70</v>
      </c>
      <c r="ARV405" s="310">
        <f t="shared" si="233"/>
        <v>70</v>
      </c>
      <c r="ARW405" s="310">
        <f t="shared" si="233"/>
        <v>70</v>
      </c>
      <c r="ARX405" s="310">
        <f t="shared" si="233"/>
        <v>70</v>
      </c>
      <c r="ARY405" s="310">
        <f t="shared" si="233"/>
        <v>70</v>
      </c>
      <c r="ARZ405" s="310">
        <f t="shared" si="233"/>
        <v>70</v>
      </c>
      <c r="ASA405" s="310">
        <f t="shared" si="233"/>
        <v>70</v>
      </c>
      <c r="ASX405" s="311">
        <f>$C405*$H405</f>
        <v>80</v>
      </c>
      <c r="ASY405" s="311">
        <f>$C405*$H405</f>
        <v>80</v>
      </c>
      <c r="ASZ405" s="311">
        <f>$C405*$H405</f>
        <v>80</v>
      </c>
      <c r="ATA405" s="311">
        <f>$C405*$H405</f>
        <v>80</v>
      </c>
      <c r="ATB405" s="311">
        <f>$C405*$H405</f>
        <v>80</v>
      </c>
      <c r="ATC405" s="312">
        <f t="shared" ref="ATC405:ATL405" si="234">$C405*$E405</f>
        <v>50</v>
      </c>
      <c r="ATD405" s="312">
        <f t="shared" si="234"/>
        <v>50</v>
      </c>
      <c r="ATE405" s="312">
        <f t="shared" si="234"/>
        <v>50</v>
      </c>
      <c r="ATF405" s="312">
        <f t="shared" si="234"/>
        <v>50</v>
      </c>
      <c r="ATG405" s="312">
        <f t="shared" si="234"/>
        <v>50</v>
      </c>
      <c r="ATH405" s="312">
        <f t="shared" si="234"/>
        <v>50</v>
      </c>
      <c r="ATI405" s="312">
        <f t="shared" si="234"/>
        <v>50</v>
      </c>
      <c r="ATJ405" s="312">
        <f t="shared" si="234"/>
        <v>50</v>
      </c>
      <c r="ATK405" s="312">
        <f t="shared" si="234"/>
        <v>50</v>
      </c>
      <c r="ATL405" s="312">
        <f t="shared" si="234"/>
        <v>50</v>
      </c>
    </row>
    <row r="406" spans="1:475 1127:1210" ht="55.5" customHeight="1">
      <c r="A406" s="88"/>
      <c r="B406" s="435">
        <v>235035</v>
      </c>
      <c r="C406" s="331" t="s">
        <v>375</v>
      </c>
      <c r="D406" s="151" t="s">
        <v>273</v>
      </c>
      <c r="E406" s="149" t="s">
        <v>376</v>
      </c>
      <c r="F406" s="470" t="s">
        <v>348</v>
      </c>
      <c r="G406" s="76"/>
      <c r="H406" s="76"/>
      <c r="T406" s="137"/>
      <c r="NV406" s="119"/>
      <c r="NW406" s="119"/>
      <c r="NX406" s="119"/>
      <c r="NY406" s="119"/>
      <c r="NZ406" s="119"/>
      <c r="OA406" s="119"/>
      <c r="OB406" s="119"/>
      <c r="OC406" s="119"/>
      <c r="OD406" s="119"/>
      <c r="OE406" s="119"/>
      <c r="OF406" s="119"/>
      <c r="OG406" s="119"/>
      <c r="OH406" s="119"/>
      <c r="OI406" s="119"/>
      <c r="OJ406" s="119"/>
      <c r="OK406" s="119"/>
      <c r="OL406" s="119"/>
      <c r="OM406" s="119"/>
      <c r="ON406" s="119"/>
      <c r="OO406" s="119"/>
      <c r="OP406" s="119"/>
      <c r="OQ406" s="119"/>
      <c r="OR406" s="119"/>
      <c r="OS406" s="119"/>
      <c r="OT406" s="119"/>
      <c r="OU406" s="119"/>
      <c r="OV406" s="119"/>
      <c r="OW406" s="119"/>
      <c r="OX406" s="119"/>
      <c r="OY406" s="119"/>
      <c r="OZ406" s="119"/>
      <c r="PA406" s="119"/>
      <c r="PB406" s="119"/>
      <c r="PC406" s="119"/>
      <c r="PD406" s="119"/>
      <c r="PE406" s="119"/>
      <c r="PF406" s="119"/>
      <c r="PG406" s="119"/>
      <c r="PH406" s="119"/>
      <c r="PI406" s="119"/>
      <c r="PJ406" s="119"/>
      <c r="PK406" s="119"/>
      <c r="PL406" s="119"/>
      <c r="PM406" s="119"/>
      <c r="PN406" s="119"/>
      <c r="PO406" s="119"/>
      <c r="PP406" s="119"/>
      <c r="PQ406" s="119"/>
      <c r="PR406" s="119"/>
      <c r="PS406" s="119"/>
      <c r="PT406" s="119"/>
      <c r="PU406" s="119"/>
      <c r="PV406" s="119"/>
      <c r="PW406" s="119"/>
      <c r="PX406" s="119"/>
      <c r="PY406" s="119"/>
      <c r="PZ406" s="119"/>
      <c r="QA406" s="119"/>
      <c r="QB406" s="119"/>
      <c r="QC406" s="119"/>
      <c r="QD406" s="119"/>
      <c r="QE406" s="119"/>
      <c r="QF406" s="119"/>
      <c r="QG406" s="119"/>
      <c r="QH406" s="119"/>
      <c r="QI406" s="119"/>
      <c r="QJ406" s="119"/>
      <c r="QK406" s="119"/>
      <c r="QL406" s="119"/>
      <c r="QM406" s="119"/>
      <c r="QN406" s="119"/>
      <c r="QO406" s="119"/>
      <c r="QP406" s="119"/>
      <c r="QQ406" s="119"/>
      <c r="QR406" s="119"/>
      <c r="QS406" s="119"/>
      <c r="QT406" s="119"/>
      <c r="QU406" s="119"/>
      <c r="QV406" s="119"/>
      <c r="QW406" s="119"/>
      <c r="QX406" s="119"/>
      <c r="QY406" s="119"/>
      <c r="QZ406" s="119"/>
      <c r="RA406" s="119"/>
      <c r="RB406" s="119"/>
      <c r="RC406" s="119"/>
      <c r="RD406" s="119"/>
      <c r="RE406" s="119"/>
      <c r="RF406" s="119"/>
      <c r="RG406" s="119"/>
      <c r="AQI406" s="116" t="s">
        <v>152</v>
      </c>
      <c r="AQJ406" s="116" t="s">
        <v>152</v>
      </c>
      <c r="AQK406" s="117" t="s">
        <v>168</v>
      </c>
      <c r="AQL406" s="117" t="s">
        <v>168</v>
      </c>
      <c r="AQM406" s="116" t="s">
        <v>169</v>
      </c>
      <c r="AQN406" s="118" t="s">
        <v>170</v>
      </c>
      <c r="AQP406" s="118" t="s">
        <v>170</v>
      </c>
      <c r="AQQ406" s="118" t="s">
        <v>170</v>
      </c>
      <c r="AQR406" s="118" t="s">
        <v>171</v>
      </c>
      <c r="AQS406" s="118" t="s">
        <v>171</v>
      </c>
      <c r="AQT406" s="118" t="s">
        <v>171</v>
      </c>
      <c r="AQU406" s="118" t="s">
        <v>172</v>
      </c>
      <c r="AQV406" s="118"/>
      <c r="AQW406" s="118" t="s">
        <v>172</v>
      </c>
      <c r="AQX406" s="118" t="s">
        <v>172</v>
      </c>
      <c r="AQY406" s="84" t="s">
        <v>39</v>
      </c>
      <c r="AQZ406" s="84" t="s">
        <v>39</v>
      </c>
      <c r="ARA406" s="84" t="s">
        <v>173</v>
      </c>
      <c r="ARB406" s="84" t="s">
        <v>173</v>
      </c>
      <c r="ARC406" s="2"/>
      <c r="ARD406" s="84" t="s">
        <v>40</v>
      </c>
      <c r="ARE406" s="84" t="s">
        <v>40</v>
      </c>
      <c r="ARF406" s="84" t="s">
        <v>40</v>
      </c>
      <c r="ARG406" s="84" t="s">
        <v>40</v>
      </c>
      <c r="ARH406" s="84" t="s">
        <v>40</v>
      </c>
      <c r="ARI406" s="84" t="s">
        <v>174</v>
      </c>
      <c r="ARJ406" s="84"/>
      <c r="ARK406" s="84" t="s">
        <v>174</v>
      </c>
      <c r="ARL406" s="84" t="s">
        <v>174</v>
      </c>
      <c r="ARM406" s="84" t="s">
        <v>174</v>
      </c>
      <c r="ARN406" s="84" t="s">
        <v>175</v>
      </c>
      <c r="ARO406" s="84" t="s">
        <v>175</v>
      </c>
      <c r="ARP406" s="84" t="s">
        <v>175</v>
      </c>
      <c r="ARQ406" s="2"/>
      <c r="ARR406" s="84" t="s">
        <v>176</v>
      </c>
      <c r="ARS406" s="84" t="s">
        <v>176</v>
      </c>
      <c r="ART406" s="84" t="s">
        <v>176</v>
      </c>
      <c r="ARU406" s="84" t="s">
        <v>82</v>
      </c>
      <c r="ARV406" s="84" t="s">
        <v>82</v>
      </c>
      <c r="ARW406" s="84" t="s">
        <v>82</v>
      </c>
      <c r="ARX406" s="84"/>
      <c r="ARY406" s="91" t="s">
        <v>165</v>
      </c>
      <c r="ASO406" s="84" t="s">
        <v>93</v>
      </c>
      <c r="ASP406" s="84" t="s">
        <v>114</v>
      </c>
      <c r="ASQ406" s="84" t="s">
        <v>42</v>
      </c>
      <c r="ASR406" s="84" t="s">
        <v>42</v>
      </c>
      <c r="ASS406" s="84" t="s">
        <v>42</v>
      </c>
      <c r="AST406" s="2"/>
      <c r="ASU406" s="130" t="s">
        <v>177</v>
      </c>
      <c r="ASV406" s="84" t="s">
        <v>178</v>
      </c>
      <c r="ASW406" s="84" t="s">
        <v>178</v>
      </c>
      <c r="ASX406" s="84" t="s">
        <v>97</v>
      </c>
      <c r="ASY406" s="84" t="s">
        <v>82</v>
      </c>
      <c r="ASZ406" s="84" t="s">
        <v>82</v>
      </c>
      <c r="ATA406" s="2"/>
      <c r="ATB406" s="84" t="s">
        <v>82</v>
      </c>
      <c r="ATC406" s="91" t="s">
        <v>98</v>
      </c>
      <c r="ATD406" s="84" t="s">
        <v>143</v>
      </c>
    </row>
    <row r="407" spans="1:475 1127:1210" ht="14.25" customHeight="1" outlineLevel="1">
      <c r="A407" s="155" t="s">
        <v>224</v>
      </c>
      <c r="B407" s="54">
        <f>G413</f>
        <v>263.08978767000002</v>
      </c>
      <c r="C407" s="32" t="s">
        <v>225</v>
      </c>
      <c r="D407" s="670">
        <f t="shared" ref="D407:D412" si="235">SUM(I407:NZ407)</f>
        <v>0</v>
      </c>
      <c r="E407" s="55">
        <f t="shared" ref="E407:E412" si="236">SUM(D407/G407)</f>
        <v>0</v>
      </c>
      <c r="F407" s="179"/>
      <c r="G407" s="49">
        <f>G413*0.249</f>
        <v>65.509357129830008</v>
      </c>
      <c r="H407" s="156">
        <f>SUM(I407:ATR407)</f>
        <v>66</v>
      </c>
      <c r="I407" s="147"/>
      <c r="J407" s="147"/>
      <c r="K407" s="147"/>
      <c r="L407" s="147"/>
      <c r="T407" s="137"/>
      <c r="NV407" s="119"/>
      <c r="NW407" s="119"/>
      <c r="NX407" s="119"/>
      <c r="NY407" s="119"/>
      <c r="NZ407" s="119"/>
      <c r="OA407" s="119"/>
      <c r="OB407" s="119"/>
      <c r="OC407" s="119"/>
      <c r="OD407" s="119"/>
      <c r="OE407" s="119"/>
      <c r="OF407" s="119"/>
      <c r="OG407" s="119"/>
      <c r="OH407" s="119"/>
      <c r="OI407" s="119"/>
      <c r="OJ407" s="119"/>
      <c r="OK407" s="119"/>
      <c r="OL407" s="119"/>
      <c r="OM407" s="119"/>
      <c r="ON407" s="119"/>
      <c r="OO407" s="119"/>
      <c r="OP407" s="119"/>
      <c r="OQ407" s="119"/>
      <c r="OR407" s="119"/>
      <c r="OS407" s="119"/>
      <c r="OT407" s="119"/>
      <c r="OU407" s="119"/>
      <c r="OV407" s="119"/>
      <c r="OW407" s="119"/>
      <c r="OX407" s="119"/>
      <c r="OY407" s="119"/>
      <c r="OZ407" s="119"/>
      <c r="PA407" s="119"/>
      <c r="PB407" s="119"/>
      <c r="PC407" s="119"/>
      <c r="PD407" s="119"/>
      <c r="PE407" s="119"/>
      <c r="PF407" s="119"/>
      <c r="PG407" s="119"/>
      <c r="PH407" s="119"/>
      <c r="PI407" s="119"/>
      <c r="PJ407" s="119"/>
      <c r="PK407" s="119"/>
      <c r="PL407" s="119"/>
      <c r="PM407" s="119"/>
      <c r="PN407" s="119"/>
      <c r="PO407" s="119"/>
      <c r="PP407" s="119"/>
      <c r="PQ407" s="119"/>
      <c r="PR407" s="119"/>
      <c r="PS407" s="119"/>
      <c r="PT407" s="119"/>
      <c r="PU407" s="119"/>
      <c r="PV407" s="119"/>
      <c r="PW407" s="119"/>
      <c r="PX407" s="119"/>
      <c r="PY407" s="119"/>
      <c r="PZ407" s="119"/>
      <c r="QA407" s="119"/>
      <c r="QB407" s="119"/>
      <c r="QC407" s="119"/>
      <c r="QD407" s="119"/>
      <c r="AQI407" s="119">
        <v>6</v>
      </c>
      <c r="AQJ407" s="119">
        <v>6</v>
      </c>
      <c r="AQK407" s="119">
        <v>6</v>
      </c>
      <c r="AQL407" s="119">
        <v>6</v>
      </c>
      <c r="AQM407" s="119">
        <v>6</v>
      </c>
      <c r="AQP407" s="119">
        <v>6</v>
      </c>
      <c r="AQQ407" s="119">
        <v>6</v>
      </c>
      <c r="AQS407" s="119">
        <v>6</v>
      </c>
      <c r="AQW407" s="119">
        <v>6</v>
      </c>
      <c r="AQX407" s="119">
        <v>6</v>
      </c>
      <c r="AQY407" s="119">
        <v>6</v>
      </c>
    </row>
    <row r="408" spans="1:475 1127:1210" ht="14.25" customHeight="1" outlineLevel="1">
      <c r="A408" s="157" t="s">
        <v>226</v>
      </c>
      <c r="B408" s="59"/>
      <c r="C408" s="32" t="s">
        <v>227</v>
      </c>
      <c r="D408" s="670">
        <f t="shared" si="235"/>
        <v>0</v>
      </c>
      <c r="E408" s="55">
        <f t="shared" si="236"/>
        <v>0</v>
      </c>
      <c r="F408" s="179"/>
      <c r="G408" s="49">
        <f>G413*0.167</f>
        <v>43.935994540890007</v>
      </c>
      <c r="H408" s="156">
        <f t="shared" ref="H408:H412" si="237">SUM(I408:ATR408)</f>
        <v>48</v>
      </c>
      <c r="I408" s="147"/>
      <c r="J408" s="147"/>
      <c r="K408" s="147"/>
      <c r="L408" s="147"/>
      <c r="T408" s="137"/>
      <c r="NV408" s="119"/>
      <c r="NW408" s="119"/>
      <c r="NX408" s="119"/>
      <c r="NY408" s="119"/>
      <c r="NZ408" s="119"/>
      <c r="OA408" s="119"/>
      <c r="OB408" s="119"/>
      <c r="OC408" s="119"/>
      <c r="OD408" s="119"/>
      <c r="OE408" s="119"/>
      <c r="OF408" s="119"/>
      <c r="OG408" s="119"/>
      <c r="OH408" s="119"/>
      <c r="OI408" s="119"/>
      <c r="OJ408" s="119"/>
      <c r="OK408" s="119"/>
      <c r="OL408" s="119"/>
      <c r="OM408" s="119"/>
      <c r="ON408" s="119"/>
      <c r="OO408" s="119"/>
      <c r="OP408" s="119"/>
      <c r="OQ408" s="119"/>
      <c r="OR408" s="119"/>
      <c r="OS408" s="119"/>
      <c r="OT408" s="119"/>
      <c r="OU408" s="119"/>
      <c r="OV408" s="119"/>
      <c r="OW408" s="119"/>
      <c r="OX408" s="119"/>
      <c r="OY408" s="119"/>
      <c r="OZ408" s="119"/>
      <c r="PA408" s="119"/>
      <c r="PB408" s="119"/>
      <c r="PC408" s="119"/>
      <c r="PD408" s="119"/>
      <c r="PE408" s="119"/>
      <c r="PF408" s="119"/>
      <c r="PG408" s="119"/>
      <c r="PH408" s="119"/>
      <c r="PI408" s="119"/>
      <c r="PJ408" s="119"/>
      <c r="PK408" s="119"/>
      <c r="PL408" s="119"/>
      <c r="PM408" s="119"/>
      <c r="PN408" s="119"/>
      <c r="PO408" s="119"/>
      <c r="PP408" s="119"/>
      <c r="PQ408" s="119"/>
      <c r="PR408" s="119"/>
      <c r="PS408" s="119"/>
      <c r="PT408" s="119"/>
      <c r="PU408" s="119"/>
      <c r="PV408" s="119"/>
      <c r="PW408" s="119"/>
      <c r="PX408" s="119"/>
      <c r="PY408" s="119"/>
      <c r="PZ408" s="119"/>
      <c r="QA408" s="119"/>
      <c r="QB408" s="119"/>
      <c r="QC408" s="119"/>
      <c r="QD408" s="119"/>
      <c r="AQX408" s="119">
        <v>6</v>
      </c>
      <c r="AQY408" s="119">
        <v>6</v>
      </c>
      <c r="AQZ408" s="119">
        <v>6</v>
      </c>
      <c r="ARA408" s="119">
        <v>6</v>
      </c>
      <c r="ARB408" s="119">
        <v>6</v>
      </c>
      <c r="ARR408" s="119">
        <v>6</v>
      </c>
      <c r="ARS408" s="119">
        <v>6</v>
      </c>
      <c r="ART408" s="119">
        <v>6</v>
      </c>
    </row>
    <row r="409" spans="1:475 1127:1210" ht="14.25" customHeight="1" outlineLevel="1">
      <c r="A409" s="158" t="s">
        <v>228</v>
      </c>
      <c r="B409" s="61"/>
      <c r="C409" s="32" t="s">
        <v>229</v>
      </c>
      <c r="D409" s="670">
        <f t="shared" si="235"/>
        <v>0</v>
      </c>
      <c r="E409" s="55">
        <f t="shared" si="236"/>
        <v>0</v>
      </c>
      <c r="F409" s="180"/>
      <c r="G409" s="49">
        <f>G413*0.203</f>
        <v>53.407226897010005</v>
      </c>
      <c r="H409" s="156">
        <f t="shared" si="237"/>
        <v>56</v>
      </c>
      <c r="I409" s="147"/>
      <c r="J409" s="147"/>
      <c r="K409" s="147"/>
      <c r="L409" s="147"/>
      <c r="T409" s="137"/>
      <c r="NV409" s="119"/>
      <c r="NW409" s="119"/>
      <c r="NX409" s="119"/>
      <c r="NY409" s="119"/>
      <c r="NZ409" s="119"/>
      <c r="OA409" s="119"/>
      <c r="OB409" s="119"/>
      <c r="OC409" s="119"/>
      <c r="OD409" s="119"/>
      <c r="OE409" s="119"/>
      <c r="OF409" s="119"/>
      <c r="OG409" s="119"/>
      <c r="OH409" s="119"/>
      <c r="OI409" s="119"/>
      <c r="OJ409" s="119"/>
      <c r="OK409" s="119"/>
      <c r="OL409" s="119"/>
      <c r="OM409" s="119"/>
      <c r="ON409" s="119"/>
      <c r="OO409" s="119"/>
      <c r="OP409" s="119"/>
      <c r="OQ409" s="119"/>
      <c r="OR409" s="119"/>
      <c r="OS409" s="119"/>
      <c r="OT409" s="119"/>
      <c r="OU409" s="119"/>
      <c r="OV409" s="119"/>
      <c r="OW409" s="119"/>
      <c r="OX409" s="119"/>
      <c r="OY409" s="119"/>
      <c r="OZ409" s="119"/>
      <c r="PA409" s="119"/>
      <c r="PB409" s="119"/>
      <c r="PC409" s="119"/>
      <c r="PD409" s="119"/>
      <c r="PE409" s="119"/>
      <c r="PF409" s="119"/>
      <c r="PG409" s="119"/>
      <c r="PH409" s="119"/>
      <c r="PI409" s="119"/>
      <c r="PJ409" s="119"/>
      <c r="PK409" s="119"/>
      <c r="PL409" s="119"/>
      <c r="PM409" s="119"/>
      <c r="PN409" s="119"/>
      <c r="PO409" s="119"/>
      <c r="PP409" s="119"/>
      <c r="PQ409" s="119"/>
      <c r="PR409" s="119"/>
      <c r="PS409" s="119"/>
      <c r="PT409" s="119"/>
      <c r="PU409" s="119"/>
      <c r="PV409" s="119"/>
      <c r="PW409" s="119"/>
      <c r="PX409" s="119"/>
      <c r="PY409" s="119"/>
      <c r="PZ409" s="119"/>
      <c r="QA409" s="119"/>
      <c r="QB409" s="119"/>
      <c r="QC409" s="119"/>
      <c r="QD409" s="119"/>
      <c r="ARF409" s="119">
        <v>8</v>
      </c>
      <c r="ARG409" s="119">
        <v>8</v>
      </c>
      <c r="ARH409" s="119">
        <v>8</v>
      </c>
      <c r="ARI409" s="119">
        <v>8</v>
      </c>
      <c r="ARK409" s="119">
        <v>8</v>
      </c>
      <c r="ARL409" s="119">
        <v>8</v>
      </c>
      <c r="ARM409" s="119">
        <v>8</v>
      </c>
    </row>
    <row r="410" spans="1:475 1127:1210" ht="14.25" customHeight="1" outlineLevel="1">
      <c r="A410" s="159"/>
      <c r="B410" s="181" t="s">
        <v>230</v>
      </c>
      <c r="C410" s="40" t="s">
        <v>231</v>
      </c>
      <c r="D410" s="670">
        <f t="shared" si="235"/>
        <v>0</v>
      </c>
      <c r="E410" s="55">
        <f t="shared" si="236"/>
        <v>0</v>
      </c>
      <c r="F410" s="179"/>
      <c r="G410" s="49">
        <f>G413*0.055</f>
        <v>14.469938321850002</v>
      </c>
      <c r="H410" s="156">
        <f t="shared" si="237"/>
        <v>18</v>
      </c>
      <c r="I410" s="147"/>
      <c r="J410" s="147"/>
      <c r="K410" s="147"/>
      <c r="L410" s="147"/>
      <c r="T410" s="137"/>
      <c r="NV410" s="119"/>
      <c r="NW410" s="119"/>
      <c r="NX410" s="119"/>
      <c r="NY410" s="119"/>
      <c r="NZ410" s="119"/>
      <c r="OA410" s="119"/>
      <c r="OB410" s="119"/>
      <c r="OC410" s="119"/>
      <c r="OD410" s="119"/>
      <c r="OE410" s="119"/>
      <c r="OF410" s="119"/>
      <c r="OG410" s="119"/>
      <c r="OH410" s="119"/>
      <c r="OI410" s="119"/>
      <c r="OJ410" s="119"/>
      <c r="OK410" s="119"/>
      <c r="OL410" s="119"/>
      <c r="OM410" s="119"/>
      <c r="ON410" s="119"/>
      <c r="OO410" s="119"/>
      <c r="OP410" s="119"/>
      <c r="OQ410" s="119"/>
      <c r="OR410" s="119"/>
      <c r="OS410" s="119"/>
      <c r="OT410" s="119"/>
      <c r="OU410" s="119"/>
      <c r="OV410" s="119"/>
      <c r="OW410" s="119"/>
      <c r="OX410" s="119"/>
      <c r="OY410" s="119"/>
      <c r="OZ410" s="119"/>
      <c r="PA410" s="119"/>
      <c r="PB410" s="119"/>
      <c r="PC410" s="119"/>
      <c r="PD410" s="119"/>
      <c r="PE410" s="119"/>
      <c r="PF410" s="119"/>
      <c r="PG410" s="119"/>
      <c r="PH410" s="119"/>
      <c r="PI410" s="119"/>
      <c r="PJ410" s="119"/>
      <c r="PK410" s="119"/>
      <c r="PL410" s="119"/>
      <c r="PM410" s="119"/>
      <c r="PN410" s="119"/>
      <c r="PO410" s="119"/>
      <c r="PP410" s="119"/>
      <c r="PQ410" s="119"/>
      <c r="PR410" s="119"/>
      <c r="PS410" s="119"/>
      <c r="PT410" s="119"/>
      <c r="PU410" s="119"/>
      <c r="PV410" s="119"/>
      <c r="PW410" s="119"/>
      <c r="PX410" s="119"/>
      <c r="PY410" s="119"/>
      <c r="PZ410" s="119"/>
      <c r="QA410" s="119"/>
      <c r="QB410" s="119"/>
      <c r="QC410" s="119"/>
      <c r="QD410" s="119"/>
      <c r="ARN410" s="119">
        <v>6</v>
      </c>
      <c r="ARO410" s="119">
        <v>6</v>
      </c>
      <c r="ARP410" s="119">
        <v>6</v>
      </c>
    </row>
    <row r="411" spans="1:475 1127:1210" ht="14.25" customHeight="1" outlineLevel="1">
      <c r="A411" s="159"/>
      <c r="B411" s="160">
        <f>D413</f>
        <v>0</v>
      </c>
      <c r="C411" s="40" t="s">
        <v>232</v>
      </c>
      <c r="D411" s="670">
        <f t="shared" si="235"/>
        <v>0</v>
      </c>
      <c r="E411" s="55">
        <f t="shared" si="236"/>
        <v>0</v>
      </c>
      <c r="F411" s="179"/>
      <c r="G411" s="49">
        <f>G413*0.073</f>
        <v>19.205554499910001</v>
      </c>
      <c r="H411" s="156">
        <f t="shared" si="237"/>
        <v>18</v>
      </c>
      <c r="I411" s="147"/>
      <c r="J411" s="147"/>
      <c r="K411" s="147"/>
      <c r="L411" s="147"/>
      <c r="T411" s="137"/>
      <c r="NV411" s="119"/>
      <c r="NW411" s="119"/>
      <c r="NX411" s="119"/>
      <c r="NY411" s="119"/>
      <c r="NZ411" s="119"/>
      <c r="OA411" s="119"/>
      <c r="OB411" s="119"/>
      <c r="OC411" s="119"/>
      <c r="OD411" s="119"/>
      <c r="OE411" s="119"/>
      <c r="OF411" s="119"/>
      <c r="OG411" s="119"/>
      <c r="OH411" s="119"/>
      <c r="OI411" s="119"/>
      <c r="OJ411" s="119"/>
      <c r="OK411" s="119"/>
      <c r="OL411" s="119"/>
      <c r="OM411" s="119"/>
      <c r="ON411" s="119"/>
      <c r="OO411" s="119"/>
      <c r="OP411" s="119"/>
      <c r="OQ411" s="119"/>
      <c r="OR411" s="119"/>
      <c r="OS411" s="119"/>
      <c r="OT411" s="119"/>
      <c r="OU411" s="119"/>
      <c r="OV411" s="119"/>
      <c r="OW411" s="119"/>
      <c r="OX411" s="119"/>
      <c r="OY411" s="119"/>
      <c r="OZ411" s="119"/>
      <c r="PA411" s="119"/>
      <c r="PB411" s="119"/>
      <c r="PC411" s="119"/>
      <c r="PD411" s="119"/>
      <c r="PE411" s="119"/>
      <c r="PF411" s="119"/>
      <c r="PG411" s="119"/>
      <c r="PH411" s="119"/>
      <c r="PI411" s="119"/>
      <c r="PJ411" s="119"/>
      <c r="PK411" s="119"/>
      <c r="PL411" s="119"/>
      <c r="PM411" s="119"/>
      <c r="PN411" s="119"/>
      <c r="PO411" s="119"/>
      <c r="PP411" s="119"/>
      <c r="PQ411" s="119"/>
      <c r="PR411" s="119"/>
      <c r="PS411" s="119"/>
      <c r="PT411" s="119"/>
      <c r="PU411" s="119"/>
      <c r="PV411" s="119"/>
      <c r="PW411" s="119"/>
      <c r="PX411" s="119"/>
      <c r="PY411" s="119"/>
      <c r="PZ411" s="119"/>
      <c r="QA411" s="119"/>
      <c r="QB411" s="119"/>
      <c r="QC411" s="119"/>
      <c r="QD411" s="119"/>
      <c r="ASQ411" s="119">
        <v>6</v>
      </c>
      <c r="ASR411" s="119">
        <v>6</v>
      </c>
      <c r="ASS411" s="119">
        <v>6</v>
      </c>
    </row>
    <row r="412" spans="1:475 1127:1210" ht="14.25" customHeight="1" outlineLevel="1">
      <c r="A412" s="161" t="s">
        <v>233</v>
      </c>
      <c r="B412" s="162" t="e">
        <f>SUM(B411/(B407*E414/100))</f>
        <v>#DIV/0!</v>
      </c>
      <c r="C412" s="32" t="s">
        <v>234</v>
      </c>
      <c r="D412" s="670">
        <f t="shared" si="235"/>
        <v>0</v>
      </c>
      <c r="E412" s="55">
        <f t="shared" si="236"/>
        <v>0</v>
      </c>
      <c r="F412" s="179"/>
      <c r="G412" s="49">
        <f>G413*0.258</f>
        <v>67.877165218860014</v>
      </c>
      <c r="H412" s="156">
        <f t="shared" si="237"/>
        <v>66</v>
      </c>
      <c r="I412" s="147"/>
      <c r="J412" s="147"/>
      <c r="K412" s="147"/>
      <c r="L412" s="147"/>
      <c r="T412" s="137"/>
      <c r="NV412" s="119"/>
      <c r="NW412" s="119"/>
      <c r="NX412" s="119"/>
      <c r="NY412" s="119"/>
      <c r="NZ412" s="119"/>
      <c r="OA412" s="119"/>
      <c r="OB412" s="119"/>
      <c r="OC412" s="119"/>
      <c r="OD412" s="119"/>
      <c r="OE412" s="119"/>
      <c r="OF412" s="119"/>
      <c r="OG412" s="119"/>
      <c r="OH412" s="119"/>
      <c r="OI412" s="119"/>
      <c r="OJ412" s="119"/>
      <c r="OK412" s="119"/>
      <c r="OL412" s="119"/>
      <c r="OM412" s="119"/>
      <c r="ON412" s="119"/>
      <c r="OO412" s="119"/>
      <c r="OP412" s="119"/>
      <c r="OQ412" s="119"/>
      <c r="OR412" s="119"/>
      <c r="OS412" s="119"/>
      <c r="OT412" s="119"/>
      <c r="OU412" s="119"/>
      <c r="OV412" s="119"/>
      <c r="OW412" s="119"/>
      <c r="OX412" s="119"/>
      <c r="OY412" s="119"/>
      <c r="OZ412" s="119"/>
      <c r="PA412" s="119"/>
      <c r="PB412" s="119"/>
      <c r="PC412" s="119"/>
      <c r="PD412" s="119"/>
      <c r="PE412" s="119"/>
      <c r="PF412" s="119"/>
      <c r="PG412" s="119"/>
      <c r="PH412" s="119"/>
      <c r="PI412" s="119"/>
      <c r="PJ412" s="119"/>
      <c r="PK412" s="119"/>
      <c r="PL412" s="119"/>
      <c r="PM412" s="119"/>
      <c r="PN412" s="119"/>
      <c r="PO412" s="119"/>
      <c r="PP412" s="119"/>
      <c r="PQ412" s="119"/>
      <c r="PR412" s="119"/>
      <c r="PS412" s="119"/>
      <c r="PT412" s="119"/>
      <c r="PU412" s="119"/>
      <c r="PV412" s="119"/>
      <c r="PW412" s="119"/>
      <c r="PX412" s="119"/>
      <c r="PY412" s="119"/>
      <c r="PZ412" s="119"/>
      <c r="QA412" s="119"/>
      <c r="QB412" s="119"/>
      <c r="QC412" s="119"/>
      <c r="QD412" s="119"/>
      <c r="ARU412" s="119">
        <v>6</v>
      </c>
      <c r="ARV412" s="119">
        <v>6</v>
      </c>
      <c r="ARW412" s="119">
        <v>6</v>
      </c>
      <c r="ASU412" s="119">
        <v>6</v>
      </c>
      <c r="ASV412" s="119">
        <v>6</v>
      </c>
      <c r="ASW412" s="119">
        <v>6</v>
      </c>
      <c r="ASX412" s="119">
        <v>6</v>
      </c>
      <c r="ASY412" s="119">
        <v>6</v>
      </c>
      <c r="ASZ412" s="119">
        <v>6</v>
      </c>
      <c r="ATA412" s="119">
        <v>6</v>
      </c>
      <c r="ATB412" s="119">
        <v>6</v>
      </c>
    </row>
    <row r="413" spans="1:475 1127:1210" ht="14.25" customHeight="1" outlineLevel="1">
      <c r="A413" s="157" t="s">
        <v>233</v>
      </c>
      <c r="B413" s="163" t="e">
        <f>SUM(B411/(B408*E414/100))</f>
        <v>#DIV/0!</v>
      </c>
      <c r="C413" s="164" t="s">
        <v>235</v>
      </c>
      <c r="D413" s="671">
        <f>SUM(D407:D412)</f>
        <v>0</v>
      </c>
      <c r="E413" s="182">
        <v>4.5789999999999997</v>
      </c>
      <c r="F413" s="183"/>
      <c r="G413" s="49">
        <f>((E413/F414*1000)*-0.0213+67.209)*E413</f>
        <v>263.08978767000002</v>
      </c>
      <c r="H413" s="156">
        <f>SUM(H407:H412)</f>
        <v>272</v>
      </c>
      <c r="I413" s="147"/>
      <c r="J413" s="147"/>
      <c r="K413" s="147"/>
      <c r="L413" s="147"/>
      <c r="T413" s="137"/>
      <c r="NV413" s="119"/>
      <c r="NW413" s="119"/>
      <c r="NX413" s="119"/>
      <c r="NY413" s="119"/>
      <c r="NZ413" s="119"/>
      <c r="OA413" s="119"/>
      <c r="OB413" s="119"/>
      <c r="OC413" s="119"/>
      <c r="OD413" s="119"/>
      <c r="OE413" s="119"/>
      <c r="OF413" s="119"/>
      <c r="OG413" s="119"/>
      <c r="OH413" s="119"/>
      <c r="OI413" s="119"/>
      <c r="OJ413" s="119"/>
      <c r="OK413" s="119"/>
      <c r="OL413" s="119"/>
      <c r="OM413" s="119"/>
      <c r="ON413" s="119"/>
      <c r="OO413" s="119"/>
      <c r="OP413" s="119"/>
      <c r="OQ413" s="119"/>
      <c r="OR413" s="119"/>
      <c r="OS413" s="119"/>
      <c r="OT413" s="119"/>
      <c r="OU413" s="119"/>
      <c r="OV413" s="119"/>
      <c r="OW413" s="119"/>
      <c r="OX413" s="119"/>
      <c r="OY413" s="119"/>
      <c r="OZ413" s="119"/>
      <c r="PA413" s="119"/>
      <c r="PB413" s="119"/>
      <c r="PC413" s="119"/>
      <c r="PD413" s="119"/>
      <c r="PE413" s="119"/>
      <c r="PF413" s="119"/>
      <c r="PG413" s="119"/>
      <c r="PH413" s="119"/>
      <c r="PI413" s="119"/>
      <c r="PJ413" s="119"/>
      <c r="PK413" s="119"/>
      <c r="PL413" s="119"/>
      <c r="PM413" s="119"/>
      <c r="PN413" s="119"/>
      <c r="PO413" s="119"/>
      <c r="PP413" s="119"/>
      <c r="PQ413" s="119"/>
      <c r="PR413" s="119"/>
      <c r="PS413" s="119"/>
      <c r="PT413" s="119"/>
      <c r="PU413" s="119"/>
      <c r="PV413" s="119"/>
      <c r="PW413" s="119"/>
      <c r="PX413" s="119"/>
      <c r="PY413" s="119"/>
      <c r="PZ413" s="119"/>
      <c r="QA413" s="119"/>
      <c r="QB413" s="119"/>
      <c r="QC413" s="119"/>
      <c r="QD413" s="119"/>
      <c r="QE413" s="119"/>
      <c r="QF413" s="119"/>
      <c r="QG413" s="119"/>
      <c r="QH413" s="119"/>
      <c r="QI413" s="119"/>
      <c r="QJ413" s="119"/>
      <c r="QK413" s="119"/>
      <c r="QL413" s="119"/>
      <c r="QM413" s="119"/>
      <c r="QN413" s="119"/>
      <c r="QO413" s="119"/>
      <c r="QP413" s="119"/>
      <c r="QQ413" s="119"/>
      <c r="QR413" s="119"/>
      <c r="QS413" s="119"/>
      <c r="QT413" s="119"/>
      <c r="QU413" s="119"/>
      <c r="QV413" s="119"/>
      <c r="QW413" s="119"/>
      <c r="QX413" s="119"/>
      <c r="QY413" s="119"/>
      <c r="QZ413" s="119"/>
      <c r="RA413" s="119"/>
      <c r="RB413" s="119"/>
      <c r="RC413" s="119"/>
      <c r="RD413" s="119"/>
      <c r="RE413" s="119"/>
      <c r="RF413" s="119"/>
      <c r="RG413" s="119"/>
    </row>
    <row r="414" spans="1:475 1127:1210" ht="14.25" customHeight="1" outlineLevel="1">
      <c r="A414" s="158" t="s">
        <v>233</v>
      </c>
      <c r="B414" s="165" t="e">
        <f>SUM(B411/(B409*E414/100))</f>
        <v>#DIV/0!</v>
      </c>
      <c r="C414" s="166" t="e">
        <f>SUM(B411/(E413*E414/100))</f>
        <v>#DIV/0!</v>
      </c>
      <c r="D414" s="73" t="s">
        <v>236</v>
      </c>
      <c r="E414" s="167">
        <v>0</v>
      </c>
      <c r="F414" s="184">
        <v>10</v>
      </c>
      <c r="G414" s="176"/>
      <c r="H414" s="187"/>
      <c r="T414" s="137"/>
      <c r="NV414" s="119"/>
      <c r="NW414" s="119"/>
      <c r="NX414" s="119"/>
      <c r="NY414" s="119"/>
      <c r="NZ414" s="119"/>
      <c r="OA414" s="119"/>
      <c r="OB414" s="119"/>
      <c r="OC414" s="119"/>
      <c r="OD414" s="119"/>
      <c r="OE414" s="119"/>
      <c r="OF414" s="119"/>
      <c r="OG414" s="119"/>
      <c r="OH414" s="119"/>
      <c r="OI414" s="119"/>
      <c r="OJ414" s="119"/>
      <c r="OK414" s="119"/>
      <c r="OL414" s="119"/>
      <c r="OM414" s="119"/>
      <c r="ON414" s="119"/>
      <c r="OO414" s="119"/>
      <c r="OP414" s="119"/>
      <c r="OQ414" s="119"/>
      <c r="OR414" s="119"/>
      <c r="OS414" s="119"/>
      <c r="OT414" s="119"/>
      <c r="OU414" s="119"/>
      <c r="OV414" s="119"/>
      <c r="OW414" s="119"/>
      <c r="OX414" s="119"/>
      <c r="OY414" s="119"/>
      <c r="OZ414" s="119"/>
      <c r="PA414" s="119"/>
      <c r="PB414" s="119"/>
      <c r="PC414" s="119"/>
      <c r="PD414" s="119"/>
      <c r="PE414" s="119"/>
      <c r="PF414" s="119"/>
      <c r="PG414" s="119"/>
      <c r="PH414" s="119"/>
      <c r="PI414" s="119"/>
      <c r="PJ414" s="119"/>
      <c r="PK414" s="119"/>
      <c r="PL414" s="119"/>
      <c r="PM414" s="119"/>
      <c r="PN414" s="119"/>
      <c r="PO414" s="119"/>
      <c r="PP414" s="119"/>
      <c r="PQ414" s="119"/>
      <c r="PR414" s="119"/>
      <c r="PS414" s="119"/>
      <c r="PT414" s="119"/>
      <c r="PU414" s="119"/>
      <c r="PV414" s="119"/>
      <c r="PW414" s="119"/>
      <c r="PX414" s="119"/>
      <c r="PY414" s="119"/>
      <c r="PZ414" s="119"/>
      <c r="QA414" s="119"/>
      <c r="QB414" s="119"/>
      <c r="QC414" s="119"/>
      <c r="QD414" s="119"/>
      <c r="QE414" s="119"/>
      <c r="QF414" s="119"/>
      <c r="QG414" s="119"/>
      <c r="QH414" s="119"/>
      <c r="QI414" s="119"/>
      <c r="QJ414" s="119"/>
      <c r="QK414" s="119"/>
      <c r="QL414" s="119"/>
      <c r="QM414" s="119"/>
      <c r="QN414" s="119"/>
      <c r="QO414" s="119"/>
      <c r="QP414" s="119"/>
      <c r="QQ414" s="119"/>
      <c r="QR414" s="119"/>
      <c r="QS414" s="119"/>
      <c r="QT414" s="119"/>
      <c r="QU414" s="119"/>
      <c r="QV414" s="119"/>
      <c r="QW414" s="119"/>
      <c r="QX414" s="119"/>
      <c r="QY414" s="119"/>
      <c r="QZ414" s="119"/>
      <c r="RA414" s="119"/>
      <c r="RB414" s="119"/>
      <c r="RC414" s="119"/>
      <c r="RD414" s="119"/>
      <c r="RE414" s="119"/>
      <c r="RF414" s="119"/>
      <c r="RG414" s="119"/>
    </row>
    <row r="415" spans="1:475 1127:1210" ht="14.25" customHeight="1" outlineLevel="1">
      <c r="A415" s="208"/>
      <c r="B415" s="307" t="s">
        <v>237</v>
      </c>
      <c r="C415" s="323">
        <v>20</v>
      </c>
      <c r="D415" s="247"/>
      <c r="E415" s="314">
        <v>2.5</v>
      </c>
      <c r="F415" s="322">
        <v>3</v>
      </c>
      <c r="G415" s="313">
        <v>3.5</v>
      </c>
      <c r="H415" s="309">
        <v>4</v>
      </c>
      <c r="NV415" s="119"/>
      <c r="NW415" s="119"/>
      <c r="NX415" s="119"/>
      <c r="NY415" s="119"/>
      <c r="NZ415" s="119"/>
      <c r="OA415" s="119"/>
      <c r="OB415" s="119"/>
      <c r="OC415" s="119"/>
      <c r="OD415" s="119"/>
      <c r="OE415" s="119"/>
      <c r="OF415" s="119"/>
      <c r="OG415" s="119"/>
      <c r="OH415" s="119"/>
      <c r="OI415" s="119"/>
      <c r="OJ415" s="119"/>
      <c r="OK415" s="119"/>
      <c r="OL415" s="119"/>
      <c r="OM415" s="119"/>
      <c r="ON415" s="119"/>
      <c r="OO415" s="119"/>
      <c r="OP415" s="119"/>
      <c r="OQ415" s="119"/>
      <c r="OR415" s="119"/>
      <c r="OS415" s="119"/>
      <c r="OT415" s="119"/>
      <c r="OU415" s="119"/>
      <c r="OV415" s="119"/>
      <c r="OW415" s="119"/>
      <c r="OX415" s="119"/>
      <c r="OY415" s="119"/>
      <c r="OZ415" s="119"/>
      <c r="PA415" s="119"/>
      <c r="PB415" s="119"/>
      <c r="PC415" s="119"/>
      <c r="PD415" s="119"/>
      <c r="PE415" s="119"/>
      <c r="PF415" s="119"/>
      <c r="PG415" s="119"/>
      <c r="PH415" s="119"/>
      <c r="PI415" s="119"/>
      <c r="PJ415" s="119"/>
      <c r="PK415" s="119"/>
      <c r="PL415" s="119"/>
      <c r="PM415" s="119"/>
      <c r="PN415" s="119"/>
      <c r="PO415" s="119"/>
      <c r="PP415" s="119"/>
      <c r="PQ415" s="119"/>
      <c r="PR415" s="119"/>
      <c r="PS415" s="119"/>
      <c r="PT415" s="119"/>
      <c r="PU415" s="119"/>
      <c r="PV415" s="119"/>
      <c r="PW415" s="119"/>
      <c r="PX415" s="119"/>
      <c r="PY415" s="119"/>
      <c r="PZ415" s="119"/>
      <c r="QA415" s="119"/>
      <c r="QB415" s="119"/>
      <c r="QC415" s="119"/>
      <c r="QD415" s="119"/>
      <c r="QE415" s="119"/>
      <c r="QF415" s="119"/>
      <c r="QG415" s="119"/>
      <c r="QH415" s="119"/>
      <c r="QI415" s="119"/>
      <c r="QJ415" s="119"/>
      <c r="QK415" s="119"/>
      <c r="QL415" s="119"/>
      <c r="QM415" s="119"/>
      <c r="QN415" s="119"/>
      <c r="QO415" s="119"/>
      <c r="QP415" s="119"/>
      <c r="QQ415" s="119"/>
      <c r="QR415" s="119"/>
      <c r="QS415" s="119"/>
      <c r="QT415" s="119"/>
      <c r="QU415" s="119"/>
      <c r="QV415" s="119"/>
      <c r="QW415" s="119"/>
      <c r="QX415" s="119"/>
      <c r="QY415" s="119"/>
      <c r="QZ415" s="119"/>
      <c r="RA415" s="119"/>
      <c r="RB415" s="119"/>
      <c r="RC415" s="119"/>
      <c r="RD415" s="119"/>
      <c r="RE415" s="119"/>
      <c r="RF415" s="119"/>
      <c r="RG415" s="119"/>
      <c r="AQI415" s="312">
        <f t="shared" ref="AQI415:AQP415" si="238">$C415*$E415</f>
        <v>50</v>
      </c>
      <c r="AQJ415" s="312">
        <f t="shared" si="238"/>
        <v>50</v>
      </c>
      <c r="AQK415" s="312">
        <f t="shared" si="238"/>
        <v>50</v>
      </c>
      <c r="AQL415" s="312">
        <f t="shared" si="238"/>
        <v>50</v>
      </c>
      <c r="AQM415" s="312">
        <f t="shared" si="238"/>
        <v>50</v>
      </c>
      <c r="AQN415" s="312">
        <f t="shared" si="238"/>
        <v>50</v>
      </c>
      <c r="AQO415" s="312">
        <f t="shared" si="238"/>
        <v>50</v>
      </c>
      <c r="AQP415" s="312">
        <f t="shared" si="238"/>
        <v>50</v>
      </c>
      <c r="AQQ415" s="318">
        <f t="shared" ref="AQQ415:ARC415" si="239">$C415*$F415</f>
        <v>60</v>
      </c>
      <c r="AQR415" s="318">
        <f t="shared" si="239"/>
        <v>60</v>
      </c>
      <c r="AQS415" s="318">
        <f t="shared" si="239"/>
        <v>60</v>
      </c>
      <c r="AQT415" s="318">
        <f t="shared" si="239"/>
        <v>60</v>
      </c>
      <c r="AQU415" s="318">
        <f t="shared" si="239"/>
        <v>60</v>
      </c>
      <c r="AQV415" s="318">
        <f t="shared" si="239"/>
        <v>60</v>
      </c>
      <c r="AQW415" s="318">
        <f t="shared" si="239"/>
        <v>60</v>
      </c>
      <c r="AQX415" s="318">
        <f t="shared" si="239"/>
        <v>60</v>
      </c>
      <c r="AQY415" s="318">
        <f t="shared" si="239"/>
        <v>60</v>
      </c>
      <c r="AQZ415" s="318">
        <f t="shared" si="239"/>
        <v>60</v>
      </c>
      <c r="ARA415" s="318">
        <f t="shared" si="239"/>
        <v>60</v>
      </c>
      <c r="ARB415" s="318">
        <f t="shared" si="239"/>
        <v>60</v>
      </c>
      <c r="ARC415" s="318">
        <f t="shared" si="239"/>
        <v>60</v>
      </c>
      <c r="ARD415" s="310">
        <f t="shared" ref="ARD415:ASA415" si="240">$C415*$G415</f>
        <v>70</v>
      </c>
      <c r="ARE415" s="310">
        <f t="shared" si="240"/>
        <v>70</v>
      </c>
      <c r="ARF415" s="310">
        <f t="shared" si="240"/>
        <v>70</v>
      </c>
      <c r="ARG415" s="310">
        <f t="shared" si="240"/>
        <v>70</v>
      </c>
      <c r="ARH415" s="310">
        <f t="shared" si="240"/>
        <v>70</v>
      </c>
      <c r="ARI415" s="310">
        <f t="shared" si="240"/>
        <v>70</v>
      </c>
      <c r="ARJ415" s="310">
        <f t="shared" si="240"/>
        <v>70</v>
      </c>
      <c r="ARK415" s="310">
        <f t="shared" si="240"/>
        <v>70</v>
      </c>
      <c r="ARL415" s="310">
        <f t="shared" si="240"/>
        <v>70</v>
      </c>
      <c r="ARM415" s="310">
        <f t="shared" si="240"/>
        <v>70</v>
      </c>
      <c r="ARN415" s="310">
        <f t="shared" si="240"/>
        <v>70</v>
      </c>
      <c r="ARO415" s="310">
        <f t="shared" si="240"/>
        <v>70</v>
      </c>
      <c r="ARP415" s="310">
        <f t="shared" si="240"/>
        <v>70</v>
      </c>
      <c r="ARQ415" s="310">
        <f t="shared" si="240"/>
        <v>70</v>
      </c>
      <c r="ARR415" s="310">
        <f t="shared" si="240"/>
        <v>70</v>
      </c>
      <c r="ARS415" s="310">
        <f t="shared" si="240"/>
        <v>70</v>
      </c>
      <c r="ART415" s="310">
        <f t="shared" si="240"/>
        <v>70</v>
      </c>
      <c r="ARU415" s="310">
        <f t="shared" si="240"/>
        <v>70</v>
      </c>
      <c r="ARV415" s="310">
        <f t="shared" si="240"/>
        <v>70</v>
      </c>
      <c r="ARW415" s="310">
        <f t="shared" si="240"/>
        <v>70</v>
      </c>
      <c r="ARX415" s="310">
        <f t="shared" si="240"/>
        <v>70</v>
      </c>
      <c r="ARY415" s="310">
        <f t="shared" si="240"/>
        <v>70</v>
      </c>
      <c r="ARZ415" s="310">
        <f t="shared" si="240"/>
        <v>70</v>
      </c>
      <c r="ASA415" s="310">
        <f t="shared" si="240"/>
        <v>70</v>
      </c>
      <c r="ASP415" s="311">
        <f>$C415*$H415</f>
        <v>80</v>
      </c>
      <c r="ASQ415" s="311">
        <f>$C415*$H415</f>
        <v>80</v>
      </c>
      <c r="ASR415" s="311">
        <f>$C415*$H415</f>
        <v>80</v>
      </c>
      <c r="ASS415" s="311">
        <f>$C415*$H415</f>
        <v>80</v>
      </c>
      <c r="AST415" s="311">
        <f>$C415*$H415</f>
        <v>80</v>
      </c>
      <c r="ASU415" s="312">
        <f t="shared" ref="ASU415:ATD415" si="241">$C415*$E415</f>
        <v>50</v>
      </c>
      <c r="ASV415" s="312">
        <f t="shared" si="241"/>
        <v>50</v>
      </c>
      <c r="ASW415" s="312">
        <f t="shared" si="241"/>
        <v>50</v>
      </c>
      <c r="ASX415" s="312">
        <f t="shared" si="241"/>
        <v>50</v>
      </c>
      <c r="ASY415" s="312">
        <f t="shared" si="241"/>
        <v>50</v>
      </c>
      <c r="ASZ415" s="312">
        <f t="shared" si="241"/>
        <v>50</v>
      </c>
      <c r="ATA415" s="312">
        <f t="shared" si="241"/>
        <v>50</v>
      </c>
      <c r="ATB415" s="312">
        <f t="shared" si="241"/>
        <v>50</v>
      </c>
      <c r="ATC415" s="312">
        <f t="shared" si="241"/>
        <v>50</v>
      </c>
      <c r="ATD415" s="312">
        <f t="shared" si="241"/>
        <v>50</v>
      </c>
    </row>
    <row r="416" spans="1:475 1127:1210">
      <c r="NV416" s="119"/>
      <c r="NW416" s="119"/>
      <c r="NX416" s="119"/>
      <c r="NY416" s="119"/>
      <c r="NZ416" s="119"/>
      <c r="OA416" s="119"/>
      <c r="OB416" s="119"/>
      <c r="OC416" s="119"/>
      <c r="OD416" s="119"/>
      <c r="OE416" s="119"/>
      <c r="OF416" s="119"/>
      <c r="OG416" s="119"/>
      <c r="OH416" s="119"/>
      <c r="OI416" s="119"/>
      <c r="OJ416" s="119"/>
      <c r="OK416" s="119"/>
      <c r="OL416" s="119"/>
      <c r="OM416" s="119"/>
      <c r="ON416" s="119"/>
      <c r="OO416" s="119"/>
      <c r="OP416" s="119"/>
      <c r="OQ416" s="119"/>
      <c r="OR416" s="119"/>
      <c r="OS416" s="119"/>
      <c r="OT416" s="119"/>
      <c r="OU416" s="119"/>
      <c r="OV416" s="119"/>
      <c r="OW416" s="119"/>
      <c r="OX416" s="119"/>
      <c r="OY416" s="119"/>
      <c r="OZ416" s="119"/>
      <c r="PA416" s="119"/>
      <c r="PB416" s="119"/>
      <c r="PC416" s="119"/>
      <c r="PD416" s="119"/>
      <c r="PE416" s="119"/>
      <c r="PF416" s="119"/>
      <c r="PG416" s="119"/>
      <c r="PH416" s="119"/>
      <c r="PI416" s="119"/>
      <c r="PJ416" s="119"/>
      <c r="PK416" s="119"/>
      <c r="PL416" s="119"/>
      <c r="PM416" s="119"/>
      <c r="PN416" s="119"/>
      <c r="PO416" s="119"/>
      <c r="PP416" s="119"/>
      <c r="PQ416" s="119"/>
      <c r="PR416" s="119"/>
      <c r="PS416" s="119"/>
      <c r="PT416" s="119"/>
      <c r="PU416" s="119"/>
      <c r="PV416" s="119"/>
      <c r="PW416" s="119"/>
      <c r="PX416" s="119"/>
      <c r="PY416" s="119"/>
      <c r="PZ416" s="119"/>
      <c r="QA416" s="119"/>
      <c r="QB416" s="119"/>
      <c r="QC416" s="119"/>
      <c r="QD416" s="119"/>
      <c r="QE416" s="119"/>
      <c r="QF416" s="119"/>
      <c r="QG416" s="119"/>
      <c r="QH416" s="119"/>
      <c r="QI416" s="119"/>
      <c r="QJ416" s="119"/>
      <c r="QK416" s="119"/>
      <c r="QL416" s="119"/>
      <c r="QM416" s="119"/>
      <c r="QN416" s="119"/>
      <c r="QO416" s="119"/>
      <c r="QP416" s="119"/>
      <c r="QQ416" s="119"/>
      <c r="QR416" s="119"/>
      <c r="QS416" s="119"/>
      <c r="QT416" s="119"/>
      <c r="QU416" s="119"/>
      <c r="QV416" s="119"/>
      <c r="QW416" s="119"/>
      <c r="QX416" s="119"/>
      <c r="QY416" s="119"/>
      <c r="QZ416" s="119"/>
      <c r="RA416" s="119"/>
      <c r="RB416" s="119"/>
      <c r="RC416" s="119"/>
      <c r="RD416" s="119"/>
      <c r="RE416" s="119"/>
      <c r="RF416" s="119"/>
      <c r="RG416" s="119"/>
    </row>
    <row r="417" spans="386:475">
      <c r="NV417" s="119"/>
      <c r="NW417" s="119"/>
      <c r="NX417" s="119"/>
      <c r="NY417" s="119"/>
      <c r="NZ417" s="119"/>
      <c r="OA417" s="119"/>
      <c r="OB417" s="119"/>
      <c r="OC417" s="119"/>
      <c r="OD417" s="119"/>
      <c r="OE417" s="119"/>
      <c r="OF417" s="119"/>
      <c r="OG417" s="119"/>
      <c r="OH417" s="119"/>
      <c r="OI417" s="119"/>
      <c r="OJ417" s="119"/>
      <c r="OK417" s="119"/>
      <c r="OL417" s="119"/>
      <c r="OM417" s="119"/>
      <c r="ON417" s="119"/>
      <c r="OO417" s="119"/>
      <c r="OP417" s="119"/>
      <c r="OQ417" s="119"/>
      <c r="OR417" s="119"/>
      <c r="OS417" s="119"/>
      <c r="OT417" s="119"/>
      <c r="OU417" s="119"/>
      <c r="OV417" s="119"/>
      <c r="OW417" s="119"/>
      <c r="OX417" s="119"/>
      <c r="OY417" s="119"/>
      <c r="OZ417" s="119"/>
      <c r="PA417" s="119"/>
      <c r="PB417" s="119"/>
      <c r="PC417" s="119"/>
      <c r="PD417" s="119"/>
      <c r="PE417" s="119"/>
      <c r="PF417" s="119"/>
      <c r="PG417" s="119"/>
      <c r="PH417" s="119"/>
      <c r="PI417" s="119"/>
      <c r="PJ417" s="119"/>
      <c r="PK417" s="119"/>
      <c r="PL417" s="119"/>
      <c r="PM417" s="119"/>
      <c r="PN417" s="119"/>
      <c r="PO417" s="119"/>
      <c r="PP417" s="119"/>
      <c r="PQ417" s="119"/>
      <c r="PR417" s="119"/>
      <c r="PS417" s="119"/>
      <c r="PT417" s="119"/>
      <c r="PU417" s="119"/>
      <c r="PV417" s="119"/>
      <c r="PW417" s="119"/>
      <c r="PX417" s="119"/>
      <c r="PY417" s="119"/>
      <c r="PZ417" s="119"/>
      <c r="QA417" s="119"/>
      <c r="QB417" s="119"/>
      <c r="QC417" s="119"/>
      <c r="QD417" s="119"/>
      <c r="QE417" s="119"/>
      <c r="QF417" s="119"/>
      <c r="QG417" s="119"/>
      <c r="QH417" s="119"/>
      <c r="QI417" s="119"/>
      <c r="QJ417" s="119"/>
      <c r="QK417" s="119"/>
      <c r="QL417" s="119"/>
      <c r="QM417" s="119"/>
      <c r="QN417" s="119"/>
      <c r="QO417" s="119"/>
      <c r="QP417" s="119"/>
      <c r="QQ417" s="119"/>
      <c r="QR417" s="119"/>
      <c r="QS417" s="119"/>
      <c r="QT417" s="119"/>
      <c r="QU417" s="119"/>
      <c r="QV417" s="119"/>
      <c r="QW417" s="119"/>
      <c r="QX417" s="119"/>
      <c r="QY417" s="119"/>
      <c r="QZ417" s="119"/>
      <c r="RA417" s="119"/>
      <c r="RB417" s="119"/>
      <c r="RC417" s="119"/>
      <c r="RD417" s="119"/>
      <c r="RE417" s="119"/>
      <c r="RF417" s="119"/>
      <c r="RG417" s="119"/>
    </row>
    <row r="418" spans="386:475">
      <c r="NV418" s="119"/>
      <c r="NW418" s="119"/>
      <c r="NX418" s="119"/>
      <c r="NY418" s="119"/>
      <c r="NZ418" s="119"/>
      <c r="OA418" s="119"/>
      <c r="OB418" s="119"/>
      <c r="OC418" s="119"/>
      <c r="OD418" s="119"/>
      <c r="OE418" s="119"/>
      <c r="OF418" s="119"/>
      <c r="OG418" s="119"/>
      <c r="OH418" s="119"/>
      <c r="OI418" s="119"/>
      <c r="OJ418" s="119"/>
      <c r="OK418" s="119"/>
      <c r="OL418" s="119"/>
      <c r="OM418" s="119"/>
      <c r="ON418" s="119"/>
      <c r="OO418" s="119"/>
      <c r="OP418" s="119"/>
      <c r="OQ418" s="119"/>
      <c r="OR418" s="119"/>
      <c r="OS418" s="119"/>
      <c r="OT418" s="119"/>
      <c r="OU418" s="119"/>
      <c r="OV418" s="119"/>
      <c r="OW418" s="119"/>
      <c r="OX418" s="119"/>
      <c r="OY418" s="119"/>
      <c r="OZ418" s="119"/>
      <c r="PA418" s="119"/>
      <c r="PB418" s="119"/>
      <c r="PC418" s="119"/>
      <c r="PD418" s="119"/>
      <c r="PE418" s="119"/>
      <c r="PF418" s="119"/>
      <c r="PG418" s="119"/>
      <c r="PH418" s="119"/>
      <c r="PI418" s="119"/>
      <c r="PJ418" s="119"/>
      <c r="PK418" s="119"/>
      <c r="PL418" s="119"/>
      <c r="PM418" s="119"/>
      <c r="PN418" s="119"/>
      <c r="PO418" s="119"/>
      <c r="PP418" s="119"/>
      <c r="PQ418" s="119"/>
      <c r="PR418" s="119"/>
      <c r="PS418" s="119"/>
      <c r="PT418" s="119"/>
      <c r="PU418" s="119"/>
      <c r="PV418" s="119"/>
      <c r="PW418" s="119"/>
      <c r="PX418" s="119"/>
      <c r="PY418" s="119"/>
      <c r="PZ418" s="119"/>
      <c r="QA418" s="119"/>
      <c r="QB418" s="119"/>
      <c r="QC418" s="119"/>
      <c r="QD418" s="119"/>
      <c r="QE418" s="119"/>
      <c r="QF418" s="119"/>
      <c r="QG418" s="119"/>
      <c r="QH418" s="119"/>
      <c r="QI418" s="119"/>
      <c r="QJ418" s="119"/>
      <c r="QK418" s="119"/>
      <c r="QL418" s="119"/>
      <c r="QM418" s="119"/>
      <c r="QN418" s="119"/>
      <c r="QO418" s="119"/>
      <c r="QP418" s="119"/>
      <c r="QQ418" s="119"/>
      <c r="QR418" s="119"/>
      <c r="QS418" s="119"/>
      <c r="QT418" s="119"/>
      <c r="QU418" s="119"/>
      <c r="QV418" s="119"/>
      <c r="QW418" s="119"/>
      <c r="QX418" s="119"/>
      <c r="QY418" s="119"/>
      <c r="QZ418" s="119"/>
      <c r="RA418" s="119"/>
      <c r="RB418" s="119"/>
      <c r="RC418" s="119"/>
      <c r="RD418" s="119"/>
      <c r="RE418" s="119"/>
      <c r="RF418" s="119"/>
      <c r="RG418" s="119"/>
    </row>
    <row r="419" spans="386:475">
      <c r="NV419" s="119"/>
      <c r="NW419" s="119"/>
      <c r="NX419" s="119"/>
      <c r="NY419" s="119"/>
      <c r="NZ419" s="119"/>
      <c r="OA419" s="119"/>
      <c r="OB419" s="119"/>
      <c r="OC419" s="119"/>
      <c r="OD419" s="119"/>
      <c r="OE419" s="119"/>
      <c r="OF419" s="119"/>
      <c r="OG419" s="119"/>
      <c r="OH419" s="119"/>
      <c r="OI419" s="119"/>
      <c r="OJ419" s="119"/>
      <c r="OK419" s="119"/>
      <c r="OL419" s="119"/>
      <c r="OM419" s="119"/>
      <c r="ON419" s="119"/>
      <c r="OO419" s="119"/>
      <c r="OP419" s="119"/>
      <c r="OQ419" s="119"/>
      <c r="OR419" s="119"/>
      <c r="OS419" s="119"/>
      <c r="OT419" s="119"/>
      <c r="OU419" s="119"/>
      <c r="OV419" s="119"/>
      <c r="OW419" s="119"/>
      <c r="OX419" s="119"/>
      <c r="OY419" s="119"/>
      <c r="OZ419" s="119"/>
      <c r="PA419" s="119"/>
      <c r="PB419" s="119"/>
      <c r="PC419" s="119"/>
      <c r="PD419" s="119"/>
      <c r="PE419" s="119"/>
      <c r="PF419" s="119"/>
      <c r="PG419" s="119"/>
      <c r="PH419" s="119"/>
      <c r="PI419" s="119"/>
      <c r="PJ419" s="119"/>
      <c r="PK419" s="119"/>
      <c r="PL419" s="119"/>
      <c r="PM419" s="119"/>
      <c r="PN419" s="119"/>
      <c r="PO419" s="119"/>
      <c r="PP419" s="119"/>
      <c r="PQ419" s="119"/>
      <c r="PR419" s="119"/>
      <c r="PS419" s="119"/>
      <c r="PT419" s="119"/>
      <c r="PU419" s="119"/>
      <c r="PV419" s="119"/>
      <c r="PW419" s="119"/>
      <c r="PX419" s="119"/>
      <c r="PY419" s="119"/>
      <c r="PZ419" s="119"/>
      <c r="QA419" s="119"/>
      <c r="QB419" s="119"/>
      <c r="QC419" s="119"/>
      <c r="QD419" s="119"/>
      <c r="QE419" s="119"/>
      <c r="QF419" s="119"/>
      <c r="QG419" s="119"/>
      <c r="QH419" s="119"/>
      <c r="QI419" s="119"/>
      <c r="QJ419" s="119"/>
      <c r="QK419" s="119"/>
      <c r="QL419" s="119"/>
      <c r="QM419" s="119"/>
      <c r="QN419" s="119"/>
      <c r="QO419" s="119"/>
      <c r="QP419" s="119"/>
      <c r="QQ419" s="119"/>
      <c r="QR419" s="119"/>
      <c r="QS419" s="119"/>
      <c r="QT419" s="119"/>
      <c r="QU419" s="119"/>
      <c r="QV419" s="119"/>
      <c r="QW419" s="119"/>
      <c r="QX419" s="119"/>
      <c r="QY419" s="119"/>
      <c r="QZ419" s="119"/>
      <c r="RA419" s="119"/>
      <c r="RB419" s="119"/>
      <c r="RC419" s="119"/>
      <c r="RD419" s="119"/>
      <c r="RE419" s="119"/>
      <c r="RF419" s="119"/>
      <c r="RG419" s="119"/>
    </row>
    <row r="420" spans="386:475">
      <c r="NV420" s="119"/>
      <c r="NW420" s="119"/>
      <c r="NX420" s="119"/>
      <c r="NY420" s="119"/>
      <c r="NZ420" s="119"/>
      <c r="OA420" s="119"/>
      <c r="OB420" s="119"/>
      <c r="OC420" s="119"/>
      <c r="OD420" s="119"/>
      <c r="OE420" s="119"/>
      <c r="OF420" s="119"/>
      <c r="OG420" s="119"/>
      <c r="OH420" s="119"/>
      <c r="OI420" s="119"/>
      <c r="OJ420" s="119"/>
      <c r="OK420" s="119"/>
      <c r="OL420" s="119"/>
      <c r="OM420" s="119"/>
      <c r="ON420" s="119"/>
      <c r="OO420" s="119"/>
      <c r="OP420" s="119"/>
      <c r="OQ420" s="119"/>
      <c r="OR420" s="119"/>
      <c r="OS420" s="119"/>
      <c r="OT420" s="119"/>
      <c r="OU420" s="119"/>
      <c r="OV420" s="119"/>
      <c r="OW420" s="119"/>
      <c r="OX420" s="119"/>
      <c r="OY420" s="119"/>
      <c r="OZ420" s="119"/>
      <c r="PA420" s="119"/>
      <c r="PB420" s="119"/>
      <c r="PC420" s="119"/>
      <c r="PD420" s="119"/>
      <c r="PE420" s="119"/>
      <c r="PF420" s="119"/>
      <c r="PG420" s="119"/>
      <c r="PH420" s="119"/>
      <c r="PI420" s="119"/>
      <c r="PJ420" s="119"/>
      <c r="PK420" s="119"/>
      <c r="PL420" s="119"/>
      <c r="PM420" s="119"/>
      <c r="PN420" s="119"/>
      <c r="PO420" s="119"/>
      <c r="PP420" s="119"/>
      <c r="PQ420" s="119"/>
      <c r="PR420" s="119"/>
      <c r="PS420" s="119"/>
      <c r="PT420" s="119"/>
      <c r="PU420" s="119"/>
      <c r="PV420" s="119"/>
      <c r="PW420" s="119"/>
      <c r="PX420" s="119"/>
      <c r="PY420" s="119"/>
      <c r="PZ420" s="119"/>
      <c r="QA420" s="119"/>
      <c r="QB420" s="119"/>
      <c r="QC420" s="119"/>
      <c r="QD420" s="119"/>
      <c r="QE420" s="119"/>
      <c r="QF420" s="119"/>
      <c r="QG420" s="119"/>
      <c r="QH420" s="119"/>
      <c r="QI420" s="119"/>
      <c r="QJ420" s="119"/>
      <c r="QK420" s="119"/>
      <c r="QL420" s="119"/>
      <c r="QM420" s="119"/>
      <c r="QN420" s="119"/>
      <c r="QO420" s="119"/>
      <c r="QP420" s="119"/>
      <c r="QQ420" s="119"/>
      <c r="QR420" s="119"/>
      <c r="QS420" s="119"/>
      <c r="QT420" s="119"/>
      <c r="QU420" s="119"/>
      <c r="QV420" s="119"/>
      <c r="QW420" s="119"/>
      <c r="QX420" s="119"/>
      <c r="QY420" s="119"/>
      <c r="QZ420" s="119"/>
      <c r="RA420" s="119"/>
      <c r="RB420" s="119"/>
      <c r="RC420" s="119"/>
      <c r="RD420" s="119"/>
      <c r="RE420" s="119"/>
      <c r="RF420" s="119"/>
      <c r="RG420" s="119"/>
    </row>
    <row r="421" spans="386:475">
      <c r="NV421" s="119"/>
      <c r="NW421" s="119"/>
      <c r="NX421" s="119"/>
      <c r="NY421" s="119"/>
      <c r="NZ421" s="119"/>
      <c r="OA421" s="119"/>
      <c r="OB421" s="119"/>
      <c r="OC421" s="119"/>
      <c r="OD421" s="119"/>
      <c r="OE421" s="119"/>
      <c r="OF421" s="119"/>
      <c r="OG421" s="119"/>
      <c r="OH421" s="119"/>
      <c r="OI421" s="119"/>
      <c r="OJ421" s="119"/>
      <c r="OK421" s="119"/>
      <c r="OL421" s="119"/>
      <c r="OM421" s="119"/>
      <c r="ON421" s="119"/>
      <c r="OO421" s="119"/>
      <c r="OP421" s="119"/>
      <c r="OQ421" s="119"/>
      <c r="OR421" s="119"/>
      <c r="OS421" s="119"/>
      <c r="OT421" s="119"/>
      <c r="OU421" s="119"/>
      <c r="OV421" s="119"/>
      <c r="OW421" s="119"/>
      <c r="OX421" s="119"/>
      <c r="OY421" s="119"/>
      <c r="OZ421" s="119"/>
      <c r="PA421" s="119"/>
      <c r="PB421" s="119"/>
      <c r="PC421" s="119"/>
      <c r="PD421" s="119"/>
      <c r="PE421" s="119"/>
      <c r="PF421" s="119"/>
      <c r="PG421" s="119"/>
      <c r="PH421" s="119"/>
      <c r="PI421" s="119"/>
      <c r="PJ421" s="119"/>
      <c r="PK421" s="119"/>
      <c r="PL421" s="119"/>
      <c r="PM421" s="119"/>
      <c r="PN421" s="119"/>
      <c r="PO421" s="119"/>
      <c r="PP421" s="119"/>
      <c r="PQ421" s="119"/>
      <c r="PR421" s="119"/>
      <c r="PS421" s="119"/>
      <c r="PT421" s="119"/>
      <c r="PU421" s="119"/>
      <c r="PV421" s="119"/>
      <c r="PW421" s="119"/>
      <c r="PX421" s="119"/>
      <c r="PY421" s="119"/>
      <c r="PZ421" s="119"/>
      <c r="QA421" s="119"/>
      <c r="QB421" s="119"/>
      <c r="QC421" s="119"/>
      <c r="QD421" s="119"/>
      <c r="QE421" s="119"/>
      <c r="QF421" s="119"/>
      <c r="QG421" s="119"/>
      <c r="QH421" s="119"/>
      <c r="QI421" s="119"/>
      <c r="QJ421" s="119"/>
      <c r="QK421" s="119"/>
      <c r="QL421" s="119"/>
      <c r="QM421" s="119"/>
      <c r="QN421" s="119"/>
      <c r="QO421" s="119"/>
      <c r="QP421" s="119"/>
      <c r="QQ421" s="119"/>
      <c r="QR421" s="119"/>
      <c r="QS421" s="119"/>
      <c r="QT421" s="119"/>
      <c r="QU421" s="119"/>
      <c r="QV421" s="119"/>
      <c r="QW421" s="119"/>
      <c r="QX421" s="119"/>
      <c r="QY421" s="119"/>
      <c r="QZ421" s="119"/>
      <c r="RA421" s="119"/>
      <c r="RB421" s="119"/>
      <c r="RC421" s="119"/>
      <c r="RD421" s="119"/>
      <c r="RE421" s="119"/>
      <c r="RF421" s="119"/>
      <c r="RG421" s="119"/>
    </row>
    <row r="422" spans="386:475">
      <c r="NV422" s="119"/>
      <c r="NW422" s="119"/>
      <c r="NX422" s="119"/>
      <c r="NY422" s="119"/>
      <c r="NZ422" s="119"/>
      <c r="OA422" s="119"/>
      <c r="OB422" s="119"/>
      <c r="OC422" s="119"/>
      <c r="OD422" s="119"/>
      <c r="OE422" s="119"/>
      <c r="OF422" s="119"/>
      <c r="OG422" s="119"/>
      <c r="OH422" s="119"/>
      <c r="OI422" s="119"/>
      <c r="OJ422" s="119"/>
      <c r="OK422" s="119"/>
      <c r="OL422" s="119"/>
      <c r="OM422" s="119"/>
      <c r="ON422" s="119"/>
      <c r="OO422" s="119"/>
      <c r="OP422" s="119"/>
      <c r="OQ422" s="119"/>
      <c r="OR422" s="119"/>
      <c r="OS422" s="119"/>
      <c r="OT422" s="119"/>
      <c r="OU422" s="119"/>
      <c r="OV422" s="119"/>
      <c r="OW422" s="119"/>
      <c r="OX422" s="119"/>
      <c r="OY422" s="119"/>
      <c r="OZ422" s="119"/>
      <c r="PA422" s="119"/>
      <c r="PB422" s="119"/>
      <c r="PC422" s="119"/>
      <c r="PD422" s="119"/>
      <c r="PE422" s="119"/>
      <c r="PF422" s="119"/>
      <c r="PG422" s="119"/>
      <c r="PH422" s="119"/>
      <c r="PI422" s="119"/>
      <c r="PJ422" s="119"/>
      <c r="PK422" s="119"/>
      <c r="PL422" s="119"/>
      <c r="PM422" s="119"/>
      <c r="PN422" s="119"/>
      <c r="PO422" s="119"/>
      <c r="PP422" s="119"/>
      <c r="PQ422" s="119"/>
      <c r="PR422" s="119"/>
      <c r="PS422" s="119"/>
      <c r="PT422" s="119"/>
      <c r="PU422" s="119"/>
      <c r="PV422" s="119"/>
      <c r="PW422" s="119"/>
      <c r="PX422" s="119"/>
      <c r="PY422" s="119"/>
      <c r="PZ422" s="119"/>
      <c r="QA422" s="119"/>
      <c r="QB422" s="119"/>
      <c r="QC422" s="119"/>
      <c r="QD422" s="119"/>
      <c r="QE422" s="119"/>
      <c r="QF422" s="119"/>
      <c r="QG422" s="119"/>
      <c r="QH422" s="119"/>
      <c r="QI422" s="119"/>
      <c r="QJ422" s="119"/>
      <c r="QK422" s="119"/>
      <c r="QL422" s="119"/>
      <c r="QM422" s="119"/>
      <c r="QN422" s="119"/>
      <c r="QO422" s="119"/>
      <c r="QP422" s="119"/>
      <c r="QQ422" s="119"/>
      <c r="QR422" s="119"/>
      <c r="QS422" s="119"/>
      <c r="QT422" s="119"/>
      <c r="QU422" s="119"/>
      <c r="QV422" s="119"/>
      <c r="QW422" s="119"/>
      <c r="QX422" s="119"/>
      <c r="QY422" s="119"/>
      <c r="QZ422" s="119"/>
      <c r="RA422" s="119"/>
      <c r="RB422" s="119"/>
      <c r="RC422" s="119"/>
      <c r="RD422" s="119"/>
      <c r="RE422" s="119"/>
      <c r="RF422" s="119"/>
      <c r="RG422" s="119"/>
    </row>
    <row r="423" spans="386:475">
      <c r="NV423" s="119"/>
      <c r="NW423" s="119"/>
      <c r="NX423" s="119"/>
      <c r="NY423" s="119"/>
      <c r="NZ423" s="119"/>
      <c r="OA423" s="119"/>
      <c r="OB423" s="119"/>
      <c r="OC423" s="119"/>
      <c r="OD423" s="119"/>
      <c r="OE423" s="119"/>
      <c r="OF423" s="119"/>
      <c r="OG423" s="119"/>
      <c r="OH423" s="119"/>
      <c r="OI423" s="119"/>
      <c r="OJ423" s="119"/>
      <c r="OK423" s="119"/>
      <c r="OL423" s="119"/>
      <c r="OM423" s="119"/>
      <c r="ON423" s="119"/>
      <c r="OO423" s="119"/>
      <c r="OP423" s="119"/>
      <c r="OQ423" s="119"/>
      <c r="OR423" s="119"/>
      <c r="OS423" s="119"/>
      <c r="OT423" s="119"/>
      <c r="OU423" s="119"/>
      <c r="OV423" s="119"/>
      <c r="OW423" s="119"/>
      <c r="OX423" s="119"/>
      <c r="OY423" s="119"/>
      <c r="OZ423" s="119"/>
      <c r="PA423" s="119"/>
      <c r="PB423" s="119"/>
      <c r="PC423" s="119"/>
      <c r="PD423" s="119"/>
      <c r="PE423" s="119"/>
      <c r="PF423" s="119"/>
      <c r="PG423" s="119"/>
      <c r="PH423" s="119"/>
      <c r="PI423" s="119"/>
      <c r="PJ423" s="119"/>
      <c r="PK423" s="119"/>
      <c r="PL423" s="119"/>
      <c r="PM423" s="119"/>
      <c r="PN423" s="119"/>
      <c r="PO423" s="119"/>
      <c r="PP423" s="119"/>
      <c r="PQ423" s="119"/>
      <c r="PR423" s="119"/>
      <c r="PS423" s="119"/>
      <c r="PT423" s="119"/>
      <c r="PU423" s="119"/>
      <c r="PV423" s="119"/>
      <c r="PW423" s="119"/>
      <c r="PX423" s="119"/>
      <c r="PY423" s="119"/>
      <c r="PZ423" s="119"/>
      <c r="QA423" s="119"/>
      <c r="QB423" s="119"/>
      <c r="QC423" s="119"/>
      <c r="QD423" s="119"/>
      <c r="QE423" s="119"/>
      <c r="QF423" s="119"/>
      <c r="QG423" s="119"/>
      <c r="QH423" s="119"/>
      <c r="QI423" s="119"/>
      <c r="QJ423" s="119"/>
      <c r="QK423" s="119"/>
      <c r="QL423" s="119"/>
      <c r="QM423" s="119"/>
      <c r="QN423" s="119"/>
      <c r="QO423" s="119"/>
      <c r="QP423" s="119"/>
      <c r="QQ423" s="119"/>
      <c r="QR423" s="119"/>
      <c r="QS423" s="119"/>
      <c r="QT423" s="119"/>
      <c r="QU423" s="119"/>
      <c r="QV423" s="119"/>
      <c r="QW423" s="119"/>
      <c r="QX423" s="119"/>
      <c r="QY423" s="119"/>
      <c r="QZ423" s="119"/>
      <c r="RA423" s="119"/>
      <c r="RB423" s="119"/>
      <c r="RC423" s="119"/>
      <c r="RD423" s="119"/>
      <c r="RE423" s="119"/>
      <c r="RF423" s="119"/>
      <c r="RG423" s="119"/>
    </row>
    <row r="424" spans="386:475">
      <c r="NV424" s="119"/>
      <c r="NW424" s="119"/>
      <c r="NX424" s="119"/>
      <c r="NY424" s="119"/>
      <c r="NZ424" s="119"/>
      <c r="OA424" s="119"/>
      <c r="OB424" s="119"/>
      <c r="OC424" s="119"/>
      <c r="OD424" s="119"/>
      <c r="OE424" s="119"/>
      <c r="OF424" s="119"/>
      <c r="OG424" s="119"/>
      <c r="OH424" s="119"/>
      <c r="OI424" s="119"/>
      <c r="OJ424" s="119"/>
      <c r="OK424" s="119"/>
      <c r="OL424" s="119"/>
      <c r="OM424" s="119"/>
      <c r="ON424" s="119"/>
      <c r="OO424" s="119"/>
      <c r="OP424" s="119"/>
      <c r="OQ424" s="119"/>
      <c r="OR424" s="119"/>
      <c r="OS424" s="119"/>
      <c r="OT424" s="119"/>
      <c r="OU424" s="119"/>
      <c r="OV424" s="119"/>
      <c r="OW424" s="119"/>
      <c r="OX424" s="119"/>
      <c r="OY424" s="119"/>
      <c r="OZ424" s="119"/>
      <c r="PA424" s="119"/>
      <c r="PB424" s="119"/>
      <c r="PC424" s="119"/>
      <c r="PD424" s="119"/>
      <c r="PE424" s="119"/>
      <c r="PF424" s="119"/>
      <c r="PG424" s="119"/>
      <c r="PH424" s="119"/>
      <c r="PI424" s="119"/>
      <c r="PJ424" s="119"/>
      <c r="PK424" s="119"/>
      <c r="PL424" s="119"/>
      <c r="PM424" s="119"/>
      <c r="PN424" s="119"/>
      <c r="PO424" s="119"/>
      <c r="PP424" s="119"/>
      <c r="PQ424" s="119"/>
      <c r="PR424" s="119"/>
      <c r="PS424" s="119"/>
      <c r="PT424" s="119"/>
      <c r="PU424" s="119"/>
      <c r="PV424" s="119"/>
      <c r="PW424" s="119"/>
      <c r="PX424" s="119"/>
      <c r="PY424" s="119"/>
      <c r="PZ424" s="119"/>
      <c r="QA424" s="119"/>
      <c r="QB424" s="119"/>
      <c r="QC424" s="119"/>
      <c r="QD424" s="119"/>
      <c r="QE424" s="119"/>
      <c r="QF424" s="119"/>
      <c r="QG424" s="119"/>
      <c r="QH424" s="119"/>
      <c r="QI424" s="119"/>
      <c r="QJ424" s="119"/>
      <c r="QK424" s="119"/>
      <c r="QL424" s="119"/>
      <c r="QM424" s="119"/>
      <c r="QN424" s="119"/>
      <c r="QO424" s="119"/>
      <c r="QP424" s="119"/>
      <c r="QQ424" s="119"/>
      <c r="QR424" s="119"/>
      <c r="QS424" s="119"/>
      <c r="QT424" s="119"/>
      <c r="QU424" s="119"/>
      <c r="QV424" s="119"/>
      <c r="QW424" s="119"/>
      <c r="QX424" s="119"/>
      <c r="QY424" s="119"/>
      <c r="QZ424" s="119"/>
      <c r="RA424" s="119"/>
      <c r="RB424" s="119"/>
      <c r="RC424" s="119"/>
      <c r="RD424" s="119"/>
      <c r="RE424" s="119"/>
      <c r="RF424" s="119"/>
      <c r="RG424" s="119"/>
    </row>
    <row r="425" spans="386:475">
      <c r="NV425" s="119"/>
      <c r="NW425" s="119"/>
      <c r="NX425" s="119"/>
      <c r="NY425" s="119"/>
      <c r="NZ425" s="119"/>
      <c r="OA425" s="119"/>
      <c r="OB425" s="119"/>
      <c r="OC425" s="119"/>
      <c r="OD425" s="119"/>
      <c r="OE425" s="119"/>
      <c r="OF425" s="119"/>
      <c r="OG425" s="119"/>
      <c r="OH425" s="119"/>
      <c r="OI425" s="119"/>
      <c r="OJ425" s="119"/>
      <c r="OK425" s="119"/>
      <c r="OL425" s="119"/>
      <c r="OM425" s="119"/>
      <c r="ON425" s="119"/>
      <c r="OO425" s="119"/>
      <c r="OP425" s="119"/>
      <c r="OQ425" s="119"/>
      <c r="OR425" s="119"/>
      <c r="OS425" s="119"/>
      <c r="OT425" s="119"/>
      <c r="OU425" s="119"/>
      <c r="OV425" s="119"/>
      <c r="OW425" s="119"/>
      <c r="OX425" s="119"/>
      <c r="OY425" s="119"/>
      <c r="OZ425" s="119"/>
      <c r="PA425" s="119"/>
      <c r="PB425" s="119"/>
      <c r="PC425" s="119"/>
      <c r="PD425" s="119"/>
      <c r="PE425" s="119"/>
      <c r="PF425" s="119"/>
      <c r="PG425" s="119"/>
      <c r="PH425" s="119"/>
      <c r="PI425" s="119"/>
      <c r="PJ425" s="119"/>
      <c r="PK425" s="119"/>
      <c r="PL425" s="119"/>
      <c r="PM425" s="119"/>
      <c r="PN425" s="119"/>
      <c r="PO425" s="119"/>
      <c r="PP425" s="119"/>
      <c r="PQ425" s="119"/>
      <c r="PR425" s="119"/>
      <c r="PS425" s="119"/>
      <c r="PT425" s="119"/>
      <c r="PU425" s="119"/>
      <c r="PV425" s="119"/>
      <c r="PW425" s="119"/>
      <c r="PX425" s="119"/>
      <c r="PY425" s="119"/>
      <c r="PZ425" s="119"/>
      <c r="QA425" s="119"/>
      <c r="QB425" s="119"/>
      <c r="QC425" s="119"/>
      <c r="QD425" s="119"/>
      <c r="QE425" s="119"/>
      <c r="QF425" s="119"/>
      <c r="QG425" s="119"/>
      <c r="QH425" s="119"/>
      <c r="QI425" s="119"/>
      <c r="QJ425" s="119"/>
      <c r="QK425" s="119"/>
      <c r="QL425" s="119"/>
      <c r="QM425" s="119"/>
      <c r="QN425" s="119"/>
      <c r="QO425" s="119"/>
      <c r="QP425" s="119"/>
      <c r="QQ425" s="119"/>
      <c r="QR425" s="119"/>
      <c r="QS425" s="119"/>
      <c r="QT425" s="119"/>
      <c r="QU425" s="119"/>
      <c r="QV425" s="119"/>
      <c r="QW425" s="119"/>
      <c r="QX425" s="119"/>
      <c r="QY425" s="119"/>
      <c r="QZ425" s="119"/>
      <c r="RA425" s="119"/>
      <c r="RB425" s="119"/>
      <c r="RC425" s="119"/>
      <c r="RD425" s="119"/>
      <c r="RE425" s="119"/>
      <c r="RF425" s="119"/>
      <c r="RG425" s="119"/>
    </row>
    <row r="426" spans="386:475">
      <c r="NV426" s="119"/>
      <c r="NW426" s="119"/>
      <c r="NX426" s="119"/>
      <c r="NY426" s="119"/>
      <c r="NZ426" s="119"/>
      <c r="OA426" s="119"/>
      <c r="OB426" s="119"/>
      <c r="OC426" s="119"/>
      <c r="OD426" s="119"/>
      <c r="OE426" s="119"/>
      <c r="OF426" s="119"/>
      <c r="OG426" s="119"/>
      <c r="OH426" s="119"/>
      <c r="OI426" s="119"/>
      <c r="OJ426" s="119"/>
      <c r="OK426" s="119"/>
      <c r="OL426" s="119"/>
      <c r="OM426" s="119"/>
      <c r="ON426" s="119"/>
      <c r="OO426" s="119"/>
      <c r="OP426" s="119"/>
      <c r="OQ426" s="119"/>
      <c r="OR426" s="119"/>
      <c r="OS426" s="119"/>
      <c r="OT426" s="119"/>
      <c r="OU426" s="119"/>
      <c r="OV426" s="119"/>
      <c r="OW426" s="119"/>
      <c r="OX426" s="119"/>
      <c r="OY426" s="119"/>
      <c r="OZ426" s="119"/>
      <c r="PA426" s="119"/>
      <c r="PB426" s="119"/>
      <c r="PC426" s="119"/>
      <c r="PD426" s="119"/>
      <c r="PE426" s="119"/>
      <c r="PF426" s="119"/>
      <c r="PG426" s="119"/>
      <c r="PH426" s="119"/>
      <c r="PI426" s="119"/>
      <c r="PJ426" s="119"/>
      <c r="PK426" s="119"/>
      <c r="PL426" s="119"/>
      <c r="PM426" s="119"/>
      <c r="PN426" s="119"/>
      <c r="PO426" s="119"/>
      <c r="PP426" s="119"/>
      <c r="PQ426" s="119"/>
      <c r="PR426" s="119"/>
      <c r="PS426" s="119"/>
      <c r="PT426" s="119"/>
      <c r="PU426" s="119"/>
      <c r="PV426" s="119"/>
      <c r="PW426" s="119"/>
      <c r="PX426" s="119"/>
      <c r="PY426" s="119"/>
      <c r="PZ426" s="119"/>
      <c r="QA426" s="119"/>
      <c r="QB426" s="119"/>
      <c r="QC426" s="119"/>
      <c r="QD426" s="119"/>
      <c r="QE426" s="119"/>
      <c r="QF426" s="119"/>
      <c r="QG426" s="119"/>
      <c r="QH426" s="119"/>
      <c r="QI426" s="119"/>
      <c r="QJ426" s="119"/>
      <c r="QK426" s="119"/>
      <c r="QL426" s="119"/>
      <c r="QM426" s="119"/>
      <c r="QN426" s="119"/>
      <c r="QO426" s="119"/>
      <c r="QP426" s="119"/>
      <c r="QQ426" s="119"/>
      <c r="QR426" s="119"/>
      <c r="QS426" s="119"/>
      <c r="QT426" s="119"/>
      <c r="QU426" s="119"/>
      <c r="QV426" s="119"/>
      <c r="QW426" s="119"/>
      <c r="QX426" s="119"/>
      <c r="QY426" s="119"/>
      <c r="QZ426" s="119"/>
      <c r="RA426" s="119"/>
      <c r="RB426" s="119"/>
      <c r="RC426" s="119"/>
      <c r="RD426" s="119"/>
      <c r="RE426" s="119"/>
      <c r="RF426" s="119"/>
      <c r="RG426" s="119"/>
    </row>
    <row r="427" spans="386:475">
      <c r="NV427" s="119"/>
      <c r="NW427" s="119"/>
      <c r="NX427" s="119"/>
      <c r="NY427" s="119"/>
      <c r="NZ427" s="119"/>
      <c r="OA427" s="119"/>
      <c r="OB427" s="119"/>
      <c r="OC427" s="119"/>
      <c r="OD427" s="119"/>
      <c r="OE427" s="119"/>
      <c r="OF427" s="119"/>
      <c r="OG427" s="119"/>
      <c r="OH427" s="119"/>
      <c r="OI427" s="119"/>
      <c r="OJ427" s="119"/>
      <c r="OK427" s="119"/>
      <c r="OL427" s="119"/>
      <c r="OM427" s="119"/>
      <c r="ON427" s="119"/>
      <c r="OO427" s="119"/>
      <c r="OP427" s="119"/>
      <c r="OQ427" s="119"/>
      <c r="OR427" s="119"/>
      <c r="OS427" s="119"/>
      <c r="OT427" s="119"/>
      <c r="OU427" s="119"/>
      <c r="OV427" s="119"/>
      <c r="OW427" s="119"/>
      <c r="OX427" s="119"/>
      <c r="OY427" s="119"/>
      <c r="OZ427" s="119"/>
      <c r="PA427" s="119"/>
      <c r="PB427" s="119"/>
      <c r="PC427" s="119"/>
      <c r="PD427" s="119"/>
      <c r="PE427" s="119"/>
      <c r="PF427" s="119"/>
      <c r="PG427" s="119"/>
      <c r="PH427" s="119"/>
      <c r="PI427" s="119"/>
      <c r="PJ427" s="119"/>
      <c r="PK427" s="119"/>
      <c r="PL427" s="119"/>
      <c r="PM427" s="119"/>
      <c r="PN427" s="119"/>
      <c r="PO427" s="119"/>
      <c r="PP427" s="119"/>
      <c r="PQ427" s="119"/>
      <c r="PR427" s="119"/>
      <c r="PS427" s="119"/>
      <c r="PT427" s="119"/>
      <c r="PU427" s="119"/>
      <c r="PV427" s="119"/>
      <c r="PW427" s="119"/>
      <c r="PX427" s="119"/>
      <c r="PY427" s="119"/>
      <c r="PZ427" s="119"/>
      <c r="QA427" s="119"/>
      <c r="QB427" s="119"/>
      <c r="QC427" s="119"/>
      <c r="QD427" s="119"/>
      <c r="QE427" s="119"/>
      <c r="QF427" s="119"/>
      <c r="QG427" s="119"/>
      <c r="QH427" s="119"/>
      <c r="QI427" s="119"/>
      <c r="QJ427" s="119"/>
      <c r="QK427" s="119"/>
      <c r="QL427" s="119"/>
      <c r="QM427" s="119"/>
      <c r="QN427" s="119"/>
      <c r="QO427" s="119"/>
      <c r="QP427" s="119"/>
      <c r="QQ427" s="119"/>
      <c r="QR427" s="119"/>
      <c r="QS427" s="119"/>
      <c r="QT427" s="119"/>
      <c r="QU427" s="119"/>
      <c r="QV427" s="119"/>
      <c r="QW427" s="119"/>
      <c r="QX427" s="119"/>
      <c r="QY427" s="119"/>
      <c r="QZ427" s="119"/>
      <c r="RA427" s="119"/>
      <c r="RB427" s="119"/>
      <c r="RC427" s="119"/>
      <c r="RD427" s="119"/>
      <c r="RE427" s="119"/>
      <c r="RF427" s="119"/>
      <c r="RG427" s="119"/>
    </row>
    <row r="428" spans="386:475">
      <c r="NV428" s="119"/>
      <c r="NW428" s="119"/>
      <c r="NX428" s="119"/>
      <c r="NY428" s="119"/>
      <c r="NZ428" s="119"/>
      <c r="OA428" s="119"/>
      <c r="OB428" s="119"/>
      <c r="OC428" s="119"/>
      <c r="OD428" s="119"/>
      <c r="OE428" s="119"/>
      <c r="OF428" s="119"/>
      <c r="OG428" s="119"/>
      <c r="OH428" s="119"/>
      <c r="OI428" s="119"/>
      <c r="OJ428" s="119"/>
      <c r="OK428" s="119"/>
      <c r="OL428" s="119"/>
      <c r="OM428" s="119"/>
      <c r="ON428" s="119"/>
      <c r="OO428" s="119"/>
      <c r="OP428" s="119"/>
      <c r="OQ428" s="119"/>
      <c r="OR428" s="119"/>
      <c r="OS428" s="119"/>
      <c r="OT428" s="119"/>
      <c r="OU428" s="119"/>
      <c r="OV428" s="119"/>
      <c r="OW428" s="119"/>
      <c r="OX428" s="119"/>
      <c r="OY428" s="119"/>
      <c r="OZ428" s="119"/>
      <c r="PA428" s="119"/>
      <c r="PB428" s="119"/>
      <c r="PC428" s="119"/>
      <c r="PD428" s="119"/>
      <c r="PE428" s="119"/>
      <c r="PF428" s="119"/>
      <c r="PG428" s="119"/>
      <c r="PH428" s="119"/>
      <c r="PI428" s="119"/>
      <c r="PJ428" s="119"/>
      <c r="PK428" s="119"/>
      <c r="PL428" s="119"/>
      <c r="PM428" s="119"/>
      <c r="PN428" s="119"/>
      <c r="PO428" s="119"/>
      <c r="PP428" s="119"/>
      <c r="PQ428" s="119"/>
      <c r="PR428" s="119"/>
      <c r="PS428" s="119"/>
      <c r="PT428" s="119"/>
      <c r="PU428" s="119"/>
      <c r="PV428" s="119"/>
      <c r="PW428" s="119"/>
      <c r="PX428" s="119"/>
      <c r="PY428" s="119"/>
      <c r="PZ428" s="119"/>
      <c r="QA428" s="119"/>
      <c r="QB428" s="119"/>
      <c r="QC428" s="119"/>
      <c r="QD428" s="119"/>
      <c r="QE428" s="119"/>
      <c r="QF428" s="119"/>
      <c r="QG428" s="119"/>
      <c r="QH428" s="119"/>
      <c r="QI428" s="119"/>
      <c r="QJ428" s="119"/>
      <c r="QK428" s="119"/>
      <c r="QL428" s="119"/>
      <c r="QM428" s="119"/>
      <c r="QN428" s="119"/>
      <c r="QO428" s="119"/>
      <c r="QP428" s="119"/>
      <c r="QQ428" s="119"/>
      <c r="QR428" s="119"/>
      <c r="QS428" s="119"/>
      <c r="QT428" s="119"/>
      <c r="QU428" s="119"/>
      <c r="QV428" s="119"/>
      <c r="QW428" s="119"/>
      <c r="QX428" s="119"/>
      <c r="QY428" s="119"/>
      <c r="QZ428" s="119"/>
      <c r="RA428" s="119"/>
      <c r="RB428" s="119"/>
      <c r="RC428" s="119"/>
      <c r="RD428" s="119"/>
      <c r="RE428" s="119"/>
      <c r="RF428" s="119"/>
      <c r="RG428" s="119"/>
    </row>
    <row r="429" spans="386:475">
      <c r="NV429" s="119"/>
      <c r="NW429" s="119"/>
      <c r="NX429" s="119"/>
      <c r="NY429" s="119"/>
      <c r="NZ429" s="119"/>
      <c r="OA429" s="119"/>
      <c r="OB429" s="119"/>
      <c r="OC429" s="119"/>
      <c r="OD429" s="119"/>
      <c r="OE429" s="119"/>
      <c r="OF429" s="119"/>
      <c r="OG429" s="119"/>
      <c r="OH429" s="119"/>
      <c r="OI429" s="119"/>
      <c r="OJ429" s="119"/>
      <c r="OK429" s="119"/>
      <c r="OL429" s="119"/>
      <c r="OM429" s="119"/>
      <c r="ON429" s="119"/>
      <c r="OO429" s="119"/>
      <c r="OP429" s="119"/>
      <c r="OQ429" s="119"/>
      <c r="OR429" s="119"/>
      <c r="OS429" s="119"/>
      <c r="OT429" s="119"/>
      <c r="OU429" s="119"/>
      <c r="OV429" s="119"/>
      <c r="OW429" s="119"/>
      <c r="OX429" s="119"/>
      <c r="OY429" s="119"/>
      <c r="OZ429" s="119"/>
      <c r="PA429" s="119"/>
      <c r="PB429" s="119"/>
      <c r="PC429" s="119"/>
      <c r="PD429" s="119"/>
      <c r="PE429" s="119"/>
      <c r="PF429" s="119"/>
      <c r="PG429" s="119"/>
      <c r="PH429" s="119"/>
      <c r="PI429" s="119"/>
      <c r="PJ429" s="119"/>
      <c r="PK429" s="119"/>
      <c r="PL429" s="119"/>
      <c r="PM429" s="119"/>
      <c r="PN429" s="119"/>
      <c r="PO429" s="119"/>
      <c r="PP429" s="119"/>
      <c r="PQ429" s="119"/>
      <c r="PR429" s="119"/>
      <c r="PS429" s="119"/>
      <c r="PT429" s="119"/>
      <c r="PU429" s="119"/>
      <c r="PV429" s="119"/>
      <c r="PW429" s="119"/>
      <c r="PX429" s="119"/>
      <c r="PY429" s="119"/>
      <c r="PZ429" s="119"/>
      <c r="QA429" s="119"/>
      <c r="QB429" s="119"/>
      <c r="QC429" s="119"/>
      <c r="QD429" s="119"/>
      <c r="QE429" s="119"/>
      <c r="QF429" s="119"/>
      <c r="QG429" s="119"/>
      <c r="QH429" s="119"/>
      <c r="QI429" s="119"/>
      <c r="QJ429" s="119"/>
      <c r="QK429" s="119"/>
      <c r="QL429" s="119"/>
      <c r="QM429" s="119"/>
      <c r="QN429" s="119"/>
      <c r="QO429" s="119"/>
      <c r="QP429" s="119"/>
      <c r="QQ429" s="119"/>
      <c r="QR429" s="119"/>
      <c r="QS429" s="119"/>
      <c r="QT429" s="119"/>
      <c r="QU429" s="119"/>
      <c r="QV429" s="119"/>
      <c r="QW429" s="119"/>
      <c r="QX429" s="119"/>
      <c r="QY429" s="119"/>
      <c r="QZ429" s="119"/>
      <c r="RA429" s="119"/>
      <c r="RB429" s="119"/>
      <c r="RC429" s="119"/>
      <c r="RD429" s="119"/>
      <c r="RE429" s="119"/>
      <c r="RF429" s="119"/>
      <c r="RG429" s="119"/>
    </row>
    <row r="430" spans="386:475">
      <c r="NV430" s="119"/>
      <c r="NW430" s="119"/>
      <c r="NX430" s="119"/>
      <c r="NY430" s="119"/>
      <c r="NZ430" s="119"/>
      <c r="OA430" s="119"/>
      <c r="OB430" s="119"/>
      <c r="OC430" s="119"/>
      <c r="OD430" s="119"/>
      <c r="OE430" s="119"/>
      <c r="OF430" s="119"/>
      <c r="OG430" s="119"/>
      <c r="OH430" s="119"/>
      <c r="OI430" s="119"/>
      <c r="OJ430" s="119"/>
      <c r="OK430" s="119"/>
      <c r="OL430" s="119"/>
      <c r="OM430" s="119"/>
      <c r="ON430" s="119"/>
      <c r="OO430" s="119"/>
      <c r="OP430" s="119"/>
      <c r="OQ430" s="119"/>
      <c r="OR430" s="119"/>
      <c r="OS430" s="119"/>
      <c r="OT430" s="119"/>
      <c r="OU430" s="119"/>
      <c r="OV430" s="119"/>
      <c r="OW430" s="119"/>
      <c r="OX430" s="119"/>
      <c r="OY430" s="119"/>
      <c r="OZ430" s="119"/>
      <c r="PA430" s="119"/>
      <c r="PB430" s="119"/>
      <c r="PC430" s="119"/>
      <c r="PD430" s="119"/>
      <c r="PE430" s="119"/>
      <c r="PF430" s="119"/>
      <c r="PG430" s="119"/>
      <c r="PH430" s="119"/>
      <c r="PI430" s="119"/>
      <c r="PJ430" s="119"/>
      <c r="PK430" s="119"/>
      <c r="PL430" s="119"/>
      <c r="PM430" s="119"/>
      <c r="PN430" s="119"/>
      <c r="PO430" s="119"/>
      <c r="PP430" s="119"/>
      <c r="PQ430" s="119"/>
      <c r="PR430" s="119"/>
      <c r="PS430" s="119"/>
      <c r="PT430" s="119"/>
      <c r="PU430" s="119"/>
      <c r="PV430" s="119"/>
      <c r="PW430" s="119"/>
      <c r="PX430" s="119"/>
      <c r="PY430" s="119"/>
      <c r="PZ430" s="119"/>
      <c r="QA430" s="119"/>
      <c r="QB430" s="119"/>
      <c r="QC430" s="119"/>
      <c r="QD430" s="119"/>
      <c r="QE430" s="119"/>
      <c r="QF430" s="119"/>
      <c r="QG430" s="119"/>
      <c r="QH430" s="119"/>
      <c r="QI430" s="119"/>
      <c r="QJ430" s="119"/>
      <c r="QK430" s="119"/>
      <c r="QL430" s="119"/>
      <c r="QM430" s="119"/>
      <c r="QN430" s="119"/>
      <c r="QO430" s="119"/>
      <c r="QP430" s="119"/>
      <c r="QQ430" s="119"/>
      <c r="QR430" s="119"/>
      <c r="QS430" s="119"/>
      <c r="QT430" s="119"/>
      <c r="QU430" s="119"/>
      <c r="QV430" s="119"/>
      <c r="QW430" s="119"/>
      <c r="QX430" s="119"/>
      <c r="QY430" s="119"/>
      <c r="QZ430" s="119"/>
      <c r="RA430" s="119"/>
      <c r="RB430" s="119"/>
      <c r="RC430" s="119"/>
      <c r="RD430" s="119"/>
      <c r="RE430" s="119"/>
      <c r="RF430" s="119"/>
      <c r="RG430" s="119"/>
    </row>
    <row r="431" spans="386:475">
      <c r="NV431" s="119"/>
      <c r="NW431" s="119"/>
      <c r="NX431" s="119"/>
      <c r="NY431" s="119"/>
      <c r="NZ431" s="119"/>
      <c r="OA431" s="119"/>
      <c r="OB431" s="119"/>
      <c r="OC431" s="119"/>
      <c r="OD431" s="119"/>
      <c r="OE431" s="119"/>
      <c r="OF431" s="119"/>
      <c r="OG431" s="119"/>
      <c r="OH431" s="119"/>
      <c r="OI431" s="119"/>
      <c r="OJ431" s="119"/>
      <c r="OK431" s="119"/>
      <c r="OL431" s="119"/>
      <c r="OM431" s="119"/>
      <c r="ON431" s="119"/>
      <c r="OO431" s="119"/>
      <c r="OP431" s="119"/>
      <c r="OQ431" s="119"/>
      <c r="OR431" s="119"/>
      <c r="OS431" s="119"/>
      <c r="OT431" s="119"/>
      <c r="OU431" s="119"/>
      <c r="OV431" s="119"/>
      <c r="OW431" s="119"/>
      <c r="OX431" s="119"/>
      <c r="OY431" s="119"/>
      <c r="OZ431" s="119"/>
      <c r="PA431" s="119"/>
      <c r="PB431" s="119"/>
      <c r="PC431" s="119"/>
      <c r="PD431" s="119"/>
      <c r="PE431" s="119"/>
      <c r="PF431" s="119"/>
      <c r="PG431" s="119"/>
      <c r="PH431" s="119"/>
      <c r="PI431" s="119"/>
      <c r="PJ431" s="119"/>
      <c r="PK431" s="119"/>
      <c r="PL431" s="119"/>
      <c r="PM431" s="119"/>
      <c r="PN431" s="119"/>
      <c r="PO431" s="119"/>
      <c r="PP431" s="119"/>
      <c r="PQ431" s="119"/>
      <c r="PR431" s="119"/>
      <c r="PS431" s="119"/>
      <c r="PT431" s="119"/>
      <c r="PU431" s="119"/>
      <c r="PV431" s="119"/>
      <c r="PW431" s="119"/>
      <c r="PX431" s="119"/>
      <c r="PY431" s="119"/>
      <c r="PZ431" s="119"/>
      <c r="QA431" s="119"/>
      <c r="QB431" s="119"/>
      <c r="QC431" s="119"/>
      <c r="QD431" s="119"/>
      <c r="QE431" s="119"/>
      <c r="QF431" s="119"/>
      <c r="QG431" s="119"/>
      <c r="QH431" s="119"/>
      <c r="QI431" s="119"/>
      <c r="QJ431" s="119"/>
      <c r="QK431" s="119"/>
      <c r="QL431" s="119"/>
      <c r="QM431" s="119"/>
      <c r="QN431" s="119"/>
      <c r="QO431" s="119"/>
      <c r="QP431" s="119"/>
      <c r="QQ431" s="119"/>
      <c r="QR431" s="119"/>
      <c r="QS431" s="119"/>
      <c r="QT431" s="119"/>
      <c r="QU431" s="119"/>
      <c r="QV431" s="119"/>
      <c r="QW431" s="119"/>
      <c r="QX431" s="119"/>
      <c r="QY431" s="119"/>
      <c r="QZ431" s="119"/>
      <c r="RA431" s="119"/>
      <c r="RB431" s="119"/>
      <c r="RC431" s="119"/>
      <c r="RD431" s="119"/>
      <c r="RE431" s="119"/>
      <c r="RF431" s="119"/>
      <c r="RG431" s="119"/>
    </row>
    <row r="432" spans="386:475">
      <c r="NV432" s="119"/>
      <c r="NW432" s="119"/>
      <c r="NX432" s="119"/>
      <c r="NY432" s="119"/>
      <c r="NZ432" s="119"/>
      <c r="OA432" s="119"/>
      <c r="OB432" s="119"/>
      <c r="OC432" s="119"/>
      <c r="OD432" s="119"/>
      <c r="OE432" s="119"/>
      <c r="OF432" s="119"/>
      <c r="OG432" s="119"/>
      <c r="OH432" s="119"/>
      <c r="OI432" s="119"/>
      <c r="OJ432" s="119"/>
      <c r="OK432" s="119"/>
      <c r="OL432" s="119"/>
      <c r="OM432" s="119"/>
      <c r="ON432" s="119"/>
      <c r="OO432" s="119"/>
      <c r="OP432" s="119"/>
      <c r="OQ432" s="119"/>
      <c r="OR432" s="119"/>
      <c r="OS432" s="119"/>
      <c r="OT432" s="119"/>
      <c r="OU432" s="119"/>
      <c r="OV432" s="119"/>
      <c r="OW432" s="119"/>
      <c r="OX432" s="119"/>
      <c r="OY432" s="119"/>
      <c r="OZ432" s="119"/>
      <c r="PA432" s="119"/>
      <c r="PB432" s="119"/>
      <c r="PC432" s="119"/>
      <c r="PD432" s="119"/>
      <c r="PE432" s="119"/>
      <c r="PF432" s="119"/>
      <c r="PG432" s="119"/>
      <c r="PH432" s="119"/>
      <c r="PI432" s="119"/>
      <c r="PJ432" s="119"/>
      <c r="PK432" s="119"/>
      <c r="PL432" s="119"/>
      <c r="PM432" s="119"/>
      <c r="PN432" s="119"/>
      <c r="PO432" s="119"/>
      <c r="PP432" s="119"/>
      <c r="PQ432" s="119"/>
      <c r="PR432" s="119"/>
      <c r="PS432" s="119"/>
      <c r="PT432" s="119"/>
      <c r="PU432" s="119"/>
      <c r="PV432" s="119"/>
      <c r="PW432" s="119"/>
      <c r="PX432" s="119"/>
      <c r="PY432" s="119"/>
      <c r="PZ432" s="119"/>
      <c r="QA432" s="119"/>
      <c r="QB432" s="119"/>
      <c r="QC432" s="119"/>
      <c r="QD432" s="119"/>
      <c r="QE432" s="119"/>
      <c r="QF432" s="119"/>
      <c r="QG432" s="119"/>
      <c r="QH432" s="119"/>
      <c r="QI432" s="119"/>
      <c r="QJ432" s="119"/>
      <c r="QK432" s="119"/>
      <c r="QL432" s="119"/>
      <c r="QM432" s="119"/>
      <c r="QN432" s="119"/>
      <c r="QO432" s="119"/>
      <c r="QP432" s="119"/>
      <c r="QQ432" s="119"/>
      <c r="QR432" s="119"/>
      <c r="QS432" s="119"/>
      <c r="QT432" s="119"/>
      <c r="QU432" s="119"/>
      <c r="QV432" s="119"/>
      <c r="QW432" s="119"/>
      <c r="QX432" s="119"/>
      <c r="QY432" s="119"/>
      <c r="QZ432" s="119"/>
      <c r="RA432" s="119"/>
      <c r="RB432" s="119"/>
      <c r="RC432" s="119"/>
      <c r="RD432" s="119"/>
      <c r="RE432" s="119"/>
      <c r="RF432" s="119"/>
      <c r="RG432" s="119"/>
    </row>
    <row r="433" spans="386:475">
      <c r="NV433" s="119"/>
      <c r="NW433" s="119"/>
      <c r="NX433" s="119"/>
      <c r="NY433" s="119"/>
      <c r="NZ433" s="119"/>
      <c r="OA433" s="119"/>
      <c r="OB433" s="119"/>
      <c r="OC433" s="119"/>
      <c r="OD433" s="119"/>
      <c r="OE433" s="119"/>
      <c r="OF433" s="119"/>
      <c r="OG433" s="119"/>
      <c r="OH433" s="119"/>
      <c r="OI433" s="119"/>
      <c r="OJ433" s="119"/>
      <c r="OK433" s="119"/>
      <c r="OL433" s="119"/>
      <c r="OM433" s="119"/>
      <c r="ON433" s="119"/>
      <c r="OO433" s="119"/>
      <c r="OP433" s="119"/>
      <c r="OQ433" s="119"/>
      <c r="OR433" s="119"/>
      <c r="OS433" s="119"/>
      <c r="OT433" s="119"/>
      <c r="OU433" s="119"/>
      <c r="OV433" s="119"/>
      <c r="OW433" s="119"/>
      <c r="OX433" s="119"/>
      <c r="OY433" s="119"/>
      <c r="OZ433" s="119"/>
      <c r="PA433" s="119"/>
      <c r="PB433" s="119"/>
      <c r="PC433" s="119"/>
      <c r="PD433" s="119"/>
      <c r="PE433" s="119"/>
      <c r="PF433" s="119"/>
      <c r="PG433" s="119"/>
      <c r="PH433" s="119"/>
      <c r="PI433" s="119"/>
      <c r="PJ433" s="119"/>
      <c r="PK433" s="119"/>
      <c r="PL433" s="119"/>
      <c r="PM433" s="119"/>
      <c r="PN433" s="119"/>
      <c r="PO433" s="119"/>
      <c r="PP433" s="119"/>
      <c r="PQ433" s="119"/>
      <c r="PR433" s="119"/>
      <c r="PS433" s="119"/>
      <c r="PT433" s="119"/>
      <c r="PU433" s="119"/>
      <c r="PV433" s="119"/>
      <c r="PW433" s="119"/>
      <c r="PX433" s="119"/>
      <c r="PY433" s="119"/>
      <c r="PZ433" s="119"/>
      <c r="QA433" s="119"/>
      <c r="QB433" s="119"/>
      <c r="QC433" s="119"/>
      <c r="QD433" s="119"/>
      <c r="QE433" s="119"/>
      <c r="QF433" s="119"/>
      <c r="QG433" s="119"/>
      <c r="QH433" s="119"/>
      <c r="QI433" s="119"/>
      <c r="QJ433" s="119"/>
      <c r="QK433" s="119"/>
      <c r="QL433" s="119"/>
      <c r="QM433" s="119"/>
      <c r="QN433" s="119"/>
      <c r="QO433" s="119"/>
      <c r="QP433" s="119"/>
      <c r="QQ433" s="119"/>
      <c r="QR433" s="119"/>
      <c r="QS433" s="119"/>
      <c r="QT433" s="119"/>
      <c r="QU433" s="119"/>
      <c r="QV433" s="119"/>
      <c r="QW433" s="119"/>
      <c r="QX433" s="119"/>
      <c r="QY433" s="119"/>
      <c r="QZ433" s="119"/>
      <c r="RA433" s="119"/>
      <c r="RB433" s="119"/>
      <c r="RC433" s="119"/>
      <c r="RD433" s="119"/>
      <c r="RE433" s="119"/>
      <c r="RF433" s="119"/>
      <c r="RG433" s="119"/>
    </row>
    <row r="434" spans="386:475">
      <c r="NV434" s="119"/>
      <c r="NW434" s="119"/>
      <c r="NX434" s="119"/>
      <c r="NY434" s="119"/>
      <c r="NZ434" s="119"/>
      <c r="OA434" s="119"/>
      <c r="OB434" s="119"/>
      <c r="OC434" s="119"/>
      <c r="OD434" s="119"/>
      <c r="OE434" s="119"/>
      <c r="OF434" s="119"/>
      <c r="OG434" s="119"/>
      <c r="OH434" s="119"/>
      <c r="OI434" s="119"/>
      <c r="OJ434" s="119"/>
      <c r="OK434" s="119"/>
      <c r="OL434" s="119"/>
      <c r="OM434" s="119"/>
      <c r="ON434" s="119"/>
      <c r="OO434" s="119"/>
      <c r="OP434" s="119"/>
      <c r="OQ434" s="119"/>
      <c r="OR434" s="119"/>
      <c r="OS434" s="119"/>
      <c r="OT434" s="119"/>
      <c r="OU434" s="119"/>
      <c r="OV434" s="119"/>
      <c r="OW434" s="119"/>
      <c r="OX434" s="119"/>
      <c r="OY434" s="119"/>
      <c r="OZ434" s="119"/>
      <c r="PA434" s="119"/>
      <c r="PB434" s="119"/>
      <c r="PC434" s="119"/>
      <c r="PD434" s="119"/>
      <c r="PE434" s="119"/>
      <c r="PF434" s="119"/>
      <c r="PG434" s="119"/>
      <c r="PH434" s="119"/>
      <c r="PI434" s="119"/>
      <c r="PJ434" s="119"/>
      <c r="PK434" s="119"/>
      <c r="PL434" s="119"/>
      <c r="PM434" s="119"/>
      <c r="PN434" s="119"/>
      <c r="PO434" s="119"/>
      <c r="PP434" s="119"/>
      <c r="PQ434" s="119"/>
      <c r="PR434" s="119"/>
      <c r="PS434" s="119"/>
      <c r="PT434" s="119"/>
      <c r="PU434" s="119"/>
      <c r="PV434" s="119"/>
      <c r="PW434" s="119"/>
      <c r="PX434" s="119"/>
      <c r="PY434" s="119"/>
      <c r="PZ434" s="119"/>
      <c r="QA434" s="119"/>
      <c r="QB434" s="119"/>
      <c r="QC434" s="119"/>
      <c r="QD434" s="119"/>
      <c r="QE434" s="119"/>
      <c r="QF434" s="119"/>
      <c r="QG434" s="119"/>
      <c r="QH434" s="119"/>
      <c r="QI434" s="119"/>
      <c r="QJ434" s="119"/>
      <c r="QK434" s="119"/>
      <c r="QL434" s="119"/>
      <c r="QM434" s="119"/>
      <c r="QN434" s="119"/>
      <c r="QO434" s="119"/>
      <c r="QP434" s="119"/>
      <c r="QQ434" s="119"/>
      <c r="QR434" s="119"/>
      <c r="QS434" s="119"/>
      <c r="QT434" s="119"/>
      <c r="QU434" s="119"/>
      <c r="QV434" s="119"/>
      <c r="QW434" s="119"/>
      <c r="QX434" s="119"/>
      <c r="QY434" s="119"/>
      <c r="QZ434" s="119"/>
      <c r="RA434" s="119"/>
      <c r="RB434" s="119"/>
      <c r="RC434" s="119"/>
      <c r="RD434" s="119"/>
      <c r="RE434" s="119"/>
      <c r="RF434" s="119"/>
      <c r="RG434" s="119"/>
    </row>
    <row r="435" spans="386:475">
      <c r="NV435" s="119"/>
      <c r="NW435" s="119"/>
      <c r="NX435" s="119"/>
      <c r="NY435" s="119"/>
      <c r="NZ435" s="119"/>
      <c r="OA435" s="119"/>
      <c r="OB435" s="119"/>
      <c r="OC435" s="119"/>
      <c r="OD435" s="119"/>
      <c r="OE435" s="119"/>
      <c r="OF435" s="119"/>
      <c r="OG435" s="119"/>
      <c r="OH435" s="119"/>
      <c r="OI435" s="119"/>
      <c r="OJ435" s="119"/>
      <c r="OK435" s="119"/>
      <c r="OL435" s="119"/>
      <c r="OM435" s="119"/>
      <c r="ON435" s="119"/>
      <c r="OO435" s="119"/>
      <c r="OP435" s="119"/>
      <c r="OQ435" s="119"/>
      <c r="OR435" s="119"/>
      <c r="OS435" s="119"/>
      <c r="OT435" s="119"/>
      <c r="OU435" s="119"/>
      <c r="OV435" s="119"/>
      <c r="OW435" s="119"/>
      <c r="OX435" s="119"/>
      <c r="OY435" s="119"/>
      <c r="OZ435" s="119"/>
      <c r="PA435" s="119"/>
      <c r="PB435" s="119"/>
      <c r="PC435" s="119"/>
      <c r="PD435" s="119"/>
      <c r="PE435" s="119"/>
      <c r="PF435" s="119"/>
      <c r="PG435" s="119"/>
      <c r="PH435" s="119"/>
      <c r="PI435" s="119"/>
      <c r="PJ435" s="119"/>
      <c r="PK435" s="119"/>
      <c r="PL435" s="119"/>
      <c r="PM435" s="119"/>
      <c r="PN435" s="119"/>
      <c r="PO435" s="119"/>
      <c r="PP435" s="119"/>
      <c r="PQ435" s="119"/>
      <c r="PR435" s="119"/>
      <c r="PS435" s="119"/>
      <c r="PT435" s="119"/>
      <c r="PU435" s="119"/>
      <c r="PV435" s="119"/>
      <c r="PW435" s="119"/>
      <c r="PX435" s="119"/>
      <c r="PY435" s="119"/>
      <c r="PZ435" s="119"/>
      <c r="QA435" s="119"/>
      <c r="QB435" s="119"/>
      <c r="QC435" s="119"/>
      <c r="QD435" s="119"/>
      <c r="QE435" s="119"/>
      <c r="QF435" s="119"/>
      <c r="QG435" s="119"/>
      <c r="QH435" s="119"/>
      <c r="QI435" s="119"/>
      <c r="QJ435" s="119"/>
      <c r="QK435" s="119"/>
      <c r="QL435" s="119"/>
      <c r="QM435" s="119"/>
      <c r="QN435" s="119"/>
      <c r="QO435" s="119"/>
      <c r="QP435" s="119"/>
      <c r="QQ435" s="119"/>
      <c r="QR435" s="119"/>
      <c r="QS435" s="119"/>
      <c r="QT435" s="119"/>
      <c r="QU435" s="119"/>
      <c r="QV435" s="119"/>
      <c r="QW435" s="119"/>
      <c r="QX435" s="119"/>
      <c r="QY435" s="119"/>
      <c r="QZ435" s="119"/>
      <c r="RA435" s="119"/>
      <c r="RB435" s="119"/>
      <c r="RC435" s="119"/>
      <c r="RD435" s="119"/>
      <c r="RE435" s="119"/>
      <c r="RF435" s="119"/>
      <c r="RG435" s="119"/>
    </row>
    <row r="436" spans="386:475">
      <c r="NV436" s="119"/>
      <c r="NW436" s="119"/>
      <c r="NX436" s="119"/>
      <c r="NY436" s="119"/>
      <c r="NZ436" s="119"/>
      <c r="OA436" s="119"/>
      <c r="OB436" s="119"/>
      <c r="OC436" s="119"/>
      <c r="OD436" s="119"/>
      <c r="OE436" s="119"/>
      <c r="OF436" s="119"/>
      <c r="OG436" s="119"/>
      <c r="OH436" s="119"/>
      <c r="OI436" s="119"/>
      <c r="OJ436" s="119"/>
      <c r="OK436" s="119"/>
      <c r="OL436" s="119"/>
      <c r="OM436" s="119"/>
      <c r="ON436" s="119"/>
      <c r="OO436" s="119"/>
      <c r="OP436" s="119"/>
      <c r="OQ436" s="119"/>
      <c r="OR436" s="119"/>
      <c r="OS436" s="119"/>
      <c r="OT436" s="119"/>
      <c r="OU436" s="119"/>
      <c r="OV436" s="119"/>
      <c r="OW436" s="119"/>
      <c r="OX436" s="119"/>
      <c r="OY436" s="119"/>
      <c r="OZ436" s="119"/>
      <c r="PA436" s="119"/>
      <c r="PB436" s="119"/>
      <c r="PC436" s="119"/>
      <c r="PD436" s="119"/>
      <c r="PE436" s="119"/>
      <c r="PF436" s="119"/>
      <c r="PG436" s="119"/>
      <c r="PH436" s="119"/>
      <c r="PI436" s="119"/>
      <c r="PJ436" s="119"/>
      <c r="PK436" s="119"/>
      <c r="PL436" s="119"/>
      <c r="PM436" s="119"/>
      <c r="PN436" s="119"/>
      <c r="PO436" s="119"/>
      <c r="PP436" s="119"/>
      <c r="PQ436" s="119"/>
      <c r="PR436" s="119"/>
      <c r="PS436" s="119"/>
      <c r="PT436" s="119"/>
      <c r="PU436" s="119"/>
      <c r="PV436" s="119"/>
      <c r="PW436" s="119"/>
      <c r="PX436" s="119"/>
      <c r="PY436" s="119"/>
      <c r="PZ436" s="119"/>
      <c r="QA436" s="119"/>
      <c r="QB436" s="119"/>
      <c r="QC436" s="119"/>
      <c r="QD436" s="119"/>
      <c r="QE436" s="119"/>
      <c r="QF436" s="119"/>
      <c r="QG436" s="119"/>
      <c r="QH436" s="119"/>
      <c r="QI436" s="119"/>
      <c r="QJ436" s="119"/>
      <c r="QK436" s="119"/>
      <c r="QL436" s="119"/>
      <c r="QM436" s="119"/>
      <c r="QN436" s="119"/>
      <c r="QO436" s="119"/>
      <c r="QP436" s="119"/>
      <c r="QQ436" s="119"/>
      <c r="QR436" s="119"/>
      <c r="QS436" s="119"/>
      <c r="QT436" s="119"/>
      <c r="QU436" s="119"/>
      <c r="QV436" s="119"/>
      <c r="QW436" s="119"/>
      <c r="QX436" s="119"/>
      <c r="QY436" s="119"/>
      <c r="QZ436" s="119"/>
      <c r="RA436" s="119"/>
      <c r="RB436" s="119"/>
      <c r="RC436" s="119"/>
      <c r="RD436" s="119"/>
      <c r="RE436" s="119"/>
      <c r="RF436" s="119"/>
      <c r="RG436" s="119"/>
    </row>
    <row r="437" spans="386:475">
      <c r="NV437" s="119"/>
      <c r="NW437" s="119"/>
      <c r="NX437" s="119"/>
      <c r="NY437" s="119"/>
      <c r="NZ437" s="119"/>
      <c r="OA437" s="119"/>
      <c r="OB437" s="119"/>
      <c r="OC437" s="119"/>
      <c r="OD437" s="119"/>
      <c r="OE437" s="119"/>
      <c r="OF437" s="119"/>
      <c r="OG437" s="119"/>
      <c r="OH437" s="119"/>
      <c r="OI437" s="119"/>
      <c r="OJ437" s="119"/>
      <c r="OK437" s="119"/>
      <c r="OL437" s="119"/>
      <c r="OM437" s="119"/>
      <c r="ON437" s="119"/>
      <c r="OO437" s="119"/>
      <c r="OP437" s="119"/>
      <c r="OQ437" s="119"/>
      <c r="OR437" s="119"/>
      <c r="OS437" s="119"/>
      <c r="OT437" s="119"/>
      <c r="OU437" s="119"/>
      <c r="OV437" s="119"/>
      <c r="OW437" s="119"/>
      <c r="OX437" s="119"/>
      <c r="OY437" s="119"/>
      <c r="OZ437" s="119"/>
      <c r="PA437" s="119"/>
      <c r="PB437" s="119"/>
      <c r="PC437" s="119"/>
      <c r="PD437" s="119"/>
      <c r="PE437" s="119"/>
      <c r="PF437" s="119"/>
      <c r="PG437" s="119"/>
      <c r="PH437" s="119"/>
      <c r="PI437" s="119"/>
      <c r="PJ437" s="119"/>
      <c r="PK437" s="119"/>
      <c r="PL437" s="119"/>
      <c r="PM437" s="119"/>
      <c r="PN437" s="119"/>
      <c r="PO437" s="119"/>
      <c r="PP437" s="119"/>
      <c r="PQ437" s="119"/>
      <c r="PR437" s="119"/>
      <c r="PS437" s="119"/>
      <c r="PT437" s="119"/>
      <c r="PU437" s="119"/>
      <c r="PV437" s="119"/>
      <c r="PW437" s="119"/>
      <c r="PX437" s="119"/>
      <c r="PY437" s="119"/>
      <c r="PZ437" s="119"/>
      <c r="QA437" s="119"/>
      <c r="QB437" s="119"/>
      <c r="QC437" s="119"/>
      <c r="QD437" s="119"/>
      <c r="QE437" s="119"/>
      <c r="QF437" s="119"/>
      <c r="QG437" s="119"/>
      <c r="QH437" s="119"/>
      <c r="QI437" s="119"/>
      <c r="QJ437" s="119"/>
      <c r="QK437" s="119"/>
      <c r="QL437" s="119"/>
      <c r="QM437" s="119"/>
      <c r="QN437" s="119"/>
      <c r="QO437" s="119"/>
      <c r="QP437" s="119"/>
      <c r="QQ437" s="119"/>
      <c r="QR437" s="119"/>
      <c r="QS437" s="119"/>
      <c r="QT437" s="119"/>
      <c r="QU437" s="119"/>
      <c r="QV437" s="119"/>
      <c r="QW437" s="119"/>
      <c r="QX437" s="119"/>
      <c r="QY437" s="119"/>
      <c r="QZ437" s="119"/>
      <c r="RA437" s="119"/>
      <c r="RB437" s="119"/>
      <c r="RC437" s="119"/>
      <c r="RD437" s="119"/>
      <c r="RE437" s="119"/>
      <c r="RF437" s="119"/>
      <c r="RG437" s="119"/>
    </row>
    <row r="438" spans="386:475">
      <c r="NV438" s="119"/>
      <c r="NW438" s="119"/>
      <c r="NX438" s="119"/>
      <c r="NY438" s="119"/>
      <c r="NZ438" s="119"/>
      <c r="OA438" s="119"/>
      <c r="OB438" s="119"/>
      <c r="OC438" s="119"/>
      <c r="OD438" s="119"/>
      <c r="OE438" s="119"/>
      <c r="OF438" s="119"/>
      <c r="OG438" s="119"/>
      <c r="OH438" s="119"/>
      <c r="OI438" s="119"/>
      <c r="OJ438" s="119"/>
      <c r="OK438" s="119"/>
      <c r="OL438" s="119"/>
      <c r="OM438" s="119"/>
      <c r="ON438" s="119"/>
      <c r="OO438" s="119"/>
      <c r="OP438" s="119"/>
      <c r="OQ438" s="119"/>
      <c r="OR438" s="119"/>
      <c r="OS438" s="119"/>
      <c r="OT438" s="119"/>
      <c r="OU438" s="119"/>
      <c r="OV438" s="119"/>
      <c r="OW438" s="119"/>
      <c r="OX438" s="119"/>
      <c r="OY438" s="119"/>
      <c r="OZ438" s="119"/>
      <c r="PA438" s="119"/>
      <c r="PB438" s="119"/>
      <c r="PC438" s="119"/>
      <c r="PD438" s="119"/>
      <c r="PE438" s="119"/>
      <c r="PF438" s="119"/>
      <c r="PG438" s="119"/>
      <c r="PH438" s="119"/>
      <c r="PI438" s="119"/>
      <c r="PJ438" s="119"/>
      <c r="PK438" s="119"/>
      <c r="PL438" s="119"/>
      <c r="PM438" s="119"/>
      <c r="PN438" s="119"/>
      <c r="PO438" s="119"/>
      <c r="PP438" s="119"/>
      <c r="PQ438" s="119"/>
      <c r="PR438" s="119"/>
      <c r="PS438" s="119"/>
      <c r="PT438" s="119"/>
      <c r="PU438" s="119"/>
      <c r="PV438" s="119"/>
      <c r="PW438" s="119"/>
      <c r="PX438" s="119"/>
      <c r="PY438" s="119"/>
      <c r="PZ438" s="119"/>
      <c r="QA438" s="119"/>
      <c r="QB438" s="119"/>
      <c r="QC438" s="119"/>
      <c r="QD438" s="119"/>
      <c r="QE438" s="119"/>
      <c r="QF438" s="119"/>
      <c r="QG438" s="119"/>
      <c r="QH438" s="119"/>
      <c r="QI438" s="119"/>
      <c r="QJ438" s="119"/>
      <c r="QK438" s="119"/>
      <c r="QL438" s="119"/>
      <c r="QM438" s="119"/>
      <c r="QN438" s="119"/>
      <c r="QO438" s="119"/>
      <c r="QP438" s="119"/>
      <c r="QQ438" s="119"/>
      <c r="QR438" s="119"/>
      <c r="QS438" s="119"/>
      <c r="QT438" s="119"/>
      <c r="QU438" s="119"/>
      <c r="QV438" s="119"/>
      <c r="QW438" s="119"/>
      <c r="QX438" s="119"/>
      <c r="QY438" s="119"/>
      <c r="QZ438" s="119"/>
      <c r="RA438" s="119"/>
      <c r="RB438" s="119"/>
      <c r="RC438" s="119"/>
      <c r="RD438" s="119"/>
      <c r="RE438" s="119"/>
      <c r="RF438" s="119"/>
      <c r="RG438" s="119"/>
    </row>
    <row r="439" spans="386:475">
      <c r="NV439" s="119"/>
      <c r="NW439" s="119"/>
      <c r="NX439" s="119"/>
      <c r="NY439" s="119"/>
      <c r="NZ439" s="119"/>
      <c r="OA439" s="119"/>
      <c r="OB439" s="119"/>
      <c r="OC439" s="119"/>
      <c r="OD439" s="119"/>
      <c r="OE439" s="119"/>
      <c r="OF439" s="119"/>
      <c r="OG439" s="119"/>
      <c r="OH439" s="119"/>
      <c r="OI439" s="119"/>
      <c r="OJ439" s="119"/>
      <c r="OK439" s="119"/>
      <c r="OL439" s="119"/>
      <c r="OM439" s="119"/>
      <c r="ON439" s="119"/>
      <c r="OO439" s="119"/>
      <c r="OP439" s="119"/>
      <c r="OQ439" s="119"/>
      <c r="OR439" s="119"/>
      <c r="OS439" s="119"/>
      <c r="OT439" s="119"/>
      <c r="OU439" s="119"/>
      <c r="OV439" s="119"/>
      <c r="OW439" s="119"/>
      <c r="OX439" s="119"/>
      <c r="OY439" s="119"/>
      <c r="OZ439" s="119"/>
      <c r="PA439" s="119"/>
      <c r="PB439" s="119"/>
      <c r="PC439" s="119"/>
      <c r="PD439" s="119"/>
      <c r="PE439" s="119"/>
      <c r="PF439" s="119"/>
      <c r="PG439" s="119"/>
      <c r="PH439" s="119"/>
      <c r="PI439" s="119"/>
      <c r="PJ439" s="119"/>
      <c r="PK439" s="119"/>
      <c r="PL439" s="119"/>
      <c r="PM439" s="119"/>
      <c r="PN439" s="119"/>
      <c r="PO439" s="119"/>
      <c r="PP439" s="119"/>
      <c r="PQ439" s="119"/>
      <c r="PR439" s="119"/>
      <c r="PS439" s="119"/>
      <c r="PT439" s="119"/>
      <c r="PU439" s="119"/>
      <c r="PV439" s="119"/>
      <c r="PW439" s="119"/>
      <c r="PX439" s="119"/>
      <c r="PY439" s="119"/>
      <c r="PZ439" s="119"/>
      <c r="QA439" s="119"/>
      <c r="QB439" s="119"/>
      <c r="QC439" s="119"/>
      <c r="QD439" s="119"/>
      <c r="QE439" s="119"/>
      <c r="QF439" s="119"/>
      <c r="QG439" s="119"/>
      <c r="QH439" s="119"/>
      <c r="QI439" s="119"/>
      <c r="QJ439" s="119"/>
      <c r="QK439" s="119"/>
      <c r="QL439" s="119"/>
      <c r="QM439" s="119"/>
      <c r="QN439" s="119"/>
      <c r="QO439" s="119"/>
      <c r="QP439" s="119"/>
      <c r="QQ439" s="119"/>
      <c r="QR439" s="119"/>
      <c r="QS439" s="119"/>
      <c r="QT439" s="119"/>
      <c r="QU439" s="119"/>
      <c r="QV439" s="119"/>
      <c r="QW439" s="119"/>
      <c r="QX439" s="119"/>
      <c r="QY439" s="119"/>
      <c r="QZ439" s="119"/>
      <c r="RA439" s="119"/>
      <c r="RB439" s="119"/>
      <c r="RC439" s="119"/>
      <c r="RD439" s="119"/>
      <c r="RE439" s="119"/>
      <c r="RF439" s="119"/>
      <c r="RG439" s="119"/>
    </row>
    <row r="440" spans="386:475">
      <c r="NV440" s="119"/>
      <c r="NW440" s="119"/>
      <c r="NX440" s="119"/>
      <c r="NY440" s="119"/>
      <c r="NZ440" s="119"/>
      <c r="OA440" s="119"/>
      <c r="OB440" s="119"/>
      <c r="OC440" s="119"/>
      <c r="OD440" s="119"/>
      <c r="OE440" s="119"/>
      <c r="OF440" s="119"/>
      <c r="OG440" s="119"/>
      <c r="OH440" s="119"/>
      <c r="OI440" s="119"/>
      <c r="OJ440" s="119"/>
      <c r="OK440" s="119"/>
      <c r="OL440" s="119"/>
      <c r="OM440" s="119"/>
      <c r="ON440" s="119"/>
      <c r="OO440" s="119"/>
      <c r="OP440" s="119"/>
      <c r="OQ440" s="119"/>
      <c r="OR440" s="119"/>
      <c r="OS440" s="119"/>
      <c r="OT440" s="119"/>
      <c r="OU440" s="119"/>
      <c r="OV440" s="119"/>
      <c r="OW440" s="119"/>
      <c r="OX440" s="119"/>
      <c r="OY440" s="119"/>
      <c r="OZ440" s="119"/>
      <c r="PA440" s="119"/>
      <c r="PB440" s="119"/>
      <c r="PC440" s="119"/>
      <c r="PD440" s="119"/>
      <c r="PE440" s="119"/>
      <c r="PF440" s="119"/>
      <c r="PG440" s="119"/>
      <c r="PH440" s="119"/>
      <c r="PI440" s="119"/>
      <c r="PJ440" s="119"/>
      <c r="PK440" s="119"/>
      <c r="PL440" s="119"/>
      <c r="PM440" s="119"/>
      <c r="PN440" s="119"/>
      <c r="PO440" s="119"/>
      <c r="PP440" s="119"/>
      <c r="PQ440" s="119"/>
      <c r="PR440" s="119"/>
      <c r="PS440" s="119"/>
      <c r="PT440" s="119"/>
      <c r="PU440" s="119"/>
      <c r="PV440" s="119"/>
      <c r="PW440" s="119"/>
      <c r="PX440" s="119"/>
      <c r="PY440" s="119"/>
      <c r="PZ440" s="119"/>
      <c r="QA440" s="119"/>
      <c r="QB440" s="119"/>
      <c r="QC440" s="119"/>
      <c r="QD440" s="119"/>
      <c r="QE440" s="119"/>
      <c r="QF440" s="119"/>
      <c r="QG440" s="119"/>
      <c r="QH440" s="119"/>
      <c r="QI440" s="119"/>
      <c r="QJ440" s="119"/>
      <c r="QK440" s="119"/>
      <c r="QL440" s="119"/>
      <c r="QM440" s="119"/>
      <c r="QN440" s="119"/>
      <c r="QO440" s="119"/>
      <c r="QP440" s="119"/>
      <c r="QQ440" s="119"/>
      <c r="QR440" s="119"/>
      <c r="QS440" s="119"/>
      <c r="QT440" s="119"/>
      <c r="QU440" s="119"/>
      <c r="QV440" s="119"/>
      <c r="QW440" s="119"/>
      <c r="QX440" s="119"/>
      <c r="QY440" s="119"/>
      <c r="QZ440" s="119"/>
      <c r="RA440" s="119"/>
      <c r="RB440" s="119"/>
      <c r="RC440" s="119"/>
      <c r="RD440" s="119"/>
      <c r="RE440" s="119"/>
      <c r="RF440" s="119"/>
      <c r="RG440" s="119"/>
    </row>
    <row r="442" spans="386:475">
      <c r="NV442" s="220"/>
      <c r="NW442" s="220"/>
      <c r="NX442" s="220"/>
      <c r="NY442" s="220"/>
      <c r="NZ442" s="220"/>
      <c r="OA442" s="220"/>
      <c r="OB442" s="220"/>
      <c r="OC442" s="220"/>
      <c r="OD442" s="220"/>
      <c r="OE442" s="220"/>
      <c r="OF442" s="220"/>
      <c r="OG442" s="220"/>
      <c r="OH442" s="220"/>
      <c r="OI442" s="220"/>
      <c r="OJ442" s="220"/>
      <c r="OK442" s="220"/>
      <c r="OL442" s="220"/>
      <c r="OM442" s="220"/>
      <c r="ON442" s="220"/>
      <c r="OO442" s="220"/>
      <c r="OP442" s="220"/>
      <c r="OQ442" s="220"/>
      <c r="OR442" s="220"/>
      <c r="OS442" s="220"/>
      <c r="OT442" s="220"/>
      <c r="OU442" s="220"/>
      <c r="OV442" s="220"/>
      <c r="OW442" s="220"/>
      <c r="OX442" s="220"/>
      <c r="OY442" s="220"/>
      <c r="OZ442" s="220"/>
      <c r="PA442" s="220"/>
      <c r="PB442" s="220"/>
      <c r="PC442" s="220"/>
      <c r="PD442" s="220"/>
      <c r="PE442" s="220"/>
      <c r="PF442" s="220"/>
      <c r="PG442" s="220"/>
      <c r="PH442" s="220"/>
      <c r="PI442" s="220"/>
      <c r="PJ442" s="220"/>
      <c r="PK442" s="220"/>
      <c r="PL442" s="220"/>
      <c r="PM442" s="220"/>
      <c r="PN442" s="220"/>
      <c r="PO442" s="220"/>
      <c r="PP442" s="220"/>
      <c r="PQ442" s="220"/>
      <c r="PR442" s="220"/>
      <c r="PS442" s="220"/>
      <c r="PT442" s="220"/>
      <c r="PU442" s="220"/>
      <c r="PV442" s="220"/>
      <c r="PW442" s="220"/>
      <c r="PX442" s="220"/>
      <c r="PY442" s="220"/>
      <c r="PZ442" s="220"/>
      <c r="QA442" s="220"/>
      <c r="QB442" s="220"/>
      <c r="QC442" s="220"/>
      <c r="QD442" s="220"/>
      <c r="QE442" s="220"/>
      <c r="QF442" s="220"/>
      <c r="QG442" s="220"/>
      <c r="QH442" s="220"/>
      <c r="QI442" s="220"/>
      <c r="QJ442" s="220"/>
      <c r="QK442" s="220"/>
      <c r="QL442" s="220"/>
      <c r="QM442" s="220"/>
      <c r="QN442" s="220"/>
      <c r="QO442" s="220"/>
      <c r="QP442" s="220"/>
      <c r="QQ442" s="220"/>
      <c r="QR442" s="220"/>
      <c r="QS442" s="220"/>
      <c r="QT442" s="220"/>
      <c r="QU442" s="220"/>
      <c r="QV442" s="220"/>
      <c r="QW442" s="220"/>
      <c r="QX442" s="220"/>
      <c r="QY442" s="220"/>
      <c r="QZ442" s="220"/>
      <c r="RA442" s="220"/>
      <c r="RB442" s="220"/>
      <c r="RC442" s="220"/>
      <c r="RD442" s="220"/>
      <c r="RE442" s="220"/>
      <c r="RF442" s="220"/>
      <c r="RG442" s="220"/>
    </row>
    <row r="443" spans="386:475">
      <c r="NV443" s="119"/>
      <c r="NW443" s="119"/>
      <c r="NX443" s="119"/>
      <c r="NY443" s="119"/>
      <c r="NZ443" s="119"/>
      <c r="OA443" s="119"/>
      <c r="OB443" s="119"/>
      <c r="OC443" s="119"/>
      <c r="OD443" s="119"/>
      <c r="OE443" s="119"/>
      <c r="OF443" s="119"/>
      <c r="OG443" s="119"/>
      <c r="OH443" s="119"/>
      <c r="OI443" s="119"/>
      <c r="OJ443" s="119"/>
      <c r="OK443" s="119"/>
      <c r="OL443" s="119"/>
      <c r="OM443" s="119"/>
      <c r="ON443" s="119"/>
      <c r="OO443" s="119"/>
      <c r="OP443" s="119"/>
      <c r="OQ443" s="119"/>
      <c r="OR443" s="119"/>
      <c r="OS443" s="119"/>
      <c r="OT443" s="119"/>
      <c r="OU443" s="119"/>
      <c r="OV443" s="119"/>
      <c r="OW443" s="119"/>
      <c r="OX443" s="119"/>
      <c r="OY443" s="119"/>
      <c r="OZ443" s="119"/>
      <c r="PA443" s="119"/>
      <c r="PB443" s="119"/>
      <c r="PC443" s="119"/>
      <c r="PD443" s="119"/>
      <c r="PE443" s="119"/>
      <c r="PF443" s="119"/>
      <c r="PG443" s="119"/>
      <c r="PH443" s="119"/>
      <c r="PI443" s="119"/>
      <c r="PJ443" s="119"/>
      <c r="PK443" s="119"/>
      <c r="PL443" s="119"/>
      <c r="PM443" s="119"/>
      <c r="PN443" s="119"/>
      <c r="PO443" s="119"/>
      <c r="PP443" s="119"/>
      <c r="PQ443" s="119"/>
      <c r="PR443" s="119"/>
      <c r="PS443" s="119"/>
      <c r="PT443" s="119"/>
      <c r="PU443" s="119"/>
      <c r="PV443" s="119"/>
      <c r="PW443" s="119"/>
      <c r="PX443" s="119"/>
      <c r="PY443" s="119"/>
      <c r="PZ443" s="119"/>
      <c r="QA443" s="119"/>
      <c r="QB443" s="119"/>
      <c r="QC443" s="119"/>
      <c r="QD443" s="119"/>
      <c r="QE443" s="119"/>
      <c r="QF443" s="119"/>
      <c r="QG443" s="119"/>
      <c r="QH443" s="119"/>
      <c r="QI443" s="119"/>
      <c r="QJ443" s="119"/>
      <c r="QK443" s="119"/>
      <c r="QL443" s="119"/>
      <c r="QM443" s="119"/>
      <c r="QN443" s="119"/>
      <c r="QO443" s="119"/>
      <c r="QP443" s="119"/>
      <c r="QQ443" s="119"/>
      <c r="QR443" s="119"/>
      <c r="QS443" s="119"/>
      <c r="QT443" s="119"/>
      <c r="QU443" s="119"/>
      <c r="QV443" s="119"/>
      <c r="QW443" s="119"/>
      <c r="QX443" s="119"/>
      <c r="QY443" s="119"/>
      <c r="QZ443" s="119"/>
      <c r="RA443" s="119"/>
      <c r="RB443" s="119"/>
      <c r="RC443" s="119"/>
      <c r="RD443" s="119"/>
      <c r="RE443" s="119"/>
      <c r="RF443" s="119"/>
      <c r="RG443" s="119"/>
    </row>
    <row r="444" spans="386:475">
      <c r="NV444" s="119"/>
      <c r="NW444" s="119"/>
      <c r="NX444" s="119"/>
      <c r="NY444" s="119"/>
      <c r="NZ444" s="119"/>
      <c r="OA444" s="119"/>
      <c r="OB444" s="119"/>
      <c r="OC444" s="119"/>
      <c r="OD444" s="119"/>
      <c r="OE444" s="119"/>
      <c r="OF444" s="119"/>
      <c r="OG444" s="119"/>
      <c r="OH444" s="119"/>
      <c r="OI444" s="119"/>
      <c r="OJ444" s="119"/>
      <c r="OK444" s="119"/>
      <c r="OL444" s="119"/>
      <c r="OM444" s="119"/>
      <c r="ON444" s="119"/>
      <c r="OO444" s="119"/>
      <c r="OP444" s="119"/>
      <c r="OQ444" s="119"/>
      <c r="OR444" s="119"/>
      <c r="OS444" s="119"/>
      <c r="OT444" s="119"/>
      <c r="OU444" s="119"/>
      <c r="OV444" s="119"/>
      <c r="OW444" s="119"/>
      <c r="OX444" s="119"/>
      <c r="OY444" s="119"/>
      <c r="OZ444" s="119"/>
      <c r="PA444" s="119"/>
      <c r="PB444" s="119"/>
      <c r="PC444" s="119"/>
      <c r="PD444" s="119"/>
      <c r="PE444" s="119"/>
      <c r="PF444" s="119"/>
      <c r="PG444" s="119"/>
      <c r="PH444" s="119"/>
      <c r="PI444" s="119"/>
      <c r="PJ444" s="119"/>
      <c r="PK444" s="119"/>
      <c r="PL444" s="119"/>
      <c r="PM444" s="119"/>
      <c r="PN444" s="119"/>
      <c r="PO444" s="119"/>
      <c r="PP444" s="119"/>
      <c r="PQ444" s="119"/>
      <c r="PR444" s="119"/>
      <c r="PS444" s="119"/>
      <c r="PT444" s="119"/>
      <c r="PU444" s="119"/>
      <c r="PV444" s="119"/>
      <c r="PW444" s="119"/>
      <c r="PX444" s="119"/>
      <c r="PY444" s="119"/>
      <c r="PZ444" s="119"/>
      <c r="QA444" s="119"/>
      <c r="QB444" s="119"/>
      <c r="QC444" s="119"/>
      <c r="QD444" s="119"/>
      <c r="QE444" s="119"/>
      <c r="QF444" s="119"/>
      <c r="QG444" s="119"/>
      <c r="QH444" s="119"/>
      <c r="QI444" s="119"/>
      <c r="QJ444" s="119"/>
      <c r="QK444" s="119"/>
      <c r="QL444" s="119"/>
      <c r="QM444" s="119"/>
      <c r="QN444" s="119"/>
      <c r="QO444" s="119"/>
      <c r="QP444" s="119"/>
      <c r="QQ444" s="119"/>
      <c r="QR444" s="119"/>
      <c r="QS444" s="119"/>
      <c r="QT444" s="119"/>
      <c r="QU444" s="119"/>
      <c r="QV444" s="119"/>
      <c r="QW444" s="119"/>
      <c r="QX444" s="119"/>
      <c r="QY444" s="119"/>
      <c r="QZ444" s="119"/>
      <c r="RA444" s="119"/>
      <c r="RB444" s="119"/>
      <c r="RC444" s="119"/>
      <c r="RD444" s="119"/>
      <c r="RE444" s="119"/>
      <c r="RF444" s="119"/>
      <c r="RG444" s="119"/>
    </row>
    <row r="445" spans="386:475">
      <c r="NV445" s="119"/>
      <c r="NW445" s="119"/>
      <c r="NX445" s="119"/>
      <c r="NY445" s="119"/>
      <c r="NZ445" s="119"/>
      <c r="OA445" s="119"/>
      <c r="OB445" s="119"/>
      <c r="OC445" s="119"/>
      <c r="OD445" s="119"/>
      <c r="OE445" s="119"/>
      <c r="OF445" s="119"/>
      <c r="OG445" s="119"/>
      <c r="OH445" s="119"/>
      <c r="OI445" s="119"/>
      <c r="OJ445" s="119"/>
      <c r="OK445" s="119"/>
      <c r="OL445" s="119"/>
      <c r="OM445" s="119"/>
      <c r="ON445" s="119"/>
      <c r="OO445" s="119"/>
      <c r="OP445" s="119"/>
      <c r="OQ445" s="119"/>
      <c r="OR445" s="119"/>
      <c r="OS445" s="119"/>
      <c r="OT445" s="119"/>
      <c r="OU445" s="119"/>
      <c r="OV445" s="119"/>
      <c r="OW445" s="119"/>
      <c r="OX445" s="119"/>
      <c r="OY445" s="119"/>
      <c r="OZ445" s="119"/>
      <c r="PA445" s="119"/>
      <c r="PB445" s="119"/>
      <c r="PC445" s="119"/>
      <c r="PD445" s="119"/>
      <c r="PE445" s="119"/>
      <c r="PF445" s="119"/>
      <c r="PG445" s="119"/>
      <c r="PH445" s="119"/>
      <c r="PI445" s="119"/>
      <c r="PJ445" s="119"/>
      <c r="PK445" s="119"/>
      <c r="PL445" s="119"/>
      <c r="PM445" s="119"/>
      <c r="PN445" s="119"/>
      <c r="PO445" s="119"/>
      <c r="PP445" s="119"/>
      <c r="PQ445" s="119"/>
      <c r="PR445" s="119"/>
      <c r="PS445" s="119"/>
      <c r="PT445" s="119"/>
      <c r="PU445" s="119"/>
      <c r="PV445" s="119"/>
      <c r="PW445" s="119"/>
      <c r="PX445" s="119"/>
      <c r="PY445" s="119"/>
      <c r="PZ445" s="119"/>
      <c r="QA445" s="119"/>
      <c r="QB445" s="119"/>
      <c r="QC445" s="119"/>
      <c r="QD445" s="119"/>
      <c r="QE445" s="119"/>
      <c r="QF445" s="119"/>
      <c r="QG445" s="119"/>
      <c r="QH445" s="119"/>
      <c r="QI445" s="119"/>
      <c r="QJ445" s="119"/>
      <c r="QK445" s="119"/>
      <c r="QL445" s="119"/>
      <c r="QM445" s="119"/>
      <c r="QN445" s="119"/>
      <c r="QO445" s="119"/>
      <c r="QP445" s="119"/>
      <c r="QQ445" s="119"/>
      <c r="QR445" s="119"/>
      <c r="QS445" s="119"/>
      <c r="QT445" s="119"/>
      <c r="QU445" s="119"/>
      <c r="QV445" s="119"/>
      <c r="QW445" s="119"/>
      <c r="QX445" s="119"/>
      <c r="QY445" s="119"/>
      <c r="QZ445" s="119"/>
      <c r="RA445" s="119"/>
      <c r="RB445" s="119"/>
      <c r="RC445" s="119"/>
      <c r="RD445" s="119"/>
      <c r="RE445" s="119"/>
      <c r="RF445" s="119"/>
      <c r="RG445" s="119"/>
    </row>
    <row r="446" spans="386:475">
      <c r="NV446" s="119"/>
      <c r="NW446" s="119"/>
      <c r="NX446" s="119"/>
      <c r="NY446" s="119"/>
      <c r="NZ446" s="119"/>
      <c r="OA446" s="119"/>
      <c r="OB446" s="119"/>
      <c r="OC446" s="119"/>
      <c r="OD446" s="119"/>
      <c r="OE446" s="119"/>
      <c r="OF446" s="119"/>
      <c r="OG446" s="119"/>
      <c r="OH446" s="119"/>
      <c r="OI446" s="119"/>
      <c r="OJ446" s="119"/>
      <c r="OK446" s="119"/>
      <c r="OL446" s="119"/>
      <c r="OM446" s="119"/>
      <c r="ON446" s="119"/>
      <c r="OO446" s="119"/>
      <c r="OP446" s="119"/>
      <c r="OQ446" s="119"/>
      <c r="OR446" s="119"/>
      <c r="OS446" s="119"/>
      <c r="OT446" s="119"/>
      <c r="OU446" s="119"/>
      <c r="OV446" s="119"/>
      <c r="OW446" s="119"/>
      <c r="OX446" s="119"/>
      <c r="OY446" s="119"/>
      <c r="OZ446" s="119"/>
      <c r="PA446" s="119"/>
      <c r="PB446" s="119"/>
      <c r="PC446" s="119"/>
      <c r="PD446" s="119"/>
      <c r="PE446" s="119"/>
      <c r="PF446" s="119"/>
      <c r="PG446" s="119"/>
      <c r="PH446" s="119"/>
      <c r="PI446" s="119"/>
      <c r="PJ446" s="119"/>
      <c r="PK446" s="119"/>
      <c r="PL446" s="119"/>
      <c r="PM446" s="119"/>
      <c r="PN446" s="119"/>
      <c r="PO446" s="119"/>
      <c r="PP446" s="119"/>
      <c r="PQ446" s="119"/>
      <c r="PR446" s="119"/>
      <c r="PS446" s="119"/>
      <c r="PT446" s="119"/>
      <c r="PU446" s="119"/>
      <c r="PV446" s="119"/>
      <c r="PW446" s="119"/>
      <c r="PX446" s="119"/>
      <c r="PY446" s="119"/>
      <c r="PZ446" s="119"/>
      <c r="QA446" s="119"/>
      <c r="QB446" s="119"/>
      <c r="QC446" s="119"/>
      <c r="QD446" s="119"/>
      <c r="QE446" s="119"/>
      <c r="QF446" s="119"/>
      <c r="QG446" s="119"/>
      <c r="QH446" s="119"/>
      <c r="QI446" s="119"/>
      <c r="QJ446" s="119"/>
      <c r="QK446" s="119"/>
      <c r="QL446" s="119"/>
      <c r="QM446" s="119"/>
      <c r="QN446" s="119"/>
      <c r="QO446" s="119"/>
      <c r="QP446" s="119"/>
      <c r="QQ446" s="119"/>
      <c r="QR446" s="119"/>
      <c r="QS446" s="119"/>
      <c r="QT446" s="119"/>
      <c r="QU446" s="119"/>
      <c r="QV446" s="119"/>
      <c r="QW446" s="119"/>
      <c r="QX446" s="119"/>
      <c r="QY446" s="119"/>
      <c r="QZ446" s="119"/>
      <c r="RA446" s="119"/>
      <c r="RB446" s="119"/>
      <c r="RC446" s="119"/>
      <c r="RD446" s="119"/>
      <c r="RE446" s="119"/>
      <c r="RF446" s="119"/>
      <c r="RG446" s="119"/>
    </row>
    <row r="447" spans="386:475">
      <c r="NV447" s="119"/>
      <c r="NW447" s="119"/>
      <c r="NX447" s="119"/>
      <c r="NY447" s="119"/>
      <c r="NZ447" s="119"/>
      <c r="OA447" s="119"/>
      <c r="OB447" s="119"/>
      <c r="OC447" s="119"/>
      <c r="OD447" s="119"/>
      <c r="OE447" s="119"/>
      <c r="OF447" s="119"/>
      <c r="OG447" s="119"/>
      <c r="OH447" s="119"/>
      <c r="OI447" s="119"/>
      <c r="OJ447" s="119"/>
      <c r="OK447" s="119"/>
      <c r="OL447" s="119"/>
      <c r="OM447" s="119"/>
      <c r="ON447" s="119"/>
      <c r="OO447" s="119"/>
      <c r="OP447" s="119"/>
      <c r="OQ447" s="119"/>
      <c r="OR447" s="119"/>
      <c r="OS447" s="119"/>
      <c r="OT447" s="119"/>
      <c r="OU447" s="119"/>
      <c r="OV447" s="119"/>
      <c r="OW447" s="119"/>
      <c r="OX447" s="119"/>
      <c r="OY447" s="119"/>
      <c r="OZ447" s="119"/>
      <c r="PA447" s="119"/>
      <c r="PB447" s="119"/>
      <c r="PC447" s="119"/>
      <c r="PD447" s="119"/>
      <c r="PE447" s="119"/>
      <c r="PF447" s="119"/>
      <c r="PG447" s="119"/>
      <c r="PH447" s="119"/>
      <c r="PI447" s="119"/>
      <c r="PJ447" s="119"/>
      <c r="PK447" s="119"/>
      <c r="PL447" s="119"/>
      <c r="PM447" s="119"/>
      <c r="PN447" s="119"/>
      <c r="PO447" s="119"/>
      <c r="PP447" s="119"/>
      <c r="PQ447" s="119"/>
      <c r="PR447" s="119"/>
      <c r="PS447" s="119"/>
      <c r="PT447" s="119"/>
      <c r="PU447" s="119"/>
      <c r="PV447" s="119"/>
      <c r="PW447" s="119"/>
      <c r="PX447" s="119"/>
      <c r="PY447" s="119"/>
      <c r="PZ447" s="119"/>
      <c r="QA447" s="119"/>
      <c r="QB447" s="119"/>
      <c r="QC447" s="119"/>
      <c r="QD447" s="119"/>
      <c r="QE447" s="119"/>
      <c r="QF447" s="119"/>
      <c r="QG447" s="119"/>
      <c r="QH447" s="119"/>
      <c r="QI447" s="119"/>
      <c r="QJ447" s="119"/>
      <c r="QK447" s="119"/>
      <c r="QL447" s="119"/>
      <c r="QM447" s="119"/>
      <c r="QN447" s="119"/>
      <c r="QO447" s="119"/>
      <c r="QP447" s="119"/>
      <c r="QQ447" s="119"/>
      <c r="QR447" s="119"/>
      <c r="QS447" s="119"/>
      <c r="QT447" s="119"/>
      <c r="QU447" s="119"/>
      <c r="QV447" s="119"/>
      <c r="QW447" s="119"/>
      <c r="QX447" s="119"/>
      <c r="QY447" s="119"/>
      <c r="QZ447" s="119"/>
      <c r="RA447" s="119"/>
      <c r="RB447" s="119"/>
      <c r="RC447" s="119"/>
      <c r="RD447" s="119"/>
      <c r="RE447" s="119"/>
      <c r="RF447" s="119"/>
      <c r="RG447" s="119"/>
    </row>
    <row r="448" spans="386:475">
      <c r="NV448" s="119"/>
      <c r="NW448" s="119"/>
      <c r="NX448" s="119"/>
      <c r="NY448" s="119"/>
      <c r="NZ448" s="119"/>
      <c r="OA448" s="119"/>
      <c r="OB448" s="119"/>
      <c r="OC448" s="119"/>
      <c r="OD448" s="119"/>
      <c r="OE448" s="119"/>
      <c r="OF448" s="119"/>
      <c r="OG448" s="119"/>
      <c r="OH448" s="119"/>
      <c r="OI448" s="119"/>
      <c r="OJ448" s="119"/>
      <c r="OK448" s="119"/>
      <c r="OL448" s="119"/>
      <c r="OM448" s="119"/>
      <c r="ON448" s="119"/>
      <c r="OO448" s="119"/>
      <c r="OP448" s="119"/>
      <c r="OQ448" s="119"/>
      <c r="OR448" s="119"/>
      <c r="OS448" s="119"/>
      <c r="OT448" s="119"/>
      <c r="OU448" s="119"/>
      <c r="OV448" s="119"/>
      <c r="OW448" s="119"/>
      <c r="OX448" s="119"/>
      <c r="OY448" s="119"/>
      <c r="OZ448" s="119"/>
      <c r="PA448" s="119"/>
      <c r="PB448" s="119"/>
      <c r="PC448" s="119"/>
      <c r="PD448" s="119"/>
      <c r="PE448" s="119"/>
      <c r="PF448" s="119"/>
      <c r="PG448" s="119"/>
      <c r="PH448" s="119"/>
      <c r="PI448" s="119"/>
      <c r="PJ448" s="119"/>
      <c r="PK448" s="119"/>
      <c r="PL448" s="119"/>
      <c r="PM448" s="119"/>
      <c r="PN448" s="119"/>
      <c r="PO448" s="119"/>
      <c r="PP448" s="119"/>
      <c r="PQ448" s="119"/>
      <c r="PR448" s="119"/>
      <c r="PS448" s="119"/>
      <c r="PT448" s="119"/>
      <c r="PU448" s="119"/>
      <c r="PV448" s="119"/>
      <c r="PW448" s="119"/>
      <c r="PX448" s="119"/>
      <c r="PY448" s="119"/>
      <c r="PZ448" s="119"/>
      <c r="QA448" s="119"/>
      <c r="QB448" s="119"/>
      <c r="QC448" s="119"/>
      <c r="QD448" s="119"/>
      <c r="QE448" s="119"/>
      <c r="QF448" s="119"/>
      <c r="QG448" s="119"/>
      <c r="QH448" s="119"/>
      <c r="QI448" s="119"/>
      <c r="QJ448" s="119"/>
      <c r="QK448" s="119"/>
      <c r="QL448" s="119"/>
      <c r="QM448" s="119"/>
      <c r="QN448" s="119"/>
      <c r="QO448" s="119"/>
      <c r="QP448" s="119"/>
      <c r="QQ448" s="119"/>
      <c r="QR448" s="119"/>
      <c r="QS448" s="119"/>
      <c r="QT448" s="119"/>
      <c r="QU448" s="119"/>
      <c r="QV448" s="119"/>
      <c r="QW448" s="119"/>
      <c r="QX448" s="119"/>
      <c r="QY448" s="119"/>
      <c r="QZ448" s="119"/>
      <c r="RA448" s="119"/>
      <c r="RB448" s="119"/>
      <c r="RC448" s="119"/>
      <c r="RD448" s="119"/>
      <c r="RE448" s="119"/>
      <c r="RF448" s="119"/>
      <c r="RG448" s="119"/>
    </row>
    <row r="449" spans="386:475">
      <c r="NV449" s="119"/>
      <c r="NW449" s="119"/>
      <c r="NX449" s="119"/>
      <c r="NY449" s="119"/>
      <c r="NZ449" s="119"/>
      <c r="OA449" s="119"/>
      <c r="OB449" s="119"/>
      <c r="OC449" s="119"/>
      <c r="OD449" s="119"/>
      <c r="OE449" s="119"/>
      <c r="OF449" s="119"/>
      <c r="OG449" s="119"/>
      <c r="OH449" s="119"/>
      <c r="OI449" s="119"/>
      <c r="OJ449" s="119"/>
      <c r="OK449" s="119"/>
      <c r="OL449" s="119"/>
      <c r="OM449" s="119"/>
      <c r="ON449" s="119"/>
      <c r="OO449" s="119"/>
      <c r="OP449" s="119"/>
      <c r="OQ449" s="119"/>
      <c r="OR449" s="119"/>
      <c r="OS449" s="119"/>
      <c r="OT449" s="119"/>
      <c r="OU449" s="119"/>
      <c r="OV449" s="119"/>
      <c r="OW449" s="119"/>
      <c r="OX449" s="119"/>
      <c r="OY449" s="119"/>
      <c r="OZ449" s="119"/>
      <c r="PA449" s="119"/>
      <c r="PB449" s="119"/>
      <c r="PC449" s="119"/>
      <c r="PD449" s="119"/>
      <c r="PE449" s="119"/>
      <c r="PF449" s="119"/>
      <c r="PG449" s="119"/>
      <c r="PH449" s="119"/>
      <c r="PI449" s="119"/>
      <c r="PJ449" s="119"/>
      <c r="PK449" s="119"/>
      <c r="PL449" s="119"/>
      <c r="PM449" s="119"/>
      <c r="PN449" s="119"/>
      <c r="PO449" s="119"/>
      <c r="PP449" s="119"/>
      <c r="PQ449" s="119"/>
      <c r="PR449" s="119"/>
      <c r="PS449" s="119"/>
      <c r="PT449" s="119"/>
      <c r="PU449" s="119"/>
      <c r="PV449" s="119"/>
      <c r="PW449" s="119"/>
      <c r="PX449" s="119"/>
      <c r="PY449" s="119"/>
      <c r="PZ449" s="119"/>
      <c r="QA449" s="119"/>
      <c r="QB449" s="119"/>
      <c r="QC449" s="119"/>
      <c r="QD449" s="119"/>
      <c r="QE449" s="119"/>
      <c r="QF449" s="119"/>
      <c r="QG449" s="119"/>
      <c r="QH449" s="119"/>
      <c r="QI449" s="119"/>
      <c r="QJ449" s="119"/>
      <c r="QK449" s="119"/>
      <c r="QL449" s="119"/>
      <c r="QM449" s="119"/>
      <c r="QN449" s="119"/>
      <c r="QO449" s="119"/>
      <c r="QP449" s="119"/>
      <c r="QQ449" s="119"/>
      <c r="QR449" s="119"/>
      <c r="QS449" s="119"/>
      <c r="QT449" s="119"/>
      <c r="QU449" s="119"/>
      <c r="QV449" s="119"/>
      <c r="QW449" s="119"/>
      <c r="QX449" s="119"/>
      <c r="QY449" s="119"/>
      <c r="QZ449" s="119"/>
      <c r="RA449" s="119"/>
      <c r="RB449" s="119"/>
      <c r="RC449" s="119"/>
      <c r="RD449" s="119"/>
      <c r="RE449" s="119"/>
      <c r="RF449" s="119"/>
      <c r="RG449" s="119"/>
    </row>
    <row r="450" spans="386:475">
      <c r="NV450" s="119"/>
      <c r="NW450" s="119"/>
      <c r="NX450" s="119"/>
      <c r="NY450" s="119"/>
      <c r="NZ450" s="119"/>
      <c r="OA450" s="119"/>
      <c r="OB450" s="119"/>
      <c r="OC450" s="119"/>
      <c r="OD450" s="119"/>
      <c r="OE450" s="119"/>
      <c r="OF450" s="119"/>
      <c r="OG450" s="119"/>
      <c r="OH450" s="119"/>
      <c r="OI450" s="119"/>
      <c r="OJ450" s="119"/>
      <c r="OK450" s="119"/>
      <c r="OL450" s="119"/>
      <c r="OM450" s="119"/>
      <c r="ON450" s="119"/>
      <c r="OO450" s="119"/>
      <c r="OP450" s="119"/>
      <c r="OQ450" s="119"/>
      <c r="OR450" s="119"/>
      <c r="OS450" s="119"/>
      <c r="OT450" s="119"/>
      <c r="OU450" s="119"/>
      <c r="OV450" s="119"/>
      <c r="OW450" s="119"/>
      <c r="OX450" s="119"/>
      <c r="OY450" s="119"/>
      <c r="OZ450" s="119"/>
      <c r="PA450" s="119"/>
      <c r="PB450" s="119"/>
      <c r="PC450" s="119"/>
      <c r="PD450" s="119"/>
      <c r="PE450" s="119"/>
      <c r="PF450" s="119"/>
      <c r="PG450" s="119"/>
      <c r="PH450" s="119"/>
      <c r="PI450" s="119"/>
      <c r="PJ450" s="119"/>
      <c r="PK450" s="119"/>
      <c r="PL450" s="119"/>
      <c r="PM450" s="119"/>
      <c r="PN450" s="119"/>
      <c r="PO450" s="119"/>
      <c r="PP450" s="119"/>
      <c r="PQ450" s="119"/>
      <c r="PR450" s="119"/>
      <c r="PS450" s="119"/>
      <c r="PT450" s="119"/>
      <c r="PU450" s="119"/>
      <c r="PV450" s="119"/>
      <c r="PW450" s="119"/>
      <c r="PX450" s="119"/>
      <c r="PY450" s="119"/>
      <c r="PZ450" s="119"/>
      <c r="QA450" s="119"/>
      <c r="QB450" s="119"/>
      <c r="QC450" s="119"/>
      <c r="QD450" s="119"/>
      <c r="QE450" s="119"/>
      <c r="QF450" s="119"/>
      <c r="QG450" s="119"/>
      <c r="QH450" s="119"/>
      <c r="QI450" s="119"/>
      <c r="QJ450" s="119"/>
      <c r="QK450" s="119"/>
      <c r="QL450" s="119"/>
      <c r="QM450" s="119"/>
      <c r="QN450" s="119"/>
      <c r="QO450" s="119"/>
      <c r="QP450" s="119"/>
      <c r="QQ450" s="119"/>
      <c r="QR450" s="119"/>
      <c r="QS450" s="119"/>
      <c r="QT450" s="119"/>
      <c r="QU450" s="119"/>
      <c r="QV450" s="119"/>
      <c r="QW450" s="119"/>
      <c r="QX450" s="119"/>
      <c r="QY450" s="119"/>
      <c r="QZ450" s="119"/>
      <c r="RA450" s="119"/>
      <c r="RB450" s="119"/>
      <c r="RC450" s="119"/>
      <c r="RD450" s="119"/>
      <c r="RE450" s="119"/>
      <c r="RF450" s="119"/>
      <c r="RG450" s="119"/>
    </row>
    <row r="451" spans="386:475">
      <c r="NV451" s="119"/>
      <c r="NW451" s="119"/>
      <c r="NX451" s="119"/>
      <c r="NY451" s="119"/>
      <c r="NZ451" s="119"/>
      <c r="OA451" s="119"/>
      <c r="OB451" s="119"/>
      <c r="OC451" s="119"/>
      <c r="OD451" s="119"/>
      <c r="OE451" s="119"/>
      <c r="OF451" s="119"/>
      <c r="OG451" s="119"/>
      <c r="OH451" s="119"/>
      <c r="OI451" s="119"/>
      <c r="OJ451" s="119"/>
      <c r="OK451" s="119"/>
      <c r="OL451" s="119"/>
      <c r="OM451" s="119"/>
      <c r="ON451" s="119"/>
      <c r="OO451" s="119"/>
      <c r="OP451" s="119"/>
      <c r="OQ451" s="119"/>
      <c r="OR451" s="119"/>
      <c r="OS451" s="119"/>
      <c r="OT451" s="119"/>
      <c r="OU451" s="119"/>
      <c r="OV451" s="119"/>
      <c r="OW451" s="119"/>
      <c r="OX451" s="119"/>
      <c r="OY451" s="119"/>
      <c r="OZ451" s="119"/>
      <c r="PA451" s="119"/>
      <c r="PB451" s="119"/>
      <c r="PC451" s="119"/>
      <c r="PD451" s="119"/>
      <c r="PE451" s="119"/>
      <c r="PF451" s="119"/>
      <c r="PG451" s="119"/>
      <c r="PH451" s="119"/>
      <c r="PI451" s="119"/>
      <c r="PJ451" s="119"/>
      <c r="PK451" s="119"/>
      <c r="PL451" s="119"/>
      <c r="PM451" s="119"/>
      <c r="PN451" s="119"/>
      <c r="PO451" s="119"/>
      <c r="PP451" s="119"/>
      <c r="PQ451" s="119"/>
      <c r="PR451" s="119"/>
      <c r="PS451" s="119"/>
      <c r="PT451" s="119"/>
      <c r="PU451" s="119"/>
      <c r="PV451" s="119"/>
      <c r="PW451" s="119"/>
      <c r="PX451" s="119"/>
      <c r="PY451" s="119"/>
      <c r="PZ451" s="119"/>
      <c r="QA451" s="119"/>
      <c r="QB451" s="119"/>
      <c r="QC451" s="119"/>
      <c r="QD451" s="119"/>
      <c r="QE451" s="119"/>
      <c r="QF451" s="119"/>
      <c r="QG451" s="119"/>
      <c r="QH451" s="119"/>
      <c r="QI451" s="119"/>
      <c r="QJ451" s="119"/>
      <c r="QK451" s="119"/>
      <c r="QL451" s="119"/>
      <c r="QM451" s="119"/>
      <c r="QN451" s="119"/>
      <c r="QO451" s="119"/>
      <c r="QP451" s="119"/>
      <c r="QQ451" s="119"/>
      <c r="QR451" s="119"/>
      <c r="QS451" s="119"/>
      <c r="QT451" s="119"/>
      <c r="QU451" s="119"/>
      <c r="QV451" s="119"/>
      <c r="QW451" s="119"/>
      <c r="QX451" s="119"/>
      <c r="QY451" s="119"/>
      <c r="QZ451" s="119"/>
      <c r="RA451" s="119"/>
      <c r="RB451" s="119"/>
      <c r="RC451" s="119"/>
      <c r="RD451" s="119"/>
      <c r="RE451" s="119"/>
      <c r="RF451" s="119"/>
      <c r="RG451" s="119"/>
    </row>
    <row r="452" spans="386:475">
      <c r="NV452" s="119"/>
      <c r="NW452" s="119"/>
      <c r="NX452" s="119"/>
      <c r="NY452" s="119"/>
      <c r="NZ452" s="119"/>
      <c r="OA452" s="119"/>
      <c r="OB452" s="119"/>
      <c r="OC452" s="119"/>
      <c r="OD452" s="119"/>
      <c r="OE452" s="119"/>
      <c r="OF452" s="119"/>
      <c r="OG452" s="119"/>
      <c r="OH452" s="119"/>
      <c r="OI452" s="119"/>
      <c r="OJ452" s="119"/>
      <c r="OK452" s="119"/>
      <c r="OL452" s="119"/>
      <c r="OM452" s="119"/>
      <c r="ON452" s="119"/>
      <c r="OO452" s="119"/>
      <c r="OP452" s="119"/>
      <c r="OQ452" s="119"/>
      <c r="OR452" s="119"/>
      <c r="OS452" s="119"/>
      <c r="OT452" s="119"/>
      <c r="OU452" s="119"/>
      <c r="OV452" s="119"/>
      <c r="OW452" s="119"/>
      <c r="OX452" s="119"/>
      <c r="OY452" s="119"/>
      <c r="OZ452" s="119"/>
      <c r="PA452" s="119"/>
      <c r="PB452" s="119"/>
      <c r="PC452" s="119"/>
      <c r="PD452" s="119"/>
      <c r="PE452" s="119"/>
      <c r="PF452" s="119"/>
      <c r="PG452" s="119"/>
      <c r="PH452" s="119"/>
      <c r="PI452" s="119"/>
      <c r="PJ452" s="119"/>
      <c r="PK452" s="119"/>
      <c r="PL452" s="119"/>
      <c r="PM452" s="119"/>
      <c r="PN452" s="119"/>
      <c r="PO452" s="119"/>
      <c r="PP452" s="119"/>
      <c r="PQ452" s="119"/>
      <c r="PR452" s="119"/>
      <c r="PS452" s="119"/>
      <c r="PT452" s="119"/>
      <c r="PU452" s="119"/>
      <c r="PV452" s="119"/>
      <c r="PW452" s="119"/>
      <c r="PX452" s="119"/>
      <c r="PY452" s="119"/>
      <c r="PZ452" s="119"/>
      <c r="QA452" s="119"/>
      <c r="QB452" s="119"/>
      <c r="QC452" s="119"/>
      <c r="QD452" s="119"/>
      <c r="QE452" s="119"/>
      <c r="QF452" s="119"/>
      <c r="QG452" s="119"/>
      <c r="QH452" s="119"/>
      <c r="QI452" s="119"/>
      <c r="QJ452" s="119"/>
      <c r="QK452" s="119"/>
      <c r="QL452" s="119"/>
      <c r="QM452" s="119"/>
      <c r="QN452" s="119"/>
      <c r="QO452" s="119"/>
      <c r="QP452" s="119"/>
      <c r="QQ452" s="119"/>
      <c r="QR452" s="119"/>
      <c r="QS452" s="119"/>
      <c r="QT452" s="119"/>
      <c r="QU452" s="119"/>
      <c r="QV452" s="119"/>
      <c r="QW452" s="119"/>
      <c r="QX452" s="119"/>
      <c r="QY452" s="119"/>
      <c r="QZ452" s="119"/>
      <c r="RA452" s="119"/>
      <c r="RB452" s="119"/>
      <c r="RC452" s="119"/>
      <c r="RD452" s="119"/>
      <c r="RE452" s="119"/>
      <c r="RF452" s="119"/>
      <c r="RG452" s="119"/>
    </row>
    <row r="541" spans="2:1115" s="136" customFormat="1" ht="14.25" customHeight="1">
      <c r="B541" s="188"/>
      <c r="C541" s="188"/>
      <c r="D541" s="189"/>
      <c r="E541" s="188"/>
      <c r="F541" s="190"/>
      <c r="G541" s="190"/>
      <c r="H541" s="190"/>
      <c r="I541" s="191">
        <f t="shared" ref="I541:BT541" si="242">SUMIF($C$5:$C$539,"組立前",I5:I539)</f>
        <v>0</v>
      </c>
      <c r="J541" s="191">
        <f t="shared" si="242"/>
        <v>0</v>
      </c>
      <c r="K541" s="191">
        <f t="shared" si="242"/>
        <v>0</v>
      </c>
      <c r="L541" s="191">
        <f t="shared" si="242"/>
        <v>0</v>
      </c>
      <c r="M541" s="191">
        <f t="shared" si="242"/>
        <v>0</v>
      </c>
      <c r="N541" s="191">
        <f t="shared" si="242"/>
        <v>0</v>
      </c>
      <c r="O541" s="191">
        <f t="shared" si="242"/>
        <v>0</v>
      </c>
      <c r="P541" s="191">
        <f t="shared" si="242"/>
        <v>0</v>
      </c>
      <c r="Q541" s="191">
        <f t="shared" si="242"/>
        <v>0</v>
      </c>
      <c r="R541" s="191">
        <f t="shared" si="242"/>
        <v>0</v>
      </c>
      <c r="S541" s="191">
        <f t="shared" si="242"/>
        <v>0</v>
      </c>
      <c r="T541" s="191">
        <f t="shared" si="242"/>
        <v>0</v>
      </c>
      <c r="U541" s="191">
        <f t="shared" si="242"/>
        <v>0</v>
      </c>
      <c r="V541" s="191">
        <f t="shared" si="242"/>
        <v>0</v>
      </c>
      <c r="W541" s="191">
        <f t="shared" si="242"/>
        <v>0</v>
      </c>
      <c r="X541" s="191">
        <f t="shared" si="242"/>
        <v>0</v>
      </c>
      <c r="Y541" s="191">
        <f t="shared" si="242"/>
        <v>0</v>
      </c>
      <c r="Z541" s="191">
        <f t="shared" si="242"/>
        <v>0</v>
      </c>
      <c r="AA541" s="191">
        <f t="shared" si="242"/>
        <v>0</v>
      </c>
      <c r="AB541" s="191">
        <f t="shared" si="242"/>
        <v>0</v>
      </c>
      <c r="AC541" s="191">
        <f t="shared" si="242"/>
        <v>0</v>
      </c>
      <c r="AD541" s="191">
        <f t="shared" si="242"/>
        <v>0</v>
      </c>
      <c r="AE541" s="191">
        <f t="shared" si="242"/>
        <v>0</v>
      </c>
      <c r="AF541" s="191">
        <f t="shared" si="242"/>
        <v>0</v>
      </c>
      <c r="AG541" s="191">
        <f t="shared" si="242"/>
        <v>0</v>
      </c>
      <c r="AH541" s="191">
        <f t="shared" si="242"/>
        <v>0</v>
      </c>
      <c r="AI541" s="191">
        <f t="shared" si="242"/>
        <v>0</v>
      </c>
      <c r="AJ541" s="191">
        <f t="shared" si="242"/>
        <v>0</v>
      </c>
      <c r="AK541" s="191">
        <f t="shared" si="242"/>
        <v>0</v>
      </c>
      <c r="AL541" s="191">
        <f t="shared" si="242"/>
        <v>0</v>
      </c>
      <c r="AM541" s="191">
        <f t="shared" si="242"/>
        <v>0</v>
      </c>
      <c r="AN541" s="191">
        <f t="shared" si="242"/>
        <v>0</v>
      </c>
      <c r="AO541" s="191">
        <f t="shared" si="242"/>
        <v>0</v>
      </c>
      <c r="AP541" s="191">
        <f t="shared" si="242"/>
        <v>0</v>
      </c>
      <c r="AQ541" s="191">
        <f t="shared" si="242"/>
        <v>0</v>
      </c>
      <c r="AR541" s="191">
        <f t="shared" si="242"/>
        <v>0</v>
      </c>
      <c r="AS541" s="191">
        <f t="shared" si="242"/>
        <v>0</v>
      </c>
      <c r="AT541" s="191">
        <f t="shared" si="242"/>
        <v>0</v>
      </c>
      <c r="AU541" s="191">
        <f t="shared" si="242"/>
        <v>0</v>
      </c>
      <c r="AV541" s="191">
        <f t="shared" si="242"/>
        <v>0</v>
      </c>
      <c r="AW541" s="191">
        <f t="shared" si="242"/>
        <v>0</v>
      </c>
      <c r="AX541" s="191">
        <f t="shared" si="242"/>
        <v>0</v>
      </c>
      <c r="AY541" s="191">
        <f t="shared" si="242"/>
        <v>0</v>
      </c>
      <c r="AZ541" s="191">
        <f t="shared" si="242"/>
        <v>0</v>
      </c>
      <c r="BA541" s="191">
        <f t="shared" si="242"/>
        <v>0</v>
      </c>
      <c r="BB541" s="191">
        <f t="shared" si="242"/>
        <v>0</v>
      </c>
      <c r="BC541" s="191">
        <f t="shared" si="242"/>
        <v>0</v>
      </c>
      <c r="BD541" s="191">
        <f t="shared" si="242"/>
        <v>0</v>
      </c>
      <c r="BE541" s="191">
        <f t="shared" si="242"/>
        <v>0</v>
      </c>
      <c r="BF541" s="191">
        <f t="shared" si="242"/>
        <v>0</v>
      </c>
      <c r="BG541" s="191">
        <f t="shared" si="242"/>
        <v>0</v>
      </c>
      <c r="BH541" s="191">
        <f t="shared" si="242"/>
        <v>0</v>
      </c>
      <c r="BI541" s="191">
        <f t="shared" si="242"/>
        <v>0</v>
      </c>
      <c r="BJ541" s="191">
        <f t="shared" si="242"/>
        <v>0</v>
      </c>
      <c r="BK541" s="191">
        <f t="shared" si="242"/>
        <v>0</v>
      </c>
      <c r="BL541" s="191">
        <f t="shared" si="242"/>
        <v>0</v>
      </c>
      <c r="BM541" s="191">
        <f t="shared" si="242"/>
        <v>0</v>
      </c>
      <c r="BN541" s="191">
        <f t="shared" si="242"/>
        <v>0</v>
      </c>
      <c r="BO541" s="191">
        <f t="shared" si="242"/>
        <v>0</v>
      </c>
      <c r="BP541" s="191">
        <f t="shared" si="242"/>
        <v>0</v>
      </c>
      <c r="BQ541" s="191">
        <f t="shared" si="242"/>
        <v>0</v>
      </c>
      <c r="BR541" s="191">
        <f t="shared" si="242"/>
        <v>0</v>
      </c>
      <c r="BS541" s="191">
        <f t="shared" si="242"/>
        <v>0</v>
      </c>
      <c r="BT541" s="191">
        <f t="shared" si="242"/>
        <v>0</v>
      </c>
      <c r="BU541" s="191">
        <f t="shared" ref="BU541:EF541" si="243">SUMIF($C$5:$C$539,"組立前",BU5:BU539)</f>
        <v>0</v>
      </c>
      <c r="BV541" s="191">
        <f t="shared" si="243"/>
        <v>0</v>
      </c>
      <c r="BW541" s="191">
        <f t="shared" si="243"/>
        <v>0</v>
      </c>
      <c r="BX541" s="191">
        <f t="shared" si="243"/>
        <v>0</v>
      </c>
      <c r="BY541" s="191">
        <f t="shared" si="243"/>
        <v>0</v>
      </c>
      <c r="BZ541" s="191">
        <f t="shared" si="243"/>
        <v>0</v>
      </c>
      <c r="CA541" s="191">
        <f t="shared" si="243"/>
        <v>0</v>
      </c>
      <c r="CB541" s="191">
        <f t="shared" si="243"/>
        <v>0</v>
      </c>
      <c r="CC541" s="191">
        <f t="shared" si="243"/>
        <v>0</v>
      </c>
      <c r="CD541" s="191">
        <f t="shared" si="243"/>
        <v>0</v>
      </c>
      <c r="CE541" s="191">
        <f t="shared" si="243"/>
        <v>0</v>
      </c>
      <c r="CF541" s="191">
        <f t="shared" si="243"/>
        <v>0</v>
      </c>
      <c r="CG541" s="191">
        <f t="shared" si="243"/>
        <v>0</v>
      </c>
      <c r="CH541" s="191">
        <f t="shared" si="243"/>
        <v>0</v>
      </c>
      <c r="CI541" s="191">
        <f t="shared" si="243"/>
        <v>0</v>
      </c>
      <c r="CJ541" s="191">
        <f t="shared" si="243"/>
        <v>0</v>
      </c>
      <c r="CK541" s="191">
        <f t="shared" si="243"/>
        <v>0</v>
      </c>
      <c r="CL541" s="191">
        <f t="shared" si="243"/>
        <v>0</v>
      </c>
      <c r="CM541" s="191">
        <f t="shared" si="243"/>
        <v>0</v>
      </c>
      <c r="CN541" s="191">
        <f t="shared" si="243"/>
        <v>0</v>
      </c>
      <c r="CO541" s="191">
        <f t="shared" si="243"/>
        <v>0</v>
      </c>
      <c r="CP541" s="191">
        <f t="shared" si="243"/>
        <v>0</v>
      </c>
      <c r="CQ541" s="191">
        <f t="shared" si="243"/>
        <v>0</v>
      </c>
      <c r="CR541" s="191">
        <f t="shared" si="243"/>
        <v>0</v>
      </c>
      <c r="CS541" s="191">
        <f t="shared" si="243"/>
        <v>0</v>
      </c>
      <c r="CT541" s="191">
        <f t="shared" si="243"/>
        <v>0</v>
      </c>
      <c r="CU541" s="191">
        <f t="shared" si="243"/>
        <v>0</v>
      </c>
      <c r="CV541" s="191">
        <f t="shared" si="243"/>
        <v>0</v>
      </c>
      <c r="CW541" s="191">
        <f t="shared" si="243"/>
        <v>0</v>
      </c>
      <c r="CX541" s="191">
        <f t="shared" si="243"/>
        <v>0</v>
      </c>
      <c r="CY541" s="191">
        <f t="shared" si="243"/>
        <v>0</v>
      </c>
      <c r="CZ541" s="191">
        <f t="shared" si="243"/>
        <v>0</v>
      </c>
      <c r="DA541" s="191">
        <f t="shared" si="243"/>
        <v>0</v>
      </c>
      <c r="DB541" s="191">
        <f t="shared" si="243"/>
        <v>0</v>
      </c>
      <c r="DC541" s="191">
        <f t="shared" si="243"/>
        <v>0</v>
      </c>
      <c r="DD541" s="191">
        <f t="shared" si="243"/>
        <v>0</v>
      </c>
      <c r="DE541" s="191">
        <f t="shared" si="243"/>
        <v>0</v>
      </c>
      <c r="DF541" s="191">
        <f t="shared" si="243"/>
        <v>0</v>
      </c>
      <c r="DG541" s="191">
        <f t="shared" si="243"/>
        <v>0</v>
      </c>
      <c r="DH541" s="191">
        <f t="shared" si="243"/>
        <v>0</v>
      </c>
      <c r="DI541" s="191">
        <f t="shared" si="243"/>
        <v>0</v>
      </c>
      <c r="DJ541" s="191">
        <f t="shared" si="243"/>
        <v>0</v>
      </c>
      <c r="DK541" s="191">
        <f t="shared" si="243"/>
        <v>0</v>
      </c>
      <c r="DL541" s="191">
        <f t="shared" si="243"/>
        <v>0</v>
      </c>
      <c r="DM541" s="191">
        <f t="shared" si="243"/>
        <v>0</v>
      </c>
      <c r="DN541" s="191">
        <f t="shared" si="243"/>
        <v>0</v>
      </c>
      <c r="DO541" s="191">
        <f t="shared" si="243"/>
        <v>0</v>
      </c>
      <c r="DP541" s="191">
        <f t="shared" si="243"/>
        <v>0</v>
      </c>
      <c r="DQ541" s="191">
        <f t="shared" si="243"/>
        <v>0</v>
      </c>
      <c r="DR541" s="191">
        <f t="shared" si="243"/>
        <v>0</v>
      </c>
      <c r="DS541" s="191">
        <f t="shared" si="243"/>
        <v>0</v>
      </c>
      <c r="DT541" s="191">
        <f t="shared" si="243"/>
        <v>0</v>
      </c>
      <c r="DU541" s="191">
        <f t="shared" si="243"/>
        <v>0</v>
      </c>
      <c r="DV541" s="191">
        <f t="shared" si="243"/>
        <v>0</v>
      </c>
      <c r="DW541" s="191">
        <f t="shared" si="243"/>
        <v>0</v>
      </c>
      <c r="DX541" s="191">
        <f t="shared" si="243"/>
        <v>0</v>
      </c>
      <c r="DY541" s="191">
        <f t="shared" si="243"/>
        <v>0</v>
      </c>
      <c r="DZ541" s="191">
        <f t="shared" si="243"/>
        <v>0</v>
      </c>
      <c r="EA541" s="191">
        <f t="shared" si="243"/>
        <v>0</v>
      </c>
      <c r="EB541" s="191">
        <f t="shared" si="243"/>
        <v>0</v>
      </c>
      <c r="EC541" s="191">
        <f t="shared" si="243"/>
        <v>0</v>
      </c>
      <c r="ED541" s="191">
        <f t="shared" si="243"/>
        <v>0</v>
      </c>
      <c r="EE541" s="191">
        <f t="shared" si="243"/>
        <v>0</v>
      </c>
      <c r="EF541" s="191">
        <f t="shared" si="243"/>
        <v>0</v>
      </c>
      <c r="EG541" s="191">
        <f t="shared" ref="EG541:GR541" si="244">SUMIF($C$5:$C$539,"組立前",EG5:EG539)</f>
        <v>0</v>
      </c>
      <c r="EH541" s="191">
        <f t="shared" si="244"/>
        <v>0</v>
      </c>
      <c r="EI541" s="191">
        <f t="shared" si="244"/>
        <v>0</v>
      </c>
      <c r="EJ541" s="191">
        <f t="shared" si="244"/>
        <v>0</v>
      </c>
      <c r="EK541" s="191">
        <f t="shared" si="244"/>
        <v>0</v>
      </c>
      <c r="EL541" s="191">
        <f t="shared" si="244"/>
        <v>0</v>
      </c>
      <c r="EM541" s="191">
        <f t="shared" si="244"/>
        <v>0</v>
      </c>
      <c r="EN541" s="191">
        <f t="shared" si="244"/>
        <v>0</v>
      </c>
      <c r="EO541" s="191">
        <f t="shared" si="244"/>
        <v>0</v>
      </c>
      <c r="EP541" s="191">
        <f t="shared" si="244"/>
        <v>0</v>
      </c>
      <c r="EQ541" s="191">
        <f t="shared" si="244"/>
        <v>0</v>
      </c>
      <c r="ER541" s="191">
        <f t="shared" si="244"/>
        <v>0</v>
      </c>
      <c r="ES541" s="191">
        <f t="shared" si="244"/>
        <v>0</v>
      </c>
      <c r="ET541" s="191">
        <f t="shared" si="244"/>
        <v>0</v>
      </c>
      <c r="EU541" s="191">
        <f t="shared" si="244"/>
        <v>0</v>
      </c>
      <c r="EV541" s="191">
        <f t="shared" si="244"/>
        <v>0</v>
      </c>
      <c r="EW541" s="191">
        <f t="shared" si="244"/>
        <v>0</v>
      </c>
      <c r="EX541" s="191">
        <f t="shared" si="244"/>
        <v>0</v>
      </c>
      <c r="EY541" s="191">
        <f t="shared" si="244"/>
        <v>0</v>
      </c>
      <c r="EZ541" s="191">
        <f t="shared" si="244"/>
        <v>0</v>
      </c>
      <c r="FA541" s="191">
        <f t="shared" si="244"/>
        <v>0</v>
      </c>
      <c r="FB541" s="191">
        <f t="shared" si="244"/>
        <v>0</v>
      </c>
      <c r="FC541" s="191">
        <f t="shared" si="244"/>
        <v>0</v>
      </c>
      <c r="FD541" s="191">
        <f t="shared" si="244"/>
        <v>0</v>
      </c>
      <c r="FE541" s="191">
        <f t="shared" si="244"/>
        <v>0</v>
      </c>
      <c r="FF541" s="191">
        <f t="shared" si="244"/>
        <v>0</v>
      </c>
      <c r="FG541" s="191">
        <f t="shared" si="244"/>
        <v>0</v>
      </c>
      <c r="FH541" s="191">
        <f t="shared" si="244"/>
        <v>0</v>
      </c>
      <c r="FI541" s="191">
        <f t="shared" si="244"/>
        <v>0</v>
      </c>
      <c r="FJ541" s="191">
        <f t="shared" si="244"/>
        <v>0</v>
      </c>
      <c r="FK541" s="191">
        <f t="shared" si="244"/>
        <v>0</v>
      </c>
      <c r="FL541" s="191">
        <f t="shared" si="244"/>
        <v>0</v>
      </c>
      <c r="FM541" s="191">
        <f t="shared" si="244"/>
        <v>0</v>
      </c>
      <c r="FN541" s="191">
        <f t="shared" si="244"/>
        <v>0</v>
      </c>
      <c r="FO541" s="191">
        <f t="shared" si="244"/>
        <v>0</v>
      </c>
      <c r="FP541" s="191">
        <f t="shared" si="244"/>
        <v>0</v>
      </c>
      <c r="FQ541" s="191">
        <f t="shared" si="244"/>
        <v>0</v>
      </c>
      <c r="FR541" s="191">
        <f t="shared" si="244"/>
        <v>0</v>
      </c>
      <c r="FS541" s="191">
        <f t="shared" si="244"/>
        <v>0</v>
      </c>
      <c r="FT541" s="191">
        <f t="shared" si="244"/>
        <v>0</v>
      </c>
      <c r="FU541" s="191">
        <f t="shared" si="244"/>
        <v>0</v>
      </c>
      <c r="FV541" s="191">
        <f t="shared" si="244"/>
        <v>0</v>
      </c>
      <c r="FW541" s="191">
        <f t="shared" si="244"/>
        <v>0</v>
      </c>
      <c r="FX541" s="191">
        <f t="shared" si="244"/>
        <v>0</v>
      </c>
      <c r="FY541" s="191">
        <f t="shared" si="244"/>
        <v>0</v>
      </c>
      <c r="FZ541" s="191">
        <f t="shared" si="244"/>
        <v>0</v>
      </c>
      <c r="GA541" s="191">
        <f t="shared" si="244"/>
        <v>0</v>
      </c>
      <c r="GB541" s="191">
        <f t="shared" si="244"/>
        <v>0</v>
      </c>
      <c r="GC541" s="191">
        <f t="shared" si="244"/>
        <v>0</v>
      </c>
      <c r="GD541" s="191">
        <f t="shared" si="244"/>
        <v>0</v>
      </c>
      <c r="GE541" s="191">
        <f t="shared" si="244"/>
        <v>0</v>
      </c>
      <c r="GF541" s="191">
        <f t="shared" si="244"/>
        <v>0</v>
      </c>
      <c r="GG541" s="191">
        <f t="shared" si="244"/>
        <v>0</v>
      </c>
      <c r="GH541" s="191">
        <f t="shared" si="244"/>
        <v>0</v>
      </c>
      <c r="GI541" s="191">
        <f t="shared" si="244"/>
        <v>0</v>
      </c>
      <c r="GJ541" s="191">
        <f t="shared" si="244"/>
        <v>0</v>
      </c>
      <c r="GK541" s="191">
        <f t="shared" si="244"/>
        <v>0</v>
      </c>
      <c r="GL541" s="191">
        <f t="shared" si="244"/>
        <v>0</v>
      </c>
      <c r="GM541" s="191">
        <f t="shared" si="244"/>
        <v>0</v>
      </c>
      <c r="GN541" s="191">
        <f t="shared" si="244"/>
        <v>0</v>
      </c>
      <c r="GO541" s="191">
        <f t="shared" si="244"/>
        <v>0</v>
      </c>
      <c r="GP541" s="191">
        <f t="shared" si="244"/>
        <v>0</v>
      </c>
      <c r="GQ541" s="191">
        <f t="shared" si="244"/>
        <v>0</v>
      </c>
      <c r="GR541" s="191">
        <f t="shared" si="244"/>
        <v>0</v>
      </c>
      <c r="GS541" s="191">
        <f t="shared" ref="GS541:JD541" si="245">SUMIF($C$5:$C$539,"組立前",GS5:GS539)</f>
        <v>0</v>
      </c>
      <c r="GT541" s="191">
        <f t="shared" si="245"/>
        <v>0</v>
      </c>
      <c r="GU541" s="191">
        <f t="shared" si="245"/>
        <v>0</v>
      </c>
      <c r="GV541" s="191">
        <f t="shared" si="245"/>
        <v>0</v>
      </c>
      <c r="GW541" s="191">
        <f t="shared" si="245"/>
        <v>0</v>
      </c>
      <c r="GX541" s="191">
        <f t="shared" si="245"/>
        <v>0</v>
      </c>
      <c r="GY541" s="191">
        <f t="shared" si="245"/>
        <v>0</v>
      </c>
      <c r="GZ541" s="191">
        <f t="shared" si="245"/>
        <v>0</v>
      </c>
      <c r="HA541" s="191">
        <f t="shared" si="245"/>
        <v>0</v>
      </c>
      <c r="HB541" s="191">
        <f t="shared" si="245"/>
        <v>0</v>
      </c>
      <c r="HC541" s="191">
        <f t="shared" si="245"/>
        <v>0</v>
      </c>
      <c r="HD541" s="191">
        <f t="shared" si="245"/>
        <v>0</v>
      </c>
      <c r="HE541" s="191">
        <f t="shared" si="245"/>
        <v>0</v>
      </c>
      <c r="HF541" s="191">
        <f t="shared" si="245"/>
        <v>0</v>
      </c>
      <c r="HG541" s="191">
        <f t="shared" si="245"/>
        <v>0</v>
      </c>
      <c r="HH541" s="191">
        <f t="shared" si="245"/>
        <v>0</v>
      </c>
      <c r="HI541" s="191">
        <f t="shared" si="245"/>
        <v>0</v>
      </c>
      <c r="HJ541" s="191">
        <f t="shared" si="245"/>
        <v>0</v>
      </c>
      <c r="HK541" s="191">
        <f t="shared" si="245"/>
        <v>0</v>
      </c>
      <c r="HL541" s="191">
        <f t="shared" si="245"/>
        <v>0</v>
      </c>
      <c r="HM541" s="191">
        <f t="shared" si="245"/>
        <v>0</v>
      </c>
      <c r="HN541" s="191">
        <f t="shared" si="245"/>
        <v>0</v>
      </c>
      <c r="HO541" s="191">
        <f t="shared" si="245"/>
        <v>0</v>
      </c>
      <c r="HP541" s="191">
        <f t="shared" si="245"/>
        <v>0</v>
      </c>
      <c r="HQ541" s="191">
        <f t="shared" si="245"/>
        <v>0</v>
      </c>
      <c r="HR541" s="191">
        <f t="shared" si="245"/>
        <v>0</v>
      </c>
      <c r="HS541" s="191">
        <f t="shared" si="245"/>
        <v>0</v>
      </c>
      <c r="HT541" s="191">
        <f t="shared" si="245"/>
        <v>0</v>
      </c>
      <c r="HU541" s="191">
        <f t="shared" si="245"/>
        <v>0</v>
      </c>
      <c r="HV541" s="191">
        <f t="shared" si="245"/>
        <v>0</v>
      </c>
      <c r="HW541" s="191">
        <f t="shared" si="245"/>
        <v>0</v>
      </c>
      <c r="HX541" s="191">
        <f t="shared" si="245"/>
        <v>0</v>
      </c>
      <c r="HY541" s="191">
        <f t="shared" si="245"/>
        <v>0</v>
      </c>
      <c r="HZ541" s="191">
        <f t="shared" si="245"/>
        <v>0</v>
      </c>
      <c r="IA541" s="191">
        <f t="shared" si="245"/>
        <v>0</v>
      </c>
      <c r="IB541" s="191">
        <f t="shared" si="245"/>
        <v>0</v>
      </c>
      <c r="IC541" s="191">
        <f t="shared" si="245"/>
        <v>0</v>
      </c>
      <c r="ID541" s="191">
        <f t="shared" si="245"/>
        <v>0</v>
      </c>
      <c r="IE541" s="191">
        <f t="shared" si="245"/>
        <v>0</v>
      </c>
      <c r="IF541" s="191">
        <f t="shared" si="245"/>
        <v>0</v>
      </c>
      <c r="IG541" s="191">
        <f t="shared" si="245"/>
        <v>0</v>
      </c>
      <c r="IH541" s="191">
        <f t="shared" si="245"/>
        <v>0</v>
      </c>
      <c r="II541" s="191">
        <f t="shared" si="245"/>
        <v>0</v>
      </c>
      <c r="IJ541" s="191">
        <f t="shared" si="245"/>
        <v>0</v>
      </c>
      <c r="IK541" s="191">
        <f t="shared" si="245"/>
        <v>0</v>
      </c>
      <c r="IL541" s="191">
        <f t="shared" si="245"/>
        <v>0</v>
      </c>
      <c r="IM541" s="191">
        <f t="shared" si="245"/>
        <v>0</v>
      </c>
      <c r="IN541" s="191">
        <f t="shared" si="245"/>
        <v>0</v>
      </c>
      <c r="IO541" s="191">
        <f t="shared" si="245"/>
        <v>0</v>
      </c>
      <c r="IP541" s="191">
        <f t="shared" si="245"/>
        <v>0</v>
      </c>
      <c r="IQ541" s="191">
        <f t="shared" si="245"/>
        <v>0</v>
      </c>
      <c r="IR541" s="191">
        <f t="shared" si="245"/>
        <v>0</v>
      </c>
      <c r="IS541" s="191">
        <f t="shared" si="245"/>
        <v>0</v>
      </c>
      <c r="IT541" s="191">
        <f t="shared" si="245"/>
        <v>0</v>
      </c>
      <c r="IU541" s="191">
        <f t="shared" si="245"/>
        <v>0</v>
      </c>
      <c r="IV541" s="191">
        <f t="shared" si="245"/>
        <v>0</v>
      </c>
      <c r="IW541" s="191">
        <f t="shared" si="245"/>
        <v>0</v>
      </c>
      <c r="IX541" s="191">
        <f t="shared" si="245"/>
        <v>0</v>
      </c>
      <c r="IY541" s="191">
        <f t="shared" si="245"/>
        <v>0</v>
      </c>
      <c r="IZ541" s="191">
        <f t="shared" si="245"/>
        <v>0</v>
      </c>
      <c r="JA541" s="191">
        <f t="shared" si="245"/>
        <v>0</v>
      </c>
      <c r="JB541" s="191">
        <f t="shared" si="245"/>
        <v>0</v>
      </c>
      <c r="JC541" s="191">
        <f t="shared" si="245"/>
        <v>0</v>
      </c>
      <c r="JD541" s="191">
        <f t="shared" si="245"/>
        <v>0</v>
      </c>
      <c r="JE541" s="191">
        <f t="shared" ref="JE541:LP541" si="246">SUMIF($C$5:$C$539,"組立前",JE5:JE539)</f>
        <v>0</v>
      </c>
      <c r="JF541" s="191">
        <f t="shared" si="246"/>
        <v>0</v>
      </c>
      <c r="JG541" s="191">
        <f t="shared" si="246"/>
        <v>0</v>
      </c>
      <c r="JH541" s="191">
        <f t="shared" si="246"/>
        <v>0</v>
      </c>
      <c r="JI541" s="191">
        <f t="shared" si="246"/>
        <v>0</v>
      </c>
      <c r="JJ541" s="191">
        <f t="shared" si="246"/>
        <v>0</v>
      </c>
      <c r="JK541" s="191">
        <f t="shared" si="246"/>
        <v>0</v>
      </c>
      <c r="JL541" s="191">
        <f t="shared" si="246"/>
        <v>0</v>
      </c>
      <c r="JM541" s="191">
        <f t="shared" si="246"/>
        <v>0</v>
      </c>
      <c r="JN541" s="191">
        <f t="shared" si="246"/>
        <v>0</v>
      </c>
      <c r="JO541" s="191">
        <f t="shared" si="246"/>
        <v>0</v>
      </c>
      <c r="JP541" s="191">
        <f t="shared" si="246"/>
        <v>0</v>
      </c>
      <c r="JQ541" s="191">
        <f t="shared" si="246"/>
        <v>0</v>
      </c>
      <c r="JR541" s="191">
        <f t="shared" si="246"/>
        <v>0</v>
      </c>
      <c r="JS541" s="191">
        <f t="shared" si="246"/>
        <v>0</v>
      </c>
      <c r="JT541" s="191">
        <f t="shared" si="246"/>
        <v>0</v>
      </c>
      <c r="JU541" s="191">
        <f t="shared" si="246"/>
        <v>0</v>
      </c>
      <c r="JV541" s="191">
        <f t="shared" si="246"/>
        <v>0</v>
      </c>
      <c r="JW541" s="191">
        <f t="shared" si="246"/>
        <v>0</v>
      </c>
      <c r="JX541" s="191">
        <f t="shared" si="246"/>
        <v>0</v>
      </c>
      <c r="JY541" s="191">
        <f t="shared" si="246"/>
        <v>0</v>
      </c>
      <c r="JZ541" s="191">
        <f t="shared" si="246"/>
        <v>0</v>
      </c>
      <c r="KA541" s="191">
        <f t="shared" si="246"/>
        <v>0</v>
      </c>
      <c r="KB541" s="191">
        <f t="shared" si="246"/>
        <v>0</v>
      </c>
      <c r="KC541" s="191">
        <f t="shared" si="246"/>
        <v>0</v>
      </c>
      <c r="KD541" s="191">
        <f t="shared" si="246"/>
        <v>0</v>
      </c>
      <c r="KE541" s="191">
        <f t="shared" si="246"/>
        <v>0</v>
      </c>
      <c r="KF541" s="191">
        <f t="shared" si="246"/>
        <v>0</v>
      </c>
      <c r="KG541" s="191">
        <f t="shared" si="246"/>
        <v>0</v>
      </c>
      <c r="KH541" s="191">
        <f t="shared" si="246"/>
        <v>0</v>
      </c>
      <c r="KI541" s="191">
        <f t="shared" si="246"/>
        <v>0</v>
      </c>
      <c r="KJ541" s="191">
        <f t="shared" si="246"/>
        <v>0</v>
      </c>
      <c r="KK541" s="191">
        <f t="shared" si="246"/>
        <v>0</v>
      </c>
      <c r="KL541" s="191">
        <f t="shared" si="246"/>
        <v>0</v>
      </c>
      <c r="KM541" s="191">
        <f t="shared" si="246"/>
        <v>0</v>
      </c>
      <c r="KN541" s="191">
        <f t="shared" si="246"/>
        <v>0</v>
      </c>
      <c r="KO541" s="191">
        <f t="shared" si="246"/>
        <v>0</v>
      </c>
      <c r="KP541" s="191">
        <f t="shared" si="246"/>
        <v>0</v>
      </c>
      <c r="KQ541" s="191">
        <f t="shared" si="246"/>
        <v>0</v>
      </c>
      <c r="KR541" s="191">
        <f t="shared" si="246"/>
        <v>0</v>
      </c>
      <c r="KS541" s="191">
        <f t="shared" si="246"/>
        <v>0</v>
      </c>
      <c r="KT541" s="191">
        <f t="shared" si="246"/>
        <v>0</v>
      </c>
      <c r="KU541" s="191">
        <f t="shared" si="246"/>
        <v>0</v>
      </c>
      <c r="KV541" s="191">
        <f t="shared" si="246"/>
        <v>0</v>
      </c>
      <c r="KW541" s="191">
        <f t="shared" si="246"/>
        <v>0</v>
      </c>
      <c r="KX541" s="191">
        <f t="shared" si="246"/>
        <v>0</v>
      </c>
      <c r="KY541" s="191">
        <f t="shared" si="246"/>
        <v>0</v>
      </c>
      <c r="KZ541" s="191">
        <f t="shared" si="246"/>
        <v>0</v>
      </c>
      <c r="LA541" s="191">
        <f t="shared" si="246"/>
        <v>0</v>
      </c>
      <c r="LB541" s="191">
        <f t="shared" si="246"/>
        <v>0</v>
      </c>
      <c r="LC541" s="191">
        <f t="shared" si="246"/>
        <v>0</v>
      </c>
      <c r="LD541" s="191">
        <f t="shared" si="246"/>
        <v>0</v>
      </c>
      <c r="LE541" s="191">
        <f t="shared" si="246"/>
        <v>0</v>
      </c>
      <c r="LF541" s="191">
        <f t="shared" si="246"/>
        <v>0</v>
      </c>
      <c r="LG541" s="191">
        <f t="shared" si="246"/>
        <v>0</v>
      </c>
      <c r="LH541" s="191">
        <f t="shared" si="246"/>
        <v>0</v>
      </c>
      <c r="LI541" s="191">
        <f t="shared" si="246"/>
        <v>0</v>
      </c>
      <c r="LJ541" s="191">
        <f t="shared" si="246"/>
        <v>0</v>
      </c>
      <c r="LK541" s="191">
        <f t="shared" si="246"/>
        <v>0</v>
      </c>
      <c r="LL541" s="191">
        <f t="shared" si="246"/>
        <v>0</v>
      </c>
      <c r="LM541" s="191">
        <f t="shared" si="246"/>
        <v>0</v>
      </c>
      <c r="LN541" s="191">
        <f t="shared" si="246"/>
        <v>0</v>
      </c>
      <c r="LO541" s="191">
        <f t="shared" si="246"/>
        <v>0</v>
      </c>
      <c r="LP541" s="191">
        <f t="shared" si="246"/>
        <v>0</v>
      </c>
      <c r="LQ541" s="191">
        <f t="shared" ref="LQ541:OB541" si="247">SUMIF($C$5:$C$539,"組立前",LQ5:LQ539)</f>
        <v>0</v>
      </c>
      <c r="LR541" s="191">
        <f t="shared" si="247"/>
        <v>0</v>
      </c>
      <c r="LS541" s="191">
        <f t="shared" si="247"/>
        <v>0</v>
      </c>
      <c r="LT541" s="191">
        <f t="shared" si="247"/>
        <v>0</v>
      </c>
      <c r="LU541" s="191">
        <f t="shared" si="247"/>
        <v>0</v>
      </c>
      <c r="LV541" s="191">
        <f t="shared" si="247"/>
        <v>0</v>
      </c>
      <c r="LW541" s="191">
        <f t="shared" si="247"/>
        <v>0</v>
      </c>
      <c r="LX541" s="191">
        <f t="shared" si="247"/>
        <v>0</v>
      </c>
      <c r="LY541" s="191">
        <f t="shared" si="247"/>
        <v>0</v>
      </c>
      <c r="LZ541" s="191">
        <f t="shared" si="247"/>
        <v>0</v>
      </c>
      <c r="MA541" s="191">
        <f t="shared" si="247"/>
        <v>0</v>
      </c>
      <c r="MB541" s="191">
        <f t="shared" si="247"/>
        <v>0</v>
      </c>
      <c r="MC541" s="191">
        <f t="shared" si="247"/>
        <v>0</v>
      </c>
      <c r="MD541" s="191">
        <f t="shared" si="247"/>
        <v>0</v>
      </c>
      <c r="ME541" s="191">
        <f t="shared" si="247"/>
        <v>0</v>
      </c>
      <c r="MF541" s="191">
        <f t="shared" si="247"/>
        <v>0</v>
      </c>
      <c r="MG541" s="191">
        <f t="shared" si="247"/>
        <v>0</v>
      </c>
      <c r="MH541" s="191">
        <f t="shared" si="247"/>
        <v>0</v>
      </c>
      <c r="MI541" s="191">
        <f t="shared" si="247"/>
        <v>0</v>
      </c>
      <c r="MJ541" s="191">
        <f t="shared" si="247"/>
        <v>0</v>
      </c>
      <c r="MK541" s="191">
        <f t="shared" si="247"/>
        <v>0</v>
      </c>
      <c r="ML541" s="191">
        <f t="shared" si="247"/>
        <v>0</v>
      </c>
      <c r="MM541" s="191">
        <f t="shared" si="247"/>
        <v>0</v>
      </c>
      <c r="MN541" s="191">
        <f t="shared" si="247"/>
        <v>0</v>
      </c>
      <c r="MO541" s="191">
        <f t="shared" si="247"/>
        <v>0</v>
      </c>
      <c r="MP541" s="191">
        <f t="shared" si="247"/>
        <v>0</v>
      </c>
      <c r="MQ541" s="191">
        <f t="shared" si="247"/>
        <v>0</v>
      </c>
      <c r="MR541" s="191">
        <f t="shared" si="247"/>
        <v>0</v>
      </c>
      <c r="MS541" s="191">
        <f t="shared" si="247"/>
        <v>0</v>
      </c>
      <c r="MT541" s="191">
        <f t="shared" si="247"/>
        <v>0</v>
      </c>
      <c r="MU541" s="191">
        <f t="shared" si="247"/>
        <v>0</v>
      </c>
      <c r="MV541" s="191">
        <f t="shared" si="247"/>
        <v>0</v>
      </c>
      <c r="MW541" s="191">
        <f t="shared" si="247"/>
        <v>0</v>
      </c>
      <c r="MX541" s="191">
        <f t="shared" si="247"/>
        <v>0</v>
      </c>
      <c r="MY541" s="191">
        <f t="shared" si="247"/>
        <v>0</v>
      </c>
      <c r="MZ541" s="191">
        <f t="shared" si="247"/>
        <v>0</v>
      </c>
      <c r="NA541" s="191">
        <f t="shared" si="247"/>
        <v>0</v>
      </c>
      <c r="NB541" s="191">
        <f t="shared" si="247"/>
        <v>0</v>
      </c>
      <c r="NC541" s="191">
        <f t="shared" si="247"/>
        <v>0</v>
      </c>
      <c r="ND541" s="191">
        <f t="shared" si="247"/>
        <v>0</v>
      </c>
      <c r="NE541" s="191">
        <f t="shared" si="247"/>
        <v>0</v>
      </c>
      <c r="NF541" s="191">
        <f t="shared" si="247"/>
        <v>0</v>
      </c>
      <c r="NG541" s="191">
        <f t="shared" si="247"/>
        <v>0</v>
      </c>
      <c r="NH541" s="191">
        <f t="shared" si="247"/>
        <v>0</v>
      </c>
      <c r="NI541" s="191">
        <f t="shared" si="247"/>
        <v>0</v>
      </c>
      <c r="NJ541" s="191">
        <f t="shared" si="247"/>
        <v>0</v>
      </c>
      <c r="NK541" s="191">
        <f t="shared" si="247"/>
        <v>0</v>
      </c>
      <c r="NL541" s="191">
        <f t="shared" si="247"/>
        <v>0</v>
      </c>
      <c r="NM541" s="191">
        <f t="shared" si="247"/>
        <v>0</v>
      </c>
      <c r="NN541" s="191">
        <f t="shared" si="247"/>
        <v>0</v>
      </c>
      <c r="NO541" s="191">
        <f t="shared" si="247"/>
        <v>0</v>
      </c>
      <c r="NP541" s="191">
        <f t="shared" si="247"/>
        <v>0</v>
      </c>
      <c r="NQ541" s="191">
        <f t="shared" si="247"/>
        <v>0</v>
      </c>
      <c r="NR541" s="191">
        <f t="shared" si="247"/>
        <v>0</v>
      </c>
      <c r="NS541" s="191">
        <f t="shared" si="247"/>
        <v>0</v>
      </c>
      <c r="NT541" s="191">
        <f t="shared" si="247"/>
        <v>0</v>
      </c>
      <c r="NU541" s="191">
        <f t="shared" si="247"/>
        <v>0</v>
      </c>
      <c r="NV541" s="191">
        <f t="shared" si="247"/>
        <v>0</v>
      </c>
      <c r="NW541" s="191">
        <f t="shared" si="247"/>
        <v>0</v>
      </c>
      <c r="NX541" s="191">
        <f t="shared" si="247"/>
        <v>0</v>
      </c>
      <c r="NY541" s="191">
        <f t="shared" si="247"/>
        <v>0</v>
      </c>
      <c r="NZ541" s="191">
        <f t="shared" si="247"/>
        <v>0</v>
      </c>
      <c r="OA541" s="191">
        <f t="shared" si="247"/>
        <v>0</v>
      </c>
      <c r="OB541" s="191">
        <f t="shared" si="247"/>
        <v>0</v>
      </c>
      <c r="OC541" s="191">
        <f t="shared" ref="OC541:QN541" si="248">SUMIF($C$5:$C$539,"組立前",OC5:OC539)</f>
        <v>0</v>
      </c>
      <c r="OD541" s="191">
        <f t="shared" si="248"/>
        <v>0</v>
      </c>
      <c r="OE541" s="191">
        <f t="shared" si="248"/>
        <v>0</v>
      </c>
      <c r="OF541" s="191">
        <f t="shared" si="248"/>
        <v>0</v>
      </c>
      <c r="OG541" s="191">
        <f t="shared" si="248"/>
        <v>0</v>
      </c>
      <c r="OH541" s="191">
        <f t="shared" si="248"/>
        <v>0</v>
      </c>
      <c r="OI541" s="191">
        <f t="shared" si="248"/>
        <v>0</v>
      </c>
      <c r="OJ541" s="191">
        <f t="shared" si="248"/>
        <v>0</v>
      </c>
      <c r="OK541" s="191">
        <f t="shared" si="248"/>
        <v>0</v>
      </c>
      <c r="OL541" s="191">
        <f t="shared" si="248"/>
        <v>0</v>
      </c>
      <c r="OM541" s="191">
        <f t="shared" si="248"/>
        <v>0</v>
      </c>
      <c r="ON541" s="191">
        <f t="shared" si="248"/>
        <v>0</v>
      </c>
      <c r="OO541" s="191">
        <f t="shared" si="248"/>
        <v>0</v>
      </c>
      <c r="OP541" s="191">
        <f t="shared" si="248"/>
        <v>0</v>
      </c>
      <c r="OQ541" s="191">
        <f t="shared" si="248"/>
        <v>0</v>
      </c>
      <c r="OR541" s="191">
        <f t="shared" si="248"/>
        <v>0</v>
      </c>
      <c r="OS541" s="191">
        <f t="shared" si="248"/>
        <v>0</v>
      </c>
      <c r="OT541" s="191">
        <f t="shared" si="248"/>
        <v>0</v>
      </c>
      <c r="OU541" s="191">
        <f t="shared" si="248"/>
        <v>0</v>
      </c>
      <c r="OV541" s="191">
        <f t="shared" si="248"/>
        <v>0</v>
      </c>
      <c r="OW541" s="191">
        <f t="shared" si="248"/>
        <v>0</v>
      </c>
      <c r="OX541" s="191">
        <f t="shared" si="248"/>
        <v>0</v>
      </c>
      <c r="OY541" s="191">
        <f t="shared" si="248"/>
        <v>0</v>
      </c>
      <c r="OZ541" s="191">
        <f t="shared" si="248"/>
        <v>0</v>
      </c>
      <c r="PA541" s="191">
        <f t="shared" si="248"/>
        <v>0</v>
      </c>
      <c r="PB541" s="191">
        <f t="shared" si="248"/>
        <v>0</v>
      </c>
      <c r="PC541" s="191">
        <f t="shared" si="248"/>
        <v>0</v>
      </c>
      <c r="PD541" s="191">
        <f t="shared" si="248"/>
        <v>0</v>
      </c>
      <c r="PE541" s="191">
        <f t="shared" si="248"/>
        <v>0</v>
      </c>
      <c r="PF541" s="191">
        <f t="shared" si="248"/>
        <v>0</v>
      </c>
      <c r="PG541" s="191">
        <f t="shared" si="248"/>
        <v>0</v>
      </c>
      <c r="PH541" s="191">
        <f t="shared" si="248"/>
        <v>0</v>
      </c>
      <c r="PI541" s="191">
        <f t="shared" si="248"/>
        <v>0</v>
      </c>
      <c r="PJ541" s="191">
        <f t="shared" si="248"/>
        <v>0</v>
      </c>
      <c r="PK541" s="191">
        <f t="shared" si="248"/>
        <v>0</v>
      </c>
      <c r="PL541" s="191">
        <f t="shared" si="248"/>
        <v>0</v>
      </c>
      <c r="PM541" s="191">
        <f t="shared" si="248"/>
        <v>0</v>
      </c>
      <c r="PN541" s="191">
        <f t="shared" si="248"/>
        <v>0</v>
      </c>
      <c r="PO541" s="191">
        <f t="shared" si="248"/>
        <v>0</v>
      </c>
      <c r="PP541" s="191">
        <f t="shared" si="248"/>
        <v>0</v>
      </c>
      <c r="PQ541" s="191">
        <f t="shared" si="248"/>
        <v>0</v>
      </c>
      <c r="PR541" s="191">
        <f t="shared" si="248"/>
        <v>0</v>
      </c>
      <c r="PS541" s="191">
        <f t="shared" si="248"/>
        <v>0</v>
      </c>
      <c r="PT541" s="191">
        <f t="shared" si="248"/>
        <v>0</v>
      </c>
      <c r="PU541" s="191">
        <f t="shared" si="248"/>
        <v>0</v>
      </c>
      <c r="PV541" s="191">
        <f t="shared" si="248"/>
        <v>0</v>
      </c>
      <c r="PW541" s="191">
        <f t="shared" si="248"/>
        <v>0</v>
      </c>
      <c r="PX541" s="191">
        <f t="shared" si="248"/>
        <v>0</v>
      </c>
      <c r="PY541" s="191">
        <f t="shared" si="248"/>
        <v>0</v>
      </c>
      <c r="PZ541" s="191">
        <f t="shared" si="248"/>
        <v>0</v>
      </c>
      <c r="QA541" s="191">
        <f t="shared" si="248"/>
        <v>0</v>
      </c>
      <c r="QB541" s="191">
        <f t="shared" si="248"/>
        <v>0</v>
      </c>
      <c r="QC541" s="191">
        <f t="shared" si="248"/>
        <v>0</v>
      </c>
      <c r="QD541" s="191">
        <f t="shared" si="248"/>
        <v>0</v>
      </c>
      <c r="QE541" s="191">
        <f t="shared" si="248"/>
        <v>0</v>
      </c>
      <c r="QF541" s="191">
        <f t="shared" si="248"/>
        <v>0</v>
      </c>
      <c r="QG541" s="191">
        <f t="shared" si="248"/>
        <v>0</v>
      </c>
      <c r="QH541" s="191">
        <f t="shared" si="248"/>
        <v>0</v>
      </c>
      <c r="QI541" s="191">
        <f t="shared" si="248"/>
        <v>0</v>
      </c>
      <c r="QJ541" s="191">
        <f t="shared" si="248"/>
        <v>0</v>
      </c>
      <c r="QK541" s="191">
        <f t="shared" si="248"/>
        <v>0</v>
      </c>
      <c r="QL541" s="191">
        <f t="shared" si="248"/>
        <v>0</v>
      </c>
      <c r="QM541" s="191">
        <f t="shared" si="248"/>
        <v>0</v>
      </c>
      <c r="QN541" s="191">
        <f t="shared" si="248"/>
        <v>0</v>
      </c>
      <c r="QO541" s="191">
        <f t="shared" ref="QO541:SZ541" si="249">SUMIF($C$5:$C$539,"組立前",QO5:QO539)</f>
        <v>0</v>
      </c>
      <c r="QP541" s="191">
        <f t="shared" si="249"/>
        <v>0</v>
      </c>
      <c r="QQ541" s="191">
        <f t="shared" si="249"/>
        <v>0</v>
      </c>
      <c r="QR541" s="191">
        <f t="shared" si="249"/>
        <v>0</v>
      </c>
      <c r="QS541" s="191">
        <f t="shared" si="249"/>
        <v>0</v>
      </c>
      <c r="QT541" s="191">
        <f t="shared" si="249"/>
        <v>0</v>
      </c>
      <c r="QU541" s="191">
        <f t="shared" si="249"/>
        <v>0</v>
      </c>
      <c r="QV541" s="191">
        <f t="shared" si="249"/>
        <v>0</v>
      </c>
      <c r="QW541" s="191">
        <f t="shared" si="249"/>
        <v>0</v>
      </c>
      <c r="QX541" s="191">
        <f t="shared" si="249"/>
        <v>0</v>
      </c>
      <c r="QY541" s="191">
        <f t="shared" si="249"/>
        <v>0</v>
      </c>
      <c r="QZ541" s="191">
        <f t="shared" si="249"/>
        <v>0</v>
      </c>
      <c r="RA541" s="191">
        <f t="shared" si="249"/>
        <v>0</v>
      </c>
      <c r="RB541" s="191">
        <f t="shared" si="249"/>
        <v>0</v>
      </c>
      <c r="RC541" s="191">
        <f t="shared" si="249"/>
        <v>0</v>
      </c>
      <c r="RD541" s="191">
        <f t="shared" si="249"/>
        <v>0</v>
      </c>
      <c r="RE541" s="191">
        <f t="shared" si="249"/>
        <v>0</v>
      </c>
      <c r="RF541" s="191">
        <f t="shared" si="249"/>
        <v>0</v>
      </c>
      <c r="RG541" s="191">
        <f t="shared" si="249"/>
        <v>0</v>
      </c>
      <c r="RH541" s="191">
        <f t="shared" si="249"/>
        <v>0</v>
      </c>
      <c r="RI541" s="191">
        <f t="shared" si="249"/>
        <v>0</v>
      </c>
      <c r="RJ541" s="191">
        <f t="shared" si="249"/>
        <v>0</v>
      </c>
      <c r="RK541" s="191">
        <f t="shared" si="249"/>
        <v>0</v>
      </c>
      <c r="RL541" s="191">
        <f t="shared" si="249"/>
        <v>0</v>
      </c>
      <c r="RM541" s="191">
        <f t="shared" si="249"/>
        <v>0</v>
      </c>
      <c r="RN541" s="191">
        <f t="shared" si="249"/>
        <v>0</v>
      </c>
      <c r="RO541" s="191">
        <f t="shared" si="249"/>
        <v>0</v>
      </c>
      <c r="RP541" s="191">
        <f t="shared" si="249"/>
        <v>0</v>
      </c>
      <c r="RQ541" s="191">
        <f t="shared" si="249"/>
        <v>0</v>
      </c>
      <c r="RR541" s="191">
        <f t="shared" si="249"/>
        <v>0</v>
      </c>
      <c r="RS541" s="191">
        <f t="shared" si="249"/>
        <v>0</v>
      </c>
      <c r="RT541" s="191">
        <f t="shared" si="249"/>
        <v>0</v>
      </c>
      <c r="RU541" s="191">
        <f t="shared" si="249"/>
        <v>0</v>
      </c>
      <c r="RV541" s="191">
        <f t="shared" si="249"/>
        <v>0</v>
      </c>
      <c r="RW541" s="191">
        <f t="shared" si="249"/>
        <v>0</v>
      </c>
      <c r="RX541" s="191">
        <f t="shared" si="249"/>
        <v>0</v>
      </c>
      <c r="RY541" s="191">
        <f t="shared" si="249"/>
        <v>0</v>
      </c>
      <c r="RZ541" s="191">
        <f t="shared" si="249"/>
        <v>0</v>
      </c>
      <c r="SA541" s="191">
        <f t="shared" si="249"/>
        <v>0</v>
      </c>
      <c r="SB541" s="191">
        <f t="shared" si="249"/>
        <v>0</v>
      </c>
      <c r="SC541" s="191">
        <f t="shared" si="249"/>
        <v>0</v>
      </c>
      <c r="SD541" s="191">
        <f t="shared" si="249"/>
        <v>0</v>
      </c>
      <c r="SE541" s="191">
        <f t="shared" si="249"/>
        <v>0</v>
      </c>
      <c r="SF541" s="191">
        <f t="shared" si="249"/>
        <v>0</v>
      </c>
      <c r="SG541" s="191">
        <f t="shared" si="249"/>
        <v>0</v>
      </c>
      <c r="SH541" s="191">
        <f t="shared" si="249"/>
        <v>0</v>
      </c>
      <c r="SI541" s="191">
        <f t="shared" si="249"/>
        <v>0</v>
      </c>
      <c r="SJ541" s="191">
        <f t="shared" si="249"/>
        <v>0</v>
      </c>
      <c r="SK541" s="191">
        <f t="shared" si="249"/>
        <v>0</v>
      </c>
      <c r="SL541" s="191">
        <f t="shared" si="249"/>
        <v>0</v>
      </c>
      <c r="SM541" s="191">
        <f t="shared" si="249"/>
        <v>0</v>
      </c>
      <c r="SN541" s="191">
        <f t="shared" si="249"/>
        <v>0</v>
      </c>
      <c r="SO541" s="191">
        <f t="shared" si="249"/>
        <v>0</v>
      </c>
      <c r="SP541" s="191">
        <f t="shared" si="249"/>
        <v>0</v>
      </c>
      <c r="SQ541" s="191">
        <f t="shared" si="249"/>
        <v>0</v>
      </c>
      <c r="SR541" s="191">
        <f t="shared" si="249"/>
        <v>0</v>
      </c>
      <c r="SS541" s="191">
        <f t="shared" si="249"/>
        <v>0</v>
      </c>
      <c r="ST541" s="191">
        <f t="shared" si="249"/>
        <v>0</v>
      </c>
      <c r="SU541" s="191">
        <f t="shared" si="249"/>
        <v>0</v>
      </c>
      <c r="SV541" s="191">
        <f t="shared" si="249"/>
        <v>0</v>
      </c>
      <c r="SW541" s="191">
        <f t="shared" si="249"/>
        <v>0</v>
      </c>
      <c r="SX541" s="191">
        <f t="shared" si="249"/>
        <v>0</v>
      </c>
      <c r="SY541" s="191">
        <f t="shared" si="249"/>
        <v>0</v>
      </c>
      <c r="SZ541" s="191">
        <f t="shared" si="249"/>
        <v>0</v>
      </c>
      <c r="TA541" s="191">
        <f t="shared" ref="TA541:VL541" si="250">SUMIF($C$5:$C$539,"組立前",TA5:TA539)</f>
        <v>0</v>
      </c>
      <c r="TB541" s="191">
        <f t="shared" si="250"/>
        <v>0</v>
      </c>
      <c r="TC541" s="191">
        <f t="shared" si="250"/>
        <v>0</v>
      </c>
      <c r="TD541" s="191">
        <f t="shared" si="250"/>
        <v>0</v>
      </c>
      <c r="TE541" s="191">
        <f t="shared" si="250"/>
        <v>0</v>
      </c>
      <c r="TF541" s="191">
        <f t="shared" si="250"/>
        <v>0</v>
      </c>
      <c r="TG541" s="191">
        <f t="shared" si="250"/>
        <v>0</v>
      </c>
      <c r="TH541" s="191">
        <f t="shared" si="250"/>
        <v>0</v>
      </c>
      <c r="TI541" s="191">
        <f t="shared" si="250"/>
        <v>0</v>
      </c>
      <c r="TJ541" s="191">
        <f t="shared" si="250"/>
        <v>0</v>
      </c>
      <c r="TK541" s="191">
        <f t="shared" si="250"/>
        <v>0</v>
      </c>
      <c r="TL541" s="191">
        <f t="shared" si="250"/>
        <v>0</v>
      </c>
      <c r="TM541" s="191">
        <f t="shared" si="250"/>
        <v>0</v>
      </c>
      <c r="TN541" s="191">
        <f t="shared" si="250"/>
        <v>0</v>
      </c>
      <c r="TO541" s="191">
        <f t="shared" si="250"/>
        <v>0</v>
      </c>
      <c r="TP541" s="191">
        <f t="shared" si="250"/>
        <v>0</v>
      </c>
      <c r="TQ541" s="191">
        <f t="shared" si="250"/>
        <v>0</v>
      </c>
      <c r="TR541" s="191">
        <f t="shared" si="250"/>
        <v>0</v>
      </c>
      <c r="TS541" s="191">
        <f t="shared" si="250"/>
        <v>0</v>
      </c>
      <c r="TT541" s="191">
        <f t="shared" si="250"/>
        <v>0</v>
      </c>
      <c r="TU541" s="191">
        <f t="shared" si="250"/>
        <v>0</v>
      </c>
      <c r="TV541" s="191">
        <f t="shared" si="250"/>
        <v>0</v>
      </c>
      <c r="TW541" s="191">
        <f t="shared" si="250"/>
        <v>0</v>
      </c>
      <c r="TX541" s="191">
        <f t="shared" si="250"/>
        <v>0</v>
      </c>
      <c r="TY541" s="191">
        <f t="shared" si="250"/>
        <v>0</v>
      </c>
      <c r="TZ541" s="191">
        <f t="shared" si="250"/>
        <v>0</v>
      </c>
      <c r="UA541" s="191">
        <f t="shared" si="250"/>
        <v>0</v>
      </c>
      <c r="UB541" s="191">
        <f t="shared" si="250"/>
        <v>0</v>
      </c>
      <c r="UC541" s="191">
        <f t="shared" si="250"/>
        <v>0</v>
      </c>
      <c r="UD541" s="191">
        <f t="shared" si="250"/>
        <v>0</v>
      </c>
      <c r="UE541" s="191">
        <f t="shared" si="250"/>
        <v>0</v>
      </c>
      <c r="UF541" s="191">
        <f t="shared" si="250"/>
        <v>0</v>
      </c>
      <c r="UG541" s="191">
        <f t="shared" si="250"/>
        <v>0</v>
      </c>
      <c r="UH541" s="191">
        <f t="shared" si="250"/>
        <v>0</v>
      </c>
      <c r="UI541" s="191">
        <f t="shared" si="250"/>
        <v>0</v>
      </c>
      <c r="UJ541" s="191">
        <f t="shared" si="250"/>
        <v>0</v>
      </c>
      <c r="UK541" s="191">
        <f t="shared" si="250"/>
        <v>0</v>
      </c>
      <c r="UL541" s="191">
        <f t="shared" si="250"/>
        <v>0</v>
      </c>
      <c r="UM541" s="191">
        <f t="shared" si="250"/>
        <v>0</v>
      </c>
      <c r="UN541" s="191">
        <f t="shared" si="250"/>
        <v>0</v>
      </c>
      <c r="UO541" s="191">
        <f t="shared" si="250"/>
        <v>0</v>
      </c>
      <c r="UP541" s="191">
        <f t="shared" si="250"/>
        <v>0</v>
      </c>
      <c r="UQ541" s="191">
        <f t="shared" si="250"/>
        <v>0</v>
      </c>
      <c r="UR541" s="191">
        <f t="shared" si="250"/>
        <v>0</v>
      </c>
      <c r="US541" s="191">
        <f t="shared" si="250"/>
        <v>0</v>
      </c>
      <c r="UT541" s="191">
        <f t="shared" si="250"/>
        <v>0</v>
      </c>
      <c r="UU541" s="191">
        <f t="shared" si="250"/>
        <v>0</v>
      </c>
      <c r="UV541" s="191">
        <f t="shared" si="250"/>
        <v>0</v>
      </c>
      <c r="UW541" s="191">
        <f t="shared" si="250"/>
        <v>0</v>
      </c>
      <c r="UX541" s="191">
        <f t="shared" si="250"/>
        <v>0</v>
      </c>
      <c r="UY541" s="191">
        <f t="shared" si="250"/>
        <v>0</v>
      </c>
      <c r="UZ541" s="191">
        <f t="shared" si="250"/>
        <v>0</v>
      </c>
      <c r="VA541" s="191">
        <f t="shared" si="250"/>
        <v>0</v>
      </c>
      <c r="VB541" s="191">
        <f t="shared" si="250"/>
        <v>0</v>
      </c>
      <c r="VC541" s="191">
        <f t="shared" si="250"/>
        <v>0</v>
      </c>
      <c r="VD541" s="191">
        <f t="shared" si="250"/>
        <v>0</v>
      </c>
      <c r="VE541" s="191">
        <f t="shared" si="250"/>
        <v>0</v>
      </c>
      <c r="VF541" s="191">
        <f t="shared" si="250"/>
        <v>0</v>
      </c>
      <c r="VG541" s="191">
        <f t="shared" si="250"/>
        <v>0</v>
      </c>
      <c r="VH541" s="191">
        <f t="shared" si="250"/>
        <v>0</v>
      </c>
      <c r="VI541" s="191">
        <f t="shared" si="250"/>
        <v>0</v>
      </c>
      <c r="VJ541" s="191">
        <f t="shared" si="250"/>
        <v>0</v>
      </c>
      <c r="VK541" s="191">
        <f t="shared" si="250"/>
        <v>0</v>
      </c>
      <c r="VL541" s="191">
        <f t="shared" si="250"/>
        <v>0</v>
      </c>
      <c r="VM541" s="191">
        <f t="shared" ref="VM541:XX541" si="251">SUMIF($C$5:$C$539,"組立前",VM5:VM539)</f>
        <v>0</v>
      </c>
      <c r="VN541" s="191">
        <f t="shared" si="251"/>
        <v>0</v>
      </c>
      <c r="VO541" s="191">
        <f t="shared" si="251"/>
        <v>0</v>
      </c>
      <c r="VP541" s="191">
        <f t="shared" si="251"/>
        <v>0</v>
      </c>
      <c r="VQ541" s="191">
        <f t="shared" si="251"/>
        <v>0</v>
      </c>
      <c r="VR541" s="191">
        <f t="shared" si="251"/>
        <v>0</v>
      </c>
      <c r="VS541" s="191">
        <f t="shared" si="251"/>
        <v>0</v>
      </c>
      <c r="VT541" s="191">
        <f t="shared" si="251"/>
        <v>0</v>
      </c>
      <c r="VU541" s="191">
        <f t="shared" si="251"/>
        <v>0</v>
      </c>
      <c r="VV541" s="191">
        <f t="shared" si="251"/>
        <v>0</v>
      </c>
      <c r="VW541" s="191">
        <f t="shared" si="251"/>
        <v>0</v>
      </c>
      <c r="VX541" s="191">
        <f t="shared" si="251"/>
        <v>0</v>
      </c>
      <c r="VY541" s="191">
        <f t="shared" si="251"/>
        <v>0</v>
      </c>
      <c r="VZ541" s="191">
        <f t="shared" si="251"/>
        <v>0</v>
      </c>
      <c r="WA541" s="191">
        <f t="shared" si="251"/>
        <v>0</v>
      </c>
      <c r="WB541" s="191">
        <f t="shared" si="251"/>
        <v>0</v>
      </c>
      <c r="WC541" s="191">
        <f t="shared" si="251"/>
        <v>0</v>
      </c>
      <c r="WD541" s="191">
        <f t="shared" si="251"/>
        <v>0</v>
      </c>
      <c r="WE541" s="191">
        <f t="shared" si="251"/>
        <v>0</v>
      </c>
      <c r="WF541" s="191">
        <f t="shared" si="251"/>
        <v>0</v>
      </c>
      <c r="WG541" s="191">
        <f t="shared" si="251"/>
        <v>0</v>
      </c>
      <c r="WH541" s="191">
        <f t="shared" si="251"/>
        <v>0</v>
      </c>
      <c r="WI541" s="191">
        <f t="shared" si="251"/>
        <v>0</v>
      </c>
      <c r="WJ541" s="191">
        <f t="shared" si="251"/>
        <v>0</v>
      </c>
      <c r="WK541" s="191">
        <f t="shared" si="251"/>
        <v>0</v>
      </c>
      <c r="WL541" s="191">
        <f t="shared" si="251"/>
        <v>0</v>
      </c>
      <c r="WM541" s="191">
        <f t="shared" si="251"/>
        <v>0</v>
      </c>
      <c r="WN541" s="191">
        <f t="shared" si="251"/>
        <v>0</v>
      </c>
      <c r="WO541" s="191">
        <f t="shared" si="251"/>
        <v>0</v>
      </c>
      <c r="WP541" s="191">
        <f t="shared" si="251"/>
        <v>0</v>
      </c>
      <c r="WQ541" s="191">
        <f t="shared" si="251"/>
        <v>0</v>
      </c>
      <c r="WR541" s="191">
        <f t="shared" si="251"/>
        <v>0</v>
      </c>
      <c r="WS541" s="191">
        <f t="shared" si="251"/>
        <v>0</v>
      </c>
      <c r="WT541" s="191">
        <f t="shared" si="251"/>
        <v>0</v>
      </c>
      <c r="WU541" s="191">
        <f t="shared" si="251"/>
        <v>0</v>
      </c>
      <c r="WV541" s="191">
        <f t="shared" si="251"/>
        <v>0</v>
      </c>
      <c r="WW541" s="191">
        <f t="shared" si="251"/>
        <v>0</v>
      </c>
      <c r="WX541" s="191">
        <f t="shared" si="251"/>
        <v>0</v>
      </c>
      <c r="WY541" s="191">
        <f t="shared" si="251"/>
        <v>0</v>
      </c>
      <c r="WZ541" s="191">
        <f t="shared" si="251"/>
        <v>0</v>
      </c>
      <c r="XA541" s="191">
        <f t="shared" si="251"/>
        <v>0</v>
      </c>
      <c r="XB541" s="191">
        <f t="shared" si="251"/>
        <v>0</v>
      </c>
      <c r="XC541" s="191">
        <f t="shared" si="251"/>
        <v>0</v>
      </c>
      <c r="XD541" s="191">
        <f t="shared" si="251"/>
        <v>0</v>
      </c>
      <c r="XE541" s="191">
        <f t="shared" si="251"/>
        <v>0</v>
      </c>
      <c r="XF541" s="191">
        <f t="shared" si="251"/>
        <v>0</v>
      </c>
      <c r="XG541" s="191">
        <f t="shared" si="251"/>
        <v>0</v>
      </c>
      <c r="XH541" s="191">
        <f t="shared" si="251"/>
        <v>0</v>
      </c>
      <c r="XI541" s="191">
        <f t="shared" si="251"/>
        <v>0</v>
      </c>
      <c r="XJ541" s="191">
        <f t="shared" si="251"/>
        <v>0</v>
      </c>
      <c r="XK541" s="191">
        <f t="shared" si="251"/>
        <v>0</v>
      </c>
      <c r="XL541" s="191">
        <f t="shared" si="251"/>
        <v>0</v>
      </c>
      <c r="XM541" s="191">
        <f t="shared" si="251"/>
        <v>0</v>
      </c>
      <c r="XN541" s="191">
        <f t="shared" si="251"/>
        <v>0</v>
      </c>
      <c r="XO541" s="191">
        <f t="shared" si="251"/>
        <v>0</v>
      </c>
      <c r="XP541" s="191">
        <f t="shared" si="251"/>
        <v>0</v>
      </c>
      <c r="XQ541" s="191">
        <f t="shared" si="251"/>
        <v>0</v>
      </c>
      <c r="XR541" s="191">
        <f t="shared" si="251"/>
        <v>0</v>
      </c>
      <c r="XS541" s="191">
        <f t="shared" si="251"/>
        <v>0</v>
      </c>
      <c r="XT541" s="191">
        <f t="shared" si="251"/>
        <v>0</v>
      </c>
      <c r="XU541" s="191">
        <f t="shared" si="251"/>
        <v>0</v>
      </c>
      <c r="XV541" s="191">
        <f t="shared" si="251"/>
        <v>0</v>
      </c>
      <c r="XW541" s="191">
        <f t="shared" si="251"/>
        <v>0</v>
      </c>
      <c r="XX541" s="191">
        <f t="shared" si="251"/>
        <v>0</v>
      </c>
      <c r="XY541" s="191">
        <f t="shared" ref="XY541:AAJ541" si="252">SUMIF($C$5:$C$539,"組立前",XY5:XY539)</f>
        <v>0</v>
      </c>
      <c r="XZ541" s="191">
        <f t="shared" si="252"/>
        <v>0</v>
      </c>
      <c r="YA541" s="191">
        <f t="shared" si="252"/>
        <v>0</v>
      </c>
      <c r="YB541" s="191">
        <f t="shared" si="252"/>
        <v>0</v>
      </c>
      <c r="YC541" s="191">
        <f t="shared" si="252"/>
        <v>0</v>
      </c>
      <c r="YD541" s="191">
        <f t="shared" si="252"/>
        <v>0</v>
      </c>
      <c r="YE541" s="191">
        <f t="shared" si="252"/>
        <v>0</v>
      </c>
      <c r="YF541" s="191">
        <f t="shared" si="252"/>
        <v>0</v>
      </c>
      <c r="YG541" s="191">
        <f t="shared" si="252"/>
        <v>0</v>
      </c>
      <c r="YH541" s="191">
        <f t="shared" si="252"/>
        <v>0</v>
      </c>
      <c r="YI541" s="191">
        <f t="shared" si="252"/>
        <v>0</v>
      </c>
      <c r="YJ541" s="191">
        <f t="shared" si="252"/>
        <v>0</v>
      </c>
      <c r="YK541" s="191">
        <f t="shared" si="252"/>
        <v>0</v>
      </c>
      <c r="YL541" s="191">
        <f t="shared" si="252"/>
        <v>0</v>
      </c>
      <c r="YM541" s="191">
        <f t="shared" si="252"/>
        <v>0</v>
      </c>
      <c r="YN541" s="191">
        <f t="shared" si="252"/>
        <v>0</v>
      </c>
      <c r="YO541" s="191">
        <f t="shared" si="252"/>
        <v>0</v>
      </c>
      <c r="YP541" s="191">
        <f t="shared" si="252"/>
        <v>0</v>
      </c>
      <c r="YQ541" s="191">
        <f t="shared" si="252"/>
        <v>0</v>
      </c>
      <c r="YR541" s="191">
        <f t="shared" si="252"/>
        <v>0</v>
      </c>
      <c r="YS541" s="191">
        <f t="shared" si="252"/>
        <v>0</v>
      </c>
      <c r="YT541" s="191">
        <f t="shared" si="252"/>
        <v>0</v>
      </c>
      <c r="YU541" s="191">
        <f t="shared" si="252"/>
        <v>0</v>
      </c>
      <c r="YV541" s="191">
        <f t="shared" si="252"/>
        <v>0</v>
      </c>
      <c r="YW541" s="191">
        <f t="shared" si="252"/>
        <v>0</v>
      </c>
      <c r="YX541" s="191">
        <f t="shared" si="252"/>
        <v>0</v>
      </c>
      <c r="YY541" s="191">
        <f t="shared" si="252"/>
        <v>0</v>
      </c>
      <c r="YZ541" s="191">
        <f t="shared" si="252"/>
        <v>0</v>
      </c>
      <c r="ZA541" s="191">
        <f t="shared" si="252"/>
        <v>0</v>
      </c>
      <c r="ZB541" s="191">
        <f t="shared" si="252"/>
        <v>0</v>
      </c>
      <c r="ZC541" s="191">
        <f t="shared" si="252"/>
        <v>0</v>
      </c>
      <c r="ZD541" s="191">
        <f t="shared" si="252"/>
        <v>0</v>
      </c>
      <c r="ZE541" s="191">
        <f t="shared" si="252"/>
        <v>0</v>
      </c>
      <c r="ZF541" s="191">
        <f t="shared" si="252"/>
        <v>0</v>
      </c>
      <c r="ZG541" s="191">
        <f t="shared" si="252"/>
        <v>0</v>
      </c>
      <c r="ZH541" s="191">
        <f t="shared" si="252"/>
        <v>0</v>
      </c>
      <c r="ZI541" s="191">
        <f t="shared" si="252"/>
        <v>0</v>
      </c>
      <c r="ZJ541" s="191">
        <f t="shared" si="252"/>
        <v>0</v>
      </c>
      <c r="ZK541" s="191">
        <f t="shared" si="252"/>
        <v>0</v>
      </c>
      <c r="ZL541" s="191">
        <f t="shared" si="252"/>
        <v>0</v>
      </c>
      <c r="ZM541" s="191">
        <f t="shared" si="252"/>
        <v>0</v>
      </c>
      <c r="ZN541" s="191">
        <f t="shared" si="252"/>
        <v>0</v>
      </c>
      <c r="ZO541" s="191">
        <f t="shared" si="252"/>
        <v>0</v>
      </c>
      <c r="ZP541" s="191">
        <f t="shared" si="252"/>
        <v>0</v>
      </c>
      <c r="ZQ541" s="191">
        <f t="shared" si="252"/>
        <v>0</v>
      </c>
      <c r="ZR541" s="191">
        <f t="shared" si="252"/>
        <v>0</v>
      </c>
      <c r="ZS541" s="191">
        <f t="shared" si="252"/>
        <v>0</v>
      </c>
      <c r="ZT541" s="191">
        <f t="shared" si="252"/>
        <v>0</v>
      </c>
      <c r="ZU541" s="191">
        <f t="shared" si="252"/>
        <v>0</v>
      </c>
      <c r="ZV541" s="191">
        <f t="shared" si="252"/>
        <v>0</v>
      </c>
      <c r="ZW541" s="191">
        <f t="shared" si="252"/>
        <v>0</v>
      </c>
      <c r="ZX541" s="191">
        <f t="shared" si="252"/>
        <v>0</v>
      </c>
      <c r="ZY541" s="191">
        <f t="shared" si="252"/>
        <v>0</v>
      </c>
      <c r="ZZ541" s="191">
        <f t="shared" si="252"/>
        <v>0</v>
      </c>
      <c r="AAA541" s="191">
        <f t="shared" si="252"/>
        <v>0</v>
      </c>
      <c r="AAB541" s="191">
        <f t="shared" si="252"/>
        <v>0</v>
      </c>
      <c r="AAC541" s="191">
        <f t="shared" si="252"/>
        <v>0</v>
      </c>
      <c r="AAD541" s="191">
        <f t="shared" si="252"/>
        <v>0</v>
      </c>
      <c r="AAE541" s="191">
        <f t="shared" si="252"/>
        <v>0</v>
      </c>
      <c r="AAF541" s="191">
        <f t="shared" si="252"/>
        <v>0</v>
      </c>
      <c r="AAG541" s="191">
        <f t="shared" si="252"/>
        <v>0</v>
      </c>
      <c r="AAH541" s="191">
        <f t="shared" si="252"/>
        <v>0</v>
      </c>
      <c r="AAI541" s="191">
        <f t="shared" si="252"/>
        <v>0</v>
      </c>
      <c r="AAJ541" s="191">
        <f t="shared" si="252"/>
        <v>0</v>
      </c>
      <c r="AAK541" s="191">
        <f t="shared" ref="AAK541:ACV541" si="253">SUMIF($C$5:$C$539,"組立前",AAK5:AAK539)</f>
        <v>0</v>
      </c>
      <c r="AAL541" s="191">
        <f t="shared" si="253"/>
        <v>0</v>
      </c>
      <c r="AAM541" s="191">
        <f t="shared" si="253"/>
        <v>0</v>
      </c>
      <c r="AAN541" s="191">
        <f t="shared" si="253"/>
        <v>0</v>
      </c>
      <c r="AAO541" s="191">
        <f t="shared" si="253"/>
        <v>0</v>
      </c>
      <c r="AAP541" s="191">
        <f t="shared" si="253"/>
        <v>0</v>
      </c>
      <c r="AAQ541" s="191">
        <f t="shared" si="253"/>
        <v>0</v>
      </c>
      <c r="AAR541" s="191">
        <f t="shared" si="253"/>
        <v>0</v>
      </c>
      <c r="AAS541" s="191">
        <f t="shared" si="253"/>
        <v>0</v>
      </c>
      <c r="AAT541" s="191">
        <f t="shared" si="253"/>
        <v>0</v>
      </c>
      <c r="AAU541" s="191">
        <f t="shared" si="253"/>
        <v>0</v>
      </c>
      <c r="AAV541" s="191">
        <f t="shared" si="253"/>
        <v>0</v>
      </c>
      <c r="AAW541" s="191">
        <f t="shared" si="253"/>
        <v>0</v>
      </c>
      <c r="AAX541" s="191">
        <f t="shared" si="253"/>
        <v>0</v>
      </c>
      <c r="AAY541" s="191">
        <f t="shared" si="253"/>
        <v>0</v>
      </c>
      <c r="AAZ541" s="191">
        <f t="shared" si="253"/>
        <v>0</v>
      </c>
      <c r="ABA541" s="191">
        <f t="shared" si="253"/>
        <v>0</v>
      </c>
      <c r="ABB541" s="191">
        <f t="shared" si="253"/>
        <v>0</v>
      </c>
      <c r="ABC541" s="191">
        <f t="shared" si="253"/>
        <v>0</v>
      </c>
      <c r="ABD541" s="191">
        <f t="shared" si="253"/>
        <v>0</v>
      </c>
      <c r="ABE541" s="191">
        <f t="shared" si="253"/>
        <v>0</v>
      </c>
      <c r="ABF541" s="191">
        <f t="shared" si="253"/>
        <v>0</v>
      </c>
      <c r="ABG541" s="191">
        <f t="shared" si="253"/>
        <v>0</v>
      </c>
      <c r="ABH541" s="191">
        <f t="shared" si="253"/>
        <v>0</v>
      </c>
      <c r="ABI541" s="191">
        <f t="shared" si="253"/>
        <v>0</v>
      </c>
      <c r="ABJ541" s="191">
        <f t="shared" si="253"/>
        <v>0</v>
      </c>
      <c r="ABK541" s="191">
        <f t="shared" si="253"/>
        <v>0</v>
      </c>
      <c r="ABL541" s="191">
        <f t="shared" si="253"/>
        <v>0</v>
      </c>
      <c r="ABM541" s="191">
        <f t="shared" si="253"/>
        <v>0</v>
      </c>
      <c r="ABN541" s="191">
        <f t="shared" si="253"/>
        <v>0</v>
      </c>
      <c r="ABO541" s="191">
        <f t="shared" si="253"/>
        <v>0</v>
      </c>
      <c r="ABP541" s="191">
        <f t="shared" si="253"/>
        <v>0</v>
      </c>
      <c r="ABQ541" s="191">
        <f t="shared" si="253"/>
        <v>0</v>
      </c>
      <c r="ABR541" s="191">
        <f t="shared" si="253"/>
        <v>0</v>
      </c>
      <c r="ABS541" s="191">
        <f t="shared" si="253"/>
        <v>0</v>
      </c>
      <c r="ABT541" s="191">
        <f t="shared" si="253"/>
        <v>0</v>
      </c>
      <c r="ABU541" s="191">
        <f t="shared" si="253"/>
        <v>0</v>
      </c>
      <c r="ABV541" s="191">
        <f t="shared" si="253"/>
        <v>0</v>
      </c>
      <c r="ABW541" s="191">
        <f t="shared" si="253"/>
        <v>0</v>
      </c>
      <c r="ABX541" s="191">
        <f t="shared" si="253"/>
        <v>0</v>
      </c>
      <c r="ABY541" s="191">
        <f t="shared" si="253"/>
        <v>0</v>
      </c>
      <c r="ABZ541" s="191">
        <f t="shared" si="253"/>
        <v>0</v>
      </c>
      <c r="ACA541" s="191">
        <f t="shared" si="253"/>
        <v>0</v>
      </c>
      <c r="ACB541" s="191">
        <f t="shared" si="253"/>
        <v>0</v>
      </c>
      <c r="ACC541" s="191">
        <f t="shared" si="253"/>
        <v>0</v>
      </c>
      <c r="ACD541" s="191">
        <f t="shared" si="253"/>
        <v>0</v>
      </c>
      <c r="ACE541" s="191">
        <f t="shared" si="253"/>
        <v>0</v>
      </c>
      <c r="ACF541" s="191">
        <f t="shared" si="253"/>
        <v>0</v>
      </c>
      <c r="ACG541" s="191">
        <f t="shared" si="253"/>
        <v>0</v>
      </c>
      <c r="ACH541" s="191">
        <f t="shared" si="253"/>
        <v>0</v>
      </c>
      <c r="ACI541" s="191">
        <f t="shared" si="253"/>
        <v>0</v>
      </c>
      <c r="ACJ541" s="191">
        <f t="shared" si="253"/>
        <v>0</v>
      </c>
      <c r="ACK541" s="191">
        <f t="shared" si="253"/>
        <v>0</v>
      </c>
      <c r="ACL541" s="191">
        <f t="shared" si="253"/>
        <v>0</v>
      </c>
      <c r="ACM541" s="191">
        <f t="shared" si="253"/>
        <v>0</v>
      </c>
      <c r="ACN541" s="191">
        <f t="shared" si="253"/>
        <v>0</v>
      </c>
      <c r="ACO541" s="191">
        <f t="shared" si="253"/>
        <v>0</v>
      </c>
      <c r="ACP541" s="191">
        <f t="shared" si="253"/>
        <v>0</v>
      </c>
      <c r="ACQ541" s="191">
        <f t="shared" si="253"/>
        <v>0</v>
      </c>
      <c r="ACR541" s="191">
        <f t="shared" si="253"/>
        <v>0</v>
      </c>
      <c r="ACS541" s="191">
        <f t="shared" si="253"/>
        <v>0</v>
      </c>
      <c r="ACT541" s="191">
        <f t="shared" si="253"/>
        <v>0</v>
      </c>
      <c r="ACU541" s="191">
        <f t="shared" si="253"/>
        <v>0</v>
      </c>
      <c r="ACV541" s="191">
        <f t="shared" si="253"/>
        <v>0</v>
      </c>
      <c r="ACW541" s="191">
        <f t="shared" ref="ACW541:AFH541" si="254">SUMIF($C$5:$C$539,"組立前",ACW5:ACW539)</f>
        <v>0</v>
      </c>
      <c r="ACX541" s="191">
        <f t="shared" si="254"/>
        <v>0</v>
      </c>
      <c r="ACY541" s="191">
        <f t="shared" si="254"/>
        <v>0</v>
      </c>
      <c r="ACZ541" s="191">
        <f t="shared" si="254"/>
        <v>0</v>
      </c>
      <c r="ADA541" s="191">
        <f t="shared" si="254"/>
        <v>0</v>
      </c>
      <c r="ADB541" s="191">
        <f t="shared" si="254"/>
        <v>0</v>
      </c>
      <c r="ADC541" s="191">
        <f t="shared" si="254"/>
        <v>0</v>
      </c>
      <c r="ADD541" s="191">
        <f t="shared" si="254"/>
        <v>0</v>
      </c>
      <c r="ADE541" s="191">
        <f t="shared" si="254"/>
        <v>0</v>
      </c>
      <c r="ADF541" s="191">
        <f t="shared" si="254"/>
        <v>0</v>
      </c>
      <c r="ADG541" s="191">
        <f t="shared" si="254"/>
        <v>0</v>
      </c>
      <c r="ADH541" s="191">
        <f t="shared" si="254"/>
        <v>0</v>
      </c>
      <c r="ADI541" s="191">
        <f t="shared" si="254"/>
        <v>0</v>
      </c>
      <c r="ADJ541" s="191">
        <f t="shared" si="254"/>
        <v>0</v>
      </c>
      <c r="ADK541" s="191">
        <f t="shared" si="254"/>
        <v>0</v>
      </c>
      <c r="ADL541" s="191">
        <f t="shared" si="254"/>
        <v>0</v>
      </c>
      <c r="ADM541" s="191">
        <f t="shared" si="254"/>
        <v>0</v>
      </c>
      <c r="ADN541" s="191">
        <f t="shared" si="254"/>
        <v>0</v>
      </c>
      <c r="ADO541" s="191">
        <f t="shared" si="254"/>
        <v>0</v>
      </c>
      <c r="ADP541" s="191">
        <f t="shared" si="254"/>
        <v>0</v>
      </c>
      <c r="ADQ541" s="191">
        <f t="shared" si="254"/>
        <v>0</v>
      </c>
      <c r="ADR541" s="191">
        <f t="shared" si="254"/>
        <v>0</v>
      </c>
      <c r="ADS541" s="191">
        <f t="shared" si="254"/>
        <v>0</v>
      </c>
      <c r="ADT541" s="191">
        <f t="shared" si="254"/>
        <v>0</v>
      </c>
      <c r="ADU541" s="191">
        <f t="shared" si="254"/>
        <v>0</v>
      </c>
      <c r="ADV541" s="191">
        <f t="shared" si="254"/>
        <v>0</v>
      </c>
      <c r="ADW541" s="191">
        <f t="shared" si="254"/>
        <v>0</v>
      </c>
      <c r="ADX541" s="191">
        <f t="shared" si="254"/>
        <v>0</v>
      </c>
      <c r="ADY541" s="191">
        <f t="shared" si="254"/>
        <v>0</v>
      </c>
      <c r="ADZ541" s="191">
        <f t="shared" si="254"/>
        <v>0</v>
      </c>
      <c r="AEA541" s="191">
        <f t="shared" si="254"/>
        <v>0</v>
      </c>
      <c r="AEB541" s="191">
        <f t="shared" si="254"/>
        <v>0</v>
      </c>
      <c r="AEC541" s="191">
        <f t="shared" si="254"/>
        <v>0</v>
      </c>
      <c r="AED541" s="191">
        <f t="shared" si="254"/>
        <v>0</v>
      </c>
      <c r="AEE541" s="191">
        <f t="shared" si="254"/>
        <v>0</v>
      </c>
      <c r="AEF541" s="191">
        <f t="shared" si="254"/>
        <v>0</v>
      </c>
      <c r="AEG541" s="191">
        <f t="shared" si="254"/>
        <v>0</v>
      </c>
      <c r="AEH541" s="191">
        <f t="shared" si="254"/>
        <v>0</v>
      </c>
      <c r="AEI541" s="191">
        <f t="shared" si="254"/>
        <v>0</v>
      </c>
      <c r="AEJ541" s="191">
        <f t="shared" si="254"/>
        <v>0</v>
      </c>
      <c r="AEK541" s="191">
        <f t="shared" si="254"/>
        <v>0</v>
      </c>
      <c r="AEL541" s="191">
        <f t="shared" si="254"/>
        <v>0</v>
      </c>
      <c r="AEM541" s="191">
        <f t="shared" si="254"/>
        <v>0</v>
      </c>
      <c r="AEN541" s="191">
        <f t="shared" si="254"/>
        <v>0</v>
      </c>
      <c r="AEO541" s="191">
        <f t="shared" si="254"/>
        <v>0</v>
      </c>
      <c r="AEP541" s="191">
        <f t="shared" si="254"/>
        <v>0</v>
      </c>
      <c r="AEQ541" s="191">
        <f t="shared" si="254"/>
        <v>0</v>
      </c>
      <c r="AER541" s="191">
        <f t="shared" si="254"/>
        <v>0</v>
      </c>
      <c r="AES541" s="191">
        <f t="shared" si="254"/>
        <v>0</v>
      </c>
      <c r="AET541" s="191">
        <f t="shared" si="254"/>
        <v>0</v>
      </c>
      <c r="AEU541" s="191">
        <f t="shared" si="254"/>
        <v>0</v>
      </c>
      <c r="AEV541" s="191">
        <f t="shared" si="254"/>
        <v>0</v>
      </c>
      <c r="AEW541" s="191">
        <f t="shared" si="254"/>
        <v>0</v>
      </c>
      <c r="AEX541" s="191">
        <f t="shared" si="254"/>
        <v>0</v>
      </c>
      <c r="AEY541" s="191">
        <f t="shared" si="254"/>
        <v>0</v>
      </c>
      <c r="AEZ541" s="191">
        <f t="shared" si="254"/>
        <v>0</v>
      </c>
      <c r="AFA541" s="191">
        <f t="shared" si="254"/>
        <v>0</v>
      </c>
      <c r="AFB541" s="191">
        <f t="shared" si="254"/>
        <v>0</v>
      </c>
      <c r="AFC541" s="191">
        <f t="shared" si="254"/>
        <v>0</v>
      </c>
      <c r="AFD541" s="191">
        <f t="shared" si="254"/>
        <v>0</v>
      </c>
      <c r="AFE541" s="191">
        <f t="shared" si="254"/>
        <v>0</v>
      </c>
      <c r="AFF541" s="191">
        <f t="shared" si="254"/>
        <v>0</v>
      </c>
      <c r="AFG541" s="191">
        <f t="shared" si="254"/>
        <v>0</v>
      </c>
      <c r="AFH541" s="191">
        <f t="shared" si="254"/>
        <v>0</v>
      </c>
      <c r="AFI541" s="191">
        <f t="shared" ref="AFI541:AHT541" si="255">SUMIF($C$5:$C$539,"組立前",AFI5:AFI539)</f>
        <v>0</v>
      </c>
      <c r="AFJ541" s="191">
        <f t="shared" si="255"/>
        <v>0</v>
      </c>
      <c r="AFK541" s="191">
        <f t="shared" si="255"/>
        <v>0</v>
      </c>
      <c r="AFL541" s="191">
        <f t="shared" si="255"/>
        <v>0</v>
      </c>
      <c r="AFM541" s="191">
        <f t="shared" si="255"/>
        <v>0</v>
      </c>
      <c r="AFN541" s="191">
        <f t="shared" si="255"/>
        <v>0</v>
      </c>
      <c r="AFO541" s="191">
        <f t="shared" si="255"/>
        <v>0</v>
      </c>
      <c r="AFP541" s="191">
        <f t="shared" si="255"/>
        <v>0</v>
      </c>
      <c r="AFQ541" s="191">
        <f t="shared" si="255"/>
        <v>0</v>
      </c>
      <c r="AFR541" s="191">
        <f t="shared" si="255"/>
        <v>0</v>
      </c>
      <c r="AFS541" s="191">
        <f t="shared" si="255"/>
        <v>0</v>
      </c>
      <c r="AFT541" s="191">
        <f t="shared" si="255"/>
        <v>0</v>
      </c>
      <c r="AFU541" s="191">
        <f t="shared" si="255"/>
        <v>0</v>
      </c>
      <c r="AFV541" s="191">
        <f t="shared" si="255"/>
        <v>0</v>
      </c>
      <c r="AFW541" s="191">
        <f t="shared" si="255"/>
        <v>0</v>
      </c>
      <c r="AFX541" s="191">
        <f t="shared" si="255"/>
        <v>0</v>
      </c>
      <c r="AFY541" s="191">
        <f t="shared" si="255"/>
        <v>0</v>
      </c>
      <c r="AFZ541" s="191">
        <f t="shared" si="255"/>
        <v>0</v>
      </c>
      <c r="AGA541" s="191">
        <f t="shared" si="255"/>
        <v>0</v>
      </c>
      <c r="AGB541" s="191">
        <f t="shared" si="255"/>
        <v>0</v>
      </c>
      <c r="AGC541" s="191">
        <f t="shared" si="255"/>
        <v>0</v>
      </c>
      <c r="AGD541" s="191">
        <f t="shared" si="255"/>
        <v>0</v>
      </c>
      <c r="AGE541" s="191">
        <f t="shared" si="255"/>
        <v>0</v>
      </c>
      <c r="AGF541" s="191">
        <f t="shared" si="255"/>
        <v>0</v>
      </c>
      <c r="AGG541" s="191">
        <f t="shared" si="255"/>
        <v>0</v>
      </c>
      <c r="AGH541" s="191">
        <f t="shared" si="255"/>
        <v>0</v>
      </c>
      <c r="AGI541" s="191">
        <f t="shared" si="255"/>
        <v>0</v>
      </c>
      <c r="AGJ541" s="191">
        <f t="shared" si="255"/>
        <v>0</v>
      </c>
      <c r="AGK541" s="191">
        <f t="shared" si="255"/>
        <v>0</v>
      </c>
      <c r="AGL541" s="191">
        <f t="shared" si="255"/>
        <v>0</v>
      </c>
      <c r="AGM541" s="191">
        <f t="shared" si="255"/>
        <v>0</v>
      </c>
      <c r="AGN541" s="191">
        <f t="shared" si="255"/>
        <v>0</v>
      </c>
      <c r="AGO541" s="191">
        <f t="shared" si="255"/>
        <v>0</v>
      </c>
      <c r="AGP541" s="191">
        <f t="shared" si="255"/>
        <v>0</v>
      </c>
      <c r="AGQ541" s="191">
        <f t="shared" si="255"/>
        <v>0</v>
      </c>
      <c r="AGR541" s="191">
        <f t="shared" si="255"/>
        <v>0</v>
      </c>
      <c r="AGS541" s="191">
        <f t="shared" si="255"/>
        <v>0</v>
      </c>
      <c r="AGT541" s="191">
        <f t="shared" si="255"/>
        <v>0</v>
      </c>
      <c r="AGU541" s="191">
        <f t="shared" si="255"/>
        <v>0</v>
      </c>
      <c r="AGV541" s="191">
        <f t="shared" si="255"/>
        <v>0</v>
      </c>
      <c r="AGW541" s="191">
        <f t="shared" si="255"/>
        <v>0</v>
      </c>
      <c r="AGX541" s="191">
        <f t="shared" si="255"/>
        <v>0</v>
      </c>
      <c r="AGY541" s="191">
        <f t="shared" si="255"/>
        <v>0</v>
      </c>
      <c r="AGZ541" s="191">
        <f t="shared" si="255"/>
        <v>0</v>
      </c>
      <c r="AHA541" s="191">
        <f t="shared" si="255"/>
        <v>0</v>
      </c>
      <c r="AHB541" s="191">
        <f t="shared" si="255"/>
        <v>0</v>
      </c>
      <c r="AHC541" s="191">
        <f t="shared" si="255"/>
        <v>0</v>
      </c>
      <c r="AHD541" s="191">
        <f t="shared" si="255"/>
        <v>0</v>
      </c>
      <c r="AHE541" s="191">
        <f t="shared" si="255"/>
        <v>0</v>
      </c>
      <c r="AHF541" s="191">
        <f t="shared" si="255"/>
        <v>0</v>
      </c>
      <c r="AHG541" s="191">
        <f t="shared" si="255"/>
        <v>0</v>
      </c>
      <c r="AHH541" s="191">
        <f t="shared" si="255"/>
        <v>0</v>
      </c>
      <c r="AHI541" s="191">
        <f t="shared" si="255"/>
        <v>0</v>
      </c>
      <c r="AHJ541" s="191">
        <f t="shared" si="255"/>
        <v>0</v>
      </c>
      <c r="AHK541" s="191">
        <f t="shared" si="255"/>
        <v>0</v>
      </c>
      <c r="AHL541" s="191">
        <f t="shared" si="255"/>
        <v>0</v>
      </c>
      <c r="AHM541" s="191">
        <f t="shared" si="255"/>
        <v>0</v>
      </c>
      <c r="AHN541" s="191">
        <f t="shared" si="255"/>
        <v>0</v>
      </c>
      <c r="AHO541" s="191">
        <f t="shared" si="255"/>
        <v>0</v>
      </c>
      <c r="AHP541" s="191">
        <f t="shared" si="255"/>
        <v>0</v>
      </c>
      <c r="AHQ541" s="191">
        <f t="shared" si="255"/>
        <v>0</v>
      </c>
      <c r="AHR541" s="191">
        <f t="shared" si="255"/>
        <v>0</v>
      </c>
      <c r="AHS541" s="191">
        <f t="shared" si="255"/>
        <v>0</v>
      </c>
      <c r="AHT541" s="191">
        <f t="shared" si="255"/>
        <v>0</v>
      </c>
      <c r="AHU541" s="191">
        <f t="shared" ref="AHU541:AKF541" si="256">SUMIF($C$5:$C$539,"組立前",AHU5:AHU539)</f>
        <v>0</v>
      </c>
      <c r="AHV541" s="191">
        <f t="shared" si="256"/>
        <v>0</v>
      </c>
      <c r="AHW541" s="191">
        <f t="shared" si="256"/>
        <v>0</v>
      </c>
      <c r="AHX541" s="191">
        <f t="shared" si="256"/>
        <v>0</v>
      </c>
      <c r="AHY541" s="191">
        <f t="shared" si="256"/>
        <v>0</v>
      </c>
      <c r="AHZ541" s="191">
        <f t="shared" si="256"/>
        <v>0</v>
      </c>
      <c r="AIA541" s="191">
        <f t="shared" si="256"/>
        <v>0</v>
      </c>
      <c r="AIB541" s="191">
        <f t="shared" si="256"/>
        <v>0</v>
      </c>
      <c r="AIC541" s="191">
        <f t="shared" si="256"/>
        <v>0</v>
      </c>
      <c r="AID541" s="191">
        <f t="shared" si="256"/>
        <v>0</v>
      </c>
      <c r="AIE541" s="191">
        <f t="shared" si="256"/>
        <v>0</v>
      </c>
      <c r="AIF541" s="191">
        <f t="shared" si="256"/>
        <v>0</v>
      </c>
      <c r="AIG541" s="191">
        <f t="shared" si="256"/>
        <v>0</v>
      </c>
      <c r="AIH541" s="191">
        <f t="shared" si="256"/>
        <v>0</v>
      </c>
      <c r="AII541" s="191">
        <f t="shared" si="256"/>
        <v>0</v>
      </c>
      <c r="AIJ541" s="191">
        <f t="shared" si="256"/>
        <v>0</v>
      </c>
      <c r="AIK541" s="191">
        <f t="shared" si="256"/>
        <v>0</v>
      </c>
      <c r="AIL541" s="191">
        <f t="shared" si="256"/>
        <v>0</v>
      </c>
      <c r="AIM541" s="191">
        <f t="shared" si="256"/>
        <v>0</v>
      </c>
      <c r="AIN541" s="191">
        <f t="shared" si="256"/>
        <v>0</v>
      </c>
      <c r="AIO541" s="191">
        <f t="shared" si="256"/>
        <v>0</v>
      </c>
      <c r="AIP541" s="191">
        <f t="shared" si="256"/>
        <v>0</v>
      </c>
      <c r="AIQ541" s="191">
        <f t="shared" si="256"/>
        <v>0</v>
      </c>
      <c r="AIR541" s="191">
        <f t="shared" si="256"/>
        <v>0</v>
      </c>
      <c r="AIS541" s="191">
        <f t="shared" si="256"/>
        <v>0</v>
      </c>
      <c r="AIT541" s="191">
        <f t="shared" si="256"/>
        <v>0</v>
      </c>
      <c r="AIU541" s="191">
        <f t="shared" si="256"/>
        <v>0</v>
      </c>
      <c r="AIV541" s="514">
        <f t="shared" si="256"/>
        <v>0</v>
      </c>
      <c r="AIW541" s="191">
        <f t="shared" si="256"/>
        <v>0</v>
      </c>
      <c r="AIX541" s="191">
        <f t="shared" si="256"/>
        <v>0</v>
      </c>
      <c r="AIY541" s="191">
        <f t="shared" si="256"/>
        <v>0</v>
      </c>
      <c r="AIZ541" s="191">
        <f t="shared" si="256"/>
        <v>0</v>
      </c>
      <c r="AJA541" s="191">
        <f t="shared" si="256"/>
        <v>0</v>
      </c>
      <c r="AJB541" s="191">
        <f t="shared" si="256"/>
        <v>0</v>
      </c>
      <c r="AJC541" s="191">
        <f t="shared" si="256"/>
        <v>0</v>
      </c>
      <c r="AJD541" s="191">
        <f t="shared" si="256"/>
        <v>0</v>
      </c>
      <c r="AJE541" s="191">
        <f t="shared" si="256"/>
        <v>0</v>
      </c>
      <c r="AJF541" s="191">
        <f t="shared" si="256"/>
        <v>0</v>
      </c>
      <c r="AJG541" s="191">
        <f t="shared" si="256"/>
        <v>0</v>
      </c>
      <c r="AJH541" s="191">
        <f t="shared" si="256"/>
        <v>0</v>
      </c>
      <c r="AJI541" s="191">
        <f t="shared" si="256"/>
        <v>0</v>
      </c>
      <c r="AJJ541" s="191">
        <f t="shared" si="256"/>
        <v>0</v>
      </c>
      <c r="AJK541" s="191">
        <f t="shared" si="256"/>
        <v>0</v>
      </c>
      <c r="AJL541" s="191">
        <f t="shared" si="256"/>
        <v>0</v>
      </c>
      <c r="AJM541" s="191">
        <f t="shared" si="256"/>
        <v>0</v>
      </c>
      <c r="AJN541" s="191">
        <f t="shared" si="256"/>
        <v>0</v>
      </c>
      <c r="AJO541" s="191">
        <f t="shared" si="256"/>
        <v>0</v>
      </c>
      <c r="AJP541" s="191">
        <f t="shared" si="256"/>
        <v>0</v>
      </c>
      <c r="AJQ541" s="191">
        <f t="shared" si="256"/>
        <v>0</v>
      </c>
      <c r="AJR541" s="191">
        <f t="shared" si="256"/>
        <v>0</v>
      </c>
      <c r="AJS541" s="191">
        <f t="shared" si="256"/>
        <v>0</v>
      </c>
      <c r="AJT541" s="191">
        <f t="shared" si="256"/>
        <v>0</v>
      </c>
      <c r="AJU541" s="191">
        <f t="shared" si="256"/>
        <v>0</v>
      </c>
      <c r="AJV541" s="191">
        <f t="shared" si="256"/>
        <v>6</v>
      </c>
      <c r="AJW541" s="191">
        <f t="shared" si="256"/>
        <v>6</v>
      </c>
      <c r="AJX541" s="191">
        <f t="shared" si="256"/>
        <v>6</v>
      </c>
      <c r="AJY541" s="191">
        <f t="shared" si="256"/>
        <v>18</v>
      </c>
      <c r="AJZ541" s="191">
        <f t="shared" si="256"/>
        <v>18</v>
      </c>
      <c r="AKA541" s="191">
        <f t="shared" si="256"/>
        <v>0</v>
      </c>
      <c r="AKB541" s="191">
        <f t="shared" si="256"/>
        <v>0</v>
      </c>
      <c r="AKC541" s="191">
        <f t="shared" si="256"/>
        <v>18</v>
      </c>
      <c r="AKD541" s="191">
        <f t="shared" si="256"/>
        <v>12</v>
      </c>
      <c r="AKE541" s="191">
        <f t="shared" si="256"/>
        <v>12</v>
      </c>
      <c r="AKF541" s="191">
        <f t="shared" si="256"/>
        <v>6</v>
      </c>
      <c r="AKG541" s="191">
        <f t="shared" ref="AKG541:AMR541" si="257">SUMIF($C$5:$C$539,"組立前",AKG5:AKG539)</f>
        <v>12</v>
      </c>
      <c r="AKH541" s="191">
        <f t="shared" si="257"/>
        <v>12</v>
      </c>
      <c r="AKI541" s="191">
        <f t="shared" si="257"/>
        <v>0</v>
      </c>
      <c r="AKJ541" s="191">
        <f t="shared" si="257"/>
        <v>0</v>
      </c>
      <c r="AKK541" s="191">
        <f t="shared" si="257"/>
        <v>0</v>
      </c>
      <c r="AKL541" s="191">
        <f t="shared" si="257"/>
        <v>0</v>
      </c>
      <c r="AKM541" s="191">
        <f t="shared" si="257"/>
        <v>0</v>
      </c>
      <c r="AKN541" s="191">
        <f t="shared" si="257"/>
        <v>0</v>
      </c>
      <c r="AKO541" s="191">
        <f t="shared" si="257"/>
        <v>0</v>
      </c>
      <c r="AKP541" s="191">
        <f t="shared" si="257"/>
        <v>0</v>
      </c>
      <c r="AKQ541" s="191">
        <f t="shared" si="257"/>
        <v>0</v>
      </c>
      <c r="AKR541" s="191">
        <f t="shared" si="257"/>
        <v>6</v>
      </c>
      <c r="AKS541" s="191">
        <f t="shared" si="257"/>
        <v>12</v>
      </c>
      <c r="AKT541" s="191">
        <f t="shared" si="257"/>
        <v>6</v>
      </c>
      <c r="AKU541" s="191">
        <f t="shared" si="257"/>
        <v>18</v>
      </c>
      <c r="AKV541" s="191">
        <f t="shared" si="257"/>
        <v>0</v>
      </c>
      <c r="AKW541" s="191">
        <f t="shared" si="257"/>
        <v>0</v>
      </c>
      <c r="AKX541" s="191">
        <f t="shared" si="257"/>
        <v>0</v>
      </c>
      <c r="AKY541" s="191">
        <f t="shared" si="257"/>
        <v>12</v>
      </c>
      <c r="AKZ541" s="191">
        <f t="shared" si="257"/>
        <v>6</v>
      </c>
      <c r="ALA541" s="191">
        <f t="shared" si="257"/>
        <v>6</v>
      </c>
      <c r="ALB541" s="191">
        <f t="shared" si="257"/>
        <v>6</v>
      </c>
      <c r="ALC541" s="191">
        <f t="shared" si="257"/>
        <v>0</v>
      </c>
      <c r="ALD541" s="191">
        <f t="shared" si="257"/>
        <v>0</v>
      </c>
      <c r="ALE541" s="191">
        <f t="shared" si="257"/>
        <v>6</v>
      </c>
      <c r="ALF541" s="191">
        <f t="shared" si="257"/>
        <v>24</v>
      </c>
      <c r="ALG541" s="191">
        <f t="shared" si="257"/>
        <v>6</v>
      </c>
      <c r="ALH541" s="191">
        <f t="shared" si="257"/>
        <v>12</v>
      </c>
      <c r="ALI541" s="191">
        <f t="shared" si="257"/>
        <v>3</v>
      </c>
      <c r="ALJ541" s="191">
        <f t="shared" si="257"/>
        <v>0</v>
      </c>
      <c r="ALK541" s="191">
        <f t="shared" si="257"/>
        <v>12</v>
      </c>
      <c r="ALL541" s="191">
        <f t="shared" si="257"/>
        <v>23.873924387273515</v>
      </c>
      <c r="ALM541" s="191">
        <f t="shared" si="257"/>
        <v>36.125222619888532</v>
      </c>
      <c r="ALN541" s="191">
        <f t="shared" si="257"/>
        <v>33.129326383652291</v>
      </c>
      <c r="ALO541" s="191">
        <f t="shared" si="257"/>
        <v>40.922760361630274</v>
      </c>
      <c r="ALP541" s="191">
        <f t="shared" si="257"/>
        <v>36.968177329798444</v>
      </c>
      <c r="ALQ541" s="191">
        <f t="shared" si="257"/>
        <v>6</v>
      </c>
      <c r="ALR541" s="191">
        <f t="shared" si="257"/>
        <v>0</v>
      </c>
      <c r="ALS541" s="191">
        <f t="shared" si="257"/>
        <v>26.114825427095735</v>
      </c>
      <c r="ALT541" s="191">
        <f t="shared" si="257"/>
        <v>0</v>
      </c>
      <c r="ALU541" s="191">
        <f t="shared" si="257"/>
        <v>40.088013179247895</v>
      </c>
      <c r="ALV541" s="191">
        <f t="shared" si="257"/>
        <v>38.949572609478118</v>
      </c>
      <c r="ALW541" s="191">
        <f t="shared" si="257"/>
        <v>19.699503717786428</v>
      </c>
      <c r="ALX541" s="191">
        <f t="shared" si="257"/>
        <v>6</v>
      </c>
      <c r="ALY541" s="191">
        <f t="shared" si="257"/>
        <v>6</v>
      </c>
      <c r="ALZ541" s="191">
        <f t="shared" si="257"/>
        <v>6</v>
      </c>
      <c r="AMA541" s="191">
        <f t="shared" si="257"/>
        <v>6</v>
      </c>
      <c r="AMB541" s="191">
        <f t="shared" si="257"/>
        <v>0</v>
      </c>
      <c r="AMC541" s="191">
        <f t="shared" si="257"/>
        <v>28.943279180449093</v>
      </c>
      <c r="AMD541" s="191">
        <f t="shared" si="257"/>
        <v>34.284182008477117</v>
      </c>
      <c r="AME541" s="191">
        <f t="shared" si="257"/>
        <v>20.24697256783648</v>
      </c>
      <c r="AMF541" s="191">
        <f t="shared" si="257"/>
        <v>0</v>
      </c>
      <c r="AMG541" s="191">
        <f t="shared" si="257"/>
        <v>19.219273534702705</v>
      </c>
      <c r="AMH541" s="191">
        <f t="shared" si="257"/>
        <v>19.219273534702705</v>
      </c>
      <c r="AMI541" s="191">
        <f t="shared" si="257"/>
        <v>0</v>
      </c>
      <c r="AMJ541" s="191">
        <f t="shared" si="257"/>
        <v>0</v>
      </c>
      <c r="AMK541" s="191">
        <f t="shared" si="257"/>
        <v>0</v>
      </c>
      <c r="AML541" s="191">
        <f t="shared" si="257"/>
        <v>0</v>
      </c>
      <c r="AMM541" s="191">
        <f t="shared" si="257"/>
        <v>0</v>
      </c>
      <c r="AMN541" s="191">
        <f t="shared" si="257"/>
        <v>36.121326897860001</v>
      </c>
      <c r="AMO541" s="191">
        <f t="shared" si="257"/>
        <v>43.058773406460006</v>
      </c>
      <c r="AMP541" s="191">
        <f t="shared" si="257"/>
        <v>41.362310754944843</v>
      </c>
      <c r="AMQ541" s="191">
        <f t="shared" si="257"/>
        <v>38.076650997369093</v>
      </c>
      <c r="AMR541" s="191">
        <f t="shared" si="257"/>
        <v>35.837320297369089</v>
      </c>
      <c r="AMS541" s="191">
        <f t="shared" ref="AMS541:APD541" si="258">SUMIF($C$5:$C$539,"組立前",AMS5:AMS539)</f>
        <v>13.089050801914544</v>
      </c>
      <c r="AMT541" s="191">
        <f t="shared" si="258"/>
        <v>6</v>
      </c>
      <c r="AMU541" s="191">
        <f t="shared" si="258"/>
        <v>21.905178803429699</v>
      </c>
      <c r="AMV541" s="191">
        <f t="shared" si="258"/>
        <v>41.26052299585394</v>
      </c>
      <c r="AMW541" s="191">
        <f t="shared" si="258"/>
        <v>31.155083379187275</v>
      </c>
      <c r="AMX541" s="191">
        <f t="shared" si="258"/>
        <v>29.594337739793332</v>
      </c>
      <c r="AMY541" s="191">
        <f t="shared" si="258"/>
        <v>29.22111595646</v>
      </c>
      <c r="AMZ541" s="191">
        <f t="shared" si="258"/>
        <v>24.067521353429697</v>
      </c>
      <c r="ANA541" s="191">
        <f t="shared" si="258"/>
        <v>0</v>
      </c>
      <c r="ANB541" s="191">
        <f t="shared" si="258"/>
        <v>39.31758628355</v>
      </c>
      <c r="ANC541" s="191">
        <f t="shared" si="258"/>
        <v>51.098791707383334</v>
      </c>
      <c r="AND541" s="191">
        <f t="shared" si="258"/>
        <v>38.801925629120703</v>
      </c>
      <c r="ANE541" s="191">
        <f t="shared" si="258"/>
        <v>35.063875831140905</v>
      </c>
      <c r="ANF541" s="191">
        <f t="shared" si="258"/>
        <v>33.197766914474244</v>
      </c>
      <c r="ANG541" s="191">
        <f t="shared" si="258"/>
        <v>16.907542334928785</v>
      </c>
      <c r="ANH541" s="191">
        <f t="shared" si="258"/>
        <v>6</v>
      </c>
      <c r="ANI541" s="191">
        <f t="shared" si="258"/>
        <v>25.254315669524747</v>
      </c>
      <c r="ANJ541" s="191">
        <f t="shared" si="258"/>
        <v>24.717102496544946</v>
      </c>
      <c r="ANK541" s="191">
        <f t="shared" si="258"/>
        <v>27.295902815989393</v>
      </c>
      <c r="ANL541" s="191">
        <f t="shared" si="258"/>
        <v>21.995281449827779</v>
      </c>
      <c r="ANM541" s="191">
        <f t="shared" si="258"/>
        <v>15.684263297049998</v>
      </c>
      <c r="ANN541" s="191">
        <f t="shared" si="258"/>
        <v>6.7229344611914135</v>
      </c>
      <c r="ANO541" s="191">
        <f t="shared" si="258"/>
        <v>0</v>
      </c>
      <c r="ANP541" s="191">
        <f t="shared" si="258"/>
        <v>9.0692893349999988</v>
      </c>
      <c r="ANQ541" s="191">
        <f t="shared" si="258"/>
        <v>9.0692893349999988</v>
      </c>
      <c r="ANR541" s="191">
        <f t="shared" si="258"/>
        <v>4</v>
      </c>
      <c r="ANS541" s="191">
        <f t="shared" si="258"/>
        <v>4</v>
      </c>
      <c r="ANT541" s="191">
        <f t="shared" si="258"/>
        <v>4</v>
      </c>
      <c r="ANU541" s="191">
        <f t="shared" si="258"/>
        <v>6</v>
      </c>
      <c r="ANV541" s="191">
        <f t="shared" si="258"/>
        <v>6</v>
      </c>
      <c r="ANW541" s="191">
        <f t="shared" si="258"/>
        <v>28.162114939275003</v>
      </c>
      <c r="ANX541" s="191">
        <f t="shared" si="258"/>
        <v>37.35266144174723</v>
      </c>
      <c r="ANY541" s="191">
        <f t="shared" si="258"/>
        <v>33.638010126511531</v>
      </c>
      <c r="ANZ541" s="191">
        <f t="shared" si="258"/>
        <v>39.581452230888644</v>
      </c>
      <c r="AOA541" s="191">
        <f t="shared" si="258"/>
        <v>34.67811249477753</v>
      </c>
      <c r="AOB541" s="191">
        <f t="shared" si="258"/>
        <v>28.660377364095705</v>
      </c>
      <c r="AOC541" s="191">
        <f t="shared" si="258"/>
        <v>6</v>
      </c>
      <c r="AOD541" s="191">
        <f t="shared" si="258"/>
        <v>44.826698547386954</v>
      </c>
      <c r="AOE541" s="191">
        <f t="shared" si="258"/>
        <v>43.415131047597384</v>
      </c>
      <c r="AOF541" s="191">
        <f t="shared" si="258"/>
        <v>34.425674864727021</v>
      </c>
      <c r="AOG541" s="191">
        <f t="shared" si="258"/>
        <v>25.008195654710185</v>
      </c>
      <c r="AOH541" s="191">
        <f t="shared" si="258"/>
        <v>24.190972365358334</v>
      </c>
      <c r="AOI541" s="191">
        <f t="shared" si="258"/>
        <v>23.665009470998065</v>
      </c>
      <c r="AOJ541" s="191">
        <f t="shared" si="258"/>
        <v>16.121326897860001</v>
      </c>
      <c r="AOK541" s="191">
        <f t="shared" si="258"/>
        <v>40.889004523959997</v>
      </c>
      <c r="AOL541" s="191">
        <f t="shared" si="258"/>
        <v>39.192541872444849</v>
      </c>
      <c r="AOM541" s="191">
        <f t="shared" si="258"/>
        <v>18.076650997369093</v>
      </c>
      <c r="AON541" s="191">
        <f t="shared" si="258"/>
        <v>21.837320297369093</v>
      </c>
      <c r="AOO541" s="191">
        <f t="shared" si="258"/>
        <v>19.089050801914546</v>
      </c>
      <c r="AOP541" s="191">
        <f t="shared" si="258"/>
        <v>6</v>
      </c>
      <c r="AOQ541" s="191">
        <f t="shared" si="258"/>
        <v>15.905178803429699</v>
      </c>
      <c r="AOR541" s="191">
        <f t="shared" si="258"/>
        <v>23.26052299585394</v>
      </c>
      <c r="AOS541" s="191">
        <f t="shared" si="258"/>
        <v>19.155083379187275</v>
      </c>
      <c r="AOT541" s="191">
        <f t="shared" si="258"/>
        <v>17.594337739793332</v>
      </c>
      <c r="AOU541" s="191">
        <f t="shared" si="258"/>
        <v>17.22111595646</v>
      </c>
      <c r="AOV541" s="191">
        <f t="shared" si="258"/>
        <v>16.067521353429697</v>
      </c>
      <c r="AOW541" s="191">
        <f t="shared" si="258"/>
        <v>8</v>
      </c>
      <c r="AOX541" s="191">
        <f t="shared" si="258"/>
        <v>10.883147202</v>
      </c>
      <c r="AOY541" s="191">
        <f t="shared" si="258"/>
        <v>10.883147202</v>
      </c>
      <c r="AOZ541" s="191">
        <f t="shared" si="258"/>
        <v>0</v>
      </c>
      <c r="APA541" s="191">
        <f t="shared" si="258"/>
        <v>0</v>
      </c>
      <c r="APB541" s="191">
        <f t="shared" si="258"/>
        <v>0</v>
      </c>
      <c r="APC541" s="191">
        <f t="shared" si="258"/>
        <v>0</v>
      </c>
      <c r="APD541" s="191">
        <f t="shared" si="258"/>
        <v>0</v>
      </c>
      <c r="APE541" s="191">
        <f t="shared" ref="APE541:APW541" si="259">SUMIF($C$5:$C$539,"組立前",APE5:APE539)</f>
        <v>0</v>
      </c>
      <c r="APF541" s="191">
        <f t="shared" si="259"/>
        <v>32</v>
      </c>
      <c r="APG541" s="191">
        <f t="shared" si="259"/>
        <v>32</v>
      </c>
      <c r="APH541" s="191">
        <f t="shared" si="259"/>
        <v>32</v>
      </c>
      <c r="API541" s="191">
        <f t="shared" si="259"/>
        <v>32</v>
      </c>
      <c r="APJ541" s="191">
        <f t="shared" si="259"/>
        <v>32</v>
      </c>
      <c r="APK541" s="191">
        <f t="shared" si="259"/>
        <v>0</v>
      </c>
      <c r="APL541" s="191">
        <f t="shared" si="259"/>
        <v>0</v>
      </c>
      <c r="APM541" s="191">
        <f t="shared" si="259"/>
        <v>32</v>
      </c>
      <c r="APN541" s="191">
        <f t="shared" si="259"/>
        <v>32</v>
      </c>
      <c r="APO541" s="191">
        <f t="shared" si="259"/>
        <v>32</v>
      </c>
      <c r="APP541" s="191">
        <f t="shared" si="259"/>
        <v>32</v>
      </c>
      <c r="APQ541" s="191">
        <f t="shared" si="259"/>
        <v>32</v>
      </c>
      <c r="APR541" s="191">
        <f t="shared" si="259"/>
        <v>32</v>
      </c>
      <c r="APS541" s="191">
        <f t="shared" si="259"/>
        <v>0</v>
      </c>
      <c r="APT541" s="191">
        <f t="shared" si="259"/>
        <v>32</v>
      </c>
      <c r="APU541" s="191">
        <f t="shared" si="259"/>
        <v>32</v>
      </c>
      <c r="APV541" s="191">
        <f t="shared" si="259"/>
        <v>0</v>
      </c>
      <c r="APW541" s="191">
        <f t="shared" si="259"/>
        <v>0</v>
      </c>
    </row>
    <row r="542" spans="2:1115" s="136" customFormat="1" ht="14.25" customHeight="1">
      <c r="B542" s="188"/>
      <c r="C542" s="188"/>
      <c r="D542" s="189"/>
      <c r="E542" s="188"/>
      <c r="F542" s="190"/>
      <c r="G542" s="190"/>
      <c r="H542" s="190"/>
      <c r="I542" s="192">
        <f t="shared" ref="I542:BT542" si="260">SUMIF($C$5:$C$539,"組立",I5:I539)</f>
        <v>0</v>
      </c>
      <c r="J542" s="192">
        <f t="shared" si="260"/>
        <v>0</v>
      </c>
      <c r="K542" s="192">
        <f t="shared" si="260"/>
        <v>0</v>
      </c>
      <c r="L542" s="192">
        <f t="shared" si="260"/>
        <v>0</v>
      </c>
      <c r="M542" s="192">
        <f t="shared" si="260"/>
        <v>0</v>
      </c>
      <c r="N542" s="192">
        <f t="shared" si="260"/>
        <v>0</v>
      </c>
      <c r="O542" s="192">
        <f t="shared" si="260"/>
        <v>0</v>
      </c>
      <c r="P542" s="192">
        <f t="shared" si="260"/>
        <v>0</v>
      </c>
      <c r="Q542" s="192">
        <f t="shared" si="260"/>
        <v>0</v>
      </c>
      <c r="R542" s="192">
        <f t="shared" si="260"/>
        <v>0</v>
      </c>
      <c r="S542" s="192">
        <f t="shared" si="260"/>
        <v>0</v>
      </c>
      <c r="T542" s="192">
        <f t="shared" si="260"/>
        <v>0</v>
      </c>
      <c r="U542" s="192">
        <f t="shared" si="260"/>
        <v>0</v>
      </c>
      <c r="V542" s="192">
        <f t="shared" si="260"/>
        <v>0</v>
      </c>
      <c r="W542" s="192">
        <f t="shared" si="260"/>
        <v>0</v>
      </c>
      <c r="X542" s="192">
        <f t="shared" si="260"/>
        <v>0</v>
      </c>
      <c r="Y542" s="192">
        <f t="shared" si="260"/>
        <v>0</v>
      </c>
      <c r="Z542" s="192">
        <f t="shared" si="260"/>
        <v>0</v>
      </c>
      <c r="AA542" s="192">
        <f t="shared" si="260"/>
        <v>0</v>
      </c>
      <c r="AB542" s="192">
        <f t="shared" si="260"/>
        <v>0</v>
      </c>
      <c r="AC542" s="192">
        <f t="shared" si="260"/>
        <v>0</v>
      </c>
      <c r="AD542" s="192">
        <f t="shared" si="260"/>
        <v>0</v>
      </c>
      <c r="AE542" s="192">
        <f t="shared" si="260"/>
        <v>0</v>
      </c>
      <c r="AF542" s="192">
        <f t="shared" si="260"/>
        <v>0</v>
      </c>
      <c r="AG542" s="192">
        <f t="shared" si="260"/>
        <v>0</v>
      </c>
      <c r="AH542" s="192">
        <f t="shared" si="260"/>
        <v>0</v>
      </c>
      <c r="AI542" s="192">
        <f t="shared" si="260"/>
        <v>0</v>
      </c>
      <c r="AJ542" s="192">
        <f t="shared" si="260"/>
        <v>0</v>
      </c>
      <c r="AK542" s="192">
        <f t="shared" si="260"/>
        <v>0</v>
      </c>
      <c r="AL542" s="192">
        <f t="shared" si="260"/>
        <v>0</v>
      </c>
      <c r="AM542" s="192">
        <f t="shared" si="260"/>
        <v>0</v>
      </c>
      <c r="AN542" s="192">
        <f t="shared" si="260"/>
        <v>0</v>
      </c>
      <c r="AO542" s="192">
        <f t="shared" si="260"/>
        <v>0</v>
      </c>
      <c r="AP542" s="192">
        <f t="shared" si="260"/>
        <v>0</v>
      </c>
      <c r="AQ542" s="192">
        <f t="shared" si="260"/>
        <v>0</v>
      </c>
      <c r="AR542" s="192">
        <f t="shared" si="260"/>
        <v>0</v>
      </c>
      <c r="AS542" s="192">
        <f t="shared" si="260"/>
        <v>0</v>
      </c>
      <c r="AT542" s="192">
        <f t="shared" si="260"/>
        <v>0</v>
      </c>
      <c r="AU542" s="192">
        <f t="shared" si="260"/>
        <v>0</v>
      </c>
      <c r="AV542" s="192">
        <f t="shared" si="260"/>
        <v>0</v>
      </c>
      <c r="AW542" s="192">
        <f t="shared" si="260"/>
        <v>0</v>
      </c>
      <c r="AX542" s="192">
        <f t="shared" si="260"/>
        <v>0</v>
      </c>
      <c r="AY542" s="192">
        <f t="shared" si="260"/>
        <v>0</v>
      </c>
      <c r="AZ542" s="192">
        <f t="shared" si="260"/>
        <v>0</v>
      </c>
      <c r="BA542" s="192">
        <f t="shared" si="260"/>
        <v>0</v>
      </c>
      <c r="BB542" s="192">
        <f t="shared" si="260"/>
        <v>0</v>
      </c>
      <c r="BC542" s="192">
        <f t="shared" si="260"/>
        <v>0</v>
      </c>
      <c r="BD542" s="192">
        <f t="shared" si="260"/>
        <v>0</v>
      </c>
      <c r="BE542" s="192">
        <f t="shared" si="260"/>
        <v>0</v>
      </c>
      <c r="BF542" s="192">
        <f t="shared" si="260"/>
        <v>0</v>
      </c>
      <c r="BG542" s="192">
        <f t="shared" si="260"/>
        <v>0</v>
      </c>
      <c r="BH542" s="192">
        <f t="shared" si="260"/>
        <v>0</v>
      </c>
      <c r="BI542" s="192">
        <f t="shared" si="260"/>
        <v>0</v>
      </c>
      <c r="BJ542" s="192">
        <f t="shared" si="260"/>
        <v>0</v>
      </c>
      <c r="BK542" s="192">
        <f t="shared" si="260"/>
        <v>0</v>
      </c>
      <c r="BL542" s="192">
        <f t="shared" si="260"/>
        <v>0</v>
      </c>
      <c r="BM542" s="192">
        <f t="shared" si="260"/>
        <v>0</v>
      </c>
      <c r="BN542" s="192">
        <f t="shared" si="260"/>
        <v>0</v>
      </c>
      <c r="BO542" s="192">
        <f t="shared" si="260"/>
        <v>0</v>
      </c>
      <c r="BP542" s="192">
        <f t="shared" si="260"/>
        <v>0</v>
      </c>
      <c r="BQ542" s="192">
        <f t="shared" si="260"/>
        <v>0</v>
      </c>
      <c r="BR542" s="192">
        <f t="shared" si="260"/>
        <v>0</v>
      </c>
      <c r="BS542" s="192">
        <f t="shared" si="260"/>
        <v>0</v>
      </c>
      <c r="BT542" s="192">
        <f t="shared" si="260"/>
        <v>0</v>
      </c>
      <c r="BU542" s="192">
        <f t="shared" ref="BU542:EF542" si="261">SUMIF($C$5:$C$539,"組立",BU5:BU539)</f>
        <v>0</v>
      </c>
      <c r="BV542" s="192">
        <f t="shared" si="261"/>
        <v>0</v>
      </c>
      <c r="BW542" s="192">
        <f t="shared" si="261"/>
        <v>0</v>
      </c>
      <c r="BX542" s="192">
        <f t="shared" si="261"/>
        <v>0</v>
      </c>
      <c r="BY542" s="192">
        <f t="shared" si="261"/>
        <v>0</v>
      </c>
      <c r="BZ542" s="192">
        <f t="shared" si="261"/>
        <v>0</v>
      </c>
      <c r="CA542" s="192">
        <f t="shared" si="261"/>
        <v>0</v>
      </c>
      <c r="CB542" s="192">
        <f t="shared" si="261"/>
        <v>0</v>
      </c>
      <c r="CC542" s="192">
        <f t="shared" si="261"/>
        <v>0</v>
      </c>
      <c r="CD542" s="192">
        <f t="shared" si="261"/>
        <v>0</v>
      </c>
      <c r="CE542" s="192">
        <f t="shared" si="261"/>
        <v>0</v>
      </c>
      <c r="CF542" s="192">
        <f t="shared" si="261"/>
        <v>0</v>
      </c>
      <c r="CG542" s="192">
        <f t="shared" si="261"/>
        <v>0</v>
      </c>
      <c r="CH542" s="192">
        <f t="shared" si="261"/>
        <v>0</v>
      </c>
      <c r="CI542" s="192">
        <f t="shared" si="261"/>
        <v>0</v>
      </c>
      <c r="CJ542" s="192">
        <f t="shared" si="261"/>
        <v>0</v>
      </c>
      <c r="CK542" s="192">
        <f t="shared" si="261"/>
        <v>0</v>
      </c>
      <c r="CL542" s="192">
        <f t="shared" si="261"/>
        <v>0</v>
      </c>
      <c r="CM542" s="192">
        <f t="shared" si="261"/>
        <v>0</v>
      </c>
      <c r="CN542" s="192">
        <f t="shared" si="261"/>
        <v>0</v>
      </c>
      <c r="CO542" s="192">
        <f t="shared" si="261"/>
        <v>0</v>
      </c>
      <c r="CP542" s="192">
        <f t="shared" si="261"/>
        <v>0</v>
      </c>
      <c r="CQ542" s="192">
        <f t="shared" si="261"/>
        <v>0</v>
      </c>
      <c r="CR542" s="192">
        <f t="shared" si="261"/>
        <v>0</v>
      </c>
      <c r="CS542" s="192">
        <f t="shared" si="261"/>
        <v>0</v>
      </c>
      <c r="CT542" s="192">
        <f t="shared" si="261"/>
        <v>0</v>
      </c>
      <c r="CU542" s="192">
        <f t="shared" si="261"/>
        <v>0</v>
      </c>
      <c r="CV542" s="192">
        <f t="shared" si="261"/>
        <v>0</v>
      </c>
      <c r="CW542" s="192">
        <f t="shared" si="261"/>
        <v>0</v>
      </c>
      <c r="CX542" s="192">
        <f t="shared" si="261"/>
        <v>0</v>
      </c>
      <c r="CY542" s="192">
        <f t="shared" si="261"/>
        <v>0</v>
      </c>
      <c r="CZ542" s="192">
        <f t="shared" si="261"/>
        <v>0</v>
      </c>
      <c r="DA542" s="192">
        <f t="shared" si="261"/>
        <v>0</v>
      </c>
      <c r="DB542" s="192">
        <f t="shared" si="261"/>
        <v>0</v>
      </c>
      <c r="DC542" s="192">
        <f t="shared" si="261"/>
        <v>0</v>
      </c>
      <c r="DD542" s="192">
        <f t="shared" si="261"/>
        <v>0</v>
      </c>
      <c r="DE542" s="192">
        <f t="shared" si="261"/>
        <v>0</v>
      </c>
      <c r="DF542" s="192">
        <f t="shared" si="261"/>
        <v>0</v>
      </c>
      <c r="DG542" s="192">
        <f t="shared" si="261"/>
        <v>0</v>
      </c>
      <c r="DH542" s="192">
        <f t="shared" si="261"/>
        <v>0</v>
      </c>
      <c r="DI542" s="192">
        <f t="shared" si="261"/>
        <v>0</v>
      </c>
      <c r="DJ542" s="192">
        <f t="shared" si="261"/>
        <v>0</v>
      </c>
      <c r="DK542" s="192">
        <f t="shared" si="261"/>
        <v>0</v>
      </c>
      <c r="DL542" s="192">
        <f t="shared" si="261"/>
        <v>0</v>
      </c>
      <c r="DM542" s="192">
        <f t="shared" si="261"/>
        <v>0</v>
      </c>
      <c r="DN542" s="192">
        <f t="shared" si="261"/>
        <v>0</v>
      </c>
      <c r="DO542" s="192">
        <f t="shared" si="261"/>
        <v>0</v>
      </c>
      <c r="DP542" s="192">
        <f t="shared" si="261"/>
        <v>0</v>
      </c>
      <c r="DQ542" s="192">
        <f t="shared" si="261"/>
        <v>0</v>
      </c>
      <c r="DR542" s="192">
        <f t="shared" si="261"/>
        <v>0</v>
      </c>
      <c r="DS542" s="192">
        <f t="shared" si="261"/>
        <v>0</v>
      </c>
      <c r="DT542" s="192">
        <f t="shared" si="261"/>
        <v>0</v>
      </c>
      <c r="DU542" s="192">
        <f t="shared" si="261"/>
        <v>0</v>
      </c>
      <c r="DV542" s="192">
        <f t="shared" si="261"/>
        <v>0</v>
      </c>
      <c r="DW542" s="192">
        <f t="shared" si="261"/>
        <v>0</v>
      </c>
      <c r="DX542" s="192">
        <f t="shared" si="261"/>
        <v>0</v>
      </c>
      <c r="DY542" s="192">
        <f t="shared" si="261"/>
        <v>0</v>
      </c>
      <c r="DZ542" s="192">
        <f t="shared" si="261"/>
        <v>0</v>
      </c>
      <c r="EA542" s="192">
        <f t="shared" si="261"/>
        <v>0</v>
      </c>
      <c r="EB542" s="192">
        <f t="shared" si="261"/>
        <v>0</v>
      </c>
      <c r="EC542" s="192">
        <f t="shared" si="261"/>
        <v>0</v>
      </c>
      <c r="ED542" s="192">
        <f t="shared" si="261"/>
        <v>0</v>
      </c>
      <c r="EE542" s="192">
        <f t="shared" si="261"/>
        <v>0</v>
      </c>
      <c r="EF542" s="192">
        <f t="shared" si="261"/>
        <v>0</v>
      </c>
      <c r="EG542" s="192">
        <f t="shared" ref="EG542:GR542" si="262">SUMIF($C$5:$C$539,"組立",EG5:EG539)</f>
        <v>0</v>
      </c>
      <c r="EH542" s="192">
        <f t="shared" si="262"/>
        <v>0</v>
      </c>
      <c r="EI542" s="192">
        <f t="shared" si="262"/>
        <v>0</v>
      </c>
      <c r="EJ542" s="192">
        <f t="shared" si="262"/>
        <v>0</v>
      </c>
      <c r="EK542" s="192">
        <f t="shared" si="262"/>
        <v>0</v>
      </c>
      <c r="EL542" s="192">
        <f t="shared" si="262"/>
        <v>0</v>
      </c>
      <c r="EM542" s="192">
        <f t="shared" si="262"/>
        <v>0</v>
      </c>
      <c r="EN542" s="192">
        <f t="shared" si="262"/>
        <v>0</v>
      </c>
      <c r="EO542" s="192">
        <f t="shared" si="262"/>
        <v>0</v>
      </c>
      <c r="EP542" s="192">
        <f t="shared" si="262"/>
        <v>0</v>
      </c>
      <c r="EQ542" s="192">
        <f t="shared" si="262"/>
        <v>0</v>
      </c>
      <c r="ER542" s="192">
        <f t="shared" si="262"/>
        <v>0</v>
      </c>
      <c r="ES542" s="192">
        <f t="shared" si="262"/>
        <v>0</v>
      </c>
      <c r="ET542" s="192">
        <f t="shared" si="262"/>
        <v>0</v>
      </c>
      <c r="EU542" s="192">
        <f t="shared" si="262"/>
        <v>0</v>
      </c>
      <c r="EV542" s="192">
        <f t="shared" si="262"/>
        <v>0</v>
      </c>
      <c r="EW542" s="192">
        <f t="shared" si="262"/>
        <v>0</v>
      </c>
      <c r="EX542" s="192">
        <f t="shared" si="262"/>
        <v>0</v>
      </c>
      <c r="EY542" s="192">
        <f t="shared" si="262"/>
        <v>0</v>
      </c>
      <c r="EZ542" s="192">
        <f t="shared" si="262"/>
        <v>0</v>
      </c>
      <c r="FA542" s="192">
        <f t="shared" si="262"/>
        <v>0</v>
      </c>
      <c r="FB542" s="192">
        <f t="shared" si="262"/>
        <v>0</v>
      </c>
      <c r="FC542" s="192">
        <f t="shared" si="262"/>
        <v>0</v>
      </c>
      <c r="FD542" s="192">
        <f t="shared" si="262"/>
        <v>0</v>
      </c>
      <c r="FE542" s="192">
        <f t="shared" si="262"/>
        <v>0</v>
      </c>
      <c r="FF542" s="192">
        <f t="shared" si="262"/>
        <v>0</v>
      </c>
      <c r="FG542" s="192">
        <f t="shared" si="262"/>
        <v>0</v>
      </c>
      <c r="FH542" s="192">
        <f t="shared" si="262"/>
        <v>0</v>
      </c>
      <c r="FI542" s="192">
        <f t="shared" si="262"/>
        <v>0</v>
      </c>
      <c r="FJ542" s="192">
        <f t="shared" si="262"/>
        <v>0</v>
      </c>
      <c r="FK542" s="192">
        <f t="shared" si="262"/>
        <v>0</v>
      </c>
      <c r="FL542" s="192">
        <f t="shared" si="262"/>
        <v>0</v>
      </c>
      <c r="FM542" s="192">
        <f t="shared" si="262"/>
        <v>0</v>
      </c>
      <c r="FN542" s="192">
        <f t="shared" si="262"/>
        <v>0</v>
      </c>
      <c r="FO542" s="192">
        <f t="shared" si="262"/>
        <v>0</v>
      </c>
      <c r="FP542" s="192">
        <f t="shared" si="262"/>
        <v>0</v>
      </c>
      <c r="FQ542" s="192">
        <f t="shared" si="262"/>
        <v>0</v>
      </c>
      <c r="FR542" s="192">
        <f t="shared" si="262"/>
        <v>0</v>
      </c>
      <c r="FS542" s="192">
        <f t="shared" si="262"/>
        <v>0</v>
      </c>
      <c r="FT542" s="192">
        <f t="shared" si="262"/>
        <v>0</v>
      </c>
      <c r="FU542" s="192">
        <f t="shared" si="262"/>
        <v>0</v>
      </c>
      <c r="FV542" s="192">
        <f t="shared" si="262"/>
        <v>0</v>
      </c>
      <c r="FW542" s="192">
        <f t="shared" si="262"/>
        <v>0</v>
      </c>
      <c r="FX542" s="192">
        <f t="shared" si="262"/>
        <v>0</v>
      </c>
      <c r="FY542" s="192">
        <f t="shared" si="262"/>
        <v>0</v>
      </c>
      <c r="FZ542" s="192">
        <f t="shared" si="262"/>
        <v>0</v>
      </c>
      <c r="GA542" s="192">
        <f t="shared" si="262"/>
        <v>0</v>
      </c>
      <c r="GB542" s="192">
        <f t="shared" si="262"/>
        <v>0</v>
      </c>
      <c r="GC542" s="192">
        <f t="shared" si="262"/>
        <v>0</v>
      </c>
      <c r="GD542" s="192">
        <f t="shared" si="262"/>
        <v>0</v>
      </c>
      <c r="GE542" s="192">
        <f t="shared" si="262"/>
        <v>0</v>
      </c>
      <c r="GF542" s="192">
        <f t="shared" si="262"/>
        <v>0</v>
      </c>
      <c r="GG542" s="192">
        <f t="shared" si="262"/>
        <v>0</v>
      </c>
      <c r="GH542" s="192">
        <f t="shared" si="262"/>
        <v>0</v>
      </c>
      <c r="GI542" s="192">
        <f t="shared" si="262"/>
        <v>0</v>
      </c>
      <c r="GJ542" s="192">
        <f t="shared" si="262"/>
        <v>0</v>
      </c>
      <c r="GK542" s="192">
        <f t="shared" si="262"/>
        <v>0</v>
      </c>
      <c r="GL542" s="192">
        <f t="shared" si="262"/>
        <v>0</v>
      </c>
      <c r="GM542" s="192">
        <f t="shared" si="262"/>
        <v>0</v>
      </c>
      <c r="GN542" s="192">
        <f t="shared" si="262"/>
        <v>0</v>
      </c>
      <c r="GO542" s="192">
        <f t="shared" si="262"/>
        <v>0</v>
      </c>
      <c r="GP542" s="192">
        <f t="shared" si="262"/>
        <v>0</v>
      </c>
      <c r="GQ542" s="192">
        <f t="shared" si="262"/>
        <v>0</v>
      </c>
      <c r="GR542" s="192">
        <f t="shared" si="262"/>
        <v>0</v>
      </c>
      <c r="GS542" s="192">
        <f t="shared" ref="GS542:JD542" si="263">SUMIF($C$5:$C$539,"組立",GS5:GS539)</f>
        <v>0</v>
      </c>
      <c r="GT542" s="192">
        <f t="shared" si="263"/>
        <v>0</v>
      </c>
      <c r="GU542" s="192">
        <f t="shared" si="263"/>
        <v>0</v>
      </c>
      <c r="GV542" s="192">
        <f t="shared" si="263"/>
        <v>0</v>
      </c>
      <c r="GW542" s="192">
        <f t="shared" si="263"/>
        <v>0</v>
      </c>
      <c r="GX542" s="192">
        <f t="shared" si="263"/>
        <v>0</v>
      </c>
      <c r="GY542" s="192">
        <f t="shared" si="263"/>
        <v>0</v>
      </c>
      <c r="GZ542" s="192">
        <f t="shared" si="263"/>
        <v>0</v>
      </c>
      <c r="HA542" s="192">
        <f t="shared" si="263"/>
        <v>0</v>
      </c>
      <c r="HB542" s="192">
        <f t="shared" si="263"/>
        <v>0</v>
      </c>
      <c r="HC542" s="192">
        <f t="shared" si="263"/>
        <v>0</v>
      </c>
      <c r="HD542" s="192">
        <f t="shared" si="263"/>
        <v>0</v>
      </c>
      <c r="HE542" s="192">
        <f t="shared" si="263"/>
        <v>0</v>
      </c>
      <c r="HF542" s="192">
        <f t="shared" si="263"/>
        <v>0</v>
      </c>
      <c r="HG542" s="192">
        <f t="shared" si="263"/>
        <v>0</v>
      </c>
      <c r="HH542" s="192">
        <f t="shared" si="263"/>
        <v>0</v>
      </c>
      <c r="HI542" s="192">
        <f t="shared" si="263"/>
        <v>0</v>
      </c>
      <c r="HJ542" s="192">
        <f t="shared" si="263"/>
        <v>0</v>
      </c>
      <c r="HK542" s="192">
        <f t="shared" si="263"/>
        <v>0</v>
      </c>
      <c r="HL542" s="192">
        <f t="shared" si="263"/>
        <v>0</v>
      </c>
      <c r="HM542" s="192">
        <f t="shared" si="263"/>
        <v>0</v>
      </c>
      <c r="HN542" s="192">
        <f t="shared" si="263"/>
        <v>0</v>
      </c>
      <c r="HO542" s="192">
        <f t="shared" si="263"/>
        <v>0</v>
      </c>
      <c r="HP542" s="192">
        <f t="shared" si="263"/>
        <v>0</v>
      </c>
      <c r="HQ542" s="192">
        <f t="shared" si="263"/>
        <v>0</v>
      </c>
      <c r="HR542" s="192">
        <f t="shared" si="263"/>
        <v>0</v>
      </c>
      <c r="HS542" s="192">
        <f t="shared" si="263"/>
        <v>0</v>
      </c>
      <c r="HT542" s="192">
        <f t="shared" si="263"/>
        <v>0</v>
      </c>
      <c r="HU542" s="192">
        <f t="shared" si="263"/>
        <v>0</v>
      </c>
      <c r="HV542" s="192">
        <f t="shared" si="263"/>
        <v>0</v>
      </c>
      <c r="HW542" s="192">
        <f t="shared" si="263"/>
        <v>0</v>
      </c>
      <c r="HX542" s="192">
        <f t="shared" si="263"/>
        <v>0</v>
      </c>
      <c r="HY542" s="192">
        <f t="shared" si="263"/>
        <v>0</v>
      </c>
      <c r="HZ542" s="192">
        <f t="shared" si="263"/>
        <v>0</v>
      </c>
      <c r="IA542" s="192">
        <f t="shared" si="263"/>
        <v>0</v>
      </c>
      <c r="IB542" s="192">
        <f t="shared" si="263"/>
        <v>0</v>
      </c>
      <c r="IC542" s="192">
        <f t="shared" si="263"/>
        <v>0</v>
      </c>
      <c r="ID542" s="192">
        <f t="shared" si="263"/>
        <v>0</v>
      </c>
      <c r="IE542" s="192">
        <f t="shared" si="263"/>
        <v>0</v>
      </c>
      <c r="IF542" s="192">
        <f t="shared" si="263"/>
        <v>0</v>
      </c>
      <c r="IG542" s="192">
        <f t="shared" si="263"/>
        <v>0</v>
      </c>
      <c r="IH542" s="192">
        <f t="shared" si="263"/>
        <v>0</v>
      </c>
      <c r="II542" s="192">
        <f t="shared" si="263"/>
        <v>0</v>
      </c>
      <c r="IJ542" s="192">
        <f t="shared" si="263"/>
        <v>0</v>
      </c>
      <c r="IK542" s="192">
        <f t="shared" si="263"/>
        <v>0</v>
      </c>
      <c r="IL542" s="192">
        <f t="shared" si="263"/>
        <v>0</v>
      </c>
      <c r="IM542" s="192">
        <f t="shared" si="263"/>
        <v>0</v>
      </c>
      <c r="IN542" s="192">
        <f t="shared" si="263"/>
        <v>0</v>
      </c>
      <c r="IO542" s="192">
        <f t="shared" si="263"/>
        <v>0</v>
      </c>
      <c r="IP542" s="192">
        <f t="shared" si="263"/>
        <v>0</v>
      </c>
      <c r="IQ542" s="192">
        <f t="shared" si="263"/>
        <v>0</v>
      </c>
      <c r="IR542" s="192">
        <f t="shared" si="263"/>
        <v>0</v>
      </c>
      <c r="IS542" s="192">
        <f t="shared" si="263"/>
        <v>0</v>
      </c>
      <c r="IT542" s="192">
        <f t="shared" si="263"/>
        <v>0</v>
      </c>
      <c r="IU542" s="192">
        <f t="shared" si="263"/>
        <v>0</v>
      </c>
      <c r="IV542" s="192">
        <f t="shared" si="263"/>
        <v>0</v>
      </c>
      <c r="IW542" s="192">
        <f t="shared" si="263"/>
        <v>0</v>
      </c>
      <c r="IX542" s="192">
        <f t="shared" si="263"/>
        <v>0</v>
      </c>
      <c r="IY542" s="192">
        <f t="shared" si="263"/>
        <v>0</v>
      </c>
      <c r="IZ542" s="192">
        <f t="shared" si="263"/>
        <v>0</v>
      </c>
      <c r="JA542" s="192">
        <f t="shared" si="263"/>
        <v>0</v>
      </c>
      <c r="JB542" s="192">
        <f t="shared" si="263"/>
        <v>0</v>
      </c>
      <c r="JC542" s="192">
        <f t="shared" si="263"/>
        <v>0</v>
      </c>
      <c r="JD542" s="192">
        <f t="shared" si="263"/>
        <v>0</v>
      </c>
      <c r="JE542" s="192">
        <f t="shared" ref="JE542:LP542" si="264">SUMIF($C$5:$C$539,"組立",JE5:JE539)</f>
        <v>0</v>
      </c>
      <c r="JF542" s="192">
        <f t="shared" si="264"/>
        <v>0</v>
      </c>
      <c r="JG542" s="192">
        <f t="shared" si="264"/>
        <v>0</v>
      </c>
      <c r="JH542" s="192">
        <f t="shared" si="264"/>
        <v>0</v>
      </c>
      <c r="JI542" s="192">
        <f t="shared" si="264"/>
        <v>0</v>
      </c>
      <c r="JJ542" s="192">
        <f t="shared" si="264"/>
        <v>0</v>
      </c>
      <c r="JK542" s="192">
        <f t="shared" si="264"/>
        <v>0</v>
      </c>
      <c r="JL542" s="192">
        <f t="shared" si="264"/>
        <v>0</v>
      </c>
      <c r="JM542" s="192">
        <f t="shared" si="264"/>
        <v>0</v>
      </c>
      <c r="JN542" s="192">
        <f t="shared" si="264"/>
        <v>0</v>
      </c>
      <c r="JO542" s="192">
        <f t="shared" si="264"/>
        <v>0</v>
      </c>
      <c r="JP542" s="192">
        <f t="shared" si="264"/>
        <v>0</v>
      </c>
      <c r="JQ542" s="192">
        <f t="shared" si="264"/>
        <v>0</v>
      </c>
      <c r="JR542" s="192">
        <f t="shared" si="264"/>
        <v>0</v>
      </c>
      <c r="JS542" s="192">
        <f t="shared" si="264"/>
        <v>0</v>
      </c>
      <c r="JT542" s="192">
        <f t="shared" si="264"/>
        <v>0</v>
      </c>
      <c r="JU542" s="192">
        <f t="shared" si="264"/>
        <v>0</v>
      </c>
      <c r="JV542" s="192">
        <f t="shared" si="264"/>
        <v>0</v>
      </c>
      <c r="JW542" s="192">
        <f t="shared" si="264"/>
        <v>0</v>
      </c>
      <c r="JX542" s="192">
        <f t="shared" si="264"/>
        <v>0</v>
      </c>
      <c r="JY542" s="192">
        <f t="shared" si="264"/>
        <v>0</v>
      </c>
      <c r="JZ542" s="192">
        <f t="shared" si="264"/>
        <v>0</v>
      </c>
      <c r="KA542" s="192">
        <f t="shared" si="264"/>
        <v>0</v>
      </c>
      <c r="KB542" s="192">
        <f t="shared" si="264"/>
        <v>0</v>
      </c>
      <c r="KC542" s="192">
        <f t="shared" si="264"/>
        <v>0</v>
      </c>
      <c r="KD542" s="192">
        <f t="shared" si="264"/>
        <v>0</v>
      </c>
      <c r="KE542" s="192">
        <f t="shared" si="264"/>
        <v>0</v>
      </c>
      <c r="KF542" s="192">
        <f t="shared" si="264"/>
        <v>0</v>
      </c>
      <c r="KG542" s="192">
        <f t="shared" si="264"/>
        <v>0</v>
      </c>
      <c r="KH542" s="192">
        <f t="shared" si="264"/>
        <v>0</v>
      </c>
      <c r="KI542" s="192">
        <f t="shared" si="264"/>
        <v>0</v>
      </c>
      <c r="KJ542" s="192">
        <f t="shared" si="264"/>
        <v>0</v>
      </c>
      <c r="KK542" s="192">
        <f t="shared" si="264"/>
        <v>0</v>
      </c>
      <c r="KL542" s="192">
        <f t="shared" si="264"/>
        <v>0</v>
      </c>
      <c r="KM542" s="192">
        <f t="shared" si="264"/>
        <v>0</v>
      </c>
      <c r="KN542" s="192">
        <f t="shared" si="264"/>
        <v>0</v>
      </c>
      <c r="KO542" s="192">
        <f t="shared" si="264"/>
        <v>0</v>
      </c>
      <c r="KP542" s="192">
        <f t="shared" si="264"/>
        <v>0</v>
      </c>
      <c r="KQ542" s="192">
        <f t="shared" si="264"/>
        <v>0</v>
      </c>
      <c r="KR542" s="192">
        <f t="shared" si="264"/>
        <v>0</v>
      </c>
      <c r="KS542" s="192">
        <f t="shared" si="264"/>
        <v>0</v>
      </c>
      <c r="KT542" s="192">
        <f t="shared" si="264"/>
        <v>0</v>
      </c>
      <c r="KU542" s="192">
        <f t="shared" si="264"/>
        <v>0</v>
      </c>
      <c r="KV542" s="192">
        <f t="shared" si="264"/>
        <v>0</v>
      </c>
      <c r="KW542" s="192">
        <f t="shared" si="264"/>
        <v>0</v>
      </c>
      <c r="KX542" s="192">
        <f t="shared" si="264"/>
        <v>0</v>
      </c>
      <c r="KY542" s="192">
        <f t="shared" si="264"/>
        <v>0</v>
      </c>
      <c r="KZ542" s="192">
        <f t="shared" si="264"/>
        <v>0</v>
      </c>
      <c r="LA542" s="192">
        <f t="shared" si="264"/>
        <v>0</v>
      </c>
      <c r="LB542" s="192">
        <f t="shared" si="264"/>
        <v>0</v>
      </c>
      <c r="LC542" s="192">
        <f t="shared" si="264"/>
        <v>0</v>
      </c>
      <c r="LD542" s="192">
        <f t="shared" si="264"/>
        <v>0</v>
      </c>
      <c r="LE542" s="192">
        <f t="shared" si="264"/>
        <v>0</v>
      </c>
      <c r="LF542" s="192">
        <f t="shared" si="264"/>
        <v>0</v>
      </c>
      <c r="LG542" s="192">
        <f t="shared" si="264"/>
        <v>0</v>
      </c>
      <c r="LH542" s="192">
        <f t="shared" si="264"/>
        <v>0</v>
      </c>
      <c r="LI542" s="192">
        <f t="shared" si="264"/>
        <v>0</v>
      </c>
      <c r="LJ542" s="192">
        <f t="shared" si="264"/>
        <v>0</v>
      </c>
      <c r="LK542" s="192">
        <f t="shared" si="264"/>
        <v>0</v>
      </c>
      <c r="LL542" s="192">
        <f t="shared" si="264"/>
        <v>0</v>
      </c>
      <c r="LM542" s="192">
        <f t="shared" si="264"/>
        <v>0</v>
      </c>
      <c r="LN542" s="192">
        <f t="shared" si="264"/>
        <v>0</v>
      </c>
      <c r="LO542" s="192">
        <f t="shared" si="264"/>
        <v>0</v>
      </c>
      <c r="LP542" s="192">
        <f t="shared" si="264"/>
        <v>0</v>
      </c>
      <c r="LQ542" s="192">
        <f t="shared" ref="LQ542:OB542" si="265">SUMIF($C$5:$C$539,"組立",LQ5:LQ539)</f>
        <v>0</v>
      </c>
      <c r="LR542" s="192">
        <f t="shared" si="265"/>
        <v>0</v>
      </c>
      <c r="LS542" s="192">
        <f t="shared" si="265"/>
        <v>0</v>
      </c>
      <c r="LT542" s="192">
        <f t="shared" si="265"/>
        <v>0</v>
      </c>
      <c r="LU542" s="192">
        <f t="shared" si="265"/>
        <v>0</v>
      </c>
      <c r="LV542" s="192">
        <f t="shared" si="265"/>
        <v>0</v>
      </c>
      <c r="LW542" s="192">
        <f t="shared" si="265"/>
        <v>0</v>
      </c>
      <c r="LX542" s="192">
        <f t="shared" si="265"/>
        <v>0</v>
      </c>
      <c r="LY542" s="192">
        <f t="shared" si="265"/>
        <v>0</v>
      </c>
      <c r="LZ542" s="192">
        <f t="shared" si="265"/>
        <v>0</v>
      </c>
      <c r="MA542" s="192">
        <f t="shared" si="265"/>
        <v>0</v>
      </c>
      <c r="MB542" s="192">
        <f t="shared" si="265"/>
        <v>0</v>
      </c>
      <c r="MC542" s="192">
        <f t="shared" si="265"/>
        <v>0</v>
      </c>
      <c r="MD542" s="192">
        <f t="shared" si="265"/>
        <v>0</v>
      </c>
      <c r="ME542" s="192">
        <f t="shared" si="265"/>
        <v>0</v>
      </c>
      <c r="MF542" s="192">
        <f t="shared" si="265"/>
        <v>0</v>
      </c>
      <c r="MG542" s="192">
        <f t="shared" si="265"/>
        <v>0</v>
      </c>
      <c r="MH542" s="192">
        <f t="shared" si="265"/>
        <v>0</v>
      </c>
      <c r="MI542" s="192">
        <f t="shared" si="265"/>
        <v>0</v>
      </c>
      <c r="MJ542" s="192">
        <f t="shared" si="265"/>
        <v>0</v>
      </c>
      <c r="MK542" s="192">
        <f t="shared" si="265"/>
        <v>0</v>
      </c>
      <c r="ML542" s="192">
        <f t="shared" si="265"/>
        <v>0</v>
      </c>
      <c r="MM542" s="192">
        <f t="shared" si="265"/>
        <v>0</v>
      </c>
      <c r="MN542" s="192">
        <f t="shared" si="265"/>
        <v>0</v>
      </c>
      <c r="MO542" s="192">
        <f t="shared" si="265"/>
        <v>0</v>
      </c>
      <c r="MP542" s="192">
        <f t="shared" si="265"/>
        <v>0</v>
      </c>
      <c r="MQ542" s="192">
        <f t="shared" si="265"/>
        <v>0</v>
      </c>
      <c r="MR542" s="192">
        <f t="shared" si="265"/>
        <v>0</v>
      </c>
      <c r="MS542" s="192">
        <f t="shared" si="265"/>
        <v>0</v>
      </c>
      <c r="MT542" s="192">
        <f t="shared" si="265"/>
        <v>0</v>
      </c>
      <c r="MU542" s="192">
        <f t="shared" si="265"/>
        <v>0</v>
      </c>
      <c r="MV542" s="192">
        <f t="shared" si="265"/>
        <v>0</v>
      </c>
      <c r="MW542" s="192">
        <f t="shared" si="265"/>
        <v>0</v>
      </c>
      <c r="MX542" s="192">
        <f t="shared" si="265"/>
        <v>0</v>
      </c>
      <c r="MY542" s="192">
        <f t="shared" si="265"/>
        <v>0</v>
      </c>
      <c r="MZ542" s="192">
        <f t="shared" si="265"/>
        <v>0</v>
      </c>
      <c r="NA542" s="192">
        <f t="shared" si="265"/>
        <v>0</v>
      </c>
      <c r="NB542" s="192">
        <f t="shared" si="265"/>
        <v>0</v>
      </c>
      <c r="NC542" s="192">
        <f t="shared" si="265"/>
        <v>0</v>
      </c>
      <c r="ND542" s="192">
        <f t="shared" si="265"/>
        <v>0</v>
      </c>
      <c r="NE542" s="192">
        <f t="shared" si="265"/>
        <v>0</v>
      </c>
      <c r="NF542" s="192">
        <f t="shared" si="265"/>
        <v>0</v>
      </c>
      <c r="NG542" s="192">
        <f t="shared" si="265"/>
        <v>0</v>
      </c>
      <c r="NH542" s="192">
        <f t="shared" si="265"/>
        <v>0</v>
      </c>
      <c r="NI542" s="192">
        <f t="shared" si="265"/>
        <v>0</v>
      </c>
      <c r="NJ542" s="192">
        <f t="shared" si="265"/>
        <v>0</v>
      </c>
      <c r="NK542" s="192">
        <f t="shared" si="265"/>
        <v>0</v>
      </c>
      <c r="NL542" s="192">
        <f t="shared" si="265"/>
        <v>0</v>
      </c>
      <c r="NM542" s="192">
        <f t="shared" si="265"/>
        <v>0</v>
      </c>
      <c r="NN542" s="192">
        <f t="shared" si="265"/>
        <v>0</v>
      </c>
      <c r="NO542" s="192">
        <f t="shared" si="265"/>
        <v>0</v>
      </c>
      <c r="NP542" s="192">
        <f t="shared" si="265"/>
        <v>0</v>
      </c>
      <c r="NQ542" s="192">
        <f t="shared" si="265"/>
        <v>0</v>
      </c>
      <c r="NR542" s="192">
        <f t="shared" si="265"/>
        <v>0</v>
      </c>
      <c r="NS542" s="192">
        <f t="shared" si="265"/>
        <v>0</v>
      </c>
      <c r="NT542" s="192">
        <f t="shared" si="265"/>
        <v>0</v>
      </c>
      <c r="NU542" s="192">
        <f t="shared" si="265"/>
        <v>0</v>
      </c>
      <c r="NV542" s="192">
        <f t="shared" si="265"/>
        <v>0</v>
      </c>
      <c r="NW542" s="192">
        <f t="shared" si="265"/>
        <v>0</v>
      </c>
      <c r="NX542" s="192">
        <f t="shared" si="265"/>
        <v>0</v>
      </c>
      <c r="NY542" s="192">
        <f t="shared" si="265"/>
        <v>0</v>
      </c>
      <c r="NZ542" s="192">
        <f t="shared" si="265"/>
        <v>0</v>
      </c>
      <c r="OA542" s="192">
        <f t="shared" si="265"/>
        <v>0</v>
      </c>
      <c r="OB542" s="192">
        <f t="shared" si="265"/>
        <v>0</v>
      </c>
      <c r="OC542" s="192">
        <f t="shared" ref="OC542:QN542" si="266">SUMIF($C$5:$C$539,"組立",OC5:OC539)</f>
        <v>0</v>
      </c>
      <c r="OD542" s="192">
        <f t="shared" si="266"/>
        <v>0</v>
      </c>
      <c r="OE542" s="192">
        <f t="shared" si="266"/>
        <v>0</v>
      </c>
      <c r="OF542" s="192">
        <f t="shared" si="266"/>
        <v>0</v>
      </c>
      <c r="OG542" s="192">
        <f t="shared" si="266"/>
        <v>0</v>
      </c>
      <c r="OH542" s="192">
        <f t="shared" si="266"/>
        <v>0</v>
      </c>
      <c r="OI542" s="192">
        <f t="shared" si="266"/>
        <v>0</v>
      </c>
      <c r="OJ542" s="192">
        <f t="shared" si="266"/>
        <v>0</v>
      </c>
      <c r="OK542" s="192">
        <f t="shared" si="266"/>
        <v>0</v>
      </c>
      <c r="OL542" s="192">
        <f t="shared" si="266"/>
        <v>0</v>
      </c>
      <c r="OM542" s="192">
        <f t="shared" si="266"/>
        <v>0</v>
      </c>
      <c r="ON542" s="192">
        <f t="shared" si="266"/>
        <v>0</v>
      </c>
      <c r="OO542" s="192">
        <f t="shared" si="266"/>
        <v>0</v>
      </c>
      <c r="OP542" s="192">
        <f t="shared" si="266"/>
        <v>0</v>
      </c>
      <c r="OQ542" s="192">
        <f t="shared" si="266"/>
        <v>0</v>
      </c>
      <c r="OR542" s="192">
        <f t="shared" si="266"/>
        <v>0</v>
      </c>
      <c r="OS542" s="192">
        <f t="shared" si="266"/>
        <v>0</v>
      </c>
      <c r="OT542" s="192">
        <f t="shared" si="266"/>
        <v>0</v>
      </c>
      <c r="OU542" s="192">
        <f t="shared" si="266"/>
        <v>0</v>
      </c>
      <c r="OV542" s="192">
        <f t="shared" si="266"/>
        <v>0</v>
      </c>
      <c r="OW542" s="192">
        <f t="shared" si="266"/>
        <v>0</v>
      </c>
      <c r="OX542" s="192">
        <f t="shared" si="266"/>
        <v>0</v>
      </c>
      <c r="OY542" s="192">
        <f t="shared" si="266"/>
        <v>0</v>
      </c>
      <c r="OZ542" s="192">
        <f t="shared" si="266"/>
        <v>0</v>
      </c>
      <c r="PA542" s="192">
        <f t="shared" si="266"/>
        <v>0</v>
      </c>
      <c r="PB542" s="192">
        <f t="shared" si="266"/>
        <v>0</v>
      </c>
      <c r="PC542" s="192">
        <f t="shared" si="266"/>
        <v>0</v>
      </c>
      <c r="PD542" s="192">
        <f t="shared" si="266"/>
        <v>0</v>
      </c>
      <c r="PE542" s="192">
        <f t="shared" si="266"/>
        <v>0</v>
      </c>
      <c r="PF542" s="192">
        <f t="shared" si="266"/>
        <v>0</v>
      </c>
      <c r="PG542" s="192">
        <f t="shared" si="266"/>
        <v>0</v>
      </c>
      <c r="PH542" s="192">
        <f t="shared" si="266"/>
        <v>0</v>
      </c>
      <c r="PI542" s="192">
        <f t="shared" si="266"/>
        <v>0</v>
      </c>
      <c r="PJ542" s="192">
        <f t="shared" si="266"/>
        <v>0</v>
      </c>
      <c r="PK542" s="192">
        <f t="shared" si="266"/>
        <v>0</v>
      </c>
      <c r="PL542" s="192">
        <f t="shared" si="266"/>
        <v>0</v>
      </c>
      <c r="PM542" s="192">
        <f t="shared" si="266"/>
        <v>0</v>
      </c>
      <c r="PN542" s="192">
        <f t="shared" si="266"/>
        <v>0</v>
      </c>
      <c r="PO542" s="192">
        <f t="shared" si="266"/>
        <v>0</v>
      </c>
      <c r="PP542" s="192">
        <f t="shared" si="266"/>
        <v>0</v>
      </c>
      <c r="PQ542" s="192">
        <f t="shared" si="266"/>
        <v>0</v>
      </c>
      <c r="PR542" s="192">
        <f t="shared" si="266"/>
        <v>0</v>
      </c>
      <c r="PS542" s="192">
        <f t="shared" si="266"/>
        <v>0</v>
      </c>
      <c r="PT542" s="192">
        <f t="shared" si="266"/>
        <v>0</v>
      </c>
      <c r="PU542" s="192">
        <f t="shared" si="266"/>
        <v>0</v>
      </c>
      <c r="PV542" s="192">
        <f t="shared" si="266"/>
        <v>0</v>
      </c>
      <c r="PW542" s="192">
        <f t="shared" si="266"/>
        <v>0</v>
      </c>
      <c r="PX542" s="192">
        <f t="shared" si="266"/>
        <v>0</v>
      </c>
      <c r="PY542" s="192">
        <f t="shared" si="266"/>
        <v>0</v>
      </c>
      <c r="PZ542" s="192">
        <f t="shared" si="266"/>
        <v>0</v>
      </c>
      <c r="QA542" s="192">
        <f t="shared" si="266"/>
        <v>0</v>
      </c>
      <c r="QB542" s="192">
        <f t="shared" si="266"/>
        <v>0</v>
      </c>
      <c r="QC542" s="192">
        <f t="shared" si="266"/>
        <v>0</v>
      </c>
      <c r="QD542" s="192">
        <f t="shared" si="266"/>
        <v>0</v>
      </c>
      <c r="QE542" s="192">
        <f t="shared" si="266"/>
        <v>0</v>
      </c>
      <c r="QF542" s="192">
        <f t="shared" si="266"/>
        <v>0</v>
      </c>
      <c r="QG542" s="192">
        <f t="shared" si="266"/>
        <v>0</v>
      </c>
      <c r="QH542" s="192">
        <f t="shared" si="266"/>
        <v>0</v>
      </c>
      <c r="QI542" s="192">
        <f t="shared" si="266"/>
        <v>0</v>
      </c>
      <c r="QJ542" s="192">
        <f t="shared" si="266"/>
        <v>0</v>
      </c>
      <c r="QK542" s="192">
        <f t="shared" si="266"/>
        <v>0</v>
      </c>
      <c r="QL542" s="192">
        <f t="shared" si="266"/>
        <v>0</v>
      </c>
      <c r="QM542" s="192">
        <f t="shared" si="266"/>
        <v>0</v>
      </c>
      <c r="QN542" s="192">
        <f t="shared" si="266"/>
        <v>0</v>
      </c>
      <c r="QO542" s="192">
        <f t="shared" ref="QO542:SZ542" si="267">SUMIF($C$5:$C$539,"組立",QO5:QO539)</f>
        <v>0</v>
      </c>
      <c r="QP542" s="192">
        <f t="shared" si="267"/>
        <v>0</v>
      </c>
      <c r="QQ542" s="192">
        <f t="shared" si="267"/>
        <v>0</v>
      </c>
      <c r="QR542" s="192">
        <f t="shared" si="267"/>
        <v>0</v>
      </c>
      <c r="QS542" s="192">
        <f t="shared" si="267"/>
        <v>0</v>
      </c>
      <c r="QT542" s="192">
        <f t="shared" si="267"/>
        <v>0</v>
      </c>
      <c r="QU542" s="192">
        <f t="shared" si="267"/>
        <v>0</v>
      </c>
      <c r="QV542" s="192">
        <f t="shared" si="267"/>
        <v>0</v>
      </c>
      <c r="QW542" s="192">
        <f t="shared" si="267"/>
        <v>0</v>
      </c>
      <c r="QX542" s="192">
        <f t="shared" si="267"/>
        <v>0</v>
      </c>
      <c r="QY542" s="192">
        <f t="shared" si="267"/>
        <v>0</v>
      </c>
      <c r="QZ542" s="192">
        <f t="shared" si="267"/>
        <v>0</v>
      </c>
      <c r="RA542" s="192">
        <f t="shared" si="267"/>
        <v>0</v>
      </c>
      <c r="RB542" s="192">
        <f t="shared" si="267"/>
        <v>0</v>
      </c>
      <c r="RC542" s="192">
        <f t="shared" si="267"/>
        <v>0</v>
      </c>
      <c r="RD542" s="192">
        <f t="shared" si="267"/>
        <v>0</v>
      </c>
      <c r="RE542" s="192">
        <f t="shared" si="267"/>
        <v>0</v>
      </c>
      <c r="RF542" s="192">
        <f t="shared" si="267"/>
        <v>0</v>
      </c>
      <c r="RG542" s="192">
        <f t="shared" si="267"/>
        <v>0</v>
      </c>
      <c r="RH542" s="192">
        <f t="shared" si="267"/>
        <v>0</v>
      </c>
      <c r="RI542" s="192">
        <f t="shared" si="267"/>
        <v>0</v>
      </c>
      <c r="RJ542" s="192">
        <f t="shared" si="267"/>
        <v>0</v>
      </c>
      <c r="RK542" s="192">
        <f t="shared" si="267"/>
        <v>0</v>
      </c>
      <c r="RL542" s="192">
        <f t="shared" si="267"/>
        <v>0</v>
      </c>
      <c r="RM542" s="192">
        <f t="shared" si="267"/>
        <v>0</v>
      </c>
      <c r="RN542" s="192">
        <f t="shared" si="267"/>
        <v>0</v>
      </c>
      <c r="RO542" s="192">
        <f t="shared" si="267"/>
        <v>0</v>
      </c>
      <c r="RP542" s="192">
        <f t="shared" si="267"/>
        <v>0</v>
      </c>
      <c r="RQ542" s="192">
        <f t="shared" si="267"/>
        <v>0</v>
      </c>
      <c r="RR542" s="192">
        <f t="shared" si="267"/>
        <v>0</v>
      </c>
      <c r="RS542" s="192">
        <f t="shared" si="267"/>
        <v>0</v>
      </c>
      <c r="RT542" s="192">
        <f t="shared" si="267"/>
        <v>0</v>
      </c>
      <c r="RU542" s="192">
        <f t="shared" si="267"/>
        <v>0</v>
      </c>
      <c r="RV542" s="192">
        <f t="shared" si="267"/>
        <v>0</v>
      </c>
      <c r="RW542" s="192">
        <f t="shared" si="267"/>
        <v>0</v>
      </c>
      <c r="RX542" s="192">
        <f t="shared" si="267"/>
        <v>0</v>
      </c>
      <c r="RY542" s="192">
        <f t="shared" si="267"/>
        <v>0</v>
      </c>
      <c r="RZ542" s="192">
        <f t="shared" si="267"/>
        <v>0</v>
      </c>
      <c r="SA542" s="192">
        <f t="shared" si="267"/>
        <v>0</v>
      </c>
      <c r="SB542" s="192">
        <f t="shared" si="267"/>
        <v>0</v>
      </c>
      <c r="SC542" s="192">
        <f t="shared" si="267"/>
        <v>0</v>
      </c>
      <c r="SD542" s="192">
        <f t="shared" si="267"/>
        <v>0</v>
      </c>
      <c r="SE542" s="192">
        <f t="shared" si="267"/>
        <v>0</v>
      </c>
      <c r="SF542" s="192">
        <f t="shared" si="267"/>
        <v>0</v>
      </c>
      <c r="SG542" s="192">
        <f t="shared" si="267"/>
        <v>0</v>
      </c>
      <c r="SH542" s="192">
        <f t="shared" si="267"/>
        <v>0</v>
      </c>
      <c r="SI542" s="192">
        <f t="shared" si="267"/>
        <v>0</v>
      </c>
      <c r="SJ542" s="192">
        <f t="shared" si="267"/>
        <v>0</v>
      </c>
      <c r="SK542" s="192">
        <f t="shared" si="267"/>
        <v>0</v>
      </c>
      <c r="SL542" s="192">
        <f t="shared" si="267"/>
        <v>0</v>
      </c>
      <c r="SM542" s="192">
        <f t="shared" si="267"/>
        <v>0</v>
      </c>
      <c r="SN542" s="192">
        <f t="shared" si="267"/>
        <v>0</v>
      </c>
      <c r="SO542" s="192">
        <f t="shared" si="267"/>
        <v>0</v>
      </c>
      <c r="SP542" s="192">
        <f t="shared" si="267"/>
        <v>0</v>
      </c>
      <c r="SQ542" s="192">
        <f t="shared" si="267"/>
        <v>0</v>
      </c>
      <c r="SR542" s="192">
        <f t="shared" si="267"/>
        <v>0</v>
      </c>
      <c r="SS542" s="192">
        <f t="shared" si="267"/>
        <v>0</v>
      </c>
      <c r="ST542" s="192">
        <f t="shared" si="267"/>
        <v>0</v>
      </c>
      <c r="SU542" s="192">
        <f t="shared" si="267"/>
        <v>0</v>
      </c>
      <c r="SV542" s="192">
        <f t="shared" si="267"/>
        <v>0</v>
      </c>
      <c r="SW542" s="192">
        <f t="shared" si="267"/>
        <v>0</v>
      </c>
      <c r="SX542" s="192">
        <f t="shared" si="267"/>
        <v>0</v>
      </c>
      <c r="SY542" s="192">
        <f t="shared" si="267"/>
        <v>0</v>
      </c>
      <c r="SZ542" s="192">
        <f t="shared" si="267"/>
        <v>0</v>
      </c>
      <c r="TA542" s="192">
        <f t="shared" ref="TA542:VL542" si="268">SUMIF($C$5:$C$539,"組立",TA5:TA539)</f>
        <v>0</v>
      </c>
      <c r="TB542" s="192">
        <f t="shared" si="268"/>
        <v>0</v>
      </c>
      <c r="TC542" s="192">
        <f t="shared" si="268"/>
        <v>0</v>
      </c>
      <c r="TD542" s="192">
        <f t="shared" si="268"/>
        <v>0</v>
      </c>
      <c r="TE542" s="192">
        <f t="shared" si="268"/>
        <v>0</v>
      </c>
      <c r="TF542" s="192">
        <f t="shared" si="268"/>
        <v>0</v>
      </c>
      <c r="TG542" s="192">
        <f t="shared" si="268"/>
        <v>0</v>
      </c>
      <c r="TH542" s="192">
        <f t="shared" si="268"/>
        <v>0</v>
      </c>
      <c r="TI542" s="192">
        <f t="shared" si="268"/>
        <v>0</v>
      </c>
      <c r="TJ542" s="192">
        <f t="shared" si="268"/>
        <v>0</v>
      </c>
      <c r="TK542" s="192">
        <f t="shared" si="268"/>
        <v>0</v>
      </c>
      <c r="TL542" s="192">
        <f t="shared" si="268"/>
        <v>0</v>
      </c>
      <c r="TM542" s="192">
        <f t="shared" si="268"/>
        <v>0</v>
      </c>
      <c r="TN542" s="192">
        <f t="shared" si="268"/>
        <v>0</v>
      </c>
      <c r="TO542" s="192">
        <f t="shared" si="268"/>
        <v>0</v>
      </c>
      <c r="TP542" s="192">
        <f t="shared" si="268"/>
        <v>0</v>
      </c>
      <c r="TQ542" s="192">
        <f t="shared" si="268"/>
        <v>0</v>
      </c>
      <c r="TR542" s="192">
        <f t="shared" si="268"/>
        <v>0</v>
      </c>
      <c r="TS542" s="192">
        <f t="shared" si="268"/>
        <v>0</v>
      </c>
      <c r="TT542" s="192">
        <f t="shared" si="268"/>
        <v>0</v>
      </c>
      <c r="TU542" s="192">
        <f t="shared" si="268"/>
        <v>0</v>
      </c>
      <c r="TV542" s="192">
        <f t="shared" si="268"/>
        <v>0</v>
      </c>
      <c r="TW542" s="192">
        <f t="shared" si="268"/>
        <v>0</v>
      </c>
      <c r="TX542" s="192">
        <f t="shared" si="268"/>
        <v>0</v>
      </c>
      <c r="TY542" s="192">
        <f t="shared" si="268"/>
        <v>0</v>
      </c>
      <c r="TZ542" s="192">
        <f t="shared" si="268"/>
        <v>0</v>
      </c>
      <c r="UA542" s="192">
        <f t="shared" si="268"/>
        <v>0</v>
      </c>
      <c r="UB542" s="192">
        <f t="shared" si="268"/>
        <v>0</v>
      </c>
      <c r="UC542" s="192">
        <f t="shared" si="268"/>
        <v>0</v>
      </c>
      <c r="UD542" s="192">
        <f t="shared" si="268"/>
        <v>0</v>
      </c>
      <c r="UE542" s="192">
        <f t="shared" si="268"/>
        <v>0</v>
      </c>
      <c r="UF542" s="192">
        <f t="shared" si="268"/>
        <v>0</v>
      </c>
      <c r="UG542" s="192">
        <f t="shared" si="268"/>
        <v>0</v>
      </c>
      <c r="UH542" s="192">
        <f t="shared" si="268"/>
        <v>0</v>
      </c>
      <c r="UI542" s="192">
        <f t="shared" si="268"/>
        <v>0</v>
      </c>
      <c r="UJ542" s="192">
        <f t="shared" si="268"/>
        <v>0</v>
      </c>
      <c r="UK542" s="192">
        <f t="shared" si="268"/>
        <v>0</v>
      </c>
      <c r="UL542" s="192">
        <f t="shared" si="268"/>
        <v>0</v>
      </c>
      <c r="UM542" s="192">
        <f t="shared" si="268"/>
        <v>0</v>
      </c>
      <c r="UN542" s="192">
        <f t="shared" si="268"/>
        <v>0</v>
      </c>
      <c r="UO542" s="192">
        <f t="shared" si="268"/>
        <v>0</v>
      </c>
      <c r="UP542" s="192">
        <f t="shared" si="268"/>
        <v>0</v>
      </c>
      <c r="UQ542" s="192">
        <f t="shared" si="268"/>
        <v>0</v>
      </c>
      <c r="UR542" s="192">
        <f t="shared" si="268"/>
        <v>0</v>
      </c>
      <c r="US542" s="192">
        <f t="shared" si="268"/>
        <v>0</v>
      </c>
      <c r="UT542" s="192">
        <f t="shared" si="268"/>
        <v>0</v>
      </c>
      <c r="UU542" s="192">
        <f t="shared" si="268"/>
        <v>0</v>
      </c>
      <c r="UV542" s="192">
        <f t="shared" si="268"/>
        <v>0</v>
      </c>
      <c r="UW542" s="192">
        <f t="shared" si="268"/>
        <v>0</v>
      </c>
      <c r="UX542" s="192">
        <f t="shared" si="268"/>
        <v>0</v>
      </c>
      <c r="UY542" s="192">
        <f t="shared" si="268"/>
        <v>0</v>
      </c>
      <c r="UZ542" s="192">
        <f t="shared" si="268"/>
        <v>0</v>
      </c>
      <c r="VA542" s="192">
        <f t="shared" si="268"/>
        <v>0</v>
      </c>
      <c r="VB542" s="192">
        <f t="shared" si="268"/>
        <v>0</v>
      </c>
      <c r="VC542" s="192">
        <f t="shared" si="268"/>
        <v>0</v>
      </c>
      <c r="VD542" s="192">
        <f t="shared" si="268"/>
        <v>0</v>
      </c>
      <c r="VE542" s="192">
        <f t="shared" si="268"/>
        <v>0</v>
      </c>
      <c r="VF542" s="192">
        <f t="shared" si="268"/>
        <v>0</v>
      </c>
      <c r="VG542" s="192">
        <f t="shared" si="268"/>
        <v>0</v>
      </c>
      <c r="VH542" s="192">
        <f t="shared" si="268"/>
        <v>0</v>
      </c>
      <c r="VI542" s="192">
        <f t="shared" si="268"/>
        <v>0</v>
      </c>
      <c r="VJ542" s="192">
        <f t="shared" si="268"/>
        <v>0</v>
      </c>
      <c r="VK542" s="192">
        <f t="shared" si="268"/>
        <v>0</v>
      </c>
      <c r="VL542" s="192">
        <f t="shared" si="268"/>
        <v>0</v>
      </c>
      <c r="VM542" s="192">
        <f t="shared" ref="VM542:XX542" si="269">SUMIF($C$5:$C$539,"組立",VM5:VM539)</f>
        <v>0</v>
      </c>
      <c r="VN542" s="192">
        <f t="shared" si="269"/>
        <v>0</v>
      </c>
      <c r="VO542" s="192">
        <f t="shared" si="269"/>
        <v>0</v>
      </c>
      <c r="VP542" s="192">
        <f t="shared" si="269"/>
        <v>0</v>
      </c>
      <c r="VQ542" s="192">
        <f t="shared" si="269"/>
        <v>0</v>
      </c>
      <c r="VR542" s="192">
        <f t="shared" si="269"/>
        <v>0</v>
      </c>
      <c r="VS542" s="192">
        <f t="shared" si="269"/>
        <v>0</v>
      </c>
      <c r="VT542" s="192">
        <f t="shared" si="269"/>
        <v>0</v>
      </c>
      <c r="VU542" s="192">
        <f t="shared" si="269"/>
        <v>0</v>
      </c>
      <c r="VV542" s="192">
        <f t="shared" si="269"/>
        <v>0</v>
      </c>
      <c r="VW542" s="192">
        <f t="shared" si="269"/>
        <v>0</v>
      </c>
      <c r="VX542" s="192">
        <f t="shared" si="269"/>
        <v>0</v>
      </c>
      <c r="VY542" s="192">
        <f t="shared" si="269"/>
        <v>0</v>
      </c>
      <c r="VZ542" s="192">
        <f t="shared" si="269"/>
        <v>0</v>
      </c>
      <c r="WA542" s="192">
        <f t="shared" si="269"/>
        <v>0</v>
      </c>
      <c r="WB542" s="192">
        <f t="shared" si="269"/>
        <v>0</v>
      </c>
      <c r="WC542" s="192">
        <f t="shared" si="269"/>
        <v>0</v>
      </c>
      <c r="WD542" s="192">
        <f t="shared" si="269"/>
        <v>0</v>
      </c>
      <c r="WE542" s="192">
        <f t="shared" si="269"/>
        <v>0</v>
      </c>
      <c r="WF542" s="192">
        <f t="shared" si="269"/>
        <v>0</v>
      </c>
      <c r="WG542" s="192">
        <f t="shared" si="269"/>
        <v>0</v>
      </c>
      <c r="WH542" s="192">
        <f t="shared" si="269"/>
        <v>0</v>
      </c>
      <c r="WI542" s="192">
        <f t="shared" si="269"/>
        <v>0</v>
      </c>
      <c r="WJ542" s="192">
        <f t="shared" si="269"/>
        <v>0</v>
      </c>
      <c r="WK542" s="192">
        <f t="shared" si="269"/>
        <v>0</v>
      </c>
      <c r="WL542" s="192">
        <f t="shared" si="269"/>
        <v>0</v>
      </c>
      <c r="WM542" s="192">
        <f t="shared" si="269"/>
        <v>0</v>
      </c>
      <c r="WN542" s="192">
        <f t="shared" si="269"/>
        <v>0</v>
      </c>
      <c r="WO542" s="192">
        <f t="shared" si="269"/>
        <v>0</v>
      </c>
      <c r="WP542" s="192">
        <f t="shared" si="269"/>
        <v>0</v>
      </c>
      <c r="WQ542" s="192">
        <f t="shared" si="269"/>
        <v>0</v>
      </c>
      <c r="WR542" s="192">
        <f t="shared" si="269"/>
        <v>0</v>
      </c>
      <c r="WS542" s="192">
        <f t="shared" si="269"/>
        <v>0</v>
      </c>
      <c r="WT542" s="192">
        <f t="shared" si="269"/>
        <v>0</v>
      </c>
      <c r="WU542" s="192">
        <f t="shared" si="269"/>
        <v>0</v>
      </c>
      <c r="WV542" s="192">
        <f t="shared" si="269"/>
        <v>0</v>
      </c>
      <c r="WW542" s="192">
        <f t="shared" si="269"/>
        <v>0</v>
      </c>
      <c r="WX542" s="192">
        <f t="shared" si="269"/>
        <v>0</v>
      </c>
      <c r="WY542" s="192">
        <f t="shared" si="269"/>
        <v>0</v>
      </c>
      <c r="WZ542" s="192">
        <f t="shared" si="269"/>
        <v>0</v>
      </c>
      <c r="XA542" s="192">
        <f t="shared" si="269"/>
        <v>0</v>
      </c>
      <c r="XB542" s="192">
        <f t="shared" si="269"/>
        <v>0</v>
      </c>
      <c r="XC542" s="192">
        <f t="shared" si="269"/>
        <v>0</v>
      </c>
      <c r="XD542" s="192">
        <f t="shared" si="269"/>
        <v>0</v>
      </c>
      <c r="XE542" s="192">
        <f t="shared" si="269"/>
        <v>0</v>
      </c>
      <c r="XF542" s="192">
        <f t="shared" si="269"/>
        <v>0</v>
      </c>
      <c r="XG542" s="192">
        <f t="shared" si="269"/>
        <v>0</v>
      </c>
      <c r="XH542" s="192">
        <f t="shared" si="269"/>
        <v>0</v>
      </c>
      <c r="XI542" s="192">
        <f t="shared" si="269"/>
        <v>0</v>
      </c>
      <c r="XJ542" s="192">
        <f t="shared" si="269"/>
        <v>0</v>
      </c>
      <c r="XK542" s="192">
        <f t="shared" si="269"/>
        <v>0</v>
      </c>
      <c r="XL542" s="192">
        <f t="shared" si="269"/>
        <v>0</v>
      </c>
      <c r="XM542" s="192">
        <f t="shared" si="269"/>
        <v>0</v>
      </c>
      <c r="XN542" s="192">
        <f t="shared" si="269"/>
        <v>0</v>
      </c>
      <c r="XO542" s="192">
        <f t="shared" si="269"/>
        <v>0</v>
      </c>
      <c r="XP542" s="192">
        <f t="shared" si="269"/>
        <v>0</v>
      </c>
      <c r="XQ542" s="192">
        <f t="shared" si="269"/>
        <v>0</v>
      </c>
      <c r="XR542" s="192">
        <f t="shared" si="269"/>
        <v>0</v>
      </c>
      <c r="XS542" s="192">
        <f t="shared" si="269"/>
        <v>0</v>
      </c>
      <c r="XT542" s="192">
        <f t="shared" si="269"/>
        <v>0</v>
      </c>
      <c r="XU542" s="192">
        <f t="shared" si="269"/>
        <v>0</v>
      </c>
      <c r="XV542" s="192">
        <f t="shared" si="269"/>
        <v>0</v>
      </c>
      <c r="XW542" s="192">
        <f t="shared" si="269"/>
        <v>0</v>
      </c>
      <c r="XX542" s="192">
        <f t="shared" si="269"/>
        <v>0</v>
      </c>
      <c r="XY542" s="192">
        <f t="shared" ref="XY542:AAJ542" si="270">SUMIF($C$5:$C$539,"組立",XY5:XY539)</f>
        <v>0</v>
      </c>
      <c r="XZ542" s="192">
        <f t="shared" si="270"/>
        <v>0</v>
      </c>
      <c r="YA542" s="192">
        <f t="shared" si="270"/>
        <v>0</v>
      </c>
      <c r="YB542" s="192">
        <f t="shared" si="270"/>
        <v>0</v>
      </c>
      <c r="YC542" s="192">
        <f t="shared" si="270"/>
        <v>0</v>
      </c>
      <c r="YD542" s="192">
        <f t="shared" si="270"/>
        <v>0</v>
      </c>
      <c r="YE542" s="192">
        <f t="shared" si="270"/>
        <v>0</v>
      </c>
      <c r="YF542" s="192">
        <f t="shared" si="270"/>
        <v>0</v>
      </c>
      <c r="YG542" s="192">
        <f t="shared" si="270"/>
        <v>0</v>
      </c>
      <c r="YH542" s="192">
        <f t="shared" si="270"/>
        <v>0</v>
      </c>
      <c r="YI542" s="192">
        <f t="shared" si="270"/>
        <v>0</v>
      </c>
      <c r="YJ542" s="192">
        <f t="shared" si="270"/>
        <v>0</v>
      </c>
      <c r="YK542" s="192">
        <f t="shared" si="270"/>
        <v>0</v>
      </c>
      <c r="YL542" s="192">
        <f t="shared" si="270"/>
        <v>0</v>
      </c>
      <c r="YM542" s="192">
        <f t="shared" si="270"/>
        <v>0</v>
      </c>
      <c r="YN542" s="192">
        <f t="shared" si="270"/>
        <v>0</v>
      </c>
      <c r="YO542" s="192">
        <f t="shared" si="270"/>
        <v>0</v>
      </c>
      <c r="YP542" s="192">
        <f t="shared" si="270"/>
        <v>0</v>
      </c>
      <c r="YQ542" s="192">
        <f t="shared" si="270"/>
        <v>0</v>
      </c>
      <c r="YR542" s="192">
        <f t="shared" si="270"/>
        <v>0</v>
      </c>
      <c r="YS542" s="192">
        <f t="shared" si="270"/>
        <v>0</v>
      </c>
      <c r="YT542" s="192">
        <f t="shared" si="270"/>
        <v>0</v>
      </c>
      <c r="YU542" s="192">
        <f t="shared" si="270"/>
        <v>0</v>
      </c>
      <c r="YV542" s="192">
        <f t="shared" si="270"/>
        <v>0</v>
      </c>
      <c r="YW542" s="192">
        <f t="shared" si="270"/>
        <v>0</v>
      </c>
      <c r="YX542" s="192">
        <f t="shared" si="270"/>
        <v>0</v>
      </c>
      <c r="YY542" s="192">
        <f t="shared" si="270"/>
        <v>0</v>
      </c>
      <c r="YZ542" s="192">
        <f t="shared" si="270"/>
        <v>0</v>
      </c>
      <c r="ZA542" s="192">
        <f t="shared" si="270"/>
        <v>0</v>
      </c>
      <c r="ZB542" s="192">
        <f t="shared" si="270"/>
        <v>0</v>
      </c>
      <c r="ZC542" s="192">
        <f t="shared" si="270"/>
        <v>0</v>
      </c>
      <c r="ZD542" s="192">
        <f t="shared" si="270"/>
        <v>0</v>
      </c>
      <c r="ZE542" s="192">
        <f t="shared" si="270"/>
        <v>0</v>
      </c>
      <c r="ZF542" s="192">
        <f t="shared" si="270"/>
        <v>0</v>
      </c>
      <c r="ZG542" s="192">
        <f t="shared" si="270"/>
        <v>0</v>
      </c>
      <c r="ZH542" s="192">
        <f t="shared" si="270"/>
        <v>0</v>
      </c>
      <c r="ZI542" s="192">
        <f t="shared" si="270"/>
        <v>0</v>
      </c>
      <c r="ZJ542" s="192">
        <f t="shared" si="270"/>
        <v>0</v>
      </c>
      <c r="ZK542" s="192">
        <f t="shared" si="270"/>
        <v>0</v>
      </c>
      <c r="ZL542" s="192">
        <f t="shared" si="270"/>
        <v>0</v>
      </c>
      <c r="ZM542" s="192">
        <f t="shared" si="270"/>
        <v>0</v>
      </c>
      <c r="ZN542" s="192">
        <f t="shared" si="270"/>
        <v>0</v>
      </c>
      <c r="ZO542" s="192">
        <f t="shared" si="270"/>
        <v>0</v>
      </c>
      <c r="ZP542" s="192">
        <f t="shared" si="270"/>
        <v>0</v>
      </c>
      <c r="ZQ542" s="192">
        <f t="shared" si="270"/>
        <v>0</v>
      </c>
      <c r="ZR542" s="192">
        <f t="shared" si="270"/>
        <v>0</v>
      </c>
      <c r="ZS542" s="192">
        <f t="shared" si="270"/>
        <v>0</v>
      </c>
      <c r="ZT542" s="192">
        <f t="shared" si="270"/>
        <v>0</v>
      </c>
      <c r="ZU542" s="192">
        <f t="shared" si="270"/>
        <v>0</v>
      </c>
      <c r="ZV542" s="192">
        <f t="shared" si="270"/>
        <v>0</v>
      </c>
      <c r="ZW542" s="192">
        <f t="shared" si="270"/>
        <v>0</v>
      </c>
      <c r="ZX542" s="192">
        <f t="shared" si="270"/>
        <v>0</v>
      </c>
      <c r="ZY542" s="192">
        <f t="shared" si="270"/>
        <v>0</v>
      </c>
      <c r="ZZ542" s="192">
        <f t="shared" si="270"/>
        <v>0</v>
      </c>
      <c r="AAA542" s="192">
        <f t="shared" si="270"/>
        <v>0</v>
      </c>
      <c r="AAB542" s="192">
        <f t="shared" si="270"/>
        <v>0</v>
      </c>
      <c r="AAC542" s="192">
        <f t="shared" si="270"/>
        <v>0</v>
      </c>
      <c r="AAD542" s="192">
        <f t="shared" si="270"/>
        <v>0</v>
      </c>
      <c r="AAE542" s="192">
        <f t="shared" si="270"/>
        <v>0</v>
      </c>
      <c r="AAF542" s="192">
        <f t="shared" si="270"/>
        <v>0</v>
      </c>
      <c r="AAG542" s="192">
        <f t="shared" si="270"/>
        <v>0</v>
      </c>
      <c r="AAH542" s="192">
        <f t="shared" si="270"/>
        <v>0</v>
      </c>
      <c r="AAI542" s="192">
        <f t="shared" si="270"/>
        <v>0</v>
      </c>
      <c r="AAJ542" s="192">
        <f t="shared" si="270"/>
        <v>0</v>
      </c>
      <c r="AAK542" s="192">
        <f t="shared" ref="AAK542:ACV542" si="271">SUMIF($C$5:$C$539,"組立",AAK5:AAK539)</f>
        <v>0</v>
      </c>
      <c r="AAL542" s="192">
        <f t="shared" si="271"/>
        <v>0</v>
      </c>
      <c r="AAM542" s="192">
        <f t="shared" si="271"/>
        <v>0</v>
      </c>
      <c r="AAN542" s="192">
        <f t="shared" si="271"/>
        <v>0</v>
      </c>
      <c r="AAO542" s="192">
        <f t="shared" si="271"/>
        <v>0</v>
      </c>
      <c r="AAP542" s="192">
        <f t="shared" si="271"/>
        <v>0</v>
      </c>
      <c r="AAQ542" s="192">
        <f t="shared" si="271"/>
        <v>0</v>
      </c>
      <c r="AAR542" s="192">
        <f t="shared" si="271"/>
        <v>0</v>
      </c>
      <c r="AAS542" s="192">
        <f t="shared" si="271"/>
        <v>0</v>
      </c>
      <c r="AAT542" s="192">
        <f t="shared" si="271"/>
        <v>0</v>
      </c>
      <c r="AAU542" s="192">
        <f t="shared" si="271"/>
        <v>0</v>
      </c>
      <c r="AAV542" s="192">
        <f t="shared" si="271"/>
        <v>0</v>
      </c>
      <c r="AAW542" s="192">
        <f t="shared" si="271"/>
        <v>0</v>
      </c>
      <c r="AAX542" s="192">
        <f t="shared" si="271"/>
        <v>0</v>
      </c>
      <c r="AAY542" s="192">
        <f t="shared" si="271"/>
        <v>0</v>
      </c>
      <c r="AAZ542" s="192">
        <f t="shared" si="271"/>
        <v>0</v>
      </c>
      <c r="ABA542" s="192">
        <f t="shared" si="271"/>
        <v>0</v>
      </c>
      <c r="ABB542" s="192">
        <f t="shared" si="271"/>
        <v>0</v>
      </c>
      <c r="ABC542" s="192">
        <f t="shared" si="271"/>
        <v>0</v>
      </c>
      <c r="ABD542" s="192">
        <f t="shared" si="271"/>
        <v>0</v>
      </c>
      <c r="ABE542" s="192">
        <f t="shared" si="271"/>
        <v>0</v>
      </c>
      <c r="ABF542" s="192">
        <f t="shared" si="271"/>
        <v>0</v>
      </c>
      <c r="ABG542" s="192">
        <f t="shared" si="271"/>
        <v>0</v>
      </c>
      <c r="ABH542" s="192">
        <f t="shared" si="271"/>
        <v>0</v>
      </c>
      <c r="ABI542" s="192">
        <f t="shared" si="271"/>
        <v>0</v>
      </c>
      <c r="ABJ542" s="192">
        <f t="shared" si="271"/>
        <v>0</v>
      </c>
      <c r="ABK542" s="192">
        <f t="shared" si="271"/>
        <v>0</v>
      </c>
      <c r="ABL542" s="192">
        <f t="shared" si="271"/>
        <v>0</v>
      </c>
      <c r="ABM542" s="192">
        <f t="shared" si="271"/>
        <v>0</v>
      </c>
      <c r="ABN542" s="192">
        <f t="shared" si="271"/>
        <v>0</v>
      </c>
      <c r="ABO542" s="192">
        <f t="shared" si="271"/>
        <v>0</v>
      </c>
      <c r="ABP542" s="192">
        <f t="shared" si="271"/>
        <v>0</v>
      </c>
      <c r="ABQ542" s="192">
        <f t="shared" si="271"/>
        <v>0</v>
      </c>
      <c r="ABR542" s="192">
        <f t="shared" si="271"/>
        <v>0</v>
      </c>
      <c r="ABS542" s="192">
        <f t="shared" si="271"/>
        <v>0</v>
      </c>
      <c r="ABT542" s="192">
        <f t="shared" si="271"/>
        <v>0</v>
      </c>
      <c r="ABU542" s="192">
        <f t="shared" si="271"/>
        <v>0</v>
      </c>
      <c r="ABV542" s="192">
        <f t="shared" si="271"/>
        <v>0</v>
      </c>
      <c r="ABW542" s="192">
        <f t="shared" si="271"/>
        <v>0</v>
      </c>
      <c r="ABX542" s="192">
        <f t="shared" si="271"/>
        <v>0</v>
      </c>
      <c r="ABY542" s="192">
        <f t="shared" si="271"/>
        <v>0</v>
      </c>
      <c r="ABZ542" s="192">
        <f t="shared" si="271"/>
        <v>0</v>
      </c>
      <c r="ACA542" s="192">
        <f t="shared" si="271"/>
        <v>0</v>
      </c>
      <c r="ACB542" s="192">
        <f t="shared" si="271"/>
        <v>0</v>
      </c>
      <c r="ACC542" s="192">
        <f t="shared" si="271"/>
        <v>0</v>
      </c>
      <c r="ACD542" s="192">
        <f t="shared" si="271"/>
        <v>0</v>
      </c>
      <c r="ACE542" s="192">
        <f t="shared" si="271"/>
        <v>0</v>
      </c>
      <c r="ACF542" s="192">
        <f t="shared" si="271"/>
        <v>0</v>
      </c>
      <c r="ACG542" s="192">
        <f t="shared" si="271"/>
        <v>0</v>
      </c>
      <c r="ACH542" s="192">
        <f t="shared" si="271"/>
        <v>0</v>
      </c>
      <c r="ACI542" s="192">
        <f t="shared" si="271"/>
        <v>0</v>
      </c>
      <c r="ACJ542" s="192">
        <f t="shared" si="271"/>
        <v>0</v>
      </c>
      <c r="ACK542" s="192">
        <f t="shared" si="271"/>
        <v>0</v>
      </c>
      <c r="ACL542" s="192">
        <f t="shared" si="271"/>
        <v>0</v>
      </c>
      <c r="ACM542" s="192">
        <f t="shared" si="271"/>
        <v>0</v>
      </c>
      <c r="ACN542" s="192">
        <f t="shared" si="271"/>
        <v>0</v>
      </c>
      <c r="ACO542" s="192">
        <f t="shared" si="271"/>
        <v>0</v>
      </c>
      <c r="ACP542" s="192">
        <f t="shared" si="271"/>
        <v>0</v>
      </c>
      <c r="ACQ542" s="192">
        <f t="shared" si="271"/>
        <v>0</v>
      </c>
      <c r="ACR542" s="192">
        <f t="shared" si="271"/>
        <v>0</v>
      </c>
      <c r="ACS542" s="192">
        <f t="shared" si="271"/>
        <v>0</v>
      </c>
      <c r="ACT542" s="192">
        <f t="shared" si="271"/>
        <v>0</v>
      </c>
      <c r="ACU542" s="192">
        <f t="shared" si="271"/>
        <v>0</v>
      </c>
      <c r="ACV542" s="192">
        <f t="shared" si="271"/>
        <v>0</v>
      </c>
      <c r="ACW542" s="192">
        <f t="shared" ref="ACW542:AFH542" si="272">SUMIF($C$5:$C$539,"組立",ACW5:ACW539)</f>
        <v>0</v>
      </c>
      <c r="ACX542" s="192">
        <f t="shared" si="272"/>
        <v>0</v>
      </c>
      <c r="ACY542" s="192">
        <f t="shared" si="272"/>
        <v>0</v>
      </c>
      <c r="ACZ542" s="192">
        <f t="shared" si="272"/>
        <v>0</v>
      </c>
      <c r="ADA542" s="192">
        <f t="shared" si="272"/>
        <v>0</v>
      </c>
      <c r="ADB542" s="192">
        <f t="shared" si="272"/>
        <v>0</v>
      </c>
      <c r="ADC542" s="192">
        <f t="shared" si="272"/>
        <v>0</v>
      </c>
      <c r="ADD542" s="192">
        <f t="shared" si="272"/>
        <v>0</v>
      </c>
      <c r="ADE542" s="192">
        <f t="shared" si="272"/>
        <v>0</v>
      </c>
      <c r="ADF542" s="192">
        <f t="shared" si="272"/>
        <v>0</v>
      </c>
      <c r="ADG542" s="192">
        <f t="shared" si="272"/>
        <v>0</v>
      </c>
      <c r="ADH542" s="192">
        <f t="shared" si="272"/>
        <v>0</v>
      </c>
      <c r="ADI542" s="192">
        <f t="shared" si="272"/>
        <v>0</v>
      </c>
      <c r="ADJ542" s="192">
        <f t="shared" si="272"/>
        <v>0</v>
      </c>
      <c r="ADK542" s="192">
        <f t="shared" si="272"/>
        <v>0</v>
      </c>
      <c r="ADL542" s="192">
        <f t="shared" si="272"/>
        <v>0</v>
      </c>
      <c r="ADM542" s="192">
        <f t="shared" si="272"/>
        <v>0</v>
      </c>
      <c r="ADN542" s="192">
        <f t="shared" si="272"/>
        <v>0</v>
      </c>
      <c r="ADO542" s="192">
        <f t="shared" si="272"/>
        <v>0</v>
      </c>
      <c r="ADP542" s="192">
        <f t="shared" si="272"/>
        <v>0</v>
      </c>
      <c r="ADQ542" s="192">
        <f t="shared" si="272"/>
        <v>0</v>
      </c>
      <c r="ADR542" s="192">
        <f t="shared" si="272"/>
        <v>0</v>
      </c>
      <c r="ADS542" s="192">
        <f t="shared" si="272"/>
        <v>0</v>
      </c>
      <c r="ADT542" s="192">
        <f t="shared" si="272"/>
        <v>0</v>
      </c>
      <c r="ADU542" s="192">
        <f t="shared" si="272"/>
        <v>0</v>
      </c>
      <c r="ADV542" s="192">
        <f t="shared" si="272"/>
        <v>0</v>
      </c>
      <c r="ADW542" s="192">
        <f t="shared" si="272"/>
        <v>0</v>
      </c>
      <c r="ADX542" s="192">
        <f t="shared" si="272"/>
        <v>0</v>
      </c>
      <c r="ADY542" s="192">
        <f t="shared" si="272"/>
        <v>0</v>
      </c>
      <c r="ADZ542" s="192">
        <f t="shared" si="272"/>
        <v>0</v>
      </c>
      <c r="AEA542" s="192">
        <f t="shared" si="272"/>
        <v>0</v>
      </c>
      <c r="AEB542" s="192">
        <f t="shared" si="272"/>
        <v>0</v>
      </c>
      <c r="AEC542" s="192">
        <f t="shared" si="272"/>
        <v>0</v>
      </c>
      <c r="AED542" s="192">
        <f t="shared" si="272"/>
        <v>0</v>
      </c>
      <c r="AEE542" s="192">
        <f t="shared" si="272"/>
        <v>0</v>
      </c>
      <c r="AEF542" s="192">
        <f t="shared" si="272"/>
        <v>0</v>
      </c>
      <c r="AEG542" s="192">
        <f t="shared" si="272"/>
        <v>0</v>
      </c>
      <c r="AEH542" s="192">
        <f t="shared" si="272"/>
        <v>0</v>
      </c>
      <c r="AEI542" s="192">
        <f t="shared" si="272"/>
        <v>0</v>
      </c>
      <c r="AEJ542" s="192">
        <f t="shared" si="272"/>
        <v>0</v>
      </c>
      <c r="AEK542" s="192">
        <f t="shared" si="272"/>
        <v>0</v>
      </c>
      <c r="AEL542" s="192">
        <f t="shared" si="272"/>
        <v>0</v>
      </c>
      <c r="AEM542" s="192">
        <f t="shared" si="272"/>
        <v>0</v>
      </c>
      <c r="AEN542" s="192">
        <f t="shared" si="272"/>
        <v>0</v>
      </c>
      <c r="AEO542" s="192">
        <f t="shared" si="272"/>
        <v>0</v>
      </c>
      <c r="AEP542" s="192">
        <f t="shared" si="272"/>
        <v>0</v>
      </c>
      <c r="AEQ542" s="192">
        <f t="shared" si="272"/>
        <v>0</v>
      </c>
      <c r="AER542" s="192">
        <f t="shared" si="272"/>
        <v>0</v>
      </c>
      <c r="AES542" s="192">
        <f t="shared" si="272"/>
        <v>0</v>
      </c>
      <c r="AET542" s="192">
        <f t="shared" si="272"/>
        <v>0</v>
      </c>
      <c r="AEU542" s="192">
        <f t="shared" si="272"/>
        <v>0</v>
      </c>
      <c r="AEV542" s="192">
        <f t="shared" si="272"/>
        <v>0</v>
      </c>
      <c r="AEW542" s="192">
        <f t="shared" si="272"/>
        <v>0</v>
      </c>
      <c r="AEX542" s="192">
        <f t="shared" si="272"/>
        <v>0</v>
      </c>
      <c r="AEY542" s="192">
        <f t="shared" si="272"/>
        <v>0</v>
      </c>
      <c r="AEZ542" s="192">
        <f t="shared" si="272"/>
        <v>0</v>
      </c>
      <c r="AFA542" s="192">
        <f t="shared" si="272"/>
        <v>0</v>
      </c>
      <c r="AFB542" s="192">
        <f t="shared" si="272"/>
        <v>0</v>
      </c>
      <c r="AFC542" s="192">
        <f t="shared" si="272"/>
        <v>0</v>
      </c>
      <c r="AFD542" s="192">
        <f t="shared" si="272"/>
        <v>0</v>
      </c>
      <c r="AFE542" s="192">
        <f t="shared" si="272"/>
        <v>0</v>
      </c>
      <c r="AFF542" s="192">
        <f t="shared" si="272"/>
        <v>0</v>
      </c>
      <c r="AFG542" s="192">
        <f t="shared" si="272"/>
        <v>0</v>
      </c>
      <c r="AFH542" s="192">
        <f t="shared" si="272"/>
        <v>0</v>
      </c>
      <c r="AFI542" s="192">
        <f t="shared" ref="AFI542:AHT542" si="273">SUMIF($C$5:$C$539,"組立",AFI5:AFI539)</f>
        <v>0</v>
      </c>
      <c r="AFJ542" s="192">
        <f t="shared" si="273"/>
        <v>0</v>
      </c>
      <c r="AFK542" s="192">
        <f t="shared" si="273"/>
        <v>0</v>
      </c>
      <c r="AFL542" s="192">
        <f t="shared" si="273"/>
        <v>0</v>
      </c>
      <c r="AFM542" s="192">
        <f t="shared" si="273"/>
        <v>0</v>
      </c>
      <c r="AFN542" s="192">
        <f t="shared" si="273"/>
        <v>0</v>
      </c>
      <c r="AFO542" s="192">
        <f t="shared" si="273"/>
        <v>0</v>
      </c>
      <c r="AFP542" s="192">
        <f t="shared" si="273"/>
        <v>0</v>
      </c>
      <c r="AFQ542" s="192">
        <f t="shared" si="273"/>
        <v>0</v>
      </c>
      <c r="AFR542" s="192">
        <f t="shared" si="273"/>
        <v>0</v>
      </c>
      <c r="AFS542" s="192">
        <f t="shared" si="273"/>
        <v>0</v>
      </c>
      <c r="AFT542" s="192">
        <f t="shared" si="273"/>
        <v>0</v>
      </c>
      <c r="AFU542" s="192">
        <f t="shared" si="273"/>
        <v>0</v>
      </c>
      <c r="AFV542" s="192">
        <f t="shared" si="273"/>
        <v>0</v>
      </c>
      <c r="AFW542" s="192">
        <f t="shared" si="273"/>
        <v>0</v>
      </c>
      <c r="AFX542" s="192">
        <f t="shared" si="273"/>
        <v>0</v>
      </c>
      <c r="AFY542" s="192">
        <f t="shared" si="273"/>
        <v>0</v>
      </c>
      <c r="AFZ542" s="192">
        <f t="shared" si="273"/>
        <v>0</v>
      </c>
      <c r="AGA542" s="192">
        <f t="shared" si="273"/>
        <v>0</v>
      </c>
      <c r="AGB542" s="192">
        <f t="shared" si="273"/>
        <v>0</v>
      </c>
      <c r="AGC542" s="192">
        <f t="shared" si="273"/>
        <v>0</v>
      </c>
      <c r="AGD542" s="192">
        <f t="shared" si="273"/>
        <v>0</v>
      </c>
      <c r="AGE542" s="192">
        <f t="shared" si="273"/>
        <v>0</v>
      </c>
      <c r="AGF542" s="192">
        <f t="shared" si="273"/>
        <v>0</v>
      </c>
      <c r="AGG542" s="192">
        <f t="shared" si="273"/>
        <v>0</v>
      </c>
      <c r="AGH542" s="192">
        <f t="shared" si="273"/>
        <v>0</v>
      </c>
      <c r="AGI542" s="192">
        <f t="shared" si="273"/>
        <v>0</v>
      </c>
      <c r="AGJ542" s="192">
        <f t="shared" si="273"/>
        <v>0</v>
      </c>
      <c r="AGK542" s="192">
        <f t="shared" si="273"/>
        <v>0</v>
      </c>
      <c r="AGL542" s="192">
        <f t="shared" si="273"/>
        <v>0</v>
      </c>
      <c r="AGM542" s="192">
        <f t="shared" si="273"/>
        <v>0</v>
      </c>
      <c r="AGN542" s="192">
        <f t="shared" si="273"/>
        <v>0</v>
      </c>
      <c r="AGO542" s="192">
        <f t="shared" si="273"/>
        <v>0</v>
      </c>
      <c r="AGP542" s="192">
        <f t="shared" si="273"/>
        <v>0</v>
      </c>
      <c r="AGQ542" s="192">
        <f t="shared" si="273"/>
        <v>0</v>
      </c>
      <c r="AGR542" s="192">
        <f t="shared" si="273"/>
        <v>0</v>
      </c>
      <c r="AGS542" s="192">
        <f t="shared" si="273"/>
        <v>0</v>
      </c>
      <c r="AGT542" s="192">
        <f t="shared" si="273"/>
        <v>0</v>
      </c>
      <c r="AGU542" s="192">
        <f t="shared" si="273"/>
        <v>0</v>
      </c>
      <c r="AGV542" s="192">
        <f t="shared" si="273"/>
        <v>0</v>
      </c>
      <c r="AGW542" s="192">
        <f t="shared" si="273"/>
        <v>0</v>
      </c>
      <c r="AGX542" s="192">
        <f t="shared" si="273"/>
        <v>0</v>
      </c>
      <c r="AGY542" s="192">
        <f t="shared" si="273"/>
        <v>0</v>
      </c>
      <c r="AGZ542" s="192">
        <f t="shared" si="273"/>
        <v>0</v>
      </c>
      <c r="AHA542" s="192">
        <f t="shared" si="273"/>
        <v>0</v>
      </c>
      <c r="AHB542" s="192">
        <f t="shared" si="273"/>
        <v>0</v>
      </c>
      <c r="AHC542" s="192">
        <f t="shared" si="273"/>
        <v>0</v>
      </c>
      <c r="AHD542" s="192">
        <f t="shared" si="273"/>
        <v>0</v>
      </c>
      <c r="AHE542" s="192">
        <f t="shared" si="273"/>
        <v>0</v>
      </c>
      <c r="AHF542" s="192">
        <f t="shared" si="273"/>
        <v>0</v>
      </c>
      <c r="AHG542" s="192">
        <f t="shared" si="273"/>
        <v>0</v>
      </c>
      <c r="AHH542" s="192">
        <f t="shared" si="273"/>
        <v>0</v>
      </c>
      <c r="AHI542" s="192">
        <f t="shared" si="273"/>
        <v>0</v>
      </c>
      <c r="AHJ542" s="192">
        <f t="shared" si="273"/>
        <v>0</v>
      </c>
      <c r="AHK542" s="192">
        <f t="shared" si="273"/>
        <v>0</v>
      </c>
      <c r="AHL542" s="192">
        <f t="shared" si="273"/>
        <v>0</v>
      </c>
      <c r="AHM542" s="192">
        <f t="shared" si="273"/>
        <v>0</v>
      </c>
      <c r="AHN542" s="192">
        <f t="shared" si="273"/>
        <v>0</v>
      </c>
      <c r="AHO542" s="192">
        <f t="shared" si="273"/>
        <v>0</v>
      </c>
      <c r="AHP542" s="192">
        <f t="shared" si="273"/>
        <v>0</v>
      </c>
      <c r="AHQ542" s="192">
        <f t="shared" si="273"/>
        <v>0</v>
      </c>
      <c r="AHR542" s="192">
        <f t="shared" si="273"/>
        <v>0</v>
      </c>
      <c r="AHS542" s="192">
        <f t="shared" si="273"/>
        <v>0</v>
      </c>
      <c r="AHT542" s="192">
        <f t="shared" si="273"/>
        <v>0</v>
      </c>
      <c r="AHU542" s="192">
        <f t="shared" ref="AHU542:AKF542" si="274">SUMIF($C$5:$C$539,"組立",AHU5:AHU539)</f>
        <v>0</v>
      </c>
      <c r="AHV542" s="192">
        <f t="shared" si="274"/>
        <v>0</v>
      </c>
      <c r="AHW542" s="192">
        <f t="shared" si="274"/>
        <v>0</v>
      </c>
      <c r="AHX542" s="192">
        <f t="shared" si="274"/>
        <v>0</v>
      </c>
      <c r="AHY542" s="192">
        <f t="shared" si="274"/>
        <v>0</v>
      </c>
      <c r="AHZ542" s="192">
        <f t="shared" si="274"/>
        <v>0</v>
      </c>
      <c r="AIA542" s="192">
        <f t="shared" si="274"/>
        <v>0</v>
      </c>
      <c r="AIB542" s="192">
        <f t="shared" si="274"/>
        <v>0</v>
      </c>
      <c r="AIC542" s="192">
        <f t="shared" si="274"/>
        <v>0</v>
      </c>
      <c r="AID542" s="192">
        <f t="shared" si="274"/>
        <v>0</v>
      </c>
      <c r="AIE542" s="192">
        <f t="shared" si="274"/>
        <v>0</v>
      </c>
      <c r="AIF542" s="192">
        <f t="shared" si="274"/>
        <v>0</v>
      </c>
      <c r="AIG542" s="192">
        <f t="shared" si="274"/>
        <v>0</v>
      </c>
      <c r="AIH542" s="192">
        <f t="shared" si="274"/>
        <v>0</v>
      </c>
      <c r="AII542" s="192">
        <f t="shared" si="274"/>
        <v>0</v>
      </c>
      <c r="AIJ542" s="192">
        <f t="shared" si="274"/>
        <v>0</v>
      </c>
      <c r="AIK542" s="192">
        <f t="shared" si="274"/>
        <v>0</v>
      </c>
      <c r="AIL542" s="192">
        <f t="shared" si="274"/>
        <v>0</v>
      </c>
      <c r="AIM542" s="192">
        <f t="shared" si="274"/>
        <v>0</v>
      </c>
      <c r="AIN542" s="192">
        <f t="shared" si="274"/>
        <v>0</v>
      </c>
      <c r="AIO542" s="192">
        <f t="shared" si="274"/>
        <v>0</v>
      </c>
      <c r="AIP542" s="192">
        <f t="shared" si="274"/>
        <v>0</v>
      </c>
      <c r="AIQ542" s="192">
        <f t="shared" si="274"/>
        <v>0</v>
      </c>
      <c r="AIR542" s="192">
        <f t="shared" si="274"/>
        <v>0</v>
      </c>
      <c r="AIS542" s="192">
        <f t="shared" si="274"/>
        <v>0</v>
      </c>
      <c r="AIT542" s="192">
        <f t="shared" si="274"/>
        <v>0</v>
      </c>
      <c r="AIU542" s="192">
        <f t="shared" si="274"/>
        <v>0</v>
      </c>
      <c r="AIV542" s="515">
        <f t="shared" si="274"/>
        <v>0</v>
      </c>
      <c r="AIW542" s="192">
        <f t="shared" si="274"/>
        <v>0</v>
      </c>
      <c r="AIX542" s="192">
        <f t="shared" si="274"/>
        <v>0</v>
      </c>
      <c r="AIY542" s="192">
        <f t="shared" si="274"/>
        <v>0</v>
      </c>
      <c r="AIZ542" s="192">
        <f t="shared" si="274"/>
        <v>0</v>
      </c>
      <c r="AJA542" s="192">
        <f t="shared" si="274"/>
        <v>0</v>
      </c>
      <c r="AJB542" s="192">
        <f t="shared" si="274"/>
        <v>0</v>
      </c>
      <c r="AJC542" s="192">
        <f t="shared" si="274"/>
        <v>0</v>
      </c>
      <c r="AJD542" s="192">
        <f t="shared" si="274"/>
        <v>0</v>
      </c>
      <c r="AJE542" s="192">
        <f t="shared" si="274"/>
        <v>0</v>
      </c>
      <c r="AJF542" s="192">
        <f t="shared" si="274"/>
        <v>0</v>
      </c>
      <c r="AJG542" s="192">
        <f t="shared" si="274"/>
        <v>0</v>
      </c>
      <c r="AJH542" s="192">
        <f t="shared" si="274"/>
        <v>0</v>
      </c>
      <c r="AJI542" s="192">
        <f t="shared" si="274"/>
        <v>0</v>
      </c>
      <c r="AJJ542" s="192">
        <f t="shared" si="274"/>
        <v>0</v>
      </c>
      <c r="AJK542" s="192">
        <f t="shared" si="274"/>
        <v>0</v>
      </c>
      <c r="AJL542" s="192">
        <f t="shared" si="274"/>
        <v>0</v>
      </c>
      <c r="AJM542" s="192">
        <f t="shared" si="274"/>
        <v>0</v>
      </c>
      <c r="AJN542" s="192">
        <f t="shared" si="274"/>
        <v>0</v>
      </c>
      <c r="AJO542" s="192">
        <f t="shared" si="274"/>
        <v>0</v>
      </c>
      <c r="AJP542" s="192">
        <f t="shared" si="274"/>
        <v>0</v>
      </c>
      <c r="AJQ542" s="192">
        <f t="shared" si="274"/>
        <v>0</v>
      </c>
      <c r="AJR542" s="192">
        <f t="shared" si="274"/>
        <v>0</v>
      </c>
      <c r="AJS542" s="192">
        <f t="shared" si="274"/>
        <v>0</v>
      </c>
      <c r="AJT542" s="192">
        <f t="shared" si="274"/>
        <v>0</v>
      </c>
      <c r="AJU542" s="192">
        <f t="shared" si="274"/>
        <v>0</v>
      </c>
      <c r="AJV542" s="192">
        <f t="shared" si="274"/>
        <v>0</v>
      </c>
      <c r="AJW542" s="192">
        <f t="shared" si="274"/>
        <v>0</v>
      </c>
      <c r="AJX542" s="192">
        <f t="shared" si="274"/>
        <v>0</v>
      </c>
      <c r="AJY542" s="192">
        <f t="shared" si="274"/>
        <v>0</v>
      </c>
      <c r="AJZ542" s="192">
        <f t="shared" si="274"/>
        <v>0</v>
      </c>
      <c r="AKA542" s="192">
        <f t="shared" si="274"/>
        <v>0</v>
      </c>
      <c r="AKB542" s="192">
        <f t="shared" si="274"/>
        <v>0</v>
      </c>
      <c r="AKC542" s="192">
        <f t="shared" si="274"/>
        <v>0</v>
      </c>
      <c r="AKD542" s="192">
        <f t="shared" si="274"/>
        <v>0</v>
      </c>
      <c r="AKE542" s="192">
        <f t="shared" si="274"/>
        <v>0</v>
      </c>
      <c r="AKF542" s="192">
        <f t="shared" si="274"/>
        <v>0</v>
      </c>
      <c r="AKG542" s="192">
        <f t="shared" ref="AKG542:AMR542" si="275">SUMIF($C$5:$C$539,"組立",AKG5:AKG539)</f>
        <v>0</v>
      </c>
      <c r="AKH542" s="192">
        <f t="shared" si="275"/>
        <v>0</v>
      </c>
      <c r="AKI542" s="192">
        <f t="shared" si="275"/>
        <v>0</v>
      </c>
      <c r="AKJ542" s="192">
        <f t="shared" si="275"/>
        <v>0</v>
      </c>
      <c r="AKK542" s="192">
        <f t="shared" si="275"/>
        <v>0</v>
      </c>
      <c r="AKL542" s="192">
        <f t="shared" si="275"/>
        <v>0</v>
      </c>
      <c r="AKM542" s="192">
        <f t="shared" si="275"/>
        <v>0</v>
      </c>
      <c r="AKN542" s="192">
        <f t="shared" si="275"/>
        <v>0</v>
      </c>
      <c r="AKO542" s="192">
        <f t="shared" si="275"/>
        <v>0</v>
      </c>
      <c r="AKP542" s="192">
        <f t="shared" si="275"/>
        <v>0</v>
      </c>
      <c r="AKQ542" s="192">
        <f t="shared" si="275"/>
        <v>0</v>
      </c>
      <c r="AKR542" s="192">
        <f t="shared" si="275"/>
        <v>0</v>
      </c>
      <c r="AKS542" s="192">
        <f t="shared" si="275"/>
        <v>0</v>
      </c>
      <c r="AKT542" s="192">
        <f t="shared" si="275"/>
        <v>0</v>
      </c>
      <c r="AKU542" s="192">
        <f t="shared" si="275"/>
        <v>0</v>
      </c>
      <c r="AKV542" s="192">
        <f t="shared" si="275"/>
        <v>0</v>
      </c>
      <c r="AKW542" s="192">
        <f t="shared" si="275"/>
        <v>0</v>
      </c>
      <c r="AKX542" s="192">
        <f t="shared" si="275"/>
        <v>0</v>
      </c>
      <c r="AKY542" s="192">
        <f t="shared" si="275"/>
        <v>0</v>
      </c>
      <c r="AKZ542" s="192">
        <f t="shared" si="275"/>
        <v>0</v>
      </c>
      <c r="ALA542" s="192">
        <f t="shared" si="275"/>
        <v>0</v>
      </c>
      <c r="ALB542" s="192">
        <f t="shared" si="275"/>
        <v>0</v>
      </c>
      <c r="ALC542" s="192">
        <f t="shared" si="275"/>
        <v>0</v>
      </c>
      <c r="ALD542" s="192">
        <f t="shared" si="275"/>
        <v>0</v>
      </c>
      <c r="ALE542" s="192">
        <f t="shared" si="275"/>
        <v>0</v>
      </c>
      <c r="ALF542" s="192">
        <f t="shared" si="275"/>
        <v>0</v>
      </c>
      <c r="ALG542" s="192">
        <f t="shared" si="275"/>
        <v>0</v>
      </c>
      <c r="ALH542" s="192">
        <f t="shared" si="275"/>
        <v>0</v>
      </c>
      <c r="ALI542" s="192">
        <f t="shared" si="275"/>
        <v>0</v>
      </c>
      <c r="ALJ542" s="192">
        <f t="shared" si="275"/>
        <v>0</v>
      </c>
      <c r="ALK542" s="192">
        <f t="shared" si="275"/>
        <v>0</v>
      </c>
      <c r="ALL542" s="192">
        <f t="shared" si="275"/>
        <v>0</v>
      </c>
      <c r="ALM542" s="192">
        <f t="shared" si="275"/>
        <v>0</v>
      </c>
      <c r="ALN542" s="192">
        <f t="shared" si="275"/>
        <v>0</v>
      </c>
      <c r="ALO542" s="192">
        <f t="shared" si="275"/>
        <v>0</v>
      </c>
      <c r="ALP542" s="192">
        <f t="shared" si="275"/>
        <v>0</v>
      </c>
      <c r="ALQ542" s="192">
        <f t="shared" si="275"/>
        <v>0</v>
      </c>
      <c r="ALR542" s="192">
        <f t="shared" si="275"/>
        <v>0</v>
      </c>
      <c r="ALS542" s="192">
        <f t="shared" si="275"/>
        <v>10.407371620324323</v>
      </c>
      <c r="ALT542" s="192">
        <f t="shared" si="275"/>
        <v>0</v>
      </c>
      <c r="ALU542" s="192">
        <f t="shared" si="275"/>
        <v>0</v>
      </c>
      <c r="ALV542" s="192">
        <f t="shared" si="275"/>
        <v>0</v>
      </c>
      <c r="ALW542" s="192">
        <f t="shared" si="275"/>
        <v>0</v>
      </c>
      <c r="ALX542" s="192">
        <f t="shared" si="275"/>
        <v>0</v>
      </c>
      <c r="ALY542" s="192">
        <f t="shared" si="275"/>
        <v>0</v>
      </c>
      <c r="ALZ542" s="192">
        <f t="shared" si="275"/>
        <v>0</v>
      </c>
      <c r="AMA542" s="192">
        <f t="shared" si="275"/>
        <v>0</v>
      </c>
      <c r="AMB542" s="192">
        <f t="shared" si="275"/>
        <v>0</v>
      </c>
      <c r="AMC542" s="192">
        <f t="shared" si="275"/>
        <v>0</v>
      </c>
      <c r="AMD542" s="192">
        <f t="shared" si="275"/>
        <v>0</v>
      </c>
      <c r="AME542" s="192">
        <f t="shared" si="275"/>
        <v>5.2036858101621615</v>
      </c>
      <c r="AMF542" s="192">
        <f t="shared" si="275"/>
        <v>0</v>
      </c>
      <c r="AMG542" s="192">
        <f t="shared" si="275"/>
        <v>10.407371620324323</v>
      </c>
      <c r="AMH542" s="192">
        <f t="shared" si="275"/>
        <v>10.407371620324323</v>
      </c>
      <c r="AMI542" s="192">
        <f t="shared" si="275"/>
        <v>10.407371620324323</v>
      </c>
      <c r="AMJ542" s="192">
        <f t="shared" si="275"/>
        <v>10.407371620324323</v>
      </c>
      <c r="AMK542" s="192">
        <f t="shared" si="275"/>
        <v>5.2036858101621615</v>
      </c>
      <c r="AML542" s="192">
        <f t="shared" si="275"/>
        <v>0</v>
      </c>
      <c r="AMM542" s="192">
        <f t="shared" si="275"/>
        <v>0</v>
      </c>
      <c r="AMN542" s="192">
        <f t="shared" si="275"/>
        <v>0</v>
      </c>
      <c r="AMO542" s="192">
        <f t="shared" si="275"/>
        <v>0</v>
      </c>
      <c r="AMP542" s="192">
        <f t="shared" si="275"/>
        <v>10.407371620324323</v>
      </c>
      <c r="AMQ542" s="192">
        <f t="shared" si="275"/>
        <v>6.4420629620997909</v>
      </c>
      <c r="AMR542" s="192">
        <f t="shared" si="275"/>
        <v>9.0689235874220362</v>
      </c>
      <c r="AMS542" s="192">
        <f t="shared" ref="AMS542:APD542" si="276">SUMIF($C$5:$C$539,"組立",AMS5:AMS539)</f>
        <v>5.8933006560000001</v>
      </c>
      <c r="AMT542" s="192">
        <f t="shared" si="276"/>
        <v>0</v>
      </c>
      <c r="AMU542" s="192">
        <f t="shared" si="276"/>
        <v>0</v>
      </c>
      <c r="AMV542" s="192">
        <f t="shared" si="276"/>
        <v>16.305767034131275</v>
      </c>
      <c r="AMW542" s="192">
        <f t="shared" si="276"/>
        <v>6.5046072627027023</v>
      </c>
      <c r="AMX542" s="192">
        <f t="shared" si="276"/>
        <v>0</v>
      </c>
      <c r="AMY542" s="192">
        <f t="shared" si="276"/>
        <v>7.8055287152432413</v>
      </c>
      <c r="AMZ542" s="192">
        <f t="shared" si="276"/>
        <v>2.946650328</v>
      </c>
      <c r="ANA542" s="192">
        <f t="shared" si="276"/>
        <v>0</v>
      </c>
      <c r="ANB542" s="192">
        <f t="shared" si="276"/>
        <v>5.8933006560000001</v>
      </c>
      <c r="ANC542" s="192">
        <f t="shared" si="276"/>
        <v>21.20125216203861</v>
      </c>
      <c r="AND542" s="192">
        <f t="shared" si="276"/>
        <v>16.300672276324324</v>
      </c>
      <c r="ANE542" s="192">
        <f t="shared" si="276"/>
        <v>5.8933006560000001</v>
      </c>
      <c r="ANF542" s="192">
        <f t="shared" si="276"/>
        <v>12.747810099428573</v>
      </c>
      <c r="ANG542" s="192">
        <f t="shared" si="276"/>
        <v>4.9110838799999996</v>
      </c>
      <c r="ANH542" s="192">
        <f t="shared" si="276"/>
        <v>0</v>
      </c>
      <c r="ANI542" s="192">
        <f t="shared" si="276"/>
        <v>15.694460427428574</v>
      </c>
      <c r="ANJ542" s="192">
        <f t="shared" si="276"/>
        <v>9.8011597714285728</v>
      </c>
      <c r="ANK542" s="192">
        <f t="shared" si="276"/>
        <v>9.8011597714285728</v>
      </c>
      <c r="ANL542" s="192">
        <f t="shared" si="276"/>
        <v>4.9005798857142864</v>
      </c>
      <c r="ANM542" s="192">
        <f t="shared" si="276"/>
        <v>9.8011597714285728</v>
      </c>
      <c r="ANN542" s="192">
        <f t="shared" si="276"/>
        <v>2.4555419399999998</v>
      </c>
      <c r="ANO542" s="192">
        <f t="shared" si="276"/>
        <v>0</v>
      </c>
      <c r="ANP542" s="192">
        <f t="shared" si="276"/>
        <v>10.977907536593406</v>
      </c>
      <c r="ANQ542" s="192">
        <f t="shared" si="276"/>
        <v>8.5589803197115373</v>
      </c>
      <c r="ANR542" s="192">
        <f t="shared" si="276"/>
        <v>18.587146151497251</v>
      </c>
      <c r="ANS542" s="192">
        <f t="shared" si="276"/>
        <v>14.720121647142857</v>
      </c>
      <c r="ANT542" s="192">
        <f t="shared" si="276"/>
        <v>12.264579707142858</v>
      </c>
      <c r="ANU542" s="192">
        <f t="shared" si="276"/>
        <v>0</v>
      </c>
      <c r="ANV542" s="192">
        <f t="shared" si="276"/>
        <v>0</v>
      </c>
      <c r="ANW542" s="192">
        <f t="shared" si="276"/>
        <v>16.681929200571428</v>
      </c>
      <c r="ANX542" s="192">
        <f t="shared" si="276"/>
        <v>3.039913699759615</v>
      </c>
      <c r="ANY542" s="192">
        <f t="shared" si="276"/>
        <v>4.2794901598557695</v>
      </c>
      <c r="ANZ542" s="192">
        <f t="shared" si="276"/>
        <v>3.0694274250000002</v>
      </c>
      <c r="AOA542" s="192">
        <f t="shared" si="276"/>
        <v>18.763887852428574</v>
      </c>
      <c r="AOB542" s="192">
        <f t="shared" si="276"/>
        <v>18.797538195999998</v>
      </c>
      <c r="AOC542" s="192">
        <f t="shared" si="276"/>
        <v>0</v>
      </c>
      <c r="AOD542" s="192">
        <f t="shared" si="276"/>
        <v>13.484472681428572</v>
      </c>
      <c r="AOE542" s="192">
        <f t="shared" si="276"/>
        <v>0</v>
      </c>
      <c r="AOF542" s="192">
        <f t="shared" si="276"/>
        <v>0</v>
      </c>
      <c r="AOG542" s="192">
        <f t="shared" si="276"/>
        <v>0</v>
      </c>
      <c r="AOH542" s="192">
        <f t="shared" si="276"/>
        <v>4.9110838799999996</v>
      </c>
      <c r="AOI542" s="192">
        <f t="shared" si="276"/>
        <v>11.36320265</v>
      </c>
      <c r="AOJ542" s="192">
        <f t="shared" si="276"/>
        <v>0</v>
      </c>
      <c r="AOK542" s="192">
        <f t="shared" si="276"/>
        <v>12.90423754</v>
      </c>
      <c r="AOL542" s="192">
        <f t="shared" si="276"/>
        <v>12.90423754</v>
      </c>
      <c r="AOM542" s="192">
        <f t="shared" si="276"/>
        <v>12.90423754</v>
      </c>
      <c r="AON542" s="192">
        <f t="shared" si="276"/>
        <v>12.90423754</v>
      </c>
      <c r="AOO542" s="192">
        <f t="shared" si="276"/>
        <v>12.345419425999999</v>
      </c>
      <c r="AOP542" s="192">
        <f t="shared" si="276"/>
        <v>0</v>
      </c>
      <c r="AOQ542" s="192">
        <f t="shared" si="276"/>
        <v>0</v>
      </c>
      <c r="AOR542" s="192">
        <f t="shared" si="276"/>
        <v>12.90423754</v>
      </c>
      <c r="AOS542" s="192">
        <f t="shared" si="276"/>
        <v>7.9875989580528834</v>
      </c>
      <c r="AOT542" s="192">
        <f t="shared" si="276"/>
        <v>11.244678144831731</v>
      </c>
      <c r="AOU542" s="192">
        <f t="shared" si="276"/>
        <v>8.0651484625000016</v>
      </c>
      <c r="AOV542" s="192">
        <f t="shared" si="276"/>
        <v>11.011798790500002</v>
      </c>
      <c r="AOW542" s="192">
        <f t="shared" si="276"/>
        <v>5.8933006560000001</v>
      </c>
      <c r="AOX542" s="192">
        <f t="shared" si="276"/>
        <v>11.786601312</v>
      </c>
      <c r="AOY542" s="192">
        <f t="shared" si="276"/>
        <v>15.571478810999999</v>
      </c>
      <c r="AOZ542" s="192">
        <f t="shared" si="276"/>
        <v>5.8933006560000001</v>
      </c>
      <c r="APA542" s="192">
        <f t="shared" si="276"/>
        <v>5.8933006560000001</v>
      </c>
      <c r="APB542" s="192">
        <f t="shared" si="276"/>
        <v>2.946650328</v>
      </c>
      <c r="APC542" s="192">
        <f t="shared" si="276"/>
        <v>12.90423754</v>
      </c>
      <c r="APD542" s="192">
        <f t="shared" si="276"/>
        <v>12.90423754</v>
      </c>
      <c r="APE542" s="192">
        <f t="shared" ref="APE542:APW542" si="277">SUMIF($C$5:$C$539,"組立",APE5:APE539)</f>
        <v>5.8933006560000001</v>
      </c>
      <c r="APF542" s="192">
        <f t="shared" si="277"/>
        <v>0</v>
      </c>
      <c r="APG542" s="192">
        <f t="shared" si="277"/>
        <v>3.6478964397115385</v>
      </c>
      <c r="APH542" s="192">
        <f t="shared" si="277"/>
        <v>5.1353881918269231</v>
      </c>
      <c r="API542" s="192">
        <f t="shared" si="277"/>
        <v>9.5766135660000007</v>
      </c>
      <c r="APJ542" s="192">
        <f t="shared" si="277"/>
        <v>9.5766135660000007</v>
      </c>
      <c r="APK542" s="192">
        <f t="shared" si="277"/>
        <v>3.6478964397115385</v>
      </c>
      <c r="APL542" s="192">
        <f t="shared" si="277"/>
        <v>0</v>
      </c>
      <c r="APM542" s="192">
        <f t="shared" si="277"/>
        <v>30.363322322000002</v>
      </c>
      <c r="APN542" s="192">
        <f t="shared" si="277"/>
        <v>3.6833129100000002</v>
      </c>
      <c r="APO542" s="192">
        <f t="shared" si="277"/>
        <v>0</v>
      </c>
      <c r="APP542" s="192">
        <f t="shared" si="277"/>
        <v>0</v>
      </c>
      <c r="APQ542" s="192">
        <f t="shared" si="277"/>
        <v>5.8933006560000001</v>
      </c>
      <c r="APR542" s="192">
        <f t="shared" si="277"/>
        <v>5.8933006560000001</v>
      </c>
      <c r="APS542" s="192">
        <f t="shared" si="277"/>
        <v>0</v>
      </c>
      <c r="APT542" s="192">
        <f t="shared" si="277"/>
        <v>0</v>
      </c>
      <c r="APU542" s="192">
        <f t="shared" si="277"/>
        <v>0</v>
      </c>
      <c r="APV542" s="192">
        <f t="shared" si="277"/>
        <v>0</v>
      </c>
      <c r="APW542" s="192">
        <f t="shared" si="277"/>
        <v>0</v>
      </c>
    </row>
    <row r="543" spans="2:1115" s="136" customFormat="1" ht="14.25" customHeight="1">
      <c r="B543" s="188"/>
      <c r="C543" s="188"/>
      <c r="D543" s="189"/>
      <c r="E543" s="188"/>
      <c r="F543" s="190"/>
      <c r="G543" s="190"/>
      <c r="H543" s="190"/>
      <c r="I543" s="192">
        <f>SUMIF($C5:$C$539,"溶接",I5:I539)</f>
        <v>0</v>
      </c>
      <c r="J543" s="192">
        <f>SUMIF($C5:$C$539,"溶接",J5:J539)</f>
        <v>0</v>
      </c>
      <c r="K543" s="192">
        <f>SUMIF($C5:$C$539,"溶接",K5:K539)</f>
        <v>0</v>
      </c>
      <c r="L543" s="192">
        <f>SUMIF($C5:$C$539,"溶接",L5:L539)</f>
        <v>0</v>
      </c>
      <c r="M543" s="192">
        <f>SUMIF($C5:$C$539,"溶接",M5:M539)</f>
        <v>0</v>
      </c>
      <c r="N543" s="192">
        <f>SUMIF($C5:$C$539,"溶接",N5:N539)</f>
        <v>0</v>
      </c>
      <c r="O543" s="192">
        <f>SUMIF($C5:$C$539,"溶接",O5:O539)</f>
        <v>0</v>
      </c>
      <c r="P543" s="192">
        <f>SUMIF($C5:$C$539,"溶接",P5:P539)</f>
        <v>0</v>
      </c>
      <c r="Q543" s="192">
        <f>SUMIF($C5:$C$539,"溶接",Q5:Q539)</f>
        <v>0</v>
      </c>
      <c r="R543" s="192">
        <f>SUMIF($C5:$C$539,"溶接",R5:R539)</f>
        <v>0</v>
      </c>
      <c r="S543" s="192">
        <f>SUMIF($C5:$C$539,"溶接",S5:S539)</f>
        <v>0</v>
      </c>
      <c r="T543" s="192">
        <f>SUMIF($C5:$C$539,"溶接",T5:T539)</f>
        <v>0</v>
      </c>
      <c r="U543" s="192">
        <f>SUMIF($C5:$C$539,"溶接",U5:U539)</f>
        <v>0</v>
      </c>
      <c r="V543" s="192">
        <f>SUMIF($C5:$C$539,"溶接",V5:V539)</f>
        <v>0</v>
      </c>
      <c r="W543" s="192">
        <f>SUMIF($C5:$C$539,"溶接",W5:W539)</f>
        <v>0</v>
      </c>
      <c r="X543" s="192">
        <f>SUMIF($C5:$C$539,"溶接",X5:X539)</f>
        <v>0</v>
      </c>
      <c r="Y543" s="192">
        <f>SUMIF($C5:$C$539,"溶接",Y5:Y539)</f>
        <v>0</v>
      </c>
      <c r="Z543" s="192">
        <f>SUMIF($C5:$C$539,"溶接",Z5:Z539)</f>
        <v>0</v>
      </c>
      <c r="AA543" s="192">
        <f>SUMIF($C5:$C$539,"溶接",AA5:AA539)</f>
        <v>0</v>
      </c>
      <c r="AB543" s="192">
        <f>SUMIF($C5:$C$539,"溶接",AB5:AB539)</f>
        <v>0</v>
      </c>
      <c r="AC543" s="192">
        <f>SUMIF($C5:$C$539,"溶接",AC5:AC539)</f>
        <v>0</v>
      </c>
      <c r="AD543" s="192">
        <f>SUMIF($C5:$C$539,"溶接",AD5:AD539)</f>
        <v>0</v>
      </c>
      <c r="AE543" s="192">
        <f>SUMIF($C5:$C$539,"溶接",AE5:AE539)</f>
        <v>0</v>
      </c>
      <c r="AF543" s="192">
        <f>SUMIF($C5:$C$539,"溶接",AF5:AF539)</f>
        <v>0</v>
      </c>
      <c r="AG543" s="192">
        <f>SUMIF($C5:$C$539,"溶接",AG5:AG539)</f>
        <v>0</v>
      </c>
      <c r="AH543" s="192">
        <f>SUMIF($C5:$C$539,"溶接",AH5:AH539)</f>
        <v>0</v>
      </c>
      <c r="AI543" s="192">
        <f>SUMIF($C5:$C$539,"溶接",AI5:AI539)</f>
        <v>0</v>
      </c>
      <c r="AJ543" s="192">
        <f>SUMIF($C5:$C$539,"溶接",AJ5:AJ539)</f>
        <v>0</v>
      </c>
      <c r="AK543" s="192">
        <f>SUMIF($C5:$C$539,"溶接",AK5:AK539)</f>
        <v>0</v>
      </c>
      <c r="AL543" s="192">
        <f>SUMIF($C5:$C$539,"溶接",AL5:AL539)</f>
        <v>0</v>
      </c>
      <c r="AM543" s="192">
        <f>SUMIF($C5:$C$539,"溶接",AM5:AM539)</f>
        <v>0</v>
      </c>
      <c r="AN543" s="192">
        <f>SUMIF($C5:$C$539,"溶接",AN5:AN539)</f>
        <v>0</v>
      </c>
      <c r="AO543" s="192">
        <f>SUMIF($C5:$C$539,"溶接",AO5:AO539)</f>
        <v>0</v>
      </c>
      <c r="AP543" s="192">
        <f>SUMIF($C5:$C$539,"溶接",AP5:AP539)</f>
        <v>0</v>
      </c>
      <c r="AQ543" s="192">
        <f>SUMIF($C5:$C$539,"溶接",AQ5:AQ539)</f>
        <v>0</v>
      </c>
      <c r="AR543" s="192">
        <f>SUMIF($C5:$C$539,"溶接",AR5:AR539)</f>
        <v>0</v>
      </c>
      <c r="AS543" s="192">
        <f>SUMIF($C5:$C$539,"溶接",AS5:AS539)</f>
        <v>0</v>
      </c>
      <c r="AT543" s="192">
        <f>SUMIF($C5:$C$539,"溶接",AT5:AT539)</f>
        <v>0</v>
      </c>
      <c r="AU543" s="192">
        <f>SUMIF($C5:$C$539,"溶接",AU5:AU539)</f>
        <v>0</v>
      </c>
      <c r="AV543" s="192">
        <f>SUMIF($C5:$C$539,"溶接",AV5:AV539)</f>
        <v>0</v>
      </c>
      <c r="AW543" s="192">
        <f>SUMIF($C5:$C$539,"溶接",AW5:AW539)</f>
        <v>0</v>
      </c>
      <c r="AX543" s="192">
        <f>SUMIF($C5:$C$539,"溶接",AX5:AX539)</f>
        <v>0</v>
      </c>
      <c r="AY543" s="192">
        <f>SUMIF($C5:$C$539,"溶接",AY5:AY539)</f>
        <v>0</v>
      </c>
      <c r="AZ543" s="192">
        <f>SUMIF($C5:$C$539,"溶接",AZ5:AZ539)</f>
        <v>0</v>
      </c>
      <c r="BA543" s="192">
        <f>SUMIF($C5:$C$539,"溶接",BA5:BA539)</f>
        <v>0</v>
      </c>
      <c r="BB543" s="192">
        <f>SUMIF($C5:$C$539,"溶接",BB5:BB539)</f>
        <v>0</v>
      </c>
      <c r="BC543" s="192">
        <f>SUMIF($C5:$C$539,"溶接",BC5:BC539)</f>
        <v>0</v>
      </c>
      <c r="BD543" s="192">
        <f>SUMIF($C5:$C$539,"溶接",BD5:BD539)</f>
        <v>0</v>
      </c>
      <c r="BE543" s="192">
        <f>SUMIF($C5:$C$539,"溶接",BE5:BE539)</f>
        <v>0</v>
      </c>
      <c r="BF543" s="192">
        <f>SUMIF($C5:$C$539,"溶接",BF5:BF539)</f>
        <v>0</v>
      </c>
      <c r="BG543" s="192">
        <f>SUMIF($C5:$C$539,"溶接",BG5:BG539)</f>
        <v>0</v>
      </c>
      <c r="BH543" s="192">
        <f>SUMIF($C5:$C$539,"溶接",BH5:BH539)</f>
        <v>0</v>
      </c>
      <c r="BI543" s="192">
        <f>SUMIF($C5:$C$539,"溶接",BI5:BI539)</f>
        <v>0</v>
      </c>
      <c r="BJ543" s="192">
        <f>SUMIF($C5:$C$539,"溶接",BJ5:BJ539)</f>
        <v>0</v>
      </c>
      <c r="BK543" s="192">
        <f>SUMIF($C5:$C$539,"溶接",BK5:BK539)</f>
        <v>0</v>
      </c>
      <c r="BL543" s="192">
        <f>SUMIF($C5:$C$539,"溶接",BL5:BL539)</f>
        <v>0</v>
      </c>
      <c r="BM543" s="192">
        <f>SUMIF($C5:$C$539,"溶接",BM5:BM539)</f>
        <v>0</v>
      </c>
      <c r="BN543" s="192">
        <f>SUMIF($C5:$C$539,"溶接",BN5:BN539)</f>
        <v>0</v>
      </c>
      <c r="BO543" s="192">
        <f>SUMIF($C5:$C$539,"溶接",BO5:BO539)</f>
        <v>0</v>
      </c>
      <c r="BP543" s="192">
        <f>SUMIF($C5:$C$539,"溶接",BP5:BP539)</f>
        <v>0</v>
      </c>
      <c r="BQ543" s="192">
        <f>SUMIF($C5:$C$539,"溶接",BQ5:BQ539)</f>
        <v>0</v>
      </c>
      <c r="BR543" s="192">
        <f>SUMIF($C5:$C$539,"溶接",BR5:BR539)</f>
        <v>0</v>
      </c>
      <c r="BS543" s="192">
        <f>SUMIF($C5:$C$539,"溶接",BS5:BS539)</f>
        <v>0</v>
      </c>
      <c r="BT543" s="192">
        <f>SUMIF($C5:$C$539,"溶接",BT5:BT539)</f>
        <v>0</v>
      </c>
      <c r="BU543" s="192">
        <f>SUMIF($C5:$C$539,"溶接",BU5:BU539)</f>
        <v>0</v>
      </c>
      <c r="BV543" s="192">
        <f>SUMIF($C5:$C$539,"溶接",BV5:BV539)</f>
        <v>0</v>
      </c>
      <c r="BW543" s="192">
        <f>SUMIF($C5:$C$539,"溶接",BW5:BW539)</f>
        <v>0</v>
      </c>
      <c r="BX543" s="192">
        <f>SUMIF($C5:$C$539,"溶接",BX5:BX539)</f>
        <v>0</v>
      </c>
      <c r="BY543" s="192">
        <f>SUMIF($C5:$C$539,"溶接",BY5:BY539)</f>
        <v>0</v>
      </c>
      <c r="BZ543" s="192">
        <f>SUMIF($C5:$C$539,"溶接",BZ5:BZ539)</f>
        <v>0</v>
      </c>
      <c r="CA543" s="192">
        <f>SUMIF($C5:$C$539,"溶接",CA5:CA539)</f>
        <v>0</v>
      </c>
      <c r="CB543" s="192">
        <f>SUMIF($C5:$C$539,"溶接",CB5:CB539)</f>
        <v>0</v>
      </c>
      <c r="CC543" s="192">
        <f>SUMIF($C5:$C$539,"溶接",CC5:CC539)</f>
        <v>0</v>
      </c>
      <c r="CD543" s="192">
        <f>SUMIF($C5:$C$539,"溶接",CD5:CD539)</f>
        <v>0</v>
      </c>
      <c r="CE543" s="192">
        <f>SUMIF($C5:$C$539,"溶接",CE5:CE539)</f>
        <v>0</v>
      </c>
      <c r="CF543" s="192">
        <f>SUMIF($C5:$C$539,"溶接",CF5:CF539)</f>
        <v>0</v>
      </c>
      <c r="CG543" s="192">
        <f>SUMIF($C5:$C$539,"溶接",CG5:CG539)</f>
        <v>0</v>
      </c>
      <c r="CH543" s="192">
        <f>SUMIF($C5:$C$539,"溶接",CH5:CH539)</f>
        <v>0</v>
      </c>
      <c r="CI543" s="192">
        <f>SUMIF($C5:$C$539,"溶接",CI5:CI539)</f>
        <v>0</v>
      </c>
      <c r="CJ543" s="192">
        <f>SUMIF($C5:$C$539,"溶接",CJ5:CJ539)</f>
        <v>0</v>
      </c>
      <c r="CK543" s="192">
        <f>SUMIF($C5:$C$539,"溶接",CK5:CK539)</f>
        <v>0</v>
      </c>
      <c r="CL543" s="192">
        <f>SUMIF($C5:$C$539,"溶接",CL5:CL539)</f>
        <v>0</v>
      </c>
      <c r="CM543" s="192">
        <f>SUMIF($C5:$C$539,"溶接",CM5:CM539)</f>
        <v>0</v>
      </c>
      <c r="CN543" s="192">
        <f>SUMIF($C5:$C$539,"溶接",CN5:CN539)</f>
        <v>0</v>
      </c>
      <c r="CO543" s="192">
        <f>SUMIF($C5:$C$539,"溶接",CO5:CO539)</f>
        <v>0</v>
      </c>
      <c r="CP543" s="192">
        <f>SUMIF($C5:$C$539,"溶接",CP5:CP539)</f>
        <v>0</v>
      </c>
      <c r="CQ543" s="192">
        <f>SUMIF($C5:$C$539,"溶接",CQ5:CQ539)</f>
        <v>0</v>
      </c>
      <c r="CR543" s="192">
        <f>SUMIF($C5:$C$539,"溶接",CR5:CR539)</f>
        <v>0</v>
      </c>
      <c r="CS543" s="192">
        <f>SUMIF($C5:$C$539,"溶接",CS5:CS539)</f>
        <v>0</v>
      </c>
      <c r="CT543" s="192">
        <f>SUMIF($C5:$C$539,"溶接",CT5:CT539)</f>
        <v>0</v>
      </c>
      <c r="CU543" s="192">
        <f>SUMIF($C5:$C$539,"溶接",CU5:CU539)</f>
        <v>0</v>
      </c>
      <c r="CV543" s="192">
        <f>SUMIF($C5:$C$539,"溶接",CV5:CV539)</f>
        <v>0</v>
      </c>
      <c r="CW543" s="192">
        <f>SUMIF($C5:$C$539,"溶接",CW5:CW539)</f>
        <v>0</v>
      </c>
      <c r="CX543" s="192">
        <f>SUMIF($C5:$C$539,"溶接",CX5:CX539)</f>
        <v>0</v>
      </c>
      <c r="CY543" s="192">
        <f>SUMIF($C5:$C$539,"溶接",CY5:CY539)</f>
        <v>0</v>
      </c>
      <c r="CZ543" s="192">
        <f>SUMIF($C5:$C$539,"溶接",CZ5:CZ539)</f>
        <v>0</v>
      </c>
      <c r="DA543" s="192">
        <f>SUMIF($C5:$C$539,"溶接",DA5:DA539)</f>
        <v>0</v>
      </c>
      <c r="DB543" s="192">
        <f>SUMIF($C5:$C$539,"溶接",DB5:DB539)</f>
        <v>0</v>
      </c>
      <c r="DC543" s="192">
        <f>SUMIF($C5:$C$539,"溶接",DC5:DC539)</f>
        <v>0</v>
      </c>
      <c r="DD543" s="192">
        <f>SUMIF($C5:$C$539,"溶接",DD5:DD539)</f>
        <v>0</v>
      </c>
      <c r="DE543" s="192">
        <f>SUMIF($C5:$C$539,"溶接",DE5:DE539)</f>
        <v>0</v>
      </c>
      <c r="DF543" s="192">
        <f>SUMIF($C5:$C$539,"溶接",DF5:DF539)</f>
        <v>0</v>
      </c>
      <c r="DG543" s="192">
        <f>SUMIF($C5:$C$539,"溶接",DG5:DG539)</f>
        <v>0</v>
      </c>
      <c r="DH543" s="192">
        <f>SUMIF($C5:$C$539,"溶接",DH5:DH539)</f>
        <v>0</v>
      </c>
      <c r="DI543" s="192">
        <f>SUMIF($C5:$C$539,"溶接",DI5:DI539)</f>
        <v>0</v>
      </c>
      <c r="DJ543" s="192">
        <f>SUMIF($C5:$C$539,"溶接",DJ5:DJ539)</f>
        <v>0</v>
      </c>
      <c r="DK543" s="192">
        <f>SUMIF($C5:$C$539,"溶接",DK5:DK539)</f>
        <v>0</v>
      </c>
      <c r="DL543" s="192">
        <f>SUMIF($C5:$C$539,"溶接",DL5:DL539)</f>
        <v>0</v>
      </c>
      <c r="DM543" s="192">
        <f>SUMIF($C5:$C$539,"溶接",DM5:DM539)</f>
        <v>0</v>
      </c>
      <c r="DN543" s="192">
        <f>SUMIF($C5:$C$539,"溶接",DN5:DN539)</f>
        <v>0</v>
      </c>
      <c r="DO543" s="192">
        <f>SUMIF($C5:$C$539,"溶接",DO5:DO539)</f>
        <v>0</v>
      </c>
      <c r="DP543" s="192">
        <f>SUMIF($C5:$C$539,"溶接",DP5:DP539)</f>
        <v>0</v>
      </c>
      <c r="DQ543" s="192">
        <f>SUMIF($C5:$C$539,"溶接",DQ5:DQ539)</f>
        <v>0</v>
      </c>
      <c r="DR543" s="192">
        <f>SUMIF($C5:$C$539,"溶接",DR5:DR539)</f>
        <v>0</v>
      </c>
      <c r="DS543" s="192">
        <f>SUMIF($C5:$C$539,"溶接",DS5:DS539)</f>
        <v>0</v>
      </c>
      <c r="DT543" s="192">
        <f>SUMIF($C5:$C$539,"溶接",DT5:DT539)</f>
        <v>0</v>
      </c>
      <c r="DU543" s="192">
        <f>SUMIF($C5:$C$539,"溶接",DU5:DU539)</f>
        <v>0</v>
      </c>
      <c r="DV543" s="192">
        <f>SUMIF($C5:$C$539,"溶接",DV5:DV539)</f>
        <v>0</v>
      </c>
      <c r="DW543" s="192">
        <f>SUMIF($C5:$C$539,"溶接",DW5:DW539)</f>
        <v>0</v>
      </c>
      <c r="DX543" s="192">
        <f>SUMIF($C5:$C$539,"溶接",DX5:DX539)</f>
        <v>0</v>
      </c>
      <c r="DY543" s="192">
        <f>SUMIF($C5:$C$539,"溶接",DY5:DY539)</f>
        <v>0</v>
      </c>
      <c r="DZ543" s="192">
        <f>SUMIF($C5:$C$539,"溶接",DZ5:DZ539)</f>
        <v>0</v>
      </c>
      <c r="EA543" s="192">
        <f>SUMIF($C5:$C$539,"溶接",EA5:EA539)</f>
        <v>0</v>
      </c>
      <c r="EB543" s="192">
        <f>SUMIF($C5:$C$539,"溶接",EB5:EB539)</f>
        <v>0</v>
      </c>
      <c r="EC543" s="192">
        <f>SUMIF($C5:$C$539,"溶接",EC5:EC539)</f>
        <v>0</v>
      </c>
      <c r="ED543" s="192">
        <f>SUMIF($C5:$C$539,"溶接",ED5:ED539)</f>
        <v>0</v>
      </c>
      <c r="EE543" s="192">
        <f>SUMIF($C5:$C$539,"溶接",EE5:EE539)</f>
        <v>0</v>
      </c>
      <c r="EF543" s="192">
        <f>SUMIF($C5:$C$539,"溶接",EF5:EF539)</f>
        <v>0</v>
      </c>
      <c r="EG543" s="192">
        <f>SUMIF($C5:$C$539,"溶接",EG5:EG539)</f>
        <v>0</v>
      </c>
      <c r="EH543" s="192">
        <f>SUMIF($C5:$C$539,"溶接",EH5:EH539)</f>
        <v>0</v>
      </c>
      <c r="EI543" s="192">
        <f>SUMIF($C5:$C$539,"溶接",EI5:EI539)</f>
        <v>0</v>
      </c>
      <c r="EJ543" s="192">
        <f>SUMIF($C5:$C$539,"溶接",EJ5:EJ539)</f>
        <v>0</v>
      </c>
      <c r="EK543" s="192">
        <f>SUMIF($C5:$C$539,"溶接",EK5:EK539)</f>
        <v>0</v>
      </c>
      <c r="EL543" s="192">
        <f>SUMIF($C5:$C$539,"溶接",EL5:EL539)</f>
        <v>0</v>
      </c>
      <c r="EM543" s="192">
        <f>SUMIF($C5:$C$539,"溶接",EM5:EM539)</f>
        <v>0</v>
      </c>
      <c r="EN543" s="192">
        <f>SUMIF($C5:$C$539,"溶接",EN5:EN539)</f>
        <v>0</v>
      </c>
      <c r="EO543" s="192">
        <f>SUMIF($C5:$C$539,"溶接",EO5:EO539)</f>
        <v>0</v>
      </c>
      <c r="EP543" s="192">
        <f>SUMIF($C5:$C$539,"溶接",EP5:EP539)</f>
        <v>0</v>
      </c>
      <c r="EQ543" s="192">
        <f>SUMIF($C5:$C$539,"溶接",EQ5:EQ539)</f>
        <v>0</v>
      </c>
      <c r="ER543" s="192">
        <f>SUMIF($C5:$C$539,"溶接",ER5:ER539)</f>
        <v>0</v>
      </c>
      <c r="ES543" s="192">
        <f>SUMIF($C5:$C$539,"溶接",ES5:ES539)</f>
        <v>0</v>
      </c>
      <c r="ET543" s="192">
        <f>SUMIF($C5:$C$539,"溶接",ET5:ET539)</f>
        <v>0</v>
      </c>
      <c r="EU543" s="192">
        <f>SUMIF($C5:$C$539,"溶接",EU5:EU539)</f>
        <v>0</v>
      </c>
      <c r="EV543" s="192">
        <f>SUMIF($C5:$C$539,"溶接",EV5:EV539)</f>
        <v>0</v>
      </c>
      <c r="EW543" s="192">
        <f>SUMIF($C5:$C$539,"溶接",EW5:EW539)</f>
        <v>0</v>
      </c>
      <c r="EX543" s="192">
        <f>SUMIF($C5:$C$539,"溶接",EX5:EX539)</f>
        <v>0</v>
      </c>
      <c r="EY543" s="192">
        <f>SUMIF($C5:$C$539,"溶接",EY5:EY539)</f>
        <v>0</v>
      </c>
      <c r="EZ543" s="192">
        <f>SUMIF($C5:$C$539,"溶接",EZ5:EZ539)</f>
        <v>0</v>
      </c>
      <c r="FA543" s="192">
        <f>SUMIF($C5:$C$539,"溶接",FA5:FA539)</f>
        <v>0</v>
      </c>
      <c r="FB543" s="192">
        <f>SUMIF($C5:$C$539,"溶接",FB5:FB539)</f>
        <v>0</v>
      </c>
      <c r="FC543" s="192">
        <f>SUMIF($C5:$C$539,"溶接",FC5:FC539)</f>
        <v>0</v>
      </c>
      <c r="FD543" s="192">
        <f>SUMIF($C5:$C$539,"溶接",FD5:FD539)</f>
        <v>0</v>
      </c>
      <c r="FE543" s="192">
        <f>SUMIF($C5:$C$539,"溶接",FE5:FE539)</f>
        <v>0</v>
      </c>
      <c r="FF543" s="192">
        <f>SUMIF($C5:$C$539,"溶接",FF5:FF539)</f>
        <v>0</v>
      </c>
      <c r="FG543" s="192">
        <f>SUMIF($C5:$C$539,"溶接",FG5:FG539)</f>
        <v>0</v>
      </c>
      <c r="FH543" s="192">
        <f>SUMIF($C5:$C$539,"溶接",FH5:FH539)</f>
        <v>0</v>
      </c>
      <c r="FI543" s="192">
        <f>SUMIF($C5:$C$539,"溶接",FI5:FI539)</f>
        <v>0</v>
      </c>
      <c r="FJ543" s="192">
        <f>SUMIF($C5:$C$539,"溶接",FJ5:FJ539)</f>
        <v>0</v>
      </c>
      <c r="FK543" s="192">
        <f>SUMIF($C5:$C$539,"溶接",FK5:FK539)</f>
        <v>0</v>
      </c>
      <c r="FL543" s="192">
        <f>SUMIF($C5:$C$539,"溶接",FL5:FL539)</f>
        <v>0</v>
      </c>
      <c r="FM543" s="192">
        <f>SUMIF($C5:$C$539,"溶接",FM5:FM539)</f>
        <v>0</v>
      </c>
      <c r="FN543" s="192">
        <f>SUMIF($C5:$C$539,"溶接",FN5:FN539)</f>
        <v>0</v>
      </c>
      <c r="FO543" s="192">
        <f>SUMIF($C5:$C$539,"溶接",FO5:FO539)</f>
        <v>0</v>
      </c>
      <c r="FP543" s="192">
        <f>SUMIF($C5:$C$539,"溶接",FP5:FP539)</f>
        <v>0</v>
      </c>
      <c r="FQ543" s="192">
        <f>SUMIF($C5:$C$539,"溶接",FQ5:FQ539)</f>
        <v>0</v>
      </c>
      <c r="FR543" s="192">
        <f>SUMIF($C5:$C$539,"溶接",FR5:FR539)</f>
        <v>0</v>
      </c>
      <c r="FS543" s="192">
        <f>SUMIF($C5:$C$539,"溶接",FS5:FS539)</f>
        <v>0</v>
      </c>
      <c r="FT543" s="192">
        <f>SUMIF($C5:$C$539,"溶接",FT5:FT539)</f>
        <v>0</v>
      </c>
      <c r="FU543" s="192">
        <f>SUMIF($C5:$C$539,"溶接",FU5:FU539)</f>
        <v>0</v>
      </c>
      <c r="FV543" s="192">
        <f>SUMIF($C5:$C$539,"溶接",FV5:FV539)</f>
        <v>0</v>
      </c>
      <c r="FW543" s="192">
        <f>SUMIF($C5:$C$539,"溶接",FW5:FW539)</f>
        <v>0</v>
      </c>
      <c r="FX543" s="192">
        <f>SUMIF($C5:$C$539,"溶接",FX5:FX539)</f>
        <v>0</v>
      </c>
      <c r="FY543" s="192">
        <f>SUMIF($C5:$C$539,"溶接",FY5:FY539)</f>
        <v>0</v>
      </c>
      <c r="FZ543" s="192">
        <f>SUMIF($C5:$C$539,"溶接",FZ5:FZ539)</f>
        <v>0</v>
      </c>
      <c r="GA543" s="192">
        <f>SUMIF($C5:$C$539,"溶接",GA5:GA539)</f>
        <v>0</v>
      </c>
      <c r="GB543" s="192">
        <f>SUMIF($C5:$C$539,"溶接",GB5:GB539)</f>
        <v>0</v>
      </c>
      <c r="GC543" s="192">
        <f>SUMIF($C5:$C$539,"溶接",GC5:GC539)</f>
        <v>0</v>
      </c>
      <c r="GD543" s="192">
        <f>SUMIF($C5:$C$539,"溶接",GD5:GD539)</f>
        <v>0</v>
      </c>
      <c r="GE543" s="192">
        <f>SUMIF($C5:$C$539,"溶接",GE5:GE539)</f>
        <v>0</v>
      </c>
      <c r="GF543" s="192">
        <f>SUMIF($C5:$C$539,"溶接",GF5:GF539)</f>
        <v>0</v>
      </c>
      <c r="GG543" s="192">
        <f>SUMIF($C5:$C$539,"溶接",GG5:GG539)</f>
        <v>0</v>
      </c>
      <c r="GH543" s="192">
        <f>SUMIF($C5:$C$539,"溶接",GH5:GH539)</f>
        <v>0</v>
      </c>
      <c r="GI543" s="192">
        <f>SUMIF($C5:$C$539,"溶接",GI5:GI539)</f>
        <v>0</v>
      </c>
      <c r="GJ543" s="192">
        <f>SUMIF($C5:$C$539,"溶接",GJ5:GJ539)</f>
        <v>0</v>
      </c>
      <c r="GK543" s="192">
        <f>SUMIF($C5:$C$539,"溶接",GK5:GK539)</f>
        <v>0</v>
      </c>
      <c r="GL543" s="192">
        <f>SUMIF($C5:$C$539,"溶接",GL5:GL539)</f>
        <v>0</v>
      </c>
      <c r="GM543" s="192">
        <f>SUMIF($C5:$C$539,"溶接",GM5:GM539)</f>
        <v>0</v>
      </c>
      <c r="GN543" s="192">
        <f>SUMIF($C5:$C$539,"溶接",GN5:GN539)</f>
        <v>0</v>
      </c>
      <c r="GO543" s="192">
        <f>SUMIF($C5:$C$539,"溶接",GO5:GO539)</f>
        <v>0</v>
      </c>
      <c r="GP543" s="192">
        <f>SUMIF($C5:$C$539,"溶接",GP5:GP539)</f>
        <v>0</v>
      </c>
      <c r="GQ543" s="192">
        <f>SUMIF($C5:$C$539,"溶接",GQ5:GQ539)</f>
        <v>0</v>
      </c>
      <c r="GR543" s="192">
        <f>SUMIF($C5:$C$539,"溶接",GR5:GR539)</f>
        <v>0</v>
      </c>
      <c r="GS543" s="192">
        <f>SUMIF($C5:$C$539,"溶接",GS5:GS539)</f>
        <v>0</v>
      </c>
      <c r="GT543" s="192">
        <f>SUMIF($C5:$C$539,"溶接",GT5:GT539)</f>
        <v>0</v>
      </c>
      <c r="GU543" s="192">
        <f>SUMIF($C5:$C$539,"溶接",GU5:GU539)</f>
        <v>0</v>
      </c>
      <c r="GV543" s="192">
        <f>SUMIF($C5:$C$539,"溶接",GV5:GV539)</f>
        <v>0</v>
      </c>
      <c r="GW543" s="192">
        <f>SUMIF($C5:$C$539,"溶接",GW5:GW539)</f>
        <v>0</v>
      </c>
      <c r="GX543" s="192">
        <f>SUMIF($C5:$C$539,"溶接",GX5:GX539)</f>
        <v>0</v>
      </c>
      <c r="GY543" s="192">
        <f>SUMIF($C5:$C$539,"溶接",GY5:GY539)</f>
        <v>0</v>
      </c>
      <c r="GZ543" s="192">
        <f>SUMIF($C5:$C$539,"溶接",GZ5:GZ539)</f>
        <v>0</v>
      </c>
      <c r="HA543" s="192">
        <f>SUMIF($C5:$C$539,"溶接",HA5:HA539)</f>
        <v>0</v>
      </c>
      <c r="HB543" s="192">
        <f>SUMIF($C5:$C$539,"溶接",HB5:HB539)</f>
        <v>0</v>
      </c>
      <c r="HC543" s="192">
        <f>SUMIF($C5:$C$539,"溶接",HC5:HC539)</f>
        <v>0</v>
      </c>
      <c r="HD543" s="192">
        <f>SUMIF($C5:$C$539,"溶接",HD5:HD539)</f>
        <v>0</v>
      </c>
      <c r="HE543" s="192">
        <f>SUMIF($C5:$C$539,"溶接",HE5:HE539)</f>
        <v>0</v>
      </c>
      <c r="HF543" s="192">
        <f>SUMIF($C5:$C$539,"溶接",HF5:HF539)</f>
        <v>0</v>
      </c>
      <c r="HG543" s="192">
        <f>SUMIF($C5:$C$539,"溶接",HG5:HG539)</f>
        <v>0</v>
      </c>
      <c r="HH543" s="192">
        <f>SUMIF($C5:$C$539,"溶接",HH5:HH539)</f>
        <v>0</v>
      </c>
      <c r="HI543" s="192">
        <f>SUMIF($C5:$C$539,"溶接",HI5:HI539)</f>
        <v>0</v>
      </c>
      <c r="HJ543" s="192">
        <f>SUMIF($C5:$C$539,"溶接",HJ5:HJ539)</f>
        <v>0</v>
      </c>
      <c r="HK543" s="192">
        <f>SUMIF($C5:$C$539,"溶接",HK5:HK539)</f>
        <v>0</v>
      </c>
      <c r="HL543" s="192">
        <f>SUMIF($C5:$C$539,"溶接",HL5:HL539)</f>
        <v>0</v>
      </c>
      <c r="HM543" s="192">
        <f>SUMIF($C5:$C$539,"溶接",HM5:HM539)</f>
        <v>0</v>
      </c>
      <c r="HN543" s="192">
        <f>SUMIF($C5:$C$539,"溶接",HN5:HN539)</f>
        <v>0</v>
      </c>
      <c r="HO543" s="192">
        <f>SUMIF($C5:$C$539,"溶接",HO5:HO539)</f>
        <v>0</v>
      </c>
      <c r="HP543" s="192">
        <f>SUMIF($C5:$C$539,"溶接",HP5:HP539)</f>
        <v>0</v>
      </c>
      <c r="HQ543" s="192">
        <f>SUMIF($C5:$C$539,"溶接",HQ5:HQ539)</f>
        <v>0</v>
      </c>
      <c r="HR543" s="192">
        <f>SUMIF($C5:$C$539,"溶接",HR5:HR539)</f>
        <v>0</v>
      </c>
      <c r="HS543" s="192">
        <f>SUMIF($C5:$C$539,"溶接",HS5:HS539)</f>
        <v>0</v>
      </c>
      <c r="HT543" s="192">
        <f>SUMIF($C5:$C$539,"溶接",HT5:HT539)</f>
        <v>0</v>
      </c>
      <c r="HU543" s="192">
        <f>SUMIF($C5:$C$539,"溶接",HU5:HU539)</f>
        <v>0</v>
      </c>
      <c r="HV543" s="192">
        <f>SUMIF($C5:$C$539,"溶接",HV5:HV539)</f>
        <v>0</v>
      </c>
      <c r="HW543" s="192">
        <f>SUMIF($C5:$C$539,"溶接",HW5:HW539)</f>
        <v>0</v>
      </c>
      <c r="HX543" s="192">
        <f>SUMIF($C5:$C$539,"溶接",HX5:HX539)</f>
        <v>0</v>
      </c>
      <c r="HY543" s="192">
        <f>SUMIF($C5:$C$539,"溶接",HY5:HY539)</f>
        <v>0</v>
      </c>
      <c r="HZ543" s="192">
        <f>SUMIF($C5:$C$539,"溶接",HZ5:HZ539)</f>
        <v>0</v>
      </c>
      <c r="IA543" s="192">
        <f>SUMIF($C5:$C$539,"溶接",IA5:IA539)</f>
        <v>0</v>
      </c>
      <c r="IB543" s="192">
        <f>SUMIF($C5:$C$539,"溶接",IB5:IB539)</f>
        <v>0</v>
      </c>
      <c r="IC543" s="192">
        <f>SUMIF($C5:$C$539,"溶接",IC5:IC539)</f>
        <v>0</v>
      </c>
      <c r="ID543" s="192">
        <f>SUMIF($C5:$C$539,"溶接",ID5:ID539)</f>
        <v>0</v>
      </c>
      <c r="IE543" s="192">
        <f>SUMIF($C5:$C$539,"溶接",IE5:IE539)</f>
        <v>0</v>
      </c>
      <c r="IF543" s="192">
        <f>SUMIF($C5:$C$539,"溶接",IF5:IF539)</f>
        <v>0</v>
      </c>
      <c r="IG543" s="192">
        <f>SUMIF($C5:$C$539,"溶接",IG5:IG539)</f>
        <v>0</v>
      </c>
      <c r="IH543" s="192">
        <f>SUMIF($C5:$C$539,"溶接",IH5:IH539)</f>
        <v>0</v>
      </c>
      <c r="II543" s="192">
        <f>SUMIF($C5:$C$539,"溶接",II5:II539)</f>
        <v>0</v>
      </c>
      <c r="IJ543" s="192">
        <f>SUMIF($C5:$C$539,"溶接",IJ5:IJ539)</f>
        <v>0</v>
      </c>
      <c r="IK543" s="192">
        <f>SUMIF($C5:$C$539,"溶接",IK5:IK539)</f>
        <v>0</v>
      </c>
      <c r="IL543" s="192">
        <f>SUMIF($C5:$C$539,"溶接",IL5:IL539)</f>
        <v>0</v>
      </c>
      <c r="IM543" s="192">
        <f>SUMIF($C5:$C$539,"溶接",IM5:IM539)</f>
        <v>0</v>
      </c>
      <c r="IN543" s="192">
        <f>SUMIF($C5:$C$539,"溶接",IN5:IN539)</f>
        <v>0</v>
      </c>
      <c r="IO543" s="192">
        <f>SUMIF($C5:$C$539,"溶接",IO5:IO539)</f>
        <v>0</v>
      </c>
      <c r="IP543" s="192">
        <f>SUMIF($C5:$C$539,"溶接",IP5:IP539)</f>
        <v>0</v>
      </c>
      <c r="IQ543" s="192">
        <f>SUMIF($C5:$C$539,"溶接",IQ5:IQ539)</f>
        <v>0</v>
      </c>
      <c r="IR543" s="192">
        <f>SUMIF($C5:$C$539,"溶接",IR5:IR539)</f>
        <v>0</v>
      </c>
      <c r="IS543" s="192">
        <f>SUMIF($C5:$C$539,"溶接",IS5:IS539)</f>
        <v>0</v>
      </c>
      <c r="IT543" s="192">
        <f>SUMIF($C5:$C$539,"溶接",IT5:IT539)</f>
        <v>0</v>
      </c>
      <c r="IU543" s="192">
        <f>SUMIF($C5:$C$539,"溶接",IU5:IU539)</f>
        <v>0</v>
      </c>
      <c r="IV543" s="192">
        <f>SUMIF($C5:$C$539,"溶接",IV5:IV539)</f>
        <v>0</v>
      </c>
      <c r="IW543" s="192">
        <f>SUMIF($C5:$C$539,"溶接",IW5:IW539)</f>
        <v>0</v>
      </c>
      <c r="IX543" s="192">
        <f>SUMIF($C5:$C$539,"溶接",IX5:IX539)</f>
        <v>0</v>
      </c>
      <c r="IY543" s="192">
        <f>SUMIF($C5:$C$539,"溶接",IY5:IY539)</f>
        <v>0</v>
      </c>
      <c r="IZ543" s="192">
        <f>SUMIF($C5:$C$539,"溶接",IZ5:IZ539)</f>
        <v>0</v>
      </c>
      <c r="JA543" s="192">
        <f>SUMIF($C5:$C$539,"溶接",JA5:JA539)</f>
        <v>0</v>
      </c>
      <c r="JB543" s="192">
        <f>SUMIF($C5:$C$539,"溶接",JB5:JB539)</f>
        <v>0</v>
      </c>
      <c r="JC543" s="192">
        <f>SUMIF($C5:$C$539,"溶接",JC5:JC539)</f>
        <v>0</v>
      </c>
      <c r="JD543" s="192">
        <f>SUMIF($C5:$C$539,"溶接",JD5:JD539)</f>
        <v>0</v>
      </c>
      <c r="JE543" s="192">
        <f>SUMIF($C5:$C$539,"溶接",JE5:JE539)</f>
        <v>0</v>
      </c>
      <c r="JF543" s="192">
        <f>SUMIF($C5:$C$539,"溶接",JF5:JF539)</f>
        <v>0</v>
      </c>
      <c r="JG543" s="192">
        <f>SUMIF($C5:$C$539,"溶接",JG5:JG539)</f>
        <v>0</v>
      </c>
      <c r="JH543" s="192">
        <f>SUMIF($C5:$C$539,"溶接",JH5:JH539)</f>
        <v>0</v>
      </c>
      <c r="JI543" s="192">
        <f>SUMIF($C5:$C$539,"溶接",JI5:JI539)</f>
        <v>0</v>
      </c>
      <c r="JJ543" s="192">
        <f>SUMIF($C5:$C$539,"溶接",JJ5:JJ539)</f>
        <v>0</v>
      </c>
      <c r="JK543" s="192">
        <f>SUMIF($C5:$C$539,"溶接",JK5:JK539)</f>
        <v>0</v>
      </c>
      <c r="JL543" s="192">
        <f>SUMIF($C5:$C$539,"溶接",JL5:JL539)</f>
        <v>0</v>
      </c>
      <c r="JM543" s="192">
        <f>SUMIF($C5:$C$539,"溶接",JM5:JM539)</f>
        <v>0</v>
      </c>
      <c r="JN543" s="192">
        <f>SUMIF($C5:$C$539,"溶接",JN5:JN539)</f>
        <v>0</v>
      </c>
      <c r="JO543" s="192">
        <f>SUMIF($C5:$C$539,"溶接",JO5:JO539)</f>
        <v>0</v>
      </c>
      <c r="JP543" s="192">
        <f>SUMIF($C5:$C$539,"溶接",JP5:JP539)</f>
        <v>0</v>
      </c>
      <c r="JQ543" s="192">
        <f>SUMIF($C5:$C$539,"溶接",JQ5:JQ539)</f>
        <v>0</v>
      </c>
      <c r="JR543" s="192">
        <f>SUMIF($C5:$C$539,"溶接",JR5:JR539)</f>
        <v>0</v>
      </c>
      <c r="JS543" s="192">
        <f>SUMIF($C5:$C$539,"溶接",JS5:JS539)</f>
        <v>0</v>
      </c>
      <c r="JT543" s="192">
        <f>SUMIF($C5:$C$539,"溶接",JT5:JT539)</f>
        <v>0</v>
      </c>
      <c r="JU543" s="192">
        <f>SUMIF($C5:$C$539,"溶接",JU5:JU539)</f>
        <v>0</v>
      </c>
      <c r="JV543" s="192">
        <f>SUMIF($C5:$C$539,"溶接",JV5:JV539)</f>
        <v>0</v>
      </c>
      <c r="JW543" s="192">
        <f>SUMIF($C5:$C$539,"溶接",JW5:JW539)</f>
        <v>0</v>
      </c>
      <c r="JX543" s="192">
        <f>SUMIF($C5:$C$539,"溶接",JX5:JX539)</f>
        <v>0</v>
      </c>
      <c r="JY543" s="192">
        <f>SUMIF($C5:$C$539,"溶接",JY5:JY539)</f>
        <v>0</v>
      </c>
      <c r="JZ543" s="192">
        <f>SUMIF($C5:$C$539,"溶接",JZ5:JZ539)</f>
        <v>0</v>
      </c>
      <c r="KA543" s="192">
        <f>SUMIF($C5:$C$539,"溶接",KA5:KA539)</f>
        <v>0</v>
      </c>
      <c r="KB543" s="192">
        <f>SUMIF($C5:$C$539,"溶接",KB5:KB539)</f>
        <v>0</v>
      </c>
      <c r="KC543" s="192">
        <f>SUMIF($C5:$C$539,"溶接",KC5:KC539)</f>
        <v>0</v>
      </c>
      <c r="KD543" s="192">
        <f>SUMIF($C5:$C$539,"溶接",KD5:KD539)</f>
        <v>0</v>
      </c>
      <c r="KE543" s="192">
        <f>SUMIF($C5:$C$539,"溶接",KE5:KE539)</f>
        <v>0</v>
      </c>
      <c r="KF543" s="192">
        <f>SUMIF($C5:$C$539,"溶接",KF5:KF539)</f>
        <v>0</v>
      </c>
      <c r="KG543" s="192">
        <f>SUMIF($C5:$C$539,"溶接",KG5:KG539)</f>
        <v>0</v>
      </c>
      <c r="KH543" s="192">
        <f>SUMIF($C5:$C$539,"溶接",KH5:KH539)</f>
        <v>0</v>
      </c>
      <c r="KI543" s="192">
        <f>SUMIF($C5:$C$539,"溶接",KI5:KI539)</f>
        <v>0</v>
      </c>
      <c r="KJ543" s="192">
        <f>SUMIF($C5:$C$539,"溶接",KJ5:KJ539)</f>
        <v>0</v>
      </c>
      <c r="KK543" s="192">
        <f>SUMIF($C5:$C$539,"溶接",KK5:KK539)</f>
        <v>0</v>
      </c>
      <c r="KL543" s="192">
        <f>SUMIF($C5:$C$539,"溶接",KL5:KL539)</f>
        <v>0</v>
      </c>
      <c r="KM543" s="192">
        <f>SUMIF($C5:$C$539,"溶接",KM5:KM539)</f>
        <v>0</v>
      </c>
      <c r="KN543" s="192">
        <f>SUMIF($C5:$C$539,"溶接",KN5:KN539)</f>
        <v>0</v>
      </c>
      <c r="KO543" s="192">
        <f>SUMIF($C5:$C$539,"溶接",KO5:KO539)</f>
        <v>0</v>
      </c>
      <c r="KP543" s="192">
        <f>SUMIF($C5:$C$539,"溶接",KP5:KP539)</f>
        <v>0</v>
      </c>
      <c r="KQ543" s="192">
        <f>SUMIF($C5:$C$539,"溶接",KQ5:KQ539)</f>
        <v>0</v>
      </c>
      <c r="KR543" s="192">
        <f>SUMIF($C5:$C$539,"溶接",KR5:KR539)</f>
        <v>0</v>
      </c>
      <c r="KS543" s="192">
        <f>SUMIF($C5:$C$539,"溶接",KS5:KS539)</f>
        <v>0</v>
      </c>
      <c r="KT543" s="192">
        <f>SUMIF($C5:$C$539,"溶接",KT5:KT539)</f>
        <v>0</v>
      </c>
      <c r="KU543" s="192">
        <f>SUMIF($C5:$C$539,"溶接",KU5:KU539)</f>
        <v>0</v>
      </c>
      <c r="KV543" s="192">
        <f>SUMIF($C5:$C$539,"溶接",KV5:KV539)</f>
        <v>0</v>
      </c>
      <c r="KW543" s="192">
        <f>SUMIF($C5:$C$539,"溶接",KW5:KW539)</f>
        <v>0</v>
      </c>
      <c r="KX543" s="192">
        <f>SUMIF($C5:$C$539,"溶接",KX5:KX539)</f>
        <v>0</v>
      </c>
      <c r="KY543" s="192">
        <f>SUMIF($C5:$C$539,"溶接",KY5:KY539)</f>
        <v>0</v>
      </c>
      <c r="KZ543" s="192">
        <f>SUMIF($C5:$C$539,"溶接",KZ5:KZ539)</f>
        <v>0</v>
      </c>
      <c r="LA543" s="192">
        <f>SUMIF($C5:$C$539,"溶接",LA5:LA539)</f>
        <v>0</v>
      </c>
      <c r="LB543" s="192">
        <f>SUMIF($C5:$C$539,"溶接",LB5:LB539)</f>
        <v>0</v>
      </c>
      <c r="LC543" s="192">
        <f>SUMIF($C5:$C$539,"溶接",LC5:LC539)</f>
        <v>0</v>
      </c>
      <c r="LD543" s="192">
        <f>SUMIF($C5:$C$539,"溶接",LD5:LD539)</f>
        <v>0</v>
      </c>
      <c r="LE543" s="192">
        <f>SUMIF($C5:$C$539,"溶接",LE5:LE539)</f>
        <v>0</v>
      </c>
      <c r="LF543" s="192">
        <f>SUMIF($C5:$C$539,"溶接",LF5:LF539)</f>
        <v>0</v>
      </c>
      <c r="LG543" s="192">
        <f>SUMIF($C5:$C$539,"溶接",LG5:LG539)</f>
        <v>0</v>
      </c>
      <c r="LH543" s="192">
        <f>SUMIF($C5:$C$539,"溶接",LH5:LH539)</f>
        <v>0</v>
      </c>
      <c r="LI543" s="192">
        <f>SUMIF($C5:$C$539,"溶接",LI5:LI539)</f>
        <v>0</v>
      </c>
      <c r="LJ543" s="192">
        <f>SUMIF($C5:$C$539,"溶接",LJ5:LJ539)</f>
        <v>0</v>
      </c>
      <c r="LK543" s="192">
        <f>SUMIF($C5:$C$539,"溶接",LK5:LK539)</f>
        <v>0</v>
      </c>
      <c r="LL543" s="192">
        <f>SUMIF($C5:$C$539,"溶接",LL5:LL539)</f>
        <v>0</v>
      </c>
      <c r="LM543" s="192">
        <f>SUMIF($C5:$C$539,"溶接",LM5:LM539)</f>
        <v>0</v>
      </c>
      <c r="LN543" s="192">
        <f>SUMIF($C5:$C$539,"溶接",LN5:LN539)</f>
        <v>0</v>
      </c>
      <c r="LO543" s="192">
        <f>SUMIF($C5:$C$539,"溶接",LO5:LO539)</f>
        <v>0</v>
      </c>
      <c r="LP543" s="192">
        <f>SUMIF($C5:$C$539,"溶接",LP5:LP539)</f>
        <v>0</v>
      </c>
      <c r="LQ543" s="192">
        <f>SUMIF($C5:$C$539,"溶接",LQ5:LQ539)</f>
        <v>0</v>
      </c>
      <c r="LR543" s="192">
        <f>SUMIF($C5:$C$539,"溶接",LR5:LR539)</f>
        <v>0</v>
      </c>
      <c r="LS543" s="192">
        <f>SUMIF($C5:$C$539,"溶接",LS5:LS539)</f>
        <v>0</v>
      </c>
      <c r="LT543" s="192">
        <f>SUMIF($C5:$C$539,"溶接",LT5:LT539)</f>
        <v>0</v>
      </c>
      <c r="LU543" s="192">
        <f>SUMIF($C5:$C$539,"溶接",LU5:LU539)</f>
        <v>0</v>
      </c>
      <c r="LV543" s="192">
        <f>SUMIF($C5:$C$539,"溶接",LV5:LV539)</f>
        <v>0</v>
      </c>
      <c r="LW543" s="192">
        <f>SUMIF($C5:$C$539,"溶接",LW5:LW539)</f>
        <v>0</v>
      </c>
      <c r="LX543" s="192">
        <f>SUMIF($C5:$C$539,"溶接",LX5:LX539)</f>
        <v>0</v>
      </c>
      <c r="LY543" s="192">
        <f>SUMIF($C5:$C$539,"溶接",LY5:LY539)</f>
        <v>0</v>
      </c>
      <c r="LZ543" s="192">
        <f>SUMIF($C5:$C$539,"溶接",LZ5:LZ539)</f>
        <v>0</v>
      </c>
      <c r="MA543" s="192">
        <f>SUMIF($C5:$C$539,"溶接",MA5:MA539)</f>
        <v>0</v>
      </c>
      <c r="MB543" s="192">
        <f>SUMIF($C5:$C$539,"溶接",MB5:MB539)</f>
        <v>0</v>
      </c>
      <c r="MC543" s="192">
        <f>SUMIF($C5:$C$539,"溶接",MC5:MC539)</f>
        <v>0</v>
      </c>
      <c r="MD543" s="192">
        <f>SUMIF($C5:$C$539,"溶接",MD5:MD539)</f>
        <v>0</v>
      </c>
      <c r="ME543" s="192">
        <f>SUMIF($C5:$C$539,"溶接",ME5:ME539)</f>
        <v>0</v>
      </c>
      <c r="MF543" s="192">
        <f>SUMIF($C5:$C$539,"溶接",MF5:MF539)</f>
        <v>0</v>
      </c>
      <c r="MG543" s="192">
        <f>SUMIF($C5:$C$539,"溶接",MG5:MG539)</f>
        <v>0</v>
      </c>
      <c r="MH543" s="192">
        <f>SUMIF($C5:$C$539,"溶接",MH5:MH539)</f>
        <v>0</v>
      </c>
      <c r="MI543" s="192">
        <f>SUMIF($C5:$C$539,"溶接",MI5:MI539)</f>
        <v>0</v>
      </c>
      <c r="MJ543" s="192">
        <f>SUMIF($C5:$C$539,"溶接",MJ5:MJ539)</f>
        <v>0</v>
      </c>
      <c r="MK543" s="192">
        <f>SUMIF($C5:$C$539,"溶接",MK5:MK539)</f>
        <v>0</v>
      </c>
      <c r="ML543" s="192">
        <f>SUMIF($C5:$C$539,"溶接",ML5:ML539)</f>
        <v>0</v>
      </c>
      <c r="MM543" s="192">
        <f>SUMIF($C5:$C$539,"溶接",MM5:MM539)</f>
        <v>0</v>
      </c>
      <c r="MN543" s="192">
        <f>SUMIF($C5:$C$539,"溶接",MN5:MN539)</f>
        <v>0</v>
      </c>
      <c r="MO543" s="192">
        <f>SUMIF($C5:$C$539,"溶接",MO5:MO539)</f>
        <v>0</v>
      </c>
      <c r="MP543" s="192">
        <f>SUMIF($C5:$C$539,"溶接",MP5:MP539)</f>
        <v>0</v>
      </c>
      <c r="MQ543" s="192">
        <f>SUMIF($C5:$C$539,"溶接",MQ5:MQ539)</f>
        <v>0</v>
      </c>
      <c r="MR543" s="192">
        <f>SUMIF($C5:$C$539,"溶接",MR5:MR539)</f>
        <v>0</v>
      </c>
      <c r="MS543" s="192">
        <f>SUMIF($C5:$C$539,"溶接",MS5:MS539)</f>
        <v>0</v>
      </c>
      <c r="MT543" s="192">
        <f>SUMIF($C5:$C$539,"溶接",MT5:MT539)</f>
        <v>0</v>
      </c>
      <c r="MU543" s="192">
        <f>SUMIF($C5:$C$539,"溶接",MU5:MU539)</f>
        <v>0</v>
      </c>
      <c r="MV543" s="192">
        <f>SUMIF($C5:$C$539,"溶接",MV5:MV539)</f>
        <v>0</v>
      </c>
      <c r="MW543" s="192">
        <f>SUMIF($C5:$C$539,"溶接",MW5:MW539)</f>
        <v>0</v>
      </c>
      <c r="MX543" s="192">
        <f>SUMIF($C5:$C$539,"溶接",MX5:MX539)</f>
        <v>0</v>
      </c>
      <c r="MY543" s="192">
        <f>SUMIF($C5:$C$539,"溶接",MY5:MY539)</f>
        <v>0</v>
      </c>
      <c r="MZ543" s="192">
        <f>SUMIF($C5:$C$539,"溶接",MZ5:MZ539)</f>
        <v>0</v>
      </c>
      <c r="NA543" s="192">
        <f>SUMIF($C5:$C$539,"溶接",NA5:NA539)</f>
        <v>0</v>
      </c>
      <c r="NB543" s="192">
        <f>SUMIF($C5:$C$539,"溶接",NB5:NB539)</f>
        <v>0</v>
      </c>
      <c r="NC543" s="192">
        <f>SUMIF($C5:$C$539,"溶接",NC5:NC539)</f>
        <v>0</v>
      </c>
      <c r="ND543" s="192">
        <f>SUMIF($C5:$C$539,"溶接",ND5:ND539)</f>
        <v>0</v>
      </c>
      <c r="NE543" s="192">
        <f>SUMIF($C5:$C$539,"溶接",NE5:NE539)</f>
        <v>0</v>
      </c>
      <c r="NF543" s="192">
        <f>SUMIF($C5:$C$539,"溶接",NF5:NF539)</f>
        <v>0</v>
      </c>
      <c r="NG543" s="192">
        <f>SUMIF($C5:$C$539,"溶接",NG5:NG539)</f>
        <v>0</v>
      </c>
      <c r="NH543" s="192">
        <f>SUMIF($C5:$C$539,"溶接",NH5:NH539)</f>
        <v>0</v>
      </c>
      <c r="NI543" s="192">
        <f>SUMIF($C5:$C$539,"溶接",NI5:NI539)</f>
        <v>0</v>
      </c>
      <c r="NJ543" s="192">
        <f>SUMIF($C5:$C$539,"溶接",NJ5:NJ539)</f>
        <v>0</v>
      </c>
      <c r="NK543" s="192">
        <f>SUMIF($C5:$C$539,"溶接",NK5:NK539)</f>
        <v>0</v>
      </c>
      <c r="NL543" s="192">
        <f>SUMIF($C5:$C$539,"溶接",NL5:NL539)</f>
        <v>0</v>
      </c>
      <c r="NM543" s="192">
        <f>SUMIF($C5:$C$539,"溶接",NM5:NM539)</f>
        <v>0</v>
      </c>
      <c r="NN543" s="192">
        <f>SUMIF($C5:$C$539,"溶接",NN5:NN539)</f>
        <v>0</v>
      </c>
      <c r="NO543" s="192">
        <f>SUMIF($C5:$C$539,"溶接",NO5:NO539)</f>
        <v>0</v>
      </c>
      <c r="NP543" s="192">
        <f>SUMIF($C5:$C$539,"溶接",NP5:NP539)</f>
        <v>0</v>
      </c>
      <c r="NQ543" s="192">
        <f>SUMIF($C5:$C$539,"溶接",NQ5:NQ539)</f>
        <v>0</v>
      </c>
      <c r="NR543" s="192">
        <f>SUMIF($C5:$C$539,"溶接",NR5:NR539)</f>
        <v>0</v>
      </c>
      <c r="NS543" s="192">
        <f>SUMIF($C5:$C$539,"溶接",NS5:NS539)</f>
        <v>0</v>
      </c>
      <c r="NT543" s="192">
        <f>SUMIF($C5:$C$539,"溶接",NT5:NT539)</f>
        <v>0</v>
      </c>
      <c r="NU543" s="192">
        <f>SUMIF($C5:$C$539,"溶接",NU5:NU539)</f>
        <v>0</v>
      </c>
      <c r="NV543" s="192">
        <f>SUMIF($C5:$C$539,"溶接",NV5:NV539)</f>
        <v>0</v>
      </c>
      <c r="NW543" s="192">
        <f>SUMIF($C5:$C$539,"溶接",NW5:NW539)</f>
        <v>0</v>
      </c>
      <c r="NX543" s="192">
        <f>SUMIF($C5:$C$539,"溶接",NX5:NX539)</f>
        <v>0</v>
      </c>
      <c r="NY543" s="192">
        <f>SUMIF($C5:$C$539,"溶接",NY5:NY539)</f>
        <v>0</v>
      </c>
      <c r="NZ543" s="192">
        <f>SUMIF($C5:$C$539,"溶接",NZ5:NZ539)</f>
        <v>0</v>
      </c>
      <c r="OA543" s="192">
        <f>SUMIF($C5:$C$539,"溶接",OA5:OA539)</f>
        <v>0</v>
      </c>
      <c r="OB543" s="192">
        <f>SUMIF($C5:$C$539,"溶接",OB5:OB539)</f>
        <v>0</v>
      </c>
      <c r="OC543" s="192">
        <f>SUMIF($C5:$C$539,"溶接",OC5:OC539)</f>
        <v>0</v>
      </c>
      <c r="OD543" s="192">
        <f>SUMIF($C5:$C$539,"溶接",OD5:OD539)</f>
        <v>0</v>
      </c>
      <c r="OE543" s="192">
        <f>SUMIF($C5:$C$539,"溶接",OE5:OE539)</f>
        <v>0</v>
      </c>
      <c r="OF543" s="192">
        <f>SUMIF($C5:$C$539,"溶接",OF5:OF539)</f>
        <v>0</v>
      </c>
      <c r="OG543" s="192">
        <f>SUMIF($C5:$C$539,"溶接",OG5:OG539)</f>
        <v>0</v>
      </c>
      <c r="OH543" s="192">
        <f>SUMIF($C5:$C$539,"溶接",OH5:OH539)</f>
        <v>0</v>
      </c>
      <c r="OI543" s="192">
        <f>SUMIF($C5:$C$539,"溶接",OI5:OI539)</f>
        <v>0</v>
      </c>
      <c r="OJ543" s="192">
        <f>SUMIF($C5:$C$539,"溶接",OJ5:OJ539)</f>
        <v>0</v>
      </c>
      <c r="OK543" s="192">
        <f>SUMIF($C5:$C$539,"溶接",OK5:OK539)</f>
        <v>0</v>
      </c>
      <c r="OL543" s="192">
        <f>SUMIF($C5:$C$539,"溶接",OL5:OL539)</f>
        <v>0</v>
      </c>
      <c r="OM543" s="192">
        <f>SUMIF($C5:$C$539,"溶接",OM5:OM539)</f>
        <v>0</v>
      </c>
      <c r="ON543" s="192">
        <f>SUMIF($C5:$C$539,"溶接",ON5:ON539)</f>
        <v>0</v>
      </c>
      <c r="OO543" s="192">
        <f>SUMIF($C5:$C$539,"溶接",OO5:OO539)</f>
        <v>0</v>
      </c>
      <c r="OP543" s="192">
        <f>SUMIF($C5:$C$539,"溶接",OP5:OP539)</f>
        <v>0</v>
      </c>
      <c r="OQ543" s="192">
        <f>SUMIF($C5:$C$539,"溶接",OQ5:OQ539)</f>
        <v>0</v>
      </c>
      <c r="OR543" s="192">
        <f>SUMIF($C5:$C$539,"溶接",OR5:OR539)</f>
        <v>0</v>
      </c>
      <c r="OS543" s="192">
        <f>SUMIF($C5:$C$539,"溶接",OS5:OS539)</f>
        <v>0</v>
      </c>
      <c r="OT543" s="192">
        <f>SUMIF($C5:$C$539,"溶接",OT5:OT539)</f>
        <v>0</v>
      </c>
      <c r="OU543" s="192">
        <f>SUMIF($C5:$C$539,"溶接",OU5:OU539)</f>
        <v>0</v>
      </c>
      <c r="OV543" s="192">
        <f>SUMIF($C5:$C$539,"溶接",OV5:OV539)</f>
        <v>0</v>
      </c>
      <c r="OW543" s="192">
        <f>SUMIF($C5:$C$539,"溶接",OW5:OW539)</f>
        <v>0</v>
      </c>
      <c r="OX543" s="192">
        <f>SUMIF($C5:$C$539,"溶接",OX5:OX539)</f>
        <v>0</v>
      </c>
      <c r="OY543" s="192">
        <f>SUMIF($C5:$C$539,"溶接",OY5:OY539)</f>
        <v>0</v>
      </c>
      <c r="OZ543" s="192">
        <f>SUMIF($C5:$C$539,"溶接",OZ5:OZ539)</f>
        <v>0</v>
      </c>
      <c r="PA543" s="192">
        <f>SUMIF($C5:$C$539,"溶接",PA5:PA539)</f>
        <v>0</v>
      </c>
      <c r="PB543" s="192">
        <f>SUMIF($C5:$C$539,"溶接",PB5:PB539)</f>
        <v>0</v>
      </c>
      <c r="PC543" s="192">
        <f>SUMIF($C5:$C$539,"溶接",PC5:PC539)</f>
        <v>0</v>
      </c>
      <c r="PD543" s="192">
        <f>SUMIF($C5:$C$539,"溶接",PD5:PD539)</f>
        <v>0</v>
      </c>
      <c r="PE543" s="192">
        <f>SUMIF($C5:$C$539,"溶接",PE5:PE539)</f>
        <v>0</v>
      </c>
      <c r="PF543" s="192">
        <f>SUMIF($C5:$C$539,"溶接",PF5:PF539)</f>
        <v>0</v>
      </c>
      <c r="PG543" s="192">
        <f>SUMIF($C5:$C$539,"溶接",PG5:PG539)</f>
        <v>0</v>
      </c>
      <c r="PH543" s="192">
        <f>SUMIF($C5:$C$539,"溶接",PH5:PH539)</f>
        <v>0</v>
      </c>
      <c r="PI543" s="192">
        <f>SUMIF($C5:$C$539,"溶接",PI5:PI539)</f>
        <v>0</v>
      </c>
      <c r="PJ543" s="192">
        <f>SUMIF($C5:$C$539,"溶接",PJ5:PJ539)</f>
        <v>0</v>
      </c>
      <c r="PK543" s="192">
        <f>SUMIF($C5:$C$539,"溶接",PK5:PK539)</f>
        <v>0</v>
      </c>
      <c r="PL543" s="192">
        <f>SUMIF($C5:$C$539,"溶接",PL5:PL539)</f>
        <v>0</v>
      </c>
      <c r="PM543" s="192">
        <f>SUMIF($C5:$C$539,"溶接",PM5:PM539)</f>
        <v>0</v>
      </c>
      <c r="PN543" s="192">
        <f>SUMIF($C5:$C$539,"溶接",PN5:PN539)</f>
        <v>0</v>
      </c>
      <c r="PO543" s="192">
        <f>SUMIF($C5:$C$539,"溶接",PO5:PO539)</f>
        <v>0</v>
      </c>
      <c r="PP543" s="192">
        <f>SUMIF($C5:$C$539,"溶接",PP5:PP539)</f>
        <v>0</v>
      </c>
      <c r="PQ543" s="192">
        <f>SUMIF($C5:$C$539,"溶接",PQ5:PQ539)</f>
        <v>0</v>
      </c>
      <c r="PR543" s="192">
        <f>SUMIF($C5:$C$539,"溶接",PR5:PR539)</f>
        <v>0</v>
      </c>
      <c r="PS543" s="192">
        <f>SUMIF($C5:$C$539,"溶接",PS5:PS539)</f>
        <v>0</v>
      </c>
      <c r="PT543" s="192">
        <f>SUMIF($C5:$C$539,"溶接",PT5:PT539)</f>
        <v>0</v>
      </c>
      <c r="PU543" s="192">
        <f>SUMIF($C5:$C$539,"溶接",PU5:PU539)</f>
        <v>0</v>
      </c>
      <c r="PV543" s="192">
        <f>SUMIF($C5:$C$539,"溶接",PV5:PV539)</f>
        <v>0</v>
      </c>
      <c r="PW543" s="192">
        <f>SUMIF($C5:$C$539,"溶接",PW5:PW539)</f>
        <v>0</v>
      </c>
      <c r="PX543" s="192">
        <f>SUMIF($C5:$C$539,"溶接",PX5:PX539)</f>
        <v>0</v>
      </c>
      <c r="PY543" s="192">
        <f>SUMIF($C5:$C$539,"溶接",PY5:PY539)</f>
        <v>0</v>
      </c>
      <c r="PZ543" s="192">
        <f>SUMIF($C5:$C$539,"溶接",PZ5:PZ539)</f>
        <v>0</v>
      </c>
      <c r="QA543" s="192">
        <f>SUMIF($C5:$C$539,"溶接",QA5:QA539)</f>
        <v>0</v>
      </c>
      <c r="QB543" s="192">
        <f>SUMIF($C5:$C$539,"溶接",QB5:QB539)</f>
        <v>0</v>
      </c>
      <c r="QC543" s="192">
        <f>SUMIF($C5:$C$539,"溶接",QC5:QC539)</f>
        <v>0</v>
      </c>
      <c r="QD543" s="192">
        <f>SUMIF($C5:$C$539,"溶接",QD5:QD539)</f>
        <v>0</v>
      </c>
      <c r="QE543" s="192">
        <f>SUMIF($C5:$C$539,"溶接",QE5:QE539)</f>
        <v>0</v>
      </c>
      <c r="QF543" s="192">
        <f>SUMIF($C5:$C$539,"溶接",QF5:QF539)</f>
        <v>0</v>
      </c>
      <c r="QG543" s="192">
        <f>SUMIF($C5:$C$539,"溶接",QG5:QG539)</f>
        <v>0</v>
      </c>
      <c r="QH543" s="192">
        <f>SUMIF($C5:$C$539,"溶接",QH5:QH539)</f>
        <v>0</v>
      </c>
      <c r="QI543" s="192">
        <f>SUMIF($C5:$C$539,"溶接",QI5:QI539)</f>
        <v>0</v>
      </c>
      <c r="QJ543" s="192">
        <f>SUMIF($C5:$C$539,"溶接",QJ5:QJ539)</f>
        <v>0</v>
      </c>
      <c r="QK543" s="192">
        <f>SUMIF($C5:$C$539,"溶接",QK5:QK539)</f>
        <v>0</v>
      </c>
      <c r="QL543" s="192">
        <f>SUMIF($C5:$C$539,"溶接",QL5:QL539)</f>
        <v>0</v>
      </c>
      <c r="QM543" s="192">
        <f>SUMIF($C5:$C$539,"溶接",QM5:QM539)</f>
        <v>0</v>
      </c>
      <c r="QN543" s="192">
        <f>SUMIF($C5:$C$539,"溶接",QN5:QN539)</f>
        <v>0</v>
      </c>
      <c r="QO543" s="192">
        <f>SUMIF($C5:$C$539,"溶接",QO5:QO539)</f>
        <v>0</v>
      </c>
      <c r="QP543" s="192">
        <f>SUMIF($C5:$C$539,"溶接",QP5:QP539)</f>
        <v>0</v>
      </c>
      <c r="QQ543" s="192">
        <f>SUMIF($C5:$C$539,"溶接",QQ5:QQ539)</f>
        <v>0</v>
      </c>
      <c r="QR543" s="192">
        <f>SUMIF($C5:$C$539,"溶接",QR5:QR539)</f>
        <v>0</v>
      </c>
      <c r="QS543" s="192">
        <f>SUMIF($C5:$C$539,"溶接",QS5:QS539)</f>
        <v>0</v>
      </c>
      <c r="QT543" s="192">
        <f>SUMIF($C5:$C$539,"溶接",QT5:QT539)</f>
        <v>0</v>
      </c>
      <c r="QU543" s="192">
        <f>SUMIF($C5:$C$539,"溶接",QU5:QU539)</f>
        <v>0</v>
      </c>
      <c r="QV543" s="192">
        <f>SUMIF($C5:$C$539,"溶接",QV5:QV539)</f>
        <v>0</v>
      </c>
      <c r="QW543" s="192">
        <f>SUMIF($C5:$C$539,"溶接",QW5:QW539)</f>
        <v>0</v>
      </c>
      <c r="QX543" s="192">
        <f>SUMIF($C5:$C$539,"溶接",QX5:QX539)</f>
        <v>0</v>
      </c>
      <c r="QY543" s="192">
        <f>SUMIF($C5:$C$539,"溶接",QY5:QY539)</f>
        <v>0</v>
      </c>
      <c r="QZ543" s="192">
        <f>SUMIF($C5:$C$539,"溶接",QZ5:QZ539)</f>
        <v>0</v>
      </c>
      <c r="RA543" s="192">
        <f>SUMIF($C5:$C$539,"溶接",RA5:RA539)</f>
        <v>0</v>
      </c>
      <c r="RB543" s="192">
        <f>SUMIF($C5:$C$539,"溶接",RB5:RB539)</f>
        <v>0</v>
      </c>
      <c r="RC543" s="192">
        <f>SUMIF($C5:$C$539,"溶接",RC5:RC539)</f>
        <v>0</v>
      </c>
      <c r="RD543" s="192">
        <f>SUMIF($C5:$C$539,"溶接",RD5:RD539)</f>
        <v>0</v>
      </c>
      <c r="RE543" s="192">
        <f>SUMIF($C5:$C$539,"溶接",RE5:RE539)</f>
        <v>0</v>
      </c>
      <c r="RF543" s="192">
        <f>SUMIF($C5:$C$539,"溶接",RF5:RF539)</f>
        <v>0</v>
      </c>
      <c r="RG543" s="192">
        <f>SUMIF($C5:$C$539,"溶接",RG5:RG539)</f>
        <v>0</v>
      </c>
      <c r="RH543" s="192">
        <f>SUMIF($C5:$C$539,"溶接",RH5:RH539)</f>
        <v>0</v>
      </c>
      <c r="RI543" s="192">
        <f>SUMIF($C5:$C$539,"溶接",RI5:RI539)</f>
        <v>0</v>
      </c>
      <c r="RJ543" s="192">
        <f>SUMIF($C5:$C$539,"溶接",RJ5:RJ539)</f>
        <v>0</v>
      </c>
      <c r="RK543" s="192">
        <f>SUMIF($C5:$C$539,"溶接",RK5:RK539)</f>
        <v>0</v>
      </c>
      <c r="RL543" s="192">
        <f>SUMIF($C5:$C$539,"溶接",RL5:RL539)</f>
        <v>0</v>
      </c>
      <c r="RM543" s="192">
        <f>SUMIF($C5:$C$539,"溶接",RM5:RM539)</f>
        <v>0</v>
      </c>
      <c r="RN543" s="192">
        <f>SUMIF($C5:$C$539,"溶接",RN5:RN539)</f>
        <v>0</v>
      </c>
      <c r="RO543" s="192">
        <f>SUMIF($C5:$C$539,"溶接",RO5:RO539)</f>
        <v>0</v>
      </c>
      <c r="RP543" s="192">
        <f>SUMIF($C5:$C$539,"溶接",RP5:RP539)</f>
        <v>0</v>
      </c>
      <c r="RQ543" s="192">
        <f>SUMIF($C5:$C$539,"溶接",RQ5:RQ539)</f>
        <v>0</v>
      </c>
      <c r="RR543" s="192">
        <f>SUMIF($C5:$C$539,"溶接",RR5:RR539)</f>
        <v>0</v>
      </c>
      <c r="RS543" s="192">
        <f>SUMIF($C5:$C$539,"溶接",RS5:RS539)</f>
        <v>0</v>
      </c>
      <c r="RT543" s="192">
        <f>SUMIF($C5:$C$539,"溶接",RT5:RT539)</f>
        <v>0</v>
      </c>
      <c r="RU543" s="192">
        <f>SUMIF($C5:$C$539,"溶接",RU5:RU539)</f>
        <v>0</v>
      </c>
      <c r="RV543" s="192">
        <f>SUMIF($C5:$C$539,"溶接",RV5:RV539)</f>
        <v>0</v>
      </c>
      <c r="RW543" s="192">
        <f>SUMIF($C5:$C$539,"溶接",RW5:RW539)</f>
        <v>0</v>
      </c>
      <c r="RX543" s="192">
        <f>SUMIF($C5:$C$539,"溶接",RX5:RX539)</f>
        <v>0</v>
      </c>
      <c r="RY543" s="192">
        <f>SUMIF($C5:$C$539,"溶接",RY5:RY539)</f>
        <v>0</v>
      </c>
      <c r="RZ543" s="192">
        <f>SUMIF($C5:$C$539,"溶接",RZ5:RZ539)</f>
        <v>0</v>
      </c>
      <c r="SA543" s="192">
        <f>SUMIF($C5:$C$539,"溶接",SA5:SA539)</f>
        <v>0</v>
      </c>
      <c r="SB543" s="192">
        <f>SUMIF($C5:$C$539,"溶接",SB5:SB539)</f>
        <v>0</v>
      </c>
      <c r="SC543" s="192">
        <f>SUMIF($C5:$C$539,"溶接",SC5:SC539)</f>
        <v>0</v>
      </c>
      <c r="SD543" s="192">
        <f>SUMIF($C5:$C$539,"溶接",SD5:SD539)</f>
        <v>0</v>
      </c>
      <c r="SE543" s="192">
        <f>SUMIF($C5:$C$539,"溶接",SE5:SE539)</f>
        <v>0</v>
      </c>
      <c r="SF543" s="192">
        <f>SUMIF($C5:$C$539,"溶接",SF5:SF539)</f>
        <v>0</v>
      </c>
      <c r="SG543" s="192">
        <f>SUMIF($C5:$C$539,"溶接",SG5:SG539)</f>
        <v>0</v>
      </c>
      <c r="SH543" s="192">
        <f>SUMIF($C5:$C$539,"溶接",SH5:SH539)</f>
        <v>0</v>
      </c>
      <c r="SI543" s="192">
        <f>SUMIF($C5:$C$539,"溶接",SI5:SI539)</f>
        <v>0</v>
      </c>
      <c r="SJ543" s="192">
        <f>SUMIF($C5:$C$539,"溶接",SJ5:SJ539)</f>
        <v>0</v>
      </c>
      <c r="SK543" s="192">
        <f>SUMIF($C5:$C$539,"溶接",SK5:SK539)</f>
        <v>0</v>
      </c>
      <c r="SL543" s="192">
        <f>SUMIF($C5:$C$539,"溶接",SL5:SL539)</f>
        <v>0</v>
      </c>
      <c r="SM543" s="192">
        <f>SUMIF($C5:$C$539,"溶接",SM5:SM539)</f>
        <v>0</v>
      </c>
      <c r="SN543" s="192">
        <f>SUMIF($C5:$C$539,"溶接",SN5:SN539)</f>
        <v>0</v>
      </c>
      <c r="SO543" s="192">
        <f>SUMIF($C5:$C$539,"溶接",SO5:SO539)</f>
        <v>0</v>
      </c>
      <c r="SP543" s="192">
        <f>SUMIF($C5:$C$539,"溶接",SP5:SP539)</f>
        <v>0</v>
      </c>
      <c r="SQ543" s="192">
        <f>SUMIF($C5:$C$539,"溶接",SQ5:SQ539)</f>
        <v>0</v>
      </c>
      <c r="SR543" s="192">
        <f>SUMIF($C5:$C$539,"溶接",SR5:SR539)</f>
        <v>0</v>
      </c>
      <c r="SS543" s="192">
        <f>SUMIF($C5:$C$539,"溶接",SS5:SS539)</f>
        <v>0</v>
      </c>
      <c r="ST543" s="192">
        <f>SUMIF($C5:$C$539,"溶接",ST5:ST539)</f>
        <v>0</v>
      </c>
      <c r="SU543" s="192">
        <f>SUMIF($C5:$C$539,"溶接",SU5:SU539)</f>
        <v>0</v>
      </c>
      <c r="SV543" s="192">
        <f>SUMIF($C5:$C$539,"溶接",SV5:SV539)</f>
        <v>0</v>
      </c>
      <c r="SW543" s="192">
        <f>SUMIF($C5:$C$539,"溶接",SW5:SW539)</f>
        <v>0</v>
      </c>
      <c r="SX543" s="192">
        <f>SUMIF($C5:$C$539,"溶接",SX5:SX539)</f>
        <v>0</v>
      </c>
      <c r="SY543" s="192">
        <f>SUMIF($C5:$C$539,"溶接",SY5:SY539)</f>
        <v>0</v>
      </c>
      <c r="SZ543" s="192">
        <f>SUMIF($C5:$C$539,"溶接",SZ5:SZ539)</f>
        <v>0</v>
      </c>
      <c r="TA543" s="192">
        <f>SUMIF($C5:$C$539,"溶接",TA5:TA539)</f>
        <v>0</v>
      </c>
      <c r="TB543" s="192">
        <f>SUMIF($C5:$C$539,"溶接",TB5:TB539)</f>
        <v>0</v>
      </c>
      <c r="TC543" s="192">
        <f>SUMIF($C5:$C$539,"溶接",TC5:TC539)</f>
        <v>0</v>
      </c>
      <c r="TD543" s="192">
        <f>SUMIF($C5:$C$539,"溶接",TD5:TD539)</f>
        <v>0</v>
      </c>
      <c r="TE543" s="192">
        <f>SUMIF($C5:$C$539,"溶接",TE5:TE539)</f>
        <v>0</v>
      </c>
      <c r="TF543" s="192">
        <f>SUMIF($C5:$C$539,"溶接",TF5:TF539)</f>
        <v>0</v>
      </c>
      <c r="TG543" s="192">
        <f>SUMIF($C5:$C$539,"溶接",TG5:TG539)</f>
        <v>0</v>
      </c>
      <c r="TH543" s="192">
        <f>SUMIF($C5:$C$539,"溶接",TH5:TH539)</f>
        <v>0</v>
      </c>
      <c r="TI543" s="192">
        <f>SUMIF($C5:$C$539,"溶接",TI5:TI539)</f>
        <v>0</v>
      </c>
      <c r="TJ543" s="192">
        <f>SUMIF($C5:$C$539,"溶接",TJ5:TJ539)</f>
        <v>0</v>
      </c>
      <c r="TK543" s="192">
        <f>SUMIF($C5:$C$539,"溶接",TK5:TK539)</f>
        <v>0</v>
      </c>
      <c r="TL543" s="192">
        <f>SUMIF($C5:$C$539,"溶接",TL5:TL539)</f>
        <v>0</v>
      </c>
      <c r="TM543" s="192">
        <f>SUMIF($C5:$C$539,"溶接",TM5:TM539)</f>
        <v>0</v>
      </c>
      <c r="TN543" s="192">
        <f>SUMIF($C5:$C$539,"溶接",TN5:TN539)</f>
        <v>0</v>
      </c>
      <c r="TO543" s="192">
        <f>SUMIF($C5:$C$539,"溶接",TO5:TO539)</f>
        <v>0</v>
      </c>
      <c r="TP543" s="192">
        <f>SUMIF($C5:$C$539,"溶接",TP5:TP539)</f>
        <v>0</v>
      </c>
      <c r="TQ543" s="192">
        <f>SUMIF($C5:$C$539,"溶接",TQ5:TQ539)</f>
        <v>0</v>
      </c>
      <c r="TR543" s="192">
        <f>SUMIF($C5:$C$539,"溶接",TR5:TR539)</f>
        <v>0</v>
      </c>
      <c r="TS543" s="192">
        <f>SUMIF($C5:$C$539,"溶接",TS5:TS539)</f>
        <v>0</v>
      </c>
      <c r="TT543" s="192">
        <f>SUMIF($C5:$C$539,"溶接",TT5:TT539)</f>
        <v>0</v>
      </c>
      <c r="TU543" s="192">
        <f>SUMIF($C5:$C$539,"溶接",TU5:TU539)</f>
        <v>0</v>
      </c>
      <c r="TV543" s="192">
        <f>SUMIF($C5:$C$539,"溶接",TV5:TV539)</f>
        <v>0</v>
      </c>
      <c r="TW543" s="192">
        <f>SUMIF($C5:$C$539,"溶接",TW5:TW539)</f>
        <v>0</v>
      </c>
      <c r="TX543" s="192">
        <f>SUMIF($C5:$C$539,"溶接",TX5:TX539)</f>
        <v>0</v>
      </c>
      <c r="TY543" s="192">
        <f>SUMIF($C5:$C$539,"溶接",TY5:TY539)</f>
        <v>0</v>
      </c>
      <c r="TZ543" s="192">
        <f>SUMIF($C5:$C$539,"溶接",TZ5:TZ539)</f>
        <v>0</v>
      </c>
      <c r="UA543" s="192">
        <f>SUMIF($C5:$C$539,"溶接",UA5:UA539)</f>
        <v>0</v>
      </c>
      <c r="UB543" s="192">
        <f>SUMIF($C5:$C$539,"溶接",UB5:UB539)</f>
        <v>0</v>
      </c>
      <c r="UC543" s="192">
        <f>SUMIF($C5:$C$539,"溶接",UC5:UC539)</f>
        <v>0</v>
      </c>
      <c r="UD543" s="192">
        <f>SUMIF($C5:$C$539,"溶接",UD5:UD539)</f>
        <v>0</v>
      </c>
      <c r="UE543" s="192">
        <f>SUMIF($C5:$C$539,"溶接",UE5:UE539)</f>
        <v>0</v>
      </c>
      <c r="UF543" s="192">
        <f>SUMIF($C5:$C$539,"溶接",UF5:UF539)</f>
        <v>0</v>
      </c>
      <c r="UG543" s="192">
        <f>SUMIF($C5:$C$539,"溶接",UG5:UG539)</f>
        <v>0</v>
      </c>
      <c r="UH543" s="192">
        <f>SUMIF($C5:$C$539,"溶接",UH5:UH539)</f>
        <v>0</v>
      </c>
      <c r="UI543" s="192">
        <f>SUMIF($C5:$C$539,"溶接",UI5:UI539)</f>
        <v>0</v>
      </c>
      <c r="UJ543" s="192">
        <f>SUMIF($C5:$C$539,"溶接",UJ5:UJ539)</f>
        <v>0</v>
      </c>
      <c r="UK543" s="192">
        <f>SUMIF($C5:$C$539,"溶接",UK5:UK539)</f>
        <v>0</v>
      </c>
      <c r="UL543" s="192">
        <f>SUMIF($C5:$C$539,"溶接",UL5:UL539)</f>
        <v>0</v>
      </c>
      <c r="UM543" s="192">
        <f>SUMIF($C5:$C$539,"溶接",UM5:UM539)</f>
        <v>0</v>
      </c>
      <c r="UN543" s="192">
        <f>SUMIF($C5:$C$539,"溶接",UN5:UN539)</f>
        <v>0</v>
      </c>
      <c r="UO543" s="192">
        <f>SUMIF($C5:$C$539,"溶接",UO5:UO539)</f>
        <v>0</v>
      </c>
      <c r="UP543" s="192">
        <f>SUMIF($C5:$C$539,"溶接",UP5:UP539)</f>
        <v>0</v>
      </c>
      <c r="UQ543" s="192">
        <f>SUMIF($C5:$C$539,"溶接",UQ5:UQ539)</f>
        <v>0</v>
      </c>
      <c r="UR543" s="192">
        <f>SUMIF($C5:$C$539,"溶接",UR5:UR539)</f>
        <v>0</v>
      </c>
      <c r="US543" s="192">
        <f>SUMIF($C5:$C$539,"溶接",US5:US539)</f>
        <v>0</v>
      </c>
      <c r="UT543" s="192">
        <f>SUMIF($C5:$C$539,"溶接",UT5:UT539)</f>
        <v>0</v>
      </c>
      <c r="UU543" s="192">
        <f>SUMIF($C5:$C$539,"溶接",UU5:UU539)</f>
        <v>0</v>
      </c>
      <c r="UV543" s="192">
        <f>SUMIF($C5:$C$539,"溶接",UV5:UV539)</f>
        <v>0</v>
      </c>
      <c r="UW543" s="192">
        <f>SUMIF($C5:$C$539,"溶接",UW5:UW539)</f>
        <v>0</v>
      </c>
      <c r="UX543" s="192">
        <f>SUMIF($C5:$C$539,"溶接",UX5:UX539)</f>
        <v>0</v>
      </c>
      <c r="UY543" s="192">
        <f>SUMIF($C5:$C$539,"溶接",UY5:UY539)</f>
        <v>0</v>
      </c>
      <c r="UZ543" s="192">
        <f>SUMIF($C5:$C$539,"溶接",UZ5:UZ539)</f>
        <v>0</v>
      </c>
      <c r="VA543" s="192">
        <f>SUMIF($C5:$C$539,"溶接",VA5:VA539)</f>
        <v>0</v>
      </c>
      <c r="VB543" s="192">
        <f>SUMIF($C5:$C$539,"溶接",VB5:VB539)</f>
        <v>0</v>
      </c>
      <c r="VC543" s="192">
        <f>SUMIF($C5:$C$539,"溶接",VC5:VC539)</f>
        <v>0</v>
      </c>
      <c r="VD543" s="192">
        <f>SUMIF($C5:$C$539,"溶接",VD5:VD539)</f>
        <v>0</v>
      </c>
      <c r="VE543" s="192">
        <f>SUMIF($C5:$C$539,"溶接",VE5:VE539)</f>
        <v>0</v>
      </c>
      <c r="VF543" s="192">
        <f>SUMIF($C5:$C$539,"溶接",VF5:VF539)</f>
        <v>0</v>
      </c>
      <c r="VG543" s="192">
        <f>SUMIF($C5:$C$539,"溶接",VG5:VG539)</f>
        <v>0</v>
      </c>
      <c r="VH543" s="192">
        <f>SUMIF($C5:$C$539,"溶接",VH5:VH539)</f>
        <v>0</v>
      </c>
      <c r="VI543" s="192">
        <f>SUMIF($C5:$C$539,"溶接",VI5:VI539)</f>
        <v>0</v>
      </c>
      <c r="VJ543" s="192">
        <f>SUMIF($C5:$C$539,"溶接",VJ5:VJ539)</f>
        <v>0</v>
      </c>
      <c r="VK543" s="192">
        <f>SUMIF($C5:$C$539,"溶接",VK5:VK539)</f>
        <v>0</v>
      </c>
      <c r="VL543" s="192">
        <f>SUMIF($C5:$C$539,"溶接",VL5:VL539)</f>
        <v>0</v>
      </c>
      <c r="VM543" s="192">
        <f>SUMIF($C5:$C$539,"溶接",VM5:VM539)</f>
        <v>0</v>
      </c>
      <c r="VN543" s="192">
        <f>SUMIF($C5:$C$539,"溶接",VN5:VN539)</f>
        <v>0</v>
      </c>
      <c r="VO543" s="192">
        <f>SUMIF($C5:$C$539,"溶接",VO5:VO539)</f>
        <v>0</v>
      </c>
      <c r="VP543" s="192">
        <f>SUMIF($C5:$C$539,"溶接",VP5:VP539)</f>
        <v>0</v>
      </c>
      <c r="VQ543" s="192">
        <f>SUMIF($C5:$C$539,"溶接",VQ5:VQ539)</f>
        <v>0</v>
      </c>
      <c r="VR543" s="192">
        <f>SUMIF($C5:$C$539,"溶接",VR5:VR539)</f>
        <v>0</v>
      </c>
      <c r="VS543" s="192">
        <f>SUMIF($C5:$C$539,"溶接",VS5:VS539)</f>
        <v>0</v>
      </c>
      <c r="VT543" s="192">
        <f>SUMIF($C5:$C$539,"溶接",VT5:VT539)</f>
        <v>0</v>
      </c>
      <c r="VU543" s="192">
        <f>SUMIF($C5:$C$539,"溶接",VU5:VU539)</f>
        <v>0</v>
      </c>
      <c r="VV543" s="192">
        <f>SUMIF($C5:$C$539,"溶接",VV5:VV539)</f>
        <v>0</v>
      </c>
      <c r="VW543" s="192">
        <f>SUMIF($C5:$C$539,"溶接",VW5:VW539)</f>
        <v>0</v>
      </c>
      <c r="VX543" s="192">
        <f>SUMIF($C5:$C$539,"溶接",VX5:VX539)</f>
        <v>0</v>
      </c>
      <c r="VY543" s="192">
        <f>SUMIF($C5:$C$539,"溶接",VY5:VY539)</f>
        <v>0</v>
      </c>
      <c r="VZ543" s="192">
        <f>SUMIF($C5:$C$539,"溶接",VZ5:VZ539)</f>
        <v>0</v>
      </c>
      <c r="WA543" s="192">
        <f>SUMIF($C5:$C$539,"溶接",WA5:WA539)</f>
        <v>0</v>
      </c>
      <c r="WB543" s="192">
        <f>SUMIF($C5:$C$539,"溶接",WB5:WB539)</f>
        <v>0</v>
      </c>
      <c r="WC543" s="192">
        <f>SUMIF($C5:$C$539,"溶接",WC5:WC539)</f>
        <v>0</v>
      </c>
      <c r="WD543" s="192">
        <f>SUMIF($C5:$C$539,"溶接",WD5:WD539)</f>
        <v>0</v>
      </c>
      <c r="WE543" s="192">
        <f>SUMIF($C5:$C$539,"溶接",WE5:WE539)</f>
        <v>0</v>
      </c>
      <c r="WF543" s="192">
        <f>SUMIF($C5:$C$539,"溶接",WF5:WF539)</f>
        <v>0</v>
      </c>
      <c r="WG543" s="192">
        <f>SUMIF($C5:$C$539,"溶接",WG5:WG539)</f>
        <v>0</v>
      </c>
      <c r="WH543" s="192">
        <f>SUMIF($C5:$C$539,"溶接",WH5:WH539)</f>
        <v>0</v>
      </c>
      <c r="WI543" s="192">
        <f>SUMIF($C5:$C$539,"溶接",WI5:WI539)</f>
        <v>0</v>
      </c>
      <c r="WJ543" s="192">
        <f>SUMIF($C5:$C$539,"溶接",WJ5:WJ539)</f>
        <v>0</v>
      </c>
      <c r="WK543" s="192">
        <f>SUMIF($C5:$C$539,"溶接",WK5:WK539)</f>
        <v>0</v>
      </c>
      <c r="WL543" s="192">
        <f>SUMIF($C5:$C$539,"溶接",WL5:WL539)</f>
        <v>0</v>
      </c>
      <c r="WM543" s="192">
        <f>SUMIF($C5:$C$539,"溶接",WM5:WM539)</f>
        <v>0</v>
      </c>
      <c r="WN543" s="192">
        <f>SUMIF($C5:$C$539,"溶接",WN5:WN539)</f>
        <v>0</v>
      </c>
      <c r="WO543" s="192">
        <f>SUMIF($C5:$C$539,"溶接",WO5:WO539)</f>
        <v>0</v>
      </c>
      <c r="WP543" s="192">
        <f>SUMIF($C5:$C$539,"溶接",WP5:WP539)</f>
        <v>0</v>
      </c>
      <c r="WQ543" s="192">
        <f>SUMIF($C5:$C$539,"溶接",WQ5:WQ539)</f>
        <v>0</v>
      </c>
      <c r="WR543" s="192">
        <f>SUMIF($C5:$C$539,"溶接",WR5:WR539)</f>
        <v>0</v>
      </c>
      <c r="WS543" s="192">
        <f>SUMIF($C5:$C$539,"溶接",WS5:WS539)</f>
        <v>0</v>
      </c>
      <c r="WT543" s="192">
        <f>SUMIF($C5:$C$539,"溶接",WT5:WT539)</f>
        <v>0</v>
      </c>
      <c r="WU543" s="192">
        <f>SUMIF($C5:$C$539,"溶接",WU5:WU539)</f>
        <v>0</v>
      </c>
      <c r="WV543" s="192">
        <f>SUMIF($C5:$C$539,"溶接",WV5:WV539)</f>
        <v>0</v>
      </c>
      <c r="WW543" s="192">
        <f>SUMIF($C5:$C$539,"溶接",WW5:WW539)</f>
        <v>0</v>
      </c>
      <c r="WX543" s="192">
        <f>SUMIF($C5:$C$539,"溶接",WX5:WX539)</f>
        <v>0</v>
      </c>
      <c r="WY543" s="192">
        <f>SUMIF($C5:$C$539,"溶接",WY5:WY539)</f>
        <v>0</v>
      </c>
      <c r="WZ543" s="192">
        <f>SUMIF($C5:$C$539,"溶接",WZ5:WZ539)</f>
        <v>0</v>
      </c>
      <c r="XA543" s="192">
        <f>SUMIF($C5:$C$539,"溶接",XA5:XA539)</f>
        <v>0</v>
      </c>
      <c r="XB543" s="192">
        <f>SUMIF($C5:$C$539,"溶接",XB5:XB539)</f>
        <v>0</v>
      </c>
      <c r="XC543" s="192">
        <f>SUMIF($C5:$C$539,"溶接",XC5:XC539)</f>
        <v>0</v>
      </c>
      <c r="XD543" s="192">
        <f>SUMIF($C5:$C$539,"溶接",XD5:XD539)</f>
        <v>0</v>
      </c>
      <c r="XE543" s="192">
        <f>SUMIF($C5:$C$539,"溶接",XE5:XE539)</f>
        <v>0</v>
      </c>
      <c r="XF543" s="192">
        <f>SUMIF($C5:$C$539,"溶接",XF5:XF539)</f>
        <v>0</v>
      </c>
      <c r="XG543" s="192">
        <f>SUMIF($C5:$C$539,"溶接",XG5:XG539)</f>
        <v>0</v>
      </c>
      <c r="XH543" s="192">
        <f>SUMIF($C5:$C$539,"溶接",XH5:XH539)</f>
        <v>0</v>
      </c>
      <c r="XI543" s="192">
        <f>SUMIF($C5:$C$539,"溶接",XI5:XI539)</f>
        <v>0</v>
      </c>
      <c r="XJ543" s="192">
        <f>SUMIF($C5:$C$539,"溶接",XJ5:XJ539)</f>
        <v>0</v>
      </c>
      <c r="XK543" s="192">
        <f>SUMIF($C5:$C$539,"溶接",XK5:XK539)</f>
        <v>0</v>
      </c>
      <c r="XL543" s="192">
        <f>SUMIF($C5:$C$539,"溶接",XL5:XL539)</f>
        <v>0</v>
      </c>
      <c r="XM543" s="192">
        <f>SUMIF($C5:$C$539,"溶接",XM5:XM539)</f>
        <v>0</v>
      </c>
      <c r="XN543" s="192">
        <f>SUMIF($C5:$C$539,"溶接",XN5:XN539)</f>
        <v>0</v>
      </c>
      <c r="XO543" s="192">
        <f>SUMIF($C5:$C$539,"溶接",XO5:XO539)</f>
        <v>0</v>
      </c>
      <c r="XP543" s="192">
        <f>SUMIF($C5:$C$539,"溶接",XP5:XP539)</f>
        <v>0</v>
      </c>
      <c r="XQ543" s="192">
        <f>SUMIF($C5:$C$539,"溶接",XQ5:XQ539)</f>
        <v>0</v>
      </c>
      <c r="XR543" s="192">
        <f>SUMIF($C5:$C$539,"溶接",XR5:XR539)</f>
        <v>0</v>
      </c>
      <c r="XS543" s="192">
        <f>SUMIF($C5:$C$539,"溶接",XS5:XS539)</f>
        <v>0</v>
      </c>
      <c r="XT543" s="192">
        <f>SUMIF($C5:$C$539,"溶接",XT5:XT539)</f>
        <v>0</v>
      </c>
      <c r="XU543" s="192">
        <f>SUMIF($C5:$C$539,"溶接",XU5:XU539)</f>
        <v>0</v>
      </c>
      <c r="XV543" s="192">
        <f>SUMIF($C5:$C$539,"溶接",XV5:XV539)</f>
        <v>0</v>
      </c>
      <c r="XW543" s="192">
        <f>SUMIF($C5:$C$539,"溶接",XW5:XW539)</f>
        <v>0</v>
      </c>
      <c r="XX543" s="192">
        <f>SUMIF($C5:$C$539,"溶接",XX5:XX539)</f>
        <v>0</v>
      </c>
      <c r="XY543" s="192">
        <f>SUMIF($C5:$C$539,"溶接",XY5:XY539)</f>
        <v>0</v>
      </c>
      <c r="XZ543" s="192">
        <f>SUMIF($C5:$C$539,"溶接",XZ5:XZ539)</f>
        <v>0</v>
      </c>
      <c r="YA543" s="192">
        <f>SUMIF($C5:$C$539,"溶接",YA5:YA539)</f>
        <v>0</v>
      </c>
      <c r="YB543" s="192">
        <f>SUMIF($C5:$C$539,"溶接",YB5:YB539)</f>
        <v>0</v>
      </c>
      <c r="YC543" s="192">
        <f>SUMIF($C5:$C$539,"溶接",YC5:YC539)</f>
        <v>0</v>
      </c>
      <c r="YD543" s="192">
        <f>SUMIF($C5:$C$539,"溶接",YD5:YD539)</f>
        <v>0</v>
      </c>
      <c r="YE543" s="192">
        <f>SUMIF($C5:$C$539,"溶接",YE5:YE539)</f>
        <v>0</v>
      </c>
      <c r="YF543" s="192">
        <f>SUMIF($C5:$C$539,"溶接",YF5:YF539)</f>
        <v>0</v>
      </c>
      <c r="YG543" s="192">
        <f>SUMIF($C5:$C$539,"溶接",YG5:YG539)</f>
        <v>0</v>
      </c>
      <c r="YH543" s="192">
        <f>SUMIF($C5:$C$539,"溶接",YH5:YH539)</f>
        <v>0</v>
      </c>
      <c r="YI543" s="192">
        <f>SUMIF($C5:$C$539,"溶接",YI5:YI539)</f>
        <v>0</v>
      </c>
      <c r="YJ543" s="192">
        <f>SUMIF($C5:$C$539,"溶接",YJ5:YJ539)</f>
        <v>0</v>
      </c>
      <c r="YK543" s="192">
        <f>SUMIF($C5:$C$539,"溶接",YK5:YK539)</f>
        <v>0</v>
      </c>
      <c r="YL543" s="192">
        <f>SUMIF($C5:$C$539,"溶接",YL5:YL539)</f>
        <v>0</v>
      </c>
      <c r="YM543" s="192">
        <f>SUMIF($C5:$C$539,"溶接",YM5:YM539)</f>
        <v>0</v>
      </c>
      <c r="YN543" s="192">
        <f>SUMIF($C5:$C$539,"溶接",YN5:YN539)</f>
        <v>0</v>
      </c>
      <c r="YO543" s="192">
        <f>SUMIF($C5:$C$539,"溶接",YO5:YO539)</f>
        <v>0</v>
      </c>
      <c r="YP543" s="192">
        <f>SUMIF($C5:$C$539,"溶接",YP5:YP539)</f>
        <v>0</v>
      </c>
      <c r="YQ543" s="192">
        <f>SUMIF($C5:$C$539,"溶接",YQ5:YQ539)</f>
        <v>0</v>
      </c>
      <c r="YR543" s="192">
        <f>SUMIF($C5:$C$539,"溶接",YR5:YR539)</f>
        <v>0</v>
      </c>
      <c r="YS543" s="192">
        <f>SUMIF($C5:$C$539,"溶接",YS5:YS539)</f>
        <v>0</v>
      </c>
      <c r="YT543" s="192">
        <f>SUMIF($C5:$C$539,"溶接",YT5:YT539)</f>
        <v>0</v>
      </c>
      <c r="YU543" s="192">
        <f>SUMIF($C5:$C$539,"溶接",YU5:YU539)</f>
        <v>0</v>
      </c>
      <c r="YV543" s="192">
        <f>SUMIF($C5:$C$539,"溶接",YV5:YV539)</f>
        <v>0</v>
      </c>
      <c r="YW543" s="192">
        <f>SUMIF($C5:$C$539,"溶接",YW5:YW539)</f>
        <v>0</v>
      </c>
      <c r="YX543" s="192">
        <f>SUMIF($C5:$C$539,"溶接",YX5:YX539)</f>
        <v>0</v>
      </c>
      <c r="YY543" s="192">
        <f>SUMIF($C5:$C$539,"溶接",YY5:YY539)</f>
        <v>0</v>
      </c>
      <c r="YZ543" s="192">
        <f>SUMIF($C5:$C$539,"溶接",YZ5:YZ539)</f>
        <v>0</v>
      </c>
      <c r="ZA543" s="192">
        <f>SUMIF($C5:$C$539,"溶接",ZA5:ZA539)</f>
        <v>0</v>
      </c>
      <c r="ZB543" s="192">
        <f>SUMIF($C5:$C$539,"溶接",ZB5:ZB539)</f>
        <v>0</v>
      </c>
      <c r="ZC543" s="192">
        <f>SUMIF($C5:$C$539,"溶接",ZC5:ZC539)</f>
        <v>0</v>
      </c>
      <c r="ZD543" s="192">
        <f>SUMIF($C5:$C$539,"溶接",ZD5:ZD539)</f>
        <v>0</v>
      </c>
      <c r="ZE543" s="192">
        <f>SUMIF($C5:$C$539,"溶接",ZE5:ZE539)</f>
        <v>0</v>
      </c>
      <c r="ZF543" s="192">
        <f>SUMIF($C5:$C$539,"溶接",ZF5:ZF539)</f>
        <v>0</v>
      </c>
      <c r="ZG543" s="192">
        <f>SUMIF($C5:$C$539,"溶接",ZG5:ZG539)</f>
        <v>0</v>
      </c>
      <c r="ZH543" s="192">
        <f>SUMIF($C5:$C$539,"溶接",ZH5:ZH539)</f>
        <v>0</v>
      </c>
      <c r="ZI543" s="192">
        <f>SUMIF($C5:$C$539,"溶接",ZI5:ZI539)</f>
        <v>0</v>
      </c>
      <c r="ZJ543" s="192">
        <f>SUMIF($C5:$C$539,"溶接",ZJ5:ZJ539)</f>
        <v>0</v>
      </c>
      <c r="ZK543" s="192">
        <f>SUMIF($C5:$C$539,"溶接",ZK5:ZK539)</f>
        <v>0</v>
      </c>
      <c r="ZL543" s="192">
        <f>SUMIF($C5:$C$539,"溶接",ZL5:ZL539)</f>
        <v>0</v>
      </c>
      <c r="ZM543" s="192">
        <f>SUMIF($C5:$C$539,"溶接",ZM5:ZM539)</f>
        <v>0</v>
      </c>
      <c r="ZN543" s="192">
        <f>SUMIF($C5:$C$539,"溶接",ZN5:ZN539)</f>
        <v>0</v>
      </c>
      <c r="ZO543" s="192">
        <f>SUMIF($C5:$C$539,"溶接",ZO5:ZO539)</f>
        <v>0</v>
      </c>
      <c r="ZP543" s="192">
        <f>SUMIF($C5:$C$539,"溶接",ZP5:ZP539)</f>
        <v>0</v>
      </c>
      <c r="ZQ543" s="192">
        <f>SUMIF($C5:$C$539,"溶接",ZQ5:ZQ539)</f>
        <v>0</v>
      </c>
      <c r="ZR543" s="192">
        <f>SUMIF($C5:$C$539,"溶接",ZR5:ZR539)</f>
        <v>0</v>
      </c>
      <c r="ZS543" s="192">
        <f>SUMIF($C5:$C$539,"溶接",ZS5:ZS539)</f>
        <v>0</v>
      </c>
      <c r="ZT543" s="192">
        <f>SUMIF($C5:$C$539,"溶接",ZT5:ZT539)</f>
        <v>0</v>
      </c>
      <c r="ZU543" s="192">
        <f>SUMIF($C5:$C$539,"溶接",ZU5:ZU539)</f>
        <v>0</v>
      </c>
      <c r="ZV543" s="192">
        <f>SUMIF($C5:$C$539,"溶接",ZV5:ZV539)</f>
        <v>0</v>
      </c>
      <c r="ZW543" s="192">
        <f>SUMIF($C5:$C$539,"溶接",ZW5:ZW539)</f>
        <v>0</v>
      </c>
      <c r="ZX543" s="192">
        <f>SUMIF($C5:$C$539,"溶接",ZX5:ZX539)</f>
        <v>0</v>
      </c>
      <c r="ZY543" s="192">
        <f>SUMIF($C5:$C$539,"溶接",ZY5:ZY539)</f>
        <v>0</v>
      </c>
      <c r="ZZ543" s="192">
        <f>SUMIF($C5:$C$539,"溶接",ZZ5:ZZ539)</f>
        <v>0</v>
      </c>
      <c r="AAA543" s="192">
        <f>SUMIF($C5:$C$539,"溶接",AAA5:AAA539)</f>
        <v>0</v>
      </c>
      <c r="AAB543" s="192">
        <f>SUMIF($C5:$C$539,"溶接",AAB5:AAB539)</f>
        <v>0</v>
      </c>
      <c r="AAC543" s="192">
        <f>SUMIF($C5:$C$539,"溶接",AAC5:AAC539)</f>
        <v>0</v>
      </c>
      <c r="AAD543" s="192">
        <f>SUMIF($C5:$C$539,"溶接",AAD5:AAD539)</f>
        <v>0</v>
      </c>
      <c r="AAE543" s="192">
        <f>SUMIF($C5:$C$539,"溶接",AAE5:AAE539)</f>
        <v>0</v>
      </c>
      <c r="AAF543" s="192">
        <f>SUMIF($C5:$C$539,"溶接",AAF5:AAF539)</f>
        <v>0</v>
      </c>
      <c r="AAG543" s="192">
        <f>SUMIF($C5:$C$539,"溶接",AAG5:AAG539)</f>
        <v>0</v>
      </c>
      <c r="AAH543" s="192">
        <f>SUMIF($C5:$C$539,"溶接",AAH5:AAH539)</f>
        <v>0</v>
      </c>
      <c r="AAI543" s="192">
        <f>SUMIF($C5:$C$539,"溶接",AAI5:AAI539)</f>
        <v>0</v>
      </c>
      <c r="AAJ543" s="192">
        <f>SUMIF($C5:$C$539,"溶接",AAJ5:AAJ539)</f>
        <v>0</v>
      </c>
      <c r="AAK543" s="192">
        <f>SUMIF($C5:$C$539,"溶接",AAK5:AAK539)</f>
        <v>0</v>
      </c>
      <c r="AAL543" s="192">
        <f>SUMIF($C5:$C$539,"溶接",AAL5:AAL539)</f>
        <v>0</v>
      </c>
      <c r="AAM543" s="192">
        <f>SUMIF($C5:$C$539,"溶接",AAM5:AAM539)</f>
        <v>0</v>
      </c>
      <c r="AAN543" s="192">
        <f>SUMIF($C5:$C$539,"溶接",AAN5:AAN539)</f>
        <v>0</v>
      </c>
      <c r="AAO543" s="192">
        <f>SUMIF($C5:$C$539,"溶接",AAO5:AAO539)</f>
        <v>0</v>
      </c>
      <c r="AAP543" s="192">
        <f>SUMIF($C5:$C$539,"溶接",AAP5:AAP539)</f>
        <v>0</v>
      </c>
      <c r="AAQ543" s="192">
        <f>SUMIF($C5:$C$539,"溶接",AAQ5:AAQ539)</f>
        <v>0</v>
      </c>
      <c r="AAR543" s="192">
        <f>SUMIF($C5:$C$539,"溶接",AAR5:AAR539)</f>
        <v>0</v>
      </c>
      <c r="AAS543" s="192">
        <f>SUMIF($C5:$C$539,"溶接",AAS5:AAS539)</f>
        <v>0</v>
      </c>
      <c r="AAT543" s="192">
        <f>SUMIF($C5:$C$539,"溶接",AAT5:AAT539)</f>
        <v>0</v>
      </c>
      <c r="AAU543" s="192">
        <f>SUMIF($C5:$C$539,"溶接",AAU5:AAU539)</f>
        <v>0</v>
      </c>
      <c r="AAV543" s="192">
        <f>SUMIF($C5:$C$539,"溶接",AAV5:AAV539)</f>
        <v>0</v>
      </c>
      <c r="AAW543" s="192">
        <f>SUMIF($C5:$C$539,"溶接",AAW5:AAW539)</f>
        <v>0</v>
      </c>
      <c r="AAX543" s="192">
        <f>SUMIF($C5:$C$539,"溶接",AAX5:AAX539)</f>
        <v>0</v>
      </c>
      <c r="AAY543" s="192">
        <f>SUMIF($C5:$C$539,"溶接",AAY5:AAY539)</f>
        <v>0</v>
      </c>
      <c r="AAZ543" s="192">
        <f>SUMIF($C5:$C$539,"溶接",AAZ5:AAZ539)</f>
        <v>0</v>
      </c>
      <c r="ABA543" s="192">
        <f>SUMIF($C5:$C$539,"溶接",ABA5:ABA539)</f>
        <v>0</v>
      </c>
      <c r="ABB543" s="192">
        <f>SUMIF($C5:$C$539,"溶接",ABB5:ABB539)</f>
        <v>0</v>
      </c>
      <c r="ABC543" s="192">
        <f>SUMIF($C5:$C$539,"溶接",ABC5:ABC539)</f>
        <v>0</v>
      </c>
      <c r="ABD543" s="192">
        <f>SUMIF($C5:$C$539,"溶接",ABD5:ABD539)</f>
        <v>0</v>
      </c>
      <c r="ABE543" s="192">
        <f>SUMIF($C5:$C$539,"溶接",ABE5:ABE539)</f>
        <v>0</v>
      </c>
      <c r="ABF543" s="192">
        <f>SUMIF($C5:$C$539,"溶接",ABF5:ABF539)</f>
        <v>0</v>
      </c>
      <c r="ABG543" s="192">
        <f>SUMIF($C5:$C$539,"溶接",ABG5:ABG539)</f>
        <v>0</v>
      </c>
      <c r="ABH543" s="192">
        <f>SUMIF($C5:$C$539,"溶接",ABH5:ABH539)</f>
        <v>0</v>
      </c>
      <c r="ABI543" s="192">
        <f>SUMIF($C5:$C$539,"溶接",ABI5:ABI539)</f>
        <v>0</v>
      </c>
      <c r="ABJ543" s="192">
        <f>SUMIF($C5:$C$539,"溶接",ABJ5:ABJ539)</f>
        <v>0</v>
      </c>
      <c r="ABK543" s="192">
        <f>SUMIF($C5:$C$539,"溶接",ABK5:ABK539)</f>
        <v>0</v>
      </c>
      <c r="ABL543" s="192">
        <f>SUMIF($C5:$C$539,"溶接",ABL5:ABL539)</f>
        <v>0</v>
      </c>
      <c r="ABM543" s="192">
        <f>SUMIF($C5:$C$539,"溶接",ABM5:ABM539)</f>
        <v>0</v>
      </c>
      <c r="ABN543" s="192">
        <f>SUMIF($C5:$C$539,"溶接",ABN5:ABN539)</f>
        <v>0</v>
      </c>
      <c r="ABO543" s="192">
        <f>SUMIF($C5:$C$539,"溶接",ABO5:ABO539)</f>
        <v>0</v>
      </c>
      <c r="ABP543" s="192">
        <f>SUMIF($C5:$C$539,"溶接",ABP5:ABP539)</f>
        <v>0</v>
      </c>
      <c r="ABQ543" s="192">
        <f>SUMIF($C5:$C$539,"溶接",ABQ5:ABQ539)</f>
        <v>0</v>
      </c>
      <c r="ABR543" s="192">
        <f>SUMIF($C5:$C$539,"溶接",ABR5:ABR539)</f>
        <v>0</v>
      </c>
      <c r="ABS543" s="192">
        <f>SUMIF($C5:$C$539,"溶接",ABS5:ABS539)</f>
        <v>0</v>
      </c>
      <c r="ABT543" s="192">
        <f>SUMIF($C5:$C$539,"溶接",ABT5:ABT539)</f>
        <v>0</v>
      </c>
      <c r="ABU543" s="192">
        <f>SUMIF($C5:$C$539,"溶接",ABU5:ABU539)</f>
        <v>0</v>
      </c>
      <c r="ABV543" s="192">
        <f>SUMIF($C5:$C$539,"溶接",ABV5:ABV539)</f>
        <v>0</v>
      </c>
      <c r="ABW543" s="192">
        <f>SUMIF($C5:$C$539,"溶接",ABW5:ABW539)</f>
        <v>0</v>
      </c>
      <c r="ABX543" s="192">
        <f>SUMIF($C5:$C$539,"溶接",ABX5:ABX539)</f>
        <v>0</v>
      </c>
      <c r="ABY543" s="192">
        <f>SUMIF($C5:$C$539,"溶接",ABY5:ABY539)</f>
        <v>0</v>
      </c>
      <c r="ABZ543" s="192">
        <f>SUMIF($C5:$C$539,"溶接",ABZ5:ABZ539)</f>
        <v>0</v>
      </c>
      <c r="ACA543" s="192">
        <f>SUMIF($C5:$C$539,"溶接",ACA5:ACA539)</f>
        <v>0</v>
      </c>
      <c r="ACB543" s="192">
        <f>SUMIF($C5:$C$539,"溶接",ACB5:ACB539)</f>
        <v>0</v>
      </c>
      <c r="ACC543" s="192">
        <f>SUMIF($C5:$C$539,"溶接",ACC5:ACC539)</f>
        <v>0</v>
      </c>
      <c r="ACD543" s="192">
        <f>SUMIF($C5:$C$539,"溶接",ACD5:ACD539)</f>
        <v>0</v>
      </c>
      <c r="ACE543" s="192">
        <f>SUMIF($C5:$C$539,"溶接",ACE5:ACE539)</f>
        <v>0</v>
      </c>
      <c r="ACF543" s="192">
        <f>SUMIF($C5:$C$539,"溶接",ACF5:ACF539)</f>
        <v>0</v>
      </c>
      <c r="ACG543" s="192">
        <f>SUMIF($C5:$C$539,"溶接",ACG5:ACG539)</f>
        <v>0</v>
      </c>
      <c r="ACH543" s="192">
        <f>SUMIF($C5:$C$539,"溶接",ACH5:ACH539)</f>
        <v>0</v>
      </c>
      <c r="ACI543" s="192">
        <f>SUMIF($C5:$C$539,"溶接",ACI5:ACI539)</f>
        <v>0</v>
      </c>
      <c r="ACJ543" s="192">
        <f>SUMIF($C5:$C$539,"溶接",ACJ5:ACJ539)</f>
        <v>0</v>
      </c>
      <c r="ACK543" s="192">
        <f>SUMIF($C5:$C$539,"溶接",ACK5:ACK539)</f>
        <v>0</v>
      </c>
      <c r="ACL543" s="192">
        <f>SUMIF($C5:$C$539,"溶接",ACL5:ACL539)</f>
        <v>0</v>
      </c>
      <c r="ACM543" s="192">
        <f>SUMIF($C5:$C$539,"溶接",ACM5:ACM539)</f>
        <v>0</v>
      </c>
      <c r="ACN543" s="192">
        <f>SUMIF($C5:$C$539,"溶接",ACN5:ACN539)</f>
        <v>0</v>
      </c>
      <c r="ACO543" s="192">
        <f>SUMIF($C5:$C$539,"溶接",ACO5:ACO539)</f>
        <v>0</v>
      </c>
      <c r="ACP543" s="192">
        <f>SUMIF($C5:$C$539,"溶接",ACP5:ACP539)</f>
        <v>0</v>
      </c>
      <c r="ACQ543" s="192">
        <f>SUMIF($C5:$C$539,"溶接",ACQ5:ACQ539)</f>
        <v>0</v>
      </c>
      <c r="ACR543" s="192">
        <f>SUMIF($C5:$C$539,"溶接",ACR5:ACR539)</f>
        <v>0</v>
      </c>
      <c r="ACS543" s="192">
        <f>SUMIF($C5:$C$539,"溶接",ACS5:ACS539)</f>
        <v>0</v>
      </c>
      <c r="ACT543" s="192">
        <f>SUMIF($C5:$C$539,"溶接",ACT5:ACT539)</f>
        <v>0</v>
      </c>
      <c r="ACU543" s="192">
        <f>SUMIF($C5:$C$539,"溶接",ACU5:ACU539)</f>
        <v>0</v>
      </c>
      <c r="ACV543" s="192">
        <f>SUMIF($C5:$C$539,"溶接",ACV5:ACV539)</f>
        <v>0</v>
      </c>
      <c r="ACW543" s="192">
        <f>SUMIF($C5:$C$539,"溶接",ACW5:ACW539)</f>
        <v>0</v>
      </c>
      <c r="ACX543" s="192">
        <f>SUMIF($C5:$C$539,"溶接",ACX5:ACX539)</f>
        <v>0</v>
      </c>
      <c r="ACY543" s="192">
        <f>SUMIF($C5:$C$539,"溶接",ACY5:ACY539)</f>
        <v>0</v>
      </c>
      <c r="ACZ543" s="192">
        <f>SUMIF($C5:$C$539,"溶接",ACZ5:ACZ539)</f>
        <v>0</v>
      </c>
      <c r="ADA543" s="192">
        <f>SUMIF($C5:$C$539,"溶接",ADA5:ADA539)</f>
        <v>0</v>
      </c>
      <c r="ADB543" s="192">
        <f>SUMIF($C5:$C$539,"溶接",ADB5:ADB539)</f>
        <v>0</v>
      </c>
      <c r="ADC543" s="192">
        <f>SUMIF($C5:$C$539,"溶接",ADC5:ADC539)</f>
        <v>0</v>
      </c>
      <c r="ADD543" s="192">
        <f>SUMIF($C5:$C$539,"溶接",ADD5:ADD539)</f>
        <v>0</v>
      </c>
      <c r="ADE543" s="192">
        <f>SUMIF($C5:$C$539,"溶接",ADE5:ADE539)</f>
        <v>0</v>
      </c>
      <c r="ADF543" s="192">
        <f>SUMIF($C5:$C$539,"溶接",ADF5:ADF539)</f>
        <v>0</v>
      </c>
      <c r="ADG543" s="192">
        <f>SUMIF($C5:$C$539,"溶接",ADG5:ADG539)</f>
        <v>0</v>
      </c>
      <c r="ADH543" s="192">
        <f>SUMIF($C5:$C$539,"溶接",ADH5:ADH539)</f>
        <v>0</v>
      </c>
      <c r="ADI543" s="192">
        <f>SUMIF($C5:$C$539,"溶接",ADI5:ADI539)</f>
        <v>0</v>
      </c>
      <c r="ADJ543" s="192">
        <f>SUMIF($C5:$C$539,"溶接",ADJ5:ADJ539)</f>
        <v>0</v>
      </c>
      <c r="ADK543" s="192">
        <f>SUMIF($C5:$C$539,"溶接",ADK5:ADK539)</f>
        <v>0</v>
      </c>
      <c r="ADL543" s="192">
        <f>SUMIF($C5:$C$539,"溶接",ADL5:ADL539)</f>
        <v>0</v>
      </c>
      <c r="ADM543" s="192">
        <f>SUMIF($C5:$C$539,"溶接",ADM5:ADM539)</f>
        <v>0</v>
      </c>
      <c r="ADN543" s="192">
        <f>SUMIF($C5:$C$539,"溶接",ADN5:ADN539)</f>
        <v>0</v>
      </c>
      <c r="ADO543" s="192">
        <f>SUMIF($C5:$C$539,"溶接",ADO5:ADO539)</f>
        <v>0</v>
      </c>
      <c r="ADP543" s="192">
        <f>SUMIF($C5:$C$539,"溶接",ADP5:ADP539)</f>
        <v>0</v>
      </c>
      <c r="ADQ543" s="192">
        <f>SUMIF($C5:$C$539,"溶接",ADQ5:ADQ539)</f>
        <v>0</v>
      </c>
      <c r="ADR543" s="192">
        <f>SUMIF($C5:$C$539,"溶接",ADR5:ADR539)</f>
        <v>0</v>
      </c>
      <c r="ADS543" s="192">
        <f>SUMIF($C5:$C$539,"溶接",ADS5:ADS539)</f>
        <v>0</v>
      </c>
      <c r="ADT543" s="192">
        <f>SUMIF($C5:$C$539,"溶接",ADT5:ADT539)</f>
        <v>0</v>
      </c>
      <c r="ADU543" s="192">
        <f>SUMIF($C5:$C$539,"溶接",ADU5:ADU539)</f>
        <v>0</v>
      </c>
      <c r="ADV543" s="192">
        <f>SUMIF($C5:$C$539,"溶接",ADV5:ADV539)</f>
        <v>0</v>
      </c>
      <c r="ADW543" s="192">
        <f>SUMIF($C5:$C$539,"溶接",ADW5:ADW539)</f>
        <v>0</v>
      </c>
      <c r="ADX543" s="192">
        <f>SUMIF($C5:$C$539,"溶接",ADX5:ADX539)</f>
        <v>0</v>
      </c>
      <c r="ADY543" s="192">
        <f>SUMIF($C5:$C$539,"溶接",ADY5:ADY539)</f>
        <v>0</v>
      </c>
      <c r="ADZ543" s="192">
        <f>SUMIF($C5:$C$539,"溶接",ADZ5:ADZ539)</f>
        <v>0</v>
      </c>
      <c r="AEA543" s="192">
        <f>SUMIF($C5:$C$539,"溶接",AEA5:AEA539)</f>
        <v>0</v>
      </c>
      <c r="AEB543" s="192">
        <f>SUMIF($C5:$C$539,"溶接",AEB5:AEB539)</f>
        <v>0</v>
      </c>
      <c r="AEC543" s="192">
        <f>SUMIF($C5:$C$539,"溶接",AEC5:AEC539)</f>
        <v>0</v>
      </c>
      <c r="AED543" s="192">
        <f>SUMIF($C5:$C$539,"溶接",AED5:AED539)</f>
        <v>0</v>
      </c>
      <c r="AEE543" s="192">
        <f>SUMIF($C5:$C$539,"溶接",AEE5:AEE539)</f>
        <v>0</v>
      </c>
      <c r="AEF543" s="192">
        <f>SUMIF($C5:$C$539,"溶接",AEF5:AEF539)</f>
        <v>0</v>
      </c>
      <c r="AEG543" s="192">
        <f>SUMIF($C5:$C$539,"溶接",AEG5:AEG539)</f>
        <v>0</v>
      </c>
      <c r="AEH543" s="192">
        <f>SUMIF($C5:$C$539,"溶接",AEH5:AEH539)</f>
        <v>0</v>
      </c>
      <c r="AEI543" s="192">
        <f>SUMIF($C5:$C$539,"溶接",AEI5:AEI539)</f>
        <v>0</v>
      </c>
      <c r="AEJ543" s="192">
        <f>SUMIF($C5:$C$539,"溶接",AEJ5:AEJ539)</f>
        <v>0</v>
      </c>
      <c r="AEK543" s="192">
        <f>SUMIF($C5:$C$539,"溶接",AEK5:AEK539)</f>
        <v>0</v>
      </c>
      <c r="AEL543" s="192">
        <f>SUMIF($C5:$C$539,"溶接",AEL5:AEL539)</f>
        <v>0</v>
      </c>
      <c r="AEM543" s="192">
        <f>SUMIF($C5:$C$539,"溶接",AEM5:AEM539)</f>
        <v>0</v>
      </c>
      <c r="AEN543" s="192">
        <f>SUMIF($C5:$C$539,"溶接",AEN5:AEN539)</f>
        <v>0</v>
      </c>
      <c r="AEO543" s="192">
        <f>SUMIF($C5:$C$539,"溶接",AEO5:AEO539)</f>
        <v>0</v>
      </c>
      <c r="AEP543" s="192">
        <f>SUMIF($C5:$C$539,"溶接",AEP5:AEP539)</f>
        <v>0</v>
      </c>
      <c r="AEQ543" s="192">
        <f>SUMIF($C5:$C$539,"溶接",AEQ5:AEQ539)</f>
        <v>0</v>
      </c>
      <c r="AER543" s="192">
        <f>SUMIF($C5:$C$539,"溶接",AER5:AER539)</f>
        <v>0</v>
      </c>
      <c r="AES543" s="192">
        <f>SUMIF($C5:$C$539,"溶接",AES5:AES539)</f>
        <v>0</v>
      </c>
      <c r="AET543" s="192">
        <f>SUMIF($C5:$C$539,"溶接",AET5:AET539)</f>
        <v>0</v>
      </c>
      <c r="AEU543" s="192">
        <f>SUMIF($C5:$C$539,"溶接",AEU5:AEU539)</f>
        <v>0</v>
      </c>
      <c r="AEV543" s="192">
        <f>SUMIF($C5:$C$539,"溶接",AEV5:AEV539)</f>
        <v>0</v>
      </c>
      <c r="AEW543" s="192">
        <f>SUMIF($C5:$C$539,"溶接",AEW5:AEW539)</f>
        <v>0</v>
      </c>
      <c r="AEX543" s="192">
        <f>SUMIF($C5:$C$539,"溶接",AEX5:AEX539)</f>
        <v>0</v>
      </c>
      <c r="AEY543" s="192">
        <f>SUMIF($C5:$C$539,"溶接",AEY5:AEY539)</f>
        <v>0</v>
      </c>
      <c r="AEZ543" s="192">
        <f>SUMIF($C5:$C$539,"溶接",AEZ5:AEZ539)</f>
        <v>0</v>
      </c>
      <c r="AFA543" s="192">
        <f>SUMIF($C5:$C$539,"溶接",AFA5:AFA539)</f>
        <v>0</v>
      </c>
      <c r="AFB543" s="192">
        <f>SUMIF($C5:$C$539,"溶接",AFB5:AFB539)</f>
        <v>0</v>
      </c>
      <c r="AFC543" s="192">
        <f>SUMIF($C5:$C$539,"溶接",AFC5:AFC539)</f>
        <v>0</v>
      </c>
      <c r="AFD543" s="192">
        <f>SUMIF($C5:$C$539,"溶接",AFD5:AFD539)</f>
        <v>0</v>
      </c>
      <c r="AFE543" s="192">
        <f>SUMIF($C5:$C$539,"溶接",AFE5:AFE539)</f>
        <v>0</v>
      </c>
      <c r="AFF543" s="192">
        <f>SUMIF($C5:$C$539,"溶接",AFF5:AFF539)</f>
        <v>0</v>
      </c>
      <c r="AFG543" s="192">
        <f>SUMIF($C5:$C$539,"溶接",AFG5:AFG539)</f>
        <v>0</v>
      </c>
      <c r="AFH543" s="192">
        <f>SUMIF($C5:$C$539,"溶接",AFH5:AFH539)</f>
        <v>0</v>
      </c>
      <c r="AFI543" s="192">
        <f>SUMIF($C5:$C$539,"溶接",AFI5:AFI539)</f>
        <v>0</v>
      </c>
      <c r="AFJ543" s="192">
        <f>SUMIF($C5:$C$539,"溶接",AFJ5:AFJ539)</f>
        <v>0</v>
      </c>
      <c r="AFK543" s="192">
        <f>SUMIF($C5:$C$539,"溶接",AFK5:AFK539)</f>
        <v>0</v>
      </c>
      <c r="AFL543" s="192">
        <f>SUMIF($C5:$C$539,"溶接",AFL5:AFL539)</f>
        <v>0</v>
      </c>
      <c r="AFM543" s="192">
        <f>SUMIF($C5:$C$539,"溶接",AFM5:AFM539)</f>
        <v>0</v>
      </c>
      <c r="AFN543" s="192">
        <f>SUMIF($C5:$C$539,"溶接",AFN5:AFN539)</f>
        <v>0</v>
      </c>
      <c r="AFO543" s="192">
        <f>SUMIF($C5:$C$539,"溶接",AFO5:AFO539)</f>
        <v>0</v>
      </c>
      <c r="AFP543" s="192">
        <f>SUMIF($C5:$C$539,"溶接",AFP5:AFP539)</f>
        <v>0</v>
      </c>
      <c r="AFQ543" s="192">
        <f>SUMIF($C5:$C$539,"溶接",AFQ5:AFQ539)</f>
        <v>0</v>
      </c>
      <c r="AFR543" s="192">
        <f>SUMIF($C5:$C$539,"溶接",AFR5:AFR539)</f>
        <v>0</v>
      </c>
      <c r="AFS543" s="192">
        <f>SUMIF($C5:$C$539,"溶接",AFS5:AFS539)</f>
        <v>0</v>
      </c>
      <c r="AFT543" s="192">
        <f>SUMIF($C5:$C$539,"溶接",AFT5:AFT539)</f>
        <v>0</v>
      </c>
      <c r="AFU543" s="192">
        <f>SUMIF($C5:$C$539,"溶接",AFU5:AFU539)</f>
        <v>0</v>
      </c>
      <c r="AFV543" s="192">
        <f>SUMIF($C5:$C$539,"溶接",AFV5:AFV539)</f>
        <v>0</v>
      </c>
      <c r="AFW543" s="192">
        <f>SUMIF($C5:$C$539,"溶接",AFW5:AFW539)</f>
        <v>0</v>
      </c>
      <c r="AFX543" s="192">
        <f>SUMIF($C5:$C$539,"溶接",AFX5:AFX539)</f>
        <v>0</v>
      </c>
      <c r="AFY543" s="192">
        <f>SUMIF($C5:$C$539,"溶接",AFY5:AFY539)</f>
        <v>0</v>
      </c>
      <c r="AFZ543" s="192">
        <f>SUMIF($C5:$C$539,"溶接",AFZ5:AFZ539)</f>
        <v>0</v>
      </c>
      <c r="AGA543" s="192">
        <f>SUMIF($C5:$C$539,"溶接",AGA5:AGA539)</f>
        <v>0</v>
      </c>
      <c r="AGB543" s="192">
        <f>SUMIF($C5:$C$539,"溶接",AGB5:AGB539)</f>
        <v>0</v>
      </c>
      <c r="AGC543" s="192">
        <f>SUMIF($C5:$C$539,"溶接",AGC5:AGC539)</f>
        <v>0</v>
      </c>
      <c r="AGD543" s="192">
        <f>SUMIF($C5:$C$539,"溶接",AGD5:AGD539)</f>
        <v>0</v>
      </c>
      <c r="AGE543" s="192">
        <f>SUMIF($C5:$C$539,"溶接",AGE5:AGE539)</f>
        <v>0</v>
      </c>
      <c r="AGF543" s="192">
        <f>SUMIF($C5:$C$539,"溶接",AGF5:AGF539)</f>
        <v>0</v>
      </c>
      <c r="AGG543" s="192">
        <f>SUMIF($C5:$C$539,"溶接",AGG5:AGG539)</f>
        <v>0</v>
      </c>
      <c r="AGH543" s="192">
        <f>SUMIF($C5:$C$539,"溶接",AGH5:AGH539)</f>
        <v>0</v>
      </c>
      <c r="AGI543" s="192">
        <f>SUMIF($C5:$C$539,"溶接",AGI5:AGI539)</f>
        <v>0</v>
      </c>
      <c r="AGJ543" s="192">
        <f>SUMIF($C5:$C$539,"溶接",AGJ5:AGJ539)</f>
        <v>0</v>
      </c>
      <c r="AGK543" s="192">
        <f>SUMIF($C5:$C$539,"溶接",AGK5:AGK539)</f>
        <v>0</v>
      </c>
      <c r="AGL543" s="192">
        <f>SUMIF($C5:$C$539,"溶接",AGL5:AGL539)</f>
        <v>0</v>
      </c>
      <c r="AGM543" s="192">
        <f>SUMIF($C5:$C$539,"溶接",AGM5:AGM539)</f>
        <v>0</v>
      </c>
      <c r="AGN543" s="192">
        <f>SUMIF($C5:$C$539,"溶接",AGN5:AGN539)</f>
        <v>0</v>
      </c>
      <c r="AGO543" s="192">
        <f>SUMIF($C5:$C$539,"溶接",AGO5:AGO539)</f>
        <v>0</v>
      </c>
      <c r="AGP543" s="192">
        <f>SUMIF($C5:$C$539,"溶接",AGP5:AGP539)</f>
        <v>0</v>
      </c>
      <c r="AGQ543" s="192">
        <f>SUMIF($C5:$C$539,"溶接",AGQ5:AGQ539)</f>
        <v>0</v>
      </c>
      <c r="AGR543" s="192">
        <f>SUMIF($C5:$C$539,"溶接",AGR5:AGR539)</f>
        <v>0</v>
      </c>
      <c r="AGS543" s="192">
        <f>SUMIF($C5:$C$539,"溶接",AGS5:AGS539)</f>
        <v>0</v>
      </c>
      <c r="AGT543" s="192">
        <f>SUMIF($C5:$C$539,"溶接",AGT5:AGT539)</f>
        <v>0</v>
      </c>
      <c r="AGU543" s="192">
        <f>SUMIF($C5:$C$539,"溶接",AGU5:AGU539)</f>
        <v>0</v>
      </c>
      <c r="AGV543" s="192">
        <f>SUMIF($C5:$C$539,"溶接",AGV5:AGV539)</f>
        <v>0</v>
      </c>
      <c r="AGW543" s="192">
        <f>SUMIF($C5:$C$539,"溶接",AGW5:AGW539)</f>
        <v>0</v>
      </c>
      <c r="AGX543" s="192">
        <f>SUMIF($C5:$C$539,"溶接",AGX5:AGX539)</f>
        <v>0</v>
      </c>
      <c r="AGY543" s="192">
        <f>SUMIF($C5:$C$539,"溶接",AGY5:AGY539)</f>
        <v>0</v>
      </c>
      <c r="AGZ543" s="192">
        <f>SUMIF($C5:$C$539,"溶接",AGZ5:AGZ539)</f>
        <v>0</v>
      </c>
      <c r="AHA543" s="192">
        <f>SUMIF($C5:$C$539,"溶接",AHA5:AHA539)</f>
        <v>0</v>
      </c>
      <c r="AHB543" s="192">
        <f>SUMIF($C5:$C$539,"溶接",AHB5:AHB539)</f>
        <v>0</v>
      </c>
      <c r="AHC543" s="192">
        <f>SUMIF($C5:$C$539,"溶接",AHC5:AHC539)</f>
        <v>0</v>
      </c>
      <c r="AHD543" s="192">
        <f>SUMIF($C5:$C$539,"溶接",AHD5:AHD539)</f>
        <v>0</v>
      </c>
      <c r="AHE543" s="192">
        <f>SUMIF($C5:$C$539,"溶接",AHE5:AHE539)</f>
        <v>0</v>
      </c>
      <c r="AHF543" s="192">
        <f>SUMIF($C5:$C$539,"溶接",AHF5:AHF539)</f>
        <v>0</v>
      </c>
      <c r="AHG543" s="192">
        <f>SUMIF($C5:$C$539,"溶接",AHG5:AHG539)</f>
        <v>0</v>
      </c>
      <c r="AHH543" s="192">
        <f>SUMIF($C5:$C$539,"溶接",AHH5:AHH539)</f>
        <v>0</v>
      </c>
      <c r="AHI543" s="192">
        <f>SUMIF($C5:$C$539,"溶接",AHI5:AHI539)</f>
        <v>0</v>
      </c>
      <c r="AHJ543" s="192">
        <f>SUMIF($C5:$C$539,"溶接",AHJ5:AHJ539)</f>
        <v>0</v>
      </c>
      <c r="AHK543" s="192">
        <f>SUMIF($C5:$C$539,"溶接",AHK5:AHK539)</f>
        <v>0</v>
      </c>
      <c r="AHL543" s="192">
        <f>SUMIF($C5:$C$539,"溶接",AHL5:AHL539)</f>
        <v>0</v>
      </c>
      <c r="AHM543" s="192">
        <f>SUMIF($C5:$C$539,"溶接",AHM5:AHM539)</f>
        <v>0</v>
      </c>
      <c r="AHN543" s="192">
        <f>SUMIF($C5:$C$539,"溶接",AHN5:AHN539)</f>
        <v>0</v>
      </c>
      <c r="AHO543" s="192">
        <f>SUMIF($C5:$C$539,"溶接",AHO5:AHO539)</f>
        <v>0</v>
      </c>
      <c r="AHP543" s="192">
        <f>SUMIF($C5:$C$539,"溶接",AHP5:AHP539)</f>
        <v>0</v>
      </c>
      <c r="AHQ543" s="192">
        <f>SUMIF($C5:$C$539,"溶接",AHQ5:AHQ539)</f>
        <v>0</v>
      </c>
      <c r="AHR543" s="192">
        <f>SUMIF($C5:$C$539,"溶接",AHR5:AHR539)</f>
        <v>0</v>
      </c>
      <c r="AHS543" s="192">
        <f>SUMIF($C5:$C$539,"溶接",AHS5:AHS539)</f>
        <v>0</v>
      </c>
      <c r="AHT543" s="192">
        <f>SUMIF($C5:$C$539,"溶接",AHT5:AHT539)</f>
        <v>0</v>
      </c>
      <c r="AHU543" s="192">
        <f>SUMIF($C5:$C$539,"溶接",AHU5:AHU539)</f>
        <v>0</v>
      </c>
      <c r="AHV543" s="192">
        <f>SUMIF($C5:$C$539,"溶接",AHV5:AHV539)</f>
        <v>0</v>
      </c>
      <c r="AHW543" s="192">
        <f>SUMIF($C5:$C$539,"溶接",AHW5:AHW539)</f>
        <v>0</v>
      </c>
      <c r="AHX543" s="192">
        <f>SUMIF($C5:$C$539,"溶接",AHX5:AHX539)</f>
        <v>0</v>
      </c>
      <c r="AHY543" s="192">
        <f>SUMIF($C5:$C$539,"溶接",AHY5:AHY539)</f>
        <v>0</v>
      </c>
      <c r="AHZ543" s="192">
        <f>SUMIF($C5:$C$539,"溶接",AHZ5:AHZ539)</f>
        <v>0</v>
      </c>
      <c r="AIA543" s="192">
        <f>SUMIF($C5:$C$539,"溶接",AIA5:AIA539)</f>
        <v>0</v>
      </c>
      <c r="AIB543" s="192">
        <f>SUMIF($C5:$C$539,"溶接",AIB5:AIB539)</f>
        <v>0</v>
      </c>
      <c r="AIC543" s="192">
        <f>SUMIF($C5:$C$539,"溶接",AIC5:AIC539)</f>
        <v>0</v>
      </c>
      <c r="AID543" s="192">
        <f>SUMIF($C5:$C$539,"溶接",AID5:AID539)</f>
        <v>0</v>
      </c>
      <c r="AIE543" s="192">
        <f>SUMIF($C5:$C$539,"溶接",AIE5:AIE539)</f>
        <v>0</v>
      </c>
      <c r="AIF543" s="192">
        <f>SUMIF($C5:$C$539,"溶接",AIF5:AIF539)</f>
        <v>0</v>
      </c>
      <c r="AIG543" s="192">
        <f>SUMIF($C5:$C$539,"溶接",AIG5:AIG539)</f>
        <v>0</v>
      </c>
      <c r="AIH543" s="192">
        <f>SUMIF($C5:$C$539,"溶接",AIH5:AIH539)</f>
        <v>0</v>
      </c>
      <c r="AII543" s="192">
        <f>SUMIF($C5:$C$539,"溶接",AII5:AII539)</f>
        <v>0</v>
      </c>
      <c r="AIJ543" s="192">
        <f>SUMIF($C5:$C$539,"溶接",AIJ5:AIJ539)</f>
        <v>0</v>
      </c>
      <c r="AIK543" s="192">
        <f>SUMIF($C5:$C$539,"溶接",AIK5:AIK539)</f>
        <v>0</v>
      </c>
      <c r="AIL543" s="192">
        <f>SUMIF($C5:$C$539,"溶接",AIL5:AIL539)</f>
        <v>0</v>
      </c>
      <c r="AIM543" s="192">
        <f>SUMIF($C5:$C$539,"溶接",AIM5:AIM539)</f>
        <v>0</v>
      </c>
      <c r="AIN543" s="192">
        <f>SUMIF($C5:$C$539,"溶接",AIN5:AIN539)</f>
        <v>0</v>
      </c>
      <c r="AIO543" s="192">
        <f>SUMIF($C5:$C$539,"溶接",AIO5:AIO539)</f>
        <v>0</v>
      </c>
      <c r="AIP543" s="192">
        <f>SUMIF($C5:$C$539,"溶接",AIP5:AIP539)</f>
        <v>0</v>
      </c>
      <c r="AIQ543" s="192">
        <f>SUMIF($C5:$C$539,"溶接",AIQ5:AIQ539)</f>
        <v>0</v>
      </c>
      <c r="AIR543" s="192">
        <f>SUMIF($C5:$C$539,"溶接",AIR5:AIR539)</f>
        <v>0</v>
      </c>
      <c r="AIS543" s="192">
        <f>SUMIF($C5:$C$539,"溶接",AIS5:AIS539)</f>
        <v>0</v>
      </c>
      <c r="AIT543" s="192">
        <f>SUMIF($C5:$C$539,"溶接",AIT5:AIT539)</f>
        <v>0</v>
      </c>
      <c r="AIU543" s="192">
        <f>SUMIF($C5:$C$539,"溶接",AIU5:AIU539)</f>
        <v>0</v>
      </c>
      <c r="AIV543" s="515">
        <f>SUMIF($C5:$C$539,"溶接",AIV5:AIV539)</f>
        <v>0</v>
      </c>
      <c r="AIW543" s="192">
        <f>SUMIF($C5:$C$539,"溶接",AIW5:AIW539)</f>
        <v>0</v>
      </c>
      <c r="AIX543" s="192">
        <f>SUMIF($C5:$C$539,"溶接",AIX5:AIX539)</f>
        <v>0</v>
      </c>
      <c r="AIY543" s="192">
        <f>SUMIF($C5:$C$539,"溶接",AIY5:AIY539)</f>
        <v>0</v>
      </c>
      <c r="AIZ543" s="192">
        <f>SUMIF($C5:$C$539,"溶接",AIZ5:AIZ539)</f>
        <v>0</v>
      </c>
      <c r="AJA543" s="192">
        <f>SUMIF($C5:$C$539,"溶接",AJA5:AJA539)</f>
        <v>0</v>
      </c>
      <c r="AJB543" s="192">
        <f>SUMIF($C5:$C$539,"溶接",AJB5:AJB539)</f>
        <v>0</v>
      </c>
      <c r="AJC543" s="192">
        <f>SUMIF($C5:$C$539,"溶接",AJC5:AJC539)</f>
        <v>0</v>
      </c>
      <c r="AJD543" s="192">
        <f>SUMIF($C5:$C$539,"溶接",AJD5:AJD539)</f>
        <v>0</v>
      </c>
      <c r="AJE543" s="192">
        <f>SUMIF($C5:$C$539,"溶接",AJE5:AJE539)</f>
        <v>0</v>
      </c>
      <c r="AJF543" s="192">
        <f>SUMIF($C5:$C$539,"溶接",AJF5:AJF539)</f>
        <v>0</v>
      </c>
      <c r="AJG543" s="192">
        <f>SUMIF($C5:$C$539,"溶接",AJG5:AJG539)</f>
        <v>0</v>
      </c>
      <c r="AJH543" s="192">
        <f>SUMIF($C5:$C$539,"溶接",AJH5:AJH539)</f>
        <v>0</v>
      </c>
      <c r="AJI543" s="192">
        <f>SUMIF($C5:$C$539,"溶接",AJI5:AJI539)</f>
        <v>0</v>
      </c>
      <c r="AJJ543" s="192">
        <f>SUMIF($C5:$C$539,"溶接",AJJ5:AJJ539)</f>
        <v>0</v>
      </c>
      <c r="AJK543" s="192">
        <f>SUMIF($C5:$C$539,"溶接",AJK5:AJK539)</f>
        <v>0</v>
      </c>
      <c r="AJL543" s="192">
        <f>SUMIF($C5:$C$539,"溶接",AJL5:AJL539)</f>
        <v>0</v>
      </c>
      <c r="AJM543" s="192">
        <f>SUMIF($C5:$C$539,"溶接",AJM5:AJM539)</f>
        <v>0</v>
      </c>
      <c r="AJN543" s="192">
        <f>SUMIF($C5:$C$539,"溶接",AJN5:AJN539)</f>
        <v>0</v>
      </c>
      <c r="AJO543" s="192">
        <f>SUMIF($C5:$C$539,"溶接",AJO5:AJO539)</f>
        <v>0</v>
      </c>
      <c r="AJP543" s="192">
        <f>SUMIF($C5:$C$539,"溶接",AJP5:AJP539)</f>
        <v>0</v>
      </c>
      <c r="AJQ543" s="192">
        <f>SUMIF($C5:$C$539,"溶接",AJQ5:AJQ539)</f>
        <v>0</v>
      </c>
      <c r="AJR543" s="192">
        <f>SUMIF($C5:$C$539,"溶接",AJR5:AJR539)</f>
        <v>0</v>
      </c>
      <c r="AJS543" s="192">
        <f>SUMIF($C5:$C$539,"溶接",AJS5:AJS539)</f>
        <v>0</v>
      </c>
      <c r="AJT543" s="192">
        <f>SUMIF($C5:$C$539,"溶接",AJT5:AJT539)</f>
        <v>0</v>
      </c>
      <c r="AJU543" s="192">
        <f>SUMIF($C5:$C$539,"溶接",AJU5:AJU539)</f>
        <v>0</v>
      </c>
      <c r="AJV543" s="192">
        <f>SUMIF($C5:$C$539,"溶接",AJV5:AJV539)</f>
        <v>0</v>
      </c>
      <c r="AJW543" s="192">
        <f>SUMIF($C5:$C$539,"溶接",AJW5:AJW539)</f>
        <v>0</v>
      </c>
      <c r="AJX543" s="192">
        <f>SUMIF($C5:$C$539,"溶接",AJX5:AJX539)</f>
        <v>0</v>
      </c>
      <c r="AJY543" s="192">
        <f>SUMIF($C5:$C$539,"溶接",AJY5:AJY539)</f>
        <v>0</v>
      </c>
      <c r="AJZ543" s="192">
        <f>SUMIF($C5:$C$539,"溶接",AJZ5:AJZ539)</f>
        <v>0</v>
      </c>
      <c r="AKA543" s="192">
        <f>SUMIF($C5:$C$539,"溶接",AKA5:AKA539)</f>
        <v>0</v>
      </c>
      <c r="AKB543" s="192">
        <f>SUMIF($C5:$C$539,"溶接",AKB5:AKB539)</f>
        <v>0</v>
      </c>
      <c r="AKC543" s="192">
        <f>SUMIF($C5:$C$539,"溶接",AKC5:AKC539)</f>
        <v>0</v>
      </c>
      <c r="AKD543" s="192">
        <f>SUMIF($C5:$C$539,"溶接",AKD5:AKD539)</f>
        <v>0</v>
      </c>
      <c r="AKE543" s="192">
        <f>SUMIF($C5:$C$539,"溶接",AKE5:AKE539)</f>
        <v>0</v>
      </c>
      <c r="AKF543" s="192">
        <f>SUMIF($C5:$C$539,"溶接",AKF5:AKF539)</f>
        <v>0</v>
      </c>
      <c r="AKG543" s="192">
        <f>SUMIF($C5:$C$539,"溶接",AKG5:AKG539)</f>
        <v>0</v>
      </c>
      <c r="AKH543" s="192">
        <f>SUMIF($C5:$C$539,"溶接",AKH5:AKH539)</f>
        <v>0</v>
      </c>
      <c r="AKI543" s="192">
        <f>SUMIF($C5:$C$539,"溶接",AKI5:AKI539)</f>
        <v>0</v>
      </c>
      <c r="AKJ543" s="192">
        <f>SUMIF($C5:$C$539,"溶接",AKJ5:AKJ539)</f>
        <v>0</v>
      </c>
      <c r="AKK543" s="192">
        <f>SUMIF($C5:$C$539,"溶接",AKK5:AKK539)</f>
        <v>0</v>
      </c>
      <c r="AKL543" s="192">
        <f>SUMIF($C5:$C$539,"溶接",AKL5:AKL539)</f>
        <v>0</v>
      </c>
      <c r="AKM543" s="192">
        <f>SUMIF($C5:$C$539,"溶接",AKM5:AKM539)</f>
        <v>0</v>
      </c>
      <c r="AKN543" s="192">
        <f>SUMIF($C5:$C$539,"溶接",AKN5:AKN539)</f>
        <v>0</v>
      </c>
      <c r="AKO543" s="192">
        <f>SUMIF($C5:$C$539,"溶接",AKO5:AKO539)</f>
        <v>0</v>
      </c>
      <c r="AKP543" s="192">
        <f>SUMIF($C5:$C$539,"溶接",AKP5:AKP539)</f>
        <v>0</v>
      </c>
      <c r="AKQ543" s="192">
        <f>SUMIF($C5:$C$539,"溶接",AKQ5:AKQ539)</f>
        <v>0</v>
      </c>
      <c r="AKR543" s="192">
        <f>SUMIF($C5:$C$539,"溶接",AKR5:AKR539)</f>
        <v>0</v>
      </c>
      <c r="AKS543" s="192">
        <f>SUMIF($C5:$C$539,"溶接",AKS5:AKS539)</f>
        <v>0</v>
      </c>
      <c r="AKT543" s="192">
        <f>SUMIF($C5:$C$539,"溶接",AKT5:AKT539)</f>
        <v>0</v>
      </c>
      <c r="AKU543" s="192">
        <f>SUMIF($C5:$C$539,"溶接",AKU5:AKU539)</f>
        <v>0</v>
      </c>
      <c r="AKV543" s="192">
        <f>SUMIF($C5:$C$539,"溶接",AKV5:AKV539)</f>
        <v>0</v>
      </c>
      <c r="AKW543" s="192">
        <f>SUMIF($C5:$C$539,"溶接",AKW5:AKW539)</f>
        <v>0</v>
      </c>
      <c r="AKX543" s="192">
        <f>SUMIF($C5:$C$539,"溶接",AKX5:AKX539)</f>
        <v>6</v>
      </c>
      <c r="AKY543" s="192">
        <f>SUMIF($C5:$C$539,"溶接",AKY5:AKY539)</f>
        <v>6</v>
      </c>
      <c r="AKZ543" s="192">
        <f>SUMIF($C5:$C$539,"溶接",AKZ5:AKZ539)</f>
        <v>0</v>
      </c>
      <c r="ALA543" s="192">
        <f>SUMIF($C5:$C$539,"溶接",ALA5:ALA539)</f>
        <v>0</v>
      </c>
      <c r="ALB543" s="192">
        <f>SUMIF($C5:$C$539,"溶接",ALB5:ALB539)</f>
        <v>6</v>
      </c>
      <c r="ALC543" s="192">
        <f>SUMIF($C5:$C$539,"溶接",ALC5:ALC539)</f>
        <v>6</v>
      </c>
      <c r="ALD543" s="192">
        <f>SUMIF($C5:$C$539,"溶接",ALD5:ALD539)</f>
        <v>0</v>
      </c>
      <c r="ALE543" s="192">
        <f>SUMIF($C5:$C$539,"溶接",ALE5:ALE539)</f>
        <v>0</v>
      </c>
      <c r="ALF543" s="192">
        <f>SUMIF($C5:$C$539,"溶接",ALF5:ALF539)</f>
        <v>0</v>
      </c>
      <c r="ALG543" s="192">
        <f>SUMIF($C5:$C$539,"溶接",ALG5:ALG539)</f>
        <v>0</v>
      </c>
      <c r="ALH543" s="192">
        <f>SUMIF($C5:$C$539,"溶接",ALH5:ALH539)</f>
        <v>0</v>
      </c>
      <c r="ALI543" s="192">
        <f>SUMIF($C5:$C$539,"溶接",ALI5:ALI539)</f>
        <v>0</v>
      </c>
      <c r="ALJ543" s="192">
        <f>SUMIF($C5:$C$539,"溶接",ALJ5:ALJ539)</f>
        <v>0</v>
      </c>
      <c r="ALK543" s="192">
        <f>SUMIF($C5:$C$539,"溶接",ALK5:ALK539)</f>
        <v>0</v>
      </c>
      <c r="ALL543" s="192">
        <f>SUMIF($C5:$C$539,"溶接",ALL5:ALL539)</f>
        <v>0</v>
      </c>
      <c r="ALM543" s="192">
        <f>SUMIF($C5:$C$539,"溶接",ALM5:ALM539)</f>
        <v>0</v>
      </c>
      <c r="ALN543" s="192">
        <f>SUMIF($C5:$C$539,"溶接",ALN5:ALN539)</f>
        <v>0</v>
      </c>
      <c r="ALO543" s="192">
        <f>SUMIF($C5:$C$539,"溶接",ALO5:ALO539)</f>
        <v>0</v>
      </c>
      <c r="ALP543" s="192">
        <f>SUMIF($C5:$C$539,"溶接",ALP5:ALP539)</f>
        <v>0</v>
      </c>
      <c r="ALQ543" s="192">
        <f>SUMIF($C5:$C$539,"溶接",ALQ5:ALQ539)</f>
        <v>0</v>
      </c>
      <c r="ALR543" s="192">
        <f>SUMIF($C5:$C$539,"溶接",ALR5:ALR539)</f>
        <v>0</v>
      </c>
      <c r="ALS543" s="192">
        <f>SUMIF($C5:$C$539,"溶接",ALS5:ALS539)</f>
        <v>0</v>
      </c>
      <c r="ALT543" s="192">
        <f>SUMIF($C5:$C$539,"溶接",ALT5:ALT539)</f>
        <v>0</v>
      </c>
      <c r="ALU543" s="192">
        <f>SUMIF($C5:$C$539,"溶接",ALU5:ALU539)</f>
        <v>0</v>
      </c>
      <c r="ALV543" s="192">
        <f>SUMIF($C5:$C$539,"溶接",ALV5:ALV539)</f>
        <v>0</v>
      </c>
      <c r="ALW543" s="192">
        <f>SUMIF($C5:$C$539,"溶接",ALW5:ALW539)</f>
        <v>0</v>
      </c>
      <c r="ALX543" s="192">
        <f>SUMIF($C5:$C$539,"溶接",ALX5:ALX539)</f>
        <v>0</v>
      </c>
      <c r="ALY543" s="192">
        <f>SUMIF($C5:$C$539,"溶接",ALY5:ALY539)</f>
        <v>0</v>
      </c>
      <c r="ALZ543" s="192">
        <f>SUMIF($C5:$C$539,"溶接",ALZ5:ALZ539)</f>
        <v>0</v>
      </c>
      <c r="AMA543" s="192">
        <f>SUMIF($C5:$C$539,"溶接",AMA5:AMA539)</f>
        <v>0</v>
      </c>
      <c r="AMB543" s="192">
        <f>SUMIF($C5:$C$539,"溶接",AMB5:AMB539)</f>
        <v>0</v>
      </c>
      <c r="AMC543" s="192">
        <f>SUMIF($C5:$C$539,"溶接",AMC5:AMC539)</f>
        <v>0</v>
      </c>
      <c r="AMD543" s="192">
        <f>SUMIF($C5:$C$539,"溶接",AMD5:AMD539)</f>
        <v>0</v>
      </c>
      <c r="AME543" s="192">
        <f>SUMIF($C5:$C$539,"溶接",AME5:AME539)</f>
        <v>0</v>
      </c>
      <c r="AMF543" s="192">
        <f>SUMIF($C5:$C$539,"溶接",AMF5:AMF539)</f>
        <v>0</v>
      </c>
      <c r="AMG543" s="192">
        <f>SUMIF($C5:$C$539,"溶接",AMG5:AMG539)</f>
        <v>0</v>
      </c>
      <c r="AMH543" s="192">
        <f>SUMIF($C5:$C$539,"溶接",AMH5:AMH539)</f>
        <v>16.445610815135137</v>
      </c>
      <c r="AMI543" s="192">
        <f>SUMIF($C5:$C$539,"溶接",AMI5:AMI539)</f>
        <v>24</v>
      </c>
      <c r="AMJ543" s="192">
        <f>SUMIF($C5:$C$539,"溶接",AMJ5:AMJ539)</f>
        <v>24</v>
      </c>
      <c r="AMK543" s="192">
        <f>SUMIF($C5:$C$539,"溶接",AMK5:AMK539)</f>
        <v>24</v>
      </c>
      <c r="AML543" s="192">
        <f>SUMIF($C5:$C$539,"溶接",AML5:AML539)</f>
        <v>0</v>
      </c>
      <c r="AMM543" s="192">
        <f>SUMIF($C5:$C$539,"溶接",AMM5:AMM539)</f>
        <v>0</v>
      </c>
      <c r="AMN543" s="192">
        <f>SUMIF($C5:$C$539,"溶接",AMN5:AMN539)</f>
        <v>24</v>
      </c>
      <c r="AMO543" s="192">
        <f>SUMIF($C5:$C$539,"溶接",AMO5:AMO539)</f>
        <v>24</v>
      </c>
      <c r="AMP543" s="192">
        <f>SUMIF($C5:$C$539,"溶接",AMP5:AMP539)</f>
        <v>24</v>
      </c>
      <c r="AMQ543" s="192">
        <f>SUMIF($C5:$C$539,"溶接",AMQ5:AMQ539)</f>
        <v>24</v>
      </c>
      <c r="AMR543" s="192">
        <f>SUMIF($C5:$C$539,"溶接",AMR5:AMR539)</f>
        <v>24</v>
      </c>
      <c r="AMS543" s="192">
        <f>SUMIF($C5:$C$539,"溶接",AMS5:AMS539)</f>
        <v>0</v>
      </c>
      <c r="AMT543" s="192">
        <f>SUMIF($C5:$C$539,"溶接",AMT5:AMT539)</f>
        <v>0</v>
      </c>
      <c r="AMU543" s="192">
        <f>SUMIF($C5:$C$539,"溶接",AMU5:AMU539)</f>
        <v>0</v>
      </c>
      <c r="AMV543" s="192">
        <f>SUMIF($C5:$C$539,"溶接",AMV5:AMV539)</f>
        <v>24</v>
      </c>
      <c r="AMW543" s="192">
        <f>SUMIF($C5:$C$539,"溶接",AMW5:AMW539)</f>
        <v>24</v>
      </c>
      <c r="AMX543" s="192">
        <f>SUMIF($C5:$C$539,"溶接",AMX5:AMX539)</f>
        <v>24</v>
      </c>
      <c r="AMY543" s="192">
        <f>SUMIF($C5:$C$539,"溶接",AMY5:AMY539)</f>
        <v>24</v>
      </c>
      <c r="AMZ543" s="192">
        <f>SUMIF($C5:$C$539,"溶接",AMZ5:AMZ539)</f>
        <v>24</v>
      </c>
      <c r="ANA543" s="192">
        <f>SUMIF($C5:$C$539,"溶接",ANA5:ANA539)</f>
        <v>0</v>
      </c>
      <c r="ANB543" s="192">
        <f>SUMIF($C5:$C$539,"溶接",ANB5:ANB539)</f>
        <v>24</v>
      </c>
      <c r="ANC543" s="192">
        <f>SUMIF($C5:$C$539,"溶接",ANC5:ANC539)</f>
        <v>24</v>
      </c>
      <c r="AND543" s="192">
        <f>SUMIF($C5:$C$539,"溶接",AND5:AND539)</f>
        <v>16</v>
      </c>
      <c r="ANE543" s="192">
        <f>SUMIF($C5:$C$539,"溶接",ANE5:ANE539)</f>
        <v>0</v>
      </c>
      <c r="ANF543" s="192">
        <f>SUMIF($C5:$C$539,"溶接",ANF5:ANF539)</f>
        <v>0</v>
      </c>
      <c r="ANG543" s="192">
        <f>SUMIF($C5:$C$539,"溶接",ANG5:ANG539)</f>
        <v>0</v>
      </c>
      <c r="ANH543" s="192">
        <f>SUMIF($C5:$C$539,"溶接",ANH5:ANH539)</f>
        <v>0</v>
      </c>
      <c r="ANI543" s="192">
        <f>SUMIF($C5:$C$539,"溶接",ANI5:ANI539)</f>
        <v>0</v>
      </c>
      <c r="ANJ543" s="192">
        <f>SUMIF($C5:$C$539,"溶接",ANJ5:ANJ539)</f>
        <v>40</v>
      </c>
      <c r="ANK543" s="192">
        <f>SUMIF($C5:$C$539,"溶接",ANK5:ANK539)</f>
        <v>40</v>
      </c>
      <c r="ANL543" s="192">
        <f>SUMIF($C5:$C$539,"溶接",ANL5:ANL539)</f>
        <v>32</v>
      </c>
      <c r="ANM543" s="192">
        <f>SUMIF($C5:$C$539,"溶接",ANM5:ANM539)</f>
        <v>32</v>
      </c>
      <c r="ANN543" s="192">
        <f>SUMIF($C5:$C$539,"溶接",ANN5:ANN539)</f>
        <v>0</v>
      </c>
      <c r="ANO543" s="192">
        <f>SUMIF($C5:$C$539,"溶接",ANO5:ANO539)</f>
        <v>0</v>
      </c>
      <c r="ANP543" s="192">
        <f>SUMIF($C5:$C$539,"溶接",ANP5:ANP539)</f>
        <v>24</v>
      </c>
      <c r="ANQ543" s="192">
        <f>SUMIF($C5:$C$539,"溶接",ANQ5:ANQ539)</f>
        <v>17.072966130000001</v>
      </c>
      <c r="ANR543" s="192">
        <f>SUMIF($C5:$C$539,"溶接",ANR5:ANR539)</f>
        <v>62.414173792499994</v>
      </c>
      <c r="ANS543" s="192">
        <f>SUMIF($C5:$C$539,"溶接",ANS5:ANS539)</f>
        <v>62.414173792499994</v>
      </c>
      <c r="ANT543" s="192">
        <f>SUMIF($C5:$C$539,"溶接",ANT5:ANT539)</f>
        <v>62.414173792499994</v>
      </c>
      <c r="ANU543" s="192">
        <f>SUMIF($C5:$C$539,"溶接",ANU5:ANU539)</f>
        <v>38.414173792500002</v>
      </c>
      <c r="ANV543" s="192">
        <f>SUMIF($C5:$C$539,"溶接",ANV5:ANV539)</f>
        <v>0</v>
      </c>
      <c r="ANW543" s="192">
        <f>SUMIF($C5:$C$539,"溶接",ANW5:ANW539)</f>
        <v>37.580768512500001</v>
      </c>
      <c r="ANX543" s="192">
        <f>SUMIF($C5:$C$539,"溶接",ANX5:ANX539)</f>
        <v>57.757910302500008</v>
      </c>
      <c r="ANY543" s="192">
        <f>SUMIF($C5:$C$539,"溶接",ANY5:ANY539)</f>
        <v>62.414173792499994</v>
      </c>
      <c r="ANZ543" s="192">
        <f>SUMIF($C5:$C$539,"溶接",ANZ5:ANZ539)</f>
        <v>36.474064005000002</v>
      </c>
      <c r="AOA543" s="192">
        <f>SUMIF($C5:$C$539,"溶接",AOA5:AOA539)</f>
        <v>32.205822472500003</v>
      </c>
      <c r="AOB543" s="192">
        <f>SUMIF($C5:$C$539,"溶接",AOB5:AOB539)</f>
        <v>29.877690727500003</v>
      </c>
      <c r="AOC543" s="192">
        <f>SUMIF($C5:$C$539,"溶接",AOC5:AOC539)</f>
        <v>16.296922215000002</v>
      </c>
      <c r="AOD543" s="192">
        <f>SUMIF($C5:$C$539,"溶接",AOD5:AOD539)</f>
        <v>0</v>
      </c>
      <c r="AOE543" s="192">
        <f>SUMIF($C5:$C$539,"溶接",AOE5:AOE539)</f>
        <v>0</v>
      </c>
      <c r="AOF543" s="192">
        <f>SUMIF($C5:$C$539,"溶接",AOF5:AOF539)</f>
        <v>16</v>
      </c>
      <c r="AOG543" s="192">
        <f>SUMIF($C5:$C$539,"溶接",AOG5:AOG539)</f>
        <v>16</v>
      </c>
      <c r="AOH543" s="192">
        <f>SUMIF($C5:$C$539,"溶接",AOH5:AOH539)</f>
        <v>16</v>
      </c>
      <c r="AOI543" s="192">
        <f>SUMIF($C5:$C$539,"溶接",AOI5:AOI539)</f>
        <v>0</v>
      </c>
      <c r="AOJ543" s="192">
        <f>SUMIF($C5:$C$539,"溶接",AOJ5:AOJ539)</f>
        <v>18.625053959999999</v>
      </c>
      <c r="AOK543" s="192">
        <f>SUMIF($C5:$C$539,"溶接",AOK5:AOK539)</f>
        <v>27.161537025000001</v>
      </c>
      <c r="AOL543" s="192">
        <f>SUMIF($C5:$C$539,"溶接",AOL5:AOL539)</f>
        <v>38.091679012500002</v>
      </c>
      <c r="AOM543" s="192">
        <f>SUMIF($C5:$C$539,"溶接",AOM5:AOM539)</f>
        <v>45.880042668750001</v>
      </c>
      <c r="AON543" s="192">
        <f>SUMIF($C5:$C$539,"溶接",AON5:AON539)</f>
        <v>45.880042668750001</v>
      </c>
      <c r="AOO543" s="192">
        <f>SUMIF($C5:$C$539,"溶接",AOO5:AOO539)</f>
        <v>45.880042668750001</v>
      </c>
      <c r="AOP543" s="192">
        <f>SUMIF($C5:$C$539,"溶接",AOP5:AOP539)</f>
        <v>45.880042668750001</v>
      </c>
      <c r="AOQ543" s="192">
        <f>SUMIF($C5:$C$539,"溶接",AOQ5:AOQ539)</f>
        <v>0</v>
      </c>
      <c r="AOR543" s="192">
        <f>SUMIF($C5:$C$539,"溶接",AOR5:AOR539)</f>
        <v>35.684477631250004</v>
      </c>
      <c r="AOS543" s="192">
        <f>SUMIF($C5:$C$539,"溶接",AOS5:AOS539)</f>
        <v>45.880042668750001</v>
      </c>
      <c r="AOT543" s="192">
        <f>SUMIF($C5:$C$539,"溶接",AOT5:AOT539)</f>
        <v>45.880042668750001</v>
      </c>
      <c r="AOU543" s="192">
        <f>SUMIF($C5:$C$539,"溶接",AOU5:AOU539)</f>
        <v>40.782260149999999</v>
      </c>
      <c r="AOV543" s="192">
        <f>SUMIF($C5:$C$539,"溶接",AOV5:AOV539)</f>
        <v>35.684477631250004</v>
      </c>
      <c r="AOW543" s="192">
        <f>SUMIF($C5:$C$539,"溶接",AOW5:AOW539)</f>
        <v>35.684477631250004</v>
      </c>
      <c r="AOX543" s="192">
        <f>SUMIF($C5:$C$539,"溶接",AOX5:AOX539)</f>
        <v>0</v>
      </c>
      <c r="AOY543" s="192">
        <f>SUMIF($C5:$C$539,"溶接",AOY5:AOY539)</f>
        <v>8</v>
      </c>
      <c r="AOZ543" s="192">
        <f>SUMIF($C5:$C$539,"溶接",AOZ5:AOZ539)</f>
        <v>8</v>
      </c>
      <c r="APA543" s="192">
        <f>SUMIF($C5:$C$539,"溶接",APA5:APA539)</f>
        <v>8</v>
      </c>
      <c r="APB543" s="192">
        <f>SUMIF($C5:$C$539,"溶接",APB5:APB539)</f>
        <v>8</v>
      </c>
      <c r="APC543" s="192">
        <f>SUMIF($C5:$C$539,"溶接",APC5:APC539)</f>
        <v>8</v>
      </c>
      <c r="APD543" s="192">
        <f>SUMIF($C5:$C$539,"溶接",APD5:APD539)</f>
        <v>0</v>
      </c>
      <c r="APE543" s="192">
        <f>SUMIF($C5:$C$539,"溶接",APE5:APE539)</f>
        <v>0</v>
      </c>
      <c r="APF543" s="192">
        <f>SUMIF($C5:$C$539,"溶接",APF5:APF539)</f>
        <v>40.782260149999999</v>
      </c>
      <c r="APG543" s="192">
        <f>SUMIF($C5:$C$539,"溶接",APG5:APG539)</f>
        <v>34.801439573750002</v>
      </c>
      <c r="APH543" s="192">
        <f>SUMIF($C5:$C$539,"溶接",APH5:APH539)</f>
        <v>20.953185704999999</v>
      </c>
      <c r="API543" s="192">
        <f>SUMIF($C5:$C$539,"溶接",API5:API539)</f>
        <v>20.953185704999999</v>
      </c>
      <c r="APJ543" s="192">
        <f>SUMIF($C5:$C$539,"溶接",APJ5:APJ539)</f>
        <v>20.953185704999999</v>
      </c>
      <c r="APK543" s="192">
        <f>SUMIF($C5:$C$539,"溶接",APK5:APK539)</f>
        <v>30.265712684999997</v>
      </c>
      <c r="APL543" s="192">
        <f>SUMIF($C5:$C$539,"溶接",APL5:APL539)</f>
        <v>9.3125269799999995</v>
      </c>
      <c r="APM543" s="192">
        <f>SUMIF($C5:$C$539,"溶接",APM5:APM539)</f>
        <v>9.3125269799999995</v>
      </c>
      <c r="APN543" s="192">
        <f>SUMIF($C5:$C$539,"溶接",APN5:APN539)</f>
        <v>25.609449195000003</v>
      </c>
      <c r="APO543" s="192">
        <f>SUMIF($C5:$C$539,"溶接",APO5:APO539)</f>
        <v>30.265712684999997</v>
      </c>
      <c r="APP543" s="192">
        <f>SUMIF($C5:$C$539,"溶接",APP5:APP539)</f>
        <v>20.953185704999999</v>
      </c>
      <c r="APQ543" s="192">
        <f>SUMIF($C5:$C$539,"溶接",APQ5:APQ539)</f>
        <v>18.625053959999999</v>
      </c>
      <c r="APR543" s="192">
        <f>SUMIF($C5:$C$539,"溶接",APR5:APR539)</f>
        <v>16.296922215000002</v>
      </c>
      <c r="APS543" s="192">
        <f>SUMIF($C5:$C$539,"溶接",APS5:APS539)</f>
        <v>16.296922215000002</v>
      </c>
      <c r="APT543" s="192">
        <f>SUMIF($C5:$C$539,"溶接",APT5:APT539)</f>
        <v>0</v>
      </c>
      <c r="APU543" s="192">
        <f>SUMIF($C5:$C$539,"溶接",APU5:APU539)</f>
        <v>0</v>
      </c>
      <c r="APV543" s="192">
        <f>SUMIF($C5:$C$539,"溶接",APV5:APV539)</f>
        <v>0</v>
      </c>
      <c r="APW543" s="192">
        <f>SUMIF($C5:$C$539,"溶接",APW5:APW539)</f>
        <v>0</v>
      </c>
    </row>
    <row r="544" spans="2:1115" s="136" customFormat="1" ht="14.25" customHeight="1">
      <c r="B544" s="188"/>
      <c r="C544" s="188"/>
      <c r="D544" s="189"/>
      <c r="E544" s="188"/>
      <c r="F544" s="190"/>
      <c r="G544" s="190"/>
      <c r="H544" s="190"/>
      <c r="I544" s="192">
        <f t="shared" ref="I544:BT544" si="278">SUMIF($C$5:$C$539,"歪取り",I5:I539)</f>
        <v>0</v>
      </c>
      <c r="J544" s="192">
        <f t="shared" si="278"/>
        <v>0</v>
      </c>
      <c r="K544" s="192">
        <f t="shared" si="278"/>
        <v>0</v>
      </c>
      <c r="L544" s="192">
        <f t="shared" si="278"/>
        <v>0</v>
      </c>
      <c r="M544" s="192">
        <f t="shared" si="278"/>
        <v>0</v>
      </c>
      <c r="N544" s="192">
        <f t="shared" si="278"/>
        <v>0</v>
      </c>
      <c r="O544" s="192">
        <f t="shared" si="278"/>
        <v>0</v>
      </c>
      <c r="P544" s="192">
        <f t="shared" si="278"/>
        <v>0</v>
      </c>
      <c r="Q544" s="192">
        <f t="shared" si="278"/>
        <v>0</v>
      </c>
      <c r="R544" s="192">
        <f t="shared" si="278"/>
        <v>0</v>
      </c>
      <c r="S544" s="192">
        <f t="shared" si="278"/>
        <v>0</v>
      </c>
      <c r="T544" s="192">
        <f t="shared" si="278"/>
        <v>0</v>
      </c>
      <c r="U544" s="192">
        <f t="shared" si="278"/>
        <v>0</v>
      </c>
      <c r="V544" s="192">
        <f t="shared" si="278"/>
        <v>0</v>
      </c>
      <c r="W544" s="192">
        <f t="shared" si="278"/>
        <v>0</v>
      </c>
      <c r="X544" s="192">
        <f t="shared" si="278"/>
        <v>0</v>
      </c>
      <c r="Y544" s="192">
        <f t="shared" si="278"/>
        <v>0</v>
      </c>
      <c r="Z544" s="192">
        <f t="shared" si="278"/>
        <v>0</v>
      </c>
      <c r="AA544" s="192">
        <f t="shared" si="278"/>
        <v>0</v>
      </c>
      <c r="AB544" s="192">
        <f t="shared" si="278"/>
        <v>0</v>
      </c>
      <c r="AC544" s="192">
        <f t="shared" si="278"/>
        <v>0</v>
      </c>
      <c r="AD544" s="192">
        <f t="shared" si="278"/>
        <v>0</v>
      </c>
      <c r="AE544" s="192">
        <f t="shared" si="278"/>
        <v>0</v>
      </c>
      <c r="AF544" s="192">
        <f t="shared" si="278"/>
        <v>0</v>
      </c>
      <c r="AG544" s="192">
        <f t="shared" si="278"/>
        <v>0</v>
      </c>
      <c r="AH544" s="192">
        <f t="shared" si="278"/>
        <v>0</v>
      </c>
      <c r="AI544" s="192">
        <f t="shared" si="278"/>
        <v>0</v>
      </c>
      <c r="AJ544" s="192">
        <f t="shared" si="278"/>
        <v>0</v>
      </c>
      <c r="AK544" s="192">
        <f t="shared" si="278"/>
        <v>0</v>
      </c>
      <c r="AL544" s="192">
        <f t="shared" si="278"/>
        <v>0</v>
      </c>
      <c r="AM544" s="192">
        <f t="shared" si="278"/>
        <v>0</v>
      </c>
      <c r="AN544" s="192">
        <f t="shared" si="278"/>
        <v>0</v>
      </c>
      <c r="AO544" s="192">
        <f t="shared" si="278"/>
        <v>0</v>
      </c>
      <c r="AP544" s="192">
        <f t="shared" si="278"/>
        <v>0</v>
      </c>
      <c r="AQ544" s="192">
        <f t="shared" si="278"/>
        <v>0</v>
      </c>
      <c r="AR544" s="192">
        <f t="shared" si="278"/>
        <v>0</v>
      </c>
      <c r="AS544" s="192">
        <f t="shared" si="278"/>
        <v>0</v>
      </c>
      <c r="AT544" s="192">
        <f t="shared" si="278"/>
        <v>0</v>
      </c>
      <c r="AU544" s="192">
        <f t="shared" si="278"/>
        <v>0</v>
      </c>
      <c r="AV544" s="192">
        <f t="shared" si="278"/>
        <v>0</v>
      </c>
      <c r="AW544" s="192">
        <f t="shared" si="278"/>
        <v>0</v>
      </c>
      <c r="AX544" s="192">
        <f t="shared" si="278"/>
        <v>0</v>
      </c>
      <c r="AY544" s="192">
        <f t="shared" si="278"/>
        <v>0</v>
      </c>
      <c r="AZ544" s="192">
        <f t="shared" si="278"/>
        <v>0</v>
      </c>
      <c r="BA544" s="192">
        <f t="shared" si="278"/>
        <v>0</v>
      </c>
      <c r="BB544" s="192">
        <f t="shared" si="278"/>
        <v>0</v>
      </c>
      <c r="BC544" s="192">
        <f t="shared" si="278"/>
        <v>0</v>
      </c>
      <c r="BD544" s="192">
        <f t="shared" si="278"/>
        <v>0</v>
      </c>
      <c r="BE544" s="192">
        <f t="shared" si="278"/>
        <v>0</v>
      </c>
      <c r="BF544" s="192">
        <f t="shared" si="278"/>
        <v>0</v>
      </c>
      <c r="BG544" s="192">
        <f t="shared" si="278"/>
        <v>0</v>
      </c>
      <c r="BH544" s="192">
        <f t="shared" si="278"/>
        <v>0</v>
      </c>
      <c r="BI544" s="192">
        <f t="shared" si="278"/>
        <v>0</v>
      </c>
      <c r="BJ544" s="192">
        <f t="shared" si="278"/>
        <v>0</v>
      </c>
      <c r="BK544" s="192">
        <f t="shared" si="278"/>
        <v>0</v>
      </c>
      <c r="BL544" s="192">
        <f t="shared" si="278"/>
        <v>0</v>
      </c>
      <c r="BM544" s="192">
        <f t="shared" si="278"/>
        <v>0</v>
      </c>
      <c r="BN544" s="192">
        <f t="shared" si="278"/>
        <v>0</v>
      </c>
      <c r="BO544" s="192">
        <f t="shared" si="278"/>
        <v>0</v>
      </c>
      <c r="BP544" s="192">
        <f t="shared" si="278"/>
        <v>0</v>
      </c>
      <c r="BQ544" s="192">
        <f t="shared" si="278"/>
        <v>0</v>
      </c>
      <c r="BR544" s="192">
        <f t="shared" si="278"/>
        <v>0</v>
      </c>
      <c r="BS544" s="192">
        <f t="shared" si="278"/>
        <v>0</v>
      </c>
      <c r="BT544" s="192">
        <f t="shared" si="278"/>
        <v>0</v>
      </c>
      <c r="BU544" s="192">
        <f t="shared" ref="BU544:EF544" si="279">SUMIF($C$5:$C$539,"歪取り",BU5:BU539)</f>
        <v>0</v>
      </c>
      <c r="BV544" s="192">
        <f t="shared" si="279"/>
        <v>0</v>
      </c>
      <c r="BW544" s="192">
        <f t="shared" si="279"/>
        <v>0</v>
      </c>
      <c r="BX544" s="192">
        <f t="shared" si="279"/>
        <v>0</v>
      </c>
      <c r="BY544" s="192">
        <f t="shared" si="279"/>
        <v>0</v>
      </c>
      <c r="BZ544" s="192">
        <f t="shared" si="279"/>
        <v>0</v>
      </c>
      <c r="CA544" s="192">
        <f t="shared" si="279"/>
        <v>0</v>
      </c>
      <c r="CB544" s="192">
        <f t="shared" si="279"/>
        <v>0</v>
      </c>
      <c r="CC544" s="192">
        <f t="shared" si="279"/>
        <v>0</v>
      </c>
      <c r="CD544" s="192">
        <f t="shared" si="279"/>
        <v>0</v>
      </c>
      <c r="CE544" s="192">
        <f t="shared" si="279"/>
        <v>0</v>
      </c>
      <c r="CF544" s="192">
        <f t="shared" si="279"/>
        <v>0</v>
      </c>
      <c r="CG544" s="192">
        <f t="shared" si="279"/>
        <v>0</v>
      </c>
      <c r="CH544" s="192">
        <f t="shared" si="279"/>
        <v>0</v>
      </c>
      <c r="CI544" s="192">
        <f t="shared" si="279"/>
        <v>0</v>
      </c>
      <c r="CJ544" s="192">
        <f t="shared" si="279"/>
        <v>0</v>
      </c>
      <c r="CK544" s="192">
        <f t="shared" si="279"/>
        <v>0</v>
      </c>
      <c r="CL544" s="192">
        <f t="shared" si="279"/>
        <v>0</v>
      </c>
      <c r="CM544" s="192">
        <f t="shared" si="279"/>
        <v>0</v>
      </c>
      <c r="CN544" s="192">
        <f t="shared" si="279"/>
        <v>0</v>
      </c>
      <c r="CO544" s="192">
        <f t="shared" si="279"/>
        <v>0</v>
      </c>
      <c r="CP544" s="192">
        <f t="shared" si="279"/>
        <v>0</v>
      </c>
      <c r="CQ544" s="192">
        <f t="shared" si="279"/>
        <v>0</v>
      </c>
      <c r="CR544" s="192">
        <f t="shared" si="279"/>
        <v>0</v>
      </c>
      <c r="CS544" s="192">
        <f t="shared" si="279"/>
        <v>0</v>
      </c>
      <c r="CT544" s="192">
        <f t="shared" si="279"/>
        <v>0</v>
      </c>
      <c r="CU544" s="192">
        <f t="shared" si="279"/>
        <v>0</v>
      </c>
      <c r="CV544" s="192">
        <f t="shared" si="279"/>
        <v>0</v>
      </c>
      <c r="CW544" s="192">
        <f t="shared" si="279"/>
        <v>0</v>
      </c>
      <c r="CX544" s="192">
        <f t="shared" si="279"/>
        <v>0</v>
      </c>
      <c r="CY544" s="192">
        <f t="shared" si="279"/>
        <v>0</v>
      </c>
      <c r="CZ544" s="192">
        <f t="shared" si="279"/>
        <v>0</v>
      </c>
      <c r="DA544" s="192">
        <f t="shared" si="279"/>
        <v>0</v>
      </c>
      <c r="DB544" s="192">
        <f t="shared" si="279"/>
        <v>0</v>
      </c>
      <c r="DC544" s="192">
        <f t="shared" si="279"/>
        <v>0</v>
      </c>
      <c r="DD544" s="192">
        <f t="shared" si="279"/>
        <v>0</v>
      </c>
      <c r="DE544" s="192">
        <f t="shared" si="279"/>
        <v>0</v>
      </c>
      <c r="DF544" s="192">
        <f t="shared" si="279"/>
        <v>0</v>
      </c>
      <c r="DG544" s="192">
        <f t="shared" si="279"/>
        <v>0</v>
      </c>
      <c r="DH544" s="192">
        <f t="shared" si="279"/>
        <v>0</v>
      </c>
      <c r="DI544" s="192">
        <f t="shared" si="279"/>
        <v>0</v>
      </c>
      <c r="DJ544" s="192">
        <f t="shared" si="279"/>
        <v>0</v>
      </c>
      <c r="DK544" s="192">
        <f t="shared" si="279"/>
        <v>0</v>
      </c>
      <c r="DL544" s="192">
        <f t="shared" si="279"/>
        <v>0</v>
      </c>
      <c r="DM544" s="192">
        <f t="shared" si="279"/>
        <v>0</v>
      </c>
      <c r="DN544" s="192">
        <f t="shared" si="279"/>
        <v>0</v>
      </c>
      <c r="DO544" s="192">
        <f t="shared" si="279"/>
        <v>0</v>
      </c>
      <c r="DP544" s="192">
        <f t="shared" si="279"/>
        <v>0</v>
      </c>
      <c r="DQ544" s="192">
        <f t="shared" si="279"/>
        <v>0</v>
      </c>
      <c r="DR544" s="192">
        <f t="shared" si="279"/>
        <v>0</v>
      </c>
      <c r="DS544" s="192">
        <f t="shared" si="279"/>
        <v>0</v>
      </c>
      <c r="DT544" s="192">
        <f t="shared" si="279"/>
        <v>0</v>
      </c>
      <c r="DU544" s="192">
        <f t="shared" si="279"/>
        <v>0</v>
      </c>
      <c r="DV544" s="192">
        <f t="shared" si="279"/>
        <v>0</v>
      </c>
      <c r="DW544" s="192">
        <f t="shared" si="279"/>
        <v>0</v>
      </c>
      <c r="DX544" s="192">
        <f t="shared" si="279"/>
        <v>0</v>
      </c>
      <c r="DY544" s="192">
        <f t="shared" si="279"/>
        <v>0</v>
      </c>
      <c r="DZ544" s="192">
        <f t="shared" si="279"/>
        <v>0</v>
      </c>
      <c r="EA544" s="192">
        <f t="shared" si="279"/>
        <v>0</v>
      </c>
      <c r="EB544" s="192">
        <f t="shared" si="279"/>
        <v>0</v>
      </c>
      <c r="EC544" s="192">
        <f t="shared" si="279"/>
        <v>0</v>
      </c>
      <c r="ED544" s="192">
        <f t="shared" si="279"/>
        <v>0</v>
      </c>
      <c r="EE544" s="192">
        <f t="shared" si="279"/>
        <v>0</v>
      </c>
      <c r="EF544" s="192">
        <f t="shared" si="279"/>
        <v>0</v>
      </c>
      <c r="EG544" s="192">
        <f t="shared" ref="EG544:GR544" si="280">SUMIF($C$5:$C$539,"歪取り",EG5:EG539)</f>
        <v>0</v>
      </c>
      <c r="EH544" s="192">
        <f t="shared" si="280"/>
        <v>0</v>
      </c>
      <c r="EI544" s="192">
        <f t="shared" si="280"/>
        <v>0</v>
      </c>
      <c r="EJ544" s="192">
        <f t="shared" si="280"/>
        <v>0</v>
      </c>
      <c r="EK544" s="192">
        <f t="shared" si="280"/>
        <v>0</v>
      </c>
      <c r="EL544" s="192">
        <f t="shared" si="280"/>
        <v>0</v>
      </c>
      <c r="EM544" s="192">
        <f t="shared" si="280"/>
        <v>0</v>
      </c>
      <c r="EN544" s="192">
        <f t="shared" si="280"/>
        <v>0</v>
      </c>
      <c r="EO544" s="192">
        <f t="shared" si="280"/>
        <v>0</v>
      </c>
      <c r="EP544" s="192">
        <f t="shared" si="280"/>
        <v>0</v>
      </c>
      <c r="EQ544" s="192">
        <f t="shared" si="280"/>
        <v>0</v>
      </c>
      <c r="ER544" s="192">
        <f t="shared" si="280"/>
        <v>0</v>
      </c>
      <c r="ES544" s="192">
        <f t="shared" si="280"/>
        <v>0</v>
      </c>
      <c r="ET544" s="192">
        <f t="shared" si="280"/>
        <v>0</v>
      </c>
      <c r="EU544" s="192">
        <f t="shared" si="280"/>
        <v>0</v>
      </c>
      <c r="EV544" s="192">
        <f t="shared" si="280"/>
        <v>0</v>
      </c>
      <c r="EW544" s="192">
        <f t="shared" si="280"/>
        <v>0</v>
      </c>
      <c r="EX544" s="192">
        <f t="shared" si="280"/>
        <v>0</v>
      </c>
      <c r="EY544" s="192">
        <f t="shared" si="280"/>
        <v>0</v>
      </c>
      <c r="EZ544" s="192">
        <f t="shared" si="280"/>
        <v>0</v>
      </c>
      <c r="FA544" s="192">
        <f t="shared" si="280"/>
        <v>0</v>
      </c>
      <c r="FB544" s="192">
        <f t="shared" si="280"/>
        <v>0</v>
      </c>
      <c r="FC544" s="192">
        <f t="shared" si="280"/>
        <v>0</v>
      </c>
      <c r="FD544" s="192">
        <f t="shared" si="280"/>
        <v>0</v>
      </c>
      <c r="FE544" s="192">
        <f t="shared" si="280"/>
        <v>0</v>
      </c>
      <c r="FF544" s="192">
        <f t="shared" si="280"/>
        <v>0</v>
      </c>
      <c r="FG544" s="192">
        <f t="shared" si="280"/>
        <v>0</v>
      </c>
      <c r="FH544" s="192">
        <f t="shared" si="280"/>
        <v>0</v>
      </c>
      <c r="FI544" s="192">
        <f t="shared" si="280"/>
        <v>0</v>
      </c>
      <c r="FJ544" s="192">
        <f t="shared" si="280"/>
        <v>0</v>
      </c>
      <c r="FK544" s="192">
        <f t="shared" si="280"/>
        <v>0</v>
      </c>
      <c r="FL544" s="192">
        <f t="shared" si="280"/>
        <v>0</v>
      </c>
      <c r="FM544" s="192">
        <f t="shared" si="280"/>
        <v>0</v>
      </c>
      <c r="FN544" s="192">
        <f t="shared" si="280"/>
        <v>0</v>
      </c>
      <c r="FO544" s="192">
        <f t="shared" si="280"/>
        <v>0</v>
      </c>
      <c r="FP544" s="192">
        <f t="shared" si="280"/>
        <v>0</v>
      </c>
      <c r="FQ544" s="192">
        <f t="shared" si="280"/>
        <v>0</v>
      </c>
      <c r="FR544" s="192">
        <f t="shared" si="280"/>
        <v>0</v>
      </c>
      <c r="FS544" s="192">
        <f t="shared" si="280"/>
        <v>0</v>
      </c>
      <c r="FT544" s="192">
        <f t="shared" si="280"/>
        <v>0</v>
      </c>
      <c r="FU544" s="192">
        <f t="shared" si="280"/>
        <v>0</v>
      </c>
      <c r="FV544" s="192">
        <f t="shared" si="280"/>
        <v>0</v>
      </c>
      <c r="FW544" s="192">
        <f t="shared" si="280"/>
        <v>0</v>
      </c>
      <c r="FX544" s="192">
        <f t="shared" si="280"/>
        <v>0</v>
      </c>
      <c r="FY544" s="192">
        <f t="shared" si="280"/>
        <v>0</v>
      </c>
      <c r="FZ544" s="192">
        <f t="shared" si="280"/>
        <v>0</v>
      </c>
      <c r="GA544" s="192">
        <f t="shared" si="280"/>
        <v>0</v>
      </c>
      <c r="GB544" s="192">
        <f t="shared" si="280"/>
        <v>0</v>
      </c>
      <c r="GC544" s="192">
        <f t="shared" si="280"/>
        <v>0</v>
      </c>
      <c r="GD544" s="192">
        <f t="shared" si="280"/>
        <v>0</v>
      </c>
      <c r="GE544" s="192">
        <f t="shared" si="280"/>
        <v>0</v>
      </c>
      <c r="GF544" s="192">
        <f t="shared" si="280"/>
        <v>0</v>
      </c>
      <c r="GG544" s="192">
        <f t="shared" si="280"/>
        <v>0</v>
      </c>
      <c r="GH544" s="192">
        <f t="shared" si="280"/>
        <v>0</v>
      </c>
      <c r="GI544" s="192">
        <f t="shared" si="280"/>
        <v>0</v>
      </c>
      <c r="GJ544" s="192">
        <f t="shared" si="280"/>
        <v>0</v>
      </c>
      <c r="GK544" s="192">
        <f t="shared" si="280"/>
        <v>0</v>
      </c>
      <c r="GL544" s="192">
        <f t="shared" si="280"/>
        <v>0</v>
      </c>
      <c r="GM544" s="192">
        <f t="shared" si="280"/>
        <v>0</v>
      </c>
      <c r="GN544" s="192">
        <f t="shared" si="280"/>
        <v>0</v>
      </c>
      <c r="GO544" s="192">
        <f t="shared" si="280"/>
        <v>0</v>
      </c>
      <c r="GP544" s="192">
        <f t="shared" si="280"/>
        <v>0</v>
      </c>
      <c r="GQ544" s="192">
        <f t="shared" si="280"/>
        <v>0</v>
      </c>
      <c r="GR544" s="192">
        <f t="shared" si="280"/>
        <v>0</v>
      </c>
      <c r="GS544" s="192">
        <f t="shared" ref="GS544:JD544" si="281">SUMIF($C$5:$C$539,"歪取り",GS5:GS539)</f>
        <v>0</v>
      </c>
      <c r="GT544" s="192">
        <f t="shared" si="281"/>
        <v>0</v>
      </c>
      <c r="GU544" s="192">
        <f t="shared" si="281"/>
        <v>0</v>
      </c>
      <c r="GV544" s="192">
        <f t="shared" si="281"/>
        <v>0</v>
      </c>
      <c r="GW544" s="192">
        <f t="shared" si="281"/>
        <v>0</v>
      </c>
      <c r="GX544" s="192">
        <f t="shared" si="281"/>
        <v>0</v>
      </c>
      <c r="GY544" s="192">
        <f t="shared" si="281"/>
        <v>0</v>
      </c>
      <c r="GZ544" s="192">
        <f t="shared" si="281"/>
        <v>0</v>
      </c>
      <c r="HA544" s="192">
        <f t="shared" si="281"/>
        <v>0</v>
      </c>
      <c r="HB544" s="192">
        <f t="shared" si="281"/>
        <v>0</v>
      </c>
      <c r="HC544" s="192">
        <f t="shared" si="281"/>
        <v>0</v>
      </c>
      <c r="HD544" s="192">
        <f t="shared" si="281"/>
        <v>0</v>
      </c>
      <c r="HE544" s="192">
        <f t="shared" si="281"/>
        <v>0</v>
      </c>
      <c r="HF544" s="192">
        <f t="shared" si="281"/>
        <v>0</v>
      </c>
      <c r="HG544" s="192">
        <f t="shared" si="281"/>
        <v>0</v>
      </c>
      <c r="HH544" s="192">
        <f t="shared" si="281"/>
        <v>0</v>
      </c>
      <c r="HI544" s="192">
        <f t="shared" si="281"/>
        <v>0</v>
      </c>
      <c r="HJ544" s="192">
        <f t="shared" si="281"/>
        <v>0</v>
      </c>
      <c r="HK544" s="192">
        <f t="shared" si="281"/>
        <v>0</v>
      </c>
      <c r="HL544" s="192">
        <f t="shared" si="281"/>
        <v>0</v>
      </c>
      <c r="HM544" s="192">
        <f t="shared" si="281"/>
        <v>0</v>
      </c>
      <c r="HN544" s="192">
        <f t="shared" si="281"/>
        <v>0</v>
      </c>
      <c r="HO544" s="192">
        <f t="shared" si="281"/>
        <v>0</v>
      </c>
      <c r="HP544" s="192">
        <f t="shared" si="281"/>
        <v>0</v>
      </c>
      <c r="HQ544" s="192">
        <f t="shared" si="281"/>
        <v>0</v>
      </c>
      <c r="HR544" s="192">
        <f t="shared" si="281"/>
        <v>0</v>
      </c>
      <c r="HS544" s="192">
        <f t="shared" si="281"/>
        <v>0</v>
      </c>
      <c r="HT544" s="192">
        <f t="shared" si="281"/>
        <v>0</v>
      </c>
      <c r="HU544" s="192">
        <f t="shared" si="281"/>
        <v>0</v>
      </c>
      <c r="HV544" s="192">
        <f t="shared" si="281"/>
        <v>0</v>
      </c>
      <c r="HW544" s="192">
        <f t="shared" si="281"/>
        <v>0</v>
      </c>
      <c r="HX544" s="192">
        <f t="shared" si="281"/>
        <v>0</v>
      </c>
      <c r="HY544" s="192">
        <f t="shared" si="281"/>
        <v>0</v>
      </c>
      <c r="HZ544" s="192">
        <f t="shared" si="281"/>
        <v>0</v>
      </c>
      <c r="IA544" s="192">
        <f t="shared" si="281"/>
        <v>0</v>
      </c>
      <c r="IB544" s="192">
        <f t="shared" si="281"/>
        <v>0</v>
      </c>
      <c r="IC544" s="192">
        <f t="shared" si="281"/>
        <v>0</v>
      </c>
      <c r="ID544" s="192">
        <f t="shared" si="281"/>
        <v>0</v>
      </c>
      <c r="IE544" s="192">
        <f t="shared" si="281"/>
        <v>0</v>
      </c>
      <c r="IF544" s="192">
        <f t="shared" si="281"/>
        <v>0</v>
      </c>
      <c r="IG544" s="192">
        <f t="shared" si="281"/>
        <v>0</v>
      </c>
      <c r="IH544" s="192">
        <f t="shared" si="281"/>
        <v>0</v>
      </c>
      <c r="II544" s="192">
        <f t="shared" si="281"/>
        <v>0</v>
      </c>
      <c r="IJ544" s="192">
        <f t="shared" si="281"/>
        <v>0</v>
      </c>
      <c r="IK544" s="192">
        <f t="shared" si="281"/>
        <v>0</v>
      </c>
      <c r="IL544" s="192">
        <f t="shared" si="281"/>
        <v>0</v>
      </c>
      <c r="IM544" s="192">
        <f t="shared" si="281"/>
        <v>0</v>
      </c>
      <c r="IN544" s="192">
        <f t="shared" si="281"/>
        <v>0</v>
      </c>
      <c r="IO544" s="192">
        <f t="shared" si="281"/>
        <v>0</v>
      </c>
      <c r="IP544" s="192">
        <f t="shared" si="281"/>
        <v>0</v>
      </c>
      <c r="IQ544" s="192">
        <f t="shared" si="281"/>
        <v>0</v>
      </c>
      <c r="IR544" s="192">
        <f t="shared" si="281"/>
        <v>0</v>
      </c>
      <c r="IS544" s="192">
        <f t="shared" si="281"/>
        <v>0</v>
      </c>
      <c r="IT544" s="192">
        <f t="shared" si="281"/>
        <v>0</v>
      </c>
      <c r="IU544" s="192">
        <f t="shared" si="281"/>
        <v>0</v>
      </c>
      <c r="IV544" s="192">
        <f t="shared" si="281"/>
        <v>0</v>
      </c>
      <c r="IW544" s="192">
        <f t="shared" si="281"/>
        <v>0</v>
      </c>
      <c r="IX544" s="192">
        <f t="shared" si="281"/>
        <v>0</v>
      </c>
      <c r="IY544" s="192">
        <f t="shared" si="281"/>
        <v>0</v>
      </c>
      <c r="IZ544" s="192">
        <f t="shared" si="281"/>
        <v>0</v>
      </c>
      <c r="JA544" s="192">
        <f t="shared" si="281"/>
        <v>0</v>
      </c>
      <c r="JB544" s="192">
        <f t="shared" si="281"/>
        <v>0</v>
      </c>
      <c r="JC544" s="192">
        <f t="shared" si="281"/>
        <v>0</v>
      </c>
      <c r="JD544" s="192">
        <f t="shared" si="281"/>
        <v>0</v>
      </c>
      <c r="JE544" s="192">
        <f t="shared" ref="JE544:LP544" si="282">SUMIF($C$5:$C$539,"歪取り",JE5:JE539)</f>
        <v>0</v>
      </c>
      <c r="JF544" s="192">
        <f t="shared" si="282"/>
        <v>0</v>
      </c>
      <c r="JG544" s="192">
        <f t="shared" si="282"/>
        <v>0</v>
      </c>
      <c r="JH544" s="192">
        <f t="shared" si="282"/>
        <v>0</v>
      </c>
      <c r="JI544" s="192">
        <f t="shared" si="282"/>
        <v>0</v>
      </c>
      <c r="JJ544" s="192">
        <f t="shared" si="282"/>
        <v>0</v>
      </c>
      <c r="JK544" s="192">
        <f t="shared" si="282"/>
        <v>0</v>
      </c>
      <c r="JL544" s="192">
        <f t="shared" si="282"/>
        <v>0</v>
      </c>
      <c r="JM544" s="192">
        <f t="shared" si="282"/>
        <v>0</v>
      </c>
      <c r="JN544" s="192">
        <f t="shared" si="282"/>
        <v>0</v>
      </c>
      <c r="JO544" s="192">
        <f t="shared" si="282"/>
        <v>0</v>
      </c>
      <c r="JP544" s="192">
        <f t="shared" si="282"/>
        <v>0</v>
      </c>
      <c r="JQ544" s="192">
        <f t="shared" si="282"/>
        <v>0</v>
      </c>
      <c r="JR544" s="192">
        <f t="shared" si="282"/>
        <v>0</v>
      </c>
      <c r="JS544" s="192">
        <f t="shared" si="282"/>
        <v>0</v>
      </c>
      <c r="JT544" s="192">
        <f t="shared" si="282"/>
        <v>0</v>
      </c>
      <c r="JU544" s="192">
        <f t="shared" si="282"/>
        <v>0</v>
      </c>
      <c r="JV544" s="192">
        <f t="shared" si="282"/>
        <v>0</v>
      </c>
      <c r="JW544" s="192">
        <f t="shared" si="282"/>
        <v>0</v>
      </c>
      <c r="JX544" s="192">
        <f t="shared" si="282"/>
        <v>0</v>
      </c>
      <c r="JY544" s="192">
        <f t="shared" si="282"/>
        <v>0</v>
      </c>
      <c r="JZ544" s="192">
        <f t="shared" si="282"/>
        <v>0</v>
      </c>
      <c r="KA544" s="192">
        <f t="shared" si="282"/>
        <v>0</v>
      </c>
      <c r="KB544" s="192">
        <f t="shared" si="282"/>
        <v>0</v>
      </c>
      <c r="KC544" s="192">
        <f t="shared" si="282"/>
        <v>0</v>
      </c>
      <c r="KD544" s="192">
        <f t="shared" si="282"/>
        <v>0</v>
      </c>
      <c r="KE544" s="192">
        <f t="shared" si="282"/>
        <v>0</v>
      </c>
      <c r="KF544" s="192">
        <f t="shared" si="282"/>
        <v>0</v>
      </c>
      <c r="KG544" s="192">
        <f t="shared" si="282"/>
        <v>0</v>
      </c>
      <c r="KH544" s="192">
        <f t="shared" si="282"/>
        <v>0</v>
      </c>
      <c r="KI544" s="192">
        <f t="shared" si="282"/>
        <v>0</v>
      </c>
      <c r="KJ544" s="192">
        <f t="shared" si="282"/>
        <v>0</v>
      </c>
      <c r="KK544" s="192">
        <f t="shared" si="282"/>
        <v>0</v>
      </c>
      <c r="KL544" s="192">
        <f t="shared" si="282"/>
        <v>0</v>
      </c>
      <c r="KM544" s="192">
        <f t="shared" si="282"/>
        <v>0</v>
      </c>
      <c r="KN544" s="192">
        <f t="shared" si="282"/>
        <v>0</v>
      </c>
      <c r="KO544" s="192">
        <f t="shared" si="282"/>
        <v>0</v>
      </c>
      <c r="KP544" s="192">
        <f t="shared" si="282"/>
        <v>0</v>
      </c>
      <c r="KQ544" s="192">
        <f t="shared" si="282"/>
        <v>0</v>
      </c>
      <c r="KR544" s="192">
        <f t="shared" si="282"/>
        <v>0</v>
      </c>
      <c r="KS544" s="192">
        <f t="shared" si="282"/>
        <v>0</v>
      </c>
      <c r="KT544" s="192">
        <f t="shared" si="282"/>
        <v>0</v>
      </c>
      <c r="KU544" s="192">
        <f t="shared" si="282"/>
        <v>0</v>
      </c>
      <c r="KV544" s="192">
        <f t="shared" si="282"/>
        <v>0</v>
      </c>
      <c r="KW544" s="192">
        <f t="shared" si="282"/>
        <v>0</v>
      </c>
      <c r="KX544" s="192">
        <f t="shared" si="282"/>
        <v>0</v>
      </c>
      <c r="KY544" s="192">
        <f t="shared" si="282"/>
        <v>0</v>
      </c>
      <c r="KZ544" s="192">
        <f t="shared" si="282"/>
        <v>0</v>
      </c>
      <c r="LA544" s="192">
        <f t="shared" si="282"/>
        <v>0</v>
      </c>
      <c r="LB544" s="192">
        <f t="shared" si="282"/>
        <v>0</v>
      </c>
      <c r="LC544" s="192">
        <f t="shared" si="282"/>
        <v>0</v>
      </c>
      <c r="LD544" s="192">
        <f t="shared" si="282"/>
        <v>0</v>
      </c>
      <c r="LE544" s="192">
        <f t="shared" si="282"/>
        <v>0</v>
      </c>
      <c r="LF544" s="192">
        <f t="shared" si="282"/>
        <v>0</v>
      </c>
      <c r="LG544" s="192">
        <f t="shared" si="282"/>
        <v>0</v>
      </c>
      <c r="LH544" s="192">
        <f t="shared" si="282"/>
        <v>0</v>
      </c>
      <c r="LI544" s="192">
        <f t="shared" si="282"/>
        <v>0</v>
      </c>
      <c r="LJ544" s="192">
        <f t="shared" si="282"/>
        <v>0</v>
      </c>
      <c r="LK544" s="192">
        <f t="shared" si="282"/>
        <v>0</v>
      </c>
      <c r="LL544" s="192">
        <f t="shared" si="282"/>
        <v>0</v>
      </c>
      <c r="LM544" s="192">
        <f t="shared" si="282"/>
        <v>0</v>
      </c>
      <c r="LN544" s="192">
        <f t="shared" si="282"/>
        <v>0</v>
      </c>
      <c r="LO544" s="192">
        <f t="shared" si="282"/>
        <v>0</v>
      </c>
      <c r="LP544" s="192">
        <f t="shared" si="282"/>
        <v>0</v>
      </c>
      <c r="LQ544" s="192">
        <f t="shared" ref="LQ544:OB544" si="283">SUMIF($C$5:$C$539,"歪取り",LQ5:LQ539)</f>
        <v>0</v>
      </c>
      <c r="LR544" s="192">
        <f t="shared" si="283"/>
        <v>0</v>
      </c>
      <c r="LS544" s="192">
        <f t="shared" si="283"/>
        <v>0</v>
      </c>
      <c r="LT544" s="192">
        <f t="shared" si="283"/>
        <v>0</v>
      </c>
      <c r="LU544" s="192">
        <f t="shared" si="283"/>
        <v>0</v>
      </c>
      <c r="LV544" s="192">
        <f t="shared" si="283"/>
        <v>0</v>
      </c>
      <c r="LW544" s="192">
        <f t="shared" si="283"/>
        <v>0</v>
      </c>
      <c r="LX544" s="192">
        <f t="shared" si="283"/>
        <v>0</v>
      </c>
      <c r="LY544" s="192">
        <f t="shared" si="283"/>
        <v>0</v>
      </c>
      <c r="LZ544" s="192">
        <f t="shared" si="283"/>
        <v>0</v>
      </c>
      <c r="MA544" s="192">
        <f t="shared" si="283"/>
        <v>0</v>
      </c>
      <c r="MB544" s="192">
        <f t="shared" si="283"/>
        <v>0</v>
      </c>
      <c r="MC544" s="192">
        <f t="shared" si="283"/>
        <v>0</v>
      </c>
      <c r="MD544" s="192">
        <f t="shared" si="283"/>
        <v>0</v>
      </c>
      <c r="ME544" s="192">
        <f t="shared" si="283"/>
        <v>0</v>
      </c>
      <c r="MF544" s="192">
        <f t="shared" si="283"/>
        <v>0</v>
      </c>
      <c r="MG544" s="192">
        <f t="shared" si="283"/>
        <v>0</v>
      </c>
      <c r="MH544" s="192">
        <f t="shared" si="283"/>
        <v>0</v>
      </c>
      <c r="MI544" s="192">
        <f t="shared" si="283"/>
        <v>0</v>
      </c>
      <c r="MJ544" s="192">
        <f t="shared" si="283"/>
        <v>0</v>
      </c>
      <c r="MK544" s="192">
        <f t="shared" si="283"/>
        <v>0</v>
      </c>
      <c r="ML544" s="192">
        <f t="shared" si="283"/>
        <v>0</v>
      </c>
      <c r="MM544" s="192">
        <f t="shared" si="283"/>
        <v>0</v>
      </c>
      <c r="MN544" s="192">
        <f t="shared" si="283"/>
        <v>0</v>
      </c>
      <c r="MO544" s="192">
        <f t="shared" si="283"/>
        <v>0</v>
      </c>
      <c r="MP544" s="192">
        <f t="shared" si="283"/>
        <v>0</v>
      </c>
      <c r="MQ544" s="192">
        <f t="shared" si="283"/>
        <v>0</v>
      </c>
      <c r="MR544" s="192">
        <f t="shared" si="283"/>
        <v>0</v>
      </c>
      <c r="MS544" s="192">
        <f t="shared" si="283"/>
        <v>0</v>
      </c>
      <c r="MT544" s="192">
        <f t="shared" si="283"/>
        <v>0</v>
      </c>
      <c r="MU544" s="192">
        <f t="shared" si="283"/>
        <v>0</v>
      </c>
      <c r="MV544" s="192">
        <f t="shared" si="283"/>
        <v>0</v>
      </c>
      <c r="MW544" s="192">
        <f t="shared" si="283"/>
        <v>0</v>
      </c>
      <c r="MX544" s="192">
        <f t="shared" si="283"/>
        <v>0</v>
      </c>
      <c r="MY544" s="192">
        <f t="shared" si="283"/>
        <v>0</v>
      </c>
      <c r="MZ544" s="192">
        <f t="shared" si="283"/>
        <v>0</v>
      </c>
      <c r="NA544" s="192">
        <f t="shared" si="283"/>
        <v>0</v>
      </c>
      <c r="NB544" s="192">
        <f t="shared" si="283"/>
        <v>0</v>
      </c>
      <c r="NC544" s="192">
        <f t="shared" si="283"/>
        <v>0</v>
      </c>
      <c r="ND544" s="192">
        <f t="shared" si="283"/>
        <v>0</v>
      </c>
      <c r="NE544" s="192">
        <f t="shared" si="283"/>
        <v>0</v>
      </c>
      <c r="NF544" s="192">
        <f t="shared" si="283"/>
        <v>0</v>
      </c>
      <c r="NG544" s="192">
        <f t="shared" si="283"/>
        <v>0</v>
      </c>
      <c r="NH544" s="192">
        <f t="shared" si="283"/>
        <v>0</v>
      </c>
      <c r="NI544" s="192">
        <f t="shared" si="283"/>
        <v>0</v>
      </c>
      <c r="NJ544" s="192">
        <f t="shared" si="283"/>
        <v>0</v>
      </c>
      <c r="NK544" s="192">
        <f t="shared" si="283"/>
        <v>0</v>
      </c>
      <c r="NL544" s="192">
        <f t="shared" si="283"/>
        <v>0</v>
      </c>
      <c r="NM544" s="192">
        <f t="shared" si="283"/>
        <v>0</v>
      </c>
      <c r="NN544" s="192">
        <f t="shared" si="283"/>
        <v>0</v>
      </c>
      <c r="NO544" s="192">
        <f t="shared" si="283"/>
        <v>0</v>
      </c>
      <c r="NP544" s="192">
        <f t="shared" si="283"/>
        <v>0</v>
      </c>
      <c r="NQ544" s="192">
        <f t="shared" si="283"/>
        <v>0</v>
      </c>
      <c r="NR544" s="192">
        <f t="shared" si="283"/>
        <v>0</v>
      </c>
      <c r="NS544" s="192">
        <f t="shared" si="283"/>
        <v>0</v>
      </c>
      <c r="NT544" s="192">
        <f t="shared" si="283"/>
        <v>0</v>
      </c>
      <c r="NU544" s="192">
        <f t="shared" si="283"/>
        <v>0</v>
      </c>
      <c r="NV544" s="192">
        <f t="shared" si="283"/>
        <v>0</v>
      </c>
      <c r="NW544" s="192">
        <f t="shared" si="283"/>
        <v>0</v>
      </c>
      <c r="NX544" s="192">
        <f t="shared" si="283"/>
        <v>0</v>
      </c>
      <c r="NY544" s="192">
        <f t="shared" si="283"/>
        <v>0</v>
      </c>
      <c r="NZ544" s="192">
        <f t="shared" si="283"/>
        <v>0</v>
      </c>
      <c r="OA544" s="192">
        <f t="shared" si="283"/>
        <v>0</v>
      </c>
      <c r="OB544" s="192">
        <f t="shared" si="283"/>
        <v>0</v>
      </c>
      <c r="OC544" s="192">
        <f t="shared" ref="OC544:QN544" si="284">SUMIF($C$5:$C$539,"歪取り",OC5:OC539)</f>
        <v>0</v>
      </c>
      <c r="OD544" s="192">
        <f t="shared" si="284"/>
        <v>0</v>
      </c>
      <c r="OE544" s="192">
        <f t="shared" si="284"/>
        <v>0</v>
      </c>
      <c r="OF544" s="192">
        <f t="shared" si="284"/>
        <v>0</v>
      </c>
      <c r="OG544" s="192">
        <f t="shared" si="284"/>
        <v>0</v>
      </c>
      <c r="OH544" s="192">
        <f t="shared" si="284"/>
        <v>0</v>
      </c>
      <c r="OI544" s="192">
        <f t="shared" si="284"/>
        <v>0</v>
      </c>
      <c r="OJ544" s="192">
        <f t="shared" si="284"/>
        <v>0</v>
      </c>
      <c r="OK544" s="192">
        <f t="shared" si="284"/>
        <v>0</v>
      </c>
      <c r="OL544" s="192">
        <f t="shared" si="284"/>
        <v>0</v>
      </c>
      <c r="OM544" s="192">
        <f t="shared" si="284"/>
        <v>0</v>
      </c>
      <c r="ON544" s="192">
        <f t="shared" si="284"/>
        <v>0</v>
      </c>
      <c r="OO544" s="192">
        <f t="shared" si="284"/>
        <v>0</v>
      </c>
      <c r="OP544" s="192">
        <f t="shared" si="284"/>
        <v>0</v>
      </c>
      <c r="OQ544" s="192">
        <f t="shared" si="284"/>
        <v>0</v>
      </c>
      <c r="OR544" s="192">
        <f t="shared" si="284"/>
        <v>0</v>
      </c>
      <c r="OS544" s="192">
        <f t="shared" si="284"/>
        <v>0</v>
      </c>
      <c r="OT544" s="192">
        <f t="shared" si="284"/>
        <v>0</v>
      </c>
      <c r="OU544" s="192">
        <f t="shared" si="284"/>
        <v>0</v>
      </c>
      <c r="OV544" s="192">
        <f t="shared" si="284"/>
        <v>0</v>
      </c>
      <c r="OW544" s="192">
        <f t="shared" si="284"/>
        <v>0</v>
      </c>
      <c r="OX544" s="192">
        <f t="shared" si="284"/>
        <v>0</v>
      </c>
      <c r="OY544" s="192">
        <f t="shared" si="284"/>
        <v>0</v>
      </c>
      <c r="OZ544" s="192">
        <f t="shared" si="284"/>
        <v>0</v>
      </c>
      <c r="PA544" s="192">
        <f t="shared" si="284"/>
        <v>0</v>
      </c>
      <c r="PB544" s="192">
        <f t="shared" si="284"/>
        <v>0</v>
      </c>
      <c r="PC544" s="192">
        <f t="shared" si="284"/>
        <v>0</v>
      </c>
      <c r="PD544" s="192">
        <f t="shared" si="284"/>
        <v>0</v>
      </c>
      <c r="PE544" s="192">
        <f t="shared" si="284"/>
        <v>0</v>
      </c>
      <c r="PF544" s="192">
        <f t="shared" si="284"/>
        <v>0</v>
      </c>
      <c r="PG544" s="192">
        <f t="shared" si="284"/>
        <v>0</v>
      </c>
      <c r="PH544" s="192">
        <f t="shared" si="284"/>
        <v>0</v>
      </c>
      <c r="PI544" s="192">
        <f t="shared" si="284"/>
        <v>0</v>
      </c>
      <c r="PJ544" s="192">
        <f t="shared" si="284"/>
        <v>0</v>
      </c>
      <c r="PK544" s="192">
        <f t="shared" si="284"/>
        <v>0</v>
      </c>
      <c r="PL544" s="192">
        <f t="shared" si="284"/>
        <v>0</v>
      </c>
      <c r="PM544" s="192">
        <f t="shared" si="284"/>
        <v>0</v>
      </c>
      <c r="PN544" s="192">
        <f t="shared" si="284"/>
        <v>0</v>
      </c>
      <c r="PO544" s="192">
        <f t="shared" si="284"/>
        <v>0</v>
      </c>
      <c r="PP544" s="192">
        <f t="shared" si="284"/>
        <v>0</v>
      </c>
      <c r="PQ544" s="192">
        <f t="shared" si="284"/>
        <v>0</v>
      </c>
      <c r="PR544" s="192">
        <f t="shared" si="284"/>
        <v>0</v>
      </c>
      <c r="PS544" s="192">
        <f t="shared" si="284"/>
        <v>0</v>
      </c>
      <c r="PT544" s="192">
        <f t="shared" si="284"/>
        <v>0</v>
      </c>
      <c r="PU544" s="192">
        <f t="shared" si="284"/>
        <v>0</v>
      </c>
      <c r="PV544" s="192">
        <f t="shared" si="284"/>
        <v>0</v>
      </c>
      <c r="PW544" s="192">
        <f t="shared" si="284"/>
        <v>0</v>
      </c>
      <c r="PX544" s="192">
        <f t="shared" si="284"/>
        <v>0</v>
      </c>
      <c r="PY544" s="192">
        <f t="shared" si="284"/>
        <v>0</v>
      </c>
      <c r="PZ544" s="192">
        <f t="shared" si="284"/>
        <v>0</v>
      </c>
      <c r="QA544" s="192">
        <f t="shared" si="284"/>
        <v>0</v>
      </c>
      <c r="QB544" s="192">
        <f t="shared" si="284"/>
        <v>0</v>
      </c>
      <c r="QC544" s="192">
        <f t="shared" si="284"/>
        <v>0</v>
      </c>
      <c r="QD544" s="192">
        <f t="shared" si="284"/>
        <v>0</v>
      </c>
      <c r="QE544" s="192">
        <f t="shared" si="284"/>
        <v>0</v>
      </c>
      <c r="QF544" s="192">
        <f t="shared" si="284"/>
        <v>0</v>
      </c>
      <c r="QG544" s="192">
        <f t="shared" si="284"/>
        <v>0</v>
      </c>
      <c r="QH544" s="192">
        <f t="shared" si="284"/>
        <v>0</v>
      </c>
      <c r="QI544" s="192">
        <f t="shared" si="284"/>
        <v>0</v>
      </c>
      <c r="QJ544" s="192">
        <f t="shared" si="284"/>
        <v>0</v>
      </c>
      <c r="QK544" s="192">
        <f t="shared" si="284"/>
        <v>0</v>
      </c>
      <c r="QL544" s="192">
        <f t="shared" si="284"/>
        <v>0</v>
      </c>
      <c r="QM544" s="192">
        <f t="shared" si="284"/>
        <v>0</v>
      </c>
      <c r="QN544" s="192">
        <f t="shared" si="284"/>
        <v>0</v>
      </c>
      <c r="QO544" s="192">
        <f t="shared" ref="QO544:SZ544" si="285">SUMIF($C$5:$C$539,"歪取り",QO5:QO539)</f>
        <v>0</v>
      </c>
      <c r="QP544" s="192">
        <f t="shared" si="285"/>
        <v>0</v>
      </c>
      <c r="QQ544" s="192">
        <f t="shared" si="285"/>
        <v>0</v>
      </c>
      <c r="QR544" s="192">
        <f t="shared" si="285"/>
        <v>0</v>
      </c>
      <c r="QS544" s="192">
        <f t="shared" si="285"/>
        <v>0</v>
      </c>
      <c r="QT544" s="192">
        <f t="shared" si="285"/>
        <v>0</v>
      </c>
      <c r="QU544" s="192">
        <f t="shared" si="285"/>
        <v>0</v>
      </c>
      <c r="QV544" s="192">
        <f t="shared" si="285"/>
        <v>0</v>
      </c>
      <c r="QW544" s="192">
        <f t="shared" si="285"/>
        <v>0</v>
      </c>
      <c r="QX544" s="192">
        <f t="shared" si="285"/>
        <v>0</v>
      </c>
      <c r="QY544" s="192">
        <f t="shared" si="285"/>
        <v>0</v>
      </c>
      <c r="QZ544" s="192">
        <f t="shared" si="285"/>
        <v>0</v>
      </c>
      <c r="RA544" s="192">
        <f t="shared" si="285"/>
        <v>0</v>
      </c>
      <c r="RB544" s="192">
        <f t="shared" si="285"/>
        <v>0</v>
      </c>
      <c r="RC544" s="192">
        <f t="shared" si="285"/>
        <v>0</v>
      </c>
      <c r="RD544" s="192">
        <f t="shared" si="285"/>
        <v>0</v>
      </c>
      <c r="RE544" s="192">
        <f t="shared" si="285"/>
        <v>0</v>
      </c>
      <c r="RF544" s="192">
        <f t="shared" si="285"/>
        <v>0</v>
      </c>
      <c r="RG544" s="192">
        <f t="shared" si="285"/>
        <v>0</v>
      </c>
      <c r="RH544" s="192">
        <f t="shared" si="285"/>
        <v>0</v>
      </c>
      <c r="RI544" s="192">
        <f t="shared" si="285"/>
        <v>0</v>
      </c>
      <c r="RJ544" s="192">
        <f t="shared" si="285"/>
        <v>0</v>
      </c>
      <c r="RK544" s="192">
        <f t="shared" si="285"/>
        <v>0</v>
      </c>
      <c r="RL544" s="192">
        <f t="shared" si="285"/>
        <v>0</v>
      </c>
      <c r="RM544" s="192">
        <f t="shared" si="285"/>
        <v>0</v>
      </c>
      <c r="RN544" s="192">
        <f t="shared" si="285"/>
        <v>0</v>
      </c>
      <c r="RO544" s="192">
        <f t="shared" si="285"/>
        <v>0</v>
      </c>
      <c r="RP544" s="192">
        <f t="shared" si="285"/>
        <v>0</v>
      </c>
      <c r="RQ544" s="192">
        <f t="shared" si="285"/>
        <v>0</v>
      </c>
      <c r="RR544" s="192">
        <f t="shared" si="285"/>
        <v>0</v>
      </c>
      <c r="RS544" s="192">
        <f t="shared" si="285"/>
        <v>0</v>
      </c>
      <c r="RT544" s="192">
        <f t="shared" si="285"/>
        <v>0</v>
      </c>
      <c r="RU544" s="192">
        <f t="shared" si="285"/>
        <v>0</v>
      </c>
      <c r="RV544" s="192">
        <f t="shared" si="285"/>
        <v>0</v>
      </c>
      <c r="RW544" s="192">
        <f t="shared" si="285"/>
        <v>0</v>
      </c>
      <c r="RX544" s="192">
        <f t="shared" si="285"/>
        <v>0</v>
      </c>
      <c r="RY544" s="192">
        <f t="shared" si="285"/>
        <v>0</v>
      </c>
      <c r="RZ544" s="192">
        <f t="shared" si="285"/>
        <v>0</v>
      </c>
      <c r="SA544" s="192">
        <f t="shared" si="285"/>
        <v>0</v>
      </c>
      <c r="SB544" s="192">
        <f t="shared" si="285"/>
        <v>0</v>
      </c>
      <c r="SC544" s="192">
        <f t="shared" si="285"/>
        <v>0</v>
      </c>
      <c r="SD544" s="192">
        <f t="shared" si="285"/>
        <v>0</v>
      </c>
      <c r="SE544" s="192">
        <f t="shared" si="285"/>
        <v>0</v>
      </c>
      <c r="SF544" s="192">
        <f t="shared" si="285"/>
        <v>0</v>
      </c>
      <c r="SG544" s="192">
        <f t="shared" si="285"/>
        <v>0</v>
      </c>
      <c r="SH544" s="192">
        <f t="shared" si="285"/>
        <v>0</v>
      </c>
      <c r="SI544" s="192">
        <f t="shared" si="285"/>
        <v>0</v>
      </c>
      <c r="SJ544" s="192">
        <f t="shared" si="285"/>
        <v>0</v>
      </c>
      <c r="SK544" s="192">
        <f t="shared" si="285"/>
        <v>0</v>
      </c>
      <c r="SL544" s="192">
        <f t="shared" si="285"/>
        <v>0</v>
      </c>
      <c r="SM544" s="192">
        <f t="shared" si="285"/>
        <v>0</v>
      </c>
      <c r="SN544" s="192">
        <f t="shared" si="285"/>
        <v>0</v>
      </c>
      <c r="SO544" s="192">
        <f t="shared" si="285"/>
        <v>0</v>
      </c>
      <c r="SP544" s="192">
        <f t="shared" si="285"/>
        <v>0</v>
      </c>
      <c r="SQ544" s="192">
        <f t="shared" si="285"/>
        <v>0</v>
      </c>
      <c r="SR544" s="192">
        <f t="shared" si="285"/>
        <v>0</v>
      </c>
      <c r="SS544" s="192">
        <f t="shared" si="285"/>
        <v>0</v>
      </c>
      <c r="ST544" s="192">
        <f t="shared" si="285"/>
        <v>0</v>
      </c>
      <c r="SU544" s="192">
        <f t="shared" si="285"/>
        <v>0</v>
      </c>
      <c r="SV544" s="192">
        <f t="shared" si="285"/>
        <v>0</v>
      </c>
      <c r="SW544" s="192">
        <f t="shared" si="285"/>
        <v>0</v>
      </c>
      <c r="SX544" s="192">
        <f t="shared" si="285"/>
        <v>0</v>
      </c>
      <c r="SY544" s="192">
        <f t="shared" si="285"/>
        <v>0</v>
      </c>
      <c r="SZ544" s="192">
        <f t="shared" si="285"/>
        <v>0</v>
      </c>
      <c r="TA544" s="192">
        <f t="shared" ref="TA544:VL544" si="286">SUMIF($C$5:$C$539,"歪取り",TA5:TA539)</f>
        <v>0</v>
      </c>
      <c r="TB544" s="192">
        <f t="shared" si="286"/>
        <v>0</v>
      </c>
      <c r="TC544" s="192">
        <f t="shared" si="286"/>
        <v>0</v>
      </c>
      <c r="TD544" s="192">
        <f t="shared" si="286"/>
        <v>0</v>
      </c>
      <c r="TE544" s="192">
        <f t="shared" si="286"/>
        <v>0</v>
      </c>
      <c r="TF544" s="192">
        <f t="shared" si="286"/>
        <v>0</v>
      </c>
      <c r="TG544" s="192">
        <f t="shared" si="286"/>
        <v>0</v>
      </c>
      <c r="TH544" s="192">
        <f t="shared" si="286"/>
        <v>0</v>
      </c>
      <c r="TI544" s="192">
        <f t="shared" si="286"/>
        <v>0</v>
      </c>
      <c r="TJ544" s="192">
        <f t="shared" si="286"/>
        <v>0</v>
      </c>
      <c r="TK544" s="192">
        <f t="shared" si="286"/>
        <v>0</v>
      </c>
      <c r="TL544" s="192">
        <f t="shared" si="286"/>
        <v>0</v>
      </c>
      <c r="TM544" s="192">
        <f t="shared" si="286"/>
        <v>0</v>
      </c>
      <c r="TN544" s="192">
        <f t="shared" si="286"/>
        <v>0</v>
      </c>
      <c r="TO544" s="192">
        <f t="shared" si="286"/>
        <v>0</v>
      </c>
      <c r="TP544" s="192">
        <f t="shared" si="286"/>
        <v>0</v>
      </c>
      <c r="TQ544" s="192">
        <f t="shared" si="286"/>
        <v>0</v>
      </c>
      <c r="TR544" s="192">
        <f t="shared" si="286"/>
        <v>0</v>
      </c>
      <c r="TS544" s="192">
        <f t="shared" si="286"/>
        <v>0</v>
      </c>
      <c r="TT544" s="192">
        <f t="shared" si="286"/>
        <v>0</v>
      </c>
      <c r="TU544" s="192">
        <f t="shared" si="286"/>
        <v>0</v>
      </c>
      <c r="TV544" s="192">
        <f t="shared" si="286"/>
        <v>0</v>
      </c>
      <c r="TW544" s="192">
        <f t="shared" si="286"/>
        <v>0</v>
      </c>
      <c r="TX544" s="192">
        <f t="shared" si="286"/>
        <v>0</v>
      </c>
      <c r="TY544" s="192">
        <f t="shared" si="286"/>
        <v>0</v>
      </c>
      <c r="TZ544" s="192">
        <f t="shared" si="286"/>
        <v>0</v>
      </c>
      <c r="UA544" s="192">
        <f t="shared" si="286"/>
        <v>0</v>
      </c>
      <c r="UB544" s="192">
        <f t="shared" si="286"/>
        <v>0</v>
      </c>
      <c r="UC544" s="192">
        <f t="shared" si="286"/>
        <v>0</v>
      </c>
      <c r="UD544" s="192">
        <f t="shared" si="286"/>
        <v>0</v>
      </c>
      <c r="UE544" s="192">
        <f t="shared" si="286"/>
        <v>0</v>
      </c>
      <c r="UF544" s="192">
        <f t="shared" si="286"/>
        <v>0</v>
      </c>
      <c r="UG544" s="192">
        <f t="shared" si="286"/>
        <v>0</v>
      </c>
      <c r="UH544" s="192">
        <f t="shared" si="286"/>
        <v>0</v>
      </c>
      <c r="UI544" s="192">
        <f t="shared" si="286"/>
        <v>0</v>
      </c>
      <c r="UJ544" s="192">
        <f t="shared" si="286"/>
        <v>0</v>
      </c>
      <c r="UK544" s="192">
        <f t="shared" si="286"/>
        <v>0</v>
      </c>
      <c r="UL544" s="192">
        <f t="shared" si="286"/>
        <v>0</v>
      </c>
      <c r="UM544" s="192">
        <f t="shared" si="286"/>
        <v>0</v>
      </c>
      <c r="UN544" s="192">
        <f t="shared" si="286"/>
        <v>0</v>
      </c>
      <c r="UO544" s="192">
        <f t="shared" si="286"/>
        <v>0</v>
      </c>
      <c r="UP544" s="192">
        <f t="shared" si="286"/>
        <v>0</v>
      </c>
      <c r="UQ544" s="192">
        <f t="shared" si="286"/>
        <v>0</v>
      </c>
      <c r="UR544" s="192">
        <f t="shared" si="286"/>
        <v>0</v>
      </c>
      <c r="US544" s="192">
        <f t="shared" si="286"/>
        <v>0</v>
      </c>
      <c r="UT544" s="192">
        <f t="shared" si="286"/>
        <v>0</v>
      </c>
      <c r="UU544" s="192">
        <f t="shared" si="286"/>
        <v>0</v>
      </c>
      <c r="UV544" s="192">
        <f t="shared" si="286"/>
        <v>0</v>
      </c>
      <c r="UW544" s="192">
        <f t="shared" si="286"/>
        <v>0</v>
      </c>
      <c r="UX544" s="192">
        <f t="shared" si="286"/>
        <v>0</v>
      </c>
      <c r="UY544" s="192">
        <f t="shared" si="286"/>
        <v>0</v>
      </c>
      <c r="UZ544" s="192">
        <f t="shared" si="286"/>
        <v>0</v>
      </c>
      <c r="VA544" s="192">
        <f t="shared" si="286"/>
        <v>0</v>
      </c>
      <c r="VB544" s="192">
        <f t="shared" si="286"/>
        <v>0</v>
      </c>
      <c r="VC544" s="192">
        <f t="shared" si="286"/>
        <v>0</v>
      </c>
      <c r="VD544" s="192">
        <f t="shared" si="286"/>
        <v>0</v>
      </c>
      <c r="VE544" s="192">
        <f t="shared" si="286"/>
        <v>0</v>
      </c>
      <c r="VF544" s="192">
        <f t="shared" si="286"/>
        <v>0</v>
      </c>
      <c r="VG544" s="192">
        <f t="shared" si="286"/>
        <v>0</v>
      </c>
      <c r="VH544" s="192">
        <f t="shared" si="286"/>
        <v>0</v>
      </c>
      <c r="VI544" s="192">
        <f t="shared" si="286"/>
        <v>0</v>
      </c>
      <c r="VJ544" s="192">
        <f t="shared" si="286"/>
        <v>0</v>
      </c>
      <c r="VK544" s="192">
        <f t="shared" si="286"/>
        <v>0</v>
      </c>
      <c r="VL544" s="192">
        <f t="shared" si="286"/>
        <v>0</v>
      </c>
      <c r="VM544" s="192">
        <f t="shared" ref="VM544:XX544" si="287">SUMIF($C$5:$C$539,"歪取り",VM5:VM539)</f>
        <v>0</v>
      </c>
      <c r="VN544" s="192">
        <f t="shared" si="287"/>
        <v>0</v>
      </c>
      <c r="VO544" s="192">
        <f t="shared" si="287"/>
        <v>0</v>
      </c>
      <c r="VP544" s="192">
        <f t="shared" si="287"/>
        <v>0</v>
      </c>
      <c r="VQ544" s="192">
        <f t="shared" si="287"/>
        <v>0</v>
      </c>
      <c r="VR544" s="192">
        <f t="shared" si="287"/>
        <v>0</v>
      </c>
      <c r="VS544" s="192">
        <f t="shared" si="287"/>
        <v>0</v>
      </c>
      <c r="VT544" s="192">
        <f t="shared" si="287"/>
        <v>0</v>
      </c>
      <c r="VU544" s="192">
        <f t="shared" si="287"/>
        <v>0</v>
      </c>
      <c r="VV544" s="192">
        <f t="shared" si="287"/>
        <v>0</v>
      </c>
      <c r="VW544" s="192">
        <f t="shared" si="287"/>
        <v>0</v>
      </c>
      <c r="VX544" s="192">
        <f t="shared" si="287"/>
        <v>0</v>
      </c>
      <c r="VY544" s="192">
        <f t="shared" si="287"/>
        <v>0</v>
      </c>
      <c r="VZ544" s="192">
        <f t="shared" si="287"/>
        <v>0</v>
      </c>
      <c r="WA544" s="192">
        <f t="shared" si="287"/>
        <v>0</v>
      </c>
      <c r="WB544" s="192">
        <f t="shared" si="287"/>
        <v>0</v>
      </c>
      <c r="WC544" s="192">
        <f t="shared" si="287"/>
        <v>0</v>
      </c>
      <c r="WD544" s="192">
        <f t="shared" si="287"/>
        <v>0</v>
      </c>
      <c r="WE544" s="192">
        <f t="shared" si="287"/>
        <v>0</v>
      </c>
      <c r="WF544" s="192">
        <f t="shared" si="287"/>
        <v>0</v>
      </c>
      <c r="WG544" s="192">
        <f t="shared" si="287"/>
        <v>0</v>
      </c>
      <c r="WH544" s="192">
        <f t="shared" si="287"/>
        <v>0</v>
      </c>
      <c r="WI544" s="192">
        <f t="shared" si="287"/>
        <v>0</v>
      </c>
      <c r="WJ544" s="192">
        <f t="shared" si="287"/>
        <v>0</v>
      </c>
      <c r="WK544" s="192">
        <f t="shared" si="287"/>
        <v>0</v>
      </c>
      <c r="WL544" s="192">
        <f t="shared" si="287"/>
        <v>0</v>
      </c>
      <c r="WM544" s="192">
        <f t="shared" si="287"/>
        <v>0</v>
      </c>
      <c r="WN544" s="192">
        <f t="shared" si="287"/>
        <v>0</v>
      </c>
      <c r="WO544" s="192">
        <f t="shared" si="287"/>
        <v>0</v>
      </c>
      <c r="WP544" s="192">
        <f t="shared" si="287"/>
        <v>0</v>
      </c>
      <c r="WQ544" s="192">
        <f t="shared" si="287"/>
        <v>0</v>
      </c>
      <c r="WR544" s="192">
        <f t="shared" si="287"/>
        <v>0</v>
      </c>
      <c r="WS544" s="192">
        <f t="shared" si="287"/>
        <v>0</v>
      </c>
      <c r="WT544" s="192">
        <f t="shared" si="287"/>
        <v>0</v>
      </c>
      <c r="WU544" s="192">
        <f t="shared" si="287"/>
        <v>0</v>
      </c>
      <c r="WV544" s="192">
        <f t="shared" si="287"/>
        <v>0</v>
      </c>
      <c r="WW544" s="192">
        <f t="shared" si="287"/>
        <v>0</v>
      </c>
      <c r="WX544" s="192">
        <f t="shared" si="287"/>
        <v>0</v>
      </c>
      <c r="WY544" s="192">
        <f t="shared" si="287"/>
        <v>0</v>
      </c>
      <c r="WZ544" s="192">
        <f t="shared" si="287"/>
        <v>0</v>
      </c>
      <c r="XA544" s="192">
        <f t="shared" si="287"/>
        <v>0</v>
      </c>
      <c r="XB544" s="192">
        <f t="shared" si="287"/>
        <v>0</v>
      </c>
      <c r="XC544" s="192">
        <f t="shared" si="287"/>
        <v>0</v>
      </c>
      <c r="XD544" s="192">
        <f t="shared" si="287"/>
        <v>0</v>
      </c>
      <c r="XE544" s="192">
        <f t="shared" si="287"/>
        <v>0</v>
      </c>
      <c r="XF544" s="192">
        <f t="shared" si="287"/>
        <v>0</v>
      </c>
      <c r="XG544" s="192">
        <f t="shared" si="287"/>
        <v>0</v>
      </c>
      <c r="XH544" s="192">
        <f t="shared" si="287"/>
        <v>0</v>
      </c>
      <c r="XI544" s="192">
        <f t="shared" si="287"/>
        <v>0</v>
      </c>
      <c r="XJ544" s="192">
        <f t="shared" si="287"/>
        <v>0</v>
      </c>
      <c r="XK544" s="192">
        <f t="shared" si="287"/>
        <v>0</v>
      </c>
      <c r="XL544" s="192">
        <f t="shared" si="287"/>
        <v>0</v>
      </c>
      <c r="XM544" s="192">
        <f t="shared" si="287"/>
        <v>0</v>
      </c>
      <c r="XN544" s="192">
        <f t="shared" si="287"/>
        <v>0</v>
      </c>
      <c r="XO544" s="192">
        <f t="shared" si="287"/>
        <v>0</v>
      </c>
      <c r="XP544" s="192">
        <f t="shared" si="287"/>
        <v>0</v>
      </c>
      <c r="XQ544" s="192">
        <f t="shared" si="287"/>
        <v>0</v>
      </c>
      <c r="XR544" s="192">
        <f t="shared" si="287"/>
        <v>0</v>
      </c>
      <c r="XS544" s="192">
        <f t="shared" si="287"/>
        <v>0</v>
      </c>
      <c r="XT544" s="192">
        <f t="shared" si="287"/>
        <v>0</v>
      </c>
      <c r="XU544" s="192">
        <f t="shared" si="287"/>
        <v>0</v>
      </c>
      <c r="XV544" s="192">
        <f t="shared" si="287"/>
        <v>0</v>
      </c>
      <c r="XW544" s="192">
        <f t="shared" si="287"/>
        <v>0</v>
      </c>
      <c r="XX544" s="192">
        <f t="shared" si="287"/>
        <v>0</v>
      </c>
      <c r="XY544" s="192">
        <f t="shared" ref="XY544:AAJ544" si="288">SUMIF($C$5:$C$539,"歪取り",XY5:XY539)</f>
        <v>0</v>
      </c>
      <c r="XZ544" s="192">
        <f t="shared" si="288"/>
        <v>0</v>
      </c>
      <c r="YA544" s="192">
        <f t="shared" si="288"/>
        <v>0</v>
      </c>
      <c r="YB544" s="192">
        <f t="shared" si="288"/>
        <v>0</v>
      </c>
      <c r="YC544" s="192">
        <f t="shared" si="288"/>
        <v>0</v>
      </c>
      <c r="YD544" s="192">
        <f t="shared" si="288"/>
        <v>0</v>
      </c>
      <c r="YE544" s="192">
        <f t="shared" si="288"/>
        <v>0</v>
      </c>
      <c r="YF544" s="192">
        <f t="shared" si="288"/>
        <v>0</v>
      </c>
      <c r="YG544" s="192">
        <f t="shared" si="288"/>
        <v>0</v>
      </c>
      <c r="YH544" s="192">
        <f t="shared" si="288"/>
        <v>0</v>
      </c>
      <c r="YI544" s="192">
        <f t="shared" si="288"/>
        <v>0</v>
      </c>
      <c r="YJ544" s="192">
        <f t="shared" si="288"/>
        <v>0</v>
      </c>
      <c r="YK544" s="192">
        <f t="shared" si="288"/>
        <v>0</v>
      </c>
      <c r="YL544" s="192">
        <f t="shared" si="288"/>
        <v>0</v>
      </c>
      <c r="YM544" s="192">
        <f t="shared" si="288"/>
        <v>0</v>
      </c>
      <c r="YN544" s="192">
        <f t="shared" si="288"/>
        <v>0</v>
      </c>
      <c r="YO544" s="192">
        <f t="shared" si="288"/>
        <v>0</v>
      </c>
      <c r="YP544" s="192">
        <f t="shared" si="288"/>
        <v>0</v>
      </c>
      <c r="YQ544" s="192">
        <f t="shared" si="288"/>
        <v>0</v>
      </c>
      <c r="YR544" s="192">
        <f t="shared" si="288"/>
        <v>0</v>
      </c>
      <c r="YS544" s="192">
        <f t="shared" si="288"/>
        <v>0</v>
      </c>
      <c r="YT544" s="192">
        <f t="shared" si="288"/>
        <v>0</v>
      </c>
      <c r="YU544" s="192">
        <f t="shared" si="288"/>
        <v>0</v>
      </c>
      <c r="YV544" s="192">
        <f t="shared" si="288"/>
        <v>0</v>
      </c>
      <c r="YW544" s="192">
        <f t="shared" si="288"/>
        <v>0</v>
      </c>
      <c r="YX544" s="192">
        <f t="shared" si="288"/>
        <v>0</v>
      </c>
      <c r="YY544" s="192">
        <f t="shared" si="288"/>
        <v>0</v>
      </c>
      <c r="YZ544" s="192">
        <f t="shared" si="288"/>
        <v>0</v>
      </c>
      <c r="ZA544" s="192">
        <f t="shared" si="288"/>
        <v>0</v>
      </c>
      <c r="ZB544" s="192">
        <f t="shared" si="288"/>
        <v>0</v>
      </c>
      <c r="ZC544" s="192">
        <f t="shared" si="288"/>
        <v>0</v>
      </c>
      <c r="ZD544" s="192">
        <f t="shared" si="288"/>
        <v>0</v>
      </c>
      <c r="ZE544" s="192">
        <f t="shared" si="288"/>
        <v>0</v>
      </c>
      <c r="ZF544" s="192">
        <f t="shared" si="288"/>
        <v>0</v>
      </c>
      <c r="ZG544" s="192">
        <f t="shared" si="288"/>
        <v>0</v>
      </c>
      <c r="ZH544" s="192">
        <f t="shared" si="288"/>
        <v>0</v>
      </c>
      <c r="ZI544" s="192">
        <f t="shared" si="288"/>
        <v>0</v>
      </c>
      <c r="ZJ544" s="192">
        <f t="shared" si="288"/>
        <v>0</v>
      </c>
      <c r="ZK544" s="192">
        <f t="shared" si="288"/>
        <v>0</v>
      </c>
      <c r="ZL544" s="192">
        <f t="shared" si="288"/>
        <v>0</v>
      </c>
      <c r="ZM544" s="192">
        <f t="shared" si="288"/>
        <v>0</v>
      </c>
      <c r="ZN544" s="192">
        <f t="shared" si="288"/>
        <v>0</v>
      </c>
      <c r="ZO544" s="192">
        <f t="shared" si="288"/>
        <v>0</v>
      </c>
      <c r="ZP544" s="192">
        <f t="shared" si="288"/>
        <v>0</v>
      </c>
      <c r="ZQ544" s="192">
        <f t="shared" si="288"/>
        <v>0</v>
      </c>
      <c r="ZR544" s="192">
        <f t="shared" si="288"/>
        <v>0</v>
      </c>
      <c r="ZS544" s="192">
        <f t="shared" si="288"/>
        <v>0</v>
      </c>
      <c r="ZT544" s="192">
        <f t="shared" si="288"/>
        <v>0</v>
      </c>
      <c r="ZU544" s="192">
        <f t="shared" si="288"/>
        <v>0</v>
      </c>
      <c r="ZV544" s="192">
        <f t="shared" si="288"/>
        <v>0</v>
      </c>
      <c r="ZW544" s="192">
        <f t="shared" si="288"/>
        <v>0</v>
      </c>
      <c r="ZX544" s="192">
        <f t="shared" si="288"/>
        <v>0</v>
      </c>
      <c r="ZY544" s="192">
        <f t="shared" si="288"/>
        <v>0</v>
      </c>
      <c r="ZZ544" s="192">
        <f t="shared" si="288"/>
        <v>0</v>
      </c>
      <c r="AAA544" s="192">
        <f t="shared" si="288"/>
        <v>0</v>
      </c>
      <c r="AAB544" s="192">
        <f t="shared" si="288"/>
        <v>0</v>
      </c>
      <c r="AAC544" s="192">
        <f t="shared" si="288"/>
        <v>0</v>
      </c>
      <c r="AAD544" s="192">
        <f t="shared" si="288"/>
        <v>0</v>
      </c>
      <c r="AAE544" s="192">
        <f t="shared" si="288"/>
        <v>0</v>
      </c>
      <c r="AAF544" s="192">
        <f t="shared" si="288"/>
        <v>0</v>
      </c>
      <c r="AAG544" s="192">
        <f t="shared" si="288"/>
        <v>0</v>
      </c>
      <c r="AAH544" s="192">
        <f t="shared" si="288"/>
        <v>0</v>
      </c>
      <c r="AAI544" s="192">
        <f t="shared" si="288"/>
        <v>0</v>
      </c>
      <c r="AAJ544" s="192">
        <f t="shared" si="288"/>
        <v>0</v>
      </c>
      <c r="AAK544" s="192">
        <f t="shared" ref="AAK544:ACV544" si="289">SUMIF($C$5:$C$539,"歪取り",AAK5:AAK539)</f>
        <v>0</v>
      </c>
      <c r="AAL544" s="192">
        <f t="shared" si="289"/>
        <v>0</v>
      </c>
      <c r="AAM544" s="192">
        <f t="shared" si="289"/>
        <v>0</v>
      </c>
      <c r="AAN544" s="192">
        <f t="shared" si="289"/>
        <v>0</v>
      </c>
      <c r="AAO544" s="192">
        <f t="shared" si="289"/>
        <v>0</v>
      </c>
      <c r="AAP544" s="192">
        <f t="shared" si="289"/>
        <v>0</v>
      </c>
      <c r="AAQ544" s="192">
        <f t="shared" si="289"/>
        <v>0</v>
      </c>
      <c r="AAR544" s="192">
        <f t="shared" si="289"/>
        <v>0</v>
      </c>
      <c r="AAS544" s="192">
        <f t="shared" si="289"/>
        <v>0</v>
      </c>
      <c r="AAT544" s="192">
        <f t="shared" si="289"/>
        <v>0</v>
      </c>
      <c r="AAU544" s="192">
        <f t="shared" si="289"/>
        <v>0</v>
      </c>
      <c r="AAV544" s="192">
        <f t="shared" si="289"/>
        <v>0</v>
      </c>
      <c r="AAW544" s="192">
        <f t="shared" si="289"/>
        <v>0</v>
      </c>
      <c r="AAX544" s="192">
        <f t="shared" si="289"/>
        <v>0</v>
      </c>
      <c r="AAY544" s="192">
        <f t="shared" si="289"/>
        <v>0</v>
      </c>
      <c r="AAZ544" s="192">
        <f t="shared" si="289"/>
        <v>0</v>
      </c>
      <c r="ABA544" s="192">
        <f t="shared" si="289"/>
        <v>0</v>
      </c>
      <c r="ABB544" s="192">
        <f t="shared" si="289"/>
        <v>0</v>
      </c>
      <c r="ABC544" s="192">
        <f t="shared" si="289"/>
        <v>0</v>
      </c>
      <c r="ABD544" s="192">
        <f t="shared" si="289"/>
        <v>0</v>
      </c>
      <c r="ABE544" s="192">
        <f t="shared" si="289"/>
        <v>0</v>
      </c>
      <c r="ABF544" s="192">
        <f t="shared" si="289"/>
        <v>0</v>
      </c>
      <c r="ABG544" s="192">
        <f t="shared" si="289"/>
        <v>0</v>
      </c>
      <c r="ABH544" s="192">
        <f t="shared" si="289"/>
        <v>0</v>
      </c>
      <c r="ABI544" s="192">
        <f t="shared" si="289"/>
        <v>0</v>
      </c>
      <c r="ABJ544" s="192">
        <f t="shared" si="289"/>
        <v>0</v>
      </c>
      <c r="ABK544" s="192">
        <f t="shared" si="289"/>
        <v>0</v>
      </c>
      <c r="ABL544" s="192">
        <f t="shared" si="289"/>
        <v>0</v>
      </c>
      <c r="ABM544" s="192">
        <f t="shared" si="289"/>
        <v>0</v>
      </c>
      <c r="ABN544" s="192">
        <f t="shared" si="289"/>
        <v>0</v>
      </c>
      <c r="ABO544" s="192">
        <f t="shared" si="289"/>
        <v>0</v>
      </c>
      <c r="ABP544" s="192">
        <f t="shared" si="289"/>
        <v>0</v>
      </c>
      <c r="ABQ544" s="192">
        <f t="shared" si="289"/>
        <v>0</v>
      </c>
      <c r="ABR544" s="192">
        <f t="shared" si="289"/>
        <v>0</v>
      </c>
      <c r="ABS544" s="192">
        <f t="shared" si="289"/>
        <v>0</v>
      </c>
      <c r="ABT544" s="192">
        <f t="shared" si="289"/>
        <v>0</v>
      </c>
      <c r="ABU544" s="192">
        <f t="shared" si="289"/>
        <v>0</v>
      </c>
      <c r="ABV544" s="192">
        <f t="shared" si="289"/>
        <v>0</v>
      </c>
      <c r="ABW544" s="192">
        <f t="shared" si="289"/>
        <v>0</v>
      </c>
      <c r="ABX544" s="192">
        <f t="shared" si="289"/>
        <v>0</v>
      </c>
      <c r="ABY544" s="192">
        <f t="shared" si="289"/>
        <v>0</v>
      </c>
      <c r="ABZ544" s="192">
        <f t="shared" si="289"/>
        <v>0</v>
      </c>
      <c r="ACA544" s="192">
        <f t="shared" si="289"/>
        <v>0</v>
      </c>
      <c r="ACB544" s="192">
        <f t="shared" si="289"/>
        <v>0</v>
      </c>
      <c r="ACC544" s="192">
        <f t="shared" si="289"/>
        <v>0</v>
      </c>
      <c r="ACD544" s="192">
        <f t="shared" si="289"/>
        <v>0</v>
      </c>
      <c r="ACE544" s="192">
        <f t="shared" si="289"/>
        <v>0</v>
      </c>
      <c r="ACF544" s="192">
        <f t="shared" si="289"/>
        <v>0</v>
      </c>
      <c r="ACG544" s="192">
        <f t="shared" si="289"/>
        <v>0</v>
      </c>
      <c r="ACH544" s="192">
        <f t="shared" si="289"/>
        <v>0</v>
      </c>
      <c r="ACI544" s="192">
        <f t="shared" si="289"/>
        <v>0</v>
      </c>
      <c r="ACJ544" s="192">
        <f t="shared" si="289"/>
        <v>0</v>
      </c>
      <c r="ACK544" s="192">
        <f t="shared" si="289"/>
        <v>0</v>
      </c>
      <c r="ACL544" s="192">
        <f t="shared" si="289"/>
        <v>0</v>
      </c>
      <c r="ACM544" s="192">
        <f t="shared" si="289"/>
        <v>0</v>
      </c>
      <c r="ACN544" s="192">
        <f t="shared" si="289"/>
        <v>0</v>
      </c>
      <c r="ACO544" s="192">
        <f t="shared" si="289"/>
        <v>0</v>
      </c>
      <c r="ACP544" s="192">
        <f t="shared" si="289"/>
        <v>0</v>
      </c>
      <c r="ACQ544" s="192">
        <f t="shared" si="289"/>
        <v>0</v>
      </c>
      <c r="ACR544" s="192">
        <f t="shared" si="289"/>
        <v>0</v>
      </c>
      <c r="ACS544" s="192">
        <f t="shared" si="289"/>
        <v>0</v>
      </c>
      <c r="ACT544" s="192">
        <f t="shared" si="289"/>
        <v>0</v>
      </c>
      <c r="ACU544" s="192">
        <f t="shared" si="289"/>
        <v>0</v>
      </c>
      <c r="ACV544" s="192">
        <f t="shared" si="289"/>
        <v>0</v>
      </c>
      <c r="ACW544" s="192">
        <f t="shared" ref="ACW544:AFH544" si="290">SUMIF($C$5:$C$539,"歪取り",ACW5:ACW539)</f>
        <v>0</v>
      </c>
      <c r="ACX544" s="192">
        <f t="shared" si="290"/>
        <v>0</v>
      </c>
      <c r="ACY544" s="192">
        <f t="shared" si="290"/>
        <v>0</v>
      </c>
      <c r="ACZ544" s="192">
        <f t="shared" si="290"/>
        <v>0</v>
      </c>
      <c r="ADA544" s="192">
        <f t="shared" si="290"/>
        <v>0</v>
      </c>
      <c r="ADB544" s="192">
        <f t="shared" si="290"/>
        <v>0</v>
      </c>
      <c r="ADC544" s="192">
        <f t="shared" si="290"/>
        <v>0</v>
      </c>
      <c r="ADD544" s="192">
        <f t="shared" si="290"/>
        <v>0</v>
      </c>
      <c r="ADE544" s="192">
        <f t="shared" si="290"/>
        <v>0</v>
      </c>
      <c r="ADF544" s="192">
        <f t="shared" si="290"/>
        <v>0</v>
      </c>
      <c r="ADG544" s="192">
        <f t="shared" si="290"/>
        <v>0</v>
      </c>
      <c r="ADH544" s="192">
        <f t="shared" si="290"/>
        <v>0</v>
      </c>
      <c r="ADI544" s="192">
        <f t="shared" si="290"/>
        <v>0</v>
      </c>
      <c r="ADJ544" s="192">
        <f t="shared" si="290"/>
        <v>0</v>
      </c>
      <c r="ADK544" s="192">
        <f t="shared" si="290"/>
        <v>0</v>
      </c>
      <c r="ADL544" s="192">
        <f t="shared" si="290"/>
        <v>0</v>
      </c>
      <c r="ADM544" s="192">
        <f t="shared" si="290"/>
        <v>0</v>
      </c>
      <c r="ADN544" s="192">
        <f t="shared" si="290"/>
        <v>0</v>
      </c>
      <c r="ADO544" s="192">
        <f t="shared" si="290"/>
        <v>0</v>
      </c>
      <c r="ADP544" s="192">
        <f t="shared" si="290"/>
        <v>0</v>
      </c>
      <c r="ADQ544" s="192">
        <f t="shared" si="290"/>
        <v>0</v>
      </c>
      <c r="ADR544" s="192">
        <f t="shared" si="290"/>
        <v>0</v>
      </c>
      <c r="ADS544" s="192">
        <f t="shared" si="290"/>
        <v>0</v>
      </c>
      <c r="ADT544" s="192">
        <f t="shared" si="290"/>
        <v>0</v>
      </c>
      <c r="ADU544" s="192">
        <f t="shared" si="290"/>
        <v>0</v>
      </c>
      <c r="ADV544" s="192">
        <f t="shared" si="290"/>
        <v>0</v>
      </c>
      <c r="ADW544" s="192">
        <f t="shared" si="290"/>
        <v>0</v>
      </c>
      <c r="ADX544" s="192">
        <f t="shared" si="290"/>
        <v>0</v>
      </c>
      <c r="ADY544" s="192">
        <f t="shared" si="290"/>
        <v>0</v>
      </c>
      <c r="ADZ544" s="192">
        <f t="shared" si="290"/>
        <v>0</v>
      </c>
      <c r="AEA544" s="192">
        <f t="shared" si="290"/>
        <v>0</v>
      </c>
      <c r="AEB544" s="192">
        <f t="shared" si="290"/>
        <v>0</v>
      </c>
      <c r="AEC544" s="192">
        <f t="shared" si="290"/>
        <v>0</v>
      </c>
      <c r="AED544" s="192">
        <f t="shared" si="290"/>
        <v>0</v>
      </c>
      <c r="AEE544" s="192">
        <f t="shared" si="290"/>
        <v>0</v>
      </c>
      <c r="AEF544" s="192">
        <f t="shared" si="290"/>
        <v>0</v>
      </c>
      <c r="AEG544" s="192">
        <f t="shared" si="290"/>
        <v>0</v>
      </c>
      <c r="AEH544" s="192">
        <f t="shared" si="290"/>
        <v>0</v>
      </c>
      <c r="AEI544" s="192">
        <f t="shared" si="290"/>
        <v>0</v>
      </c>
      <c r="AEJ544" s="192">
        <f t="shared" si="290"/>
        <v>0</v>
      </c>
      <c r="AEK544" s="192">
        <f t="shared" si="290"/>
        <v>0</v>
      </c>
      <c r="AEL544" s="192">
        <f t="shared" si="290"/>
        <v>0</v>
      </c>
      <c r="AEM544" s="192">
        <f t="shared" si="290"/>
        <v>0</v>
      </c>
      <c r="AEN544" s="192">
        <f t="shared" si="290"/>
        <v>0</v>
      </c>
      <c r="AEO544" s="192">
        <f t="shared" si="290"/>
        <v>0</v>
      </c>
      <c r="AEP544" s="192">
        <f t="shared" si="290"/>
        <v>0</v>
      </c>
      <c r="AEQ544" s="192">
        <f t="shared" si="290"/>
        <v>0</v>
      </c>
      <c r="AER544" s="192">
        <f t="shared" si="290"/>
        <v>0</v>
      </c>
      <c r="AES544" s="192">
        <f t="shared" si="290"/>
        <v>0</v>
      </c>
      <c r="AET544" s="192">
        <f t="shared" si="290"/>
        <v>0</v>
      </c>
      <c r="AEU544" s="192">
        <f t="shared" si="290"/>
        <v>0</v>
      </c>
      <c r="AEV544" s="192">
        <f t="shared" si="290"/>
        <v>0</v>
      </c>
      <c r="AEW544" s="192">
        <f t="shared" si="290"/>
        <v>0</v>
      </c>
      <c r="AEX544" s="192">
        <f t="shared" si="290"/>
        <v>0</v>
      </c>
      <c r="AEY544" s="192">
        <f t="shared" si="290"/>
        <v>0</v>
      </c>
      <c r="AEZ544" s="192">
        <f t="shared" si="290"/>
        <v>0</v>
      </c>
      <c r="AFA544" s="192">
        <f t="shared" si="290"/>
        <v>0</v>
      </c>
      <c r="AFB544" s="192">
        <f t="shared" si="290"/>
        <v>0</v>
      </c>
      <c r="AFC544" s="192">
        <f t="shared" si="290"/>
        <v>0</v>
      </c>
      <c r="AFD544" s="192">
        <f t="shared" si="290"/>
        <v>0</v>
      </c>
      <c r="AFE544" s="192">
        <f t="shared" si="290"/>
        <v>0</v>
      </c>
      <c r="AFF544" s="192">
        <f t="shared" si="290"/>
        <v>0</v>
      </c>
      <c r="AFG544" s="192">
        <f t="shared" si="290"/>
        <v>0</v>
      </c>
      <c r="AFH544" s="192">
        <f t="shared" si="290"/>
        <v>0</v>
      </c>
      <c r="AFI544" s="192">
        <f t="shared" ref="AFI544:AHT544" si="291">SUMIF($C$5:$C$539,"歪取り",AFI5:AFI539)</f>
        <v>0</v>
      </c>
      <c r="AFJ544" s="192">
        <f t="shared" si="291"/>
        <v>0</v>
      </c>
      <c r="AFK544" s="192">
        <f t="shared" si="291"/>
        <v>0</v>
      </c>
      <c r="AFL544" s="192">
        <f t="shared" si="291"/>
        <v>0</v>
      </c>
      <c r="AFM544" s="192">
        <f t="shared" si="291"/>
        <v>0</v>
      </c>
      <c r="AFN544" s="192">
        <f t="shared" si="291"/>
        <v>0</v>
      </c>
      <c r="AFO544" s="192">
        <f t="shared" si="291"/>
        <v>0</v>
      </c>
      <c r="AFP544" s="192">
        <f t="shared" si="291"/>
        <v>0</v>
      </c>
      <c r="AFQ544" s="192">
        <f t="shared" si="291"/>
        <v>0</v>
      </c>
      <c r="AFR544" s="192">
        <f t="shared" si="291"/>
        <v>0</v>
      </c>
      <c r="AFS544" s="192">
        <f t="shared" si="291"/>
        <v>0</v>
      </c>
      <c r="AFT544" s="192">
        <f t="shared" si="291"/>
        <v>0</v>
      </c>
      <c r="AFU544" s="192">
        <f t="shared" si="291"/>
        <v>0</v>
      </c>
      <c r="AFV544" s="192">
        <f t="shared" si="291"/>
        <v>0</v>
      </c>
      <c r="AFW544" s="192">
        <f t="shared" si="291"/>
        <v>0</v>
      </c>
      <c r="AFX544" s="192">
        <f t="shared" si="291"/>
        <v>0</v>
      </c>
      <c r="AFY544" s="192">
        <f t="shared" si="291"/>
        <v>0</v>
      </c>
      <c r="AFZ544" s="192">
        <f t="shared" si="291"/>
        <v>0</v>
      </c>
      <c r="AGA544" s="192">
        <f t="shared" si="291"/>
        <v>0</v>
      </c>
      <c r="AGB544" s="192">
        <f t="shared" si="291"/>
        <v>0</v>
      </c>
      <c r="AGC544" s="192">
        <f t="shared" si="291"/>
        <v>0</v>
      </c>
      <c r="AGD544" s="192">
        <f t="shared" si="291"/>
        <v>0</v>
      </c>
      <c r="AGE544" s="192">
        <f t="shared" si="291"/>
        <v>0</v>
      </c>
      <c r="AGF544" s="192">
        <f t="shared" si="291"/>
        <v>0</v>
      </c>
      <c r="AGG544" s="192">
        <f t="shared" si="291"/>
        <v>0</v>
      </c>
      <c r="AGH544" s="192">
        <f t="shared" si="291"/>
        <v>0</v>
      </c>
      <c r="AGI544" s="192">
        <f t="shared" si="291"/>
        <v>0</v>
      </c>
      <c r="AGJ544" s="192">
        <f t="shared" si="291"/>
        <v>0</v>
      </c>
      <c r="AGK544" s="192">
        <f t="shared" si="291"/>
        <v>0</v>
      </c>
      <c r="AGL544" s="192">
        <f t="shared" si="291"/>
        <v>0</v>
      </c>
      <c r="AGM544" s="192">
        <f t="shared" si="291"/>
        <v>0</v>
      </c>
      <c r="AGN544" s="192">
        <f t="shared" si="291"/>
        <v>0</v>
      </c>
      <c r="AGO544" s="192">
        <f t="shared" si="291"/>
        <v>0</v>
      </c>
      <c r="AGP544" s="192">
        <f t="shared" si="291"/>
        <v>0</v>
      </c>
      <c r="AGQ544" s="192">
        <f t="shared" si="291"/>
        <v>0</v>
      </c>
      <c r="AGR544" s="192">
        <f t="shared" si="291"/>
        <v>0</v>
      </c>
      <c r="AGS544" s="192">
        <f t="shared" si="291"/>
        <v>0</v>
      </c>
      <c r="AGT544" s="192">
        <f t="shared" si="291"/>
        <v>0</v>
      </c>
      <c r="AGU544" s="192">
        <f t="shared" si="291"/>
        <v>0</v>
      </c>
      <c r="AGV544" s="192">
        <f t="shared" si="291"/>
        <v>0</v>
      </c>
      <c r="AGW544" s="192">
        <f t="shared" si="291"/>
        <v>0</v>
      </c>
      <c r="AGX544" s="192">
        <f t="shared" si="291"/>
        <v>0</v>
      </c>
      <c r="AGY544" s="192">
        <f t="shared" si="291"/>
        <v>0</v>
      </c>
      <c r="AGZ544" s="192">
        <f t="shared" si="291"/>
        <v>0</v>
      </c>
      <c r="AHA544" s="192">
        <f t="shared" si="291"/>
        <v>0</v>
      </c>
      <c r="AHB544" s="192">
        <f t="shared" si="291"/>
        <v>0</v>
      </c>
      <c r="AHC544" s="192">
        <f t="shared" si="291"/>
        <v>0</v>
      </c>
      <c r="AHD544" s="192">
        <f t="shared" si="291"/>
        <v>0</v>
      </c>
      <c r="AHE544" s="192">
        <f t="shared" si="291"/>
        <v>0</v>
      </c>
      <c r="AHF544" s="192">
        <f t="shared" si="291"/>
        <v>0</v>
      </c>
      <c r="AHG544" s="192">
        <f t="shared" si="291"/>
        <v>0</v>
      </c>
      <c r="AHH544" s="192">
        <f t="shared" si="291"/>
        <v>0</v>
      </c>
      <c r="AHI544" s="192">
        <f t="shared" si="291"/>
        <v>0</v>
      </c>
      <c r="AHJ544" s="192">
        <f t="shared" si="291"/>
        <v>0</v>
      </c>
      <c r="AHK544" s="192">
        <f t="shared" si="291"/>
        <v>0</v>
      </c>
      <c r="AHL544" s="192">
        <f t="shared" si="291"/>
        <v>0</v>
      </c>
      <c r="AHM544" s="192">
        <f t="shared" si="291"/>
        <v>0</v>
      </c>
      <c r="AHN544" s="192">
        <f t="shared" si="291"/>
        <v>0</v>
      </c>
      <c r="AHO544" s="192">
        <f t="shared" si="291"/>
        <v>0</v>
      </c>
      <c r="AHP544" s="192">
        <f t="shared" si="291"/>
        <v>0</v>
      </c>
      <c r="AHQ544" s="192">
        <f t="shared" si="291"/>
        <v>0</v>
      </c>
      <c r="AHR544" s="192">
        <f t="shared" si="291"/>
        <v>0</v>
      </c>
      <c r="AHS544" s="192">
        <f t="shared" si="291"/>
        <v>0</v>
      </c>
      <c r="AHT544" s="192">
        <f t="shared" si="291"/>
        <v>0</v>
      </c>
      <c r="AHU544" s="192">
        <f t="shared" ref="AHU544:AKF544" si="292">SUMIF($C$5:$C$539,"歪取り",AHU5:AHU539)</f>
        <v>0</v>
      </c>
      <c r="AHV544" s="192">
        <f t="shared" si="292"/>
        <v>0</v>
      </c>
      <c r="AHW544" s="192">
        <f t="shared" si="292"/>
        <v>0</v>
      </c>
      <c r="AHX544" s="192">
        <f t="shared" si="292"/>
        <v>0</v>
      </c>
      <c r="AHY544" s="192">
        <f t="shared" si="292"/>
        <v>0</v>
      </c>
      <c r="AHZ544" s="192">
        <f t="shared" si="292"/>
        <v>0</v>
      </c>
      <c r="AIA544" s="192">
        <f t="shared" si="292"/>
        <v>0</v>
      </c>
      <c r="AIB544" s="192">
        <f t="shared" si="292"/>
        <v>0</v>
      </c>
      <c r="AIC544" s="192">
        <f t="shared" si="292"/>
        <v>0</v>
      </c>
      <c r="AID544" s="192">
        <f t="shared" si="292"/>
        <v>0</v>
      </c>
      <c r="AIE544" s="192">
        <f t="shared" si="292"/>
        <v>0</v>
      </c>
      <c r="AIF544" s="192">
        <f t="shared" si="292"/>
        <v>0</v>
      </c>
      <c r="AIG544" s="192">
        <f t="shared" si="292"/>
        <v>0</v>
      </c>
      <c r="AIH544" s="192">
        <f t="shared" si="292"/>
        <v>0</v>
      </c>
      <c r="AII544" s="192">
        <f t="shared" si="292"/>
        <v>0</v>
      </c>
      <c r="AIJ544" s="192">
        <f t="shared" si="292"/>
        <v>0</v>
      </c>
      <c r="AIK544" s="192">
        <f t="shared" si="292"/>
        <v>0</v>
      </c>
      <c r="AIL544" s="192">
        <f t="shared" si="292"/>
        <v>0</v>
      </c>
      <c r="AIM544" s="192">
        <f t="shared" si="292"/>
        <v>0</v>
      </c>
      <c r="AIN544" s="192">
        <f t="shared" si="292"/>
        <v>0</v>
      </c>
      <c r="AIO544" s="192">
        <f t="shared" si="292"/>
        <v>0</v>
      </c>
      <c r="AIP544" s="192">
        <f t="shared" si="292"/>
        <v>0</v>
      </c>
      <c r="AIQ544" s="192">
        <f t="shared" si="292"/>
        <v>0</v>
      </c>
      <c r="AIR544" s="192">
        <f t="shared" si="292"/>
        <v>0</v>
      </c>
      <c r="AIS544" s="192">
        <f t="shared" si="292"/>
        <v>0</v>
      </c>
      <c r="AIT544" s="192">
        <f t="shared" si="292"/>
        <v>0</v>
      </c>
      <c r="AIU544" s="192">
        <f t="shared" si="292"/>
        <v>0</v>
      </c>
      <c r="AIV544" s="515">
        <f t="shared" si="292"/>
        <v>0</v>
      </c>
      <c r="AIW544" s="192">
        <f t="shared" si="292"/>
        <v>0</v>
      </c>
      <c r="AIX544" s="192">
        <f t="shared" si="292"/>
        <v>0</v>
      </c>
      <c r="AIY544" s="192">
        <f t="shared" si="292"/>
        <v>0</v>
      </c>
      <c r="AIZ544" s="192">
        <f t="shared" si="292"/>
        <v>0</v>
      </c>
      <c r="AJA544" s="192">
        <f t="shared" si="292"/>
        <v>0</v>
      </c>
      <c r="AJB544" s="192">
        <f t="shared" si="292"/>
        <v>0</v>
      </c>
      <c r="AJC544" s="192">
        <f t="shared" si="292"/>
        <v>0</v>
      </c>
      <c r="AJD544" s="192">
        <f t="shared" si="292"/>
        <v>0</v>
      </c>
      <c r="AJE544" s="192">
        <f t="shared" si="292"/>
        <v>0</v>
      </c>
      <c r="AJF544" s="192">
        <f t="shared" si="292"/>
        <v>0</v>
      </c>
      <c r="AJG544" s="192">
        <f t="shared" si="292"/>
        <v>0</v>
      </c>
      <c r="AJH544" s="192">
        <f t="shared" si="292"/>
        <v>0</v>
      </c>
      <c r="AJI544" s="192">
        <f t="shared" si="292"/>
        <v>0</v>
      </c>
      <c r="AJJ544" s="192">
        <f t="shared" si="292"/>
        <v>0</v>
      </c>
      <c r="AJK544" s="192">
        <f t="shared" si="292"/>
        <v>0</v>
      </c>
      <c r="AJL544" s="192">
        <f t="shared" si="292"/>
        <v>0</v>
      </c>
      <c r="AJM544" s="192">
        <f t="shared" si="292"/>
        <v>0</v>
      </c>
      <c r="AJN544" s="192">
        <f t="shared" si="292"/>
        <v>0</v>
      </c>
      <c r="AJO544" s="192">
        <f t="shared" si="292"/>
        <v>0</v>
      </c>
      <c r="AJP544" s="192">
        <f t="shared" si="292"/>
        <v>0</v>
      </c>
      <c r="AJQ544" s="192">
        <f t="shared" si="292"/>
        <v>0</v>
      </c>
      <c r="AJR544" s="192">
        <f t="shared" si="292"/>
        <v>0</v>
      </c>
      <c r="AJS544" s="192">
        <f t="shared" si="292"/>
        <v>0</v>
      </c>
      <c r="AJT544" s="192">
        <f t="shared" si="292"/>
        <v>0</v>
      </c>
      <c r="AJU544" s="192">
        <f t="shared" si="292"/>
        <v>0</v>
      </c>
      <c r="AJV544" s="192">
        <f t="shared" si="292"/>
        <v>0</v>
      </c>
      <c r="AJW544" s="192">
        <f t="shared" si="292"/>
        <v>0</v>
      </c>
      <c r="AJX544" s="192">
        <f t="shared" si="292"/>
        <v>0</v>
      </c>
      <c r="AJY544" s="192">
        <f t="shared" si="292"/>
        <v>0</v>
      </c>
      <c r="AJZ544" s="192">
        <f t="shared" si="292"/>
        <v>0</v>
      </c>
      <c r="AKA544" s="192">
        <f t="shared" si="292"/>
        <v>0</v>
      </c>
      <c r="AKB544" s="192">
        <f t="shared" si="292"/>
        <v>0</v>
      </c>
      <c r="AKC544" s="192">
        <f t="shared" si="292"/>
        <v>0</v>
      </c>
      <c r="AKD544" s="192">
        <f t="shared" si="292"/>
        <v>0</v>
      </c>
      <c r="AKE544" s="192">
        <f t="shared" si="292"/>
        <v>0</v>
      </c>
      <c r="AKF544" s="192">
        <f t="shared" si="292"/>
        <v>0</v>
      </c>
      <c r="AKG544" s="192">
        <f t="shared" ref="AKG544:AMR544" si="293">SUMIF($C$5:$C$539,"歪取り",AKG5:AKG539)</f>
        <v>0</v>
      </c>
      <c r="AKH544" s="192">
        <f t="shared" si="293"/>
        <v>0</v>
      </c>
      <c r="AKI544" s="192">
        <f t="shared" si="293"/>
        <v>0</v>
      </c>
      <c r="AKJ544" s="192">
        <f t="shared" si="293"/>
        <v>0</v>
      </c>
      <c r="AKK544" s="192">
        <f t="shared" si="293"/>
        <v>0</v>
      </c>
      <c r="AKL544" s="192">
        <f t="shared" si="293"/>
        <v>0</v>
      </c>
      <c r="AKM544" s="192">
        <f t="shared" si="293"/>
        <v>0</v>
      </c>
      <c r="AKN544" s="192">
        <f t="shared" si="293"/>
        <v>0</v>
      </c>
      <c r="AKO544" s="192">
        <f t="shared" si="293"/>
        <v>0</v>
      </c>
      <c r="AKP544" s="192">
        <f t="shared" si="293"/>
        <v>0</v>
      </c>
      <c r="AKQ544" s="192">
        <f t="shared" si="293"/>
        <v>0</v>
      </c>
      <c r="AKR544" s="192">
        <f t="shared" si="293"/>
        <v>0</v>
      </c>
      <c r="AKS544" s="192">
        <f t="shared" si="293"/>
        <v>0</v>
      </c>
      <c r="AKT544" s="192">
        <f t="shared" si="293"/>
        <v>0</v>
      </c>
      <c r="AKU544" s="192">
        <f t="shared" si="293"/>
        <v>0</v>
      </c>
      <c r="AKV544" s="192">
        <f t="shared" si="293"/>
        <v>0</v>
      </c>
      <c r="AKW544" s="192">
        <f t="shared" si="293"/>
        <v>0</v>
      </c>
      <c r="AKX544" s="192">
        <f t="shared" si="293"/>
        <v>0</v>
      </c>
      <c r="AKY544" s="192">
        <f t="shared" si="293"/>
        <v>0</v>
      </c>
      <c r="AKZ544" s="192">
        <f t="shared" si="293"/>
        <v>0</v>
      </c>
      <c r="ALA544" s="192">
        <f t="shared" si="293"/>
        <v>0</v>
      </c>
      <c r="ALB544" s="192">
        <f t="shared" si="293"/>
        <v>0</v>
      </c>
      <c r="ALC544" s="192">
        <f t="shared" si="293"/>
        <v>0</v>
      </c>
      <c r="ALD544" s="192">
        <f t="shared" si="293"/>
        <v>0</v>
      </c>
      <c r="ALE544" s="192">
        <f t="shared" si="293"/>
        <v>0</v>
      </c>
      <c r="ALF544" s="192">
        <f t="shared" si="293"/>
        <v>0</v>
      </c>
      <c r="ALG544" s="192">
        <f t="shared" si="293"/>
        <v>0</v>
      </c>
      <c r="ALH544" s="192">
        <f t="shared" si="293"/>
        <v>0</v>
      </c>
      <c r="ALI544" s="192">
        <f t="shared" si="293"/>
        <v>0</v>
      </c>
      <c r="ALJ544" s="192">
        <f t="shared" si="293"/>
        <v>0</v>
      </c>
      <c r="ALK544" s="192">
        <f t="shared" si="293"/>
        <v>0</v>
      </c>
      <c r="ALL544" s="192">
        <f t="shared" si="293"/>
        <v>0</v>
      </c>
      <c r="ALM544" s="192">
        <f t="shared" si="293"/>
        <v>0</v>
      </c>
      <c r="ALN544" s="192">
        <f t="shared" si="293"/>
        <v>0</v>
      </c>
      <c r="ALO544" s="192">
        <f t="shared" si="293"/>
        <v>0</v>
      </c>
      <c r="ALP544" s="192">
        <f t="shared" si="293"/>
        <v>0</v>
      </c>
      <c r="ALQ544" s="192">
        <f t="shared" si="293"/>
        <v>0</v>
      </c>
      <c r="ALR544" s="192">
        <f t="shared" si="293"/>
        <v>0</v>
      </c>
      <c r="ALS544" s="192">
        <f t="shared" si="293"/>
        <v>0</v>
      </c>
      <c r="ALT544" s="192">
        <f t="shared" si="293"/>
        <v>0</v>
      </c>
      <c r="ALU544" s="192">
        <f t="shared" si="293"/>
        <v>0</v>
      </c>
      <c r="ALV544" s="192">
        <f t="shared" si="293"/>
        <v>0</v>
      </c>
      <c r="ALW544" s="192">
        <f t="shared" si="293"/>
        <v>0</v>
      </c>
      <c r="ALX544" s="192">
        <f t="shared" si="293"/>
        <v>0</v>
      </c>
      <c r="ALY544" s="192">
        <f t="shared" si="293"/>
        <v>0</v>
      </c>
      <c r="ALZ544" s="192">
        <f t="shared" si="293"/>
        <v>0</v>
      </c>
      <c r="AMA544" s="192">
        <f t="shared" si="293"/>
        <v>0</v>
      </c>
      <c r="AMB544" s="192">
        <f t="shared" si="293"/>
        <v>0</v>
      </c>
      <c r="AMC544" s="192">
        <f t="shared" si="293"/>
        <v>12.33420811135135</v>
      </c>
      <c r="AMD544" s="192">
        <f t="shared" si="293"/>
        <v>12.33420811135135</v>
      </c>
      <c r="AME544" s="192">
        <f t="shared" si="293"/>
        <v>0</v>
      </c>
      <c r="AMF544" s="192">
        <f t="shared" si="293"/>
        <v>0</v>
      </c>
      <c r="AMG544" s="192">
        <f t="shared" si="293"/>
        <v>0</v>
      </c>
      <c r="AMH544" s="192">
        <f t="shared" si="293"/>
        <v>0</v>
      </c>
      <c r="AMI544" s="192">
        <f t="shared" si="293"/>
        <v>0</v>
      </c>
      <c r="AMJ544" s="192">
        <f t="shared" si="293"/>
        <v>0</v>
      </c>
      <c r="AMK544" s="192">
        <f t="shared" si="293"/>
        <v>0</v>
      </c>
      <c r="AML544" s="192">
        <f t="shared" si="293"/>
        <v>0</v>
      </c>
      <c r="AMM544" s="192">
        <f t="shared" si="293"/>
        <v>0</v>
      </c>
      <c r="AMN544" s="192">
        <f t="shared" si="293"/>
        <v>0</v>
      </c>
      <c r="AMO544" s="192">
        <f t="shared" si="293"/>
        <v>0</v>
      </c>
      <c r="AMP544" s="192">
        <f t="shared" si="293"/>
        <v>0</v>
      </c>
      <c r="AMQ544" s="192">
        <f t="shared" si="293"/>
        <v>0</v>
      </c>
      <c r="AMR544" s="192">
        <f t="shared" si="293"/>
        <v>0</v>
      </c>
      <c r="AMS544" s="192">
        <f t="shared" ref="AMS544:APD544" si="294">SUMIF($C$5:$C$539,"歪取り",AMS5:AMS539)</f>
        <v>0</v>
      </c>
      <c r="AMT544" s="192">
        <f t="shared" si="294"/>
        <v>0</v>
      </c>
      <c r="AMU544" s="192">
        <f t="shared" si="294"/>
        <v>0</v>
      </c>
      <c r="AMV544" s="192">
        <f t="shared" si="294"/>
        <v>0</v>
      </c>
      <c r="AMW544" s="192">
        <f t="shared" si="294"/>
        <v>0</v>
      </c>
      <c r="AMX544" s="192">
        <f t="shared" si="294"/>
        <v>6.984395235</v>
      </c>
      <c r="AMY544" s="192">
        <f t="shared" si="294"/>
        <v>6.984395235</v>
      </c>
      <c r="AMZ544" s="192">
        <f t="shared" si="294"/>
        <v>12.33420811135135</v>
      </c>
      <c r="ANA544" s="192">
        <f t="shared" si="294"/>
        <v>0</v>
      </c>
      <c r="ANB544" s="192">
        <f t="shared" si="294"/>
        <v>23.949969397065637</v>
      </c>
      <c r="ANC544" s="192">
        <f t="shared" si="294"/>
        <v>23.949969397065637</v>
      </c>
      <c r="AND544" s="192">
        <f t="shared" si="294"/>
        <v>0</v>
      </c>
      <c r="ANE544" s="192">
        <f t="shared" si="294"/>
        <v>0</v>
      </c>
      <c r="ANF544" s="192">
        <f t="shared" si="294"/>
        <v>0</v>
      </c>
      <c r="ANG544" s="192">
        <f t="shared" si="294"/>
        <v>0</v>
      </c>
      <c r="ANH544" s="192">
        <f t="shared" si="294"/>
        <v>0</v>
      </c>
      <c r="ANI544" s="192">
        <f t="shared" si="294"/>
        <v>0</v>
      </c>
      <c r="ANJ544" s="192">
        <f t="shared" si="294"/>
        <v>8.2228054075675683</v>
      </c>
      <c r="ANK544" s="192">
        <f t="shared" si="294"/>
        <v>8.2228054075675683</v>
      </c>
      <c r="ANL544" s="192">
        <f t="shared" si="294"/>
        <v>9.931732066283784</v>
      </c>
      <c r="ANM544" s="192">
        <f t="shared" si="294"/>
        <v>5.8203293624999999</v>
      </c>
      <c r="ANN544" s="192">
        <f t="shared" si="294"/>
        <v>0</v>
      </c>
      <c r="ANO544" s="192">
        <f t="shared" si="294"/>
        <v>0</v>
      </c>
      <c r="ANP544" s="192">
        <f t="shared" si="294"/>
        <v>0</v>
      </c>
      <c r="ANQ544" s="192">
        <f t="shared" si="294"/>
        <v>0</v>
      </c>
      <c r="ANR544" s="192">
        <f t="shared" si="294"/>
        <v>0</v>
      </c>
      <c r="ANS544" s="192">
        <f t="shared" si="294"/>
        <v>0</v>
      </c>
      <c r="ANT544" s="192">
        <f t="shared" si="294"/>
        <v>0</v>
      </c>
      <c r="ANU544" s="192">
        <f t="shared" si="294"/>
        <v>0</v>
      </c>
      <c r="ANV544" s="192">
        <f t="shared" si="294"/>
        <v>0</v>
      </c>
      <c r="ANW544" s="192">
        <f t="shared" si="294"/>
        <v>0</v>
      </c>
      <c r="ANX544" s="192">
        <f t="shared" si="294"/>
        <v>0</v>
      </c>
      <c r="ANY544" s="192">
        <f t="shared" si="294"/>
        <v>0</v>
      </c>
      <c r="ANZ544" s="192">
        <f t="shared" si="294"/>
        <v>0</v>
      </c>
      <c r="AOA544" s="192">
        <f t="shared" si="294"/>
        <v>11.615761285714287</v>
      </c>
      <c r="AOB544" s="192">
        <f t="shared" si="294"/>
        <v>0</v>
      </c>
      <c r="AOC544" s="192">
        <f t="shared" si="294"/>
        <v>0</v>
      </c>
      <c r="AOD544" s="192">
        <f t="shared" si="294"/>
        <v>11.615761285714287</v>
      </c>
      <c r="AOE544" s="192">
        <f t="shared" si="294"/>
        <v>11.615761285714287</v>
      </c>
      <c r="AOF544" s="192">
        <f t="shared" si="294"/>
        <v>12.8047245975</v>
      </c>
      <c r="AOG544" s="192">
        <f t="shared" si="294"/>
        <v>28.09807215375</v>
      </c>
      <c r="AOH544" s="192">
        <f t="shared" si="294"/>
        <v>35.841913010892853</v>
      </c>
      <c r="AOI544" s="192">
        <f t="shared" si="294"/>
        <v>0</v>
      </c>
      <c r="AOJ544" s="192">
        <f t="shared" si="294"/>
        <v>0</v>
      </c>
      <c r="AOK544" s="192">
        <f t="shared" si="294"/>
        <v>0</v>
      </c>
      <c r="AOL544" s="192">
        <f t="shared" si="294"/>
        <v>7.7438408571428585</v>
      </c>
      <c r="AOM544" s="192">
        <f t="shared" si="294"/>
        <v>12.408403493571429</v>
      </c>
      <c r="AON544" s="192">
        <f t="shared" si="294"/>
        <v>8.5364830650000005</v>
      </c>
      <c r="AOO544" s="192">
        <f t="shared" si="294"/>
        <v>4.2682415325000003</v>
      </c>
      <c r="AOP544" s="192">
        <f t="shared" si="294"/>
        <v>0</v>
      </c>
      <c r="AOQ544" s="192">
        <f t="shared" si="294"/>
        <v>0</v>
      </c>
      <c r="AOR544" s="192">
        <f t="shared" si="294"/>
        <v>0</v>
      </c>
      <c r="AOS544" s="192">
        <f t="shared" si="294"/>
        <v>0</v>
      </c>
      <c r="AOT544" s="192">
        <f t="shared" si="294"/>
        <v>6.984395235</v>
      </c>
      <c r="AOU544" s="192">
        <f t="shared" si="294"/>
        <v>6.984395235</v>
      </c>
      <c r="AOV544" s="192">
        <f t="shared" si="294"/>
        <v>0</v>
      </c>
      <c r="AOW544" s="192">
        <f t="shared" si="294"/>
        <v>0</v>
      </c>
      <c r="AOX544" s="192">
        <f t="shared" si="294"/>
        <v>0</v>
      </c>
      <c r="AOY544" s="192">
        <f t="shared" si="294"/>
        <v>0</v>
      </c>
      <c r="AOZ544" s="192">
        <f t="shared" si="294"/>
        <v>0</v>
      </c>
      <c r="APA544" s="192">
        <f t="shared" si="294"/>
        <v>15.29334755625</v>
      </c>
      <c r="APB544" s="192">
        <f t="shared" si="294"/>
        <v>15.29334755625</v>
      </c>
      <c r="APC544" s="192">
        <f t="shared" si="294"/>
        <v>15.29334755625</v>
      </c>
      <c r="APD544" s="192">
        <f t="shared" si="294"/>
        <v>0</v>
      </c>
      <c r="APE544" s="192">
        <f t="shared" ref="APE544:APW544" si="295">SUMIF($C$5:$C$539,"歪取り",APE5:APE539)</f>
        <v>0</v>
      </c>
      <c r="APF544" s="192">
        <f t="shared" si="295"/>
        <v>6</v>
      </c>
      <c r="APG544" s="192">
        <f t="shared" si="295"/>
        <v>6</v>
      </c>
      <c r="APH544" s="192">
        <f t="shared" si="295"/>
        <v>10.1955650375</v>
      </c>
      <c r="API544" s="192">
        <f t="shared" si="295"/>
        <v>10.1955650375</v>
      </c>
      <c r="APJ544" s="192">
        <f t="shared" si="295"/>
        <v>5.0977825187499999</v>
      </c>
      <c r="APK544" s="192">
        <f t="shared" si="295"/>
        <v>0</v>
      </c>
      <c r="APL544" s="192">
        <f t="shared" si="295"/>
        <v>0</v>
      </c>
      <c r="APM544" s="192">
        <f t="shared" si="295"/>
        <v>0</v>
      </c>
      <c r="APN544" s="192">
        <f t="shared" si="295"/>
        <v>0</v>
      </c>
      <c r="APO544" s="192">
        <f t="shared" si="295"/>
        <v>0</v>
      </c>
      <c r="APP544" s="192">
        <f t="shared" si="295"/>
        <v>0</v>
      </c>
      <c r="APQ544" s="192">
        <f t="shared" si="295"/>
        <v>0</v>
      </c>
      <c r="APR544" s="192">
        <f t="shared" si="295"/>
        <v>26.381290199999999</v>
      </c>
      <c r="APS544" s="192">
        <f t="shared" si="295"/>
        <v>0</v>
      </c>
      <c r="APT544" s="192">
        <f t="shared" si="295"/>
        <v>26.381290199999999</v>
      </c>
      <c r="APU544" s="192">
        <f t="shared" si="295"/>
        <v>6</v>
      </c>
      <c r="APV544" s="192">
        <f t="shared" si="295"/>
        <v>0</v>
      </c>
      <c r="APW544" s="192">
        <f t="shared" si="295"/>
        <v>0</v>
      </c>
    </row>
    <row r="545" spans="2:1115" s="136" customFormat="1" ht="14.25" customHeight="1">
      <c r="B545" s="188"/>
      <c r="C545" s="188"/>
      <c r="D545" s="189"/>
      <c r="E545" s="188"/>
      <c r="F545" s="190"/>
      <c r="G545" s="190"/>
      <c r="H545" s="190"/>
      <c r="I545" s="192">
        <f t="shared" ref="I545:BT545" si="296">SUMIF($C$5:$C$539,"塗装",I5:I539)</f>
        <v>0</v>
      </c>
      <c r="J545" s="192">
        <f t="shared" si="296"/>
        <v>0</v>
      </c>
      <c r="K545" s="192">
        <f t="shared" si="296"/>
        <v>0</v>
      </c>
      <c r="L545" s="192">
        <f t="shared" si="296"/>
        <v>0</v>
      </c>
      <c r="M545" s="192">
        <f t="shared" si="296"/>
        <v>0</v>
      </c>
      <c r="N545" s="192">
        <f t="shared" si="296"/>
        <v>0</v>
      </c>
      <c r="O545" s="192">
        <f t="shared" si="296"/>
        <v>0</v>
      </c>
      <c r="P545" s="192">
        <f t="shared" si="296"/>
        <v>0</v>
      </c>
      <c r="Q545" s="192">
        <f t="shared" si="296"/>
        <v>0</v>
      </c>
      <c r="R545" s="192">
        <f t="shared" si="296"/>
        <v>0</v>
      </c>
      <c r="S545" s="192">
        <f t="shared" si="296"/>
        <v>0</v>
      </c>
      <c r="T545" s="192">
        <f t="shared" si="296"/>
        <v>0</v>
      </c>
      <c r="U545" s="192">
        <f t="shared" si="296"/>
        <v>0</v>
      </c>
      <c r="V545" s="192">
        <f t="shared" si="296"/>
        <v>0</v>
      </c>
      <c r="W545" s="192">
        <f t="shared" si="296"/>
        <v>0</v>
      </c>
      <c r="X545" s="192">
        <f t="shared" si="296"/>
        <v>0</v>
      </c>
      <c r="Y545" s="192">
        <f t="shared" si="296"/>
        <v>0</v>
      </c>
      <c r="Z545" s="192">
        <f t="shared" si="296"/>
        <v>0</v>
      </c>
      <c r="AA545" s="192">
        <f t="shared" si="296"/>
        <v>0</v>
      </c>
      <c r="AB545" s="192">
        <f t="shared" si="296"/>
        <v>0</v>
      </c>
      <c r="AC545" s="192">
        <f t="shared" si="296"/>
        <v>0</v>
      </c>
      <c r="AD545" s="192">
        <f t="shared" si="296"/>
        <v>0</v>
      </c>
      <c r="AE545" s="192">
        <f t="shared" si="296"/>
        <v>0</v>
      </c>
      <c r="AF545" s="192">
        <f t="shared" si="296"/>
        <v>0</v>
      </c>
      <c r="AG545" s="192">
        <f t="shared" si="296"/>
        <v>0</v>
      </c>
      <c r="AH545" s="192">
        <f t="shared" si="296"/>
        <v>0</v>
      </c>
      <c r="AI545" s="192">
        <f t="shared" si="296"/>
        <v>0</v>
      </c>
      <c r="AJ545" s="192">
        <f t="shared" si="296"/>
        <v>0</v>
      </c>
      <c r="AK545" s="192">
        <f t="shared" si="296"/>
        <v>0</v>
      </c>
      <c r="AL545" s="192">
        <f t="shared" si="296"/>
        <v>0</v>
      </c>
      <c r="AM545" s="192">
        <f t="shared" si="296"/>
        <v>0</v>
      </c>
      <c r="AN545" s="192">
        <f t="shared" si="296"/>
        <v>0</v>
      </c>
      <c r="AO545" s="192">
        <f t="shared" si="296"/>
        <v>0</v>
      </c>
      <c r="AP545" s="192">
        <f t="shared" si="296"/>
        <v>0</v>
      </c>
      <c r="AQ545" s="192">
        <f t="shared" si="296"/>
        <v>0</v>
      </c>
      <c r="AR545" s="192">
        <f t="shared" si="296"/>
        <v>0</v>
      </c>
      <c r="AS545" s="192">
        <f t="shared" si="296"/>
        <v>0</v>
      </c>
      <c r="AT545" s="192">
        <f t="shared" si="296"/>
        <v>0</v>
      </c>
      <c r="AU545" s="192">
        <f t="shared" si="296"/>
        <v>0</v>
      </c>
      <c r="AV545" s="192">
        <f t="shared" si="296"/>
        <v>0</v>
      </c>
      <c r="AW545" s="192">
        <f t="shared" si="296"/>
        <v>0</v>
      </c>
      <c r="AX545" s="192">
        <f t="shared" si="296"/>
        <v>0</v>
      </c>
      <c r="AY545" s="192">
        <f t="shared" si="296"/>
        <v>0</v>
      </c>
      <c r="AZ545" s="192">
        <f t="shared" si="296"/>
        <v>0</v>
      </c>
      <c r="BA545" s="192">
        <f t="shared" si="296"/>
        <v>0</v>
      </c>
      <c r="BB545" s="192">
        <f t="shared" si="296"/>
        <v>0</v>
      </c>
      <c r="BC545" s="192">
        <f t="shared" si="296"/>
        <v>0</v>
      </c>
      <c r="BD545" s="192">
        <f t="shared" si="296"/>
        <v>0</v>
      </c>
      <c r="BE545" s="192">
        <f t="shared" si="296"/>
        <v>0</v>
      </c>
      <c r="BF545" s="192">
        <f t="shared" si="296"/>
        <v>0</v>
      </c>
      <c r="BG545" s="192">
        <f t="shared" si="296"/>
        <v>0</v>
      </c>
      <c r="BH545" s="192">
        <f t="shared" si="296"/>
        <v>0</v>
      </c>
      <c r="BI545" s="192">
        <f t="shared" si="296"/>
        <v>0</v>
      </c>
      <c r="BJ545" s="192">
        <f t="shared" si="296"/>
        <v>0</v>
      </c>
      <c r="BK545" s="192">
        <f t="shared" si="296"/>
        <v>0</v>
      </c>
      <c r="BL545" s="192">
        <f t="shared" si="296"/>
        <v>0</v>
      </c>
      <c r="BM545" s="192">
        <f t="shared" si="296"/>
        <v>0</v>
      </c>
      <c r="BN545" s="192">
        <f t="shared" si="296"/>
        <v>0</v>
      </c>
      <c r="BO545" s="192">
        <f t="shared" si="296"/>
        <v>0</v>
      </c>
      <c r="BP545" s="192">
        <f t="shared" si="296"/>
        <v>0</v>
      </c>
      <c r="BQ545" s="192">
        <f t="shared" si="296"/>
        <v>0</v>
      </c>
      <c r="BR545" s="192">
        <f t="shared" si="296"/>
        <v>0</v>
      </c>
      <c r="BS545" s="192">
        <f t="shared" si="296"/>
        <v>0</v>
      </c>
      <c r="BT545" s="192">
        <f t="shared" si="296"/>
        <v>0</v>
      </c>
      <c r="BU545" s="192">
        <f t="shared" ref="BU545:EF545" si="297">SUMIF($C$5:$C$539,"塗装",BU5:BU539)</f>
        <v>0</v>
      </c>
      <c r="BV545" s="192">
        <f t="shared" si="297"/>
        <v>0</v>
      </c>
      <c r="BW545" s="192">
        <f t="shared" si="297"/>
        <v>0</v>
      </c>
      <c r="BX545" s="192">
        <f t="shared" si="297"/>
        <v>0</v>
      </c>
      <c r="BY545" s="192">
        <f t="shared" si="297"/>
        <v>0</v>
      </c>
      <c r="BZ545" s="192">
        <f t="shared" si="297"/>
        <v>0</v>
      </c>
      <c r="CA545" s="192">
        <f t="shared" si="297"/>
        <v>0</v>
      </c>
      <c r="CB545" s="192">
        <f t="shared" si="297"/>
        <v>0</v>
      </c>
      <c r="CC545" s="192">
        <f t="shared" si="297"/>
        <v>0</v>
      </c>
      <c r="CD545" s="192">
        <f t="shared" si="297"/>
        <v>0</v>
      </c>
      <c r="CE545" s="192">
        <f t="shared" si="297"/>
        <v>0</v>
      </c>
      <c r="CF545" s="192">
        <f t="shared" si="297"/>
        <v>0</v>
      </c>
      <c r="CG545" s="192">
        <f t="shared" si="297"/>
        <v>0</v>
      </c>
      <c r="CH545" s="192">
        <f t="shared" si="297"/>
        <v>0</v>
      </c>
      <c r="CI545" s="192">
        <f t="shared" si="297"/>
        <v>0</v>
      </c>
      <c r="CJ545" s="192">
        <f t="shared" si="297"/>
        <v>0</v>
      </c>
      <c r="CK545" s="192">
        <f t="shared" si="297"/>
        <v>0</v>
      </c>
      <c r="CL545" s="192">
        <f t="shared" si="297"/>
        <v>0</v>
      </c>
      <c r="CM545" s="192">
        <f t="shared" si="297"/>
        <v>0</v>
      </c>
      <c r="CN545" s="192">
        <f t="shared" si="297"/>
        <v>0</v>
      </c>
      <c r="CO545" s="192">
        <f t="shared" si="297"/>
        <v>0</v>
      </c>
      <c r="CP545" s="192">
        <f t="shared" si="297"/>
        <v>0</v>
      </c>
      <c r="CQ545" s="192">
        <f t="shared" si="297"/>
        <v>0</v>
      </c>
      <c r="CR545" s="192">
        <f t="shared" si="297"/>
        <v>0</v>
      </c>
      <c r="CS545" s="192">
        <f t="shared" si="297"/>
        <v>0</v>
      </c>
      <c r="CT545" s="192">
        <f t="shared" si="297"/>
        <v>0</v>
      </c>
      <c r="CU545" s="192">
        <f t="shared" si="297"/>
        <v>0</v>
      </c>
      <c r="CV545" s="192">
        <f t="shared" si="297"/>
        <v>0</v>
      </c>
      <c r="CW545" s="192">
        <f t="shared" si="297"/>
        <v>0</v>
      </c>
      <c r="CX545" s="192">
        <f t="shared" si="297"/>
        <v>0</v>
      </c>
      <c r="CY545" s="192">
        <f t="shared" si="297"/>
        <v>0</v>
      </c>
      <c r="CZ545" s="192">
        <f t="shared" si="297"/>
        <v>0</v>
      </c>
      <c r="DA545" s="192">
        <f t="shared" si="297"/>
        <v>0</v>
      </c>
      <c r="DB545" s="192">
        <f t="shared" si="297"/>
        <v>0</v>
      </c>
      <c r="DC545" s="192">
        <f t="shared" si="297"/>
        <v>0</v>
      </c>
      <c r="DD545" s="192">
        <f t="shared" si="297"/>
        <v>0</v>
      </c>
      <c r="DE545" s="192">
        <f t="shared" si="297"/>
        <v>0</v>
      </c>
      <c r="DF545" s="192">
        <f t="shared" si="297"/>
        <v>0</v>
      </c>
      <c r="DG545" s="192">
        <f t="shared" si="297"/>
        <v>0</v>
      </c>
      <c r="DH545" s="192">
        <f t="shared" si="297"/>
        <v>0</v>
      </c>
      <c r="DI545" s="192">
        <f t="shared" si="297"/>
        <v>0</v>
      </c>
      <c r="DJ545" s="192">
        <f t="shared" si="297"/>
        <v>0</v>
      </c>
      <c r="DK545" s="192">
        <f t="shared" si="297"/>
        <v>0</v>
      </c>
      <c r="DL545" s="192">
        <f t="shared" si="297"/>
        <v>0</v>
      </c>
      <c r="DM545" s="192">
        <f t="shared" si="297"/>
        <v>0</v>
      </c>
      <c r="DN545" s="192">
        <f t="shared" si="297"/>
        <v>0</v>
      </c>
      <c r="DO545" s="192">
        <f t="shared" si="297"/>
        <v>0</v>
      </c>
      <c r="DP545" s="192">
        <f t="shared" si="297"/>
        <v>0</v>
      </c>
      <c r="DQ545" s="192">
        <f t="shared" si="297"/>
        <v>0</v>
      </c>
      <c r="DR545" s="192">
        <f t="shared" si="297"/>
        <v>0</v>
      </c>
      <c r="DS545" s="192">
        <f t="shared" si="297"/>
        <v>0</v>
      </c>
      <c r="DT545" s="192">
        <f t="shared" si="297"/>
        <v>0</v>
      </c>
      <c r="DU545" s="192">
        <f t="shared" si="297"/>
        <v>0</v>
      </c>
      <c r="DV545" s="192">
        <f t="shared" si="297"/>
        <v>0</v>
      </c>
      <c r="DW545" s="192">
        <f t="shared" si="297"/>
        <v>0</v>
      </c>
      <c r="DX545" s="192">
        <f t="shared" si="297"/>
        <v>0</v>
      </c>
      <c r="DY545" s="192">
        <f t="shared" si="297"/>
        <v>0</v>
      </c>
      <c r="DZ545" s="192">
        <f t="shared" si="297"/>
        <v>0</v>
      </c>
      <c r="EA545" s="192">
        <f t="shared" si="297"/>
        <v>0</v>
      </c>
      <c r="EB545" s="192">
        <f t="shared" si="297"/>
        <v>0</v>
      </c>
      <c r="EC545" s="192">
        <f t="shared" si="297"/>
        <v>0</v>
      </c>
      <c r="ED545" s="192">
        <f t="shared" si="297"/>
        <v>0</v>
      </c>
      <c r="EE545" s="192">
        <f t="shared" si="297"/>
        <v>0</v>
      </c>
      <c r="EF545" s="192">
        <f t="shared" si="297"/>
        <v>0</v>
      </c>
      <c r="EG545" s="192">
        <f t="shared" ref="EG545:GR545" si="298">SUMIF($C$5:$C$539,"塗装",EG5:EG539)</f>
        <v>0</v>
      </c>
      <c r="EH545" s="192">
        <f t="shared" si="298"/>
        <v>0</v>
      </c>
      <c r="EI545" s="192">
        <f t="shared" si="298"/>
        <v>0</v>
      </c>
      <c r="EJ545" s="192">
        <f t="shared" si="298"/>
        <v>0</v>
      </c>
      <c r="EK545" s="192">
        <f t="shared" si="298"/>
        <v>0</v>
      </c>
      <c r="EL545" s="192">
        <f t="shared" si="298"/>
        <v>0</v>
      </c>
      <c r="EM545" s="192">
        <f t="shared" si="298"/>
        <v>0</v>
      </c>
      <c r="EN545" s="192">
        <f t="shared" si="298"/>
        <v>0</v>
      </c>
      <c r="EO545" s="192">
        <f t="shared" si="298"/>
        <v>0</v>
      </c>
      <c r="EP545" s="192">
        <f t="shared" si="298"/>
        <v>0</v>
      </c>
      <c r="EQ545" s="192">
        <f t="shared" si="298"/>
        <v>0</v>
      </c>
      <c r="ER545" s="192">
        <f t="shared" si="298"/>
        <v>0</v>
      </c>
      <c r="ES545" s="192">
        <f t="shared" si="298"/>
        <v>0</v>
      </c>
      <c r="ET545" s="192">
        <f t="shared" si="298"/>
        <v>0</v>
      </c>
      <c r="EU545" s="192">
        <f t="shared" si="298"/>
        <v>0</v>
      </c>
      <c r="EV545" s="192">
        <f t="shared" si="298"/>
        <v>0</v>
      </c>
      <c r="EW545" s="192">
        <f t="shared" si="298"/>
        <v>0</v>
      </c>
      <c r="EX545" s="192">
        <f t="shared" si="298"/>
        <v>0</v>
      </c>
      <c r="EY545" s="192">
        <f t="shared" si="298"/>
        <v>0</v>
      </c>
      <c r="EZ545" s="192">
        <f t="shared" si="298"/>
        <v>0</v>
      </c>
      <c r="FA545" s="192">
        <f t="shared" si="298"/>
        <v>0</v>
      </c>
      <c r="FB545" s="192">
        <f t="shared" si="298"/>
        <v>0</v>
      </c>
      <c r="FC545" s="192">
        <f t="shared" si="298"/>
        <v>0</v>
      </c>
      <c r="FD545" s="192">
        <f t="shared" si="298"/>
        <v>0</v>
      </c>
      <c r="FE545" s="192">
        <f t="shared" si="298"/>
        <v>0</v>
      </c>
      <c r="FF545" s="192">
        <f t="shared" si="298"/>
        <v>0</v>
      </c>
      <c r="FG545" s="192">
        <f t="shared" si="298"/>
        <v>0</v>
      </c>
      <c r="FH545" s="192">
        <f t="shared" si="298"/>
        <v>0</v>
      </c>
      <c r="FI545" s="192">
        <f t="shared" si="298"/>
        <v>0</v>
      </c>
      <c r="FJ545" s="192">
        <f t="shared" si="298"/>
        <v>0</v>
      </c>
      <c r="FK545" s="192">
        <f t="shared" si="298"/>
        <v>0</v>
      </c>
      <c r="FL545" s="192">
        <f t="shared" si="298"/>
        <v>0</v>
      </c>
      <c r="FM545" s="192">
        <f t="shared" si="298"/>
        <v>0</v>
      </c>
      <c r="FN545" s="192">
        <f t="shared" si="298"/>
        <v>0</v>
      </c>
      <c r="FO545" s="192">
        <f t="shared" si="298"/>
        <v>0</v>
      </c>
      <c r="FP545" s="192">
        <f t="shared" si="298"/>
        <v>0</v>
      </c>
      <c r="FQ545" s="192">
        <f t="shared" si="298"/>
        <v>0</v>
      </c>
      <c r="FR545" s="192">
        <f t="shared" si="298"/>
        <v>0</v>
      </c>
      <c r="FS545" s="192">
        <f t="shared" si="298"/>
        <v>0</v>
      </c>
      <c r="FT545" s="192">
        <f t="shared" si="298"/>
        <v>0</v>
      </c>
      <c r="FU545" s="192">
        <f t="shared" si="298"/>
        <v>0</v>
      </c>
      <c r="FV545" s="192">
        <f t="shared" si="298"/>
        <v>0</v>
      </c>
      <c r="FW545" s="192">
        <f t="shared" si="298"/>
        <v>0</v>
      </c>
      <c r="FX545" s="192">
        <f t="shared" si="298"/>
        <v>0</v>
      </c>
      <c r="FY545" s="192">
        <f t="shared" si="298"/>
        <v>0</v>
      </c>
      <c r="FZ545" s="192">
        <f t="shared" si="298"/>
        <v>0</v>
      </c>
      <c r="GA545" s="192">
        <f t="shared" si="298"/>
        <v>0</v>
      </c>
      <c r="GB545" s="192">
        <f t="shared" si="298"/>
        <v>0</v>
      </c>
      <c r="GC545" s="192">
        <f t="shared" si="298"/>
        <v>0</v>
      </c>
      <c r="GD545" s="192">
        <f t="shared" si="298"/>
        <v>0</v>
      </c>
      <c r="GE545" s="192">
        <f t="shared" si="298"/>
        <v>0</v>
      </c>
      <c r="GF545" s="192">
        <f t="shared" si="298"/>
        <v>0</v>
      </c>
      <c r="GG545" s="192">
        <f t="shared" si="298"/>
        <v>0</v>
      </c>
      <c r="GH545" s="192">
        <f t="shared" si="298"/>
        <v>0</v>
      </c>
      <c r="GI545" s="192">
        <f t="shared" si="298"/>
        <v>0</v>
      </c>
      <c r="GJ545" s="192">
        <f t="shared" si="298"/>
        <v>0</v>
      </c>
      <c r="GK545" s="192">
        <f t="shared" si="298"/>
        <v>0</v>
      </c>
      <c r="GL545" s="192">
        <f t="shared" si="298"/>
        <v>0</v>
      </c>
      <c r="GM545" s="192">
        <f t="shared" si="298"/>
        <v>0</v>
      </c>
      <c r="GN545" s="192">
        <f t="shared" si="298"/>
        <v>0</v>
      </c>
      <c r="GO545" s="192">
        <f t="shared" si="298"/>
        <v>0</v>
      </c>
      <c r="GP545" s="192">
        <f t="shared" si="298"/>
        <v>0</v>
      </c>
      <c r="GQ545" s="192">
        <f t="shared" si="298"/>
        <v>0</v>
      </c>
      <c r="GR545" s="192">
        <f t="shared" si="298"/>
        <v>0</v>
      </c>
      <c r="GS545" s="192">
        <f t="shared" ref="GS545:JD545" si="299">SUMIF($C$5:$C$539,"塗装",GS5:GS539)</f>
        <v>0</v>
      </c>
      <c r="GT545" s="192">
        <f t="shared" si="299"/>
        <v>0</v>
      </c>
      <c r="GU545" s="192">
        <f t="shared" si="299"/>
        <v>0</v>
      </c>
      <c r="GV545" s="192">
        <f t="shared" si="299"/>
        <v>0</v>
      </c>
      <c r="GW545" s="192">
        <f t="shared" si="299"/>
        <v>0</v>
      </c>
      <c r="GX545" s="192">
        <f t="shared" si="299"/>
        <v>0</v>
      </c>
      <c r="GY545" s="192">
        <f t="shared" si="299"/>
        <v>0</v>
      </c>
      <c r="GZ545" s="192">
        <f t="shared" si="299"/>
        <v>0</v>
      </c>
      <c r="HA545" s="192">
        <f t="shared" si="299"/>
        <v>0</v>
      </c>
      <c r="HB545" s="192">
        <f t="shared" si="299"/>
        <v>0</v>
      </c>
      <c r="HC545" s="192">
        <f t="shared" si="299"/>
        <v>0</v>
      </c>
      <c r="HD545" s="192">
        <f t="shared" si="299"/>
        <v>0</v>
      </c>
      <c r="HE545" s="192">
        <f t="shared" si="299"/>
        <v>0</v>
      </c>
      <c r="HF545" s="192">
        <f t="shared" si="299"/>
        <v>0</v>
      </c>
      <c r="HG545" s="192">
        <f t="shared" si="299"/>
        <v>0</v>
      </c>
      <c r="HH545" s="192">
        <f t="shared" si="299"/>
        <v>0</v>
      </c>
      <c r="HI545" s="192">
        <f t="shared" si="299"/>
        <v>0</v>
      </c>
      <c r="HJ545" s="192">
        <f t="shared" si="299"/>
        <v>0</v>
      </c>
      <c r="HK545" s="192">
        <f t="shared" si="299"/>
        <v>0</v>
      </c>
      <c r="HL545" s="192">
        <f t="shared" si="299"/>
        <v>0</v>
      </c>
      <c r="HM545" s="192">
        <f t="shared" si="299"/>
        <v>0</v>
      </c>
      <c r="HN545" s="192">
        <f t="shared" si="299"/>
        <v>0</v>
      </c>
      <c r="HO545" s="192">
        <f t="shared" si="299"/>
        <v>0</v>
      </c>
      <c r="HP545" s="192">
        <f t="shared" si="299"/>
        <v>0</v>
      </c>
      <c r="HQ545" s="192">
        <f t="shared" si="299"/>
        <v>0</v>
      </c>
      <c r="HR545" s="192">
        <f t="shared" si="299"/>
        <v>0</v>
      </c>
      <c r="HS545" s="192">
        <f t="shared" si="299"/>
        <v>0</v>
      </c>
      <c r="HT545" s="192">
        <f t="shared" si="299"/>
        <v>0</v>
      </c>
      <c r="HU545" s="192">
        <f t="shared" si="299"/>
        <v>0</v>
      </c>
      <c r="HV545" s="192">
        <f t="shared" si="299"/>
        <v>0</v>
      </c>
      <c r="HW545" s="192">
        <f t="shared" si="299"/>
        <v>0</v>
      </c>
      <c r="HX545" s="192">
        <f t="shared" si="299"/>
        <v>0</v>
      </c>
      <c r="HY545" s="192">
        <f t="shared" si="299"/>
        <v>0</v>
      </c>
      <c r="HZ545" s="192">
        <f t="shared" si="299"/>
        <v>0</v>
      </c>
      <c r="IA545" s="192">
        <f t="shared" si="299"/>
        <v>0</v>
      </c>
      <c r="IB545" s="192">
        <f t="shared" si="299"/>
        <v>0</v>
      </c>
      <c r="IC545" s="192">
        <f t="shared" si="299"/>
        <v>0</v>
      </c>
      <c r="ID545" s="192">
        <f t="shared" si="299"/>
        <v>0</v>
      </c>
      <c r="IE545" s="192">
        <f t="shared" si="299"/>
        <v>0</v>
      </c>
      <c r="IF545" s="192">
        <f t="shared" si="299"/>
        <v>0</v>
      </c>
      <c r="IG545" s="192">
        <f t="shared" si="299"/>
        <v>0</v>
      </c>
      <c r="IH545" s="192">
        <f t="shared" si="299"/>
        <v>0</v>
      </c>
      <c r="II545" s="192">
        <f t="shared" si="299"/>
        <v>0</v>
      </c>
      <c r="IJ545" s="192">
        <f t="shared" si="299"/>
        <v>0</v>
      </c>
      <c r="IK545" s="192">
        <f t="shared" si="299"/>
        <v>0</v>
      </c>
      <c r="IL545" s="192">
        <f t="shared" si="299"/>
        <v>0</v>
      </c>
      <c r="IM545" s="192">
        <f t="shared" si="299"/>
        <v>0</v>
      </c>
      <c r="IN545" s="192">
        <f t="shared" si="299"/>
        <v>0</v>
      </c>
      <c r="IO545" s="192">
        <f t="shared" si="299"/>
        <v>0</v>
      </c>
      <c r="IP545" s="192">
        <f t="shared" si="299"/>
        <v>0</v>
      </c>
      <c r="IQ545" s="192">
        <f t="shared" si="299"/>
        <v>0</v>
      </c>
      <c r="IR545" s="192">
        <f t="shared" si="299"/>
        <v>0</v>
      </c>
      <c r="IS545" s="192">
        <f t="shared" si="299"/>
        <v>0</v>
      </c>
      <c r="IT545" s="192">
        <f t="shared" si="299"/>
        <v>0</v>
      </c>
      <c r="IU545" s="192">
        <f t="shared" si="299"/>
        <v>0</v>
      </c>
      <c r="IV545" s="192">
        <f t="shared" si="299"/>
        <v>0</v>
      </c>
      <c r="IW545" s="192">
        <f t="shared" si="299"/>
        <v>0</v>
      </c>
      <c r="IX545" s="192">
        <f t="shared" si="299"/>
        <v>0</v>
      </c>
      <c r="IY545" s="192">
        <f t="shared" si="299"/>
        <v>0</v>
      </c>
      <c r="IZ545" s="192">
        <f t="shared" si="299"/>
        <v>0</v>
      </c>
      <c r="JA545" s="192">
        <f t="shared" si="299"/>
        <v>0</v>
      </c>
      <c r="JB545" s="192">
        <f t="shared" si="299"/>
        <v>0</v>
      </c>
      <c r="JC545" s="192">
        <f t="shared" si="299"/>
        <v>0</v>
      </c>
      <c r="JD545" s="192">
        <f t="shared" si="299"/>
        <v>0</v>
      </c>
      <c r="JE545" s="192">
        <f t="shared" ref="JE545:LP545" si="300">SUMIF($C$5:$C$539,"塗装",JE5:JE539)</f>
        <v>0</v>
      </c>
      <c r="JF545" s="192">
        <f t="shared" si="300"/>
        <v>0</v>
      </c>
      <c r="JG545" s="192">
        <f t="shared" si="300"/>
        <v>0</v>
      </c>
      <c r="JH545" s="192">
        <f t="shared" si="300"/>
        <v>0</v>
      </c>
      <c r="JI545" s="192">
        <f t="shared" si="300"/>
        <v>0</v>
      </c>
      <c r="JJ545" s="192">
        <f t="shared" si="300"/>
        <v>0</v>
      </c>
      <c r="JK545" s="192">
        <f t="shared" si="300"/>
        <v>0</v>
      </c>
      <c r="JL545" s="192">
        <f t="shared" si="300"/>
        <v>0</v>
      </c>
      <c r="JM545" s="192">
        <f t="shared" si="300"/>
        <v>0</v>
      </c>
      <c r="JN545" s="192">
        <f t="shared" si="300"/>
        <v>0</v>
      </c>
      <c r="JO545" s="192">
        <f t="shared" si="300"/>
        <v>0</v>
      </c>
      <c r="JP545" s="192">
        <f t="shared" si="300"/>
        <v>0</v>
      </c>
      <c r="JQ545" s="192">
        <f t="shared" si="300"/>
        <v>0</v>
      </c>
      <c r="JR545" s="192">
        <f t="shared" si="300"/>
        <v>0</v>
      </c>
      <c r="JS545" s="192">
        <f t="shared" si="300"/>
        <v>0</v>
      </c>
      <c r="JT545" s="192">
        <f t="shared" si="300"/>
        <v>0</v>
      </c>
      <c r="JU545" s="192">
        <f t="shared" si="300"/>
        <v>0</v>
      </c>
      <c r="JV545" s="192">
        <f t="shared" si="300"/>
        <v>0</v>
      </c>
      <c r="JW545" s="192">
        <f t="shared" si="300"/>
        <v>0</v>
      </c>
      <c r="JX545" s="192">
        <f t="shared" si="300"/>
        <v>0</v>
      </c>
      <c r="JY545" s="192">
        <f t="shared" si="300"/>
        <v>0</v>
      </c>
      <c r="JZ545" s="192">
        <f t="shared" si="300"/>
        <v>0</v>
      </c>
      <c r="KA545" s="192">
        <f t="shared" si="300"/>
        <v>0</v>
      </c>
      <c r="KB545" s="192">
        <f t="shared" si="300"/>
        <v>0</v>
      </c>
      <c r="KC545" s="192">
        <f t="shared" si="300"/>
        <v>0</v>
      </c>
      <c r="KD545" s="192">
        <f t="shared" si="300"/>
        <v>0</v>
      </c>
      <c r="KE545" s="192">
        <f t="shared" si="300"/>
        <v>0</v>
      </c>
      <c r="KF545" s="192">
        <f t="shared" si="300"/>
        <v>0</v>
      </c>
      <c r="KG545" s="192">
        <f t="shared" si="300"/>
        <v>0</v>
      </c>
      <c r="KH545" s="192">
        <f t="shared" si="300"/>
        <v>0</v>
      </c>
      <c r="KI545" s="192">
        <f t="shared" si="300"/>
        <v>0</v>
      </c>
      <c r="KJ545" s="192">
        <f t="shared" si="300"/>
        <v>0</v>
      </c>
      <c r="KK545" s="192">
        <f t="shared" si="300"/>
        <v>0</v>
      </c>
      <c r="KL545" s="192">
        <f t="shared" si="300"/>
        <v>0</v>
      </c>
      <c r="KM545" s="192">
        <f t="shared" si="300"/>
        <v>0</v>
      </c>
      <c r="KN545" s="192">
        <f t="shared" si="300"/>
        <v>0</v>
      </c>
      <c r="KO545" s="192">
        <f t="shared" si="300"/>
        <v>0</v>
      </c>
      <c r="KP545" s="192">
        <f t="shared" si="300"/>
        <v>0</v>
      </c>
      <c r="KQ545" s="192">
        <f t="shared" si="300"/>
        <v>0</v>
      </c>
      <c r="KR545" s="192">
        <f t="shared" si="300"/>
        <v>0</v>
      </c>
      <c r="KS545" s="192">
        <f t="shared" si="300"/>
        <v>0</v>
      </c>
      <c r="KT545" s="192">
        <f t="shared" si="300"/>
        <v>0</v>
      </c>
      <c r="KU545" s="192">
        <f t="shared" si="300"/>
        <v>0</v>
      </c>
      <c r="KV545" s="192">
        <f t="shared" si="300"/>
        <v>0</v>
      </c>
      <c r="KW545" s="192">
        <f t="shared" si="300"/>
        <v>0</v>
      </c>
      <c r="KX545" s="192">
        <f t="shared" si="300"/>
        <v>0</v>
      </c>
      <c r="KY545" s="192">
        <f t="shared" si="300"/>
        <v>0</v>
      </c>
      <c r="KZ545" s="192">
        <f t="shared" si="300"/>
        <v>0</v>
      </c>
      <c r="LA545" s="192">
        <f t="shared" si="300"/>
        <v>0</v>
      </c>
      <c r="LB545" s="192">
        <f t="shared" si="300"/>
        <v>0</v>
      </c>
      <c r="LC545" s="192">
        <f t="shared" si="300"/>
        <v>0</v>
      </c>
      <c r="LD545" s="192">
        <f t="shared" si="300"/>
        <v>0</v>
      </c>
      <c r="LE545" s="192">
        <f t="shared" si="300"/>
        <v>0</v>
      </c>
      <c r="LF545" s="192">
        <f t="shared" si="300"/>
        <v>0</v>
      </c>
      <c r="LG545" s="192">
        <f t="shared" si="300"/>
        <v>0</v>
      </c>
      <c r="LH545" s="192">
        <f t="shared" si="300"/>
        <v>0</v>
      </c>
      <c r="LI545" s="192">
        <f t="shared" si="300"/>
        <v>0</v>
      </c>
      <c r="LJ545" s="192">
        <f t="shared" si="300"/>
        <v>0</v>
      </c>
      <c r="LK545" s="192">
        <f t="shared" si="300"/>
        <v>0</v>
      </c>
      <c r="LL545" s="192">
        <f t="shared" si="300"/>
        <v>0</v>
      </c>
      <c r="LM545" s="192">
        <f t="shared" si="300"/>
        <v>0</v>
      </c>
      <c r="LN545" s="192">
        <f t="shared" si="300"/>
        <v>0</v>
      </c>
      <c r="LO545" s="192">
        <f t="shared" si="300"/>
        <v>0</v>
      </c>
      <c r="LP545" s="192">
        <f t="shared" si="300"/>
        <v>0</v>
      </c>
      <c r="LQ545" s="192">
        <f t="shared" ref="LQ545:OB545" si="301">SUMIF($C$5:$C$539,"塗装",LQ5:LQ539)</f>
        <v>0</v>
      </c>
      <c r="LR545" s="192">
        <f t="shared" si="301"/>
        <v>0</v>
      </c>
      <c r="LS545" s="192">
        <f t="shared" si="301"/>
        <v>0</v>
      </c>
      <c r="LT545" s="192">
        <f t="shared" si="301"/>
        <v>0</v>
      </c>
      <c r="LU545" s="192">
        <f t="shared" si="301"/>
        <v>0</v>
      </c>
      <c r="LV545" s="192">
        <f t="shared" si="301"/>
        <v>0</v>
      </c>
      <c r="LW545" s="192">
        <f t="shared" si="301"/>
        <v>0</v>
      </c>
      <c r="LX545" s="192">
        <f t="shared" si="301"/>
        <v>0</v>
      </c>
      <c r="LY545" s="192">
        <f t="shared" si="301"/>
        <v>0</v>
      </c>
      <c r="LZ545" s="192">
        <f t="shared" si="301"/>
        <v>0</v>
      </c>
      <c r="MA545" s="192">
        <f t="shared" si="301"/>
        <v>0</v>
      </c>
      <c r="MB545" s="192">
        <f t="shared" si="301"/>
        <v>0</v>
      </c>
      <c r="MC545" s="192">
        <f t="shared" si="301"/>
        <v>0</v>
      </c>
      <c r="MD545" s="192">
        <f t="shared" si="301"/>
        <v>0</v>
      </c>
      <c r="ME545" s="192">
        <f t="shared" si="301"/>
        <v>0</v>
      </c>
      <c r="MF545" s="192">
        <f t="shared" si="301"/>
        <v>0</v>
      </c>
      <c r="MG545" s="192">
        <f t="shared" si="301"/>
        <v>0</v>
      </c>
      <c r="MH545" s="192">
        <f t="shared" si="301"/>
        <v>0</v>
      </c>
      <c r="MI545" s="192">
        <f t="shared" si="301"/>
        <v>0</v>
      </c>
      <c r="MJ545" s="192">
        <f t="shared" si="301"/>
        <v>0</v>
      </c>
      <c r="MK545" s="192">
        <f t="shared" si="301"/>
        <v>0</v>
      </c>
      <c r="ML545" s="192">
        <f t="shared" si="301"/>
        <v>0</v>
      </c>
      <c r="MM545" s="192">
        <f t="shared" si="301"/>
        <v>0</v>
      </c>
      <c r="MN545" s="192">
        <f t="shared" si="301"/>
        <v>0</v>
      </c>
      <c r="MO545" s="192">
        <f t="shared" si="301"/>
        <v>0</v>
      </c>
      <c r="MP545" s="192">
        <f t="shared" si="301"/>
        <v>0</v>
      </c>
      <c r="MQ545" s="192">
        <f t="shared" si="301"/>
        <v>0</v>
      </c>
      <c r="MR545" s="192">
        <f t="shared" si="301"/>
        <v>0</v>
      </c>
      <c r="MS545" s="192">
        <f t="shared" si="301"/>
        <v>0</v>
      </c>
      <c r="MT545" s="192">
        <f t="shared" si="301"/>
        <v>0</v>
      </c>
      <c r="MU545" s="192">
        <f t="shared" si="301"/>
        <v>0</v>
      </c>
      <c r="MV545" s="192">
        <f t="shared" si="301"/>
        <v>0</v>
      </c>
      <c r="MW545" s="192">
        <f t="shared" si="301"/>
        <v>0</v>
      </c>
      <c r="MX545" s="192">
        <f t="shared" si="301"/>
        <v>0</v>
      </c>
      <c r="MY545" s="192">
        <f t="shared" si="301"/>
        <v>0</v>
      </c>
      <c r="MZ545" s="192">
        <f t="shared" si="301"/>
        <v>0</v>
      </c>
      <c r="NA545" s="192">
        <f t="shared" si="301"/>
        <v>0</v>
      </c>
      <c r="NB545" s="192">
        <f t="shared" si="301"/>
        <v>0</v>
      </c>
      <c r="NC545" s="192">
        <f t="shared" si="301"/>
        <v>0</v>
      </c>
      <c r="ND545" s="192">
        <f t="shared" si="301"/>
        <v>0</v>
      </c>
      <c r="NE545" s="192">
        <f t="shared" si="301"/>
        <v>0</v>
      </c>
      <c r="NF545" s="192">
        <f t="shared" si="301"/>
        <v>0</v>
      </c>
      <c r="NG545" s="192">
        <f t="shared" si="301"/>
        <v>0</v>
      </c>
      <c r="NH545" s="192">
        <f t="shared" si="301"/>
        <v>0</v>
      </c>
      <c r="NI545" s="192">
        <f t="shared" si="301"/>
        <v>0</v>
      </c>
      <c r="NJ545" s="192">
        <f t="shared" si="301"/>
        <v>0</v>
      </c>
      <c r="NK545" s="192">
        <f t="shared" si="301"/>
        <v>0</v>
      </c>
      <c r="NL545" s="192">
        <f t="shared" si="301"/>
        <v>0</v>
      </c>
      <c r="NM545" s="192">
        <f t="shared" si="301"/>
        <v>0</v>
      </c>
      <c r="NN545" s="192">
        <f t="shared" si="301"/>
        <v>0</v>
      </c>
      <c r="NO545" s="192">
        <f t="shared" si="301"/>
        <v>0</v>
      </c>
      <c r="NP545" s="192">
        <f t="shared" si="301"/>
        <v>0</v>
      </c>
      <c r="NQ545" s="192">
        <f t="shared" si="301"/>
        <v>0</v>
      </c>
      <c r="NR545" s="192">
        <f t="shared" si="301"/>
        <v>0</v>
      </c>
      <c r="NS545" s="192">
        <f t="shared" si="301"/>
        <v>0</v>
      </c>
      <c r="NT545" s="192">
        <f t="shared" si="301"/>
        <v>0</v>
      </c>
      <c r="NU545" s="192">
        <f t="shared" si="301"/>
        <v>0</v>
      </c>
      <c r="NV545" s="192">
        <f t="shared" si="301"/>
        <v>0</v>
      </c>
      <c r="NW545" s="192">
        <f t="shared" si="301"/>
        <v>0</v>
      </c>
      <c r="NX545" s="192">
        <f t="shared" si="301"/>
        <v>0</v>
      </c>
      <c r="NY545" s="192">
        <f t="shared" si="301"/>
        <v>0</v>
      </c>
      <c r="NZ545" s="192">
        <f t="shared" si="301"/>
        <v>0</v>
      </c>
      <c r="OA545" s="192">
        <f t="shared" si="301"/>
        <v>0</v>
      </c>
      <c r="OB545" s="192">
        <f t="shared" si="301"/>
        <v>0</v>
      </c>
      <c r="OC545" s="192">
        <f t="shared" ref="OC545:QN545" si="302">SUMIF($C$5:$C$539,"塗装",OC5:OC539)</f>
        <v>0</v>
      </c>
      <c r="OD545" s="192">
        <f t="shared" si="302"/>
        <v>0</v>
      </c>
      <c r="OE545" s="192">
        <f t="shared" si="302"/>
        <v>0</v>
      </c>
      <c r="OF545" s="192">
        <f t="shared" si="302"/>
        <v>0</v>
      </c>
      <c r="OG545" s="192">
        <f t="shared" si="302"/>
        <v>0</v>
      </c>
      <c r="OH545" s="192">
        <f t="shared" si="302"/>
        <v>0</v>
      </c>
      <c r="OI545" s="192">
        <f t="shared" si="302"/>
        <v>0</v>
      </c>
      <c r="OJ545" s="192">
        <f t="shared" si="302"/>
        <v>0</v>
      </c>
      <c r="OK545" s="192">
        <f t="shared" si="302"/>
        <v>0</v>
      </c>
      <c r="OL545" s="192">
        <f t="shared" si="302"/>
        <v>0</v>
      </c>
      <c r="OM545" s="192">
        <f t="shared" si="302"/>
        <v>0</v>
      </c>
      <c r="ON545" s="192">
        <f t="shared" si="302"/>
        <v>0</v>
      </c>
      <c r="OO545" s="192">
        <f t="shared" si="302"/>
        <v>0</v>
      </c>
      <c r="OP545" s="192">
        <f t="shared" si="302"/>
        <v>0</v>
      </c>
      <c r="OQ545" s="192">
        <f t="shared" si="302"/>
        <v>0</v>
      </c>
      <c r="OR545" s="192">
        <f t="shared" si="302"/>
        <v>0</v>
      </c>
      <c r="OS545" s="192">
        <f t="shared" si="302"/>
        <v>0</v>
      </c>
      <c r="OT545" s="192">
        <f t="shared" si="302"/>
        <v>0</v>
      </c>
      <c r="OU545" s="192">
        <f t="shared" si="302"/>
        <v>0</v>
      </c>
      <c r="OV545" s="192">
        <f t="shared" si="302"/>
        <v>0</v>
      </c>
      <c r="OW545" s="192">
        <f t="shared" si="302"/>
        <v>0</v>
      </c>
      <c r="OX545" s="192">
        <f t="shared" si="302"/>
        <v>0</v>
      </c>
      <c r="OY545" s="192">
        <f t="shared" si="302"/>
        <v>0</v>
      </c>
      <c r="OZ545" s="192">
        <f t="shared" si="302"/>
        <v>0</v>
      </c>
      <c r="PA545" s="192">
        <f t="shared" si="302"/>
        <v>0</v>
      </c>
      <c r="PB545" s="192">
        <f t="shared" si="302"/>
        <v>0</v>
      </c>
      <c r="PC545" s="192">
        <f t="shared" si="302"/>
        <v>0</v>
      </c>
      <c r="PD545" s="192">
        <f t="shared" si="302"/>
        <v>0</v>
      </c>
      <c r="PE545" s="192">
        <f t="shared" si="302"/>
        <v>0</v>
      </c>
      <c r="PF545" s="192">
        <f t="shared" si="302"/>
        <v>0</v>
      </c>
      <c r="PG545" s="192">
        <f t="shared" si="302"/>
        <v>0</v>
      </c>
      <c r="PH545" s="192">
        <f t="shared" si="302"/>
        <v>0</v>
      </c>
      <c r="PI545" s="192">
        <f t="shared" si="302"/>
        <v>0</v>
      </c>
      <c r="PJ545" s="192">
        <f t="shared" si="302"/>
        <v>0</v>
      </c>
      <c r="PK545" s="192">
        <f t="shared" si="302"/>
        <v>0</v>
      </c>
      <c r="PL545" s="192">
        <f t="shared" si="302"/>
        <v>0</v>
      </c>
      <c r="PM545" s="192">
        <f t="shared" si="302"/>
        <v>0</v>
      </c>
      <c r="PN545" s="192">
        <f t="shared" si="302"/>
        <v>0</v>
      </c>
      <c r="PO545" s="192">
        <f t="shared" si="302"/>
        <v>0</v>
      </c>
      <c r="PP545" s="192">
        <f t="shared" si="302"/>
        <v>0</v>
      </c>
      <c r="PQ545" s="192">
        <f t="shared" si="302"/>
        <v>0</v>
      </c>
      <c r="PR545" s="192">
        <f t="shared" si="302"/>
        <v>0</v>
      </c>
      <c r="PS545" s="192">
        <f t="shared" si="302"/>
        <v>0</v>
      </c>
      <c r="PT545" s="192">
        <f t="shared" si="302"/>
        <v>0</v>
      </c>
      <c r="PU545" s="192">
        <f t="shared" si="302"/>
        <v>0</v>
      </c>
      <c r="PV545" s="192">
        <f t="shared" si="302"/>
        <v>0</v>
      </c>
      <c r="PW545" s="192">
        <f t="shared" si="302"/>
        <v>0</v>
      </c>
      <c r="PX545" s="192">
        <f t="shared" si="302"/>
        <v>0</v>
      </c>
      <c r="PY545" s="192">
        <f t="shared" si="302"/>
        <v>0</v>
      </c>
      <c r="PZ545" s="192">
        <f t="shared" si="302"/>
        <v>0</v>
      </c>
      <c r="QA545" s="192">
        <f t="shared" si="302"/>
        <v>0</v>
      </c>
      <c r="QB545" s="192">
        <f t="shared" si="302"/>
        <v>0</v>
      </c>
      <c r="QC545" s="192">
        <f t="shared" si="302"/>
        <v>0</v>
      </c>
      <c r="QD545" s="192">
        <f t="shared" si="302"/>
        <v>0</v>
      </c>
      <c r="QE545" s="192">
        <f t="shared" si="302"/>
        <v>0</v>
      </c>
      <c r="QF545" s="192">
        <f t="shared" si="302"/>
        <v>0</v>
      </c>
      <c r="QG545" s="192">
        <f t="shared" si="302"/>
        <v>0</v>
      </c>
      <c r="QH545" s="192">
        <f t="shared" si="302"/>
        <v>0</v>
      </c>
      <c r="QI545" s="192">
        <f t="shared" si="302"/>
        <v>0</v>
      </c>
      <c r="QJ545" s="192">
        <f t="shared" si="302"/>
        <v>0</v>
      </c>
      <c r="QK545" s="192">
        <f t="shared" si="302"/>
        <v>0</v>
      </c>
      <c r="QL545" s="192">
        <f t="shared" si="302"/>
        <v>0</v>
      </c>
      <c r="QM545" s="192">
        <f t="shared" si="302"/>
        <v>0</v>
      </c>
      <c r="QN545" s="192">
        <f t="shared" si="302"/>
        <v>0</v>
      </c>
      <c r="QO545" s="192">
        <f t="shared" ref="QO545:SZ545" si="303">SUMIF($C$5:$C$539,"塗装",QO5:QO539)</f>
        <v>0</v>
      </c>
      <c r="QP545" s="192">
        <f t="shared" si="303"/>
        <v>0</v>
      </c>
      <c r="QQ545" s="192">
        <f t="shared" si="303"/>
        <v>0</v>
      </c>
      <c r="QR545" s="192">
        <f t="shared" si="303"/>
        <v>0</v>
      </c>
      <c r="QS545" s="192">
        <f t="shared" si="303"/>
        <v>0</v>
      </c>
      <c r="QT545" s="192">
        <f t="shared" si="303"/>
        <v>0</v>
      </c>
      <c r="QU545" s="192">
        <f t="shared" si="303"/>
        <v>0</v>
      </c>
      <c r="QV545" s="192">
        <f t="shared" si="303"/>
        <v>0</v>
      </c>
      <c r="QW545" s="192">
        <f t="shared" si="303"/>
        <v>0</v>
      </c>
      <c r="QX545" s="192">
        <f t="shared" si="303"/>
        <v>0</v>
      </c>
      <c r="QY545" s="192">
        <f t="shared" si="303"/>
        <v>0</v>
      </c>
      <c r="QZ545" s="192">
        <f t="shared" si="303"/>
        <v>0</v>
      </c>
      <c r="RA545" s="192">
        <f t="shared" si="303"/>
        <v>0</v>
      </c>
      <c r="RB545" s="192">
        <f t="shared" si="303"/>
        <v>0</v>
      </c>
      <c r="RC545" s="192">
        <f t="shared" si="303"/>
        <v>0</v>
      </c>
      <c r="RD545" s="192">
        <f t="shared" si="303"/>
        <v>0</v>
      </c>
      <c r="RE545" s="192">
        <f t="shared" si="303"/>
        <v>0</v>
      </c>
      <c r="RF545" s="192">
        <f t="shared" si="303"/>
        <v>0</v>
      </c>
      <c r="RG545" s="192">
        <f t="shared" si="303"/>
        <v>0</v>
      </c>
      <c r="RH545" s="192">
        <f t="shared" si="303"/>
        <v>0</v>
      </c>
      <c r="RI545" s="192">
        <f t="shared" si="303"/>
        <v>0</v>
      </c>
      <c r="RJ545" s="192">
        <f t="shared" si="303"/>
        <v>0</v>
      </c>
      <c r="RK545" s="192">
        <f t="shared" si="303"/>
        <v>0</v>
      </c>
      <c r="RL545" s="192">
        <f t="shared" si="303"/>
        <v>0</v>
      </c>
      <c r="RM545" s="192">
        <f t="shared" si="303"/>
        <v>0</v>
      </c>
      <c r="RN545" s="192">
        <f t="shared" si="303"/>
        <v>0</v>
      </c>
      <c r="RO545" s="192">
        <f t="shared" si="303"/>
        <v>0</v>
      </c>
      <c r="RP545" s="192">
        <f t="shared" si="303"/>
        <v>0</v>
      </c>
      <c r="RQ545" s="192">
        <f t="shared" si="303"/>
        <v>0</v>
      </c>
      <c r="RR545" s="192">
        <f t="shared" si="303"/>
        <v>0</v>
      </c>
      <c r="RS545" s="192">
        <f t="shared" si="303"/>
        <v>0</v>
      </c>
      <c r="RT545" s="192">
        <f t="shared" si="303"/>
        <v>0</v>
      </c>
      <c r="RU545" s="192">
        <f t="shared" si="303"/>
        <v>0</v>
      </c>
      <c r="RV545" s="192">
        <f t="shared" si="303"/>
        <v>0</v>
      </c>
      <c r="RW545" s="192">
        <f t="shared" si="303"/>
        <v>0</v>
      </c>
      <c r="RX545" s="192">
        <f t="shared" si="303"/>
        <v>0</v>
      </c>
      <c r="RY545" s="192">
        <f t="shared" si="303"/>
        <v>0</v>
      </c>
      <c r="RZ545" s="192">
        <f t="shared" si="303"/>
        <v>0</v>
      </c>
      <c r="SA545" s="192">
        <f t="shared" si="303"/>
        <v>0</v>
      </c>
      <c r="SB545" s="192">
        <f t="shared" si="303"/>
        <v>0</v>
      </c>
      <c r="SC545" s="192">
        <f t="shared" si="303"/>
        <v>0</v>
      </c>
      <c r="SD545" s="192">
        <f t="shared" si="303"/>
        <v>0</v>
      </c>
      <c r="SE545" s="192">
        <f t="shared" si="303"/>
        <v>0</v>
      </c>
      <c r="SF545" s="192">
        <f t="shared" si="303"/>
        <v>0</v>
      </c>
      <c r="SG545" s="192">
        <f t="shared" si="303"/>
        <v>0</v>
      </c>
      <c r="SH545" s="192">
        <f t="shared" si="303"/>
        <v>0</v>
      </c>
      <c r="SI545" s="192">
        <f t="shared" si="303"/>
        <v>0</v>
      </c>
      <c r="SJ545" s="192">
        <f t="shared" si="303"/>
        <v>0</v>
      </c>
      <c r="SK545" s="192">
        <f t="shared" si="303"/>
        <v>0</v>
      </c>
      <c r="SL545" s="192">
        <f t="shared" si="303"/>
        <v>0</v>
      </c>
      <c r="SM545" s="192">
        <f t="shared" si="303"/>
        <v>0</v>
      </c>
      <c r="SN545" s="192">
        <f t="shared" si="303"/>
        <v>0</v>
      </c>
      <c r="SO545" s="192">
        <f t="shared" si="303"/>
        <v>0</v>
      </c>
      <c r="SP545" s="192">
        <f t="shared" si="303"/>
        <v>0</v>
      </c>
      <c r="SQ545" s="192">
        <f t="shared" si="303"/>
        <v>0</v>
      </c>
      <c r="SR545" s="192">
        <f t="shared" si="303"/>
        <v>0</v>
      </c>
      <c r="SS545" s="192">
        <f t="shared" si="303"/>
        <v>0</v>
      </c>
      <c r="ST545" s="192">
        <f t="shared" si="303"/>
        <v>0</v>
      </c>
      <c r="SU545" s="192">
        <f t="shared" si="303"/>
        <v>0</v>
      </c>
      <c r="SV545" s="192">
        <f t="shared" si="303"/>
        <v>0</v>
      </c>
      <c r="SW545" s="192">
        <f t="shared" si="303"/>
        <v>0</v>
      </c>
      <c r="SX545" s="192">
        <f t="shared" si="303"/>
        <v>0</v>
      </c>
      <c r="SY545" s="192">
        <f t="shared" si="303"/>
        <v>0</v>
      </c>
      <c r="SZ545" s="192">
        <f t="shared" si="303"/>
        <v>0</v>
      </c>
      <c r="TA545" s="192">
        <f t="shared" ref="TA545:VL545" si="304">SUMIF($C$5:$C$539,"塗装",TA5:TA539)</f>
        <v>0</v>
      </c>
      <c r="TB545" s="192">
        <f t="shared" si="304"/>
        <v>0</v>
      </c>
      <c r="TC545" s="192">
        <f t="shared" si="304"/>
        <v>0</v>
      </c>
      <c r="TD545" s="192">
        <f t="shared" si="304"/>
        <v>0</v>
      </c>
      <c r="TE545" s="192">
        <f t="shared" si="304"/>
        <v>0</v>
      </c>
      <c r="TF545" s="192">
        <f t="shared" si="304"/>
        <v>0</v>
      </c>
      <c r="TG545" s="192">
        <f t="shared" si="304"/>
        <v>0</v>
      </c>
      <c r="TH545" s="192">
        <f t="shared" si="304"/>
        <v>0</v>
      </c>
      <c r="TI545" s="192">
        <f t="shared" si="304"/>
        <v>0</v>
      </c>
      <c r="TJ545" s="192">
        <f t="shared" si="304"/>
        <v>0</v>
      </c>
      <c r="TK545" s="192">
        <f t="shared" si="304"/>
        <v>0</v>
      </c>
      <c r="TL545" s="192">
        <f t="shared" si="304"/>
        <v>0</v>
      </c>
      <c r="TM545" s="192">
        <f t="shared" si="304"/>
        <v>0</v>
      </c>
      <c r="TN545" s="192">
        <f t="shared" si="304"/>
        <v>0</v>
      </c>
      <c r="TO545" s="192">
        <f t="shared" si="304"/>
        <v>0</v>
      </c>
      <c r="TP545" s="192">
        <f t="shared" si="304"/>
        <v>0</v>
      </c>
      <c r="TQ545" s="192">
        <f t="shared" si="304"/>
        <v>0</v>
      </c>
      <c r="TR545" s="192">
        <f t="shared" si="304"/>
        <v>0</v>
      </c>
      <c r="TS545" s="192">
        <f t="shared" si="304"/>
        <v>0</v>
      </c>
      <c r="TT545" s="192">
        <f t="shared" si="304"/>
        <v>0</v>
      </c>
      <c r="TU545" s="192">
        <f t="shared" si="304"/>
        <v>0</v>
      </c>
      <c r="TV545" s="192">
        <f t="shared" si="304"/>
        <v>0</v>
      </c>
      <c r="TW545" s="192">
        <f t="shared" si="304"/>
        <v>0</v>
      </c>
      <c r="TX545" s="192">
        <f t="shared" si="304"/>
        <v>0</v>
      </c>
      <c r="TY545" s="192">
        <f t="shared" si="304"/>
        <v>0</v>
      </c>
      <c r="TZ545" s="192">
        <f t="shared" si="304"/>
        <v>0</v>
      </c>
      <c r="UA545" s="192">
        <f t="shared" si="304"/>
        <v>0</v>
      </c>
      <c r="UB545" s="192">
        <f t="shared" si="304"/>
        <v>0</v>
      </c>
      <c r="UC545" s="192">
        <f t="shared" si="304"/>
        <v>0</v>
      </c>
      <c r="UD545" s="192">
        <f t="shared" si="304"/>
        <v>0</v>
      </c>
      <c r="UE545" s="192">
        <f t="shared" si="304"/>
        <v>0</v>
      </c>
      <c r="UF545" s="192">
        <f t="shared" si="304"/>
        <v>0</v>
      </c>
      <c r="UG545" s="192">
        <f t="shared" si="304"/>
        <v>0</v>
      </c>
      <c r="UH545" s="192">
        <f t="shared" si="304"/>
        <v>0</v>
      </c>
      <c r="UI545" s="192">
        <f t="shared" si="304"/>
        <v>0</v>
      </c>
      <c r="UJ545" s="192">
        <f t="shared" si="304"/>
        <v>0</v>
      </c>
      <c r="UK545" s="192">
        <f t="shared" si="304"/>
        <v>0</v>
      </c>
      <c r="UL545" s="192">
        <f t="shared" si="304"/>
        <v>0</v>
      </c>
      <c r="UM545" s="192">
        <f t="shared" si="304"/>
        <v>0</v>
      </c>
      <c r="UN545" s="192">
        <f t="shared" si="304"/>
        <v>0</v>
      </c>
      <c r="UO545" s="192">
        <f t="shared" si="304"/>
        <v>0</v>
      </c>
      <c r="UP545" s="192">
        <f t="shared" si="304"/>
        <v>0</v>
      </c>
      <c r="UQ545" s="192">
        <f t="shared" si="304"/>
        <v>0</v>
      </c>
      <c r="UR545" s="192">
        <f t="shared" si="304"/>
        <v>0</v>
      </c>
      <c r="US545" s="192">
        <f t="shared" si="304"/>
        <v>0</v>
      </c>
      <c r="UT545" s="192">
        <f t="shared" si="304"/>
        <v>0</v>
      </c>
      <c r="UU545" s="192">
        <f t="shared" si="304"/>
        <v>0</v>
      </c>
      <c r="UV545" s="192">
        <f t="shared" si="304"/>
        <v>0</v>
      </c>
      <c r="UW545" s="192">
        <f t="shared" si="304"/>
        <v>0</v>
      </c>
      <c r="UX545" s="192">
        <f t="shared" si="304"/>
        <v>0</v>
      </c>
      <c r="UY545" s="192">
        <f t="shared" si="304"/>
        <v>0</v>
      </c>
      <c r="UZ545" s="192">
        <f t="shared" si="304"/>
        <v>0</v>
      </c>
      <c r="VA545" s="192">
        <f t="shared" si="304"/>
        <v>0</v>
      </c>
      <c r="VB545" s="192">
        <f t="shared" si="304"/>
        <v>0</v>
      </c>
      <c r="VC545" s="192">
        <f t="shared" si="304"/>
        <v>0</v>
      </c>
      <c r="VD545" s="192">
        <f t="shared" si="304"/>
        <v>0</v>
      </c>
      <c r="VE545" s="192">
        <f t="shared" si="304"/>
        <v>0</v>
      </c>
      <c r="VF545" s="192">
        <f t="shared" si="304"/>
        <v>0</v>
      </c>
      <c r="VG545" s="192">
        <f t="shared" si="304"/>
        <v>0</v>
      </c>
      <c r="VH545" s="192">
        <f t="shared" si="304"/>
        <v>0</v>
      </c>
      <c r="VI545" s="192">
        <f t="shared" si="304"/>
        <v>0</v>
      </c>
      <c r="VJ545" s="192">
        <f t="shared" si="304"/>
        <v>0</v>
      </c>
      <c r="VK545" s="192">
        <f t="shared" si="304"/>
        <v>0</v>
      </c>
      <c r="VL545" s="192">
        <f t="shared" si="304"/>
        <v>0</v>
      </c>
      <c r="VM545" s="192">
        <f t="shared" ref="VM545:XX545" si="305">SUMIF($C$5:$C$539,"塗装",VM5:VM539)</f>
        <v>0</v>
      </c>
      <c r="VN545" s="192">
        <f t="shared" si="305"/>
        <v>0</v>
      </c>
      <c r="VO545" s="192">
        <f t="shared" si="305"/>
        <v>0</v>
      </c>
      <c r="VP545" s="192">
        <f t="shared" si="305"/>
        <v>0</v>
      </c>
      <c r="VQ545" s="192">
        <f t="shared" si="305"/>
        <v>0</v>
      </c>
      <c r="VR545" s="192">
        <f t="shared" si="305"/>
        <v>0</v>
      </c>
      <c r="VS545" s="192">
        <f t="shared" si="305"/>
        <v>0</v>
      </c>
      <c r="VT545" s="192">
        <f t="shared" si="305"/>
        <v>0</v>
      </c>
      <c r="VU545" s="192">
        <f t="shared" si="305"/>
        <v>0</v>
      </c>
      <c r="VV545" s="192">
        <f t="shared" si="305"/>
        <v>0</v>
      </c>
      <c r="VW545" s="192">
        <f t="shared" si="305"/>
        <v>0</v>
      </c>
      <c r="VX545" s="192">
        <f t="shared" si="305"/>
        <v>0</v>
      </c>
      <c r="VY545" s="192">
        <f t="shared" si="305"/>
        <v>0</v>
      </c>
      <c r="VZ545" s="192">
        <f t="shared" si="305"/>
        <v>0</v>
      </c>
      <c r="WA545" s="192">
        <f t="shared" si="305"/>
        <v>0</v>
      </c>
      <c r="WB545" s="192">
        <f t="shared" si="305"/>
        <v>0</v>
      </c>
      <c r="WC545" s="192">
        <f t="shared" si="305"/>
        <v>0</v>
      </c>
      <c r="WD545" s="192">
        <f t="shared" si="305"/>
        <v>0</v>
      </c>
      <c r="WE545" s="192">
        <f t="shared" si="305"/>
        <v>0</v>
      </c>
      <c r="WF545" s="192">
        <f t="shared" si="305"/>
        <v>0</v>
      </c>
      <c r="WG545" s="192">
        <f t="shared" si="305"/>
        <v>0</v>
      </c>
      <c r="WH545" s="192">
        <f t="shared" si="305"/>
        <v>0</v>
      </c>
      <c r="WI545" s="192">
        <f t="shared" si="305"/>
        <v>0</v>
      </c>
      <c r="WJ545" s="192">
        <f t="shared" si="305"/>
        <v>0</v>
      </c>
      <c r="WK545" s="192">
        <f t="shared" si="305"/>
        <v>0</v>
      </c>
      <c r="WL545" s="192">
        <f t="shared" si="305"/>
        <v>0</v>
      </c>
      <c r="WM545" s="192">
        <f t="shared" si="305"/>
        <v>0</v>
      </c>
      <c r="WN545" s="192">
        <f t="shared" si="305"/>
        <v>0</v>
      </c>
      <c r="WO545" s="192">
        <f t="shared" si="305"/>
        <v>0</v>
      </c>
      <c r="WP545" s="192">
        <f t="shared" si="305"/>
        <v>0</v>
      </c>
      <c r="WQ545" s="192">
        <f t="shared" si="305"/>
        <v>0</v>
      </c>
      <c r="WR545" s="192">
        <f t="shared" si="305"/>
        <v>0</v>
      </c>
      <c r="WS545" s="192">
        <f t="shared" si="305"/>
        <v>0</v>
      </c>
      <c r="WT545" s="192">
        <f t="shared" si="305"/>
        <v>0</v>
      </c>
      <c r="WU545" s="192">
        <f t="shared" si="305"/>
        <v>0</v>
      </c>
      <c r="WV545" s="192">
        <f t="shared" si="305"/>
        <v>0</v>
      </c>
      <c r="WW545" s="192">
        <f t="shared" si="305"/>
        <v>0</v>
      </c>
      <c r="WX545" s="192">
        <f t="shared" si="305"/>
        <v>0</v>
      </c>
      <c r="WY545" s="192">
        <f t="shared" si="305"/>
        <v>0</v>
      </c>
      <c r="WZ545" s="192">
        <f t="shared" si="305"/>
        <v>0</v>
      </c>
      <c r="XA545" s="192">
        <f t="shared" si="305"/>
        <v>0</v>
      </c>
      <c r="XB545" s="192">
        <f t="shared" si="305"/>
        <v>0</v>
      </c>
      <c r="XC545" s="192">
        <f t="shared" si="305"/>
        <v>0</v>
      </c>
      <c r="XD545" s="192">
        <f t="shared" si="305"/>
        <v>0</v>
      </c>
      <c r="XE545" s="192">
        <f t="shared" si="305"/>
        <v>0</v>
      </c>
      <c r="XF545" s="192">
        <f t="shared" si="305"/>
        <v>0</v>
      </c>
      <c r="XG545" s="192">
        <f t="shared" si="305"/>
        <v>0</v>
      </c>
      <c r="XH545" s="192">
        <f t="shared" si="305"/>
        <v>0</v>
      </c>
      <c r="XI545" s="192">
        <f t="shared" si="305"/>
        <v>0</v>
      </c>
      <c r="XJ545" s="192">
        <f t="shared" si="305"/>
        <v>0</v>
      </c>
      <c r="XK545" s="192">
        <f t="shared" si="305"/>
        <v>0</v>
      </c>
      <c r="XL545" s="192">
        <f t="shared" si="305"/>
        <v>0</v>
      </c>
      <c r="XM545" s="192">
        <f t="shared" si="305"/>
        <v>0</v>
      </c>
      <c r="XN545" s="192">
        <f t="shared" si="305"/>
        <v>0</v>
      </c>
      <c r="XO545" s="192">
        <f t="shared" si="305"/>
        <v>0</v>
      </c>
      <c r="XP545" s="192">
        <f t="shared" si="305"/>
        <v>0</v>
      </c>
      <c r="XQ545" s="192">
        <f t="shared" si="305"/>
        <v>0</v>
      </c>
      <c r="XR545" s="192">
        <f t="shared" si="305"/>
        <v>0</v>
      </c>
      <c r="XS545" s="192">
        <f t="shared" si="305"/>
        <v>0</v>
      </c>
      <c r="XT545" s="192">
        <f t="shared" si="305"/>
        <v>0</v>
      </c>
      <c r="XU545" s="192">
        <f t="shared" si="305"/>
        <v>0</v>
      </c>
      <c r="XV545" s="192">
        <f t="shared" si="305"/>
        <v>0</v>
      </c>
      <c r="XW545" s="192">
        <f t="shared" si="305"/>
        <v>0</v>
      </c>
      <c r="XX545" s="192">
        <f t="shared" si="305"/>
        <v>0</v>
      </c>
      <c r="XY545" s="192">
        <f t="shared" ref="XY545:AAJ545" si="306">SUMIF($C$5:$C$539,"塗装",XY5:XY539)</f>
        <v>0</v>
      </c>
      <c r="XZ545" s="192">
        <f t="shared" si="306"/>
        <v>0</v>
      </c>
      <c r="YA545" s="192">
        <f t="shared" si="306"/>
        <v>0</v>
      </c>
      <c r="YB545" s="192">
        <f t="shared" si="306"/>
        <v>0</v>
      </c>
      <c r="YC545" s="192">
        <f t="shared" si="306"/>
        <v>0</v>
      </c>
      <c r="YD545" s="192">
        <f t="shared" si="306"/>
        <v>0</v>
      </c>
      <c r="YE545" s="192">
        <f t="shared" si="306"/>
        <v>0</v>
      </c>
      <c r="YF545" s="192">
        <f t="shared" si="306"/>
        <v>0</v>
      </c>
      <c r="YG545" s="192">
        <f t="shared" si="306"/>
        <v>0</v>
      </c>
      <c r="YH545" s="192">
        <f t="shared" si="306"/>
        <v>0</v>
      </c>
      <c r="YI545" s="192">
        <f t="shared" si="306"/>
        <v>0</v>
      </c>
      <c r="YJ545" s="192">
        <f t="shared" si="306"/>
        <v>0</v>
      </c>
      <c r="YK545" s="192">
        <f t="shared" si="306"/>
        <v>0</v>
      </c>
      <c r="YL545" s="192">
        <f t="shared" si="306"/>
        <v>0</v>
      </c>
      <c r="YM545" s="192">
        <f t="shared" si="306"/>
        <v>0</v>
      </c>
      <c r="YN545" s="192">
        <f t="shared" si="306"/>
        <v>0</v>
      </c>
      <c r="YO545" s="192">
        <f t="shared" si="306"/>
        <v>0</v>
      </c>
      <c r="YP545" s="192">
        <f t="shared" si="306"/>
        <v>0</v>
      </c>
      <c r="YQ545" s="192">
        <f t="shared" si="306"/>
        <v>0</v>
      </c>
      <c r="YR545" s="192">
        <f t="shared" si="306"/>
        <v>0</v>
      </c>
      <c r="YS545" s="192">
        <f t="shared" si="306"/>
        <v>0</v>
      </c>
      <c r="YT545" s="192">
        <f t="shared" si="306"/>
        <v>0</v>
      </c>
      <c r="YU545" s="192">
        <f t="shared" si="306"/>
        <v>0</v>
      </c>
      <c r="YV545" s="192">
        <f t="shared" si="306"/>
        <v>0</v>
      </c>
      <c r="YW545" s="192">
        <f t="shared" si="306"/>
        <v>0</v>
      </c>
      <c r="YX545" s="192">
        <f t="shared" si="306"/>
        <v>0</v>
      </c>
      <c r="YY545" s="192">
        <f t="shared" si="306"/>
        <v>0</v>
      </c>
      <c r="YZ545" s="192">
        <f t="shared" si="306"/>
        <v>0</v>
      </c>
      <c r="ZA545" s="192">
        <f t="shared" si="306"/>
        <v>0</v>
      </c>
      <c r="ZB545" s="192">
        <f t="shared" si="306"/>
        <v>0</v>
      </c>
      <c r="ZC545" s="192">
        <f t="shared" si="306"/>
        <v>0</v>
      </c>
      <c r="ZD545" s="192">
        <f t="shared" si="306"/>
        <v>0</v>
      </c>
      <c r="ZE545" s="192">
        <f t="shared" si="306"/>
        <v>0</v>
      </c>
      <c r="ZF545" s="192">
        <f t="shared" si="306"/>
        <v>0</v>
      </c>
      <c r="ZG545" s="192">
        <f t="shared" si="306"/>
        <v>0</v>
      </c>
      <c r="ZH545" s="192">
        <f t="shared" si="306"/>
        <v>0</v>
      </c>
      <c r="ZI545" s="192">
        <f t="shared" si="306"/>
        <v>0</v>
      </c>
      <c r="ZJ545" s="192">
        <f t="shared" si="306"/>
        <v>0</v>
      </c>
      <c r="ZK545" s="192">
        <f t="shared" si="306"/>
        <v>0</v>
      </c>
      <c r="ZL545" s="192">
        <f t="shared" si="306"/>
        <v>0</v>
      </c>
      <c r="ZM545" s="192">
        <f t="shared" si="306"/>
        <v>0</v>
      </c>
      <c r="ZN545" s="192">
        <f t="shared" si="306"/>
        <v>0</v>
      </c>
      <c r="ZO545" s="192">
        <f t="shared" si="306"/>
        <v>0</v>
      </c>
      <c r="ZP545" s="192">
        <f t="shared" si="306"/>
        <v>0</v>
      </c>
      <c r="ZQ545" s="192">
        <f t="shared" si="306"/>
        <v>0</v>
      </c>
      <c r="ZR545" s="192">
        <f t="shared" si="306"/>
        <v>0</v>
      </c>
      <c r="ZS545" s="192">
        <f t="shared" si="306"/>
        <v>0</v>
      </c>
      <c r="ZT545" s="192">
        <f t="shared" si="306"/>
        <v>0</v>
      </c>
      <c r="ZU545" s="192">
        <f t="shared" si="306"/>
        <v>0</v>
      </c>
      <c r="ZV545" s="192">
        <f t="shared" si="306"/>
        <v>0</v>
      </c>
      <c r="ZW545" s="192">
        <f t="shared" si="306"/>
        <v>0</v>
      </c>
      <c r="ZX545" s="192">
        <f t="shared" si="306"/>
        <v>0</v>
      </c>
      <c r="ZY545" s="192">
        <f t="shared" si="306"/>
        <v>0</v>
      </c>
      <c r="ZZ545" s="192">
        <f t="shared" si="306"/>
        <v>0</v>
      </c>
      <c r="AAA545" s="192">
        <f t="shared" si="306"/>
        <v>0</v>
      </c>
      <c r="AAB545" s="192">
        <f t="shared" si="306"/>
        <v>0</v>
      </c>
      <c r="AAC545" s="192">
        <f t="shared" si="306"/>
        <v>0</v>
      </c>
      <c r="AAD545" s="192">
        <f t="shared" si="306"/>
        <v>0</v>
      </c>
      <c r="AAE545" s="192">
        <f t="shared" si="306"/>
        <v>0</v>
      </c>
      <c r="AAF545" s="192">
        <f t="shared" si="306"/>
        <v>0</v>
      </c>
      <c r="AAG545" s="192">
        <f t="shared" si="306"/>
        <v>0</v>
      </c>
      <c r="AAH545" s="192">
        <f t="shared" si="306"/>
        <v>0</v>
      </c>
      <c r="AAI545" s="192">
        <f t="shared" si="306"/>
        <v>0</v>
      </c>
      <c r="AAJ545" s="192">
        <f t="shared" si="306"/>
        <v>0</v>
      </c>
      <c r="AAK545" s="192">
        <f t="shared" ref="AAK545:ACV545" si="307">SUMIF($C$5:$C$539,"塗装",AAK5:AAK539)</f>
        <v>0</v>
      </c>
      <c r="AAL545" s="192">
        <f t="shared" si="307"/>
        <v>0</v>
      </c>
      <c r="AAM545" s="192">
        <f t="shared" si="307"/>
        <v>0</v>
      </c>
      <c r="AAN545" s="192">
        <f t="shared" si="307"/>
        <v>0</v>
      </c>
      <c r="AAO545" s="192">
        <f t="shared" si="307"/>
        <v>0</v>
      </c>
      <c r="AAP545" s="192">
        <f t="shared" si="307"/>
        <v>0</v>
      </c>
      <c r="AAQ545" s="192">
        <f t="shared" si="307"/>
        <v>0</v>
      </c>
      <c r="AAR545" s="192">
        <f t="shared" si="307"/>
        <v>0</v>
      </c>
      <c r="AAS545" s="192">
        <f t="shared" si="307"/>
        <v>0</v>
      </c>
      <c r="AAT545" s="192">
        <f t="shared" si="307"/>
        <v>0</v>
      </c>
      <c r="AAU545" s="192">
        <f t="shared" si="307"/>
        <v>0</v>
      </c>
      <c r="AAV545" s="192">
        <f t="shared" si="307"/>
        <v>0</v>
      </c>
      <c r="AAW545" s="192">
        <f t="shared" si="307"/>
        <v>0</v>
      </c>
      <c r="AAX545" s="192">
        <f t="shared" si="307"/>
        <v>0</v>
      </c>
      <c r="AAY545" s="192">
        <f t="shared" si="307"/>
        <v>0</v>
      </c>
      <c r="AAZ545" s="192">
        <f t="shared" si="307"/>
        <v>0</v>
      </c>
      <c r="ABA545" s="192">
        <f t="shared" si="307"/>
        <v>0</v>
      </c>
      <c r="ABB545" s="192">
        <f t="shared" si="307"/>
        <v>0</v>
      </c>
      <c r="ABC545" s="192">
        <f t="shared" si="307"/>
        <v>0</v>
      </c>
      <c r="ABD545" s="192">
        <f t="shared" si="307"/>
        <v>0</v>
      </c>
      <c r="ABE545" s="192">
        <f t="shared" si="307"/>
        <v>0</v>
      </c>
      <c r="ABF545" s="192">
        <f t="shared" si="307"/>
        <v>0</v>
      </c>
      <c r="ABG545" s="192">
        <f t="shared" si="307"/>
        <v>0</v>
      </c>
      <c r="ABH545" s="192">
        <f t="shared" si="307"/>
        <v>0</v>
      </c>
      <c r="ABI545" s="192">
        <f t="shared" si="307"/>
        <v>0</v>
      </c>
      <c r="ABJ545" s="192">
        <f t="shared" si="307"/>
        <v>0</v>
      </c>
      <c r="ABK545" s="192">
        <f t="shared" si="307"/>
        <v>0</v>
      </c>
      <c r="ABL545" s="192">
        <f t="shared" si="307"/>
        <v>0</v>
      </c>
      <c r="ABM545" s="192">
        <f t="shared" si="307"/>
        <v>0</v>
      </c>
      <c r="ABN545" s="192">
        <f t="shared" si="307"/>
        <v>0</v>
      </c>
      <c r="ABO545" s="192">
        <f t="shared" si="307"/>
        <v>0</v>
      </c>
      <c r="ABP545" s="192">
        <f t="shared" si="307"/>
        <v>0</v>
      </c>
      <c r="ABQ545" s="192">
        <f t="shared" si="307"/>
        <v>0</v>
      </c>
      <c r="ABR545" s="192">
        <f t="shared" si="307"/>
        <v>0</v>
      </c>
      <c r="ABS545" s="192">
        <f t="shared" si="307"/>
        <v>0</v>
      </c>
      <c r="ABT545" s="192">
        <f t="shared" si="307"/>
        <v>0</v>
      </c>
      <c r="ABU545" s="192">
        <f t="shared" si="307"/>
        <v>0</v>
      </c>
      <c r="ABV545" s="192">
        <f t="shared" si="307"/>
        <v>0</v>
      </c>
      <c r="ABW545" s="192">
        <f t="shared" si="307"/>
        <v>0</v>
      </c>
      <c r="ABX545" s="192">
        <f t="shared" si="307"/>
        <v>0</v>
      </c>
      <c r="ABY545" s="192">
        <f t="shared" si="307"/>
        <v>0</v>
      </c>
      <c r="ABZ545" s="192">
        <f t="shared" si="307"/>
        <v>0</v>
      </c>
      <c r="ACA545" s="192">
        <f t="shared" si="307"/>
        <v>0</v>
      </c>
      <c r="ACB545" s="192">
        <f t="shared" si="307"/>
        <v>0</v>
      </c>
      <c r="ACC545" s="192">
        <f t="shared" si="307"/>
        <v>0</v>
      </c>
      <c r="ACD545" s="192">
        <f t="shared" si="307"/>
        <v>0</v>
      </c>
      <c r="ACE545" s="192">
        <f t="shared" si="307"/>
        <v>0</v>
      </c>
      <c r="ACF545" s="192">
        <f t="shared" si="307"/>
        <v>0</v>
      </c>
      <c r="ACG545" s="192">
        <f t="shared" si="307"/>
        <v>0</v>
      </c>
      <c r="ACH545" s="192">
        <f t="shared" si="307"/>
        <v>0</v>
      </c>
      <c r="ACI545" s="192">
        <f t="shared" si="307"/>
        <v>0</v>
      </c>
      <c r="ACJ545" s="192">
        <f t="shared" si="307"/>
        <v>0</v>
      </c>
      <c r="ACK545" s="192">
        <f t="shared" si="307"/>
        <v>0</v>
      </c>
      <c r="ACL545" s="192">
        <f t="shared" si="307"/>
        <v>0</v>
      </c>
      <c r="ACM545" s="192">
        <f t="shared" si="307"/>
        <v>0</v>
      </c>
      <c r="ACN545" s="192">
        <f t="shared" si="307"/>
        <v>0</v>
      </c>
      <c r="ACO545" s="192">
        <f t="shared" si="307"/>
        <v>0</v>
      </c>
      <c r="ACP545" s="192">
        <f t="shared" si="307"/>
        <v>0</v>
      </c>
      <c r="ACQ545" s="192">
        <f t="shared" si="307"/>
        <v>0</v>
      </c>
      <c r="ACR545" s="192">
        <f t="shared" si="307"/>
        <v>0</v>
      </c>
      <c r="ACS545" s="192">
        <f t="shared" si="307"/>
        <v>0</v>
      </c>
      <c r="ACT545" s="192">
        <f t="shared" si="307"/>
        <v>0</v>
      </c>
      <c r="ACU545" s="192">
        <f t="shared" si="307"/>
        <v>0</v>
      </c>
      <c r="ACV545" s="192">
        <f t="shared" si="307"/>
        <v>0</v>
      </c>
      <c r="ACW545" s="192">
        <f t="shared" ref="ACW545:AFH545" si="308">SUMIF($C$5:$C$539,"塗装",ACW5:ACW539)</f>
        <v>0</v>
      </c>
      <c r="ACX545" s="192">
        <f t="shared" si="308"/>
        <v>0</v>
      </c>
      <c r="ACY545" s="192">
        <f t="shared" si="308"/>
        <v>0</v>
      </c>
      <c r="ACZ545" s="192">
        <f t="shared" si="308"/>
        <v>0</v>
      </c>
      <c r="ADA545" s="192">
        <f t="shared" si="308"/>
        <v>0</v>
      </c>
      <c r="ADB545" s="192">
        <f t="shared" si="308"/>
        <v>0</v>
      </c>
      <c r="ADC545" s="192">
        <f t="shared" si="308"/>
        <v>0</v>
      </c>
      <c r="ADD545" s="192">
        <f t="shared" si="308"/>
        <v>0</v>
      </c>
      <c r="ADE545" s="192">
        <f t="shared" si="308"/>
        <v>0</v>
      </c>
      <c r="ADF545" s="192">
        <f t="shared" si="308"/>
        <v>0</v>
      </c>
      <c r="ADG545" s="192">
        <f t="shared" si="308"/>
        <v>0</v>
      </c>
      <c r="ADH545" s="192">
        <f t="shared" si="308"/>
        <v>0</v>
      </c>
      <c r="ADI545" s="192">
        <f t="shared" si="308"/>
        <v>0</v>
      </c>
      <c r="ADJ545" s="192">
        <f t="shared" si="308"/>
        <v>0</v>
      </c>
      <c r="ADK545" s="192">
        <f t="shared" si="308"/>
        <v>0</v>
      </c>
      <c r="ADL545" s="192">
        <f t="shared" si="308"/>
        <v>0</v>
      </c>
      <c r="ADM545" s="192">
        <f t="shared" si="308"/>
        <v>0</v>
      </c>
      <c r="ADN545" s="192">
        <f t="shared" si="308"/>
        <v>0</v>
      </c>
      <c r="ADO545" s="192">
        <f t="shared" si="308"/>
        <v>0</v>
      </c>
      <c r="ADP545" s="192">
        <f t="shared" si="308"/>
        <v>0</v>
      </c>
      <c r="ADQ545" s="192">
        <f t="shared" si="308"/>
        <v>0</v>
      </c>
      <c r="ADR545" s="192">
        <f t="shared" si="308"/>
        <v>0</v>
      </c>
      <c r="ADS545" s="192">
        <f t="shared" si="308"/>
        <v>0</v>
      </c>
      <c r="ADT545" s="192">
        <f t="shared" si="308"/>
        <v>0</v>
      </c>
      <c r="ADU545" s="192">
        <f t="shared" si="308"/>
        <v>0</v>
      </c>
      <c r="ADV545" s="192">
        <f t="shared" si="308"/>
        <v>0</v>
      </c>
      <c r="ADW545" s="192">
        <f t="shared" si="308"/>
        <v>0</v>
      </c>
      <c r="ADX545" s="192">
        <f t="shared" si="308"/>
        <v>0</v>
      </c>
      <c r="ADY545" s="192">
        <f t="shared" si="308"/>
        <v>0</v>
      </c>
      <c r="ADZ545" s="192">
        <f t="shared" si="308"/>
        <v>0</v>
      </c>
      <c r="AEA545" s="192">
        <f t="shared" si="308"/>
        <v>0</v>
      </c>
      <c r="AEB545" s="192">
        <f t="shared" si="308"/>
        <v>0</v>
      </c>
      <c r="AEC545" s="192">
        <f t="shared" si="308"/>
        <v>0</v>
      </c>
      <c r="AED545" s="192">
        <f t="shared" si="308"/>
        <v>0</v>
      </c>
      <c r="AEE545" s="192">
        <f t="shared" si="308"/>
        <v>0</v>
      </c>
      <c r="AEF545" s="192">
        <f t="shared" si="308"/>
        <v>0</v>
      </c>
      <c r="AEG545" s="192">
        <f t="shared" si="308"/>
        <v>0</v>
      </c>
      <c r="AEH545" s="192">
        <f t="shared" si="308"/>
        <v>0</v>
      </c>
      <c r="AEI545" s="192">
        <f t="shared" si="308"/>
        <v>0</v>
      </c>
      <c r="AEJ545" s="192">
        <f t="shared" si="308"/>
        <v>0</v>
      </c>
      <c r="AEK545" s="192">
        <f t="shared" si="308"/>
        <v>0</v>
      </c>
      <c r="AEL545" s="192">
        <f t="shared" si="308"/>
        <v>0</v>
      </c>
      <c r="AEM545" s="192">
        <f t="shared" si="308"/>
        <v>0</v>
      </c>
      <c r="AEN545" s="192">
        <f t="shared" si="308"/>
        <v>0</v>
      </c>
      <c r="AEO545" s="192">
        <f t="shared" si="308"/>
        <v>0</v>
      </c>
      <c r="AEP545" s="192">
        <f t="shared" si="308"/>
        <v>0</v>
      </c>
      <c r="AEQ545" s="192">
        <f t="shared" si="308"/>
        <v>0</v>
      </c>
      <c r="AER545" s="192">
        <f t="shared" si="308"/>
        <v>0</v>
      </c>
      <c r="AES545" s="192">
        <f t="shared" si="308"/>
        <v>0</v>
      </c>
      <c r="AET545" s="192">
        <f t="shared" si="308"/>
        <v>0</v>
      </c>
      <c r="AEU545" s="192">
        <f t="shared" si="308"/>
        <v>0</v>
      </c>
      <c r="AEV545" s="192">
        <f t="shared" si="308"/>
        <v>0</v>
      </c>
      <c r="AEW545" s="192">
        <f t="shared" si="308"/>
        <v>0</v>
      </c>
      <c r="AEX545" s="192">
        <f t="shared" si="308"/>
        <v>0</v>
      </c>
      <c r="AEY545" s="192">
        <f t="shared" si="308"/>
        <v>0</v>
      </c>
      <c r="AEZ545" s="192">
        <f t="shared" si="308"/>
        <v>0</v>
      </c>
      <c r="AFA545" s="192">
        <f t="shared" si="308"/>
        <v>0</v>
      </c>
      <c r="AFB545" s="192">
        <f t="shared" si="308"/>
        <v>0</v>
      </c>
      <c r="AFC545" s="192">
        <f t="shared" si="308"/>
        <v>0</v>
      </c>
      <c r="AFD545" s="192">
        <f t="shared" si="308"/>
        <v>0</v>
      </c>
      <c r="AFE545" s="192">
        <f t="shared" si="308"/>
        <v>0</v>
      </c>
      <c r="AFF545" s="192">
        <f t="shared" si="308"/>
        <v>0</v>
      </c>
      <c r="AFG545" s="192">
        <f t="shared" si="308"/>
        <v>0</v>
      </c>
      <c r="AFH545" s="192">
        <f t="shared" si="308"/>
        <v>0</v>
      </c>
      <c r="AFI545" s="192">
        <f t="shared" ref="AFI545:AHT545" si="309">SUMIF($C$5:$C$539,"塗装",AFI5:AFI539)</f>
        <v>0</v>
      </c>
      <c r="AFJ545" s="192">
        <f t="shared" si="309"/>
        <v>0</v>
      </c>
      <c r="AFK545" s="192">
        <f t="shared" si="309"/>
        <v>0</v>
      </c>
      <c r="AFL545" s="192">
        <f t="shared" si="309"/>
        <v>0</v>
      </c>
      <c r="AFM545" s="192">
        <f t="shared" si="309"/>
        <v>0</v>
      </c>
      <c r="AFN545" s="192">
        <f t="shared" si="309"/>
        <v>0</v>
      </c>
      <c r="AFO545" s="192">
        <f t="shared" si="309"/>
        <v>0</v>
      </c>
      <c r="AFP545" s="192">
        <f t="shared" si="309"/>
        <v>0</v>
      </c>
      <c r="AFQ545" s="192">
        <f t="shared" si="309"/>
        <v>0</v>
      </c>
      <c r="AFR545" s="192">
        <f t="shared" si="309"/>
        <v>0</v>
      </c>
      <c r="AFS545" s="192">
        <f t="shared" si="309"/>
        <v>0</v>
      </c>
      <c r="AFT545" s="192">
        <f t="shared" si="309"/>
        <v>0</v>
      </c>
      <c r="AFU545" s="192">
        <f t="shared" si="309"/>
        <v>0</v>
      </c>
      <c r="AFV545" s="192">
        <f t="shared" si="309"/>
        <v>0</v>
      </c>
      <c r="AFW545" s="192">
        <f t="shared" si="309"/>
        <v>0</v>
      </c>
      <c r="AFX545" s="192">
        <f t="shared" si="309"/>
        <v>0</v>
      </c>
      <c r="AFY545" s="192">
        <f t="shared" si="309"/>
        <v>0</v>
      </c>
      <c r="AFZ545" s="192">
        <f t="shared" si="309"/>
        <v>0</v>
      </c>
      <c r="AGA545" s="192">
        <f t="shared" si="309"/>
        <v>0</v>
      </c>
      <c r="AGB545" s="192">
        <f t="shared" si="309"/>
        <v>0</v>
      </c>
      <c r="AGC545" s="192">
        <f t="shared" si="309"/>
        <v>0</v>
      </c>
      <c r="AGD545" s="192">
        <f t="shared" si="309"/>
        <v>0</v>
      </c>
      <c r="AGE545" s="192">
        <f t="shared" si="309"/>
        <v>0</v>
      </c>
      <c r="AGF545" s="192">
        <f t="shared" si="309"/>
        <v>0</v>
      </c>
      <c r="AGG545" s="192">
        <f t="shared" si="309"/>
        <v>0</v>
      </c>
      <c r="AGH545" s="192">
        <f t="shared" si="309"/>
        <v>0</v>
      </c>
      <c r="AGI545" s="192">
        <f t="shared" si="309"/>
        <v>0</v>
      </c>
      <c r="AGJ545" s="192">
        <f t="shared" si="309"/>
        <v>0</v>
      </c>
      <c r="AGK545" s="192">
        <f t="shared" si="309"/>
        <v>0</v>
      </c>
      <c r="AGL545" s="192">
        <f t="shared" si="309"/>
        <v>0</v>
      </c>
      <c r="AGM545" s="192">
        <f t="shared" si="309"/>
        <v>0</v>
      </c>
      <c r="AGN545" s="192">
        <f t="shared" si="309"/>
        <v>0</v>
      </c>
      <c r="AGO545" s="192">
        <f t="shared" si="309"/>
        <v>0</v>
      </c>
      <c r="AGP545" s="192">
        <f t="shared" si="309"/>
        <v>0</v>
      </c>
      <c r="AGQ545" s="192">
        <f t="shared" si="309"/>
        <v>0</v>
      </c>
      <c r="AGR545" s="192">
        <f t="shared" si="309"/>
        <v>0</v>
      </c>
      <c r="AGS545" s="192">
        <f t="shared" si="309"/>
        <v>0</v>
      </c>
      <c r="AGT545" s="192">
        <f t="shared" si="309"/>
        <v>0</v>
      </c>
      <c r="AGU545" s="192">
        <f t="shared" si="309"/>
        <v>0</v>
      </c>
      <c r="AGV545" s="192">
        <f t="shared" si="309"/>
        <v>0</v>
      </c>
      <c r="AGW545" s="192">
        <f t="shared" si="309"/>
        <v>0</v>
      </c>
      <c r="AGX545" s="192">
        <f t="shared" si="309"/>
        <v>0</v>
      </c>
      <c r="AGY545" s="192">
        <f t="shared" si="309"/>
        <v>0</v>
      </c>
      <c r="AGZ545" s="192">
        <f t="shared" si="309"/>
        <v>0</v>
      </c>
      <c r="AHA545" s="192">
        <f t="shared" si="309"/>
        <v>0</v>
      </c>
      <c r="AHB545" s="192">
        <f t="shared" si="309"/>
        <v>0</v>
      </c>
      <c r="AHC545" s="192">
        <f t="shared" si="309"/>
        <v>0</v>
      </c>
      <c r="AHD545" s="192">
        <f t="shared" si="309"/>
        <v>0</v>
      </c>
      <c r="AHE545" s="192">
        <f t="shared" si="309"/>
        <v>0</v>
      </c>
      <c r="AHF545" s="192">
        <f t="shared" si="309"/>
        <v>0</v>
      </c>
      <c r="AHG545" s="192">
        <f t="shared" si="309"/>
        <v>0</v>
      </c>
      <c r="AHH545" s="192">
        <f t="shared" si="309"/>
        <v>0</v>
      </c>
      <c r="AHI545" s="192">
        <f t="shared" si="309"/>
        <v>0</v>
      </c>
      <c r="AHJ545" s="192">
        <f t="shared" si="309"/>
        <v>0</v>
      </c>
      <c r="AHK545" s="192">
        <f t="shared" si="309"/>
        <v>0</v>
      </c>
      <c r="AHL545" s="192">
        <f t="shared" si="309"/>
        <v>0</v>
      </c>
      <c r="AHM545" s="192">
        <f t="shared" si="309"/>
        <v>0</v>
      </c>
      <c r="AHN545" s="192">
        <f t="shared" si="309"/>
        <v>0</v>
      </c>
      <c r="AHO545" s="192">
        <f t="shared" si="309"/>
        <v>0</v>
      </c>
      <c r="AHP545" s="192">
        <f t="shared" si="309"/>
        <v>0</v>
      </c>
      <c r="AHQ545" s="192">
        <f t="shared" si="309"/>
        <v>0</v>
      </c>
      <c r="AHR545" s="192">
        <f t="shared" si="309"/>
        <v>0</v>
      </c>
      <c r="AHS545" s="192">
        <f t="shared" si="309"/>
        <v>0</v>
      </c>
      <c r="AHT545" s="192">
        <f t="shared" si="309"/>
        <v>0</v>
      </c>
      <c r="AHU545" s="192">
        <f t="shared" ref="AHU545:AKF545" si="310">SUMIF($C$5:$C$539,"塗装",AHU5:AHU539)</f>
        <v>0</v>
      </c>
      <c r="AHV545" s="192">
        <f t="shared" si="310"/>
        <v>0</v>
      </c>
      <c r="AHW545" s="192">
        <f t="shared" si="310"/>
        <v>0</v>
      </c>
      <c r="AHX545" s="192">
        <f t="shared" si="310"/>
        <v>0</v>
      </c>
      <c r="AHY545" s="192">
        <f t="shared" si="310"/>
        <v>0</v>
      </c>
      <c r="AHZ545" s="192">
        <f t="shared" si="310"/>
        <v>0</v>
      </c>
      <c r="AIA545" s="192">
        <f t="shared" si="310"/>
        <v>0</v>
      </c>
      <c r="AIB545" s="192">
        <f t="shared" si="310"/>
        <v>0</v>
      </c>
      <c r="AIC545" s="192">
        <f t="shared" si="310"/>
        <v>0</v>
      </c>
      <c r="AID545" s="192">
        <f t="shared" si="310"/>
        <v>0</v>
      </c>
      <c r="AIE545" s="192">
        <f t="shared" si="310"/>
        <v>0</v>
      </c>
      <c r="AIF545" s="192">
        <f t="shared" si="310"/>
        <v>0</v>
      </c>
      <c r="AIG545" s="192">
        <f t="shared" si="310"/>
        <v>0</v>
      </c>
      <c r="AIH545" s="192">
        <f t="shared" si="310"/>
        <v>0</v>
      </c>
      <c r="AII545" s="192">
        <f t="shared" si="310"/>
        <v>0</v>
      </c>
      <c r="AIJ545" s="192">
        <f t="shared" si="310"/>
        <v>0</v>
      </c>
      <c r="AIK545" s="192">
        <f t="shared" si="310"/>
        <v>0</v>
      </c>
      <c r="AIL545" s="192">
        <f t="shared" si="310"/>
        <v>0</v>
      </c>
      <c r="AIM545" s="192">
        <f t="shared" si="310"/>
        <v>0</v>
      </c>
      <c r="AIN545" s="192">
        <f t="shared" si="310"/>
        <v>0</v>
      </c>
      <c r="AIO545" s="192">
        <f t="shared" si="310"/>
        <v>0</v>
      </c>
      <c r="AIP545" s="192">
        <f t="shared" si="310"/>
        <v>0</v>
      </c>
      <c r="AIQ545" s="192">
        <f t="shared" si="310"/>
        <v>0</v>
      </c>
      <c r="AIR545" s="192">
        <f t="shared" si="310"/>
        <v>0</v>
      </c>
      <c r="AIS545" s="192">
        <f t="shared" si="310"/>
        <v>0</v>
      </c>
      <c r="AIT545" s="192">
        <f t="shared" si="310"/>
        <v>0</v>
      </c>
      <c r="AIU545" s="192">
        <f t="shared" si="310"/>
        <v>0</v>
      </c>
      <c r="AIV545" s="515">
        <f t="shared" si="310"/>
        <v>0</v>
      </c>
      <c r="AIW545" s="192">
        <f t="shared" si="310"/>
        <v>0</v>
      </c>
      <c r="AIX545" s="192">
        <f t="shared" si="310"/>
        <v>0</v>
      </c>
      <c r="AIY545" s="192">
        <f t="shared" si="310"/>
        <v>0</v>
      </c>
      <c r="AIZ545" s="192">
        <f t="shared" si="310"/>
        <v>0</v>
      </c>
      <c r="AJA545" s="192">
        <f t="shared" si="310"/>
        <v>0</v>
      </c>
      <c r="AJB545" s="192">
        <f t="shared" si="310"/>
        <v>0</v>
      </c>
      <c r="AJC545" s="192">
        <f t="shared" si="310"/>
        <v>0</v>
      </c>
      <c r="AJD545" s="192">
        <f t="shared" si="310"/>
        <v>0</v>
      </c>
      <c r="AJE545" s="192">
        <f t="shared" si="310"/>
        <v>0</v>
      </c>
      <c r="AJF545" s="192">
        <f t="shared" si="310"/>
        <v>0</v>
      </c>
      <c r="AJG545" s="192">
        <f t="shared" si="310"/>
        <v>0</v>
      </c>
      <c r="AJH545" s="192">
        <f t="shared" si="310"/>
        <v>0</v>
      </c>
      <c r="AJI545" s="192">
        <f t="shared" si="310"/>
        <v>0</v>
      </c>
      <c r="AJJ545" s="192">
        <f t="shared" si="310"/>
        <v>0</v>
      </c>
      <c r="AJK545" s="192">
        <f t="shared" si="310"/>
        <v>0</v>
      </c>
      <c r="AJL545" s="192">
        <f t="shared" si="310"/>
        <v>0</v>
      </c>
      <c r="AJM545" s="192">
        <f t="shared" si="310"/>
        <v>0</v>
      </c>
      <c r="AJN545" s="192">
        <f t="shared" si="310"/>
        <v>0</v>
      </c>
      <c r="AJO545" s="192">
        <f t="shared" si="310"/>
        <v>0</v>
      </c>
      <c r="AJP545" s="192">
        <f t="shared" si="310"/>
        <v>0</v>
      </c>
      <c r="AJQ545" s="192">
        <f t="shared" si="310"/>
        <v>0</v>
      </c>
      <c r="AJR545" s="192">
        <f t="shared" si="310"/>
        <v>0</v>
      </c>
      <c r="AJS545" s="192">
        <f t="shared" si="310"/>
        <v>0</v>
      </c>
      <c r="AJT545" s="192">
        <f t="shared" si="310"/>
        <v>0</v>
      </c>
      <c r="AJU545" s="192">
        <f t="shared" si="310"/>
        <v>0</v>
      </c>
      <c r="AJV545" s="192">
        <f t="shared" si="310"/>
        <v>0</v>
      </c>
      <c r="AJW545" s="192">
        <f t="shared" si="310"/>
        <v>0</v>
      </c>
      <c r="AJX545" s="192">
        <f t="shared" si="310"/>
        <v>0</v>
      </c>
      <c r="AJY545" s="192">
        <f t="shared" si="310"/>
        <v>0</v>
      </c>
      <c r="AJZ545" s="192">
        <f t="shared" si="310"/>
        <v>0</v>
      </c>
      <c r="AKA545" s="192">
        <f t="shared" si="310"/>
        <v>0</v>
      </c>
      <c r="AKB545" s="192">
        <f t="shared" si="310"/>
        <v>0</v>
      </c>
      <c r="AKC545" s="192">
        <f t="shared" si="310"/>
        <v>0</v>
      </c>
      <c r="AKD545" s="192">
        <f t="shared" si="310"/>
        <v>0</v>
      </c>
      <c r="AKE545" s="192">
        <f t="shared" si="310"/>
        <v>0</v>
      </c>
      <c r="AKF545" s="192">
        <f t="shared" si="310"/>
        <v>0</v>
      </c>
      <c r="AKG545" s="192">
        <f t="shared" ref="AKG545:AMR545" si="311">SUMIF($C$5:$C$539,"塗装",AKG5:AKG539)</f>
        <v>0</v>
      </c>
      <c r="AKH545" s="192">
        <f t="shared" si="311"/>
        <v>0</v>
      </c>
      <c r="AKI545" s="192">
        <f t="shared" si="311"/>
        <v>0</v>
      </c>
      <c r="AKJ545" s="192">
        <f t="shared" si="311"/>
        <v>0</v>
      </c>
      <c r="AKK545" s="192">
        <f t="shared" si="311"/>
        <v>0</v>
      </c>
      <c r="AKL545" s="192">
        <f t="shared" si="311"/>
        <v>0</v>
      </c>
      <c r="AKM545" s="192">
        <f t="shared" si="311"/>
        <v>0</v>
      </c>
      <c r="AKN545" s="192">
        <f t="shared" si="311"/>
        <v>0</v>
      </c>
      <c r="AKO545" s="192">
        <f t="shared" si="311"/>
        <v>0</v>
      </c>
      <c r="AKP545" s="192">
        <f t="shared" si="311"/>
        <v>0</v>
      </c>
      <c r="AKQ545" s="192">
        <f t="shared" si="311"/>
        <v>0</v>
      </c>
      <c r="AKR545" s="192">
        <f t="shared" si="311"/>
        <v>0</v>
      </c>
      <c r="AKS545" s="192">
        <f t="shared" si="311"/>
        <v>0</v>
      </c>
      <c r="AKT545" s="192">
        <f t="shared" si="311"/>
        <v>0</v>
      </c>
      <c r="AKU545" s="192">
        <f t="shared" si="311"/>
        <v>0</v>
      </c>
      <c r="AKV545" s="192">
        <f t="shared" si="311"/>
        <v>0</v>
      </c>
      <c r="AKW545" s="192">
        <f t="shared" si="311"/>
        <v>0</v>
      </c>
      <c r="AKX545" s="192">
        <f t="shared" si="311"/>
        <v>0</v>
      </c>
      <c r="AKY545" s="192">
        <f t="shared" si="311"/>
        <v>0</v>
      </c>
      <c r="AKZ545" s="192">
        <f t="shared" si="311"/>
        <v>0</v>
      </c>
      <c r="ALA545" s="192">
        <f t="shared" si="311"/>
        <v>0</v>
      </c>
      <c r="ALB545" s="192">
        <f t="shared" si="311"/>
        <v>0</v>
      </c>
      <c r="ALC545" s="192">
        <f t="shared" si="311"/>
        <v>0</v>
      </c>
      <c r="ALD545" s="192">
        <f t="shared" si="311"/>
        <v>0</v>
      </c>
      <c r="ALE545" s="192">
        <f t="shared" si="311"/>
        <v>0</v>
      </c>
      <c r="ALF545" s="192">
        <f t="shared" si="311"/>
        <v>0</v>
      </c>
      <c r="ALG545" s="192">
        <f t="shared" si="311"/>
        <v>0</v>
      </c>
      <c r="ALH545" s="192">
        <f t="shared" si="311"/>
        <v>0</v>
      </c>
      <c r="ALI545" s="192">
        <f t="shared" si="311"/>
        <v>0</v>
      </c>
      <c r="ALJ545" s="192">
        <f t="shared" si="311"/>
        <v>0</v>
      </c>
      <c r="ALK545" s="192">
        <f t="shared" si="311"/>
        <v>0</v>
      </c>
      <c r="ALL545" s="192">
        <f t="shared" si="311"/>
        <v>0</v>
      </c>
      <c r="ALM545" s="192">
        <f t="shared" si="311"/>
        <v>0</v>
      </c>
      <c r="ALN545" s="192">
        <f t="shared" si="311"/>
        <v>0</v>
      </c>
      <c r="ALO545" s="192">
        <f t="shared" si="311"/>
        <v>0</v>
      </c>
      <c r="ALP545" s="192">
        <f t="shared" si="311"/>
        <v>0</v>
      </c>
      <c r="ALQ545" s="192">
        <f t="shared" si="311"/>
        <v>0</v>
      </c>
      <c r="ALR545" s="192">
        <f t="shared" si="311"/>
        <v>0</v>
      </c>
      <c r="ALS545" s="192">
        <f t="shared" si="311"/>
        <v>0</v>
      </c>
      <c r="ALT545" s="192">
        <f t="shared" si="311"/>
        <v>0</v>
      </c>
      <c r="ALU545" s="192">
        <f t="shared" si="311"/>
        <v>0</v>
      </c>
      <c r="ALV545" s="192">
        <f t="shared" si="311"/>
        <v>0</v>
      </c>
      <c r="ALW545" s="192">
        <f t="shared" si="311"/>
        <v>0</v>
      </c>
      <c r="ALX545" s="192">
        <f t="shared" si="311"/>
        <v>0</v>
      </c>
      <c r="ALY545" s="192">
        <f t="shared" si="311"/>
        <v>0</v>
      </c>
      <c r="ALZ545" s="192">
        <f t="shared" si="311"/>
        <v>0</v>
      </c>
      <c r="AMA545" s="192">
        <f t="shared" si="311"/>
        <v>0</v>
      </c>
      <c r="AMB545" s="192">
        <f t="shared" si="311"/>
        <v>0</v>
      </c>
      <c r="AMC545" s="192">
        <f t="shared" si="311"/>
        <v>0</v>
      </c>
      <c r="AMD545" s="192">
        <f t="shared" si="311"/>
        <v>0</v>
      </c>
      <c r="AME545" s="192">
        <f t="shared" si="311"/>
        <v>0</v>
      </c>
      <c r="AMF545" s="192">
        <f t="shared" si="311"/>
        <v>0</v>
      </c>
      <c r="AMG545" s="192">
        <f t="shared" si="311"/>
        <v>0</v>
      </c>
      <c r="AMH545" s="192">
        <f t="shared" si="311"/>
        <v>0</v>
      </c>
      <c r="AMI545" s="192">
        <f t="shared" si="311"/>
        <v>0</v>
      </c>
      <c r="AMJ545" s="192">
        <f t="shared" si="311"/>
        <v>0</v>
      </c>
      <c r="AMK545" s="192">
        <f t="shared" si="311"/>
        <v>0</v>
      </c>
      <c r="AML545" s="192">
        <f t="shared" si="311"/>
        <v>0</v>
      </c>
      <c r="AMM545" s="192">
        <f t="shared" si="311"/>
        <v>0</v>
      </c>
      <c r="AMN545" s="192">
        <f t="shared" si="311"/>
        <v>0</v>
      </c>
      <c r="AMO545" s="192">
        <f t="shared" si="311"/>
        <v>0</v>
      </c>
      <c r="AMP545" s="192">
        <f t="shared" si="311"/>
        <v>0</v>
      </c>
      <c r="AMQ545" s="192">
        <f t="shared" si="311"/>
        <v>0</v>
      </c>
      <c r="AMR545" s="192">
        <f t="shared" si="311"/>
        <v>0</v>
      </c>
      <c r="AMS545" s="192">
        <f t="shared" ref="AMS545:APD545" si="312">SUMIF($C$5:$C$539,"塗装",AMS5:AMS539)</f>
        <v>0</v>
      </c>
      <c r="AMT545" s="192">
        <f t="shared" si="312"/>
        <v>0</v>
      </c>
      <c r="AMU545" s="192">
        <f t="shared" si="312"/>
        <v>0</v>
      </c>
      <c r="AMV545" s="192">
        <f t="shared" si="312"/>
        <v>0</v>
      </c>
      <c r="AMW545" s="192">
        <f t="shared" si="312"/>
        <v>0</v>
      </c>
      <c r="AMX545" s="192">
        <f t="shared" si="312"/>
        <v>0</v>
      </c>
      <c r="AMY545" s="192">
        <f t="shared" si="312"/>
        <v>0</v>
      </c>
      <c r="AMZ545" s="192">
        <f t="shared" si="312"/>
        <v>0</v>
      </c>
      <c r="ANA545" s="192">
        <f t="shared" si="312"/>
        <v>0</v>
      </c>
      <c r="ANB545" s="192">
        <f t="shared" si="312"/>
        <v>0</v>
      </c>
      <c r="ANC545" s="192">
        <f t="shared" si="312"/>
        <v>0</v>
      </c>
      <c r="AND545" s="192">
        <f t="shared" si="312"/>
        <v>0</v>
      </c>
      <c r="ANE545" s="192">
        <f t="shared" si="312"/>
        <v>0</v>
      </c>
      <c r="ANF545" s="192">
        <f t="shared" si="312"/>
        <v>0</v>
      </c>
      <c r="ANG545" s="192">
        <f t="shared" si="312"/>
        <v>0</v>
      </c>
      <c r="ANH545" s="192">
        <f t="shared" si="312"/>
        <v>0</v>
      </c>
      <c r="ANI545" s="192">
        <f t="shared" si="312"/>
        <v>0</v>
      </c>
      <c r="ANJ545" s="192">
        <f t="shared" si="312"/>
        <v>0</v>
      </c>
      <c r="ANK545" s="192">
        <f t="shared" si="312"/>
        <v>0</v>
      </c>
      <c r="ANL545" s="192">
        <f t="shared" si="312"/>
        <v>0</v>
      </c>
      <c r="ANM545" s="192">
        <f t="shared" si="312"/>
        <v>0</v>
      </c>
      <c r="ANN545" s="192">
        <f t="shared" si="312"/>
        <v>0</v>
      </c>
      <c r="ANO545" s="192">
        <f t="shared" si="312"/>
        <v>0</v>
      </c>
      <c r="ANP545" s="192">
        <f t="shared" si="312"/>
        <v>0</v>
      </c>
      <c r="ANQ545" s="192">
        <f t="shared" si="312"/>
        <v>0</v>
      </c>
      <c r="ANR545" s="192">
        <f t="shared" si="312"/>
        <v>0</v>
      </c>
      <c r="ANS545" s="192">
        <f t="shared" si="312"/>
        <v>3.4363962897297302</v>
      </c>
      <c r="ANT545" s="192">
        <f t="shared" si="312"/>
        <v>0</v>
      </c>
      <c r="ANU545" s="192">
        <f t="shared" si="312"/>
        <v>0</v>
      </c>
      <c r="ANV545" s="192">
        <f t="shared" si="312"/>
        <v>0</v>
      </c>
      <c r="ANW545" s="192">
        <f t="shared" si="312"/>
        <v>0</v>
      </c>
      <c r="ANX545" s="192">
        <f t="shared" si="312"/>
        <v>0</v>
      </c>
      <c r="ANY545" s="192">
        <f t="shared" si="312"/>
        <v>0</v>
      </c>
      <c r="ANZ545" s="192">
        <f t="shared" si="312"/>
        <v>13.745585158918921</v>
      </c>
      <c r="AOA545" s="192">
        <f t="shared" si="312"/>
        <v>13.745585158918921</v>
      </c>
      <c r="AOB545" s="192">
        <f t="shared" si="312"/>
        <v>0</v>
      </c>
      <c r="AOC545" s="192">
        <f t="shared" si="312"/>
        <v>0</v>
      </c>
      <c r="AOD545" s="192">
        <f t="shared" si="312"/>
        <v>13.745585158918921</v>
      </c>
      <c r="AOE545" s="192">
        <f t="shared" si="312"/>
        <v>8.9346303532972975</v>
      </c>
      <c r="AOF545" s="192">
        <f t="shared" si="312"/>
        <v>8.2473510953513518</v>
      </c>
      <c r="AOG545" s="192">
        <f t="shared" si="312"/>
        <v>0</v>
      </c>
      <c r="AOH545" s="192">
        <f t="shared" si="312"/>
        <v>0</v>
      </c>
      <c r="AOI545" s="192">
        <f t="shared" si="312"/>
        <v>0</v>
      </c>
      <c r="AOJ545" s="192">
        <f t="shared" si="312"/>
        <v>0</v>
      </c>
      <c r="AOK545" s="192">
        <f t="shared" si="312"/>
        <v>0</v>
      </c>
      <c r="AOL545" s="192">
        <f t="shared" si="312"/>
        <v>0</v>
      </c>
      <c r="AOM545" s="192">
        <f t="shared" si="312"/>
        <v>0</v>
      </c>
      <c r="AON545" s="192">
        <f t="shared" si="312"/>
        <v>0</v>
      </c>
      <c r="AOO545" s="192">
        <f t="shared" si="312"/>
        <v>6.8727925794594604</v>
      </c>
      <c r="AOP545" s="192">
        <f t="shared" si="312"/>
        <v>0</v>
      </c>
      <c r="AOQ545" s="192">
        <f t="shared" si="312"/>
        <v>0</v>
      </c>
      <c r="AOR545" s="192">
        <f t="shared" si="312"/>
        <v>1.94590116</v>
      </c>
      <c r="AOS545" s="192">
        <f t="shared" si="312"/>
        <v>7.7836046400000001</v>
      </c>
      <c r="AOT545" s="192">
        <f t="shared" si="312"/>
        <v>9.4051889400000004</v>
      </c>
      <c r="AOU545" s="192">
        <f t="shared" si="312"/>
        <v>14.269941840000001</v>
      </c>
      <c r="AOV545" s="192">
        <f t="shared" si="312"/>
        <v>6.4863372000000004</v>
      </c>
      <c r="AOW545" s="192">
        <f t="shared" si="312"/>
        <v>11.545680216000001</v>
      </c>
      <c r="AOX545" s="192">
        <f t="shared" si="312"/>
        <v>4.6701627839999995</v>
      </c>
      <c r="AOY545" s="192">
        <f t="shared" si="312"/>
        <v>4.2161191799999997</v>
      </c>
      <c r="AOZ545" s="192">
        <f t="shared" si="312"/>
        <v>3.8918023199999996</v>
      </c>
      <c r="APA545" s="192">
        <f t="shared" si="312"/>
        <v>0</v>
      </c>
      <c r="APB545" s="192">
        <f t="shared" si="312"/>
        <v>0</v>
      </c>
      <c r="APC545" s="192">
        <f t="shared" si="312"/>
        <v>0</v>
      </c>
      <c r="APD545" s="192">
        <f t="shared" si="312"/>
        <v>3.89180232</v>
      </c>
      <c r="APE545" s="192">
        <f t="shared" ref="APE545:APW545" si="313">SUMIF($C$5:$C$539,"塗装",APE5:APE539)</f>
        <v>0</v>
      </c>
      <c r="APF545" s="192">
        <f t="shared" si="313"/>
        <v>3.2431686000000002</v>
      </c>
      <c r="APG545" s="192">
        <f t="shared" si="313"/>
        <v>0</v>
      </c>
      <c r="APH545" s="192">
        <f t="shared" si="313"/>
        <v>3.2362320000000007</v>
      </c>
      <c r="API545" s="192">
        <f t="shared" si="313"/>
        <v>12.944928000000003</v>
      </c>
      <c r="APJ545" s="192">
        <f t="shared" si="313"/>
        <v>12.944928000000003</v>
      </c>
      <c r="APK545" s="192">
        <f t="shared" si="313"/>
        <v>12.944928000000003</v>
      </c>
      <c r="APL545" s="192">
        <f t="shared" si="313"/>
        <v>0</v>
      </c>
      <c r="APM545" s="192">
        <f t="shared" si="313"/>
        <v>8.4142032000000011</v>
      </c>
      <c r="APN545" s="192">
        <f t="shared" si="313"/>
        <v>7.7669568000000009</v>
      </c>
      <c r="APO545" s="192">
        <f t="shared" si="313"/>
        <v>4.2608331499999998</v>
      </c>
      <c r="APP545" s="192">
        <f t="shared" si="313"/>
        <v>17.043332599999999</v>
      </c>
      <c r="APQ545" s="192">
        <f t="shared" si="313"/>
        <v>17.043332599999999</v>
      </c>
      <c r="APR545" s="192">
        <f t="shared" si="313"/>
        <v>17.043332599999999</v>
      </c>
      <c r="APS545" s="192">
        <f t="shared" si="313"/>
        <v>0</v>
      </c>
      <c r="APT545" s="192">
        <f t="shared" si="313"/>
        <v>8.3222246400000017</v>
      </c>
      <c r="APU545" s="192">
        <f t="shared" si="313"/>
        <v>1.70747136</v>
      </c>
      <c r="APV545" s="192">
        <f t="shared" si="313"/>
        <v>0</v>
      </c>
      <c r="APW545" s="192">
        <f t="shared" si="313"/>
        <v>0</v>
      </c>
    </row>
    <row r="546" spans="2:1115" s="136" customFormat="1" ht="14.25" customHeight="1">
      <c r="B546" s="188"/>
      <c r="C546" s="188"/>
      <c r="D546" s="189"/>
      <c r="E546" s="188"/>
      <c r="F546" s="190"/>
      <c r="G546" s="190"/>
      <c r="H546" s="190"/>
      <c r="I546" s="192">
        <f t="shared" ref="I546:BT546" si="314">SUMIF($C$5:$C$539,"仕上げ",I5:I539)</f>
        <v>0</v>
      </c>
      <c r="J546" s="192">
        <f t="shared" si="314"/>
        <v>0</v>
      </c>
      <c r="K546" s="192">
        <f t="shared" si="314"/>
        <v>0</v>
      </c>
      <c r="L546" s="192">
        <f t="shared" si="314"/>
        <v>0</v>
      </c>
      <c r="M546" s="192">
        <f t="shared" si="314"/>
        <v>0</v>
      </c>
      <c r="N546" s="192">
        <f t="shared" si="314"/>
        <v>0</v>
      </c>
      <c r="O546" s="192">
        <f t="shared" si="314"/>
        <v>0</v>
      </c>
      <c r="P546" s="192">
        <f t="shared" si="314"/>
        <v>0</v>
      </c>
      <c r="Q546" s="192">
        <f t="shared" si="314"/>
        <v>0</v>
      </c>
      <c r="R546" s="192">
        <f t="shared" si="314"/>
        <v>0</v>
      </c>
      <c r="S546" s="192">
        <f t="shared" si="314"/>
        <v>0</v>
      </c>
      <c r="T546" s="192">
        <f t="shared" si="314"/>
        <v>0</v>
      </c>
      <c r="U546" s="192">
        <f t="shared" si="314"/>
        <v>0</v>
      </c>
      <c r="V546" s="192">
        <f t="shared" si="314"/>
        <v>0</v>
      </c>
      <c r="W546" s="192">
        <f t="shared" si="314"/>
        <v>0</v>
      </c>
      <c r="X546" s="192">
        <f t="shared" si="314"/>
        <v>0</v>
      </c>
      <c r="Y546" s="192">
        <f t="shared" si="314"/>
        <v>0</v>
      </c>
      <c r="Z546" s="192">
        <f t="shared" si="314"/>
        <v>0</v>
      </c>
      <c r="AA546" s="192">
        <f t="shared" si="314"/>
        <v>0</v>
      </c>
      <c r="AB546" s="192">
        <f t="shared" si="314"/>
        <v>0</v>
      </c>
      <c r="AC546" s="192">
        <f t="shared" si="314"/>
        <v>0</v>
      </c>
      <c r="AD546" s="192">
        <f t="shared" si="314"/>
        <v>0</v>
      </c>
      <c r="AE546" s="192">
        <f t="shared" si="314"/>
        <v>0</v>
      </c>
      <c r="AF546" s="192">
        <f t="shared" si="314"/>
        <v>0</v>
      </c>
      <c r="AG546" s="192">
        <f t="shared" si="314"/>
        <v>0</v>
      </c>
      <c r="AH546" s="192">
        <f t="shared" si="314"/>
        <v>0</v>
      </c>
      <c r="AI546" s="192">
        <f t="shared" si="314"/>
        <v>0</v>
      </c>
      <c r="AJ546" s="192">
        <f t="shared" si="314"/>
        <v>0</v>
      </c>
      <c r="AK546" s="192">
        <f t="shared" si="314"/>
        <v>0</v>
      </c>
      <c r="AL546" s="192">
        <f t="shared" si="314"/>
        <v>0</v>
      </c>
      <c r="AM546" s="192">
        <f t="shared" si="314"/>
        <v>0</v>
      </c>
      <c r="AN546" s="192">
        <f t="shared" si="314"/>
        <v>0</v>
      </c>
      <c r="AO546" s="192">
        <f t="shared" si="314"/>
        <v>0</v>
      </c>
      <c r="AP546" s="192">
        <f t="shared" si="314"/>
        <v>0</v>
      </c>
      <c r="AQ546" s="192">
        <f t="shared" si="314"/>
        <v>0</v>
      </c>
      <c r="AR546" s="192">
        <f t="shared" si="314"/>
        <v>0</v>
      </c>
      <c r="AS546" s="192">
        <f t="shared" si="314"/>
        <v>0</v>
      </c>
      <c r="AT546" s="192">
        <f t="shared" si="314"/>
        <v>0</v>
      </c>
      <c r="AU546" s="192">
        <f t="shared" si="314"/>
        <v>0</v>
      </c>
      <c r="AV546" s="192">
        <f t="shared" si="314"/>
        <v>0</v>
      </c>
      <c r="AW546" s="192">
        <f t="shared" si="314"/>
        <v>0</v>
      </c>
      <c r="AX546" s="192">
        <f t="shared" si="314"/>
        <v>0</v>
      </c>
      <c r="AY546" s="192">
        <f t="shared" si="314"/>
        <v>0</v>
      </c>
      <c r="AZ546" s="192">
        <f t="shared" si="314"/>
        <v>0</v>
      </c>
      <c r="BA546" s="192">
        <f t="shared" si="314"/>
        <v>0</v>
      </c>
      <c r="BB546" s="192">
        <f t="shared" si="314"/>
        <v>0</v>
      </c>
      <c r="BC546" s="192">
        <f t="shared" si="314"/>
        <v>0</v>
      </c>
      <c r="BD546" s="192">
        <f t="shared" si="314"/>
        <v>0</v>
      </c>
      <c r="BE546" s="192">
        <f t="shared" si="314"/>
        <v>0</v>
      </c>
      <c r="BF546" s="192">
        <f t="shared" si="314"/>
        <v>0</v>
      </c>
      <c r="BG546" s="192">
        <f t="shared" si="314"/>
        <v>0</v>
      </c>
      <c r="BH546" s="192">
        <f t="shared" si="314"/>
        <v>0</v>
      </c>
      <c r="BI546" s="192">
        <f t="shared" si="314"/>
        <v>0</v>
      </c>
      <c r="BJ546" s="192">
        <f t="shared" si="314"/>
        <v>0</v>
      </c>
      <c r="BK546" s="192">
        <f t="shared" si="314"/>
        <v>0</v>
      </c>
      <c r="BL546" s="192">
        <f t="shared" si="314"/>
        <v>0</v>
      </c>
      <c r="BM546" s="192">
        <f t="shared" si="314"/>
        <v>0</v>
      </c>
      <c r="BN546" s="192">
        <f t="shared" si="314"/>
        <v>0</v>
      </c>
      <c r="BO546" s="192">
        <f t="shared" si="314"/>
        <v>0</v>
      </c>
      <c r="BP546" s="192">
        <f t="shared" si="314"/>
        <v>0</v>
      </c>
      <c r="BQ546" s="192">
        <f t="shared" si="314"/>
        <v>0</v>
      </c>
      <c r="BR546" s="192">
        <f t="shared" si="314"/>
        <v>0</v>
      </c>
      <c r="BS546" s="192">
        <f t="shared" si="314"/>
        <v>0</v>
      </c>
      <c r="BT546" s="192">
        <f t="shared" si="314"/>
        <v>0</v>
      </c>
      <c r="BU546" s="192">
        <f t="shared" ref="BU546:EF546" si="315">SUMIF($C$5:$C$539,"仕上げ",BU5:BU539)</f>
        <v>0</v>
      </c>
      <c r="BV546" s="192">
        <f t="shared" si="315"/>
        <v>0</v>
      </c>
      <c r="BW546" s="192">
        <f t="shared" si="315"/>
        <v>0</v>
      </c>
      <c r="BX546" s="192">
        <f t="shared" si="315"/>
        <v>0</v>
      </c>
      <c r="BY546" s="192">
        <f t="shared" si="315"/>
        <v>0</v>
      </c>
      <c r="BZ546" s="192">
        <f t="shared" si="315"/>
        <v>0</v>
      </c>
      <c r="CA546" s="192">
        <f t="shared" si="315"/>
        <v>0</v>
      </c>
      <c r="CB546" s="192">
        <f t="shared" si="315"/>
        <v>0</v>
      </c>
      <c r="CC546" s="192">
        <f t="shared" si="315"/>
        <v>0</v>
      </c>
      <c r="CD546" s="192">
        <f t="shared" si="315"/>
        <v>0</v>
      </c>
      <c r="CE546" s="192">
        <f t="shared" si="315"/>
        <v>0</v>
      </c>
      <c r="CF546" s="192">
        <f t="shared" si="315"/>
        <v>0</v>
      </c>
      <c r="CG546" s="192">
        <f t="shared" si="315"/>
        <v>0</v>
      </c>
      <c r="CH546" s="192">
        <f t="shared" si="315"/>
        <v>0</v>
      </c>
      <c r="CI546" s="192">
        <f t="shared" si="315"/>
        <v>0</v>
      </c>
      <c r="CJ546" s="192">
        <f t="shared" si="315"/>
        <v>0</v>
      </c>
      <c r="CK546" s="192">
        <f t="shared" si="315"/>
        <v>0</v>
      </c>
      <c r="CL546" s="192">
        <f t="shared" si="315"/>
        <v>0</v>
      </c>
      <c r="CM546" s="192">
        <f t="shared" si="315"/>
        <v>0</v>
      </c>
      <c r="CN546" s="192">
        <f t="shared" si="315"/>
        <v>0</v>
      </c>
      <c r="CO546" s="192">
        <f t="shared" si="315"/>
        <v>0</v>
      </c>
      <c r="CP546" s="192">
        <f t="shared" si="315"/>
        <v>0</v>
      </c>
      <c r="CQ546" s="192">
        <f t="shared" si="315"/>
        <v>0</v>
      </c>
      <c r="CR546" s="192">
        <f t="shared" si="315"/>
        <v>0</v>
      </c>
      <c r="CS546" s="192">
        <f t="shared" si="315"/>
        <v>0</v>
      </c>
      <c r="CT546" s="192">
        <f t="shared" si="315"/>
        <v>0</v>
      </c>
      <c r="CU546" s="192">
        <f t="shared" si="315"/>
        <v>0</v>
      </c>
      <c r="CV546" s="192">
        <f t="shared" si="315"/>
        <v>0</v>
      </c>
      <c r="CW546" s="192">
        <f t="shared" si="315"/>
        <v>0</v>
      </c>
      <c r="CX546" s="192">
        <f t="shared" si="315"/>
        <v>0</v>
      </c>
      <c r="CY546" s="192">
        <f t="shared" si="315"/>
        <v>0</v>
      </c>
      <c r="CZ546" s="192">
        <f t="shared" si="315"/>
        <v>0</v>
      </c>
      <c r="DA546" s="192">
        <f t="shared" si="315"/>
        <v>0</v>
      </c>
      <c r="DB546" s="192">
        <f t="shared" si="315"/>
        <v>0</v>
      </c>
      <c r="DC546" s="192">
        <f t="shared" si="315"/>
        <v>0</v>
      </c>
      <c r="DD546" s="192">
        <f t="shared" si="315"/>
        <v>0</v>
      </c>
      <c r="DE546" s="192">
        <f t="shared" si="315"/>
        <v>0</v>
      </c>
      <c r="DF546" s="192">
        <f t="shared" si="315"/>
        <v>0</v>
      </c>
      <c r="DG546" s="192">
        <f t="shared" si="315"/>
        <v>0</v>
      </c>
      <c r="DH546" s="192">
        <f t="shared" si="315"/>
        <v>0</v>
      </c>
      <c r="DI546" s="192">
        <f t="shared" si="315"/>
        <v>0</v>
      </c>
      <c r="DJ546" s="192">
        <f t="shared" si="315"/>
        <v>0</v>
      </c>
      <c r="DK546" s="192">
        <f t="shared" si="315"/>
        <v>0</v>
      </c>
      <c r="DL546" s="192">
        <f t="shared" si="315"/>
        <v>0</v>
      </c>
      <c r="DM546" s="192">
        <f t="shared" si="315"/>
        <v>0</v>
      </c>
      <c r="DN546" s="192">
        <f t="shared" si="315"/>
        <v>0</v>
      </c>
      <c r="DO546" s="192">
        <f t="shared" si="315"/>
        <v>0</v>
      </c>
      <c r="DP546" s="192">
        <f t="shared" si="315"/>
        <v>0</v>
      </c>
      <c r="DQ546" s="192">
        <f t="shared" si="315"/>
        <v>0</v>
      </c>
      <c r="DR546" s="192">
        <f t="shared" si="315"/>
        <v>0</v>
      </c>
      <c r="DS546" s="192">
        <f t="shared" si="315"/>
        <v>0</v>
      </c>
      <c r="DT546" s="192">
        <f t="shared" si="315"/>
        <v>0</v>
      </c>
      <c r="DU546" s="192">
        <f t="shared" si="315"/>
        <v>0</v>
      </c>
      <c r="DV546" s="192">
        <f t="shared" si="315"/>
        <v>0</v>
      </c>
      <c r="DW546" s="192">
        <f t="shared" si="315"/>
        <v>0</v>
      </c>
      <c r="DX546" s="192">
        <f t="shared" si="315"/>
        <v>0</v>
      </c>
      <c r="DY546" s="192">
        <f t="shared" si="315"/>
        <v>0</v>
      </c>
      <c r="DZ546" s="192">
        <f t="shared" si="315"/>
        <v>0</v>
      </c>
      <c r="EA546" s="192">
        <f t="shared" si="315"/>
        <v>0</v>
      </c>
      <c r="EB546" s="192">
        <f t="shared" si="315"/>
        <v>0</v>
      </c>
      <c r="EC546" s="192">
        <f t="shared" si="315"/>
        <v>0</v>
      </c>
      <c r="ED546" s="192">
        <f t="shared" si="315"/>
        <v>0</v>
      </c>
      <c r="EE546" s="192">
        <f t="shared" si="315"/>
        <v>0</v>
      </c>
      <c r="EF546" s="192">
        <f t="shared" si="315"/>
        <v>0</v>
      </c>
      <c r="EG546" s="192">
        <f t="shared" ref="EG546:GR546" si="316">SUMIF($C$5:$C$539,"仕上げ",EG5:EG539)</f>
        <v>0</v>
      </c>
      <c r="EH546" s="192">
        <f t="shared" si="316"/>
        <v>0</v>
      </c>
      <c r="EI546" s="192">
        <f t="shared" si="316"/>
        <v>0</v>
      </c>
      <c r="EJ546" s="192">
        <f t="shared" si="316"/>
        <v>0</v>
      </c>
      <c r="EK546" s="192">
        <f t="shared" si="316"/>
        <v>0</v>
      </c>
      <c r="EL546" s="192">
        <f t="shared" si="316"/>
        <v>0</v>
      </c>
      <c r="EM546" s="192">
        <f t="shared" si="316"/>
        <v>0</v>
      </c>
      <c r="EN546" s="192">
        <f t="shared" si="316"/>
        <v>0</v>
      </c>
      <c r="EO546" s="192">
        <f t="shared" si="316"/>
        <v>0</v>
      </c>
      <c r="EP546" s="192">
        <f t="shared" si="316"/>
        <v>0</v>
      </c>
      <c r="EQ546" s="192">
        <f t="shared" si="316"/>
        <v>0</v>
      </c>
      <c r="ER546" s="192">
        <f t="shared" si="316"/>
        <v>0</v>
      </c>
      <c r="ES546" s="192">
        <f t="shared" si="316"/>
        <v>0</v>
      </c>
      <c r="ET546" s="192">
        <f t="shared" si="316"/>
        <v>0</v>
      </c>
      <c r="EU546" s="192">
        <f t="shared" si="316"/>
        <v>0</v>
      </c>
      <c r="EV546" s="192">
        <f t="shared" si="316"/>
        <v>0</v>
      </c>
      <c r="EW546" s="192">
        <f t="shared" si="316"/>
        <v>0</v>
      </c>
      <c r="EX546" s="192">
        <f t="shared" si="316"/>
        <v>0</v>
      </c>
      <c r="EY546" s="192">
        <f t="shared" si="316"/>
        <v>0</v>
      </c>
      <c r="EZ546" s="192">
        <f t="shared" si="316"/>
        <v>0</v>
      </c>
      <c r="FA546" s="192">
        <f t="shared" si="316"/>
        <v>0</v>
      </c>
      <c r="FB546" s="192">
        <f t="shared" si="316"/>
        <v>0</v>
      </c>
      <c r="FC546" s="192">
        <f t="shared" si="316"/>
        <v>0</v>
      </c>
      <c r="FD546" s="192">
        <f t="shared" si="316"/>
        <v>0</v>
      </c>
      <c r="FE546" s="192">
        <f t="shared" si="316"/>
        <v>0</v>
      </c>
      <c r="FF546" s="192">
        <f t="shared" si="316"/>
        <v>0</v>
      </c>
      <c r="FG546" s="192">
        <f t="shared" si="316"/>
        <v>0</v>
      </c>
      <c r="FH546" s="192">
        <f t="shared" si="316"/>
        <v>0</v>
      </c>
      <c r="FI546" s="192">
        <f t="shared" si="316"/>
        <v>0</v>
      </c>
      <c r="FJ546" s="192">
        <f t="shared" si="316"/>
        <v>0</v>
      </c>
      <c r="FK546" s="192">
        <f t="shared" si="316"/>
        <v>0</v>
      </c>
      <c r="FL546" s="192">
        <f t="shared" si="316"/>
        <v>0</v>
      </c>
      <c r="FM546" s="192">
        <f t="shared" si="316"/>
        <v>0</v>
      </c>
      <c r="FN546" s="192">
        <f t="shared" si="316"/>
        <v>0</v>
      </c>
      <c r="FO546" s="192">
        <f t="shared" si="316"/>
        <v>0</v>
      </c>
      <c r="FP546" s="192">
        <f t="shared" si="316"/>
        <v>0</v>
      </c>
      <c r="FQ546" s="192">
        <f t="shared" si="316"/>
        <v>0</v>
      </c>
      <c r="FR546" s="192">
        <f t="shared" si="316"/>
        <v>0</v>
      </c>
      <c r="FS546" s="192">
        <f t="shared" si="316"/>
        <v>0</v>
      </c>
      <c r="FT546" s="192">
        <f t="shared" si="316"/>
        <v>0</v>
      </c>
      <c r="FU546" s="192">
        <f t="shared" si="316"/>
        <v>0</v>
      </c>
      <c r="FV546" s="192">
        <f t="shared" si="316"/>
        <v>0</v>
      </c>
      <c r="FW546" s="192">
        <f t="shared" si="316"/>
        <v>0</v>
      </c>
      <c r="FX546" s="192">
        <f t="shared" si="316"/>
        <v>0</v>
      </c>
      <c r="FY546" s="192">
        <f t="shared" si="316"/>
        <v>0</v>
      </c>
      <c r="FZ546" s="192">
        <f t="shared" si="316"/>
        <v>0</v>
      </c>
      <c r="GA546" s="192">
        <f t="shared" si="316"/>
        <v>0</v>
      </c>
      <c r="GB546" s="192">
        <f t="shared" si="316"/>
        <v>0</v>
      </c>
      <c r="GC546" s="192">
        <f t="shared" si="316"/>
        <v>0</v>
      </c>
      <c r="GD546" s="192">
        <f t="shared" si="316"/>
        <v>0</v>
      </c>
      <c r="GE546" s="192">
        <f t="shared" si="316"/>
        <v>0</v>
      </c>
      <c r="GF546" s="192">
        <f t="shared" si="316"/>
        <v>0</v>
      </c>
      <c r="GG546" s="192">
        <f t="shared" si="316"/>
        <v>0</v>
      </c>
      <c r="GH546" s="192">
        <f t="shared" si="316"/>
        <v>0</v>
      </c>
      <c r="GI546" s="192">
        <f t="shared" si="316"/>
        <v>0</v>
      </c>
      <c r="GJ546" s="192">
        <f t="shared" si="316"/>
        <v>0</v>
      </c>
      <c r="GK546" s="192">
        <f t="shared" si="316"/>
        <v>0</v>
      </c>
      <c r="GL546" s="192">
        <f t="shared" si="316"/>
        <v>0</v>
      </c>
      <c r="GM546" s="192">
        <f t="shared" si="316"/>
        <v>0</v>
      </c>
      <c r="GN546" s="192">
        <f t="shared" si="316"/>
        <v>0</v>
      </c>
      <c r="GO546" s="192">
        <f t="shared" si="316"/>
        <v>0</v>
      </c>
      <c r="GP546" s="192">
        <f t="shared" si="316"/>
        <v>0</v>
      </c>
      <c r="GQ546" s="192">
        <f t="shared" si="316"/>
        <v>0</v>
      </c>
      <c r="GR546" s="192">
        <f t="shared" si="316"/>
        <v>0</v>
      </c>
      <c r="GS546" s="192">
        <f t="shared" ref="GS546:JD546" si="317">SUMIF($C$5:$C$539,"仕上げ",GS5:GS539)</f>
        <v>0</v>
      </c>
      <c r="GT546" s="192">
        <f t="shared" si="317"/>
        <v>0</v>
      </c>
      <c r="GU546" s="192">
        <f t="shared" si="317"/>
        <v>0</v>
      </c>
      <c r="GV546" s="192">
        <f t="shared" si="317"/>
        <v>0</v>
      </c>
      <c r="GW546" s="192">
        <f t="shared" si="317"/>
        <v>0</v>
      </c>
      <c r="GX546" s="192">
        <f t="shared" si="317"/>
        <v>0</v>
      </c>
      <c r="GY546" s="192">
        <f t="shared" si="317"/>
        <v>0</v>
      </c>
      <c r="GZ546" s="192">
        <f t="shared" si="317"/>
        <v>0</v>
      </c>
      <c r="HA546" s="192">
        <f t="shared" si="317"/>
        <v>0</v>
      </c>
      <c r="HB546" s="192">
        <f t="shared" si="317"/>
        <v>0</v>
      </c>
      <c r="HC546" s="192">
        <f t="shared" si="317"/>
        <v>0</v>
      </c>
      <c r="HD546" s="192">
        <f t="shared" si="317"/>
        <v>0</v>
      </c>
      <c r="HE546" s="192">
        <f t="shared" si="317"/>
        <v>0</v>
      </c>
      <c r="HF546" s="192">
        <f t="shared" si="317"/>
        <v>0</v>
      </c>
      <c r="HG546" s="192">
        <f t="shared" si="317"/>
        <v>0</v>
      </c>
      <c r="HH546" s="192">
        <f t="shared" si="317"/>
        <v>0</v>
      </c>
      <c r="HI546" s="192">
        <f t="shared" si="317"/>
        <v>0</v>
      </c>
      <c r="HJ546" s="192">
        <f t="shared" si="317"/>
        <v>0</v>
      </c>
      <c r="HK546" s="192">
        <f t="shared" si="317"/>
        <v>0</v>
      </c>
      <c r="HL546" s="192">
        <f t="shared" si="317"/>
        <v>0</v>
      </c>
      <c r="HM546" s="192">
        <f t="shared" si="317"/>
        <v>0</v>
      </c>
      <c r="HN546" s="192">
        <f t="shared" si="317"/>
        <v>0</v>
      </c>
      <c r="HO546" s="192">
        <f t="shared" si="317"/>
        <v>0</v>
      </c>
      <c r="HP546" s="192">
        <f t="shared" si="317"/>
        <v>0</v>
      </c>
      <c r="HQ546" s="192">
        <f t="shared" si="317"/>
        <v>0</v>
      </c>
      <c r="HR546" s="192">
        <f t="shared" si="317"/>
        <v>0</v>
      </c>
      <c r="HS546" s="192">
        <f t="shared" si="317"/>
        <v>0</v>
      </c>
      <c r="HT546" s="192">
        <f t="shared" si="317"/>
        <v>0</v>
      </c>
      <c r="HU546" s="192">
        <f t="shared" si="317"/>
        <v>0</v>
      </c>
      <c r="HV546" s="192">
        <f t="shared" si="317"/>
        <v>0</v>
      </c>
      <c r="HW546" s="192">
        <f t="shared" si="317"/>
        <v>0</v>
      </c>
      <c r="HX546" s="192">
        <f t="shared" si="317"/>
        <v>0</v>
      </c>
      <c r="HY546" s="192">
        <f t="shared" si="317"/>
        <v>0</v>
      </c>
      <c r="HZ546" s="192">
        <f t="shared" si="317"/>
        <v>0</v>
      </c>
      <c r="IA546" s="192">
        <f t="shared" si="317"/>
        <v>0</v>
      </c>
      <c r="IB546" s="192">
        <f t="shared" si="317"/>
        <v>0</v>
      </c>
      <c r="IC546" s="192">
        <f t="shared" si="317"/>
        <v>0</v>
      </c>
      <c r="ID546" s="192">
        <f t="shared" si="317"/>
        <v>0</v>
      </c>
      <c r="IE546" s="192">
        <f t="shared" si="317"/>
        <v>0</v>
      </c>
      <c r="IF546" s="192">
        <f t="shared" si="317"/>
        <v>0</v>
      </c>
      <c r="IG546" s="192">
        <f t="shared" si="317"/>
        <v>0</v>
      </c>
      <c r="IH546" s="192">
        <f t="shared" si="317"/>
        <v>0</v>
      </c>
      <c r="II546" s="192">
        <f t="shared" si="317"/>
        <v>0</v>
      </c>
      <c r="IJ546" s="192">
        <f t="shared" si="317"/>
        <v>0</v>
      </c>
      <c r="IK546" s="192">
        <f t="shared" si="317"/>
        <v>0</v>
      </c>
      <c r="IL546" s="192">
        <f t="shared" si="317"/>
        <v>0</v>
      </c>
      <c r="IM546" s="192">
        <f t="shared" si="317"/>
        <v>0</v>
      </c>
      <c r="IN546" s="192">
        <f t="shared" si="317"/>
        <v>0</v>
      </c>
      <c r="IO546" s="192">
        <f t="shared" si="317"/>
        <v>0</v>
      </c>
      <c r="IP546" s="192">
        <f t="shared" si="317"/>
        <v>0</v>
      </c>
      <c r="IQ546" s="192">
        <f t="shared" si="317"/>
        <v>0</v>
      </c>
      <c r="IR546" s="192">
        <f t="shared" si="317"/>
        <v>0</v>
      </c>
      <c r="IS546" s="192">
        <f t="shared" si="317"/>
        <v>0</v>
      </c>
      <c r="IT546" s="192">
        <f t="shared" si="317"/>
        <v>0</v>
      </c>
      <c r="IU546" s="192">
        <f t="shared" si="317"/>
        <v>0</v>
      </c>
      <c r="IV546" s="192">
        <f t="shared" si="317"/>
        <v>0</v>
      </c>
      <c r="IW546" s="192">
        <f t="shared" si="317"/>
        <v>0</v>
      </c>
      <c r="IX546" s="192">
        <f t="shared" si="317"/>
        <v>0</v>
      </c>
      <c r="IY546" s="192">
        <f t="shared" si="317"/>
        <v>0</v>
      </c>
      <c r="IZ546" s="192">
        <f t="shared" si="317"/>
        <v>0</v>
      </c>
      <c r="JA546" s="192">
        <f t="shared" si="317"/>
        <v>0</v>
      </c>
      <c r="JB546" s="192">
        <f t="shared" si="317"/>
        <v>0</v>
      </c>
      <c r="JC546" s="192">
        <f t="shared" si="317"/>
        <v>0</v>
      </c>
      <c r="JD546" s="192">
        <f t="shared" si="317"/>
        <v>0</v>
      </c>
      <c r="JE546" s="192">
        <f t="shared" ref="JE546:LP546" si="318">SUMIF($C$5:$C$539,"仕上げ",JE5:JE539)</f>
        <v>0</v>
      </c>
      <c r="JF546" s="192">
        <f t="shared" si="318"/>
        <v>0</v>
      </c>
      <c r="JG546" s="192">
        <f t="shared" si="318"/>
        <v>0</v>
      </c>
      <c r="JH546" s="192">
        <f t="shared" si="318"/>
        <v>0</v>
      </c>
      <c r="JI546" s="192">
        <f t="shared" si="318"/>
        <v>0</v>
      </c>
      <c r="JJ546" s="192">
        <f t="shared" si="318"/>
        <v>0</v>
      </c>
      <c r="JK546" s="192">
        <f t="shared" si="318"/>
        <v>0</v>
      </c>
      <c r="JL546" s="192">
        <f t="shared" si="318"/>
        <v>0</v>
      </c>
      <c r="JM546" s="192">
        <f t="shared" si="318"/>
        <v>0</v>
      </c>
      <c r="JN546" s="192">
        <f t="shared" si="318"/>
        <v>0</v>
      </c>
      <c r="JO546" s="192">
        <f t="shared" si="318"/>
        <v>0</v>
      </c>
      <c r="JP546" s="192">
        <f t="shared" si="318"/>
        <v>0</v>
      </c>
      <c r="JQ546" s="192">
        <f t="shared" si="318"/>
        <v>0</v>
      </c>
      <c r="JR546" s="192">
        <f t="shared" si="318"/>
        <v>0</v>
      </c>
      <c r="JS546" s="192">
        <f t="shared" si="318"/>
        <v>0</v>
      </c>
      <c r="JT546" s="192">
        <f t="shared" si="318"/>
        <v>0</v>
      </c>
      <c r="JU546" s="192">
        <f t="shared" si="318"/>
        <v>0</v>
      </c>
      <c r="JV546" s="192">
        <f t="shared" si="318"/>
        <v>0</v>
      </c>
      <c r="JW546" s="192">
        <f t="shared" si="318"/>
        <v>0</v>
      </c>
      <c r="JX546" s="192">
        <f t="shared" si="318"/>
        <v>0</v>
      </c>
      <c r="JY546" s="192">
        <f t="shared" si="318"/>
        <v>0</v>
      </c>
      <c r="JZ546" s="192">
        <f t="shared" si="318"/>
        <v>0</v>
      </c>
      <c r="KA546" s="192">
        <f t="shared" si="318"/>
        <v>0</v>
      </c>
      <c r="KB546" s="192">
        <f t="shared" si="318"/>
        <v>0</v>
      </c>
      <c r="KC546" s="192">
        <f t="shared" si="318"/>
        <v>0</v>
      </c>
      <c r="KD546" s="192">
        <f t="shared" si="318"/>
        <v>0</v>
      </c>
      <c r="KE546" s="192">
        <f t="shared" si="318"/>
        <v>0</v>
      </c>
      <c r="KF546" s="192">
        <f t="shared" si="318"/>
        <v>0</v>
      </c>
      <c r="KG546" s="192">
        <f t="shared" si="318"/>
        <v>0</v>
      </c>
      <c r="KH546" s="192">
        <f t="shared" si="318"/>
        <v>0</v>
      </c>
      <c r="KI546" s="192">
        <f t="shared" si="318"/>
        <v>0</v>
      </c>
      <c r="KJ546" s="192">
        <f t="shared" si="318"/>
        <v>0</v>
      </c>
      <c r="KK546" s="192">
        <f t="shared" si="318"/>
        <v>0</v>
      </c>
      <c r="KL546" s="192">
        <f t="shared" si="318"/>
        <v>0</v>
      </c>
      <c r="KM546" s="192">
        <f t="shared" si="318"/>
        <v>0</v>
      </c>
      <c r="KN546" s="192">
        <f t="shared" si="318"/>
        <v>0</v>
      </c>
      <c r="KO546" s="192">
        <f t="shared" si="318"/>
        <v>0</v>
      </c>
      <c r="KP546" s="192">
        <f t="shared" si="318"/>
        <v>0</v>
      </c>
      <c r="KQ546" s="192">
        <f t="shared" si="318"/>
        <v>0</v>
      </c>
      <c r="KR546" s="192">
        <f t="shared" si="318"/>
        <v>0</v>
      </c>
      <c r="KS546" s="192">
        <f t="shared" si="318"/>
        <v>0</v>
      </c>
      <c r="KT546" s="192">
        <f t="shared" si="318"/>
        <v>0</v>
      </c>
      <c r="KU546" s="192">
        <f t="shared" si="318"/>
        <v>0</v>
      </c>
      <c r="KV546" s="192">
        <f t="shared" si="318"/>
        <v>0</v>
      </c>
      <c r="KW546" s="192">
        <f t="shared" si="318"/>
        <v>0</v>
      </c>
      <c r="KX546" s="192">
        <f t="shared" si="318"/>
        <v>0</v>
      </c>
      <c r="KY546" s="192">
        <f t="shared" si="318"/>
        <v>0</v>
      </c>
      <c r="KZ546" s="192">
        <f t="shared" si="318"/>
        <v>0</v>
      </c>
      <c r="LA546" s="192">
        <f t="shared" si="318"/>
        <v>0</v>
      </c>
      <c r="LB546" s="192">
        <f t="shared" si="318"/>
        <v>0</v>
      </c>
      <c r="LC546" s="192">
        <f t="shared" si="318"/>
        <v>0</v>
      </c>
      <c r="LD546" s="192">
        <f t="shared" si="318"/>
        <v>0</v>
      </c>
      <c r="LE546" s="192">
        <f t="shared" si="318"/>
        <v>0</v>
      </c>
      <c r="LF546" s="192">
        <f t="shared" si="318"/>
        <v>0</v>
      </c>
      <c r="LG546" s="192">
        <f t="shared" si="318"/>
        <v>0</v>
      </c>
      <c r="LH546" s="192">
        <f t="shared" si="318"/>
        <v>0</v>
      </c>
      <c r="LI546" s="192">
        <f t="shared" si="318"/>
        <v>0</v>
      </c>
      <c r="LJ546" s="192">
        <f t="shared" si="318"/>
        <v>0</v>
      </c>
      <c r="LK546" s="192">
        <f t="shared" si="318"/>
        <v>0</v>
      </c>
      <c r="LL546" s="192">
        <f t="shared" si="318"/>
        <v>0</v>
      </c>
      <c r="LM546" s="192">
        <f t="shared" si="318"/>
        <v>0</v>
      </c>
      <c r="LN546" s="192">
        <f t="shared" si="318"/>
        <v>0</v>
      </c>
      <c r="LO546" s="192">
        <f t="shared" si="318"/>
        <v>0</v>
      </c>
      <c r="LP546" s="192">
        <f t="shared" si="318"/>
        <v>0</v>
      </c>
      <c r="LQ546" s="192">
        <f t="shared" ref="LQ546:OB546" si="319">SUMIF($C$5:$C$539,"仕上げ",LQ5:LQ539)</f>
        <v>0</v>
      </c>
      <c r="LR546" s="192">
        <f t="shared" si="319"/>
        <v>0</v>
      </c>
      <c r="LS546" s="192">
        <f t="shared" si="319"/>
        <v>0</v>
      </c>
      <c r="LT546" s="192">
        <f t="shared" si="319"/>
        <v>0</v>
      </c>
      <c r="LU546" s="192">
        <f t="shared" si="319"/>
        <v>0</v>
      </c>
      <c r="LV546" s="192">
        <f t="shared" si="319"/>
        <v>0</v>
      </c>
      <c r="LW546" s="192">
        <f t="shared" si="319"/>
        <v>0</v>
      </c>
      <c r="LX546" s="192">
        <f t="shared" si="319"/>
        <v>0</v>
      </c>
      <c r="LY546" s="192">
        <f t="shared" si="319"/>
        <v>0</v>
      </c>
      <c r="LZ546" s="192">
        <f t="shared" si="319"/>
        <v>0</v>
      </c>
      <c r="MA546" s="192">
        <f t="shared" si="319"/>
        <v>0</v>
      </c>
      <c r="MB546" s="192">
        <f t="shared" si="319"/>
        <v>0</v>
      </c>
      <c r="MC546" s="192">
        <f t="shared" si="319"/>
        <v>0</v>
      </c>
      <c r="MD546" s="192">
        <f t="shared" si="319"/>
        <v>0</v>
      </c>
      <c r="ME546" s="192">
        <f t="shared" si="319"/>
        <v>0</v>
      </c>
      <c r="MF546" s="192">
        <f t="shared" si="319"/>
        <v>0</v>
      </c>
      <c r="MG546" s="192">
        <f t="shared" si="319"/>
        <v>0</v>
      </c>
      <c r="MH546" s="192">
        <f t="shared" si="319"/>
        <v>0</v>
      </c>
      <c r="MI546" s="192">
        <f t="shared" si="319"/>
        <v>0</v>
      </c>
      <c r="MJ546" s="192">
        <f t="shared" si="319"/>
        <v>0</v>
      </c>
      <c r="MK546" s="192">
        <f t="shared" si="319"/>
        <v>0</v>
      </c>
      <c r="ML546" s="192">
        <f t="shared" si="319"/>
        <v>0</v>
      </c>
      <c r="MM546" s="192">
        <f t="shared" si="319"/>
        <v>0</v>
      </c>
      <c r="MN546" s="192">
        <f t="shared" si="319"/>
        <v>0</v>
      </c>
      <c r="MO546" s="192">
        <f t="shared" si="319"/>
        <v>0</v>
      </c>
      <c r="MP546" s="192">
        <f t="shared" si="319"/>
        <v>0</v>
      </c>
      <c r="MQ546" s="192">
        <f t="shared" si="319"/>
        <v>0</v>
      </c>
      <c r="MR546" s="192">
        <f t="shared" si="319"/>
        <v>0</v>
      </c>
      <c r="MS546" s="192">
        <f t="shared" si="319"/>
        <v>0</v>
      </c>
      <c r="MT546" s="192">
        <f t="shared" si="319"/>
        <v>0</v>
      </c>
      <c r="MU546" s="192">
        <f t="shared" si="319"/>
        <v>0</v>
      </c>
      <c r="MV546" s="192">
        <f t="shared" si="319"/>
        <v>0</v>
      </c>
      <c r="MW546" s="192">
        <f t="shared" si="319"/>
        <v>0</v>
      </c>
      <c r="MX546" s="192">
        <f t="shared" si="319"/>
        <v>0</v>
      </c>
      <c r="MY546" s="192">
        <f t="shared" si="319"/>
        <v>0</v>
      </c>
      <c r="MZ546" s="192">
        <f t="shared" si="319"/>
        <v>0</v>
      </c>
      <c r="NA546" s="192">
        <f t="shared" si="319"/>
        <v>0</v>
      </c>
      <c r="NB546" s="192">
        <f t="shared" si="319"/>
        <v>0</v>
      </c>
      <c r="NC546" s="192">
        <f t="shared" si="319"/>
        <v>0</v>
      </c>
      <c r="ND546" s="192">
        <f t="shared" si="319"/>
        <v>0</v>
      </c>
      <c r="NE546" s="192">
        <f t="shared" si="319"/>
        <v>0</v>
      </c>
      <c r="NF546" s="192">
        <f t="shared" si="319"/>
        <v>0</v>
      </c>
      <c r="NG546" s="192">
        <f t="shared" si="319"/>
        <v>0</v>
      </c>
      <c r="NH546" s="192">
        <f t="shared" si="319"/>
        <v>0</v>
      </c>
      <c r="NI546" s="192">
        <f t="shared" si="319"/>
        <v>0</v>
      </c>
      <c r="NJ546" s="192">
        <f t="shared" si="319"/>
        <v>0</v>
      </c>
      <c r="NK546" s="192">
        <f t="shared" si="319"/>
        <v>0</v>
      </c>
      <c r="NL546" s="192">
        <f t="shared" si="319"/>
        <v>0</v>
      </c>
      <c r="NM546" s="192">
        <f t="shared" si="319"/>
        <v>0</v>
      </c>
      <c r="NN546" s="192">
        <f t="shared" si="319"/>
        <v>0</v>
      </c>
      <c r="NO546" s="192">
        <f t="shared" si="319"/>
        <v>0</v>
      </c>
      <c r="NP546" s="192">
        <f t="shared" si="319"/>
        <v>0</v>
      </c>
      <c r="NQ546" s="192">
        <f t="shared" si="319"/>
        <v>0</v>
      </c>
      <c r="NR546" s="192">
        <f t="shared" si="319"/>
        <v>0</v>
      </c>
      <c r="NS546" s="192">
        <f t="shared" si="319"/>
        <v>0</v>
      </c>
      <c r="NT546" s="192">
        <f t="shared" si="319"/>
        <v>0</v>
      </c>
      <c r="NU546" s="192">
        <f t="shared" si="319"/>
        <v>0</v>
      </c>
      <c r="NV546" s="192">
        <f t="shared" si="319"/>
        <v>0</v>
      </c>
      <c r="NW546" s="192">
        <f t="shared" si="319"/>
        <v>0</v>
      </c>
      <c r="NX546" s="192">
        <f t="shared" si="319"/>
        <v>0</v>
      </c>
      <c r="NY546" s="192">
        <f t="shared" si="319"/>
        <v>0</v>
      </c>
      <c r="NZ546" s="192">
        <f t="shared" si="319"/>
        <v>0</v>
      </c>
      <c r="OA546" s="192">
        <f t="shared" si="319"/>
        <v>0</v>
      </c>
      <c r="OB546" s="192">
        <f t="shared" si="319"/>
        <v>0</v>
      </c>
      <c r="OC546" s="192">
        <f t="shared" ref="OC546:QN546" si="320">SUMIF($C$5:$C$539,"仕上げ",OC5:OC539)</f>
        <v>0</v>
      </c>
      <c r="OD546" s="192">
        <f t="shared" si="320"/>
        <v>0</v>
      </c>
      <c r="OE546" s="192">
        <f t="shared" si="320"/>
        <v>0</v>
      </c>
      <c r="OF546" s="192">
        <f t="shared" si="320"/>
        <v>0</v>
      </c>
      <c r="OG546" s="192">
        <f t="shared" si="320"/>
        <v>0</v>
      </c>
      <c r="OH546" s="192">
        <f t="shared" si="320"/>
        <v>0</v>
      </c>
      <c r="OI546" s="192">
        <f t="shared" si="320"/>
        <v>0</v>
      </c>
      <c r="OJ546" s="192">
        <f t="shared" si="320"/>
        <v>0</v>
      </c>
      <c r="OK546" s="192">
        <f t="shared" si="320"/>
        <v>0</v>
      </c>
      <c r="OL546" s="192">
        <f t="shared" si="320"/>
        <v>0</v>
      </c>
      <c r="OM546" s="192">
        <f t="shared" si="320"/>
        <v>0</v>
      </c>
      <c r="ON546" s="192">
        <f t="shared" si="320"/>
        <v>0</v>
      </c>
      <c r="OO546" s="192">
        <f t="shared" si="320"/>
        <v>0</v>
      </c>
      <c r="OP546" s="192">
        <f t="shared" si="320"/>
        <v>0</v>
      </c>
      <c r="OQ546" s="192">
        <f t="shared" si="320"/>
        <v>0</v>
      </c>
      <c r="OR546" s="192">
        <f t="shared" si="320"/>
        <v>0</v>
      </c>
      <c r="OS546" s="192">
        <f t="shared" si="320"/>
        <v>0</v>
      </c>
      <c r="OT546" s="192">
        <f t="shared" si="320"/>
        <v>0</v>
      </c>
      <c r="OU546" s="192">
        <f t="shared" si="320"/>
        <v>0</v>
      </c>
      <c r="OV546" s="192">
        <f t="shared" si="320"/>
        <v>0</v>
      </c>
      <c r="OW546" s="192">
        <f t="shared" si="320"/>
        <v>0</v>
      </c>
      <c r="OX546" s="192">
        <f t="shared" si="320"/>
        <v>0</v>
      </c>
      <c r="OY546" s="192">
        <f t="shared" si="320"/>
        <v>0</v>
      </c>
      <c r="OZ546" s="192">
        <f t="shared" si="320"/>
        <v>0</v>
      </c>
      <c r="PA546" s="192">
        <f t="shared" si="320"/>
        <v>0</v>
      </c>
      <c r="PB546" s="192">
        <f t="shared" si="320"/>
        <v>0</v>
      </c>
      <c r="PC546" s="192">
        <f t="shared" si="320"/>
        <v>0</v>
      </c>
      <c r="PD546" s="192">
        <f t="shared" si="320"/>
        <v>0</v>
      </c>
      <c r="PE546" s="192">
        <f t="shared" si="320"/>
        <v>0</v>
      </c>
      <c r="PF546" s="192">
        <f t="shared" si="320"/>
        <v>0</v>
      </c>
      <c r="PG546" s="192">
        <f t="shared" si="320"/>
        <v>0</v>
      </c>
      <c r="PH546" s="192">
        <f t="shared" si="320"/>
        <v>0</v>
      </c>
      <c r="PI546" s="192">
        <f t="shared" si="320"/>
        <v>0</v>
      </c>
      <c r="PJ546" s="192">
        <f t="shared" si="320"/>
        <v>0</v>
      </c>
      <c r="PK546" s="192">
        <f t="shared" si="320"/>
        <v>0</v>
      </c>
      <c r="PL546" s="192">
        <f t="shared" si="320"/>
        <v>0</v>
      </c>
      <c r="PM546" s="192">
        <f t="shared" si="320"/>
        <v>0</v>
      </c>
      <c r="PN546" s="192">
        <f t="shared" si="320"/>
        <v>0</v>
      </c>
      <c r="PO546" s="192">
        <f t="shared" si="320"/>
        <v>0</v>
      </c>
      <c r="PP546" s="192">
        <f t="shared" si="320"/>
        <v>0</v>
      </c>
      <c r="PQ546" s="192">
        <f t="shared" si="320"/>
        <v>0</v>
      </c>
      <c r="PR546" s="192">
        <f t="shared" si="320"/>
        <v>0</v>
      </c>
      <c r="PS546" s="192">
        <f t="shared" si="320"/>
        <v>0</v>
      </c>
      <c r="PT546" s="192">
        <f t="shared" si="320"/>
        <v>0</v>
      </c>
      <c r="PU546" s="192">
        <f t="shared" si="320"/>
        <v>0</v>
      </c>
      <c r="PV546" s="192">
        <f t="shared" si="320"/>
        <v>0</v>
      </c>
      <c r="PW546" s="192">
        <f t="shared" si="320"/>
        <v>0</v>
      </c>
      <c r="PX546" s="192">
        <f t="shared" si="320"/>
        <v>0</v>
      </c>
      <c r="PY546" s="192">
        <f t="shared" si="320"/>
        <v>0</v>
      </c>
      <c r="PZ546" s="192">
        <f t="shared" si="320"/>
        <v>0</v>
      </c>
      <c r="QA546" s="192">
        <f t="shared" si="320"/>
        <v>0</v>
      </c>
      <c r="QB546" s="192">
        <f t="shared" si="320"/>
        <v>0</v>
      </c>
      <c r="QC546" s="192">
        <f t="shared" si="320"/>
        <v>0</v>
      </c>
      <c r="QD546" s="192">
        <f t="shared" si="320"/>
        <v>0</v>
      </c>
      <c r="QE546" s="192">
        <f t="shared" si="320"/>
        <v>0</v>
      </c>
      <c r="QF546" s="192">
        <f t="shared" si="320"/>
        <v>0</v>
      </c>
      <c r="QG546" s="192">
        <f t="shared" si="320"/>
        <v>0</v>
      </c>
      <c r="QH546" s="192">
        <f t="shared" si="320"/>
        <v>0</v>
      </c>
      <c r="QI546" s="192">
        <f t="shared" si="320"/>
        <v>0</v>
      </c>
      <c r="QJ546" s="192">
        <f t="shared" si="320"/>
        <v>0</v>
      </c>
      <c r="QK546" s="192">
        <f t="shared" si="320"/>
        <v>0</v>
      </c>
      <c r="QL546" s="192">
        <f t="shared" si="320"/>
        <v>0</v>
      </c>
      <c r="QM546" s="192">
        <f t="shared" si="320"/>
        <v>0</v>
      </c>
      <c r="QN546" s="192">
        <f t="shared" si="320"/>
        <v>0</v>
      </c>
      <c r="QO546" s="192">
        <f t="shared" ref="QO546:SZ546" si="321">SUMIF($C$5:$C$539,"仕上げ",QO5:QO539)</f>
        <v>0</v>
      </c>
      <c r="QP546" s="192">
        <f t="shared" si="321"/>
        <v>0</v>
      </c>
      <c r="QQ546" s="192">
        <f t="shared" si="321"/>
        <v>0</v>
      </c>
      <c r="QR546" s="192">
        <f t="shared" si="321"/>
        <v>0</v>
      </c>
      <c r="QS546" s="192">
        <f t="shared" si="321"/>
        <v>0</v>
      </c>
      <c r="QT546" s="192">
        <f t="shared" si="321"/>
        <v>0</v>
      </c>
      <c r="QU546" s="192">
        <f t="shared" si="321"/>
        <v>0</v>
      </c>
      <c r="QV546" s="192">
        <f t="shared" si="321"/>
        <v>0</v>
      </c>
      <c r="QW546" s="192">
        <f t="shared" si="321"/>
        <v>0</v>
      </c>
      <c r="QX546" s="192">
        <f t="shared" si="321"/>
        <v>0</v>
      </c>
      <c r="QY546" s="192">
        <f t="shared" si="321"/>
        <v>0</v>
      </c>
      <c r="QZ546" s="192">
        <f t="shared" si="321"/>
        <v>0</v>
      </c>
      <c r="RA546" s="192">
        <f t="shared" si="321"/>
        <v>0</v>
      </c>
      <c r="RB546" s="192">
        <f t="shared" si="321"/>
        <v>0</v>
      </c>
      <c r="RC546" s="192">
        <f t="shared" si="321"/>
        <v>0</v>
      </c>
      <c r="RD546" s="192">
        <f t="shared" si="321"/>
        <v>0</v>
      </c>
      <c r="RE546" s="192">
        <f t="shared" si="321"/>
        <v>0</v>
      </c>
      <c r="RF546" s="192">
        <f t="shared" si="321"/>
        <v>0</v>
      </c>
      <c r="RG546" s="192">
        <f t="shared" si="321"/>
        <v>0</v>
      </c>
      <c r="RH546" s="192">
        <f t="shared" si="321"/>
        <v>0</v>
      </c>
      <c r="RI546" s="192">
        <f t="shared" si="321"/>
        <v>0</v>
      </c>
      <c r="RJ546" s="192">
        <f t="shared" si="321"/>
        <v>0</v>
      </c>
      <c r="RK546" s="192">
        <f t="shared" si="321"/>
        <v>0</v>
      </c>
      <c r="RL546" s="192">
        <f t="shared" si="321"/>
        <v>0</v>
      </c>
      <c r="RM546" s="192">
        <f t="shared" si="321"/>
        <v>0</v>
      </c>
      <c r="RN546" s="192">
        <f t="shared" si="321"/>
        <v>0</v>
      </c>
      <c r="RO546" s="192">
        <f t="shared" si="321"/>
        <v>0</v>
      </c>
      <c r="RP546" s="192">
        <f t="shared" si="321"/>
        <v>0</v>
      </c>
      <c r="RQ546" s="192">
        <f t="shared" si="321"/>
        <v>0</v>
      </c>
      <c r="RR546" s="192">
        <f t="shared" si="321"/>
        <v>0</v>
      </c>
      <c r="RS546" s="192">
        <f t="shared" si="321"/>
        <v>0</v>
      </c>
      <c r="RT546" s="192">
        <f t="shared" si="321"/>
        <v>0</v>
      </c>
      <c r="RU546" s="192">
        <f t="shared" si="321"/>
        <v>0</v>
      </c>
      <c r="RV546" s="192">
        <f t="shared" si="321"/>
        <v>0</v>
      </c>
      <c r="RW546" s="192">
        <f t="shared" si="321"/>
        <v>0</v>
      </c>
      <c r="RX546" s="192">
        <f t="shared" si="321"/>
        <v>0</v>
      </c>
      <c r="RY546" s="192">
        <f t="shared" si="321"/>
        <v>0</v>
      </c>
      <c r="RZ546" s="192">
        <f t="shared" si="321"/>
        <v>0</v>
      </c>
      <c r="SA546" s="192">
        <f t="shared" si="321"/>
        <v>0</v>
      </c>
      <c r="SB546" s="192">
        <f t="shared" si="321"/>
        <v>0</v>
      </c>
      <c r="SC546" s="192">
        <f t="shared" si="321"/>
        <v>0</v>
      </c>
      <c r="SD546" s="192">
        <f t="shared" si="321"/>
        <v>0</v>
      </c>
      <c r="SE546" s="192">
        <f t="shared" si="321"/>
        <v>0</v>
      </c>
      <c r="SF546" s="192">
        <f t="shared" si="321"/>
        <v>0</v>
      </c>
      <c r="SG546" s="192">
        <f t="shared" si="321"/>
        <v>0</v>
      </c>
      <c r="SH546" s="192">
        <f t="shared" si="321"/>
        <v>0</v>
      </c>
      <c r="SI546" s="192">
        <f t="shared" si="321"/>
        <v>0</v>
      </c>
      <c r="SJ546" s="192">
        <f t="shared" si="321"/>
        <v>0</v>
      </c>
      <c r="SK546" s="192">
        <f t="shared" si="321"/>
        <v>0</v>
      </c>
      <c r="SL546" s="192">
        <f t="shared" si="321"/>
        <v>0</v>
      </c>
      <c r="SM546" s="192">
        <f t="shared" si="321"/>
        <v>0</v>
      </c>
      <c r="SN546" s="192">
        <f t="shared" si="321"/>
        <v>0</v>
      </c>
      <c r="SO546" s="192">
        <f t="shared" si="321"/>
        <v>0</v>
      </c>
      <c r="SP546" s="192">
        <f t="shared" si="321"/>
        <v>0</v>
      </c>
      <c r="SQ546" s="192">
        <f t="shared" si="321"/>
        <v>0</v>
      </c>
      <c r="SR546" s="192">
        <f t="shared" si="321"/>
        <v>0</v>
      </c>
      <c r="SS546" s="192">
        <f t="shared" si="321"/>
        <v>0</v>
      </c>
      <c r="ST546" s="192">
        <f t="shared" si="321"/>
        <v>0</v>
      </c>
      <c r="SU546" s="192">
        <f t="shared" si="321"/>
        <v>0</v>
      </c>
      <c r="SV546" s="192">
        <f t="shared" si="321"/>
        <v>0</v>
      </c>
      <c r="SW546" s="192">
        <f t="shared" si="321"/>
        <v>0</v>
      </c>
      <c r="SX546" s="192">
        <f t="shared" si="321"/>
        <v>0</v>
      </c>
      <c r="SY546" s="192">
        <f t="shared" si="321"/>
        <v>0</v>
      </c>
      <c r="SZ546" s="192">
        <f t="shared" si="321"/>
        <v>0</v>
      </c>
      <c r="TA546" s="192">
        <f t="shared" ref="TA546:VL546" si="322">SUMIF($C$5:$C$539,"仕上げ",TA5:TA539)</f>
        <v>0</v>
      </c>
      <c r="TB546" s="192">
        <f t="shared" si="322"/>
        <v>0</v>
      </c>
      <c r="TC546" s="192">
        <f t="shared" si="322"/>
        <v>0</v>
      </c>
      <c r="TD546" s="192">
        <f t="shared" si="322"/>
        <v>0</v>
      </c>
      <c r="TE546" s="192">
        <f t="shared" si="322"/>
        <v>0</v>
      </c>
      <c r="TF546" s="192">
        <f t="shared" si="322"/>
        <v>0</v>
      </c>
      <c r="TG546" s="192">
        <f t="shared" si="322"/>
        <v>0</v>
      </c>
      <c r="TH546" s="192">
        <f t="shared" si="322"/>
        <v>0</v>
      </c>
      <c r="TI546" s="192">
        <f t="shared" si="322"/>
        <v>0</v>
      </c>
      <c r="TJ546" s="192">
        <f t="shared" si="322"/>
        <v>0</v>
      </c>
      <c r="TK546" s="192">
        <f t="shared" si="322"/>
        <v>0</v>
      </c>
      <c r="TL546" s="192">
        <f t="shared" si="322"/>
        <v>0</v>
      </c>
      <c r="TM546" s="192">
        <f t="shared" si="322"/>
        <v>0</v>
      </c>
      <c r="TN546" s="192">
        <f t="shared" si="322"/>
        <v>0</v>
      </c>
      <c r="TO546" s="192">
        <f t="shared" si="322"/>
        <v>0</v>
      </c>
      <c r="TP546" s="192">
        <f t="shared" si="322"/>
        <v>0</v>
      </c>
      <c r="TQ546" s="192">
        <f t="shared" si="322"/>
        <v>0</v>
      </c>
      <c r="TR546" s="192">
        <f t="shared" si="322"/>
        <v>0</v>
      </c>
      <c r="TS546" s="192">
        <f t="shared" si="322"/>
        <v>0</v>
      </c>
      <c r="TT546" s="192">
        <f t="shared" si="322"/>
        <v>0</v>
      </c>
      <c r="TU546" s="192">
        <f t="shared" si="322"/>
        <v>0</v>
      </c>
      <c r="TV546" s="192">
        <f t="shared" si="322"/>
        <v>0</v>
      </c>
      <c r="TW546" s="192">
        <f t="shared" si="322"/>
        <v>0</v>
      </c>
      <c r="TX546" s="192">
        <f t="shared" si="322"/>
        <v>0</v>
      </c>
      <c r="TY546" s="192">
        <f t="shared" si="322"/>
        <v>0</v>
      </c>
      <c r="TZ546" s="192">
        <f t="shared" si="322"/>
        <v>0</v>
      </c>
      <c r="UA546" s="192">
        <f t="shared" si="322"/>
        <v>0</v>
      </c>
      <c r="UB546" s="192">
        <f t="shared" si="322"/>
        <v>0</v>
      </c>
      <c r="UC546" s="192">
        <f t="shared" si="322"/>
        <v>0</v>
      </c>
      <c r="UD546" s="192">
        <f t="shared" si="322"/>
        <v>0</v>
      </c>
      <c r="UE546" s="192">
        <f t="shared" si="322"/>
        <v>0</v>
      </c>
      <c r="UF546" s="192">
        <f t="shared" si="322"/>
        <v>0</v>
      </c>
      <c r="UG546" s="192">
        <f t="shared" si="322"/>
        <v>0</v>
      </c>
      <c r="UH546" s="192">
        <f t="shared" si="322"/>
        <v>0</v>
      </c>
      <c r="UI546" s="192">
        <f t="shared" si="322"/>
        <v>0</v>
      </c>
      <c r="UJ546" s="192">
        <f t="shared" si="322"/>
        <v>0</v>
      </c>
      <c r="UK546" s="192">
        <f t="shared" si="322"/>
        <v>0</v>
      </c>
      <c r="UL546" s="192">
        <f t="shared" si="322"/>
        <v>0</v>
      </c>
      <c r="UM546" s="192">
        <f t="shared" si="322"/>
        <v>0</v>
      </c>
      <c r="UN546" s="192">
        <f t="shared" si="322"/>
        <v>0</v>
      </c>
      <c r="UO546" s="192">
        <f t="shared" si="322"/>
        <v>0</v>
      </c>
      <c r="UP546" s="192">
        <f t="shared" si="322"/>
        <v>0</v>
      </c>
      <c r="UQ546" s="192">
        <f t="shared" si="322"/>
        <v>0</v>
      </c>
      <c r="UR546" s="192">
        <f t="shared" si="322"/>
        <v>0</v>
      </c>
      <c r="US546" s="192">
        <f t="shared" si="322"/>
        <v>0</v>
      </c>
      <c r="UT546" s="192">
        <f t="shared" si="322"/>
        <v>0</v>
      </c>
      <c r="UU546" s="192">
        <f t="shared" si="322"/>
        <v>0</v>
      </c>
      <c r="UV546" s="192">
        <f t="shared" si="322"/>
        <v>0</v>
      </c>
      <c r="UW546" s="192">
        <f t="shared" si="322"/>
        <v>0</v>
      </c>
      <c r="UX546" s="192">
        <f t="shared" si="322"/>
        <v>0</v>
      </c>
      <c r="UY546" s="192">
        <f t="shared" si="322"/>
        <v>0</v>
      </c>
      <c r="UZ546" s="192">
        <f t="shared" si="322"/>
        <v>0</v>
      </c>
      <c r="VA546" s="192">
        <f t="shared" si="322"/>
        <v>0</v>
      </c>
      <c r="VB546" s="192">
        <f t="shared" si="322"/>
        <v>0</v>
      </c>
      <c r="VC546" s="192">
        <f t="shared" si="322"/>
        <v>0</v>
      </c>
      <c r="VD546" s="192">
        <f t="shared" si="322"/>
        <v>0</v>
      </c>
      <c r="VE546" s="192">
        <f t="shared" si="322"/>
        <v>0</v>
      </c>
      <c r="VF546" s="192">
        <f t="shared" si="322"/>
        <v>0</v>
      </c>
      <c r="VG546" s="192">
        <f t="shared" si="322"/>
        <v>0</v>
      </c>
      <c r="VH546" s="192">
        <f t="shared" si="322"/>
        <v>0</v>
      </c>
      <c r="VI546" s="192">
        <f t="shared" si="322"/>
        <v>0</v>
      </c>
      <c r="VJ546" s="192">
        <f t="shared" si="322"/>
        <v>0</v>
      </c>
      <c r="VK546" s="192">
        <f t="shared" si="322"/>
        <v>0</v>
      </c>
      <c r="VL546" s="192">
        <f t="shared" si="322"/>
        <v>0</v>
      </c>
      <c r="VM546" s="192">
        <f t="shared" ref="VM546:XX546" si="323">SUMIF($C$5:$C$539,"仕上げ",VM5:VM539)</f>
        <v>0</v>
      </c>
      <c r="VN546" s="192">
        <f t="shared" si="323"/>
        <v>0</v>
      </c>
      <c r="VO546" s="192">
        <f t="shared" si="323"/>
        <v>0</v>
      </c>
      <c r="VP546" s="192">
        <f t="shared" si="323"/>
        <v>0</v>
      </c>
      <c r="VQ546" s="192">
        <f t="shared" si="323"/>
        <v>0</v>
      </c>
      <c r="VR546" s="192">
        <f t="shared" si="323"/>
        <v>0</v>
      </c>
      <c r="VS546" s="192">
        <f t="shared" si="323"/>
        <v>0</v>
      </c>
      <c r="VT546" s="192">
        <f t="shared" si="323"/>
        <v>0</v>
      </c>
      <c r="VU546" s="192">
        <f t="shared" si="323"/>
        <v>0</v>
      </c>
      <c r="VV546" s="192">
        <f t="shared" si="323"/>
        <v>0</v>
      </c>
      <c r="VW546" s="192">
        <f t="shared" si="323"/>
        <v>0</v>
      </c>
      <c r="VX546" s="192">
        <f t="shared" si="323"/>
        <v>0</v>
      </c>
      <c r="VY546" s="192">
        <f t="shared" si="323"/>
        <v>0</v>
      </c>
      <c r="VZ546" s="192">
        <f t="shared" si="323"/>
        <v>0</v>
      </c>
      <c r="WA546" s="192">
        <f t="shared" si="323"/>
        <v>0</v>
      </c>
      <c r="WB546" s="192">
        <f t="shared" si="323"/>
        <v>0</v>
      </c>
      <c r="WC546" s="192">
        <f t="shared" si="323"/>
        <v>0</v>
      </c>
      <c r="WD546" s="192">
        <f t="shared" si="323"/>
        <v>0</v>
      </c>
      <c r="WE546" s="192">
        <f t="shared" si="323"/>
        <v>0</v>
      </c>
      <c r="WF546" s="192">
        <f t="shared" si="323"/>
        <v>0</v>
      </c>
      <c r="WG546" s="192">
        <f t="shared" si="323"/>
        <v>0</v>
      </c>
      <c r="WH546" s="192">
        <f t="shared" si="323"/>
        <v>0</v>
      </c>
      <c r="WI546" s="192">
        <f t="shared" si="323"/>
        <v>0</v>
      </c>
      <c r="WJ546" s="192">
        <f t="shared" si="323"/>
        <v>0</v>
      </c>
      <c r="WK546" s="192">
        <f t="shared" si="323"/>
        <v>0</v>
      </c>
      <c r="WL546" s="192">
        <f t="shared" si="323"/>
        <v>0</v>
      </c>
      <c r="WM546" s="192">
        <f t="shared" si="323"/>
        <v>0</v>
      </c>
      <c r="WN546" s="192">
        <f t="shared" si="323"/>
        <v>0</v>
      </c>
      <c r="WO546" s="192">
        <f t="shared" si="323"/>
        <v>0</v>
      </c>
      <c r="WP546" s="192">
        <f t="shared" si="323"/>
        <v>0</v>
      </c>
      <c r="WQ546" s="192">
        <f t="shared" si="323"/>
        <v>0</v>
      </c>
      <c r="WR546" s="192">
        <f t="shared" si="323"/>
        <v>0</v>
      </c>
      <c r="WS546" s="192">
        <f t="shared" si="323"/>
        <v>0</v>
      </c>
      <c r="WT546" s="192">
        <f t="shared" si="323"/>
        <v>0</v>
      </c>
      <c r="WU546" s="192">
        <f t="shared" si="323"/>
        <v>0</v>
      </c>
      <c r="WV546" s="192">
        <f t="shared" si="323"/>
        <v>0</v>
      </c>
      <c r="WW546" s="192">
        <f t="shared" si="323"/>
        <v>0</v>
      </c>
      <c r="WX546" s="192">
        <f t="shared" si="323"/>
        <v>0</v>
      </c>
      <c r="WY546" s="192">
        <f t="shared" si="323"/>
        <v>0</v>
      </c>
      <c r="WZ546" s="192">
        <f t="shared" si="323"/>
        <v>0</v>
      </c>
      <c r="XA546" s="192">
        <f t="shared" si="323"/>
        <v>0</v>
      </c>
      <c r="XB546" s="192">
        <f t="shared" si="323"/>
        <v>0</v>
      </c>
      <c r="XC546" s="192">
        <f t="shared" si="323"/>
        <v>0</v>
      </c>
      <c r="XD546" s="192">
        <f t="shared" si="323"/>
        <v>0</v>
      </c>
      <c r="XE546" s="192">
        <f t="shared" si="323"/>
        <v>0</v>
      </c>
      <c r="XF546" s="192">
        <f t="shared" si="323"/>
        <v>0</v>
      </c>
      <c r="XG546" s="192">
        <f t="shared" si="323"/>
        <v>0</v>
      </c>
      <c r="XH546" s="192">
        <f t="shared" si="323"/>
        <v>0</v>
      </c>
      <c r="XI546" s="192">
        <f t="shared" si="323"/>
        <v>0</v>
      </c>
      <c r="XJ546" s="192">
        <f t="shared" si="323"/>
        <v>0</v>
      </c>
      <c r="XK546" s="192">
        <f t="shared" si="323"/>
        <v>0</v>
      </c>
      <c r="XL546" s="192">
        <f t="shared" si="323"/>
        <v>0</v>
      </c>
      <c r="XM546" s="192">
        <f t="shared" si="323"/>
        <v>0</v>
      </c>
      <c r="XN546" s="192">
        <f t="shared" si="323"/>
        <v>0</v>
      </c>
      <c r="XO546" s="192">
        <f t="shared" si="323"/>
        <v>0</v>
      </c>
      <c r="XP546" s="192">
        <f t="shared" si="323"/>
        <v>0</v>
      </c>
      <c r="XQ546" s="192">
        <f t="shared" si="323"/>
        <v>0</v>
      </c>
      <c r="XR546" s="192">
        <f t="shared" si="323"/>
        <v>0</v>
      </c>
      <c r="XS546" s="192">
        <f t="shared" si="323"/>
        <v>0</v>
      </c>
      <c r="XT546" s="192">
        <f t="shared" si="323"/>
        <v>0</v>
      </c>
      <c r="XU546" s="192">
        <f t="shared" si="323"/>
        <v>0</v>
      </c>
      <c r="XV546" s="192">
        <f t="shared" si="323"/>
        <v>0</v>
      </c>
      <c r="XW546" s="192">
        <f t="shared" si="323"/>
        <v>0</v>
      </c>
      <c r="XX546" s="192">
        <f t="shared" si="323"/>
        <v>0</v>
      </c>
      <c r="XY546" s="192">
        <f t="shared" ref="XY546:AAJ546" si="324">SUMIF($C$5:$C$539,"仕上げ",XY5:XY539)</f>
        <v>0</v>
      </c>
      <c r="XZ546" s="192">
        <f t="shared" si="324"/>
        <v>0</v>
      </c>
      <c r="YA546" s="192">
        <f t="shared" si="324"/>
        <v>0</v>
      </c>
      <c r="YB546" s="192">
        <f t="shared" si="324"/>
        <v>0</v>
      </c>
      <c r="YC546" s="192">
        <f t="shared" si="324"/>
        <v>0</v>
      </c>
      <c r="YD546" s="192">
        <f t="shared" si="324"/>
        <v>0</v>
      </c>
      <c r="YE546" s="192">
        <f t="shared" si="324"/>
        <v>0</v>
      </c>
      <c r="YF546" s="192">
        <f t="shared" si="324"/>
        <v>0</v>
      </c>
      <c r="YG546" s="192">
        <f t="shared" si="324"/>
        <v>0</v>
      </c>
      <c r="YH546" s="192">
        <f t="shared" si="324"/>
        <v>0</v>
      </c>
      <c r="YI546" s="192">
        <f t="shared" si="324"/>
        <v>0</v>
      </c>
      <c r="YJ546" s="192">
        <f t="shared" si="324"/>
        <v>0</v>
      </c>
      <c r="YK546" s="192">
        <f t="shared" si="324"/>
        <v>0</v>
      </c>
      <c r="YL546" s="192">
        <f t="shared" si="324"/>
        <v>0</v>
      </c>
      <c r="YM546" s="192">
        <f t="shared" si="324"/>
        <v>0</v>
      </c>
      <c r="YN546" s="192">
        <f t="shared" si="324"/>
        <v>0</v>
      </c>
      <c r="YO546" s="192">
        <f t="shared" si="324"/>
        <v>0</v>
      </c>
      <c r="YP546" s="192">
        <f t="shared" si="324"/>
        <v>0</v>
      </c>
      <c r="YQ546" s="192">
        <f t="shared" si="324"/>
        <v>0</v>
      </c>
      <c r="YR546" s="192">
        <f t="shared" si="324"/>
        <v>0</v>
      </c>
      <c r="YS546" s="192">
        <f t="shared" si="324"/>
        <v>0</v>
      </c>
      <c r="YT546" s="192">
        <f t="shared" si="324"/>
        <v>0</v>
      </c>
      <c r="YU546" s="192">
        <f t="shared" si="324"/>
        <v>0</v>
      </c>
      <c r="YV546" s="192">
        <f t="shared" si="324"/>
        <v>0</v>
      </c>
      <c r="YW546" s="192">
        <f t="shared" si="324"/>
        <v>0</v>
      </c>
      <c r="YX546" s="192">
        <f t="shared" si="324"/>
        <v>0</v>
      </c>
      <c r="YY546" s="192">
        <f t="shared" si="324"/>
        <v>0</v>
      </c>
      <c r="YZ546" s="192">
        <f t="shared" si="324"/>
        <v>0</v>
      </c>
      <c r="ZA546" s="192">
        <f t="shared" si="324"/>
        <v>0</v>
      </c>
      <c r="ZB546" s="192">
        <f t="shared" si="324"/>
        <v>0</v>
      </c>
      <c r="ZC546" s="192">
        <f t="shared" si="324"/>
        <v>0</v>
      </c>
      <c r="ZD546" s="192">
        <f t="shared" si="324"/>
        <v>0</v>
      </c>
      <c r="ZE546" s="192">
        <f t="shared" si="324"/>
        <v>0</v>
      </c>
      <c r="ZF546" s="192">
        <f t="shared" si="324"/>
        <v>0</v>
      </c>
      <c r="ZG546" s="192">
        <f t="shared" si="324"/>
        <v>0</v>
      </c>
      <c r="ZH546" s="192">
        <f t="shared" si="324"/>
        <v>0</v>
      </c>
      <c r="ZI546" s="192">
        <f t="shared" si="324"/>
        <v>0</v>
      </c>
      <c r="ZJ546" s="192">
        <f t="shared" si="324"/>
        <v>0</v>
      </c>
      <c r="ZK546" s="192">
        <f t="shared" si="324"/>
        <v>0</v>
      </c>
      <c r="ZL546" s="192">
        <f t="shared" si="324"/>
        <v>0</v>
      </c>
      <c r="ZM546" s="192">
        <f t="shared" si="324"/>
        <v>0</v>
      </c>
      <c r="ZN546" s="192">
        <f t="shared" si="324"/>
        <v>0</v>
      </c>
      <c r="ZO546" s="192">
        <f t="shared" si="324"/>
        <v>0</v>
      </c>
      <c r="ZP546" s="192">
        <f t="shared" si="324"/>
        <v>0</v>
      </c>
      <c r="ZQ546" s="192">
        <f t="shared" si="324"/>
        <v>0</v>
      </c>
      <c r="ZR546" s="192">
        <f t="shared" si="324"/>
        <v>0</v>
      </c>
      <c r="ZS546" s="192">
        <f t="shared" si="324"/>
        <v>0</v>
      </c>
      <c r="ZT546" s="192">
        <f t="shared" si="324"/>
        <v>0</v>
      </c>
      <c r="ZU546" s="192">
        <f t="shared" si="324"/>
        <v>0</v>
      </c>
      <c r="ZV546" s="192">
        <f t="shared" si="324"/>
        <v>0</v>
      </c>
      <c r="ZW546" s="192">
        <f t="shared" si="324"/>
        <v>0</v>
      </c>
      <c r="ZX546" s="192">
        <f t="shared" si="324"/>
        <v>0</v>
      </c>
      <c r="ZY546" s="192">
        <f t="shared" si="324"/>
        <v>0</v>
      </c>
      <c r="ZZ546" s="192">
        <f t="shared" si="324"/>
        <v>0</v>
      </c>
      <c r="AAA546" s="192">
        <f t="shared" si="324"/>
        <v>0</v>
      </c>
      <c r="AAB546" s="192">
        <f t="shared" si="324"/>
        <v>0</v>
      </c>
      <c r="AAC546" s="192">
        <f t="shared" si="324"/>
        <v>0</v>
      </c>
      <c r="AAD546" s="192">
        <f t="shared" si="324"/>
        <v>0</v>
      </c>
      <c r="AAE546" s="192">
        <f t="shared" si="324"/>
        <v>0</v>
      </c>
      <c r="AAF546" s="192">
        <f t="shared" si="324"/>
        <v>0</v>
      </c>
      <c r="AAG546" s="192">
        <f t="shared" si="324"/>
        <v>0</v>
      </c>
      <c r="AAH546" s="192">
        <f t="shared" si="324"/>
        <v>0</v>
      </c>
      <c r="AAI546" s="192">
        <f t="shared" si="324"/>
        <v>0</v>
      </c>
      <c r="AAJ546" s="192">
        <f t="shared" si="324"/>
        <v>0</v>
      </c>
      <c r="AAK546" s="192">
        <f t="shared" ref="AAK546:ACV546" si="325">SUMIF($C$5:$C$539,"仕上げ",AAK5:AAK539)</f>
        <v>0</v>
      </c>
      <c r="AAL546" s="192">
        <f t="shared" si="325"/>
        <v>0</v>
      </c>
      <c r="AAM546" s="192">
        <f t="shared" si="325"/>
        <v>0</v>
      </c>
      <c r="AAN546" s="192">
        <f t="shared" si="325"/>
        <v>0</v>
      </c>
      <c r="AAO546" s="192">
        <f t="shared" si="325"/>
        <v>0</v>
      </c>
      <c r="AAP546" s="192">
        <f t="shared" si="325"/>
        <v>0</v>
      </c>
      <c r="AAQ546" s="192">
        <f t="shared" si="325"/>
        <v>0</v>
      </c>
      <c r="AAR546" s="192">
        <f t="shared" si="325"/>
        <v>0</v>
      </c>
      <c r="AAS546" s="192">
        <f t="shared" si="325"/>
        <v>0</v>
      </c>
      <c r="AAT546" s="192">
        <f t="shared" si="325"/>
        <v>0</v>
      </c>
      <c r="AAU546" s="192">
        <f t="shared" si="325"/>
        <v>0</v>
      </c>
      <c r="AAV546" s="192">
        <f t="shared" si="325"/>
        <v>0</v>
      </c>
      <c r="AAW546" s="192">
        <f t="shared" si="325"/>
        <v>0</v>
      </c>
      <c r="AAX546" s="192">
        <f t="shared" si="325"/>
        <v>0</v>
      </c>
      <c r="AAY546" s="192">
        <f t="shared" si="325"/>
        <v>0</v>
      </c>
      <c r="AAZ546" s="192">
        <f t="shared" si="325"/>
        <v>0</v>
      </c>
      <c r="ABA546" s="192">
        <f t="shared" si="325"/>
        <v>0</v>
      </c>
      <c r="ABB546" s="192">
        <f t="shared" si="325"/>
        <v>0</v>
      </c>
      <c r="ABC546" s="192">
        <f t="shared" si="325"/>
        <v>0</v>
      </c>
      <c r="ABD546" s="192">
        <f t="shared" si="325"/>
        <v>0</v>
      </c>
      <c r="ABE546" s="192">
        <f t="shared" si="325"/>
        <v>0</v>
      </c>
      <c r="ABF546" s="192">
        <f t="shared" si="325"/>
        <v>0</v>
      </c>
      <c r="ABG546" s="192">
        <f t="shared" si="325"/>
        <v>0</v>
      </c>
      <c r="ABH546" s="192">
        <f t="shared" si="325"/>
        <v>0</v>
      </c>
      <c r="ABI546" s="192">
        <f t="shared" si="325"/>
        <v>0</v>
      </c>
      <c r="ABJ546" s="192">
        <f t="shared" si="325"/>
        <v>0</v>
      </c>
      <c r="ABK546" s="192">
        <f t="shared" si="325"/>
        <v>0</v>
      </c>
      <c r="ABL546" s="192">
        <f t="shared" si="325"/>
        <v>0</v>
      </c>
      <c r="ABM546" s="192">
        <f t="shared" si="325"/>
        <v>0</v>
      </c>
      <c r="ABN546" s="192">
        <f t="shared" si="325"/>
        <v>0</v>
      </c>
      <c r="ABO546" s="192">
        <f t="shared" si="325"/>
        <v>0</v>
      </c>
      <c r="ABP546" s="192">
        <f t="shared" si="325"/>
        <v>0</v>
      </c>
      <c r="ABQ546" s="192">
        <f t="shared" si="325"/>
        <v>0</v>
      </c>
      <c r="ABR546" s="192">
        <f t="shared" si="325"/>
        <v>0</v>
      </c>
      <c r="ABS546" s="192">
        <f t="shared" si="325"/>
        <v>0</v>
      </c>
      <c r="ABT546" s="192">
        <f t="shared" si="325"/>
        <v>0</v>
      </c>
      <c r="ABU546" s="192">
        <f t="shared" si="325"/>
        <v>0</v>
      </c>
      <c r="ABV546" s="192">
        <f t="shared" si="325"/>
        <v>0</v>
      </c>
      <c r="ABW546" s="192">
        <f t="shared" si="325"/>
        <v>0</v>
      </c>
      <c r="ABX546" s="192">
        <f t="shared" si="325"/>
        <v>0</v>
      </c>
      <c r="ABY546" s="192">
        <f t="shared" si="325"/>
        <v>0</v>
      </c>
      <c r="ABZ546" s="192">
        <f t="shared" si="325"/>
        <v>0</v>
      </c>
      <c r="ACA546" s="192">
        <f t="shared" si="325"/>
        <v>0</v>
      </c>
      <c r="ACB546" s="192">
        <f t="shared" si="325"/>
        <v>0</v>
      </c>
      <c r="ACC546" s="192">
        <f t="shared" si="325"/>
        <v>0</v>
      </c>
      <c r="ACD546" s="192">
        <f t="shared" si="325"/>
        <v>0</v>
      </c>
      <c r="ACE546" s="192">
        <f t="shared" si="325"/>
        <v>0</v>
      </c>
      <c r="ACF546" s="192">
        <f t="shared" si="325"/>
        <v>0</v>
      </c>
      <c r="ACG546" s="192">
        <f t="shared" si="325"/>
        <v>0</v>
      </c>
      <c r="ACH546" s="192">
        <f t="shared" si="325"/>
        <v>0</v>
      </c>
      <c r="ACI546" s="192">
        <f t="shared" si="325"/>
        <v>0</v>
      </c>
      <c r="ACJ546" s="192">
        <f t="shared" si="325"/>
        <v>0</v>
      </c>
      <c r="ACK546" s="192">
        <f t="shared" si="325"/>
        <v>0</v>
      </c>
      <c r="ACL546" s="192">
        <f t="shared" si="325"/>
        <v>0</v>
      </c>
      <c r="ACM546" s="192">
        <f t="shared" si="325"/>
        <v>0</v>
      </c>
      <c r="ACN546" s="192">
        <f t="shared" si="325"/>
        <v>0</v>
      </c>
      <c r="ACO546" s="192">
        <f t="shared" si="325"/>
        <v>0</v>
      </c>
      <c r="ACP546" s="192">
        <f t="shared" si="325"/>
        <v>0</v>
      </c>
      <c r="ACQ546" s="192">
        <f t="shared" si="325"/>
        <v>0</v>
      </c>
      <c r="ACR546" s="192">
        <f t="shared" si="325"/>
        <v>0</v>
      </c>
      <c r="ACS546" s="192">
        <f t="shared" si="325"/>
        <v>0</v>
      </c>
      <c r="ACT546" s="192">
        <f t="shared" si="325"/>
        <v>0</v>
      </c>
      <c r="ACU546" s="192">
        <f t="shared" si="325"/>
        <v>0</v>
      </c>
      <c r="ACV546" s="192">
        <f t="shared" si="325"/>
        <v>0</v>
      </c>
      <c r="ACW546" s="192">
        <f t="shared" ref="ACW546:AFH546" si="326">SUMIF($C$5:$C$539,"仕上げ",ACW5:ACW539)</f>
        <v>0</v>
      </c>
      <c r="ACX546" s="192">
        <f t="shared" si="326"/>
        <v>0</v>
      </c>
      <c r="ACY546" s="192">
        <f t="shared" si="326"/>
        <v>0</v>
      </c>
      <c r="ACZ546" s="192">
        <f t="shared" si="326"/>
        <v>0</v>
      </c>
      <c r="ADA546" s="192">
        <f t="shared" si="326"/>
        <v>0</v>
      </c>
      <c r="ADB546" s="192">
        <f t="shared" si="326"/>
        <v>0</v>
      </c>
      <c r="ADC546" s="192">
        <f t="shared" si="326"/>
        <v>0</v>
      </c>
      <c r="ADD546" s="192">
        <f t="shared" si="326"/>
        <v>0</v>
      </c>
      <c r="ADE546" s="192">
        <f t="shared" si="326"/>
        <v>0</v>
      </c>
      <c r="ADF546" s="192">
        <f t="shared" si="326"/>
        <v>0</v>
      </c>
      <c r="ADG546" s="192">
        <f t="shared" si="326"/>
        <v>0</v>
      </c>
      <c r="ADH546" s="192">
        <f t="shared" si="326"/>
        <v>0</v>
      </c>
      <c r="ADI546" s="192">
        <f t="shared" si="326"/>
        <v>0</v>
      </c>
      <c r="ADJ546" s="192">
        <f t="shared" si="326"/>
        <v>0</v>
      </c>
      <c r="ADK546" s="192">
        <f t="shared" si="326"/>
        <v>0</v>
      </c>
      <c r="ADL546" s="192">
        <f t="shared" si="326"/>
        <v>0</v>
      </c>
      <c r="ADM546" s="192">
        <f t="shared" si="326"/>
        <v>0</v>
      </c>
      <c r="ADN546" s="192">
        <f t="shared" si="326"/>
        <v>0</v>
      </c>
      <c r="ADO546" s="192">
        <f t="shared" si="326"/>
        <v>0</v>
      </c>
      <c r="ADP546" s="192">
        <f t="shared" si="326"/>
        <v>0</v>
      </c>
      <c r="ADQ546" s="192">
        <f t="shared" si="326"/>
        <v>0</v>
      </c>
      <c r="ADR546" s="192">
        <f t="shared" si="326"/>
        <v>0</v>
      </c>
      <c r="ADS546" s="192">
        <f t="shared" si="326"/>
        <v>0</v>
      </c>
      <c r="ADT546" s="192">
        <f t="shared" si="326"/>
        <v>0</v>
      </c>
      <c r="ADU546" s="192">
        <f t="shared" si="326"/>
        <v>0</v>
      </c>
      <c r="ADV546" s="192">
        <f t="shared" si="326"/>
        <v>0</v>
      </c>
      <c r="ADW546" s="192">
        <f t="shared" si="326"/>
        <v>0</v>
      </c>
      <c r="ADX546" s="192">
        <f t="shared" si="326"/>
        <v>0</v>
      </c>
      <c r="ADY546" s="192">
        <f t="shared" si="326"/>
        <v>0</v>
      </c>
      <c r="ADZ546" s="192">
        <f t="shared" si="326"/>
        <v>0</v>
      </c>
      <c r="AEA546" s="192">
        <f t="shared" si="326"/>
        <v>0</v>
      </c>
      <c r="AEB546" s="192">
        <f t="shared" si="326"/>
        <v>0</v>
      </c>
      <c r="AEC546" s="192">
        <f t="shared" si="326"/>
        <v>0</v>
      </c>
      <c r="AED546" s="192">
        <f t="shared" si="326"/>
        <v>0</v>
      </c>
      <c r="AEE546" s="192">
        <f t="shared" si="326"/>
        <v>0</v>
      </c>
      <c r="AEF546" s="192">
        <f t="shared" si="326"/>
        <v>0</v>
      </c>
      <c r="AEG546" s="192">
        <f t="shared" si="326"/>
        <v>0</v>
      </c>
      <c r="AEH546" s="192">
        <f t="shared" si="326"/>
        <v>0</v>
      </c>
      <c r="AEI546" s="192">
        <f t="shared" si="326"/>
        <v>0</v>
      </c>
      <c r="AEJ546" s="192">
        <f t="shared" si="326"/>
        <v>0</v>
      </c>
      <c r="AEK546" s="192">
        <f t="shared" si="326"/>
        <v>0</v>
      </c>
      <c r="AEL546" s="192">
        <f t="shared" si="326"/>
        <v>0</v>
      </c>
      <c r="AEM546" s="192">
        <f t="shared" si="326"/>
        <v>0</v>
      </c>
      <c r="AEN546" s="192">
        <f t="shared" si="326"/>
        <v>0</v>
      </c>
      <c r="AEO546" s="192">
        <f t="shared" si="326"/>
        <v>0</v>
      </c>
      <c r="AEP546" s="192">
        <f t="shared" si="326"/>
        <v>0</v>
      </c>
      <c r="AEQ546" s="192">
        <f t="shared" si="326"/>
        <v>0</v>
      </c>
      <c r="AER546" s="192">
        <f t="shared" si="326"/>
        <v>0</v>
      </c>
      <c r="AES546" s="192">
        <f t="shared" si="326"/>
        <v>0</v>
      </c>
      <c r="AET546" s="192">
        <f t="shared" si="326"/>
        <v>0</v>
      </c>
      <c r="AEU546" s="192">
        <f t="shared" si="326"/>
        <v>0</v>
      </c>
      <c r="AEV546" s="192">
        <f t="shared" si="326"/>
        <v>0</v>
      </c>
      <c r="AEW546" s="192">
        <f t="shared" si="326"/>
        <v>0</v>
      </c>
      <c r="AEX546" s="192">
        <f t="shared" si="326"/>
        <v>0</v>
      </c>
      <c r="AEY546" s="192">
        <f t="shared" si="326"/>
        <v>0</v>
      </c>
      <c r="AEZ546" s="192">
        <f t="shared" si="326"/>
        <v>0</v>
      </c>
      <c r="AFA546" s="192">
        <f t="shared" si="326"/>
        <v>0</v>
      </c>
      <c r="AFB546" s="192">
        <f t="shared" si="326"/>
        <v>0</v>
      </c>
      <c r="AFC546" s="192">
        <f t="shared" si="326"/>
        <v>0</v>
      </c>
      <c r="AFD546" s="192">
        <f t="shared" si="326"/>
        <v>0</v>
      </c>
      <c r="AFE546" s="192">
        <f t="shared" si="326"/>
        <v>0</v>
      </c>
      <c r="AFF546" s="192">
        <f t="shared" si="326"/>
        <v>0</v>
      </c>
      <c r="AFG546" s="192">
        <f t="shared" si="326"/>
        <v>0</v>
      </c>
      <c r="AFH546" s="192">
        <f t="shared" si="326"/>
        <v>0</v>
      </c>
      <c r="AFI546" s="192">
        <f t="shared" ref="AFI546:AHT546" si="327">SUMIF($C$5:$C$539,"仕上げ",AFI5:AFI539)</f>
        <v>0</v>
      </c>
      <c r="AFJ546" s="192">
        <f t="shared" si="327"/>
        <v>0</v>
      </c>
      <c r="AFK546" s="192">
        <f t="shared" si="327"/>
        <v>0</v>
      </c>
      <c r="AFL546" s="192">
        <f t="shared" si="327"/>
        <v>0</v>
      </c>
      <c r="AFM546" s="192">
        <f t="shared" si="327"/>
        <v>0</v>
      </c>
      <c r="AFN546" s="192">
        <f t="shared" si="327"/>
        <v>0</v>
      </c>
      <c r="AFO546" s="192">
        <f t="shared" si="327"/>
        <v>0</v>
      </c>
      <c r="AFP546" s="192">
        <f t="shared" si="327"/>
        <v>0</v>
      </c>
      <c r="AFQ546" s="192">
        <f t="shared" si="327"/>
        <v>0</v>
      </c>
      <c r="AFR546" s="192">
        <f t="shared" si="327"/>
        <v>0</v>
      </c>
      <c r="AFS546" s="192">
        <f t="shared" si="327"/>
        <v>0</v>
      </c>
      <c r="AFT546" s="192">
        <f t="shared" si="327"/>
        <v>0</v>
      </c>
      <c r="AFU546" s="192">
        <f t="shared" si="327"/>
        <v>0</v>
      </c>
      <c r="AFV546" s="192">
        <f t="shared" si="327"/>
        <v>0</v>
      </c>
      <c r="AFW546" s="192">
        <f t="shared" si="327"/>
        <v>0</v>
      </c>
      <c r="AFX546" s="192">
        <f t="shared" si="327"/>
        <v>0</v>
      </c>
      <c r="AFY546" s="192">
        <f t="shared" si="327"/>
        <v>0</v>
      </c>
      <c r="AFZ546" s="192">
        <f t="shared" si="327"/>
        <v>0</v>
      </c>
      <c r="AGA546" s="192">
        <f t="shared" si="327"/>
        <v>0</v>
      </c>
      <c r="AGB546" s="192">
        <f t="shared" si="327"/>
        <v>0</v>
      </c>
      <c r="AGC546" s="192">
        <f t="shared" si="327"/>
        <v>0</v>
      </c>
      <c r="AGD546" s="192">
        <f t="shared" si="327"/>
        <v>0</v>
      </c>
      <c r="AGE546" s="192">
        <f t="shared" si="327"/>
        <v>0</v>
      </c>
      <c r="AGF546" s="192">
        <f t="shared" si="327"/>
        <v>0</v>
      </c>
      <c r="AGG546" s="192">
        <f t="shared" si="327"/>
        <v>0</v>
      </c>
      <c r="AGH546" s="192">
        <f t="shared" si="327"/>
        <v>0</v>
      </c>
      <c r="AGI546" s="192">
        <f t="shared" si="327"/>
        <v>0</v>
      </c>
      <c r="AGJ546" s="192">
        <f t="shared" si="327"/>
        <v>0</v>
      </c>
      <c r="AGK546" s="192">
        <f t="shared" si="327"/>
        <v>0</v>
      </c>
      <c r="AGL546" s="192">
        <f t="shared" si="327"/>
        <v>0</v>
      </c>
      <c r="AGM546" s="192">
        <f t="shared" si="327"/>
        <v>0</v>
      </c>
      <c r="AGN546" s="192">
        <f t="shared" si="327"/>
        <v>0</v>
      </c>
      <c r="AGO546" s="192">
        <f t="shared" si="327"/>
        <v>0</v>
      </c>
      <c r="AGP546" s="192">
        <f t="shared" si="327"/>
        <v>0</v>
      </c>
      <c r="AGQ546" s="192">
        <f t="shared" si="327"/>
        <v>0</v>
      </c>
      <c r="AGR546" s="192">
        <f t="shared" si="327"/>
        <v>0</v>
      </c>
      <c r="AGS546" s="192">
        <f t="shared" si="327"/>
        <v>0</v>
      </c>
      <c r="AGT546" s="192">
        <f t="shared" si="327"/>
        <v>0</v>
      </c>
      <c r="AGU546" s="192">
        <f t="shared" si="327"/>
        <v>0</v>
      </c>
      <c r="AGV546" s="192">
        <f t="shared" si="327"/>
        <v>0</v>
      </c>
      <c r="AGW546" s="192">
        <f t="shared" si="327"/>
        <v>0</v>
      </c>
      <c r="AGX546" s="192">
        <f t="shared" si="327"/>
        <v>0</v>
      </c>
      <c r="AGY546" s="192">
        <f t="shared" si="327"/>
        <v>0</v>
      </c>
      <c r="AGZ546" s="192">
        <f t="shared" si="327"/>
        <v>0</v>
      </c>
      <c r="AHA546" s="192">
        <f t="shared" si="327"/>
        <v>0</v>
      </c>
      <c r="AHB546" s="192">
        <f t="shared" si="327"/>
        <v>0</v>
      </c>
      <c r="AHC546" s="192">
        <f t="shared" si="327"/>
        <v>0</v>
      </c>
      <c r="AHD546" s="192">
        <f t="shared" si="327"/>
        <v>0</v>
      </c>
      <c r="AHE546" s="192">
        <f t="shared" si="327"/>
        <v>0</v>
      </c>
      <c r="AHF546" s="192">
        <f t="shared" si="327"/>
        <v>0</v>
      </c>
      <c r="AHG546" s="192">
        <f t="shared" si="327"/>
        <v>0</v>
      </c>
      <c r="AHH546" s="192">
        <f t="shared" si="327"/>
        <v>0</v>
      </c>
      <c r="AHI546" s="192">
        <f t="shared" si="327"/>
        <v>0</v>
      </c>
      <c r="AHJ546" s="192">
        <f t="shared" si="327"/>
        <v>0</v>
      </c>
      <c r="AHK546" s="192">
        <f t="shared" si="327"/>
        <v>0</v>
      </c>
      <c r="AHL546" s="192">
        <f t="shared" si="327"/>
        <v>0</v>
      </c>
      <c r="AHM546" s="192">
        <f t="shared" si="327"/>
        <v>0</v>
      </c>
      <c r="AHN546" s="192">
        <f t="shared" si="327"/>
        <v>0</v>
      </c>
      <c r="AHO546" s="192">
        <f t="shared" si="327"/>
        <v>0</v>
      </c>
      <c r="AHP546" s="192">
        <f t="shared" si="327"/>
        <v>0</v>
      </c>
      <c r="AHQ546" s="192">
        <f t="shared" si="327"/>
        <v>0</v>
      </c>
      <c r="AHR546" s="192">
        <f t="shared" si="327"/>
        <v>0</v>
      </c>
      <c r="AHS546" s="192">
        <f t="shared" si="327"/>
        <v>0</v>
      </c>
      <c r="AHT546" s="192">
        <f t="shared" si="327"/>
        <v>0</v>
      </c>
      <c r="AHU546" s="192">
        <f t="shared" ref="AHU546:AKF546" si="328">SUMIF($C$5:$C$539,"仕上げ",AHU5:AHU539)</f>
        <v>0</v>
      </c>
      <c r="AHV546" s="192">
        <f t="shared" si="328"/>
        <v>0</v>
      </c>
      <c r="AHW546" s="192">
        <f t="shared" si="328"/>
        <v>0</v>
      </c>
      <c r="AHX546" s="192">
        <f t="shared" si="328"/>
        <v>0</v>
      </c>
      <c r="AHY546" s="192">
        <f t="shared" si="328"/>
        <v>0</v>
      </c>
      <c r="AHZ546" s="192">
        <f t="shared" si="328"/>
        <v>0</v>
      </c>
      <c r="AIA546" s="192">
        <f t="shared" si="328"/>
        <v>0</v>
      </c>
      <c r="AIB546" s="192">
        <f t="shared" si="328"/>
        <v>0</v>
      </c>
      <c r="AIC546" s="192">
        <f t="shared" si="328"/>
        <v>0</v>
      </c>
      <c r="AID546" s="192">
        <f t="shared" si="328"/>
        <v>0</v>
      </c>
      <c r="AIE546" s="192">
        <f t="shared" si="328"/>
        <v>0</v>
      </c>
      <c r="AIF546" s="192">
        <f t="shared" si="328"/>
        <v>0</v>
      </c>
      <c r="AIG546" s="192">
        <f t="shared" si="328"/>
        <v>0</v>
      </c>
      <c r="AIH546" s="192">
        <f t="shared" si="328"/>
        <v>0</v>
      </c>
      <c r="AII546" s="192">
        <f t="shared" si="328"/>
        <v>0</v>
      </c>
      <c r="AIJ546" s="192">
        <f t="shared" si="328"/>
        <v>0</v>
      </c>
      <c r="AIK546" s="192">
        <f t="shared" si="328"/>
        <v>0</v>
      </c>
      <c r="AIL546" s="192">
        <f t="shared" si="328"/>
        <v>0</v>
      </c>
      <c r="AIM546" s="192">
        <f t="shared" si="328"/>
        <v>0</v>
      </c>
      <c r="AIN546" s="192">
        <f t="shared" si="328"/>
        <v>0</v>
      </c>
      <c r="AIO546" s="192">
        <f t="shared" si="328"/>
        <v>0</v>
      </c>
      <c r="AIP546" s="192">
        <f t="shared" si="328"/>
        <v>0</v>
      </c>
      <c r="AIQ546" s="192">
        <f t="shared" si="328"/>
        <v>0</v>
      </c>
      <c r="AIR546" s="192">
        <f t="shared" si="328"/>
        <v>0</v>
      </c>
      <c r="AIS546" s="192">
        <f t="shared" si="328"/>
        <v>0</v>
      </c>
      <c r="AIT546" s="192">
        <f t="shared" si="328"/>
        <v>0</v>
      </c>
      <c r="AIU546" s="192">
        <f t="shared" si="328"/>
        <v>0</v>
      </c>
      <c r="AIV546" s="515">
        <f t="shared" si="328"/>
        <v>0</v>
      </c>
      <c r="AIW546" s="192">
        <f t="shared" si="328"/>
        <v>0</v>
      </c>
      <c r="AIX546" s="192">
        <f t="shared" si="328"/>
        <v>0</v>
      </c>
      <c r="AIY546" s="192">
        <f t="shared" si="328"/>
        <v>0</v>
      </c>
      <c r="AIZ546" s="192">
        <f t="shared" si="328"/>
        <v>0</v>
      </c>
      <c r="AJA546" s="192">
        <f t="shared" si="328"/>
        <v>0</v>
      </c>
      <c r="AJB546" s="192">
        <f t="shared" si="328"/>
        <v>0</v>
      </c>
      <c r="AJC546" s="192">
        <f t="shared" si="328"/>
        <v>0</v>
      </c>
      <c r="AJD546" s="192">
        <f t="shared" si="328"/>
        <v>0</v>
      </c>
      <c r="AJE546" s="192">
        <f t="shared" si="328"/>
        <v>0</v>
      </c>
      <c r="AJF546" s="192">
        <f t="shared" si="328"/>
        <v>0</v>
      </c>
      <c r="AJG546" s="192">
        <f t="shared" si="328"/>
        <v>0</v>
      </c>
      <c r="AJH546" s="192">
        <f t="shared" si="328"/>
        <v>0</v>
      </c>
      <c r="AJI546" s="192">
        <f t="shared" si="328"/>
        <v>0</v>
      </c>
      <c r="AJJ546" s="192">
        <f t="shared" si="328"/>
        <v>0</v>
      </c>
      <c r="AJK546" s="192">
        <f t="shared" si="328"/>
        <v>0</v>
      </c>
      <c r="AJL546" s="192">
        <f t="shared" si="328"/>
        <v>0</v>
      </c>
      <c r="AJM546" s="192">
        <f t="shared" si="328"/>
        <v>0</v>
      </c>
      <c r="AJN546" s="192">
        <f t="shared" si="328"/>
        <v>0</v>
      </c>
      <c r="AJO546" s="192">
        <f t="shared" si="328"/>
        <v>0</v>
      </c>
      <c r="AJP546" s="192">
        <f t="shared" si="328"/>
        <v>0</v>
      </c>
      <c r="AJQ546" s="192">
        <f t="shared" si="328"/>
        <v>0</v>
      </c>
      <c r="AJR546" s="192">
        <f t="shared" si="328"/>
        <v>0</v>
      </c>
      <c r="AJS546" s="192">
        <f t="shared" si="328"/>
        <v>0</v>
      </c>
      <c r="AJT546" s="192">
        <f t="shared" si="328"/>
        <v>0</v>
      </c>
      <c r="AJU546" s="192">
        <f t="shared" si="328"/>
        <v>0</v>
      </c>
      <c r="AJV546" s="192">
        <f t="shared" si="328"/>
        <v>0</v>
      </c>
      <c r="AJW546" s="192">
        <f t="shared" si="328"/>
        <v>0</v>
      </c>
      <c r="AJX546" s="192">
        <f t="shared" si="328"/>
        <v>0</v>
      </c>
      <c r="AJY546" s="192">
        <f t="shared" si="328"/>
        <v>0</v>
      </c>
      <c r="AJZ546" s="192">
        <f t="shared" si="328"/>
        <v>0</v>
      </c>
      <c r="AKA546" s="192">
        <f t="shared" si="328"/>
        <v>0</v>
      </c>
      <c r="AKB546" s="192">
        <f t="shared" si="328"/>
        <v>0</v>
      </c>
      <c r="AKC546" s="192">
        <f t="shared" si="328"/>
        <v>0</v>
      </c>
      <c r="AKD546" s="192">
        <f t="shared" si="328"/>
        <v>0</v>
      </c>
      <c r="AKE546" s="192">
        <f t="shared" si="328"/>
        <v>0</v>
      </c>
      <c r="AKF546" s="192">
        <f t="shared" si="328"/>
        <v>0</v>
      </c>
      <c r="AKG546" s="192">
        <f t="shared" ref="AKG546:AMR546" si="329">SUMIF($C$5:$C$539,"仕上げ",AKG5:AKG539)</f>
        <v>0</v>
      </c>
      <c r="AKH546" s="192">
        <f t="shared" si="329"/>
        <v>0</v>
      </c>
      <c r="AKI546" s="192">
        <f t="shared" si="329"/>
        <v>0</v>
      </c>
      <c r="AKJ546" s="192">
        <f t="shared" si="329"/>
        <v>0</v>
      </c>
      <c r="AKK546" s="192">
        <f t="shared" si="329"/>
        <v>0</v>
      </c>
      <c r="AKL546" s="192">
        <f t="shared" si="329"/>
        <v>0</v>
      </c>
      <c r="AKM546" s="192">
        <f t="shared" si="329"/>
        <v>0</v>
      </c>
      <c r="AKN546" s="192">
        <f t="shared" si="329"/>
        <v>0</v>
      </c>
      <c r="AKO546" s="192">
        <f t="shared" si="329"/>
        <v>0</v>
      </c>
      <c r="AKP546" s="192">
        <f t="shared" si="329"/>
        <v>0</v>
      </c>
      <c r="AKQ546" s="192">
        <f t="shared" si="329"/>
        <v>0</v>
      </c>
      <c r="AKR546" s="192">
        <f t="shared" si="329"/>
        <v>0</v>
      </c>
      <c r="AKS546" s="192">
        <f t="shared" si="329"/>
        <v>0</v>
      </c>
      <c r="AKT546" s="192">
        <f t="shared" si="329"/>
        <v>0</v>
      </c>
      <c r="AKU546" s="192">
        <f t="shared" si="329"/>
        <v>0</v>
      </c>
      <c r="AKV546" s="192">
        <f t="shared" si="329"/>
        <v>0</v>
      </c>
      <c r="AKW546" s="192">
        <f t="shared" si="329"/>
        <v>0</v>
      </c>
      <c r="AKX546" s="192">
        <f t="shared" si="329"/>
        <v>0</v>
      </c>
      <c r="AKY546" s="192">
        <f t="shared" si="329"/>
        <v>0</v>
      </c>
      <c r="AKZ546" s="192">
        <f t="shared" si="329"/>
        <v>0</v>
      </c>
      <c r="ALA546" s="192">
        <f t="shared" si="329"/>
        <v>0</v>
      </c>
      <c r="ALB546" s="192">
        <f t="shared" si="329"/>
        <v>0</v>
      </c>
      <c r="ALC546" s="192">
        <f t="shared" si="329"/>
        <v>0</v>
      </c>
      <c r="ALD546" s="192">
        <f t="shared" si="329"/>
        <v>0</v>
      </c>
      <c r="ALE546" s="192">
        <f t="shared" si="329"/>
        <v>0</v>
      </c>
      <c r="ALF546" s="192">
        <f t="shared" si="329"/>
        <v>0</v>
      </c>
      <c r="ALG546" s="192">
        <f t="shared" si="329"/>
        <v>0</v>
      </c>
      <c r="ALH546" s="192">
        <f t="shared" si="329"/>
        <v>0</v>
      </c>
      <c r="ALI546" s="192">
        <f t="shared" si="329"/>
        <v>0</v>
      </c>
      <c r="ALJ546" s="192">
        <f t="shared" si="329"/>
        <v>0</v>
      </c>
      <c r="ALK546" s="192">
        <f t="shared" si="329"/>
        <v>0</v>
      </c>
      <c r="ALL546" s="192">
        <f t="shared" si="329"/>
        <v>0</v>
      </c>
      <c r="ALM546" s="192">
        <f t="shared" si="329"/>
        <v>0</v>
      </c>
      <c r="ALN546" s="192">
        <f t="shared" si="329"/>
        <v>0</v>
      </c>
      <c r="ALO546" s="192">
        <f t="shared" si="329"/>
        <v>0</v>
      </c>
      <c r="ALP546" s="192">
        <f t="shared" si="329"/>
        <v>0</v>
      </c>
      <c r="ALQ546" s="192">
        <f t="shared" si="329"/>
        <v>0</v>
      </c>
      <c r="ALR546" s="192">
        <f t="shared" si="329"/>
        <v>0</v>
      </c>
      <c r="ALS546" s="192">
        <f t="shared" si="329"/>
        <v>0</v>
      </c>
      <c r="ALT546" s="192">
        <f t="shared" si="329"/>
        <v>0</v>
      </c>
      <c r="ALU546" s="192">
        <f t="shared" si="329"/>
        <v>0</v>
      </c>
      <c r="ALV546" s="192">
        <f t="shared" si="329"/>
        <v>0</v>
      </c>
      <c r="ALW546" s="192">
        <f t="shared" si="329"/>
        <v>0</v>
      </c>
      <c r="ALX546" s="192">
        <f t="shared" si="329"/>
        <v>0</v>
      </c>
      <c r="ALY546" s="192">
        <f t="shared" si="329"/>
        <v>0</v>
      </c>
      <c r="ALZ546" s="192">
        <f t="shared" si="329"/>
        <v>0</v>
      </c>
      <c r="AMA546" s="192">
        <f t="shared" si="329"/>
        <v>0</v>
      </c>
      <c r="AMB546" s="192">
        <f t="shared" si="329"/>
        <v>0</v>
      </c>
      <c r="AMC546" s="192">
        <f t="shared" si="329"/>
        <v>0</v>
      </c>
      <c r="AMD546" s="192">
        <f t="shared" si="329"/>
        <v>0</v>
      </c>
      <c r="AME546" s="192">
        <f t="shared" si="329"/>
        <v>0</v>
      </c>
      <c r="AMF546" s="192">
        <f t="shared" si="329"/>
        <v>0</v>
      </c>
      <c r="AMG546" s="192">
        <f t="shared" si="329"/>
        <v>0</v>
      </c>
      <c r="AMH546" s="192">
        <f t="shared" si="329"/>
        <v>0</v>
      </c>
      <c r="AMI546" s="192">
        <f t="shared" si="329"/>
        <v>0</v>
      </c>
      <c r="AMJ546" s="192">
        <f t="shared" si="329"/>
        <v>0</v>
      </c>
      <c r="AMK546" s="192">
        <f t="shared" si="329"/>
        <v>0</v>
      </c>
      <c r="AML546" s="192">
        <f t="shared" si="329"/>
        <v>0</v>
      </c>
      <c r="AMM546" s="192">
        <f t="shared" si="329"/>
        <v>0</v>
      </c>
      <c r="AMN546" s="192">
        <f t="shared" si="329"/>
        <v>0</v>
      </c>
      <c r="AMO546" s="192">
        <f t="shared" si="329"/>
        <v>0</v>
      </c>
      <c r="AMP546" s="192">
        <f t="shared" si="329"/>
        <v>0</v>
      </c>
      <c r="AMQ546" s="192">
        <f t="shared" si="329"/>
        <v>0</v>
      </c>
      <c r="AMR546" s="192">
        <f t="shared" si="329"/>
        <v>0</v>
      </c>
      <c r="AMS546" s="192">
        <f t="shared" ref="AMS546:APD546" si="330">SUMIF($C$5:$C$539,"仕上げ",AMS5:AMS539)</f>
        <v>0</v>
      </c>
      <c r="AMT546" s="192">
        <f t="shared" si="330"/>
        <v>0</v>
      </c>
      <c r="AMU546" s="192">
        <f t="shared" si="330"/>
        <v>0</v>
      </c>
      <c r="AMV546" s="192">
        <f t="shared" si="330"/>
        <v>0</v>
      </c>
      <c r="AMW546" s="192">
        <f t="shared" si="330"/>
        <v>0</v>
      </c>
      <c r="AMX546" s="192">
        <f t="shared" si="330"/>
        <v>0</v>
      </c>
      <c r="AMY546" s="192">
        <f t="shared" si="330"/>
        <v>0</v>
      </c>
      <c r="AMZ546" s="192">
        <f t="shared" si="330"/>
        <v>0</v>
      </c>
      <c r="ANA546" s="192">
        <f t="shared" si="330"/>
        <v>0</v>
      </c>
      <c r="ANB546" s="192">
        <f t="shared" si="330"/>
        <v>0</v>
      </c>
      <c r="ANC546" s="192">
        <f t="shared" si="330"/>
        <v>0</v>
      </c>
      <c r="AND546" s="192">
        <f t="shared" si="330"/>
        <v>0</v>
      </c>
      <c r="ANE546" s="192">
        <f t="shared" si="330"/>
        <v>0</v>
      </c>
      <c r="ANF546" s="192">
        <f t="shared" si="330"/>
        <v>10.677374185945945</v>
      </c>
      <c r="ANG546" s="192">
        <f t="shared" si="330"/>
        <v>0</v>
      </c>
      <c r="ANH546" s="192">
        <f t="shared" si="330"/>
        <v>0</v>
      </c>
      <c r="ANI546" s="192">
        <f t="shared" si="330"/>
        <v>10.677374185945945</v>
      </c>
      <c r="ANJ546" s="192">
        <f t="shared" si="330"/>
        <v>10.677374185945945</v>
      </c>
      <c r="ANK546" s="192">
        <f t="shared" si="330"/>
        <v>10.677374185945945</v>
      </c>
      <c r="ANL546" s="192">
        <f t="shared" si="330"/>
        <v>10.677374185945945</v>
      </c>
      <c r="ANM546" s="192">
        <f t="shared" si="330"/>
        <v>10.677374185945945</v>
      </c>
      <c r="ANN546" s="192">
        <f t="shared" si="330"/>
        <v>0</v>
      </c>
      <c r="ANO546" s="192">
        <f t="shared" si="330"/>
        <v>0</v>
      </c>
      <c r="ANP546" s="192">
        <f t="shared" si="330"/>
        <v>10.677374185945945</v>
      </c>
      <c r="ANQ546" s="192">
        <f t="shared" si="330"/>
        <v>0</v>
      </c>
      <c r="ANR546" s="192">
        <f t="shared" si="330"/>
        <v>10.677374185945945</v>
      </c>
      <c r="ANS546" s="192">
        <f t="shared" si="330"/>
        <v>10.677374185945945</v>
      </c>
      <c r="ANT546" s="192">
        <f t="shared" si="330"/>
        <v>6</v>
      </c>
      <c r="ANU546" s="192">
        <f t="shared" si="330"/>
        <v>0</v>
      </c>
      <c r="ANV546" s="192">
        <f t="shared" si="330"/>
        <v>0</v>
      </c>
      <c r="ANW546" s="192">
        <f t="shared" si="330"/>
        <v>6</v>
      </c>
      <c r="ANX546" s="192">
        <f t="shared" si="330"/>
        <v>6</v>
      </c>
      <c r="ANY546" s="192">
        <f t="shared" si="330"/>
        <v>0</v>
      </c>
      <c r="ANZ546" s="192">
        <f t="shared" si="330"/>
        <v>0</v>
      </c>
      <c r="AOA546" s="192">
        <f t="shared" si="330"/>
        <v>0</v>
      </c>
      <c r="AOB546" s="192">
        <f t="shared" si="330"/>
        <v>0</v>
      </c>
      <c r="AOC546" s="192">
        <f t="shared" si="330"/>
        <v>0</v>
      </c>
      <c r="AOD546" s="192">
        <f t="shared" si="330"/>
        <v>10.677374185945945</v>
      </c>
      <c r="AOE546" s="192">
        <f t="shared" si="330"/>
        <v>10.677374185945945</v>
      </c>
      <c r="AOF546" s="192">
        <f t="shared" si="330"/>
        <v>16.723567075945944</v>
      </c>
      <c r="AOG546" s="192">
        <f t="shared" si="330"/>
        <v>22.723567075945944</v>
      </c>
      <c r="AOH546" s="192">
        <f t="shared" si="330"/>
        <v>22.723567075945944</v>
      </c>
      <c r="AOI546" s="192">
        <f t="shared" si="330"/>
        <v>6.0461928900000004</v>
      </c>
      <c r="AOJ546" s="192">
        <f t="shared" si="330"/>
        <v>6.0461928900000004</v>
      </c>
      <c r="AOK546" s="192">
        <f t="shared" si="330"/>
        <v>11.084686965</v>
      </c>
      <c r="AOL546" s="192">
        <f t="shared" si="330"/>
        <v>21.715868260945943</v>
      </c>
      <c r="AOM546" s="192">
        <f t="shared" si="330"/>
        <v>27.762061150945943</v>
      </c>
      <c r="AON546" s="192">
        <f t="shared" si="330"/>
        <v>17.084686965</v>
      </c>
      <c r="AOO546" s="192">
        <f t="shared" si="330"/>
        <v>21.715868260945943</v>
      </c>
      <c r="AOP546" s="192">
        <f t="shared" si="330"/>
        <v>11.038494074999999</v>
      </c>
      <c r="AOQ546" s="192">
        <f t="shared" si="330"/>
        <v>0</v>
      </c>
      <c r="AOR546" s="192">
        <f t="shared" si="330"/>
        <v>27.762061150945943</v>
      </c>
      <c r="AOS546" s="192">
        <f t="shared" si="330"/>
        <v>21.715868260945943</v>
      </c>
      <c r="AOT546" s="192">
        <f t="shared" si="330"/>
        <v>21.715868260945943</v>
      </c>
      <c r="AOU546" s="192">
        <f t="shared" si="330"/>
        <v>12.04619289</v>
      </c>
      <c r="AOV546" s="192">
        <f t="shared" si="330"/>
        <v>6</v>
      </c>
      <c r="AOW546" s="192">
        <f t="shared" si="330"/>
        <v>17.084686965</v>
      </c>
      <c r="AOX546" s="192">
        <f t="shared" si="330"/>
        <v>6.0461928900000004</v>
      </c>
      <c r="AOY546" s="192">
        <f t="shared" si="330"/>
        <v>17.084686965</v>
      </c>
      <c r="AOZ546" s="192">
        <f t="shared" si="330"/>
        <v>17.084686965</v>
      </c>
      <c r="APA546" s="192">
        <f t="shared" si="330"/>
        <v>11.084686965</v>
      </c>
      <c r="APB546" s="192">
        <f t="shared" si="330"/>
        <v>11.084686965</v>
      </c>
      <c r="APC546" s="192">
        <f t="shared" si="330"/>
        <v>5.038494075</v>
      </c>
      <c r="APD546" s="192">
        <f t="shared" si="330"/>
        <v>11.084686965</v>
      </c>
      <c r="APE546" s="192">
        <f t="shared" ref="APE546:APW546" si="331">SUMIF($C$5:$C$539,"仕上げ",APE5:APE539)</f>
        <v>6.0461928900000004</v>
      </c>
      <c r="APF546" s="192">
        <f t="shared" si="331"/>
        <v>24.323704252500001</v>
      </c>
      <c r="APG546" s="192">
        <f t="shared" si="331"/>
        <v>24.323704252500001</v>
      </c>
      <c r="APH546" s="192">
        <f t="shared" si="331"/>
        <v>28.332946505357143</v>
      </c>
      <c r="API546" s="192">
        <f t="shared" si="331"/>
        <v>18.2775113625</v>
      </c>
      <c r="APJ546" s="192">
        <f t="shared" si="331"/>
        <v>13.239017287500001</v>
      </c>
      <c r="APK546" s="192">
        <f t="shared" si="331"/>
        <v>23.29445243035714</v>
      </c>
      <c r="APL546" s="192">
        <f t="shared" si="331"/>
        <v>0</v>
      </c>
      <c r="APM546" s="192">
        <f t="shared" si="331"/>
        <v>23.29445243035714</v>
      </c>
      <c r="APN546" s="192">
        <f t="shared" si="331"/>
        <v>23.29445243035714</v>
      </c>
      <c r="APO546" s="192">
        <f t="shared" si="331"/>
        <v>23.29445243035714</v>
      </c>
      <c r="APP546" s="192">
        <f t="shared" si="331"/>
        <v>10.055435142857142</v>
      </c>
      <c r="APQ546" s="192">
        <f t="shared" si="331"/>
        <v>10.055435142857142</v>
      </c>
      <c r="APR546" s="192">
        <f t="shared" si="331"/>
        <v>23.29445243035714</v>
      </c>
      <c r="APS546" s="192">
        <f t="shared" si="331"/>
        <v>0</v>
      </c>
      <c r="APT546" s="192">
        <f t="shared" si="331"/>
        <v>12.266000742857141</v>
      </c>
      <c r="APU546" s="192">
        <f t="shared" si="331"/>
        <v>12.266000742857141</v>
      </c>
      <c r="APV546" s="192">
        <f t="shared" si="331"/>
        <v>0</v>
      </c>
      <c r="APW546" s="192">
        <f t="shared" si="331"/>
        <v>0</v>
      </c>
    </row>
    <row r="547" spans="2:1115" s="136" customFormat="1" ht="14.25" customHeight="1">
      <c r="B547" s="188"/>
      <c r="C547" s="188"/>
      <c r="D547" s="189"/>
      <c r="E547" s="188"/>
      <c r="F547" s="190"/>
      <c r="G547" s="190"/>
      <c r="H547" s="190"/>
      <c r="I547" s="193">
        <f t="shared" ref="I547:S547" si="332">SUM(I541:I546)</f>
        <v>0</v>
      </c>
      <c r="J547" s="193">
        <f t="shared" si="332"/>
        <v>0</v>
      </c>
      <c r="K547" s="193">
        <f t="shared" si="332"/>
        <v>0</v>
      </c>
      <c r="L547" s="193">
        <f t="shared" si="332"/>
        <v>0</v>
      </c>
      <c r="M547" s="193">
        <f t="shared" si="332"/>
        <v>0</v>
      </c>
      <c r="N547" s="193">
        <f t="shared" si="332"/>
        <v>0</v>
      </c>
      <c r="O547" s="193">
        <f t="shared" si="332"/>
        <v>0</v>
      </c>
      <c r="P547" s="193">
        <f t="shared" si="332"/>
        <v>0</v>
      </c>
      <c r="Q547" s="193">
        <f t="shared" si="332"/>
        <v>0</v>
      </c>
      <c r="R547" s="193">
        <f t="shared" si="332"/>
        <v>0</v>
      </c>
      <c r="S547" s="193">
        <f t="shared" si="332"/>
        <v>0</v>
      </c>
      <c r="T547" s="193">
        <f t="shared" ref="T547:CE547" si="333">SUM(T541:T546)</f>
        <v>0</v>
      </c>
      <c r="U547" s="193">
        <f t="shared" si="333"/>
        <v>0</v>
      </c>
      <c r="V547" s="193">
        <f t="shared" si="333"/>
        <v>0</v>
      </c>
      <c r="W547" s="193">
        <f t="shared" si="333"/>
        <v>0</v>
      </c>
      <c r="X547" s="193">
        <f t="shared" si="333"/>
        <v>0</v>
      </c>
      <c r="Y547" s="193">
        <f t="shared" si="333"/>
        <v>0</v>
      </c>
      <c r="Z547" s="193">
        <f t="shared" si="333"/>
        <v>0</v>
      </c>
      <c r="AA547" s="193">
        <f t="shared" si="333"/>
        <v>0</v>
      </c>
      <c r="AB547" s="193">
        <f t="shared" si="333"/>
        <v>0</v>
      </c>
      <c r="AC547" s="193">
        <f t="shared" si="333"/>
        <v>0</v>
      </c>
      <c r="AD547" s="193">
        <f t="shared" si="333"/>
        <v>0</v>
      </c>
      <c r="AE547" s="193">
        <f t="shared" si="333"/>
        <v>0</v>
      </c>
      <c r="AF547" s="193">
        <f t="shared" si="333"/>
        <v>0</v>
      </c>
      <c r="AG547" s="193">
        <f t="shared" si="333"/>
        <v>0</v>
      </c>
      <c r="AH547" s="193">
        <f t="shared" si="333"/>
        <v>0</v>
      </c>
      <c r="AI547" s="193">
        <f t="shared" si="333"/>
        <v>0</v>
      </c>
      <c r="AJ547" s="193">
        <f t="shared" si="333"/>
        <v>0</v>
      </c>
      <c r="AK547" s="193">
        <f t="shared" si="333"/>
        <v>0</v>
      </c>
      <c r="AL547" s="193">
        <f t="shared" si="333"/>
        <v>0</v>
      </c>
      <c r="AM547" s="193">
        <f t="shared" si="333"/>
        <v>0</v>
      </c>
      <c r="AN547" s="193">
        <f t="shared" si="333"/>
        <v>0</v>
      </c>
      <c r="AO547" s="193">
        <f t="shared" si="333"/>
        <v>0</v>
      </c>
      <c r="AP547" s="193">
        <f t="shared" si="333"/>
        <v>0</v>
      </c>
      <c r="AQ547" s="193">
        <f t="shared" si="333"/>
        <v>0</v>
      </c>
      <c r="AR547" s="193">
        <f t="shared" si="333"/>
        <v>0</v>
      </c>
      <c r="AS547" s="193">
        <f t="shared" si="333"/>
        <v>0</v>
      </c>
      <c r="AT547" s="193">
        <f t="shared" si="333"/>
        <v>0</v>
      </c>
      <c r="AU547" s="193">
        <f t="shared" si="333"/>
        <v>0</v>
      </c>
      <c r="AV547" s="193">
        <f t="shared" si="333"/>
        <v>0</v>
      </c>
      <c r="AW547" s="193">
        <f t="shared" si="333"/>
        <v>0</v>
      </c>
      <c r="AX547" s="193">
        <f t="shared" si="333"/>
        <v>0</v>
      </c>
      <c r="AY547" s="193">
        <f t="shared" si="333"/>
        <v>0</v>
      </c>
      <c r="AZ547" s="193">
        <f t="shared" si="333"/>
        <v>0</v>
      </c>
      <c r="BA547" s="193">
        <f t="shared" si="333"/>
        <v>0</v>
      </c>
      <c r="BB547" s="193">
        <f t="shared" si="333"/>
        <v>0</v>
      </c>
      <c r="BC547" s="193">
        <f t="shared" si="333"/>
        <v>0</v>
      </c>
      <c r="BD547" s="193">
        <f t="shared" si="333"/>
        <v>0</v>
      </c>
      <c r="BE547" s="193">
        <f t="shared" si="333"/>
        <v>0</v>
      </c>
      <c r="BF547" s="193">
        <f t="shared" si="333"/>
        <v>0</v>
      </c>
      <c r="BG547" s="193">
        <f t="shared" si="333"/>
        <v>0</v>
      </c>
      <c r="BH547" s="193">
        <f t="shared" si="333"/>
        <v>0</v>
      </c>
      <c r="BI547" s="193">
        <f t="shared" si="333"/>
        <v>0</v>
      </c>
      <c r="BJ547" s="193">
        <f t="shared" si="333"/>
        <v>0</v>
      </c>
      <c r="BK547" s="193">
        <f t="shared" si="333"/>
        <v>0</v>
      </c>
      <c r="BL547" s="193">
        <f t="shared" si="333"/>
        <v>0</v>
      </c>
      <c r="BM547" s="193">
        <f t="shared" si="333"/>
        <v>0</v>
      </c>
      <c r="BN547" s="193">
        <f t="shared" si="333"/>
        <v>0</v>
      </c>
      <c r="BO547" s="193">
        <f t="shared" si="333"/>
        <v>0</v>
      </c>
      <c r="BP547" s="193">
        <f t="shared" si="333"/>
        <v>0</v>
      </c>
      <c r="BQ547" s="193">
        <f t="shared" si="333"/>
        <v>0</v>
      </c>
      <c r="BR547" s="193">
        <f t="shared" si="333"/>
        <v>0</v>
      </c>
      <c r="BS547" s="193">
        <f t="shared" si="333"/>
        <v>0</v>
      </c>
      <c r="BT547" s="193">
        <f t="shared" si="333"/>
        <v>0</v>
      </c>
      <c r="BU547" s="193">
        <f t="shared" si="333"/>
        <v>0</v>
      </c>
      <c r="BV547" s="193">
        <f t="shared" si="333"/>
        <v>0</v>
      </c>
      <c r="BW547" s="193">
        <f t="shared" si="333"/>
        <v>0</v>
      </c>
      <c r="BX547" s="193">
        <f t="shared" si="333"/>
        <v>0</v>
      </c>
      <c r="BY547" s="193">
        <f t="shared" si="333"/>
        <v>0</v>
      </c>
      <c r="BZ547" s="193">
        <f t="shared" si="333"/>
        <v>0</v>
      </c>
      <c r="CA547" s="193">
        <f t="shared" si="333"/>
        <v>0</v>
      </c>
      <c r="CB547" s="193">
        <f t="shared" si="333"/>
        <v>0</v>
      </c>
      <c r="CC547" s="193">
        <f t="shared" si="333"/>
        <v>0</v>
      </c>
      <c r="CD547" s="193">
        <f t="shared" si="333"/>
        <v>0</v>
      </c>
      <c r="CE547" s="193">
        <f t="shared" si="333"/>
        <v>0</v>
      </c>
      <c r="CF547" s="193">
        <f t="shared" ref="CF547:DG547" si="334">SUM(CF541:CF546)</f>
        <v>0</v>
      </c>
      <c r="CG547" s="193">
        <f t="shared" si="334"/>
        <v>0</v>
      </c>
      <c r="CH547" s="193">
        <f t="shared" si="334"/>
        <v>0</v>
      </c>
      <c r="CI547" s="193">
        <f t="shared" si="334"/>
        <v>0</v>
      </c>
      <c r="CJ547" s="193">
        <f t="shared" si="334"/>
        <v>0</v>
      </c>
      <c r="CK547" s="193">
        <f t="shared" si="334"/>
        <v>0</v>
      </c>
      <c r="CL547" s="193">
        <f t="shared" si="334"/>
        <v>0</v>
      </c>
      <c r="CM547" s="193">
        <f t="shared" si="334"/>
        <v>0</v>
      </c>
      <c r="CN547" s="193">
        <f t="shared" si="334"/>
        <v>0</v>
      </c>
      <c r="CO547" s="193">
        <f t="shared" si="334"/>
        <v>0</v>
      </c>
      <c r="CP547" s="193">
        <f t="shared" si="334"/>
        <v>0</v>
      </c>
      <c r="CQ547" s="193">
        <f t="shared" si="334"/>
        <v>0</v>
      </c>
      <c r="CR547" s="193">
        <f t="shared" si="334"/>
        <v>0</v>
      </c>
      <c r="CS547" s="193">
        <f t="shared" si="334"/>
        <v>0</v>
      </c>
      <c r="CT547" s="193">
        <f t="shared" si="334"/>
        <v>0</v>
      </c>
      <c r="CU547" s="193">
        <f t="shared" si="334"/>
        <v>0</v>
      </c>
      <c r="CV547" s="193">
        <f t="shared" si="334"/>
        <v>0</v>
      </c>
      <c r="CW547" s="193">
        <f t="shared" si="334"/>
        <v>0</v>
      </c>
      <c r="CX547" s="193">
        <f t="shared" si="334"/>
        <v>0</v>
      </c>
      <c r="CY547" s="193">
        <f t="shared" si="334"/>
        <v>0</v>
      </c>
      <c r="CZ547" s="193">
        <f t="shared" si="334"/>
        <v>0</v>
      </c>
      <c r="DA547" s="193">
        <f t="shared" si="334"/>
        <v>0</v>
      </c>
      <c r="DB547" s="193">
        <f t="shared" si="334"/>
        <v>0</v>
      </c>
      <c r="DC547" s="193">
        <f t="shared" si="334"/>
        <v>0</v>
      </c>
      <c r="DD547" s="193">
        <f t="shared" si="334"/>
        <v>0</v>
      </c>
      <c r="DE547" s="193">
        <f t="shared" si="334"/>
        <v>0</v>
      </c>
      <c r="DF547" s="193">
        <f t="shared" si="334"/>
        <v>0</v>
      </c>
      <c r="DG547" s="193">
        <f t="shared" si="334"/>
        <v>0</v>
      </c>
      <c r="DH547" s="193">
        <f t="shared" ref="DH547:FS547" si="335">SUM(DH541:DH546)</f>
        <v>0</v>
      </c>
      <c r="DI547" s="193">
        <f t="shared" si="335"/>
        <v>0</v>
      </c>
      <c r="DJ547" s="193">
        <f t="shared" si="335"/>
        <v>0</v>
      </c>
      <c r="DK547" s="193">
        <f t="shared" si="335"/>
        <v>0</v>
      </c>
      <c r="DL547" s="193">
        <f t="shared" si="335"/>
        <v>0</v>
      </c>
      <c r="DM547" s="193">
        <f t="shared" si="335"/>
        <v>0</v>
      </c>
      <c r="DN547" s="193">
        <f t="shared" si="335"/>
        <v>0</v>
      </c>
      <c r="DO547" s="193">
        <f t="shared" si="335"/>
        <v>0</v>
      </c>
      <c r="DP547" s="193">
        <f t="shared" si="335"/>
        <v>0</v>
      </c>
      <c r="DQ547" s="193">
        <f t="shared" si="335"/>
        <v>0</v>
      </c>
      <c r="DR547" s="193">
        <f t="shared" si="335"/>
        <v>0</v>
      </c>
      <c r="DS547" s="193">
        <f t="shared" si="335"/>
        <v>0</v>
      </c>
      <c r="DT547" s="193">
        <f t="shared" si="335"/>
        <v>0</v>
      </c>
      <c r="DU547" s="193">
        <f t="shared" si="335"/>
        <v>0</v>
      </c>
      <c r="DV547" s="193">
        <f t="shared" si="335"/>
        <v>0</v>
      </c>
      <c r="DW547" s="193">
        <f t="shared" si="335"/>
        <v>0</v>
      </c>
      <c r="DX547" s="193">
        <f t="shared" si="335"/>
        <v>0</v>
      </c>
      <c r="DY547" s="193">
        <f t="shared" si="335"/>
        <v>0</v>
      </c>
      <c r="DZ547" s="193">
        <f t="shared" si="335"/>
        <v>0</v>
      </c>
      <c r="EA547" s="193">
        <f t="shared" si="335"/>
        <v>0</v>
      </c>
      <c r="EB547" s="193">
        <f t="shared" si="335"/>
        <v>0</v>
      </c>
      <c r="EC547" s="193">
        <f t="shared" si="335"/>
        <v>0</v>
      </c>
      <c r="ED547" s="193">
        <f t="shared" si="335"/>
        <v>0</v>
      </c>
      <c r="EE547" s="193">
        <f t="shared" si="335"/>
        <v>0</v>
      </c>
      <c r="EF547" s="193">
        <f t="shared" si="335"/>
        <v>0</v>
      </c>
      <c r="EG547" s="193">
        <f t="shared" si="335"/>
        <v>0</v>
      </c>
      <c r="EH547" s="193">
        <f t="shared" si="335"/>
        <v>0</v>
      </c>
      <c r="EI547" s="193">
        <f t="shared" si="335"/>
        <v>0</v>
      </c>
      <c r="EJ547" s="193">
        <f t="shared" si="335"/>
        <v>0</v>
      </c>
      <c r="EK547" s="193">
        <f t="shared" si="335"/>
        <v>0</v>
      </c>
      <c r="EL547" s="193">
        <f t="shared" si="335"/>
        <v>0</v>
      </c>
      <c r="EM547" s="193">
        <f t="shared" si="335"/>
        <v>0</v>
      </c>
      <c r="EN547" s="193">
        <f t="shared" si="335"/>
        <v>0</v>
      </c>
      <c r="EO547" s="193">
        <f t="shared" si="335"/>
        <v>0</v>
      </c>
      <c r="EP547" s="193">
        <f t="shared" si="335"/>
        <v>0</v>
      </c>
      <c r="EQ547" s="193">
        <f t="shared" si="335"/>
        <v>0</v>
      </c>
      <c r="ER547" s="193">
        <f t="shared" si="335"/>
        <v>0</v>
      </c>
      <c r="ES547" s="193">
        <f t="shared" si="335"/>
        <v>0</v>
      </c>
      <c r="ET547" s="193">
        <f t="shared" si="335"/>
        <v>0</v>
      </c>
      <c r="EU547" s="193">
        <f t="shared" si="335"/>
        <v>0</v>
      </c>
      <c r="EV547" s="193">
        <f t="shared" si="335"/>
        <v>0</v>
      </c>
      <c r="EW547" s="193">
        <f t="shared" si="335"/>
        <v>0</v>
      </c>
      <c r="EX547" s="193">
        <f t="shared" si="335"/>
        <v>0</v>
      </c>
      <c r="EY547" s="193">
        <f t="shared" si="335"/>
        <v>0</v>
      </c>
      <c r="EZ547" s="193">
        <f t="shared" si="335"/>
        <v>0</v>
      </c>
      <c r="FA547" s="193">
        <f t="shared" si="335"/>
        <v>0</v>
      </c>
      <c r="FB547" s="193">
        <f t="shared" si="335"/>
        <v>0</v>
      </c>
      <c r="FC547" s="193">
        <f t="shared" si="335"/>
        <v>0</v>
      </c>
      <c r="FD547" s="193">
        <f t="shared" si="335"/>
        <v>0</v>
      </c>
      <c r="FE547" s="193">
        <f t="shared" si="335"/>
        <v>0</v>
      </c>
      <c r="FF547" s="193">
        <f t="shared" si="335"/>
        <v>0</v>
      </c>
      <c r="FG547" s="193">
        <f t="shared" si="335"/>
        <v>0</v>
      </c>
      <c r="FH547" s="193">
        <f t="shared" si="335"/>
        <v>0</v>
      </c>
      <c r="FI547" s="193">
        <f t="shared" si="335"/>
        <v>0</v>
      </c>
      <c r="FJ547" s="193">
        <f t="shared" si="335"/>
        <v>0</v>
      </c>
      <c r="FK547" s="193">
        <f t="shared" si="335"/>
        <v>0</v>
      </c>
      <c r="FL547" s="193">
        <f t="shared" si="335"/>
        <v>0</v>
      </c>
      <c r="FM547" s="193">
        <f t="shared" si="335"/>
        <v>0</v>
      </c>
      <c r="FN547" s="193">
        <f t="shared" si="335"/>
        <v>0</v>
      </c>
      <c r="FO547" s="193">
        <f t="shared" si="335"/>
        <v>0</v>
      </c>
      <c r="FP547" s="193">
        <f t="shared" si="335"/>
        <v>0</v>
      </c>
      <c r="FQ547" s="193">
        <f t="shared" si="335"/>
        <v>0</v>
      </c>
      <c r="FR547" s="193">
        <f t="shared" si="335"/>
        <v>0</v>
      </c>
      <c r="FS547" s="193">
        <f t="shared" si="335"/>
        <v>0</v>
      </c>
      <c r="FT547" s="193">
        <f t="shared" ref="FT547:GQ547" si="336">SUM(FT541:FT546)</f>
        <v>0</v>
      </c>
      <c r="FU547" s="193">
        <f t="shared" si="336"/>
        <v>0</v>
      </c>
      <c r="FV547" s="193">
        <f t="shared" si="336"/>
        <v>0</v>
      </c>
      <c r="FW547" s="193">
        <f t="shared" si="336"/>
        <v>0</v>
      </c>
      <c r="FX547" s="193">
        <f t="shared" si="336"/>
        <v>0</v>
      </c>
      <c r="FY547" s="193">
        <f t="shared" si="336"/>
        <v>0</v>
      </c>
      <c r="FZ547" s="193">
        <f t="shared" si="336"/>
        <v>0</v>
      </c>
      <c r="GA547" s="193">
        <f t="shared" si="336"/>
        <v>0</v>
      </c>
      <c r="GB547" s="193">
        <f t="shared" si="336"/>
        <v>0</v>
      </c>
      <c r="GC547" s="193">
        <f t="shared" si="336"/>
        <v>0</v>
      </c>
      <c r="GD547" s="193">
        <f t="shared" si="336"/>
        <v>0</v>
      </c>
      <c r="GE547" s="193">
        <f t="shared" si="336"/>
        <v>0</v>
      </c>
      <c r="GF547" s="193">
        <f t="shared" si="336"/>
        <v>0</v>
      </c>
      <c r="GG547" s="193">
        <f t="shared" si="336"/>
        <v>0</v>
      </c>
      <c r="GH547" s="193">
        <f t="shared" si="336"/>
        <v>0</v>
      </c>
      <c r="GI547" s="193">
        <f t="shared" si="336"/>
        <v>0</v>
      </c>
      <c r="GJ547" s="193">
        <f t="shared" si="336"/>
        <v>0</v>
      </c>
      <c r="GK547" s="193">
        <f t="shared" si="336"/>
        <v>0</v>
      </c>
      <c r="GL547" s="193">
        <f t="shared" si="336"/>
        <v>0</v>
      </c>
      <c r="GM547" s="193">
        <f t="shared" si="336"/>
        <v>0</v>
      </c>
      <c r="GN547" s="193">
        <f t="shared" si="336"/>
        <v>0</v>
      </c>
      <c r="GO547" s="193">
        <f t="shared" si="336"/>
        <v>0</v>
      </c>
      <c r="GP547" s="193">
        <f t="shared" si="336"/>
        <v>0</v>
      </c>
      <c r="GQ547" s="193">
        <f t="shared" si="336"/>
        <v>0</v>
      </c>
      <c r="GR547" s="193">
        <f t="shared" ref="GR547:JC547" si="337">SUM(GR541:GR546)</f>
        <v>0</v>
      </c>
      <c r="GS547" s="193">
        <f t="shared" si="337"/>
        <v>0</v>
      </c>
      <c r="GT547" s="193">
        <f t="shared" si="337"/>
        <v>0</v>
      </c>
      <c r="GU547" s="193">
        <f t="shared" si="337"/>
        <v>0</v>
      </c>
      <c r="GV547" s="193">
        <f t="shared" si="337"/>
        <v>0</v>
      </c>
      <c r="GW547" s="193">
        <f t="shared" si="337"/>
        <v>0</v>
      </c>
      <c r="GX547" s="193">
        <f t="shared" si="337"/>
        <v>0</v>
      </c>
      <c r="GY547" s="193">
        <f t="shared" si="337"/>
        <v>0</v>
      </c>
      <c r="GZ547" s="193">
        <f t="shared" si="337"/>
        <v>0</v>
      </c>
      <c r="HA547" s="193">
        <f t="shared" si="337"/>
        <v>0</v>
      </c>
      <c r="HB547" s="193">
        <f t="shared" si="337"/>
        <v>0</v>
      </c>
      <c r="HC547" s="193">
        <f t="shared" si="337"/>
        <v>0</v>
      </c>
      <c r="HD547" s="193">
        <f t="shared" si="337"/>
        <v>0</v>
      </c>
      <c r="HE547" s="193">
        <f t="shared" si="337"/>
        <v>0</v>
      </c>
      <c r="HF547" s="193">
        <f t="shared" si="337"/>
        <v>0</v>
      </c>
      <c r="HG547" s="193">
        <f t="shared" si="337"/>
        <v>0</v>
      </c>
      <c r="HH547" s="193">
        <f t="shared" si="337"/>
        <v>0</v>
      </c>
      <c r="HI547" s="193">
        <f t="shared" si="337"/>
        <v>0</v>
      </c>
      <c r="HJ547" s="193">
        <f t="shared" si="337"/>
        <v>0</v>
      </c>
      <c r="HK547" s="193">
        <f t="shared" si="337"/>
        <v>0</v>
      </c>
      <c r="HL547" s="193">
        <f t="shared" si="337"/>
        <v>0</v>
      </c>
      <c r="HM547" s="193">
        <f t="shared" si="337"/>
        <v>0</v>
      </c>
      <c r="HN547" s="193">
        <f t="shared" si="337"/>
        <v>0</v>
      </c>
      <c r="HO547" s="193">
        <f t="shared" si="337"/>
        <v>0</v>
      </c>
      <c r="HP547" s="193">
        <f t="shared" si="337"/>
        <v>0</v>
      </c>
      <c r="HQ547" s="193">
        <f t="shared" si="337"/>
        <v>0</v>
      </c>
      <c r="HR547" s="193">
        <f t="shared" si="337"/>
        <v>0</v>
      </c>
      <c r="HS547" s="193">
        <f t="shared" si="337"/>
        <v>0</v>
      </c>
      <c r="HT547" s="193">
        <f t="shared" si="337"/>
        <v>0</v>
      </c>
      <c r="HU547" s="193">
        <f t="shared" si="337"/>
        <v>0</v>
      </c>
      <c r="HV547" s="193">
        <f t="shared" si="337"/>
        <v>0</v>
      </c>
      <c r="HW547" s="193">
        <f t="shared" si="337"/>
        <v>0</v>
      </c>
      <c r="HX547" s="193">
        <f t="shared" si="337"/>
        <v>0</v>
      </c>
      <c r="HY547" s="193">
        <f t="shared" si="337"/>
        <v>0</v>
      </c>
      <c r="HZ547" s="193">
        <f t="shared" si="337"/>
        <v>0</v>
      </c>
      <c r="IA547" s="193">
        <f t="shared" si="337"/>
        <v>0</v>
      </c>
      <c r="IB547" s="193">
        <f t="shared" si="337"/>
        <v>0</v>
      </c>
      <c r="IC547" s="193">
        <f t="shared" si="337"/>
        <v>0</v>
      </c>
      <c r="ID547" s="193">
        <f t="shared" si="337"/>
        <v>0</v>
      </c>
      <c r="IE547" s="193">
        <f t="shared" si="337"/>
        <v>0</v>
      </c>
      <c r="IF547" s="193">
        <f t="shared" si="337"/>
        <v>0</v>
      </c>
      <c r="IG547" s="193">
        <f t="shared" si="337"/>
        <v>0</v>
      </c>
      <c r="IH547" s="193">
        <f t="shared" si="337"/>
        <v>0</v>
      </c>
      <c r="II547" s="193">
        <f t="shared" si="337"/>
        <v>0</v>
      </c>
      <c r="IJ547" s="193">
        <f t="shared" si="337"/>
        <v>0</v>
      </c>
      <c r="IK547" s="193">
        <f t="shared" si="337"/>
        <v>0</v>
      </c>
      <c r="IL547" s="193">
        <f t="shared" si="337"/>
        <v>0</v>
      </c>
      <c r="IM547" s="193">
        <f t="shared" si="337"/>
        <v>0</v>
      </c>
      <c r="IN547" s="193">
        <f t="shared" si="337"/>
        <v>0</v>
      </c>
      <c r="IO547" s="193">
        <f t="shared" si="337"/>
        <v>0</v>
      </c>
      <c r="IP547" s="193">
        <f t="shared" si="337"/>
        <v>0</v>
      </c>
      <c r="IQ547" s="193">
        <f t="shared" si="337"/>
        <v>0</v>
      </c>
      <c r="IR547" s="193">
        <f t="shared" si="337"/>
        <v>0</v>
      </c>
      <c r="IS547" s="193">
        <f t="shared" si="337"/>
        <v>0</v>
      </c>
      <c r="IT547" s="193">
        <f t="shared" si="337"/>
        <v>0</v>
      </c>
      <c r="IU547" s="193">
        <f t="shared" si="337"/>
        <v>0</v>
      </c>
      <c r="IV547" s="193">
        <f t="shared" si="337"/>
        <v>0</v>
      </c>
      <c r="IW547" s="193">
        <f t="shared" si="337"/>
        <v>0</v>
      </c>
      <c r="IX547" s="193">
        <f t="shared" si="337"/>
        <v>0</v>
      </c>
      <c r="IY547" s="193">
        <f t="shared" si="337"/>
        <v>0</v>
      </c>
      <c r="IZ547" s="193">
        <f t="shared" si="337"/>
        <v>0</v>
      </c>
      <c r="JA547" s="193">
        <f t="shared" si="337"/>
        <v>0</v>
      </c>
      <c r="JB547" s="193">
        <f>SUM(JB541:JB546)</f>
        <v>0</v>
      </c>
      <c r="JC547" s="193">
        <f t="shared" si="337"/>
        <v>0</v>
      </c>
      <c r="JD547" s="193">
        <f t="shared" ref="JD547:LO547" si="338">SUM(JD541:JD546)</f>
        <v>0</v>
      </c>
      <c r="JE547" s="193">
        <f t="shared" si="338"/>
        <v>0</v>
      </c>
      <c r="JF547" s="193">
        <f t="shared" si="338"/>
        <v>0</v>
      </c>
      <c r="JG547" s="193">
        <f t="shared" si="338"/>
        <v>0</v>
      </c>
      <c r="JH547" s="193">
        <f t="shared" si="338"/>
        <v>0</v>
      </c>
      <c r="JI547" s="193">
        <f t="shared" si="338"/>
        <v>0</v>
      </c>
      <c r="JJ547" s="193">
        <f t="shared" si="338"/>
        <v>0</v>
      </c>
      <c r="JK547" s="193">
        <f t="shared" si="338"/>
        <v>0</v>
      </c>
      <c r="JL547" s="193">
        <f t="shared" si="338"/>
        <v>0</v>
      </c>
      <c r="JM547" s="193">
        <f t="shared" si="338"/>
        <v>0</v>
      </c>
      <c r="JN547" s="193">
        <f t="shared" si="338"/>
        <v>0</v>
      </c>
      <c r="JO547" s="193">
        <f t="shared" si="338"/>
        <v>0</v>
      </c>
      <c r="JP547" s="193">
        <f t="shared" si="338"/>
        <v>0</v>
      </c>
      <c r="JQ547" s="193">
        <f t="shared" si="338"/>
        <v>0</v>
      </c>
      <c r="JR547" s="193">
        <f t="shared" si="338"/>
        <v>0</v>
      </c>
      <c r="JS547" s="193">
        <f t="shared" si="338"/>
        <v>0</v>
      </c>
      <c r="JT547" s="193">
        <f t="shared" si="338"/>
        <v>0</v>
      </c>
      <c r="JU547" s="193">
        <f>SUM(JU541:JU546)</f>
        <v>0</v>
      </c>
      <c r="JV547" s="193">
        <f t="shared" si="338"/>
        <v>0</v>
      </c>
      <c r="JW547" s="193">
        <f t="shared" si="338"/>
        <v>0</v>
      </c>
      <c r="JX547" s="193">
        <f t="shared" si="338"/>
        <v>0</v>
      </c>
      <c r="JY547" s="193">
        <f t="shared" si="338"/>
        <v>0</v>
      </c>
      <c r="JZ547" s="193">
        <f t="shared" si="338"/>
        <v>0</v>
      </c>
      <c r="KA547" s="193">
        <f t="shared" si="338"/>
        <v>0</v>
      </c>
      <c r="KB547" s="193">
        <f t="shared" si="338"/>
        <v>0</v>
      </c>
      <c r="KC547" s="193">
        <f t="shared" si="338"/>
        <v>0</v>
      </c>
      <c r="KD547" s="193">
        <f t="shared" si="338"/>
        <v>0</v>
      </c>
      <c r="KE547" s="193">
        <f t="shared" si="338"/>
        <v>0</v>
      </c>
      <c r="KF547" s="193">
        <f t="shared" si="338"/>
        <v>0</v>
      </c>
      <c r="KG547" s="193">
        <f t="shared" si="338"/>
        <v>0</v>
      </c>
      <c r="KH547" s="193">
        <f t="shared" si="338"/>
        <v>0</v>
      </c>
      <c r="KI547" s="193">
        <f t="shared" si="338"/>
        <v>0</v>
      </c>
      <c r="KJ547" s="193">
        <f t="shared" si="338"/>
        <v>0</v>
      </c>
      <c r="KK547" s="193">
        <f t="shared" si="338"/>
        <v>0</v>
      </c>
      <c r="KL547" s="193">
        <f t="shared" si="338"/>
        <v>0</v>
      </c>
      <c r="KM547" s="193">
        <f t="shared" si="338"/>
        <v>0</v>
      </c>
      <c r="KN547" s="193">
        <f t="shared" si="338"/>
        <v>0</v>
      </c>
      <c r="KO547" s="193">
        <f t="shared" si="338"/>
        <v>0</v>
      </c>
      <c r="KP547" s="193">
        <f t="shared" si="338"/>
        <v>0</v>
      </c>
      <c r="KQ547" s="193">
        <f t="shared" si="338"/>
        <v>0</v>
      </c>
      <c r="KR547" s="193">
        <f t="shared" si="338"/>
        <v>0</v>
      </c>
      <c r="KS547" s="193">
        <f t="shared" si="338"/>
        <v>0</v>
      </c>
      <c r="KT547" s="193">
        <f t="shared" si="338"/>
        <v>0</v>
      </c>
      <c r="KU547" s="193">
        <f t="shared" si="338"/>
        <v>0</v>
      </c>
      <c r="KV547" s="193">
        <f t="shared" si="338"/>
        <v>0</v>
      </c>
      <c r="KW547" s="193">
        <f t="shared" si="338"/>
        <v>0</v>
      </c>
      <c r="KX547" s="193">
        <f t="shared" si="338"/>
        <v>0</v>
      </c>
      <c r="KY547" s="193">
        <f t="shared" si="338"/>
        <v>0</v>
      </c>
      <c r="KZ547" s="193">
        <f t="shared" si="338"/>
        <v>0</v>
      </c>
      <c r="LA547" s="193">
        <f t="shared" si="338"/>
        <v>0</v>
      </c>
      <c r="LB547" s="193">
        <f t="shared" si="338"/>
        <v>0</v>
      </c>
      <c r="LC547" s="193">
        <f t="shared" si="338"/>
        <v>0</v>
      </c>
      <c r="LD547" s="193">
        <f t="shared" si="338"/>
        <v>0</v>
      </c>
      <c r="LE547" s="193">
        <f t="shared" si="338"/>
        <v>0</v>
      </c>
      <c r="LF547" s="193">
        <f t="shared" si="338"/>
        <v>0</v>
      </c>
      <c r="LG547" s="193">
        <f t="shared" si="338"/>
        <v>0</v>
      </c>
      <c r="LH547" s="193">
        <f t="shared" si="338"/>
        <v>0</v>
      </c>
      <c r="LI547" s="193">
        <f t="shared" si="338"/>
        <v>0</v>
      </c>
      <c r="LJ547" s="193">
        <f t="shared" si="338"/>
        <v>0</v>
      </c>
      <c r="LK547" s="193">
        <f t="shared" si="338"/>
        <v>0</v>
      </c>
      <c r="LL547" s="193">
        <f t="shared" si="338"/>
        <v>0</v>
      </c>
      <c r="LM547" s="193">
        <f t="shared" si="338"/>
        <v>0</v>
      </c>
      <c r="LN547" s="193">
        <f t="shared" si="338"/>
        <v>0</v>
      </c>
      <c r="LO547" s="193">
        <f t="shared" si="338"/>
        <v>0</v>
      </c>
      <c r="LP547" s="193">
        <f t="shared" ref="LP547:NU547" si="339">SUM(LP541:LP546)</f>
        <v>0</v>
      </c>
      <c r="LQ547" s="193">
        <f t="shared" si="339"/>
        <v>0</v>
      </c>
      <c r="LR547" s="193">
        <f t="shared" si="339"/>
        <v>0</v>
      </c>
      <c r="LS547" s="193">
        <f t="shared" si="339"/>
        <v>0</v>
      </c>
      <c r="LT547" s="193">
        <f t="shared" si="339"/>
        <v>0</v>
      </c>
      <c r="LU547" s="193">
        <f t="shared" si="339"/>
        <v>0</v>
      </c>
      <c r="LV547" s="193">
        <f t="shared" si="339"/>
        <v>0</v>
      </c>
      <c r="LW547" s="193">
        <f t="shared" si="339"/>
        <v>0</v>
      </c>
      <c r="LX547" s="193">
        <f t="shared" si="339"/>
        <v>0</v>
      </c>
      <c r="LY547" s="193">
        <f t="shared" si="339"/>
        <v>0</v>
      </c>
      <c r="LZ547" s="193">
        <f t="shared" si="339"/>
        <v>0</v>
      </c>
      <c r="MA547" s="193">
        <f t="shared" si="339"/>
        <v>0</v>
      </c>
      <c r="MB547" s="193">
        <f t="shared" si="339"/>
        <v>0</v>
      </c>
      <c r="MC547" s="193">
        <f t="shared" si="339"/>
        <v>0</v>
      </c>
      <c r="MD547" s="193">
        <f t="shared" si="339"/>
        <v>0</v>
      </c>
      <c r="ME547" s="193">
        <f t="shared" si="339"/>
        <v>0</v>
      </c>
      <c r="MF547" s="193">
        <f t="shared" si="339"/>
        <v>0</v>
      </c>
      <c r="MG547" s="193">
        <f t="shared" si="339"/>
        <v>0</v>
      </c>
      <c r="MH547" s="193">
        <f t="shared" si="339"/>
        <v>0</v>
      </c>
      <c r="MI547" s="193">
        <f t="shared" si="339"/>
        <v>0</v>
      </c>
      <c r="MJ547" s="193">
        <f t="shared" si="339"/>
        <v>0</v>
      </c>
      <c r="MK547" s="193">
        <f t="shared" si="339"/>
        <v>0</v>
      </c>
      <c r="ML547" s="193">
        <f t="shared" si="339"/>
        <v>0</v>
      </c>
      <c r="MM547" s="193">
        <f t="shared" si="339"/>
        <v>0</v>
      </c>
      <c r="MN547" s="193">
        <f t="shared" si="339"/>
        <v>0</v>
      </c>
      <c r="MO547" s="193">
        <f t="shared" si="339"/>
        <v>0</v>
      </c>
      <c r="MP547" s="193">
        <f t="shared" si="339"/>
        <v>0</v>
      </c>
      <c r="MQ547" s="193">
        <f t="shared" si="339"/>
        <v>0</v>
      </c>
      <c r="MR547" s="193">
        <f t="shared" si="339"/>
        <v>0</v>
      </c>
      <c r="MS547" s="193">
        <f t="shared" si="339"/>
        <v>0</v>
      </c>
      <c r="MT547" s="193">
        <f t="shared" si="339"/>
        <v>0</v>
      </c>
      <c r="MU547" s="193">
        <f t="shared" si="339"/>
        <v>0</v>
      </c>
      <c r="MV547" s="193">
        <f t="shared" si="339"/>
        <v>0</v>
      </c>
      <c r="MW547" s="193">
        <f t="shared" si="339"/>
        <v>0</v>
      </c>
      <c r="MX547" s="193">
        <f t="shared" si="339"/>
        <v>0</v>
      </c>
      <c r="MY547" s="193">
        <f t="shared" si="339"/>
        <v>0</v>
      </c>
      <c r="MZ547" s="193">
        <f t="shared" si="339"/>
        <v>0</v>
      </c>
      <c r="NA547" s="193">
        <f t="shared" si="339"/>
        <v>0</v>
      </c>
      <c r="NB547" s="193">
        <f t="shared" si="339"/>
        <v>0</v>
      </c>
      <c r="NC547" s="193">
        <f t="shared" si="339"/>
        <v>0</v>
      </c>
      <c r="ND547" s="193">
        <f t="shared" si="339"/>
        <v>0</v>
      </c>
      <c r="NE547" s="193">
        <f t="shared" si="339"/>
        <v>0</v>
      </c>
      <c r="NF547" s="193">
        <f t="shared" si="339"/>
        <v>0</v>
      </c>
      <c r="NG547" s="193">
        <f t="shared" si="339"/>
        <v>0</v>
      </c>
      <c r="NH547" s="193">
        <f t="shared" si="339"/>
        <v>0</v>
      </c>
      <c r="NI547" s="193">
        <f t="shared" si="339"/>
        <v>0</v>
      </c>
      <c r="NJ547" s="193">
        <f t="shared" si="339"/>
        <v>0</v>
      </c>
      <c r="NK547" s="193">
        <f t="shared" si="339"/>
        <v>0</v>
      </c>
      <c r="NL547" s="193">
        <f t="shared" si="339"/>
        <v>0</v>
      </c>
      <c r="NM547" s="193">
        <f t="shared" si="339"/>
        <v>0</v>
      </c>
      <c r="NN547" s="193">
        <f t="shared" si="339"/>
        <v>0</v>
      </c>
      <c r="NO547" s="193">
        <f t="shared" si="339"/>
        <v>0</v>
      </c>
      <c r="NP547" s="193">
        <f t="shared" si="339"/>
        <v>0</v>
      </c>
      <c r="NQ547" s="193">
        <f t="shared" si="339"/>
        <v>0</v>
      </c>
      <c r="NR547" s="193">
        <f t="shared" si="339"/>
        <v>0</v>
      </c>
      <c r="NS547" s="193">
        <f t="shared" si="339"/>
        <v>0</v>
      </c>
      <c r="NT547" s="193">
        <f t="shared" si="339"/>
        <v>0</v>
      </c>
      <c r="NU547" s="193">
        <f t="shared" si="339"/>
        <v>0</v>
      </c>
      <c r="NV547" s="193">
        <f t="shared" ref="NV547:QG547" si="340">SUM(NV541:NV546)</f>
        <v>0</v>
      </c>
      <c r="NW547" s="193">
        <f t="shared" si="340"/>
        <v>0</v>
      </c>
      <c r="NX547" s="193">
        <f t="shared" si="340"/>
        <v>0</v>
      </c>
      <c r="NY547" s="193">
        <f t="shared" si="340"/>
        <v>0</v>
      </c>
      <c r="NZ547" s="193">
        <f t="shared" si="340"/>
        <v>0</v>
      </c>
      <c r="OA547" s="193">
        <f t="shared" si="340"/>
        <v>0</v>
      </c>
      <c r="OB547" s="193">
        <f t="shared" si="340"/>
        <v>0</v>
      </c>
      <c r="OC547" s="193">
        <f t="shared" si="340"/>
        <v>0</v>
      </c>
      <c r="OD547" s="193">
        <f t="shared" si="340"/>
        <v>0</v>
      </c>
      <c r="OE547" s="193">
        <f t="shared" si="340"/>
        <v>0</v>
      </c>
      <c r="OF547" s="193">
        <f t="shared" si="340"/>
        <v>0</v>
      </c>
      <c r="OG547" s="193">
        <f t="shared" si="340"/>
        <v>0</v>
      </c>
      <c r="OH547" s="193">
        <f t="shared" si="340"/>
        <v>0</v>
      </c>
      <c r="OI547" s="193">
        <f t="shared" si="340"/>
        <v>0</v>
      </c>
      <c r="OJ547" s="193">
        <f t="shared" si="340"/>
        <v>0</v>
      </c>
      <c r="OK547" s="193">
        <f t="shared" si="340"/>
        <v>0</v>
      </c>
      <c r="OL547" s="193">
        <f t="shared" si="340"/>
        <v>0</v>
      </c>
      <c r="OM547" s="193">
        <f t="shared" si="340"/>
        <v>0</v>
      </c>
      <c r="ON547" s="193">
        <f t="shared" si="340"/>
        <v>0</v>
      </c>
      <c r="OO547" s="193">
        <f t="shared" si="340"/>
        <v>0</v>
      </c>
      <c r="OP547" s="193">
        <f t="shared" si="340"/>
        <v>0</v>
      </c>
      <c r="OQ547" s="193">
        <f t="shared" si="340"/>
        <v>0</v>
      </c>
      <c r="OR547" s="193">
        <f t="shared" si="340"/>
        <v>0</v>
      </c>
      <c r="OS547" s="193">
        <f t="shared" si="340"/>
        <v>0</v>
      </c>
      <c r="OT547" s="193">
        <f t="shared" si="340"/>
        <v>0</v>
      </c>
      <c r="OU547" s="193">
        <f t="shared" si="340"/>
        <v>0</v>
      </c>
      <c r="OV547" s="193">
        <f t="shared" si="340"/>
        <v>0</v>
      </c>
      <c r="OW547" s="193">
        <f t="shared" si="340"/>
        <v>0</v>
      </c>
      <c r="OX547" s="193">
        <f t="shared" si="340"/>
        <v>0</v>
      </c>
      <c r="OY547" s="193">
        <f t="shared" si="340"/>
        <v>0</v>
      </c>
      <c r="OZ547" s="193">
        <f t="shared" si="340"/>
        <v>0</v>
      </c>
      <c r="PA547" s="193">
        <f t="shared" si="340"/>
        <v>0</v>
      </c>
      <c r="PB547" s="193">
        <f t="shared" si="340"/>
        <v>0</v>
      </c>
      <c r="PC547" s="193">
        <f t="shared" si="340"/>
        <v>0</v>
      </c>
      <c r="PD547" s="193">
        <f t="shared" si="340"/>
        <v>0</v>
      </c>
      <c r="PE547" s="193">
        <f t="shared" si="340"/>
        <v>0</v>
      </c>
      <c r="PF547" s="193">
        <f t="shared" si="340"/>
        <v>0</v>
      </c>
      <c r="PG547" s="193">
        <f t="shared" si="340"/>
        <v>0</v>
      </c>
      <c r="PH547" s="193">
        <f t="shared" si="340"/>
        <v>0</v>
      </c>
      <c r="PI547" s="193">
        <f t="shared" si="340"/>
        <v>0</v>
      </c>
      <c r="PJ547" s="193">
        <f t="shared" si="340"/>
        <v>0</v>
      </c>
      <c r="PK547" s="193">
        <f t="shared" si="340"/>
        <v>0</v>
      </c>
      <c r="PL547" s="193">
        <f t="shared" si="340"/>
        <v>0</v>
      </c>
      <c r="PM547" s="193">
        <f t="shared" si="340"/>
        <v>0</v>
      </c>
      <c r="PN547" s="193">
        <f t="shared" si="340"/>
        <v>0</v>
      </c>
      <c r="PO547" s="193">
        <f t="shared" si="340"/>
        <v>0</v>
      </c>
      <c r="PP547" s="193">
        <f t="shared" si="340"/>
        <v>0</v>
      </c>
      <c r="PQ547" s="193">
        <f t="shared" si="340"/>
        <v>0</v>
      </c>
      <c r="PR547" s="193">
        <f t="shared" si="340"/>
        <v>0</v>
      </c>
      <c r="PS547" s="193">
        <f t="shared" si="340"/>
        <v>0</v>
      </c>
      <c r="PT547" s="193">
        <f t="shared" si="340"/>
        <v>0</v>
      </c>
      <c r="PU547" s="193">
        <f t="shared" si="340"/>
        <v>0</v>
      </c>
      <c r="PV547" s="193">
        <f t="shared" si="340"/>
        <v>0</v>
      </c>
      <c r="PW547" s="193">
        <f t="shared" si="340"/>
        <v>0</v>
      </c>
      <c r="PX547" s="193">
        <f t="shared" si="340"/>
        <v>0</v>
      </c>
      <c r="PY547" s="193">
        <f t="shared" si="340"/>
        <v>0</v>
      </c>
      <c r="PZ547" s="193">
        <f t="shared" si="340"/>
        <v>0</v>
      </c>
      <c r="QA547" s="193">
        <f t="shared" si="340"/>
        <v>0</v>
      </c>
      <c r="QB547" s="193">
        <f t="shared" si="340"/>
        <v>0</v>
      </c>
      <c r="QC547" s="193">
        <f t="shared" si="340"/>
        <v>0</v>
      </c>
      <c r="QD547" s="193">
        <f t="shared" si="340"/>
        <v>0</v>
      </c>
      <c r="QE547" s="193">
        <f t="shared" si="340"/>
        <v>0</v>
      </c>
      <c r="QF547" s="193">
        <f t="shared" si="340"/>
        <v>0</v>
      </c>
      <c r="QG547" s="193">
        <f t="shared" si="340"/>
        <v>0</v>
      </c>
      <c r="QH547" s="193">
        <f t="shared" ref="QH547:RF547" si="341">SUM(QH541:QH546)</f>
        <v>0</v>
      </c>
      <c r="QI547" s="193">
        <f t="shared" si="341"/>
        <v>0</v>
      </c>
      <c r="QJ547" s="193">
        <f t="shared" si="341"/>
        <v>0</v>
      </c>
      <c r="QK547" s="193">
        <f t="shared" si="341"/>
        <v>0</v>
      </c>
      <c r="QL547" s="193">
        <f t="shared" si="341"/>
        <v>0</v>
      </c>
      <c r="QM547" s="193">
        <f t="shared" si="341"/>
        <v>0</v>
      </c>
      <c r="QN547" s="193">
        <f t="shared" si="341"/>
        <v>0</v>
      </c>
      <c r="QO547" s="193">
        <f t="shared" si="341"/>
        <v>0</v>
      </c>
      <c r="QP547" s="193">
        <f t="shared" si="341"/>
        <v>0</v>
      </c>
      <c r="QQ547" s="193">
        <f t="shared" si="341"/>
        <v>0</v>
      </c>
      <c r="QR547" s="193">
        <f t="shared" si="341"/>
        <v>0</v>
      </c>
      <c r="QS547" s="193">
        <f t="shared" si="341"/>
        <v>0</v>
      </c>
      <c r="QT547" s="193">
        <f t="shared" si="341"/>
        <v>0</v>
      </c>
      <c r="QU547" s="193">
        <f t="shared" si="341"/>
        <v>0</v>
      </c>
      <c r="QV547" s="193">
        <f t="shared" si="341"/>
        <v>0</v>
      </c>
      <c r="QW547" s="193">
        <f t="shared" si="341"/>
        <v>0</v>
      </c>
      <c r="QX547" s="193">
        <f t="shared" si="341"/>
        <v>0</v>
      </c>
      <c r="QY547" s="193">
        <f t="shared" si="341"/>
        <v>0</v>
      </c>
      <c r="QZ547" s="193">
        <f t="shared" si="341"/>
        <v>0</v>
      </c>
      <c r="RA547" s="193">
        <f t="shared" si="341"/>
        <v>0</v>
      </c>
      <c r="RB547" s="193">
        <f t="shared" si="341"/>
        <v>0</v>
      </c>
      <c r="RC547" s="193">
        <f t="shared" si="341"/>
        <v>0</v>
      </c>
      <c r="RD547" s="193">
        <f t="shared" si="341"/>
        <v>0</v>
      </c>
      <c r="RE547" s="193">
        <f t="shared" si="341"/>
        <v>0</v>
      </c>
      <c r="RF547" s="193">
        <f t="shared" si="341"/>
        <v>0</v>
      </c>
      <c r="RG547" s="193">
        <f>SUM(RG541:RG546)</f>
        <v>0</v>
      </c>
      <c r="RH547" s="193">
        <f t="shared" ref="RH547:TP547" si="342">SUM(RH541:RH546)</f>
        <v>0</v>
      </c>
      <c r="RI547" s="193">
        <f t="shared" si="342"/>
        <v>0</v>
      </c>
      <c r="RJ547" s="193">
        <f t="shared" si="342"/>
        <v>0</v>
      </c>
      <c r="RK547" s="193">
        <f t="shared" si="342"/>
        <v>0</v>
      </c>
      <c r="RL547" s="193">
        <f t="shared" si="342"/>
        <v>0</v>
      </c>
      <c r="RM547" s="193">
        <f t="shared" si="342"/>
        <v>0</v>
      </c>
      <c r="RN547" s="193">
        <f t="shared" si="342"/>
        <v>0</v>
      </c>
      <c r="RO547" s="193">
        <f t="shared" si="342"/>
        <v>0</v>
      </c>
      <c r="RP547" s="193">
        <f t="shared" si="342"/>
        <v>0</v>
      </c>
      <c r="RQ547" s="193">
        <f t="shared" si="342"/>
        <v>0</v>
      </c>
      <c r="RR547" s="193">
        <f t="shared" si="342"/>
        <v>0</v>
      </c>
      <c r="RS547" s="193">
        <f t="shared" si="342"/>
        <v>0</v>
      </c>
      <c r="RT547" s="193">
        <f t="shared" si="342"/>
        <v>0</v>
      </c>
      <c r="RU547" s="193">
        <f t="shared" si="342"/>
        <v>0</v>
      </c>
      <c r="RV547" s="193">
        <f t="shared" si="342"/>
        <v>0</v>
      </c>
      <c r="RW547" s="193">
        <f t="shared" si="342"/>
        <v>0</v>
      </c>
      <c r="RX547" s="193">
        <f t="shared" si="342"/>
        <v>0</v>
      </c>
      <c r="RY547" s="193">
        <f t="shared" si="342"/>
        <v>0</v>
      </c>
      <c r="RZ547" s="193">
        <f t="shared" si="342"/>
        <v>0</v>
      </c>
      <c r="SA547" s="193">
        <f t="shared" si="342"/>
        <v>0</v>
      </c>
      <c r="SB547" s="193">
        <f t="shared" si="342"/>
        <v>0</v>
      </c>
      <c r="SC547" s="193">
        <f t="shared" si="342"/>
        <v>0</v>
      </c>
      <c r="SD547" s="193">
        <f t="shared" si="342"/>
        <v>0</v>
      </c>
      <c r="SE547" s="193">
        <f t="shared" si="342"/>
        <v>0</v>
      </c>
      <c r="SF547" s="193">
        <f t="shared" si="342"/>
        <v>0</v>
      </c>
      <c r="SG547" s="193">
        <f t="shared" si="342"/>
        <v>0</v>
      </c>
      <c r="SH547" s="193">
        <f t="shared" si="342"/>
        <v>0</v>
      </c>
      <c r="SI547" s="193">
        <f t="shared" si="342"/>
        <v>0</v>
      </c>
      <c r="SJ547" s="193">
        <f t="shared" si="342"/>
        <v>0</v>
      </c>
      <c r="SK547" s="193">
        <f t="shared" si="342"/>
        <v>0</v>
      </c>
      <c r="SL547" s="193">
        <f t="shared" si="342"/>
        <v>0</v>
      </c>
      <c r="SM547" s="193">
        <f t="shared" si="342"/>
        <v>0</v>
      </c>
      <c r="SN547" s="193">
        <f t="shared" si="342"/>
        <v>0</v>
      </c>
      <c r="SO547" s="193">
        <f t="shared" si="342"/>
        <v>0</v>
      </c>
      <c r="SP547" s="193">
        <f t="shared" si="342"/>
        <v>0</v>
      </c>
      <c r="SQ547" s="193">
        <f t="shared" si="342"/>
        <v>0</v>
      </c>
      <c r="SR547" s="193">
        <f t="shared" si="342"/>
        <v>0</v>
      </c>
      <c r="SS547" s="193">
        <f t="shared" si="342"/>
        <v>0</v>
      </c>
      <c r="ST547" s="193">
        <f t="shared" si="342"/>
        <v>0</v>
      </c>
      <c r="SU547" s="193">
        <f t="shared" si="342"/>
        <v>0</v>
      </c>
      <c r="SV547" s="193">
        <f t="shared" si="342"/>
        <v>0</v>
      </c>
      <c r="SW547" s="193">
        <f t="shared" si="342"/>
        <v>0</v>
      </c>
      <c r="SX547" s="193">
        <f t="shared" si="342"/>
        <v>0</v>
      </c>
      <c r="SY547" s="193">
        <f t="shared" si="342"/>
        <v>0</v>
      </c>
      <c r="SZ547" s="193">
        <f t="shared" si="342"/>
        <v>0</v>
      </c>
      <c r="TA547" s="193">
        <f t="shared" si="342"/>
        <v>0</v>
      </c>
      <c r="TB547" s="193">
        <f t="shared" si="342"/>
        <v>0</v>
      </c>
      <c r="TC547" s="193">
        <f t="shared" si="342"/>
        <v>0</v>
      </c>
      <c r="TD547" s="193">
        <f t="shared" si="342"/>
        <v>0</v>
      </c>
      <c r="TE547" s="193">
        <f t="shared" si="342"/>
        <v>0</v>
      </c>
      <c r="TF547" s="193">
        <f t="shared" si="342"/>
        <v>0</v>
      </c>
      <c r="TG547" s="193">
        <f t="shared" si="342"/>
        <v>0</v>
      </c>
      <c r="TH547" s="193">
        <f t="shared" si="342"/>
        <v>0</v>
      </c>
      <c r="TI547" s="193">
        <f t="shared" si="342"/>
        <v>0</v>
      </c>
      <c r="TJ547" s="193">
        <f t="shared" si="342"/>
        <v>0</v>
      </c>
      <c r="TK547" s="193">
        <f t="shared" si="342"/>
        <v>0</v>
      </c>
      <c r="TL547" s="193">
        <f t="shared" si="342"/>
        <v>0</v>
      </c>
      <c r="TM547" s="193">
        <f t="shared" si="342"/>
        <v>0</v>
      </c>
      <c r="TN547" s="193">
        <f t="shared" si="342"/>
        <v>0</v>
      </c>
      <c r="TO547" s="193">
        <f t="shared" si="342"/>
        <v>0</v>
      </c>
      <c r="TP547" s="193">
        <f t="shared" si="342"/>
        <v>0</v>
      </c>
      <c r="TQ547" s="193">
        <f t="shared" ref="TQ547:WB547" si="343">SUM(TQ541:TQ546)</f>
        <v>0</v>
      </c>
      <c r="TR547" s="193">
        <f t="shared" si="343"/>
        <v>0</v>
      </c>
      <c r="TS547" s="193">
        <f t="shared" si="343"/>
        <v>0</v>
      </c>
      <c r="TT547" s="193">
        <f t="shared" si="343"/>
        <v>0</v>
      </c>
      <c r="TU547" s="193">
        <f t="shared" si="343"/>
        <v>0</v>
      </c>
      <c r="TV547" s="193">
        <f t="shared" si="343"/>
        <v>0</v>
      </c>
      <c r="TW547" s="193">
        <f t="shared" si="343"/>
        <v>0</v>
      </c>
      <c r="TX547" s="193">
        <f t="shared" si="343"/>
        <v>0</v>
      </c>
      <c r="TY547" s="193">
        <f t="shared" si="343"/>
        <v>0</v>
      </c>
      <c r="TZ547" s="193">
        <f t="shared" si="343"/>
        <v>0</v>
      </c>
      <c r="UA547" s="193">
        <f t="shared" si="343"/>
        <v>0</v>
      </c>
      <c r="UB547" s="193">
        <f t="shared" si="343"/>
        <v>0</v>
      </c>
      <c r="UC547" s="193">
        <f t="shared" si="343"/>
        <v>0</v>
      </c>
      <c r="UD547" s="193">
        <f t="shared" si="343"/>
        <v>0</v>
      </c>
      <c r="UE547" s="193">
        <f t="shared" si="343"/>
        <v>0</v>
      </c>
      <c r="UF547" s="193">
        <f t="shared" si="343"/>
        <v>0</v>
      </c>
      <c r="UG547" s="193">
        <f t="shared" si="343"/>
        <v>0</v>
      </c>
      <c r="UH547" s="193">
        <f t="shared" si="343"/>
        <v>0</v>
      </c>
      <c r="UI547" s="193">
        <f t="shared" si="343"/>
        <v>0</v>
      </c>
      <c r="UJ547" s="193">
        <f t="shared" si="343"/>
        <v>0</v>
      </c>
      <c r="UK547" s="193">
        <f t="shared" si="343"/>
        <v>0</v>
      </c>
      <c r="UL547" s="193">
        <f t="shared" si="343"/>
        <v>0</v>
      </c>
      <c r="UM547" s="193">
        <f t="shared" si="343"/>
        <v>0</v>
      </c>
      <c r="UN547" s="193">
        <f t="shared" si="343"/>
        <v>0</v>
      </c>
      <c r="UO547" s="193">
        <f t="shared" si="343"/>
        <v>0</v>
      </c>
      <c r="UP547" s="193">
        <f t="shared" si="343"/>
        <v>0</v>
      </c>
      <c r="UQ547" s="193">
        <f t="shared" si="343"/>
        <v>0</v>
      </c>
      <c r="UR547" s="193">
        <f t="shared" si="343"/>
        <v>0</v>
      </c>
      <c r="US547" s="193">
        <f t="shared" si="343"/>
        <v>0</v>
      </c>
      <c r="UT547" s="193">
        <f t="shared" si="343"/>
        <v>0</v>
      </c>
      <c r="UU547" s="193">
        <f t="shared" si="343"/>
        <v>0</v>
      </c>
      <c r="UV547" s="193">
        <f t="shared" si="343"/>
        <v>0</v>
      </c>
      <c r="UW547" s="193">
        <f t="shared" si="343"/>
        <v>0</v>
      </c>
      <c r="UX547" s="193">
        <f t="shared" si="343"/>
        <v>0</v>
      </c>
      <c r="UY547" s="193">
        <f t="shared" si="343"/>
        <v>0</v>
      </c>
      <c r="UZ547" s="193">
        <f t="shared" si="343"/>
        <v>0</v>
      </c>
      <c r="VA547" s="193">
        <f t="shared" si="343"/>
        <v>0</v>
      </c>
      <c r="VB547" s="193">
        <f t="shared" si="343"/>
        <v>0</v>
      </c>
      <c r="VC547" s="193">
        <f t="shared" si="343"/>
        <v>0</v>
      </c>
      <c r="VD547" s="193">
        <f t="shared" si="343"/>
        <v>0</v>
      </c>
      <c r="VE547" s="193">
        <f t="shared" si="343"/>
        <v>0</v>
      </c>
      <c r="VF547" s="193">
        <f t="shared" si="343"/>
        <v>0</v>
      </c>
      <c r="VG547" s="193">
        <f t="shared" si="343"/>
        <v>0</v>
      </c>
      <c r="VH547" s="193">
        <f t="shared" si="343"/>
        <v>0</v>
      </c>
      <c r="VI547" s="193">
        <f t="shared" si="343"/>
        <v>0</v>
      </c>
      <c r="VJ547" s="193">
        <f t="shared" si="343"/>
        <v>0</v>
      </c>
      <c r="VK547" s="193">
        <f t="shared" si="343"/>
        <v>0</v>
      </c>
      <c r="VL547" s="193">
        <f t="shared" si="343"/>
        <v>0</v>
      </c>
      <c r="VM547" s="193">
        <f t="shared" si="343"/>
        <v>0</v>
      </c>
      <c r="VN547" s="193">
        <f t="shared" si="343"/>
        <v>0</v>
      </c>
      <c r="VO547" s="193">
        <f t="shared" si="343"/>
        <v>0</v>
      </c>
      <c r="VP547" s="193">
        <f t="shared" si="343"/>
        <v>0</v>
      </c>
      <c r="VQ547" s="193">
        <f t="shared" si="343"/>
        <v>0</v>
      </c>
      <c r="VR547" s="193">
        <f t="shared" si="343"/>
        <v>0</v>
      </c>
      <c r="VS547" s="193">
        <f t="shared" si="343"/>
        <v>0</v>
      </c>
      <c r="VT547" s="193">
        <f t="shared" si="343"/>
        <v>0</v>
      </c>
      <c r="VU547" s="193">
        <f t="shared" si="343"/>
        <v>0</v>
      </c>
      <c r="VV547" s="193">
        <f t="shared" si="343"/>
        <v>0</v>
      </c>
      <c r="VW547" s="193">
        <f t="shared" si="343"/>
        <v>0</v>
      </c>
      <c r="VX547" s="193">
        <f t="shared" si="343"/>
        <v>0</v>
      </c>
      <c r="VY547" s="193">
        <f t="shared" si="343"/>
        <v>0</v>
      </c>
      <c r="VZ547" s="193">
        <f t="shared" si="343"/>
        <v>0</v>
      </c>
      <c r="WA547" s="193">
        <f t="shared" si="343"/>
        <v>0</v>
      </c>
      <c r="WB547" s="193">
        <f t="shared" si="343"/>
        <v>0</v>
      </c>
      <c r="WC547" s="193">
        <f t="shared" ref="WC547:XD547" si="344">SUM(WC541:WC546)</f>
        <v>0</v>
      </c>
      <c r="WD547" s="193">
        <f t="shared" si="344"/>
        <v>0</v>
      </c>
      <c r="WE547" s="193">
        <f t="shared" si="344"/>
        <v>0</v>
      </c>
      <c r="WF547" s="193">
        <f t="shared" si="344"/>
        <v>0</v>
      </c>
      <c r="WG547" s="193">
        <f t="shared" si="344"/>
        <v>0</v>
      </c>
      <c r="WH547" s="193">
        <f t="shared" si="344"/>
        <v>0</v>
      </c>
      <c r="WI547" s="193">
        <f t="shared" si="344"/>
        <v>0</v>
      </c>
      <c r="WJ547" s="193">
        <f t="shared" si="344"/>
        <v>0</v>
      </c>
      <c r="WK547" s="193">
        <f t="shared" si="344"/>
        <v>0</v>
      </c>
      <c r="WL547" s="193">
        <f t="shared" si="344"/>
        <v>0</v>
      </c>
      <c r="WM547" s="193">
        <f t="shared" si="344"/>
        <v>0</v>
      </c>
      <c r="WN547" s="193">
        <f t="shared" si="344"/>
        <v>0</v>
      </c>
      <c r="WO547" s="193">
        <f t="shared" si="344"/>
        <v>0</v>
      </c>
      <c r="WP547" s="193">
        <f t="shared" si="344"/>
        <v>0</v>
      </c>
      <c r="WQ547" s="193">
        <f t="shared" si="344"/>
        <v>0</v>
      </c>
      <c r="WR547" s="193">
        <f t="shared" si="344"/>
        <v>0</v>
      </c>
      <c r="WS547" s="193">
        <f t="shared" si="344"/>
        <v>0</v>
      </c>
      <c r="WT547" s="193">
        <f t="shared" si="344"/>
        <v>0</v>
      </c>
      <c r="WU547" s="193">
        <f t="shared" si="344"/>
        <v>0</v>
      </c>
      <c r="WV547" s="193">
        <f t="shared" si="344"/>
        <v>0</v>
      </c>
      <c r="WW547" s="193">
        <f t="shared" si="344"/>
        <v>0</v>
      </c>
      <c r="WX547" s="193">
        <f t="shared" si="344"/>
        <v>0</v>
      </c>
      <c r="WY547" s="193">
        <f t="shared" si="344"/>
        <v>0</v>
      </c>
      <c r="WZ547" s="193">
        <f t="shared" si="344"/>
        <v>0</v>
      </c>
      <c r="XA547" s="193">
        <f t="shared" si="344"/>
        <v>0</v>
      </c>
      <c r="XB547" s="193">
        <f t="shared" si="344"/>
        <v>0</v>
      </c>
      <c r="XC547" s="193">
        <f t="shared" si="344"/>
        <v>0</v>
      </c>
      <c r="XD547" s="193">
        <f t="shared" si="344"/>
        <v>0</v>
      </c>
      <c r="XE547" s="193">
        <f t="shared" ref="XE547:ZP547" si="345">SUM(XE541:XE546)</f>
        <v>0</v>
      </c>
      <c r="XF547" s="193">
        <f t="shared" si="345"/>
        <v>0</v>
      </c>
      <c r="XG547" s="193">
        <f t="shared" si="345"/>
        <v>0</v>
      </c>
      <c r="XH547" s="193">
        <f t="shared" si="345"/>
        <v>0</v>
      </c>
      <c r="XI547" s="193">
        <f t="shared" si="345"/>
        <v>0</v>
      </c>
      <c r="XJ547" s="193">
        <f t="shared" si="345"/>
        <v>0</v>
      </c>
      <c r="XK547" s="193">
        <f t="shared" si="345"/>
        <v>0</v>
      </c>
      <c r="XL547" s="193">
        <f t="shared" si="345"/>
        <v>0</v>
      </c>
      <c r="XM547" s="193">
        <f t="shared" si="345"/>
        <v>0</v>
      </c>
      <c r="XN547" s="193">
        <f t="shared" si="345"/>
        <v>0</v>
      </c>
      <c r="XO547" s="193">
        <f t="shared" si="345"/>
        <v>0</v>
      </c>
      <c r="XP547" s="193">
        <f t="shared" si="345"/>
        <v>0</v>
      </c>
      <c r="XQ547" s="193">
        <f t="shared" si="345"/>
        <v>0</v>
      </c>
      <c r="XR547" s="193">
        <f t="shared" si="345"/>
        <v>0</v>
      </c>
      <c r="XS547" s="193">
        <f t="shared" si="345"/>
        <v>0</v>
      </c>
      <c r="XT547" s="193">
        <f t="shared" si="345"/>
        <v>0</v>
      </c>
      <c r="XU547" s="193">
        <f t="shared" si="345"/>
        <v>0</v>
      </c>
      <c r="XV547" s="193">
        <f t="shared" si="345"/>
        <v>0</v>
      </c>
      <c r="XW547" s="193">
        <f t="shared" si="345"/>
        <v>0</v>
      </c>
      <c r="XX547" s="193">
        <f t="shared" si="345"/>
        <v>0</v>
      </c>
      <c r="XY547" s="193">
        <f t="shared" si="345"/>
        <v>0</v>
      </c>
      <c r="XZ547" s="193">
        <f t="shared" si="345"/>
        <v>0</v>
      </c>
      <c r="YA547" s="193">
        <f t="shared" si="345"/>
        <v>0</v>
      </c>
      <c r="YB547" s="193">
        <f t="shared" si="345"/>
        <v>0</v>
      </c>
      <c r="YC547" s="193">
        <f t="shared" si="345"/>
        <v>0</v>
      </c>
      <c r="YD547" s="193">
        <f t="shared" si="345"/>
        <v>0</v>
      </c>
      <c r="YE547" s="193">
        <f t="shared" si="345"/>
        <v>0</v>
      </c>
      <c r="YF547" s="193">
        <f t="shared" si="345"/>
        <v>0</v>
      </c>
      <c r="YG547" s="193">
        <f t="shared" si="345"/>
        <v>0</v>
      </c>
      <c r="YH547" s="193">
        <f t="shared" si="345"/>
        <v>0</v>
      </c>
      <c r="YI547" s="193">
        <f t="shared" si="345"/>
        <v>0</v>
      </c>
      <c r="YJ547" s="193">
        <f t="shared" si="345"/>
        <v>0</v>
      </c>
      <c r="YK547" s="193">
        <f t="shared" si="345"/>
        <v>0</v>
      </c>
      <c r="YL547" s="193">
        <f t="shared" si="345"/>
        <v>0</v>
      </c>
      <c r="YM547" s="193">
        <f t="shared" si="345"/>
        <v>0</v>
      </c>
      <c r="YN547" s="193">
        <f t="shared" si="345"/>
        <v>0</v>
      </c>
      <c r="YO547" s="193">
        <f t="shared" si="345"/>
        <v>0</v>
      </c>
      <c r="YP547" s="193">
        <f t="shared" si="345"/>
        <v>0</v>
      </c>
      <c r="YQ547" s="193">
        <f t="shared" si="345"/>
        <v>0</v>
      </c>
      <c r="YR547" s="193">
        <f t="shared" si="345"/>
        <v>0</v>
      </c>
      <c r="YS547" s="193">
        <f t="shared" si="345"/>
        <v>0</v>
      </c>
      <c r="YT547" s="193">
        <f t="shared" si="345"/>
        <v>0</v>
      </c>
      <c r="YU547" s="193">
        <f t="shared" si="345"/>
        <v>0</v>
      </c>
      <c r="YV547" s="193">
        <f t="shared" si="345"/>
        <v>0</v>
      </c>
      <c r="YW547" s="193">
        <f t="shared" si="345"/>
        <v>0</v>
      </c>
      <c r="YX547" s="193">
        <f t="shared" si="345"/>
        <v>0</v>
      </c>
      <c r="YY547" s="193">
        <f t="shared" si="345"/>
        <v>0</v>
      </c>
      <c r="YZ547" s="193">
        <f t="shared" si="345"/>
        <v>0</v>
      </c>
      <c r="ZA547" s="193">
        <f t="shared" si="345"/>
        <v>0</v>
      </c>
      <c r="ZB547" s="193">
        <f t="shared" si="345"/>
        <v>0</v>
      </c>
      <c r="ZC547" s="193">
        <f t="shared" si="345"/>
        <v>0</v>
      </c>
      <c r="ZD547" s="193">
        <f t="shared" si="345"/>
        <v>0</v>
      </c>
      <c r="ZE547" s="193">
        <f t="shared" si="345"/>
        <v>0</v>
      </c>
      <c r="ZF547" s="193">
        <f t="shared" si="345"/>
        <v>0</v>
      </c>
      <c r="ZG547" s="193">
        <f t="shared" si="345"/>
        <v>0</v>
      </c>
      <c r="ZH547" s="193">
        <f t="shared" si="345"/>
        <v>0</v>
      </c>
      <c r="ZI547" s="193">
        <f t="shared" si="345"/>
        <v>0</v>
      </c>
      <c r="ZJ547" s="193">
        <f t="shared" si="345"/>
        <v>0</v>
      </c>
      <c r="ZK547" s="193">
        <f t="shared" si="345"/>
        <v>0</v>
      </c>
      <c r="ZL547" s="193">
        <f t="shared" si="345"/>
        <v>0</v>
      </c>
      <c r="ZM547" s="193">
        <f t="shared" si="345"/>
        <v>0</v>
      </c>
      <c r="ZN547" s="193">
        <f t="shared" si="345"/>
        <v>0</v>
      </c>
      <c r="ZO547" s="193">
        <f t="shared" si="345"/>
        <v>0</v>
      </c>
      <c r="ZP547" s="193">
        <f t="shared" si="345"/>
        <v>0</v>
      </c>
      <c r="ZQ547" s="193">
        <f t="shared" ref="ZQ547:ABV547" si="346">SUM(ZQ541:ZQ546)</f>
        <v>0</v>
      </c>
      <c r="ZR547" s="193">
        <f t="shared" si="346"/>
        <v>0</v>
      </c>
      <c r="ZS547" s="193">
        <f t="shared" si="346"/>
        <v>0</v>
      </c>
      <c r="ZT547" s="193">
        <f t="shared" si="346"/>
        <v>0</v>
      </c>
      <c r="ZU547" s="193">
        <f t="shared" si="346"/>
        <v>0</v>
      </c>
      <c r="ZV547" s="193">
        <f t="shared" si="346"/>
        <v>0</v>
      </c>
      <c r="ZW547" s="193">
        <f t="shared" si="346"/>
        <v>0</v>
      </c>
      <c r="ZX547" s="193">
        <f t="shared" si="346"/>
        <v>0</v>
      </c>
      <c r="ZY547" s="193">
        <f t="shared" si="346"/>
        <v>0</v>
      </c>
      <c r="ZZ547" s="193">
        <f t="shared" si="346"/>
        <v>0</v>
      </c>
      <c r="AAA547" s="193">
        <f t="shared" si="346"/>
        <v>0</v>
      </c>
      <c r="AAB547" s="193">
        <f t="shared" si="346"/>
        <v>0</v>
      </c>
      <c r="AAC547" s="193">
        <f t="shared" si="346"/>
        <v>0</v>
      </c>
      <c r="AAD547" s="193">
        <f t="shared" si="346"/>
        <v>0</v>
      </c>
      <c r="AAE547" s="193">
        <f t="shared" si="346"/>
        <v>0</v>
      </c>
      <c r="AAF547" s="193">
        <f t="shared" si="346"/>
        <v>0</v>
      </c>
      <c r="AAG547" s="193">
        <f t="shared" si="346"/>
        <v>0</v>
      </c>
      <c r="AAH547" s="193">
        <f t="shared" si="346"/>
        <v>0</v>
      </c>
      <c r="AAI547" s="193">
        <f t="shared" si="346"/>
        <v>0</v>
      </c>
      <c r="AAJ547" s="193">
        <f t="shared" si="346"/>
        <v>0</v>
      </c>
      <c r="AAK547" s="193">
        <f t="shared" si="346"/>
        <v>0</v>
      </c>
      <c r="AAL547" s="193">
        <f t="shared" si="346"/>
        <v>0</v>
      </c>
      <c r="AAM547" s="193">
        <f t="shared" si="346"/>
        <v>0</v>
      </c>
      <c r="AAN547" s="193">
        <f t="shared" si="346"/>
        <v>0</v>
      </c>
      <c r="AAO547" s="193">
        <f t="shared" si="346"/>
        <v>0</v>
      </c>
      <c r="AAP547" s="193">
        <f t="shared" si="346"/>
        <v>0</v>
      </c>
      <c r="AAQ547" s="193">
        <f t="shared" si="346"/>
        <v>0</v>
      </c>
      <c r="AAR547" s="193">
        <f t="shared" si="346"/>
        <v>0</v>
      </c>
      <c r="AAS547" s="193">
        <f t="shared" si="346"/>
        <v>0</v>
      </c>
      <c r="AAT547" s="193">
        <f t="shared" si="346"/>
        <v>0</v>
      </c>
      <c r="AAU547" s="193">
        <f t="shared" si="346"/>
        <v>0</v>
      </c>
      <c r="AAV547" s="193">
        <f t="shared" si="346"/>
        <v>0</v>
      </c>
      <c r="AAW547" s="193">
        <f t="shared" si="346"/>
        <v>0</v>
      </c>
      <c r="AAX547" s="193">
        <f t="shared" si="346"/>
        <v>0</v>
      </c>
      <c r="AAY547" s="193">
        <f t="shared" si="346"/>
        <v>0</v>
      </c>
      <c r="AAZ547" s="193">
        <f t="shared" si="346"/>
        <v>0</v>
      </c>
      <c r="ABA547" s="193">
        <f t="shared" si="346"/>
        <v>0</v>
      </c>
      <c r="ABB547" s="193">
        <f t="shared" si="346"/>
        <v>0</v>
      </c>
      <c r="ABC547" s="193">
        <f t="shared" si="346"/>
        <v>0</v>
      </c>
      <c r="ABD547" s="193">
        <f t="shared" si="346"/>
        <v>0</v>
      </c>
      <c r="ABE547" s="193">
        <f t="shared" si="346"/>
        <v>0</v>
      </c>
      <c r="ABF547" s="193">
        <f t="shared" si="346"/>
        <v>0</v>
      </c>
      <c r="ABG547" s="193">
        <f t="shared" si="346"/>
        <v>0</v>
      </c>
      <c r="ABH547" s="193">
        <f t="shared" si="346"/>
        <v>0</v>
      </c>
      <c r="ABI547" s="193">
        <f t="shared" si="346"/>
        <v>0</v>
      </c>
      <c r="ABJ547" s="193">
        <f t="shared" si="346"/>
        <v>0</v>
      </c>
      <c r="ABK547" s="193">
        <f t="shared" si="346"/>
        <v>0</v>
      </c>
      <c r="ABL547" s="193">
        <f t="shared" si="346"/>
        <v>0</v>
      </c>
      <c r="ABM547" s="193">
        <f t="shared" si="346"/>
        <v>0</v>
      </c>
      <c r="ABN547" s="193">
        <f t="shared" si="346"/>
        <v>0</v>
      </c>
      <c r="ABO547" s="193">
        <f t="shared" si="346"/>
        <v>0</v>
      </c>
      <c r="ABP547" s="193">
        <f t="shared" si="346"/>
        <v>0</v>
      </c>
      <c r="ABQ547" s="193">
        <f t="shared" si="346"/>
        <v>0</v>
      </c>
      <c r="ABR547" s="193">
        <f t="shared" si="346"/>
        <v>0</v>
      </c>
      <c r="ABS547" s="193">
        <f t="shared" si="346"/>
        <v>0</v>
      </c>
      <c r="ABT547" s="193">
        <f t="shared" si="346"/>
        <v>0</v>
      </c>
      <c r="ABU547" s="193">
        <f t="shared" si="346"/>
        <v>0</v>
      </c>
      <c r="ABV547" s="193">
        <f t="shared" si="346"/>
        <v>0</v>
      </c>
      <c r="ABW547" s="193">
        <f t="shared" ref="ABW547:AEH547" si="347">SUM(ABW541:ABW546)</f>
        <v>0</v>
      </c>
      <c r="ABX547" s="193">
        <f t="shared" si="347"/>
        <v>0</v>
      </c>
      <c r="ABY547" s="193">
        <f t="shared" si="347"/>
        <v>0</v>
      </c>
      <c r="ABZ547" s="193">
        <f t="shared" si="347"/>
        <v>0</v>
      </c>
      <c r="ACA547" s="193">
        <f t="shared" si="347"/>
        <v>0</v>
      </c>
      <c r="ACB547" s="193">
        <f t="shared" si="347"/>
        <v>0</v>
      </c>
      <c r="ACC547" s="193">
        <f t="shared" si="347"/>
        <v>0</v>
      </c>
      <c r="ACD547" s="193">
        <f t="shared" si="347"/>
        <v>0</v>
      </c>
      <c r="ACE547" s="193">
        <f t="shared" si="347"/>
        <v>0</v>
      </c>
      <c r="ACF547" s="193">
        <f t="shared" si="347"/>
        <v>0</v>
      </c>
      <c r="ACG547" s="193">
        <f t="shared" si="347"/>
        <v>0</v>
      </c>
      <c r="ACH547" s="193">
        <f t="shared" si="347"/>
        <v>0</v>
      </c>
      <c r="ACI547" s="193">
        <f t="shared" si="347"/>
        <v>0</v>
      </c>
      <c r="ACJ547" s="193">
        <f t="shared" si="347"/>
        <v>0</v>
      </c>
      <c r="ACK547" s="193">
        <f t="shared" si="347"/>
        <v>0</v>
      </c>
      <c r="ACL547" s="193">
        <f t="shared" si="347"/>
        <v>0</v>
      </c>
      <c r="ACM547" s="193">
        <f t="shared" si="347"/>
        <v>0</v>
      </c>
      <c r="ACN547" s="193">
        <f t="shared" si="347"/>
        <v>0</v>
      </c>
      <c r="ACO547" s="193">
        <f t="shared" si="347"/>
        <v>0</v>
      </c>
      <c r="ACP547" s="193">
        <f t="shared" si="347"/>
        <v>0</v>
      </c>
      <c r="ACQ547" s="193">
        <f t="shared" si="347"/>
        <v>0</v>
      </c>
      <c r="ACR547" s="193">
        <f t="shared" si="347"/>
        <v>0</v>
      </c>
      <c r="ACS547" s="193">
        <f t="shared" si="347"/>
        <v>0</v>
      </c>
      <c r="ACT547" s="193">
        <f t="shared" si="347"/>
        <v>0</v>
      </c>
      <c r="ACU547" s="193">
        <f t="shared" si="347"/>
        <v>0</v>
      </c>
      <c r="ACV547" s="193">
        <f t="shared" si="347"/>
        <v>0</v>
      </c>
      <c r="ACW547" s="193">
        <f t="shared" si="347"/>
        <v>0</v>
      </c>
      <c r="ACX547" s="193">
        <f t="shared" si="347"/>
        <v>0</v>
      </c>
      <c r="ACY547" s="193">
        <f t="shared" si="347"/>
        <v>0</v>
      </c>
      <c r="ACZ547" s="193">
        <f t="shared" si="347"/>
        <v>0</v>
      </c>
      <c r="ADA547" s="193">
        <f t="shared" si="347"/>
        <v>0</v>
      </c>
      <c r="ADB547" s="193">
        <f t="shared" si="347"/>
        <v>0</v>
      </c>
      <c r="ADC547" s="193">
        <f t="shared" si="347"/>
        <v>0</v>
      </c>
      <c r="ADD547" s="193">
        <f t="shared" si="347"/>
        <v>0</v>
      </c>
      <c r="ADE547" s="193">
        <f t="shared" si="347"/>
        <v>0</v>
      </c>
      <c r="ADF547" s="193">
        <f t="shared" si="347"/>
        <v>0</v>
      </c>
      <c r="ADG547" s="193">
        <f t="shared" si="347"/>
        <v>0</v>
      </c>
      <c r="ADH547" s="193">
        <f t="shared" si="347"/>
        <v>0</v>
      </c>
      <c r="ADI547" s="193">
        <f t="shared" si="347"/>
        <v>0</v>
      </c>
      <c r="ADJ547" s="193">
        <f t="shared" si="347"/>
        <v>0</v>
      </c>
      <c r="ADK547" s="193">
        <f t="shared" si="347"/>
        <v>0</v>
      </c>
      <c r="ADL547" s="193">
        <f t="shared" si="347"/>
        <v>0</v>
      </c>
      <c r="ADM547" s="193">
        <f t="shared" si="347"/>
        <v>0</v>
      </c>
      <c r="ADN547" s="193">
        <f t="shared" si="347"/>
        <v>0</v>
      </c>
      <c r="ADO547" s="193">
        <f t="shared" si="347"/>
        <v>0</v>
      </c>
      <c r="ADP547" s="193">
        <f t="shared" si="347"/>
        <v>0</v>
      </c>
      <c r="ADQ547" s="193">
        <f t="shared" si="347"/>
        <v>0</v>
      </c>
      <c r="ADR547" s="193">
        <f t="shared" si="347"/>
        <v>0</v>
      </c>
      <c r="ADS547" s="193">
        <f t="shared" si="347"/>
        <v>0</v>
      </c>
      <c r="ADT547" s="193">
        <f t="shared" si="347"/>
        <v>0</v>
      </c>
      <c r="ADU547" s="193">
        <f t="shared" si="347"/>
        <v>0</v>
      </c>
      <c r="ADV547" s="193">
        <f t="shared" si="347"/>
        <v>0</v>
      </c>
      <c r="ADW547" s="193">
        <f t="shared" si="347"/>
        <v>0</v>
      </c>
      <c r="ADX547" s="193">
        <f t="shared" si="347"/>
        <v>0</v>
      </c>
      <c r="ADY547" s="193">
        <f t="shared" si="347"/>
        <v>0</v>
      </c>
      <c r="ADZ547" s="193">
        <f t="shared" si="347"/>
        <v>0</v>
      </c>
      <c r="AEA547" s="193">
        <f t="shared" si="347"/>
        <v>0</v>
      </c>
      <c r="AEB547" s="193">
        <f t="shared" si="347"/>
        <v>0</v>
      </c>
      <c r="AEC547" s="193">
        <f t="shared" si="347"/>
        <v>0</v>
      </c>
      <c r="AED547" s="193">
        <f t="shared" si="347"/>
        <v>0</v>
      </c>
      <c r="AEE547" s="193">
        <f t="shared" si="347"/>
        <v>0</v>
      </c>
      <c r="AEF547" s="193">
        <f t="shared" si="347"/>
        <v>0</v>
      </c>
      <c r="AEG547" s="193">
        <f t="shared" si="347"/>
        <v>0</v>
      </c>
      <c r="AEH547" s="193">
        <f t="shared" si="347"/>
        <v>0</v>
      </c>
      <c r="AEI547" s="193">
        <f t="shared" ref="AEI547:AFD547" si="348">SUM(AEI541:AEI546)</f>
        <v>0</v>
      </c>
      <c r="AEJ547" s="193">
        <f t="shared" si="348"/>
        <v>0</v>
      </c>
      <c r="AEK547" s="193">
        <f t="shared" si="348"/>
        <v>0</v>
      </c>
      <c r="AEL547" s="193">
        <f t="shared" si="348"/>
        <v>0</v>
      </c>
      <c r="AEM547" s="193">
        <f t="shared" si="348"/>
        <v>0</v>
      </c>
      <c r="AEN547" s="193">
        <f t="shared" si="348"/>
        <v>0</v>
      </c>
      <c r="AEO547" s="193">
        <f t="shared" si="348"/>
        <v>0</v>
      </c>
      <c r="AEP547" s="193">
        <f t="shared" si="348"/>
        <v>0</v>
      </c>
      <c r="AEQ547" s="193">
        <f t="shared" si="348"/>
        <v>0</v>
      </c>
      <c r="AER547" s="193">
        <f t="shared" si="348"/>
        <v>0</v>
      </c>
      <c r="AES547" s="193">
        <f t="shared" si="348"/>
        <v>0</v>
      </c>
      <c r="AET547" s="193">
        <f t="shared" si="348"/>
        <v>0</v>
      </c>
      <c r="AEU547" s="193">
        <f t="shared" si="348"/>
        <v>0</v>
      </c>
      <c r="AEV547" s="193">
        <f t="shared" si="348"/>
        <v>0</v>
      </c>
      <c r="AEW547" s="193">
        <f t="shared" si="348"/>
        <v>0</v>
      </c>
      <c r="AEX547" s="193">
        <f t="shared" si="348"/>
        <v>0</v>
      </c>
      <c r="AEY547" s="193">
        <f t="shared" si="348"/>
        <v>0</v>
      </c>
      <c r="AEZ547" s="193">
        <f t="shared" si="348"/>
        <v>0</v>
      </c>
      <c r="AFA547" s="193">
        <f t="shared" si="348"/>
        <v>0</v>
      </c>
      <c r="AFB547" s="193">
        <f t="shared" si="348"/>
        <v>0</v>
      </c>
      <c r="AFC547" s="193">
        <f t="shared" si="348"/>
        <v>0</v>
      </c>
      <c r="AFD547" s="193">
        <f t="shared" si="348"/>
        <v>0</v>
      </c>
      <c r="AFE547" s="193">
        <f t="shared" ref="AFE547:AHP547" si="349">SUM(AFE541:AFE546)</f>
        <v>0</v>
      </c>
      <c r="AFF547" s="193">
        <f t="shared" si="349"/>
        <v>0</v>
      </c>
      <c r="AFG547" s="193">
        <f t="shared" si="349"/>
        <v>0</v>
      </c>
      <c r="AFH547" s="193">
        <f t="shared" si="349"/>
        <v>0</v>
      </c>
      <c r="AFI547" s="193">
        <f t="shared" si="349"/>
        <v>0</v>
      </c>
      <c r="AFJ547" s="193">
        <f t="shared" si="349"/>
        <v>0</v>
      </c>
      <c r="AFK547" s="193">
        <f t="shared" si="349"/>
        <v>0</v>
      </c>
      <c r="AFL547" s="193">
        <f t="shared" si="349"/>
        <v>0</v>
      </c>
      <c r="AFM547" s="193">
        <f t="shared" si="349"/>
        <v>0</v>
      </c>
      <c r="AFN547" s="193">
        <f t="shared" si="349"/>
        <v>0</v>
      </c>
      <c r="AFO547" s="193">
        <f t="shared" si="349"/>
        <v>0</v>
      </c>
      <c r="AFP547" s="193">
        <f t="shared" si="349"/>
        <v>0</v>
      </c>
      <c r="AFQ547" s="193">
        <f t="shared" si="349"/>
        <v>0</v>
      </c>
      <c r="AFR547" s="193">
        <f t="shared" si="349"/>
        <v>0</v>
      </c>
      <c r="AFS547" s="193">
        <f t="shared" si="349"/>
        <v>0</v>
      </c>
      <c r="AFT547" s="193">
        <f t="shared" si="349"/>
        <v>0</v>
      </c>
      <c r="AFU547" s="193">
        <f t="shared" si="349"/>
        <v>0</v>
      </c>
      <c r="AFV547" s="193">
        <f t="shared" si="349"/>
        <v>0</v>
      </c>
      <c r="AFW547" s="193">
        <f t="shared" si="349"/>
        <v>0</v>
      </c>
      <c r="AFX547" s="193">
        <f t="shared" si="349"/>
        <v>0</v>
      </c>
      <c r="AFY547" s="193">
        <f t="shared" si="349"/>
        <v>0</v>
      </c>
      <c r="AFZ547" s="193">
        <f t="shared" si="349"/>
        <v>0</v>
      </c>
      <c r="AGA547" s="193">
        <f t="shared" si="349"/>
        <v>0</v>
      </c>
      <c r="AGB547" s="193">
        <f t="shared" si="349"/>
        <v>0</v>
      </c>
      <c r="AGC547" s="193">
        <f t="shared" si="349"/>
        <v>0</v>
      </c>
      <c r="AGD547" s="193">
        <f t="shared" si="349"/>
        <v>0</v>
      </c>
      <c r="AGE547" s="193">
        <f t="shared" si="349"/>
        <v>0</v>
      </c>
      <c r="AGF547" s="193">
        <f t="shared" si="349"/>
        <v>0</v>
      </c>
      <c r="AGG547" s="193">
        <f t="shared" si="349"/>
        <v>0</v>
      </c>
      <c r="AGH547" s="193">
        <f t="shared" si="349"/>
        <v>0</v>
      </c>
      <c r="AGI547" s="193">
        <f t="shared" si="349"/>
        <v>0</v>
      </c>
      <c r="AGJ547" s="193">
        <f t="shared" si="349"/>
        <v>0</v>
      </c>
      <c r="AGK547" s="193">
        <f t="shared" si="349"/>
        <v>0</v>
      </c>
      <c r="AGL547" s="193">
        <f t="shared" si="349"/>
        <v>0</v>
      </c>
      <c r="AGM547" s="193">
        <f t="shared" si="349"/>
        <v>0</v>
      </c>
      <c r="AGN547" s="193">
        <f t="shared" si="349"/>
        <v>0</v>
      </c>
      <c r="AGO547" s="193">
        <f t="shared" si="349"/>
        <v>0</v>
      </c>
      <c r="AGP547" s="193">
        <f t="shared" si="349"/>
        <v>0</v>
      </c>
      <c r="AGQ547" s="193">
        <f t="shared" si="349"/>
        <v>0</v>
      </c>
      <c r="AGR547" s="193">
        <f t="shared" si="349"/>
        <v>0</v>
      </c>
      <c r="AGS547" s="193">
        <f t="shared" si="349"/>
        <v>0</v>
      </c>
      <c r="AGT547" s="193">
        <f t="shared" si="349"/>
        <v>0</v>
      </c>
      <c r="AGU547" s="193">
        <f t="shared" si="349"/>
        <v>0</v>
      </c>
      <c r="AGV547" s="193">
        <f t="shared" si="349"/>
        <v>0</v>
      </c>
      <c r="AGW547" s="193">
        <f t="shared" si="349"/>
        <v>0</v>
      </c>
      <c r="AGX547" s="193">
        <f t="shared" si="349"/>
        <v>0</v>
      </c>
      <c r="AGY547" s="193">
        <f t="shared" si="349"/>
        <v>0</v>
      </c>
      <c r="AGZ547" s="193">
        <f t="shared" si="349"/>
        <v>0</v>
      </c>
      <c r="AHA547" s="193">
        <f t="shared" si="349"/>
        <v>0</v>
      </c>
      <c r="AHB547" s="193">
        <f t="shared" si="349"/>
        <v>0</v>
      </c>
      <c r="AHC547" s="193">
        <f t="shared" si="349"/>
        <v>0</v>
      </c>
      <c r="AHD547" s="193">
        <f t="shared" si="349"/>
        <v>0</v>
      </c>
      <c r="AHE547" s="193">
        <f t="shared" si="349"/>
        <v>0</v>
      </c>
      <c r="AHF547" s="193">
        <f t="shared" si="349"/>
        <v>0</v>
      </c>
      <c r="AHG547" s="193">
        <f t="shared" si="349"/>
        <v>0</v>
      </c>
      <c r="AHH547" s="193">
        <f t="shared" si="349"/>
        <v>0</v>
      </c>
      <c r="AHI547" s="193">
        <f t="shared" si="349"/>
        <v>0</v>
      </c>
      <c r="AHJ547" s="193">
        <f t="shared" si="349"/>
        <v>0</v>
      </c>
      <c r="AHK547" s="193">
        <f t="shared" si="349"/>
        <v>0</v>
      </c>
      <c r="AHL547" s="193">
        <f t="shared" si="349"/>
        <v>0</v>
      </c>
      <c r="AHM547" s="193">
        <f t="shared" si="349"/>
        <v>0</v>
      </c>
      <c r="AHN547" s="193">
        <f t="shared" si="349"/>
        <v>0</v>
      </c>
      <c r="AHO547" s="193">
        <f t="shared" si="349"/>
        <v>0</v>
      </c>
      <c r="AHP547" s="193">
        <f t="shared" si="349"/>
        <v>0</v>
      </c>
      <c r="AHQ547" s="193">
        <f t="shared" ref="AHQ547:AIU547" si="350">SUM(AHQ541:AHQ546)</f>
        <v>0</v>
      </c>
      <c r="AHR547" s="193">
        <f t="shared" si="350"/>
        <v>0</v>
      </c>
      <c r="AHS547" s="193">
        <f t="shared" si="350"/>
        <v>0</v>
      </c>
      <c r="AHT547" s="193">
        <f t="shared" si="350"/>
        <v>0</v>
      </c>
      <c r="AHU547" s="193">
        <f t="shared" si="350"/>
        <v>0</v>
      </c>
      <c r="AHV547" s="193">
        <f t="shared" si="350"/>
        <v>0</v>
      </c>
      <c r="AHW547" s="193">
        <f t="shared" si="350"/>
        <v>0</v>
      </c>
      <c r="AHX547" s="193">
        <f t="shared" si="350"/>
        <v>0</v>
      </c>
      <c r="AHY547" s="193">
        <f t="shared" si="350"/>
        <v>0</v>
      </c>
      <c r="AHZ547" s="193">
        <f t="shared" si="350"/>
        <v>0</v>
      </c>
      <c r="AIA547" s="193">
        <f t="shared" si="350"/>
        <v>0</v>
      </c>
      <c r="AIB547" s="193">
        <f t="shared" si="350"/>
        <v>0</v>
      </c>
      <c r="AIC547" s="193">
        <f t="shared" si="350"/>
        <v>0</v>
      </c>
      <c r="AID547" s="193">
        <f t="shared" si="350"/>
        <v>0</v>
      </c>
      <c r="AIE547" s="193">
        <f t="shared" si="350"/>
        <v>0</v>
      </c>
      <c r="AIF547" s="193">
        <f t="shared" si="350"/>
        <v>0</v>
      </c>
      <c r="AIG547" s="193">
        <f t="shared" si="350"/>
        <v>0</v>
      </c>
      <c r="AIH547" s="193">
        <f t="shared" si="350"/>
        <v>0</v>
      </c>
      <c r="AII547" s="193">
        <f t="shared" si="350"/>
        <v>0</v>
      </c>
      <c r="AIJ547" s="193">
        <f t="shared" si="350"/>
        <v>0</v>
      </c>
      <c r="AIK547" s="193">
        <f t="shared" si="350"/>
        <v>0</v>
      </c>
      <c r="AIL547" s="193">
        <f t="shared" si="350"/>
        <v>0</v>
      </c>
      <c r="AIM547" s="193">
        <f t="shared" si="350"/>
        <v>0</v>
      </c>
      <c r="AIN547" s="193">
        <f t="shared" si="350"/>
        <v>0</v>
      </c>
      <c r="AIO547" s="193">
        <f t="shared" si="350"/>
        <v>0</v>
      </c>
      <c r="AIP547" s="193">
        <f t="shared" si="350"/>
        <v>0</v>
      </c>
      <c r="AIQ547" s="193">
        <f t="shared" si="350"/>
        <v>0</v>
      </c>
      <c r="AIR547" s="193">
        <f t="shared" si="350"/>
        <v>0</v>
      </c>
      <c r="AIS547" s="193">
        <f t="shared" si="350"/>
        <v>0</v>
      </c>
      <c r="AIT547" s="193">
        <f t="shared" si="350"/>
        <v>0</v>
      </c>
      <c r="AIU547" s="193">
        <f t="shared" si="350"/>
        <v>0</v>
      </c>
      <c r="AIV547" s="299">
        <f t="shared" ref="AIV547:ALG547" si="351">SUM(AIV541:AIV546)</f>
        <v>0</v>
      </c>
      <c r="AIW547" s="193">
        <f t="shared" si="351"/>
        <v>0</v>
      </c>
      <c r="AIX547" s="193">
        <f t="shared" si="351"/>
        <v>0</v>
      </c>
      <c r="AIY547" s="193">
        <f t="shared" si="351"/>
        <v>0</v>
      </c>
      <c r="AIZ547" s="193">
        <f t="shared" si="351"/>
        <v>0</v>
      </c>
      <c r="AJA547" s="193">
        <f t="shared" si="351"/>
        <v>0</v>
      </c>
      <c r="AJB547" s="193">
        <f t="shared" si="351"/>
        <v>0</v>
      </c>
      <c r="AJC547" s="193">
        <f t="shared" si="351"/>
        <v>0</v>
      </c>
      <c r="AJD547" s="193">
        <f t="shared" si="351"/>
        <v>0</v>
      </c>
      <c r="AJE547" s="193">
        <f t="shared" si="351"/>
        <v>0</v>
      </c>
      <c r="AJF547" s="193">
        <f t="shared" si="351"/>
        <v>0</v>
      </c>
      <c r="AJG547" s="193">
        <f t="shared" si="351"/>
        <v>0</v>
      </c>
      <c r="AJH547" s="193">
        <f t="shared" si="351"/>
        <v>0</v>
      </c>
      <c r="AJI547" s="193">
        <f t="shared" si="351"/>
        <v>0</v>
      </c>
      <c r="AJJ547" s="193">
        <f t="shared" si="351"/>
        <v>0</v>
      </c>
      <c r="AJK547" s="193">
        <f t="shared" si="351"/>
        <v>0</v>
      </c>
      <c r="AJL547" s="193">
        <f t="shared" si="351"/>
        <v>0</v>
      </c>
      <c r="AJM547" s="193">
        <f t="shared" si="351"/>
        <v>0</v>
      </c>
      <c r="AJN547" s="193">
        <f t="shared" si="351"/>
        <v>0</v>
      </c>
      <c r="AJO547" s="193">
        <f t="shared" si="351"/>
        <v>0</v>
      </c>
      <c r="AJP547" s="193">
        <f t="shared" si="351"/>
        <v>0</v>
      </c>
      <c r="AJQ547" s="193">
        <f t="shared" si="351"/>
        <v>0</v>
      </c>
      <c r="AJR547" s="193">
        <f t="shared" si="351"/>
        <v>0</v>
      </c>
      <c r="AJS547" s="193">
        <f t="shared" si="351"/>
        <v>0</v>
      </c>
      <c r="AJT547" s="193">
        <f t="shared" si="351"/>
        <v>0</v>
      </c>
      <c r="AJU547" s="193">
        <f t="shared" si="351"/>
        <v>0</v>
      </c>
      <c r="AJV547" s="193">
        <f t="shared" si="351"/>
        <v>6</v>
      </c>
      <c r="AJW547" s="193">
        <f t="shared" si="351"/>
        <v>6</v>
      </c>
      <c r="AJX547" s="193">
        <f t="shared" si="351"/>
        <v>6</v>
      </c>
      <c r="AJY547" s="193">
        <f t="shared" si="351"/>
        <v>18</v>
      </c>
      <c r="AJZ547" s="193">
        <f t="shared" si="351"/>
        <v>18</v>
      </c>
      <c r="AKA547" s="193">
        <f t="shared" si="351"/>
        <v>0</v>
      </c>
      <c r="AKB547" s="193">
        <f t="shared" si="351"/>
        <v>0</v>
      </c>
      <c r="AKC547" s="193">
        <f t="shared" si="351"/>
        <v>18</v>
      </c>
      <c r="AKD547" s="193">
        <f t="shared" si="351"/>
        <v>12</v>
      </c>
      <c r="AKE547" s="193">
        <f t="shared" si="351"/>
        <v>12</v>
      </c>
      <c r="AKF547" s="193">
        <f t="shared" si="351"/>
        <v>6</v>
      </c>
      <c r="AKG547" s="193">
        <f t="shared" si="351"/>
        <v>12</v>
      </c>
      <c r="AKH547" s="193">
        <f t="shared" si="351"/>
        <v>12</v>
      </c>
      <c r="AKI547" s="193">
        <f t="shared" si="351"/>
        <v>0</v>
      </c>
      <c r="AKJ547" s="193">
        <f t="shared" si="351"/>
        <v>0</v>
      </c>
      <c r="AKK547" s="193">
        <f t="shared" si="351"/>
        <v>0</v>
      </c>
      <c r="AKL547" s="193">
        <f t="shared" si="351"/>
        <v>0</v>
      </c>
      <c r="AKM547" s="193">
        <f t="shared" si="351"/>
        <v>0</v>
      </c>
      <c r="AKN547" s="193">
        <f t="shared" si="351"/>
        <v>0</v>
      </c>
      <c r="AKO547" s="193">
        <f t="shared" si="351"/>
        <v>0</v>
      </c>
      <c r="AKP547" s="193">
        <f t="shared" si="351"/>
        <v>0</v>
      </c>
      <c r="AKQ547" s="193">
        <f t="shared" si="351"/>
        <v>0</v>
      </c>
      <c r="AKR547" s="193">
        <f t="shared" si="351"/>
        <v>6</v>
      </c>
      <c r="AKS547" s="193">
        <f t="shared" si="351"/>
        <v>12</v>
      </c>
      <c r="AKT547" s="193">
        <f t="shared" si="351"/>
        <v>6</v>
      </c>
      <c r="AKU547" s="193">
        <f t="shared" si="351"/>
        <v>18</v>
      </c>
      <c r="AKV547" s="193">
        <f t="shared" si="351"/>
        <v>0</v>
      </c>
      <c r="AKW547" s="193">
        <f t="shared" si="351"/>
        <v>0</v>
      </c>
      <c r="AKX547" s="193">
        <f t="shared" si="351"/>
        <v>6</v>
      </c>
      <c r="AKY547" s="193">
        <f t="shared" si="351"/>
        <v>18</v>
      </c>
      <c r="AKZ547" s="193">
        <f t="shared" si="351"/>
        <v>6</v>
      </c>
      <c r="ALA547" s="193">
        <f t="shared" si="351"/>
        <v>6</v>
      </c>
      <c r="ALB547" s="193">
        <f t="shared" si="351"/>
        <v>12</v>
      </c>
      <c r="ALC547" s="193">
        <f t="shared" si="351"/>
        <v>6</v>
      </c>
      <c r="ALD547" s="193">
        <f t="shared" si="351"/>
        <v>0</v>
      </c>
      <c r="ALE547" s="193">
        <f t="shared" si="351"/>
        <v>6</v>
      </c>
      <c r="ALF547" s="193">
        <f t="shared" si="351"/>
        <v>24</v>
      </c>
      <c r="ALG547" s="193">
        <f t="shared" si="351"/>
        <v>6</v>
      </c>
      <c r="ALH547" s="193">
        <f t="shared" ref="ALH547:AMI547" si="352">SUM(ALH541:ALH546)</f>
        <v>12</v>
      </c>
      <c r="ALI547" s="193">
        <f t="shared" si="352"/>
        <v>3</v>
      </c>
      <c r="ALJ547" s="193">
        <f t="shared" si="352"/>
        <v>0</v>
      </c>
      <c r="ALK547" s="193">
        <f t="shared" si="352"/>
        <v>12</v>
      </c>
      <c r="ALL547" s="193">
        <f t="shared" si="352"/>
        <v>23.873924387273515</v>
      </c>
      <c r="ALM547" s="193">
        <f t="shared" si="352"/>
        <v>36.125222619888532</v>
      </c>
      <c r="ALN547" s="193">
        <f t="shared" si="352"/>
        <v>33.129326383652291</v>
      </c>
      <c r="ALO547" s="193">
        <f t="shared" si="352"/>
        <v>40.922760361630274</v>
      </c>
      <c r="ALP547" s="193">
        <f t="shared" si="352"/>
        <v>36.968177329798444</v>
      </c>
      <c r="ALQ547" s="193">
        <f t="shared" si="352"/>
        <v>6</v>
      </c>
      <c r="ALR547" s="193">
        <f t="shared" si="352"/>
        <v>0</v>
      </c>
      <c r="ALS547" s="193">
        <f t="shared" si="352"/>
        <v>36.522197047420057</v>
      </c>
      <c r="ALT547" s="193">
        <f t="shared" si="352"/>
        <v>0</v>
      </c>
      <c r="ALU547" s="193">
        <f t="shared" si="352"/>
        <v>40.088013179247895</v>
      </c>
      <c r="ALV547" s="193">
        <f t="shared" si="352"/>
        <v>38.949572609478118</v>
      </c>
      <c r="ALW547" s="193">
        <f t="shared" si="352"/>
        <v>19.699503717786428</v>
      </c>
      <c r="ALX547" s="193">
        <f t="shared" si="352"/>
        <v>6</v>
      </c>
      <c r="ALY547" s="193">
        <f t="shared" si="352"/>
        <v>6</v>
      </c>
      <c r="ALZ547" s="193">
        <f t="shared" si="352"/>
        <v>6</v>
      </c>
      <c r="AMA547" s="193">
        <f t="shared" si="352"/>
        <v>6</v>
      </c>
      <c r="AMB547" s="193">
        <f t="shared" si="352"/>
        <v>0</v>
      </c>
      <c r="AMC547" s="193">
        <f t="shared" si="352"/>
        <v>41.277487291800441</v>
      </c>
      <c r="AMD547" s="193">
        <f t="shared" si="352"/>
        <v>46.618390119828469</v>
      </c>
      <c r="AME547" s="193">
        <f t="shared" si="352"/>
        <v>25.450658377998643</v>
      </c>
      <c r="AMF547" s="193">
        <f t="shared" si="352"/>
        <v>0</v>
      </c>
      <c r="AMG547" s="193">
        <f t="shared" si="352"/>
        <v>29.626645155027028</v>
      </c>
      <c r="AMH547" s="193">
        <f t="shared" si="352"/>
        <v>46.072255970162161</v>
      </c>
      <c r="AMI547" s="193">
        <f t="shared" si="352"/>
        <v>34.407371620324326</v>
      </c>
      <c r="AMJ547" s="193">
        <f t="shared" ref="AMJ547:AOU547" si="353">SUM(AMJ541:AMJ546)</f>
        <v>34.407371620324326</v>
      </c>
      <c r="AMK547" s="193">
        <f t="shared" si="353"/>
        <v>29.203685810162163</v>
      </c>
      <c r="AML547" s="193">
        <f t="shared" si="353"/>
        <v>0</v>
      </c>
      <c r="AMM547" s="193">
        <f t="shared" si="353"/>
        <v>0</v>
      </c>
      <c r="AMN547" s="193">
        <f t="shared" si="353"/>
        <v>60.121326897860001</v>
      </c>
      <c r="AMO547" s="193">
        <f t="shared" si="353"/>
        <v>67.058773406460006</v>
      </c>
      <c r="AMP547" s="193">
        <f t="shared" si="353"/>
        <v>75.76968237526917</v>
      </c>
      <c r="AMQ547" s="193">
        <f t="shared" si="353"/>
        <v>68.518713959468883</v>
      </c>
      <c r="AMR547" s="193">
        <f t="shared" si="353"/>
        <v>68.906243884791124</v>
      </c>
      <c r="AMS547" s="193">
        <f t="shared" si="353"/>
        <v>18.982351457914543</v>
      </c>
      <c r="AMT547" s="193">
        <f t="shared" si="353"/>
        <v>6</v>
      </c>
      <c r="AMU547" s="193">
        <f t="shared" si="353"/>
        <v>21.905178803429699</v>
      </c>
      <c r="AMV547" s="193">
        <f t="shared" si="353"/>
        <v>81.566290029985211</v>
      </c>
      <c r="AMW547" s="193">
        <f t="shared" si="353"/>
        <v>61.659690641889981</v>
      </c>
      <c r="AMX547" s="193">
        <f t="shared" si="353"/>
        <v>60.578732974793333</v>
      </c>
      <c r="AMY547" s="193">
        <f t="shared" si="353"/>
        <v>68.011039906703232</v>
      </c>
      <c r="AMZ547" s="193">
        <f t="shared" si="353"/>
        <v>63.348379792781053</v>
      </c>
      <c r="ANA547" s="193">
        <f t="shared" si="353"/>
        <v>0</v>
      </c>
      <c r="ANB547" s="193">
        <f t="shared" si="353"/>
        <v>93.160856336615637</v>
      </c>
      <c r="ANC547" s="193">
        <f t="shared" si="353"/>
        <v>120.25001326648757</v>
      </c>
      <c r="AND547" s="193">
        <f t="shared" si="353"/>
        <v>71.102597905445023</v>
      </c>
      <c r="ANE547" s="193">
        <f t="shared" si="353"/>
        <v>40.957176487140906</v>
      </c>
      <c r="ANF547" s="193">
        <f t="shared" si="353"/>
        <v>56.622951199848764</v>
      </c>
      <c r="ANG547" s="193">
        <f t="shared" si="353"/>
        <v>21.818626214928784</v>
      </c>
      <c r="ANH547" s="193">
        <f t="shared" si="353"/>
        <v>6</v>
      </c>
      <c r="ANI547" s="193">
        <f t="shared" si="353"/>
        <v>51.626150282899268</v>
      </c>
      <c r="ANJ547" s="193">
        <f t="shared" si="353"/>
        <v>93.418441861487025</v>
      </c>
      <c r="ANK547" s="193">
        <f t="shared" si="353"/>
        <v>95.99724218093148</v>
      </c>
      <c r="ANL547" s="193">
        <f t="shared" si="353"/>
        <v>79.504967587771802</v>
      </c>
      <c r="ANM547" s="193">
        <f t="shared" si="353"/>
        <v>73.983126616924508</v>
      </c>
      <c r="ANN547" s="193">
        <f t="shared" si="353"/>
        <v>9.1784764011914142</v>
      </c>
      <c r="ANO547" s="193">
        <f t="shared" si="353"/>
        <v>0</v>
      </c>
      <c r="ANP547" s="193">
        <f t="shared" si="353"/>
        <v>54.72457105753935</v>
      </c>
      <c r="ANQ547" s="193">
        <f t="shared" si="353"/>
        <v>34.701235784711542</v>
      </c>
      <c r="ANR547" s="193">
        <f t="shared" si="353"/>
        <v>95.678694129943196</v>
      </c>
      <c r="ANS547" s="193">
        <f t="shared" si="353"/>
        <v>95.248065915318534</v>
      </c>
      <c r="ANT547" s="193">
        <f t="shared" si="353"/>
        <v>84.678753499642852</v>
      </c>
      <c r="ANU547" s="193">
        <f t="shared" si="353"/>
        <v>44.414173792500002</v>
      </c>
      <c r="ANV547" s="193">
        <f t="shared" si="353"/>
        <v>6</v>
      </c>
      <c r="ANW547" s="193">
        <f t="shared" si="353"/>
        <v>88.424812652346432</v>
      </c>
      <c r="ANX547" s="193">
        <f t="shared" si="353"/>
        <v>104.15048544400685</v>
      </c>
      <c r="ANY547" s="193">
        <f t="shared" si="353"/>
        <v>100.33167407886729</v>
      </c>
      <c r="ANZ547" s="193">
        <f t="shared" si="353"/>
        <v>92.870528819807561</v>
      </c>
      <c r="AOA547" s="193">
        <f t="shared" si="353"/>
        <v>111.00916926433931</v>
      </c>
      <c r="AOB547" s="193">
        <f t="shared" si="353"/>
        <v>77.335606287595709</v>
      </c>
      <c r="AOC547" s="193">
        <f t="shared" si="353"/>
        <v>22.296922215000002</v>
      </c>
      <c r="AOD547" s="193">
        <f t="shared" si="353"/>
        <v>94.349891859394688</v>
      </c>
      <c r="AOE547" s="193">
        <f t="shared" si="353"/>
        <v>74.642896872554914</v>
      </c>
      <c r="AOF547" s="193">
        <f t="shared" si="353"/>
        <v>88.201317633524326</v>
      </c>
      <c r="AOG547" s="193">
        <f t="shared" si="353"/>
        <v>91.829834884406125</v>
      </c>
      <c r="AOH547" s="193">
        <f t="shared" si="353"/>
        <v>103.66753633219713</v>
      </c>
      <c r="AOI547" s="193">
        <f t="shared" si="353"/>
        <v>41.074405010998063</v>
      </c>
      <c r="AOJ547" s="193">
        <f t="shared" si="353"/>
        <v>40.792573747860004</v>
      </c>
      <c r="AOK547" s="193">
        <f t="shared" si="353"/>
        <v>92.039466053959998</v>
      </c>
      <c r="AOL547" s="193">
        <f t="shared" si="353"/>
        <v>119.64816754303365</v>
      </c>
      <c r="AOM547" s="193">
        <f t="shared" si="353"/>
        <v>117.03139585063646</v>
      </c>
      <c r="AON547" s="193">
        <f t="shared" si="353"/>
        <v>106.2427705361191</v>
      </c>
      <c r="AOO547" s="193">
        <f t="shared" si="353"/>
        <v>110.17141526956995</v>
      </c>
      <c r="AOP547" s="193">
        <f t="shared" si="353"/>
        <v>62.918536743749996</v>
      </c>
      <c r="AOQ547" s="193">
        <f t="shared" si="353"/>
        <v>15.905178803429699</v>
      </c>
      <c r="AOR547" s="193">
        <f t="shared" si="353"/>
        <v>101.55720047804989</v>
      </c>
      <c r="AOS547" s="193">
        <f t="shared" si="353"/>
        <v>102.5221979069361</v>
      </c>
      <c r="AOT547" s="193">
        <f t="shared" si="353"/>
        <v>112.824510989321</v>
      </c>
      <c r="AOU547" s="193">
        <f t="shared" si="353"/>
        <v>99.369054533959996</v>
      </c>
      <c r="AOV547" s="193">
        <f t="shared" ref="AOV547:APW547" si="354">SUM(AOV541:AOV546)</f>
        <v>75.250134975179705</v>
      </c>
      <c r="AOW547" s="193">
        <f t="shared" si="354"/>
        <v>78.208145468250009</v>
      </c>
      <c r="AOX547" s="193">
        <f t="shared" si="354"/>
        <v>33.386104187999997</v>
      </c>
      <c r="AOY547" s="193">
        <f t="shared" si="354"/>
        <v>55.755432157999991</v>
      </c>
      <c r="AOZ547" s="193">
        <f t="shared" si="354"/>
        <v>34.869789941000001</v>
      </c>
      <c r="APA547" s="193">
        <f t="shared" si="354"/>
        <v>40.271335177249995</v>
      </c>
      <c r="APB547" s="193">
        <f t="shared" si="354"/>
        <v>37.324684849250005</v>
      </c>
      <c r="APC547" s="193">
        <f t="shared" si="354"/>
        <v>41.236079171250005</v>
      </c>
      <c r="APD547" s="193">
        <f t="shared" si="354"/>
        <v>27.880726825</v>
      </c>
      <c r="APE547" s="193">
        <f t="shared" si="354"/>
        <v>11.939493546000001</v>
      </c>
      <c r="APF547" s="193">
        <f t="shared" si="354"/>
        <v>106.3491330025</v>
      </c>
      <c r="APG547" s="193">
        <f t="shared" si="354"/>
        <v>100.77304026596153</v>
      </c>
      <c r="APH547" s="193">
        <f t="shared" si="354"/>
        <v>99.853317439684062</v>
      </c>
      <c r="API547" s="193">
        <f t="shared" si="354"/>
        <v>103.947803671</v>
      </c>
      <c r="APJ547" s="193">
        <f t="shared" si="354"/>
        <v>93.811527077250005</v>
      </c>
      <c r="APK547" s="193">
        <f t="shared" si="354"/>
        <v>70.152989555068672</v>
      </c>
      <c r="APL547" s="193">
        <f t="shared" si="354"/>
        <v>9.3125269799999995</v>
      </c>
      <c r="APM547" s="193">
        <f t="shared" si="354"/>
        <v>103.38450493235715</v>
      </c>
      <c r="APN547" s="193">
        <f t="shared" si="354"/>
        <v>92.354171335357137</v>
      </c>
      <c r="APO547" s="193">
        <f t="shared" si="354"/>
        <v>89.820998265357133</v>
      </c>
      <c r="APP547" s="193">
        <f t="shared" si="354"/>
        <v>80.05195344785713</v>
      </c>
      <c r="APQ547" s="193">
        <f t="shared" si="354"/>
        <v>83.617122358857131</v>
      </c>
      <c r="APR547" s="193">
        <f t="shared" si="354"/>
        <v>120.90929810135714</v>
      </c>
      <c r="APS547" s="193">
        <f t="shared" si="354"/>
        <v>16.296922215000002</v>
      </c>
      <c r="APT547" s="193">
        <f t="shared" si="354"/>
        <v>78.969515582857142</v>
      </c>
      <c r="APU547" s="193">
        <f t="shared" si="354"/>
        <v>51.973472102857144</v>
      </c>
      <c r="APV547" s="193">
        <f t="shared" si="354"/>
        <v>0</v>
      </c>
      <c r="APW547" s="193">
        <f t="shared" si="354"/>
        <v>0</v>
      </c>
    </row>
    <row r="548" spans="2:1115" ht="14.25" customHeight="1">
      <c r="B548" s="142"/>
      <c r="C548" s="142"/>
      <c r="D548" s="145"/>
      <c r="E548" s="145"/>
      <c r="F548" s="145"/>
      <c r="G548" s="145"/>
      <c r="H548" s="145"/>
      <c r="I548" s="195">
        <f t="shared" ref="I548:S548" si="355">I547-I543</f>
        <v>0</v>
      </c>
      <c r="J548" s="195">
        <f t="shared" si="355"/>
        <v>0</v>
      </c>
      <c r="K548" s="195">
        <f t="shared" si="355"/>
        <v>0</v>
      </c>
      <c r="L548" s="195">
        <f t="shared" si="355"/>
        <v>0</v>
      </c>
      <c r="M548" s="195">
        <f t="shared" si="355"/>
        <v>0</v>
      </c>
      <c r="N548" s="195">
        <f t="shared" si="355"/>
        <v>0</v>
      </c>
      <c r="O548" s="195">
        <f t="shared" si="355"/>
        <v>0</v>
      </c>
      <c r="P548" s="195">
        <f t="shared" si="355"/>
        <v>0</v>
      </c>
      <c r="Q548" s="195">
        <f t="shared" si="355"/>
        <v>0</v>
      </c>
      <c r="R548" s="195">
        <f t="shared" si="355"/>
        <v>0</v>
      </c>
      <c r="S548" s="195">
        <f t="shared" si="355"/>
        <v>0</v>
      </c>
      <c r="T548" s="195">
        <f t="shared" ref="T548:CE548" si="356">T547-T543</f>
        <v>0</v>
      </c>
      <c r="U548" s="195">
        <f t="shared" si="356"/>
        <v>0</v>
      </c>
      <c r="V548" s="195">
        <f t="shared" si="356"/>
        <v>0</v>
      </c>
      <c r="W548" s="195">
        <f t="shared" si="356"/>
        <v>0</v>
      </c>
      <c r="X548" s="195">
        <f t="shared" si="356"/>
        <v>0</v>
      </c>
      <c r="Y548" s="195">
        <f t="shared" si="356"/>
        <v>0</v>
      </c>
      <c r="Z548" s="195">
        <f t="shared" si="356"/>
        <v>0</v>
      </c>
      <c r="AA548" s="195">
        <f t="shared" si="356"/>
        <v>0</v>
      </c>
      <c r="AB548" s="195">
        <f t="shared" si="356"/>
        <v>0</v>
      </c>
      <c r="AC548" s="195">
        <f t="shared" si="356"/>
        <v>0</v>
      </c>
      <c r="AD548" s="195">
        <f t="shared" si="356"/>
        <v>0</v>
      </c>
      <c r="AE548" s="195">
        <f t="shared" si="356"/>
        <v>0</v>
      </c>
      <c r="AF548" s="195">
        <f t="shared" si="356"/>
        <v>0</v>
      </c>
      <c r="AG548" s="195">
        <f t="shared" si="356"/>
        <v>0</v>
      </c>
      <c r="AH548" s="195">
        <f t="shared" si="356"/>
        <v>0</v>
      </c>
      <c r="AI548" s="195">
        <f t="shared" si="356"/>
        <v>0</v>
      </c>
      <c r="AJ548" s="195">
        <f t="shared" si="356"/>
        <v>0</v>
      </c>
      <c r="AK548" s="195">
        <f t="shared" si="356"/>
        <v>0</v>
      </c>
      <c r="AL548" s="195">
        <f t="shared" si="356"/>
        <v>0</v>
      </c>
      <c r="AM548" s="195">
        <f t="shared" si="356"/>
        <v>0</v>
      </c>
      <c r="AN548" s="195">
        <f t="shared" si="356"/>
        <v>0</v>
      </c>
      <c r="AO548" s="195">
        <f t="shared" si="356"/>
        <v>0</v>
      </c>
      <c r="AP548" s="195">
        <f t="shared" si="356"/>
        <v>0</v>
      </c>
      <c r="AQ548" s="195">
        <f t="shared" si="356"/>
        <v>0</v>
      </c>
      <c r="AR548" s="195">
        <f t="shared" si="356"/>
        <v>0</v>
      </c>
      <c r="AS548" s="195">
        <f t="shared" si="356"/>
        <v>0</v>
      </c>
      <c r="AT548" s="195">
        <f t="shared" si="356"/>
        <v>0</v>
      </c>
      <c r="AU548" s="195">
        <f t="shared" si="356"/>
        <v>0</v>
      </c>
      <c r="AV548" s="195">
        <f t="shared" si="356"/>
        <v>0</v>
      </c>
      <c r="AW548" s="195">
        <f t="shared" si="356"/>
        <v>0</v>
      </c>
      <c r="AX548" s="195">
        <f t="shared" si="356"/>
        <v>0</v>
      </c>
      <c r="AY548" s="195">
        <f t="shared" si="356"/>
        <v>0</v>
      </c>
      <c r="AZ548" s="195">
        <f t="shared" si="356"/>
        <v>0</v>
      </c>
      <c r="BA548" s="195">
        <f t="shared" si="356"/>
        <v>0</v>
      </c>
      <c r="BB548" s="195">
        <f t="shared" si="356"/>
        <v>0</v>
      </c>
      <c r="BC548" s="195">
        <f t="shared" si="356"/>
        <v>0</v>
      </c>
      <c r="BD548" s="195">
        <f t="shared" si="356"/>
        <v>0</v>
      </c>
      <c r="BE548" s="195">
        <f t="shared" si="356"/>
        <v>0</v>
      </c>
      <c r="BF548" s="195">
        <f t="shared" si="356"/>
        <v>0</v>
      </c>
      <c r="BG548" s="195">
        <f t="shared" si="356"/>
        <v>0</v>
      </c>
      <c r="BH548" s="195">
        <f t="shared" si="356"/>
        <v>0</v>
      </c>
      <c r="BI548" s="195">
        <f t="shared" si="356"/>
        <v>0</v>
      </c>
      <c r="BJ548" s="195">
        <f t="shared" si="356"/>
        <v>0</v>
      </c>
      <c r="BK548" s="195">
        <f t="shared" si="356"/>
        <v>0</v>
      </c>
      <c r="BL548" s="195">
        <f t="shared" si="356"/>
        <v>0</v>
      </c>
      <c r="BM548" s="195">
        <f t="shared" si="356"/>
        <v>0</v>
      </c>
      <c r="BN548" s="195">
        <f t="shared" si="356"/>
        <v>0</v>
      </c>
      <c r="BO548" s="195">
        <f t="shared" si="356"/>
        <v>0</v>
      </c>
      <c r="BP548" s="195">
        <f t="shared" si="356"/>
        <v>0</v>
      </c>
      <c r="BQ548" s="195">
        <f t="shared" si="356"/>
        <v>0</v>
      </c>
      <c r="BR548" s="195">
        <f t="shared" si="356"/>
        <v>0</v>
      </c>
      <c r="BS548" s="195">
        <f t="shared" si="356"/>
        <v>0</v>
      </c>
      <c r="BT548" s="195">
        <f t="shared" si="356"/>
        <v>0</v>
      </c>
      <c r="BU548" s="195">
        <f t="shared" si="356"/>
        <v>0</v>
      </c>
      <c r="BV548" s="195">
        <f t="shared" si="356"/>
        <v>0</v>
      </c>
      <c r="BW548" s="195">
        <f t="shared" si="356"/>
        <v>0</v>
      </c>
      <c r="BX548" s="195">
        <f t="shared" si="356"/>
        <v>0</v>
      </c>
      <c r="BY548" s="195">
        <f t="shared" si="356"/>
        <v>0</v>
      </c>
      <c r="BZ548" s="195">
        <f t="shared" si="356"/>
        <v>0</v>
      </c>
      <c r="CA548" s="195">
        <f t="shared" si="356"/>
        <v>0</v>
      </c>
      <c r="CB548" s="195">
        <f t="shared" si="356"/>
        <v>0</v>
      </c>
      <c r="CC548" s="195">
        <f t="shared" si="356"/>
        <v>0</v>
      </c>
      <c r="CD548" s="195">
        <f t="shared" si="356"/>
        <v>0</v>
      </c>
      <c r="CE548" s="195">
        <f t="shared" si="356"/>
        <v>0</v>
      </c>
      <c r="CF548" s="195">
        <f t="shared" ref="CF548:DG548" si="357">CF547-CF543</f>
        <v>0</v>
      </c>
      <c r="CG548" s="195">
        <f t="shared" si="357"/>
        <v>0</v>
      </c>
      <c r="CH548" s="195">
        <f t="shared" si="357"/>
        <v>0</v>
      </c>
      <c r="CI548" s="195">
        <f t="shared" si="357"/>
        <v>0</v>
      </c>
      <c r="CJ548" s="195">
        <f t="shared" si="357"/>
        <v>0</v>
      </c>
      <c r="CK548" s="195">
        <f t="shared" si="357"/>
        <v>0</v>
      </c>
      <c r="CL548" s="195">
        <f t="shared" si="357"/>
        <v>0</v>
      </c>
      <c r="CM548" s="195">
        <f t="shared" si="357"/>
        <v>0</v>
      </c>
      <c r="CN548" s="195">
        <f t="shared" si="357"/>
        <v>0</v>
      </c>
      <c r="CO548" s="195">
        <f t="shared" si="357"/>
        <v>0</v>
      </c>
      <c r="CP548" s="195">
        <f t="shared" si="357"/>
        <v>0</v>
      </c>
      <c r="CQ548" s="195">
        <f t="shared" si="357"/>
        <v>0</v>
      </c>
      <c r="CR548" s="195">
        <f t="shared" si="357"/>
        <v>0</v>
      </c>
      <c r="CS548" s="195">
        <f t="shared" si="357"/>
        <v>0</v>
      </c>
      <c r="CT548" s="195">
        <f t="shared" si="357"/>
        <v>0</v>
      </c>
      <c r="CU548" s="195">
        <f t="shared" si="357"/>
        <v>0</v>
      </c>
      <c r="CV548" s="195">
        <f t="shared" si="357"/>
        <v>0</v>
      </c>
      <c r="CW548" s="195">
        <f t="shared" si="357"/>
        <v>0</v>
      </c>
      <c r="CX548" s="195">
        <f t="shared" si="357"/>
        <v>0</v>
      </c>
      <c r="CY548" s="195">
        <f t="shared" si="357"/>
        <v>0</v>
      </c>
      <c r="CZ548" s="195">
        <f t="shared" si="357"/>
        <v>0</v>
      </c>
      <c r="DA548" s="195">
        <f t="shared" si="357"/>
        <v>0</v>
      </c>
      <c r="DB548" s="195">
        <f t="shared" si="357"/>
        <v>0</v>
      </c>
      <c r="DC548" s="195">
        <f t="shared" si="357"/>
        <v>0</v>
      </c>
      <c r="DD548" s="195">
        <f t="shared" si="357"/>
        <v>0</v>
      </c>
      <c r="DE548" s="195">
        <f t="shared" si="357"/>
        <v>0</v>
      </c>
      <c r="DF548" s="195">
        <f t="shared" si="357"/>
        <v>0</v>
      </c>
      <c r="DG548" s="195">
        <f t="shared" si="357"/>
        <v>0</v>
      </c>
      <c r="DH548" s="195">
        <f t="shared" ref="DH548:FS548" si="358">DH547-DH543</f>
        <v>0</v>
      </c>
      <c r="DI548" s="195">
        <f t="shared" si="358"/>
        <v>0</v>
      </c>
      <c r="DJ548" s="195">
        <f t="shared" si="358"/>
        <v>0</v>
      </c>
      <c r="DK548" s="195">
        <f t="shared" si="358"/>
        <v>0</v>
      </c>
      <c r="DL548" s="195">
        <f t="shared" si="358"/>
        <v>0</v>
      </c>
      <c r="DM548" s="195">
        <f t="shared" si="358"/>
        <v>0</v>
      </c>
      <c r="DN548" s="195">
        <f t="shared" si="358"/>
        <v>0</v>
      </c>
      <c r="DO548" s="195">
        <f t="shared" si="358"/>
        <v>0</v>
      </c>
      <c r="DP548" s="195">
        <f t="shared" si="358"/>
        <v>0</v>
      </c>
      <c r="DQ548" s="195">
        <f t="shared" si="358"/>
        <v>0</v>
      </c>
      <c r="DR548" s="195">
        <f t="shared" si="358"/>
        <v>0</v>
      </c>
      <c r="DS548" s="195">
        <f t="shared" si="358"/>
        <v>0</v>
      </c>
      <c r="DT548" s="195">
        <f t="shared" si="358"/>
        <v>0</v>
      </c>
      <c r="DU548" s="195">
        <f t="shared" si="358"/>
        <v>0</v>
      </c>
      <c r="DV548" s="195">
        <f t="shared" si="358"/>
        <v>0</v>
      </c>
      <c r="DW548" s="195">
        <f t="shared" si="358"/>
        <v>0</v>
      </c>
      <c r="DX548" s="195">
        <f t="shared" si="358"/>
        <v>0</v>
      </c>
      <c r="DY548" s="195">
        <f t="shared" si="358"/>
        <v>0</v>
      </c>
      <c r="DZ548" s="195">
        <f t="shared" si="358"/>
        <v>0</v>
      </c>
      <c r="EA548" s="195">
        <f t="shared" si="358"/>
        <v>0</v>
      </c>
      <c r="EB548" s="195">
        <f t="shared" si="358"/>
        <v>0</v>
      </c>
      <c r="EC548" s="195">
        <f t="shared" si="358"/>
        <v>0</v>
      </c>
      <c r="ED548" s="195">
        <f t="shared" si="358"/>
        <v>0</v>
      </c>
      <c r="EE548" s="195">
        <f t="shared" si="358"/>
        <v>0</v>
      </c>
      <c r="EF548" s="195">
        <f t="shared" si="358"/>
        <v>0</v>
      </c>
      <c r="EG548" s="195">
        <f t="shared" si="358"/>
        <v>0</v>
      </c>
      <c r="EH548" s="195">
        <f t="shared" si="358"/>
        <v>0</v>
      </c>
      <c r="EI548" s="195">
        <f t="shared" si="358"/>
        <v>0</v>
      </c>
      <c r="EJ548" s="195">
        <f t="shared" si="358"/>
        <v>0</v>
      </c>
      <c r="EK548" s="195">
        <f t="shared" si="358"/>
        <v>0</v>
      </c>
      <c r="EL548" s="195">
        <f t="shared" si="358"/>
        <v>0</v>
      </c>
      <c r="EM548" s="195">
        <f t="shared" si="358"/>
        <v>0</v>
      </c>
      <c r="EN548" s="195">
        <f t="shared" si="358"/>
        <v>0</v>
      </c>
      <c r="EO548" s="195">
        <f t="shared" si="358"/>
        <v>0</v>
      </c>
      <c r="EP548" s="195">
        <f t="shared" si="358"/>
        <v>0</v>
      </c>
      <c r="EQ548" s="195">
        <f t="shared" si="358"/>
        <v>0</v>
      </c>
      <c r="ER548" s="195">
        <f t="shared" si="358"/>
        <v>0</v>
      </c>
      <c r="ES548" s="195">
        <f t="shared" si="358"/>
        <v>0</v>
      </c>
      <c r="ET548" s="195">
        <f t="shared" si="358"/>
        <v>0</v>
      </c>
      <c r="EU548" s="195">
        <f t="shared" si="358"/>
        <v>0</v>
      </c>
      <c r="EV548" s="195">
        <f t="shared" si="358"/>
        <v>0</v>
      </c>
      <c r="EW548" s="195">
        <f t="shared" si="358"/>
        <v>0</v>
      </c>
      <c r="EX548" s="195">
        <f t="shared" si="358"/>
        <v>0</v>
      </c>
      <c r="EY548" s="195">
        <f>EY547-EY543</f>
        <v>0</v>
      </c>
      <c r="EZ548" s="195">
        <f t="shared" si="358"/>
        <v>0</v>
      </c>
      <c r="FA548" s="195">
        <f t="shared" si="358"/>
        <v>0</v>
      </c>
      <c r="FB548" s="195">
        <f t="shared" si="358"/>
        <v>0</v>
      </c>
      <c r="FC548" s="195">
        <f t="shared" si="358"/>
        <v>0</v>
      </c>
      <c r="FD548" s="195">
        <f t="shared" si="358"/>
        <v>0</v>
      </c>
      <c r="FE548" s="195">
        <f t="shared" si="358"/>
        <v>0</v>
      </c>
      <c r="FF548" s="195">
        <f t="shared" si="358"/>
        <v>0</v>
      </c>
      <c r="FG548" s="195">
        <f t="shared" si="358"/>
        <v>0</v>
      </c>
      <c r="FH548" s="195">
        <f t="shared" si="358"/>
        <v>0</v>
      </c>
      <c r="FI548" s="195">
        <f t="shared" si="358"/>
        <v>0</v>
      </c>
      <c r="FJ548" s="195">
        <f t="shared" si="358"/>
        <v>0</v>
      </c>
      <c r="FK548" s="195">
        <f t="shared" si="358"/>
        <v>0</v>
      </c>
      <c r="FL548" s="195">
        <f t="shared" si="358"/>
        <v>0</v>
      </c>
      <c r="FM548" s="195">
        <f t="shared" si="358"/>
        <v>0</v>
      </c>
      <c r="FN548" s="195">
        <f t="shared" si="358"/>
        <v>0</v>
      </c>
      <c r="FO548" s="195">
        <f t="shared" si="358"/>
        <v>0</v>
      </c>
      <c r="FP548" s="195">
        <f t="shared" si="358"/>
        <v>0</v>
      </c>
      <c r="FQ548" s="195">
        <f t="shared" si="358"/>
        <v>0</v>
      </c>
      <c r="FR548" s="195">
        <f t="shared" si="358"/>
        <v>0</v>
      </c>
      <c r="FS548" s="195">
        <f t="shared" si="358"/>
        <v>0</v>
      </c>
      <c r="FT548" s="195">
        <f t="shared" ref="FT548:GQ548" si="359">FT547-FT543</f>
        <v>0</v>
      </c>
      <c r="FU548" s="195">
        <f t="shared" si="359"/>
        <v>0</v>
      </c>
      <c r="FV548" s="195">
        <f t="shared" si="359"/>
        <v>0</v>
      </c>
      <c r="FW548" s="195">
        <f t="shared" si="359"/>
        <v>0</v>
      </c>
      <c r="FX548" s="195">
        <f t="shared" si="359"/>
        <v>0</v>
      </c>
      <c r="FY548" s="195">
        <f t="shared" si="359"/>
        <v>0</v>
      </c>
      <c r="FZ548" s="195">
        <f t="shared" si="359"/>
        <v>0</v>
      </c>
      <c r="GA548" s="195">
        <f t="shared" si="359"/>
        <v>0</v>
      </c>
      <c r="GB548" s="195">
        <f t="shared" si="359"/>
        <v>0</v>
      </c>
      <c r="GC548" s="195">
        <f t="shared" si="359"/>
        <v>0</v>
      </c>
      <c r="GD548" s="195">
        <f t="shared" si="359"/>
        <v>0</v>
      </c>
      <c r="GE548" s="195">
        <f t="shared" si="359"/>
        <v>0</v>
      </c>
      <c r="GF548" s="195">
        <f t="shared" si="359"/>
        <v>0</v>
      </c>
      <c r="GG548" s="195">
        <f t="shared" si="359"/>
        <v>0</v>
      </c>
      <c r="GH548" s="195">
        <f t="shared" si="359"/>
        <v>0</v>
      </c>
      <c r="GI548" s="195">
        <f t="shared" si="359"/>
        <v>0</v>
      </c>
      <c r="GJ548" s="195">
        <f t="shared" si="359"/>
        <v>0</v>
      </c>
      <c r="GK548" s="195">
        <f t="shared" si="359"/>
        <v>0</v>
      </c>
      <c r="GL548" s="195">
        <f t="shared" si="359"/>
        <v>0</v>
      </c>
      <c r="GM548" s="195">
        <f t="shared" si="359"/>
        <v>0</v>
      </c>
      <c r="GN548" s="195">
        <f t="shared" si="359"/>
        <v>0</v>
      </c>
      <c r="GO548" s="195">
        <f t="shared" si="359"/>
        <v>0</v>
      </c>
      <c r="GP548" s="195">
        <f t="shared" si="359"/>
        <v>0</v>
      </c>
      <c r="GQ548" s="195">
        <f t="shared" si="359"/>
        <v>0</v>
      </c>
      <c r="GR548" s="195">
        <f t="shared" ref="GR548:JC548" si="360">GR547-GR543</f>
        <v>0</v>
      </c>
      <c r="GS548" s="195">
        <f t="shared" si="360"/>
        <v>0</v>
      </c>
      <c r="GT548" s="195">
        <f t="shared" si="360"/>
        <v>0</v>
      </c>
      <c r="GU548" s="195">
        <f t="shared" si="360"/>
        <v>0</v>
      </c>
      <c r="GV548" s="195">
        <f t="shared" si="360"/>
        <v>0</v>
      </c>
      <c r="GW548" s="195">
        <f t="shared" si="360"/>
        <v>0</v>
      </c>
      <c r="GX548" s="195">
        <f t="shared" si="360"/>
        <v>0</v>
      </c>
      <c r="GY548" s="195">
        <f t="shared" si="360"/>
        <v>0</v>
      </c>
      <c r="GZ548" s="195">
        <f t="shared" si="360"/>
        <v>0</v>
      </c>
      <c r="HA548" s="195">
        <f t="shared" si="360"/>
        <v>0</v>
      </c>
      <c r="HB548" s="195">
        <f t="shared" si="360"/>
        <v>0</v>
      </c>
      <c r="HC548" s="195">
        <f t="shared" si="360"/>
        <v>0</v>
      </c>
      <c r="HD548" s="195">
        <f t="shared" si="360"/>
        <v>0</v>
      </c>
      <c r="HE548" s="195">
        <f t="shared" si="360"/>
        <v>0</v>
      </c>
      <c r="HF548" s="195">
        <f t="shared" si="360"/>
        <v>0</v>
      </c>
      <c r="HG548" s="195">
        <f t="shared" si="360"/>
        <v>0</v>
      </c>
      <c r="HH548" s="195">
        <f t="shared" si="360"/>
        <v>0</v>
      </c>
      <c r="HI548" s="195">
        <f t="shared" si="360"/>
        <v>0</v>
      </c>
      <c r="HJ548" s="195">
        <f t="shared" si="360"/>
        <v>0</v>
      </c>
      <c r="HK548" s="195">
        <f t="shared" si="360"/>
        <v>0</v>
      </c>
      <c r="HL548" s="195">
        <f t="shared" si="360"/>
        <v>0</v>
      </c>
      <c r="HM548" s="195">
        <f t="shared" si="360"/>
        <v>0</v>
      </c>
      <c r="HN548" s="195">
        <f t="shared" si="360"/>
        <v>0</v>
      </c>
      <c r="HO548" s="195">
        <f t="shared" si="360"/>
        <v>0</v>
      </c>
      <c r="HP548" s="195">
        <f t="shared" si="360"/>
        <v>0</v>
      </c>
      <c r="HQ548" s="195">
        <f t="shared" si="360"/>
        <v>0</v>
      </c>
      <c r="HR548" s="195">
        <f t="shared" si="360"/>
        <v>0</v>
      </c>
      <c r="HS548" s="195">
        <f t="shared" si="360"/>
        <v>0</v>
      </c>
      <c r="HT548" s="195">
        <f t="shared" si="360"/>
        <v>0</v>
      </c>
      <c r="HU548" s="195">
        <f t="shared" si="360"/>
        <v>0</v>
      </c>
      <c r="HV548" s="195">
        <f t="shared" si="360"/>
        <v>0</v>
      </c>
      <c r="HW548" s="195">
        <f t="shared" si="360"/>
        <v>0</v>
      </c>
      <c r="HX548" s="195">
        <f t="shared" si="360"/>
        <v>0</v>
      </c>
      <c r="HY548" s="195">
        <f t="shared" si="360"/>
        <v>0</v>
      </c>
      <c r="HZ548" s="195">
        <f t="shared" si="360"/>
        <v>0</v>
      </c>
      <c r="IA548" s="195">
        <f t="shared" si="360"/>
        <v>0</v>
      </c>
      <c r="IB548" s="195">
        <f t="shared" si="360"/>
        <v>0</v>
      </c>
      <c r="IC548" s="195">
        <f t="shared" si="360"/>
        <v>0</v>
      </c>
      <c r="ID548" s="195">
        <f t="shared" si="360"/>
        <v>0</v>
      </c>
      <c r="IE548" s="195">
        <f t="shared" si="360"/>
        <v>0</v>
      </c>
      <c r="IF548" s="195">
        <f t="shared" si="360"/>
        <v>0</v>
      </c>
      <c r="IG548" s="195">
        <f t="shared" si="360"/>
        <v>0</v>
      </c>
      <c r="IH548" s="195">
        <f t="shared" si="360"/>
        <v>0</v>
      </c>
      <c r="II548" s="195">
        <f t="shared" si="360"/>
        <v>0</v>
      </c>
      <c r="IJ548" s="195">
        <f t="shared" si="360"/>
        <v>0</v>
      </c>
      <c r="IK548" s="195">
        <f t="shared" si="360"/>
        <v>0</v>
      </c>
      <c r="IL548" s="195">
        <f t="shared" si="360"/>
        <v>0</v>
      </c>
      <c r="IM548" s="195">
        <f t="shared" si="360"/>
        <v>0</v>
      </c>
      <c r="IN548" s="195">
        <f t="shared" si="360"/>
        <v>0</v>
      </c>
      <c r="IO548" s="195">
        <f t="shared" si="360"/>
        <v>0</v>
      </c>
      <c r="IP548" s="195">
        <f t="shared" si="360"/>
        <v>0</v>
      </c>
      <c r="IQ548" s="195">
        <f t="shared" si="360"/>
        <v>0</v>
      </c>
      <c r="IR548" s="195">
        <f t="shared" si="360"/>
        <v>0</v>
      </c>
      <c r="IS548" s="195">
        <f t="shared" si="360"/>
        <v>0</v>
      </c>
      <c r="IT548" s="195">
        <f t="shared" si="360"/>
        <v>0</v>
      </c>
      <c r="IU548" s="195">
        <f t="shared" si="360"/>
        <v>0</v>
      </c>
      <c r="IV548" s="195">
        <f t="shared" si="360"/>
        <v>0</v>
      </c>
      <c r="IW548" s="195">
        <f t="shared" si="360"/>
        <v>0</v>
      </c>
      <c r="IX548" s="195">
        <f t="shared" si="360"/>
        <v>0</v>
      </c>
      <c r="IY548" s="195">
        <f t="shared" si="360"/>
        <v>0</v>
      </c>
      <c r="IZ548" s="195">
        <f t="shared" si="360"/>
        <v>0</v>
      </c>
      <c r="JA548" s="195">
        <f t="shared" si="360"/>
        <v>0</v>
      </c>
      <c r="JB548" s="195">
        <f t="shared" si="360"/>
        <v>0</v>
      </c>
      <c r="JC548" s="195">
        <f t="shared" si="360"/>
        <v>0</v>
      </c>
      <c r="JD548" s="195">
        <f t="shared" ref="JD548:LO548" si="361">JD547-JD543</f>
        <v>0</v>
      </c>
      <c r="JE548" s="195">
        <f t="shared" si="361"/>
        <v>0</v>
      </c>
      <c r="JF548" s="195">
        <f t="shared" si="361"/>
        <v>0</v>
      </c>
      <c r="JG548" s="195">
        <f t="shared" si="361"/>
        <v>0</v>
      </c>
      <c r="JH548" s="195">
        <f t="shared" si="361"/>
        <v>0</v>
      </c>
      <c r="JI548" s="195">
        <f t="shared" si="361"/>
        <v>0</v>
      </c>
      <c r="JJ548" s="195">
        <f t="shared" si="361"/>
        <v>0</v>
      </c>
      <c r="JK548" s="195">
        <f t="shared" si="361"/>
        <v>0</v>
      </c>
      <c r="JL548" s="195">
        <f t="shared" si="361"/>
        <v>0</v>
      </c>
      <c r="JM548" s="195">
        <f t="shared" si="361"/>
        <v>0</v>
      </c>
      <c r="JN548" s="195">
        <f t="shared" si="361"/>
        <v>0</v>
      </c>
      <c r="JO548" s="195">
        <f t="shared" si="361"/>
        <v>0</v>
      </c>
      <c r="JP548" s="195">
        <f t="shared" si="361"/>
        <v>0</v>
      </c>
      <c r="JQ548" s="195">
        <f t="shared" si="361"/>
        <v>0</v>
      </c>
      <c r="JR548" s="195">
        <f t="shared" si="361"/>
        <v>0</v>
      </c>
      <c r="JS548" s="195">
        <f t="shared" si="361"/>
        <v>0</v>
      </c>
      <c r="JT548" s="195">
        <f t="shared" si="361"/>
        <v>0</v>
      </c>
      <c r="JU548" s="195">
        <f t="shared" si="361"/>
        <v>0</v>
      </c>
      <c r="JV548" s="195">
        <f t="shared" si="361"/>
        <v>0</v>
      </c>
      <c r="JW548" s="195">
        <f t="shared" si="361"/>
        <v>0</v>
      </c>
      <c r="JX548" s="195">
        <f t="shared" si="361"/>
        <v>0</v>
      </c>
      <c r="JY548" s="195">
        <f t="shared" si="361"/>
        <v>0</v>
      </c>
      <c r="JZ548" s="195">
        <f t="shared" si="361"/>
        <v>0</v>
      </c>
      <c r="KA548" s="195">
        <f t="shared" si="361"/>
        <v>0</v>
      </c>
      <c r="KB548" s="195">
        <f t="shared" si="361"/>
        <v>0</v>
      </c>
      <c r="KC548" s="195">
        <f t="shared" si="361"/>
        <v>0</v>
      </c>
      <c r="KD548" s="195">
        <f t="shared" si="361"/>
        <v>0</v>
      </c>
      <c r="KE548" s="195">
        <f t="shared" si="361"/>
        <v>0</v>
      </c>
      <c r="KF548" s="195">
        <f t="shared" si="361"/>
        <v>0</v>
      </c>
      <c r="KG548" s="195">
        <f t="shared" si="361"/>
        <v>0</v>
      </c>
      <c r="KH548" s="195">
        <f t="shared" si="361"/>
        <v>0</v>
      </c>
      <c r="KI548" s="195">
        <f t="shared" si="361"/>
        <v>0</v>
      </c>
      <c r="KJ548" s="195">
        <f t="shared" si="361"/>
        <v>0</v>
      </c>
      <c r="KK548" s="195">
        <f t="shared" si="361"/>
        <v>0</v>
      </c>
      <c r="KL548" s="195">
        <f t="shared" si="361"/>
        <v>0</v>
      </c>
      <c r="KM548" s="195">
        <f t="shared" si="361"/>
        <v>0</v>
      </c>
      <c r="KN548" s="195">
        <f t="shared" si="361"/>
        <v>0</v>
      </c>
      <c r="KO548" s="195">
        <f t="shared" si="361"/>
        <v>0</v>
      </c>
      <c r="KP548" s="195">
        <f t="shared" si="361"/>
        <v>0</v>
      </c>
      <c r="KQ548" s="195">
        <f t="shared" si="361"/>
        <v>0</v>
      </c>
      <c r="KR548" s="195">
        <f t="shared" si="361"/>
        <v>0</v>
      </c>
      <c r="KS548" s="195">
        <f t="shared" si="361"/>
        <v>0</v>
      </c>
      <c r="KT548" s="195">
        <f t="shared" si="361"/>
        <v>0</v>
      </c>
      <c r="KU548" s="195">
        <f t="shared" si="361"/>
        <v>0</v>
      </c>
      <c r="KV548" s="195">
        <f t="shared" si="361"/>
        <v>0</v>
      </c>
      <c r="KW548" s="195">
        <f t="shared" si="361"/>
        <v>0</v>
      </c>
      <c r="KX548" s="195">
        <f t="shared" si="361"/>
        <v>0</v>
      </c>
      <c r="KY548" s="195">
        <f t="shared" si="361"/>
        <v>0</v>
      </c>
      <c r="KZ548" s="195">
        <f t="shared" si="361"/>
        <v>0</v>
      </c>
      <c r="LA548" s="195">
        <f t="shared" si="361"/>
        <v>0</v>
      </c>
      <c r="LB548" s="195">
        <f t="shared" si="361"/>
        <v>0</v>
      </c>
      <c r="LC548" s="195">
        <f t="shared" si="361"/>
        <v>0</v>
      </c>
      <c r="LD548" s="195">
        <f t="shared" si="361"/>
        <v>0</v>
      </c>
      <c r="LE548" s="195">
        <f t="shared" si="361"/>
        <v>0</v>
      </c>
      <c r="LF548" s="195">
        <f t="shared" si="361"/>
        <v>0</v>
      </c>
      <c r="LG548" s="195">
        <f t="shared" si="361"/>
        <v>0</v>
      </c>
      <c r="LH548" s="195">
        <f t="shared" si="361"/>
        <v>0</v>
      </c>
      <c r="LI548" s="195">
        <f t="shared" si="361"/>
        <v>0</v>
      </c>
      <c r="LJ548" s="195">
        <f t="shared" si="361"/>
        <v>0</v>
      </c>
      <c r="LK548" s="195">
        <f t="shared" si="361"/>
        <v>0</v>
      </c>
      <c r="LL548" s="195">
        <f t="shared" si="361"/>
        <v>0</v>
      </c>
      <c r="LM548" s="195">
        <f t="shared" si="361"/>
        <v>0</v>
      </c>
      <c r="LN548" s="195">
        <f t="shared" si="361"/>
        <v>0</v>
      </c>
      <c r="LO548" s="195">
        <f t="shared" si="361"/>
        <v>0</v>
      </c>
      <c r="LP548" s="195">
        <f t="shared" ref="LP548:NU548" si="362">LP547-LP543</f>
        <v>0</v>
      </c>
      <c r="LQ548" s="195">
        <f t="shared" si="362"/>
        <v>0</v>
      </c>
      <c r="LR548" s="195">
        <f t="shared" si="362"/>
        <v>0</v>
      </c>
      <c r="LS548" s="195">
        <f t="shared" si="362"/>
        <v>0</v>
      </c>
      <c r="LT548" s="195">
        <f t="shared" si="362"/>
        <v>0</v>
      </c>
      <c r="LU548" s="195">
        <f t="shared" si="362"/>
        <v>0</v>
      </c>
      <c r="LV548" s="195">
        <f t="shared" si="362"/>
        <v>0</v>
      </c>
      <c r="LW548" s="195">
        <f t="shared" si="362"/>
        <v>0</v>
      </c>
      <c r="LX548" s="195">
        <f t="shared" si="362"/>
        <v>0</v>
      </c>
      <c r="LY548" s="195">
        <f t="shared" si="362"/>
        <v>0</v>
      </c>
      <c r="LZ548" s="195">
        <f t="shared" si="362"/>
        <v>0</v>
      </c>
      <c r="MA548" s="195">
        <f t="shared" si="362"/>
        <v>0</v>
      </c>
      <c r="MB548" s="195">
        <f t="shared" si="362"/>
        <v>0</v>
      </c>
      <c r="MC548" s="195">
        <f t="shared" si="362"/>
        <v>0</v>
      </c>
      <c r="MD548" s="195">
        <f t="shared" si="362"/>
        <v>0</v>
      </c>
      <c r="ME548" s="195">
        <f t="shared" si="362"/>
        <v>0</v>
      </c>
      <c r="MF548" s="195">
        <f t="shared" si="362"/>
        <v>0</v>
      </c>
      <c r="MG548" s="195">
        <f t="shared" si="362"/>
        <v>0</v>
      </c>
      <c r="MH548" s="195">
        <f t="shared" si="362"/>
        <v>0</v>
      </c>
      <c r="MI548" s="195">
        <f t="shared" si="362"/>
        <v>0</v>
      </c>
      <c r="MJ548" s="195">
        <f t="shared" si="362"/>
        <v>0</v>
      </c>
      <c r="MK548" s="195">
        <f t="shared" si="362"/>
        <v>0</v>
      </c>
      <c r="ML548" s="195">
        <f t="shared" si="362"/>
        <v>0</v>
      </c>
      <c r="MM548" s="195">
        <f t="shared" si="362"/>
        <v>0</v>
      </c>
      <c r="MN548" s="195">
        <f t="shared" si="362"/>
        <v>0</v>
      </c>
      <c r="MO548" s="195">
        <f t="shared" si="362"/>
        <v>0</v>
      </c>
      <c r="MP548" s="195">
        <f t="shared" si="362"/>
        <v>0</v>
      </c>
      <c r="MQ548" s="195">
        <f t="shared" si="362"/>
        <v>0</v>
      </c>
      <c r="MR548" s="195">
        <f t="shared" si="362"/>
        <v>0</v>
      </c>
      <c r="MS548" s="195">
        <f t="shared" si="362"/>
        <v>0</v>
      </c>
      <c r="MT548" s="195">
        <f t="shared" si="362"/>
        <v>0</v>
      </c>
      <c r="MU548" s="195">
        <f t="shared" si="362"/>
        <v>0</v>
      </c>
      <c r="MV548" s="195">
        <f t="shared" si="362"/>
        <v>0</v>
      </c>
      <c r="MW548" s="195">
        <f t="shared" si="362"/>
        <v>0</v>
      </c>
      <c r="MX548" s="195">
        <f t="shared" si="362"/>
        <v>0</v>
      </c>
      <c r="MY548" s="195">
        <f t="shared" si="362"/>
        <v>0</v>
      </c>
      <c r="MZ548" s="195">
        <f t="shared" si="362"/>
        <v>0</v>
      </c>
      <c r="NA548" s="195">
        <f t="shared" si="362"/>
        <v>0</v>
      </c>
      <c r="NB548" s="195">
        <f t="shared" si="362"/>
        <v>0</v>
      </c>
      <c r="NC548" s="195">
        <f t="shared" si="362"/>
        <v>0</v>
      </c>
      <c r="ND548" s="195">
        <f t="shared" si="362"/>
        <v>0</v>
      </c>
      <c r="NE548" s="195">
        <f t="shared" si="362"/>
        <v>0</v>
      </c>
      <c r="NF548" s="195">
        <f t="shared" si="362"/>
        <v>0</v>
      </c>
      <c r="NG548" s="195">
        <f t="shared" si="362"/>
        <v>0</v>
      </c>
      <c r="NH548" s="195">
        <f t="shared" si="362"/>
        <v>0</v>
      </c>
      <c r="NI548" s="195">
        <f t="shared" si="362"/>
        <v>0</v>
      </c>
      <c r="NJ548" s="195">
        <f t="shared" si="362"/>
        <v>0</v>
      </c>
      <c r="NK548" s="195">
        <f t="shared" si="362"/>
        <v>0</v>
      </c>
      <c r="NL548" s="195">
        <f t="shared" si="362"/>
        <v>0</v>
      </c>
      <c r="NM548" s="195">
        <f t="shared" si="362"/>
        <v>0</v>
      </c>
      <c r="NN548" s="195">
        <f t="shared" si="362"/>
        <v>0</v>
      </c>
      <c r="NO548" s="195">
        <f t="shared" si="362"/>
        <v>0</v>
      </c>
      <c r="NP548" s="195">
        <f t="shared" si="362"/>
        <v>0</v>
      </c>
      <c r="NQ548" s="195">
        <f t="shared" si="362"/>
        <v>0</v>
      </c>
      <c r="NR548" s="195">
        <f t="shared" si="362"/>
        <v>0</v>
      </c>
      <c r="NS548" s="195">
        <f t="shared" si="362"/>
        <v>0</v>
      </c>
      <c r="NT548" s="195">
        <f t="shared" si="362"/>
        <v>0</v>
      </c>
      <c r="NU548" s="195">
        <f t="shared" si="362"/>
        <v>0</v>
      </c>
      <c r="NV548" s="195">
        <f t="shared" ref="NV548:QG548" si="363">NV547-NV543</f>
        <v>0</v>
      </c>
      <c r="NW548" s="195">
        <f t="shared" si="363"/>
        <v>0</v>
      </c>
      <c r="NX548" s="195">
        <f t="shared" si="363"/>
        <v>0</v>
      </c>
      <c r="NY548" s="195">
        <f t="shared" si="363"/>
        <v>0</v>
      </c>
      <c r="NZ548" s="195">
        <f t="shared" si="363"/>
        <v>0</v>
      </c>
      <c r="OA548" s="195">
        <f t="shared" si="363"/>
        <v>0</v>
      </c>
      <c r="OB548" s="195">
        <f t="shared" si="363"/>
        <v>0</v>
      </c>
      <c r="OC548" s="195">
        <f t="shared" si="363"/>
        <v>0</v>
      </c>
      <c r="OD548" s="195">
        <f t="shared" si="363"/>
        <v>0</v>
      </c>
      <c r="OE548" s="195">
        <f t="shared" si="363"/>
        <v>0</v>
      </c>
      <c r="OF548" s="195">
        <f t="shared" si="363"/>
        <v>0</v>
      </c>
      <c r="OG548" s="195">
        <f t="shared" si="363"/>
        <v>0</v>
      </c>
      <c r="OH548" s="195">
        <f t="shared" si="363"/>
        <v>0</v>
      </c>
      <c r="OI548" s="195">
        <f t="shared" si="363"/>
        <v>0</v>
      </c>
      <c r="OJ548" s="195">
        <f t="shared" si="363"/>
        <v>0</v>
      </c>
      <c r="OK548" s="195">
        <f t="shared" si="363"/>
        <v>0</v>
      </c>
      <c r="OL548" s="195">
        <f t="shared" si="363"/>
        <v>0</v>
      </c>
      <c r="OM548" s="195">
        <f t="shared" si="363"/>
        <v>0</v>
      </c>
      <c r="ON548" s="195">
        <f t="shared" si="363"/>
        <v>0</v>
      </c>
      <c r="OO548" s="195">
        <f t="shared" si="363"/>
        <v>0</v>
      </c>
      <c r="OP548" s="195">
        <f t="shared" si="363"/>
        <v>0</v>
      </c>
      <c r="OQ548" s="195">
        <f t="shared" si="363"/>
        <v>0</v>
      </c>
      <c r="OR548" s="195">
        <f t="shared" si="363"/>
        <v>0</v>
      </c>
      <c r="OS548" s="195">
        <f t="shared" si="363"/>
        <v>0</v>
      </c>
      <c r="OT548" s="195">
        <f t="shared" si="363"/>
        <v>0</v>
      </c>
      <c r="OU548" s="195">
        <f t="shared" si="363"/>
        <v>0</v>
      </c>
      <c r="OV548" s="195">
        <f t="shared" si="363"/>
        <v>0</v>
      </c>
      <c r="OW548" s="195">
        <f t="shared" si="363"/>
        <v>0</v>
      </c>
      <c r="OX548" s="195">
        <f t="shared" si="363"/>
        <v>0</v>
      </c>
      <c r="OY548" s="195">
        <f t="shared" si="363"/>
        <v>0</v>
      </c>
      <c r="OZ548" s="195">
        <f t="shared" si="363"/>
        <v>0</v>
      </c>
      <c r="PA548" s="195">
        <f t="shared" si="363"/>
        <v>0</v>
      </c>
      <c r="PB548" s="195">
        <f t="shared" si="363"/>
        <v>0</v>
      </c>
      <c r="PC548" s="195">
        <f t="shared" si="363"/>
        <v>0</v>
      </c>
      <c r="PD548" s="195">
        <f t="shared" si="363"/>
        <v>0</v>
      </c>
      <c r="PE548" s="195">
        <f t="shared" si="363"/>
        <v>0</v>
      </c>
      <c r="PF548" s="195">
        <f t="shared" si="363"/>
        <v>0</v>
      </c>
      <c r="PG548" s="195">
        <f t="shared" si="363"/>
        <v>0</v>
      </c>
      <c r="PH548" s="195">
        <f t="shared" si="363"/>
        <v>0</v>
      </c>
      <c r="PI548" s="195">
        <f t="shared" si="363"/>
        <v>0</v>
      </c>
      <c r="PJ548" s="195">
        <f t="shared" si="363"/>
        <v>0</v>
      </c>
      <c r="PK548" s="195">
        <f t="shared" si="363"/>
        <v>0</v>
      </c>
      <c r="PL548" s="195">
        <f t="shared" si="363"/>
        <v>0</v>
      </c>
      <c r="PM548" s="195">
        <f t="shared" si="363"/>
        <v>0</v>
      </c>
      <c r="PN548" s="195">
        <f t="shared" si="363"/>
        <v>0</v>
      </c>
      <c r="PO548" s="195">
        <f t="shared" si="363"/>
        <v>0</v>
      </c>
      <c r="PP548" s="195">
        <f t="shared" si="363"/>
        <v>0</v>
      </c>
      <c r="PQ548" s="195">
        <f t="shared" si="363"/>
        <v>0</v>
      </c>
      <c r="PR548" s="195">
        <f t="shared" si="363"/>
        <v>0</v>
      </c>
      <c r="PS548" s="195">
        <f t="shared" si="363"/>
        <v>0</v>
      </c>
      <c r="PT548" s="195">
        <f t="shared" si="363"/>
        <v>0</v>
      </c>
      <c r="PU548" s="195">
        <f t="shared" si="363"/>
        <v>0</v>
      </c>
      <c r="PV548" s="195">
        <f t="shared" si="363"/>
        <v>0</v>
      </c>
      <c r="PW548" s="195">
        <f t="shared" si="363"/>
        <v>0</v>
      </c>
      <c r="PX548" s="195">
        <f t="shared" si="363"/>
        <v>0</v>
      </c>
      <c r="PY548" s="195">
        <f t="shared" si="363"/>
        <v>0</v>
      </c>
      <c r="PZ548" s="195">
        <f t="shared" si="363"/>
        <v>0</v>
      </c>
      <c r="QA548" s="195">
        <f t="shared" si="363"/>
        <v>0</v>
      </c>
      <c r="QB548" s="195">
        <f t="shared" si="363"/>
        <v>0</v>
      </c>
      <c r="QC548" s="195">
        <f t="shared" si="363"/>
        <v>0</v>
      </c>
      <c r="QD548" s="195">
        <f t="shared" si="363"/>
        <v>0</v>
      </c>
      <c r="QE548" s="195">
        <f t="shared" si="363"/>
        <v>0</v>
      </c>
      <c r="QF548" s="195">
        <f t="shared" si="363"/>
        <v>0</v>
      </c>
      <c r="QG548" s="195">
        <f t="shared" si="363"/>
        <v>0</v>
      </c>
      <c r="QH548" s="195">
        <f t="shared" ref="QH548:RG548" si="364">QH547-QH543</f>
        <v>0</v>
      </c>
      <c r="QI548" s="195">
        <f t="shared" si="364"/>
        <v>0</v>
      </c>
      <c r="QJ548" s="195">
        <f t="shared" si="364"/>
        <v>0</v>
      </c>
      <c r="QK548" s="195">
        <f t="shared" si="364"/>
        <v>0</v>
      </c>
      <c r="QL548" s="195">
        <f t="shared" si="364"/>
        <v>0</v>
      </c>
      <c r="QM548" s="195">
        <f t="shared" si="364"/>
        <v>0</v>
      </c>
      <c r="QN548" s="195">
        <f t="shared" si="364"/>
        <v>0</v>
      </c>
      <c r="QO548" s="195">
        <f t="shared" si="364"/>
        <v>0</v>
      </c>
      <c r="QP548" s="195">
        <f t="shared" si="364"/>
        <v>0</v>
      </c>
      <c r="QQ548" s="195">
        <f t="shared" si="364"/>
        <v>0</v>
      </c>
      <c r="QR548" s="195">
        <f t="shared" si="364"/>
        <v>0</v>
      </c>
      <c r="QS548" s="195">
        <f t="shared" si="364"/>
        <v>0</v>
      </c>
      <c r="QT548" s="195">
        <f t="shared" si="364"/>
        <v>0</v>
      </c>
      <c r="QU548" s="195">
        <f t="shared" si="364"/>
        <v>0</v>
      </c>
      <c r="QV548" s="195">
        <f t="shared" si="364"/>
        <v>0</v>
      </c>
      <c r="QW548" s="195">
        <f t="shared" si="364"/>
        <v>0</v>
      </c>
      <c r="QX548" s="195">
        <f t="shared" si="364"/>
        <v>0</v>
      </c>
      <c r="QY548" s="195">
        <f t="shared" si="364"/>
        <v>0</v>
      </c>
      <c r="QZ548" s="195">
        <f t="shared" si="364"/>
        <v>0</v>
      </c>
      <c r="RA548" s="195">
        <f t="shared" si="364"/>
        <v>0</v>
      </c>
      <c r="RB548" s="195">
        <f t="shared" si="364"/>
        <v>0</v>
      </c>
      <c r="RC548" s="195">
        <f t="shared" si="364"/>
        <v>0</v>
      </c>
      <c r="RD548" s="195">
        <f t="shared" si="364"/>
        <v>0</v>
      </c>
      <c r="RE548" s="195">
        <f t="shared" si="364"/>
        <v>0</v>
      </c>
      <c r="RF548" s="195">
        <f t="shared" si="364"/>
        <v>0</v>
      </c>
      <c r="RG548" s="195">
        <f t="shared" si="364"/>
        <v>0</v>
      </c>
      <c r="RH548" s="195">
        <f t="shared" ref="RH548:TP548" si="365">RH547-RH543</f>
        <v>0</v>
      </c>
      <c r="RI548" s="195">
        <f t="shared" si="365"/>
        <v>0</v>
      </c>
      <c r="RJ548" s="195">
        <f t="shared" si="365"/>
        <v>0</v>
      </c>
      <c r="RK548" s="195">
        <f t="shared" si="365"/>
        <v>0</v>
      </c>
      <c r="RL548" s="195">
        <f t="shared" si="365"/>
        <v>0</v>
      </c>
      <c r="RM548" s="195">
        <f t="shared" si="365"/>
        <v>0</v>
      </c>
      <c r="RN548" s="195">
        <f t="shared" si="365"/>
        <v>0</v>
      </c>
      <c r="RO548" s="195">
        <f t="shared" si="365"/>
        <v>0</v>
      </c>
      <c r="RP548" s="195">
        <f t="shared" si="365"/>
        <v>0</v>
      </c>
      <c r="RQ548" s="195">
        <f t="shared" si="365"/>
        <v>0</v>
      </c>
      <c r="RR548" s="195">
        <f t="shared" si="365"/>
        <v>0</v>
      </c>
      <c r="RS548" s="195">
        <f t="shared" si="365"/>
        <v>0</v>
      </c>
      <c r="RT548" s="195">
        <f t="shared" si="365"/>
        <v>0</v>
      </c>
      <c r="RU548" s="195">
        <f t="shared" si="365"/>
        <v>0</v>
      </c>
      <c r="RV548" s="195">
        <f t="shared" si="365"/>
        <v>0</v>
      </c>
      <c r="RW548" s="195">
        <f t="shared" si="365"/>
        <v>0</v>
      </c>
      <c r="RX548" s="195">
        <f t="shared" si="365"/>
        <v>0</v>
      </c>
      <c r="RY548" s="195">
        <f t="shared" si="365"/>
        <v>0</v>
      </c>
      <c r="RZ548" s="195">
        <f t="shared" si="365"/>
        <v>0</v>
      </c>
      <c r="SA548" s="195">
        <f t="shared" si="365"/>
        <v>0</v>
      </c>
      <c r="SB548" s="195">
        <f t="shared" si="365"/>
        <v>0</v>
      </c>
      <c r="SC548" s="195">
        <f t="shared" si="365"/>
        <v>0</v>
      </c>
      <c r="SD548" s="195">
        <f t="shared" si="365"/>
        <v>0</v>
      </c>
      <c r="SE548" s="195">
        <f t="shared" si="365"/>
        <v>0</v>
      </c>
      <c r="SF548" s="195">
        <f t="shared" si="365"/>
        <v>0</v>
      </c>
      <c r="SG548" s="195">
        <f t="shared" si="365"/>
        <v>0</v>
      </c>
      <c r="SH548" s="195">
        <f t="shared" si="365"/>
        <v>0</v>
      </c>
      <c r="SI548" s="195">
        <f t="shared" si="365"/>
        <v>0</v>
      </c>
      <c r="SJ548" s="195">
        <f t="shared" si="365"/>
        <v>0</v>
      </c>
      <c r="SK548" s="195">
        <f t="shared" si="365"/>
        <v>0</v>
      </c>
      <c r="SL548" s="195">
        <f t="shared" si="365"/>
        <v>0</v>
      </c>
      <c r="SM548" s="195">
        <f t="shared" si="365"/>
        <v>0</v>
      </c>
      <c r="SN548" s="195">
        <f t="shared" si="365"/>
        <v>0</v>
      </c>
      <c r="SO548" s="195">
        <f t="shared" si="365"/>
        <v>0</v>
      </c>
      <c r="SP548" s="195">
        <f t="shared" si="365"/>
        <v>0</v>
      </c>
      <c r="SQ548" s="195">
        <f t="shared" si="365"/>
        <v>0</v>
      </c>
      <c r="SR548" s="195">
        <f t="shared" si="365"/>
        <v>0</v>
      </c>
      <c r="SS548" s="195">
        <f t="shared" si="365"/>
        <v>0</v>
      </c>
      <c r="ST548" s="195">
        <f t="shared" si="365"/>
        <v>0</v>
      </c>
      <c r="SU548" s="195">
        <f t="shared" si="365"/>
        <v>0</v>
      </c>
      <c r="SV548" s="195">
        <f t="shared" si="365"/>
        <v>0</v>
      </c>
      <c r="SW548" s="195">
        <f t="shared" si="365"/>
        <v>0</v>
      </c>
      <c r="SX548" s="195">
        <f t="shared" si="365"/>
        <v>0</v>
      </c>
      <c r="SY548" s="195">
        <f t="shared" si="365"/>
        <v>0</v>
      </c>
      <c r="SZ548" s="195">
        <f t="shared" si="365"/>
        <v>0</v>
      </c>
      <c r="TA548" s="195">
        <f t="shared" si="365"/>
        <v>0</v>
      </c>
      <c r="TB548" s="195">
        <f t="shared" si="365"/>
        <v>0</v>
      </c>
      <c r="TC548" s="195">
        <f t="shared" si="365"/>
        <v>0</v>
      </c>
      <c r="TD548" s="195">
        <f t="shared" si="365"/>
        <v>0</v>
      </c>
      <c r="TE548" s="195">
        <f t="shared" si="365"/>
        <v>0</v>
      </c>
      <c r="TF548" s="195">
        <f t="shared" si="365"/>
        <v>0</v>
      </c>
      <c r="TG548" s="195">
        <f t="shared" si="365"/>
        <v>0</v>
      </c>
      <c r="TH548" s="195">
        <f t="shared" si="365"/>
        <v>0</v>
      </c>
      <c r="TI548" s="195">
        <f t="shared" si="365"/>
        <v>0</v>
      </c>
      <c r="TJ548" s="195">
        <f t="shared" si="365"/>
        <v>0</v>
      </c>
      <c r="TK548" s="195">
        <f t="shared" si="365"/>
        <v>0</v>
      </c>
      <c r="TL548" s="195">
        <f t="shared" si="365"/>
        <v>0</v>
      </c>
      <c r="TM548" s="195">
        <f t="shared" si="365"/>
        <v>0</v>
      </c>
      <c r="TN548" s="195">
        <f t="shared" si="365"/>
        <v>0</v>
      </c>
      <c r="TO548" s="195">
        <f t="shared" si="365"/>
        <v>0</v>
      </c>
      <c r="TP548" s="195">
        <f t="shared" si="365"/>
        <v>0</v>
      </c>
      <c r="TQ548" s="195">
        <f t="shared" ref="TQ548:WB548" si="366">TQ547-TQ543</f>
        <v>0</v>
      </c>
      <c r="TR548" s="195">
        <f t="shared" si="366"/>
        <v>0</v>
      </c>
      <c r="TS548" s="195">
        <f t="shared" si="366"/>
        <v>0</v>
      </c>
      <c r="TT548" s="195">
        <f t="shared" si="366"/>
        <v>0</v>
      </c>
      <c r="TU548" s="195">
        <f t="shared" si="366"/>
        <v>0</v>
      </c>
      <c r="TV548" s="195">
        <f t="shared" si="366"/>
        <v>0</v>
      </c>
      <c r="TW548" s="195">
        <f t="shared" si="366"/>
        <v>0</v>
      </c>
      <c r="TX548" s="195">
        <f t="shared" si="366"/>
        <v>0</v>
      </c>
      <c r="TY548" s="195">
        <f t="shared" si="366"/>
        <v>0</v>
      </c>
      <c r="TZ548" s="195">
        <f t="shared" si="366"/>
        <v>0</v>
      </c>
      <c r="UA548" s="195">
        <f t="shared" si="366"/>
        <v>0</v>
      </c>
      <c r="UB548" s="195">
        <f t="shared" si="366"/>
        <v>0</v>
      </c>
      <c r="UC548" s="195">
        <f t="shared" si="366"/>
        <v>0</v>
      </c>
      <c r="UD548" s="195">
        <f t="shared" si="366"/>
        <v>0</v>
      </c>
      <c r="UE548" s="195">
        <f t="shared" si="366"/>
        <v>0</v>
      </c>
      <c r="UF548" s="195">
        <f t="shared" si="366"/>
        <v>0</v>
      </c>
      <c r="UG548" s="195">
        <f t="shared" si="366"/>
        <v>0</v>
      </c>
      <c r="UH548" s="195">
        <f t="shared" si="366"/>
        <v>0</v>
      </c>
      <c r="UI548" s="195">
        <f t="shared" si="366"/>
        <v>0</v>
      </c>
      <c r="UJ548" s="195">
        <f t="shared" si="366"/>
        <v>0</v>
      </c>
      <c r="UK548" s="195">
        <f t="shared" si="366"/>
        <v>0</v>
      </c>
      <c r="UL548" s="195">
        <f t="shared" si="366"/>
        <v>0</v>
      </c>
      <c r="UM548" s="195">
        <f t="shared" si="366"/>
        <v>0</v>
      </c>
      <c r="UN548" s="195">
        <f t="shared" si="366"/>
        <v>0</v>
      </c>
      <c r="UO548" s="195">
        <f t="shared" si="366"/>
        <v>0</v>
      </c>
      <c r="UP548" s="195">
        <f t="shared" si="366"/>
        <v>0</v>
      </c>
      <c r="UQ548" s="195">
        <f t="shared" si="366"/>
        <v>0</v>
      </c>
      <c r="UR548" s="195">
        <f t="shared" si="366"/>
        <v>0</v>
      </c>
      <c r="US548" s="195">
        <f t="shared" si="366"/>
        <v>0</v>
      </c>
      <c r="UT548" s="195">
        <f t="shared" si="366"/>
        <v>0</v>
      </c>
      <c r="UU548" s="195">
        <f t="shared" si="366"/>
        <v>0</v>
      </c>
      <c r="UV548" s="195">
        <f t="shared" si="366"/>
        <v>0</v>
      </c>
      <c r="UW548" s="195">
        <f t="shared" si="366"/>
        <v>0</v>
      </c>
      <c r="UX548" s="195">
        <f t="shared" si="366"/>
        <v>0</v>
      </c>
      <c r="UY548" s="195">
        <f t="shared" si="366"/>
        <v>0</v>
      </c>
      <c r="UZ548" s="195">
        <f t="shared" si="366"/>
        <v>0</v>
      </c>
      <c r="VA548" s="195">
        <f t="shared" si="366"/>
        <v>0</v>
      </c>
      <c r="VB548" s="195">
        <f t="shared" si="366"/>
        <v>0</v>
      </c>
      <c r="VC548" s="195">
        <f t="shared" si="366"/>
        <v>0</v>
      </c>
      <c r="VD548" s="195">
        <f t="shared" si="366"/>
        <v>0</v>
      </c>
      <c r="VE548" s="195">
        <f t="shared" si="366"/>
        <v>0</v>
      </c>
      <c r="VF548" s="195">
        <f t="shared" si="366"/>
        <v>0</v>
      </c>
      <c r="VG548" s="195">
        <f t="shared" si="366"/>
        <v>0</v>
      </c>
      <c r="VH548" s="195">
        <f t="shared" si="366"/>
        <v>0</v>
      </c>
      <c r="VI548" s="195">
        <f t="shared" si="366"/>
        <v>0</v>
      </c>
      <c r="VJ548" s="195">
        <f t="shared" si="366"/>
        <v>0</v>
      </c>
      <c r="VK548" s="195">
        <f t="shared" si="366"/>
        <v>0</v>
      </c>
      <c r="VL548" s="195">
        <f t="shared" si="366"/>
        <v>0</v>
      </c>
      <c r="VM548" s="195">
        <f t="shared" si="366"/>
        <v>0</v>
      </c>
      <c r="VN548" s="195">
        <f t="shared" si="366"/>
        <v>0</v>
      </c>
      <c r="VO548" s="195">
        <f t="shared" si="366"/>
        <v>0</v>
      </c>
      <c r="VP548" s="195">
        <f t="shared" si="366"/>
        <v>0</v>
      </c>
      <c r="VQ548" s="195">
        <f t="shared" si="366"/>
        <v>0</v>
      </c>
      <c r="VR548" s="195">
        <f t="shared" si="366"/>
        <v>0</v>
      </c>
      <c r="VS548" s="195">
        <f t="shared" si="366"/>
        <v>0</v>
      </c>
      <c r="VT548" s="195">
        <f t="shared" si="366"/>
        <v>0</v>
      </c>
      <c r="VU548" s="195">
        <f t="shared" si="366"/>
        <v>0</v>
      </c>
      <c r="VV548" s="195">
        <f t="shared" si="366"/>
        <v>0</v>
      </c>
      <c r="VW548" s="195">
        <f t="shared" si="366"/>
        <v>0</v>
      </c>
      <c r="VX548" s="195">
        <f t="shared" si="366"/>
        <v>0</v>
      </c>
      <c r="VY548" s="195">
        <f t="shared" si="366"/>
        <v>0</v>
      </c>
      <c r="VZ548" s="195">
        <f t="shared" si="366"/>
        <v>0</v>
      </c>
      <c r="WA548" s="195">
        <f t="shared" si="366"/>
        <v>0</v>
      </c>
      <c r="WB548" s="195">
        <f t="shared" si="366"/>
        <v>0</v>
      </c>
      <c r="WC548" s="195">
        <f t="shared" ref="WC548:XD548" si="367">WC547-WC543</f>
        <v>0</v>
      </c>
      <c r="WD548" s="195">
        <f t="shared" si="367"/>
        <v>0</v>
      </c>
      <c r="WE548" s="195">
        <f t="shared" si="367"/>
        <v>0</v>
      </c>
      <c r="WF548" s="195">
        <f t="shared" si="367"/>
        <v>0</v>
      </c>
      <c r="WG548" s="195">
        <f t="shared" si="367"/>
        <v>0</v>
      </c>
      <c r="WH548" s="195">
        <f t="shared" si="367"/>
        <v>0</v>
      </c>
      <c r="WI548" s="195">
        <f t="shared" si="367"/>
        <v>0</v>
      </c>
      <c r="WJ548" s="195">
        <f t="shared" si="367"/>
        <v>0</v>
      </c>
      <c r="WK548" s="195">
        <f t="shared" si="367"/>
        <v>0</v>
      </c>
      <c r="WL548" s="195">
        <f t="shared" si="367"/>
        <v>0</v>
      </c>
      <c r="WM548" s="195">
        <f t="shared" si="367"/>
        <v>0</v>
      </c>
      <c r="WN548" s="195">
        <f t="shared" si="367"/>
        <v>0</v>
      </c>
      <c r="WO548" s="195">
        <f t="shared" si="367"/>
        <v>0</v>
      </c>
      <c r="WP548" s="195">
        <f t="shared" si="367"/>
        <v>0</v>
      </c>
      <c r="WQ548" s="195">
        <f t="shared" si="367"/>
        <v>0</v>
      </c>
      <c r="WR548" s="195">
        <f t="shared" si="367"/>
        <v>0</v>
      </c>
      <c r="WS548" s="195">
        <f t="shared" si="367"/>
        <v>0</v>
      </c>
      <c r="WT548" s="195">
        <f t="shared" si="367"/>
        <v>0</v>
      </c>
      <c r="WU548" s="195">
        <f t="shared" si="367"/>
        <v>0</v>
      </c>
      <c r="WV548" s="195">
        <f t="shared" si="367"/>
        <v>0</v>
      </c>
      <c r="WW548" s="195">
        <f t="shared" si="367"/>
        <v>0</v>
      </c>
      <c r="WX548" s="195">
        <f t="shared" si="367"/>
        <v>0</v>
      </c>
      <c r="WY548" s="195">
        <f t="shared" si="367"/>
        <v>0</v>
      </c>
      <c r="WZ548" s="195">
        <f t="shared" si="367"/>
        <v>0</v>
      </c>
      <c r="XA548" s="195">
        <f t="shared" si="367"/>
        <v>0</v>
      </c>
      <c r="XB548" s="195">
        <f t="shared" si="367"/>
        <v>0</v>
      </c>
      <c r="XC548" s="195">
        <f t="shared" si="367"/>
        <v>0</v>
      </c>
      <c r="XD548" s="195">
        <f t="shared" si="367"/>
        <v>0</v>
      </c>
      <c r="XE548" s="195">
        <f t="shared" ref="XE548:ZP548" si="368">XE547-XE543</f>
        <v>0</v>
      </c>
      <c r="XF548" s="195">
        <f t="shared" si="368"/>
        <v>0</v>
      </c>
      <c r="XG548" s="195">
        <f t="shared" si="368"/>
        <v>0</v>
      </c>
      <c r="XH548" s="195">
        <f t="shared" si="368"/>
        <v>0</v>
      </c>
      <c r="XI548" s="195">
        <f t="shared" si="368"/>
        <v>0</v>
      </c>
      <c r="XJ548" s="195">
        <f t="shared" si="368"/>
        <v>0</v>
      </c>
      <c r="XK548" s="195">
        <f t="shared" si="368"/>
        <v>0</v>
      </c>
      <c r="XL548" s="195">
        <f t="shared" si="368"/>
        <v>0</v>
      </c>
      <c r="XM548" s="195">
        <f t="shared" si="368"/>
        <v>0</v>
      </c>
      <c r="XN548" s="195">
        <f t="shared" si="368"/>
        <v>0</v>
      </c>
      <c r="XO548" s="195">
        <f t="shared" si="368"/>
        <v>0</v>
      </c>
      <c r="XP548" s="195">
        <f t="shared" si="368"/>
        <v>0</v>
      </c>
      <c r="XQ548" s="195">
        <f t="shared" si="368"/>
        <v>0</v>
      </c>
      <c r="XR548" s="195">
        <f t="shared" si="368"/>
        <v>0</v>
      </c>
      <c r="XS548" s="195">
        <f t="shared" si="368"/>
        <v>0</v>
      </c>
      <c r="XT548" s="195">
        <f t="shared" si="368"/>
        <v>0</v>
      </c>
      <c r="XU548" s="195">
        <f t="shared" si="368"/>
        <v>0</v>
      </c>
      <c r="XV548" s="195">
        <f t="shared" si="368"/>
        <v>0</v>
      </c>
      <c r="XW548" s="195">
        <f t="shared" si="368"/>
        <v>0</v>
      </c>
      <c r="XX548" s="195">
        <f t="shared" si="368"/>
        <v>0</v>
      </c>
      <c r="XY548" s="195">
        <f t="shared" si="368"/>
        <v>0</v>
      </c>
      <c r="XZ548" s="195">
        <f t="shared" si="368"/>
        <v>0</v>
      </c>
      <c r="YA548" s="195">
        <f t="shared" si="368"/>
        <v>0</v>
      </c>
      <c r="YB548" s="195">
        <f t="shared" si="368"/>
        <v>0</v>
      </c>
      <c r="YC548" s="195">
        <f t="shared" si="368"/>
        <v>0</v>
      </c>
      <c r="YD548" s="195">
        <f t="shared" si="368"/>
        <v>0</v>
      </c>
      <c r="YE548" s="195">
        <f t="shared" si="368"/>
        <v>0</v>
      </c>
      <c r="YF548" s="195">
        <f t="shared" si="368"/>
        <v>0</v>
      </c>
      <c r="YG548" s="195">
        <f t="shared" si="368"/>
        <v>0</v>
      </c>
      <c r="YH548" s="195">
        <f t="shared" si="368"/>
        <v>0</v>
      </c>
      <c r="YI548" s="195">
        <f t="shared" si="368"/>
        <v>0</v>
      </c>
      <c r="YJ548" s="195">
        <f t="shared" si="368"/>
        <v>0</v>
      </c>
      <c r="YK548" s="195">
        <f t="shared" si="368"/>
        <v>0</v>
      </c>
      <c r="YL548" s="195">
        <f t="shared" si="368"/>
        <v>0</v>
      </c>
      <c r="YM548" s="195">
        <f t="shared" si="368"/>
        <v>0</v>
      </c>
      <c r="YN548" s="195">
        <f t="shared" si="368"/>
        <v>0</v>
      </c>
      <c r="YO548" s="195">
        <f t="shared" si="368"/>
        <v>0</v>
      </c>
      <c r="YP548" s="195">
        <f t="shared" si="368"/>
        <v>0</v>
      </c>
      <c r="YQ548" s="195">
        <f t="shared" si="368"/>
        <v>0</v>
      </c>
      <c r="YR548" s="195">
        <f t="shared" si="368"/>
        <v>0</v>
      </c>
      <c r="YS548" s="195">
        <f t="shared" si="368"/>
        <v>0</v>
      </c>
      <c r="YT548" s="195">
        <f t="shared" si="368"/>
        <v>0</v>
      </c>
      <c r="YU548" s="195">
        <f t="shared" si="368"/>
        <v>0</v>
      </c>
      <c r="YV548" s="195">
        <f t="shared" si="368"/>
        <v>0</v>
      </c>
      <c r="YW548" s="195">
        <f t="shared" si="368"/>
        <v>0</v>
      </c>
      <c r="YX548" s="195">
        <f t="shared" si="368"/>
        <v>0</v>
      </c>
      <c r="YY548" s="195">
        <f t="shared" si="368"/>
        <v>0</v>
      </c>
      <c r="YZ548" s="195">
        <f t="shared" si="368"/>
        <v>0</v>
      </c>
      <c r="ZA548" s="195">
        <f t="shared" si="368"/>
        <v>0</v>
      </c>
      <c r="ZB548" s="195">
        <f t="shared" si="368"/>
        <v>0</v>
      </c>
      <c r="ZC548" s="195">
        <f t="shared" si="368"/>
        <v>0</v>
      </c>
      <c r="ZD548" s="195">
        <f t="shared" si="368"/>
        <v>0</v>
      </c>
      <c r="ZE548" s="195">
        <f t="shared" si="368"/>
        <v>0</v>
      </c>
      <c r="ZF548" s="195">
        <f t="shared" si="368"/>
        <v>0</v>
      </c>
      <c r="ZG548" s="195">
        <f t="shared" si="368"/>
        <v>0</v>
      </c>
      <c r="ZH548" s="195">
        <f t="shared" si="368"/>
        <v>0</v>
      </c>
      <c r="ZI548" s="195">
        <f t="shared" si="368"/>
        <v>0</v>
      </c>
      <c r="ZJ548" s="195">
        <f t="shared" si="368"/>
        <v>0</v>
      </c>
      <c r="ZK548" s="195">
        <f t="shared" si="368"/>
        <v>0</v>
      </c>
      <c r="ZL548" s="195">
        <f t="shared" si="368"/>
        <v>0</v>
      </c>
      <c r="ZM548" s="195">
        <f t="shared" si="368"/>
        <v>0</v>
      </c>
      <c r="ZN548" s="195">
        <f t="shared" si="368"/>
        <v>0</v>
      </c>
      <c r="ZO548" s="195">
        <f t="shared" si="368"/>
        <v>0</v>
      </c>
      <c r="ZP548" s="195">
        <f t="shared" si="368"/>
        <v>0</v>
      </c>
      <c r="ZQ548" s="195">
        <f t="shared" ref="ZQ548:ABV548" si="369">ZQ547-ZQ543</f>
        <v>0</v>
      </c>
      <c r="ZR548" s="195">
        <f t="shared" si="369"/>
        <v>0</v>
      </c>
      <c r="ZS548" s="195">
        <f t="shared" si="369"/>
        <v>0</v>
      </c>
      <c r="ZT548" s="195">
        <f t="shared" si="369"/>
        <v>0</v>
      </c>
      <c r="ZU548" s="195">
        <f t="shared" si="369"/>
        <v>0</v>
      </c>
      <c r="ZV548" s="195">
        <f t="shared" si="369"/>
        <v>0</v>
      </c>
      <c r="ZW548" s="195">
        <f t="shared" si="369"/>
        <v>0</v>
      </c>
      <c r="ZX548" s="195">
        <f t="shared" si="369"/>
        <v>0</v>
      </c>
      <c r="ZY548" s="195">
        <f t="shared" si="369"/>
        <v>0</v>
      </c>
      <c r="ZZ548" s="195">
        <f t="shared" si="369"/>
        <v>0</v>
      </c>
      <c r="AAA548" s="195">
        <f t="shared" si="369"/>
        <v>0</v>
      </c>
      <c r="AAB548" s="195">
        <f t="shared" si="369"/>
        <v>0</v>
      </c>
      <c r="AAC548" s="195">
        <f t="shared" si="369"/>
        <v>0</v>
      </c>
      <c r="AAD548" s="195">
        <f t="shared" si="369"/>
        <v>0</v>
      </c>
      <c r="AAE548" s="195">
        <f t="shared" si="369"/>
        <v>0</v>
      </c>
      <c r="AAF548" s="195">
        <f t="shared" si="369"/>
        <v>0</v>
      </c>
      <c r="AAG548" s="195">
        <f t="shared" si="369"/>
        <v>0</v>
      </c>
      <c r="AAH548" s="195">
        <f t="shared" si="369"/>
        <v>0</v>
      </c>
      <c r="AAI548" s="195">
        <f t="shared" si="369"/>
        <v>0</v>
      </c>
      <c r="AAJ548" s="195">
        <f t="shared" si="369"/>
        <v>0</v>
      </c>
      <c r="AAK548" s="195">
        <f t="shared" si="369"/>
        <v>0</v>
      </c>
      <c r="AAL548" s="195">
        <f t="shared" si="369"/>
        <v>0</v>
      </c>
      <c r="AAM548" s="195">
        <f t="shared" si="369"/>
        <v>0</v>
      </c>
      <c r="AAN548" s="195">
        <f t="shared" si="369"/>
        <v>0</v>
      </c>
      <c r="AAO548" s="195">
        <f t="shared" si="369"/>
        <v>0</v>
      </c>
      <c r="AAP548" s="195">
        <f t="shared" si="369"/>
        <v>0</v>
      </c>
      <c r="AAQ548" s="195">
        <f t="shared" si="369"/>
        <v>0</v>
      </c>
      <c r="AAR548" s="195">
        <f t="shared" si="369"/>
        <v>0</v>
      </c>
      <c r="AAS548" s="195">
        <f t="shared" si="369"/>
        <v>0</v>
      </c>
      <c r="AAT548" s="195">
        <f t="shared" si="369"/>
        <v>0</v>
      </c>
      <c r="AAU548" s="195">
        <f t="shared" si="369"/>
        <v>0</v>
      </c>
      <c r="AAV548" s="195">
        <f t="shared" si="369"/>
        <v>0</v>
      </c>
      <c r="AAW548" s="195">
        <f t="shared" si="369"/>
        <v>0</v>
      </c>
      <c r="AAX548" s="195">
        <f t="shared" si="369"/>
        <v>0</v>
      </c>
      <c r="AAY548" s="195">
        <f t="shared" si="369"/>
        <v>0</v>
      </c>
      <c r="AAZ548" s="195">
        <f t="shared" si="369"/>
        <v>0</v>
      </c>
      <c r="ABA548" s="195">
        <f t="shared" si="369"/>
        <v>0</v>
      </c>
      <c r="ABB548" s="195">
        <f t="shared" si="369"/>
        <v>0</v>
      </c>
      <c r="ABC548" s="195">
        <f t="shared" si="369"/>
        <v>0</v>
      </c>
      <c r="ABD548" s="195">
        <f t="shared" si="369"/>
        <v>0</v>
      </c>
      <c r="ABE548" s="195">
        <f t="shared" si="369"/>
        <v>0</v>
      </c>
      <c r="ABF548" s="195">
        <f t="shared" si="369"/>
        <v>0</v>
      </c>
      <c r="ABG548" s="195">
        <f t="shared" si="369"/>
        <v>0</v>
      </c>
      <c r="ABH548" s="195">
        <f t="shared" si="369"/>
        <v>0</v>
      </c>
      <c r="ABI548" s="195">
        <f t="shared" si="369"/>
        <v>0</v>
      </c>
      <c r="ABJ548" s="195">
        <f t="shared" si="369"/>
        <v>0</v>
      </c>
      <c r="ABK548" s="195">
        <f t="shared" si="369"/>
        <v>0</v>
      </c>
      <c r="ABL548" s="195">
        <f t="shared" si="369"/>
        <v>0</v>
      </c>
      <c r="ABM548" s="195">
        <f t="shared" si="369"/>
        <v>0</v>
      </c>
      <c r="ABN548" s="195">
        <f t="shared" si="369"/>
        <v>0</v>
      </c>
      <c r="ABO548" s="195">
        <f t="shared" si="369"/>
        <v>0</v>
      </c>
      <c r="ABP548" s="195">
        <f t="shared" si="369"/>
        <v>0</v>
      </c>
      <c r="ABQ548" s="195">
        <f t="shared" si="369"/>
        <v>0</v>
      </c>
      <c r="ABR548" s="195">
        <f t="shared" si="369"/>
        <v>0</v>
      </c>
      <c r="ABS548" s="195">
        <f t="shared" si="369"/>
        <v>0</v>
      </c>
      <c r="ABT548" s="195">
        <f t="shared" si="369"/>
        <v>0</v>
      </c>
      <c r="ABU548" s="195">
        <f t="shared" si="369"/>
        <v>0</v>
      </c>
      <c r="ABV548" s="195">
        <f t="shared" si="369"/>
        <v>0</v>
      </c>
      <c r="ABW548" s="195">
        <f t="shared" ref="ABW548:AEH548" si="370">ABW547-ABW543</f>
        <v>0</v>
      </c>
      <c r="ABX548" s="195">
        <f t="shared" si="370"/>
        <v>0</v>
      </c>
      <c r="ABY548" s="195">
        <f t="shared" si="370"/>
        <v>0</v>
      </c>
      <c r="ABZ548" s="195">
        <f t="shared" si="370"/>
        <v>0</v>
      </c>
      <c r="ACA548" s="195">
        <f t="shared" si="370"/>
        <v>0</v>
      </c>
      <c r="ACB548" s="195">
        <f t="shared" si="370"/>
        <v>0</v>
      </c>
      <c r="ACC548" s="195">
        <f t="shared" si="370"/>
        <v>0</v>
      </c>
      <c r="ACD548" s="195">
        <f t="shared" si="370"/>
        <v>0</v>
      </c>
      <c r="ACE548" s="195">
        <f t="shared" si="370"/>
        <v>0</v>
      </c>
      <c r="ACF548" s="195">
        <f t="shared" si="370"/>
        <v>0</v>
      </c>
      <c r="ACG548" s="195">
        <f t="shared" si="370"/>
        <v>0</v>
      </c>
      <c r="ACH548" s="195">
        <f t="shared" si="370"/>
        <v>0</v>
      </c>
      <c r="ACI548" s="195">
        <f t="shared" si="370"/>
        <v>0</v>
      </c>
      <c r="ACJ548" s="195">
        <f t="shared" si="370"/>
        <v>0</v>
      </c>
      <c r="ACK548" s="195">
        <f t="shared" si="370"/>
        <v>0</v>
      </c>
      <c r="ACL548" s="195">
        <f t="shared" si="370"/>
        <v>0</v>
      </c>
      <c r="ACM548" s="195">
        <f t="shared" si="370"/>
        <v>0</v>
      </c>
      <c r="ACN548" s="195">
        <f t="shared" si="370"/>
        <v>0</v>
      </c>
      <c r="ACO548" s="195">
        <f t="shared" si="370"/>
        <v>0</v>
      </c>
      <c r="ACP548" s="195">
        <f t="shared" si="370"/>
        <v>0</v>
      </c>
      <c r="ACQ548" s="195">
        <f t="shared" si="370"/>
        <v>0</v>
      </c>
      <c r="ACR548" s="195">
        <f t="shared" si="370"/>
        <v>0</v>
      </c>
      <c r="ACS548" s="195">
        <f t="shared" si="370"/>
        <v>0</v>
      </c>
      <c r="ACT548" s="195">
        <f t="shared" si="370"/>
        <v>0</v>
      </c>
      <c r="ACU548" s="195">
        <f t="shared" si="370"/>
        <v>0</v>
      </c>
      <c r="ACV548" s="195">
        <f t="shared" si="370"/>
        <v>0</v>
      </c>
      <c r="ACW548" s="195">
        <f t="shared" si="370"/>
        <v>0</v>
      </c>
      <c r="ACX548" s="195">
        <f t="shared" si="370"/>
        <v>0</v>
      </c>
      <c r="ACY548" s="195">
        <f t="shared" si="370"/>
        <v>0</v>
      </c>
      <c r="ACZ548" s="195">
        <f t="shared" si="370"/>
        <v>0</v>
      </c>
      <c r="ADA548" s="195">
        <f t="shared" si="370"/>
        <v>0</v>
      </c>
      <c r="ADB548" s="195">
        <f t="shared" si="370"/>
        <v>0</v>
      </c>
      <c r="ADC548" s="195">
        <f t="shared" si="370"/>
        <v>0</v>
      </c>
      <c r="ADD548" s="195">
        <f t="shared" si="370"/>
        <v>0</v>
      </c>
      <c r="ADE548" s="195">
        <f t="shared" si="370"/>
        <v>0</v>
      </c>
      <c r="ADF548" s="195">
        <f t="shared" si="370"/>
        <v>0</v>
      </c>
      <c r="ADG548" s="195">
        <f t="shared" si="370"/>
        <v>0</v>
      </c>
      <c r="ADH548" s="195">
        <f t="shared" si="370"/>
        <v>0</v>
      </c>
      <c r="ADI548" s="195">
        <f t="shared" si="370"/>
        <v>0</v>
      </c>
      <c r="ADJ548" s="195">
        <f t="shared" si="370"/>
        <v>0</v>
      </c>
      <c r="ADK548" s="195">
        <f t="shared" si="370"/>
        <v>0</v>
      </c>
      <c r="ADL548" s="195">
        <f t="shared" si="370"/>
        <v>0</v>
      </c>
      <c r="ADM548" s="195">
        <f t="shared" si="370"/>
        <v>0</v>
      </c>
      <c r="ADN548" s="195">
        <f t="shared" si="370"/>
        <v>0</v>
      </c>
      <c r="ADO548" s="195">
        <f t="shared" si="370"/>
        <v>0</v>
      </c>
      <c r="ADP548" s="195">
        <f t="shared" si="370"/>
        <v>0</v>
      </c>
      <c r="ADQ548" s="195">
        <f t="shared" si="370"/>
        <v>0</v>
      </c>
      <c r="ADR548" s="195">
        <f t="shared" si="370"/>
        <v>0</v>
      </c>
      <c r="ADS548" s="195">
        <f t="shared" si="370"/>
        <v>0</v>
      </c>
      <c r="ADT548" s="195">
        <f t="shared" si="370"/>
        <v>0</v>
      </c>
      <c r="ADU548" s="195">
        <f t="shared" si="370"/>
        <v>0</v>
      </c>
      <c r="ADV548" s="195">
        <f t="shared" si="370"/>
        <v>0</v>
      </c>
      <c r="ADW548" s="195">
        <f t="shared" si="370"/>
        <v>0</v>
      </c>
      <c r="ADX548" s="195">
        <f t="shared" si="370"/>
        <v>0</v>
      </c>
      <c r="ADY548" s="195">
        <f t="shared" si="370"/>
        <v>0</v>
      </c>
      <c r="ADZ548" s="195">
        <f t="shared" si="370"/>
        <v>0</v>
      </c>
      <c r="AEA548" s="195">
        <f t="shared" si="370"/>
        <v>0</v>
      </c>
      <c r="AEB548" s="195">
        <f t="shared" si="370"/>
        <v>0</v>
      </c>
      <c r="AEC548" s="195">
        <f t="shared" si="370"/>
        <v>0</v>
      </c>
      <c r="AED548" s="195">
        <f t="shared" si="370"/>
        <v>0</v>
      </c>
      <c r="AEE548" s="195">
        <f t="shared" si="370"/>
        <v>0</v>
      </c>
      <c r="AEF548" s="195">
        <f t="shared" si="370"/>
        <v>0</v>
      </c>
      <c r="AEG548" s="195">
        <f t="shared" si="370"/>
        <v>0</v>
      </c>
      <c r="AEH548" s="195">
        <f t="shared" si="370"/>
        <v>0</v>
      </c>
      <c r="AEI548" s="195">
        <f t="shared" ref="AEI548:AFD548" si="371">AEI547-AEI543</f>
        <v>0</v>
      </c>
      <c r="AEJ548" s="195">
        <f t="shared" si="371"/>
        <v>0</v>
      </c>
      <c r="AEK548" s="195">
        <f t="shared" si="371"/>
        <v>0</v>
      </c>
      <c r="AEL548" s="195">
        <f t="shared" si="371"/>
        <v>0</v>
      </c>
      <c r="AEM548" s="195">
        <f t="shared" si="371"/>
        <v>0</v>
      </c>
      <c r="AEN548" s="195">
        <f t="shared" si="371"/>
        <v>0</v>
      </c>
      <c r="AEO548" s="195">
        <f t="shared" si="371"/>
        <v>0</v>
      </c>
      <c r="AEP548" s="195">
        <f t="shared" si="371"/>
        <v>0</v>
      </c>
      <c r="AEQ548" s="195">
        <f t="shared" si="371"/>
        <v>0</v>
      </c>
      <c r="AER548" s="195">
        <f t="shared" si="371"/>
        <v>0</v>
      </c>
      <c r="AES548" s="195">
        <f t="shared" si="371"/>
        <v>0</v>
      </c>
      <c r="AET548" s="195">
        <f t="shared" si="371"/>
        <v>0</v>
      </c>
      <c r="AEU548" s="195">
        <f t="shared" si="371"/>
        <v>0</v>
      </c>
      <c r="AEV548" s="195">
        <f t="shared" si="371"/>
        <v>0</v>
      </c>
      <c r="AEW548" s="195">
        <f t="shared" si="371"/>
        <v>0</v>
      </c>
      <c r="AEX548" s="195">
        <f t="shared" si="371"/>
        <v>0</v>
      </c>
      <c r="AEY548" s="195">
        <f t="shared" si="371"/>
        <v>0</v>
      </c>
      <c r="AEZ548" s="195">
        <f t="shared" si="371"/>
        <v>0</v>
      </c>
      <c r="AFA548" s="195">
        <f t="shared" si="371"/>
        <v>0</v>
      </c>
      <c r="AFB548" s="195">
        <f t="shared" si="371"/>
        <v>0</v>
      </c>
      <c r="AFC548" s="195">
        <f t="shared" si="371"/>
        <v>0</v>
      </c>
      <c r="AFD548" s="195">
        <f t="shared" si="371"/>
        <v>0</v>
      </c>
      <c r="AFE548" s="195">
        <f t="shared" ref="AFE548:AHP548" si="372">AFE547-AFE543</f>
        <v>0</v>
      </c>
      <c r="AFF548" s="195">
        <f t="shared" si="372"/>
        <v>0</v>
      </c>
      <c r="AFG548" s="195">
        <f t="shared" si="372"/>
        <v>0</v>
      </c>
      <c r="AFH548" s="195">
        <f t="shared" si="372"/>
        <v>0</v>
      </c>
      <c r="AFI548" s="195">
        <f t="shared" si="372"/>
        <v>0</v>
      </c>
      <c r="AFJ548" s="195">
        <f t="shared" si="372"/>
        <v>0</v>
      </c>
      <c r="AFK548" s="195">
        <f t="shared" si="372"/>
        <v>0</v>
      </c>
      <c r="AFL548" s="195">
        <f t="shared" si="372"/>
        <v>0</v>
      </c>
      <c r="AFM548" s="195">
        <f t="shared" si="372"/>
        <v>0</v>
      </c>
      <c r="AFN548" s="195">
        <f t="shared" si="372"/>
        <v>0</v>
      </c>
      <c r="AFO548" s="195">
        <f t="shared" si="372"/>
        <v>0</v>
      </c>
      <c r="AFP548" s="195">
        <f t="shared" si="372"/>
        <v>0</v>
      </c>
      <c r="AFQ548" s="195">
        <f t="shared" si="372"/>
        <v>0</v>
      </c>
      <c r="AFR548" s="195">
        <f t="shared" si="372"/>
        <v>0</v>
      </c>
      <c r="AFS548" s="195">
        <f t="shared" si="372"/>
        <v>0</v>
      </c>
      <c r="AFT548" s="195">
        <f t="shared" si="372"/>
        <v>0</v>
      </c>
      <c r="AFU548" s="195">
        <f t="shared" si="372"/>
        <v>0</v>
      </c>
      <c r="AFV548" s="195">
        <f t="shared" si="372"/>
        <v>0</v>
      </c>
      <c r="AFW548" s="195">
        <f t="shared" si="372"/>
        <v>0</v>
      </c>
      <c r="AFX548" s="195">
        <f t="shared" si="372"/>
        <v>0</v>
      </c>
      <c r="AFY548" s="195">
        <f t="shared" si="372"/>
        <v>0</v>
      </c>
      <c r="AFZ548" s="195">
        <f t="shared" si="372"/>
        <v>0</v>
      </c>
      <c r="AGA548" s="195">
        <f t="shared" si="372"/>
        <v>0</v>
      </c>
      <c r="AGB548" s="195">
        <f t="shared" si="372"/>
        <v>0</v>
      </c>
      <c r="AGC548" s="195">
        <f t="shared" si="372"/>
        <v>0</v>
      </c>
      <c r="AGD548" s="195">
        <f t="shared" si="372"/>
        <v>0</v>
      </c>
      <c r="AGE548" s="195">
        <f t="shared" si="372"/>
        <v>0</v>
      </c>
      <c r="AGF548" s="195">
        <f t="shared" si="372"/>
        <v>0</v>
      </c>
      <c r="AGG548" s="195">
        <f t="shared" si="372"/>
        <v>0</v>
      </c>
      <c r="AGH548" s="195">
        <f t="shared" si="372"/>
        <v>0</v>
      </c>
      <c r="AGI548" s="195">
        <f t="shared" si="372"/>
        <v>0</v>
      </c>
      <c r="AGJ548" s="195">
        <f t="shared" si="372"/>
        <v>0</v>
      </c>
      <c r="AGK548" s="195">
        <f t="shared" si="372"/>
        <v>0</v>
      </c>
      <c r="AGL548" s="195">
        <f t="shared" si="372"/>
        <v>0</v>
      </c>
      <c r="AGM548" s="195">
        <f t="shared" si="372"/>
        <v>0</v>
      </c>
      <c r="AGN548" s="195">
        <f t="shared" si="372"/>
        <v>0</v>
      </c>
      <c r="AGO548" s="195">
        <f t="shared" si="372"/>
        <v>0</v>
      </c>
      <c r="AGP548" s="195">
        <f t="shared" si="372"/>
        <v>0</v>
      </c>
      <c r="AGQ548" s="195">
        <f t="shared" si="372"/>
        <v>0</v>
      </c>
      <c r="AGR548" s="195">
        <f t="shared" si="372"/>
        <v>0</v>
      </c>
      <c r="AGS548" s="195">
        <f t="shared" si="372"/>
        <v>0</v>
      </c>
      <c r="AGT548" s="195">
        <f t="shared" si="372"/>
        <v>0</v>
      </c>
      <c r="AGU548" s="195">
        <f t="shared" si="372"/>
        <v>0</v>
      </c>
      <c r="AGV548" s="195">
        <f t="shared" si="372"/>
        <v>0</v>
      </c>
      <c r="AGW548" s="195">
        <f t="shared" si="372"/>
        <v>0</v>
      </c>
      <c r="AGX548" s="195">
        <f t="shared" si="372"/>
        <v>0</v>
      </c>
      <c r="AGY548" s="195">
        <f t="shared" si="372"/>
        <v>0</v>
      </c>
      <c r="AGZ548" s="195">
        <f t="shared" si="372"/>
        <v>0</v>
      </c>
      <c r="AHA548" s="195">
        <f t="shared" si="372"/>
        <v>0</v>
      </c>
      <c r="AHB548" s="195">
        <f t="shared" si="372"/>
        <v>0</v>
      </c>
      <c r="AHC548" s="195">
        <f t="shared" si="372"/>
        <v>0</v>
      </c>
      <c r="AHD548" s="195">
        <f t="shared" si="372"/>
        <v>0</v>
      </c>
      <c r="AHE548" s="195">
        <f t="shared" si="372"/>
        <v>0</v>
      </c>
      <c r="AHF548" s="195">
        <f t="shared" si="372"/>
        <v>0</v>
      </c>
      <c r="AHG548" s="195">
        <f t="shared" si="372"/>
        <v>0</v>
      </c>
      <c r="AHH548" s="195">
        <f t="shared" si="372"/>
        <v>0</v>
      </c>
      <c r="AHI548" s="195">
        <f t="shared" si="372"/>
        <v>0</v>
      </c>
      <c r="AHJ548" s="195">
        <f t="shared" si="372"/>
        <v>0</v>
      </c>
      <c r="AHK548" s="195">
        <f t="shared" si="372"/>
        <v>0</v>
      </c>
      <c r="AHL548" s="195">
        <f t="shared" si="372"/>
        <v>0</v>
      </c>
      <c r="AHM548" s="195">
        <f t="shared" si="372"/>
        <v>0</v>
      </c>
      <c r="AHN548" s="195">
        <f t="shared" si="372"/>
        <v>0</v>
      </c>
      <c r="AHO548" s="195">
        <f t="shared" si="372"/>
        <v>0</v>
      </c>
      <c r="AHP548" s="195">
        <f t="shared" si="372"/>
        <v>0</v>
      </c>
      <c r="AHQ548" s="195">
        <f t="shared" ref="AHQ548:AIU548" si="373">AHQ547-AHQ543</f>
        <v>0</v>
      </c>
      <c r="AHR548" s="195">
        <f t="shared" si="373"/>
        <v>0</v>
      </c>
      <c r="AHS548" s="195">
        <f t="shared" si="373"/>
        <v>0</v>
      </c>
      <c r="AHT548" s="195">
        <f t="shared" si="373"/>
        <v>0</v>
      </c>
      <c r="AHU548" s="195">
        <f t="shared" si="373"/>
        <v>0</v>
      </c>
      <c r="AHV548" s="195">
        <f t="shared" si="373"/>
        <v>0</v>
      </c>
      <c r="AHW548" s="195">
        <f t="shared" si="373"/>
        <v>0</v>
      </c>
      <c r="AHX548" s="195">
        <f t="shared" si="373"/>
        <v>0</v>
      </c>
      <c r="AHY548" s="195">
        <f t="shared" si="373"/>
        <v>0</v>
      </c>
      <c r="AHZ548" s="195">
        <f t="shared" si="373"/>
        <v>0</v>
      </c>
      <c r="AIA548" s="195">
        <f t="shared" si="373"/>
        <v>0</v>
      </c>
      <c r="AIB548" s="195">
        <f t="shared" si="373"/>
        <v>0</v>
      </c>
      <c r="AIC548" s="195">
        <f t="shared" si="373"/>
        <v>0</v>
      </c>
      <c r="AID548" s="195">
        <f t="shared" si="373"/>
        <v>0</v>
      </c>
      <c r="AIE548" s="195">
        <f t="shared" si="373"/>
        <v>0</v>
      </c>
      <c r="AIF548" s="195">
        <f t="shared" si="373"/>
        <v>0</v>
      </c>
      <c r="AIG548" s="195">
        <f t="shared" si="373"/>
        <v>0</v>
      </c>
      <c r="AIH548" s="195">
        <f t="shared" si="373"/>
        <v>0</v>
      </c>
      <c r="AII548" s="195">
        <f t="shared" si="373"/>
        <v>0</v>
      </c>
      <c r="AIJ548" s="195">
        <f t="shared" si="373"/>
        <v>0</v>
      </c>
      <c r="AIK548" s="195">
        <f t="shared" si="373"/>
        <v>0</v>
      </c>
      <c r="AIL548" s="195">
        <f t="shared" si="373"/>
        <v>0</v>
      </c>
      <c r="AIM548" s="195">
        <f t="shared" si="373"/>
        <v>0</v>
      </c>
      <c r="AIN548" s="195">
        <f t="shared" si="373"/>
        <v>0</v>
      </c>
      <c r="AIO548" s="195">
        <f t="shared" si="373"/>
        <v>0</v>
      </c>
      <c r="AIP548" s="195">
        <f t="shared" si="373"/>
        <v>0</v>
      </c>
      <c r="AIQ548" s="195">
        <f t="shared" si="373"/>
        <v>0</v>
      </c>
      <c r="AIR548" s="195">
        <f t="shared" si="373"/>
        <v>0</v>
      </c>
      <c r="AIS548" s="195">
        <f t="shared" si="373"/>
        <v>0</v>
      </c>
      <c r="AIT548" s="195">
        <f t="shared" si="373"/>
        <v>0</v>
      </c>
      <c r="AIU548" s="195">
        <f t="shared" si="373"/>
        <v>0</v>
      </c>
      <c r="AIV548" s="300">
        <f t="shared" ref="AIV548:ALG548" si="374">AIV547-AIV543</f>
        <v>0</v>
      </c>
      <c r="AIW548" s="195">
        <f t="shared" si="374"/>
        <v>0</v>
      </c>
      <c r="AIX548" s="195">
        <f t="shared" si="374"/>
        <v>0</v>
      </c>
      <c r="AIY548" s="195">
        <f t="shared" si="374"/>
        <v>0</v>
      </c>
      <c r="AIZ548" s="195">
        <f t="shared" si="374"/>
        <v>0</v>
      </c>
      <c r="AJA548" s="195">
        <f t="shared" si="374"/>
        <v>0</v>
      </c>
      <c r="AJB548" s="195">
        <f t="shared" si="374"/>
        <v>0</v>
      </c>
      <c r="AJC548" s="195">
        <f t="shared" si="374"/>
        <v>0</v>
      </c>
      <c r="AJD548" s="195">
        <f t="shared" si="374"/>
        <v>0</v>
      </c>
      <c r="AJE548" s="195">
        <f t="shared" si="374"/>
        <v>0</v>
      </c>
      <c r="AJF548" s="195">
        <f t="shared" si="374"/>
        <v>0</v>
      </c>
      <c r="AJG548" s="195">
        <f t="shared" si="374"/>
        <v>0</v>
      </c>
      <c r="AJH548" s="195">
        <f t="shared" si="374"/>
        <v>0</v>
      </c>
      <c r="AJI548" s="195">
        <f t="shared" si="374"/>
        <v>0</v>
      </c>
      <c r="AJJ548" s="195">
        <f t="shared" si="374"/>
        <v>0</v>
      </c>
      <c r="AJK548" s="195">
        <f t="shared" si="374"/>
        <v>0</v>
      </c>
      <c r="AJL548" s="195">
        <f t="shared" si="374"/>
        <v>0</v>
      </c>
      <c r="AJM548" s="195">
        <f t="shared" si="374"/>
        <v>0</v>
      </c>
      <c r="AJN548" s="195">
        <f t="shared" si="374"/>
        <v>0</v>
      </c>
      <c r="AJO548" s="195">
        <f t="shared" si="374"/>
        <v>0</v>
      </c>
      <c r="AJP548" s="195">
        <f t="shared" si="374"/>
        <v>0</v>
      </c>
      <c r="AJQ548" s="195">
        <f t="shared" si="374"/>
        <v>0</v>
      </c>
      <c r="AJR548" s="195">
        <f t="shared" si="374"/>
        <v>0</v>
      </c>
      <c r="AJS548" s="195">
        <f t="shared" si="374"/>
        <v>0</v>
      </c>
      <c r="AJT548" s="195">
        <f t="shared" si="374"/>
        <v>0</v>
      </c>
      <c r="AJU548" s="195">
        <f t="shared" si="374"/>
        <v>0</v>
      </c>
      <c r="AJV548" s="195">
        <f t="shared" si="374"/>
        <v>6</v>
      </c>
      <c r="AJW548" s="195">
        <f t="shared" si="374"/>
        <v>6</v>
      </c>
      <c r="AJX548" s="195">
        <f t="shared" si="374"/>
        <v>6</v>
      </c>
      <c r="AJY548" s="195">
        <f t="shared" si="374"/>
        <v>18</v>
      </c>
      <c r="AJZ548" s="195">
        <f t="shared" si="374"/>
        <v>18</v>
      </c>
      <c r="AKA548" s="195">
        <f t="shared" si="374"/>
        <v>0</v>
      </c>
      <c r="AKB548" s="195">
        <f t="shared" si="374"/>
        <v>0</v>
      </c>
      <c r="AKC548" s="195">
        <f t="shared" si="374"/>
        <v>18</v>
      </c>
      <c r="AKD548" s="195">
        <f t="shared" si="374"/>
        <v>12</v>
      </c>
      <c r="AKE548" s="195">
        <f t="shared" si="374"/>
        <v>12</v>
      </c>
      <c r="AKF548" s="195">
        <f t="shared" si="374"/>
        <v>6</v>
      </c>
      <c r="AKG548" s="195">
        <f t="shared" si="374"/>
        <v>12</v>
      </c>
      <c r="AKH548" s="195">
        <f t="shared" si="374"/>
        <v>12</v>
      </c>
      <c r="AKI548" s="195">
        <f t="shared" si="374"/>
        <v>0</v>
      </c>
      <c r="AKJ548" s="195">
        <f t="shared" si="374"/>
        <v>0</v>
      </c>
      <c r="AKK548" s="195">
        <f t="shared" si="374"/>
        <v>0</v>
      </c>
      <c r="AKL548" s="195">
        <f t="shared" si="374"/>
        <v>0</v>
      </c>
      <c r="AKM548" s="195">
        <f t="shared" si="374"/>
        <v>0</v>
      </c>
      <c r="AKN548" s="195">
        <f t="shared" si="374"/>
        <v>0</v>
      </c>
      <c r="AKO548" s="195">
        <f t="shared" si="374"/>
        <v>0</v>
      </c>
      <c r="AKP548" s="195">
        <f t="shared" si="374"/>
        <v>0</v>
      </c>
      <c r="AKQ548" s="195">
        <f t="shared" si="374"/>
        <v>0</v>
      </c>
      <c r="AKR548" s="195">
        <f t="shared" si="374"/>
        <v>6</v>
      </c>
      <c r="AKS548" s="195">
        <f t="shared" si="374"/>
        <v>12</v>
      </c>
      <c r="AKT548" s="195">
        <f t="shared" si="374"/>
        <v>6</v>
      </c>
      <c r="AKU548" s="195">
        <f t="shared" si="374"/>
        <v>18</v>
      </c>
      <c r="AKV548" s="195">
        <f t="shared" si="374"/>
        <v>0</v>
      </c>
      <c r="AKW548" s="195">
        <f t="shared" si="374"/>
        <v>0</v>
      </c>
      <c r="AKX548" s="195">
        <f t="shared" si="374"/>
        <v>0</v>
      </c>
      <c r="AKY548" s="195">
        <f t="shared" si="374"/>
        <v>12</v>
      </c>
      <c r="AKZ548" s="195">
        <f t="shared" si="374"/>
        <v>6</v>
      </c>
      <c r="ALA548" s="195">
        <f t="shared" si="374"/>
        <v>6</v>
      </c>
      <c r="ALB548" s="195">
        <f t="shared" si="374"/>
        <v>6</v>
      </c>
      <c r="ALC548" s="195">
        <f t="shared" si="374"/>
        <v>0</v>
      </c>
      <c r="ALD548" s="195">
        <f t="shared" si="374"/>
        <v>0</v>
      </c>
      <c r="ALE548" s="195">
        <f t="shared" si="374"/>
        <v>6</v>
      </c>
      <c r="ALF548" s="195">
        <f t="shared" si="374"/>
        <v>24</v>
      </c>
      <c r="ALG548" s="195">
        <f t="shared" si="374"/>
        <v>6</v>
      </c>
      <c r="ALH548" s="195">
        <f t="shared" ref="ALH548:AMI548" si="375">ALH547-ALH543</f>
        <v>12</v>
      </c>
      <c r="ALI548" s="195">
        <f t="shared" si="375"/>
        <v>3</v>
      </c>
      <c r="ALJ548" s="195">
        <f t="shared" si="375"/>
        <v>0</v>
      </c>
      <c r="ALK548" s="195">
        <f t="shared" si="375"/>
        <v>12</v>
      </c>
      <c r="ALL548" s="195">
        <f t="shared" si="375"/>
        <v>23.873924387273515</v>
      </c>
      <c r="ALM548" s="195">
        <f t="shared" si="375"/>
        <v>36.125222619888532</v>
      </c>
      <c r="ALN548" s="195">
        <f t="shared" si="375"/>
        <v>33.129326383652291</v>
      </c>
      <c r="ALO548" s="195">
        <f t="shared" si="375"/>
        <v>40.922760361630274</v>
      </c>
      <c r="ALP548" s="195">
        <f t="shared" si="375"/>
        <v>36.968177329798444</v>
      </c>
      <c r="ALQ548" s="195">
        <f t="shared" si="375"/>
        <v>6</v>
      </c>
      <c r="ALR548" s="195">
        <f t="shared" si="375"/>
        <v>0</v>
      </c>
      <c r="ALS548" s="195">
        <f t="shared" si="375"/>
        <v>36.522197047420057</v>
      </c>
      <c r="ALT548" s="195">
        <f t="shared" si="375"/>
        <v>0</v>
      </c>
      <c r="ALU548" s="195">
        <f t="shared" si="375"/>
        <v>40.088013179247895</v>
      </c>
      <c r="ALV548" s="195">
        <f t="shared" si="375"/>
        <v>38.949572609478118</v>
      </c>
      <c r="ALW548" s="195">
        <f t="shared" si="375"/>
        <v>19.699503717786428</v>
      </c>
      <c r="ALX548" s="195">
        <f t="shared" si="375"/>
        <v>6</v>
      </c>
      <c r="ALY548" s="195">
        <f t="shared" si="375"/>
        <v>6</v>
      </c>
      <c r="ALZ548" s="195">
        <f t="shared" si="375"/>
        <v>6</v>
      </c>
      <c r="AMA548" s="195">
        <f t="shared" si="375"/>
        <v>6</v>
      </c>
      <c r="AMB548" s="195">
        <f t="shared" si="375"/>
        <v>0</v>
      </c>
      <c r="AMC548" s="195">
        <f t="shared" si="375"/>
        <v>41.277487291800441</v>
      </c>
      <c r="AMD548" s="195">
        <f t="shared" si="375"/>
        <v>46.618390119828469</v>
      </c>
      <c r="AME548" s="195">
        <f t="shared" si="375"/>
        <v>25.450658377998643</v>
      </c>
      <c r="AMF548" s="195">
        <f t="shared" si="375"/>
        <v>0</v>
      </c>
      <c r="AMG548" s="195">
        <f t="shared" si="375"/>
        <v>29.626645155027028</v>
      </c>
      <c r="AMH548" s="195">
        <f t="shared" si="375"/>
        <v>29.626645155027024</v>
      </c>
      <c r="AMI548" s="195">
        <f t="shared" si="375"/>
        <v>10.407371620324326</v>
      </c>
      <c r="AMJ548" s="195">
        <f t="shared" ref="AMJ548:AOU548" si="376">AMJ547-AMJ543</f>
        <v>10.407371620324326</v>
      </c>
      <c r="AMK548" s="195">
        <f t="shared" si="376"/>
        <v>5.2036858101621632</v>
      </c>
      <c r="AML548" s="195">
        <f t="shared" si="376"/>
        <v>0</v>
      </c>
      <c r="AMM548" s="195">
        <f t="shared" si="376"/>
        <v>0</v>
      </c>
      <c r="AMN548" s="195">
        <f t="shared" si="376"/>
        <v>36.121326897860001</v>
      </c>
      <c r="AMO548" s="195">
        <f t="shared" si="376"/>
        <v>43.058773406460006</v>
      </c>
      <c r="AMP548" s="195">
        <f t="shared" si="376"/>
        <v>51.76968237526917</v>
      </c>
      <c r="AMQ548" s="195">
        <f t="shared" si="376"/>
        <v>44.518713959468883</v>
      </c>
      <c r="AMR548" s="195">
        <f t="shared" si="376"/>
        <v>44.906243884791124</v>
      </c>
      <c r="AMS548" s="195">
        <f t="shared" si="376"/>
        <v>18.982351457914543</v>
      </c>
      <c r="AMT548" s="195">
        <f t="shared" si="376"/>
        <v>6</v>
      </c>
      <c r="AMU548" s="195">
        <f t="shared" si="376"/>
        <v>21.905178803429699</v>
      </c>
      <c r="AMV548" s="195">
        <f t="shared" si="376"/>
        <v>57.566290029985211</v>
      </c>
      <c r="AMW548" s="195">
        <f t="shared" si="376"/>
        <v>37.659690641889981</v>
      </c>
      <c r="AMX548" s="195">
        <f t="shared" si="376"/>
        <v>36.578732974793333</v>
      </c>
      <c r="AMY548" s="195">
        <f t="shared" si="376"/>
        <v>44.011039906703232</v>
      </c>
      <c r="AMZ548" s="195">
        <f t="shared" si="376"/>
        <v>39.348379792781053</v>
      </c>
      <c r="ANA548" s="195">
        <f t="shared" si="376"/>
        <v>0</v>
      </c>
      <c r="ANB548" s="195">
        <f t="shared" si="376"/>
        <v>69.160856336615637</v>
      </c>
      <c r="ANC548" s="195">
        <f t="shared" si="376"/>
        <v>96.250013266487571</v>
      </c>
      <c r="AND548" s="195">
        <f t="shared" si="376"/>
        <v>55.102597905445023</v>
      </c>
      <c r="ANE548" s="195">
        <f t="shared" si="376"/>
        <v>40.957176487140906</v>
      </c>
      <c r="ANF548" s="195">
        <f t="shared" si="376"/>
        <v>56.622951199848764</v>
      </c>
      <c r="ANG548" s="195">
        <f t="shared" si="376"/>
        <v>21.818626214928784</v>
      </c>
      <c r="ANH548" s="195">
        <f t="shared" si="376"/>
        <v>6</v>
      </c>
      <c r="ANI548" s="195">
        <f t="shared" si="376"/>
        <v>51.626150282899268</v>
      </c>
      <c r="ANJ548" s="195">
        <f t="shared" si="376"/>
        <v>53.418441861487025</v>
      </c>
      <c r="ANK548" s="195">
        <f t="shared" si="376"/>
        <v>55.99724218093148</v>
      </c>
      <c r="ANL548" s="195">
        <f t="shared" si="376"/>
        <v>47.504967587771802</v>
      </c>
      <c r="ANM548" s="195">
        <f t="shared" si="376"/>
        <v>41.983126616924508</v>
      </c>
      <c r="ANN548" s="195">
        <f t="shared" si="376"/>
        <v>9.1784764011914142</v>
      </c>
      <c r="ANO548" s="195">
        <f t="shared" si="376"/>
        <v>0</v>
      </c>
      <c r="ANP548" s="195">
        <f t="shared" si="376"/>
        <v>30.72457105753935</v>
      </c>
      <c r="ANQ548" s="195">
        <f t="shared" si="376"/>
        <v>17.628269654711541</v>
      </c>
      <c r="ANR548" s="195">
        <f t="shared" si="376"/>
        <v>33.264520337443201</v>
      </c>
      <c r="ANS548" s="195">
        <f t="shared" si="376"/>
        <v>32.83389212281854</v>
      </c>
      <c r="ANT548" s="195">
        <f t="shared" si="376"/>
        <v>22.264579707142858</v>
      </c>
      <c r="ANU548" s="195">
        <f t="shared" si="376"/>
        <v>6</v>
      </c>
      <c r="ANV548" s="195">
        <f t="shared" si="376"/>
        <v>6</v>
      </c>
      <c r="ANW548" s="195">
        <f t="shared" si="376"/>
        <v>50.844044139846432</v>
      </c>
      <c r="ANX548" s="195">
        <f t="shared" si="376"/>
        <v>46.392575141506839</v>
      </c>
      <c r="ANY548" s="195">
        <f t="shared" si="376"/>
        <v>37.9175002863673</v>
      </c>
      <c r="ANZ548" s="195">
        <f t="shared" si="376"/>
        <v>56.396464814807558</v>
      </c>
      <c r="AOA548" s="195">
        <f t="shared" si="376"/>
        <v>78.803346791839303</v>
      </c>
      <c r="AOB548" s="195">
        <f t="shared" si="376"/>
        <v>47.457915560095707</v>
      </c>
      <c r="AOC548" s="195">
        <f t="shared" si="376"/>
        <v>6</v>
      </c>
      <c r="AOD548" s="195">
        <f t="shared" si="376"/>
        <v>94.349891859394688</v>
      </c>
      <c r="AOE548" s="195">
        <f t="shared" si="376"/>
        <v>74.642896872554914</v>
      </c>
      <c r="AOF548" s="195">
        <f t="shared" si="376"/>
        <v>72.201317633524326</v>
      </c>
      <c r="AOG548" s="195">
        <f t="shared" si="376"/>
        <v>75.829834884406125</v>
      </c>
      <c r="AOH548" s="195">
        <f t="shared" si="376"/>
        <v>87.66753633219713</v>
      </c>
      <c r="AOI548" s="195">
        <f t="shared" si="376"/>
        <v>41.074405010998063</v>
      </c>
      <c r="AOJ548" s="195">
        <f t="shared" si="376"/>
        <v>22.167519787860005</v>
      </c>
      <c r="AOK548" s="195">
        <f t="shared" si="376"/>
        <v>64.877929028959997</v>
      </c>
      <c r="AOL548" s="195">
        <f t="shared" si="376"/>
        <v>81.556488530533642</v>
      </c>
      <c r="AOM548" s="195">
        <f t="shared" si="376"/>
        <v>71.151353181886464</v>
      </c>
      <c r="AON548" s="195">
        <f t="shared" si="376"/>
        <v>60.362727867369095</v>
      </c>
      <c r="AOO548" s="195">
        <f t="shared" si="376"/>
        <v>64.291372600819955</v>
      </c>
      <c r="AOP548" s="195">
        <f t="shared" si="376"/>
        <v>17.038494074999996</v>
      </c>
      <c r="AOQ548" s="195">
        <f t="shared" si="376"/>
        <v>15.905178803429699</v>
      </c>
      <c r="AOR548" s="195">
        <f t="shared" si="376"/>
        <v>65.872722846799888</v>
      </c>
      <c r="AOS548" s="195">
        <f t="shared" si="376"/>
        <v>56.642155238186099</v>
      </c>
      <c r="AOT548" s="195">
        <f t="shared" si="376"/>
        <v>66.944468320570991</v>
      </c>
      <c r="AOU548" s="195">
        <f t="shared" si="376"/>
        <v>58.586794383959997</v>
      </c>
      <c r="AOV548" s="195">
        <f t="shared" ref="AOV548:APW548" si="377">AOV547-AOV543</f>
        <v>39.565657343929701</v>
      </c>
      <c r="AOW548" s="195">
        <f t="shared" si="377"/>
        <v>42.523667837000005</v>
      </c>
      <c r="AOX548" s="195">
        <f t="shared" si="377"/>
        <v>33.386104187999997</v>
      </c>
      <c r="AOY548" s="195">
        <f t="shared" si="377"/>
        <v>47.755432157999991</v>
      </c>
      <c r="AOZ548" s="195">
        <f t="shared" si="377"/>
        <v>26.869789941000001</v>
      </c>
      <c r="APA548" s="195">
        <f t="shared" si="377"/>
        <v>32.271335177249995</v>
      </c>
      <c r="APB548" s="195">
        <f t="shared" si="377"/>
        <v>29.324684849250005</v>
      </c>
      <c r="APC548" s="195">
        <f t="shared" si="377"/>
        <v>33.236079171250005</v>
      </c>
      <c r="APD548" s="195">
        <f t="shared" si="377"/>
        <v>27.880726825</v>
      </c>
      <c r="APE548" s="195">
        <f t="shared" si="377"/>
        <v>11.939493546000001</v>
      </c>
      <c r="APF548" s="195">
        <f t="shared" si="377"/>
        <v>65.566872852499998</v>
      </c>
      <c r="APG548" s="195">
        <f t="shared" si="377"/>
        <v>65.971600692211524</v>
      </c>
      <c r="APH548" s="195">
        <f t="shared" si="377"/>
        <v>78.900131734684066</v>
      </c>
      <c r="API548" s="195">
        <f t="shared" si="377"/>
        <v>82.994617966000007</v>
      </c>
      <c r="APJ548" s="195">
        <f t="shared" si="377"/>
        <v>72.85834137225001</v>
      </c>
      <c r="APK548" s="195">
        <f t="shared" si="377"/>
        <v>39.887276870068675</v>
      </c>
      <c r="APL548" s="195">
        <f t="shared" si="377"/>
        <v>0</v>
      </c>
      <c r="APM548" s="195">
        <f t="shared" si="377"/>
        <v>94.071977952357145</v>
      </c>
      <c r="APN548" s="195">
        <f t="shared" si="377"/>
        <v>66.74472214035714</v>
      </c>
      <c r="APO548" s="195">
        <f t="shared" si="377"/>
        <v>59.555285580357136</v>
      </c>
      <c r="APP548" s="195">
        <f t="shared" si="377"/>
        <v>59.098767742857135</v>
      </c>
      <c r="APQ548" s="195">
        <f t="shared" si="377"/>
        <v>64.992068398857128</v>
      </c>
      <c r="APR548" s="195">
        <f t="shared" si="377"/>
        <v>104.61237588635714</v>
      </c>
      <c r="APS548" s="195">
        <f t="shared" si="377"/>
        <v>0</v>
      </c>
      <c r="APT548" s="195">
        <f t="shared" si="377"/>
        <v>78.969515582857142</v>
      </c>
      <c r="APU548" s="195">
        <f t="shared" si="377"/>
        <v>51.973472102857144</v>
      </c>
      <c r="APV548" s="195">
        <f t="shared" si="377"/>
        <v>0</v>
      </c>
      <c r="APW548" s="195">
        <f t="shared" si="377"/>
        <v>0</v>
      </c>
    </row>
    <row r="549" spans="2:1115">
      <c r="NV549" s="119"/>
      <c r="NW549" s="119"/>
      <c r="NX549" s="119"/>
      <c r="NY549" s="119"/>
      <c r="NZ549" s="119"/>
      <c r="OA549" s="119"/>
      <c r="OB549" s="119"/>
      <c r="OC549" s="119"/>
      <c r="OD549" s="119"/>
      <c r="OE549" s="119"/>
      <c r="OF549" s="119"/>
      <c r="OG549" s="119"/>
      <c r="OH549" s="119"/>
      <c r="OI549" s="119"/>
      <c r="OJ549" s="119"/>
      <c r="OK549" s="119"/>
      <c r="OL549" s="119"/>
      <c r="OM549" s="119"/>
      <c r="ON549" s="119"/>
      <c r="OO549" s="119"/>
      <c r="OP549" s="119"/>
      <c r="OQ549" s="119"/>
      <c r="OR549" s="119"/>
      <c r="OS549" s="119"/>
      <c r="OT549" s="119"/>
      <c r="OU549" s="119"/>
      <c r="OV549" s="119"/>
      <c r="OW549" s="119"/>
      <c r="OX549" s="119"/>
      <c r="OY549" s="119"/>
      <c r="OZ549" s="119"/>
      <c r="PA549" s="119"/>
      <c r="PB549" s="119"/>
      <c r="PC549" s="119"/>
      <c r="PD549" s="119"/>
      <c r="PE549" s="119"/>
      <c r="PF549" s="119"/>
      <c r="PG549" s="119"/>
      <c r="PH549" s="119"/>
      <c r="PI549" s="119"/>
      <c r="PJ549" s="119"/>
      <c r="PK549" s="119"/>
      <c r="PL549" s="119"/>
      <c r="PM549" s="119"/>
      <c r="PN549" s="119"/>
      <c r="PO549" s="119"/>
      <c r="PP549" s="119"/>
      <c r="PQ549" s="119"/>
      <c r="PR549" s="119"/>
      <c r="PS549" s="119"/>
      <c r="PT549" s="119"/>
      <c r="PU549" s="119"/>
      <c r="PV549" s="119"/>
      <c r="PW549" s="119"/>
      <c r="PX549" s="119"/>
      <c r="PY549" s="119"/>
      <c r="PZ549" s="119"/>
      <c r="QA549" s="119"/>
      <c r="QB549" s="119"/>
      <c r="QC549" s="119"/>
      <c r="QD549" s="119"/>
      <c r="QE549" s="119"/>
      <c r="QF549" s="119"/>
      <c r="QG549" s="119"/>
      <c r="QH549" s="119"/>
      <c r="QI549" s="119"/>
      <c r="QJ549" s="119"/>
      <c r="QK549" s="119"/>
      <c r="QL549" s="119"/>
      <c r="QM549" s="119"/>
      <c r="QN549" s="119"/>
      <c r="QO549" s="119"/>
      <c r="QP549" s="119"/>
      <c r="QQ549" s="119"/>
      <c r="QR549" s="119"/>
      <c r="QS549" s="119"/>
      <c r="QT549" s="119"/>
      <c r="QU549" s="119"/>
      <c r="QV549" s="119"/>
      <c r="QW549" s="119"/>
      <c r="QX549" s="119"/>
      <c r="QY549" s="119"/>
      <c r="QZ549" s="119"/>
      <c r="RA549" s="119"/>
      <c r="RB549" s="119"/>
      <c r="RC549" s="119"/>
      <c r="RD549" s="119"/>
      <c r="RE549" s="119"/>
      <c r="RF549" s="119"/>
      <c r="RG549" s="119"/>
    </row>
    <row r="550" spans="2:1115" s="136" customFormat="1">
      <c r="C550" s="307" t="s">
        <v>237</v>
      </c>
      <c r="I550" s="273">
        <f t="shared" ref="I550:BT550" si="378">SUMIF($B$5:$B$539,"面積",I5:I539)</f>
        <v>0</v>
      </c>
      <c r="J550" s="273">
        <f t="shared" si="378"/>
        <v>0</v>
      </c>
      <c r="K550" s="273">
        <f t="shared" si="378"/>
        <v>0</v>
      </c>
      <c r="L550" s="273">
        <f t="shared" si="378"/>
        <v>0</v>
      </c>
      <c r="M550" s="273">
        <f t="shared" si="378"/>
        <v>0</v>
      </c>
      <c r="N550" s="273">
        <f t="shared" si="378"/>
        <v>0</v>
      </c>
      <c r="O550" s="273">
        <f t="shared" si="378"/>
        <v>0</v>
      </c>
      <c r="P550" s="273">
        <f t="shared" si="378"/>
        <v>0</v>
      </c>
      <c r="Q550" s="273">
        <f t="shared" si="378"/>
        <v>0</v>
      </c>
      <c r="R550" s="273">
        <f t="shared" si="378"/>
        <v>0</v>
      </c>
      <c r="S550" s="273">
        <f t="shared" si="378"/>
        <v>0</v>
      </c>
      <c r="T550" s="273">
        <f t="shared" si="378"/>
        <v>0</v>
      </c>
      <c r="U550" s="273">
        <f t="shared" si="378"/>
        <v>0</v>
      </c>
      <c r="V550" s="273">
        <f t="shared" si="378"/>
        <v>0</v>
      </c>
      <c r="W550" s="273">
        <f t="shared" si="378"/>
        <v>0</v>
      </c>
      <c r="X550" s="273">
        <f t="shared" si="378"/>
        <v>0</v>
      </c>
      <c r="Y550" s="273">
        <f t="shared" si="378"/>
        <v>0</v>
      </c>
      <c r="Z550" s="273">
        <f t="shared" si="378"/>
        <v>0</v>
      </c>
      <c r="AA550" s="273">
        <f t="shared" si="378"/>
        <v>0</v>
      </c>
      <c r="AB550" s="273">
        <f t="shared" si="378"/>
        <v>0</v>
      </c>
      <c r="AC550" s="273">
        <f t="shared" si="378"/>
        <v>0</v>
      </c>
      <c r="AD550" s="273">
        <f t="shared" si="378"/>
        <v>0</v>
      </c>
      <c r="AE550" s="273">
        <f t="shared" si="378"/>
        <v>0</v>
      </c>
      <c r="AF550" s="273">
        <f t="shared" si="378"/>
        <v>0</v>
      </c>
      <c r="AG550" s="273">
        <f t="shared" si="378"/>
        <v>0</v>
      </c>
      <c r="AH550" s="273">
        <f t="shared" si="378"/>
        <v>0</v>
      </c>
      <c r="AI550" s="273">
        <f t="shared" si="378"/>
        <v>0</v>
      </c>
      <c r="AJ550" s="273">
        <f t="shared" si="378"/>
        <v>0</v>
      </c>
      <c r="AK550" s="273">
        <f t="shared" si="378"/>
        <v>0</v>
      </c>
      <c r="AL550" s="273">
        <f t="shared" si="378"/>
        <v>0</v>
      </c>
      <c r="AM550" s="273">
        <f t="shared" si="378"/>
        <v>0</v>
      </c>
      <c r="AN550" s="273">
        <f t="shared" si="378"/>
        <v>0</v>
      </c>
      <c r="AO550" s="273">
        <f t="shared" si="378"/>
        <v>0</v>
      </c>
      <c r="AP550" s="273">
        <f t="shared" si="378"/>
        <v>0</v>
      </c>
      <c r="AQ550" s="273">
        <f t="shared" si="378"/>
        <v>0</v>
      </c>
      <c r="AR550" s="273">
        <f t="shared" si="378"/>
        <v>0</v>
      </c>
      <c r="AS550" s="273">
        <f t="shared" si="378"/>
        <v>0</v>
      </c>
      <c r="AT550" s="273">
        <f t="shared" si="378"/>
        <v>0</v>
      </c>
      <c r="AU550" s="273">
        <f t="shared" si="378"/>
        <v>0</v>
      </c>
      <c r="AV550" s="273">
        <f t="shared" si="378"/>
        <v>0</v>
      </c>
      <c r="AW550" s="273">
        <f t="shared" si="378"/>
        <v>0</v>
      </c>
      <c r="AX550" s="273">
        <f t="shared" si="378"/>
        <v>0</v>
      </c>
      <c r="AY550" s="273">
        <f t="shared" si="378"/>
        <v>0</v>
      </c>
      <c r="AZ550" s="273">
        <f t="shared" si="378"/>
        <v>0</v>
      </c>
      <c r="BA550" s="273">
        <f t="shared" si="378"/>
        <v>0</v>
      </c>
      <c r="BB550" s="273">
        <f t="shared" si="378"/>
        <v>0</v>
      </c>
      <c r="BC550" s="273">
        <f t="shared" si="378"/>
        <v>0</v>
      </c>
      <c r="BD550" s="273">
        <f t="shared" si="378"/>
        <v>0</v>
      </c>
      <c r="BE550" s="273">
        <f t="shared" si="378"/>
        <v>0</v>
      </c>
      <c r="BF550" s="273">
        <f t="shared" si="378"/>
        <v>0</v>
      </c>
      <c r="BG550" s="273">
        <f t="shared" si="378"/>
        <v>0</v>
      </c>
      <c r="BH550" s="273">
        <f t="shared" si="378"/>
        <v>0</v>
      </c>
      <c r="BI550" s="273">
        <f t="shared" si="378"/>
        <v>0</v>
      </c>
      <c r="BJ550" s="273">
        <f t="shared" si="378"/>
        <v>0</v>
      </c>
      <c r="BK550" s="273">
        <f t="shared" si="378"/>
        <v>0</v>
      </c>
      <c r="BL550" s="273">
        <f t="shared" si="378"/>
        <v>0</v>
      </c>
      <c r="BM550" s="273">
        <f t="shared" si="378"/>
        <v>0</v>
      </c>
      <c r="BN550" s="273">
        <f t="shared" si="378"/>
        <v>0</v>
      </c>
      <c r="BO550" s="273">
        <f t="shared" si="378"/>
        <v>0</v>
      </c>
      <c r="BP550" s="273">
        <f t="shared" si="378"/>
        <v>0</v>
      </c>
      <c r="BQ550" s="273">
        <f t="shared" si="378"/>
        <v>0</v>
      </c>
      <c r="BR550" s="273">
        <f t="shared" si="378"/>
        <v>0</v>
      </c>
      <c r="BS550" s="273">
        <f t="shared" si="378"/>
        <v>0</v>
      </c>
      <c r="BT550" s="273">
        <f t="shared" si="378"/>
        <v>0</v>
      </c>
      <c r="BU550" s="273">
        <f t="shared" ref="BU550:EF550" si="379">SUMIF($B$5:$B$539,"面積",BU5:BU539)</f>
        <v>0</v>
      </c>
      <c r="BV550" s="273">
        <f t="shared" si="379"/>
        <v>0</v>
      </c>
      <c r="BW550" s="273">
        <f t="shared" si="379"/>
        <v>0</v>
      </c>
      <c r="BX550" s="273">
        <f t="shared" si="379"/>
        <v>0</v>
      </c>
      <c r="BY550" s="273">
        <f t="shared" si="379"/>
        <v>0</v>
      </c>
      <c r="BZ550" s="273">
        <f t="shared" si="379"/>
        <v>0</v>
      </c>
      <c r="CA550" s="273">
        <f t="shared" si="379"/>
        <v>0</v>
      </c>
      <c r="CB550" s="273">
        <f t="shared" si="379"/>
        <v>0</v>
      </c>
      <c r="CC550" s="273">
        <f t="shared" si="379"/>
        <v>0</v>
      </c>
      <c r="CD550" s="273">
        <f t="shared" si="379"/>
        <v>0</v>
      </c>
      <c r="CE550" s="273">
        <f t="shared" si="379"/>
        <v>0</v>
      </c>
      <c r="CF550" s="273">
        <f t="shared" si="379"/>
        <v>0</v>
      </c>
      <c r="CG550" s="273">
        <f t="shared" si="379"/>
        <v>0</v>
      </c>
      <c r="CH550" s="273">
        <f t="shared" si="379"/>
        <v>0</v>
      </c>
      <c r="CI550" s="273">
        <f t="shared" si="379"/>
        <v>0</v>
      </c>
      <c r="CJ550" s="273">
        <f t="shared" si="379"/>
        <v>0</v>
      </c>
      <c r="CK550" s="273">
        <f t="shared" si="379"/>
        <v>0</v>
      </c>
      <c r="CL550" s="273">
        <f t="shared" si="379"/>
        <v>0</v>
      </c>
      <c r="CM550" s="273">
        <f t="shared" si="379"/>
        <v>0</v>
      </c>
      <c r="CN550" s="273">
        <f t="shared" si="379"/>
        <v>0</v>
      </c>
      <c r="CO550" s="273">
        <f t="shared" si="379"/>
        <v>0</v>
      </c>
      <c r="CP550" s="273">
        <f t="shared" si="379"/>
        <v>0</v>
      </c>
      <c r="CQ550" s="273">
        <f t="shared" si="379"/>
        <v>0</v>
      </c>
      <c r="CR550" s="273">
        <f t="shared" si="379"/>
        <v>0</v>
      </c>
      <c r="CS550" s="273">
        <f t="shared" si="379"/>
        <v>0</v>
      </c>
      <c r="CT550" s="273">
        <f t="shared" si="379"/>
        <v>0</v>
      </c>
      <c r="CU550" s="273">
        <f t="shared" si="379"/>
        <v>0</v>
      </c>
      <c r="CV550" s="273">
        <f t="shared" si="379"/>
        <v>0</v>
      </c>
      <c r="CW550" s="273">
        <f t="shared" si="379"/>
        <v>0</v>
      </c>
      <c r="CX550" s="273">
        <f t="shared" si="379"/>
        <v>0</v>
      </c>
      <c r="CY550" s="273">
        <f t="shared" si="379"/>
        <v>0</v>
      </c>
      <c r="CZ550" s="273">
        <f t="shared" si="379"/>
        <v>0</v>
      </c>
      <c r="DA550" s="273">
        <f t="shared" si="379"/>
        <v>0</v>
      </c>
      <c r="DB550" s="273">
        <f t="shared" si="379"/>
        <v>0</v>
      </c>
      <c r="DC550" s="273">
        <f t="shared" si="379"/>
        <v>0</v>
      </c>
      <c r="DD550" s="273">
        <f t="shared" si="379"/>
        <v>0</v>
      </c>
      <c r="DE550" s="273">
        <f t="shared" si="379"/>
        <v>0</v>
      </c>
      <c r="DF550" s="273">
        <f t="shared" si="379"/>
        <v>0</v>
      </c>
      <c r="DG550" s="273">
        <f t="shared" si="379"/>
        <v>0</v>
      </c>
      <c r="DH550" s="273">
        <f t="shared" si="379"/>
        <v>0</v>
      </c>
      <c r="DI550" s="273">
        <f t="shared" si="379"/>
        <v>0</v>
      </c>
      <c r="DJ550" s="273">
        <f t="shared" si="379"/>
        <v>0</v>
      </c>
      <c r="DK550" s="273">
        <f t="shared" si="379"/>
        <v>0</v>
      </c>
      <c r="DL550" s="273">
        <f t="shared" si="379"/>
        <v>0</v>
      </c>
      <c r="DM550" s="273">
        <f t="shared" si="379"/>
        <v>0</v>
      </c>
      <c r="DN550" s="273">
        <f t="shared" si="379"/>
        <v>0</v>
      </c>
      <c r="DO550" s="273">
        <f t="shared" si="379"/>
        <v>0</v>
      </c>
      <c r="DP550" s="273">
        <f t="shared" si="379"/>
        <v>0</v>
      </c>
      <c r="DQ550" s="273">
        <f t="shared" si="379"/>
        <v>0</v>
      </c>
      <c r="DR550" s="273">
        <f t="shared" si="379"/>
        <v>0</v>
      </c>
      <c r="DS550" s="273">
        <f t="shared" si="379"/>
        <v>0</v>
      </c>
      <c r="DT550" s="273">
        <f t="shared" si="379"/>
        <v>0</v>
      </c>
      <c r="DU550" s="273">
        <f t="shared" si="379"/>
        <v>0</v>
      </c>
      <c r="DV550" s="273">
        <f t="shared" si="379"/>
        <v>0</v>
      </c>
      <c r="DW550" s="273">
        <f t="shared" si="379"/>
        <v>0</v>
      </c>
      <c r="DX550" s="273">
        <f t="shared" si="379"/>
        <v>0</v>
      </c>
      <c r="DY550" s="273">
        <f t="shared" si="379"/>
        <v>0</v>
      </c>
      <c r="DZ550" s="273">
        <f t="shared" si="379"/>
        <v>0</v>
      </c>
      <c r="EA550" s="273">
        <f t="shared" si="379"/>
        <v>0</v>
      </c>
      <c r="EB550" s="273">
        <f t="shared" si="379"/>
        <v>0</v>
      </c>
      <c r="EC550" s="273">
        <f t="shared" si="379"/>
        <v>0</v>
      </c>
      <c r="ED550" s="273">
        <f t="shared" si="379"/>
        <v>0</v>
      </c>
      <c r="EE550" s="273">
        <f t="shared" si="379"/>
        <v>0</v>
      </c>
      <c r="EF550" s="273">
        <f t="shared" si="379"/>
        <v>0</v>
      </c>
      <c r="EG550" s="273">
        <f t="shared" ref="EG550:GR550" si="380">SUMIF($B$5:$B$539,"面積",EG5:EG539)</f>
        <v>0</v>
      </c>
      <c r="EH550" s="273">
        <f t="shared" si="380"/>
        <v>0</v>
      </c>
      <c r="EI550" s="273">
        <f t="shared" si="380"/>
        <v>0</v>
      </c>
      <c r="EJ550" s="273">
        <f t="shared" si="380"/>
        <v>0</v>
      </c>
      <c r="EK550" s="273">
        <f t="shared" si="380"/>
        <v>0</v>
      </c>
      <c r="EL550" s="273">
        <f t="shared" si="380"/>
        <v>0</v>
      </c>
      <c r="EM550" s="273">
        <f t="shared" si="380"/>
        <v>0</v>
      </c>
      <c r="EN550" s="273">
        <f t="shared" si="380"/>
        <v>0</v>
      </c>
      <c r="EO550" s="273">
        <f t="shared" si="380"/>
        <v>0</v>
      </c>
      <c r="EP550" s="273">
        <f t="shared" si="380"/>
        <v>0</v>
      </c>
      <c r="EQ550" s="273">
        <f t="shared" si="380"/>
        <v>0</v>
      </c>
      <c r="ER550" s="273">
        <f t="shared" si="380"/>
        <v>0</v>
      </c>
      <c r="ES550" s="273">
        <f t="shared" si="380"/>
        <v>0</v>
      </c>
      <c r="ET550" s="273">
        <f t="shared" si="380"/>
        <v>0</v>
      </c>
      <c r="EU550" s="273">
        <f t="shared" si="380"/>
        <v>0</v>
      </c>
      <c r="EV550" s="273">
        <f t="shared" si="380"/>
        <v>0</v>
      </c>
      <c r="EW550" s="273">
        <f t="shared" si="380"/>
        <v>0</v>
      </c>
      <c r="EX550" s="273">
        <f t="shared" si="380"/>
        <v>0</v>
      </c>
      <c r="EY550" s="273">
        <f t="shared" si="380"/>
        <v>0</v>
      </c>
      <c r="EZ550" s="273">
        <f t="shared" si="380"/>
        <v>0</v>
      </c>
      <c r="FA550" s="273">
        <f t="shared" si="380"/>
        <v>0</v>
      </c>
      <c r="FB550" s="273">
        <f t="shared" si="380"/>
        <v>0</v>
      </c>
      <c r="FC550" s="273">
        <f t="shared" si="380"/>
        <v>0</v>
      </c>
      <c r="FD550" s="273">
        <f t="shared" si="380"/>
        <v>0</v>
      </c>
      <c r="FE550" s="273">
        <f t="shared" si="380"/>
        <v>0</v>
      </c>
      <c r="FF550" s="273">
        <f t="shared" si="380"/>
        <v>0</v>
      </c>
      <c r="FG550" s="273">
        <f t="shared" si="380"/>
        <v>0</v>
      </c>
      <c r="FH550" s="273">
        <f t="shared" si="380"/>
        <v>0</v>
      </c>
      <c r="FI550" s="273">
        <f t="shared" si="380"/>
        <v>0</v>
      </c>
      <c r="FJ550" s="273">
        <f t="shared" si="380"/>
        <v>0</v>
      </c>
      <c r="FK550" s="273">
        <f t="shared" si="380"/>
        <v>0</v>
      </c>
      <c r="FL550" s="273">
        <f t="shared" si="380"/>
        <v>0</v>
      </c>
      <c r="FM550" s="273">
        <f t="shared" si="380"/>
        <v>0</v>
      </c>
      <c r="FN550" s="273">
        <f t="shared" si="380"/>
        <v>0</v>
      </c>
      <c r="FO550" s="273">
        <f t="shared" si="380"/>
        <v>0</v>
      </c>
      <c r="FP550" s="273">
        <f t="shared" si="380"/>
        <v>0</v>
      </c>
      <c r="FQ550" s="273">
        <f t="shared" si="380"/>
        <v>0</v>
      </c>
      <c r="FR550" s="273">
        <f t="shared" si="380"/>
        <v>0</v>
      </c>
      <c r="FS550" s="273">
        <f t="shared" si="380"/>
        <v>0</v>
      </c>
      <c r="FT550" s="273">
        <f t="shared" si="380"/>
        <v>0</v>
      </c>
      <c r="FU550" s="273">
        <f t="shared" si="380"/>
        <v>0</v>
      </c>
      <c r="FV550" s="273">
        <f t="shared" si="380"/>
        <v>0</v>
      </c>
      <c r="FW550" s="273">
        <f t="shared" si="380"/>
        <v>0</v>
      </c>
      <c r="FX550" s="273">
        <f t="shared" si="380"/>
        <v>0</v>
      </c>
      <c r="FY550" s="273">
        <f t="shared" si="380"/>
        <v>0</v>
      </c>
      <c r="FZ550" s="273">
        <f t="shared" si="380"/>
        <v>0</v>
      </c>
      <c r="GA550" s="273">
        <f t="shared" si="380"/>
        <v>0</v>
      </c>
      <c r="GB550" s="273">
        <f t="shared" si="380"/>
        <v>0</v>
      </c>
      <c r="GC550" s="273">
        <f t="shared" si="380"/>
        <v>0</v>
      </c>
      <c r="GD550" s="273">
        <f t="shared" si="380"/>
        <v>0</v>
      </c>
      <c r="GE550" s="273">
        <f t="shared" si="380"/>
        <v>0</v>
      </c>
      <c r="GF550" s="273">
        <f t="shared" si="380"/>
        <v>0</v>
      </c>
      <c r="GG550" s="273">
        <f t="shared" si="380"/>
        <v>0</v>
      </c>
      <c r="GH550" s="273">
        <f t="shared" si="380"/>
        <v>0</v>
      </c>
      <c r="GI550" s="273">
        <f t="shared" si="380"/>
        <v>0</v>
      </c>
      <c r="GJ550" s="273">
        <f t="shared" si="380"/>
        <v>0</v>
      </c>
      <c r="GK550" s="273">
        <f t="shared" si="380"/>
        <v>0</v>
      </c>
      <c r="GL550" s="273">
        <f t="shared" si="380"/>
        <v>0</v>
      </c>
      <c r="GM550" s="273">
        <f t="shared" si="380"/>
        <v>0</v>
      </c>
      <c r="GN550" s="273">
        <f t="shared" si="380"/>
        <v>0</v>
      </c>
      <c r="GO550" s="273">
        <f t="shared" si="380"/>
        <v>0</v>
      </c>
      <c r="GP550" s="273">
        <f t="shared" si="380"/>
        <v>0</v>
      </c>
      <c r="GQ550" s="273">
        <f t="shared" si="380"/>
        <v>0</v>
      </c>
      <c r="GR550" s="273">
        <f t="shared" si="380"/>
        <v>0</v>
      </c>
      <c r="GS550" s="273">
        <f t="shared" ref="GS550:JD550" si="381">SUMIF($B$5:$B$539,"面積",GS5:GS539)</f>
        <v>0</v>
      </c>
      <c r="GT550" s="273">
        <f t="shared" si="381"/>
        <v>0</v>
      </c>
      <c r="GU550" s="273">
        <f t="shared" si="381"/>
        <v>0</v>
      </c>
      <c r="GV550" s="273">
        <f t="shared" si="381"/>
        <v>0</v>
      </c>
      <c r="GW550" s="273">
        <f t="shared" si="381"/>
        <v>0</v>
      </c>
      <c r="GX550" s="273">
        <f t="shared" si="381"/>
        <v>0</v>
      </c>
      <c r="GY550" s="273">
        <f t="shared" si="381"/>
        <v>0</v>
      </c>
      <c r="GZ550" s="273">
        <f t="shared" si="381"/>
        <v>0</v>
      </c>
      <c r="HA550" s="273">
        <f t="shared" si="381"/>
        <v>0</v>
      </c>
      <c r="HB550" s="273">
        <f t="shared" si="381"/>
        <v>0</v>
      </c>
      <c r="HC550" s="273">
        <f t="shared" si="381"/>
        <v>0</v>
      </c>
      <c r="HD550" s="273">
        <f t="shared" si="381"/>
        <v>0</v>
      </c>
      <c r="HE550" s="273">
        <f t="shared" si="381"/>
        <v>0</v>
      </c>
      <c r="HF550" s="273">
        <f t="shared" si="381"/>
        <v>0</v>
      </c>
      <c r="HG550" s="273">
        <f t="shared" si="381"/>
        <v>0</v>
      </c>
      <c r="HH550" s="273">
        <f t="shared" si="381"/>
        <v>0</v>
      </c>
      <c r="HI550" s="273">
        <f t="shared" si="381"/>
        <v>0</v>
      </c>
      <c r="HJ550" s="273">
        <f t="shared" si="381"/>
        <v>0</v>
      </c>
      <c r="HK550" s="273">
        <f t="shared" si="381"/>
        <v>0</v>
      </c>
      <c r="HL550" s="273">
        <f t="shared" si="381"/>
        <v>0</v>
      </c>
      <c r="HM550" s="273">
        <f t="shared" si="381"/>
        <v>0</v>
      </c>
      <c r="HN550" s="273">
        <f t="shared" si="381"/>
        <v>0</v>
      </c>
      <c r="HO550" s="273">
        <f t="shared" si="381"/>
        <v>0</v>
      </c>
      <c r="HP550" s="273">
        <f t="shared" si="381"/>
        <v>0</v>
      </c>
      <c r="HQ550" s="273">
        <f t="shared" si="381"/>
        <v>0</v>
      </c>
      <c r="HR550" s="273">
        <f t="shared" si="381"/>
        <v>0</v>
      </c>
      <c r="HS550" s="273">
        <f t="shared" si="381"/>
        <v>0</v>
      </c>
      <c r="HT550" s="273">
        <f t="shared" si="381"/>
        <v>0</v>
      </c>
      <c r="HU550" s="273">
        <f t="shared" si="381"/>
        <v>0</v>
      </c>
      <c r="HV550" s="273">
        <f t="shared" si="381"/>
        <v>0</v>
      </c>
      <c r="HW550" s="273">
        <f t="shared" si="381"/>
        <v>0</v>
      </c>
      <c r="HX550" s="273">
        <f t="shared" si="381"/>
        <v>0</v>
      </c>
      <c r="HY550" s="273">
        <f t="shared" si="381"/>
        <v>0</v>
      </c>
      <c r="HZ550" s="273">
        <f t="shared" si="381"/>
        <v>0</v>
      </c>
      <c r="IA550" s="273">
        <f t="shared" si="381"/>
        <v>0</v>
      </c>
      <c r="IB550" s="273">
        <f t="shared" si="381"/>
        <v>0</v>
      </c>
      <c r="IC550" s="273">
        <f t="shared" si="381"/>
        <v>0</v>
      </c>
      <c r="ID550" s="273">
        <f t="shared" si="381"/>
        <v>0</v>
      </c>
      <c r="IE550" s="273">
        <f t="shared" si="381"/>
        <v>0</v>
      </c>
      <c r="IF550" s="273">
        <f t="shared" si="381"/>
        <v>0</v>
      </c>
      <c r="IG550" s="273">
        <f t="shared" si="381"/>
        <v>0</v>
      </c>
      <c r="IH550" s="273">
        <f t="shared" si="381"/>
        <v>0</v>
      </c>
      <c r="II550" s="273">
        <f t="shared" si="381"/>
        <v>0</v>
      </c>
      <c r="IJ550" s="273">
        <f t="shared" si="381"/>
        <v>0</v>
      </c>
      <c r="IK550" s="273">
        <f t="shared" si="381"/>
        <v>0</v>
      </c>
      <c r="IL550" s="273">
        <f t="shared" si="381"/>
        <v>0</v>
      </c>
      <c r="IM550" s="273">
        <f t="shared" si="381"/>
        <v>0</v>
      </c>
      <c r="IN550" s="273">
        <f t="shared" si="381"/>
        <v>0</v>
      </c>
      <c r="IO550" s="273">
        <f t="shared" si="381"/>
        <v>0</v>
      </c>
      <c r="IP550" s="273">
        <f t="shared" si="381"/>
        <v>0</v>
      </c>
      <c r="IQ550" s="273">
        <f t="shared" si="381"/>
        <v>0</v>
      </c>
      <c r="IR550" s="273">
        <f t="shared" si="381"/>
        <v>0</v>
      </c>
      <c r="IS550" s="273">
        <f t="shared" si="381"/>
        <v>0</v>
      </c>
      <c r="IT550" s="273">
        <f t="shared" si="381"/>
        <v>0</v>
      </c>
      <c r="IU550" s="273">
        <f t="shared" si="381"/>
        <v>0</v>
      </c>
      <c r="IV550" s="273">
        <f t="shared" si="381"/>
        <v>0</v>
      </c>
      <c r="IW550" s="273">
        <f t="shared" si="381"/>
        <v>0</v>
      </c>
      <c r="IX550" s="273">
        <f t="shared" si="381"/>
        <v>0</v>
      </c>
      <c r="IY550" s="273">
        <f t="shared" si="381"/>
        <v>0</v>
      </c>
      <c r="IZ550" s="273">
        <f t="shared" si="381"/>
        <v>0</v>
      </c>
      <c r="JA550" s="273">
        <f t="shared" si="381"/>
        <v>0</v>
      </c>
      <c r="JB550" s="273">
        <f t="shared" si="381"/>
        <v>0</v>
      </c>
      <c r="JC550" s="273">
        <f t="shared" si="381"/>
        <v>0</v>
      </c>
      <c r="JD550" s="273">
        <f t="shared" si="381"/>
        <v>0</v>
      </c>
      <c r="JE550" s="273">
        <f t="shared" ref="JE550:LP550" si="382">SUMIF($B$5:$B$539,"面積",JE5:JE539)</f>
        <v>0</v>
      </c>
      <c r="JF550" s="273">
        <f t="shared" si="382"/>
        <v>0</v>
      </c>
      <c r="JG550" s="273">
        <f t="shared" si="382"/>
        <v>0</v>
      </c>
      <c r="JH550" s="273">
        <f t="shared" si="382"/>
        <v>0</v>
      </c>
      <c r="JI550" s="273">
        <f t="shared" si="382"/>
        <v>0</v>
      </c>
      <c r="JJ550" s="273">
        <f t="shared" si="382"/>
        <v>0</v>
      </c>
      <c r="JK550" s="273">
        <f t="shared" si="382"/>
        <v>0</v>
      </c>
      <c r="JL550" s="273">
        <f t="shared" si="382"/>
        <v>0</v>
      </c>
      <c r="JM550" s="273">
        <f t="shared" si="382"/>
        <v>0</v>
      </c>
      <c r="JN550" s="273">
        <f t="shared" si="382"/>
        <v>0</v>
      </c>
      <c r="JO550" s="273">
        <f t="shared" si="382"/>
        <v>0</v>
      </c>
      <c r="JP550" s="273">
        <f t="shared" si="382"/>
        <v>0</v>
      </c>
      <c r="JQ550" s="273">
        <f t="shared" si="382"/>
        <v>0</v>
      </c>
      <c r="JR550" s="273">
        <f t="shared" si="382"/>
        <v>0</v>
      </c>
      <c r="JS550" s="273">
        <f t="shared" si="382"/>
        <v>0</v>
      </c>
      <c r="JT550" s="273">
        <f t="shared" si="382"/>
        <v>0</v>
      </c>
      <c r="JU550" s="273">
        <f t="shared" si="382"/>
        <v>0</v>
      </c>
      <c r="JV550" s="273">
        <f t="shared" si="382"/>
        <v>0</v>
      </c>
      <c r="JW550" s="273">
        <f t="shared" si="382"/>
        <v>0</v>
      </c>
      <c r="JX550" s="273">
        <f t="shared" si="382"/>
        <v>0</v>
      </c>
      <c r="JY550" s="273">
        <f t="shared" si="382"/>
        <v>0</v>
      </c>
      <c r="JZ550" s="273">
        <f t="shared" si="382"/>
        <v>0</v>
      </c>
      <c r="KA550" s="273">
        <f t="shared" si="382"/>
        <v>0</v>
      </c>
      <c r="KB550" s="273">
        <f t="shared" si="382"/>
        <v>0</v>
      </c>
      <c r="KC550" s="273">
        <f t="shared" si="382"/>
        <v>0</v>
      </c>
      <c r="KD550" s="273">
        <f t="shared" si="382"/>
        <v>0</v>
      </c>
      <c r="KE550" s="273">
        <f t="shared" si="382"/>
        <v>0</v>
      </c>
      <c r="KF550" s="273">
        <f t="shared" si="382"/>
        <v>0</v>
      </c>
      <c r="KG550" s="273">
        <f t="shared" si="382"/>
        <v>0</v>
      </c>
      <c r="KH550" s="273">
        <f t="shared" si="382"/>
        <v>0</v>
      </c>
      <c r="KI550" s="273">
        <f t="shared" si="382"/>
        <v>0</v>
      </c>
      <c r="KJ550" s="273">
        <f t="shared" si="382"/>
        <v>0</v>
      </c>
      <c r="KK550" s="273">
        <f t="shared" si="382"/>
        <v>0</v>
      </c>
      <c r="KL550" s="273">
        <f t="shared" si="382"/>
        <v>0</v>
      </c>
      <c r="KM550" s="273">
        <f t="shared" si="382"/>
        <v>0</v>
      </c>
      <c r="KN550" s="273">
        <f t="shared" si="382"/>
        <v>0</v>
      </c>
      <c r="KO550" s="273">
        <f t="shared" si="382"/>
        <v>0</v>
      </c>
      <c r="KP550" s="273">
        <f t="shared" si="382"/>
        <v>0</v>
      </c>
      <c r="KQ550" s="273">
        <f t="shared" si="382"/>
        <v>0</v>
      </c>
      <c r="KR550" s="273">
        <f t="shared" si="382"/>
        <v>0</v>
      </c>
      <c r="KS550" s="273">
        <f t="shared" si="382"/>
        <v>0</v>
      </c>
      <c r="KT550" s="273">
        <f t="shared" si="382"/>
        <v>0</v>
      </c>
      <c r="KU550" s="273">
        <f t="shared" si="382"/>
        <v>0</v>
      </c>
      <c r="KV550" s="273">
        <f t="shared" si="382"/>
        <v>0</v>
      </c>
      <c r="KW550" s="273">
        <f t="shared" si="382"/>
        <v>0</v>
      </c>
      <c r="KX550" s="273">
        <f t="shared" si="382"/>
        <v>0</v>
      </c>
      <c r="KY550" s="273">
        <f t="shared" si="382"/>
        <v>0</v>
      </c>
      <c r="KZ550" s="273">
        <f t="shared" si="382"/>
        <v>0</v>
      </c>
      <c r="LA550" s="273">
        <f t="shared" si="382"/>
        <v>0</v>
      </c>
      <c r="LB550" s="273">
        <f t="shared" si="382"/>
        <v>0</v>
      </c>
      <c r="LC550" s="273">
        <f t="shared" si="382"/>
        <v>0</v>
      </c>
      <c r="LD550" s="273">
        <f t="shared" si="382"/>
        <v>0</v>
      </c>
      <c r="LE550" s="273">
        <f t="shared" si="382"/>
        <v>0</v>
      </c>
      <c r="LF550" s="273">
        <f t="shared" si="382"/>
        <v>0</v>
      </c>
      <c r="LG550" s="273">
        <f t="shared" si="382"/>
        <v>0</v>
      </c>
      <c r="LH550" s="273">
        <f t="shared" si="382"/>
        <v>0</v>
      </c>
      <c r="LI550" s="273">
        <f t="shared" si="382"/>
        <v>0</v>
      </c>
      <c r="LJ550" s="273">
        <f t="shared" si="382"/>
        <v>0</v>
      </c>
      <c r="LK550" s="273">
        <f t="shared" si="382"/>
        <v>0</v>
      </c>
      <c r="LL550" s="273">
        <f t="shared" si="382"/>
        <v>0</v>
      </c>
      <c r="LM550" s="273">
        <f t="shared" si="382"/>
        <v>0</v>
      </c>
      <c r="LN550" s="273">
        <f t="shared" si="382"/>
        <v>0</v>
      </c>
      <c r="LO550" s="273">
        <f t="shared" si="382"/>
        <v>0</v>
      </c>
      <c r="LP550" s="273">
        <f t="shared" si="382"/>
        <v>0</v>
      </c>
      <c r="LQ550" s="273">
        <f t="shared" ref="LQ550:OB550" si="383">SUMIF($B$5:$B$539,"面積",LQ5:LQ539)</f>
        <v>0</v>
      </c>
      <c r="LR550" s="273">
        <f t="shared" si="383"/>
        <v>0</v>
      </c>
      <c r="LS550" s="273">
        <f t="shared" si="383"/>
        <v>0</v>
      </c>
      <c r="LT550" s="273">
        <f t="shared" si="383"/>
        <v>0</v>
      </c>
      <c r="LU550" s="273">
        <f t="shared" si="383"/>
        <v>0</v>
      </c>
      <c r="LV550" s="273">
        <f t="shared" si="383"/>
        <v>0</v>
      </c>
      <c r="LW550" s="273">
        <f t="shared" si="383"/>
        <v>0</v>
      </c>
      <c r="LX550" s="273">
        <f t="shared" si="383"/>
        <v>0</v>
      </c>
      <c r="LY550" s="273">
        <f t="shared" si="383"/>
        <v>0</v>
      </c>
      <c r="LZ550" s="273">
        <f t="shared" si="383"/>
        <v>0</v>
      </c>
      <c r="MA550" s="273">
        <f t="shared" si="383"/>
        <v>0</v>
      </c>
      <c r="MB550" s="273">
        <f t="shared" si="383"/>
        <v>0</v>
      </c>
      <c r="MC550" s="273">
        <f t="shared" si="383"/>
        <v>0</v>
      </c>
      <c r="MD550" s="273">
        <f t="shared" si="383"/>
        <v>0</v>
      </c>
      <c r="ME550" s="273">
        <f t="shared" si="383"/>
        <v>0</v>
      </c>
      <c r="MF550" s="273">
        <f t="shared" si="383"/>
        <v>0</v>
      </c>
      <c r="MG550" s="273">
        <f t="shared" si="383"/>
        <v>0</v>
      </c>
      <c r="MH550" s="273">
        <f t="shared" si="383"/>
        <v>0</v>
      </c>
      <c r="MI550" s="273">
        <f t="shared" si="383"/>
        <v>0</v>
      </c>
      <c r="MJ550" s="273">
        <f t="shared" si="383"/>
        <v>0</v>
      </c>
      <c r="MK550" s="273">
        <f t="shared" si="383"/>
        <v>0</v>
      </c>
      <c r="ML550" s="273">
        <f t="shared" si="383"/>
        <v>0</v>
      </c>
      <c r="MM550" s="273">
        <f t="shared" si="383"/>
        <v>0</v>
      </c>
      <c r="MN550" s="273">
        <f t="shared" si="383"/>
        <v>0</v>
      </c>
      <c r="MO550" s="273">
        <f t="shared" si="383"/>
        <v>0</v>
      </c>
      <c r="MP550" s="273">
        <f t="shared" si="383"/>
        <v>0</v>
      </c>
      <c r="MQ550" s="273">
        <f t="shared" si="383"/>
        <v>0</v>
      </c>
      <c r="MR550" s="273">
        <f t="shared" si="383"/>
        <v>0</v>
      </c>
      <c r="MS550" s="273">
        <f t="shared" si="383"/>
        <v>0</v>
      </c>
      <c r="MT550" s="273">
        <f t="shared" si="383"/>
        <v>0</v>
      </c>
      <c r="MU550" s="273">
        <f t="shared" si="383"/>
        <v>0</v>
      </c>
      <c r="MV550" s="273">
        <f t="shared" si="383"/>
        <v>0</v>
      </c>
      <c r="MW550" s="273">
        <f t="shared" si="383"/>
        <v>0</v>
      </c>
      <c r="MX550" s="273">
        <f t="shared" si="383"/>
        <v>0</v>
      </c>
      <c r="MY550" s="273">
        <f t="shared" si="383"/>
        <v>0</v>
      </c>
      <c r="MZ550" s="273">
        <f t="shared" si="383"/>
        <v>0</v>
      </c>
      <c r="NA550" s="273">
        <f t="shared" si="383"/>
        <v>0</v>
      </c>
      <c r="NB550" s="273">
        <f t="shared" si="383"/>
        <v>0</v>
      </c>
      <c r="NC550" s="273">
        <f t="shared" si="383"/>
        <v>0</v>
      </c>
      <c r="ND550" s="273">
        <f t="shared" si="383"/>
        <v>0</v>
      </c>
      <c r="NE550" s="273">
        <f t="shared" si="383"/>
        <v>0</v>
      </c>
      <c r="NF550" s="273">
        <f t="shared" si="383"/>
        <v>0</v>
      </c>
      <c r="NG550" s="273">
        <f t="shared" si="383"/>
        <v>0</v>
      </c>
      <c r="NH550" s="273">
        <f t="shared" si="383"/>
        <v>0</v>
      </c>
      <c r="NI550" s="273">
        <f t="shared" si="383"/>
        <v>0</v>
      </c>
      <c r="NJ550" s="273">
        <f t="shared" si="383"/>
        <v>0</v>
      </c>
      <c r="NK550" s="273">
        <f t="shared" si="383"/>
        <v>0</v>
      </c>
      <c r="NL550" s="273">
        <f t="shared" si="383"/>
        <v>0</v>
      </c>
      <c r="NM550" s="273">
        <f t="shared" si="383"/>
        <v>0</v>
      </c>
      <c r="NN550" s="273">
        <f t="shared" si="383"/>
        <v>0</v>
      </c>
      <c r="NO550" s="273">
        <f t="shared" si="383"/>
        <v>0</v>
      </c>
      <c r="NP550" s="273">
        <f t="shared" si="383"/>
        <v>0</v>
      </c>
      <c r="NQ550" s="273">
        <f t="shared" si="383"/>
        <v>0</v>
      </c>
      <c r="NR550" s="273">
        <f t="shared" si="383"/>
        <v>0</v>
      </c>
      <c r="NS550" s="273">
        <f t="shared" si="383"/>
        <v>0</v>
      </c>
      <c r="NT550" s="273">
        <f t="shared" si="383"/>
        <v>0</v>
      </c>
      <c r="NU550" s="273">
        <f t="shared" si="383"/>
        <v>0</v>
      </c>
      <c r="NV550" s="273">
        <f t="shared" si="383"/>
        <v>0</v>
      </c>
      <c r="NW550" s="273">
        <f t="shared" si="383"/>
        <v>0</v>
      </c>
      <c r="NX550" s="273">
        <f t="shared" si="383"/>
        <v>0</v>
      </c>
      <c r="NY550" s="273">
        <f t="shared" si="383"/>
        <v>0</v>
      </c>
      <c r="NZ550" s="273">
        <f t="shared" si="383"/>
        <v>0</v>
      </c>
      <c r="OA550" s="273">
        <f t="shared" si="383"/>
        <v>0</v>
      </c>
      <c r="OB550" s="273">
        <f t="shared" si="383"/>
        <v>0</v>
      </c>
      <c r="OC550" s="273">
        <f t="shared" ref="OC550:QN550" si="384">SUMIF($B$5:$B$539,"面積",OC5:OC539)</f>
        <v>0</v>
      </c>
      <c r="OD550" s="273">
        <f t="shared" si="384"/>
        <v>0</v>
      </c>
      <c r="OE550" s="273">
        <f t="shared" si="384"/>
        <v>0</v>
      </c>
      <c r="OF550" s="273">
        <f t="shared" si="384"/>
        <v>0</v>
      </c>
      <c r="OG550" s="273">
        <f t="shared" si="384"/>
        <v>0</v>
      </c>
      <c r="OH550" s="273">
        <f t="shared" si="384"/>
        <v>0</v>
      </c>
      <c r="OI550" s="273">
        <f t="shared" si="384"/>
        <v>0</v>
      </c>
      <c r="OJ550" s="273">
        <f t="shared" si="384"/>
        <v>0</v>
      </c>
      <c r="OK550" s="273">
        <f t="shared" si="384"/>
        <v>0</v>
      </c>
      <c r="OL550" s="273">
        <f t="shared" si="384"/>
        <v>0</v>
      </c>
      <c r="OM550" s="273">
        <f t="shared" si="384"/>
        <v>0</v>
      </c>
      <c r="ON550" s="273">
        <f t="shared" si="384"/>
        <v>0</v>
      </c>
      <c r="OO550" s="273">
        <f t="shared" si="384"/>
        <v>0</v>
      </c>
      <c r="OP550" s="273">
        <f t="shared" si="384"/>
        <v>0</v>
      </c>
      <c r="OQ550" s="273">
        <f t="shared" si="384"/>
        <v>0</v>
      </c>
      <c r="OR550" s="273">
        <f t="shared" si="384"/>
        <v>0</v>
      </c>
      <c r="OS550" s="273">
        <f t="shared" si="384"/>
        <v>0</v>
      </c>
      <c r="OT550" s="273">
        <f t="shared" si="384"/>
        <v>0</v>
      </c>
      <c r="OU550" s="273">
        <f t="shared" si="384"/>
        <v>0</v>
      </c>
      <c r="OV550" s="273">
        <f t="shared" si="384"/>
        <v>0</v>
      </c>
      <c r="OW550" s="273">
        <f t="shared" si="384"/>
        <v>0</v>
      </c>
      <c r="OX550" s="273">
        <f t="shared" si="384"/>
        <v>0</v>
      </c>
      <c r="OY550" s="273">
        <f t="shared" si="384"/>
        <v>0</v>
      </c>
      <c r="OZ550" s="273">
        <f t="shared" si="384"/>
        <v>0</v>
      </c>
      <c r="PA550" s="273">
        <f t="shared" si="384"/>
        <v>0</v>
      </c>
      <c r="PB550" s="273">
        <f t="shared" si="384"/>
        <v>0</v>
      </c>
      <c r="PC550" s="273">
        <f t="shared" si="384"/>
        <v>0</v>
      </c>
      <c r="PD550" s="273">
        <f t="shared" si="384"/>
        <v>0</v>
      </c>
      <c r="PE550" s="273">
        <f t="shared" si="384"/>
        <v>0</v>
      </c>
      <c r="PF550" s="273">
        <f t="shared" si="384"/>
        <v>0</v>
      </c>
      <c r="PG550" s="273">
        <f t="shared" si="384"/>
        <v>0</v>
      </c>
      <c r="PH550" s="273">
        <f t="shared" si="384"/>
        <v>0</v>
      </c>
      <c r="PI550" s="273">
        <f t="shared" si="384"/>
        <v>0</v>
      </c>
      <c r="PJ550" s="273">
        <f t="shared" si="384"/>
        <v>0</v>
      </c>
      <c r="PK550" s="273">
        <f t="shared" si="384"/>
        <v>0</v>
      </c>
      <c r="PL550" s="273">
        <f t="shared" si="384"/>
        <v>0</v>
      </c>
      <c r="PM550" s="273">
        <f t="shared" si="384"/>
        <v>0</v>
      </c>
      <c r="PN550" s="273">
        <f t="shared" si="384"/>
        <v>0</v>
      </c>
      <c r="PO550" s="273">
        <f t="shared" si="384"/>
        <v>0</v>
      </c>
      <c r="PP550" s="273">
        <f t="shared" si="384"/>
        <v>0</v>
      </c>
      <c r="PQ550" s="273">
        <f t="shared" si="384"/>
        <v>0</v>
      </c>
      <c r="PR550" s="273">
        <f t="shared" si="384"/>
        <v>0</v>
      </c>
      <c r="PS550" s="273">
        <f t="shared" si="384"/>
        <v>0</v>
      </c>
      <c r="PT550" s="273">
        <f t="shared" si="384"/>
        <v>0</v>
      </c>
      <c r="PU550" s="273">
        <f t="shared" si="384"/>
        <v>0</v>
      </c>
      <c r="PV550" s="273">
        <f t="shared" si="384"/>
        <v>0</v>
      </c>
      <c r="PW550" s="273">
        <f t="shared" si="384"/>
        <v>0</v>
      </c>
      <c r="PX550" s="273">
        <f t="shared" si="384"/>
        <v>0</v>
      </c>
      <c r="PY550" s="273">
        <f t="shared" si="384"/>
        <v>0</v>
      </c>
      <c r="PZ550" s="273">
        <f t="shared" si="384"/>
        <v>0</v>
      </c>
      <c r="QA550" s="273">
        <f t="shared" si="384"/>
        <v>0</v>
      </c>
      <c r="QB550" s="273">
        <f t="shared" si="384"/>
        <v>0</v>
      </c>
      <c r="QC550" s="273">
        <f t="shared" si="384"/>
        <v>0</v>
      </c>
      <c r="QD550" s="273">
        <f t="shared" si="384"/>
        <v>0</v>
      </c>
      <c r="QE550" s="273">
        <f t="shared" si="384"/>
        <v>0</v>
      </c>
      <c r="QF550" s="273">
        <f t="shared" si="384"/>
        <v>0</v>
      </c>
      <c r="QG550" s="273">
        <f t="shared" si="384"/>
        <v>0</v>
      </c>
      <c r="QH550" s="273">
        <f t="shared" si="384"/>
        <v>0</v>
      </c>
      <c r="QI550" s="273">
        <f t="shared" si="384"/>
        <v>0</v>
      </c>
      <c r="QJ550" s="273">
        <f t="shared" si="384"/>
        <v>0</v>
      </c>
      <c r="QK550" s="273">
        <f t="shared" si="384"/>
        <v>0</v>
      </c>
      <c r="QL550" s="273">
        <f t="shared" si="384"/>
        <v>0</v>
      </c>
      <c r="QM550" s="273">
        <f t="shared" si="384"/>
        <v>0</v>
      </c>
      <c r="QN550" s="273">
        <f t="shared" si="384"/>
        <v>0</v>
      </c>
      <c r="QO550" s="273">
        <f t="shared" ref="QO550:SZ550" si="385">SUMIF($B$5:$B$539,"面積",QO5:QO539)</f>
        <v>0</v>
      </c>
      <c r="QP550" s="273">
        <f t="shared" si="385"/>
        <v>0</v>
      </c>
      <c r="QQ550" s="273">
        <f t="shared" si="385"/>
        <v>0</v>
      </c>
      <c r="QR550" s="273">
        <f t="shared" si="385"/>
        <v>0</v>
      </c>
      <c r="QS550" s="273">
        <f t="shared" si="385"/>
        <v>0</v>
      </c>
      <c r="QT550" s="273">
        <f t="shared" si="385"/>
        <v>0</v>
      </c>
      <c r="QU550" s="273">
        <f t="shared" si="385"/>
        <v>0</v>
      </c>
      <c r="QV550" s="273">
        <f t="shared" si="385"/>
        <v>0</v>
      </c>
      <c r="QW550" s="273">
        <f t="shared" si="385"/>
        <v>0</v>
      </c>
      <c r="QX550" s="273">
        <f t="shared" si="385"/>
        <v>0</v>
      </c>
      <c r="QY550" s="273">
        <f t="shared" si="385"/>
        <v>0</v>
      </c>
      <c r="QZ550" s="273">
        <f t="shared" si="385"/>
        <v>0</v>
      </c>
      <c r="RA550" s="273">
        <f t="shared" si="385"/>
        <v>0</v>
      </c>
      <c r="RB550" s="273">
        <f t="shared" si="385"/>
        <v>0</v>
      </c>
      <c r="RC550" s="273">
        <f t="shared" si="385"/>
        <v>0</v>
      </c>
      <c r="RD550" s="273">
        <f t="shared" si="385"/>
        <v>0</v>
      </c>
      <c r="RE550" s="273">
        <f t="shared" si="385"/>
        <v>0</v>
      </c>
      <c r="RF550" s="273">
        <f t="shared" si="385"/>
        <v>0</v>
      </c>
      <c r="RG550" s="273">
        <f t="shared" si="385"/>
        <v>0</v>
      </c>
      <c r="RH550" s="273">
        <f t="shared" si="385"/>
        <v>0</v>
      </c>
      <c r="RI550" s="273">
        <f t="shared" si="385"/>
        <v>0</v>
      </c>
      <c r="RJ550" s="273">
        <f t="shared" si="385"/>
        <v>0</v>
      </c>
      <c r="RK550" s="273">
        <f t="shared" si="385"/>
        <v>0</v>
      </c>
      <c r="RL550" s="273">
        <f t="shared" si="385"/>
        <v>0</v>
      </c>
      <c r="RM550" s="273">
        <f t="shared" si="385"/>
        <v>0</v>
      </c>
      <c r="RN550" s="273">
        <f t="shared" si="385"/>
        <v>0</v>
      </c>
      <c r="RO550" s="273">
        <f t="shared" si="385"/>
        <v>0</v>
      </c>
      <c r="RP550" s="273">
        <f t="shared" si="385"/>
        <v>0</v>
      </c>
      <c r="RQ550" s="273">
        <f t="shared" si="385"/>
        <v>0</v>
      </c>
      <c r="RR550" s="273">
        <f t="shared" si="385"/>
        <v>0</v>
      </c>
      <c r="RS550" s="273">
        <f t="shared" si="385"/>
        <v>0</v>
      </c>
      <c r="RT550" s="273">
        <f t="shared" si="385"/>
        <v>0</v>
      </c>
      <c r="RU550" s="273">
        <f t="shared" si="385"/>
        <v>0</v>
      </c>
      <c r="RV550" s="273">
        <f t="shared" si="385"/>
        <v>0</v>
      </c>
      <c r="RW550" s="273">
        <f t="shared" si="385"/>
        <v>0</v>
      </c>
      <c r="RX550" s="273">
        <f t="shared" si="385"/>
        <v>0</v>
      </c>
      <c r="RY550" s="273">
        <f t="shared" si="385"/>
        <v>0</v>
      </c>
      <c r="RZ550" s="273">
        <f t="shared" si="385"/>
        <v>0</v>
      </c>
      <c r="SA550" s="273">
        <f t="shared" si="385"/>
        <v>0</v>
      </c>
      <c r="SB550" s="273">
        <f t="shared" si="385"/>
        <v>0</v>
      </c>
      <c r="SC550" s="273">
        <f t="shared" si="385"/>
        <v>0</v>
      </c>
      <c r="SD550" s="273">
        <f t="shared" si="385"/>
        <v>0</v>
      </c>
      <c r="SE550" s="273">
        <f t="shared" si="385"/>
        <v>0</v>
      </c>
      <c r="SF550" s="273">
        <f t="shared" si="385"/>
        <v>0</v>
      </c>
      <c r="SG550" s="273">
        <f t="shared" si="385"/>
        <v>0</v>
      </c>
      <c r="SH550" s="273">
        <f t="shared" si="385"/>
        <v>0</v>
      </c>
      <c r="SI550" s="273">
        <f t="shared" si="385"/>
        <v>0</v>
      </c>
      <c r="SJ550" s="273">
        <f t="shared" si="385"/>
        <v>0</v>
      </c>
      <c r="SK550" s="273">
        <f t="shared" si="385"/>
        <v>0</v>
      </c>
      <c r="SL550" s="273">
        <f t="shared" si="385"/>
        <v>0</v>
      </c>
      <c r="SM550" s="273">
        <f t="shared" si="385"/>
        <v>0</v>
      </c>
      <c r="SN550" s="273">
        <f t="shared" si="385"/>
        <v>0</v>
      </c>
      <c r="SO550" s="273">
        <f t="shared" si="385"/>
        <v>0</v>
      </c>
      <c r="SP550" s="273">
        <f t="shared" si="385"/>
        <v>0</v>
      </c>
      <c r="SQ550" s="273">
        <f t="shared" si="385"/>
        <v>0</v>
      </c>
      <c r="SR550" s="273">
        <f t="shared" si="385"/>
        <v>0</v>
      </c>
      <c r="SS550" s="273">
        <f t="shared" si="385"/>
        <v>0</v>
      </c>
      <c r="ST550" s="273">
        <f t="shared" si="385"/>
        <v>0</v>
      </c>
      <c r="SU550" s="273">
        <f t="shared" si="385"/>
        <v>0</v>
      </c>
      <c r="SV550" s="273">
        <f t="shared" si="385"/>
        <v>0</v>
      </c>
      <c r="SW550" s="273">
        <f t="shared" si="385"/>
        <v>0</v>
      </c>
      <c r="SX550" s="273">
        <f t="shared" si="385"/>
        <v>0</v>
      </c>
      <c r="SY550" s="273">
        <f t="shared" si="385"/>
        <v>0</v>
      </c>
      <c r="SZ550" s="273">
        <f t="shared" si="385"/>
        <v>0</v>
      </c>
      <c r="TA550" s="273">
        <f t="shared" ref="TA550:VL550" si="386">SUMIF($B$5:$B$539,"面積",TA5:TA539)</f>
        <v>0</v>
      </c>
      <c r="TB550" s="273">
        <f t="shared" si="386"/>
        <v>0</v>
      </c>
      <c r="TC550" s="273">
        <f t="shared" si="386"/>
        <v>0</v>
      </c>
      <c r="TD550" s="273">
        <f t="shared" si="386"/>
        <v>0</v>
      </c>
      <c r="TE550" s="273">
        <f t="shared" si="386"/>
        <v>0</v>
      </c>
      <c r="TF550" s="273">
        <f t="shared" si="386"/>
        <v>0</v>
      </c>
      <c r="TG550" s="273">
        <f t="shared" si="386"/>
        <v>0</v>
      </c>
      <c r="TH550" s="273">
        <f t="shared" si="386"/>
        <v>0</v>
      </c>
      <c r="TI550" s="273">
        <f t="shared" si="386"/>
        <v>0</v>
      </c>
      <c r="TJ550" s="273">
        <f t="shared" si="386"/>
        <v>0</v>
      </c>
      <c r="TK550" s="273">
        <f t="shared" si="386"/>
        <v>0</v>
      </c>
      <c r="TL550" s="273">
        <f t="shared" si="386"/>
        <v>0</v>
      </c>
      <c r="TM550" s="273">
        <f t="shared" si="386"/>
        <v>0</v>
      </c>
      <c r="TN550" s="273">
        <f t="shared" si="386"/>
        <v>0</v>
      </c>
      <c r="TO550" s="273">
        <f t="shared" si="386"/>
        <v>0</v>
      </c>
      <c r="TP550" s="273">
        <f t="shared" si="386"/>
        <v>0</v>
      </c>
      <c r="TQ550" s="273">
        <f t="shared" si="386"/>
        <v>0</v>
      </c>
      <c r="TR550" s="273">
        <f t="shared" si="386"/>
        <v>0</v>
      </c>
      <c r="TS550" s="273">
        <f t="shared" si="386"/>
        <v>0</v>
      </c>
      <c r="TT550" s="273">
        <f t="shared" si="386"/>
        <v>0</v>
      </c>
      <c r="TU550" s="273">
        <f t="shared" si="386"/>
        <v>0</v>
      </c>
      <c r="TV550" s="273">
        <f t="shared" si="386"/>
        <v>0</v>
      </c>
      <c r="TW550" s="273">
        <f t="shared" si="386"/>
        <v>0</v>
      </c>
      <c r="TX550" s="273">
        <f t="shared" si="386"/>
        <v>0</v>
      </c>
      <c r="TY550" s="273">
        <f t="shared" si="386"/>
        <v>0</v>
      </c>
      <c r="TZ550" s="273">
        <f t="shared" si="386"/>
        <v>0</v>
      </c>
      <c r="UA550" s="273">
        <f t="shared" si="386"/>
        <v>0</v>
      </c>
      <c r="UB550" s="273">
        <f t="shared" si="386"/>
        <v>0</v>
      </c>
      <c r="UC550" s="273">
        <f t="shared" si="386"/>
        <v>0</v>
      </c>
      <c r="UD550" s="273">
        <f t="shared" si="386"/>
        <v>0</v>
      </c>
      <c r="UE550" s="273">
        <f t="shared" si="386"/>
        <v>0</v>
      </c>
      <c r="UF550" s="273">
        <f t="shared" si="386"/>
        <v>0</v>
      </c>
      <c r="UG550" s="273">
        <f t="shared" si="386"/>
        <v>0</v>
      </c>
      <c r="UH550" s="273">
        <f t="shared" si="386"/>
        <v>0</v>
      </c>
      <c r="UI550" s="273">
        <f t="shared" si="386"/>
        <v>0</v>
      </c>
      <c r="UJ550" s="273">
        <f t="shared" si="386"/>
        <v>0</v>
      </c>
      <c r="UK550" s="273">
        <f t="shared" si="386"/>
        <v>0</v>
      </c>
      <c r="UL550" s="273">
        <f t="shared" si="386"/>
        <v>0</v>
      </c>
      <c r="UM550" s="273">
        <f t="shared" si="386"/>
        <v>0</v>
      </c>
      <c r="UN550" s="273">
        <f t="shared" si="386"/>
        <v>0</v>
      </c>
      <c r="UO550" s="273">
        <f t="shared" si="386"/>
        <v>0</v>
      </c>
      <c r="UP550" s="273">
        <f t="shared" si="386"/>
        <v>0</v>
      </c>
      <c r="UQ550" s="273">
        <f t="shared" si="386"/>
        <v>0</v>
      </c>
      <c r="UR550" s="273">
        <f t="shared" si="386"/>
        <v>0</v>
      </c>
      <c r="US550" s="273">
        <f t="shared" si="386"/>
        <v>0</v>
      </c>
      <c r="UT550" s="273">
        <f t="shared" si="386"/>
        <v>0</v>
      </c>
      <c r="UU550" s="273">
        <f t="shared" si="386"/>
        <v>0</v>
      </c>
      <c r="UV550" s="273">
        <f t="shared" si="386"/>
        <v>0</v>
      </c>
      <c r="UW550" s="273">
        <f t="shared" si="386"/>
        <v>0</v>
      </c>
      <c r="UX550" s="273">
        <f t="shared" si="386"/>
        <v>0</v>
      </c>
      <c r="UY550" s="273">
        <f t="shared" si="386"/>
        <v>0</v>
      </c>
      <c r="UZ550" s="273">
        <f t="shared" si="386"/>
        <v>0</v>
      </c>
      <c r="VA550" s="273">
        <f t="shared" si="386"/>
        <v>0</v>
      </c>
      <c r="VB550" s="273">
        <f t="shared" si="386"/>
        <v>0</v>
      </c>
      <c r="VC550" s="273">
        <f t="shared" si="386"/>
        <v>0</v>
      </c>
      <c r="VD550" s="273">
        <f t="shared" si="386"/>
        <v>0</v>
      </c>
      <c r="VE550" s="273">
        <f t="shared" si="386"/>
        <v>0</v>
      </c>
      <c r="VF550" s="273">
        <f t="shared" si="386"/>
        <v>0</v>
      </c>
      <c r="VG550" s="273">
        <f t="shared" si="386"/>
        <v>0</v>
      </c>
      <c r="VH550" s="273">
        <f t="shared" si="386"/>
        <v>0</v>
      </c>
      <c r="VI550" s="273">
        <f t="shared" si="386"/>
        <v>0</v>
      </c>
      <c r="VJ550" s="273">
        <f t="shared" si="386"/>
        <v>0</v>
      </c>
      <c r="VK550" s="273">
        <f t="shared" si="386"/>
        <v>0</v>
      </c>
      <c r="VL550" s="273">
        <f t="shared" si="386"/>
        <v>0</v>
      </c>
      <c r="VM550" s="273">
        <f t="shared" ref="VM550:XX550" si="387">SUMIF($B$5:$B$539,"面積",VM5:VM539)</f>
        <v>0</v>
      </c>
      <c r="VN550" s="273">
        <f t="shared" si="387"/>
        <v>0</v>
      </c>
      <c r="VO550" s="273">
        <f t="shared" si="387"/>
        <v>0</v>
      </c>
      <c r="VP550" s="273">
        <f t="shared" si="387"/>
        <v>0</v>
      </c>
      <c r="VQ550" s="273">
        <f t="shared" si="387"/>
        <v>0</v>
      </c>
      <c r="VR550" s="273">
        <f t="shared" si="387"/>
        <v>0</v>
      </c>
      <c r="VS550" s="273">
        <f t="shared" si="387"/>
        <v>0</v>
      </c>
      <c r="VT550" s="273">
        <f t="shared" si="387"/>
        <v>0</v>
      </c>
      <c r="VU550" s="273">
        <f t="shared" si="387"/>
        <v>0</v>
      </c>
      <c r="VV550" s="273">
        <f t="shared" si="387"/>
        <v>0</v>
      </c>
      <c r="VW550" s="273">
        <f t="shared" si="387"/>
        <v>0</v>
      </c>
      <c r="VX550" s="273">
        <f t="shared" si="387"/>
        <v>0</v>
      </c>
      <c r="VY550" s="273">
        <f t="shared" si="387"/>
        <v>0</v>
      </c>
      <c r="VZ550" s="273">
        <f t="shared" si="387"/>
        <v>0</v>
      </c>
      <c r="WA550" s="273">
        <f t="shared" si="387"/>
        <v>0</v>
      </c>
      <c r="WB550" s="273">
        <f t="shared" si="387"/>
        <v>0</v>
      </c>
      <c r="WC550" s="273">
        <f t="shared" si="387"/>
        <v>0</v>
      </c>
      <c r="WD550" s="273">
        <f t="shared" si="387"/>
        <v>0</v>
      </c>
      <c r="WE550" s="273">
        <f t="shared" si="387"/>
        <v>0</v>
      </c>
      <c r="WF550" s="273">
        <f t="shared" si="387"/>
        <v>0</v>
      </c>
      <c r="WG550" s="273">
        <f t="shared" si="387"/>
        <v>0</v>
      </c>
      <c r="WH550" s="273">
        <f t="shared" si="387"/>
        <v>0</v>
      </c>
      <c r="WI550" s="273">
        <f t="shared" si="387"/>
        <v>0</v>
      </c>
      <c r="WJ550" s="273">
        <f t="shared" si="387"/>
        <v>0</v>
      </c>
      <c r="WK550" s="273">
        <f t="shared" si="387"/>
        <v>0</v>
      </c>
      <c r="WL550" s="273">
        <f t="shared" si="387"/>
        <v>0</v>
      </c>
      <c r="WM550" s="273">
        <f t="shared" si="387"/>
        <v>0</v>
      </c>
      <c r="WN550" s="273">
        <f t="shared" si="387"/>
        <v>0</v>
      </c>
      <c r="WO550" s="273">
        <f t="shared" si="387"/>
        <v>0</v>
      </c>
      <c r="WP550" s="273">
        <f t="shared" si="387"/>
        <v>0</v>
      </c>
      <c r="WQ550" s="273">
        <f t="shared" si="387"/>
        <v>0</v>
      </c>
      <c r="WR550" s="273">
        <f t="shared" si="387"/>
        <v>0</v>
      </c>
      <c r="WS550" s="273">
        <f t="shared" si="387"/>
        <v>0</v>
      </c>
      <c r="WT550" s="273">
        <f t="shared" si="387"/>
        <v>0</v>
      </c>
      <c r="WU550" s="273">
        <f t="shared" si="387"/>
        <v>0</v>
      </c>
      <c r="WV550" s="273">
        <f t="shared" si="387"/>
        <v>0</v>
      </c>
      <c r="WW550" s="273">
        <f t="shared" si="387"/>
        <v>0</v>
      </c>
      <c r="WX550" s="273">
        <f t="shared" si="387"/>
        <v>0</v>
      </c>
      <c r="WY550" s="273">
        <f t="shared" si="387"/>
        <v>0</v>
      </c>
      <c r="WZ550" s="273">
        <f t="shared" si="387"/>
        <v>0</v>
      </c>
      <c r="XA550" s="273">
        <f t="shared" si="387"/>
        <v>0</v>
      </c>
      <c r="XB550" s="273">
        <f t="shared" si="387"/>
        <v>0</v>
      </c>
      <c r="XC550" s="273">
        <f t="shared" si="387"/>
        <v>0</v>
      </c>
      <c r="XD550" s="273">
        <f t="shared" si="387"/>
        <v>0</v>
      </c>
      <c r="XE550" s="273">
        <f t="shared" si="387"/>
        <v>0</v>
      </c>
      <c r="XF550" s="273">
        <f t="shared" si="387"/>
        <v>0</v>
      </c>
      <c r="XG550" s="273">
        <f t="shared" si="387"/>
        <v>0</v>
      </c>
      <c r="XH550" s="273">
        <f t="shared" si="387"/>
        <v>0</v>
      </c>
      <c r="XI550" s="273">
        <f t="shared" si="387"/>
        <v>0</v>
      </c>
      <c r="XJ550" s="273">
        <f t="shared" si="387"/>
        <v>0</v>
      </c>
      <c r="XK550" s="273">
        <f t="shared" si="387"/>
        <v>0</v>
      </c>
      <c r="XL550" s="273">
        <f t="shared" si="387"/>
        <v>0</v>
      </c>
      <c r="XM550" s="273">
        <f t="shared" si="387"/>
        <v>0</v>
      </c>
      <c r="XN550" s="273">
        <f t="shared" si="387"/>
        <v>0</v>
      </c>
      <c r="XO550" s="273">
        <f t="shared" si="387"/>
        <v>0</v>
      </c>
      <c r="XP550" s="273">
        <f t="shared" si="387"/>
        <v>0</v>
      </c>
      <c r="XQ550" s="273">
        <f t="shared" si="387"/>
        <v>0</v>
      </c>
      <c r="XR550" s="273">
        <f t="shared" si="387"/>
        <v>0</v>
      </c>
      <c r="XS550" s="273">
        <f t="shared" si="387"/>
        <v>0</v>
      </c>
      <c r="XT550" s="273">
        <f t="shared" si="387"/>
        <v>0</v>
      </c>
      <c r="XU550" s="273">
        <f t="shared" si="387"/>
        <v>0</v>
      </c>
      <c r="XV550" s="273">
        <f t="shared" si="387"/>
        <v>0</v>
      </c>
      <c r="XW550" s="273">
        <f t="shared" si="387"/>
        <v>0</v>
      </c>
      <c r="XX550" s="273">
        <f t="shared" si="387"/>
        <v>0</v>
      </c>
      <c r="XY550" s="273">
        <f t="shared" ref="XY550:AAJ550" si="388">SUMIF($B$5:$B$539,"面積",XY5:XY539)</f>
        <v>0</v>
      </c>
      <c r="XZ550" s="273">
        <f t="shared" si="388"/>
        <v>0</v>
      </c>
      <c r="YA550" s="273">
        <f t="shared" si="388"/>
        <v>0</v>
      </c>
      <c r="YB550" s="273">
        <f t="shared" si="388"/>
        <v>0</v>
      </c>
      <c r="YC550" s="273">
        <f t="shared" si="388"/>
        <v>0</v>
      </c>
      <c r="YD550" s="273">
        <f t="shared" si="388"/>
        <v>0</v>
      </c>
      <c r="YE550" s="273">
        <f t="shared" si="388"/>
        <v>0</v>
      </c>
      <c r="YF550" s="273">
        <f t="shared" si="388"/>
        <v>0</v>
      </c>
      <c r="YG550" s="273">
        <f t="shared" si="388"/>
        <v>0</v>
      </c>
      <c r="YH550" s="273">
        <f t="shared" si="388"/>
        <v>0</v>
      </c>
      <c r="YI550" s="273">
        <f t="shared" si="388"/>
        <v>0</v>
      </c>
      <c r="YJ550" s="273">
        <f t="shared" si="388"/>
        <v>0</v>
      </c>
      <c r="YK550" s="273">
        <f t="shared" si="388"/>
        <v>0</v>
      </c>
      <c r="YL550" s="273">
        <f t="shared" si="388"/>
        <v>0</v>
      </c>
      <c r="YM550" s="273">
        <f t="shared" si="388"/>
        <v>0</v>
      </c>
      <c r="YN550" s="273">
        <f t="shared" si="388"/>
        <v>0</v>
      </c>
      <c r="YO550" s="273">
        <f t="shared" si="388"/>
        <v>0</v>
      </c>
      <c r="YP550" s="273">
        <f t="shared" si="388"/>
        <v>0</v>
      </c>
      <c r="YQ550" s="273">
        <f t="shared" si="388"/>
        <v>0</v>
      </c>
      <c r="YR550" s="273">
        <f t="shared" si="388"/>
        <v>0</v>
      </c>
      <c r="YS550" s="273">
        <f t="shared" si="388"/>
        <v>0</v>
      </c>
      <c r="YT550" s="273">
        <f t="shared" si="388"/>
        <v>0</v>
      </c>
      <c r="YU550" s="273">
        <f t="shared" si="388"/>
        <v>0</v>
      </c>
      <c r="YV550" s="273">
        <f t="shared" si="388"/>
        <v>0</v>
      </c>
      <c r="YW550" s="273">
        <f t="shared" si="388"/>
        <v>0</v>
      </c>
      <c r="YX550" s="273">
        <f t="shared" si="388"/>
        <v>0</v>
      </c>
      <c r="YY550" s="273">
        <f t="shared" si="388"/>
        <v>0</v>
      </c>
      <c r="YZ550" s="273">
        <f t="shared" si="388"/>
        <v>0</v>
      </c>
      <c r="ZA550" s="273">
        <f t="shared" si="388"/>
        <v>0</v>
      </c>
      <c r="ZB550" s="273">
        <f t="shared" si="388"/>
        <v>0</v>
      </c>
      <c r="ZC550" s="273">
        <f t="shared" si="388"/>
        <v>0</v>
      </c>
      <c r="ZD550" s="273">
        <f t="shared" si="388"/>
        <v>0</v>
      </c>
      <c r="ZE550" s="273">
        <f t="shared" si="388"/>
        <v>0</v>
      </c>
      <c r="ZF550" s="273">
        <f t="shared" si="388"/>
        <v>0</v>
      </c>
      <c r="ZG550" s="273">
        <f t="shared" si="388"/>
        <v>0</v>
      </c>
      <c r="ZH550" s="273">
        <f t="shared" si="388"/>
        <v>0</v>
      </c>
      <c r="ZI550" s="273">
        <f t="shared" si="388"/>
        <v>0</v>
      </c>
      <c r="ZJ550" s="273">
        <f t="shared" si="388"/>
        <v>0</v>
      </c>
      <c r="ZK550" s="273">
        <f t="shared" si="388"/>
        <v>0</v>
      </c>
      <c r="ZL550" s="273">
        <f t="shared" si="388"/>
        <v>0</v>
      </c>
      <c r="ZM550" s="273">
        <f t="shared" si="388"/>
        <v>0</v>
      </c>
      <c r="ZN550" s="273">
        <f t="shared" si="388"/>
        <v>0</v>
      </c>
      <c r="ZO550" s="273">
        <f t="shared" si="388"/>
        <v>0</v>
      </c>
      <c r="ZP550" s="273">
        <f t="shared" si="388"/>
        <v>0</v>
      </c>
      <c r="ZQ550" s="273">
        <f t="shared" si="388"/>
        <v>0</v>
      </c>
      <c r="ZR550" s="273">
        <f t="shared" si="388"/>
        <v>0</v>
      </c>
      <c r="ZS550" s="273">
        <f t="shared" si="388"/>
        <v>0</v>
      </c>
      <c r="ZT550" s="273">
        <f t="shared" si="388"/>
        <v>0</v>
      </c>
      <c r="ZU550" s="273">
        <f t="shared" si="388"/>
        <v>0</v>
      </c>
      <c r="ZV550" s="273">
        <f t="shared" si="388"/>
        <v>0</v>
      </c>
      <c r="ZW550" s="273">
        <f t="shared" si="388"/>
        <v>0</v>
      </c>
      <c r="ZX550" s="273">
        <f t="shared" si="388"/>
        <v>0</v>
      </c>
      <c r="ZY550" s="273">
        <f t="shared" si="388"/>
        <v>0</v>
      </c>
      <c r="ZZ550" s="273">
        <f t="shared" si="388"/>
        <v>0</v>
      </c>
      <c r="AAA550" s="273">
        <f t="shared" si="388"/>
        <v>0</v>
      </c>
      <c r="AAB550" s="273">
        <f t="shared" si="388"/>
        <v>0</v>
      </c>
      <c r="AAC550" s="273">
        <f t="shared" si="388"/>
        <v>0</v>
      </c>
      <c r="AAD550" s="273">
        <f t="shared" si="388"/>
        <v>0</v>
      </c>
      <c r="AAE550" s="273">
        <f t="shared" si="388"/>
        <v>0</v>
      </c>
      <c r="AAF550" s="273">
        <f t="shared" si="388"/>
        <v>0</v>
      </c>
      <c r="AAG550" s="273">
        <f t="shared" si="388"/>
        <v>0</v>
      </c>
      <c r="AAH550" s="273">
        <f t="shared" si="388"/>
        <v>0</v>
      </c>
      <c r="AAI550" s="273">
        <f t="shared" si="388"/>
        <v>0</v>
      </c>
      <c r="AAJ550" s="273">
        <f t="shared" si="388"/>
        <v>0</v>
      </c>
      <c r="AAK550" s="273">
        <f t="shared" ref="AAK550:ACV550" si="389">SUMIF($B$5:$B$539,"面積",AAK5:AAK539)</f>
        <v>0</v>
      </c>
      <c r="AAL550" s="273">
        <f t="shared" si="389"/>
        <v>0</v>
      </c>
      <c r="AAM550" s="273">
        <f t="shared" si="389"/>
        <v>0</v>
      </c>
      <c r="AAN550" s="273">
        <f t="shared" si="389"/>
        <v>0</v>
      </c>
      <c r="AAO550" s="273">
        <f t="shared" si="389"/>
        <v>0</v>
      </c>
      <c r="AAP550" s="273">
        <f t="shared" si="389"/>
        <v>0</v>
      </c>
      <c r="AAQ550" s="273">
        <f t="shared" si="389"/>
        <v>0</v>
      </c>
      <c r="AAR550" s="273">
        <f t="shared" si="389"/>
        <v>0</v>
      </c>
      <c r="AAS550" s="273">
        <f t="shared" si="389"/>
        <v>0</v>
      </c>
      <c r="AAT550" s="273">
        <f t="shared" si="389"/>
        <v>0</v>
      </c>
      <c r="AAU550" s="273">
        <f t="shared" si="389"/>
        <v>0</v>
      </c>
      <c r="AAV550" s="273">
        <f t="shared" si="389"/>
        <v>0</v>
      </c>
      <c r="AAW550" s="273">
        <f t="shared" si="389"/>
        <v>0</v>
      </c>
      <c r="AAX550" s="273">
        <f t="shared" si="389"/>
        <v>0</v>
      </c>
      <c r="AAY550" s="273">
        <f t="shared" si="389"/>
        <v>0</v>
      </c>
      <c r="AAZ550" s="273">
        <f t="shared" si="389"/>
        <v>0</v>
      </c>
      <c r="ABA550" s="273">
        <f t="shared" si="389"/>
        <v>0</v>
      </c>
      <c r="ABB550" s="273">
        <f t="shared" si="389"/>
        <v>0</v>
      </c>
      <c r="ABC550" s="273">
        <f t="shared" si="389"/>
        <v>0</v>
      </c>
      <c r="ABD550" s="273">
        <f t="shared" si="389"/>
        <v>0</v>
      </c>
      <c r="ABE550" s="273">
        <f t="shared" si="389"/>
        <v>0</v>
      </c>
      <c r="ABF550" s="273">
        <f t="shared" si="389"/>
        <v>0</v>
      </c>
      <c r="ABG550" s="273">
        <f t="shared" si="389"/>
        <v>0</v>
      </c>
      <c r="ABH550" s="273">
        <f t="shared" si="389"/>
        <v>0</v>
      </c>
      <c r="ABI550" s="273">
        <f t="shared" si="389"/>
        <v>0</v>
      </c>
      <c r="ABJ550" s="273">
        <f t="shared" si="389"/>
        <v>0</v>
      </c>
      <c r="ABK550" s="273">
        <f t="shared" si="389"/>
        <v>0</v>
      </c>
      <c r="ABL550" s="273">
        <f t="shared" si="389"/>
        <v>0</v>
      </c>
      <c r="ABM550" s="273">
        <f t="shared" si="389"/>
        <v>0</v>
      </c>
      <c r="ABN550" s="273">
        <f t="shared" si="389"/>
        <v>0</v>
      </c>
      <c r="ABO550" s="273">
        <f t="shared" si="389"/>
        <v>0</v>
      </c>
      <c r="ABP550" s="273">
        <f t="shared" si="389"/>
        <v>0</v>
      </c>
      <c r="ABQ550" s="273">
        <f t="shared" si="389"/>
        <v>0</v>
      </c>
      <c r="ABR550" s="273">
        <f t="shared" si="389"/>
        <v>0</v>
      </c>
      <c r="ABS550" s="273">
        <f t="shared" si="389"/>
        <v>0</v>
      </c>
      <c r="ABT550" s="273">
        <f t="shared" si="389"/>
        <v>0</v>
      </c>
      <c r="ABU550" s="273">
        <f t="shared" si="389"/>
        <v>0</v>
      </c>
      <c r="ABV550" s="273">
        <f t="shared" si="389"/>
        <v>0</v>
      </c>
      <c r="ABW550" s="273">
        <f t="shared" si="389"/>
        <v>0</v>
      </c>
      <c r="ABX550" s="273">
        <f t="shared" si="389"/>
        <v>0</v>
      </c>
      <c r="ABY550" s="273">
        <f t="shared" si="389"/>
        <v>0</v>
      </c>
      <c r="ABZ550" s="273">
        <f t="shared" si="389"/>
        <v>0</v>
      </c>
      <c r="ACA550" s="273">
        <f t="shared" si="389"/>
        <v>0</v>
      </c>
      <c r="ACB550" s="273">
        <f t="shared" si="389"/>
        <v>0</v>
      </c>
      <c r="ACC550" s="273">
        <f t="shared" si="389"/>
        <v>0</v>
      </c>
      <c r="ACD550" s="273">
        <f t="shared" si="389"/>
        <v>0</v>
      </c>
      <c r="ACE550" s="273">
        <f t="shared" si="389"/>
        <v>0</v>
      </c>
      <c r="ACF550" s="273">
        <f t="shared" si="389"/>
        <v>0</v>
      </c>
      <c r="ACG550" s="273">
        <f t="shared" si="389"/>
        <v>0</v>
      </c>
      <c r="ACH550" s="273">
        <f t="shared" si="389"/>
        <v>0</v>
      </c>
      <c r="ACI550" s="273">
        <f t="shared" si="389"/>
        <v>0</v>
      </c>
      <c r="ACJ550" s="273">
        <f t="shared" si="389"/>
        <v>0</v>
      </c>
      <c r="ACK550" s="273">
        <f t="shared" si="389"/>
        <v>0</v>
      </c>
      <c r="ACL550" s="273">
        <f t="shared" si="389"/>
        <v>0</v>
      </c>
      <c r="ACM550" s="273">
        <f t="shared" si="389"/>
        <v>0</v>
      </c>
      <c r="ACN550" s="273">
        <f t="shared" si="389"/>
        <v>0</v>
      </c>
      <c r="ACO550" s="273">
        <f t="shared" si="389"/>
        <v>0</v>
      </c>
      <c r="ACP550" s="273">
        <f t="shared" si="389"/>
        <v>0</v>
      </c>
      <c r="ACQ550" s="273">
        <f t="shared" si="389"/>
        <v>0</v>
      </c>
      <c r="ACR550" s="273">
        <f t="shared" si="389"/>
        <v>0</v>
      </c>
      <c r="ACS550" s="273">
        <f t="shared" si="389"/>
        <v>0</v>
      </c>
      <c r="ACT550" s="273">
        <f t="shared" si="389"/>
        <v>0</v>
      </c>
      <c r="ACU550" s="273">
        <f t="shared" si="389"/>
        <v>0</v>
      </c>
      <c r="ACV550" s="273">
        <f t="shared" si="389"/>
        <v>0</v>
      </c>
      <c r="ACW550" s="273">
        <f t="shared" ref="ACW550:AFH550" si="390">SUMIF($B$5:$B$539,"面積",ACW5:ACW539)</f>
        <v>0</v>
      </c>
      <c r="ACX550" s="273">
        <f t="shared" si="390"/>
        <v>0</v>
      </c>
      <c r="ACY550" s="273">
        <f t="shared" si="390"/>
        <v>0</v>
      </c>
      <c r="ACZ550" s="273">
        <f t="shared" si="390"/>
        <v>0</v>
      </c>
      <c r="ADA550" s="273">
        <f t="shared" si="390"/>
        <v>0</v>
      </c>
      <c r="ADB550" s="273">
        <f t="shared" si="390"/>
        <v>0</v>
      </c>
      <c r="ADC550" s="273">
        <f t="shared" si="390"/>
        <v>0</v>
      </c>
      <c r="ADD550" s="273">
        <f t="shared" si="390"/>
        <v>0</v>
      </c>
      <c r="ADE550" s="273">
        <f t="shared" si="390"/>
        <v>0</v>
      </c>
      <c r="ADF550" s="273">
        <f t="shared" si="390"/>
        <v>0</v>
      </c>
      <c r="ADG550" s="273">
        <f t="shared" si="390"/>
        <v>0</v>
      </c>
      <c r="ADH550" s="273">
        <f t="shared" si="390"/>
        <v>0</v>
      </c>
      <c r="ADI550" s="273">
        <f t="shared" si="390"/>
        <v>0</v>
      </c>
      <c r="ADJ550" s="273">
        <f t="shared" si="390"/>
        <v>0</v>
      </c>
      <c r="ADK550" s="273">
        <f t="shared" si="390"/>
        <v>0</v>
      </c>
      <c r="ADL550" s="273">
        <f t="shared" si="390"/>
        <v>0</v>
      </c>
      <c r="ADM550" s="273">
        <f t="shared" si="390"/>
        <v>0</v>
      </c>
      <c r="ADN550" s="273">
        <f t="shared" si="390"/>
        <v>0</v>
      </c>
      <c r="ADO550" s="273">
        <f t="shared" si="390"/>
        <v>0</v>
      </c>
      <c r="ADP550" s="273">
        <f t="shared" si="390"/>
        <v>0</v>
      </c>
      <c r="ADQ550" s="273">
        <f t="shared" si="390"/>
        <v>0</v>
      </c>
      <c r="ADR550" s="273">
        <f t="shared" si="390"/>
        <v>0</v>
      </c>
      <c r="ADS550" s="273">
        <f t="shared" si="390"/>
        <v>0</v>
      </c>
      <c r="ADT550" s="273">
        <f t="shared" si="390"/>
        <v>0</v>
      </c>
      <c r="ADU550" s="273">
        <f t="shared" si="390"/>
        <v>0</v>
      </c>
      <c r="ADV550" s="273">
        <f t="shared" si="390"/>
        <v>0</v>
      </c>
      <c r="ADW550" s="273">
        <f t="shared" si="390"/>
        <v>0</v>
      </c>
      <c r="ADX550" s="273">
        <f t="shared" si="390"/>
        <v>0</v>
      </c>
      <c r="ADY550" s="273">
        <f t="shared" si="390"/>
        <v>0</v>
      </c>
      <c r="ADZ550" s="273">
        <f t="shared" si="390"/>
        <v>0</v>
      </c>
      <c r="AEA550" s="273">
        <f t="shared" si="390"/>
        <v>0</v>
      </c>
      <c r="AEB550" s="273">
        <f t="shared" si="390"/>
        <v>0</v>
      </c>
      <c r="AEC550" s="273">
        <f t="shared" si="390"/>
        <v>0</v>
      </c>
      <c r="AED550" s="273">
        <f t="shared" si="390"/>
        <v>0</v>
      </c>
      <c r="AEE550" s="273">
        <f t="shared" si="390"/>
        <v>0</v>
      </c>
      <c r="AEF550" s="273">
        <f t="shared" si="390"/>
        <v>0</v>
      </c>
      <c r="AEG550" s="273">
        <f t="shared" si="390"/>
        <v>0</v>
      </c>
      <c r="AEH550" s="273">
        <f t="shared" si="390"/>
        <v>0</v>
      </c>
      <c r="AEI550" s="273">
        <f t="shared" si="390"/>
        <v>0</v>
      </c>
      <c r="AEJ550" s="273">
        <f t="shared" si="390"/>
        <v>0</v>
      </c>
      <c r="AEK550" s="273">
        <f t="shared" si="390"/>
        <v>0</v>
      </c>
      <c r="AEL550" s="273">
        <f t="shared" si="390"/>
        <v>0</v>
      </c>
      <c r="AEM550" s="273">
        <f t="shared" si="390"/>
        <v>0</v>
      </c>
      <c r="AEN550" s="273">
        <f t="shared" si="390"/>
        <v>0</v>
      </c>
      <c r="AEO550" s="273">
        <f t="shared" si="390"/>
        <v>0</v>
      </c>
      <c r="AEP550" s="273">
        <f t="shared" si="390"/>
        <v>0</v>
      </c>
      <c r="AEQ550" s="273">
        <f t="shared" si="390"/>
        <v>0</v>
      </c>
      <c r="AER550" s="273">
        <f t="shared" si="390"/>
        <v>0</v>
      </c>
      <c r="AES550" s="273">
        <f t="shared" si="390"/>
        <v>0</v>
      </c>
      <c r="AET550" s="273">
        <f t="shared" si="390"/>
        <v>0</v>
      </c>
      <c r="AEU550" s="273">
        <f t="shared" si="390"/>
        <v>0</v>
      </c>
      <c r="AEV550" s="273">
        <f t="shared" si="390"/>
        <v>0</v>
      </c>
      <c r="AEW550" s="273">
        <f t="shared" si="390"/>
        <v>0</v>
      </c>
      <c r="AEX550" s="273">
        <f t="shared" si="390"/>
        <v>0</v>
      </c>
      <c r="AEY550" s="273">
        <f t="shared" si="390"/>
        <v>0</v>
      </c>
      <c r="AEZ550" s="273">
        <f t="shared" si="390"/>
        <v>0</v>
      </c>
      <c r="AFA550" s="273">
        <f t="shared" si="390"/>
        <v>0</v>
      </c>
      <c r="AFB550" s="273">
        <f t="shared" si="390"/>
        <v>0</v>
      </c>
      <c r="AFC550" s="273">
        <f t="shared" si="390"/>
        <v>0</v>
      </c>
      <c r="AFD550" s="273">
        <f t="shared" si="390"/>
        <v>0</v>
      </c>
      <c r="AFE550" s="273">
        <f t="shared" si="390"/>
        <v>0</v>
      </c>
      <c r="AFF550" s="273">
        <f t="shared" si="390"/>
        <v>0</v>
      </c>
      <c r="AFG550" s="273">
        <f t="shared" si="390"/>
        <v>0</v>
      </c>
      <c r="AFH550" s="273">
        <f t="shared" si="390"/>
        <v>0</v>
      </c>
      <c r="AFI550" s="273">
        <f t="shared" ref="AFI550:AHT550" si="391">SUMIF($B$5:$B$539,"面積",AFI5:AFI539)</f>
        <v>0</v>
      </c>
      <c r="AFJ550" s="273">
        <f t="shared" si="391"/>
        <v>0</v>
      </c>
      <c r="AFK550" s="273">
        <f t="shared" si="391"/>
        <v>0</v>
      </c>
      <c r="AFL550" s="273">
        <f t="shared" si="391"/>
        <v>0</v>
      </c>
      <c r="AFM550" s="273">
        <f t="shared" si="391"/>
        <v>0</v>
      </c>
      <c r="AFN550" s="273">
        <f t="shared" si="391"/>
        <v>0</v>
      </c>
      <c r="AFO550" s="273">
        <f t="shared" si="391"/>
        <v>0</v>
      </c>
      <c r="AFP550" s="273">
        <f t="shared" si="391"/>
        <v>0</v>
      </c>
      <c r="AFQ550" s="273">
        <f t="shared" si="391"/>
        <v>0</v>
      </c>
      <c r="AFR550" s="273">
        <f t="shared" si="391"/>
        <v>0</v>
      </c>
      <c r="AFS550" s="273">
        <f t="shared" si="391"/>
        <v>0</v>
      </c>
      <c r="AFT550" s="273">
        <f t="shared" si="391"/>
        <v>0</v>
      </c>
      <c r="AFU550" s="273">
        <f t="shared" si="391"/>
        <v>0</v>
      </c>
      <c r="AFV550" s="273">
        <f t="shared" si="391"/>
        <v>0</v>
      </c>
      <c r="AFW550" s="273">
        <f t="shared" si="391"/>
        <v>0</v>
      </c>
      <c r="AFX550" s="273">
        <f t="shared" si="391"/>
        <v>0</v>
      </c>
      <c r="AFY550" s="273">
        <f t="shared" si="391"/>
        <v>0</v>
      </c>
      <c r="AFZ550" s="273">
        <f t="shared" si="391"/>
        <v>0</v>
      </c>
      <c r="AGA550" s="273">
        <f t="shared" si="391"/>
        <v>0</v>
      </c>
      <c r="AGB550" s="273">
        <f t="shared" si="391"/>
        <v>0</v>
      </c>
      <c r="AGC550" s="273">
        <f t="shared" si="391"/>
        <v>0</v>
      </c>
      <c r="AGD550" s="273">
        <f t="shared" si="391"/>
        <v>0</v>
      </c>
      <c r="AGE550" s="273">
        <f t="shared" si="391"/>
        <v>0</v>
      </c>
      <c r="AGF550" s="273">
        <f t="shared" si="391"/>
        <v>0</v>
      </c>
      <c r="AGG550" s="273">
        <f t="shared" si="391"/>
        <v>0</v>
      </c>
      <c r="AGH550" s="273">
        <f t="shared" si="391"/>
        <v>0</v>
      </c>
      <c r="AGI550" s="273">
        <f t="shared" si="391"/>
        <v>0</v>
      </c>
      <c r="AGJ550" s="273">
        <f t="shared" si="391"/>
        <v>0</v>
      </c>
      <c r="AGK550" s="273">
        <f t="shared" si="391"/>
        <v>0</v>
      </c>
      <c r="AGL550" s="273">
        <f t="shared" si="391"/>
        <v>0</v>
      </c>
      <c r="AGM550" s="273">
        <f t="shared" si="391"/>
        <v>0</v>
      </c>
      <c r="AGN550" s="273">
        <f t="shared" si="391"/>
        <v>0</v>
      </c>
      <c r="AGO550" s="273">
        <f t="shared" si="391"/>
        <v>0</v>
      </c>
      <c r="AGP550" s="273">
        <f t="shared" si="391"/>
        <v>0</v>
      </c>
      <c r="AGQ550" s="273">
        <f t="shared" si="391"/>
        <v>0</v>
      </c>
      <c r="AGR550" s="273">
        <f t="shared" si="391"/>
        <v>0</v>
      </c>
      <c r="AGS550" s="273">
        <f t="shared" si="391"/>
        <v>0</v>
      </c>
      <c r="AGT550" s="273">
        <f t="shared" si="391"/>
        <v>0</v>
      </c>
      <c r="AGU550" s="273">
        <f t="shared" si="391"/>
        <v>0</v>
      </c>
      <c r="AGV550" s="273">
        <f t="shared" si="391"/>
        <v>0</v>
      </c>
      <c r="AGW550" s="273">
        <f t="shared" si="391"/>
        <v>0</v>
      </c>
      <c r="AGX550" s="273">
        <f t="shared" si="391"/>
        <v>0</v>
      </c>
      <c r="AGY550" s="273">
        <f t="shared" si="391"/>
        <v>0</v>
      </c>
      <c r="AGZ550" s="273">
        <f t="shared" si="391"/>
        <v>0</v>
      </c>
      <c r="AHA550" s="273">
        <f t="shared" si="391"/>
        <v>0</v>
      </c>
      <c r="AHB550" s="273">
        <f t="shared" si="391"/>
        <v>0</v>
      </c>
      <c r="AHC550" s="273">
        <f t="shared" si="391"/>
        <v>0</v>
      </c>
      <c r="AHD550" s="273">
        <f t="shared" si="391"/>
        <v>0</v>
      </c>
      <c r="AHE550" s="273">
        <f t="shared" si="391"/>
        <v>0</v>
      </c>
      <c r="AHF550" s="273">
        <f t="shared" si="391"/>
        <v>0</v>
      </c>
      <c r="AHG550" s="273">
        <f t="shared" si="391"/>
        <v>0</v>
      </c>
      <c r="AHH550" s="273">
        <f t="shared" si="391"/>
        <v>0</v>
      </c>
      <c r="AHI550" s="273">
        <f t="shared" si="391"/>
        <v>0</v>
      </c>
      <c r="AHJ550" s="273">
        <f t="shared" si="391"/>
        <v>0</v>
      </c>
      <c r="AHK550" s="273">
        <f t="shared" si="391"/>
        <v>0</v>
      </c>
      <c r="AHL550" s="273">
        <f t="shared" si="391"/>
        <v>0</v>
      </c>
      <c r="AHM550" s="273">
        <f t="shared" si="391"/>
        <v>0</v>
      </c>
      <c r="AHN550" s="273">
        <f t="shared" si="391"/>
        <v>0</v>
      </c>
      <c r="AHO550" s="273">
        <f t="shared" si="391"/>
        <v>0</v>
      </c>
      <c r="AHP550" s="273">
        <f t="shared" si="391"/>
        <v>0</v>
      </c>
      <c r="AHQ550" s="273">
        <f t="shared" si="391"/>
        <v>0</v>
      </c>
      <c r="AHR550" s="273">
        <f t="shared" si="391"/>
        <v>0</v>
      </c>
      <c r="AHS550" s="273">
        <f t="shared" si="391"/>
        <v>0</v>
      </c>
      <c r="AHT550" s="273">
        <f t="shared" si="391"/>
        <v>0</v>
      </c>
      <c r="AHU550" s="273">
        <f t="shared" ref="AHU550:AKF550" si="392">SUMIF($B$5:$B$539,"面積",AHU5:AHU539)</f>
        <v>0</v>
      </c>
      <c r="AHV550" s="273">
        <f t="shared" si="392"/>
        <v>0</v>
      </c>
      <c r="AHW550" s="273">
        <f t="shared" si="392"/>
        <v>0</v>
      </c>
      <c r="AHX550" s="273">
        <f t="shared" si="392"/>
        <v>0</v>
      </c>
      <c r="AHY550" s="273">
        <f t="shared" si="392"/>
        <v>0</v>
      </c>
      <c r="AHZ550" s="273">
        <f t="shared" si="392"/>
        <v>0</v>
      </c>
      <c r="AIA550" s="273">
        <f t="shared" si="392"/>
        <v>0</v>
      </c>
      <c r="AIB550" s="273">
        <f t="shared" si="392"/>
        <v>0</v>
      </c>
      <c r="AIC550" s="273">
        <f t="shared" si="392"/>
        <v>0</v>
      </c>
      <c r="AID550" s="273">
        <f t="shared" si="392"/>
        <v>0</v>
      </c>
      <c r="AIE550" s="273">
        <f t="shared" si="392"/>
        <v>0</v>
      </c>
      <c r="AIF550" s="273">
        <f t="shared" si="392"/>
        <v>0</v>
      </c>
      <c r="AIG550" s="273">
        <f t="shared" si="392"/>
        <v>0</v>
      </c>
      <c r="AIH550" s="273">
        <f t="shared" si="392"/>
        <v>0</v>
      </c>
      <c r="AII550" s="273">
        <f t="shared" si="392"/>
        <v>0</v>
      </c>
      <c r="AIJ550" s="273">
        <f t="shared" si="392"/>
        <v>0</v>
      </c>
      <c r="AIK550" s="273">
        <f t="shared" si="392"/>
        <v>0</v>
      </c>
      <c r="AIL550" s="273">
        <f t="shared" si="392"/>
        <v>0</v>
      </c>
      <c r="AIM550" s="273">
        <f t="shared" si="392"/>
        <v>0</v>
      </c>
      <c r="AIN550" s="273">
        <f t="shared" si="392"/>
        <v>0</v>
      </c>
      <c r="AIO550" s="273">
        <f t="shared" si="392"/>
        <v>0</v>
      </c>
      <c r="AIP550" s="273">
        <f t="shared" si="392"/>
        <v>0</v>
      </c>
      <c r="AIQ550" s="273">
        <f t="shared" si="392"/>
        <v>0</v>
      </c>
      <c r="AIR550" s="273">
        <f t="shared" si="392"/>
        <v>0</v>
      </c>
      <c r="AIS550" s="273">
        <f t="shared" si="392"/>
        <v>0</v>
      </c>
      <c r="AIT550" s="273">
        <f t="shared" si="392"/>
        <v>0</v>
      </c>
      <c r="AIU550" s="273">
        <f t="shared" si="392"/>
        <v>0</v>
      </c>
      <c r="AIV550" s="287">
        <f t="shared" si="392"/>
        <v>0</v>
      </c>
      <c r="AIW550" s="273">
        <f t="shared" si="392"/>
        <v>0</v>
      </c>
      <c r="AIX550" s="273">
        <f t="shared" si="392"/>
        <v>0</v>
      </c>
      <c r="AIY550" s="273">
        <f t="shared" si="392"/>
        <v>0</v>
      </c>
      <c r="AIZ550" s="273">
        <f t="shared" si="392"/>
        <v>0</v>
      </c>
      <c r="AJA550" s="273">
        <f t="shared" si="392"/>
        <v>0</v>
      </c>
      <c r="AJB550" s="273">
        <f t="shared" si="392"/>
        <v>0</v>
      </c>
      <c r="AJC550" s="273">
        <f t="shared" si="392"/>
        <v>0</v>
      </c>
      <c r="AJD550" s="273">
        <f t="shared" si="392"/>
        <v>0</v>
      </c>
      <c r="AJE550" s="273">
        <f t="shared" si="392"/>
        <v>0</v>
      </c>
      <c r="AJF550" s="273">
        <f t="shared" si="392"/>
        <v>0</v>
      </c>
      <c r="AJG550" s="273">
        <f t="shared" si="392"/>
        <v>0</v>
      </c>
      <c r="AJH550" s="273">
        <f t="shared" si="392"/>
        <v>0</v>
      </c>
      <c r="AJI550" s="273">
        <f t="shared" si="392"/>
        <v>0</v>
      </c>
      <c r="AJJ550" s="273">
        <f t="shared" si="392"/>
        <v>0</v>
      </c>
      <c r="AJK550" s="273">
        <f t="shared" si="392"/>
        <v>0</v>
      </c>
      <c r="AJL550" s="273">
        <f t="shared" si="392"/>
        <v>0</v>
      </c>
      <c r="AJM550" s="273">
        <f t="shared" si="392"/>
        <v>0</v>
      </c>
      <c r="AJN550" s="273">
        <f t="shared" si="392"/>
        <v>0</v>
      </c>
      <c r="AJO550" s="273">
        <f t="shared" si="392"/>
        <v>0</v>
      </c>
      <c r="AJP550" s="273">
        <f t="shared" si="392"/>
        <v>0</v>
      </c>
      <c r="AJQ550" s="273">
        <f t="shared" si="392"/>
        <v>0</v>
      </c>
      <c r="AJR550" s="273">
        <f t="shared" si="392"/>
        <v>0</v>
      </c>
      <c r="AJS550" s="273">
        <f t="shared" si="392"/>
        <v>0</v>
      </c>
      <c r="AJT550" s="273">
        <f t="shared" si="392"/>
        <v>0</v>
      </c>
      <c r="AJU550" s="273">
        <f t="shared" si="392"/>
        <v>0</v>
      </c>
      <c r="AJV550" s="273">
        <f t="shared" si="392"/>
        <v>75</v>
      </c>
      <c r="AJW550" s="273">
        <f t="shared" si="392"/>
        <v>75</v>
      </c>
      <c r="AJX550" s="273">
        <f t="shared" si="392"/>
        <v>75</v>
      </c>
      <c r="AJY550" s="273">
        <f t="shared" si="392"/>
        <v>75</v>
      </c>
      <c r="AJZ550" s="273">
        <f t="shared" si="392"/>
        <v>75</v>
      </c>
      <c r="AKA550" s="273">
        <f t="shared" si="392"/>
        <v>75</v>
      </c>
      <c r="AKB550" s="273">
        <f t="shared" si="392"/>
        <v>75</v>
      </c>
      <c r="AKC550" s="273">
        <f t="shared" si="392"/>
        <v>100</v>
      </c>
      <c r="AKD550" s="273">
        <f t="shared" si="392"/>
        <v>100</v>
      </c>
      <c r="AKE550" s="273">
        <f t="shared" si="392"/>
        <v>100</v>
      </c>
      <c r="AKF550" s="273">
        <f t="shared" si="392"/>
        <v>100</v>
      </c>
      <c r="AKG550" s="273">
        <f t="shared" ref="AKG550:AMR550" si="393">SUMIF($B$5:$B$539,"面積",AKG5:AKG539)</f>
        <v>100</v>
      </c>
      <c r="AKH550" s="273">
        <f t="shared" si="393"/>
        <v>100</v>
      </c>
      <c r="AKI550" s="273">
        <f t="shared" si="393"/>
        <v>100</v>
      </c>
      <c r="AKJ550" s="273">
        <f t="shared" si="393"/>
        <v>100</v>
      </c>
      <c r="AKK550" s="273">
        <f t="shared" si="393"/>
        <v>100</v>
      </c>
      <c r="AKL550" s="273">
        <f t="shared" si="393"/>
        <v>100</v>
      </c>
      <c r="AKM550" s="273">
        <f t="shared" si="393"/>
        <v>100</v>
      </c>
      <c r="AKN550" s="273">
        <f t="shared" si="393"/>
        <v>100</v>
      </c>
      <c r="AKO550" s="273">
        <f t="shared" si="393"/>
        <v>100</v>
      </c>
      <c r="AKP550" s="273">
        <f t="shared" si="393"/>
        <v>100</v>
      </c>
      <c r="AKQ550" s="273">
        <f t="shared" si="393"/>
        <v>100</v>
      </c>
      <c r="AKR550" s="273">
        <f t="shared" si="393"/>
        <v>100</v>
      </c>
      <c r="AKS550" s="273">
        <f t="shared" si="393"/>
        <v>100</v>
      </c>
      <c r="AKT550" s="273">
        <f t="shared" si="393"/>
        <v>100</v>
      </c>
      <c r="AKU550" s="273">
        <f t="shared" si="393"/>
        <v>100</v>
      </c>
      <c r="AKV550" s="273">
        <f t="shared" si="393"/>
        <v>100</v>
      </c>
      <c r="AKW550" s="273">
        <f t="shared" si="393"/>
        <v>100</v>
      </c>
      <c r="AKX550" s="273">
        <f t="shared" si="393"/>
        <v>100</v>
      </c>
      <c r="AKY550" s="273">
        <f t="shared" si="393"/>
        <v>100</v>
      </c>
      <c r="AKZ550" s="273">
        <f t="shared" si="393"/>
        <v>100</v>
      </c>
      <c r="ALA550" s="273">
        <f t="shared" si="393"/>
        <v>100</v>
      </c>
      <c r="ALB550" s="273">
        <f t="shared" si="393"/>
        <v>100</v>
      </c>
      <c r="ALC550" s="273">
        <f t="shared" si="393"/>
        <v>100</v>
      </c>
      <c r="ALD550" s="273">
        <f t="shared" si="393"/>
        <v>100</v>
      </c>
      <c r="ALE550" s="273">
        <f t="shared" si="393"/>
        <v>100</v>
      </c>
      <c r="ALF550" s="273">
        <f t="shared" si="393"/>
        <v>100</v>
      </c>
      <c r="ALG550" s="273">
        <f t="shared" si="393"/>
        <v>100</v>
      </c>
      <c r="ALH550" s="273">
        <f t="shared" si="393"/>
        <v>100</v>
      </c>
      <c r="ALI550" s="273">
        <f t="shared" si="393"/>
        <v>100</v>
      </c>
      <c r="ALJ550" s="273">
        <f t="shared" si="393"/>
        <v>100</v>
      </c>
      <c r="ALK550" s="273">
        <f t="shared" si="393"/>
        <v>100</v>
      </c>
      <c r="ALL550" s="273">
        <f t="shared" si="393"/>
        <v>171.17500000000001</v>
      </c>
      <c r="ALM550" s="273">
        <f t="shared" si="393"/>
        <v>171.17500000000001</v>
      </c>
      <c r="ALN550" s="273">
        <f t="shared" si="393"/>
        <v>171.17500000000001</v>
      </c>
      <c r="ALO550" s="273">
        <f t="shared" si="393"/>
        <v>171.17500000000001</v>
      </c>
      <c r="ALP550" s="273">
        <f t="shared" si="393"/>
        <v>171.17500000000001</v>
      </c>
      <c r="ALQ550" s="273">
        <f t="shared" si="393"/>
        <v>171.17500000000001</v>
      </c>
      <c r="ALR550" s="273">
        <f t="shared" si="393"/>
        <v>171.17500000000001</v>
      </c>
      <c r="ALS550" s="273">
        <f t="shared" si="393"/>
        <v>171.17500000000001</v>
      </c>
      <c r="ALT550" s="273">
        <f t="shared" si="393"/>
        <v>171.17500000000001</v>
      </c>
      <c r="ALU550" s="273">
        <f t="shared" si="393"/>
        <v>171.17500000000001</v>
      </c>
      <c r="ALV550" s="273">
        <f t="shared" si="393"/>
        <v>171.17500000000001</v>
      </c>
      <c r="ALW550" s="273">
        <f t="shared" si="393"/>
        <v>146.17500000000001</v>
      </c>
      <c r="ALX550" s="273">
        <f t="shared" si="393"/>
        <v>146.17500000000001</v>
      </c>
      <c r="ALY550" s="273">
        <f t="shared" si="393"/>
        <v>146.17500000000001</v>
      </c>
      <c r="ALZ550" s="273">
        <f t="shared" si="393"/>
        <v>146.17500000000001</v>
      </c>
      <c r="AMA550" s="273">
        <f t="shared" si="393"/>
        <v>146.17500000000001</v>
      </c>
      <c r="AMB550" s="273">
        <f t="shared" si="393"/>
        <v>146.17500000000001</v>
      </c>
      <c r="AMC550" s="273">
        <f t="shared" si="393"/>
        <v>146.17500000000001</v>
      </c>
      <c r="AMD550" s="273">
        <f t="shared" si="393"/>
        <v>146.17500000000001</v>
      </c>
      <c r="AME550" s="273">
        <f t="shared" si="393"/>
        <v>146.17500000000001</v>
      </c>
      <c r="AMF550" s="273">
        <f t="shared" si="393"/>
        <v>146.17500000000001</v>
      </c>
      <c r="AMG550" s="273">
        <f t="shared" si="393"/>
        <v>146.17500000000001</v>
      </c>
      <c r="AMH550" s="273">
        <f t="shared" si="393"/>
        <v>121.175</v>
      </c>
      <c r="AMI550" s="273">
        <f t="shared" si="393"/>
        <v>110.41000000000001</v>
      </c>
      <c r="AMJ550" s="273">
        <f t="shared" si="393"/>
        <v>85.410000000000011</v>
      </c>
      <c r="AMK550" s="273">
        <f t="shared" si="393"/>
        <v>85.410000000000011</v>
      </c>
      <c r="AML550" s="273">
        <f t="shared" si="393"/>
        <v>85.410000000000011</v>
      </c>
      <c r="AMM550" s="273">
        <f t="shared" si="393"/>
        <v>85.410000000000011</v>
      </c>
      <c r="AMN550" s="273">
        <f t="shared" si="393"/>
        <v>342.91</v>
      </c>
      <c r="AMO550" s="273">
        <f t="shared" si="393"/>
        <v>342.91</v>
      </c>
      <c r="AMP550" s="273">
        <f t="shared" si="393"/>
        <v>342.91</v>
      </c>
      <c r="AMQ550" s="273">
        <f t="shared" si="393"/>
        <v>342.91</v>
      </c>
      <c r="AMR550" s="273">
        <f t="shared" si="393"/>
        <v>342.91</v>
      </c>
      <c r="AMS550" s="273">
        <f t="shared" ref="AMS550:APD550" si="394">SUMIF($B$5:$B$539,"面積",AMS5:AMS539)</f>
        <v>342.91</v>
      </c>
      <c r="AMT550" s="273">
        <f t="shared" si="394"/>
        <v>342.91</v>
      </c>
      <c r="AMU550" s="273">
        <f t="shared" si="394"/>
        <v>342.91</v>
      </c>
      <c r="AMV550" s="273">
        <f t="shared" si="394"/>
        <v>342.91</v>
      </c>
      <c r="AMW550" s="273">
        <f t="shared" si="394"/>
        <v>342.91</v>
      </c>
      <c r="AMX550" s="273">
        <f t="shared" si="394"/>
        <v>342.91</v>
      </c>
      <c r="AMY550" s="273">
        <f t="shared" si="394"/>
        <v>342.91</v>
      </c>
      <c r="AMZ550" s="273">
        <f t="shared" si="394"/>
        <v>342.91</v>
      </c>
      <c r="ANA550" s="273">
        <f t="shared" si="394"/>
        <v>342.91</v>
      </c>
      <c r="ANB550" s="273">
        <f t="shared" si="394"/>
        <v>442.91</v>
      </c>
      <c r="ANC550" s="273">
        <f t="shared" si="394"/>
        <v>442.91</v>
      </c>
      <c r="AND550" s="273">
        <f t="shared" si="394"/>
        <v>466.14499999999998</v>
      </c>
      <c r="ANE550" s="273">
        <f t="shared" si="394"/>
        <v>466.14499999999998</v>
      </c>
      <c r="ANF550" s="273">
        <f t="shared" si="394"/>
        <v>466.14499999999998</v>
      </c>
      <c r="ANG550" s="273">
        <f t="shared" si="394"/>
        <v>466.14499999999998</v>
      </c>
      <c r="ANH550" s="273">
        <f t="shared" si="394"/>
        <v>466.14499999999998</v>
      </c>
      <c r="ANI550" s="273">
        <f t="shared" si="394"/>
        <v>466.14499999999998</v>
      </c>
      <c r="ANJ550" s="273">
        <f t="shared" si="394"/>
        <v>491.14499999999998</v>
      </c>
      <c r="ANK550" s="273">
        <f t="shared" si="394"/>
        <v>491.14499999999998</v>
      </c>
      <c r="ANL550" s="273">
        <f t="shared" si="394"/>
        <v>491.14499999999998</v>
      </c>
      <c r="ANM550" s="273">
        <f t="shared" si="394"/>
        <v>491.14499999999998</v>
      </c>
      <c r="ANN550" s="273">
        <f t="shared" si="394"/>
        <v>491.14499999999998</v>
      </c>
      <c r="ANO550" s="273">
        <f t="shared" si="394"/>
        <v>491.14499999999998</v>
      </c>
      <c r="ANP550" s="273">
        <f t="shared" si="394"/>
        <v>491.14499999999998</v>
      </c>
      <c r="ANQ550" s="273">
        <f t="shared" si="394"/>
        <v>506.14499999999998</v>
      </c>
      <c r="ANR550" s="273">
        <f t="shared" si="394"/>
        <v>506.14499999999998</v>
      </c>
      <c r="ANS550" s="273">
        <f t="shared" si="394"/>
        <v>526.14499999999998</v>
      </c>
      <c r="ANT550" s="273">
        <f t="shared" si="394"/>
        <v>526.14499999999998</v>
      </c>
      <c r="ANU550" s="273">
        <f t="shared" si="394"/>
        <v>526.14499999999998</v>
      </c>
      <c r="ANV550" s="273">
        <f t="shared" si="394"/>
        <v>526.14499999999998</v>
      </c>
      <c r="ANW550" s="273">
        <f t="shared" si="394"/>
        <v>726.14499999999998</v>
      </c>
      <c r="ANX550" s="273">
        <f t="shared" si="394"/>
        <v>726.14499999999998</v>
      </c>
      <c r="ANY550" s="273">
        <f t="shared" si="394"/>
        <v>726.14499999999998</v>
      </c>
      <c r="ANZ550" s="273">
        <f t="shared" si="394"/>
        <v>749.38</v>
      </c>
      <c r="AOA550" s="273">
        <f t="shared" si="394"/>
        <v>774.38</v>
      </c>
      <c r="AOB550" s="273">
        <f t="shared" si="394"/>
        <v>774.38</v>
      </c>
      <c r="AOC550" s="273">
        <f t="shared" si="394"/>
        <v>774.38</v>
      </c>
      <c r="AOD550" s="273">
        <f t="shared" si="394"/>
        <v>774.38</v>
      </c>
      <c r="AOE550" s="273">
        <f t="shared" si="394"/>
        <v>794.38</v>
      </c>
      <c r="AOF550" s="273">
        <f t="shared" si="394"/>
        <v>794.38</v>
      </c>
      <c r="AOG550" s="273">
        <f t="shared" si="394"/>
        <v>794.38</v>
      </c>
      <c r="AOH550" s="273">
        <f t="shared" si="394"/>
        <v>809.38</v>
      </c>
      <c r="AOI550" s="273">
        <f t="shared" si="394"/>
        <v>809.38</v>
      </c>
      <c r="AOJ550" s="273">
        <f t="shared" si="394"/>
        <v>884.38</v>
      </c>
      <c r="AOK550" s="273">
        <f t="shared" si="394"/>
        <v>841.67499999999995</v>
      </c>
      <c r="AOL550" s="273">
        <f t="shared" si="394"/>
        <v>871.67499999999995</v>
      </c>
      <c r="AOM550" s="273">
        <f t="shared" si="394"/>
        <v>881.67499999999995</v>
      </c>
      <c r="AON550" s="273">
        <f t="shared" si="394"/>
        <v>940.67499999999995</v>
      </c>
      <c r="AOO550" s="273">
        <f t="shared" si="394"/>
        <v>928.17499999999995</v>
      </c>
      <c r="AOP550" s="273">
        <f t="shared" si="394"/>
        <v>928.17499999999995</v>
      </c>
      <c r="AOQ550" s="273">
        <f t="shared" si="394"/>
        <v>928.17499999999995</v>
      </c>
      <c r="AOR550" s="273">
        <f t="shared" si="394"/>
        <v>943.17499999999995</v>
      </c>
      <c r="AOS550" s="273">
        <f t="shared" si="394"/>
        <v>963.17499999999995</v>
      </c>
      <c r="AOT550" s="273">
        <f t="shared" si="394"/>
        <v>963.17499999999995</v>
      </c>
      <c r="AOU550" s="273">
        <f t="shared" si="394"/>
        <v>963.17499999999995</v>
      </c>
      <c r="AOV550" s="273">
        <f t="shared" si="394"/>
        <v>936.17499999999995</v>
      </c>
      <c r="AOW550" s="273">
        <f t="shared" si="394"/>
        <v>936.17499999999995</v>
      </c>
      <c r="AOX550" s="273">
        <f t="shared" si="394"/>
        <v>891.17499999999995</v>
      </c>
      <c r="AOY550" s="273">
        <f t="shared" si="394"/>
        <v>921.17499999999995</v>
      </c>
      <c r="AOZ550" s="273">
        <f t="shared" si="394"/>
        <v>931.17499999999995</v>
      </c>
      <c r="APA550" s="273">
        <f t="shared" si="394"/>
        <v>871.17499999999995</v>
      </c>
      <c r="APB550" s="273">
        <f t="shared" si="394"/>
        <v>696.17499999999995</v>
      </c>
      <c r="APC550" s="273">
        <f t="shared" si="394"/>
        <v>625</v>
      </c>
      <c r="APD550" s="273">
        <f t="shared" si="394"/>
        <v>625</v>
      </c>
      <c r="APE550" s="273">
        <f t="shared" ref="APE550:APW550" si="395">SUMIF($B$5:$B$539,"面積",APE5:APE539)</f>
        <v>580</v>
      </c>
      <c r="APF550" s="273">
        <f t="shared" si="395"/>
        <v>580</v>
      </c>
      <c r="APG550" s="273">
        <f t="shared" si="395"/>
        <v>580</v>
      </c>
      <c r="APH550" s="273">
        <f t="shared" si="395"/>
        <v>780</v>
      </c>
      <c r="API550" s="273">
        <f t="shared" si="395"/>
        <v>780</v>
      </c>
      <c r="APJ550" s="273">
        <f t="shared" si="395"/>
        <v>680</v>
      </c>
      <c r="APK550" s="273">
        <f t="shared" si="395"/>
        <v>680</v>
      </c>
      <c r="APL550" s="273">
        <f t="shared" si="395"/>
        <v>680</v>
      </c>
      <c r="APM550" s="273">
        <f t="shared" si="395"/>
        <v>695</v>
      </c>
      <c r="APN550" s="273">
        <f t="shared" si="395"/>
        <v>705</v>
      </c>
      <c r="APO550" s="273">
        <f t="shared" si="395"/>
        <v>735</v>
      </c>
      <c r="APP550" s="273">
        <f t="shared" si="395"/>
        <v>735</v>
      </c>
      <c r="APQ550" s="273">
        <f t="shared" si="395"/>
        <v>670</v>
      </c>
      <c r="APR550" s="273">
        <f t="shared" si="395"/>
        <v>670</v>
      </c>
      <c r="APS550" s="273">
        <f t="shared" si="395"/>
        <v>670</v>
      </c>
      <c r="APT550" s="273">
        <f t="shared" si="395"/>
        <v>670</v>
      </c>
      <c r="APU550" s="273">
        <f t="shared" si="395"/>
        <v>670</v>
      </c>
      <c r="APV550" s="273">
        <f t="shared" si="395"/>
        <v>640</v>
      </c>
      <c r="APW550" s="273">
        <f t="shared" si="395"/>
        <v>640</v>
      </c>
    </row>
  </sheetData>
  <autoFilter ref="B1:B548" xr:uid="{187F1920-8F45-4996-8D8D-E867A6FDD257}"/>
  <phoneticPr fontId="1"/>
  <pageMargins left="0" right="0" top="0" bottom="0" header="0" footer="0"/>
  <pageSetup paperSize="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7799-C9CA-4027-AF8A-85A55BA38103}">
  <sheetPr codeName="Sheet4">
    <tabColor theme="8" tint="0.79998168889431442"/>
  </sheetPr>
  <dimension ref="A1:ATI255"/>
  <sheetViews>
    <sheetView zoomScale="80" zoomScaleNormal="80" workbookViewId="0">
      <pane xSplit="8" ySplit="4" topLeftCell="AIN47" activePane="bottomRight" state="frozenSplit"/>
      <selection pane="topRight" activeCell="AIJ126" sqref="AIJ126"/>
      <selection pane="bottomLeft" activeCell="AIJ126" sqref="AIJ126"/>
      <selection pane="bottomRight" activeCell="AIT77" sqref="AIT77"/>
    </sheetView>
  </sheetViews>
  <sheetFormatPr defaultRowHeight="13.5" customHeight="1" outlineLevelRow="1"/>
  <cols>
    <col min="1" max="1" width="8.88671875" hidden="1" customWidth="1"/>
    <col min="4" max="4" width="2.5546875" customWidth="1"/>
    <col min="5" max="5" width="9.88671875" bestFit="1" customWidth="1"/>
    <col min="6" max="8" width="3.6640625" customWidth="1"/>
    <col min="9" max="385" width="2.6640625" customWidth="1"/>
    <col min="386" max="475" width="2.6640625" style="136" customWidth="1"/>
    <col min="476" max="932" width="2.6640625" customWidth="1"/>
    <col min="933" max="933" width="2.6640625" style="499" customWidth="1"/>
    <col min="934" max="1115" width="2.6640625" customWidth="1"/>
    <col min="1116" max="1205" width="2.44140625" customWidth="1"/>
  </cols>
  <sheetData>
    <row r="1" spans="1:1205" ht="13.2" customHeight="1">
      <c r="F1" s="335"/>
      <c r="G1" s="335"/>
      <c r="H1" s="196" t="s">
        <v>377</v>
      </c>
      <c r="J1" t="s">
        <v>187</v>
      </c>
      <c r="AX1" t="s">
        <v>199</v>
      </c>
      <c r="BO1" t="s">
        <v>188</v>
      </c>
      <c r="DG1" t="s">
        <v>189</v>
      </c>
      <c r="KL1" t="s">
        <v>189</v>
      </c>
      <c r="KN1" t="s">
        <v>180</v>
      </c>
      <c r="LN1" t="s">
        <v>188</v>
      </c>
      <c r="LS1" s="136" t="s">
        <v>189</v>
      </c>
      <c r="LT1" s="136"/>
      <c r="LY1" s="136"/>
      <c r="LZ1" s="136" t="s">
        <v>189</v>
      </c>
      <c r="NC1" t="s">
        <v>187</v>
      </c>
      <c r="NH1" s="136" t="s">
        <v>196</v>
      </c>
      <c r="OG1" s="136" t="s">
        <v>190</v>
      </c>
      <c r="OM1" s="136" t="s">
        <v>191</v>
      </c>
      <c r="PF1" s="281" t="s">
        <v>192</v>
      </c>
      <c r="QC1" s="136" t="s">
        <v>195</v>
      </c>
      <c r="QU1" s="136" t="s">
        <v>189</v>
      </c>
      <c r="TW1" t="s">
        <v>188</v>
      </c>
      <c r="WH1" s="136"/>
      <c r="WI1" s="136"/>
      <c r="WJ1" s="136"/>
      <c r="WK1" s="136" t="s">
        <v>378</v>
      </c>
      <c r="YB1" s="119" t="s">
        <v>379</v>
      </c>
      <c r="ZK1" s="136" t="s">
        <v>380</v>
      </c>
      <c r="AAR1" t="s">
        <v>381</v>
      </c>
      <c r="AAS1" s="136"/>
      <c r="AAT1" s="136"/>
      <c r="AAU1" s="136"/>
      <c r="AAV1" s="136"/>
      <c r="AAW1" s="136" t="s">
        <v>382</v>
      </c>
      <c r="ABO1" t="s">
        <v>196</v>
      </c>
      <c r="ABW1" s="626" t="s">
        <v>383</v>
      </c>
      <c r="ABX1" s="626" t="s">
        <v>384</v>
      </c>
      <c r="ABY1" s="626">
        <v>8</v>
      </c>
      <c r="ABZ1" s="626" t="s">
        <v>385</v>
      </c>
      <c r="AEJ1" t="s">
        <v>386</v>
      </c>
      <c r="AEK1" s="584"/>
      <c r="AFJ1" s="136" t="s">
        <v>381</v>
      </c>
      <c r="AFK1" s="136"/>
      <c r="AFL1" s="136"/>
      <c r="AFM1" s="136"/>
      <c r="AGM1" s="136" t="s">
        <v>195</v>
      </c>
      <c r="AGN1" s="136"/>
      <c r="AGO1" s="136"/>
      <c r="AGP1" s="136"/>
      <c r="AGQ1" s="136"/>
      <c r="AGR1" s="136"/>
      <c r="AGS1" s="136"/>
      <c r="AGT1" s="136"/>
      <c r="AGU1" s="136"/>
      <c r="AGV1" s="136"/>
      <c r="AGW1" s="136"/>
      <c r="AGX1" s="136"/>
      <c r="AGY1" s="136"/>
      <c r="AGZ1" s="136"/>
      <c r="AHA1" s="136"/>
      <c r="AHB1" s="136"/>
      <c r="AHC1" s="136"/>
      <c r="AHD1" s="136"/>
      <c r="AHE1" s="136"/>
      <c r="AHF1" s="136"/>
      <c r="AHG1" s="136"/>
      <c r="AHH1" s="136"/>
      <c r="AHI1" s="136"/>
      <c r="AHJ1" s="136"/>
      <c r="AHK1" s="136"/>
      <c r="AHL1" s="136"/>
      <c r="AHM1" s="136"/>
      <c r="AHN1" s="136"/>
      <c r="AHO1" s="136"/>
      <c r="AHP1" s="136" t="s">
        <v>387</v>
      </c>
      <c r="AHQ1" s="136"/>
      <c r="AHR1" s="136"/>
      <c r="AHS1" s="136"/>
      <c r="AHT1" s="136"/>
      <c r="AHU1" s="136"/>
      <c r="AHV1" s="136"/>
      <c r="AIV1" s="136" t="s">
        <v>379</v>
      </c>
      <c r="AJD1" s="584"/>
      <c r="AJE1" s="584"/>
      <c r="AJF1" s="584" t="s">
        <v>388</v>
      </c>
      <c r="AJG1" s="584"/>
      <c r="AJH1" s="584"/>
      <c r="AJI1" s="584"/>
      <c r="AJJ1" s="584"/>
    </row>
    <row r="2" spans="1:1205" ht="13.2" customHeight="1">
      <c r="F2" s="335"/>
      <c r="G2" s="335"/>
      <c r="H2" s="196" t="s">
        <v>389</v>
      </c>
      <c r="I2" t="s">
        <v>193</v>
      </c>
      <c r="J2" t="s">
        <v>194</v>
      </c>
      <c r="T2" s="139">
        <v>2</v>
      </c>
      <c r="U2" s="140">
        <v>0</v>
      </c>
      <c r="V2" s="140">
        <v>2</v>
      </c>
      <c r="W2" s="140">
        <v>4</v>
      </c>
      <c r="Y2" s="136" t="s">
        <v>195</v>
      </c>
      <c r="AM2" t="s">
        <v>193</v>
      </c>
      <c r="AX2" s="136" t="s">
        <v>196</v>
      </c>
      <c r="BA2" t="s">
        <v>189</v>
      </c>
      <c r="BG2" s="136" t="s">
        <v>195</v>
      </c>
      <c r="BN2" t="s">
        <v>197</v>
      </c>
      <c r="BS2" s="136" t="s">
        <v>196</v>
      </c>
      <c r="BZ2" t="s">
        <v>197</v>
      </c>
      <c r="CC2" s="136" t="s">
        <v>195</v>
      </c>
      <c r="CF2" t="s">
        <v>193</v>
      </c>
      <c r="CM2" t="s">
        <v>197</v>
      </c>
      <c r="CN2" t="s">
        <v>198</v>
      </c>
      <c r="CT2" t="s">
        <v>197</v>
      </c>
      <c r="DB2" s="136" t="s">
        <v>196</v>
      </c>
      <c r="DG2" t="s">
        <v>199</v>
      </c>
      <c r="DK2" s="136" t="s">
        <v>195</v>
      </c>
      <c r="DW2" t="s">
        <v>197</v>
      </c>
      <c r="EU2" s="136" t="s">
        <v>195</v>
      </c>
      <c r="FI2" s="341" t="s">
        <v>200</v>
      </c>
      <c r="FV2" s="136" t="s">
        <v>195</v>
      </c>
      <c r="GA2" s="136" t="s">
        <v>197</v>
      </c>
      <c r="GK2" s="136" t="s">
        <v>189</v>
      </c>
      <c r="GQ2" t="s">
        <v>193</v>
      </c>
      <c r="GX2" t="s">
        <v>189</v>
      </c>
      <c r="GY2" s="136" t="s">
        <v>195</v>
      </c>
      <c r="HQ2" s="136" t="s">
        <v>196</v>
      </c>
      <c r="IA2" s="136" t="s">
        <v>195</v>
      </c>
      <c r="IH2" s="136" t="s">
        <v>189</v>
      </c>
      <c r="IZ2" s="136" t="s">
        <v>196</v>
      </c>
      <c r="JI2" s="136" t="s">
        <v>195</v>
      </c>
      <c r="JU2" s="136" t="s">
        <v>196</v>
      </c>
      <c r="KB2" t="s">
        <v>201</v>
      </c>
      <c r="KC2" t="s">
        <v>202</v>
      </c>
      <c r="KE2" t="s">
        <v>198</v>
      </c>
      <c r="KL2" s="136" t="s">
        <v>195</v>
      </c>
      <c r="KP2" t="s">
        <v>197</v>
      </c>
      <c r="KV2" t="s">
        <v>189</v>
      </c>
      <c r="KW2" s="136" t="s">
        <v>196</v>
      </c>
      <c r="LN2" s="136" t="s">
        <v>195</v>
      </c>
      <c r="LQ2" s="136" t="s">
        <v>189</v>
      </c>
      <c r="LS2" s="136" t="s">
        <v>197</v>
      </c>
      <c r="LT2" s="136"/>
      <c r="LZ2" s="136" t="s">
        <v>188</v>
      </c>
      <c r="MF2" s="136" t="s">
        <v>196</v>
      </c>
      <c r="MV2" s="136" t="s">
        <v>195</v>
      </c>
      <c r="NB2" t="s">
        <v>193</v>
      </c>
      <c r="NC2" t="s">
        <v>194</v>
      </c>
      <c r="NH2" t="s">
        <v>197</v>
      </c>
      <c r="NK2" t="s">
        <v>193</v>
      </c>
      <c r="NV2" s="139">
        <v>2</v>
      </c>
      <c r="NW2" s="140">
        <v>0</v>
      </c>
      <c r="NX2" s="140">
        <v>2</v>
      </c>
      <c r="NY2" s="140">
        <v>5</v>
      </c>
      <c r="OG2" s="136" t="s">
        <v>203</v>
      </c>
      <c r="OM2" t="s">
        <v>193</v>
      </c>
      <c r="PF2" s="136" t="s">
        <v>195</v>
      </c>
      <c r="PM2" s="136" t="s">
        <v>193</v>
      </c>
      <c r="PQ2" s="136" t="s">
        <v>189</v>
      </c>
      <c r="PS2" s="136" t="s">
        <v>196</v>
      </c>
      <c r="QA2" s="136" t="s">
        <v>197</v>
      </c>
      <c r="QC2" s="137" t="s">
        <v>181</v>
      </c>
      <c r="QG2" s="136" t="s">
        <v>197</v>
      </c>
      <c r="QS2" s="136" t="s">
        <v>189</v>
      </c>
      <c r="QU2" s="136" t="s">
        <v>196</v>
      </c>
      <c r="QW2" s="136" t="s">
        <v>193</v>
      </c>
      <c r="RE2" s="136" t="s">
        <v>193</v>
      </c>
      <c r="RK2" s="136" t="s">
        <v>195</v>
      </c>
      <c r="RP2" s="136" t="s">
        <v>197</v>
      </c>
      <c r="SH2" s="503" t="s">
        <v>390</v>
      </c>
      <c r="SM2" s="136" t="s">
        <v>195</v>
      </c>
      <c r="TM2" s="136" t="s">
        <v>196</v>
      </c>
      <c r="TW2" s="136" t="s">
        <v>195</v>
      </c>
      <c r="UH2" t="s">
        <v>197</v>
      </c>
      <c r="UO2" s="136" t="s">
        <v>196</v>
      </c>
      <c r="UP2" s="136" t="s">
        <v>381</v>
      </c>
      <c r="UQ2" s="136"/>
      <c r="UR2" s="136"/>
      <c r="US2" s="136"/>
      <c r="UT2" s="136"/>
      <c r="UU2" s="136"/>
      <c r="UV2" s="136" t="s">
        <v>391</v>
      </c>
      <c r="UY2" s="136" t="s">
        <v>195</v>
      </c>
      <c r="WA2" s="136" t="s">
        <v>195</v>
      </c>
      <c r="WE2" s="119" t="s">
        <v>381</v>
      </c>
      <c r="WH2" s="136" t="s">
        <v>391</v>
      </c>
      <c r="WI2" s="136"/>
      <c r="WJ2" s="136"/>
      <c r="WK2" s="136" t="s">
        <v>381</v>
      </c>
      <c r="YB2" t="s">
        <v>392</v>
      </c>
      <c r="YN2" s="136" t="s">
        <v>378</v>
      </c>
      <c r="YO2" s="136"/>
      <c r="YP2" s="136"/>
      <c r="YQ2" s="136"/>
      <c r="YR2" s="136"/>
      <c r="YS2" s="136"/>
      <c r="YT2" s="136"/>
      <c r="YU2" s="136"/>
      <c r="YV2" s="136" t="s">
        <v>378</v>
      </c>
      <c r="YW2" s="136" t="s">
        <v>381</v>
      </c>
      <c r="ZE2" s="136" t="s">
        <v>391</v>
      </c>
      <c r="ZK2" s="136" t="s">
        <v>393</v>
      </c>
      <c r="ZT2" t="s">
        <v>394</v>
      </c>
      <c r="AAM2" s="136" t="s">
        <v>196</v>
      </c>
      <c r="AAP2" t="s">
        <v>391</v>
      </c>
      <c r="AAR2" s="119" t="s">
        <v>395</v>
      </c>
      <c r="AAS2" s="136" t="s">
        <v>378</v>
      </c>
      <c r="AAT2" s="136"/>
      <c r="AAU2" s="136" t="s">
        <v>195</v>
      </c>
      <c r="AAV2" s="136" t="s">
        <v>193</v>
      </c>
      <c r="AAW2" s="136" t="s">
        <v>378</v>
      </c>
      <c r="ABA2" t="s">
        <v>381</v>
      </c>
      <c r="ABH2" s="136" t="s">
        <v>378</v>
      </c>
      <c r="ABO2" t="s">
        <v>381</v>
      </c>
      <c r="ABR2" t="s">
        <v>391</v>
      </c>
      <c r="ABT2" s="136" t="s">
        <v>378</v>
      </c>
      <c r="ABW2" s="139">
        <v>2</v>
      </c>
      <c r="ABX2" s="140">
        <v>0</v>
      </c>
      <c r="ABY2" s="140">
        <v>2</v>
      </c>
      <c r="ABZ2" s="140">
        <v>6</v>
      </c>
      <c r="ACA2" s="136"/>
      <c r="ACB2" s="119" t="s">
        <v>378</v>
      </c>
      <c r="ACC2" s="119" t="s">
        <v>396</v>
      </c>
      <c r="ACD2" s="119"/>
      <c r="ACE2" s="119"/>
      <c r="ACF2" s="136" t="s">
        <v>195</v>
      </c>
      <c r="ACG2" s="119"/>
      <c r="ACH2" s="119"/>
      <c r="ACI2" s="119"/>
      <c r="ACJ2" s="119"/>
      <c r="ACK2" s="136" t="s">
        <v>378</v>
      </c>
      <c r="ACL2" s="119"/>
      <c r="ACM2" s="119"/>
      <c r="ACN2" s="119"/>
      <c r="ACO2" s="119"/>
      <c r="ACP2" s="119"/>
      <c r="ACQ2" s="119"/>
      <c r="ACR2" s="119"/>
      <c r="ACS2" s="119"/>
      <c r="ACT2" s="119"/>
      <c r="ACU2" s="119"/>
      <c r="ACV2" s="136" t="s">
        <v>378</v>
      </c>
      <c r="ACW2" s="119"/>
      <c r="ACX2" s="119" t="s">
        <v>379</v>
      </c>
      <c r="ACY2" s="119"/>
      <c r="ACZ2" s="119"/>
      <c r="ADA2" s="119"/>
      <c r="ADH2" s="136" t="s">
        <v>195</v>
      </c>
      <c r="ADI2" s="119"/>
      <c r="ADJ2" s="119"/>
      <c r="ADK2" s="119"/>
      <c r="ADL2" s="119"/>
      <c r="ADM2" s="119"/>
      <c r="ADN2" s="119"/>
      <c r="ADO2" s="119"/>
      <c r="ADP2" s="119"/>
      <c r="ADQ2" s="119"/>
      <c r="ADR2" s="119"/>
      <c r="ADS2" s="119"/>
      <c r="ADT2" s="119"/>
      <c r="ADU2" s="119"/>
      <c r="ADV2" s="119"/>
      <c r="ADW2" s="119"/>
      <c r="ADX2" s="119"/>
      <c r="ADY2" s="119"/>
      <c r="ADZ2" s="119"/>
      <c r="AEA2" s="119"/>
      <c r="AEB2" s="119"/>
      <c r="AEC2" s="119"/>
      <c r="AED2" s="119"/>
      <c r="AEE2" s="119"/>
      <c r="AEF2" s="119" t="s">
        <v>193</v>
      </c>
      <c r="AEG2" s="119"/>
      <c r="AEH2" s="119"/>
      <c r="AEI2" s="119"/>
      <c r="AEJ2" s="136" t="s">
        <v>195</v>
      </c>
      <c r="AEK2" s="119"/>
      <c r="AEL2" s="119"/>
      <c r="AEM2" s="119" t="s">
        <v>193</v>
      </c>
      <c r="AEN2" s="119"/>
      <c r="AEO2" s="119"/>
      <c r="AEP2" s="119"/>
      <c r="AEQ2" s="119"/>
      <c r="AER2" s="119"/>
      <c r="AES2" s="119" t="s">
        <v>378</v>
      </c>
      <c r="AET2" s="119"/>
      <c r="AEU2" s="119"/>
      <c r="AEV2" s="136" t="s">
        <v>381</v>
      </c>
      <c r="AEW2" s="119"/>
      <c r="AEX2" s="119" t="s">
        <v>378</v>
      </c>
      <c r="AEY2" s="119"/>
      <c r="AEZ2" s="119"/>
      <c r="AFA2" s="119"/>
      <c r="AFB2" s="119"/>
      <c r="AFC2" s="119"/>
      <c r="AFD2" s="119"/>
      <c r="AFE2" s="119"/>
      <c r="AFF2" s="119"/>
      <c r="AFG2" s="119"/>
      <c r="AFH2" s="119"/>
      <c r="AFI2" s="119"/>
      <c r="AFJ2" s="136" t="s">
        <v>195</v>
      </c>
      <c r="AFK2" s="136" t="s">
        <v>381</v>
      </c>
      <c r="AFL2" s="136"/>
      <c r="AFM2" s="136"/>
      <c r="AFV2" s="136" t="s">
        <v>381</v>
      </c>
      <c r="AGG2" s="136" t="s">
        <v>391</v>
      </c>
      <c r="AGM2" s="137" t="s">
        <v>181</v>
      </c>
      <c r="AGN2" s="136"/>
      <c r="AGO2" s="136"/>
      <c r="AGP2" s="136"/>
      <c r="AGQ2" s="136"/>
      <c r="AGR2" s="136"/>
      <c r="AGS2" s="136"/>
      <c r="AGT2" s="136"/>
      <c r="AGU2" s="136"/>
      <c r="AGV2" s="136"/>
      <c r="AGW2" s="136"/>
      <c r="AGX2" s="136"/>
      <c r="AGY2" s="136"/>
      <c r="AGZ2" s="136"/>
      <c r="AHA2" s="136"/>
      <c r="AHB2" s="136" t="s">
        <v>391</v>
      </c>
      <c r="AHC2" s="136"/>
      <c r="AHD2" s="136"/>
      <c r="AHE2" s="136"/>
      <c r="AHF2" s="136"/>
      <c r="AHG2" s="136" t="s">
        <v>381</v>
      </c>
      <c r="AHH2" s="136"/>
      <c r="AHI2" s="136"/>
      <c r="AHJ2" s="136"/>
      <c r="AHK2" s="136"/>
      <c r="AHL2" s="136"/>
      <c r="AHM2" s="136"/>
      <c r="AHN2" s="136"/>
      <c r="AHO2" s="136"/>
      <c r="AHP2" s="136" t="s">
        <v>397</v>
      </c>
      <c r="AHQ2" s="136"/>
      <c r="AHR2" s="136"/>
      <c r="AHS2" s="136"/>
      <c r="AHT2" s="136" t="s">
        <v>396</v>
      </c>
      <c r="AHU2" s="136" t="s">
        <v>378</v>
      </c>
      <c r="AHV2" s="136" t="s">
        <v>195</v>
      </c>
      <c r="AIA2" s="136" t="s">
        <v>378</v>
      </c>
      <c r="AIV2" s="137" t="s">
        <v>181</v>
      </c>
      <c r="AIX2" s="559" t="s">
        <v>195</v>
      </c>
      <c r="AJQ2" s="626" t="s">
        <v>381</v>
      </c>
      <c r="AKG2" s="559" t="s">
        <v>195</v>
      </c>
      <c r="AKJ2" s="429" t="s">
        <v>378</v>
      </c>
      <c r="AKY2" s="626" t="s">
        <v>381</v>
      </c>
      <c r="AKZ2" s="626" t="s">
        <v>381</v>
      </c>
      <c r="ALI2" s="559" t="s">
        <v>195</v>
      </c>
      <c r="ANY2" s="626" t="s">
        <v>381</v>
      </c>
      <c r="APX2" s="139">
        <v>2</v>
      </c>
      <c r="APY2" s="140">
        <v>0</v>
      </c>
      <c r="APZ2" s="140">
        <v>2</v>
      </c>
      <c r="AQA2" s="140">
        <v>7</v>
      </c>
      <c r="AQB2" s="119"/>
      <c r="AQC2" s="119"/>
      <c r="AQD2" s="119"/>
      <c r="AQE2" s="119"/>
      <c r="AQF2" s="119"/>
      <c r="AQG2" s="119"/>
      <c r="AQH2" s="119"/>
      <c r="AQI2" s="119"/>
      <c r="AQJ2" s="119"/>
      <c r="AQK2" s="119"/>
      <c r="AQL2" s="119"/>
      <c r="AQM2" s="119"/>
      <c r="AQN2" s="119"/>
      <c r="AQO2" s="119"/>
      <c r="AQP2" s="119"/>
      <c r="AQQ2" s="119"/>
      <c r="AQR2" s="119"/>
      <c r="AQS2" s="119"/>
      <c r="AQT2" s="119"/>
      <c r="AQU2" s="119"/>
      <c r="AQV2" s="119"/>
      <c r="AQW2" s="119"/>
      <c r="AQX2" s="119"/>
      <c r="AQY2" s="119"/>
      <c r="AQZ2" s="119"/>
      <c r="ARA2" s="119"/>
      <c r="ARB2" s="119"/>
      <c r="ARC2" s="119"/>
      <c r="ARD2" s="119"/>
      <c r="ARE2" s="626" t="s">
        <v>381</v>
      </c>
      <c r="ARF2" s="119"/>
      <c r="ARG2" s="119"/>
      <c r="ARH2" s="119"/>
      <c r="ARI2" s="119"/>
      <c r="ARJ2" s="119"/>
      <c r="ARK2" s="119"/>
      <c r="ARL2" s="119"/>
      <c r="ARM2" s="119"/>
      <c r="ARN2" s="119"/>
      <c r="ARO2" s="119"/>
      <c r="ARP2" s="119"/>
      <c r="ARQ2" s="119"/>
      <c r="ARR2" s="119"/>
      <c r="ARS2" s="119"/>
      <c r="ART2" s="119"/>
      <c r="ARU2" s="119"/>
      <c r="ARV2" s="119"/>
      <c r="ARW2" s="119"/>
      <c r="ARX2" s="119"/>
      <c r="ARY2" s="119"/>
      <c r="ARZ2" s="119"/>
      <c r="ASA2" s="119"/>
      <c r="ASB2" s="119"/>
      <c r="ASC2" s="119"/>
      <c r="ASD2" s="119"/>
      <c r="ASE2" s="119"/>
      <c r="ASF2" s="119"/>
      <c r="ASG2" s="119"/>
      <c r="ASH2" s="119"/>
      <c r="ASI2" s="119"/>
      <c r="ASJ2" s="119"/>
      <c r="ASK2" s="119"/>
      <c r="ASL2" s="119"/>
      <c r="ASM2" s="119"/>
      <c r="ASN2" s="119"/>
      <c r="ASO2" s="119"/>
      <c r="ASP2" s="119"/>
      <c r="ASQ2" s="119"/>
      <c r="ASR2" s="119"/>
      <c r="ASS2" s="119"/>
      <c r="AST2" s="119"/>
      <c r="ASU2" s="119"/>
      <c r="ASV2" s="119"/>
      <c r="ASW2" s="119"/>
      <c r="ASX2" s="119"/>
      <c r="ASY2" s="119"/>
      <c r="ASZ2" s="119"/>
      <c r="ATA2" s="119"/>
      <c r="ATB2" s="119"/>
      <c r="ATC2" s="119"/>
      <c r="ATD2" s="119"/>
      <c r="ATE2" s="119"/>
      <c r="ATF2" s="119"/>
      <c r="ATG2" s="119"/>
      <c r="ATH2" s="119"/>
      <c r="ATI2" s="119"/>
    </row>
    <row r="3" spans="1:1205" s="119" customFormat="1" ht="13.2" customHeight="1">
      <c r="B3" s="142"/>
      <c r="C3" s="142"/>
      <c r="D3" s="145"/>
      <c r="E3" s="142"/>
      <c r="F3" s="335"/>
      <c r="G3" s="335"/>
      <c r="H3" s="197" t="s">
        <v>398</v>
      </c>
      <c r="I3" s="137" t="s">
        <v>180</v>
      </c>
      <c r="J3" s="137" t="s">
        <v>181</v>
      </c>
      <c r="K3" s="137"/>
      <c r="L3" s="137"/>
      <c r="M3" s="137"/>
      <c r="N3" s="137"/>
      <c r="O3" s="137"/>
      <c r="P3" s="137"/>
      <c r="Q3" s="137"/>
      <c r="R3" s="137"/>
      <c r="S3" s="137"/>
      <c r="T3" s="143">
        <v>1</v>
      </c>
      <c r="U3" s="218"/>
      <c r="V3" s="218"/>
      <c r="W3" s="218"/>
      <c r="X3" s="218"/>
      <c r="Y3" s="137" t="s">
        <v>181</v>
      </c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K3" s="218"/>
      <c r="AL3" s="218"/>
      <c r="AM3" s="137" t="s">
        <v>180</v>
      </c>
      <c r="AN3" s="218"/>
      <c r="AO3" s="218"/>
      <c r="AP3" s="218"/>
      <c r="AR3" s="218"/>
      <c r="AT3" s="218"/>
      <c r="AU3" s="218"/>
      <c r="AV3" s="218"/>
      <c r="AW3" s="218"/>
      <c r="AX3" s="137" t="s">
        <v>181</v>
      </c>
      <c r="AY3" s="144">
        <v>2</v>
      </c>
      <c r="AZ3" s="218"/>
      <c r="BA3" s="137" t="s">
        <v>180</v>
      </c>
      <c r="BB3" s="218"/>
      <c r="BC3" s="218"/>
      <c r="BD3" s="218"/>
      <c r="BE3" s="218"/>
      <c r="BF3" s="218"/>
      <c r="BG3" s="137" t="s">
        <v>181</v>
      </c>
      <c r="BH3" s="218"/>
      <c r="BI3" s="218"/>
      <c r="BJ3" s="218"/>
      <c r="BK3" s="218"/>
      <c r="BL3" s="218"/>
      <c r="BM3" s="218"/>
      <c r="BN3" s="137" t="s">
        <v>180</v>
      </c>
      <c r="BO3" s="218"/>
      <c r="BP3" s="218"/>
      <c r="BQ3" s="218"/>
      <c r="BR3" s="218"/>
      <c r="BS3" s="137" t="s">
        <v>181</v>
      </c>
      <c r="BT3" s="218"/>
      <c r="BU3" s="218"/>
      <c r="BV3" s="218"/>
      <c r="BW3" s="218"/>
      <c r="BX3" s="218"/>
      <c r="BY3" s="218"/>
      <c r="BZ3" s="137" t="s">
        <v>204</v>
      </c>
      <c r="CA3" s="218"/>
      <c r="CB3" s="144">
        <v>3</v>
      </c>
      <c r="CC3" s="137" t="s">
        <v>181</v>
      </c>
      <c r="CD3" s="218"/>
      <c r="CE3" s="218"/>
      <c r="CF3" s="137" t="s">
        <v>180</v>
      </c>
      <c r="CG3" s="218"/>
      <c r="CH3" s="218"/>
      <c r="CI3" s="218"/>
      <c r="CJ3" s="218"/>
      <c r="CK3" s="218"/>
      <c r="CL3" s="218"/>
      <c r="CM3" s="137" t="s">
        <v>180</v>
      </c>
      <c r="CN3" s="218" t="s">
        <v>205</v>
      </c>
      <c r="CO3" s="218"/>
      <c r="CP3" s="218"/>
      <c r="CQ3" s="218"/>
      <c r="CR3" s="218"/>
      <c r="CS3" s="218"/>
      <c r="CT3" s="137" t="s">
        <v>205</v>
      </c>
      <c r="CU3" s="218"/>
      <c r="CV3" s="218"/>
      <c r="CW3" s="218"/>
      <c r="CX3" s="218"/>
      <c r="CY3" s="218"/>
      <c r="CZ3" s="218"/>
      <c r="DA3" s="218"/>
      <c r="DB3" s="137" t="s">
        <v>181</v>
      </c>
      <c r="DC3" s="218"/>
      <c r="DD3" s="218"/>
      <c r="DE3" s="218"/>
      <c r="DF3" s="218"/>
      <c r="DG3" s="144">
        <v>4</v>
      </c>
      <c r="DH3" s="218"/>
      <c r="DI3" s="136"/>
      <c r="DJ3" s="136"/>
      <c r="DK3" s="137" t="s">
        <v>181</v>
      </c>
      <c r="DL3" s="136"/>
      <c r="DM3" s="136"/>
      <c r="DN3" s="136"/>
      <c r="DO3" s="136"/>
      <c r="DP3" s="136"/>
      <c r="DR3" s="136" t="s">
        <v>189</v>
      </c>
      <c r="DS3" s="136" t="s">
        <v>206</v>
      </c>
      <c r="DT3" s="136" t="s">
        <v>180</v>
      </c>
      <c r="DU3" s="136" t="s">
        <v>207</v>
      </c>
      <c r="DV3" s="136" t="s">
        <v>208</v>
      </c>
      <c r="DW3" s="137" t="s">
        <v>204</v>
      </c>
      <c r="DX3" s="136"/>
      <c r="DY3" s="136"/>
      <c r="DZ3" s="136"/>
      <c r="EA3" s="136"/>
      <c r="EB3" s="136"/>
      <c r="EC3" s="136"/>
      <c r="ED3" s="137" t="s">
        <v>181</v>
      </c>
      <c r="EE3" s="136"/>
      <c r="EF3" s="136"/>
      <c r="EG3" s="136"/>
      <c r="EH3" s="136"/>
      <c r="EI3" s="136"/>
      <c r="EJ3" s="136"/>
      <c r="EK3" s="144">
        <v>5</v>
      </c>
      <c r="EL3" s="136"/>
      <c r="EM3" s="136"/>
      <c r="EN3" s="136"/>
      <c r="EO3" s="136"/>
      <c r="EP3" s="136"/>
      <c r="EQ3" s="136"/>
      <c r="ER3" s="136"/>
      <c r="ES3" s="136"/>
      <c r="ET3" s="136"/>
      <c r="EU3" s="137" t="s">
        <v>181</v>
      </c>
      <c r="EV3" s="136"/>
      <c r="EW3" s="136"/>
      <c r="EX3" s="136"/>
      <c r="EY3" s="136"/>
      <c r="EZ3" s="136"/>
      <c r="FA3" s="136"/>
      <c r="FB3" s="136"/>
      <c r="FC3" s="136"/>
      <c r="FD3" s="136"/>
      <c r="FE3" s="136"/>
      <c r="FF3" s="137" t="s">
        <v>181</v>
      </c>
      <c r="FG3" s="136"/>
      <c r="FH3" s="136"/>
      <c r="FI3" s="342" t="s">
        <v>209</v>
      </c>
      <c r="FJ3" s="136"/>
      <c r="FK3" s="136"/>
      <c r="FL3" s="136"/>
      <c r="FM3" s="136"/>
      <c r="FN3" s="136"/>
      <c r="FO3" s="136"/>
      <c r="FP3" s="143">
        <v>6</v>
      </c>
      <c r="FQ3" s="136"/>
      <c r="FR3" s="136"/>
      <c r="FS3" s="136"/>
      <c r="FT3" s="136"/>
      <c r="FU3" s="136"/>
      <c r="FV3" s="137" t="s">
        <v>181</v>
      </c>
      <c r="FW3" s="136"/>
      <c r="FX3" s="136"/>
      <c r="FY3" s="136"/>
      <c r="FZ3" s="136"/>
      <c r="GA3" s="137" t="s">
        <v>204</v>
      </c>
      <c r="GB3" s="136"/>
      <c r="GC3" s="136"/>
      <c r="GD3" s="136"/>
      <c r="GE3" s="136"/>
      <c r="GF3" s="136"/>
      <c r="GG3" s="136"/>
      <c r="GH3" s="136"/>
      <c r="GI3" s="136"/>
      <c r="GJ3" s="136"/>
      <c r="GK3" s="136" t="s">
        <v>180</v>
      </c>
      <c r="GL3" s="136"/>
      <c r="GM3" s="136"/>
      <c r="GN3" s="136"/>
      <c r="GO3" s="136"/>
      <c r="GP3" s="136"/>
      <c r="GQ3" s="136" t="s">
        <v>205</v>
      </c>
      <c r="GR3" s="136"/>
      <c r="GS3" s="136"/>
      <c r="GT3" s="144">
        <v>7</v>
      </c>
      <c r="GU3" s="136"/>
      <c r="GV3" s="136"/>
      <c r="GW3" s="136"/>
      <c r="GX3" s="136" t="s">
        <v>188</v>
      </c>
      <c r="GY3" s="137" t="s">
        <v>181</v>
      </c>
      <c r="GZ3" s="136"/>
      <c r="HA3" s="136"/>
      <c r="HB3" s="136"/>
      <c r="HC3" s="136"/>
      <c r="HD3" s="136"/>
      <c r="HE3" s="136"/>
      <c r="HF3" s="136"/>
      <c r="HG3" s="136"/>
      <c r="HH3" s="136"/>
      <c r="HI3" s="136"/>
      <c r="HJ3" s="136"/>
      <c r="HL3" s="136"/>
      <c r="HM3" s="136"/>
      <c r="HN3" s="136"/>
      <c r="HO3" s="136"/>
      <c r="HP3" s="136"/>
      <c r="HQ3" s="137" t="s">
        <v>181</v>
      </c>
      <c r="HR3" s="136"/>
      <c r="HS3" s="136"/>
      <c r="HT3" s="136"/>
      <c r="HU3" s="136"/>
      <c r="HV3" s="136"/>
      <c r="HW3" s="136"/>
      <c r="HX3" s="136"/>
      <c r="HY3" s="144">
        <v>8</v>
      </c>
      <c r="HZ3" s="136"/>
      <c r="IA3" s="137" t="s">
        <v>181</v>
      </c>
      <c r="IB3" s="136"/>
      <c r="IC3" s="136"/>
      <c r="ID3" s="136"/>
      <c r="IE3" s="136"/>
      <c r="IF3" s="136"/>
      <c r="IG3" s="136"/>
      <c r="IH3" s="136" t="s">
        <v>180</v>
      </c>
      <c r="II3" s="136"/>
      <c r="IJ3" s="136"/>
      <c r="IK3" s="136"/>
      <c r="IL3" s="136"/>
      <c r="IM3" s="136"/>
      <c r="IN3" s="136"/>
      <c r="IO3" s="136"/>
      <c r="IP3" s="136"/>
      <c r="IQ3" s="136"/>
      <c r="IR3" s="136"/>
      <c r="IS3" s="136"/>
      <c r="IT3" s="136"/>
      <c r="IU3" s="136"/>
      <c r="IV3" s="136"/>
      <c r="IW3" s="136"/>
      <c r="IX3" s="136"/>
      <c r="IY3" s="136"/>
      <c r="IZ3" s="137" t="s">
        <v>181</v>
      </c>
      <c r="JA3" s="136"/>
      <c r="JB3" s="136"/>
      <c r="JC3" s="136"/>
      <c r="JD3" s="143">
        <v>9</v>
      </c>
      <c r="JE3" s="136"/>
      <c r="JF3" s="136"/>
      <c r="JG3" s="136"/>
      <c r="JH3" s="136"/>
      <c r="JI3" s="137" t="s">
        <v>181</v>
      </c>
      <c r="JJ3" s="136"/>
      <c r="JK3" s="136"/>
      <c r="JL3" s="136"/>
      <c r="JM3" s="136"/>
      <c r="JN3" s="136"/>
      <c r="JO3" s="136"/>
      <c r="JP3" s="136"/>
      <c r="JQ3" s="136"/>
      <c r="JR3" s="136"/>
      <c r="JS3" s="136"/>
      <c r="JT3" s="136"/>
      <c r="JU3" s="137" t="s">
        <v>181</v>
      </c>
      <c r="JV3" s="136"/>
      <c r="JW3" s="136"/>
      <c r="JX3" s="136"/>
      <c r="JY3" s="136"/>
      <c r="JZ3" s="136"/>
      <c r="KA3" s="136"/>
      <c r="KB3" s="136" t="s">
        <v>210</v>
      </c>
      <c r="KC3" s="136" t="s">
        <v>211</v>
      </c>
      <c r="KD3" s="136"/>
      <c r="KE3" t="s">
        <v>180</v>
      </c>
      <c r="KF3" s="136"/>
      <c r="KG3" s="136"/>
      <c r="KH3" s="144">
        <v>10</v>
      </c>
      <c r="KL3" s="137" t="s">
        <v>181</v>
      </c>
      <c r="KP3" s="119" t="s">
        <v>204</v>
      </c>
      <c r="KV3" t="s">
        <v>180</v>
      </c>
      <c r="KW3" s="137" t="s">
        <v>181</v>
      </c>
      <c r="LM3" s="144">
        <v>11</v>
      </c>
      <c r="LN3" s="137" t="s">
        <v>181</v>
      </c>
      <c r="LQ3" s="136" t="s">
        <v>205</v>
      </c>
      <c r="LS3" s="119" t="s">
        <v>199</v>
      </c>
      <c r="LZ3" s="119" t="s">
        <v>399</v>
      </c>
      <c r="MF3" s="137" t="s">
        <v>181</v>
      </c>
      <c r="MQ3" s="143">
        <v>12</v>
      </c>
      <c r="MV3" s="137" t="s">
        <v>181</v>
      </c>
      <c r="NB3" s="119" t="s">
        <v>199</v>
      </c>
      <c r="NC3" s="119" t="s">
        <v>181</v>
      </c>
      <c r="NH3" s="119" t="s">
        <v>204</v>
      </c>
      <c r="NK3" s="119" t="s">
        <v>180</v>
      </c>
      <c r="NV3" s="143">
        <v>1</v>
      </c>
      <c r="OG3" s="119" t="s">
        <v>212</v>
      </c>
      <c r="OM3" s="119" t="s">
        <v>180</v>
      </c>
      <c r="OP3" s="459"/>
      <c r="OQ3" s="459"/>
      <c r="OR3" s="459"/>
      <c r="OS3" s="459"/>
      <c r="PA3" s="143">
        <v>2</v>
      </c>
      <c r="PF3" s="137" t="s">
        <v>181</v>
      </c>
      <c r="PM3" s="119" t="s">
        <v>205</v>
      </c>
      <c r="PQ3" s="137" t="s">
        <v>188</v>
      </c>
      <c r="PS3" s="137" t="s">
        <v>181</v>
      </c>
      <c r="QA3" s="119" t="s">
        <v>180</v>
      </c>
      <c r="QC3" s="144">
        <v>3</v>
      </c>
      <c r="QG3" s="119" t="s">
        <v>204</v>
      </c>
      <c r="QS3" s="119" t="s">
        <v>180</v>
      </c>
      <c r="QU3" s="137" t="s">
        <v>181</v>
      </c>
      <c r="QW3" s="119" t="s">
        <v>205</v>
      </c>
      <c r="RE3" s="119" t="s">
        <v>205</v>
      </c>
      <c r="RH3" s="144">
        <v>4</v>
      </c>
      <c r="RJ3" s="136"/>
      <c r="RK3" s="137" t="s">
        <v>181</v>
      </c>
      <c r="RL3" s="136"/>
      <c r="RM3" s="136"/>
      <c r="RN3" s="136"/>
      <c r="RO3" s="136"/>
      <c r="RP3" s="119" t="s">
        <v>204</v>
      </c>
      <c r="RQ3" s="136"/>
      <c r="RR3" s="136"/>
      <c r="RS3" s="136"/>
      <c r="RT3" s="136"/>
      <c r="RU3" s="136"/>
      <c r="RV3" s="136"/>
      <c r="RW3" s="136"/>
      <c r="RX3" s="136"/>
      <c r="RY3" s="136"/>
      <c r="RZ3" s="136"/>
      <c r="SA3" s="136"/>
      <c r="SB3" s="136"/>
      <c r="SC3" s="136"/>
      <c r="SD3" s="136"/>
      <c r="SE3" s="136"/>
      <c r="SF3" s="136"/>
      <c r="SG3" s="136"/>
      <c r="SH3" s="196" t="s">
        <v>400</v>
      </c>
      <c r="SI3" s="136"/>
      <c r="SJ3" s="136"/>
      <c r="SK3" s="136"/>
      <c r="SL3" s="144">
        <v>5</v>
      </c>
      <c r="SM3" s="137" t="s">
        <v>181</v>
      </c>
      <c r="SN3" s="136"/>
      <c r="SO3" s="136"/>
      <c r="SP3" s="136"/>
      <c r="SQ3" s="136"/>
      <c r="SR3" s="136"/>
      <c r="SS3" s="136"/>
      <c r="ST3" s="136"/>
      <c r="SU3" s="136"/>
      <c r="SV3" s="136"/>
      <c r="SW3" s="136"/>
      <c r="SX3" s="136"/>
      <c r="SY3" s="136"/>
      <c r="SZ3" s="136"/>
      <c r="TA3" s="136"/>
      <c r="TB3" s="136"/>
      <c r="TC3" s="136"/>
      <c r="TD3" s="136"/>
      <c r="TE3" s="136"/>
      <c r="TF3" s="136"/>
      <c r="TG3" s="136"/>
      <c r="TH3" s="136"/>
      <c r="TI3" s="136"/>
      <c r="TJ3" s="136"/>
      <c r="TK3" s="136"/>
      <c r="TL3" s="136"/>
      <c r="TM3" s="137" t="s">
        <v>181</v>
      </c>
      <c r="TN3" s="136"/>
      <c r="TO3" s="136"/>
      <c r="TP3" s="136"/>
      <c r="TQ3" s="143">
        <v>6</v>
      </c>
      <c r="TS3" s="136"/>
      <c r="TT3" s="136"/>
      <c r="TU3" s="136"/>
      <c r="TV3" s="136"/>
      <c r="TW3" s="137" t="s">
        <v>181</v>
      </c>
      <c r="TX3" s="136"/>
      <c r="TY3" s="136"/>
      <c r="TZ3" s="136"/>
      <c r="UA3" s="136"/>
      <c r="UB3" s="136"/>
      <c r="UC3" s="136"/>
      <c r="UD3" s="136"/>
      <c r="UE3" s="136"/>
      <c r="UF3" s="136"/>
      <c r="UG3" s="136"/>
      <c r="UH3" s="136" t="s">
        <v>204</v>
      </c>
      <c r="UI3" s="136"/>
      <c r="UJ3" s="136"/>
      <c r="UK3" s="136"/>
      <c r="UL3" s="136"/>
      <c r="UM3" s="136"/>
      <c r="UN3" s="136"/>
      <c r="UO3" s="137" t="s">
        <v>181</v>
      </c>
      <c r="UP3" s="136" t="s">
        <v>395</v>
      </c>
      <c r="UQ3" s="136"/>
      <c r="UR3" s="136"/>
      <c r="US3" s="136"/>
      <c r="UT3" s="136"/>
      <c r="UU3" s="144">
        <v>7</v>
      </c>
      <c r="UV3" s="119" t="s">
        <v>401</v>
      </c>
      <c r="UW3" s="136"/>
      <c r="UX3" s="136"/>
      <c r="UY3" s="137" t="s">
        <v>181</v>
      </c>
      <c r="UZ3" s="136"/>
      <c r="VA3" s="136"/>
      <c r="VB3" s="136"/>
      <c r="VC3" s="136"/>
      <c r="VD3" s="136"/>
      <c r="VE3" s="136"/>
      <c r="VF3" s="136"/>
      <c r="VG3" s="136"/>
      <c r="VH3" s="136"/>
      <c r="VI3" s="136"/>
      <c r="VJ3" s="136"/>
      <c r="VK3" s="136"/>
      <c r="VL3" s="136"/>
      <c r="VM3" s="136"/>
      <c r="VN3" s="136"/>
      <c r="VO3" s="136"/>
      <c r="VP3" s="136"/>
      <c r="VQ3" s="136"/>
      <c r="VR3" s="136"/>
      <c r="VS3" s="136"/>
      <c r="VT3" s="136"/>
      <c r="VU3" s="136"/>
      <c r="VV3" s="136"/>
      <c r="VW3" s="136"/>
      <c r="VX3" s="136"/>
      <c r="VY3" s="136"/>
      <c r="VZ3" s="144">
        <v>8</v>
      </c>
      <c r="WA3" s="137" t="s">
        <v>181</v>
      </c>
      <c r="WE3" s="119" t="s">
        <v>402</v>
      </c>
      <c r="WH3" s="119" t="s">
        <v>395</v>
      </c>
      <c r="WK3" s="119" t="s">
        <v>395</v>
      </c>
      <c r="XE3" s="144">
        <v>9</v>
      </c>
      <c r="YB3" s="119" t="s">
        <v>403</v>
      </c>
      <c r="YI3" s="144">
        <v>10</v>
      </c>
      <c r="YN3" s="119" t="s">
        <v>395</v>
      </c>
      <c r="YV3" s="119" t="s">
        <v>395</v>
      </c>
      <c r="YW3" s="119" t="s">
        <v>402</v>
      </c>
      <c r="ZE3" s="119" t="s">
        <v>401</v>
      </c>
      <c r="ZN3" s="143">
        <v>11</v>
      </c>
      <c r="ZT3" s="119" t="s">
        <v>404</v>
      </c>
      <c r="AAM3" s="119" t="s">
        <v>181</v>
      </c>
      <c r="AAP3" s="119" t="s">
        <v>395</v>
      </c>
      <c r="AAR3" s="144">
        <v>12</v>
      </c>
      <c r="AAS3" s="119" t="s">
        <v>405</v>
      </c>
      <c r="AAU3" s="137" t="s">
        <v>181</v>
      </c>
      <c r="AAV3" s="119" t="s">
        <v>188</v>
      </c>
      <c r="AAW3" s="119" t="s">
        <v>395</v>
      </c>
      <c r="ABA3" s="119" t="s">
        <v>402</v>
      </c>
      <c r="ABH3" s="119" t="s">
        <v>405</v>
      </c>
      <c r="ABO3" s="119" t="s">
        <v>395</v>
      </c>
      <c r="ABR3" s="119" t="s">
        <v>395</v>
      </c>
      <c r="ABT3" s="119" t="s">
        <v>406</v>
      </c>
      <c r="ABW3" s="143">
        <v>1</v>
      </c>
      <c r="ACB3" s="119" t="s">
        <v>407</v>
      </c>
      <c r="ACC3" s="119" t="s">
        <v>404</v>
      </c>
      <c r="ACF3" s="137" t="s">
        <v>181</v>
      </c>
      <c r="ACK3" s="119" t="s">
        <v>405</v>
      </c>
      <c r="ACV3" s="119" t="s">
        <v>405</v>
      </c>
      <c r="ACX3" s="119" t="s">
        <v>404</v>
      </c>
      <c r="ADB3" s="143">
        <v>2</v>
      </c>
      <c r="ADH3" s="137" t="s">
        <v>181</v>
      </c>
      <c r="ADJ3" s="119" t="s">
        <v>391</v>
      </c>
      <c r="ADK3" s="119" t="s">
        <v>405</v>
      </c>
      <c r="AED3" s="143">
        <v>3</v>
      </c>
      <c r="AEF3" s="119" t="s">
        <v>180</v>
      </c>
      <c r="AEJ3" s="137" t="s">
        <v>181</v>
      </c>
      <c r="AEM3" s="119" t="s">
        <v>180</v>
      </c>
      <c r="AES3" s="119" t="s">
        <v>180</v>
      </c>
      <c r="AEV3" s="136" t="s">
        <v>395</v>
      </c>
      <c r="AEX3" s="119" t="s">
        <v>180</v>
      </c>
      <c r="AFI3" s="144">
        <v>4</v>
      </c>
      <c r="AFJ3" s="137" t="s">
        <v>181</v>
      </c>
      <c r="AFK3" s="136" t="s">
        <v>395</v>
      </c>
      <c r="AFL3" s="136"/>
      <c r="AFM3" s="136"/>
      <c r="AFN3" s="136"/>
      <c r="AFO3" s="136"/>
      <c r="AFP3" s="136"/>
      <c r="AFQ3" s="136"/>
      <c r="AFR3" s="136"/>
      <c r="AFS3" s="136"/>
      <c r="AFT3" s="136"/>
      <c r="AFU3" s="136"/>
      <c r="AFV3" s="136" t="s">
        <v>395</v>
      </c>
      <c r="AFW3" s="136"/>
      <c r="AFX3" s="136"/>
      <c r="AFY3" s="136"/>
      <c r="AFZ3" s="136"/>
      <c r="AGA3" s="136"/>
      <c r="AGB3" s="136"/>
      <c r="AGC3" s="136"/>
      <c r="AGD3" s="136"/>
      <c r="AGE3" s="136"/>
      <c r="AGF3" s="136"/>
      <c r="AGG3" s="136" t="s">
        <v>406</v>
      </c>
      <c r="AGH3" s="136"/>
      <c r="AGI3" s="136"/>
      <c r="AGJ3" s="136"/>
      <c r="AGK3" s="136"/>
      <c r="AGL3" s="136"/>
      <c r="AGM3" s="144">
        <v>5</v>
      </c>
      <c r="AGP3" s="136"/>
      <c r="AGQ3" s="136"/>
      <c r="AGR3" s="136"/>
      <c r="AGS3" s="136"/>
      <c r="AGT3" s="136"/>
      <c r="AGU3" s="136"/>
      <c r="AGV3" s="136"/>
      <c r="AGW3" s="136"/>
      <c r="AGX3" s="136"/>
      <c r="AGY3" s="136"/>
      <c r="AGZ3" s="136"/>
      <c r="AHA3" s="136"/>
      <c r="AHB3" s="136" t="s">
        <v>395</v>
      </c>
      <c r="AHC3" s="136"/>
      <c r="AHD3" s="136"/>
      <c r="AHE3" s="136"/>
      <c r="AHF3" s="136"/>
      <c r="AHG3" s="136" t="s">
        <v>395</v>
      </c>
      <c r="AHH3" s="136"/>
      <c r="AHI3" s="136"/>
      <c r="AHJ3" s="136"/>
      <c r="AHK3" s="136"/>
      <c r="AHL3" s="136"/>
      <c r="AHM3" s="136"/>
      <c r="AHN3" s="136"/>
      <c r="AHO3" s="136"/>
      <c r="AHP3" s="136" t="s">
        <v>408</v>
      </c>
      <c r="AHQ3" s="136"/>
      <c r="AHR3" s="144">
        <v>6</v>
      </c>
      <c r="AHT3" s="137" t="s">
        <v>181</v>
      </c>
      <c r="AHU3" s="136" t="s">
        <v>401</v>
      </c>
      <c r="AHV3" s="137" t="s">
        <v>181</v>
      </c>
      <c r="AHW3" s="136"/>
      <c r="AHX3" s="136"/>
      <c r="AHY3" s="136"/>
      <c r="AHZ3" s="136"/>
      <c r="AIA3" s="136" t="s">
        <v>407</v>
      </c>
      <c r="AIB3" s="136"/>
      <c r="AIC3" s="136"/>
      <c r="AID3" s="136"/>
      <c r="AIE3" s="136"/>
      <c r="AIF3" s="136"/>
      <c r="AIG3" s="136"/>
      <c r="AIH3" s="136"/>
      <c r="AII3" s="136"/>
      <c r="AIJ3" s="136"/>
      <c r="AIK3" s="136"/>
      <c r="AIL3" s="136"/>
      <c r="AIM3" s="136"/>
      <c r="AIN3" t="s">
        <v>409</v>
      </c>
      <c r="AIO3" t="s">
        <v>410</v>
      </c>
      <c r="AIP3" s="136"/>
      <c r="AIQ3" s="136"/>
      <c r="AIR3" s="136"/>
      <c r="AIV3" s="144">
        <v>7</v>
      </c>
      <c r="AIW3" s="138"/>
      <c r="AIX3" s="568" t="s">
        <v>181</v>
      </c>
      <c r="AJQ3" s="627" t="s">
        <v>402</v>
      </c>
      <c r="AKA3" s="143">
        <v>8</v>
      </c>
      <c r="AKG3" s="568" t="s">
        <v>181</v>
      </c>
      <c r="AKJ3" s="429" t="s">
        <v>395</v>
      </c>
      <c r="AKY3" s="627" t="s">
        <v>402</v>
      </c>
      <c r="AKZ3" s="627" t="s">
        <v>402</v>
      </c>
      <c r="ALF3" s="143">
        <v>9</v>
      </c>
      <c r="ALI3" s="568" t="s">
        <v>181</v>
      </c>
      <c r="AMJ3" s="143">
        <v>10</v>
      </c>
      <c r="ANO3" s="143">
        <v>11</v>
      </c>
      <c r="ANY3" s="627" t="s">
        <v>402</v>
      </c>
      <c r="AOS3" s="143">
        <v>12</v>
      </c>
      <c r="APX3" s="143">
        <v>1</v>
      </c>
      <c r="ARC3" s="143">
        <v>2</v>
      </c>
      <c r="ARE3" s="627" t="s">
        <v>402</v>
      </c>
      <c r="ASE3" s="143">
        <v>3</v>
      </c>
    </row>
    <row r="4" spans="1:1205" s="119" customFormat="1" ht="13.2">
      <c r="B4" s="189" t="s">
        <v>213</v>
      </c>
      <c r="C4" s="189" t="s">
        <v>183</v>
      </c>
      <c r="D4" s="333" t="s">
        <v>214</v>
      </c>
      <c r="E4" s="189" t="s">
        <v>215</v>
      </c>
      <c r="F4" s="441" t="s">
        <v>217</v>
      </c>
      <c r="G4" s="442" t="s">
        <v>216</v>
      </c>
      <c r="H4" s="145"/>
      <c r="I4" s="137">
        <v>21</v>
      </c>
      <c r="J4" s="137">
        <v>22</v>
      </c>
      <c r="K4" s="146">
        <v>23</v>
      </c>
      <c r="L4" s="146">
        <v>24</v>
      </c>
      <c r="M4" s="137">
        <v>25</v>
      </c>
      <c r="N4" s="137">
        <v>26</v>
      </c>
      <c r="O4" s="137">
        <v>27</v>
      </c>
      <c r="P4" s="137">
        <v>28</v>
      </c>
      <c r="Q4" s="137">
        <v>29</v>
      </c>
      <c r="R4" s="146">
        <v>30</v>
      </c>
      <c r="S4" s="146">
        <v>31</v>
      </c>
      <c r="T4" s="282">
        <v>1</v>
      </c>
      <c r="U4" s="282">
        <v>2</v>
      </c>
      <c r="V4" s="146">
        <v>3</v>
      </c>
      <c r="W4" s="282">
        <v>4</v>
      </c>
      <c r="X4" s="137">
        <v>5</v>
      </c>
      <c r="Y4" s="218">
        <v>6</v>
      </c>
      <c r="Z4" s="146">
        <v>7</v>
      </c>
      <c r="AA4" s="282">
        <v>8</v>
      </c>
      <c r="AB4" s="137">
        <v>9</v>
      </c>
      <c r="AC4" s="218">
        <v>10</v>
      </c>
      <c r="AD4" s="137">
        <v>11</v>
      </c>
      <c r="AE4" s="218">
        <v>12</v>
      </c>
      <c r="AF4" s="137">
        <v>13</v>
      </c>
      <c r="AG4" s="282">
        <v>14</v>
      </c>
      <c r="AH4" s="137">
        <v>15</v>
      </c>
      <c r="AI4" s="218">
        <v>16</v>
      </c>
      <c r="AJ4" s="137">
        <v>17</v>
      </c>
      <c r="AK4" s="218">
        <v>18</v>
      </c>
      <c r="AL4" s="137">
        <v>19</v>
      </c>
      <c r="AM4" s="218">
        <v>20</v>
      </c>
      <c r="AN4" s="146">
        <v>21</v>
      </c>
      <c r="AO4" s="218">
        <v>22</v>
      </c>
      <c r="AP4" s="137">
        <v>23</v>
      </c>
      <c r="AQ4" s="218">
        <v>24</v>
      </c>
      <c r="AR4" s="137">
        <v>25</v>
      </c>
      <c r="AS4" s="218">
        <v>26</v>
      </c>
      <c r="AT4" s="146">
        <v>27</v>
      </c>
      <c r="AU4" s="282">
        <v>28</v>
      </c>
      <c r="AV4" s="137">
        <v>29</v>
      </c>
      <c r="AW4" s="218">
        <v>30</v>
      </c>
      <c r="AX4" s="137">
        <v>31</v>
      </c>
      <c r="AY4" s="218">
        <v>1</v>
      </c>
      <c r="AZ4" s="218">
        <v>2</v>
      </c>
      <c r="BA4" s="218">
        <v>3</v>
      </c>
      <c r="BB4" s="282">
        <v>4</v>
      </c>
      <c r="BC4" s="218">
        <v>5</v>
      </c>
      <c r="BD4" s="218">
        <v>6</v>
      </c>
      <c r="BE4" s="218">
        <v>7</v>
      </c>
      <c r="BF4" s="218">
        <v>8</v>
      </c>
      <c r="BG4" s="218">
        <v>9</v>
      </c>
      <c r="BH4" s="282">
        <v>10</v>
      </c>
      <c r="BI4" s="146">
        <v>11</v>
      </c>
      <c r="BJ4" s="282">
        <v>12</v>
      </c>
      <c r="BK4" s="137">
        <v>13</v>
      </c>
      <c r="BL4" s="218">
        <v>14</v>
      </c>
      <c r="BM4" s="137">
        <v>15</v>
      </c>
      <c r="BN4" s="218">
        <v>16</v>
      </c>
      <c r="BO4" s="137">
        <v>17</v>
      </c>
      <c r="BP4" s="282">
        <v>18</v>
      </c>
      <c r="BQ4" s="137">
        <v>19</v>
      </c>
      <c r="BR4" s="218">
        <v>20</v>
      </c>
      <c r="BS4" s="137">
        <v>21</v>
      </c>
      <c r="BT4" s="218">
        <v>22</v>
      </c>
      <c r="BU4" s="146">
        <v>23</v>
      </c>
      <c r="BV4" s="282">
        <v>24</v>
      </c>
      <c r="BW4" s="146">
        <v>25</v>
      </c>
      <c r="BX4" s="218">
        <v>26</v>
      </c>
      <c r="BY4" s="137">
        <v>27</v>
      </c>
      <c r="BZ4" s="218">
        <v>28</v>
      </c>
      <c r="CA4" s="218">
        <v>29</v>
      </c>
      <c r="CB4" s="218">
        <v>1</v>
      </c>
      <c r="CC4" s="218">
        <v>2</v>
      </c>
      <c r="CD4" s="282">
        <v>3</v>
      </c>
      <c r="CE4" s="218">
        <v>4</v>
      </c>
      <c r="CF4" s="218">
        <v>5</v>
      </c>
      <c r="CG4" s="218">
        <v>6</v>
      </c>
      <c r="CH4" s="218">
        <v>7</v>
      </c>
      <c r="CI4" s="218">
        <v>8</v>
      </c>
      <c r="CJ4" s="282">
        <v>9</v>
      </c>
      <c r="CK4" s="282">
        <v>10</v>
      </c>
      <c r="CL4" s="218">
        <v>11</v>
      </c>
      <c r="CM4" s="218">
        <v>12</v>
      </c>
      <c r="CN4" s="218">
        <v>13</v>
      </c>
      <c r="CO4" s="218">
        <v>14</v>
      </c>
      <c r="CP4" s="218">
        <v>15</v>
      </c>
      <c r="CQ4" s="282">
        <v>16</v>
      </c>
      <c r="CR4" s="282">
        <v>17</v>
      </c>
      <c r="CS4" s="218">
        <v>18</v>
      </c>
      <c r="CT4" s="218">
        <v>19</v>
      </c>
      <c r="CU4" s="282">
        <v>20</v>
      </c>
      <c r="CV4" s="218">
        <v>21</v>
      </c>
      <c r="CW4" s="218">
        <v>22</v>
      </c>
      <c r="CX4" s="218">
        <v>23</v>
      </c>
      <c r="CY4" s="282">
        <v>24</v>
      </c>
      <c r="CZ4" s="218">
        <v>25</v>
      </c>
      <c r="DA4" s="218">
        <v>26</v>
      </c>
      <c r="DB4" s="218">
        <v>27</v>
      </c>
      <c r="DC4" s="218">
        <v>28</v>
      </c>
      <c r="DD4" s="218">
        <v>29</v>
      </c>
      <c r="DE4" s="218">
        <v>30</v>
      </c>
      <c r="DF4" s="282">
        <v>31</v>
      </c>
      <c r="DG4" s="218">
        <v>1</v>
      </c>
      <c r="DH4" s="218">
        <v>2</v>
      </c>
      <c r="DI4" s="218">
        <v>3</v>
      </c>
      <c r="DJ4" s="218">
        <v>4</v>
      </c>
      <c r="DK4" s="218">
        <v>5</v>
      </c>
      <c r="DL4" s="282">
        <v>6</v>
      </c>
      <c r="DM4" s="282">
        <v>7</v>
      </c>
      <c r="DN4" s="218">
        <v>8</v>
      </c>
      <c r="DO4" s="218">
        <v>9</v>
      </c>
      <c r="DP4" s="218">
        <v>10</v>
      </c>
      <c r="DQ4" s="218">
        <v>11</v>
      </c>
      <c r="DR4" s="218">
        <v>12</v>
      </c>
      <c r="DS4" s="282">
        <v>13</v>
      </c>
      <c r="DT4" s="282">
        <v>14</v>
      </c>
      <c r="DU4" s="218">
        <v>15</v>
      </c>
      <c r="DV4" s="218">
        <v>16</v>
      </c>
      <c r="DW4" s="218">
        <v>17</v>
      </c>
      <c r="DX4" s="218">
        <v>18</v>
      </c>
      <c r="DY4" s="218">
        <v>19</v>
      </c>
      <c r="DZ4" s="282">
        <v>20</v>
      </c>
      <c r="EA4" s="282">
        <v>21</v>
      </c>
      <c r="EB4" s="218">
        <v>22</v>
      </c>
      <c r="EC4" s="218">
        <v>23</v>
      </c>
      <c r="ED4" s="218">
        <v>24</v>
      </c>
      <c r="EE4" s="218">
        <v>25</v>
      </c>
      <c r="EF4" s="218">
        <v>26</v>
      </c>
      <c r="EG4" s="218">
        <v>27</v>
      </c>
      <c r="EH4" s="282">
        <v>28</v>
      </c>
      <c r="EI4" s="282">
        <v>29</v>
      </c>
      <c r="EJ4" s="218">
        <v>30</v>
      </c>
      <c r="EK4" s="218">
        <v>1</v>
      </c>
      <c r="EL4" s="137">
        <v>2</v>
      </c>
      <c r="EM4" s="282">
        <v>3</v>
      </c>
      <c r="EN4" s="146">
        <v>4</v>
      </c>
      <c r="EO4" s="282">
        <v>5</v>
      </c>
      <c r="EP4" s="146">
        <v>6</v>
      </c>
      <c r="EQ4" s="218">
        <v>7</v>
      </c>
      <c r="ER4" s="137">
        <v>8</v>
      </c>
      <c r="ES4" s="218">
        <v>9</v>
      </c>
      <c r="ET4" s="137">
        <v>10</v>
      </c>
      <c r="EU4" s="218">
        <v>11</v>
      </c>
      <c r="EV4" s="146">
        <v>12</v>
      </c>
      <c r="EW4" s="218">
        <v>13</v>
      </c>
      <c r="EX4" s="137">
        <v>14</v>
      </c>
      <c r="EY4" s="218">
        <v>15</v>
      </c>
      <c r="EZ4" s="137">
        <v>16</v>
      </c>
      <c r="FA4" s="218">
        <v>17</v>
      </c>
      <c r="FB4" s="137">
        <v>18</v>
      </c>
      <c r="FC4" s="282">
        <v>19</v>
      </c>
      <c r="FD4" s="137">
        <v>20</v>
      </c>
      <c r="FE4" s="218">
        <v>21</v>
      </c>
      <c r="FF4" s="137">
        <v>22</v>
      </c>
      <c r="FG4" s="218">
        <v>23</v>
      </c>
      <c r="FH4" s="137">
        <v>24</v>
      </c>
      <c r="FI4" s="282">
        <v>25</v>
      </c>
      <c r="FJ4" s="146">
        <v>26</v>
      </c>
      <c r="FK4" s="218">
        <v>27</v>
      </c>
      <c r="FL4" s="137">
        <v>28</v>
      </c>
      <c r="FM4" s="218">
        <v>29</v>
      </c>
      <c r="FN4" s="137">
        <v>30</v>
      </c>
      <c r="FO4" s="218">
        <v>31</v>
      </c>
      <c r="FP4" s="282">
        <v>1</v>
      </c>
      <c r="FQ4" s="146">
        <v>2</v>
      </c>
      <c r="FR4" s="218">
        <v>3</v>
      </c>
      <c r="FS4" s="137">
        <v>4</v>
      </c>
      <c r="FT4" s="218">
        <v>5</v>
      </c>
      <c r="FU4" s="137">
        <v>6</v>
      </c>
      <c r="FV4" s="218">
        <v>7</v>
      </c>
      <c r="FW4" s="146">
        <v>8</v>
      </c>
      <c r="FX4" s="282">
        <v>9</v>
      </c>
      <c r="FY4" s="137">
        <v>10</v>
      </c>
      <c r="FZ4" s="218">
        <v>11</v>
      </c>
      <c r="GA4" s="137">
        <v>12</v>
      </c>
      <c r="GB4" s="218">
        <v>13</v>
      </c>
      <c r="GC4" s="137">
        <v>14</v>
      </c>
      <c r="GD4" s="282">
        <v>15</v>
      </c>
      <c r="GE4" s="146">
        <v>16</v>
      </c>
      <c r="GF4" s="218">
        <v>17</v>
      </c>
      <c r="GG4" s="137">
        <v>18</v>
      </c>
      <c r="GH4" s="218">
        <v>19</v>
      </c>
      <c r="GI4" s="137">
        <v>20</v>
      </c>
      <c r="GJ4" s="218">
        <v>21</v>
      </c>
      <c r="GK4" s="137">
        <v>22</v>
      </c>
      <c r="GL4" s="282">
        <v>23</v>
      </c>
      <c r="GM4" s="137">
        <v>24</v>
      </c>
      <c r="GN4" s="218">
        <v>25</v>
      </c>
      <c r="GO4" s="137">
        <v>26</v>
      </c>
      <c r="GP4" s="218">
        <v>27</v>
      </c>
      <c r="GQ4" s="137">
        <v>28</v>
      </c>
      <c r="GR4" s="282">
        <v>29</v>
      </c>
      <c r="GS4" s="146">
        <v>30</v>
      </c>
      <c r="GT4" s="218">
        <v>1</v>
      </c>
      <c r="GU4" s="137">
        <v>2</v>
      </c>
      <c r="GV4" s="218">
        <v>3</v>
      </c>
      <c r="GW4" s="137">
        <v>4</v>
      </c>
      <c r="GX4" s="218">
        <v>5</v>
      </c>
      <c r="GY4" s="137">
        <v>6</v>
      </c>
      <c r="GZ4" s="282">
        <v>7</v>
      </c>
      <c r="HA4" s="137">
        <v>8</v>
      </c>
      <c r="HB4" s="218">
        <v>9</v>
      </c>
      <c r="HC4" s="137">
        <v>10</v>
      </c>
      <c r="HD4" s="218">
        <v>11</v>
      </c>
      <c r="HE4" s="137">
        <v>12</v>
      </c>
      <c r="HF4" s="218">
        <v>13</v>
      </c>
      <c r="HG4" s="146">
        <v>14</v>
      </c>
      <c r="HH4" s="282">
        <v>15</v>
      </c>
      <c r="HI4" s="137">
        <v>16</v>
      </c>
      <c r="HJ4" s="218">
        <v>17</v>
      </c>
      <c r="HK4" s="137">
        <v>18</v>
      </c>
      <c r="HL4" s="218">
        <v>19</v>
      </c>
      <c r="HM4" s="146">
        <v>20</v>
      </c>
      <c r="HN4" s="282">
        <v>21</v>
      </c>
      <c r="HO4" s="137">
        <v>22</v>
      </c>
      <c r="HP4" s="218">
        <v>23</v>
      </c>
      <c r="HQ4" s="137">
        <v>24</v>
      </c>
      <c r="HR4" s="218">
        <v>25</v>
      </c>
      <c r="HS4" s="137">
        <v>26</v>
      </c>
      <c r="HT4" s="218">
        <v>27</v>
      </c>
      <c r="HU4" s="146">
        <v>28</v>
      </c>
      <c r="HV4" s="218">
        <v>29</v>
      </c>
      <c r="HW4" s="137">
        <v>30</v>
      </c>
      <c r="HX4" s="218">
        <v>31</v>
      </c>
      <c r="HY4" s="137">
        <v>1</v>
      </c>
      <c r="HZ4" s="137">
        <v>2</v>
      </c>
      <c r="IA4" s="137">
        <v>3</v>
      </c>
      <c r="IB4" s="146">
        <v>4</v>
      </c>
      <c r="IC4" s="137">
        <v>5</v>
      </c>
      <c r="ID4" s="137">
        <v>6</v>
      </c>
      <c r="IE4" s="137">
        <v>7</v>
      </c>
      <c r="IF4" s="137">
        <v>8</v>
      </c>
      <c r="IG4" s="137">
        <v>9</v>
      </c>
      <c r="IH4" s="137">
        <v>10</v>
      </c>
      <c r="II4" s="146">
        <v>11</v>
      </c>
      <c r="IJ4" s="146">
        <v>12</v>
      </c>
      <c r="IK4" s="146">
        <v>13</v>
      </c>
      <c r="IL4" s="146">
        <v>14</v>
      </c>
      <c r="IM4" s="146">
        <v>15</v>
      </c>
      <c r="IN4" s="146">
        <v>16</v>
      </c>
      <c r="IO4" s="137">
        <v>17</v>
      </c>
      <c r="IP4" s="146">
        <v>18</v>
      </c>
      <c r="IQ4" s="137">
        <v>19</v>
      </c>
      <c r="IR4" s="137">
        <v>20</v>
      </c>
      <c r="IS4" s="137">
        <v>21</v>
      </c>
      <c r="IT4" s="137">
        <v>22</v>
      </c>
      <c r="IU4" s="137">
        <v>23</v>
      </c>
      <c r="IV4" s="146">
        <v>24</v>
      </c>
      <c r="IW4" s="146">
        <v>25</v>
      </c>
      <c r="IX4" s="137">
        <v>26</v>
      </c>
      <c r="IY4" s="137">
        <v>27</v>
      </c>
      <c r="IZ4" s="137">
        <v>28</v>
      </c>
      <c r="JA4" s="137">
        <v>29</v>
      </c>
      <c r="JB4" s="137">
        <v>30</v>
      </c>
      <c r="JC4" s="146">
        <v>31</v>
      </c>
      <c r="JD4" s="146">
        <v>1</v>
      </c>
      <c r="JE4" s="137">
        <v>2</v>
      </c>
      <c r="JF4" s="137">
        <v>3</v>
      </c>
      <c r="JG4" s="137">
        <v>4</v>
      </c>
      <c r="JH4" s="137">
        <v>5</v>
      </c>
      <c r="JI4" s="137">
        <v>6</v>
      </c>
      <c r="JJ4" s="146">
        <v>7</v>
      </c>
      <c r="JK4" s="146">
        <v>8</v>
      </c>
      <c r="JL4" s="137">
        <v>9</v>
      </c>
      <c r="JM4" s="137">
        <v>10</v>
      </c>
      <c r="JN4" s="137">
        <v>11</v>
      </c>
      <c r="JO4" s="137">
        <v>12</v>
      </c>
      <c r="JP4" s="137">
        <v>13</v>
      </c>
      <c r="JQ4" s="146">
        <v>14</v>
      </c>
      <c r="JR4" s="146">
        <v>15</v>
      </c>
      <c r="JS4" s="146">
        <v>16</v>
      </c>
      <c r="JT4" s="137">
        <v>17</v>
      </c>
      <c r="JU4" s="137">
        <v>18</v>
      </c>
      <c r="JV4" s="137">
        <v>19</v>
      </c>
      <c r="JW4" s="137">
        <v>20</v>
      </c>
      <c r="JX4" s="146">
        <v>21</v>
      </c>
      <c r="JY4" s="146">
        <v>22</v>
      </c>
      <c r="JZ4" s="146">
        <v>23</v>
      </c>
      <c r="KA4" s="137">
        <v>24</v>
      </c>
      <c r="KB4" s="137">
        <v>25</v>
      </c>
      <c r="KC4" s="137">
        <v>26</v>
      </c>
      <c r="KD4" s="137">
        <v>27</v>
      </c>
      <c r="KE4" s="137">
        <v>28</v>
      </c>
      <c r="KF4" s="146">
        <v>29</v>
      </c>
      <c r="KG4" s="137">
        <v>30</v>
      </c>
      <c r="KH4" s="218">
        <v>1</v>
      </c>
      <c r="KI4" s="218">
        <v>2</v>
      </c>
      <c r="KJ4" s="218">
        <v>3</v>
      </c>
      <c r="KK4" s="218">
        <v>4</v>
      </c>
      <c r="KL4" s="218">
        <v>5</v>
      </c>
      <c r="KM4" s="282">
        <v>6</v>
      </c>
      <c r="KN4" s="218">
        <v>7</v>
      </c>
      <c r="KO4" s="218">
        <v>8</v>
      </c>
      <c r="KP4" s="218">
        <v>9</v>
      </c>
      <c r="KQ4" s="218">
        <v>10</v>
      </c>
      <c r="KR4" s="218">
        <v>11</v>
      </c>
      <c r="KS4" s="282">
        <v>12</v>
      </c>
      <c r="KT4" s="282">
        <v>13</v>
      </c>
      <c r="KU4" s="282">
        <v>14</v>
      </c>
      <c r="KV4" s="218">
        <v>15</v>
      </c>
      <c r="KW4" s="218">
        <v>16</v>
      </c>
      <c r="KX4" s="218">
        <v>17</v>
      </c>
      <c r="KY4" s="218">
        <v>18</v>
      </c>
      <c r="KZ4" s="282">
        <v>19</v>
      </c>
      <c r="LA4" s="282">
        <v>20</v>
      </c>
      <c r="LB4" s="218">
        <v>21</v>
      </c>
      <c r="LC4" s="218">
        <v>22</v>
      </c>
      <c r="LD4" s="218">
        <v>23</v>
      </c>
      <c r="LE4" s="218">
        <v>24</v>
      </c>
      <c r="LF4" s="218">
        <v>25</v>
      </c>
      <c r="LG4" s="282">
        <v>26</v>
      </c>
      <c r="LH4" s="282">
        <v>27</v>
      </c>
      <c r="LI4" s="218">
        <v>28</v>
      </c>
      <c r="LJ4" s="218">
        <v>29</v>
      </c>
      <c r="LK4" s="218">
        <v>30</v>
      </c>
      <c r="LL4" s="218">
        <v>31</v>
      </c>
      <c r="LM4" s="218">
        <v>1</v>
      </c>
      <c r="LN4" s="218">
        <v>2</v>
      </c>
      <c r="LO4" s="282">
        <v>3</v>
      </c>
      <c r="LP4" s="282">
        <v>4</v>
      </c>
      <c r="LQ4" s="218">
        <v>5</v>
      </c>
      <c r="LR4" s="218">
        <v>6</v>
      </c>
      <c r="LS4" s="218">
        <v>7</v>
      </c>
      <c r="LT4" s="218">
        <v>8</v>
      </c>
      <c r="LU4" s="282">
        <v>9</v>
      </c>
      <c r="LV4" s="282">
        <v>10</v>
      </c>
      <c r="LW4" s="218">
        <v>11</v>
      </c>
      <c r="LX4" s="218">
        <v>12</v>
      </c>
      <c r="LY4" s="218">
        <v>13</v>
      </c>
      <c r="LZ4" s="218">
        <v>14</v>
      </c>
      <c r="MA4" s="218">
        <v>15</v>
      </c>
      <c r="MB4" s="282">
        <v>16</v>
      </c>
      <c r="MC4" s="282">
        <v>17</v>
      </c>
      <c r="MD4" s="218">
        <v>18</v>
      </c>
      <c r="ME4" s="218">
        <v>19</v>
      </c>
      <c r="MF4" s="218">
        <v>20</v>
      </c>
      <c r="MG4" s="218">
        <v>21</v>
      </c>
      <c r="MH4" s="218">
        <v>22</v>
      </c>
      <c r="MI4" s="282">
        <v>23</v>
      </c>
      <c r="MJ4" s="282">
        <v>24</v>
      </c>
      <c r="MK4" s="218">
        <v>25</v>
      </c>
      <c r="ML4" s="218">
        <v>26</v>
      </c>
      <c r="MM4" s="218">
        <v>27</v>
      </c>
      <c r="MN4" s="218">
        <v>28</v>
      </c>
      <c r="MO4" s="218">
        <v>29</v>
      </c>
      <c r="MP4" s="282">
        <v>30</v>
      </c>
      <c r="MQ4" s="282">
        <v>1</v>
      </c>
      <c r="MR4" s="218">
        <v>2</v>
      </c>
      <c r="MS4" s="218">
        <v>3</v>
      </c>
      <c r="MT4" s="218">
        <v>4</v>
      </c>
      <c r="MU4" s="218">
        <v>5</v>
      </c>
      <c r="MV4" s="218">
        <v>6</v>
      </c>
      <c r="MW4" s="282">
        <v>7</v>
      </c>
      <c r="MX4" s="282">
        <v>8</v>
      </c>
      <c r="MY4" s="218">
        <v>9</v>
      </c>
      <c r="MZ4" s="218">
        <v>10</v>
      </c>
      <c r="NA4" s="218">
        <v>11</v>
      </c>
      <c r="NB4" s="218">
        <v>12</v>
      </c>
      <c r="NC4" s="218">
        <v>13</v>
      </c>
      <c r="ND4" s="282">
        <v>14</v>
      </c>
      <c r="NE4" s="282">
        <v>15</v>
      </c>
      <c r="NF4" s="218">
        <v>16</v>
      </c>
      <c r="NG4" s="218">
        <v>17</v>
      </c>
      <c r="NH4" s="218">
        <v>18</v>
      </c>
      <c r="NI4" s="218">
        <v>19</v>
      </c>
      <c r="NJ4" s="218">
        <v>20</v>
      </c>
      <c r="NK4" s="218">
        <v>21</v>
      </c>
      <c r="NL4" s="282">
        <v>22</v>
      </c>
      <c r="NM4" s="218">
        <v>23</v>
      </c>
      <c r="NN4" s="218">
        <v>24</v>
      </c>
      <c r="NO4" s="218">
        <v>25</v>
      </c>
      <c r="NP4" s="218">
        <v>26</v>
      </c>
      <c r="NQ4" s="218">
        <v>27</v>
      </c>
      <c r="NR4" s="218">
        <v>28</v>
      </c>
      <c r="NS4" s="282">
        <v>29</v>
      </c>
      <c r="NT4" s="282">
        <v>30</v>
      </c>
      <c r="NU4" s="282">
        <v>31</v>
      </c>
      <c r="NV4" s="282">
        <v>1</v>
      </c>
      <c r="NW4" s="282">
        <v>2</v>
      </c>
      <c r="NX4" s="282">
        <v>3</v>
      </c>
      <c r="NY4" s="282">
        <v>4</v>
      </c>
      <c r="NZ4" s="282">
        <v>5</v>
      </c>
      <c r="OA4" s="218">
        <v>6</v>
      </c>
      <c r="OB4" s="218">
        <v>7</v>
      </c>
      <c r="OC4" s="218">
        <v>8</v>
      </c>
      <c r="OD4" s="218">
        <v>9</v>
      </c>
      <c r="OE4" s="218">
        <v>10</v>
      </c>
      <c r="OF4" s="218">
        <v>11</v>
      </c>
      <c r="OG4" s="282">
        <v>12</v>
      </c>
      <c r="OH4" s="282">
        <v>13</v>
      </c>
      <c r="OI4" s="218">
        <v>14</v>
      </c>
      <c r="OJ4" s="218">
        <v>15</v>
      </c>
      <c r="OK4" s="218">
        <v>16</v>
      </c>
      <c r="OL4" s="218">
        <v>17</v>
      </c>
      <c r="OM4" s="218">
        <v>18</v>
      </c>
      <c r="ON4" s="282">
        <v>19</v>
      </c>
      <c r="OO4" s="218">
        <v>20</v>
      </c>
      <c r="OP4" s="460">
        <v>21</v>
      </c>
      <c r="OQ4" s="460">
        <v>22</v>
      </c>
      <c r="OR4" s="460">
        <v>23</v>
      </c>
      <c r="OS4" s="460">
        <v>24</v>
      </c>
      <c r="OT4" s="282">
        <v>25</v>
      </c>
      <c r="OU4" s="282">
        <v>26</v>
      </c>
      <c r="OV4" s="218">
        <v>27</v>
      </c>
      <c r="OW4" s="218">
        <v>28</v>
      </c>
      <c r="OX4" s="218">
        <v>29</v>
      </c>
      <c r="OY4" s="218">
        <v>30</v>
      </c>
      <c r="OZ4" s="218">
        <v>31</v>
      </c>
      <c r="PA4" s="282">
        <v>1</v>
      </c>
      <c r="PB4" s="282">
        <v>2</v>
      </c>
      <c r="PC4" s="218">
        <v>3</v>
      </c>
      <c r="PD4" s="218">
        <v>4</v>
      </c>
      <c r="PE4" s="218">
        <v>5</v>
      </c>
      <c r="PF4" s="218">
        <v>6</v>
      </c>
      <c r="PG4" s="218">
        <v>7</v>
      </c>
      <c r="PH4" s="218">
        <v>8</v>
      </c>
      <c r="PI4" s="282">
        <v>9</v>
      </c>
      <c r="PJ4" s="218">
        <v>10</v>
      </c>
      <c r="PK4" s="282">
        <v>11</v>
      </c>
      <c r="PL4" s="218">
        <v>12</v>
      </c>
      <c r="PM4" s="218">
        <v>13</v>
      </c>
      <c r="PN4" s="218">
        <v>14</v>
      </c>
      <c r="PO4" s="282">
        <v>15</v>
      </c>
      <c r="PP4" s="282">
        <v>16</v>
      </c>
      <c r="PQ4" s="218">
        <v>17</v>
      </c>
      <c r="PR4" s="218">
        <v>18</v>
      </c>
      <c r="PS4" s="218">
        <v>19</v>
      </c>
      <c r="PT4" s="218">
        <v>20</v>
      </c>
      <c r="PU4" s="218">
        <v>21</v>
      </c>
      <c r="PV4" s="282">
        <v>22</v>
      </c>
      <c r="PW4" s="282">
        <v>23</v>
      </c>
      <c r="PX4" s="282">
        <v>24</v>
      </c>
      <c r="PY4" s="218">
        <v>25</v>
      </c>
      <c r="PZ4" s="218">
        <v>26</v>
      </c>
      <c r="QA4" s="218">
        <v>27</v>
      </c>
      <c r="QB4" s="218">
        <v>28</v>
      </c>
      <c r="QC4" s="218">
        <v>1</v>
      </c>
      <c r="QD4" s="282">
        <v>2</v>
      </c>
      <c r="QE4" s="218">
        <v>3</v>
      </c>
      <c r="QF4" s="218">
        <v>4</v>
      </c>
      <c r="QG4" s="218">
        <v>5</v>
      </c>
      <c r="QH4" s="218">
        <v>6</v>
      </c>
      <c r="QI4" s="218">
        <v>7</v>
      </c>
      <c r="QJ4" s="282">
        <v>8</v>
      </c>
      <c r="QK4" s="282">
        <v>9</v>
      </c>
      <c r="QL4" s="218">
        <v>10</v>
      </c>
      <c r="QM4" s="218">
        <v>11</v>
      </c>
      <c r="QN4" s="218">
        <v>12</v>
      </c>
      <c r="QO4" s="218">
        <v>13</v>
      </c>
      <c r="QP4" s="218">
        <v>14</v>
      </c>
      <c r="QQ4" s="282">
        <v>15</v>
      </c>
      <c r="QR4" s="282">
        <v>16</v>
      </c>
      <c r="QS4" s="218">
        <v>17</v>
      </c>
      <c r="QT4" s="218">
        <v>18</v>
      </c>
      <c r="QU4" s="218">
        <v>19</v>
      </c>
      <c r="QV4" s="282">
        <v>20</v>
      </c>
      <c r="QW4" s="218">
        <v>21</v>
      </c>
      <c r="QX4" s="218">
        <v>22</v>
      </c>
      <c r="QY4" s="282">
        <v>23</v>
      </c>
      <c r="QZ4" s="218">
        <v>24</v>
      </c>
      <c r="RA4" s="218">
        <v>25</v>
      </c>
      <c r="RB4" s="218">
        <v>26</v>
      </c>
      <c r="RC4" s="218">
        <v>27</v>
      </c>
      <c r="RD4" s="218">
        <v>28</v>
      </c>
      <c r="RE4" s="218">
        <v>29</v>
      </c>
      <c r="RF4" s="282">
        <v>30</v>
      </c>
      <c r="RG4" s="218">
        <v>31</v>
      </c>
      <c r="RH4" s="218">
        <v>1</v>
      </c>
      <c r="RI4" s="218">
        <v>2</v>
      </c>
      <c r="RJ4" s="218">
        <v>3</v>
      </c>
      <c r="RK4" s="218">
        <v>4</v>
      </c>
      <c r="RL4" s="282">
        <v>5</v>
      </c>
      <c r="RM4" s="282">
        <v>6</v>
      </c>
      <c r="RN4" s="218">
        <v>7</v>
      </c>
      <c r="RO4" s="218">
        <v>8</v>
      </c>
      <c r="RP4" s="218">
        <v>9</v>
      </c>
      <c r="RQ4" s="218">
        <v>10</v>
      </c>
      <c r="RR4" s="218">
        <v>11</v>
      </c>
      <c r="RS4" s="282">
        <v>12</v>
      </c>
      <c r="RT4" s="282">
        <v>13</v>
      </c>
      <c r="RU4" s="218">
        <v>14</v>
      </c>
      <c r="RV4" s="218">
        <v>15</v>
      </c>
      <c r="RW4" s="218">
        <v>16</v>
      </c>
      <c r="RX4" s="218">
        <v>17</v>
      </c>
      <c r="RY4" s="218">
        <v>18</v>
      </c>
      <c r="RZ4" s="282">
        <v>19</v>
      </c>
      <c r="SA4" s="282">
        <v>20</v>
      </c>
      <c r="SB4" s="218">
        <v>21</v>
      </c>
      <c r="SC4" s="218">
        <v>22</v>
      </c>
      <c r="SD4" s="218">
        <v>23</v>
      </c>
      <c r="SE4" s="218">
        <v>24</v>
      </c>
      <c r="SF4" s="218">
        <v>25</v>
      </c>
      <c r="SG4" s="218">
        <v>26</v>
      </c>
      <c r="SH4" s="282">
        <v>27</v>
      </c>
      <c r="SI4" s="218">
        <v>28</v>
      </c>
      <c r="SJ4" s="282">
        <v>29</v>
      </c>
      <c r="SK4" s="218">
        <v>30</v>
      </c>
      <c r="SL4" s="218">
        <v>1</v>
      </c>
      <c r="SM4" s="218">
        <v>2</v>
      </c>
      <c r="SN4" s="282">
        <v>3</v>
      </c>
      <c r="SO4" s="282">
        <v>4</v>
      </c>
      <c r="SP4" s="282">
        <v>5</v>
      </c>
      <c r="SQ4" s="282">
        <v>6</v>
      </c>
      <c r="SR4" s="218">
        <v>7</v>
      </c>
      <c r="SS4" s="218">
        <v>8</v>
      </c>
      <c r="ST4" s="218">
        <v>9</v>
      </c>
      <c r="SU4" s="218">
        <v>10</v>
      </c>
      <c r="SV4" s="282">
        <v>11</v>
      </c>
      <c r="SW4" s="218">
        <v>12</v>
      </c>
      <c r="SX4" s="218">
        <v>13</v>
      </c>
      <c r="SY4" s="218">
        <v>14</v>
      </c>
      <c r="SZ4" s="218">
        <v>15</v>
      </c>
      <c r="TA4" s="218">
        <v>16</v>
      </c>
      <c r="TB4" s="218">
        <v>17</v>
      </c>
      <c r="TC4" s="282">
        <v>18</v>
      </c>
      <c r="TD4" s="218">
        <v>19</v>
      </c>
      <c r="TE4" s="218">
        <v>20</v>
      </c>
      <c r="TF4" s="218">
        <v>21</v>
      </c>
      <c r="TG4" s="218">
        <v>22</v>
      </c>
      <c r="TH4" s="218">
        <v>23</v>
      </c>
      <c r="TI4" s="282">
        <v>24</v>
      </c>
      <c r="TJ4" s="282">
        <v>25</v>
      </c>
      <c r="TK4" s="218">
        <v>26</v>
      </c>
      <c r="TL4" s="218">
        <v>27</v>
      </c>
      <c r="TM4" s="218">
        <v>28</v>
      </c>
      <c r="TN4" s="218">
        <v>29</v>
      </c>
      <c r="TO4" s="218">
        <v>30</v>
      </c>
      <c r="TP4" s="282">
        <v>31</v>
      </c>
      <c r="TQ4" s="282">
        <v>1</v>
      </c>
      <c r="TR4" s="218">
        <v>2</v>
      </c>
      <c r="TS4" s="218">
        <v>3</v>
      </c>
      <c r="TT4" s="218">
        <v>4</v>
      </c>
      <c r="TU4" s="218">
        <v>5</v>
      </c>
      <c r="TV4" s="218">
        <v>6</v>
      </c>
      <c r="TW4" s="218">
        <v>7</v>
      </c>
      <c r="TX4" s="282">
        <v>8</v>
      </c>
      <c r="TY4" s="218">
        <v>9</v>
      </c>
      <c r="TZ4" s="218">
        <v>10</v>
      </c>
      <c r="UA4" s="218">
        <v>11</v>
      </c>
      <c r="UB4" s="218">
        <v>12</v>
      </c>
      <c r="UC4" s="218">
        <v>13</v>
      </c>
      <c r="UD4" s="282">
        <v>14</v>
      </c>
      <c r="UE4" s="282">
        <v>15</v>
      </c>
      <c r="UF4" s="218">
        <v>16</v>
      </c>
      <c r="UG4" s="218">
        <v>17</v>
      </c>
      <c r="UH4" s="218">
        <v>18</v>
      </c>
      <c r="UI4" s="218">
        <v>19</v>
      </c>
      <c r="UJ4" s="218">
        <v>20</v>
      </c>
      <c r="UK4" s="282">
        <v>21</v>
      </c>
      <c r="UL4" s="282">
        <v>22</v>
      </c>
      <c r="UM4" s="218">
        <v>23</v>
      </c>
      <c r="UN4" s="218">
        <v>24</v>
      </c>
      <c r="UO4" s="218">
        <v>25</v>
      </c>
      <c r="UP4" s="218">
        <v>26</v>
      </c>
      <c r="UQ4" s="218">
        <v>27</v>
      </c>
      <c r="UR4" s="282">
        <v>28</v>
      </c>
      <c r="US4" s="282">
        <v>29</v>
      </c>
      <c r="UT4" s="218">
        <v>30</v>
      </c>
      <c r="UU4" s="218">
        <v>1</v>
      </c>
      <c r="UV4" s="218">
        <v>2</v>
      </c>
      <c r="UW4" s="218">
        <v>3</v>
      </c>
      <c r="UX4" s="218">
        <v>4</v>
      </c>
      <c r="UY4" s="218">
        <v>5</v>
      </c>
      <c r="UZ4" s="282">
        <v>6</v>
      </c>
      <c r="VA4" s="218">
        <v>7</v>
      </c>
      <c r="VB4" s="218">
        <v>8</v>
      </c>
      <c r="VC4" s="218">
        <v>9</v>
      </c>
      <c r="VD4" s="218">
        <v>10</v>
      </c>
      <c r="VE4" s="218">
        <v>11</v>
      </c>
      <c r="VF4" s="282">
        <v>12</v>
      </c>
      <c r="VG4" s="282">
        <v>13</v>
      </c>
      <c r="VH4" s="218">
        <v>14</v>
      </c>
      <c r="VI4" s="218">
        <v>15</v>
      </c>
      <c r="VJ4" s="218">
        <v>16</v>
      </c>
      <c r="VK4" s="218">
        <v>17</v>
      </c>
      <c r="VL4" s="218">
        <v>18</v>
      </c>
      <c r="VM4" s="282">
        <v>19</v>
      </c>
      <c r="VN4" s="282">
        <v>20</v>
      </c>
      <c r="VO4" s="282">
        <v>21</v>
      </c>
      <c r="VP4" s="218">
        <v>22</v>
      </c>
      <c r="VQ4" s="218">
        <v>23</v>
      </c>
      <c r="VR4" s="218">
        <v>24</v>
      </c>
      <c r="VS4" s="218">
        <v>25</v>
      </c>
      <c r="VT4" s="218">
        <v>26</v>
      </c>
      <c r="VU4" s="282">
        <v>27</v>
      </c>
      <c r="VV4" s="218">
        <v>28</v>
      </c>
      <c r="VW4" s="218">
        <v>29</v>
      </c>
      <c r="VX4" s="218">
        <v>30</v>
      </c>
      <c r="VY4" s="218">
        <v>31</v>
      </c>
      <c r="VZ4" s="218">
        <v>1</v>
      </c>
      <c r="WA4" s="218">
        <v>2</v>
      </c>
      <c r="WB4" s="282">
        <v>3</v>
      </c>
      <c r="WC4" s="218">
        <v>4</v>
      </c>
      <c r="WD4" s="218">
        <v>5</v>
      </c>
      <c r="WE4" s="218">
        <v>6</v>
      </c>
      <c r="WF4" s="218">
        <v>7</v>
      </c>
      <c r="WG4" s="218">
        <v>8</v>
      </c>
      <c r="WH4" s="218">
        <v>9</v>
      </c>
      <c r="WI4" s="282">
        <v>10</v>
      </c>
      <c r="WJ4" s="282">
        <v>11</v>
      </c>
      <c r="WK4" s="218">
        <v>12</v>
      </c>
      <c r="WL4" s="282">
        <v>13</v>
      </c>
      <c r="WM4" s="282">
        <v>14</v>
      </c>
      <c r="WN4" s="282">
        <v>15</v>
      </c>
      <c r="WO4" s="282">
        <v>16</v>
      </c>
      <c r="WP4" s="282">
        <v>17</v>
      </c>
      <c r="WQ4" s="218">
        <v>18</v>
      </c>
      <c r="WR4" s="218">
        <v>19</v>
      </c>
      <c r="WS4" s="218">
        <v>20</v>
      </c>
      <c r="WT4" s="218">
        <v>21</v>
      </c>
      <c r="WU4" s="218">
        <v>22</v>
      </c>
      <c r="WV4" s="282">
        <v>23</v>
      </c>
      <c r="WW4" s="282">
        <v>24</v>
      </c>
      <c r="WX4" s="218">
        <v>25</v>
      </c>
      <c r="WY4" s="218">
        <v>26</v>
      </c>
      <c r="WZ4" s="218">
        <v>27</v>
      </c>
      <c r="XA4" s="218">
        <v>28</v>
      </c>
      <c r="XB4" s="218">
        <v>29</v>
      </c>
      <c r="XC4" s="282">
        <v>30</v>
      </c>
      <c r="XD4" s="282">
        <v>31</v>
      </c>
      <c r="XE4" s="218">
        <v>1</v>
      </c>
      <c r="XF4" s="218">
        <v>2</v>
      </c>
      <c r="XG4" s="218">
        <v>3</v>
      </c>
      <c r="XH4" s="218">
        <v>4</v>
      </c>
      <c r="XI4" s="218">
        <v>5</v>
      </c>
      <c r="XJ4" s="282">
        <v>6</v>
      </c>
      <c r="XK4" s="282">
        <v>7</v>
      </c>
      <c r="XL4" s="218">
        <v>8</v>
      </c>
      <c r="XM4" s="218">
        <v>9</v>
      </c>
      <c r="XN4" s="218">
        <v>10</v>
      </c>
      <c r="XO4" s="218">
        <v>11</v>
      </c>
      <c r="XP4" s="218">
        <v>12</v>
      </c>
      <c r="XQ4" s="282">
        <v>13</v>
      </c>
      <c r="XR4" s="282">
        <v>14</v>
      </c>
      <c r="XS4" s="282">
        <v>15</v>
      </c>
      <c r="XT4" s="218">
        <v>16</v>
      </c>
      <c r="XU4" s="218">
        <v>17</v>
      </c>
      <c r="XV4" s="218">
        <v>18</v>
      </c>
      <c r="XW4" s="218">
        <v>19</v>
      </c>
      <c r="XX4" s="282">
        <v>20</v>
      </c>
      <c r="XY4" s="282">
        <v>21</v>
      </c>
      <c r="XZ4" s="218">
        <v>22</v>
      </c>
      <c r="YA4" s="282">
        <v>23</v>
      </c>
      <c r="YB4" s="218">
        <v>24</v>
      </c>
      <c r="YC4" s="218">
        <v>25</v>
      </c>
      <c r="YD4" s="218">
        <v>26</v>
      </c>
      <c r="YE4" s="282">
        <v>27</v>
      </c>
      <c r="YF4" s="282">
        <v>28</v>
      </c>
      <c r="YG4" s="218">
        <v>29</v>
      </c>
      <c r="YH4" s="218">
        <v>30</v>
      </c>
      <c r="YI4" s="218">
        <v>1</v>
      </c>
      <c r="YJ4" s="218">
        <v>2</v>
      </c>
      <c r="YK4" s="218">
        <v>3</v>
      </c>
      <c r="YL4" s="218">
        <v>4</v>
      </c>
      <c r="YM4" s="282">
        <v>5</v>
      </c>
      <c r="YN4" s="218">
        <v>6</v>
      </c>
      <c r="YO4" s="218">
        <v>7</v>
      </c>
      <c r="YP4" s="218">
        <v>8</v>
      </c>
      <c r="YQ4" s="218">
        <v>9</v>
      </c>
      <c r="YR4" s="218">
        <v>10</v>
      </c>
      <c r="YS4" s="282">
        <v>11</v>
      </c>
      <c r="YT4" s="282">
        <v>12</v>
      </c>
      <c r="YU4" s="282">
        <v>13</v>
      </c>
      <c r="YV4" s="218">
        <v>14</v>
      </c>
      <c r="YW4" s="218">
        <v>15</v>
      </c>
      <c r="YX4" s="218">
        <v>16</v>
      </c>
      <c r="YY4" s="218">
        <v>17</v>
      </c>
      <c r="YZ4" s="282">
        <v>18</v>
      </c>
      <c r="ZA4" s="282">
        <v>19</v>
      </c>
      <c r="ZB4" s="218">
        <v>20</v>
      </c>
      <c r="ZC4" s="218">
        <v>21</v>
      </c>
      <c r="ZD4" s="218">
        <v>22</v>
      </c>
      <c r="ZE4" s="218">
        <v>23</v>
      </c>
      <c r="ZF4" s="218">
        <v>24</v>
      </c>
      <c r="ZG4" s="282">
        <v>25</v>
      </c>
      <c r="ZH4" s="282">
        <v>26</v>
      </c>
      <c r="ZI4" s="218">
        <v>27</v>
      </c>
      <c r="ZJ4" s="218">
        <v>28</v>
      </c>
      <c r="ZK4" s="218">
        <v>29</v>
      </c>
      <c r="ZL4" s="218">
        <v>30</v>
      </c>
      <c r="ZM4" s="218">
        <v>31</v>
      </c>
      <c r="ZN4" s="282">
        <v>1</v>
      </c>
      <c r="ZO4" s="282">
        <v>2</v>
      </c>
      <c r="ZP4" s="282">
        <v>3</v>
      </c>
      <c r="ZQ4" s="218">
        <v>4</v>
      </c>
      <c r="ZR4" s="218">
        <v>5</v>
      </c>
      <c r="ZS4" s="218">
        <v>6</v>
      </c>
      <c r="ZT4" s="218">
        <v>7</v>
      </c>
      <c r="ZU4" s="218">
        <v>8</v>
      </c>
      <c r="ZV4" s="282">
        <v>9</v>
      </c>
      <c r="ZW4" s="218">
        <v>10</v>
      </c>
      <c r="ZX4" s="218">
        <v>11</v>
      </c>
      <c r="ZY4" s="218">
        <v>12</v>
      </c>
      <c r="ZZ4" s="218">
        <v>13</v>
      </c>
      <c r="AAA4" s="218">
        <v>14</v>
      </c>
      <c r="AAB4" s="282">
        <v>15</v>
      </c>
      <c r="AAC4" s="282">
        <v>16</v>
      </c>
      <c r="AAD4" s="218">
        <v>17</v>
      </c>
      <c r="AAE4" s="218">
        <v>18</v>
      </c>
      <c r="AAF4" s="218">
        <v>19</v>
      </c>
      <c r="AAG4" s="218">
        <v>20</v>
      </c>
      <c r="AAH4" s="218">
        <v>21</v>
      </c>
      <c r="AAI4" s="282">
        <v>22</v>
      </c>
      <c r="AAJ4" s="282">
        <v>23</v>
      </c>
      <c r="AAK4" s="282">
        <v>24</v>
      </c>
      <c r="AAL4" s="218">
        <v>25</v>
      </c>
      <c r="AAM4" s="218">
        <v>26</v>
      </c>
      <c r="AAN4" s="218">
        <v>27</v>
      </c>
      <c r="AAO4" s="218">
        <v>28</v>
      </c>
      <c r="AAP4" s="218">
        <v>29</v>
      </c>
      <c r="AAQ4" s="282">
        <v>30</v>
      </c>
      <c r="AAR4" s="218">
        <v>1</v>
      </c>
      <c r="AAS4" s="218">
        <v>2</v>
      </c>
      <c r="AAT4" s="218">
        <v>3</v>
      </c>
      <c r="AAU4" s="218">
        <v>4</v>
      </c>
      <c r="AAV4" s="218">
        <v>5</v>
      </c>
      <c r="AAW4" s="218">
        <v>6</v>
      </c>
      <c r="AAX4" s="282">
        <v>7</v>
      </c>
      <c r="AAY4" s="218">
        <v>8</v>
      </c>
      <c r="AAZ4" s="218">
        <v>9</v>
      </c>
      <c r="ABA4" s="218">
        <v>10</v>
      </c>
      <c r="ABB4" s="218">
        <v>11</v>
      </c>
      <c r="ABC4" s="218">
        <v>12</v>
      </c>
      <c r="ABD4" s="282">
        <v>13</v>
      </c>
      <c r="ABE4" s="282">
        <v>14</v>
      </c>
      <c r="ABF4" s="218">
        <v>15</v>
      </c>
      <c r="ABG4" s="218">
        <v>16</v>
      </c>
      <c r="ABH4" s="218">
        <v>17</v>
      </c>
      <c r="ABI4" s="218">
        <v>18</v>
      </c>
      <c r="ABJ4" s="218">
        <v>19</v>
      </c>
      <c r="ABK4" s="282">
        <v>20</v>
      </c>
      <c r="ABL4" s="282">
        <v>21</v>
      </c>
      <c r="ABM4" s="218">
        <v>22</v>
      </c>
      <c r="ABN4" s="218">
        <v>23</v>
      </c>
      <c r="ABO4" s="218">
        <v>24</v>
      </c>
      <c r="ABP4" s="218">
        <v>25</v>
      </c>
      <c r="ABQ4" s="218">
        <v>26</v>
      </c>
      <c r="ABR4" s="218">
        <v>27</v>
      </c>
      <c r="ABS4" s="282">
        <v>28</v>
      </c>
      <c r="ABT4" s="218">
        <v>29</v>
      </c>
      <c r="ABU4" s="282">
        <v>30</v>
      </c>
      <c r="ABV4" s="282">
        <v>31</v>
      </c>
      <c r="ABW4" s="282">
        <v>1</v>
      </c>
      <c r="ABX4" s="282">
        <v>2</v>
      </c>
      <c r="ABY4" s="282">
        <v>3</v>
      </c>
      <c r="ABZ4" s="282">
        <v>4</v>
      </c>
      <c r="ACA4" s="218">
        <v>5</v>
      </c>
      <c r="ACB4" s="218">
        <v>6</v>
      </c>
      <c r="ACC4" s="218">
        <v>7</v>
      </c>
      <c r="ACD4" s="218">
        <v>8</v>
      </c>
      <c r="ACE4" s="218">
        <v>9</v>
      </c>
      <c r="ACF4" s="218">
        <v>10</v>
      </c>
      <c r="ACG4" s="282">
        <v>11</v>
      </c>
      <c r="ACH4" s="282">
        <v>12</v>
      </c>
      <c r="ACI4" s="218">
        <v>13</v>
      </c>
      <c r="ACJ4" s="218">
        <v>14</v>
      </c>
      <c r="ACK4" s="218">
        <v>15</v>
      </c>
      <c r="ACL4" s="218">
        <v>16</v>
      </c>
      <c r="ACM4" s="218">
        <v>17</v>
      </c>
      <c r="ACN4" s="282">
        <v>18</v>
      </c>
      <c r="ACO4" s="218">
        <v>19</v>
      </c>
      <c r="ACP4" s="218">
        <v>20</v>
      </c>
      <c r="ACQ4" s="218">
        <v>21</v>
      </c>
      <c r="ACR4" s="218">
        <v>22</v>
      </c>
      <c r="ACS4" s="218">
        <v>23</v>
      </c>
      <c r="ACT4" s="282">
        <v>24</v>
      </c>
      <c r="ACU4" s="282">
        <v>25</v>
      </c>
      <c r="ACV4" s="218">
        <v>26</v>
      </c>
      <c r="ACW4" s="218">
        <v>27</v>
      </c>
      <c r="ACX4" s="218">
        <v>28</v>
      </c>
      <c r="ACY4" s="218">
        <v>29</v>
      </c>
      <c r="ACZ4" s="218">
        <v>30</v>
      </c>
      <c r="ADA4" s="282">
        <v>31</v>
      </c>
      <c r="ADB4" s="282">
        <v>1</v>
      </c>
      <c r="ADC4" s="218">
        <v>2</v>
      </c>
      <c r="ADD4" s="218">
        <v>3</v>
      </c>
      <c r="ADE4" s="218">
        <v>4</v>
      </c>
      <c r="ADF4" s="218">
        <v>5</v>
      </c>
      <c r="ADG4" s="218">
        <v>6</v>
      </c>
      <c r="ADH4" s="218">
        <v>7</v>
      </c>
      <c r="ADI4" s="282">
        <v>8</v>
      </c>
      <c r="ADJ4" s="218">
        <v>9</v>
      </c>
      <c r="ADK4" s="218">
        <v>10</v>
      </c>
      <c r="ADL4" s="282">
        <v>11</v>
      </c>
      <c r="ADM4" s="218">
        <v>12</v>
      </c>
      <c r="ADN4" s="218">
        <v>13</v>
      </c>
      <c r="ADO4" s="282">
        <v>14</v>
      </c>
      <c r="ADP4" s="282">
        <v>15</v>
      </c>
      <c r="ADQ4" s="218">
        <v>16</v>
      </c>
      <c r="ADR4" s="218">
        <v>17</v>
      </c>
      <c r="ADS4" s="218">
        <v>18</v>
      </c>
      <c r="ADT4" s="218">
        <v>19</v>
      </c>
      <c r="ADU4" s="218">
        <v>20</v>
      </c>
      <c r="ADV4" s="282">
        <v>21</v>
      </c>
      <c r="ADW4" s="282">
        <v>22</v>
      </c>
      <c r="ADX4" s="282">
        <v>23</v>
      </c>
      <c r="ADY4" s="218">
        <v>24</v>
      </c>
      <c r="ADZ4" s="218">
        <v>25</v>
      </c>
      <c r="AEA4" s="218">
        <v>26</v>
      </c>
      <c r="AEB4" s="218">
        <v>27</v>
      </c>
      <c r="AEC4" s="218">
        <v>28</v>
      </c>
      <c r="AED4" s="282">
        <v>1</v>
      </c>
      <c r="AEE4" s="218">
        <v>2</v>
      </c>
      <c r="AEF4" s="218">
        <v>3</v>
      </c>
      <c r="AEG4" s="218">
        <v>4</v>
      </c>
      <c r="AEH4" s="218">
        <v>5</v>
      </c>
      <c r="AEI4" s="218">
        <v>6</v>
      </c>
      <c r="AEJ4" s="218">
        <v>7</v>
      </c>
      <c r="AEK4" s="282">
        <v>8</v>
      </c>
      <c r="AEL4" s="218">
        <v>9</v>
      </c>
      <c r="AEM4" s="218">
        <v>10</v>
      </c>
      <c r="AEN4" s="218">
        <v>11</v>
      </c>
      <c r="AEO4" s="218">
        <v>12</v>
      </c>
      <c r="AEP4" s="218">
        <v>13</v>
      </c>
      <c r="AEQ4" s="282">
        <v>14</v>
      </c>
      <c r="AER4" s="282">
        <v>15</v>
      </c>
      <c r="AES4" s="218">
        <v>16</v>
      </c>
      <c r="AET4" s="218">
        <v>17</v>
      </c>
      <c r="AEU4" s="218">
        <v>18</v>
      </c>
      <c r="AEV4" s="218">
        <v>19</v>
      </c>
      <c r="AEW4" s="282">
        <v>20</v>
      </c>
      <c r="AEX4" s="218">
        <v>21</v>
      </c>
      <c r="AEY4" s="282">
        <v>22</v>
      </c>
      <c r="AEZ4" s="218">
        <v>23</v>
      </c>
      <c r="AFA4" s="218">
        <v>24</v>
      </c>
      <c r="AFB4" s="218">
        <v>25</v>
      </c>
      <c r="AFC4" s="218">
        <v>26</v>
      </c>
      <c r="AFD4" s="218">
        <v>27</v>
      </c>
      <c r="AFE4" s="218">
        <v>28</v>
      </c>
      <c r="AFF4" s="282">
        <v>29</v>
      </c>
      <c r="AFG4" s="218">
        <v>30</v>
      </c>
      <c r="AFH4" s="218">
        <v>31</v>
      </c>
      <c r="AFI4" s="218">
        <v>1</v>
      </c>
      <c r="AFJ4" s="218">
        <v>2</v>
      </c>
      <c r="AFK4" s="218">
        <v>3</v>
      </c>
      <c r="AFL4" s="282">
        <v>4</v>
      </c>
      <c r="AFM4" s="282">
        <v>5</v>
      </c>
      <c r="AFN4" s="218">
        <v>6</v>
      </c>
      <c r="AFO4" s="218">
        <v>7</v>
      </c>
      <c r="AFP4" s="218">
        <v>8</v>
      </c>
      <c r="AFQ4" s="218">
        <v>9</v>
      </c>
      <c r="AFR4" s="218">
        <v>10</v>
      </c>
      <c r="AFS4" s="282">
        <v>11</v>
      </c>
      <c r="AFT4" s="282">
        <v>12</v>
      </c>
      <c r="AFU4" s="218">
        <v>13</v>
      </c>
      <c r="AFV4" s="218">
        <v>14</v>
      </c>
      <c r="AFW4" s="218">
        <v>15</v>
      </c>
      <c r="AFX4" s="218">
        <v>16</v>
      </c>
      <c r="AFY4" s="218">
        <v>17</v>
      </c>
      <c r="AFZ4" s="282">
        <v>18</v>
      </c>
      <c r="AGA4" s="282">
        <v>19</v>
      </c>
      <c r="AGB4" s="218">
        <v>20</v>
      </c>
      <c r="AGC4" s="218">
        <v>21</v>
      </c>
      <c r="AGD4" s="218">
        <v>22</v>
      </c>
      <c r="AGE4" s="218">
        <v>23</v>
      </c>
      <c r="AGF4" s="218">
        <v>24</v>
      </c>
      <c r="AGG4" s="218">
        <v>25</v>
      </c>
      <c r="AGH4" s="282">
        <v>26</v>
      </c>
      <c r="AGI4" s="218">
        <v>27</v>
      </c>
      <c r="AGJ4" s="218">
        <v>28</v>
      </c>
      <c r="AGK4" s="282">
        <v>29</v>
      </c>
      <c r="AGL4" s="218">
        <v>30</v>
      </c>
      <c r="AGM4" s="218">
        <v>1</v>
      </c>
      <c r="AGN4" s="282">
        <v>2</v>
      </c>
      <c r="AGO4" s="282">
        <v>3</v>
      </c>
      <c r="AGP4" s="282">
        <v>4</v>
      </c>
      <c r="AGQ4" s="282">
        <v>5</v>
      </c>
      <c r="AGR4" s="282">
        <v>6</v>
      </c>
      <c r="AGS4" s="218">
        <v>7</v>
      </c>
      <c r="AGT4" s="218">
        <v>8</v>
      </c>
      <c r="AGU4" s="218">
        <v>9</v>
      </c>
      <c r="AGV4" s="282">
        <v>10</v>
      </c>
      <c r="AGW4" s="218">
        <v>11</v>
      </c>
      <c r="AGX4" s="218">
        <v>12</v>
      </c>
      <c r="AGY4" s="218">
        <v>13</v>
      </c>
      <c r="AGZ4" s="218">
        <v>14</v>
      </c>
      <c r="AHA4" s="218">
        <v>15</v>
      </c>
      <c r="AHB4" s="218">
        <v>16</v>
      </c>
      <c r="AHC4" s="282">
        <v>17</v>
      </c>
      <c r="AHD4" s="218">
        <v>18</v>
      </c>
      <c r="AHE4" s="218">
        <v>19</v>
      </c>
      <c r="AHF4" s="218">
        <v>20</v>
      </c>
      <c r="AHG4" s="218">
        <v>21</v>
      </c>
      <c r="AHH4" s="218">
        <v>22</v>
      </c>
      <c r="AHI4" s="282">
        <v>23</v>
      </c>
      <c r="AHJ4" s="282">
        <v>24</v>
      </c>
      <c r="AHK4" s="218">
        <v>25</v>
      </c>
      <c r="AHL4" s="218">
        <v>26</v>
      </c>
      <c r="AHM4" s="218">
        <v>27</v>
      </c>
      <c r="AHN4" s="218">
        <v>28</v>
      </c>
      <c r="AHO4" s="218">
        <v>29</v>
      </c>
      <c r="AHP4" s="282">
        <v>30</v>
      </c>
      <c r="AHQ4" s="282">
        <v>31</v>
      </c>
      <c r="AHR4" s="218">
        <v>1</v>
      </c>
      <c r="AHS4" s="218">
        <v>2</v>
      </c>
      <c r="AHT4" s="218">
        <v>3</v>
      </c>
      <c r="AHU4" s="218">
        <v>4</v>
      </c>
      <c r="AHV4" s="218">
        <v>5</v>
      </c>
      <c r="AHW4" s="282">
        <v>6</v>
      </c>
      <c r="AHX4" s="282">
        <v>7</v>
      </c>
      <c r="AHY4" s="218">
        <v>8</v>
      </c>
      <c r="AHZ4" s="218">
        <v>9</v>
      </c>
      <c r="AIA4" s="218">
        <v>10</v>
      </c>
      <c r="AIB4" s="218">
        <v>11</v>
      </c>
      <c r="AIC4" s="218">
        <v>12</v>
      </c>
      <c r="AID4" s="282">
        <v>13</v>
      </c>
      <c r="AIE4" s="282">
        <v>14</v>
      </c>
      <c r="AIF4" s="218">
        <v>15</v>
      </c>
      <c r="AIG4" s="218">
        <v>16</v>
      </c>
      <c r="AIH4" s="218">
        <v>17</v>
      </c>
      <c r="AII4" s="218">
        <v>18</v>
      </c>
      <c r="AIJ4" s="218">
        <v>19</v>
      </c>
      <c r="AIK4" s="282">
        <v>20</v>
      </c>
      <c r="AIL4" s="282">
        <v>21</v>
      </c>
      <c r="AIM4" s="218">
        <v>22</v>
      </c>
      <c r="AIN4" s="218">
        <v>23</v>
      </c>
      <c r="AIO4" s="218">
        <v>24</v>
      </c>
      <c r="AIP4" s="218">
        <v>25</v>
      </c>
      <c r="AIQ4" s="218">
        <v>26</v>
      </c>
      <c r="AIR4" s="282">
        <v>27</v>
      </c>
      <c r="AIS4" s="282">
        <v>28</v>
      </c>
      <c r="AIT4" s="218">
        <v>29</v>
      </c>
      <c r="AIU4" s="218">
        <v>30</v>
      </c>
      <c r="AIV4" s="218">
        <v>1</v>
      </c>
      <c r="AIW4" s="215">
        <v>2</v>
      </c>
      <c r="AIX4" s="218">
        <v>3</v>
      </c>
      <c r="AIY4" s="282">
        <v>4</v>
      </c>
      <c r="AIZ4" s="282">
        <v>5</v>
      </c>
      <c r="AJA4" s="218">
        <v>6</v>
      </c>
      <c r="AJB4" s="218">
        <v>7</v>
      </c>
      <c r="AJC4" s="218">
        <v>8</v>
      </c>
      <c r="AJD4" s="218">
        <v>9</v>
      </c>
      <c r="AJE4" s="218">
        <v>10</v>
      </c>
      <c r="AJF4" s="218">
        <v>11</v>
      </c>
      <c r="AJG4" s="282">
        <v>12</v>
      </c>
      <c r="AJH4" s="218">
        <v>13</v>
      </c>
      <c r="AJI4" s="218">
        <v>14</v>
      </c>
      <c r="AJJ4" s="218">
        <v>15</v>
      </c>
      <c r="AJK4" s="218">
        <v>16</v>
      </c>
      <c r="AJL4" s="218">
        <v>17</v>
      </c>
      <c r="AJM4" s="282">
        <v>18</v>
      </c>
      <c r="AJN4" s="282">
        <v>19</v>
      </c>
      <c r="AJO4" s="282">
        <v>20</v>
      </c>
      <c r="AJP4" s="218">
        <v>21</v>
      </c>
      <c r="AJQ4" s="218">
        <v>22</v>
      </c>
      <c r="AJR4" s="218">
        <v>23</v>
      </c>
      <c r="AJS4" s="218">
        <v>24</v>
      </c>
      <c r="AJT4" s="282">
        <v>25</v>
      </c>
      <c r="AJU4" s="282">
        <v>26</v>
      </c>
      <c r="AJV4" s="218">
        <v>27</v>
      </c>
      <c r="AJW4" s="218">
        <v>28</v>
      </c>
      <c r="AJX4" s="218">
        <v>29</v>
      </c>
      <c r="AJY4" s="218">
        <v>30</v>
      </c>
      <c r="AJZ4" s="218">
        <v>31</v>
      </c>
      <c r="AKA4" s="282">
        <v>1</v>
      </c>
      <c r="AKB4" s="282">
        <v>2</v>
      </c>
      <c r="AKC4" s="218">
        <v>3</v>
      </c>
      <c r="AKD4" s="218">
        <v>4</v>
      </c>
      <c r="AKE4" s="218">
        <v>5</v>
      </c>
      <c r="AKF4" s="218">
        <v>6</v>
      </c>
      <c r="AKG4" s="218">
        <v>7</v>
      </c>
      <c r="AKH4" s="218">
        <v>8</v>
      </c>
      <c r="AKI4" s="282">
        <v>9</v>
      </c>
      <c r="AKJ4" s="218">
        <v>10</v>
      </c>
      <c r="AKK4" s="282">
        <v>11</v>
      </c>
      <c r="AKL4" s="282">
        <v>12</v>
      </c>
      <c r="AKM4" s="282">
        <v>13</v>
      </c>
      <c r="AKN4" s="282">
        <v>14</v>
      </c>
      <c r="AKO4" s="282">
        <v>15</v>
      </c>
      <c r="AKP4" s="282">
        <v>16</v>
      </c>
      <c r="AKQ4" s="218">
        <v>17</v>
      </c>
      <c r="AKR4" s="218">
        <v>18</v>
      </c>
      <c r="AKS4" s="218">
        <v>19</v>
      </c>
      <c r="AKT4" s="218">
        <v>20</v>
      </c>
      <c r="AKU4" s="218">
        <v>21</v>
      </c>
      <c r="AKV4" s="282">
        <v>22</v>
      </c>
      <c r="AKW4" s="282">
        <v>23</v>
      </c>
      <c r="AKX4" s="218">
        <v>24</v>
      </c>
      <c r="AKY4" s="218">
        <v>25</v>
      </c>
      <c r="AKZ4" s="218">
        <v>26</v>
      </c>
      <c r="ALA4" s="218">
        <v>27</v>
      </c>
      <c r="ALB4" s="218">
        <v>28</v>
      </c>
      <c r="ALC4" s="282">
        <v>29</v>
      </c>
      <c r="ALD4" s="282">
        <v>30</v>
      </c>
      <c r="ALE4" s="218">
        <v>31</v>
      </c>
      <c r="ALF4" s="218">
        <v>1</v>
      </c>
      <c r="ALG4" s="218">
        <v>2</v>
      </c>
      <c r="ALH4" s="218">
        <v>3</v>
      </c>
      <c r="ALI4" s="218">
        <v>4</v>
      </c>
      <c r="ALJ4" s="282">
        <v>5</v>
      </c>
      <c r="ALK4" s="282">
        <v>6</v>
      </c>
      <c r="ALL4" s="218">
        <v>7</v>
      </c>
      <c r="ALM4" s="218">
        <v>8</v>
      </c>
      <c r="ALN4" s="218">
        <v>9</v>
      </c>
      <c r="ALO4" s="218">
        <v>10</v>
      </c>
      <c r="ALP4" s="218">
        <v>11</v>
      </c>
      <c r="ALQ4" s="282">
        <v>12</v>
      </c>
      <c r="ALR4" s="282">
        <v>13</v>
      </c>
      <c r="ALS4" s="218">
        <v>14</v>
      </c>
      <c r="ALT4" s="218">
        <v>15</v>
      </c>
      <c r="ALU4" s="218">
        <v>16</v>
      </c>
      <c r="ALV4" s="218">
        <v>17</v>
      </c>
      <c r="ALW4" s="218">
        <v>18</v>
      </c>
      <c r="ALX4" s="282">
        <v>19</v>
      </c>
      <c r="ALY4" s="282">
        <v>20</v>
      </c>
      <c r="ALZ4" s="282">
        <v>21</v>
      </c>
      <c r="AMA4" s="282">
        <v>22</v>
      </c>
      <c r="AMB4" s="282">
        <v>23</v>
      </c>
      <c r="AMC4" s="218">
        <v>24</v>
      </c>
      <c r="AMD4" s="218">
        <v>25</v>
      </c>
      <c r="AME4" s="218">
        <v>26</v>
      </c>
      <c r="AMF4" s="282">
        <v>27</v>
      </c>
      <c r="AMG4" s="218">
        <v>28</v>
      </c>
      <c r="AMH4" s="218">
        <v>29</v>
      </c>
      <c r="AMI4" s="218">
        <v>30</v>
      </c>
      <c r="AMJ4" s="218">
        <v>1</v>
      </c>
      <c r="AMK4" s="218">
        <v>2</v>
      </c>
      <c r="AML4" s="282">
        <v>3</v>
      </c>
      <c r="AMM4" s="282">
        <v>4</v>
      </c>
      <c r="AMN4" s="218">
        <v>5</v>
      </c>
      <c r="AMO4" s="218">
        <v>6</v>
      </c>
      <c r="AMP4" s="218">
        <v>7</v>
      </c>
      <c r="AMQ4" s="218">
        <v>8</v>
      </c>
      <c r="AMR4" s="218">
        <v>9</v>
      </c>
      <c r="AMS4" s="282">
        <v>10</v>
      </c>
      <c r="AMT4" s="282">
        <v>11</v>
      </c>
      <c r="AMU4" s="282">
        <v>12</v>
      </c>
      <c r="AMV4" s="218">
        <v>13</v>
      </c>
      <c r="AMW4" s="218">
        <v>14</v>
      </c>
      <c r="AMX4" s="218">
        <v>15</v>
      </c>
      <c r="AMY4" s="218">
        <v>16</v>
      </c>
      <c r="AMZ4" s="218">
        <v>17</v>
      </c>
      <c r="ANA4" s="282">
        <v>18</v>
      </c>
      <c r="ANB4" s="218">
        <v>19</v>
      </c>
      <c r="ANC4" s="218">
        <v>20</v>
      </c>
      <c r="AND4" s="218">
        <v>21</v>
      </c>
      <c r="ANE4" s="218">
        <v>22</v>
      </c>
      <c r="ANF4" s="218">
        <v>23</v>
      </c>
      <c r="ANG4" s="282">
        <v>24</v>
      </c>
      <c r="ANH4" s="282">
        <v>25</v>
      </c>
      <c r="ANI4" s="218">
        <v>26</v>
      </c>
      <c r="ANJ4" s="218">
        <v>27</v>
      </c>
      <c r="ANK4" s="218">
        <v>28</v>
      </c>
      <c r="ANL4" s="218">
        <v>29</v>
      </c>
      <c r="ANM4" s="218">
        <v>30</v>
      </c>
      <c r="ANN4" s="282">
        <v>31</v>
      </c>
      <c r="ANO4" s="282">
        <v>1</v>
      </c>
      <c r="ANP4" s="218">
        <v>2</v>
      </c>
      <c r="ANQ4" s="282">
        <v>3</v>
      </c>
      <c r="ANR4" s="218">
        <v>4</v>
      </c>
      <c r="ANS4" s="218">
        <v>5</v>
      </c>
      <c r="ANT4" s="218">
        <v>6</v>
      </c>
      <c r="ANU4" s="282">
        <v>7</v>
      </c>
      <c r="ANV4" s="282">
        <v>8</v>
      </c>
      <c r="ANW4" s="218">
        <v>9</v>
      </c>
      <c r="ANX4" s="218">
        <v>10</v>
      </c>
      <c r="ANY4" s="218">
        <v>11</v>
      </c>
      <c r="ANZ4" s="218">
        <v>12</v>
      </c>
      <c r="AOA4" s="218">
        <v>13</v>
      </c>
      <c r="AOB4" s="282">
        <v>14</v>
      </c>
      <c r="AOC4" s="282">
        <v>15</v>
      </c>
      <c r="AOD4" s="218">
        <v>16</v>
      </c>
      <c r="AOE4" s="218">
        <v>17</v>
      </c>
      <c r="AOF4" s="218">
        <v>18</v>
      </c>
      <c r="AOG4" s="218">
        <v>19</v>
      </c>
      <c r="AOH4" s="218">
        <v>20</v>
      </c>
      <c r="AOI4" s="282">
        <v>21</v>
      </c>
      <c r="AOJ4" s="282">
        <v>22</v>
      </c>
      <c r="AOK4" s="282">
        <v>23</v>
      </c>
      <c r="AOL4" s="218">
        <v>24</v>
      </c>
      <c r="AOM4" s="218">
        <v>25</v>
      </c>
      <c r="AON4" s="218">
        <v>26</v>
      </c>
      <c r="AOO4" s="218">
        <v>27</v>
      </c>
      <c r="AOP4" s="218">
        <v>28</v>
      </c>
      <c r="AOQ4" s="282">
        <v>29</v>
      </c>
      <c r="AOR4" s="218">
        <v>30</v>
      </c>
      <c r="AOS4" s="218">
        <v>1</v>
      </c>
      <c r="AOT4" s="218">
        <v>2</v>
      </c>
      <c r="AOU4" s="218">
        <v>3</v>
      </c>
      <c r="AOV4" s="218">
        <v>4</v>
      </c>
      <c r="AOW4" s="218">
        <v>5</v>
      </c>
      <c r="AOX4" s="282">
        <v>6</v>
      </c>
      <c r="AOY4" s="218">
        <v>7</v>
      </c>
      <c r="AOZ4" s="218">
        <v>8</v>
      </c>
      <c r="APA4" s="218">
        <v>9</v>
      </c>
      <c r="APB4" s="218">
        <v>10</v>
      </c>
      <c r="APC4" s="218">
        <v>11</v>
      </c>
      <c r="APD4" s="282">
        <v>12</v>
      </c>
      <c r="APE4" s="282">
        <v>13</v>
      </c>
      <c r="APF4" s="218">
        <v>14</v>
      </c>
      <c r="APG4" s="218">
        <v>15</v>
      </c>
      <c r="APH4" s="218">
        <v>16</v>
      </c>
      <c r="API4" s="218">
        <v>17</v>
      </c>
      <c r="APJ4" s="218">
        <v>18</v>
      </c>
      <c r="APK4" s="282">
        <v>19</v>
      </c>
      <c r="APL4" s="282">
        <v>20</v>
      </c>
      <c r="APM4" s="218">
        <v>21</v>
      </c>
      <c r="APN4" s="218">
        <v>22</v>
      </c>
      <c r="APO4" s="218">
        <v>23</v>
      </c>
      <c r="APP4" s="218">
        <v>24</v>
      </c>
      <c r="APQ4" s="218">
        <v>25</v>
      </c>
      <c r="APR4" s="218">
        <v>26</v>
      </c>
      <c r="APS4" s="282">
        <v>27</v>
      </c>
      <c r="APT4" s="218">
        <v>28</v>
      </c>
      <c r="APU4" s="218">
        <v>29</v>
      </c>
      <c r="APV4" s="282">
        <v>30</v>
      </c>
      <c r="APW4" s="282">
        <v>31</v>
      </c>
      <c r="APX4" s="282">
        <v>1</v>
      </c>
      <c r="APY4" s="282">
        <v>2</v>
      </c>
      <c r="APZ4" s="282">
        <v>3</v>
      </c>
      <c r="AQA4" s="282">
        <v>4</v>
      </c>
      <c r="AQB4" s="218">
        <v>5</v>
      </c>
      <c r="AQC4" s="218">
        <v>6</v>
      </c>
      <c r="AQD4" s="218">
        <v>7</v>
      </c>
      <c r="AQE4" s="218">
        <v>8</v>
      </c>
      <c r="AQF4" s="282">
        <v>9</v>
      </c>
      <c r="AQG4" s="282">
        <v>10</v>
      </c>
      <c r="AQH4" s="282">
        <v>11</v>
      </c>
      <c r="AQI4" s="218">
        <v>12</v>
      </c>
      <c r="AQJ4" s="218">
        <v>13</v>
      </c>
      <c r="AQK4" s="218">
        <v>14</v>
      </c>
      <c r="AQL4" s="218">
        <v>15</v>
      </c>
      <c r="AQM4" s="218">
        <v>16</v>
      </c>
      <c r="AQN4" s="282">
        <v>17</v>
      </c>
      <c r="AQO4" s="218">
        <v>18</v>
      </c>
      <c r="AQP4" s="218">
        <v>19</v>
      </c>
      <c r="AQQ4" s="218">
        <v>20</v>
      </c>
      <c r="AQR4" s="218">
        <v>21</v>
      </c>
      <c r="AQS4" s="218">
        <v>22</v>
      </c>
      <c r="AQT4" s="282">
        <v>23</v>
      </c>
      <c r="AQU4" s="282">
        <v>24</v>
      </c>
      <c r="AQV4" s="218">
        <v>25</v>
      </c>
      <c r="AQW4" s="218">
        <v>26</v>
      </c>
      <c r="AQX4" s="218">
        <v>27</v>
      </c>
      <c r="AQY4" s="218">
        <v>28</v>
      </c>
      <c r="AQZ4" s="218">
        <v>29</v>
      </c>
      <c r="ARA4" s="282">
        <v>30</v>
      </c>
      <c r="ARB4" s="282">
        <v>31</v>
      </c>
      <c r="ARC4" s="218">
        <v>1</v>
      </c>
      <c r="ARD4" s="218">
        <v>2</v>
      </c>
      <c r="ARE4" s="218">
        <v>3</v>
      </c>
      <c r="ARF4" s="218">
        <v>4</v>
      </c>
      <c r="ARG4" s="218">
        <v>5</v>
      </c>
      <c r="ARH4" s="282">
        <v>6</v>
      </c>
      <c r="ARI4" s="282">
        <v>7</v>
      </c>
      <c r="ARJ4" s="218">
        <v>8</v>
      </c>
      <c r="ARK4" s="218">
        <v>9</v>
      </c>
      <c r="ARL4" s="218">
        <v>10</v>
      </c>
      <c r="ARM4" s="282">
        <v>11</v>
      </c>
      <c r="ARN4" s="218">
        <v>12</v>
      </c>
      <c r="ARO4" s="282">
        <v>13</v>
      </c>
      <c r="ARP4" s="282">
        <v>14</v>
      </c>
      <c r="ARQ4" s="218">
        <v>15</v>
      </c>
      <c r="ARR4" s="218">
        <v>16</v>
      </c>
      <c r="ARS4" s="218">
        <v>17</v>
      </c>
      <c r="ART4" s="218">
        <v>18</v>
      </c>
      <c r="ARU4" s="218">
        <v>19</v>
      </c>
      <c r="ARV4" s="282">
        <v>20</v>
      </c>
      <c r="ARW4" s="282">
        <v>21</v>
      </c>
      <c r="ARX4" s="218">
        <v>22</v>
      </c>
      <c r="ARY4" s="282">
        <v>23</v>
      </c>
      <c r="ARZ4" s="218">
        <v>24</v>
      </c>
      <c r="ASA4" s="218">
        <v>25</v>
      </c>
      <c r="ASB4" s="218">
        <v>26</v>
      </c>
      <c r="ASC4" s="218">
        <v>27</v>
      </c>
      <c r="ASD4" s="282">
        <v>28</v>
      </c>
      <c r="ASE4" s="218">
        <v>1</v>
      </c>
      <c r="ASF4" s="218">
        <v>2</v>
      </c>
      <c r="ASG4" s="218">
        <v>3</v>
      </c>
      <c r="ASH4" s="218">
        <v>4</v>
      </c>
      <c r="ASI4" s="218">
        <v>5</v>
      </c>
      <c r="ASJ4" s="282">
        <v>6</v>
      </c>
      <c r="ASK4" s="282">
        <v>7</v>
      </c>
      <c r="ASL4" s="218">
        <v>8</v>
      </c>
      <c r="ASM4" s="218">
        <v>9</v>
      </c>
      <c r="ASN4" s="218">
        <v>10</v>
      </c>
      <c r="ASO4" s="218">
        <v>11</v>
      </c>
      <c r="ASP4" s="218">
        <v>12</v>
      </c>
      <c r="ASQ4" s="282">
        <v>13</v>
      </c>
      <c r="ASR4" s="282">
        <v>14</v>
      </c>
      <c r="ASS4" s="218">
        <v>15</v>
      </c>
      <c r="AST4" s="218">
        <v>16</v>
      </c>
      <c r="ASU4" s="218">
        <v>17</v>
      </c>
      <c r="ASV4" s="218">
        <v>18</v>
      </c>
      <c r="ASW4" s="218">
        <v>19</v>
      </c>
      <c r="ASX4" s="282">
        <v>20</v>
      </c>
      <c r="ASY4" s="282">
        <v>21</v>
      </c>
      <c r="ASZ4" s="282">
        <v>22</v>
      </c>
      <c r="ATA4" s="218">
        <v>23</v>
      </c>
      <c r="ATB4" s="218">
        <v>24</v>
      </c>
      <c r="ATC4" s="218">
        <v>25</v>
      </c>
      <c r="ATD4" s="218">
        <v>26</v>
      </c>
      <c r="ATE4" s="282">
        <v>27</v>
      </c>
      <c r="ATF4" s="282">
        <v>28</v>
      </c>
      <c r="ATG4" s="218">
        <v>29</v>
      </c>
      <c r="ATH4" s="218">
        <v>30</v>
      </c>
      <c r="ATI4" s="218">
        <v>31</v>
      </c>
    </row>
    <row r="5" spans="1:1205" s="119" customFormat="1" ht="55.5" customHeight="1">
      <c r="A5" s="208"/>
      <c r="B5" s="435" t="s">
        <v>411</v>
      </c>
      <c r="C5" s="570" t="s">
        <v>412</v>
      </c>
      <c r="D5" s="288" t="s">
        <v>413</v>
      </c>
      <c r="E5" s="149" t="s">
        <v>414</v>
      </c>
      <c r="F5" s="470"/>
      <c r="G5" s="455"/>
      <c r="H5" s="247"/>
      <c r="OA5" s="136"/>
      <c r="OB5" s="136"/>
      <c r="OC5" s="136"/>
      <c r="OD5" s="136"/>
      <c r="OE5" s="136"/>
      <c r="OF5" s="136"/>
      <c r="OG5" s="136"/>
      <c r="OH5" s="136"/>
      <c r="OI5" s="136"/>
      <c r="OJ5" s="136"/>
      <c r="OK5" s="136"/>
      <c r="OL5" s="136"/>
      <c r="OM5" s="136"/>
      <c r="ON5" s="136"/>
      <c r="OO5" s="136"/>
      <c r="OP5" s="136"/>
      <c r="OQ5" s="136"/>
      <c r="OR5" s="136"/>
      <c r="OS5" s="136"/>
      <c r="OT5" s="136"/>
      <c r="OU5" s="136"/>
      <c r="OV5" s="136"/>
      <c r="OW5" s="136"/>
      <c r="OX5" s="136"/>
      <c r="OY5" s="136"/>
      <c r="OZ5" s="136"/>
      <c r="PA5" s="136"/>
      <c r="PB5" s="136"/>
      <c r="PC5" s="136"/>
      <c r="PD5" s="136"/>
      <c r="PE5" s="136"/>
      <c r="PF5" s="136"/>
      <c r="PG5" s="136"/>
      <c r="PH5" s="136"/>
      <c r="PI5" s="136"/>
      <c r="PJ5" s="136"/>
      <c r="PK5" s="136"/>
      <c r="PL5" s="136"/>
      <c r="PM5" s="136"/>
      <c r="PN5" s="136"/>
      <c r="PO5" s="136"/>
      <c r="PP5" s="136"/>
      <c r="PQ5" s="136"/>
      <c r="PR5" s="136"/>
      <c r="PS5" s="136"/>
      <c r="PT5" s="136"/>
      <c r="PU5" s="136"/>
      <c r="PV5" s="136"/>
      <c r="PW5" s="136"/>
      <c r="PX5" s="136"/>
      <c r="PY5" s="136"/>
      <c r="PZ5" s="136"/>
      <c r="QA5" s="136"/>
      <c r="QB5" s="136"/>
      <c r="QC5" s="136"/>
      <c r="QD5" s="136"/>
      <c r="QE5" s="136"/>
      <c r="QF5" s="136"/>
      <c r="QG5" s="136"/>
      <c r="QH5" s="136"/>
      <c r="QI5" s="136"/>
      <c r="QJ5" s="136"/>
      <c r="QK5" s="136"/>
      <c r="QL5" s="136"/>
      <c r="QM5" s="136"/>
      <c r="QN5" s="136"/>
      <c r="QO5" s="136"/>
      <c r="QP5" s="136"/>
      <c r="QQ5" s="136"/>
      <c r="QR5" s="136"/>
      <c r="QS5" s="136"/>
      <c r="QT5" s="136"/>
      <c r="QU5" s="136"/>
      <c r="QV5" s="136"/>
      <c r="QW5" s="136"/>
      <c r="QX5" s="136"/>
      <c r="QY5" s="136"/>
      <c r="QZ5" s="136"/>
      <c r="RA5" s="136"/>
      <c r="RB5" s="136"/>
      <c r="RC5" s="136"/>
      <c r="RD5" s="136"/>
      <c r="RE5" s="136"/>
      <c r="RF5" s="136"/>
      <c r="RG5" s="136"/>
      <c r="RH5" s="136"/>
      <c r="RI5" s="136"/>
      <c r="RJ5" s="136"/>
      <c r="RK5" s="136"/>
      <c r="RL5" s="136"/>
      <c r="RM5" s="136"/>
      <c r="RN5" s="136"/>
      <c r="RO5" s="136"/>
      <c r="RP5" s="136"/>
      <c r="RQ5" s="136"/>
      <c r="RR5" s="136"/>
      <c r="RS5" s="136"/>
      <c r="RT5" s="136"/>
      <c r="RU5" s="136"/>
      <c r="RV5" s="136"/>
      <c r="RW5" s="136"/>
      <c r="RX5" s="136"/>
      <c r="RY5" s="136"/>
      <c r="RZ5" s="136"/>
      <c r="SA5" s="136"/>
      <c r="SB5" s="136"/>
      <c r="SC5" s="136"/>
      <c r="SD5" s="136"/>
      <c r="SE5" s="136"/>
      <c r="SF5" s="136"/>
      <c r="SG5" s="136"/>
      <c r="SH5" s="136"/>
      <c r="SI5" s="136"/>
      <c r="SJ5" s="136"/>
      <c r="SK5" s="136"/>
      <c r="SL5" s="136"/>
      <c r="WJ5" s="136"/>
      <c r="WK5" s="136"/>
      <c r="WL5" s="136"/>
      <c r="WM5" s="136"/>
      <c r="WN5" s="136"/>
      <c r="WO5" s="136"/>
      <c r="WP5" s="136"/>
      <c r="WQ5" s="136"/>
      <c r="WR5" s="136"/>
      <c r="WS5" s="136"/>
      <c r="WT5" s="136"/>
      <c r="WU5" s="136"/>
      <c r="WV5" s="136"/>
      <c r="AFC5" s="121"/>
      <c r="AFD5" s="121"/>
      <c r="AFE5" s="121"/>
      <c r="AFF5" s="121"/>
      <c r="AFG5" s="121"/>
      <c r="AFH5" s="121"/>
      <c r="AFI5" s="121"/>
      <c r="AFJ5" s="121"/>
      <c r="AFK5" s="121"/>
      <c r="AFL5" s="121"/>
      <c r="AFM5" s="121"/>
      <c r="AFN5" s="121"/>
      <c r="AFO5" s="121"/>
      <c r="AFP5" s="121"/>
      <c r="AFQ5" s="121"/>
      <c r="AFR5" s="121"/>
      <c r="AFS5" s="121"/>
      <c r="AFT5" s="121"/>
      <c r="AFU5" s="121"/>
      <c r="AFV5" s="121"/>
      <c r="AFW5" s="121"/>
      <c r="AFX5" s="121"/>
      <c r="AFY5" s="121"/>
      <c r="AFZ5" s="121"/>
      <c r="AGA5" s="121"/>
      <c r="AGB5" s="121"/>
      <c r="AGC5" s="121"/>
      <c r="AGD5" s="121"/>
      <c r="AGE5" s="121"/>
      <c r="AGF5" s="121"/>
      <c r="AGG5" s="121"/>
      <c r="AGH5" s="121"/>
      <c r="AGI5" s="121"/>
      <c r="AGJ5" s="121"/>
      <c r="AGK5" s="121"/>
      <c r="AGL5" s="121"/>
      <c r="AGM5" s="121"/>
      <c r="AGN5" s="121"/>
      <c r="AGO5" s="121"/>
      <c r="AGP5" s="121"/>
      <c r="AGQ5" s="121"/>
      <c r="AGR5" s="121"/>
      <c r="AGS5" s="121"/>
      <c r="AGT5" s="121"/>
      <c r="AGU5" s="121"/>
      <c r="AGV5" s="121"/>
      <c r="AGW5" s="121"/>
      <c r="AGX5" s="121"/>
      <c r="AGY5" s="121"/>
      <c r="AGZ5" s="121"/>
      <c r="AHA5" s="121"/>
      <c r="AHB5" s="121"/>
      <c r="AHC5" s="121"/>
      <c r="AHD5" s="121"/>
      <c r="AHE5" s="121"/>
      <c r="AHF5" s="121"/>
      <c r="AHG5" s="121"/>
      <c r="AHH5" s="121"/>
      <c r="AHI5" s="121"/>
      <c r="AHJ5" s="121"/>
      <c r="AHK5" s="121"/>
      <c r="AHL5" s="121"/>
      <c r="AHM5" s="121"/>
      <c r="AHN5" s="121"/>
      <c r="AHO5" s="121"/>
      <c r="AHP5" s="121"/>
      <c r="AHQ5" s="121"/>
      <c r="AHR5" s="121"/>
      <c r="AHS5" s="121"/>
      <c r="AHT5" s="121"/>
      <c r="AHU5" s="121"/>
      <c r="AHV5" s="121"/>
      <c r="AHW5" s="121"/>
      <c r="AHX5" s="121"/>
      <c r="AHY5" s="121"/>
      <c r="AHZ5" s="121"/>
      <c r="AIA5" s="121" t="s">
        <v>415</v>
      </c>
      <c r="AIB5" s="121"/>
      <c r="AIC5" s="121"/>
      <c r="AID5" s="121"/>
      <c r="AIE5" s="121"/>
      <c r="AIF5" s="121"/>
      <c r="AIG5" s="121"/>
      <c r="AIH5" s="121" t="s">
        <v>416</v>
      </c>
      <c r="AII5" s="121"/>
      <c r="AIJ5" s="121"/>
      <c r="AIK5" s="121"/>
      <c r="AIL5" s="121"/>
      <c r="AIM5" s="121"/>
      <c r="AIN5" s="121"/>
      <c r="AIO5" s="121" t="s">
        <v>417</v>
      </c>
      <c r="AIP5" s="121" t="s">
        <v>418</v>
      </c>
      <c r="AIQ5" s="121" t="s">
        <v>419</v>
      </c>
      <c r="AIR5" s="121"/>
      <c r="AIS5" s="121"/>
      <c r="AIT5" s="121" t="s">
        <v>413</v>
      </c>
      <c r="AIU5" s="589"/>
      <c r="AIV5" s="170" t="s">
        <v>420</v>
      </c>
      <c r="AIW5" s="401"/>
      <c r="AIX5" s="121"/>
      <c r="AIY5" s="121"/>
      <c r="AIZ5" s="121"/>
      <c r="AJA5" s="121"/>
      <c r="AJB5" s="121"/>
      <c r="AJC5" s="121"/>
      <c r="AJD5" s="121"/>
      <c r="AJE5" s="121"/>
      <c r="AJF5" s="121"/>
      <c r="AJG5" s="121"/>
      <c r="AJH5" s="121"/>
      <c r="AJI5" s="121"/>
      <c r="AJJ5" s="121"/>
      <c r="AJK5" s="121"/>
      <c r="AJL5" s="121"/>
      <c r="AJM5" s="121"/>
      <c r="AJN5" s="121"/>
      <c r="AJO5" s="121"/>
      <c r="AJP5" s="121"/>
      <c r="AJQ5" s="121"/>
      <c r="AJR5" s="121"/>
      <c r="AJS5" s="121"/>
      <c r="AJT5" s="121"/>
      <c r="AJU5" s="121"/>
      <c r="AJV5" s="121"/>
      <c r="AJW5" s="121"/>
      <c r="AJX5" s="121"/>
      <c r="AJY5" s="121"/>
      <c r="AJZ5" s="121"/>
      <c r="AKA5" s="121"/>
      <c r="AKB5" s="121"/>
      <c r="AKC5" s="121"/>
      <c r="AKD5" s="121"/>
      <c r="AKE5" s="121"/>
      <c r="AKF5" s="121"/>
      <c r="AKG5" s="121"/>
      <c r="AKH5" s="121"/>
      <c r="AKI5" s="121"/>
      <c r="AKJ5" s="121"/>
      <c r="AKK5" s="121"/>
      <c r="AKL5" s="121"/>
      <c r="AKM5" s="121"/>
      <c r="AKN5" s="121"/>
      <c r="AKO5" s="121"/>
      <c r="AKP5" s="121"/>
      <c r="AKQ5" s="121"/>
      <c r="AKR5" s="178"/>
      <c r="AKS5" s="178"/>
      <c r="AKT5" s="178"/>
      <c r="AKU5" s="178"/>
      <c r="AKV5" s="178"/>
      <c r="AKW5" s="178"/>
      <c r="AKX5" s="178"/>
      <c r="AKY5" s="178"/>
      <c r="AKZ5" s="178"/>
      <c r="ALA5" s="178"/>
      <c r="ALB5" s="178"/>
      <c r="ALC5" s="178"/>
      <c r="ALD5" s="178"/>
      <c r="ALE5" s="178"/>
      <c r="ALF5" s="178"/>
      <c r="ALG5" s="178"/>
      <c r="ALH5" s="178"/>
      <c r="ALI5" s="178"/>
      <c r="ALJ5" s="178"/>
      <c r="ALK5" s="178"/>
      <c r="ALL5" s="178"/>
      <c r="ALM5" s="178"/>
      <c r="ALN5" s="178"/>
      <c r="ALO5" s="178"/>
      <c r="ALP5" s="178"/>
      <c r="ALQ5" s="178"/>
      <c r="ALR5" s="178"/>
      <c r="ALS5" s="178"/>
      <c r="ALT5" s="178"/>
      <c r="ALU5" s="178"/>
      <c r="ALV5" s="178"/>
      <c r="ALW5" s="178"/>
    </row>
    <row r="6" spans="1:1205" s="119" customFormat="1" ht="55.5" customHeight="1">
      <c r="A6" s="88"/>
      <c r="B6" s="435">
        <v>261022</v>
      </c>
      <c r="C6" s="570" t="s">
        <v>421</v>
      </c>
      <c r="D6" s="288" t="s">
        <v>422</v>
      </c>
      <c r="E6" s="610" t="s">
        <v>423</v>
      </c>
      <c r="F6" s="443" t="s">
        <v>424</v>
      </c>
      <c r="G6" s="76"/>
      <c r="H6" s="76"/>
      <c r="OA6" s="136"/>
      <c r="OB6" s="136"/>
      <c r="OC6" s="136"/>
      <c r="OD6" s="136"/>
      <c r="OE6" s="136"/>
      <c r="OF6" s="136"/>
      <c r="OG6" s="136"/>
      <c r="OH6" s="136"/>
      <c r="OI6" s="136"/>
      <c r="OJ6" s="136"/>
      <c r="OK6" s="136"/>
      <c r="OL6" s="136"/>
      <c r="OM6" s="136"/>
      <c r="ON6" s="136"/>
      <c r="OO6" s="136"/>
      <c r="OP6" s="136"/>
      <c r="OQ6" s="136"/>
      <c r="OR6" s="136"/>
      <c r="OS6" s="136"/>
      <c r="OT6" s="136"/>
      <c r="OU6" s="136"/>
      <c r="OV6" s="136"/>
      <c r="OW6" s="136"/>
      <c r="OX6" s="136"/>
      <c r="OY6" s="136"/>
      <c r="OZ6" s="136"/>
      <c r="PA6" s="136"/>
      <c r="PB6" s="136"/>
      <c r="PC6" s="136"/>
      <c r="PD6" s="136"/>
      <c r="PE6" s="136"/>
      <c r="PF6" s="136"/>
      <c r="PG6" s="136"/>
      <c r="PH6" s="136"/>
      <c r="PI6" s="136"/>
      <c r="PJ6" s="136"/>
      <c r="PK6" s="136"/>
      <c r="PL6" s="136"/>
      <c r="PM6" s="136"/>
      <c r="PN6" s="136"/>
      <c r="PO6" s="136"/>
      <c r="PP6" s="136"/>
      <c r="PQ6" s="136"/>
      <c r="PR6" s="136"/>
      <c r="PS6" s="136"/>
      <c r="PT6" s="136"/>
      <c r="PU6" s="136"/>
      <c r="PV6" s="136"/>
      <c r="PW6" s="136"/>
      <c r="PX6" s="136"/>
      <c r="PY6" s="136"/>
      <c r="PZ6" s="136"/>
      <c r="QA6" s="136"/>
      <c r="QB6" s="136"/>
      <c r="QC6" s="136"/>
      <c r="QD6" s="136"/>
      <c r="QE6" s="136"/>
      <c r="QF6" s="136"/>
      <c r="QG6" s="136"/>
      <c r="QH6" s="136"/>
      <c r="QI6" s="136"/>
      <c r="QJ6" s="136"/>
      <c r="QK6" s="136"/>
      <c r="QL6" s="136"/>
      <c r="QM6" s="136"/>
      <c r="QN6" s="136"/>
      <c r="QO6" s="136"/>
      <c r="QP6" s="136"/>
      <c r="QQ6" s="136"/>
      <c r="QR6" s="136"/>
      <c r="QS6" s="136"/>
      <c r="QT6" s="136"/>
      <c r="QU6" s="136"/>
      <c r="QV6" s="136"/>
      <c r="QW6" s="136"/>
      <c r="QX6" s="136"/>
      <c r="QY6" s="136"/>
      <c r="QZ6" s="136"/>
      <c r="RA6" s="136"/>
      <c r="RB6" s="136"/>
      <c r="RC6" s="136"/>
      <c r="RD6" s="136"/>
      <c r="RE6" s="136"/>
      <c r="RF6" s="136"/>
      <c r="RH6" s="136"/>
      <c r="RI6" s="136"/>
      <c r="RJ6" s="136"/>
      <c r="ABW6" s="116"/>
      <c r="ABX6" s="116"/>
      <c r="ABY6" s="116"/>
      <c r="ABZ6" s="116"/>
      <c r="ACA6" s="116"/>
      <c r="ACB6" s="116"/>
      <c r="ACC6" s="116"/>
      <c r="ACD6" s="116"/>
      <c r="ACE6" s="116"/>
      <c r="ACF6" s="116"/>
      <c r="ACG6" s="116"/>
      <c r="ACH6" s="116"/>
      <c r="ACI6" s="116"/>
      <c r="ACJ6" s="116"/>
      <c r="ACK6" s="116"/>
      <c r="ACL6" s="116"/>
      <c r="ACM6" s="116"/>
      <c r="ACN6" s="116"/>
      <c r="ACO6" s="116"/>
      <c r="ACP6" s="116"/>
      <c r="ACQ6" s="116"/>
      <c r="ACR6" s="116"/>
      <c r="ACS6" s="116"/>
      <c r="ACT6" s="116"/>
      <c r="ACU6" s="116"/>
      <c r="ACV6" s="116"/>
      <c r="ACW6" s="116"/>
      <c r="ACX6" s="116"/>
      <c r="ACY6" s="116"/>
      <c r="ACZ6" s="116"/>
      <c r="ADA6" s="116"/>
      <c r="ADB6" s="116"/>
      <c r="ADC6" s="116"/>
      <c r="ADD6" s="116"/>
      <c r="ADE6" s="116"/>
      <c r="ADF6" s="116"/>
      <c r="ADG6" s="116"/>
      <c r="ADH6" s="116"/>
      <c r="ADI6" s="116"/>
      <c r="ADJ6" s="116"/>
      <c r="ADK6" s="116"/>
      <c r="ADL6" s="116"/>
      <c r="ADM6" s="116"/>
      <c r="ADN6" s="116"/>
      <c r="ADO6" s="116"/>
      <c r="ADP6" s="116"/>
      <c r="ADQ6" s="116"/>
      <c r="ADR6" s="116"/>
      <c r="ADS6" s="116"/>
      <c r="ADT6" s="116"/>
      <c r="ADU6" s="116"/>
      <c r="ADV6" s="116"/>
      <c r="ADW6" s="116"/>
      <c r="ADX6" s="116"/>
      <c r="ADY6" s="201" t="s">
        <v>415</v>
      </c>
      <c r="ADZ6" s="116"/>
      <c r="AEA6" s="116"/>
      <c r="AEB6" s="116"/>
      <c r="AEC6" s="116"/>
      <c r="AED6" s="116"/>
      <c r="AEE6" s="116"/>
      <c r="AEF6" s="116"/>
      <c r="AEG6" s="116"/>
      <c r="AEH6" s="116"/>
      <c r="AEI6" s="116"/>
      <c r="AEJ6" s="116"/>
      <c r="AEK6" s="116"/>
      <c r="AEL6" s="116"/>
      <c r="AEM6" s="116"/>
      <c r="AEN6" s="116"/>
      <c r="AEO6" s="116"/>
      <c r="AEP6" s="116"/>
      <c r="AEQ6" s="116"/>
      <c r="AER6" s="116"/>
      <c r="AES6" s="116"/>
      <c r="AET6" s="116"/>
      <c r="AEU6" s="116"/>
      <c r="AEV6" s="116"/>
      <c r="AEW6" s="116"/>
      <c r="AEX6" s="601"/>
      <c r="AEY6" s="601"/>
      <c r="AEZ6" s="601"/>
      <c r="AFA6" s="601"/>
      <c r="AFB6" s="601"/>
      <c r="AFC6" s="601"/>
      <c r="AFD6" s="601"/>
      <c r="AFE6" s="602"/>
      <c r="AFF6" s="601"/>
      <c r="AFG6" s="602" t="s">
        <v>425</v>
      </c>
      <c r="AFH6" s="601"/>
      <c r="AFI6" s="601"/>
      <c r="AFJ6" s="601"/>
      <c r="AFK6" s="601"/>
      <c r="AFL6" s="601"/>
      <c r="AFM6" s="601"/>
      <c r="AFN6" s="601"/>
      <c r="AFO6" s="601"/>
      <c r="AFP6" s="602" t="s">
        <v>426</v>
      </c>
      <c r="AFQ6" s="601"/>
      <c r="AFR6" s="601"/>
      <c r="AFS6" s="601"/>
      <c r="AFT6" s="601"/>
      <c r="AFU6" s="214"/>
      <c r="AFV6" s="601"/>
      <c r="AFW6" s="603"/>
      <c r="AFX6" s="603"/>
      <c r="AFY6" s="604" t="s">
        <v>427</v>
      </c>
      <c r="AFZ6" s="603" t="s">
        <v>428</v>
      </c>
      <c r="AGA6" s="601"/>
      <c r="AGB6" s="603" t="s">
        <v>428</v>
      </c>
      <c r="AGC6" s="604" t="s">
        <v>429</v>
      </c>
      <c r="AGD6" s="603" t="s">
        <v>430</v>
      </c>
      <c r="AGE6" s="617" t="s">
        <v>171</v>
      </c>
      <c r="AGF6" s="200" t="s">
        <v>173</v>
      </c>
      <c r="AGG6" s="200" t="s">
        <v>173</v>
      </c>
      <c r="AGH6" s="200"/>
      <c r="AGI6" s="200" t="s">
        <v>173</v>
      </c>
      <c r="AGJ6" s="200" t="s">
        <v>40</v>
      </c>
      <c r="AGK6" s="200" t="s">
        <v>174</v>
      </c>
      <c r="AGL6" s="200" t="s">
        <v>174</v>
      </c>
      <c r="AGM6" s="200" t="s">
        <v>174</v>
      </c>
      <c r="AGN6" s="200"/>
      <c r="AGO6" s="200"/>
      <c r="AGP6" s="200"/>
      <c r="AGQ6" s="200"/>
      <c r="AGR6" s="200"/>
      <c r="AGS6" s="200" t="s">
        <v>174</v>
      </c>
      <c r="AGT6" s="200" t="s">
        <v>174</v>
      </c>
      <c r="AGU6" s="200" t="s">
        <v>174</v>
      </c>
      <c r="AGV6" s="200"/>
      <c r="AGW6" s="200" t="s">
        <v>175</v>
      </c>
      <c r="AGX6" s="200" t="s">
        <v>175</v>
      </c>
      <c r="AGY6" s="200" t="s">
        <v>176</v>
      </c>
      <c r="AGZ6" s="200" t="s">
        <v>176</v>
      </c>
      <c r="AHA6" s="200" t="s">
        <v>176</v>
      </c>
      <c r="AHB6" s="200" t="s">
        <v>82</v>
      </c>
      <c r="AHC6" s="200"/>
      <c r="AHD6" s="200" t="s">
        <v>82</v>
      </c>
      <c r="AHE6" s="200" t="s">
        <v>82</v>
      </c>
      <c r="AHF6" s="200" t="s">
        <v>82</v>
      </c>
      <c r="AHG6" s="200" t="s">
        <v>82</v>
      </c>
      <c r="AHH6" s="648" t="s">
        <v>431</v>
      </c>
      <c r="AHI6" s="601"/>
      <c r="AHJ6" s="601"/>
      <c r="AHK6" s="200" t="s">
        <v>93</v>
      </c>
      <c r="AHL6" s="200" t="s">
        <v>114</v>
      </c>
      <c r="AHM6" s="200" t="s">
        <v>42</v>
      </c>
      <c r="AHN6" s="200" t="s">
        <v>42</v>
      </c>
      <c r="AHO6" s="200" t="s">
        <v>42</v>
      </c>
      <c r="AHP6" s="200" t="s">
        <v>42</v>
      </c>
      <c r="AHQ6" s="601"/>
      <c r="AHR6" s="130"/>
      <c r="AHS6" s="200"/>
      <c r="AHT6" s="200"/>
      <c r="AHU6" s="200"/>
      <c r="AHV6" s="200"/>
      <c r="AHW6" s="200"/>
      <c r="AHX6" s="200"/>
      <c r="AHY6" s="200" t="s">
        <v>178</v>
      </c>
      <c r="AHZ6" s="200" t="s">
        <v>178</v>
      </c>
      <c r="AIA6" s="200" t="s">
        <v>97</v>
      </c>
      <c r="AIB6" s="200" t="s">
        <v>82</v>
      </c>
      <c r="AIC6" s="200" t="s">
        <v>82</v>
      </c>
      <c r="AID6" s="200"/>
      <c r="AIE6" s="200"/>
      <c r="AIF6" s="200" t="s">
        <v>82</v>
      </c>
      <c r="AIG6" s="200" t="s">
        <v>82</v>
      </c>
      <c r="AIH6" s="200" t="s">
        <v>98</v>
      </c>
      <c r="AII6" s="200" t="s">
        <v>82</v>
      </c>
      <c r="AIJ6" s="607"/>
      <c r="AIK6" s="607"/>
      <c r="AIL6" s="607"/>
      <c r="AIM6" s="607"/>
      <c r="AIN6" s="607" t="s">
        <v>432</v>
      </c>
      <c r="AIO6" s="607"/>
      <c r="AIP6" s="607"/>
      <c r="AIQ6" s="607"/>
      <c r="AIR6" s="607"/>
      <c r="AIS6" s="607"/>
      <c r="AIT6" s="607"/>
      <c r="AIU6" s="607"/>
      <c r="AIV6" s="607"/>
      <c r="AIW6" s="672" t="s">
        <v>433</v>
      </c>
      <c r="AIX6" s="649" t="s">
        <v>433</v>
      </c>
      <c r="AIY6" s="607"/>
      <c r="AIZ6" s="607"/>
      <c r="AJA6" s="649" t="s">
        <v>433</v>
      </c>
      <c r="AJB6" s="607" t="s">
        <v>434</v>
      </c>
      <c r="AJC6" s="649" t="s">
        <v>433</v>
      </c>
      <c r="AJD6" s="607" t="s">
        <v>434</v>
      </c>
      <c r="AJE6" s="607" t="s">
        <v>434</v>
      </c>
      <c r="AJF6" s="607" t="s">
        <v>434</v>
      </c>
      <c r="AJG6" s="607"/>
      <c r="AJH6" s="607" t="s">
        <v>434</v>
      </c>
      <c r="AJI6" s="607" t="s">
        <v>434</v>
      </c>
      <c r="AJJ6" s="607" t="s">
        <v>434</v>
      </c>
      <c r="AJK6" s="607" t="s">
        <v>434</v>
      </c>
      <c r="AJL6" s="607" t="s">
        <v>434</v>
      </c>
      <c r="AJM6" s="607"/>
      <c r="AJN6" s="607"/>
      <c r="AJO6" s="607"/>
      <c r="AJP6" s="607" t="s">
        <v>434</v>
      </c>
      <c r="AJQ6" s="607" t="s">
        <v>434</v>
      </c>
      <c r="AJR6" s="607" t="s">
        <v>434</v>
      </c>
      <c r="AJS6" s="607" t="s">
        <v>434</v>
      </c>
      <c r="AJT6" s="607"/>
      <c r="AJU6" s="607"/>
      <c r="AJV6" s="607" t="s">
        <v>434</v>
      </c>
      <c r="AJW6" s="607" t="s">
        <v>434</v>
      </c>
      <c r="AJX6" s="607" t="s">
        <v>434</v>
      </c>
      <c r="AJY6" s="625" t="s">
        <v>431</v>
      </c>
      <c r="AJZ6" s="84" t="s">
        <v>93</v>
      </c>
      <c r="AKA6" s="116"/>
      <c r="AKB6" s="116"/>
      <c r="AKC6" s="84" t="s">
        <v>93</v>
      </c>
      <c r="AKD6" s="84" t="s">
        <v>114</v>
      </c>
      <c r="AKE6" s="84" t="s">
        <v>42</v>
      </c>
      <c r="AKF6" s="84" t="s">
        <v>42</v>
      </c>
      <c r="AKG6" s="84" t="s">
        <v>42</v>
      </c>
      <c r="AKH6" s="84" t="s">
        <v>42</v>
      </c>
      <c r="AKJ6" s="84" t="s">
        <v>42</v>
      </c>
      <c r="AKK6" s="116"/>
      <c r="AKL6" s="116"/>
      <c r="AKM6" s="116"/>
      <c r="AKN6" s="116"/>
      <c r="AKO6" s="116"/>
      <c r="AKP6" s="116"/>
      <c r="AKQ6" s="130" t="s">
        <v>177</v>
      </c>
      <c r="AKR6" s="84" t="s">
        <v>178</v>
      </c>
      <c r="AKS6" s="84" t="s">
        <v>178</v>
      </c>
      <c r="AKT6" s="84" t="s">
        <v>97</v>
      </c>
      <c r="AKU6" s="84" t="s">
        <v>82</v>
      </c>
      <c r="AKV6" s="84"/>
      <c r="AKW6" s="84"/>
      <c r="AKX6" s="84" t="s">
        <v>82</v>
      </c>
      <c r="AKY6" s="84" t="s">
        <v>82</v>
      </c>
      <c r="AKZ6" s="84" t="s">
        <v>82</v>
      </c>
      <c r="ALA6" s="84" t="s">
        <v>82</v>
      </c>
      <c r="ALB6" s="84" t="s">
        <v>82</v>
      </c>
      <c r="ALE6" s="91" t="s">
        <v>98</v>
      </c>
      <c r="ALF6" s="116"/>
      <c r="ALG6" s="116"/>
      <c r="ALH6" s="116"/>
      <c r="ALI6" s="116"/>
      <c r="ALJ6" s="116"/>
      <c r="ALK6" s="116"/>
      <c r="ALL6" s="116"/>
      <c r="ALM6" s="116"/>
      <c r="ALN6" s="116"/>
      <c r="ALP6" s="84" t="s">
        <v>143</v>
      </c>
      <c r="ALT6" s="201" t="s">
        <v>435</v>
      </c>
      <c r="ALW6" s="119" t="s">
        <v>436</v>
      </c>
    </row>
    <row r="7" spans="1:1205" s="119" customFormat="1" ht="14.25" hidden="1" customHeight="1" outlineLevel="1" thickBot="1">
      <c r="A7" s="155" t="s">
        <v>224</v>
      </c>
      <c r="B7" s="54">
        <f>G13</f>
        <v>1781.6310771113831</v>
      </c>
      <c r="C7" s="32" t="s">
        <v>225</v>
      </c>
      <c r="D7" s="670">
        <f>SUM(I7:AIK7)</f>
        <v>184</v>
      </c>
      <c r="E7" s="55">
        <f t="shared" ref="E7:E12" si="0">SUM(D7/G7)</f>
        <v>0.41476365830532436</v>
      </c>
      <c r="F7" s="179"/>
      <c r="G7" s="359">
        <f>G13*0.249</f>
        <v>443.62613820073437</v>
      </c>
      <c r="H7" s="156">
        <f t="shared" ref="H7:H12" si="1">SUM(I7:AMI7)</f>
        <v>184</v>
      </c>
      <c r="OA7" s="136"/>
      <c r="OB7" s="136"/>
      <c r="OC7" s="136"/>
      <c r="OD7" s="136"/>
      <c r="OE7" s="136"/>
      <c r="OF7" s="136"/>
      <c r="OG7" s="136"/>
      <c r="OH7" s="136"/>
      <c r="OI7" s="136"/>
      <c r="OJ7" s="136"/>
      <c r="OK7" s="136"/>
      <c r="OL7" s="136"/>
      <c r="OM7" s="136"/>
      <c r="ON7" s="136"/>
      <c r="OO7" s="136"/>
      <c r="OP7" s="136"/>
      <c r="OQ7" s="136"/>
      <c r="OR7" s="136"/>
      <c r="OS7" s="136"/>
      <c r="OT7" s="136"/>
      <c r="OU7" s="136"/>
      <c r="OV7" s="136"/>
      <c r="OW7" s="136"/>
      <c r="OX7" s="136"/>
      <c r="OY7" s="136"/>
      <c r="OZ7" s="136"/>
      <c r="PA7" s="136"/>
      <c r="PB7" s="136"/>
      <c r="PC7" s="136"/>
      <c r="PD7" s="136"/>
      <c r="PE7" s="136"/>
      <c r="PF7" s="136"/>
      <c r="PG7" s="136"/>
      <c r="PH7" s="136"/>
      <c r="PI7" s="136"/>
      <c r="PJ7" s="136"/>
      <c r="PK7" s="136"/>
      <c r="PL7" s="136"/>
      <c r="PM7" s="136"/>
      <c r="PN7" s="136"/>
      <c r="PO7" s="136"/>
      <c r="PP7" s="136"/>
      <c r="PQ7" s="136"/>
      <c r="PR7" s="136"/>
      <c r="PS7" s="136"/>
      <c r="PT7" s="136"/>
      <c r="PU7" s="136"/>
      <c r="PV7" s="136"/>
      <c r="PW7" s="136"/>
      <c r="PX7" s="136"/>
      <c r="PY7" s="136"/>
      <c r="PZ7" s="136"/>
      <c r="QA7" s="136"/>
      <c r="QB7" s="136"/>
      <c r="QC7" s="136"/>
      <c r="QD7" s="136"/>
      <c r="QE7" s="136"/>
      <c r="QF7" s="136"/>
      <c r="QG7" s="136"/>
      <c r="QH7" s="136"/>
      <c r="QI7" s="136"/>
      <c r="QJ7" s="136"/>
      <c r="QK7" s="136"/>
      <c r="QL7" s="136"/>
      <c r="QM7" s="136"/>
      <c r="QN7" s="136"/>
      <c r="QO7" s="136"/>
      <c r="QP7" s="136"/>
      <c r="QQ7" s="136"/>
      <c r="QR7" s="136"/>
      <c r="QS7" s="136"/>
      <c r="QT7" s="136"/>
      <c r="QU7" s="136"/>
      <c r="QV7" s="136"/>
      <c r="QW7" s="136"/>
      <c r="QX7" s="136"/>
      <c r="QY7" s="136"/>
      <c r="QZ7" s="136"/>
      <c r="RA7" s="136"/>
      <c r="RB7" s="136"/>
      <c r="RC7" s="136"/>
      <c r="RD7" s="136"/>
      <c r="RE7" s="136"/>
      <c r="RF7" s="136"/>
      <c r="RG7" s="136"/>
      <c r="RH7" s="136"/>
      <c r="RI7" s="136"/>
      <c r="RJ7" s="136"/>
      <c r="RK7" s="136"/>
      <c r="RL7" s="136"/>
      <c r="RM7" s="136"/>
      <c r="RN7" s="136"/>
      <c r="RO7" s="136"/>
      <c r="RP7" s="136"/>
      <c r="RQ7" s="136"/>
      <c r="RR7" s="136"/>
      <c r="RS7" s="136"/>
      <c r="AEX7" s="203"/>
      <c r="AEY7" s="204"/>
      <c r="AEZ7" s="204"/>
      <c r="AFA7" s="204"/>
      <c r="AFB7" s="204"/>
      <c r="AFC7" s="204"/>
      <c r="AFD7" s="204"/>
      <c r="AFE7" s="204"/>
      <c r="AFF7" s="204"/>
      <c r="AFG7" s="204"/>
      <c r="AFH7" s="204"/>
      <c r="AFI7" s="204"/>
      <c r="AFJ7" s="204"/>
      <c r="AFK7" s="204"/>
      <c r="AFL7" s="204"/>
      <c r="AFM7" s="204"/>
      <c r="AFN7" s="204"/>
      <c r="AFO7" s="204"/>
      <c r="AFP7" s="204"/>
      <c r="AFQ7" s="204"/>
      <c r="AFR7" s="204"/>
      <c r="AFS7" s="204"/>
      <c r="AFT7" s="204"/>
      <c r="AFU7" s="204"/>
      <c r="AFV7" s="204"/>
      <c r="AFW7" s="204"/>
      <c r="AFX7" s="204"/>
      <c r="AFY7" s="204">
        <v>9</v>
      </c>
      <c r="AFZ7" s="204">
        <v>4</v>
      </c>
      <c r="AGA7" s="204"/>
      <c r="AGB7" s="315">
        <v>20</v>
      </c>
      <c r="AGC7" s="618">
        <v>32</v>
      </c>
      <c r="AGD7" s="394">
        <v>26</v>
      </c>
      <c r="AGE7" s="394">
        <v>26</v>
      </c>
      <c r="AGF7" s="394">
        <v>18</v>
      </c>
      <c r="AGG7" s="394">
        <v>13</v>
      </c>
      <c r="AGH7" s="204"/>
      <c r="AGI7" s="394">
        <v>8</v>
      </c>
      <c r="AGJ7" s="394">
        <v>9</v>
      </c>
      <c r="AGK7" s="394" t="s">
        <v>437</v>
      </c>
      <c r="AGL7" s="394">
        <v>12</v>
      </c>
      <c r="AGM7" s="394"/>
      <c r="AGN7" s="204"/>
      <c r="AGO7" s="204"/>
      <c r="AGP7" s="204"/>
      <c r="AGQ7" s="204"/>
      <c r="AGR7" s="204"/>
      <c r="AGS7" s="204"/>
      <c r="AGT7" s="204"/>
      <c r="AGU7" s="204"/>
      <c r="AGV7" s="204"/>
      <c r="AGW7" s="204"/>
      <c r="AGX7" s="204"/>
      <c r="AGY7" s="204"/>
      <c r="AGZ7" s="204"/>
      <c r="AHA7" s="204"/>
      <c r="AHB7" s="204"/>
      <c r="AHC7" s="204"/>
      <c r="AHD7" s="204"/>
      <c r="AHE7" s="204"/>
      <c r="AHF7" s="205"/>
      <c r="AHG7" s="302"/>
      <c r="AHH7" s="285">
        <v>6</v>
      </c>
      <c r="AHI7" s="285"/>
      <c r="AHJ7" s="285"/>
      <c r="AHK7" s="285"/>
      <c r="AHL7" s="285"/>
      <c r="AHM7" s="285"/>
      <c r="AHN7" s="285"/>
      <c r="AHO7" s="204"/>
      <c r="AHP7" s="394"/>
      <c r="AHQ7" s="204"/>
      <c r="AHR7" s="204"/>
      <c r="AHS7" s="204"/>
      <c r="AHT7" s="204"/>
      <c r="AHU7" s="204"/>
      <c r="AHV7" s="204"/>
      <c r="AHW7" s="394"/>
      <c r="AHX7" s="204"/>
      <c r="AHY7" s="204"/>
      <c r="AHZ7" s="204"/>
      <c r="AIA7" s="204"/>
      <c r="AIB7" s="285" t="s">
        <v>437</v>
      </c>
      <c r="AIC7" s="285" t="s">
        <v>437</v>
      </c>
      <c r="AID7" s="285" t="s">
        <v>437</v>
      </c>
      <c r="AIE7" s="285" t="s">
        <v>437</v>
      </c>
      <c r="AIF7" s="285" t="s">
        <v>437</v>
      </c>
      <c r="AIG7" s="285" t="s">
        <v>437</v>
      </c>
      <c r="AIH7" s="285">
        <v>1</v>
      </c>
      <c r="AII7" s="285" t="s">
        <v>437</v>
      </c>
      <c r="AIJ7" s="285" t="s">
        <v>437</v>
      </c>
      <c r="AIK7" s="315" t="s">
        <v>437</v>
      </c>
      <c r="AIL7" s="700"/>
      <c r="AIM7" s="700"/>
      <c r="AIN7" s="700"/>
      <c r="AIO7" s="700"/>
      <c r="AIP7" s="700"/>
      <c r="AIQ7" s="624"/>
      <c r="AIR7" s="624"/>
      <c r="AIS7" s="624"/>
      <c r="AIT7" s="624"/>
      <c r="AIU7" s="624"/>
      <c r="AIW7" s="138"/>
      <c r="AJH7" s="246"/>
      <c r="AJI7" s="246"/>
      <c r="AJJ7" s="246"/>
      <c r="AJK7" s="246"/>
      <c r="AJL7" s="246"/>
      <c r="AKE7" s="246"/>
      <c r="AKT7" s="246"/>
    </row>
    <row r="8" spans="1:1205" s="119" customFormat="1" ht="14.25" hidden="1" customHeight="1" outlineLevel="1" thickBot="1">
      <c r="A8" s="157" t="s">
        <v>226</v>
      </c>
      <c r="B8" s="59">
        <v>1837</v>
      </c>
      <c r="C8" s="32" t="s">
        <v>227</v>
      </c>
      <c r="D8" s="670">
        <f t="shared" ref="D8:D12" si="2">SUM(I8:AIK8)</f>
        <v>60</v>
      </c>
      <c r="E8" s="55">
        <f t="shared" si="0"/>
        <v>0.20165871697089122</v>
      </c>
      <c r="F8" s="179"/>
      <c r="G8" s="359">
        <f>G13*0.167</f>
        <v>297.53238987760102</v>
      </c>
      <c r="H8" s="156">
        <f t="shared" si="1"/>
        <v>60</v>
      </c>
      <c r="OA8" s="136"/>
      <c r="OB8" s="136"/>
      <c r="OC8" s="136"/>
      <c r="OD8" s="136"/>
      <c r="OE8" s="136"/>
      <c r="OF8" s="136"/>
      <c r="OG8" s="136"/>
      <c r="OH8" s="136"/>
      <c r="OI8" s="136"/>
      <c r="OJ8" s="136"/>
      <c r="OK8" s="136"/>
      <c r="OL8" s="136"/>
      <c r="OM8" s="136"/>
      <c r="ON8" s="136"/>
      <c r="OO8" s="136"/>
      <c r="OP8" s="136"/>
      <c r="OQ8" s="136"/>
      <c r="OR8" s="136"/>
      <c r="OS8" s="136"/>
      <c r="OT8" s="136"/>
      <c r="OU8" s="136"/>
      <c r="OV8" s="136"/>
      <c r="OW8" s="136"/>
      <c r="OX8" s="136"/>
      <c r="OY8" s="136"/>
      <c r="OZ8" s="136"/>
      <c r="PA8" s="136"/>
      <c r="PB8" s="136"/>
      <c r="PC8" s="136"/>
      <c r="PD8" s="136"/>
      <c r="PE8" s="136"/>
      <c r="PF8" s="136"/>
      <c r="PG8" s="136"/>
      <c r="PH8" s="136"/>
      <c r="PI8" s="136"/>
      <c r="PJ8" s="136"/>
      <c r="PK8" s="136"/>
      <c r="PL8" s="136"/>
      <c r="PM8" s="136"/>
      <c r="PN8" s="136"/>
      <c r="PO8" s="136"/>
      <c r="PP8" s="136"/>
      <c r="PQ8" s="136"/>
      <c r="PR8" s="136"/>
      <c r="PS8" s="136"/>
      <c r="PT8" s="136"/>
      <c r="PU8" s="136"/>
      <c r="PV8" s="136"/>
      <c r="PW8" s="136"/>
      <c r="PX8" s="136"/>
      <c r="PY8" s="136"/>
      <c r="PZ8" s="136"/>
      <c r="QA8" s="136"/>
      <c r="QB8" s="136"/>
      <c r="QC8" s="136"/>
      <c r="QD8" s="136"/>
      <c r="QE8" s="136"/>
      <c r="QF8" s="136"/>
      <c r="QG8" s="136"/>
      <c r="QH8" s="136"/>
      <c r="QI8" s="136"/>
      <c r="QJ8" s="136"/>
      <c r="QK8" s="136"/>
      <c r="QL8" s="136"/>
      <c r="QM8" s="136"/>
      <c r="QN8" s="136"/>
      <c r="QO8" s="136"/>
      <c r="QP8" s="136"/>
      <c r="QQ8" s="136"/>
      <c r="QR8" s="136"/>
      <c r="QS8" s="136"/>
      <c r="QT8" s="136"/>
      <c r="QU8" s="136"/>
      <c r="QV8" s="136"/>
      <c r="QW8" s="136"/>
      <c r="QX8" s="136"/>
      <c r="QY8" s="136"/>
      <c r="QZ8" s="136"/>
      <c r="RA8" s="136"/>
      <c r="RB8" s="136"/>
      <c r="RC8" s="136"/>
      <c r="RD8" s="136"/>
      <c r="RE8" s="136"/>
      <c r="RF8" s="136"/>
      <c r="RG8" s="136"/>
      <c r="RH8" s="136"/>
      <c r="RI8" s="136"/>
      <c r="RJ8" s="136"/>
      <c r="RK8" s="136"/>
      <c r="RL8" s="136"/>
      <c r="RM8" s="136"/>
      <c r="RN8" s="136"/>
      <c r="RO8" s="136"/>
      <c r="RP8" s="136"/>
      <c r="RQ8" s="136"/>
      <c r="RR8" s="136"/>
      <c r="RS8" s="136"/>
      <c r="AEX8" s="206"/>
      <c r="AEY8" s="147"/>
      <c r="AEZ8" s="147"/>
      <c r="AFA8" s="147"/>
      <c r="AFB8" s="147"/>
      <c r="AFC8" s="147"/>
      <c r="AFD8" s="147"/>
      <c r="AFE8" s="147"/>
      <c r="AFF8" s="147"/>
      <c r="AFG8" s="147"/>
      <c r="AFH8" s="147"/>
      <c r="AFI8" s="147"/>
      <c r="AFJ8" s="147"/>
      <c r="AFK8" s="147"/>
      <c r="AFL8" s="147"/>
      <c r="AFM8" s="147"/>
      <c r="AFN8" s="147"/>
      <c r="AFO8" s="147"/>
      <c r="AFP8" s="147"/>
      <c r="AFQ8" s="147"/>
      <c r="AFR8" s="147"/>
      <c r="AFS8" s="147"/>
      <c r="AFT8" s="147"/>
      <c r="AFU8" s="147"/>
      <c r="AFV8" s="147"/>
      <c r="AFW8" s="147"/>
      <c r="AFX8" s="147"/>
      <c r="AFY8" s="147"/>
      <c r="AFZ8" s="147"/>
      <c r="AGA8" s="147"/>
      <c r="AGB8" s="207"/>
      <c r="AGC8" s="206"/>
      <c r="AGD8" s="395">
        <v>6</v>
      </c>
      <c r="AGE8" s="395">
        <v>6</v>
      </c>
      <c r="AGF8" s="395">
        <v>6</v>
      </c>
      <c r="AGG8" s="395">
        <v>9</v>
      </c>
      <c r="AGH8" s="395"/>
      <c r="AGI8" s="395">
        <v>8</v>
      </c>
      <c r="AGJ8" s="395">
        <v>5</v>
      </c>
      <c r="AGK8" s="395" t="s">
        <v>437</v>
      </c>
      <c r="AGL8" s="147">
        <v>6</v>
      </c>
      <c r="AGM8" s="147">
        <v>8</v>
      </c>
      <c r="AGN8" s="147"/>
      <c r="AGO8" s="147"/>
      <c r="AGP8" s="147"/>
      <c r="AGQ8" s="147"/>
      <c r="AGR8" s="147"/>
      <c r="AGS8" s="147"/>
      <c r="AGT8" s="147"/>
      <c r="AGU8" s="147">
        <v>6</v>
      </c>
      <c r="AGV8" s="147"/>
      <c r="AGW8" s="147"/>
      <c r="AGX8" s="147"/>
      <c r="AGY8" s="147"/>
      <c r="AGZ8" s="147"/>
      <c r="AHA8" s="147"/>
      <c r="AHB8" s="147"/>
      <c r="AHC8" s="147"/>
      <c r="AHD8" s="147"/>
      <c r="AHE8" s="147"/>
      <c r="AHF8" s="207"/>
      <c r="AHG8" s="301"/>
      <c r="AHH8" s="219"/>
      <c r="AHI8" s="219"/>
      <c r="AHJ8" s="219"/>
      <c r="AHK8" s="219"/>
      <c r="AHL8" s="219"/>
      <c r="AHM8" s="219"/>
      <c r="AHN8" s="219"/>
      <c r="AHO8" s="147"/>
      <c r="AHP8" s="147"/>
      <c r="AHQ8" s="147"/>
      <c r="AHR8" s="147"/>
      <c r="AHS8" s="147"/>
      <c r="AHT8" s="147"/>
      <c r="AHU8" s="147"/>
      <c r="AHV8" s="147"/>
      <c r="AHW8" s="147"/>
      <c r="AHX8" s="147"/>
      <c r="AHY8" s="147"/>
      <c r="AHZ8" s="147"/>
      <c r="AIA8" s="147"/>
      <c r="AIB8" s="219" t="s">
        <v>437</v>
      </c>
      <c r="AIC8" s="219" t="s">
        <v>437</v>
      </c>
      <c r="AID8" s="219" t="s">
        <v>437</v>
      </c>
      <c r="AIE8" s="219" t="s">
        <v>437</v>
      </c>
      <c r="AIF8" s="219" t="s">
        <v>437</v>
      </c>
      <c r="AIG8" s="219" t="s">
        <v>437</v>
      </c>
      <c r="AIH8" s="219" t="s">
        <v>437</v>
      </c>
      <c r="AII8" s="219" t="s">
        <v>437</v>
      </c>
      <c r="AIJ8" s="219" t="s">
        <v>437</v>
      </c>
      <c r="AIK8" s="316" t="s">
        <v>437</v>
      </c>
      <c r="AIL8" s="700"/>
      <c r="AIM8" s="700"/>
      <c r="AIN8" s="700"/>
      <c r="AIO8" s="700"/>
      <c r="AIP8" s="700"/>
      <c r="AIQ8" s="624"/>
      <c r="AIR8" s="624"/>
      <c r="AIS8" s="624"/>
      <c r="AIT8" s="624"/>
      <c r="AIU8" s="624"/>
      <c r="AIW8" s="138"/>
      <c r="AJH8" s="246"/>
      <c r="AJI8" s="246"/>
      <c r="AJJ8" s="246"/>
      <c r="AJK8" s="246"/>
      <c r="AJL8" s="246"/>
    </row>
    <row r="9" spans="1:1205" s="119" customFormat="1" ht="14.25" hidden="1" customHeight="1" outlineLevel="1" thickBot="1">
      <c r="A9" s="158" t="s">
        <v>228</v>
      </c>
      <c r="B9" s="61">
        <v>1325</v>
      </c>
      <c r="C9" s="32" t="s">
        <v>229</v>
      </c>
      <c r="D9" s="670">
        <f t="shared" si="2"/>
        <v>247</v>
      </c>
      <c r="E9" s="55">
        <f t="shared" si="0"/>
        <v>0.68294092088114056</v>
      </c>
      <c r="F9" s="180"/>
      <c r="G9" s="359">
        <f>G13*0.203</f>
        <v>361.67110865361082</v>
      </c>
      <c r="H9" s="156">
        <f t="shared" si="1"/>
        <v>247</v>
      </c>
      <c r="OA9" s="136"/>
      <c r="OB9" s="136"/>
      <c r="OC9" s="136"/>
      <c r="OD9" s="136"/>
      <c r="OE9" s="136"/>
      <c r="OF9" s="136"/>
      <c r="OG9" s="136"/>
      <c r="OH9" s="136"/>
      <c r="OI9" s="136"/>
      <c r="OJ9" s="136"/>
      <c r="OK9" s="136"/>
      <c r="OL9" s="136"/>
      <c r="OM9" s="136"/>
      <c r="ON9" s="136"/>
      <c r="OO9" s="136"/>
      <c r="OP9" s="136"/>
      <c r="OQ9" s="136"/>
      <c r="OR9" s="136"/>
      <c r="OS9" s="136"/>
      <c r="OT9" s="136"/>
      <c r="OU9" s="136"/>
      <c r="OV9" s="136"/>
      <c r="OW9" s="136"/>
      <c r="OX9" s="136"/>
      <c r="OY9" s="136"/>
      <c r="OZ9" s="136"/>
      <c r="PA9" s="136"/>
      <c r="PB9" s="136"/>
      <c r="PC9" s="136"/>
      <c r="PD9" s="136"/>
      <c r="PE9" s="136"/>
      <c r="PF9" s="136"/>
      <c r="PG9" s="136"/>
      <c r="PH9" s="136"/>
      <c r="PI9" s="136"/>
      <c r="PJ9" s="136"/>
      <c r="PK9" s="136"/>
      <c r="PL9" s="136"/>
      <c r="PM9" s="136"/>
      <c r="PN9" s="136"/>
      <c r="PO9" s="136"/>
      <c r="PP9" s="136"/>
      <c r="PQ9" s="136"/>
      <c r="PR9" s="136"/>
      <c r="PS9" s="136"/>
      <c r="PT9" s="136"/>
      <c r="PU9" s="136"/>
      <c r="PV9" s="136"/>
      <c r="PW9" s="136"/>
      <c r="PX9" s="136"/>
      <c r="PY9" s="136"/>
      <c r="PZ9" s="136"/>
      <c r="QA9" s="136"/>
      <c r="QB9" s="136"/>
      <c r="QC9" s="136"/>
      <c r="QD9" s="136"/>
      <c r="QE9" s="136"/>
      <c r="QF9" s="136"/>
      <c r="QG9" s="136"/>
      <c r="QH9" s="136"/>
      <c r="QI9" s="136"/>
      <c r="QJ9" s="136"/>
      <c r="QK9" s="136"/>
      <c r="QL9" s="136"/>
      <c r="QM9" s="136"/>
      <c r="QN9" s="136"/>
      <c r="QO9" s="136"/>
      <c r="QP9" s="136"/>
      <c r="QQ9" s="136"/>
      <c r="QR9" s="136"/>
      <c r="QS9" s="136"/>
      <c r="QT9" s="136"/>
      <c r="QU9" s="136"/>
      <c r="QV9" s="136"/>
      <c r="QW9" s="136"/>
      <c r="QX9" s="136"/>
      <c r="QY9" s="136"/>
      <c r="QZ9" s="136"/>
      <c r="RA9" s="136"/>
      <c r="RB9" s="136"/>
      <c r="RC9" s="136"/>
      <c r="RD9" s="136"/>
      <c r="RE9" s="136"/>
      <c r="RF9" s="136"/>
      <c r="RG9" s="136"/>
      <c r="RH9" s="136"/>
      <c r="RI9" s="136"/>
      <c r="RJ9" s="136"/>
      <c r="RK9" s="136"/>
      <c r="RL9" s="136"/>
      <c r="RM9" s="136"/>
      <c r="RN9" s="136"/>
      <c r="RO9" s="136"/>
      <c r="RP9" s="136"/>
      <c r="RQ9" s="136"/>
      <c r="RR9" s="136"/>
      <c r="RS9" s="136"/>
      <c r="AEX9" s="206"/>
      <c r="AEY9" s="147"/>
      <c r="AEZ9" s="147"/>
      <c r="AFA9" s="147"/>
      <c r="AFB9" s="147"/>
      <c r="AFC9" s="147"/>
      <c r="AFD9" s="147"/>
      <c r="AFE9" s="147"/>
      <c r="AFF9" s="147"/>
      <c r="AFG9" s="147"/>
      <c r="AFH9" s="147"/>
      <c r="AFI9" s="147"/>
      <c r="AFJ9" s="147"/>
      <c r="AFK9" s="147"/>
      <c r="AFL9" s="147"/>
      <c r="AFM9" s="147"/>
      <c r="AFN9" s="147"/>
      <c r="AFO9" s="147"/>
      <c r="AFP9" s="147"/>
      <c r="AFQ9" s="147"/>
      <c r="AFR9" s="147"/>
      <c r="AFS9" s="147"/>
      <c r="AFT9" s="147"/>
      <c r="AFU9" s="147"/>
      <c r="AFV9" s="147"/>
      <c r="AFW9" s="147"/>
      <c r="AFX9" s="147"/>
      <c r="AFY9" s="147"/>
      <c r="AFZ9" s="147"/>
      <c r="AGA9" s="147"/>
      <c r="AGB9" s="207"/>
      <c r="AGC9" s="206"/>
      <c r="AGD9" s="147">
        <v>4</v>
      </c>
      <c r="AGE9" s="395">
        <v>22</v>
      </c>
      <c r="AGF9" s="395">
        <v>36</v>
      </c>
      <c r="AGG9" s="395">
        <v>14</v>
      </c>
      <c r="AGH9" s="147"/>
      <c r="AGI9" s="395">
        <v>22</v>
      </c>
      <c r="AGJ9" s="395">
        <v>8</v>
      </c>
      <c r="AGK9" s="395" t="s">
        <v>437</v>
      </c>
      <c r="AGL9" s="395">
        <v>12</v>
      </c>
      <c r="AGM9" s="395">
        <v>24</v>
      </c>
      <c r="AGN9" s="147"/>
      <c r="AGO9" s="147"/>
      <c r="AGP9" s="147"/>
      <c r="AGQ9" s="147"/>
      <c r="AGR9" s="147"/>
      <c r="AGS9" s="219">
        <v>24</v>
      </c>
      <c r="AGT9" s="219">
        <v>16</v>
      </c>
      <c r="AGU9" s="219">
        <v>21</v>
      </c>
      <c r="AGV9" s="147"/>
      <c r="AGW9" s="219">
        <v>16</v>
      </c>
      <c r="AGX9" s="219">
        <v>4</v>
      </c>
      <c r="AGY9" s="147"/>
      <c r="AGZ9" s="147"/>
      <c r="AHA9" s="147"/>
      <c r="AHB9" s="147"/>
      <c r="AHC9" s="147"/>
      <c r="AHD9" s="147"/>
      <c r="AHE9" s="147"/>
      <c r="AHF9" s="207"/>
      <c r="AHG9" s="301">
        <v>8</v>
      </c>
      <c r="AHH9" s="219">
        <v>8</v>
      </c>
      <c r="AHI9" s="219"/>
      <c r="AHJ9" s="219"/>
      <c r="AHK9" s="219">
        <v>8</v>
      </c>
      <c r="AHL9" s="219"/>
      <c r="AHM9" s="219"/>
      <c r="AHN9" s="219"/>
      <c r="AHO9" s="147"/>
      <c r="AHP9" s="147"/>
      <c r="AHQ9" s="147"/>
      <c r="AHR9" s="147"/>
      <c r="AHS9" s="147"/>
      <c r="AHT9" s="147"/>
      <c r="AHU9" s="147"/>
      <c r="AHV9" s="147"/>
      <c r="AHW9" s="147"/>
      <c r="AHX9" s="147"/>
      <c r="AHY9" s="147"/>
      <c r="AHZ9" s="147"/>
      <c r="AIA9" s="147"/>
      <c r="AIB9" s="219" t="s">
        <v>437</v>
      </c>
      <c r="AIC9" s="219" t="s">
        <v>437</v>
      </c>
      <c r="AID9" s="219" t="s">
        <v>437</v>
      </c>
      <c r="AIE9" s="219" t="s">
        <v>437</v>
      </c>
      <c r="AIF9" s="219" t="s">
        <v>437</v>
      </c>
      <c r="AIG9" s="219" t="s">
        <v>437</v>
      </c>
      <c r="AIH9" s="219" t="s">
        <v>437</v>
      </c>
      <c r="AII9" s="219" t="s">
        <v>437</v>
      </c>
      <c r="AIJ9" s="219" t="s">
        <v>437</v>
      </c>
      <c r="AIK9" s="316" t="s">
        <v>437</v>
      </c>
      <c r="AIL9" s="700"/>
      <c r="AIM9" s="700"/>
      <c r="AIN9" s="700"/>
      <c r="AIO9" s="700"/>
      <c r="AIP9" s="700"/>
      <c r="AIQ9" s="624"/>
      <c r="AIR9" s="624"/>
      <c r="AIS9" s="624"/>
      <c r="AIT9" s="624"/>
      <c r="AIU9" s="624"/>
      <c r="AIW9" s="138"/>
      <c r="AJH9" s="246"/>
      <c r="AJI9" s="246"/>
      <c r="AJJ9" s="246"/>
      <c r="AJK9" s="246"/>
      <c r="AJL9" s="246"/>
    </row>
    <row r="10" spans="1:1205" s="119" customFormat="1" ht="14.25" hidden="1" customHeight="1" outlineLevel="1" thickBot="1">
      <c r="A10" s="159"/>
      <c r="B10" s="181" t="s">
        <v>230</v>
      </c>
      <c r="C10" s="40" t="s">
        <v>231</v>
      </c>
      <c r="D10" s="670">
        <f t="shared" si="2"/>
        <v>37</v>
      </c>
      <c r="E10" s="55">
        <f t="shared" si="0"/>
        <v>0.37759067035246574</v>
      </c>
      <c r="F10" s="179"/>
      <c r="G10" s="359">
        <f>G13*0.055</f>
        <v>97.989709241126064</v>
      </c>
      <c r="H10" s="156">
        <f t="shared" si="1"/>
        <v>37</v>
      </c>
      <c r="OA10" s="136"/>
      <c r="OB10" s="136"/>
      <c r="OC10" s="136"/>
      <c r="OD10" s="136"/>
      <c r="OE10" s="136"/>
      <c r="OF10" s="136"/>
      <c r="OG10" s="136"/>
      <c r="OH10" s="136"/>
      <c r="OI10" s="136"/>
      <c r="OJ10" s="136"/>
      <c r="OK10" s="136"/>
      <c r="OL10" s="136"/>
      <c r="OM10" s="136"/>
      <c r="ON10" s="136"/>
      <c r="OO10" s="136"/>
      <c r="OP10" s="136"/>
      <c r="OQ10" s="136"/>
      <c r="OR10" s="136"/>
      <c r="OS10" s="136"/>
      <c r="OT10" s="136"/>
      <c r="OU10" s="136"/>
      <c r="OV10" s="136"/>
      <c r="OW10" s="136"/>
      <c r="OX10" s="136"/>
      <c r="OY10" s="136"/>
      <c r="OZ10" s="136"/>
      <c r="PA10" s="136"/>
      <c r="PB10" s="136"/>
      <c r="PC10" s="136"/>
      <c r="PD10" s="136"/>
      <c r="PE10" s="136"/>
      <c r="PF10" s="136"/>
      <c r="PG10" s="136"/>
      <c r="PH10" s="136"/>
      <c r="PI10" s="136"/>
      <c r="PJ10" s="136"/>
      <c r="PK10" s="136"/>
      <c r="PL10" s="136"/>
      <c r="PM10" s="136"/>
      <c r="PN10" s="136"/>
      <c r="PO10" s="136"/>
      <c r="PP10" s="136"/>
      <c r="PQ10" s="136"/>
      <c r="PR10" s="136"/>
      <c r="PS10" s="136"/>
      <c r="PT10" s="136"/>
      <c r="PU10" s="136"/>
      <c r="PV10" s="136"/>
      <c r="PW10" s="136"/>
      <c r="PX10" s="136"/>
      <c r="PY10" s="136"/>
      <c r="PZ10" s="136"/>
      <c r="QA10" s="136"/>
      <c r="QB10" s="136"/>
      <c r="QC10" s="136"/>
      <c r="QD10" s="136"/>
      <c r="QE10" s="136"/>
      <c r="QF10" s="136"/>
      <c r="QG10" s="136"/>
      <c r="QH10" s="136"/>
      <c r="QI10" s="136"/>
      <c r="QJ10" s="136"/>
      <c r="QK10" s="136"/>
      <c r="QL10" s="136"/>
      <c r="QM10" s="136"/>
      <c r="QN10" s="136"/>
      <c r="QO10" s="136"/>
      <c r="QP10" s="136"/>
      <c r="QQ10" s="136"/>
      <c r="QR10" s="136"/>
      <c r="QS10" s="136"/>
      <c r="QT10" s="136"/>
      <c r="QU10" s="136"/>
      <c r="QV10" s="136"/>
      <c r="QW10" s="136"/>
      <c r="QX10" s="136"/>
      <c r="QY10" s="136"/>
      <c r="QZ10" s="136"/>
      <c r="RA10" s="136"/>
      <c r="RB10" s="136"/>
      <c r="RC10" s="136"/>
      <c r="RD10" s="136"/>
      <c r="RE10" s="136"/>
      <c r="RF10" s="136"/>
      <c r="RG10" s="136"/>
      <c r="RH10" s="136"/>
      <c r="RI10" s="136"/>
      <c r="RJ10" s="136"/>
      <c r="RK10" s="136"/>
      <c r="RL10" s="136"/>
      <c r="RM10" s="136"/>
      <c r="RN10" s="136"/>
      <c r="RO10" s="136"/>
      <c r="RP10" s="136"/>
      <c r="RQ10" s="136"/>
      <c r="RR10" s="136"/>
      <c r="RS10" s="136"/>
      <c r="ADK10" s="578"/>
      <c r="AEX10" s="206"/>
      <c r="AEY10" s="147"/>
      <c r="AEZ10" s="147"/>
      <c r="AFA10" s="147"/>
      <c r="AFB10" s="147"/>
      <c r="AFC10" s="147"/>
      <c r="AFD10" s="147"/>
      <c r="AFE10" s="147"/>
      <c r="AFF10" s="147"/>
      <c r="AFG10" s="147"/>
      <c r="AFH10" s="147"/>
      <c r="AFI10" s="147"/>
      <c r="AFJ10" s="147"/>
      <c r="AFK10" s="147"/>
      <c r="AFL10" s="147"/>
      <c r="AFM10" s="147"/>
      <c r="AFN10" s="147"/>
      <c r="AFO10" s="147"/>
      <c r="AFP10" s="147"/>
      <c r="AFQ10" s="147"/>
      <c r="AFR10" s="147"/>
      <c r="AFS10" s="147"/>
      <c r="AFT10" s="147"/>
      <c r="AFU10" s="147"/>
      <c r="AFV10" s="147"/>
      <c r="AFW10" s="147"/>
      <c r="AFX10" s="147"/>
      <c r="AFY10" s="147"/>
      <c r="AFZ10" s="147"/>
      <c r="AGA10" s="147"/>
      <c r="AGB10" s="207"/>
      <c r="AGC10" s="206">
        <v>2</v>
      </c>
      <c r="AGD10" s="147"/>
      <c r="AGE10" s="147">
        <v>4</v>
      </c>
      <c r="AGF10" s="147">
        <v>2</v>
      </c>
      <c r="AGG10" s="147">
        <v>3</v>
      </c>
      <c r="AGH10" s="147"/>
      <c r="AGI10" s="147">
        <v>6</v>
      </c>
      <c r="AGJ10" s="147">
        <v>3</v>
      </c>
      <c r="AGK10" s="147" t="s">
        <v>437</v>
      </c>
      <c r="AGL10" s="147" t="s">
        <v>437</v>
      </c>
      <c r="AGM10" s="147">
        <v>6</v>
      </c>
      <c r="AGN10" s="147"/>
      <c r="AGO10" s="147"/>
      <c r="AGP10" s="147"/>
      <c r="AGQ10" s="147"/>
      <c r="AGR10" s="147"/>
      <c r="AGS10" s="147"/>
      <c r="AGT10" s="147">
        <v>4</v>
      </c>
      <c r="AGU10" s="147"/>
      <c r="AGV10" s="147"/>
      <c r="AGW10" s="219"/>
      <c r="AGX10" s="219">
        <v>4</v>
      </c>
      <c r="AGY10" s="147">
        <v>3</v>
      </c>
      <c r="AGZ10" s="147"/>
      <c r="AHA10" s="147"/>
      <c r="AHB10" s="147"/>
      <c r="AHC10" s="147"/>
      <c r="AHD10" s="147"/>
      <c r="AHE10" s="147"/>
      <c r="AHF10" s="207"/>
      <c r="AHG10" s="301"/>
      <c r="AHH10" s="219"/>
      <c r="AHI10" s="395"/>
      <c r="AHJ10" s="219"/>
      <c r="AHK10" s="219"/>
      <c r="AHL10" s="219"/>
      <c r="AHM10" s="219"/>
      <c r="AHN10" s="219"/>
      <c r="AHO10" s="147"/>
      <c r="AHP10" s="147"/>
      <c r="AHQ10" s="147"/>
      <c r="AHR10" s="147"/>
      <c r="AHS10" s="147"/>
      <c r="AHT10" s="147"/>
      <c r="AHU10" s="147"/>
      <c r="AHV10" s="147"/>
      <c r="AHW10" s="147"/>
      <c r="AHX10" s="147"/>
      <c r="AHY10" s="147"/>
      <c r="AHZ10" s="147"/>
      <c r="AIA10" s="147"/>
      <c r="AIB10" s="219" t="s">
        <v>437</v>
      </c>
      <c r="AIC10" s="219" t="s">
        <v>437</v>
      </c>
      <c r="AID10" s="219" t="s">
        <v>437</v>
      </c>
      <c r="AIE10" s="219" t="s">
        <v>437</v>
      </c>
      <c r="AIF10" s="219" t="s">
        <v>437</v>
      </c>
      <c r="AIG10" s="219" t="s">
        <v>437</v>
      </c>
      <c r="AIH10" s="219" t="s">
        <v>437</v>
      </c>
      <c r="AII10" s="219" t="s">
        <v>437</v>
      </c>
      <c r="AIJ10" s="219" t="s">
        <v>437</v>
      </c>
      <c r="AIK10" s="316" t="s">
        <v>437</v>
      </c>
      <c r="AIL10" s="700"/>
      <c r="AIM10" s="700"/>
      <c r="AIN10" s="700"/>
      <c r="AIO10" s="700"/>
      <c r="AIP10" s="700"/>
      <c r="AIQ10" s="624"/>
      <c r="AIR10" s="624"/>
      <c r="AIS10" s="624"/>
      <c r="AIT10" s="624"/>
      <c r="AIU10" s="624"/>
      <c r="AIW10" s="138"/>
      <c r="AJH10" s="246"/>
      <c r="AJI10" s="246"/>
      <c r="AJJ10" s="246"/>
      <c r="AJK10" s="246"/>
      <c r="AJL10" s="246"/>
    </row>
    <row r="11" spans="1:1205" s="119" customFormat="1" ht="14.25" hidden="1" customHeight="1" outlineLevel="1" thickBot="1">
      <c r="A11" s="159"/>
      <c r="B11" s="160">
        <f>D13</f>
        <v>754</v>
      </c>
      <c r="C11" s="40" t="s">
        <v>232</v>
      </c>
      <c r="D11" s="670">
        <f t="shared" si="2"/>
        <v>65</v>
      </c>
      <c r="E11" s="55">
        <f t="shared" si="0"/>
        <v>0.49977291614589597</v>
      </c>
      <c r="F11" s="179"/>
      <c r="G11" s="359">
        <f>G13*0.073</f>
        <v>130.05906862913096</v>
      </c>
      <c r="H11" s="156">
        <f t="shared" si="1"/>
        <v>111</v>
      </c>
      <c r="OA11" s="136"/>
      <c r="OB11" s="136"/>
      <c r="OC11" s="136"/>
      <c r="OD11" s="136"/>
      <c r="OE11" s="136"/>
      <c r="OF11" s="136"/>
      <c r="OG11" s="136"/>
      <c r="OH11" s="136"/>
      <c r="OI11" s="136"/>
      <c r="OJ11" s="136"/>
      <c r="OK11" s="136"/>
      <c r="OL11" s="136"/>
      <c r="OM11" s="136"/>
      <c r="ON11" s="136"/>
      <c r="OO11" s="136"/>
      <c r="OP11" s="136"/>
      <c r="OQ11" s="136"/>
      <c r="OR11" s="136"/>
      <c r="OS11" s="136"/>
      <c r="OT11" s="136"/>
      <c r="OU11" s="136"/>
      <c r="OV11" s="136"/>
      <c r="OW11" s="136"/>
      <c r="OX11" s="136"/>
      <c r="OY11" s="136"/>
      <c r="OZ11" s="136"/>
      <c r="PA11" s="136"/>
      <c r="PB11" s="136"/>
      <c r="PC11" s="136"/>
      <c r="PD11" s="136"/>
      <c r="PE11" s="136"/>
      <c r="PF11" s="136"/>
      <c r="PG11" s="136"/>
      <c r="PH11" s="136"/>
      <c r="PI11" s="136"/>
      <c r="PJ11" s="136"/>
      <c r="PK11" s="136"/>
      <c r="PL11" s="136"/>
      <c r="PM11" s="136"/>
      <c r="PN11" s="136"/>
      <c r="PO11" s="136"/>
      <c r="PP11" s="136"/>
      <c r="PQ11" s="136"/>
      <c r="PR11" s="136"/>
      <c r="PS11" s="136"/>
      <c r="PT11" s="136"/>
      <c r="PU11" s="136"/>
      <c r="PV11" s="136"/>
      <c r="PW11" s="136"/>
      <c r="PX11" s="136"/>
      <c r="PY11" s="136"/>
      <c r="PZ11" s="136"/>
      <c r="QA11" s="136"/>
      <c r="QB11" s="136"/>
      <c r="QC11" s="136"/>
      <c r="QD11" s="136"/>
      <c r="QE11" s="136"/>
      <c r="QF11" s="136"/>
      <c r="QG11" s="136"/>
      <c r="QH11" s="136"/>
      <c r="QI11" s="136"/>
      <c r="QJ11" s="136"/>
      <c r="QK11" s="136"/>
      <c r="QL11" s="136"/>
      <c r="QM11" s="136"/>
      <c r="QN11" s="136"/>
      <c r="QO11" s="136"/>
      <c r="QP11" s="136"/>
      <c r="QQ11" s="136"/>
      <c r="QR11" s="136"/>
      <c r="QS11" s="136"/>
      <c r="QT11" s="136"/>
      <c r="QU11" s="136"/>
      <c r="QV11" s="136"/>
      <c r="QW11" s="136"/>
      <c r="QX11" s="136"/>
      <c r="QY11" s="136"/>
      <c r="QZ11" s="136"/>
      <c r="RA11" s="136"/>
      <c r="RB11" s="136"/>
      <c r="RC11" s="136"/>
      <c r="RD11" s="136"/>
      <c r="RE11" s="136"/>
      <c r="RF11" s="136"/>
      <c r="RG11" s="136"/>
      <c r="RH11" s="136"/>
      <c r="RI11" s="136"/>
      <c r="RJ11" s="136"/>
      <c r="RK11" s="136"/>
      <c r="RL11" s="136"/>
      <c r="RM11" s="136"/>
      <c r="RN11" s="136"/>
      <c r="RO11" s="136"/>
      <c r="RP11" s="136"/>
      <c r="RQ11" s="136"/>
      <c r="RR11" s="136"/>
      <c r="RS11" s="136"/>
      <c r="AEX11" s="206"/>
      <c r="AEY11" s="147"/>
      <c r="AEZ11" s="147"/>
      <c r="AFA11" s="147"/>
      <c r="AFB11" s="147"/>
      <c r="AFC11" s="147"/>
      <c r="AFD11" s="147"/>
      <c r="AFE11" s="147"/>
      <c r="AFF11" s="147"/>
      <c r="AFG11" s="147"/>
      <c r="AFH11" s="147"/>
      <c r="AFI11" s="147"/>
      <c r="AFJ11" s="147"/>
      <c r="AFK11" s="147"/>
      <c r="AFL11" s="147"/>
      <c r="AFM11" s="147"/>
      <c r="AFN11" s="147"/>
      <c r="AFO11" s="147"/>
      <c r="AFP11" s="147"/>
      <c r="AFQ11" s="147"/>
      <c r="AFR11" s="147"/>
      <c r="AFS11" s="147"/>
      <c r="AFT11" s="147"/>
      <c r="AFU11" s="147"/>
      <c r="AFV11" s="147"/>
      <c r="AFW11" s="147"/>
      <c r="AFX11" s="147"/>
      <c r="AFY11" s="147"/>
      <c r="AFZ11" s="147"/>
      <c r="AGA11" s="147"/>
      <c r="AGB11" s="207"/>
      <c r="AGC11" s="206"/>
      <c r="AGD11" s="147"/>
      <c r="AGE11" s="147"/>
      <c r="AGF11" s="147"/>
      <c r="AGG11" s="147"/>
      <c r="AGH11" s="147"/>
      <c r="AGI11" s="147" t="s">
        <v>437</v>
      </c>
      <c r="AGJ11" s="147" t="s">
        <v>437</v>
      </c>
      <c r="AGK11" s="147" t="s">
        <v>437</v>
      </c>
      <c r="AGL11" s="147" t="s">
        <v>437</v>
      </c>
      <c r="AGM11" s="147"/>
      <c r="AGN11" s="147"/>
      <c r="AGO11" s="147"/>
      <c r="AGP11" s="147"/>
      <c r="AGQ11" s="147"/>
      <c r="AGR11" s="147"/>
      <c r="AGS11" s="147"/>
      <c r="AGT11" s="147"/>
      <c r="AGU11" s="147"/>
      <c r="AGV11" s="147"/>
      <c r="AGW11" s="219"/>
      <c r="AGX11" s="219"/>
      <c r="AGY11" s="147"/>
      <c r="AGZ11" s="147"/>
      <c r="AHA11" s="147"/>
      <c r="AHB11" s="147"/>
      <c r="AHC11" s="147"/>
      <c r="AHD11" s="147"/>
      <c r="AHE11" s="147"/>
      <c r="AHF11" s="207"/>
      <c r="AHG11" s="301"/>
      <c r="AHH11" s="219"/>
      <c r="AHI11" s="219"/>
      <c r="AHJ11" s="219"/>
      <c r="AHK11" s="219"/>
      <c r="AHL11" s="219">
        <v>8</v>
      </c>
      <c r="AHM11" s="395">
        <v>12</v>
      </c>
      <c r="AHN11" s="395">
        <v>12</v>
      </c>
      <c r="AHO11" s="395">
        <v>6</v>
      </c>
      <c r="AHP11" s="395"/>
      <c r="AHQ11" s="147"/>
      <c r="AHR11" s="395">
        <v>5</v>
      </c>
      <c r="AHS11" s="395">
        <v>8</v>
      </c>
      <c r="AHT11" s="395">
        <v>6</v>
      </c>
      <c r="AHU11" s="395">
        <v>6</v>
      </c>
      <c r="AHV11" s="147">
        <v>2</v>
      </c>
      <c r="AHW11" s="147"/>
      <c r="AHX11" s="147"/>
      <c r="AHY11" s="147"/>
      <c r="AHZ11" s="147"/>
      <c r="AIA11" s="147"/>
      <c r="AIB11" s="219" t="s">
        <v>437</v>
      </c>
      <c r="AIC11" s="219" t="s">
        <v>437</v>
      </c>
      <c r="AID11" s="219" t="s">
        <v>437</v>
      </c>
      <c r="AIE11" s="219" t="s">
        <v>437</v>
      </c>
      <c r="AIF11" s="219" t="s">
        <v>437</v>
      </c>
      <c r="AIG11" s="219" t="s">
        <v>437</v>
      </c>
      <c r="AIH11" s="219" t="s">
        <v>437</v>
      </c>
      <c r="AII11" s="219" t="s">
        <v>437</v>
      </c>
      <c r="AIJ11" s="219" t="s">
        <v>437</v>
      </c>
      <c r="AIK11" s="316" t="s">
        <v>437</v>
      </c>
      <c r="AIL11" s="700"/>
      <c r="AIM11" s="700"/>
      <c r="AIN11" s="700"/>
      <c r="AIO11" s="700"/>
      <c r="AIP11" s="700"/>
      <c r="AIQ11" s="624"/>
      <c r="AIR11" s="624"/>
      <c r="AIS11" s="624"/>
      <c r="AIT11" s="624"/>
      <c r="AIU11" s="624"/>
      <c r="AIW11" s="138"/>
      <c r="AJH11" s="246"/>
      <c r="AJI11" s="246"/>
      <c r="AJJ11" s="246"/>
      <c r="AJK11" s="246"/>
      <c r="AJL11" s="246"/>
      <c r="AKD11" s="246">
        <v>16</v>
      </c>
      <c r="AKE11" s="246">
        <v>10</v>
      </c>
      <c r="AKF11" s="246">
        <v>6</v>
      </c>
      <c r="AKG11" s="246">
        <v>6</v>
      </c>
      <c r="AKH11" s="246">
        <v>2</v>
      </c>
      <c r="AKI11" s="246"/>
      <c r="AKJ11" s="119">
        <v>2</v>
      </c>
      <c r="AKQ11" s="246"/>
      <c r="AKR11" s="246"/>
      <c r="AKY11" s="119">
        <v>4</v>
      </c>
    </row>
    <row r="12" spans="1:1205" s="119" customFormat="1" ht="14.25" hidden="1" customHeight="1" outlineLevel="1" thickBot="1">
      <c r="A12" s="161" t="s">
        <v>233</v>
      </c>
      <c r="B12" s="162">
        <f>SUM(B11/(B7*E14/100))</f>
        <v>1.1723205135522015</v>
      </c>
      <c r="C12" s="32" t="s">
        <v>234</v>
      </c>
      <c r="D12" s="670">
        <f t="shared" si="2"/>
        <v>161</v>
      </c>
      <c r="E12" s="55">
        <f t="shared" si="0"/>
        <v>0.35025826377237418</v>
      </c>
      <c r="F12" s="179"/>
      <c r="G12" s="359">
        <f>G13*0.258</f>
        <v>459.66081789473685</v>
      </c>
      <c r="H12" s="156">
        <f t="shared" si="1"/>
        <v>269</v>
      </c>
      <c r="OA12" s="136"/>
      <c r="OB12" s="136"/>
      <c r="OC12" s="136"/>
      <c r="OD12" s="136"/>
      <c r="OE12" s="136"/>
      <c r="OF12" s="136"/>
      <c r="OG12" s="136"/>
      <c r="OH12" s="136"/>
      <c r="OI12" s="136"/>
      <c r="OJ12" s="136"/>
      <c r="OK12" s="136"/>
      <c r="OL12" s="136"/>
      <c r="OM12" s="136"/>
      <c r="ON12" s="136"/>
      <c r="OO12" s="136"/>
      <c r="OP12" s="136"/>
      <c r="OQ12" s="136"/>
      <c r="OR12" s="136"/>
      <c r="OS12" s="136"/>
      <c r="OT12" s="136"/>
      <c r="OU12" s="136"/>
      <c r="OV12" s="136"/>
      <c r="OW12" s="136"/>
      <c r="OX12" s="136"/>
      <c r="OY12" s="136"/>
      <c r="OZ12" s="136"/>
      <c r="PA12" s="136"/>
      <c r="PB12" s="136"/>
      <c r="PC12" s="136"/>
      <c r="PD12" s="136"/>
      <c r="PE12" s="136"/>
      <c r="PF12" s="136"/>
      <c r="PG12" s="136"/>
      <c r="PH12" s="136"/>
      <c r="PI12" s="136"/>
      <c r="PJ12" s="136"/>
      <c r="PK12" s="136"/>
      <c r="PL12" s="136"/>
      <c r="PM12" s="136"/>
      <c r="PN12" s="136"/>
      <c r="PO12" s="136"/>
      <c r="PP12" s="136"/>
      <c r="PQ12" s="136"/>
      <c r="PR12" s="136"/>
      <c r="PS12" s="136"/>
      <c r="PT12" s="136"/>
      <c r="PU12" s="136"/>
      <c r="PV12" s="136"/>
      <c r="PW12" s="136"/>
      <c r="PX12" s="136"/>
      <c r="PY12" s="136"/>
      <c r="PZ12" s="136"/>
      <c r="QA12" s="136"/>
      <c r="QB12" s="136"/>
      <c r="QC12" s="136"/>
      <c r="QD12" s="136"/>
      <c r="QE12" s="136"/>
      <c r="QF12" s="136"/>
      <c r="QG12" s="136"/>
      <c r="QH12" s="136"/>
      <c r="QI12" s="136"/>
      <c r="QJ12" s="136"/>
      <c r="QK12" s="136"/>
      <c r="QL12" s="136"/>
      <c r="QM12" s="136"/>
      <c r="QN12" s="136"/>
      <c r="QO12" s="136"/>
      <c r="QP12" s="136"/>
      <c r="QQ12" s="136"/>
      <c r="QR12" s="136"/>
      <c r="QS12" s="136"/>
      <c r="QT12" s="136"/>
      <c r="QU12" s="136"/>
      <c r="QV12" s="136"/>
      <c r="QW12" s="136"/>
      <c r="QX12" s="136"/>
      <c r="QY12" s="136"/>
      <c r="QZ12" s="136"/>
      <c r="RA12" s="136"/>
      <c r="RB12" s="136"/>
      <c r="RC12" s="136"/>
      <c r="RD12" s="136"/>
      <c r="RE12" s="136"/>
      <c r="RF12" s="136"/>
      <c r="RG12" s="136"/>
      <c r="RH12" s="136"/>
      <c r="RI12" s="136"/>
      <c r="RJ12" s="136"/>
      <c r="RK12" s="136"/>
      <c r="RL12" s="136"/>
      <c r="RM12" s="136"/>
      <c r="RN12" s="136"/>
      <c r="RO12" s="136"/>
      <c r="RP12" s="136"/>
      <c r="RQ12" s="136"/>
      <c r="RR12" s="136"/>
      <c r="RS12" s="136"/>
      <c r="AEX12" s="206"/>
      <c r="AEY12" s="147"/>
      <c r="AEZ12" s="147"/>
      <c r="AFA12" s="147"/>
      <c r="AFB12" s="147"/>
      <c r="AFC12" s="147"/>
      <c r="AFD12" s="147"/>
      <c r="AFE12" s="147"/>
      <c r="AFF12" s="147"/>
      <c r="AFG12" s="147"/>
      <c r="AFH12" s="147"/>
      <c r="AFI12" s="147"/>
      <c r="AFJ12" s="147"/>
      <c r="AFK12" s="147"/>
      <c r="AFL12" s="147"/>
      <c r="AFM12" s="147"/>
      <c r="AFN12" s="147"/>
      <c r="AFO12" s="147"/>
      <c r="AFP12" s="147"/>
      <c r="AFQ12" s="147"/>
      <c r="AFR12" s="147"/>
      <c r="AFS12" s="147"/>
      <c r="AFT12" s="147"/>
      <c r="AFU12" s="147"/>
      <c r="AFV12" s="147"/>
      <c r="AFW12" s="147"/>
      <c r="AFX12" s="147"/>
      <c r="AFY12" s="147"/>
      <c r="AFZ12" s="147"/>
      <c r="AGA12" s="147"/>
      <c r="AGB12" s="207"/>
      <c r="AGC12" s="206"/>
      <c r="AGD12" s="147"/>
      <c r="AGE12" s="147"/>
      <c r="AGF12" s="147"/>
      <c r="AGG12" s="147"/>
      <c r="AGH12" s="147"/>
      <c r="AGI12" s="147" t="s">
        <v>437</v>
      </c>
      <c r="AGJ12" s="147" t="s">
        <v>437</v>
      </c>
      <c r="AGK12" s="147" t="s">
        <v>437</v>
      </c>
      <c r="AGL12" s="147">
        <v>2</v>
      </c>
      <c r="AGM12" s="147"/>
      <c r="AGN12" s="147"/>
      <c r="AGO12" s="147"/>
      <c r="AGP12" s="147"/>
      <c r="AGQ12" s="147"/>
      <c r="AGR12" s="147"/>
      <c r="AGS12" s="147"/>
      <c r="AGT12" s="147"/>
      <c r="AGU12" s="147"/>
      <c r="AGV12" s="147"/>
      <c r="AGW12" s="219">
        <v>4</v>
      </c>
      <c r="AGX12" s="219">
        <v>11</v>
      </c>
      <c r="AGY12" s="219">
        <v>14</v>
      </c>
      <c r="AGZ12" s="147">
        <v>8</v>
      </c>
      <c r="AHA12" s="147">
        <v>8</v>
      </c>
      <c r="AHB12" s="147">
        <v>4</v>
      </c>
      <c r="AHC12" s="147"/>
      <c r="AHD12" s="147"/>
      <c r="AHE12" s="219">
        <v>11</v>
      </c>
      <c r="AHF12" s="316">
        <v>14</v>
      </c>
      <c r="AHG12" s="650">
        <v>22</v>
      </c>
      <c r="AHH12" s="219">
        <v>11</v>
      </c>
      <c r="AHI12" s="219"/>
      <c r="AHJ12" s="219"/>
      <c r="AHK12" s="219">
        <v>16</v>
      </c>
      <c r="AHL12" s="219"/>
      <c r="AHM12" s="219"/>
      <c r="AHN12" s="219"/>
      <c r="AHO12" s="147"/>
      <c r="AHP12" s="147"/>
      <c r="AHQ12" s="147"/>
      <c r="AHR12" s="147"/>
      <c r="AHS12" s="147"/>
      <c r="AHT12" s="147"/>
      <c r="AHU12" s="147"/>
      <c r="AHV12" s="147">
        <v>2</v>
      </c>
      <c r="AHW12" s="147"/>
      <c r="AHX12" s="147"/>
      <c r="AHY12" s="147"/>
      <c r="AHZ12" s="147"/>
      <c r="AIA12" s="147">
        <v>5</v>
      </c>
      <c r="AIB12" s="219">
        <v>17</v>
      </c>
      <c r="AIC12" s="219">
        <v>6</v>
      </c>
      <c r="AID12" s="219" t="s">
        <v>437</v>
      </c>
      <c r="AIE12" s="219" t="s">
        <v>437</v>
      </c>
      <c r="AIF12" s="219" t="s">
        <v>437</v>
      </c>
      <c r="AIG12" s="219" t="s">
        <v>437</v>
      </c>
      <c r="AIH12" s="219" t="s">
        <v>437</v>
      </c>
      <c r="AII12" s="219">
        <v>4</v>
      </c>
      <c r="AIJ12" s="219">
        <v>2</v>
      </c>
      <c r="AIK12" s="316" t="s">
        <v>437</v>
      </c>
      <c r="AIL12" s="700"/>
      <c r="AIM12" s="700"/>
      <c r="AIN12" s="700"/>
      <c r="AIO12" s="700">
        <v>2</v>
      </c>
      <c r="AIP12" s="700"/>
      <c r="AIQ12" s="624"/>
      <c r="AIR12" s="624"/>
      <c r="AIS12" s="624"/>
      <c r="AIT12" s="624"/>
      <c r="AIU12" s="624"/>
      <c r="AIW12" s="138"/>
      <c r="AJH12" s="246">
        <v>4</v>
      </c>
      <c r="AJI12" s="246">
        <v>4</v>
      </c>
      <c r="AJJ12" s="246">
        <v>4</v>
      </c>
      <c r="AJK12" s="246">
        <v>4</v>
      </c>
      <c r="AJL12" s="246">
        <v>4</v>
      </c>
      <c r="AJP12" s="246">
        <v>4</v>
      </c>
      <c r="AJQ12" s="246">
        <v>4</v>
      </c>
      <c r="AJR12" s="246">
        <v>4</v>
      </c>
      <c r="AJS12" s="246">
        <v>4</v>
      </c>
      <c r="AJW12" s="119">
        <v>2</v>
      </c>
      <c r="AJX12" s="119">
        <v>2</v>
      </c>
      <c r="AKD12" s="119">
        <v>6</v>
      </c>
      <c r="AKE12" s="119">
        <v>6</v>
      </c>
      <c r="AKF12" s="119">
        <v>6</v>
      </c>
      <c r="AKG12" s="119">
        <v>6</v>
      </c>
      <c r="AKH12" s="119">
        <v>6</v>
      </c>
      <c r="AKJ12" s="119">
        <v>4</v>
      </c>
      <c r="AKQ12" s="119">
        <v>6</v>
      </c>
      <c r="AKU12" s="119">
        <v>6</v>
      </c>
      <c r="AKX12" s="119">
        <v>4</v>
      </c>
      <c r="AKY12" s="119">
        <v>4</v>
      </c>
      <c r="AKZ12" s="119">
        <v>4</v>
      </c>
      <c r="ALA12" s="119">
        <v>4</v>
      </c>
      <c r="ALB12" s="119">
        <v>4</v>
      </c>
    </row>
    <row r="13" spans="1:1205" s="119" customFormat="1" ht="14.25" hidden="1" customHeight="1" outlineLevel="1" thickBot="1">
      <c r="A13" s="157" t="s">
        <v>233</v>
      </c>
      <c r="B13" s="163">
        <f>SUM(B11/(B8*E14/100))</f>
        <v>1.1369856610123998</v>
      </c>
      <c r="C13" s="164" t="s">
        <v>235</v>
      </c>
      <c r="D13" s="671">
        <f>SUM(D7:D12)</f>
        <v>754</v>
      </c>
      <c r="E13" s="182">
        <v>30</v>
      </c>
      <c r="F13" s="183"/>
      <c r="G13" s="359">
        <f>((E13/F14*1000)*-0.0213+67.209)*E13</f>
        <v>1781.6310771113831</v>
      </c>
      <c r="H13" s="156">
        <f>SUM(H7:H12)</f>
        <v>908</v>
      </c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OA13" s="136"/>
      <c r="OB13" s="136"/>
      <c r="OC13" s="136"/>
      <c r="OD13" s="136"/>
      <c r="OE13" s="136"/>
      <c r="OF13" s="136"/>
      <c r="OG13" s="136"/>
      <c r="OH13" s="136"/>
      <c r="OI13" s="136"/>
      <c r="OJ13" s="136"/>
      <c r="OK13" s="136"/>
      <c r="OL13" s="136"/>
      <c r="OM13" s="136"/>
      <c r="ON13" s="136"/>
      <c r="OO13" s="136"/>
      <c r="OP13" s="136"/>
      <c r="OQ13" s="136"/>
      <c r="OR13" s="136"/>
      <c r="OS13" s="136"/>
      <c r="OT13" s="136"/>
      <c r="OU13" s="136"/>
      <c r="OV13" s="136"/>
      <c r="OW13" s="136"/>
      <c r="OX13" s="136"/>
      <c r="OY13" s="136"/>
      <c r="OZ13" s="136"/>
      <c r="PA13" s="136"/>
      <c r="PB13" s="136"/>
      <c r="PC13" s="136"/>
      <c r="PD13" s="136"/>
      <c r="PE13" s="136"/>
      <c r="PF13" s="136"/>
      <c r="PG13" s="136"/>
      <c r="PH13" s="136"/>
      <c r="PI13" s="136"/>
      <c r="PJ13" s="136"/>
      <c r="PK13" s="136"/>
      <c r="PL13" s="136"/>
      <c r="PM13" s="136"/>
      <c r="PN13" s="136"/>
      <c r="PO13" s="136"/>
      <c r="PP13" s="136"/>
      <c r="PQ13" s="136"/>
      <c r="PR13" s="136"/>
      <c r="PS13" s="136"/>
      <c r="PT13" s="136"/>
      <c r="PU13" s="136"/>
      <c r="PV13" s="136"/>
      <c r="PW13" s="136"/>
      <c r="PX13" s="136"/>
      <c r="PY13" s="136"/>
      <c r="PZ13" s="136"/>
      <c r="QA13" s="136"/>
      <c r="QB13" s="136"/>
      <c r="QC13" s="136"/>
      <c r="QD13" s="136"/>
      <c r="QE13" s="136"/>
      <c r="QF13" s="136"/>
      <c r="QG13" s="136"/>
      <c r="QH13" s="136"/>
      <c r="QI13" s="136"/>
      <c r="QJ13" s="136"/>
      <c r="QK13" s="136"/>
      <c r="QL13" s="136"/>
      <c r="QM13" s="136"/>
      <c r="QN13" s="136"/>
      <c r="QO13" s="136"/>
      <c r="QP13" s="136"/>
      <c r="QQ13" s="136"/>
      <c r="QR13" s="136"/>
      <c r="QS13" s="136"/>
      <c r="QT13" s="136"/>
      <c r="QU13" s="136"/>
      <c r="QV13" s="136"/>
      <c r="QW13" s="136"/>
      <c r="QX13" s="136"/>
      <c r="QY13" s="136"/>
      <c r="QZ13" s="136"/>
      <c r="RA13" s="136"/>
      <c r="RB13" s="136"/>
      <c r="RC13" s="136"/>
      <c r="RD13" s="136"/>
      <c r="RE13" s="136"/>
      <c r="RF13" s="136"/>
      <c r="RG13" s="136"/>
      <c r="RH13" s="136"/>
      <c r="RI13" s="136"/>
      <c r="RJ13" s="136"/>
      <c r="RK13" s="136"/>
      <c r="RL13" s="136"/>
      <c r="RM13" s="136"/>
      <c r="RN13" s="136"/>
      <c r="RO13" s="136"/>
      <c r="RP13" s="136"/>
      <c r="RQ13" s="136"/>
      <c r="RR13" s="136"/>
      <c r="RS13" s="136"/>
      <c r="AEX13" s="8">
        <f t="shared" ref="AEX13:AFH13" si="3">SUM(AEX7:AEX12)</f>
        <v>0</v>
      </c>
      <c r="AEY13" s="9">
        <f t="shared" si="3"/>
        <v>0</v>
      </c>
      <c r="AEZ13" s="9">
        <f t="shared" si="3"/>
        <v>0</v>
      </c>
      <c r="AFA13" s="9">
        <f t="shared" si="3"/>
        <v>0</v>
      </c>
      <c r="AFB13" s="9">
        <f t="shared" si="3"/>
        <v>0</v>
      </c>
      <c r="AFC13" s="9">
        <f t="shared" si="3"/>
        <v>0</v>
      </c>
      <c r="AFD13" s="9">
        <f t="shared" si="3"/>
        <v>0</v>
      </c>
      <c r="AFE13" s="9">
        <f t="shared" si="3"/>
        <v>0</v>
      </c>
      <c r="AFF13" s="9">
        <f t="shared" si="3"/>
        <v>0</v>
      </c>
      <c r="AFG13" s="9">
        <f t="shared" si="3"/>
        <v>0</v>
      </c>
      <c r="AFH13" s="9">
        <f t="shared" si="3"/>
        <v>0</v>
      </c>
      <c r="AFI13" s="9">
        <f>SUM(AFI7:AFI12)</f>
        <v>0</v>
      </c>
      <c r="AFJ13" s="9">
        <f t="shared" ref="AFJ13:AGB13" si="4">SUM(AFJ7:AFJ12)</f>
        <v>0</v>
      </c>
      <c r="AFK13" s="9">
        <f t="shared" si="4"/>
        <v>0</v>
      </c>
      <c r="AFL13" s="9">
        <f t="shared" si="4"/>
        <v>0</v>
      </c>
      <c r="AFM13" s="9">
        <f t="shared" si="4"/>
        <v>0</v>
      </c>
      <c r="AFN13" s="9">
        <f t="shared" si="4"/>
        <v>0</v>
      </c>
      <c r="AFO13" s="9">
        <f t="shared" si="4"/>
        <v>0</v>
      </c>
      <c r="AFP13" s="9">
        <f t="shared" si="4"/>
        <v>0</v>
      </c>
      <c r="AFQ13" s="9">
        <f t="shared" si="4"/>
        <v>0</v>
      </c>
      <c r="AFR13" s="9">
        <f t="shared" si="4"/>
        <v>0</v>
      </c>
      <c r="AFS13" s="9">
        <f t="shared" si="4"/>
        <v>0</v>
      </c>
      <c r="AFT13" s="9">
        <f t="shared" si="4"/>
        <v>0</v>
      </c>
      <c r="AFU13" s="9">
        <f t="shared" si="4"/>
        <v>0</v>
      </c>
      <c r="AFV13" s="9">
        <f t="shared" si="4"/>
        <v>0</v>
      </c>
      <c r="AFW13" s="9">
        <f t="shared" si="4"/>
        <v>0</v>
      </c>
      <c r="AFX13" s="9">
        <f t="shared" si="4"/>
        <v>0</v>
      </c>
      <c r="AFY13" s="9">
        <f t="shared" si="4"/>
        <v>9</v>
      </c>
      <c r="AFZ13" s="9">
        <f t="shared" si="4"/>
        <v>4</v>
      </c>
      <c r="AGA13" s="9">
        <f t="shared" si="4"/>
        <v>0</v>
      </c>
      <c r="AGB13" s="10">
        <f t="shared" si="4"/>
        <v>20</v>
      </c>
      <c r="AGC13" s="8">
        <f t="shared" ref="AGC13:AHF13" si="5">SUM(AGC7:AGC12)</f>
        <v>34</v>
      </c>
      <c r="AGD13" s="9">
        <f t="shared" si="5"/>
        <v>36</v>
      </c>
      <c r="AGE13" s="9">
        <f t="shared" si="5"/>
        <v>58</v>
      </c>
      <c r="AGF13" s="9">
        <f t="shared" si="5"/>
        <v>62</v>
      </c>
      <c r="AGG13" s="9">
        <f t="shared" si="5"/>
        <v>39</v>
      </c>
      <c r="AGH13" s="9">
        <f t="shared" si="5"/>
        <v>0</v>
      </c>
      <c r="AGI13" s="9">
        <f t="shared" si="5"/>
        <v>44</v>
      </c>
      <c r="AGJ13" s="9">
        <f t="shared" si="5"/>
        <v>25</v>
      </c>
      <c r="AGK13" s="9">
        <f t="shared" si="5"/>
        <v>0</v>
      </c>
      <c r="AGL13" s="9">
        <f t="shared" si="5"/>
        <v>32</v>
      </c>
      <c r="AGM13" s="9">
        <f t="shared" si="5"/>
        <v>38</v>
      </c>
      <c r="AGN13" s="9">
        <f t="shared" si="5"/>
        <v>0</v>
      </c>
      <c r="AGO13" s="9">
        <f t="shared" si="5"/>
        <v>0</v>
      </c>
      <c r="AGP13" s="9">
        <f t="shared" si="5"/>
        <v>0</v>
      </c>
      <c r="AGQ13" s="9">
        <f t="shared" si="5"/>
        <v>0</v>
      </c>
      <c r="AGR13" s="9">
        <f t="shared" si="5"/>
        <v>0</v>
      </c>
      <c r="AGS13" s="9">
        <f t="shared" si="5"/>
        <v>24</v>
      </c>
      <c r="AGT13" s="9">
        <f t="shared" si="5"/>
        <v>20</v>
      </c>
      <c r="AGU13" s="9">
        <f t="shared" si="5"/>
        <v>27</v>
      </c>
      <c r="AGV13" s="9">
        <f t="shared" si="5"/>
        <v>0</v>
      </c>
      <c r="AGW13" s="9">
        <f t="shared" si="5"/>
        <v>20</v>
      </c>
      <c r="AGX13" s="9">
        <f t="shared" si="5"/>
        <v>19</v>
      </c>
      <c r="AGY13" s="9">
        <f t="shared" si="5"/>
        <v>17</v>
      </c>
      <c r="AGZ13" s="9">
        <f t="shared" si="5"/>
        <v>8</v>
      </c>
      <c r="AHA13" s="9">
        <f t="shared" si="5"/>
        <v>8</v>
      </c>
      <c r="AHB13" s="9">
        <f t="shared" si="5"/>
        <v>4</v>
      </c>
      <c r="AHC13" s="9">
        <f t="shared" si="5"/>
        <v>0</v>
      </c>
      <c r="AHD13" s="9">
        <f t="shared" si="5"/>
        <v>0</v>
      </c>
      <c r="AHE13" s="9">
        <f t="shared" si="5"/>
        <v>11</v>
      </c>
      <c r="AHF13" s="10">
        <f t="shared" si="5"/>
        <v>14</v>
      </c>
      <c r="AHG13" s="8">
        <f t="shared" ref="AHG13:AIK13" si="6">SUM(AHG7:AHG12)</f>
        <v>30</v>
      </c>
      <c r="AHH13" s="9">
        <f t="shared" si="6"/>
        <v>25</v>
      </c>
      <c r="AHI13" s="9">
        <f t="shared" si="6"/>
        <v>0</v>
      </c>
      <c r="AHJ13" s="9">
        <f t="shared" si="6"/>
        <v>0</v>
      </c>
      <c r="AHK13" s="9">
        <f t="shared" si="6"/>
        <v>24</v>
      </c>
      <c r="AHL13" s="9">
        <f t="shared" si="6"/>
        <v>8</v>
      </c>
      <c r="AHM13" s="9">
        <f t="shared" si="6"/>
        <v>12</v>
      </c>
      <c r="AHN13" s="9">
        <f t="shared" si="6"/>
        <v>12</v>
      </c>
      <c r="AHO13" s="9">
        <f t="shared" si="6"/>
        <v>6</v>
      </c>
      <c r="AHP13" s="9">
        <f t="shared" si="6"/>
        <v>0</v>
      </c>
      <c r="AHQ13" s="9">
        <f t="shared" si="6"/>
        <v>0</v>
      </c>
      <c r="AHR13" s="9">
        <f>SUM(AHR7:AHR12)</f>
        <v>5</v>
      </c>
      <c r="AHS13" s="9">
        <f t="shared" si="6"/>
        <v>8</v>
      </c>
      <c r="AHT13" s="9">
        <f t="shared" si="6"/>
        <v>6</v>
      </c>
      <c r="AHU13" s="9">
        <f t="shared" si="6"/>
        <v>6</v>
      </c>
      <c r="AHV13" s="9">
        <f t="shared" si="6"/>
        <v>4</v>
      </c>
      <c r="AHW13" s="9">
        <f t="shared" si="6"/>
        <v>0</v>
      </c>
      <c r="AHX13" s="9">
        <f t="shared" si="6"/>
        <v>0</v>
      </c>
      <c r="AHY13" s="9">
        <f t="shared" si="6"/>
        <v>0</v>
      </c>
      <c r="AHZ13" s="9">
        <f t="shared" si="6"/>
        <v>0</v>
      </c>
      <c r="AIA13" s="9">
        <f t="shared" si="6"/>
        <v>5</v>
      </c>
      <c r="AIB13" s="9">
        <f t="shared" si="6"/>
        <v>17</v>
      </c>
      <c r="AIC13" s="9">
        <f t="shared" si="6"/>
        <v>6</v>
      </c>
      <c r="AID13" s="9">
        <f t="shared" si="6"/>
        <v>0</v>
      </c>
      <c r="AIE13" s="9">
        <f t="shared" si="6"/>
        <v>0</v>
      </c>
      <c r="AIF13" s="9">
        <f t="shared" si="6"/>
        <v>0</v>
      </c>
      <c r="AIG13" s="9">
        <f t="shared" si="6"/>
        <v>0</v>
      </c>
      <c r="AIH13" s="9">
        <f t="shared" si="6"/>
        <v>1</v>
      </c>
      <c r="AII13" s="9">
        <f t="shared" si="6"/>
        <v>4</v>
      </c>
      <c r="AIJ13" s="9">
        <f t="shared" si="6"/>
        <v>2</v>
      </c>
      <c r="AIK13" s="10">
        <f t="shared" si="6"/>
        <v>0</v>
      </c>
      <c r="AIL13" s="8">
        <f t="shared" ref="AIL13:AIO13" si="7">SUM(AIL7:AIL12)</f>
        <v>0</v>
      </c>
      <c r="AIM13" s="9">
        <f t="shared" si="7"/>
        <v>0</v>
      </c>
      <c r="AIN13" s="9">
        <f t="shared" si="7"/>
        <v>0</v>
      </c>
      <c r="AIO13" s="9">
        <f t="shared" si="7"/>
        <v>2</v>
      </c>
      <c r="AIP13" s="653"/>
      <c r="AIW13" s="138"/>
    </row>
    <row r="14" spans="1:1205" s="119" customFormat="1" ht="14.25" hidden="1" customHeight="1" outlineLevel="1" thickBot="1">
      <c r="A14" s="158" t="s">
        <v>233</v>
      </c>
      <c r="B14" s="165">
        <f>SUM(B11/(B9*E14/100))</f>
        <v>1.5763340824753045</v>
      </c>
      <c r="C14" s="166">
        <f>SUM(B11/(E13*E14/100))</f>
        <v>69.621421975992618</v>
      </c>
      <c r="D14" s="73" t="s">
        <v>236</v>
      </c>
      <c r="E14" s="167">
        <v>36.1</v>
      </c>
      <c r="F14" s="175">
        <v>81.7</v>
      </c>
      <c r="G14" s="176"/>
      <c r="H14" s="187"/>
      <c r="OA14" s="136"/>
      <c r="OB14" s="136"/>
      <c r="OC14" s="136"/>
      <c r="OD14" s="136"/>
      <c r="OE14" s="136"/>
      <c r="OF14" s="136"/>
      <c r="OG14" s="136"/>
      <c r="OH14" s="136"/>
      <c r="OI14" s="136"/>
      <c r="OJ14" s="136"/>
      <c r="OK14" s="136"/>
      <c r="OL14" s="136"/>
      <c r="OM14" s="136"/>
      <c r="ON14" s="136"/>
      <c r="OO14" s="136"/>
      <c r="OP14" s="136"/>
      <c r="OQ14" s="136"/>
      <c r="OR14" s="136"/>
      <c r="OS14" s="136"/>
      <c r="OT14" s="136"/>
      <c r="OU14" s="136"/>
      <c r="OV14" s="136"/>
      <c r="OW14" s="136"/>
      <c r="OX14" s="136"/>
      <c r="OY14" s="136"/>
      <c r="OZ14" s="136"/>
      <c r="PA14" s="136"/>
      <c r="PB14" s="136"/>
      <c r="PC14" s="136"/>
      <c r="PD14" s="136"/>
      <c r="PE14" s="136"/>
      <c r="PF14" s="136"/>
      <c r="PG14" s="136"/>
      <c r="PH14" s="136"/>
      <c r="PI14" s="136"/>
      <c r="PJ14" s="136"/>
      <c r="PK14" s="136"/>
      <c r="PL14" s="136"/>
      <c r="PM14" s="136"/>
      <c r="PN14" s="136"/>
      <c r="PO14" s="136"/>
      <c r="PP14" s="136"/>
      <c r="PQ14" s="136"/>
      <c r="PR14" s="136"/>
      <c r="PS14" s="136"/>
      <c r="PT14" s="136"/>
      <c r="PU14" s="136"/>
      <c r="PV14" s="136"/>
      <c r="PW14" s="136"/>
      <c r="PX14" s="136"/>
      <c r="PY14" s="136"/>
      <c r="PZ14" s="136"/>
      <c r="QA14" s="136"/>
      <c r="QB14" s="136"/>
      <c r="QC14" s="136"/>
      <c r="QD14" s="136"/>
      <c r="QE14" s="136"/>
      <c r="QF14" s="136"/>
      <c r="QG14" s="136"/>
      <c r="QH14" s="136"/>
      <c r="QI14" s="136"/>
      <c r="QJ14" s="136"/>
      <c r="QK14" s="136"/>
      <c r="QL14" s="136"/>
      <c r="QM14" s="136"/>
      <c r="QN14" s="136"/>
      <c r="QO14" s="136"/>
      <c r="QP14" s="136"/>
      <c r="QQ14" s="136"/>
      <c r="QR14" s="136"/>
      <c r="QS14" s="136"/>
      <c r="QT14" s="136"/>
      <c r="QU14" s="136"/>
      <c r="QV14" s="136"/>
      <c r="QW14" s="136"/>
      <c r="QX14" s="136"/>
      <c r="QY14" s="136"/>
      <c r="QZ14" s="136"/>
      <c r="RA14" s="136"/>
      <c r="RB14" s="136"/>
      <c r="RC14" s="136"/>
      <c r="RD14" s="136"/>
      <c r="RE14" s="136"/>
      <c r="RF14" s="136"/>
      <c r="RG14" s="136"/>
      <c r="RH14" s="136"/>
      <c r="RI14" s="136"/>
      <c r="RJ14" s="136"/>
      <c r="RK14" s="136"/>
      <c r="RL14" s="136"/>
      <c r="RM14" s="136"/>
      <c r="RN14" s="136"/>
      <c r="RO14" s="136"/>
      <c r="RP14" s="136"/>
      <c r="RQ14" s="136"/>
      <c r="RR14" s="136"/>
      <c r="RS14" s="136"/>
      <c r="ABC14" s="136"/>
      <c r="ABD14" s="136"/>
      <c r="ABE14" s="136"/>
      <c r="ABF14" s="136"/>
      <c r="ABG14" s="136"/>
      <c r="ABH14" s="136"/>
      <c r="AEX14" s="19" t="s">
        <v>38</v>
      </c>
      <c r="AEY14" s="20"/>
      <c r="AEZ14" s="21">
        <f>SUM(AEX7:AGB7)</f>
        <v>33</v>
      </c>
      <c r="AFA14" s="21"/>
      <c r="AFB14" s="20" t="s">
        <v>39</v>
      </c>
      <c r="AFC14" s="20"/>
      <c r="AFD14" s="21">
        <f>SUM(AEX8:AGB8)</f>
        <v>0</v>
      </c>
      <c r="AFE14" s="21"/>
      <c r="AFF14" s="20" t="s">
        <v>40</v>
      </c>
      <c r="AFG14" s="20"/>
      <c r="AFH14" s="21">
        <f>SUM(AEX9:AGB9)</f>
        <v>0</v>
      </c>
      <c r="AFI14" s="21"/>
      <c r="AFJ14" s="20" t="s">
        <v>41</v>
      </c>
      <c r="AFK14" s="20"/>
      <c r="AFL14" s="21">
        <f>SUM(AEX10:AGB10)</f>
        <v>0</v>
      </c>
      <c r="AFM14" s="21"/>
      <c r="AFN14" s="20" t="s">
        <v>42</v>
      </c>
      <c r="AFO14" s="20"/>
      <c r="AFP14" s="21">
        <f>SUM(AEX11:AGB11)</f>
        <v>0</v>
      </c>
      <c r="AFQ14" s="21"/>
      <c r="AFR14" s="20" t="s">
        <v>43</v>
      </c>
      <c r="AFS14" s="20"/>
      <c r="AFT14" s="21">
        <f>SUM(AEX12:AGB12)</f>
        <v>0</v>
      </c>
      <c r="AFU14" s="21"/>
      <c r="AFV14" s="22" t="s">
        <v>44</v>
      </c>
      <c r="AFW14" s="22"/>
      <c r="AFX14" s="21">
        <f>SUM(AEX13:AGB13)</f>
        <v>33</v>
      </c>
      <c r="AFY14" s="21"/>
      <c r="AFZ14" s="21"/>
      <c r="AGA14" s="21"/>
      <c r="AGB14" s="217"/>
      <c r="AGC14" s="19" t="s">
        <v>38</v>
      </c>
      <c r="AGD14" s="20"/>
      <c r="AGE14" s="21">
        <f>SUM(AGC7:AHF7)</f>
        <v>144</v>
      </c>
      <c r="AGF14" s="21"/>
      <c r="AGG14" s="20" t="s">
        <v>39</v>
      </c>
      <c r="AGH14" s="20"/>
      <c r="AGI14" s="21">
        <f>SUM(AGC8:AHF8)</f>
        <v>60</v>
      </c>
      <c r="AGJ14" s="21"/>
      <c r="AGK14" s="20" t="s">
        <v>40</v>
      </c>
      <c r="AGL14" s="20"/>
      <c r="AGM14" s="21">
        <f>SUM(AGC9:AHF9)</f>
        <v>223</v>
      </c>
      <c r="AGN14" s="21"/>
      <c r="AGO14" s="20" t="s">
        <v>41</v>
      </c>
      <c r="AGP14" s="20"/>
      <c r="AGQ14" s="21">
        <f>SUM(AGC10:AHF10)</f>
        <v>37</v>
      </c>
      <c r="AGR14" s="21"/>
      <c r="AGS14" s="20" t="s">
        <v>42</v>
      </c>
      <c r="AGT14" s="20"/>
      <c r="AGU14" s="21">
        <f>SUM(AGC11:AHF11)</f>
        <v>0</v>
      </c>
      <c r="AGV14" s="21"/>
      <c r="AGW14" s="20" t="s">
        <v>43</v>
      </c>
      <c r="AGX14" s="20"/>
      <c r="AGY14" s="21">
        <f>SUM(AGC12:AHF12)</f>
        <v>76</v>
      </c>
      <c r="AGZ14" s="21"/>
      <c r="AHA14" s="22" t="s">
        <v>44</v>
      </c>
      <c r="AHB14" s="22"/>
      <c r="AHC14" s="21">
        <f>SUM(AGC13:AHF13)</f>
        <v>540</v>
      </c>
      <c r="AHD14" s="21"/>
      <c r="AHE14" s="21"/>
      <c r="AHF14" s="217"/>
      <c r="AHG14" s="19" t="s">
        <v>38</v>
      </c>
      <c r="AHH14" s="20"/>
      <c r="AHI14" s="21">
        <f>SUM(AHG7:AIK7)</f>
        <v>7</v>
      </c>
      <c r="AHJ14" s="21"/>
      <c r="AHK14" s="20" t="s">
        <v>39</v>
      </c>
      <c r="AHL14" s="20"/>
      <c r="AHM14" s="21">
        <f>SUM(AHG8:AIK8)</f>
        <v>0</v>
      </c>
      <c r="AHN14" s="21"/>
      <c r="AHO14" s="20" t="s">
        <v>40</v>
      </c>
      <c r="AHP14" s="20"/>
      <c r="AHQ14" s="21">
        <f>SUM(AHG9:AIK9)</f>
        <v>24</v>
      </c>
      <c r="AHR14" s="21"/>
      <c r="AHS14" s="20" t="s">
        <v>41</v>
      </c>
      <c r="AHT14" s="20"/>
      <c r="AHU14" s="21">
        <f>SUM(AHG10:AIK10)</f>
        <v>0</v>
      </c>
      <c r="AHV14" s="21"/>
      <c r="AHW14" s="20" t="s">
        <v>42</v>
      </c>
      <c r="AHX14" s="20"/>
      <c r="AHY14" s="21">
        <f>SUM(AHG11:AIK11)</f>
        <v>65</v>
      </c>
      <c r="AHZ14" s="21"/>
      <c r="AIA14" s="20" t="s">
        <v>43</v>
      </c>
      <c r="AIB14" s="20"/>
      <c r="AIC14" s="21">
        <f>SUM(AHG12:AIK12)</f>
        <v>85</v>
      </c>
      <c r="AID14" s="21"/>
      <c r="AIE14" s="22" t="s">
        <v>44</v>
      </c>
      <c r="AIF14" s="22"/>
      <c r="AIG14" s="21">
        <f>SUM(AHG13:AIK13)</f>
        <v>181</v>
      </c>
      <c r="AIH14" s="21"/>
      <c r="AII14" s="21"/>
      <c r="AIJ14" s="21"/>
      <c r="AIK14" s="217"/>
      <c r="AIL14" s="652"/>
      <c r="AIM14" s="21"/>
      <c r="AIN14" s="21"/>
      <c r="AIO14" s="21"/>
      <c r="AIP14" s="653"/>
      <c r="AIW14" s="138"/>
    </row>
    <row r="15" spans="1:1205" s="119" customFormat="1" ht="14.25" hidden="1" customHeight="1" outlineLevel="1">
      <c r="A15" s="208"/>
      <c r="B15" s="307" t="s">
        <v>237</v>
      </c>
      <c r="C15" s="323">
        <v>60</v>
      </c>
      <c r="D15" s="247"/>
      <c r="E15" s="314">
        <v>2.5</v>
      </c>
      <c r="F15" s="322">
        <v>3</v>
      </c>
      <c r="G15" s="313">
        <v>3.5</v>
      </c>
      <c r="H15" s="309">
        <v>4</v>
      </c>
      <c r="OA15" s="136"/>
      <c r="OB15" s="136"/>
      <c r="OC15" s="136"/>
      <c r="OD15" s="136"/>
      <c r="OE15" s="136"/>
      <c r="OF15" s="136"/>
      <c r="OG15" s="136"/>
      <c r="OH15" s="136"/>
      <c r="OI15" s="136"/>
      <c r="OJ15" s="136"/>
      <c r="OK15" s="136"/>
      <c r="OL15" s="136"/>
      <c r="OM15" s="136"/>
      <c r="ON15" s="136"/>
      <c r="OO15" s="136"/>
      <c r="OP15" s="136"/>
      <c r="OQ15" s="136"/>
      <c r="OR15" s="136"/>
      <c r="OS15" s="136"/>
      <c r="OT15" s="136"/>
      <c r="OU15" s="136"/>
      <c r="OV15" s="136"/>
      <c r="OW15" s="136"/>
      <c r="OX15" s="136"/>
      <c r="OY15" s="136"/>
      <c r="OZ15" s="136"/>
      <c r="PA15" s="136"/>
      <c r="PB15" s="136"/>
      <c r="PC15" s="136"/>
      <c r="PD15" s="136"/>
      <c r="PE15" s="136"/>
      <c r="PF15" s="136"/>
      <c r="PG15" s="136"/>
      <c r="PH15" s="136"/>
      <c r="PI15" s="136"/>
      <c r="PJ15" s="136"/>
      <c r="PK15" s="136"/>
      <c r="PL15" s="136"/>
      <c r="PM15" s="136"/>
      <c r="PN15" s="136"/>
      <c r="PO15" s="136"/>
      <c r="PP15" s="136"/>
      <c r="PQ15" s="136"/>
      <c r="PR15" s="136"/>
      <c r="PS15" s="136"/>
      <c r="PT15" s="136"/>
      <c r="PU15" s="136"/>
      <c r="PV15" s="136"/>
      <c r="PW15" s="136"/>
      <c r="PX15" s="136"/>
      <c r="PY15" s="136"/>
      <c r="PZ15" s="136"/>
      <c r="QA15" s="136"/>
      <c r="QB15" s="136"/>
      <c r="QC15" s="136"/>
      <c r="QD15" s="136"/>
      <c r="QE15" s="136"/>
      <c r="QF15" s="136"/>
      <c r="QG15" s="136"/>
      <c r="QH15" s="136"/>
      <c r="QI15" s="136"/>
      <c r="QJ15" s="136"/>
      <c r="QK15" s="136"/>
      <c r="QL15" s="136"/>
      <c r="QM15" s="136"/>
      <c r="QN15" s="136"/>
      <c r="QO15" s="136"/>
      <c r="QP15" s="136"/>
      <c r="QQ15" s="136"/>
      <c r="QR15" s="136"/>
      <c r="QS15" s="136"/>
      <c r="QT15" s="136"/>
      <c r="QU15" s="136"/>
      <c r="QV15" s="136"/>
      <c r="QW15" s="136"/>
      <c r="QX15" s="136"/>
      <c r="QY15" s="136"/>
      <c r="QZ15" s="136"/>
      <c r="RA15" s="136"/>
      <c r="RB15" s="136"/>
      <c r="RC15" s="136"/>
      <c r="RD15" s="136"/>
      <c r="RE15" s="136"/>
      <c r="RF15" s="136"/>
      <c r="RG15" s="136"/>
      <c r="RH15" s="136"/>
      <c r="RI15" s="136"/>
      <c r="RJ15" s="136"/>
      <c r="RK15" s="136"/>
      <c r="RL15" s="136"/>
      <c r="RM15" s="136"/>
      <c r="RN15" s="136"/>
      <c r="RO15" s="136"/>
      <c r="RP15" s="136"/>
      <c r="RQ15" s="136"/>
      <c r="RR15" s="136"/>
      <c r="RS15" s="136"/>
      <c r="RT15" s="136"/>
      <c r="RU15" s="136"/>
      <c r="RV15" s="136"/>
      <c r="RW15" s="136"/>
      <c r="RX15" s="136"/>
      <c r="RY15" s="136"/>
      <c r="RZ15" s="136"/>
      <c r="SA15" s="136"/>
      <c r="SB15" s="136"/>
      <c r="SC15" s="136"/>
      <c r="SD15" s="136"/>
      <c r="SE15" s="136"/>
      <c r="SF15" s="136"/>
      <c r="SG15" s="136"/>
      <c r="SH15" s="136"/>
      <c r="SI15" s="136"/>
      <c r="SJ15" s="136"/>
      <c r="SK15" s="136"/>
      <c r="SL15" s="136"/>
      <c r="SM15" s="136"/>
      <c r="SN15" s="136"/>
      <c r="SO15" s="136"/>
      <c r="SP15" s="136"/>
      <c r="SQ15" s="136"/>
      <c r="AFY15" s="317">
        <f t="shared" ref="AFY15:AGE15" si="8">$C15*$E15/2</f>
        <v>75</v>
      </c>
      <c r="AFZ15" s="317">
        <f t="shared" si="8"/>
        <v>75</v>
      </c>
      <c r="AGA15" s="317">
        <f t="shared" si="8"/>
        <v>75</v>
      </c>
      <c r="AGB15" s="317">
        <f t="shared" si="8"/>
        <v>75</v>
      </c>
      <c r="AGC15" s="530">
        <f t="shared" si="8"/>
        <v>75</v>
      </c>
      <c r="AGD15" s="530">
        <f t="shared" si="8"/>
        <v>75</v>
      </c>
      <c r="AGE15" s="530">
        <f t="shared" si="8"/>
        <v>75</v>
      </c>
      <c r="AGF15" s="529">
        <f t="shared" ref="AGF15:AGV15" si="9">$C15*$F15/2</f>
        <v>90</v>
      </c>
      <c r="AGG15" s="529">
        <f t="shared" si="9"/>
        <v>90</v>
      </c>
      <c r="AGH15" s="529">
        <f t="shared" si="9"/>
        <v>90</v>
      </c>
      <c r="AGI15" s="529">
        <f t="shared" si="9"/>
        <v>90</v>
      </c>
      <c r="AGJ15" s="529">
        <f t="shared" si="9"/>
        <v>90</v>
      </c>
      <c r="AGK15" s="529">
        <f t="shared" si="9"/>
        <v>90</v>
      </c>
      <c r="AGL15" s="529">
        <f t="shared" si="9"/>
        <v>90</v>
      </c>
      <c r="AGM15" s="529">
        <f t="shared" si="9"/>
        <v>90</v>
      </c>
      <c r="AGN15" s="529">
        <f t="shared" si="9"/>
        <v>90</v>
      </c>
      <c r="AGO15" s="529">
        <f t="shared" si="9"/>
        <v>90</v>
      </c>
      <c r="AGP15" s="529">
        <f t="shared" si="9"/>
        <v>90</v>
      </c>
      <c r="AGQ15" s="529">
        <f t="shared" si="9"/>
        <v>90</v>
      </c>
      <c r="AGR15" s="529">
        <f t="shared" si="9"/>
        <v>90</v>
      </c>
      <c r="AGS15" s="529">
        <f t="shared" si="9"/>
        <v>90</v>
      </c>
      <c r="AGT15" s="529">
        <f t="shared" si="9"/>
        <v>90</v>
      </c>
      <c r="AGU15" s="529">
        <f t="shared" si="9"/>
        <v>90</v>
      </c>
      <c r="AGV15" s="529">
        <f t="shared" si="9"/>
        <v>90</v>
      </c>
      <c r="AGW15" s="543">
        <f t="shared" ref="AGW15:AHG15" si="10">$C15*$G46/2</f>
        <v>105</v>
      </c>
      <c r="AGX15" s="543">
        <f t="shared" si="10"/>
        <v>105</v>
      </c>
      <c r="AGY15" s="543">
        <f t="shared" si="10"/>
        <v>105</v>
      </c>
      <c r="AGZ15" s="530">
        <f t="shared" si="10"/>
        <v>105</v>
      </c>
      <c r="AHA15" s="530">
        <f t="shared" si="10"/>
        <v>105</v>
      </c>
      <c r="AHB15" s="543">
        <f t="shared" si="10"/>
        <v>105</v>
      </c>
      <c r="AHC15" s="543">
        <f t="shared" si="10"/>
        <v>105</v>
      </c>
      <c r="AHD15" s="530">
        <f t="shared" si="10"/>
        <v>105</v>
      </c>
      <c r="AHE15" s="530">
        <f t="shared" si="10"/>
        <v>105</v>
      </c>
      <c r="AHF15" s="530">
        <f t="shared" si="10"/>
        <v>105</v>
      </c>
      <c r="AHG15" s="317">
        <f t="shared" si="10"/>
        <v>105</v>
      </c>
      <c r="AHH15" s="317">
        <f>$C15*$E15/2</f>
        <v>75</v>
      </c>
      <c r="AHI15" s="312">
        <f>$C15*$E15/2</f>
        <v>75</v>
      </c>
      <c r="AHJ15" s="312">
        <f>$C15*$E15/2</f>
        <v>75</v>
      </c>
      <c r="AHK15" s="317">
        <f>$C15*$E15/2</f>
        <v>75</v>
      </c>
      <c r="AHL15" s="317">
        <f t="shared" ref="AHL15:AHQ15" si="11">$C15*$H15/2</f>
        <v>120</v>
      </c>
      <c r="AHM15" s="317">
        <f t="shared" si="11"/>
        <v>120</v>
      </c>
      <c r="AHN15" s="317">
        <f t="shared" si="11"/>
        <v>120</v>
      </c>
      <c r="AHO15" s="317">
        <f t="shared" si="11"/>
        <v>120</v>
      </c>
      <c r="AHP15" s="311">
        <f t="shared" si="11"/>
        <v>120</v>
      </c>
      <c r="AHQ15" s="311">
        <f t="shared" si="11"/>
        <v>120</v>
      </c>
      <c r="AHR15" s="317">
        <f t="shared" ref="AHR15:AIT15" si="12">$C15*$E15/2</f>
        <v>75</v>
      </c>
      <c r="AHS15" s="317">
        <f t="shared" si="12"/>
        <v>75</v>
      </c>
      <c r="AHT15" s="317">
        <f t="shared" si="12"/>
        <v>75</v>
      </c>
      <c r="AHU15" s="317">
        <f t="shared" si="12"/>
        <v>75</v>
      </c>
      <c r="AHV15" s="317">
        <f t="shared" si="12"/>
        <v>75</v>
      </c>
      <c r="AHW15" s="312">
        <f t="shared" si="12"/>
        <v>75</v>
      </c>
      <c r="AHX15" s="312">
        <f t="shared" si="12"/>
        <v>75</v>
      </c>
      <c r="AHY15" s="317">
        <f t="shared" si="12"/>
        <v>75</v>
      </c>
      <c r="AHZ15" s="317">
        <f t="shared" si="12"/>
        <v>75</v>
      </c>
      <c r="AIA15" s="317">
        <f t="shared" si="12"/>
        <v>75</v>
      </c>
      <c r="AIB15" s="317">
        <f t="shared" si="12"/>
        <v>75</v>
      </c>
      <c r="AIC15" s="317">
        <f t="shared" si="12"/>
        <v>75</v>
      </c>
      <c r="AID15" s="312">
        <f t="shared" si="12"/>
        <v>75</v>
      </c>
      <c r="AIE15" s="317">
        <f t="shared" si="12"/>
        <v>75</v>
      </c>
      <c r="AIF15" s="317">
        <f t="shared" si="12"/>
        <v>75</v>
      </c>
      <c r="AIG15" s="317">
        <f t="shared" si="12"/>
        <v>75</v>
      </c>
      <c r="AIH15" s="317">
        <f t="shared" si="12"/>
        <v>75</v>
      </c>
      <c r="AII15" s="317">
        <f t="shared" si="12"/>
        <v>75</v>
      </c>
      <c r="AIJ15" s="317">
        <f t="shared" si="12"/>
        <v>75</v>
      </c>
      <c r="AIK15" s="317">
        <f t="shared" si="12"/>
        <v>75</v>
      </c>
      <c r="AIL15" s="317">
        <f t="shared" si="12"/>
        <v>75</v>
      </c>
      <c r="AIM15" s="317">
        <f t="shared" si="12"/>
        <v>75</v>
      </c>
      <c r="AIN15" s="317">
        <f t="shared" si="12"/>
        <v>75</v>
      </c>
      <c r="AIO15" s="317">
        <f t="shared" si="12"/>
        <v>75</v>
      </c>
      <c r="AIP15" s="317">
        <f t="shared" si="12"/>
        <v>75</v>
      </c>
      <c r="AIQ15" s="317">
        <f t="shared" si="12"/>
        <v>75</v>
      </c>
      <c r="AIR15" s="317">
        <f t="shared" si="12"/>
        <v>75</v>
      </c>
      <c r="AIS15" s="317">
        <f t="shared" si="12"/>
        <v>75</v>
      </c>
      <c r="AIT15" s="317">
        <f t="shared" si="12"/>
        <v>75</v>
      </c>
      <c r="AIU15" s="317">
        <f t="shared" ref="AIU15:AJA15" si="13">$C15*$E15/2</f>
        <v>75</v>
      </c>
      <c r="AIV15" s="317">
        <f t="shared" si="13"/>
        <v>75</v>
      </c>
      <c r="AIW15" s="318">
        <f t="shared" si="13"/>
        <v>75</v>
      </c>
      <c r="AIX15" s="317">
        <f t="shared" si="13"/>
        <v>75</v>
      </c>
      <c r="AIY15" s="317">
        <f t="shared" si="13"/>
        <v>75</v>
      </c>
      <c r="AIZ15" s="317">
        <f t="shared" si="13"/>
        <v>75</v>
      </c>
      <c r="AJA15" s="317">
        <f t="shared" si="13"/>
        <v>75</v>
      </c>
      <c r="AJB15" s="312">
        <f t="shared" ref="AJB15:AKC15" si="14">$C15*$E15/4</f>
        <v>37.5</v>
      </c>
      <c r="AJC15" s="312">
        <f t="shared" si="14"/>
        <v>37.5</v>
      </c>
      <c r="AJD15" s="312">
        <f t="shared" si="14"/>
        <v>37.5</v>
      </c>
      <c r="AJE15" s="312">
        <f t="shared" si="14"/>
        <v>37.5</v>
      </c>
      <c r="AJF15" s="312">
        <f t="shared" si="14"/>
        <v>37.5</v>
      </c>
      <c r="AJG15" s="312">
        <f t="shared" si="14"/>
        <v>37.5</v>
      </c>
      <c r="AJH15" s="312">
        <f t="shared" si="14"/>
        <v>37.5</v>
      </c>
      <c r="AJI15" s="312">
        <f t="shared" si="14"/>
        <v>37.5</v>
      </c>
      <c r="AJJ15" s="312">
        <f t="shared" si="14"/>
        <v>37.5</v>
      </c>
      <c r="AJK15" s="312">
        <f t="shared" si="14"/>
        <v>37.5</v>
      </c>
      <c r="AJL15" s="312">
        <f t="shared" si="14"/>
        <v>37.5</v>
      </c>
      <c r="AJM15" s="312">
        <f t="shared" si="14"/>
        <v>37.5</v>
      </c>
      <c r="AJN15" s="312">
        <f t="shared" si="14"/>
        <v>37.5</v>
      </c>
      <c r="AJO15" s="312">
        <f t="shared" si="14"/>
        <v>37.5</v>
      </c>
      <c r="AJP15" s="312">
        <f t="shared" si="14"/>
        <v>37.5</v>
      </c>
      <c r="AJQ15" s="312">
        <f t="shared" si="14"/>
        <v>37.5</v>
      </c>
      <c r="AJR15" s="312">
        <f t="shared" si="14"/>
        <v>37.5</v>
      </c>
      <c r="AJS15" s="312">
        <f t="shared" si="14"/>
        <v>37.5</v>
      </c>
      <c r="AJT15" s="312">
        <f t="shared" si="14"/>
        <v>37.5</v>
      </c>
      <c r="AJU15" s="312">
        <f t="shared" si="14"/>
        <v>37.5</v>
      </c>
      <c r="AJV15" s="312">
        <f t="shared" si="14"/>
        <v>37.5</v>
      </c>
      <c r="AJW15" s="312">
        <f t="shared" si="14"/>
        <v>37.5</v>
      </c>
      <c r="AJX15" s="312">
        <f t="shared" si="14"/>
        <v>37.5</v>
      </c>
      <c r="AJY15" s="312">
        <f t="shared" si="14"/>
        <v>37.5</v>
      </c>
      <c r="AJZ15" s="312">
        <f t="shared" si="14"/>
        <v>37.5</v>
      </c>
      <c r="AKA15" s="312">
        <f t="shared" si="14"/>
        <v>37.5</v>
      </c>
      <c r="AKB15" s="312">
        <f t="shared" si="14"/>
        <v>37.5</v>
      </c>
      <c r="AKC15" s="312">
        <f t="shared" si="14"/>
        <v>37.5</v>
      </c>
      <c r="AKD15" s="311">
        <f t="shared" ref="AKD15:AKP15" si="15">$C15*$H15/4</f>
        <v>60</v>
      </c>
      <c r="AKE15" s="311">
        <f t="shared" si="15"/>
        <v>60</v>
      </c>
      <c r="AKF15" s="311">
        <f t="shared" si="15"/>
        <v>60</v>
      </c>
      <c r="AKG15" s="311">
        <f t="shared" si="15"/>
        <v>60</v>
      </c>
      <c r="AKH15" s="311">
        <f t="shared" si="15"/>
        <v>60</v>
      </c>
      <c r="AKI15" s="311">
        <f t="shared" si="15"/>
        <v>60</v>
      </c>
      <c r="AKJ15" s="311">
        <f t="shared" si="15"/>
        <v>60</v>
      </c>
      <c r="AKK15" s="311">
        <f t="shared" si="15"/>
        <v>60</v>
      </c>
      <c r="AKL15" s="311">
        <f t="shared" si="15"/>
        <v>60</v>
      </c>
      <c r="AKM15" s="311">
        <f t="shared" si="15"/>
        <v>60</v>
      </c>
      <c r="AKN15" s="311">
        <f t="shared" si="15"/>
        <v>60</v>
      </c>
      <c r="AKO15" s="311">
        <f t="shared" si="15"/>
        <v>60</v>
      </c>
      <c r="AKP15" s="311">
        <f t="shared" si="15"/>
        <v>60</v>
      </c>
      <c r="AKQ15" s="312">
        <f t="shared" ref="AKQ15:ALP15" si="16">$C15*$E15/4</f>
        <v>37.5</v>
      </c>
      <c r="AKR15" s="312">
        <f t="shared" si="16"/>
        <v>37.5</v>
      </c>
      <c r="AKS15" s="312">
        <f t="shared" si="16"/>
        <v>37.5</v>
      </c>
      <c r="AKT15" s="312">
        <f t="shared" si="16"/>
        <v>37.5</v>
      </c>
      <c r="AKU15" s="312">
        <f t="shared" si="16"/>
        <v>37.5</v>
      </c>
      <c r="AKV15" s="312">
        <f t="shared" si="16"/>
        <v>37.5</v>
      </c>
      <c r="AKW15" s="312">
        <f t="shared" si="16"/>
        <v>37.5</v>
      </c>
      <c r="AKX15" s="312">
        <f t="shared" si="16"/>
        <v>37.5</v>
      </c>
      <c r="AKY15" s="312">
        <f t="shared" si="16"/>
        <v>37.5</v>
      </c>
      <c r="AKZ15" s="312">
        <f t="shared" si="16"/>
        <v>37.5</v>
      </c>
      <c r="ALA15" s="312">
        <f t="shared" si="16"/>
        <v>37.5</v>
      </c>
      <c r="ALB15" s="312">
        <f t="shared" si="16"/>
        <v>37.5</v>
      </c>
      <c r="ALC15" s="312">
        <f t="shared" si="16"/>
        <v>37.5</v>
      </c>
      <c r="ALD15" s="312">
        <f t="shared" si="16"/>
        <v>37.5</v>
      </c>
      <c r="ALE15" s="312">
        <f t="shared" si="16"/>
        <v>37.5</v>
      </c>
      <c r="ALF15" s="312">
        <f t="shared" si="16"/>
        <v>37.5</v>
      </c>
      <c r="ALG15" s="312">
        <f t="shared" si="16"/>
        <v>37.5</v>
      </c>
      <c r="ALH15" s="312">
        <f t="shared" si="16"/>
        <v>37.5</v>
      </c>
      <c r="ALI15" s="312">
        <f t="shared" si="16"/>
        <v>37.5</v>
      </c>
      <c r="ALJ15" s="312">
        <f t="shared" si="16"/>
        <v>37.5</v>
      </c>
      <c r="ALK15" s="312">
        <f t="shared" si="16"/>
        <v>37.5</v>
      </c>
      <c r="ALL15" s="312">
        <f t="shared" si="16"/>
        <v>37.5</v>
      </c>
      <c r="ALM15" s="312">
        <f t="shared" si="16"/>
        <v>37.5</v>
      </c>
      <c r="ALN15" s="312">
        <f t="shared" si="16"/>
        <v>37.5</v>
      </c>
      <c r="ALO15" s="312">
        <f t="shared" si="16"/>
        <v>37.5</v>
      </c>
      <c r="ALP15" s="312">
        <f t="shared" si="16"/>
        <v>37.5</v>
      </c>
    </row>
    <row r="16" spans="1:1205" s="119" customFormat="1" ht="55.5" customHeight="1" collapsed="1">
      <c r="A16" s="208"/>
      <c r="B16" s="435">
        <v>204013</v>
      </c>
      <c r="C16" s="639" t="s">
        <v>438</v>
      </c>
      <c r="D16" s="288" t="s">
        <v>439</v>
      </c>
      <c r="E16" s="210" t="s">
        <v>440</v>
      </c>
      <c r="F16" s="444" t="s">
        <v>441</v>
      </c>
      <c r="G16" s="444"/>
      <c r="H16" s="187"/>
      <c r="FR16" s="178" t="s">
        <v>442</v>
      </c>
      <c r="FS16" s="121"/>
      <c r="FT16" s="121"/>
      <c r="FU16" s="121"/>
      <c r="FV16" s="121"/>
      <c r="FW16" s="121"/>
      <c r="FX16" s="121"/>
      <c r="FY16" s="121"/>
      <c r="FZ16" s="178" t="s">
        <v>443</v>
      </c>
      <c r="GA16" s="178"/>
      <c r="GB16" s="178"/>
      <c r="GC16" s="178"/>
      <c r="GD16" s="178"/>
      <c r="GE16" s="178"/>
      <c r="GF16" s="178"/>
      <c r="GG16" s="178"/>
      <c r="GH16" s="178"/>
      <c r="GI16" s="178"/>
      <c r="GJ16" s="213"/>
      <c r="GK16" s="213"/>
      <c r="GL16" s="213"/>
      <c r="GM16" s="213" t="s">
        <v>444</v>
      </c>
      <c r="GN16" s="213"/>
      <c r="GO16" s="213"/>
      <c r="GP16" s="213"/>
      <c r="GQ16" s="213"/>
      <c r="GR16" s="213"/>
      <c r="GS16" s="213"/>
      <c r="GT16" s="213"/>
      <c r="GU16" s="213"/>
      <c r="GV16" s="213"/>
      <c r="GW16" s="213"/>
      <c r="GX16" s="213"/>
      <c r="GY16" s="213"/>
      <c r="GZ16" s="213"/>
      <c r="HA16" s="213"/>
      <c r="HB16" s="213"/>
      <c r="HC16" s="170" t="s">
        <v>445</v>
      </c>
      <c r="HD16" s="200" t="s">
        <v>93</v>
      </c>
      <c r="HE16" s="152" t="s">
        <v>446</v>
      </c>
      <c r="HF16" s="200" t="s">
        <v>42</v>
      </c>
      <c r="HH16" s="213"/>
      <c r="HI16" s="200" t="s">
        <v>42</v>
      </c>
      <c r="HJ16" s="200" t="s">
        <v>42</v>
      </c>
      <c r="HK16" s="200" t="s">
        <v>42</v>
      </c>
      <c r="HL16" s="200" t="s">
        <v>42</v>
      </c>
      <c r="HM16" s="177"/>
      <c r="HN16" s="177"/>
      <c r="HO16" s="200" t="s">
        <v>42</v>
      </c>
      <c r="HP16" s="200" t="s">
        <v>42</v>
      </c>
      <c r="HQ16" s="200" t="s">
        <v>42</v>
      </c>
      <c r="HR16" s="177" t="s">
        <v>177</v>
      </c>
      <c r="HS16" s="200"/>
      <c r="HU16" s="177"/>
      <c r="HV16" s="200" t="s">
        <v>447</v>
      </c>
      <c r="HW16" s="200" t="s">
        <v>97</v>
      </c>
      <c r="HX16" s="200" t="s">
        <v>82</v>
      </c>
      <c r="HY16" s="200" t="s">
        <v>82</v>
      </c>
      <c r="HZ16" s="200" t="s">
        <v>82</v>
      </c>
      <c r="IA16" s="200" t="s">
        <v>82</v>
      </c>
      <c r="IC16" s="200" t="s">
        <v>82</v>
      </c>
      <c r="ID16" s="360" t="s">
        <v>448</v>
      </c>
      <c r="IE16" s="153" t="s">
        <v>449</v>
      </c>
      <c r="IF16" s="170" t="s">
        <v>450</v>
      </c>
      <c r="IG16" s="213"/>
      <c r="IH16" s="213"/>
      <c r="II16" s="213"/>
      <c r="IJ16" s="213"/>
      <c r="IK16" s="213"/>
      <c r="IL16" s="213"/>
      <c r="IM16" s="213"/>
      <c r="IN16" s="213"/>
      <c r="IO16" s="213"/>
      <c r="IP16" s="213"/>
      <c r="IQ16" s="213"/>
      <c r="IR16" s="213"/>
      <c r="IS16" s="178"/>
      <c r="IT16" s="178"/>
      <c r="IU16" s="178"/>
      <c r="IV16" s="178"/>
      <c r="IW16" s="178"/>
      <c r="IX16" s="178"/>
      <c r="IY16" s="178"/>
      <c r="IZ16" s="178"/>
      <c r="JA16" s="178"/>
      <c r="JB16" s="178"/>
      <c r="JC16" s="178"/>
      <c r="JD16" s="178"/>
      <c r="JE16" s="178"/>
      <c r="JF16" s="178"/>
      <c r="JG16" s="178"/>
      <c r="JH16" s="178"/>
      <c r="JI16" s="178"/>
      <c r="JJ16" s="178"/>
      <c r="JK16" s="178"/>
      <c r="JL16" s="178"/>
      <c r="JM16" s="178"/>
      <c r="JN16" s="178"/>
      <c r="JO16" s="178"/>
      <c r="JP16" s="178"/>
      <c r="JQ16" s="178"/>
      <c r="JR16" s="178"/>
      <c r="JS16" s="178"/>
      <c r="JT16" s="178"/>
      <c r="JU16" s="178"/>
      <c r="JV16" s="178"/>
      <c r="JW16" s="178"/>
      <c r="JX16" s="178"/>
      <c r="JY16" s="178"/>
      <c r="JZ16" s="178"/>
      <c r="KA16" s="178"/>
      <c r="KB16" s="178"/>
      <c r="KC16" s="178"/>
      <c r="KD16" s="178"/>
      <c r="KE16" s="178"/>
      <c r="KF16" s="178"/>
      <c r="KG16" s="178"/>
      <c r="KH16" s="178"/>
      <c r="KI16" s="178"/>
      <c r="KJ16" s="178"/>
      <c r="KK16" s="178"/>
      <c r="KL16" s="178"/>
      <c r="KM16" s="178"/>
      <c r="KN16" s="178"/>
      <c r="KO16" s="178"/>
      <c r="KP16" s="178"/>
      <c r="KQ16" s="178"/>
      <c r="KR16" s="178"/>
      <c r="KS16" s="178"/>
      <c r="KT16" s="178"/>
      <c r="KU16" s="178"/>
      <c r="KV16" s="178"/>
      <c r="KW16" s="178"/>
      <c r="KX16" s="178"/>
      <c r="KY16" s="178"/>
      <c r="KZ16" s="178"/>
      <c r="LA16" s="178"/>
      <c r="LB16" s="213"/>
      <c r="LC16" s="213"/>
      <c r="LD16" s="213"/>
      <c r="LE16" s="213"/>
      <c r="LF16" s="213"/>
      <c r="LG16" s="213"/>
      <c r="LH16" s="213"/>
      <c r="LI16" s="213"/>
      <c r="LJ16" s="213"/>
      <c r="LK16" s="213"/>
      <c r="LL16" s="213"/>
      <c r="LM16" s="213"/>
      <c r="LN16" s="213"/>
      <c r="LO16" s="213"/>
      <c r="LP16" s="213"/>
      <c r="LQ16" s="213"/>
      <c r="LR16" s="213"/>
      <c r="LS16" s="213"/>
      <c r="LT16" s="213"/>
      <c r="LU16" s="213"/>
      <c r="LV16" s="213"/>
      <c r="LW16" s="213"/>
      <c r="LX16" s="213"/>
      <c r="LY16" s="213"/>
      <c r="LZ16" s="213"/>
      <c r="MA16" s="170" t="s">
        <v>445</v>
      </c>
      <c r="MB16" s="213"/>
      <c r="MC16" s="213"/>
      <c r="MD16" s="200" t="s">
        <v>93</v>
      </c>
      <c r="ME16" s="152" t="s">
        <v>446</v>
      </c>
      <c r="MF16" s="200"/>
      <c r="MG16" s="200" t="s">
        <v>42</v>
      </c>
      <c r="MH16" s="200" t="s">
        <v>42</v>
      </c>
      <c r="MI16" s="213"/>
      <c r="MJ16" s="213"/>
      <c r="MK16" s="200" t="s">
        <v>42</v>
      </c>
      <c r="ML16" s="200" t="s">
        <v>42</v>
      </c>
      <c r="MM16" s="200" t="s">
        <v>42</v>
      </c>
      <c r="MN16" s="153" t="s">
        <v>451</v>
      </c>
      <c r="MO16" s="200" t="s">
        <v>42</v>
      </c>
      <c r="MP16" s="213"/>
      <c r="MQ16" s="213"/>
      <c r="MR16" s="177" t="s">
        <v>177</v>
      </c>
      <c r="MS16" s="213"/>
      <c r="MT16" s="213"/>
      <c r="MU16" s="213"/>
      <c r="MV16" s="213"/>
      <c r="MW16" s="213"/>
      <c r="MX16" s="213"/>
      <c r="MY16" s="213"/>
      <c r="MZ16" s="213"/>
      <c r="NA16" s="213"/>
      <c r="NB16" s="213"/>
      <c r="NC16" s="213"/>
      <c r="ND16" s="213"/>
      <c r="NE16" s="213"/>
      <c r="NF16" s="213"/>
      <c r="NG16" s="213"/>
      <c r="NH16" s="213"/>
      <c r="NI16" s="213"/>
      <c r="NJ16" s="213"/>
      <c r="NK16" s="213"/>
      <c r="NL16" s="213"/>
      <c r="NM16" s="213"/>
      <c r="NO16" s="213" t="s">
        <v>452</v>
      </c>
      <c r="NP16" s="213"/>
      <c r="NQ16" s="200" t="s">
        <v>447</v>
      </c>
      <c r="NR16" s="200" t="s">
        <v>82</v>
      </c>
      <c r="NS16" s="213"/>
      <c r="NT16" s="213"/>
      <c r="NU16" s="213"/>
      <c r="NV16" s="213"/>
      <c r="NW16" s="213"/>
      <c r="NX16" s="213"/>
      <c r="NY16" s="213"/>
      <c r="OA16" s="200" t="s">
        <v>97</v>
      </c>
      <c r="OB16" s="200" t="s">
        <v>82</v>
      </c>
      <c r="OC16" s="200" t="s">
        <v>82</v>
      </c>
      <c r="OD16" s="200" t="s">
        <v>82</v>
      </c>
      <c r="OE16" s="211" t="s">
        <v>453</v>
      </c>
      <c r="OF16" s="213"/>
      <c r="OG16" s="213"/>
      <c r="OH16" s="213"/>
      <c r="OI16" s="343" t="s">
        <v>449</v>
      </c>
      <c r="OJ16" s="170" t="s">
        <v>454</v>
      </c>
      <c r="OK16" s="317"/>
      <c r="OL16" s="317"/>
      <c r="OM16" s="317"/>
      <c r="ON16" s="317"/>
      <c r="OO16" s="317"/>
      <c r="OP16" s="317"/>
      <c r="OQ16" s="317"/>
      <c r="OR16" s="317"/>
      <c r="OS16" s="317"/>
      <c r="OT16" s="317"/>
      <c r="OU16" s="317"/>
      <c r="OV16" s="317"/>
      <c r="OW16" s="317"/>
      <c r="OX16" s="317"/>
      <c r="OY16" s="317"/>
      <c r="OZ16" s="317"/>
      <c r="PA16" s="317"/>
      <c r="PB16" s="317"/>
      <c r="PC16" s="317"/>
      <c r="PD16" s="317"/>
      <c r="PE16" s="317"/>
      <c r="PF16" s="317"/>
      <c r="PG16" s="317"/>
      <c r="PH16" s="317"/>
      <c r="PI16" s="317"/>
      <c r="PJ16" s="317"/>
      <c r="PK16" s="317"/>
      <c r="PL16" s="317"/>
      <c r="PM16" s="317"/>
      <c r="PN16" s="317"/>
      <c r="PO16" s="317"/>
      <c r="PP16" s="317"/>
      <c r="PQ16" s="317"/>
      <c r="PR16" s="317"/>
      <c r="PS16" s="317"/>
      <c r="PT16" s="317"/>
      <c r="PU16" s="317"/>
      <c r="PV16" s="317"/>
      <c r="PW16" s="317"/>
      <c r="PX16" s="317"/>
      <c r="PY16" s="317"/>
      <c r="PZ16" s="317"/>
      <c r="QA16" s="317"/>
      <c r="QB16" s="317"/>
      <c r="QC16" s="317"/>
      <c r="QD16" s="317"/>
      <c r="QE16" s="317"/>
      <c r="QF16" s="317"/>
      <c r="QG16" s="317"/>
      <c r="QH16" s="317"/>
      <c r="QI16" s="317"/>
      <c r="QJ16" s="317"/>
      <c r="QK16" s="317"/>
      <c r="QL16" s="317"/>
      <c r="QM16" s="317"/>
      <c r="QN16" s="317"/>
      <c r="QO16" s="317"/>
      <c r="QP16" s="317"/>
      <c r="QQ16" s="317"/>
      <c r="QR16" s="317"/>
      <c r="QS16" s="317"/>
      <c r="QT16" s="317"/>
      <c r="QU16" s="317"/>
      <c r="QV16" s="317"/>
      <c r="QW16" s="317"/>
      <c r="QX16" s="317"/>
      <c r="QY16" s="317"/>
      <c r="QZ16" s="317"/>
      <c r="RA16" s="317"/>
      <c r="RB16" s="178"/>
      <c r="RC16" s="178"/>
      <c r="RD16" s="178"/>
      <c r="RE16" s="178"/>
      <c r="RF16" s="178"/>
      <c r="RG16" s="178"/>
      <c r="RH16" s="178"/>
      <c r="RI16" s="178"/>
      <c r="RJ16" s="178"/>
      <c r="RK16" s="178"/>
      <c r="RL16" s="178"/>
      <c r="RM16" s="178"/>
      <c r="RN16" s="178"/>
      <c r="RO16" s="178"/>
      <c r="RP16" s="178"/>
      <c r="RQ16" s="178"/>
      <c r="RR16" s="178"/>
      <c r="RS16" s="178"/>
      <c r="RT16" s="178"/>
      <c r="RU16" s="178"/>
      <c r="RV16" s="178"/>
      <c r="RW16" s="178"/>
      <c r="RX16" s="178"/>
      <c r="RY16" s="178"/>
      <c r="RZ16" s="178"/>
      <c r="SA16" s="178"/>
      <c r="SB16" s="178"/>
      <c r="SC16" s="178"/>
      <c r="SD16" s="178"/>
      <c r="SE16" s="178"/>
      <c r="SF16" s="178"/>
      <c r="SG16" s="178"/>
      <c r="SH16" s="178"/>
      <c r="SI16" s="178"/>
      <c r="SJ16" s="178"/>
      <c r="SK16" s="178"/>
      <c r="SL16" s="178"/>
      <c r="SM16" s="178"/>
      <c r="SN16" s="178"/>
      <c r="SO16" s="178"/>
      <c r="SP16" s="178"/>
      <c r="SQ16" s="178"/>
      <c r="SR16" s="178"/>
      <c r="SS16" s="178"/>
      <c r="ST16" s="178"/>
      <c r="SU16" s="178"/>
      <c r="SV16" s="178"/>
      <c r="SW16" s="178"/>
      <c r="SX16" s="178"/>
      <c r="SY16" s="178"/>
      <c r="SZ16" s="178"/>
      <c r="TA16" s="178"/>
      <c r="TB16" s="178"/>
      <c r="TC16" s="178"/>
      <c r="TD16" s="178"/>
      <c r="TE16" s="178"/>
      <c r="TF16" s="178"/>
      <c r="TG16" s="178"/>
      <c r="TH16" s="178"/>
      <c r="TI16" s="178"/>
      <c r="TJ16" s="178"/>
      <c r="TK16" s="178"/>
      <c r="TL16" s="178"/>
      <c r="TM16" s="178"/>
      <c r="TN16" s="178"/>
      <c r="TO16" s="178"/>
      <c r="TP16" s="178"/>
      <c r="TQ16" s="178"/>
      <c r="TR16" s="178"/>
      <c r="TS16" s="178"/>
      <c r="TT16" s="178"/>
      <c r="TU16" s="178"/>
      <c r="TV16" s="178"/>
      <c r="TW16" s="178"/>
      <c r="TX16" s="178"/>
      <c r="TY16" s="178"/>
      <c r="TZ16" s="178"/>
      <c r="UA16" s="178"/>
      <c r="UB16" s="178"/>
      <c r="UC16" s="178"/>
      <c r="UD16" s="178"/>
      <c r="UE16" s="178"/>
      <c r="UF16" s="178"/>
      <c r="UG16" s="178"/>
      <c r="UH16" s="178"/>
      <c r="UI16" s="178"/>
      <c r="UJ16" s="178"/>
      <c r="UK16" s="178"/>
      <c r="UL16" s="178"/>
      <c r="UM16" s="178"/>
      <c r="UN16" s="178"/>
      <c r="UO16" s="178"/>
      <c r="UP16" s="178"/>
      <c r="UQ16" s="178"/>
      <c r="UR16" s="178"/>
      <c r="US16" s="178"/>
      <c r="UT16" s="178"/>
      <c r="UU16" s="178"/>
      <c r="UV16" s="178"/>
      <c r="UW16" s="178"/>
      <c r="UX16" s="178"/>
      <c r="UY16" s="178"/>
      <c r="UZ16" s="178"/>
      <c r="VA16" s="178"/>
      <c r="VB16" s="178"/>
      <c r="VC16" s="178"/>
      <c r="VD16" s="178"/>
      <c r="VE16" s="178"/>
      <c r="VF16" s="178"/>
      <c r="VG16" s="178"/>
      <c r="VH16" s="178"/>
      <c r="VI16" s="178"/>
      <c r="VJ16" s="178"/>
      <c r="VK16" s="178"/>
      <c r="VL16" s="178"/>
      <c r="VM16" s="178"/>
      <c r="VN16" s="178"/>
      <c r="VO16" s="178"/>
      <c r="VP16" s="178"/>
      <c r="VQ16" s="178"/>
      <c r="VR16" s="178"/>
      <c r="VS16" s="178"/>
      <c r="VT16" s="178"/>
      <c r="VU16" s="178"/>
      <c r="VV16" s="178"/>
      <c r="VW16" s="178"/>
      <c r="VX16" s="178"/>
      <c r="VY16" s="178"/>
      <c r="VZ16" s="178"/>
      <c r="WA16" s="178"/>
      <c r="WB16" s="178"/>
      <c r="WC16" s="178"/>
      <c r="WD16" s="178"/>
      <c r="WE16" s="178"/>
      <c r="WF16" s="178"/>
      <c r="WG16" s="178"/>
      <c r="WH16" s="178"/>
      <c r="WI16" s="178"/>
      <c r="WJ16" s="178"/>
      <c r="WK16" s="178"/>
      <c r="WL16" s="178"/>
      <c r="WM16" s="178"/>
      <c r="WN16" s="178"/>
      <c r="WO16" s="178"/>
      <c r="WP16" s="178"/>
      <c r="WQ16" s="178"/>
      <c r="WR16" s="178"/>
      <c r="WS16" s="178"/>
      <c r="WT16" s="178"/>
      <c r="WU16" s="178"/>
      <c r="WV16" s="178"/>
      <c r="WW16" s="178"/>
      <c r="WX16" s="178"/>
      <c r="WY16" s="178"/>
      <c r="WZ16" s="178"/>
      <c r="XA16" s="178"/>
      <c r="XB16" s="178"/>
      <c r="XC16" s="178"/>
      <c r="XD16" s="178"/>
      <c r="XE16" s="178"/>
      <c r="XF16" s="178"/>
      <c r="XG16" s="178"/>
      <c r="XH16" s="178"/>
      <c r="XI16" s="178"/>
      <c r="XJ16" s="178"/>
      <c r="XK16" s="178"/>
      <c r="XL16" s="178"/>
      <c r="XM16" s="178"/>
      <c r="XN16" s="178"/>
      <c r="XO16" s="178"/>
      <c r="XP16" s="178"/>
      <c r="XQ16" s="178"/>
      <c r="XR16" s="178"/>
      <c r="XS16" s="178"/>
      <c r="XT16" s="178"/>
      <c r="XU16" s="178"/>
      <c r="XV16" s="178"/>
      <c r="XW16" s="178"/>
      <c r="XX16" s="178"/>
      <c r="XY16" s="178"/>
      <c r="XZ16" s="178"/>
      <c r="YA16" s="178"/>
      <c r="YB16" s="178"/>
      <c r="YC16" s="178"/>
      <c r="YD16" s="178"/>
      <c r="YE16" s="178"/>
      <c r="YF16" s="178"/>
      <c r="YG16" s="178"/>
      <c r="YH16" s="178"/>
      <c r="YI16" s="178"/>
      <c r="YJ16" s="178"/>
      <c r="YK16" s="178"/>
      <c r="YL16" s="178"/>
      <c r="YM16" s="178"/>
      <c r="YN16" s="178"/>
      <c r="YO16" s="178"/>
      <c r="YP16" s="178"/>
      <c r="YQ16" s="178"/>
      <c r="YR16" s="178"/>
      <c r="YS16" s="178"/>
      <c r="YT16" s="178"/>
      <c r="YU16" s="178"/>
      <c r="YV16" s="178"/>
      <c r="YW16" s="178"/>
      <c r="YX16" s="178"/>
      <c r="YY16" s="178"/>
      <c r="YZ16" s="178"/>
      <c r="ZA16" s="178"/>
      <c r="ZB16" s="178"/>
      <c r="ZC16" s="178"/>
      <c r="ZD16" s="178"/>
      <c r="ZE16" s="178"/>
      <c r="ZF16" s="178"/>
      <c r="ZG16" s="178"/>
      <c r="ZH16" s="178"/>
      <c r="ZI16" s="178"/>
      <c r="ZJ16" s="178"/>
      <c r="ZK16" s="178"/>
      <c r="ZL16" s="178"/>
      <c r="ZM16" s="178"/>
      <c r="ZN16" s="178"/>
      <c r="ZO16" s="178"/>
      <c r="ZP16" s="178"/>
      <c r="ZQ16" s="178"/>
      <c r="ZR16" s="178"/>
      <c r="ZS16" s="178"/>
      <c r="ZT16" s="178"/>
      <c r="ZU16" s="178"/>
      <c r="ZV16" s="178"/>
      <c r="ZW16" s="178"/>
      <c r="ZX16" s="178"/>
      <c r="ZY16" s="178"/>
      <c r="ZZ16" s="178"/>
      <c r="AAA16" s="178"/>
      <c r="AAB16" s="178"/>
      <c r="AAC16" s="178"/>
      <c r="AAD16" s="178"/>
      <c r="AAE16" s="178"/>
      <c r="AAF16" s="178"/>
      <c r="AAG16" s="178"/>
      <c r="AAH16" s="178"/>
      <c r="AAI16" s="178"/>
      <c r="AAJ16" s="178"/>
      <c r="AAK16" s="178"/>
      <c r="AAL16" s="178"/>
      <c r="AAM16" s="178"/>
      <c r="AAN16" s="178"/>
      <c r="AAO16" s="178"/>
      <c r="AAP16" s="178"/>
      <c r="AAQ16" s="178"/>
      <c r="AAR16" s="178"/>
      <c r="AAS16" s="178"/>
      <c r="AAT16" s="178"/>
      <c r="AAU16" s="178"/>
      <c r="AAV16" s="178"/>
      <c r="AAW16" s="178"/>
      <c r="AAX16" s="178"/>
      <c r="AAY16" s="178"/>
      <c r="AAZ16" s="178"/>
      <c r="ABA16" s="178"/>
      <c r="ABB16" s="178"/>
      <c r="ABC16" s="178"/>
      <c r="ABD16" s="178"/>
      <c r="ABE16" s="178"/>
      <c r="ABF16" s="178"/>
      <c r="ABG16" s="178"/>
      <c r="ABH16" s="178"/>
      <c r="ABI16" s="178"/>
      <c r="ABJ16" s="178"/>
      <c r="ABK16" s="178"/>
      <c r="ABL16" s="178"/>
      <c r="ABM16" s="178"/>
      <c r="ABN16" s="178"/>
      <c r="ABO16" s="178"/>
      <c r="ABP16" s="178"/>
      <c r="ABQ16" s="178"/>
      <c r="ABR16" s="178"/>
      <c r="ABS16" s="178"/>
      <c r="ABT16" s="178"/>
      <c r="ABU16" s="178"/>
      <c r="ABV16" s="178"/>
      <c r="ABW16" s="178"/>
      <c r="ABX16" s="178"/>
      <c r="ABY16" s="178"/>
      <c r="ABZ16" s="178"/>
      <c r="ACA16" s="121"/>
      <c r="ACB16" s="121" t="s">
        <v>455</v>
      </c>
      <c r="ACC16" s="84" t="s">
        <v>93</v>
      </c>
      <c r="ACD16" s="84" t="s">
        <v>94</v>
      </c>
      <c r="ACE16" s="84" t="s">
        <v>456</v>
      </c>
      <c r="ACF16" s="84" t="s">
        <v>42</v>
      </c>
      <c r="ACG16" s="84" t="s">
        <v>42</v>
      </c>
      <c r="ACI16" s="84" t="s">
        <v>42</v>
      </c>
      <c r="ACJ16" s="84" t="s">
        <v>42</v>
      </c>
      <c r="ACK16" s="84" t="s">
        <v>42</v>
      </c>
      <c r="ACL16" s="84" t="s">
        <v>42</v>
      </c>
      <c r="ACM16" s="84" t="s">
        <v>42</v>
      </c>
      <c r="ACO16" s="84" t="s">
        <v>95</v>
      </c>
      <c r="ACP16" s="84" t="s">
        <v>96</v>
      </c>
      <c r="ACQ16" s="84" t="s">
        <v>97</v>
      </c>
      <c r="ACR16" s="84" t="s">
        <v>82</v>
      </c>
      <c r="ACS16" s="84" t="s">
        <v>82</v>
      </c>
      <c r="ACT16" s="84"/>
      <c r="ACV16" s="84" t="s">
        <v>82</v>
      </c>
      <c r="ACW16" s="84" t="s">
        <v>82</v>
      </c>
      <c r="ACX16" s="84" t="s">
        <v>82</v>
      </c>
      <c r="ACY16" s="84" t="s">
        <v>82</v>
      </c>
      <c r="ACZ16" s="84" t="s">
        <v>82</v>
      </c>
      <c r="ADA16" s="199"/>
      <c r="ADB16" s="199"/>
      <c r="ADC16" s="171" t="s">
        <v>457</v>
      </c>
      <c r="ADD16" s="171" t="s">
        <v>458</v>
      </c>
      <c r="ADE16" s="171" t="s">
        <v>459</v>
      </c>
      <c r="ADF16" s="171" t="s">
        <v>419</v>
      </c>
      <c r="ADG16" s="199"/>
      <c r="ADH16" s="199"/>
      <c r="ADI16" s="199"/>
      <c r="ADJ16" s="199"/>
      <c r="ADK16" s="199"/>
      <c r="ADL16" s="199"/>
      <c r="ADM16" s="199"/>
      <c r="ADN16" s="392" t="s">
        <v>98</v>
      </c>
      <c r="ADO16" s="121"/>
      <c r="ADP16" s="121"/>
      <c r="ADQ16" s="199" t="s">
        <v>460</v>
      </c>
      <c r="ADR16" s="199" t="s">
        <v>460</v>
      </c>
      <c r="ADS16" s="199" t="s">
        <v>460</v>
      </c>
      <c r="ADT16" s="199" t="s">
        <v>460</v>
      </c>
      <c r="ADU16" s="199" t="s">
        <v>460</v>
      </c>
      <c r="ADV16" s="199"/>
      <c r="ADW16" s="199"/>
      <c r="ADX16" s="199"/>
      <c r="ADY16" s="199" t="s">
        <v>460</v>
      </c>
      <c r="ADZ16" s="199" t="s">
        <v>460</v>
      </c>
      <c r="AEA16" s="199" t="s">
        <v>460</v>
      </c>
      <c r="AEB16" s="199" t="s">
        <v>460</v>
      </c>
      <c r="AEC16" s="199" t="s">
        <v>460</v>
      </c>
      <c r="AED16" s="199"/>
      <c r="AEE16" s="199" t="s">
        <v>460</v>
      </c>
      <c r="AEF16" s="199" t="s">
        <v>460</v>
      </c>
      <c r="AEG16" s="199" t="s">
        <v>460</v>
      </c>
      <c r="AEH16" s="199" t="s">
        <v>460</v>
      </c>
      <c r="AEI16" s="201" t="s">
        <v>461</v>
      </c>
      <c r="AEJ16" s="178"/>
      <c r="AEK16" s="178"/>
      <c r="AEL16" s="178"/>
      <c r="AEM16" s="178"/>
      <c r="AEN16" s="178"/>
      <c r="AEO16" s="178"/>
      <c r="AEP16" s="178"/>
      <c r="AEQ16" s="178"/>
      <c r="AER16" s="178"/>
      <c r="AES16" s="178"/>
      <c r="AET16" s="178"/>
      <c r="AEU16" s="178"/>
      <c r="AEV16" s="178"/>
      <c r="AEW16" s="178"/>
      <c r="AEX16" s="178"/>
      <c r="AEY16" s="178"/>
      <c r="AEZ16" s="178"/>
      <c r="AFA16" s="178"/>
      <c r="AFB16" s="178"/>
      <c r="AFC16" s="178"/>
      <c r="AFD16" s="178"/>
      <c r="AFE16" s="178"/>
      <c r="AFF16" s="178"/>
      <c r="AFG16" s="178"/>
      <c r="AFH16" s="178"/>
      <c r="AFI16" s="586" t="s">
        <v>462</v>
      </c>
      <c r="AFJ16" s="586" t="s">
        <v>462</v>
      </c>
      <c r="AFK16" s="586" t="s">
        <v>462</v>
      </c>
      <c r="AFL16" s="586"/>
      <c r="AFM16" s="586"/>
      <c r="AFN16" s="586" t="s">
        <v>462</v>
      </c>
      <c r="AFO16" s="586" t="s">
        <v>462</v>
      </c>
      <c r="AFP16" s="586" t="s">
        <v>462</v>
      </c>
      <c r="AFQ16" s="586" t="s">
        <v>462</v>
      </c>
      <c r="AFR16" s="586" t="s">
        <v>462</v>
      </c>
      <c r="AFS16" s="586"/>
      <c r="AFT16" s="586"/>
      <c r="AFU16" s="586" t="s">
        <v>462</v>
      </c>
      <c r="AFV16" s="586" t="s">
        <v>462</v>
      </c>
      <c r="AFW16" s="586" t="s">
        <v>462</v>
      </c>
      <c r="AFX16" s="586" t="s">
        <v>462</v>
      </c>
      <c r="AFY16" s="586" t="s">
        <v>462</v>
      </c>
      <c r="AFZ16" s="586"/>
      <c r="AGA16" s="586"/>
      <c r="AGB16" s="586" t="s">
        <v>462</v>
      </c>
      <c r="AGC16" s="586" t="s">
        <v>462</v>
      </c>
      <c r="AGD16" s="586" t="s">
        <v>462</v>
      </c>
      <c r="AGE16" s="586" t="s">
        <v>462</v>
      </c>
      <c r="AGF16" s="586" t="s">
        <v>462</v>
      </c>
      <c r="AGG16" s="586" t="s">
        <v>462</v>
      </c>
      <c r="AGH16" s="586"/>
      <c r="AGI16" s="586" t="s">
        <v>462</v>
      </c>
      <c r="AGJ16" s="586" t="s">
        <v>462</v>
      </c>
      <c r="AGK16" s="586"/>
      <c r="AGL16" s="586" t="s">
        <v>462</v>
      </c>
      <c r="AGM16" s="586" t="s">
        <v>462</v>
      </c>
      <c r="AGN16" s="586"/>
      <c r="AGO16" s="586"/>
      <c r="AGP16" s="586"/>
      <c r="AGQ16" s="586"/>
      <c r="AGR16" s="586"/>
      <c r="AGS16" s="586" t="s">
        <v>462</v>
      </c>
      <c r="AGT16" s="586" t="s">
        <v>462</v>
      </c>
      <c r="AGU16" s="586" t="s">
        <v>462</v>
      </c>
      <c r="AGV16" s="586"/>
      <c r="AGW16" s="586" t="s">
        <v>462</v>
      </c>
      <c r="AGX16" s="586" t="s">
        <v>462</v>
      </c>
      <c r="AGY16" s="586" t="s">
        <v>462</v>
      </c>
      <c r="AGZ16" s="586" t="s">
        <v>462</v>
      </c>
      <c r="AHA16" s="586" t="s">
        <v>462</v>
      </c>
      <c r="AHB16" s="586" t="s">
        <v>462</v>
      </c>
      <c r="AHC16" s="586"/>
      <c r="AHD16" s="586" t="s">
        <v>462</v>
      </c>
      <c r="AHE16" s="586" t="s">
        <v>462</v>
      </c>
      <c r="AHF16" s="586" t="s">
        <v>462</v>
      </c>
      <c r="AHG16" s="586" t="s">
        <v>462</v>
      </c>
      <c r="AHH16" s="586" t="s">
        <v>462</v>
      </c>
      <c r="AHI16" s="586"/>
      <c r="AHJ16" s="586"/>
      <c r="AHK16" s="586" t="s">
        <v>462</v>
      </c>
      <c r="AHL16" s="586" t="s">
        <v>462</v>
      </c>
      <c r="AHM16" s="586" t="s">
        <v>462</v>
      </c>
      <c r="AHN16" s="586" t="s">
        <v>462</v>
      </c>
      <c r="AHO16" s="586" t="s">
        <v>462</v>
      </c>
      <c r="AHP16" s="586"/>
      <c r="AHQ16" s="586"/>
      <c r="AHR16" s="586" t="s">
        <v>462</v>
      </c>
      <c r="AHS16" s="586" t="s">
        <v>462</v>
      </c>
      <c r="AHT16" s="586" t="s">
        <v>462</v>
      </c>
      <c r="AHU16" s="586" t="s">
        <v>462</v>
      </c>
      <c r="AHV16" s="586" t="s">
        <v>462</v>
      </c>
      <c r="AHW16" s="586"/>
      <c r="AHX16" s="586"/>
      <c r="AHY16" s="586" t="s">
        <v>462</v>
      </c>
      <c r="AHZ16" s="586" t="s">
        <v>462</v>
      </c>
      <c r="AIA16" s="633" t="s">
        <v>455</v>
      </c>
      <c r="AIB16" s="84" t="s">
        <v>93</v>
      </c>
      <c r="AIC16" s="84" t="s">
        <v>94</v>
      </c>
      <c r="AIE16" s="84"/>
      <c r="AIF16" s="84" t="s">
        <v>42</v>
      </c>
      <c r="AIG16" s="84" t="s">
        <v>42</v>
      </c>
      <c r="AIH16" s="84" t="s">
        <v>42</v>
      </c>
      <c r="AII16" s="84" t="s">
        <v>42</v>
      </c>
      <c r="AIJ16" s="84" t="s">
        <v>42</v>
      </c>
      <c r="AIK16" s="84"/>
      <c r="AIL16" s="84"/>
      <c r="AIM16" s="84" t="s">
        <v>42</v>
      </c>
      <c r="AIN16" s="84" t="s">
        <v>42</v>
      </c>
      <c r="AIO16" s="84" t="s">
        <v>42</v>
      </c>
      <c r="AIP16" s="84" t="s">
        <v>95</v>
      </c>
      <c r="AIQ16" s="84"/>
      <c r="AIR16" s="317"/>
      <c r="AIS16" s="317"/>
      <c r="AIT16" s="84" t="s">
        <v>463</v>
      </c>
      <c r="AIU16" s="84" t="s">
        <v>97</v>
      </c>
      <c r="AIV16" s="84" t="s">
        <v>82</v>
      </c>
      <c r="AIW16" s="202" t="s">
        <v>82</v>
      </c>
      <c r="AIX16" s="84" t="s">
        <v>82</v>
      </c>
      <c r="AIY16" s="84"/>
      <c r="AIZ16" s="84"/>
      <c r="AJA16" s="84" t="s">
        <v>82</v>
      </c>
      <c r="AJB16" s="84" t="s">
        <v>82</v>
      </c>
      <c r="AJC16" s="86" t="s">
        <v>98</v>
      </c>
      <c r="AJD16" s="178"/>
      <c r="AJE16" s="178"/>
      <c r="AJF16" s="178"/>
      <c r="AJG16" s="178"/>
      <c r="AJH16" s="178"/>
      <c r="AJI16" s="178"/>
      <c r="AJJ16" s="178"/>
      <c r="AJK16" s="178"/>
      <c r="AJL16" s="178"/>
      <c r="AJM16" s="178"/>
      <c r="AJN16" s="178"/>
      <c r="AJO16" s="178"/>
      <c r="AJP16" s="178"/>
      <c r="AJQ16" s="178"/>
      <c r="AJR16" s="178"/>
      <c r="AJS16" s="178"/>
      <c r="AJT16" s="178"/>
      <c r="AJU16" s="178"/>
      <c r="AJV16" s="178"/>
      <c r="AJW16" s="178"/>
      <c r="AJX16" s="178"/>
      <c r="AJY16" s="178"/>
      <c r="AJZ16" s="178"/>
      <c r="AKA16" s="178"/>
      <c r="AKB16" s="178"/>
      <c r="AKC16" s="178"/>
      <c r="AKD16" s="178"/>
      <c r="AKE16" s="178"/>
      <c r="AKF16" s="178"/>
      <c r="AKG16" s="178"/>
      <c r="AKH16" s="178"/>
      <c r="AKI16" s="178"/>
      <c r="AKJ16" s="178"/>
      <c r="AKK16" s="178"/>
      <c r="AKM16" s="178"/>
      <c r="AKN16" s="178"/>
      <c r="AKO16" s="178"/>
      <c r="AKP16" s="178"/>
      <c r="AKQ16" s="178"/>
      <c r="AKR16" s="178"/>
      <c r="AKS16" s="178"/>
      <c r="AKT16" s="178"/>
      <c r="AKU16" s="178"/>
      <c r="AKV16" s="178"/>
      <c r="AKW16" s="178"/>
      <c r="AKX16" s="178"/>
      <c r="AKY16" s="170" t="s">
        <v>243</v>
      </c>
      <c r="AKZ16" s="178"/>
      <c r="ALA16" s="178"/>
      <c r="ALB16" s="178"/>
      <c r="ALC16" s="178"/>
      <c r="ALD16" s="178"/>
      <c r="ALE16" s="178"/>
      <c r="ALF16" s="178"/>
      <c r="ALG16" s="178"/>
      <c r="ALH16" s="178"/>
      <c r="ALI16" s="178"/>
      <c r="ALJ16" s="178"/>
      <c r="ALK16" s="178"/>
      <c r="ALL16" s="178"/>
      <c r="ALM16" s="178"/>
      <c r="ALN16" s="178"/>
      <c r="ALO16" s="178"/>
      <c r="ALP16" s="178"/>
      <c r="ALQ16" s="178"/>
      <c r="ALR16" s="178"/>
      <c r="ALS16" s="178"/>
      <c r="ALT16" s="178"/>
      <c r="ALU16" s="178"/>
      <c r="ALV16" s="178"/>
      <c r="ALW16" s="178"/>
      <c r="ALX16" s="178"/>
      <c r="ALY16" s="178"/>
      <c r="ALZ16" s="178"/>
      <c r="AMA16" s="178"/>
      <c r="AMB16" s="178"/>
      <c r="AMC16" s="178"/>
      <c r="AMD16" s="178"/>
      <c r="AME16" s="178"/>
      <c r="AMF16" s="178"/>
      <c r="AMG16" s="178"/>
      <c r="AMH16" s="178"/>
      <c r="AMI16" s="178"/>
      <c r="AMJ16" s="178"/>
      <c r="AMK16" s="178"/>
      <c r="AML16" s="178"/>
      <c r="AMM16" s="178"/>
      <c r="AMN16" s="178"/>
      <c r="AMO16" s="178"/>
      <c r="AMP16" s="178"/>
      <c r="AMQ16" s="178"/>
      <c r="AMR16" s="178"/>
      <c r="AMS16" s="178"/>
      <c r="AMT16" s="178"/>
      <c r="AMU16" s="178"/>
      <c r="AMV16" s="178"/>
      <c r="AMW16" s="178"/>
      <c r="AMX16" s="178"/>
      <c r="AMY16" s="178"/>
      <c r="AMZ16" s="178"/>
      <c r="ANA16" s="178"/>
      <c r="ANB16" s="178"/>
      <c r="ANC16" s="178"/>
      <c r="AND16" s="178"/>
      <c r="ANE16" s="178"/>
      <c r="ANF16" s="178"/>
      <c r="ANG16" s="178"/>
      <c r="ANH16" s="178"/>
      <c r="ANI16" s="178"/>
      <c r="ANJ16" s="178"/>
      <c r="ANK16" s="178"/>
    </row>
    <row r="17" spans="1:1007" s="119" customFormat="1" ht="12.45" hidden="1" customHeight="1" outlineLevel="1" thickBot="1">
      <c r="A17" s="155" t="s">
        <v>224</v>
      </c>
      <c r="B17" s="54">
        <f>G23</f>
        <v>1743.974444094488</v>
      </c>
      <c r="C17" s="32" t="s">
        <v>225</v>
      </c>
      <c r="D17" s="670">
        <f>SUM(I17:AIK17)</f>
        <v>546</v>
      </c>
      <c r="E17" s="55">
        <f t="shared" ref="E17:E22" si="17">SUM(D17/G17)</f>
        <v>1.1949541306099243</v>
      </c>
      <c r="F17" s="179"/>
      <c r="G17" s="49">
        <f>G23*0.262</f>
        <v>456.9213043527559</v>
      </c>
      <c r="H17" s="156">
        <f>SUM(I17:AMI17)</f>
        <v>546</v>
      </c>
      <c r="T17" s="428">
        <v>546</v>
      </c>
      <c r="GJ17" s="203" t="s">
        <v>437</v>
      </c>
      <c r="GK17" s="204" t="s">
        <v>437</v>
      </c>
      <c r="GL17" s="204" t="s">
        <v>437</v>
      </c>
      <c r="GM17" s="204" t="s">
        <v>437</v>
      </c>
      <c r="GN17" s="204" t="s">
        <v>437</v>
      </c>
      <c r="GO17" s="204" t="s">
        <v>437</v>
      </c>
      <c r="GP17" s="204" t="s">
        <v>437</v>
      </c>
      <c r="GQ17" s="204" t="s">
        <v>437</v>
      </c>
      <c r="GR17" s="204" t="s">
        <v>437</v>
      </c>
      <c r="GS17" s="204" t="s">
        <v>437</v>
      </c>
      <c r="GT17" s="204" t="s">
        <v>437</v>
      </c>
      <c r="GU17" s="204" t="s">
        <v>437</v>
      </c>
      <c r="GV17" s="204" t="s">
        <v>437</v>
      </c>
      <c r="GW17" s="204" t="s">
        <v>437</v>
      </c>
      <c r="GX17" s="204" t="s">
        <v>437</v>
      </c>
      <c r="GY17" s="204" t="s">
        <v>437</v>
      </c>
      <c r="GZ17" s="204" t="s">
        <v>437</v>
      </c>
      <c r="HA17" s="204" t="s">
        <v>437</v>
      </c>
      <c r="HB17" s="204" t="s">
        <v>437</v>
      </c>
      <c r="HC17" s="204" t="s">
        <v>437</v>
      </c>
      <c r="HD17" s="204" t="s">
        <v>437</v>
      </c>
      <c r="HE17" s="204" t="s">
        <v>437</v>
      </c>
      <c r="HF17" s="204" t="s">
        <v>437</v>
      </c>
      <c r="HG17" s="204" t="s">
        <v>437</v>
      </c>
      <c r="HH17" s="204" t="s">
        <v>437</v>
      </c>
      <c r="HI17" s="204" t="s">
        <v>437</v>
      </c>
      <c r="HJ17" s="204" t="s">
        <v>437</v>
      </c>
      <c r="HK17" s="204" t="s">
        <v>437</v>
      </c>
      <c r="HL17" s="204" t="s">
        <v>437</v>
      </c>
      <c r="HM17" s="205" t="s">
        <v>437</v>
      </c>
      <c r="HN17" s="203" t="s">
        <v>437</v>
      </c>
      <c r="HO17" s="204" t="s">
        <v>437</v>
      </c>
      <c r="HP17" s="204" t="s">
        <v>437</v>
      </c>
      <c r="HQ17" s="204" t="s">
        <v>437</v>
      </c>
      <c r="HR17" s="204" t="s">
        <v>437</v>
      </c>
      <c r="HS17" s="204" t="s">
        <v>437</v>
      </c>
      <c r="HT17" s="204" t="s">
        <v>437</v>
      </c>
      <c r="HU17" s="204" t="s">
        <v>437</v>
      </c>
      <c r="HV17" s="204" t="s">
        <v>437</v>
      </c>
      <c r="HW17" s="204" t="s">
        <v>437</v>
      </c>
      <c r="HX17" s="204" t="s">
        <v>437</v>
      </c>
      <c r="HY17" s="204" t="s">
        <v>437</v>
      </c>
      <c r="HZ17" s="204" t="s">
        <v>437</v>
      </c>
      <c r="IA17" s="204" t="s">
        <v>437</v>
      </c>
      <c r="IB17" s="204" t="s">
        <v>437</v>
      </c>
      <c r="IC17" s="204" t="s">
        <v>437</v>
      </c>
      <c r="ID17" s="204" t="s">
        <v>437</v>
      </c>
      <c r="IE17" s="204" t="s">
        <v>437</v>
      </c>
      <c r="IF17" s="204" t="s">
        <v>437</v>
      </c>
      <c r="IG17" s="204" t="s">
        <v>437</v>
      </c>
      <c r="IH17" s="204" t="s">
        <v>437</v>
      </c>
      <c r="II17" s="204" t="s">
        <v>437</v>
      </c>
      <c r="IJ17" s="204" t="s">
        <v>437</v>
      </c>
      <c r="IK17" s="204" t="s">
        <v>437</v>
      </c>
      <c r="IL17" s="204"/>
      <c r="IM17" s="204"/>
      <c r="IN17" s="204"/>
      <c r="IO17" s="204"/>
      <c r="IP17" s="204"/>
      <c r="IQ17" s="204"/>
      <c r="IR17" s="205"/>
      <c r="LB17" s="203" t="s">
        <v>437</v>
      </c>
      <c r="LC17" s="204" t="s">
        <v>437</v>
      </c>
      <c r="LD17" s="204" t="s">
        <v>437</v>
      </c>
      <c r="LE17" s="204" t="s">
        <v>437</v>
      </c>
      <c r="LF17" s="204" t="s">
        <v>437</v>
      </c>
      <c r="LG17" s="204" t="s">
        <v>437</v>
      </c>
      <c r="LH17" s="204" t="s">
        <v>437</v>
      </c>
      <c r="LI17" s="204" t="s">
        <v>437</v>
      </c>
      <c r="LJ17" s="204" t="s">
        <v>437</v>
      </c>
      <c r="LK17" s="204" t="s">
        <v>437</v>
      </c>
      <c r="LL17" s="204" t="s">
        <v>437</v>
      </c>
      <c r="LM17" s="204" t="s">
        <v>437</v>
      </c>
      <c r="LN17" s="204" t="s">
        <v>437</v>
      </c>
      <c r="LO17" s="204" t="s">
        <v>437</v>
      </c>
      <c r="LP17" s="204" t="s">
        <v>437</v>
      </c>
      <c r="LQ17" s="204" t="s">
        <v>437</v>
      </c>
      <c r="LR17" s="204" t="s">
        <v>437</v>
      </c>
      <c r="LS17" s="204" t="s">
        <v>437</v>
      </c>
      <c r="LT17" s="204" t="s">
        <v>437</v>
      </c>
      <c r="LU17" s="204" t="s">
        <v>437</v>
      </c>
      <c r="LV17" s="204" t="s">
        <v>437</v>
      </c>
      <c r="LW17" s="204" t="s">
        <v>437</v>
      </c>
      <c r="LX17" s="204" t="s">
        <v>437</v>
      </c>
      <c r="LY17" s="204" t="s">
        <v>437</v>
      </c>
      <c r="LZ17" s="204" t="s">
        <v>437</v>
      </c>
      <c r="MA17" s="204" t="s">
        <v>437</v>
      </c>
      <c r="MB17" s="204" t="s">
        <v>437</v>
      </c>
      <c r="MC17" s="204" t="s">
        <v>437</v>
      </c>
      <c r="MD17" s="204" t="s">
        <v>437</v>
      </c>
      <c r="ME17" s="204" t="s">
        <v>437</v>
      </c>
      <c r="MF17" s="205" t="s">
        <v>437</v>
      </c>
      <c r="MG17" s="203" t="s">
        <v>437</v>
      </c>
      <c r="MH17" s="204" t="s">
        <v>437</v>
      </c>
      <c r="MI17" s="204" t="s">
        <v>437</v>
      </c>
      <c r="MJ17" s="204" t="s">
        <v>437</v>
      </c>
      <c r="MK17" s="204" t="s">
        <v>437</v>
      </c>
      <c r="ML17" s="204" t="s">
        <v>437</v>
      </c>
      <c r="MM17" s="204" t="s">
        <v>437</v>
      </c>
      <c r="MN17" s="204" t="s">
        <v>437</v>
      </c>
      <c r="MO17" s="204" t="s">
        <v>437</v>
      </c>
      <c r="MP17" s="204" t="s">
        <v>437</v>
      </c>
      <c r="MQ17" s="204" t="s">
        <v>437</v>
      </c>
      <c r="MR17" s="204" t="s">
        <v>437</v>
      </c>
      <c r="MS17" s="204" t="s">
        <v>437</v>
      </c>
      <c r="MT17" s="204" t="s">
        <v>437</v>
      </c>
      <c r="MU17" s="204" t="s">
        <v>437</v>
      </c>
      <c r="MV17" s="204" t="s">
        <v>437</v>
      </c>
      <c r="MW17" s="204" t="s">
        <v>437</v>
      </c>
      <c r="MX17" s="204" t="s">
        <v>437</v>
      </c>
      <c r="MY17" s="204" t="s">
        <v>437</v>
      </c>
      <c r="MZ17" s="204" t="s">
        <v>437</v>
      </c>
      <c r="NA17" s="204" t="s">
        <v>437</v>
      </c>
      <c r="NB17" s="204" t="s">
        <v>437</v>
      </c>
      <c r="NC17" s="204" t="s">
        <v>437</v>
      </c>
      <c r="ND17" s="204" t="s">
        <v>437</v>
      </c>
      <c r="NE17" s="204" t="s">
        <v>437</v>
      </c>
      <c r="NF17" s="204" t="s">
        <v>437</v>
      </c>
      <c r="NG17" s="204" t="s">
        <v>437</v>
      </c>
      <c r="NH17" s="204" t="s">
        <v>437</v>
      </c>
      <c r="NI17" s="204" t="s">
        <v>437</v>
      </c>
      <c r="NJ17" s="205" t="s">
        <v>437</v>
      </c>
      <c r="NK17" s="203" t="s">
        <v>437</v>
      </c>
      <c r="NL17" s="204" t="s">
        <v>437</v>
      </c>
      <c r="NM17" s="204" t="s">
        <v>437</v>
      </c>
      <c r="NN17" s="204" t="s">
        <v>437</v>
      </c>
      <c r="NO17" s="204" t="s">
        <v>437</v>
      </c>
      <c r="NP17" s="204" t="s">
        <v>437</v>
      </c>
      <c r="NQ17" s="204" t="s">
        <v>437</v>
      </c>
      <c r="NR17" s="204" t="s">
        <v>437</v>
      </c>
      <c r="NS17" s="204" t="s">
        <v>437</v>
      </c>
      <c r="NT17" s="204" t="s">
        <v>437</v>
      </c>
      <c r="NU17" s="204" t="s">
        <v>437</v>
      </c>
      <c r="NV17" s="204" t="s">
        <v>437</v>
      </c>
      <c r="NW17" s="204" t="s">
        <v>437</v>
      </c>
      <c r="NX17" s="204" t="s">
        <v>437</v>
      </c>
      <c r="NY17" s="204" t="s">
        <v>437</v>
      </c>
      <c r="NZ17" s="204" t="s">
        <v>437</v>
      </c>
      <c r="OA17" s="204" t="s">
        <v>437</v>
      </c>
      <c r="OB17" s="204" t="s">
        <v>437</v>
      </c>
      <c r="OC17" s="204" t="s">
        <v>437</v>
      </c>
      <c r="OD17" s="204" t="s">
        <v>437</v>
      </c>
      <c r="OE17" s="204" t="s">
        <v>437</v>
      </c>
      <c r="OF17" s="204" t="s">
        <v>437</v>
      </c>
      <c r="OG17" s="204" t="s">
        <v>437</v>
      </c>
      <c r="OH17" s="204" t="s">
        <v>437</v>
      </c>
      <c r="OI17" s="204" t="s">
        <v>437</v>
      </c>
      <c r="OJ17" s="204" t="s">
        <v>437</v>
      </c>
      <c r="OK17" s="204" t="s">
        <v>437</v>
      </c>
      <c r="OL17" s="204" t="s">
        <v>437</v>
      </c>
      <c r="OM17" s="204" t="s">
        <v>437</v>
      </c>
      <c r="ON17" s="204" t="s">
        <v>437</v>
      </c>
      <c r="OO17" s="205" t="s">
        <v>437</v>
      </c>
      <c r="ABL17" s="302" t="s">
        <v>437</v>
      </c>
      <c r="ABM17" s="285" t="s">
        <v>437</v>
      </c>
      <c r="ABN17" s="285" t="s">
        <v>437</v>
      </c>
      <c r="ABO17" s="285" t="s">
        <v>437</v>
      </c>
      <c r="ABP17" s="285" t="s">
        <v>437</v>
      </c>
      <c r="ABQ17" s="285" t="s">
        <v>437</v>
      </c>
      <c r="ABR17" s="285" t="s">
        <v>437</v>
      </c>
      <c r="ABS17" s="285" t="s">
        <v>437</v>
      </c>
      <c r="ABT17" s="285" t="s">
        <v>437</v>
      </c>
      <c r="ABU17" s="285" t="s">
        <v>437</v>
      </c>
      <c r="ABV17" s="285" t="s">
        <v>437</v>
      </c>
      <c r="ABW17" s="285" t="s">
        <v>437</v>
      </c>
      <c r="ABX17" s="285" t="s">
        <v>437</v>
      </c>
      <c r="ABY17" s="285" t="s">
        <v>437</v>
      </c>
      <c r="ABZ17" s="285" t="s">
        <v>437</v>
      </c>
      <c r="ACA17" s="285" t="s">
        <v>437</v>
      </c>
      <c r="ACB17" s="285" t="s">
        <v>437</v>
      </c>
      <c r="ACC17" s="285" t="s">
        <v>437</v>
      </c>
      <c r="ACD17" s="285" t="s">
        <v>437</v>
      </c>
      <c r="ACE17" s="285" t="s">
        <v>437</v>
      </c>
      <c r="ACF17" s="285" t="s">
        <v>437</v>
      </c>
      <c r="ACG17" s="285" t="s">
        <v>437</v>
      </c>
      <c r="ACH17" s="285" t="s">
        <v>437</v>
      </c>
      <c r="ACI17" s="285" t="s">
        <v>437</v>
      </c>
      <c r="ACJ17" s="285" t="s">
        <v>437</v>
      </c>
      <c r="ACK17" s="285" t="s">
        <v>437</v>
      </c>
      <c r="ACL17" s="285" t="s">
        <v>437</v>
      </c>
      <c r="ACM17" s="285" t="s">
        <v>437</v>
      </c>
      <c r="ACN17" s="285" t="s">
        <v>437</v>
      </c>
      <c r="ACO17" s="285" t="s">
        <v>437</v>
      </c>
      <c r="ACP17" s="315" t="s">
        <v>437</v>
      </c>
      <c r="ACQ17" s="302" t="s">
        <v>437</v>
      </c>
      <c r="ACR17" s="285" t="s">
        <v>437</v>
      </c>
      <c r="ACS17" s="285" t="s">
        <v>437</v>
      </c>
      <c r="ACT17" s="285" t="s">
        <v>437</v>
      </c>
      <c r="ACU17" s="285" t="s">
        <v>437</v>
      </c>
      <c r="ACV17" s="285" t="s">
        <v>437</v>
      </c>
      <c r="ACW17" s="285" t="s">
        <v>437</v>
      </c>
      <c r="ACX17" s="285" t="s">
        <v>437</v>
      </c>
      <c r="ACY17" s="285" t="s">
        <v>437</v>
      </c>
      <c r="ACZ17" s="285" t="s">
        <v>437</v>
      </c>
      <c r="ADA17" s="285" t="s">
        <v>437</v>
      </c>
      <c r="ADB17" s="285" t="s">
        <v>437</v>
      </c>
      <c r="ADC17" s="285" t="s">
        <v>437</v>
      </c>
      <c r="ADD17" s="285" t="s">
        <v>437</v>
      </c>
      <c r="ADE17" s="285" t="s">
        <v>437</v>
      </c>
      <c r="ADF17" s="285" t="s">
        <v>437</v>
      </c>
      <c r="ADG17" s="285" t="s">
        <v>437</v>
      </c>
      <c r="ADH17" s="285" t="s">
        <v>437</v>
      </c>
      <c r="ADI17" s="285" t="s">
        <v>437</v>
      </c>
      <c r="ADJ17" s="285" t="s">
        <v>437</v>
      </c>
      <c r="ADK17" s="285" t="s">
        <v>437</v>
      </c>
      <c r="ADL17" s="285" t="s">
        <v>437</v>
      </c>
      <c r="ADM17" s="285" t="s">
        <v>437</v>
      </c>
      <c r="ADN17" s="285" t="s">
        <v>437</v>
      </c>
      <c r="ADO17" s="285" t="s">
        <v>437</v>
      </c>
      <c r="ADP17" s="285" t="s">
        <v>437</v>
      </c>
      <c r="ADQ17" s="285" t="s">
        <v>437</v>
      </c>
      <c r="ADR17" s="285" t="s">
        <v>437</v>
      </c>
      <c r="ADS17" s="285" t="s">
        <v>437</v>
      </c>
      <c r="ADT17" s="285" t="s">
        <v>437</v>
      </c>
      <c r="ADU17" s="315" t="s">
        <v>437</v>
      </c>
      <c r="AHG17" s="302" t="s">
        <v>437</v>
      </c>
      <c r="AHH17" s="285" t="s">
        <v>437</v>
      </c>
      <c r="AHI17" s="285" t="s">
        <v>437</v>
      </c>
      <c r="AHJ17" s="285" t="s">
        <v>437</v>
      </c>
      <c r="AHK17" s="285" t="s">
        <v>437</v>
      </c>
      <c r="AHL17" s="285" t="s">
        <v>437</v>
      </c>
      <c r="AHM17" s="285" t="s">
        <v>437</v>
      </c>
      <c r="AHN17" s="285" t="s">
        <v>437</v>
      </c>
      <c r="AHO17" s="285" t="s">
        <v>437</v>
      </c>
      <c r="AHP17" s="285" t="s">
        <v>437</v>
      </c>
      <c r="AHQ17" s="285" t="s">
        <v>437</v>
      </c>
      <c r="AHR17" s="285" t="s">
        <v>437</v>
      </c>
      <c r="AHS17" s="285" t="s">
        <v>437</v>
      </c>
      <c r="AHT17" s="285" t="s">
        <v>437</v>
      </c>
      <c r="AHU17" s="285" t="s">
        <v>437</v>
      </c>
      <c r="AHV17" s="285" t="s">
        <v>437</v>
      </c>
      <c r="AHW17" s="285" t="s">
        <v>437</v>
      </c>
      <c r="AHX17" s="285" t="s">
        <v>437</v>
      </c>
      <c r="AHY17" s="285" t="s">
        <v>437</v>
      </c>
      <c r="AHZ17" s="285" t="s">
        <v>437</v>
      </c>
      <c r="AIA17" s="285" t="s">
        <v>437</v>
      </c>
      <c r="AIB17" s="285" t="s">
        <v>437</v>
      </c>
      <c r="AIC17" s="285" t="s">
        <v>437</v>
      </c>
      <c r="AID17" s="285" t="s">
        <v>437</v>
      </c>
      <c r="AIE17" s="285" t="s">
        <v>437</v>
      </c>
      <c r="AIF17" s="285" t="s">
        <v>437</v>
      </c>
      <c r="AIG17" s="285" t="s">
        <v>437</v>
      </c>
      <c r="AIH17" s="285" t="s">
        <v>437</v>
      </c>
      <c r="AII17" s="285" t="s">
        <v>437</v>
      </c>
      <c r="AIJ17" s="285" t="s">
        <v>437</v>
      </c>
      <c r="AIK17" s="315" t="s">
        <v>437</v>
      </c>
      <c r="AIL17" s="654" t="str">
        <f>INDEX([1]集計!$G:$AK,MATCH($B16,[1]集計!$A$1:$A$945,0)+0,MATCH(AIL$152,[1]集計!$G$2:$AK$2,0))</f>
        <v/>
      </c>
      <c r="AIM17" s="654" t="str">
        <f>INDEX([1]集計!$G:$AK,MATCH($B16,[1]集計!$A$1:$A$945,0)+0,MATCH(AIM$152,[1]集計!$G$2:$AK$2,0))</f>
        <v/>
      </c>
      <c r="AIN17" s="654" t="str">
        <f>INDEX([1]集計!$G:$AK,MATCH($B16,[1]集計!$A$1:$A$945,0)+0,MATCH(AIN$152,[1]集計!$G$2:$AK$2,0))</f>
        <v/>
      </c>
      <c r="AIO17" s="654" t="str">
        <f>INDEX([1]集計!$G:$AK,MATCH($B16,[1]集計!$A$1:$A$945,0)+0,MATCH(AIO$152,[1]集計!$G$2:$AK$2,0))</f>
        <v/>
      </c>
      <c r="AIP17" s="654" t="str">
        <f>INDEX([1]集計!$G:$AK,MATCH($B16,[1]集計!$A$1:$A$945,0)+0,MATCH(AIP$152,[1]集計!$G$2:$AK$2,0))</f>
        <v/>
      </c>
      <c r="AIQ17" s="654" t="str">
        <f>INDEX([1]集計!$G:$AK,MATCH($B16,[1]集計!$A$1:$A$945,0)+0,MATCH(AIQ$152,[1]集計!$G$2:$AK$2,0))</f>
        <v/>
      </c>
      <c r="AIR17" s="654" t="str">
        <f>INDEX([1]集計!$G:$AK,MATCH($B16,[1]集計!$A$1:$A$945,0)+0,MATCH(AIR$152,[1]集計!$G$2:$AK$2,0))</f>
        <v/>
      </c>
      <c r="AIS17" s="654" t="str">
        <f>INDEX([1]集計!$G:$AK,MATCH($B16,[1]集計!$A$1:$A$945,0)+0,MATCH(AIS$152,[1]集計!$G$2:$AK$2,0))</f>
        <v/>
      </c>
      <c r="AIT17" s="654" t="str">
        <f>INDEX([1]集計!$G:$AK,MATCH($B16,[1]集計!$A$1:$A$945,0)+0,MATCH(AIT$152,[1]集計!$G$2:$AK$2,0))</f>
        <v/>
      </c>
      <c r="AIU17" s="654" t="str">
        <f>INDEX([1]集計!$G:$AK,MATCH($B16,[1]集計!$A$1:$A$945,0)+0,MATCH(AIU$152,[1]集計!$G$2:$AK$2,0))</f>
        <v/>
      </c>
      <c r="AIV17" s="285" t="s">
        <v>437</v>
      </c>
      <c r="AIW17" s="637" t="s">
        <v>437</v>
      </c>
      <c r="AIX17" s="285" t="s">
        <v>437</v>
      </c>
      <c r="AIY17" s="285" t="s">
        <v>437</v>
      </c>
      <c r="AIZ17" s="285" t="s">
        <v>437</v>
      </c>
      <c r="AJA17" s="285" t="s">
        <v>437</v>
      </c>
      <c r="AJB17" s="285" t="s">
        <v>437</v>
      </c>
      <c r="AJC17" s="285" t="s">
        <v>437</v>
      </c>
    </row>
    <row r="18" spans="1:1007" s="119" customFormat="1" ht="12.45" hidden="1" customHeight="1" outlineLevel="1" thickBot="1">
      <c r="A18" s="157" t="s">
        <v>226</v>
      </c>
      <c r="B18" s="59">
        <v>1900</v>
      </c>
      <c r="C18" s="32" t="s">
        <v>227</v>
      </c>
      <c r="D18" s="670">
        <f t="shared" ref="D18:D22" si="18">SUM(I18:AIK18)</f>
        <v>297</v>
      </c>
      <c r="E18" s="55">
        <f t="shared" si="17"/>
        <v>1.6066100062077657</v>
      </c>
      <c r="F18" s="179"/>
      <c r="G18" s="49">
        <f>G23*0.106</f>
        <v>184.86129107401572</v>
      </c>
      <c r="H18" s="156">
        <f t="shared" ref="H18:H22" si="19">SUM(I18:AMI18)</f>
        <v>299</v>
      </c>
      <c r="T18" s="428">
        <v>297</v>
      </c>
      <c r="GJ18" s="206" t="s">
        <v>437</v>
      </c>
      <c r="GK18" s="147" t="s">
        <v>437</v>
      </c>
      <c r="GL18" s="147" t="s">
        <v>437</v>
      </c>
      <c r="GM18" s="147" t="s">
        <v>437</v>
      </c>
      <c r="GN18" s="147" t="s">
        <v>437</v>
      </c>
      <c r="GO18" s="147" t="s">
        <v>437</v>
      </c>
      <c r="GP18" s="147" t="s">
        <v>437</v>
      </c>
      <c r="GQ18" s="147" t="s">
        <v>437</v>
      </c>
      <c r="GR18" s="147" t="s">
        <v>437</v>
      </c>
      <c r="GS18" s="147" t="s">
        <v>437</v>
      </c>
      <c r="GT18" s="147" t="s">
        <v>437</v>
      </c>
      <c r="GU18" s="147" t="s">
        <v>437</v>
      </c>
      <c r="GV18" s="147" t="s">
        <v>437</v>
      </c>
      <c r="GW18" s="147" t="s">
        <v>437</v>
      </c>
      <c r="GX18" s="147" t="s">
        <v>437</v>
      </c>
      <c r="GY18" s="147" t="s">
        <v>437</v>
      </c>
      <c r="GZ18" s="147" t="s">
        <v>437</v>
      </c>
      <c r="HA18" s="147" t="s">
        <v>437</v>
      </c>
      <c r="HB18" s="147" t="s">
        <v>437</v>
      </c>
      <c r="HC18" s="147" t="s">
        <v>437</v>
      </c>
      <c r="HD18" s="147" t="s">
        <v>437</v>
      </c>
      <c r="HE18" s="147" t="s">
        <v>437</v>
      </c>
      <c r="HF18" s="147" t="s">
        <v>437</v>
      </c>
      <c r="HG18" s="147" t="s">
        <v>437</v>
      </c>
      <c r="HH18" s="147" t="s">
        <v>437</v>
      </c>
      <c r="HI18" s="147" t="s">
        <v>437</v>
      </c>
      <c r="HJ18" s="147" t="s">
        <v>437</v>
      </c>
      <c r="HK18" s="147" t="s">
        <v>437</v>
      </c>
      <c r="HL18" s="147" t="s">
        <v>437</v>
      </c>
      <c r="HM18" s="207" t="s">
        <v>437</v>
      </c>
      <c r="HN18" s="206" t="s">
        <v>437</v>
      </c>
      <c r="HO18" s="147" t="s">
        <v>437</v>
      </c>
      <c r="HP18" s="147" t="s">
        <v>437</v>
      </c>
      <c r="HQ18" s="147" t="s">
        <v>437</v>
      </c>
      <c r="HR18" s="147" t="s">
        <v>437</v>
      </c>
      <c r="HS18" s="147" t="s">
        <v>437</v>
      </c>
      <c r="HT18" s="147" t="s">
        <v>437</v>
      </c>
      <c r="HU18" s="147" t="s">
        <v>437</v>
      </c>
      <c r="HV18" s="147" t="s">
        <v>437</v>
      </c>
      <c r="HW18" s="147" t="s">
        <v>437</v>
      </c>
      <c r="HX18" s="147" t="s">
        <v>437</v>
      </c>
      <c r="HY18" s="147" t="s">
        <v>437</v>
      </c>
      <c r="HZ18" s="147" t="s">
        <v>437</v>
      </c>
      <c r="IA18" s="147" t="s">
        <v>437</v>
      </c>
      <c r="IB18" s="147" t="s">
        <v>437</v>
      </c>
      <c r="IC18" s="147" t="s">
        <v>437</v>
      </c>
      <c r="ID18" s="147" t="s">
        <v>437</v>
      </c>
      <c r="IE18" s="147" t="s">
        <v>437</v>
      </c>
      <c r="IF18" s="147" t="s">
        <v>437</v>
      </c>
      <c r="IG18" s="147" t="s">
        <v>437</v>
      </c>
      <c r="IH18" s="147" t="s">
        <v>437</v>
      </c>
      <c r="II18" s="147" t="s">
        <v>437</v>
      </c>
      <c r="IJ18" s="147" t="s">
        <v>437</v>
      </c>
      <c r="IK18" s="147" t="s">
        <v>437</v>
      </c>
      <c r="IL18" s="147"/>
      <c r="IM18" s="147"/>
      <c r="IN18" s="147"/>
      <c r="IO18" s="147"/>
      <c r="IP18" s="147"/>
      <c r="IQ18" s="147"/>
      <c r="IR18" s="207"/>
      <c r="LB18" s="206" t="s">
        <v>437</v>
      </c>
      <c r="LC18" s="147" t="s">
        <v>437</v>
      </c>
      <c r="LD18" s="147" t="s">
        <v>437</v>
      </c>
      <c r="LE18" s="147" t="s">
        <v>437</v>
      </c>
      <c r="LF18" s="147" t="s">
        <v>437</v>
      </c>
      <c r="LG18" s="147" t="s">
        <v>437</v>
      </c>
      <c r="LH18" s="147" t="s">
        <v>437</v>
      </c>
      <c r="LI18" s="147" t="s">
        <v>437</v>
      </c>
      <c r="LJ18" s="147" t="s">
        <v>437</v>
      </c>
      <c r="LK18" s="147" t="s">
        <v>437</v>
      </c>
      <c r="LL18" s="147" t="s">
        <v>437</v>
      </c>
      <c r="LM18" s="147" t="s">
        <v>437</v>
      </c>
      <c r="LN18" s="147" t="s">
        <v>437</v>
      </c>
      <c r="LO18" s="147" t="s">
        <v>437</v>
      </c>
      <c r="LP18" s="147" t="s">
        <v>437</v>
      </c>
      <c r="LQ18" s="147" t="s">
        <v>437</v>
      </c>
      <c r="LR18" s="147" t="s">
        <v>437</v>
      </c>
      <c r="LS18" s="147" t="s">
        <v>437</v>
      </c>
      <c r="LT18" s="147" t="s">
        <v>437</v>
      </c>
      <c r="LU18" s="147" t="s">
        <v>437</v>
      </c>
      <c r="LV18" s="147" t="s">
        <v>437</v>
      </c>
      <c r="LW18" s="147" t="s">
        <v>437</v>
      </c>
      <c r="LX18" s="147" t="s">
        <v>437</v>
      </c>
      <c r="LY18" s="147" t="s">
        <v>437</v>
      </c>
      <c r="LZ18" s="147" t="s">
        <v>437</v>
      </c>
      <c r="MA18" s="147" t="s">
        <v>437</v>
      </c>
      <c r="MB18" s="147" t="s">
        <v>437</v>
      </c>
      <c r="MC18" s="147" t="s">
        <v>437</v>
      </c>
      <c r="MD18" s="147" t="s">
        <v>437</v>
      </c>
      <c r="ME18" s="147" t="s">
        <v>437</v>
      </c>
      <c r="MF18" s="207" t="s">
        <v>437</v>
      </c>
      <c r="MG18" s="206" t="s">
        <v>437</v>
      </c>
      <c r="MH18" s="147" t="s">
        <v>437</v>
      </c>
      <c r="MI18" s="147" t="s">
        <v>437</v>
      </c>
      <c r="MJ18" s="147" t="s">
        <v>437</v>
      </c>
      <c r="MK18" s="147" t="s">
        <v>437</v>
      </c>
      <c r="ML18" s="147" t="s">
        <v>437</v>
      </c>
      <c r="MM18" s="147" t="s">
        <v>437</v>
      </c>
      <c r="MN18" s="147" t="s">
        <v>437</v>
      </c>
      <c r="MO18" s="147" t="s">
        <v>437</v>
      </c>
      <c r="MP18" s="147" t="s">
        <v>437</v>
      </c>
      <c r="MQ18" s="147" t="s">
        <v>437</v>
      </c>
      <c r="MR18" s="147" t="s">
        <v>437</v>
      </c>
      <c r="MS18" s="147" t="s">
        <v>437</v>
      </c>
      <c r="MT18" s="147" t="s">
        <v>437</v>
      </c>
      <c r="MU18" s="147" t="s">
        <v>437</v>
      </c>
      <c r="MV18" s="147" t="s">
        <v>437</v>
      </c>
      <c r="MW18" s="147" t="s">
        <v>437</v>
      </c>
      <c r="MX18" s="147" t="s">
        <v>437</v>
      </c>
      <c r="MY18" s="147" t="s">
        <v>437</v>
      </c>
      <c r="MZ18" s="147" t="s">
        <v>437</v>
      </c>
      <c r="NA18" s="147" t="s">
        <v>437</v>
      </c>
      <c r="NB18" s="147" t="s">
        <v>437</v>
      </c>
      <c r="NC18" s="147" t="s">
        <v>437</v>
      </c>
      <c r="ND18" s="147" t="s">
        <v>437</v>
      </c>
      <c r="NE18" s="147" t="s">
        <v>437</v>
      </c>
      <c r="NF18" s="147" t="s">
        <v>437</v>
      </c>
      <c r="NG18" s="147" t="s">
        <v>437</v>
      </c>
      <c r="NH18" s="147" t="s">
        <v>437</v>
      </c>
      <c r="NI18" s="147" t="s">
        <v>437</v>
      </c>
      <c r="NJ18" s="207" t="s">
        <v>437</v>
      </c>
      <c r="NK18" s="206" t="s">
        <v>437</v>
      </c>
      <c r="NL18" s="147" t="s">
        <v>437</v>
      </c>
      <c r="NM18" s="147" t="s">
        <v>437</v>
      </c>
      <c r="NN18" s="147" t="s">
        <v>437</v>
      </c>
      <c r="NO18" s="147" t="s">
        <v>437</v>
      </c>
      <c r="NP18" s="147" t="s">
        <v>437</v>
      </c>
      <c r="NQ18" s="147" t="s">
        <v>437</v>
      </c>
      <c r="NR18" s="147" t="s">
        <v>437</v>
      </c>
      <c r="NS18" s="147" t="s">
        <v>437</v>
      </c>
      <c r="NT18" s="147" t="s">
        <v>437</v>
      </c>
      <c r="NU18" s="147" t="s">
        <v>437</v>
      </c>
      <c r="NV18" s="147" t="s">
        <v>437</v>
      </c>
      <c r="NW18" s="147" t="s">
        <v>437</v>
      </c>
      <c r="NX18" s="147" t="s">
        <v>437</v>
      </c>
      <c r="NY18" s="147" t="s">
        <v>437</v>
      </c>
      <c r="NZ18" s="147" t="s">
        <v>437</v>
      </c>
      <c r="OA18" s="147" t="s">
        <v>437</v>
      </c>
      <c r="OB18" s="147" t="s">
        <v>437</v>
      </c>
      <c r="OC18" s="147" t="s">
        <v>437</v>
      </c>
      <c r="OD18" s="147" t="s">
        <v>437</v>
      </c>
      <c r="OE18" s="147" t="s">
        <v>437</v>
      </c>
      <c r="OF18" s="147" t="s">
        <v>437</v>
      </c>
      <c r="OG18" s="147" t="s">
        <v>437</v>
      </c>
      <c r="OH18" s="147" t="s">
        <v>437</v>
      </c>
      <c r="OI18" s="147" t="s">
        <v>437</v>
      </c>
      <c r="OJ18" s="147" t="s">
        <v>437</v>
      </c>
      <c r="OK18" s="147" t="s">
        <v>437</v>
      </c>
      <c r="OL18" s="147" t="s">
        <v>437</v>
      </c>
      <c r="OM18" s="147" t="s">
        <v>437</v>
      </c>
      <c r="ON18" s="147" t="s">
        <v>437</v>
      </c>
      <c r="OO18" s="207" t="s">
        <v>437</v>
      </c>
      <c r="ABL18" s="301" t="s">
        <v>437</v>
      </c>
      <c r="ABM18" s="219" t="s">
        <v>437</v>
      </c>
      <c r="ABN18" s="219" t="s">
        <v>437</v>
      </c>
      <c r="ABO18" s="219" t="s">
        <v>437</v>
      </c>
      <c r="ABP18" s="219" t="s">
        <v>437</v>
      </c>
      <c r="ABQ18" s="219" t="s">
        <v>437</v>
      </c>
      <c r="ABR18" s="219" t="s">
        <v>437</v>
      </c>
      <c r="ABS18" s="219" t="s">
        <v>437</v>
      </c>
      <c r="ABT18" s="219" t="s">
        <v>437</v>
      </c>
      <c r="ABU18" s="219" t="s">
        <v>437</v>
      </c>
      <c r="ABV18" s="219" t="s">
        <v>437</v>
      </c>
      <c r="ABW18" s="219" t="s">
        <v>437</v>
      </c>
      <c r="ABX18" s="219" t="s">
        <v>437</v>
      </c>
      <c r="ABY18" s="219" t="s">
        <v>437</v>
      </c>
      <c r="ABZ18" s="219" t="s">
        <v>437</v>
      </c>
      <c r="ACA18" s="219" t="s">
        <v>437</v>
      </c>
      <c r="ACB18" s="219" t="s">
        <v>437</v>
      </c>
      <c r="ACC18" s="219" t="s">
        <v>437</v>
      </c>
      <c r="ACD18" s="219" t="s">
        <v>437</v>
      </c>
      <c r="ACE18" s="219" t="s">
        <v>437</v>
      </c>
      <c r="ACF18" s="219" t="s">
        <v>437</v>
      </c>
      <c r="ACG18" s="219" t="s">
        <v>437</v>
      </c>
      <c r="ACH18" s="219" t="s">
        <v>437</v>
      </c>
      <c r="ACI18" s="219" t="s">
        <v>437</v>
      </c>
      <c r="ACJ18" s="219" t="s">
        <v>437</v>
      </c>
      <c r="ACK18" s="219" t="s">
        <v>437</v>
      </c>
      <c r="ACL18" s="219" t="s">
        <v>437</v>
      </c>
      <c r="ACM18" s="219" t="s">
        <v>437</v>
      </c>
      <c r="ACN18" s="219" t="s">
        <v>437</v>
      </c>
      <c r="ACO18" s="219" t="s">
        <v>437</v>
      </c>
      <c r="ACP18" s="316" t="s">
        <v>437</v>
      </c>
      <c r="ACQ18" s="301" t="s">
        <v>437</v>
      </c>
      <c r="ACR18" s="219" t="s">
        <v>437</v>
      </c>
      <c r="ACS18" s="219" t="s">
        <v>437</v>
      </c>
      <c r="ACT18" s="219" t="s">
        <v>437</v>
      </c>
      <c r="ACU18" s="219" t="s">
        <v>437</v>
      </c>
      <c r="ACV18" s="219" t="s">
        <v>437</v>
      </c>
      <c r="ACW18" s="219" t="s">
        <v>437</v>
      </c>
      <c r="ACX18" s="219" t="s">
        <v>437</v>
      </c>
      <c r="ACY18" s="219" t="s">
        <v>437</v>
      </c>
      <c r="ACZ18" s="219" t="s">
        <v>437</v>
      </c>
      <c r="ADA18" s="219" t="s">
        <v>437</v>
      </c>
      <c r="ADB18" s="219" t="s">
        <v>437</v>
      </c>
      <c r="ADC18" s="219" t="s">
        <v>437</v>
      </c>
      <c r="ADD18" s="219" t="s">
        <v>437</v>
      </c>
      <c r="ADE18" s="219" t="s">
        <v>437</v>
      </c>
      <c r="ADF18" s="219" t="s">
        <v>437</v>
      </c>
      <c r="ADG18" s="219" t="s">
        <v>437</v>
      </c>
      <c r="ADH18" s="219" t="s">
        <v>437</v>
      </c>
      <c r="ADI18" s="219" t="s">
        <v>437</v>
      </c>
      <c r="ADJ18" s="219" t="s">
        <v>437</v>
      </c>
      <c r="ADK18" s="219" t="s">
        <v>437</v>
      </c>
      <c r="ADL18" s="219" t="s">
        <v>437</v>
      </c>
      <c r="ADM18" s="219" t="s">
        <v>437</v>
      </c>
      <c r="ADN18" s="219" t="s">
        <v>437</v>
      </c>
      <c r="ADO18" s="219" t="s">
        <v>437</v>
      </c>
      <c r="ADP18" s="219" t="s">
        <v>437</v>
      </c>
      <c r="ADQ18" s="219" t="s">
        <v>437</v>
      </c>
      <c r="ADR18" s="219" t="s">
        <v>437</v>
      </c>
      <c r="ADS18" s="219" t="s">
        <v>437</v>
      </c>
      <c r="ADT18" s="219" t="s">
        <v>437</v>
      </c>
      <c r="ADU18" s="316" t="s">
        <v>437</v>
      </c>
      <c r="AHG18" s="301" t="s">
        <v>437</v>
      </c>
      <c r="AHH18" s="219" t="s">
        <v>437</v>
      </c>
      <c r="AHI18" s="219" t="s">
        <v>437</v>
      </c>
      <c r="AHJ18" s="219" t="s">
        <v>437</v>
      </c>
      <c r="AHK18" s="219" t="s">
        <v>437</v>
      </c>
      <c r="AHL18" s="219" t="s">
        <v>437</v>
      </c>
      <c r="AHM18" s="219" t="s">
        <v>437</v>
      </c>
      <c r="AHN18" s="219" t="s">
        <v>437</v>
      </c>
      <c r="AHO18" s="219" t="s">
        <v>437</v>
      </c>
      <c r="AHP18" s="219" t="s">
        <v>437</v>
      </c>
      <c r="AHQ18" s="219" t="s">
        <v>437</v>
      </c>
      <c r="AHR18" s="219" t="s">
        <v>437</v>
      </c>
      <c r="AHS18" s="219" t="s">
        <v>437</v>
      </c>
      <c r="AHT18" s="219" t="s">
        <v>437</v>
      </c>
      <c r="AHU18" s="219" t="s">
        <v>437</v>
      </c>
      <c r="AHV18" s="219" t="s">
        <v>437</v>
      </c>
      <c r="AHW18" s="219" t="s">
        <v>437</v>
      </c>
      <c r="AHX18" s="219" t="s">
        <v>437</v>
      </c>
      <c r="AHY18" s="219" t="s">
        <v>437</v>
      </c>
      <c r="AHZ18" s="219" t="s">
        <v>437</v>
      </c>
      <c r="AIA18" s="219" t="s">
        <v>437</v>
      </c>
      <c r="AIB18" s="219" t="s">
        <v>437</v>
      </c>
      <c r="AIC18" s="219" t="s">
        <v>437</v>
      </c>
      <c r="AID18" s="219" t="s">
        <v>437</v>
      </c>
      <c r="AIE18" s="219" t="s">
        <v>437</v>
      </c>
      <c r="AIF18" s="219" t="s">
        <v>437</v>
      </c>
      <c r="AIG18" s="219" t="s">
        <v>437</v>
      </c>
      <c r="AIH18" s="219" t="s">
        <v>437</v>
      </c>
      <c r="AII18" s="219" t="s">
        <v>437</v>
      </c>
      <c r="AIJ18" s="219" t="s">
        <v>437</v>
      </c>
      <c r="AIK18" s="316" t="s">
        <v>437</v>
      </c>
      <c r="AIL18" s="656" t="str">
        <f>INDEX([1]集計!$G:$AK,MATCH($B16,[1]集計!$A$1:$A$945,0)+1,MATCH(AIL$152,[1]集計!$G$2:$AK$2,0))</f>
        <v/>
      </c>
      <c r="AIM18" s="656" t="str">
        <f>INDEX([1]集計!$G:$AK,MATCH($B16,[1]集計!$A$1:$A$945,0)+1,MATCH(AIM$152,[1]集計!$G$2:$AK$2,0))</f>
        <v/>
      </c>
      <c r="AIN18" s="656">
        <f>INDEX([1]集計!$G:$AK,MATCH($B16,[1]集計!$A$1:$A$945,0)+1,MATCH(AIN$152,[1]集計!$G$2:$AK$2,0))</f>
        <v>2</v>
      </c>
      <c r="AIO18" s="656" t="str">
        <f>INDEX([1]集計!$G:$AK,MATCH($B16,[1]集計!$A$1:$A$945,0)+1,MATCH(AIO$152,[1]集計!$G$2:$AK$2,0))</f>
        <v/>
      </c>
      <c r="AIP18" s="656" t="str">
        <f>INDEX([1]集計!$G:$AK,MATCH($B16,[1]集計!$A$1:$A$945,0)+1,MATCH(AIP$152,[1]集計!$G$2:$AK$2,0))</f>
        <v/>
      </c>
      <c r="AIQ18" s="656" t="str">
        <f>INDEX([1]集計!$G:$AK,MATCH($B16,[1]集計!$A$1:$A$945,0)+1,MATCH(AIQ$152,[1]集計!$G$2:$AK$2,0))</f>
        <v/>
      </c>
      <c r="AIR18" s="656" t="str">
        <f>INDEX([1]集計!$G:$AK,MATCH($B16,[1]集計!$A$1:$A$945,0)+1,MATCH(AIR$152,[1]集計!$G$2:$AK$2,0))</f>
        <v/>
      </c>
      <c r="AIS18" s="656" t="str">
        <f>INDEX([1]集計!$G:$AK,MATCH($B16,[1]集計!$A$1:$A$945,0)+1,MATCH(AIS$152,[1]集計!$G$2:$AK$2,0))</f>
        <v/>
      </c>
      <c r="AIT18" s="656" t="str">
        <f>INDEX([1]集計!$G:$AK,MATCH($B16,[1]集計!$A$1:$A$945,0)+1,MATCH(AIT$152,[1]集計!$G$2:$AK$2,0))</f>
        <v/>
      </c>
      <c r="AIU18" s="656" t="str">
        <f>INDEX([1]集計!$G:$AK,MATCH($B16,[1]集計!$A$1:$A$945,0)+1,MATCH(AIU$152,[1]集計!$G$2:$AK$2,0))</f>
        <v/>
      </c>
      <c r="AIV18" s="219" t="s">
        <v>437</v>
      </c>
      <c r="AIW18" s="638" t="s">
        <v>437</v>
      </c>
      <c r="AIX18" s="219" t="s">
        <v>437</v>
      </c>
      <c r="AIY18" s="219" t="s">
        <v>437</v>
      </c>
      <c r="AIZ18" s="219" t="s">
        <v>437</v>
      </c>
      <c r="AJA18" s="219" t="s">
        <v>437</v>
      </c>
      <c r="AJB18" s="219" t="s">
        <v>437</v>
      </c>
      <c r="AJC18" s="219" t="s">
        <v>437</v>
      </c>
    </row>
    <row r="19" spans="1:1007" s="119" customFormat="1" ht="12.45" hidden="1" customHeight="1" outlineLevel="1" thickBot="1">
      <c r="A19" s="158" t="s">
        <v>228</v>
      </c>
      <c r="B19" s="61">
        <v>2188</v>
      </c>
      <c r="C19" s="32" t="s">
        <v>229</v>
      </c>
      <c r="D19" s="670">
        <f t="shared" si="18"/>
        <v>584</v>
      </c>
      <c r="E19" s="55">
        <f t="shared" si="17"/>
        <v>1.0025966836456939</v>
      </c>
      <c r="F19" s="180"/>
      <c r="G19" s="49">
        <f>G23*0.334</f>
        <v>582.487464327559</v>
      </c>
      <c r="H19" s="156">
        <f t="shared" si="19"/>
        <v>584</v>
      </c>
      <c r="T19" s="428">
        <v>584</v>
      </c>
      <c r="GJ19" s="206" t="s">
        <v>437</v>
      </c>
      <c r="GK19" s="147" t="s">
        <v>437</v>
      </c>
      <c r="GL19" s="147" t="s">
        <v>437</v>
      </c>
      <c r="GM19" s="147" t="s">
        <v>437</v>
      </c>
      <c r="GN19" s="147" t="s">
        <v>437</v>
      </c>
      <c r="GO19" s="147" t="s">
        <v>437</v>
      </c>
      <c r="GP19" s="147" t="s">
        <v>437</v>
      </c>
      <c r="GQ19" s="147" t="s">
        <v>437</v>
      </c>
      <c r="GR19" s="147" t="s">
        <v>437</v>
      </c>
      <c r="GS19" s="147" t="s">
        <v>437</v>
      </c>
      <c r="GT19" s="147" t="s">
        <v>437</v>
      </c>
      <c r="GU19" s="147" t="s">
        <v>437</v>
      </c>
      <c r="GV19" s="147" t="s">
        <v>437</v>
      </c>
      <c r="GW19" s="147" t="s">
        <v>437</v>
      </c>
      <c r="GX19" s="147" t="s">
        <v>437</v>
      </c>
      <c r="GY19" s="147" t="s">
        <v>437</v>
      </c>
      <c r="GZ19" s="147" t="s">
        <v>437</v>
      </c>
      <c r="HA19" s="147" t="s">
        <v>437</v>
      </c>
      <c r="HB19" s="147" t="s">
        <v>437</v>
      </c>
      <c r="HC19" s="147" t="s">
        <v>437</v>
      </c>
      <c r="HD19" s="147" t="s">
        <v>437</v>
      </c>
      <c r="HE19" s="147" t="s">
        <v>437</v>
      </c>
      <c r="HF19" s="147" t="s">
        <v>437</v>
      </c>
      <c r="HG19" s="147" t="s">
        <v>437</v>
      </c>
      <c r="HH19" s="147" t="s">
        <v>437</v>
      </c>
      <c r="HI19" s="147" t="s">
        <v>437</v>
      </c>
      <c r="HJ19" s="147" t="s">
        <v>437</v>
      </c>
      <c r="HK19" s="147" t="s">
        <v>437</v>
      </c>
      <c r="HL19" s="147" t="s">
        <v>437</v>
      </c>
      <c r="HM19" s="207" t="s">
        <v>437</v>
      </c>
      <c r="HN19" s="206" t="s">
        <v>437</v>
      </c>
      <c r="HO19" s="147" t="s">
        <v>437</v>
      </c>
      <c r="HP19" s="147" t="s">
        <v>437</v>
      </c>
      <c r="HQ19" s="147" t="s">
        <v>437</v>
      </c>
      <c r="HR19" s="147" t="s">
        <v>437</v>
      </c>
      <c r="HS19" s="147" t="s">
        <v>437</v>
      </c>
      <c r="HT19" s="147" t="s">
        <v>437</v>
      </c>
      <c r="HU19" s="147" t="s">
        <v>437</v>
      </c>
      <c r="HV19" s="147" t="s">
        <v>437</v>
      </c>
      <c r="HW19" s="147" t="s">
        <v>437</v>
      </c>
      <c r="HX19" s="147" t="s">
        <v>437</v>
      </c>
      <c r="HY19" s="147" t="s">
        <v>437</v>
      </c>
      <c r="HZ19" s="147" t="s">
        <v>437</v>
      </c>
      <c r="IA19" s="147" t="s">
        <v>437</v>
      </c>
      <c r="IB19" s="147" t="s">
        <v>437</v>
      </c>
      <c r="IC19" s="147" t="s">
        <v>437</v>
      </c>
      <c r="ID19" s="147" t="s">
        <v>437</v>
      </c>
      <c r="IE19" s="147" t="s">
        <v>437</v>
      </c>
      <c r="IF19" s="147" t="s">
        <v>437</v>
      </c>
      <c r="IG19" s="147" t="s">
        <v>437</v>
      </c>
      <c r="IH19" s="147" t="s">
        <v>437</v>
      </c>
      <c r="II19" s="147" t="s">
        <v>437</v>
      </c>
      <c r="IJ19" s="147" t="s">
        <v>437</v>
      </c>
      <c r="IK19" s="147" t="s">
        <v>437</v>
      </c>
      <c r="IL19" s="147"/>
      <c r="IM19" s="147"/>
      <c r="IN19" s="147"/>
      <c r="IO19" s="147"/>
      <c r="IP19" s="147"/>
      <c r="IQ19" s="147"/>
      <c r="IR19" s="207"/>
      <c r="LB19" s="206" t="s">
        <v>437</v>
      </c>
      <c r="LC19" s="147" t="s">
        <v>437</v>
      </c>
      <c r="LD19" s="147" t="s">
        <v>437</v>
      </c>
      <c r="LE19" s="147" t="s">
        <v>437</v>
      </c>
      <c r="LF19" s="147" t="s">
        <v>437</v>
      </c>
      <c r="LG19" s="147" t="s">
        <v>437</v>
      </c>
      <c r="LH19" s="147" t="s">
        <v>437</v>
      </c>
      <c r="LI19" s="147" t="s">
        <v>437</v>
      </c>
      <c r="LJ19" s="147" t="s">
        <v>437</v>
      </c>
      <c r="LK19" s="147" t="s">
        <v>437</v>
      </c>
      <c r="LL19" s="147" t="s">
        <v>437</v>
      </c>
      <c r="LM19" s="147" t="s">
        <v>437</v>
      </c>
      <c r="LN19" s="147" t="s">
        <v>437</v>
      </c>
      <c r="LO19" s="147" t="s">
        <v>437</v>
      </c>
      <c r="LP19" s="147" t="s">
        <v>437</v>
      </c>
      <c r="LQ19" s="147" t="s">
        <v>437</v>
      </c>
      <c r="LR19" s="147" t="s">
        <v>437</v>
      </c>
      <c r="LS19" s="147" t="s">
        <v>437</v>
      </c>
      <c r="LT19" s="147" t="s">
        <v>437</v>
      </c>
      <c r="LU19" s="147" t="s">
        <v>437</v>
      </c>
      <c r="LV19" s="147" t="s">
        <v>437</v>
      </c>
      <c r="LW19" s="147" t="s">
        <v>437</v>
      </c>
      <c r="LX19" s="147" t="s">
        <v>437</v>
      </c>
      <c r="LY19" s="147" t="s">
        <v>437</v>
      </c>
      <c r="LZ19" s="147" t="s">
        <v>437</v>
      </c>
      <c r="MA19" s="147" t="s">
        <v>437</v>
      </c>
      <c r="MB19" s="147" t="s">
        <v>437</v>
      </c>
      <c r="MC19" s="147" t="s">
        <v>437</v>
      </c>
      <c r="MD19" s="147"/>
      <c r="ME19" s="147" t="s">
        <v>437</v>
      </c>
      <c r="MF19" s="207" t="s">
        <v>437</v>
      </c>
      <c r="MG19" s="206" t="s">
        <v>437</v>
      </c>
      <c r="MH19" s="147" t="s">
        <v>437</v>
      </c>
      <c r="MI19" s="147" t="s">
        <v>437</v>
      </c>
      <c r="MJ19" s="147" t="s">
        <v>437</v>
      </c>
      <c r="MK19" s="147" t="s">
        <v>437</v>
      </c>
      <c r="ML19" s="147" t="s">
        <v>437</v>
      </c>
      <c r="MM19" s="147" t="s">
        <v>437</v>
      </c>
      <c r="MN19" s="147" t="s">
        <v>437</v>
      </c>
      <c r="MO19" s="147" t="s">
        <v>437</v>
      </c>
      <c r="MP19" s="147" t="s">
        <v>437</v>
      </c>
      <c r="MQ19" s="147" t="s">
        <v>437</v>
      </c>
      <c r="MR19" s="147" t="s">
        <v>437</v>
      </c>
      <c r="MS19" s="147" t="s">
        <v>437</v>
      </c>
      <c r="MT19" s="147" t="s">
        <v>437</v>
      </c>
      <c r="MU19" s="147" t="s">
        <v>437</v>
      </c>
      <c r="MV19" s="147" t="s">
        <v>437</v>
      </c>
      <c r="MW19" s="147" t="s">
        <v>437</v>
      </c>
      <c r="MX19" s="147" t="s">
        <v>437</v>
      </c>
      <c r="MY19" s="147" t="s">
        <v>437</v>
      </c>
      <c r="MZ19" s="147" t="s">
        <v>437</v>
      </c>
      <c r="NA19" s="147" t="s">
        <v>437</v>
      </c>
      <c r="NB19" s="147" t="s">
        <v>437</v>
      </c>
      <c r="NC19" s="147" t="s">
        <v>437</v>
      </c>
      <c r="ND19" s="147" t="s">
        <v>437</v>
      </c>
      <c r="NE19" s="147" t="s">
        <v>437</v>
      </c>
      <c r="NF19" s="147" t="s">
        <v>437</v>
      </c>
      <c r="NG19" s="147" t="s">
        <v>437</v>
      </c>
      <c r="NH19" s="147" t="s">
        <v>437</v>
      </c>
      <c r="NI19" s="147" t="s">
        <v>437</v>
      </c>
      <c r="NJ19" s="207" t="s">
        <v>437</v>
      </c>
      <c r="NK19" s="206" t="s">
        <v>437</v>
      </c>
      <c r="NL19" s="147" t="s">
        <v>437</v>
      </c>
      <c r="NM19" s="147" t="s">
        <v>437</v>
      </c>
      <c r="NN19" s="147" t="s">
        <v>437</v>
      </c>
      <c r="NO19" s="147" t="s">
        <v>437</v>
      </c>
      <c r="NP19" s="147" t="s">
        <v>437</v>
      </c>
      <c r="NQ19" s="147" t="s">
        <v>437</v>
      </c>
      <c r="NR19" s="147" t="s">
        <v>437</v>
      </c>
      <c r="NS19" s="147" t="s">
        <v>437</v>
      </c>
      <c r="NT19" s="147" t="s">
        <v>437</v>
      </c>
      <c r="NU19" s="147" t="s">
        <v>437</v>
      </c>
      <c r="NV19" s="147" t="s">
        <v>437</v>
      </c>
      <c r="NW19" s="147" t="s">
        <v>437</v>
      </c>
      <c r="NX19" s="147" t="s">
        <v>437</v>
      </c>
      <c r="NY19" s="147" t="s">
        <v>437</v>
      </c>
      <c r="NZ19" s="147" t="s">
        <v>437</v>
      </c>
      <c r="OA19" s="147" t="s">
        <v>437</v>
      </c>
      <c r="OB19" s="147" t="s">
        <v>437</v>
      </c>
      <c r="OC19" s="147" t="s">
        <v>437</v>
      </c>
      <c r="OD19" s="147" t="s">
        <v>437</v>
      </c>
      <c r="OE19" s="147" t="s">
        <v>437</v>
      </c>
      <c r="OF19" s="147" t="s">
        <v>437</v>
      </c>
      <c r="OG19" s="147" t="s">
        <v>437</v>
      </c>
      <c r="OH19" s="147" t="s">
        <v>437</v>
      </c>
      <c r="OI19" s="147" t="s">
        <v>437</v>
      </c>
      <c r="OJ19" s="147" t="s">
        <v>437</v>
      </c>
      <c r="OK19" s="147" t="s">
        <v>437</v>
      </c>
      <c r="OL19" s="147" t="s">
        <v>437</v>
      </c>
      <c r="OM19" s="147" t="s">
        <v>437</v>
      </c>
      <c r="ON19" s="147" t="s">
        <v>437</v>
      </c>
      <c r="OO19" s="207" t="s">
        <v>437</v>
      </c>
      <c r="ABL19" s="301" t="s">
        <v>437</v>
      </c>
      <c r="ABM19" s="219" t="s">
        <v>437</v>
      </c>
      <c r="ABN19" s="219" t="s">
        <v>437</v>
      </c>
      <c r="ABO19" s="219" t="s">
        <v>437</v>
      </c>
      <c r="ABP19" s="219" t="s">
        <v>437</v>
      </c>
      <c r="ABQ19" s="219" t="s">
        <v>437</v>
      </c>
      <c r="ABR19" s="219" t="s">
        <v>437</v>
      </c>
      <c r="ABS19" s="219" t="s">
        <v>437</v>
      </c>
      <c r="ABT19" s="219" t="s">
        <v>437</v>
      </c>
      <c r="ABU19" s="219" t="s">
        <v>437</v>
      </c>
      <c r="ABV19" s="219" t="s">
        <v>437</v>
      </c>
      <c r="ABW19" s="219" t="s">
        <v>437</v>
      </c>
      <c r="ABX19" s="219" t="s">
        <v>437</v>
      </c>
      <c r="ABY19" s="219" t="s">
        <v>437</v>
      </c>
      <c r="ABZ19" s="219" t="s">
        <v>437</v>
      </c>
      <c r="ACA19" s="219" t="s">
        <v>437</v>
      </c>
      <c r="ACB19" s="219" t="s">
        <v>437</v>
      </c>
      <c r="ACC19" s="219" t="s">
        <v>437</v>
      </c>
      <c r="ACD19" s="219" t="s">
        <v>437</v>
      </c>
      <c r="ACE19" s="219" t="s">
        <v>437</v>
      </c>
      <c r="ACF19" s="219" t="s">
        <v>437</v>
      </c>
      <c r="ACG19" s="219" t="s">
        <v>437</v>
      </c>
      <c r="ACH19" s="219" t="s">
        <v>437</v>
      </c>
      <c r="ACI19" s="219" t="s">
        <v>437</v>
      </c>
      <c r="ACJ19" s="219" t="s">
        <v>437</v>
      </c>
      <c r="ACK19" s="219" t="s">
        <v>437</v>
      </c>
      <c r="ACL19" s="219" t="s">
        <v>437</v>
      </c>
      <c r="ACM19" s="219" t="s">
        <v>437</v>
      </c>
      <c r="ACN19" s="219" t="s">
        <v>437</v>
      </c>
      <c r="ACO19" s="219" t="s">
        <v>437</v>
      </c>
      <c r="ACP19" s="316" t="s">
        <v>437</v>
      </c>
      <c r="ACQ19" s="301" t="s">
        <v>437</v>
      </c>
      <c r="ACR19" s="219" t="s">
        <v>437</v>
      </c>
      <c r="ACS19" s="219" t="s">
        <v>437</v>
      </c>
      <c r="ACT19" s="219" t="s">
        <v>437</v>
      </c>
      <c r="ACU19" s="219" t="s">
        <v>437</v>
      </c>
      <c r="ACV19" s="219" t="s">
        <v>437</v>
      </c>
      <c r="ACW19" s="219" t="s">
        <v>437</v>
      </c>
      <c r="ACX19" s="219" t="s">
        <v>437</v>
      </c>
      <c r="ACY19" s="219" t="s">
        <v>437</v>
      </c>
      <c r="ACZ19" s="219" t="s">
        <v>437</v>
      </c>
      <c r="ADA19" s="219" t="s">
        <v>437</v>
      </c>
      <c r="ADB19" s="219" t="s">
        <v>437</v>
      </c>
      <c r="ADC19" s="219" t="s">
        <v>437</v>
      </c>
      <c r="ADD19" s="219" t="s">
        <v>437</v>
      </c>
      <c r="ADE19" s="219" t="s">
        <v>437</v>
      </c>
      <c r="ADF19" s="219" t="s">
        <v>437</v>
      </c>
      <c r="ADG19" s="219" t="s">
        <v>437</v>
      </c>
      <c r="ADH19" s="219" t="s">
        <v>437</v>
      </c>
      <c r="ADI19" s="219" t="s">
        <v>437</v>
      </c>
      <c r="ADJ19" s="219" t="s">
        <v>437</v>
      </c>
      <c r="ADK19" s="219" t="s">
        <v>437</v>
      </c>
      <c r="ADL19" s="219" t="s">
        <v>437</v>
      </c>
      <c r="ADM19" s="219" t="s">
        <v>437</v>
      </c>
      <c r="ADN19" s="219" t="s">
        <v>437</v>
      </c>
      <c r="ADO19" s="219" t="s">
        <v>437</v>
      </c>
      <c r="ADP19" s="219" t="s">
        <v>437</v>
      </c>
      <c r="ADQ19" s="219" t="s">
        <v>437</v>
      </c>
      <c r="ADR19" s="219" t="s">
        <v>437</v>
      </c>
      <c r="ADS19" s="219" t="s">
        <v>437</v>
      </c>
      <c r="ADT19" s="219" t="s">
        <v>437</v>
      </c>
      <c r="ADU19" s="316" t="s">
        <v>437</v>
      </c>
      <c r="AHG19" s="301" t="s">
        <v>437</v>
      </c>
      <c r="AHH19" s="219" t="s">
        <v>437</v>
      </c>
      <c r="AHI19" s="219" t="s">
        <v>437</v>
      </c>
      <c r="AHJ19" s="219" t="s">
        <v>437</v>
      </c>
      <c r="AHK19" s="219" t="s">
        <v>437</v>
      </c>
      <c r="AHL19" s="219" t="s">
        <v>437</v>
      </c>
      <c r="AHM19" s="219" t="s">
        <v>437</v>
      </c>
      <c r="AHN19" s="219" t="s">
        <v>437</v>
      </c>
      <c r="AHO19" s="219" t="s">
        <v>437</v>
      </c>
      <c r="AHP19" s="219" t="s">
        <v>437</v>
      </c>
      <c r="AHQ19" s="219" t="s">
        <v>437</v>
      </c>
      <c r="AHR19" s="219" t="s">
        <v>437</v>
      </c>
      <c r="AHS19" s="219" t="s">
        <v>437</v>
      </c>
      <c r="AHT19" s="219" t="s">
        <v>437</v>
      </c>
      <c r="AHU19" s="219" t="s">
        <v>437</v>
      </c>
      <c r="AHV19" s="219" t="s">
        <v>437</v>
      </c>
      <c r="AHW19" s="219" t="s">
        <v>437</v>
      </c>
      <c r="AHX19" s="219" t="s">
        <v>437</v>
      </c>
      <c r="AHY19" s="219" t="s">
        <v>437</v>
      </c>
      <c r="AHZ19" s="219" t="s">
        <v>437</v>
      </c>
      <c r="AIA19" s="219" t="s">
        <v>437</v>
      </c>
      <c r="AIB19" s="219" t="s">
        <v>437</v>
      </c>
      <c r="AIC19" s="219" t="s">
        <v>437</v>
      </c>
      <c r="AID19" s="219" t="s">
        <v>437</v>
      </c>
      <c r="AIE19" s="219" t="s">
        <v>437</v>
      </c>
      <c r="AIF19" s="219" t="s">
        <v>437</v>
      </c>
      <c r="AIG19" s="219" t="s">
        <v>437</v>
      </c>
      <c r="AIH19" s="219" t="s">
        <v>437</v>
      </c>
      <c r="AII19" s="219" t="s">
        <v>437</v>
      </c>
      <c r="AIJ19" s="219" t="s">
        <v>437</v>
      </c>
      <c r="AIK19" s="316" t="s">
        <v>437</v>
      </c>
      <c r="AIL19" s="656" t="str">
        <f>INDEX([1]集計!$G:$AK,MATCH($B16,[1]集計!$A$1:$A$945,0)+2,MATCH(AIL$152,[1]集計!$G$2:$AK$2,0))</f>
        <v/>
      </c>
      <c r="AIM19" s="656" t="str">
        <f>INDEX([1]集計!$G:$AK,MATCH($B16,[1]集計!$A$1:$A$945,0)+2,MATCH(AIM$152,[1]集計!$G$2:$AK$2,0))</f>
        <v/>
      </c>
      <c r="AIN19" s="656" t="str">
        <f>INDEX([1]集計!$G:$AK,MATCH($B16,[1]集計!$A$1:$A$945,0)+2,MATCH(AIN$152,[1]集計!$G$2:$AK$2,0))</f>
        <v/>
      </c>
      <c r="AIO19" s="656" t="str">
        <f>INDEX([1]集計!$G:$AK,MATCH($B16,[1]集計!$A$1:$A$945,0)+2,MATCH(AIO$152,[1]集計!$G$2:$AK$2,0))</f>
        <v/>
      </c>
      <c r="AIP19" s="656" t="str">
        <f>INDEX([1]集計!$G:$AK,MATCH($B16,[1]集計!$A$1:$A$945,0)+2,MATCH(AIP$152,[1]集計!$G$2:$AK$2,0))</f>
        <v/>
      </c>
      <c r="AIQ19" s="656" t="str">
        <f>INDEX([1]集計!$G:$AK,MATCH($B16,[1]集計!$A$1:$A$945,0)+2,MATCH(AIQ$152,[1]集計!$G$2:$AK$2,0))</f>
        <v/>
      </c>
      <c r="AIR19" s="656" t="str">
        <f>INDEX([1]集計!$G:$AK,MATCH($B16,[1]集計!$A$1:$A$945,0)+2,MATCH(AIR$152,[1]集計!$G$2:$AK$2,0))</f>
        <v/>
      </c>
      <c r="AIS19" s="656" t="str">
        <f>INDEX([1]集計!$G:$AK,MATCH($B16,[1]集計!$A$1:$A$945,0)+2,MATCH(AIS$152,[1]集計!$G$2:$AK$2,0))</f>
        <v/>
      </c>
      <c r="AIT19" s="656" t="str">
        <f>INDEX([1]集計!$G:$AK,MATCH($B16,[1]集計!$A$1:$A$945,0)+2,MATCH(AIT$152,[1]集計!$G$2:$AK$2,0))</f>
        <v/>
      </c>
      <c r="AIU19" s="656" t="str">
        <f>INDEX([1]集計!$G:$AK,MATCH($B16,[1]集計!$A$1:$A$945,0)+2,MATCH(AIU$152,[1]集計!$G$2:$AK$2,0))</f>
        <v/>
      </c>
      <c r="AIV19" s="219" t="s">
        <v>437</v>
      </c>
      <c r="AIW19" s="638" t="s">
        <v>437</v>
      </c>
      <c r="AIX19" s="219" t="s">
        <v>437</v>
      </c>
      <c r="AIY19" s="219" t="s">
        <v>437</v>
      </c>
      <c r="AIZ19" s="219" t="s">
        <v>437</v>
      </c>
      <c r="AJA19" s="219" t="s">
        <v>437</v>
      </c>
      <c r="AJB19" s="219" t="s">
        <v>437</v>
      </c>
      <c r="AJC19" s="219" t="s">
        <v>437</v>
      </c>
    </row>
    <row r="20" spans="1:1007" s="119" customFormat="1" ht="12.45" hidden="1" customHeight="1" outlineLevel="1" thickBot="1">
      <c r="A20" s="159"/>
      <c r="B20" s="181" t="s">
        <v>230</v>
      </c>
      <c r="C20" s="40" t="s">
        <v>231</v>
      </c>
      <c r="D20" s="670">
        <f t="shared" si="18"/>
        <v>101</v>
      </c>
      <c r="E20" s="55">
        <f t="shared" si="17"/>
        <v>0.86438347286096484</v>
      </c>
      <c r="F20" s="179"/>
      <c r="G20" s="49">
        <f>G23*0.067</f>
        <v>116.8462877543307</v>
      </c>
      <c r="H20" s="156">
        <f t="shared" si="19"/>
        <v>101</v>
      </c>
      <c r="T20" s="428">
        <v>101</v>
      </c>
      <c r="GJ20" s="206" t="s">
        <v>437</v>
      </c>
      <c r="GK20" s="147" t="s">
        <v>437</v>
      </c>
      <c r="GL20" s="147" t="s">
        <v>437</v>
      </c>
      <c r="GM20" s="147" t="s">
        <v>437</v>
      </c>
      <c r="GN20" s="147" t="s">
        <v>437</v>
      </c>
      <c r="GO20" s="147" t="s">
        <v>437</v>
      </c>
      <c r="GP20" s="147" t="s">
        <v>437</v>
      </c>
      <c r="GQ20" s="147" t="s">
        <v>437</v>
      </c>
      <c r="GR20" s="147" t="s">
        <v>437</v>
      </c>
      <c r="GS20" s="147" t="s">
        <v>437</v>
      </c>
      <c r="GT20" s="147" t="s">
        <v>437</v>
      </c>
      <c r="GU20" s="147" t="s">
        <v>437</v>
      </c>
      <c r="GV20" s="147" t="s">
        <v>437</v>
      </c>
      <c r="GW20" s="147" t="s">
        <v>437</v>
      </c>
      <c r="GX20" s="147" t="s">
        <v>437</v>
      </c>
      <c r="GY20" s="147" t="s">
        <v>437</v>
      </c>
      <c r="GZ20" s="147" t="s">
        <v>437</v>
      </c>
      <c r="HA20" s="147" t="s">
        <v>437</v>
      </c>
      <c r="HB20" s="147" t="s">
        <v>437</v>
      </c>
      <c r="HC20" s="147" t="s">
        <v>437</v>
      </c>
      <c r="HD20" s="147" t="s">
        <v>437</v>
      </c>
      <c r="HE20" s="147" t="s">
        <v>437</v>
      </c>
      <c r="HF20" s="147" t="s">
        <v>437</v>
      </c>
      <c r="HG20" s="147" t="s">
        <v>437</v>
      </c>
      <c r="HH20" s="147" t="s">
        <v>437</v>
      </c>
      <c r="HI20" s="147" t="s">
        <v>437</v>
      </c>
      <c r="HJ20" s="147" t="s">
        <v>437</v>
      </c>
      <c r="HK20" s="147" t="s">
        <v>437</v>
      </c>
      <c r="HL20" s="147" t="s">
        <v>437</v>
      </c>
      <c r="HM20" s="207" t="s">
        <v>437</v>
      </c>
      <c r="HN20" s="206" t="s">
        <v>437</v>
      </c>
      <c r="HO20" s="147" t="s">
        <v>437</v>
      </c>
      <c r="HP20" s="147" t="s">
        <v>437</v>
      </c>
      <c r="HQ20" s="147" t="s">
        <v>437</v>
      </c>
      <c r="HR20" s="147" t="s">
        <v>437</v>
      </c>
      <c r="HS20" s="147" t="s">
        <v>437</v>
      </c>
      <c r="HT20" s="147" t="s">
        <v>437</v>
      </c>
      <c r="HU20" s="147" t="s">
        <v>437</v>
      </c>
      <c r="HV20" s="147" t="s">
        <v>437</v>
      </c>
      <c r="HW20" s="147" t="s">
        <v>437</v>
      </c>
      <c r="HX20" s="147" t="s">
        <v>437</v>
      </c>
      <c r="HY20" s="147" t="s">
        <v>437</v>
      </c>
      <c r="HZ20" s="147" t="s">
        <v>437</v>
      </c>
      <c r="IA20" s="147" t="s">
        <v>437</v>
      </c>
      <c r="IB20" s="147" t="s">
        <v>437</v>
      </c>
      <c r="IC20" s="147" t="s">
        <v>437</v>
      </c>
      <c r="ID20" s="147" t="s">
        <v>437</v>
      </c>
      <c r="IE20" s="147" t="s">
        <v>437</v>
      </c>
      <c r="IF20" s="147" t="s">
        <v>437</v>
      </c>
      <c r="IG20" s="147" t="s">
        <v>437</v>
      </c>
      <c r="IH20" s="147" t="s">
        <v>437</v>
      </c>
      <c r="II20" s="147" t="s">
        <v>437</v>
      </c>
      <c r="IJ20" s="147" t="s">
        <v>437</v>
      </c>
      <c r="IK20" s="147" t="s">
        <v>437</v>
      </c>
      <c r="IL20" s="147"/>
      <c r="IM20" s="147"/>
      <c r="IN20" s="147"/>
      <c r="IO20" s="147"/>
      <c r="IP20" s="147"/>
      <c r="IQ20" s="147"/>
      <c r="IR20" s="207"/>
      <c r="LB20" s="206" t="s">
        <v>437</v>
      </c>
      <c r="LC20" s="147" t="s">
        <v>437</v>
      </c>
      <c r="LD20" s="147" t="s">
        <v>437</v>
      </c>
      <c r="LE20" s="147" t="s">
        <v>437</v>
      </c>
      <c r="LF20" s="147" t="s">
        <v>437</v>
      </c>
      <c r="LG20" s="147" t="s">
        <v>437</v>
      </c>
      <c r="LH20" s="147" t="s">
        <v>437</v>
      </c>
      <c r="LI20" s="147" t="s">
        <v>437</v>
      </c>
      <c r="LJ20" s="147" t="s">
        <v>437</v>
      </c>
      <c r="LK20" s="147" t="s">
        <v>437</v>
      </c>
      <c r="LL20" s="147" t="s">
        <v>437</v>
      </c>
      <c r="LM20" s="147" t="s">
        <v>437</v>
      </c>
      <c r="LN20" s="147" t="s">
        <v>437</v>
      </c>
      <c r="LO20" s="147" t="s">
        <v>437</v>
      </c>
      <c r="LP20" s="147" t="s">
        <v>437</v>
      </c>
      <c r="LQ20" s="147" t="s">
        <v>437</v>
      </c>
      <c r="LR20" s="147" t="s">
        <v>437</v>
      </c>
      <c r="LS20" s="147" t="s">
        <v>437</v>
      </c>
      <c r="LT20" s="147" t="s">
        <v>437</v>
      </c>
      <c r="LU20" s="147" t="s">
        <v>437</v>
      </c>
      <c r="LV20" s="147" t="s">
        <v>437</v>
      </c>
      <c r="LW20" s="147" t="s">
        <v>437</v>
      </c>
      <c r="LX20" s="147" t="s">
        <v>437</v>
      </c>
      <c r="LY20" s="147" t="s">
        <v>437</v>
      </c>
      <c r="LZ20" s="147" t="s">
        <v>437</v>
      </c>
      <c r="MA20" s="147" t="s">
        <v>437</v>
      </c>
      <c r="MB20" s="147" t="s">
        <v>437</v>
      </c>
      <c r="MC20" s="147" t="s">
        <v>437</v>
      </c>
      <c r="MD20" s="147" t="s">
        <v>437</v>
      </c>
      <c r="ME20" s="147" t="s">
        <v>437</v>
      </c>
      <c r="MF20" s="207" t="s">
        <v>437</v>
      </c>
      <c r="MG20" s="206" t="s">
        <v>437</v>
      </c>
      <c r="MH20" s="147" t="s">
        <v>437</v>
      </c>
      <c r="MI20" s="147" t="s">
        <v>437</v>
      </c>
      <c r="MJ20" s="147" t="s">
        <v>437</v>
      </c>
      <c r="MK20" s="147" t="s">
        <v>437</v>
      </c>
      <c r="ML20" s="147" t="s">
        <v>437</v>
      </c>
      <c r="MM20" s="147" t="s">
        <v>437</v>
      </c>
      <c r="MN20" s="147" t="s">
        <v>437</v>
      </c>
      <c r="MO20" s="147" t="s">
        <v>437</v>
      </c>
      <c r="MP20" s="147" t="s">
        <v>437</v>
      </c>
      <c r="MQ20" s="147" t="s">
        <v>437</v>
      </c>
      <c r="MR20" s="147" t="s">
        <v>437</v>
      </c>
      <c r="MS20" s="147" t="s">
        <v>437</v>
      </c>
      <c r="MT20" s="147" t="s">
        <v>437</v>
      </c>
      <c r="MU20" s="147" t="s">
        <v>437</v>
      </c>
      <c r="MV20" s="147" t="s">
        <v>437</v>
      </c>
      <c r="MW20" s="147" t="s">
        <v>437</v>
      </c>
      <c r="MX20" s="147" t="s">
        <v>437</v>
      </c>
      <c r="MY20" s="147" t="s">
        <v>437</v>
      </c>
      <c r="MZ20" s="147" t="s">
        <v>437</v>
      </c>
      <c r="NA20" s="147" t="s">
        <v>437</v>
      </c>
      <c r="NB20" s="147" t="s">
        <v>437</v>
      </c>
      <c r="NC20" s="147" t="s">
        <v>437</v>
      </c>
      <c r="ND20" s="147" t="s">
        <v>437</v>
      </c>
      <c r="NE20" s="147" t="s">
        <v>437</v>
      </c>
      <c r="NF20" s="147" t="s">
        <v>437</v>
      </c>
      <c r="NG20" s="147" t="s">
        <v>437</v>
      </c>
      <c r="NH20" s="147" t="s">
        <v>437</v>
      </c>
      <c r="NI20" s="147" t="s">
        <v>437</v>
      </c>
      <c r="NJ20" s="207" t="s">
        <v>437</v>
      </c>
      <c r="NK20" s="206" t="s">
        <v>437</v>
      </c>
      <c r="NL20" s="147" t="s">
        <v>437</v>
      </c>
      <c r="NM20" s="147" t="s">
        <v>437</v>
      </c>
      <c r="NN20" s="147" t="s">
        <v>437</v>
      </c>
      <c r="NO20" s="147" t="s">
        <v>437</v>
      </c>
      <c r="NP20" s="147" t="s">
        <v>437</v>
      </c>
      <c r="NQ20" s="147" t="s">
        <v>437</v>
      </c>
      <c r="NR20" s="147" t="s">
        <v>437</v>
      </c>
      <c r="NS20" s="147" t="s">
        <v>437</v>
      </c>
      <c r="NT20" s="147" t="s">
        <v>437</v>
      </c>
      <c r="NU20" s="147" t="s">
        <v>437</v>
      </c>
      <c r="NV20" s="147" t="s">
        <v>437</v>
      </c>
      <c r="NW20" s="147" t="s">
        <v>437</v>
      </c>
      <c r="NX20" s="147" t="s">
        <v>437</v>
      </c>
      <c r="NY20" s="147" t="s">
        <v>437</v>
      </c>
      <c r="NZ20" s="147" t="s">
        <v>437</v>
      </c>
      <c r="OA20" s="147" t="s">
        <v>437</v>
      </c>
      <c r="OB20" s="147" t="s">
        <v>437</v>
      </c>
      <c r="OC20" s="147" t="s">
        <v>437</v>
      </c>
      <c r="OD20" s="147" t="s">
        <v>437</v>
      </c>
      <c r="OE20" s="147" t="s">
        <v>437</v>
      </c>
      <c r="OF20" s="147" t="s">
        <v>437</v>
      </c>
      <c r="OG20" s="147" t="s">
        <v>437</v>
      </c>
      <c r="OH20" s="147" t="s">
        <v>437</v>
      </c>
      <c r="OI20" s="147" t="s">
        <v>437</v>
      </c>
      <c r="OJ20" s="147" t="s">
        <v>437</v>
      </c>
      <c r="OK20" s="147" t="s">
        <v>437</v>
      </c>
      <c r="OL20" s="147" t="s">
        <v>437</v>
      </c>
      <c r="OM20" s="147" t="s">
        <v>437</v>
      </c>
      <c r="ON20" s="147" t="s">
        <v>437</v>
      </c>
      <c r="OO20" s="207" t="s">
        <v>437</v>
      </c>
      <c r="ABL20" s="301" t="s">
        <v>437</v>
      </c>
      <c r="ABM20" s="219" t="s">
        <v>437</v>
      </c>
      <c r="ABN20" s="219" t="s">
        <v>437</v>
      </c>
      <c r="ABO20" s="219" t="s">
        <v>437</v>
      </c>
      <c r="ABP20" s="219" t="s">
        <v>437</v>
      </c>
      <c r="ABQ20" s="219" t="s">
        <v>437</v>
      </c>
      <c r="ABR20" s="219" t="s">
        <v>437</v>
      </c>
      <c r="ABS20" s="219" t="s">
        <v>437</v>
      </c>
      <c r="ABT20" s="219" t="s">
        <v>437</v>
      </c>
      <c r="ABU20" s="219" t="s">
        <v>437</v>
      </c>
      <c r="ABV20" s="219" t="s">
        <v>437</v>
      </c>
      <c r="ABW20" s="219" t="s">
        <v>437</v>
      </c>
      <c r="ABX20" s="219" t="s">
        <v>437</v>
      </c>
      <c r="ABY20" s="219" t="s">
        <v>437</v>
      </c>
      <c r="ABZ20" s="219" t="s">
        <v>437</v>
      </c>
      <c r="ACA20" s="219" t="s">
        <v>437</v>
      </c>
      <c r="ACB20" s="219" t="s">
        <v>437</v>
      </c>
      <c r="ACC20" s="219" t="s">
        <v>437</v>
      </c>
      <c r="ACD20" s="219" t="s">
        <v>437</v>
      </c>
      <c r="ACE20" s="219" t="s">
        <v>437</v>
      </c>
      <c r="ACF20" s="219" t="s">
        <v>437</v>
      </c>
      <c r="ACG20" s="219" t="s">
        <v>437</v>
      </c>
      <c r="ACH20" s="219" t="s">
        <v>437</v>
      </c>
      <c r="ACI20" s="219" t="s">
        <v>437</v>
      </c>
      <c r="ACJ20" s="219" t="s">
        <v>437</v>
      </c>
      <c r="ACK20" s="219" t="s">
        <v>437</v>
      </c>
      <c r="ACL20" s="219" t="s">
        <v>437</v>
      </c>
      <c r="ACM20" s="219" t="s">
        <v>437</v>
      </c>
      <c r="ACN20" s="219" t="s">
        <v>437</v>
      </c>
      <c r="ACO20" s="219" t="s">
        <v>437</v>
      </c>
      <c r="ACP20" s="316" t="s">
        <v>437</v>
      </c>
      <c r="ACQ20" s="301" t="s">
        <v>437</v>
      </c>
      <c r="ACR20" s="219" t="s">
        <v>437</v>
      </c>
      <c r="ACS20" s="219" t="s">
        <v>437</v>
      </c>
      <c r="ACT20" s="219" t="s">
        <v>437</v>
      </c>
      <c r="ACU20" s="219" t="s">
        <v>437</v>
      </c>
      <c r="ACV20" s="219" t="s">
        <v>437</v>
      </c>
      <c r="ACW20" s="219" t="s">
        <v>437</v>
      </c>
      <c r="ACX20" s="219" t="s">
        <v>437</v>
      </c>
      <c r="ACY20" s="219" t="s">
        <v>437</v>
      </c>
      <c r="ACZ20" s="219" t="s">
        <v>437</v>
      </c>
      <c r="ADA20" s="219" t="s">
        <v>437</v>
      </c>
      <c r="ADB20" s="219" t="s">
        <v>437</v>
      </c>
      <c r="ADC20" s="219" t="s">
        <v>437</v>
      </c>
      <c r="ADD20" s="219" t="s">
        <v>437</v>
      </c>
      <c r="ADE20" s="219" t="s">
        <v>437</v>
      </c>
      <c r="ADF20" s="219" t="s">
        <v>437</v>
      </c>
      <c r="ADG20" s="219" t="s">
        <v>437</v>
      </c>
      <c r="ADH20" s="219" t="s">
        <v>437</v>
      </c>
      <c r="ADI20" s="219" t="s">
        <v>437</v>
      </c>
      <c r="ADJ20" s="219" t="s">
        <v>437</v>
      </c>
      <c r="ADK20" s="219" t="s">
        <v>437</v>
      </c>
      <c r="ADL20" s="219" t="s">
        <v>437</v>
      </c>
      <c r="ADM20" s="219" t="s">
        <v>437</v>
      </c>
      <c r="ADN20" s="219" t="s">
        <v>437</v>
      </c>
      <c r="ADO20" s="219" t="s">
        <v>437</v>
      </c>
      <c r="ADP20" s="219" t="s">
        <v>437</v>
      </c>
      <c r="ADQ20" s="219" t="s">
        <v>437</v>
      </c>
      <c r="ADR20" s="219" t="s">
        <v>437</v>
      </c>
      <c r="ADS20" s="219" t="s">
        <v>437</v>
      </c>
      <c r="ADT20" s="219" t="s">
        <v>437</v>
      </c>
      <c r="ADU20" s="316" t="s">
        <v>437</v>
      </c>
      <c r="AHG20" s="301" t="s">
        <v>437</v>
      </c>
      <c r="AHH20" s="219" t="s">
        <v>437</v>
      </c>
      <c r="AHI20" s="219" t="s">
        <v>437</v>
      </c>
      <c r="AHJ20" s="219" t="s">
        <v>437</v>
      </c>
      <c r="AHK20" s="219" t="s">
        <v>437</v>
      </c>
      <c r="AHL20" s="219" t="s">
        <v>437</v>
      </c>
      <c r="AHM20" s="219" t="s">
        <v>437</v>
      </c>
      <c r="AHN20" s="219" t="s">
        <v>437</v>
      </c>
      <c r="AHO20" s="219" t="s">
        <v>437</v>
      </c>
      <c r="AHP20" s="219" t="s">
        <v>437</v>
      </c>
      <c r="AHQ20" s="219" t="s">
        <v>437</v>
      </c>
      <c r="AHR20" s="219" t="s">
        <v>437</v>
      </c>
      <c r="AHS20" s="219" t="s">
        <v>437</v>
      </c>
      <c r="AHT20" s="219" t="s">
        <v>437</v>
      </c>
      <c r="AHU20" s="219" t="s">
        <v>437</v>
      </c>
      <c r="AHV20" s="219" t="s">
        <v>437</v>
      </c>
      <c r="AHW20" s="219" t="s">
        <v>437</v>
      </c>
      <c r="AHX20" s="219" t="s">
        <v>437</v>
      </c>
      <c r="AHY20" s="219" t="s">
        <v>437</v>
      </c>
      <c r="AHZ20" s="219" t="s">
        <v>437</v>
      </c>
      <c r="AIA20" s="219" t="s">
        <v>437</v>
      </c>
      <c r="AIB20" s="219" t="s">
        <v>437</v>
      </c>
      <c r="AIC20" s="219" t="s">
        <v>437</v>
      </c>
      <c r="AID20" s="219" t="s">
        <v>437</v>
      </c>
      <c r="AIE20" s="219" t="s">
        <v>437</v>
      </c>
      <c r="AIF20" s="219" t="s">
        <v>437</v>
      </c>
      <c r="AIG20" s="219" t="s">
        <v>437</v>
      </c>
      <c r="AIH20" s="219" t="s">
        <v>437</v>
      </c>
      <c r="AII20" s="219" t="s">
        <v>437</v>
      </c>
      <c r="AIJ20" s="219" t="s">
        <v>437</v>
      </c>
      <c r="AIK20" s="316" t="s">
        <v>437</v>
      </c>
      <c r="AIL20" s="656" t="str">
        <f>INDEX([1]集計!$G:$AK,MATCH($B16,[1]集計!$A$1:$A$945,0)+3,MATCH(AIL$152,[1]集計!$G$2:$AK$2,0))</f>
        <v/>
      </c>
      <c r="AIM20" s="656" t="str">
        <f>INDEX([1]集計!$G:$AK,MATCH($B16,[1]集計!$A$1:$A$945,0)+3,MATCH(AIM$152,[1]集計!$G$2:$AK$2,0))</f>
        <v/>
      </c>
      <c r="AIN20" s="656" t="str">
        <f>INDEX([1]集計!$G:$AK,MATCH($B16,[1]集計!$A$1:$A$945,0)+3,MATCH(AIN$152,[1]集計!$G$2:$AK$2,0))</f>
        <v/>
      </c>
      <c r="AIO20" s="656" t="str">
        <f>INDEX([1]集計!$G:$AK,MATCH($B16,[1]集計!$A$1:$A$945,0)+3,MATCH(AIO$152,[1]集計!$G$2:$AK$2,0))</f>
        <v/>
      </c>
      <c r="AIP20" s="656" t="str">
        <f>INDEX([1]集計!$G:$AK,MATCH($B16,[1]集計!$A$1:$A$945,0)+3,MATCH(AIP$152,[1]集計!$G$2:$AK$2,0))</f>
        <v/>
      </c>
      <c r="AIQ20" s="656" t="str">
        <f>INDEX([1]集計!$G:$AK,MATCH($B16,[1]集計!$A$1:$A$945,0)+3,MATCH(AIQ$152,[1]集計!$G$2:$AK$2,0))</f>
        <v/>
      </c>
      <c r="AIR20" s="656" t="str">
        <f>INDEX([1]集計!$G:$AK,MATCH($B16,[1]集計!$A$1:$A$945,0)+3,MATCH(AIR$152,[1]集計!$G$2:$AK$2,0))</f>
        <v/>
      </c>
      <c r="AIS20" s="656" t="str">
        <f>INDEX([1]集計!$G:$AK,MATCH($B16,[1]集計!$A$1:$A$945,0)+3,MATCH(AIS$152,[1]集計!$G$2:$AK$2,0))</f>
        <v/>
      </c>
      <c r="AIT20" s="656" t="str">
        <f>INDEX([1]集計!$G:$AK,MATCH($B16,[1]集計!$A$1:$A$945,0)+3,MATCH(AIT$152,[1]集計!$G$2:$AK$2,0))</f>
        <v/>
      </c>
      <c r="AIU20" s="656" t="str">
        <f>INDEX([1]集計!$G:$AK,MATCH($B16,[1]集計!$A$1:$A$945,0)+3,MATCH(AIU$152,[1]集計!$G$2:$AK$2,0))</f>
        <v/>
      </c>
      <c r="AIV20" s="219" t="s">
        <v>437</v>
      </c>
      <c r="AIW20" s="638" t="s">
        <v>437</v>
      </c>
      <c r="AIX20" s="219" t="s">
        <v>437</v>
      </c>
      <c r="AIY20" s="219" t="s">
        <v>437</v>
      </c>
      <c r="AIZ20" s="219" t="s">
        <v>437</v>
      </c>
      <c r="AJA20" s="219" t="s">
        <v>437</v>
      </c>
      <c r="AJB20" s="219" t="s">
        <v>437</v>
      </c>
      <c r="AJC20" s="219" t="s">
        <v>437</v>
      </c>
    </row>
    <row r="21" spans="1:1007" s="119" customFormat="1" ht="12.45" hidden="1" customHeight="1" outlineLevel="1" thickBot="1">
      <c r="A21" s="159"/>
      <c r="B21" s="160">
        <f>D23</f>
        <v>2573</v>
      </c>
      <c r="C21" s="40" t="s">
        <v>232</v>
      </c>
      <c r="D21" s="670">
        <f t="shared" si="18"/>
        <v>199</v>
      </c>
      <c r="E21" s="55">
        <f t="shared" si="17"/>
        <v>2.0376281548188198</v>
      </c>
      <c r="F21" s="179"/>
      <c r="G21" s="49">
        <f>G23*0.056</f>
        <v>97.662568869291334</v>
      </c>
      <c r="H21" s="156">
        <f t="shared" si="19"/>
        <v>210</v>
      </c>
      <c r="T21" s="428">
        <v>50</v>
      </c>
      <c r="GJ21" s="206" t="s">
        <v>437</v>
      </c>
      <c r="GK21" s="147" t="s">
        <v>437</v>
      </c>
      <c r="GL21" s="147" t="s">
        <v>437</v>
      </c>
      <c r="GM21" s="147" t="s">
        <v>437</v>
      </c>
      <c r="GN21" s="147" t="s">
        <v>437</v>
      </c>
      <c r="GO21" s="147" t="s">
        <v>437</v>
      </c>
      <c r="GP21" s="147" t="s">
        <v>437</v>
      </c>
      <c r="GQ21" s="147" t="s">
        <v>437</v>
      </c>
      <c r="GR21" s="147" t="s">
        <v>437</v>
      </c>
      <c r="GS21" s="147" t="s">
        <v>437</v>
      </c>
      <c r="GT21" s="147" t="s">
        <v>437</v>
      </c>
      <c r="GU21" s="147" t="s">
        <v>437</v>
      </c>
      <c r="GV21" s="147" t="s">
        <v>437</v>
      </c>
      <c r="GW21" s="147" t="s">
        <v>437</v>
      </c>
      <c r="GX21" s="147" t="s">
        <v>437</v>
      </c>
      <c r="GY21" s="147" t="s">
        <v>437</v>
      </c>
      <c r="GZ21" s="147" t="s">
        <v>437</v>
      </c>
      <c r="HA21" s="147" t="s">
        <v>437</v>
      </c>
      <c r="HB21" s="147" t="s">
        <v>437</v>
      </c>
      <c r="HC21" s="147" t="s">
        <v>437</v>
      </c>
      <c r="HD21" s="147" t="s">
        <v>437</v>
      </c>
      <c r="HE21" s="147">
        <v>2</v>
      </c>
      <c r="HF21" s="147">
        <v>6</v>
      </c>
      <c r="HG21" s="147" t="s">
        <v>437</v>
      </c>
      <c r="HH21" s="147" t="s">
        <v>437</v>
      </c>
      <c r="HI21" s="147">
        <v>6</v>
      </c>
      <c r="HJ21" s="147">
        <v>7</v>
      </c>
      <c r="HK21" s="147">
        <v>3</v>
      </c>
      <c r="HL21" s="147">
        <v>6</v>
      </c>
      <c r="HM21" s="207">
        <v>3</v>
      </c>
      <c r="HN21" s="206" t="s">
        <v>437</v>
      </c>
      <c r="HO21" s="147">
        <v>3</v>
      </c>
      <c r="HP21" s="147" t="s">
        <v>437</v>
      </c>
      <c r="HQ21" s="147" t="s">
        <v>437</v>
      </c>
      <c r="HR21" s="147" t="s">
        <v>437</v>
      </c>
      <c r="HS21" s="147" t="s">
        <v>437</v>
      </c>
      <c r="HT21" s="147" t="s">
        <v>437</v>
      </c>
      <c r="HU21" s="147" t="s">
        <v>437</v>
      </c>
      <c r="HV21" s="147" t="s">
        <v>437</v>
      </c>
      <c r="HW21" s="147" t="s">
        <v>437</v>
      </c>
      <c r="HX21" s="147" t="s">
        <v>437</v>
      </c>
      <c r="HY21" s="147" t="s">
        <v>437</v>
      </c>
      <c r="HZ21" s="147" t="s">
        <v>437</v>
      </c>
      <c r="IA21" s="147" t="s">
        <v>437</v>
      </c>
      <c r="IB21" s="147" t="s">
        <v>437</v>
      </c>
      <c r="IC21" s="147" t="s">
        <v>437</v>
      </c>
      <c r="ID21" s="147" t="s">
        <v>437</v>
      </c>
      <c r="IE21" s="147" t="s">
        <v>437</v>
      </c>
      <c r="IF21" s="147" t="s">
        <v>437</v>
      </c>
      <c r="IG21" s="147" t="s">
        <v>437</v>
      </c>
      <c r="IH21" s="147" t="s">
        <v>437</v>
      </c>
      <c r="II21" s="147" t="s">
        <v>437</v>
      </c>
      <c r="IJ21" s="147" t="s">
        <v>437</v>
      </c>
      <c r="IK21" s="147" t="s">
        <v>437</v>
      </c>
      <c r="IL21" s="147"/>
      <c r="IM21" s="147"/>
      <c r="IN21" s="147"/>
      <c r="IO21" s="147"/>
      <c r="IP21" s="147"/>
      <c r="IQ21" s="147"/>
      <c r="IR21" s="207"/>
      <c r="LB21" s="206" t="s">
        <v>437</v>
      </c>
      <c r="LC21" s="147" t="s">
        <v>437</v>
      </c>
      <c r="LD21" s="147" t="s">
        <v>437</v>
      </c>
      <c r="LE21" s="147" t="s">
        <v>437</v>
      </c>
      <c r="LF21" s="147" t="s">
        <v>437</v>
      </c>
      <c r="LG21" s="147" t="s">
        <v>437</v>
      </c>
      <c r="LH21" s="147" t="s">
        <v>437</v>
      </c>
      <c r="LI21" s="147" t="s">
        <v>437</v>
      </c>
      <c r="LJ21" s="147" t="s">
        <v>437</v>
      </c>
      <c r="LK21" s="147" t="s">
        <v>437</v>
      </c>
      <c r="LL21" s="147" t="s">
        <v>437</v>
      </c>
      <c r="LM21" s="147" t="s">
        <v>437</v>
      </c>
      <c r="LN21" s="147" t="s">
        <v>437</v>
      </c>
      <c r="LO21" s="147" t="s">
        <v>437</v>
      </c>
      <c r="LP21" s="147" t="s">
        <v>437</v>
      </c>
      <c r="LQ21" s="147" t="s">
        <v>437</v>
      </c>
      <c r="LR21" s="147" t="s">
        <v>437</v>
      </c>
      <c r="LS21" s="147" t="s">
        <v>437</v>
      </c>
      <c r="LT21" s="147" t="s">
        <v>437</v>
      </c>
      <c r="LU21" s="147" t="s">
        <v>437</v>
      </c>
      <c r="LV21" s="147" t="s">
        <v>437</v>
      </c>
      <c r="LW21" s="147" t="s">
        <v>437</v>
      </c>
      <c r="LX21" s="147" t="s">
        <v>437</v>
      </c>
      <c r="LY21" s="147" t="s">
        <v>437</v>
      </c>
      <c r="LZ21" s="147" t="s">
        <v>437</v>
      </c>
      <c r="MA21" s="147" t="s">
        <v>437</v>
      </c>
      <c r="MB21" s="147" t="s">
        <v>437</v>
      </c>
      <c r="MC21" s="147" t="s">
        <v>437</v>
      </c>
      <c r="MD21" s="147" t="s">
        <v>437</v>
      </c>
      <c r="ME21" s="147" t="s">
        <v>437</v>
      </c>
      <c r="MF21" s="207">
        <v>8</v>
      </c>
      <c r="MG21" s="206">
        <v>3</v>
      </c>
      <c r="MH21" s="147">
        <v>2</v>
      </c>
      <c r="MI21" s="147">
        <v>3</v>
      </c>
      <c r="MJ21" s="147" t="s">
        <v>437</v>
      </c>
      <c r="MK21" s="147">
        <v>2</v>
      </c>
      <c r="ML21" s="147">
        <v>3</v>
      </c>
      <c r="MM21" s="147">
        <v>4</v>
      </c>
      <c r="MN21" s="147">
        <v>3</v>
      </c>
      <c r="MO21" s="147" t="s">
        <v>437</v>
      </c>
      <c r="MP21" s="147" t="s">
        <v>437</v>
      </c>
      <c r="MQ21" s="147" t="s">
        <v>437</v>
      </c>
      <c r="MR21" s="147">
        <v>4</v>
      </c>
      <c r="MS21" s="147">
        <v>3</v>
      </c>
      <c r="MT21" s="147">
        <v>3</v>
      </c>
      <c r="MU21" s="147">
        <v>2</v>
      </c>
      <c r="MV21" s="147" t="s">
        <v>437</v>
      </c>
      <c r="MW21" s="147" t="s">
        <v>437</v>
      </c>
      <c r="MX21" s="147" t="s">
        <v>437</v>
      </c>
      <c r="MY21" s="147" t="s">
        <v>437</v>
      </c>
      <c r="MZ21" s="147" t="s">
        <v>437</v>
      </c>
      <c r="NA21" s="147" t="s">
        <v>437</v>
      </c>
      <c r="NB21" s="147" t="s">
        <v>437</v>
      </c>
      <c r="NC21" s="147" t="s">
        <v>437</v>
      </c>
      <c r="ND21" s="147" t="s">
        <v>437</v>
      </c>
      <c r="NE21" s="147" t="s">
        <v>437</v>
      </c>
      <c r="NF21" s="147" t="s">
        <v>437</v>
      </c>
      <c r="NG21" s="147" t="s">
        <v>437</v>
      </c>
      <c r="NH21" s="147" t="s">
        <v>437</v>
      </c>
      <c r="NI21" s="147" t="s">
        <v>437</v>
      </c>
      <c r="NJ21" s="207" t="s">
        <v>437</v>
      </c>
      <c r="NK21" s="206" t="s">
        <v>437</v>
      </c>
      <c r="NL21" s="147" t="s">
        <v>437</v>
      </c>
      <c r="NM21" s="147" t="s">
        <v>437</v>
      </c>
      <c r="NN21" s="147" t="s">
        <v>437</v>
      </c>
      <c r="NO21" s="147" t="s">
        <v>437</v>
      </c>
      <c r="NP21" s="147" t="s">
        <v>437</v>
      </c>
      <c r="NQ21" s="147" t="s">
        <v>437</v>
      </c>
      <c r="NR21" s="147" t="s">
        <v>437</v>
      </c>
      <c r="NS21" s="147" t="s">
        <v>437</v>
      </c>
      <c r="NT21" s="147" t="s">
        <v>437</v>
      </c>
      <c r="NU21" s="147" t="s">
        <v>437</v>
      </c>
      <c r="NV21" s="147" t="s">
        <v>437</v>
      </c>
      <c r="NW21" s="147" t="s">
        <v>437</v>
      </c>
      <c r="NX21" s="147" t="s">
        <v>437</v>
      </c>
      <c r="NY21" s="147" t="s">
        <v>437</v>
      </c>
      <c r="NZ21" s="147" t="s">
        <v>437</v>
      </c>
      <c r="OA21" s="147" t="s">
        <v>437</v>
      </c>
      <c r="OB21" s="147" t="s">
        <v>437</v>
      </c>
      <c r="OC21" s="147" t="s">
        <v>437</v>
      </c>
      <c r="OD21" s="147" t="s">
        <v>437</v>
      </c>
      <c r="OE21" s="147" t="s">
        <v>437</v>
      </c>
      <c r="OF21" s="147" t="s">
        <v>437</v>
      </c>
      <c r="OG21" s="147" t="s">
        <v>437</v>
      </c>
      <c r="OH21" s="147" t="s">
        <v>437</v>
      </c>
      <c r="OI21" s="147" t="s">
        <v>437</v>
      </c>
      <c r="OJ21" s="147" t="s">
        <v>437</v>
      </c>
      <c r="OK21" s="147" t="s">
        <v>437</v>
      </c>
      <c r="OL21" s="147" t="s">
        <v>437</v>
      </c>
      <c r="OM21" s="147" t="s">
        <v>437</v>
      </c>
      <c r="ON21" s="147" t="s">
        <v>437</v>
      </c>
      <c r="OO21" s="207" t="s">
        <v>437</v>
      </c>
      <c r="ABL21" s="301" t="s">
        <v>437</v>
      </c>
      <c r="ABM21" s="219" t="s">
        <v>437</v>
      </c>
      <c r="ABN21" s="219" t="s">
        <v>437</v>
      </c>
      <c r="ABO21" s="219" t="s">
        <v>437</v>
      </c>
      <c r="ABP21" s="219" t="s">
        <v>437</v>
      </c>
      <c r="ABQ21" s="219" t="s">
        <v>437</v>
      </c>
      <c r="ABR21" s="219" t="s">
        <v>437</v>
      </c>
      <c r="ABS21" s="219" t="s">
        <v>437</v>
      </c>
      <c r="ABT21" s="219" t="s">
        <v>437</v>
      </c>
      <c r="ABU21" s="219" t="s">
        <v>437</v>
      </c>
      <c r="ABV21" s="219" t="s">
        <v>437</v>
      </c>
      <c r="ABW21" s="219" t="s">
        <v>437</v>
      </c>
      <c r="ABX21" s="219" t="s">
        <v>437</v>
      </c>
      <c r="ABY21" s="219" t="s">
        <v>437</v>
      </c>
      <c r="ABZ21" s="219" t="s">
        <v>437</v>
      </c>
      <c r="ACA21" s="219" t="s">
        <v>437</v>
      </c>
      <c r="ACB21" s="219" t="s">
        <v>437</v>
      </c>
      <c r="ACC21" s="219" t="s">
        <v>437</v>
      </c>
      <c r="ACD21" s="219">
        <v>7</v>
      </c>
      <c r="ACE21" s="219">
        <v>16</v>
      </c>
      <c r="ACF21" s="219" t="s">
        <v>437</v>
      </c>
      <c r="ACG21" s="219" t="s">
        <v>437</v>
      </c>
      <c r="ACH21" s="219">
        <v>3</v>
      </c>
      <c r="ACI21" s="219">
        <v>6</v>
      </c>
      <c r="ACJ21" s="219">
        <v>3</v>
      </c>
      <c r="ACK21" s="219">
        <v>2</v>
      </c>
      <c r="ACL21" s="219">
        <v>6</v>
      </c>
      <c r="ACM21" s="219">
        <v>2</v>
      </c>
      <c r="ACN21" s="219" t="s">
        <v>437</v>
      </c>
      <c r="ACO21" s="219">
        <v>3</v>
      </c>
      <c r="ACP21" s="316" t="s">
        <v>437</v>
      </c>
      <c r="ACQ21" s="301" t="s">
        <v>437</v>
      </c>
      <c r="ACR21" s="219" t="s">
        <v>437</v>
      </c>
      <c r="ACS21" s="219" t="s">
        <v>437</v>
      </c>
      <c r="ACT21" s="219" t="s">
        <v>437</v>
      </c>
      <c r="ACU21" s="219" t="s">
        <v>437</v>
      </c>
      <c r="ACV21" s="219" t="s">
        <v>437</v>
      </c>
      <c r="ACW21" s="219" t="s">
        <v>437</v>
      </c>
      <c r="ACX21" s="219" t="s">
        <v>437</v>
      </c>
      <c r="ACY21" s="219" t="s">
        <v>437</v>
      </c>
      <c r="ACZ21" s="219" t="s">
        <v>437</v>
      </c>
      <c r="ADA21" s="219" t="s">
        <v>437</v>
      </c>
      <c r="ADB21" s="219" t="s">
        <v>437</v>
      </c>
      <c r="ADC21" s="219" t="s">
        <v>437</v>
      </c>
      <c r="ADD21" s="219" t="s">
        <v>437</v>
      </c>
      <c r="ADE21" s="219" t="s">
        <v>437</v>
      </c>
      <c r="ADF21" s="219" t="s">
        <v>437</v>
      </c>
      <c r="ADG21" s="219" t="s">
        <v>437</v>
      </c>
      <c r="ADH21" s="219" t="s">
        <v>437</v>
      </c>
      <c r="ADI21" s="219" t="s">
        <v>437</v>
      </c>
      <c r="ADJ21" s="219" t="s">
        <v>437</v>
      </c>
      <c r="ADK21" s="219" t="s">
        <v>437</v>
      </c>
      <c r="ADL21" s="219" t="s">
        <v>437</v>
      </c>
      <c r="ADM21" s="219" t="s">
        <v>437</v>
      </c>
      <c r="ADN21" s="219" t="s">
        <v>437</v>
      </c>
      <c r="ADO21" s="219" t="s">
        <v>437</v>
      </c>
      <c r="ADP21" s="219" t="s">
        <v>437</v>
      </c>
      <c r="ADQ21" s="219" t="s">
        <v>437</v>
      </c>
      <c r="ADR21" s="219" t="s">
        <v>437</v>
      </c>
      <c r="ADS21" s="219" t="s">
        <v>437</v>
      </c>
      <c r="ADT21" s="219" t="s">
        <v>437</v>
      </c>
      <c r="ADU21" s="316" t="s">
        <v>437</v>
      </c>
      <c r="AHG21" s="301" t="s">
        <v>437</v>
      </c>
      <c r="AHH21" s="219" t="s">
        <v>437</v>
      </c>
      <c r="AHI21" s="219" t="s">
        <v>437</v>
      </c>
      <c r="AHJ21" s="219" t="s">
        <v>437</v>
      </c>
      <c r="AHK21" s="219" t="s">
        <v>437</v>
      </c>
      <c r="AHL21" s="219" t="s">
        <v>437</v>
      </c>
      <c r="AHM21" s="219" t="s">
        <v>437</v>
      </c>
      <c r="AHN21" s="219" t="s">
        <v>437</v>
      </c>
      <c r="AHO21" s="219" t="s">
        <v>437</v>
      </c>
      <c r="AHP21" s="219" t="s">
        <v>437</v>
      </c>
      <c r="AHQ21" s="219" t="s">
        <v>437</v>
      </c>
      <c r="AHR21" s="219" t="s">
        <v>437</v>
      </c>
      <c r="AHS21" s="219" t="s">
        <v>437</v>
      </c>
      <c r="AHT21" s="219" t="s">
        <v>437</v>
      </c>
      <c r="AHU21" s="219" t="s">
        <v>437</v>
      </c>
      <c r="AHV21" s="219" t="s">
        <v>437</v>
      </c>
      <c r="AHW21" s="219" t="s">
        <v>437</v>
      </c>
      <c r="AHX21" s="219" t="s">
        <v>437</v>
      </c>
      <c r="AHY21" s="219" t="s">
        <v>437</v>
      </c>
      <c r="AHZ21" s="219" t="s">
        <v>437</v>
      </c>
      <c r="AIA21" s="219" t="s">
        <v>437</v>
      </c>
      <c r="AIB21" s="219" t="s">
        <v>437</v>
      </c>
      <c r="AIC21" s="219" t="s">
        <v>437</v>
      </c>
      <c r="AID21" s="219" t="s">
        <v>437</v>
      </c>
      <c r="AIE21" s="219" t="s">
        <v>437</v>
      </c>
      <c r="AIF21" s="219">
        <v>12</v>
      </c>
      <c r="AIG21" s="219">
        <v>4</v>
      </c>
      <c r="AIH21" s="219">
        <v>6</v>
      </c>
      <c r="AII21" s="219">
        <v>3</v>
      </c>
      <c r="AIJ21" s="219" t="s">
        <v>437</v>
      </c>
      <c r="AIK21" s="316" t="s">
        <v>437</v>
      </c>
      <c r="AIL21" s="656" t="str">
        <f>INDEX([1]集計!$G:$AK,MATCH($B16,[1]集計!$A$1:$A$945,0)+4,MATCH(AIL$152,[1]集計!$G$2:$AK$2,0))</f>
        <v/>
      </c>
      <c r="AIM21" s="656">
        <f>INDEX([1]集計!$G:$AK,MATCH($B16,[1]集計!$A$1:$A$945,0)+4,MATCH(AIM$152,[1]集計!$G$2:$AK$2,0))</f>
        <v>3</v>
      </c>
      <c r="AIN21" s="656">
        <f>INDEX([1]集計!$G:$AK,MATCH($B16,[1]集計!$A$1:$A$945,0)+4,MATCH(AIN$152,[1]集計!$G$2:$AK$2,0))</f>
        <v>4</v>
      </c>
      <c r="AIO21" s="656">
        <f>INDEX([1]集計!$G:$AK,MATCH($B16,[1]集計!$A$1:$A$945,0)+4,MATCH(AIO$152,[1]集計!$G$2:$AK$2,0))</f>
        <v>4</v>
      </c>
      <c r="AIP21" s="656" t="str">
        <f>INDEX([1]集計!$G:$AK,MATCH($B16,[1]集計!$A$1:$A$945,0)+4,MATCH(AIP$152,[1]集計!$G$2:$AK$2,0))</f>
        <v/>
      </c>
      <c r="AIQ21" s="656" t="str">
        <f>INDEX([1]集計!$G:$AK,MATCH($B16,[1]集計!$A$1:$A$945,0)+4,MATCH(AIQ$152,[1]集計!$G$2:$AK$2,0))</f>
        <v/>
      </c>
      <c r="AIR21" s="656" t="str">
        <f>INDEX([1]集計!$G:$AK,MATCH($B16,[1]集計!$A$1:$A$945,0)+4,MATCH(AIR$152,[1]集計!$G$2:$AK$2,0))</f>
        <v/>
      </c>
      <c r="AIS21" s="656" t="str">
        <f>INDEX([1]集計!$G:$AK,MATCH($B16,[1]集計!$A$1:$A$945,0)+4,MATCH(AIS$152,[1]集計!$G$2:$AK$2,0))</f>
        <v/>
      </c>
      <c r="AIT21" s="656" t="str">
        <f>INDEX([1]集計!$G:$AK,MATCH($B16,[1]集計!$A$1:$A$945,0)+4,MATCH(AIT$152,[1]集計!$G$2:$AK$2,0))</f>
        <v/>
      </c>
      <c r="AIU21" s="656" t="str">
        <f>INDEX([1]集計!$G:$AK,MATCH($B16,[1]集計!$A$1:$A$945,0)+4,MATCH(AIU$152,[1]集計!$G$2:$AK$2,0))</f>
        <v/>
      </c>
      <c r="AIV21" s="219" t="s">
        <v>437</v>
      </c>
      <c r="AIW21" s="638" t="s">
        <v>437</v>
      </c>
      <c r="AIX21" s="219" t="s">
        <v>437</v>
      </c>
      <c r="AIY21" s="219" t="s">
        <v>437</v>
      </c>
      <c r="AIZ21" s="219" t="s">
        <v>437</v>
      </c>
      <c r="AJA21" s="219" t="s">
        <v>437</v>
      </c>
      <c r="AJB21" s="219" t="s">
        <v>437</v>
      </c>
      <c r="AJC21" s="219" t="s">
        <v>437</v>
      </c>
    </row>
    <row r="22" spans="1:1007" s="119" customFormat="1" ht="12.45" hidden="1" customHeight="1" outlineLevel="1" thickBot="1">
      <c r="A22" s="161" t="s">
        <v>233</v>
      </c>
      <c r="B22" s="162">
        <f>SUM(B21/(B17*E24/100))</f>
        <v>1.5054751593248596</v>
      </c>
      <c r="C22" s="32" t="s">
        <v>234</v>
      </c>
      <c r="D22" s="670">
        <f t="shared" si="18"/>
        <v>846</v>
      </c>
      <c r="E22" s="55">
        <f t="shared" si="17"/>
        <v>2.7719934375505071</v>
      </c>
      <c r="F22" s="179"/>
      <c r="G22" s="49">
        <f>G23*0.175</f>
        <v>305.19552771653537</v>
      </c>
      <c r="H22" s="156">
        <f t="shared" si="19"/>
        <v>886</v>
      </c>
      <c r="T22" s="428">
        <v>635</v>
      </c>
      <c r="GJ22" s="206" t="s">
        <v>437</v>
      </c>
      <c r="GK22" s="147" t="s">
        <v>437</v>
      </c>
      <c r="GL22" s="147" t="s">
        <v>437</v>
      </c>
      <c r="GM22" s="147" t="s">
        <v>437</v>
      </c>
      <c r="GN22" s="147" t="s">
        <v>437</v>
      </c>
      <c r="GO22" s="147" t="s">
        <v>437</v>
      </c>
      <c r="GP22" s="147" t="s">
        <v>437</v>
      </c>
      <c r="GQ22" s="147" t="s">
        <v>437</v>
      </c>
      <c r="GR22" s="147" t="s">
        <v>437</v>
      </c>
      <c r="GS22" s="147" t="s">
        <v>437</v>
      </c>
      <c r="GT22" s="147" t="s">
        <v>437</v>
      </c>
      <c r="GU22" s="147" t="s">
        <v>437</v>
      </c>
      <c r="GV22" s="147" t="s">
        <v>437</v>
      </c>
      <c r="GW22" s="147" t="s">
        <v>437</v>
      </c>
      <c r="GX22" s="147" t="s">
        <v>437</v>
      </c>
      <c r="GY22" s="147" t="s">
        <v>437</v>
      </c>
      <c r="GZ22" s="147" t="s">
        <v>437</v>
      </c>
      <c r="HA22" s="147" t="s">
        <v>437</v>
      </c>
      <c r="HB22" s="147" t="s">
        <v>437</v>
      </c>
      <c r="HC22" s="147" t="s">
        <v>437</v>
      </c>
      <c r="HD22" s="147" t="s">
        <v>437</v>
      </c>
      <c r="HE22" s="147" t="s">
        <v>437</v>
      </c>
      <c r="HF22" s="147" t="s">
        <v>437</v>
      </c>
      <c r="HG22" s="147" t="s">
        <v>437</v>
      </c>
      <c r="HH22" s="147" t="s">
        <v>437</v>
      </c>
      <c r="HI22" s="147">
        <v>8</v>
      </c>
      <c r="HJ22" s="147">
        <v>8</v>
      </c>
      <c r="HK22" s="147">
        <v>2</v>
      </c>
      <c r="HL22" s="147" t="s">
        <v>437</v>
      </c>
      <c r="HM22" s="207" t="s">
        <v>437</v>
      </c>
      <c r="HN22" s="206" t="s">
        <v>437</v>
      </c>
      <c r="HO22" s="147" t="s">
        <v>437</v>
      </c>
      <c r="HP22" s="147">
        <v>3</v>
      </c>
      <c r="HQ22" s="147">
        <v>4</v>
      </c>
      <c r="HR22" s="147" t="s">
        <v>437</v>
      </c>
      <c r="HS22" s="147">
        <v>6</v>
      </c>
      <c r="HT22" s="147" t="s">
        <v>437</v>
      </c>
      <c r="HU22" s="147" t="s">
        <v>437</v>
      </c>
      <c r="HV22" s="147">
        <v>2</v>
      </c>
      <c r="HW22" s="147">
        <v>4</v>
      </c>
      <c r="HX22" s="147">
        <v>6</v>
      </c>
      <c r="HY22" s="147">
        <v>6</v>
      </c>
      <c r="HZ22" s="147">
        <v>10</v>
      </c>
      <c r="IA22" s="147">
        <v>3</v>
      </c>
      <c r="IB22" s="147" t="s">
        <v>437</v>
      </c>
      <c r="IC22" s="147">
        <v>4</v>
      </c>
      <c r="ID22" s="147">
        <v>7</v>
      </c>
      <c r="IE22" s="147" t="s">
        <v>437</v>
      </c>
      <c r="IF22" s="147" t="s">
        <v>437</v>
      </c>
      <c r="IG22" s="147" t="s">
        <v>437</v>
      </c>
      <c r="IH22" s="147" t="s">
        <v>437</v>
      </c>
      <c r="II22" s="147" t="s">
        <v>437</v>
      </c>
      <c r="IJ22" s="147" t="s">
        <v>437</v>
      </c>
      <c r="IK22" s="147" t="s">
        <v>437</v>
      </c>
      <c r="IL22" s="147"/>
      <c r="IM22" s="147"/>
      <c r="IN22" s="147"/>
      <c r="IO22" s="147"/>
      <c r="IP22" s="147"/>
      <c r="IQ22" s="147"/>
      <c r="IR22" s="207"/>
      <c r="LB22" s="206" t="s">
        <v>437</v>
      </c>
      <c r="LC22" s="147" t="s">
        <v>437</v>
      </c>
      <c r="LD22" s="147" t="s">
        <v>437</v>
      </c>
      <c r="LE22" s="147" t="s">
        <v>437</v>
      </c>
      <c r="LF22" s="147" t="s">
        <v>437</v>
      </c>
      <c r="LG22" s="147" t="s">
        <v>437</v>
      </c>
      <c r="LH22" s="147" t="s">
        <v>437</v>
      </c>
      <c r="LI22" s="147" t="s">
        <v>437</v>
      </c>
      <c r="LJ22" s="147" t="s">
        <v>437</v>
      </c>
      <c r="LK22" s="147" t="s">
        <v>437</v>
      </c>
      <c r="LL22" s="147" t="s">
        <v>437</v>
      </c>
      <c r="LM22" s="147" t="s">
        <v>437</v>
      </c>
      <c r="LN22" s="147" t="s">
        <v>437</v>
      </c>
      <c r="LO22" s="147" t="s">
        <v>437</v>
      </c>
      <c r="LP22" s="147" t="s">
        <v>437</v>
      </c>
      <c r="LQ22" s="147" t="s">
        <v>437</v>
      </c>
      <c r="LR22" s="147" t="s">
        <v>437</v>
      </c>
      <c r="LS22" s="147" t="s">
        <v>437</v>
      </c>
      <c r="LT22" s="147" t="s">
        <v>437</v>
      </c>
      <c r="LU22" s="147" t="s">
        <v>437</v>
      </c>
      <c r="LV22" s="147" t="s">
        <v>437</v>
      </c>
      <c r="LW22" s="147" t="s">
        <v>437</v>
      </c>
      <c r="LX22" s="147" t="s">
        <v>437</v>
      </c>
      <c r="LY22" s="147" t="s">
        <v>437</v>
      </c>
      <c r="LZ22" s="147">
        <v>1</v>
      </c>
      <c r="MA22" s="147" t="s">
        <v>437</v>
      </c>
      <c r="MB22" s="147">
        <v>1</v>
      </c>
      <c r="MC22" s="147" t="s">
        <v>437</v>
      </c>
      <c r="MD22" s="147" t="s">
        <v>437</v>
      </c>
      <c r="ME22" s="147" t="s">
        <v>437</v>
      </c>
      <c r="MF22" s="207" t="s">
        <v>437</v>
      </c>
      <c r="MG22" s="206" t="s">
        <v>437</v>
      </c>
      <c r="MH22" s="147" t="s">
        <v>437</v>
      </c>
      <c r="MI22" s="147" t="s">
        <v>437</v>
      </c>
      <c r="MJ22" s="147" t="s">
        <v>437</v>
      </c>
      <c r="MK22" s="147" t="s">
        <v>437</v>
      </c>
      <c r="ML22" s="147">
        <v>2</v>
      </c>
      <c r="MM22" s="147" t="s">
        <v>437</v>
      </c>
      <c r="MN22" s="147" t="s">
        <v>437</v>
      </c>
      <c r="MO22" s="147" t="s">
        <v>437</v>
      </c>
      <c r="MP22" s="147" t="s">
        <v>437</v>
      </c>
      <c r="MQ22" s="147" t="s">
        <v>437</v>
      </c>
      <c r="MR22" s="147" t="s">
        <v>437</v>
      </c>
      <c r="MS22" s="147" t="s">
        <v>437</v>
      </c>
      <c r="MT22" s="147" t="s">
        <v>437</v>
      </c>
      <c r="MU22" s="147" t="s">
        <v>437</v>
      </c>
      <c r="MV22" s="147">
        <v>3</v>
      </c>
      <c r="MW22" s="147">
        <v>3</v>
      </c>
      <c r="MX22" s="147" t="s">
        <v>437</v>
      </c>
      <c r="MY22" s="147">
        <v>1</v>
      </c>
      <c r="MZ22" s="147" t="s">
        <v>437</v>
      </c>
      <c r="NA22" s="147" t="s">
        <v>437</v>
      </c>
      <c r="NB22" s="147" t="s">
        <v>437</v>
      </c>
      <c r="NC22" s="147" t="s">
        <v>437</v>
      </c>
      <c r="ND22" s="147" t="s">
        <v>437</v>
      </c>
      <c r="NE22" s="147" t="s">
        <v>437</v>
      </c>
      <c r="NF22" s="147" t="s">
        <v>437</v>
      </c>
      <c r="NG22" s="147" t="s">
        <v>437</v>
      </c>
      <c r="NH22" s="147" t="s">
        <v>437</v>
      </c>
      <c r="NI22" s="147" t="s">
        <v>437</v>
      </c>
      <c r="NJ22" s="207" t="s">
        <v>437</v>
      </c>
      <c r="NK22" s="206" t="s">
        <v>437</v>
      </c>
      <c r="NL22" s="147" t="s">
        <v>437</v>
      </c>
      <c r="NM22" s="147">
        <v>4</v>
      </c>
      <c r="NN22" s="147">
        <v>7</v>
      </c>
      <c r="NO22" s="147">
        <v>2</v>
      </c>
      <c r="NP22" s="147" t="s">
        <v>437</v>
      </c>
      <c r="NQ22" s="147" t="s">
        <v>437</v>
      </c>
      <c r="NR22" s="147" t="s">
        <v>437</v>
      </c>
      <c r="NS22" s="147" t="s">
        <v>437</v>
      </c>
      <c r="NT22" s="147" t="s">
        <v>437</v>
      </c>
      <c r="NU22" s="147" t="s">
        <v>437</v>
      </c>
      <c r="NV22" s="147" t="s">
        <v>437</v>
      </c>
      <c r="NW22" s="147" t="s">
        <v>437</v>
      </c>
      <c r="NX22" s="147" t="s">
        <v>437</v>
      </c>
      <c r="NY22" s="147" t="s">
        <v>437</v>
      </c>
      <c r="NZ22" s="147" t="s">
        <v>437</v>
      </c>
      <c r="OA22" s="147">
        <v>8</v>
      </c>
      <c r="OB22" s="147">
        <v>6</v>
      </c>
      <c r="OC22" s="147">
        <v>16</v>
      </c>
      <c r="OD22" s="147">
        <v>6</v>
      </c>
      <c r="OE22" s="147">
        <v>1</v>
      </c>
      <c r="OF22" s="147" t="s">
        <v>437</v>
      </c>
      <c r="OG22" s="147" t="s">
        <v>437</v>
      </c>
      <c r="OH22" s="147" t="s">
        <v>437</v>
      </c>
      <c r="OI22" s="147" t="s">
        <v>437</v>
      </c>
      <c r="OJ22" s="147" t="s">
        <v>437</v>
      </c>
      <c r="OK22" s="147" t="s">
        <v>437</v>
      </c>
      <c r="OL22" s="147" t="s">
        <v>437</v>
      </c>
      <c r="OM22" s="147" t="s">
        <v>437</v>
      </c>
      <c r="ON22" s="147" t="s">
        <v>437</v>
      </c>
      <c r="OO22" s="207" t="s">
        <v>437</v>
      </c>
      <c r="ABL22" s="301" t="s">
        <v>437</v>
      </c>
      <c r="ABM22" s="219" t="s">
        <v>437</v>
      </c>
      <c r="ABN22" s="219" t="s">
        <v>437</v>
      </c>
      <c r="ABO22" s="219" t="s">
        <v>437</v>
      </c>
      <c r="ABP22" s="219" t="s">
        <v>437</v>
      </c>
      <c r="ABQ22" s="219" t="s">
        <v>437</v>
      </c>
      <c r="ABR22" s="219" t="s">
        <v>437</v>
      </c>
      <c r="ABS22" s="219" t="s">
        <v>437</v>
      </c>
      <c r="ABT22" s="219" t="s">
        <v>437</v>
      </c>
      <c r="ABU22" s="219" t="s">
        <v>437</v>
      </c>
      <c r="ABV22" s="219" t="s">
        <v>437</v>
      </c>
      <c r="ABW22" s="219" t="s">
        <v>437</v>
      </c>
      <c r="ABX22" s="219" t="s">
        <v>437</v>
      </c>
      <c r="ABY22" s="219" t="s">
        <v>437</v>
      </c>
      <c r="ABZ22" s="219" t="s">
        <v>437</v>
      </c>
      <c r="ACA22" s="219" t="s">
        <v>437</v>
      </c>
      <c r="ACB22" s="219">
        <v>12</v>
      </c>
      <c r="ACC22" s="219">
        <v>2</v>
      </c>
      <c r="ACD22" s="219" t="s">
        <v>437</v>
      </c>
      <c r="ACE22" s="219" t="s">
        <v>437</v>
      </c>
      <c r="ACF22" s="219" t="s">
        <v>437</v>
      </c>
      <c r="ACG22" s="219" t="s">
        <v>437</v>
      </c>
      <c r="ACH22" s="219" t="s">
        <v>437</v>
      </c>
      <c r="ACI22" s="219" t="s">
        <v>437</v>
      </c>
      <c r="ACJ22" s="219" t="s">
        <v>437</v>
      </c>
      <c r="ACK22" s="219" t="s">
        <v>437</v>
      </c>
      <c r="ACL22" s="219" t="s">
        <v>437</v>
      </c>
      <c r="ACM22" s="219" t="s">
        <v>437</v>
      </c>
      <c r="ACN22" s="219" t="s">
        <v>437</v>
      </c>
      <c r="ACO22" s="219" t="s">
        <v>437</v>
      </c>
      <c r="ACP22" s="316">
        <v>10</v>
      </c>
      <c r="ACQ22" s="301" t="s">
        <v>437</v>
      </c>
      <c r="ACR22" s="219">
        <v>3</v>
      </c>
      <c r="ACS22" s="219">
        <v>3</v>
      </c>
      <c r="ACT22" s="219" t="s">
        <v>437</v>
      </c>
      <c r="ACU22" s="219" t="s">
        <v>437</v>
      </c>
      <c r="ACV22" s="219">
        <v>6</v>
      </c>
      <c r="ACW22" s="219">
        <v>2</v>
      </c>
      <c r="ACX22" s="219" t="s">
        <v>437</v>
      </c>
      <c r="ACY22" s="219" t="s">
        <v>437</v>
      </c>
      <c r="ACZ22" s="219" t="s">
        <v>437</v>
      </c>
      <c r="ADA22" s="219">
        <v>1</v>
      </c>
      <c r="ADB22" s="219" t="s">
        <v>437</v>
      </c>
      <c r="ADC22" s="219">
        <v>2</v>
      </c>
      <c r="ADD22" s="219" t="s">
        <v>437</v>
      </c>
      <c r="ADE22" s="219" t="s">
        <v>437</v>
      </c>
      <c r="ADF22" s="219" t="s">
        <v>437</v>
      </c>
      <c r="ADG22" s="219" t="s">
        <v>437</v>
      </c>
      <c r="ADH22" s="219" t="s">
        <v>437</v>
      </c>
      <c r="ADI22" s="219" t="s">
        <v>437</v>
      </c>
      <c r="ADJ22" s="219">
        <v>2</v>
      </c>
      <c r="ADK22" s="219">
        <v>11</v>
      </c>
      <c r="ADL22" s="219" t="s">
        <v>437</v>
      </c>
      <c r="ADM22" s="219">
        <v>12</v>
      </c>
      <c r="ADN22" s="219" t="s">
        <v>437</v>
      </c>
      <c r="ADO22" s="219" t="s">
        <v>437</v>
      </c>
      <c r="ADP22" s="219" t="s">
        <v>437</v>
      </c>
      <c r="ADQ22" s="219">
        <v>3</v>
      </c>
      <c r="ADR22" s="219" t="s">
        <v>437</v>
      </c>
      <c r="ADS22" s="219" t="s">
        <v>437</v>
      </c>
      <c r="ADT22" s="219" t="s">
        <v>437</v>
      </c>
      <c r="ADU22" s="316" t="s">
        <v>437</v>
      </c>
      <c r="AHG22" s="301" t="s">
        <v>437</v>
      </c>
      <c r="AHH22" s="219" t="s">
        <v>437</v>
      </c>
      <c r="AHI22" s="219" t="s">
        <v>437</v>
      </c>
      <c r="AHJ22" s="219" t="s">
        <v>437</v>
      </c>
      <c r="AHK22" s="219" t="s">
        <v>437</v>
      </c>
      <c r="AHL22" s="219" t="s">
        <v>437</v>
      </c>
      <c r="AHM22" s="219" t="s">
        <v>437</v>
      </c>
      <c r="AHN22" s="219" t="s">
        <v>437</v>
      </c>
      <c r="AHO22" s="219" t="s">
        <v>437</v>
      </c>
      <c r="AHP22" s="219" t="s">
        <v>437</v>
      </c>
      <c r="AHQ22" s="219" t="s">
        <v>437</v>
      </c>
      <c r="AHR22" s="219" t="s">
        <v>437</v>
      </c>
      <c r="AHS22" s="219" t="s">
        <v>437</v>
      </c>
      <c r="AHT22" s="219" t="s">
        <v>437</v>
      </c>
      <c r="AHU22" s="219" t="s">
        <v>437</v>
      </c>
      <c r="AHV22" s="219" t="s">
        <v>437</v>
      </c>
      <c r="AHW22" s="219" t="s">
        <v>437</v>
      </c>
      <c r="AHX22" s="219" t="s">
        <v>437</v>
      </c>
      <c r="AHY22" s="219" t="s">
        <v>437</v>
      </c>
      <c r="AHZ22" s="219" t="s">
        <v>437</v>
      </c>
      <c r="AIA22" s="219" t="s">
        <v>437</v>
      </c>
      <c r="AIB22" s="219" t="s">
        <v>437</v>
      </c>
      <c r="AIC22" s="219" t="s">
        <v>437</v>
      </c>
      <c r="AID22" s="219" t="s">
        <v>437</v>
      </c>
      <c r="AIE22" s="219" t="s">
        <v>437</v>
      </c>
      <c r="AIF22" s="219" t="s">
        <v>437</v>
      </c>
      <c r="AIG22" s="219" t="s">
        <v>437</v>
      </c>
      <c r="AIH22" s="219" t="s">
        <v>437</v>
      </c>
      <c r="AII22" s="219" t="s">
        <v>437</v>
      </c>
      <c r="AIJ22" s="219">
        <v>8</v>
      </c>
      <c r="AIK22" s="316" t="s">
        <v>437</v>
      </c>
      <c r="AIL22" s="656" t="str">
        <f>INDEX([1]集計!$G:$AK,MATCH($B16,[1]集計!$A$1:$A$945,0)+5,MATCH(AIL$152,[1]集計!$G$2:$AK$2,0))</f>
        <v/>
      </c>
      <c r="AIM22" s="656" t="str">
        <f>INDEX([1]集計!$G:$AK,MATCH($B16,[1]集計!$A$1:$A$945,0)+5,MATCH(AIM$152,[1]集計!$G$2:$AK$2,0))</f>
        <v/>
      </c>
      <c r="AIN22" s="656" t="str">
        <f>INDEX([1]集計!$G:$AK,MATCH($B16,[1]集計!$A$1:$A$945,0)+5,MATCH(AIN$152,[1]集計!$G$2:$AK$2,0))</f>
        <v/>
      </c>
      <c r="AIO22" s="656" t="str">
        <f>INDEX([1]集計!$G:$AK,MATCH($B16,[1]集計!$A$1:$A$945,0)+5,MATCH(AIO$152,[1]集計!$G$2:$AK$2,0))</f>
        <v/>
      </c>
      <c r="AIP22" s="656">
        <f>INDEX([1]集計!$G:$AK,MATCH($B16,[1]集計!$A$1:$A$945,0)+5,MATCH(AIP$152,[1]集計!$G$2:$AK$2,0))</f>
        <v>2</v>
      </c>
      <c r="AIQ22" s="656">
        <f>INDEX([1]集計!$G:$AK,MATCH($B16,[1]集計!$A$1:$A$945,0)+5,MATCH(AIQ$152,[1]集計!$G$2:$AK$2,0))</f>
        <v>2</v>
      </c>
      <c r="AIR22" s="656" t="str">
        <f>INDEX([1]集計!$G:$AK,MATCH($B16,[1]集計!$A$1:$A$945,0)+5,MATCH(AIR$152,[1]集計!$G$2:$AK$2,0))</f>
        <v/>
      </c>
      <c r="AIS22" s="656" t="str">
        <f>INDEX([1]集計!$G:$AK,MATCH($B16,[1]集計!$A$1:$A$945,0)+5,MATCH(AIS$152,[1]集計!$G$2:$AK$2,0))</f>
        <v/>
      </c>
      <c r="AIT22" s="656">
        <f>INDEX([1]集計!$G:$AK,MATCH($B16,[1]集計!$A$1:$A$945,0)+5,MATCH(AIT$152,[1]集計!$G$2:$AK$2,0))</f>
        <v>6</v>
      </c>
      <c r="AIU22" s="656">
        <f>INDEX([1]集計!$G:$AK,MATCH($B16,[1]集計!$A$1:$A$945,0)+5,MATCH(AIU$152,[1]集計!$G$2:$AK$2,0))</f>
        <v>10</v>
      </c>
      <c r="AIV22" s="219">
        <v>3</v>
      </c>
      <c r="AIW22" s="638">
        <v>6</v>
      </c>
      <c r="AIX22" s="219">
        <v>2</v>
      </c>
      <c r="AJA22" s="219">
        <v>6</v>
      </c>
      <c r="AJB22" s="219">
        <v>1</v>
      </c>
      <c r="AJC22" s="219">
        <v>2</v>
      </c>
    </row>
    <row r="23" spans="1:1007" s="119" customFormat="1" ht="12.45" hidden="1" customHeight="1" outlineLevel="1" thickBot="1">
      <c r="A23" s="157" t="s">
        <v>233</v>
      </c>
      <c r="B23" s="163">
        <f>SUM(B21/(B18*E24/100))</f>
        <v>1.3818474758324382</v>
      </c>
      <c r="C23" s="164" t="s">
        <v>235</v>
      </c>
      <c r="D23" s="671">
        <f>SUM(D17:D22)</f>
        <v>2573</v>
      </c>
      <c r="E23" s="182">
        <v>46.3</v>
      </c>
      <c r="F23" s="183"/>
      <c r="G23" s="49">
        <f>((E23/F24*1000)*-0.0107+47.419)*E23</f>
        <v>1743.974444094488</v>
      </c>
      <c r="H23" s="156">
        <f>SUM(H17:H22)</f>
        <v>2626</v>
      </c>
      <c r="GJ23" s="8">
        <f t="shared" ref="GJ23:HM23" si="20">SUM(GJ17:GJ22)</f>
        <v>0</v>
      </c>
      <c r="GK23" s="9">
        <f t="shared" si="20"/>
        <v>0</v>
      </c>
      <c r="GL23" s="9">
        <f t="shared" si="20"/>
        <v>0</v>
      </c>
      <c r="GM23" s="9">
        <f t="shared" si="20"/>
        <v>0</v>
      </c>
      <c r="GN23" s="9">
        <f t="shared" si="20"/>
        <v>0</v>
      </c>
      <c r="GO23" s="9">
        <f t="shared" si="20"/>
        <v>0</v>
      </c>
      <c r="GP23" s="9">
        <f t="shared" si="20"/>
        <v>0</v>
      </c>
      <c r="GQ23" s="9">
        <f t="shared" si="20"/>
        <v>0</v>
      </c>
      <c r="GR23" s="9">
        <f t="shared" si="20"/>
        <v>0</v>
      </c>
      <c r="GS23" s="9">
        <f t="shared" si="20"/>
        <v>0</v>
      </c>
      <c r="GT23" s="9">
        <f t="shared" si="20"/>
        <v>0</v>
      </c>
      <c r="GU23" s="9">
        <f t="shared" si="20"/>
        <v>0</v>
      </c>
      <c r="GV23" s="9">
        <f t="shared" si="20"/>
        <v>0</v>
      </c>
      <c r="GW23" s="9">
        <f t="shared" si="20"/>
        <v>0</v>
      </c>
      <c r="GX23" s="9">
        <f t="shared" si="20"/>
        <v>0</v>
      </c>
      <c r="GY23" s="9">
        <f t="shared" si="20"/>
        <v>0</v>
      </c>
      <c r="GZ23" s="9">
        <f t="shared" si="20"/>
        <v>0</v>
      </c>
      <c r="HA23" s="9">
        <f t="shared" si="20"/>
        <v>0</v>
      </c>
      <c r="HB23" s="9">
        <f t="shared" si="20"/>
        <v>0</v>
      </c>
      <c r="HC23" s="9">
        <f t="shared" si="20"/>
        <v>0</v>
      </c>
      <c r="HD23" s="9">
        <f t="shared" si="20"/>
        <v>0</v>
      </c>
      <c r="HE23" s="9">
        <f t="shared" si="20"/>
        <v>2</v>
      </c>
      <c r="HF23" s="9">
        <f t="shared" si="20"/>
        <v>6</v>
      </c>
      <c r="HG23" s="9">
        <f t="shared" si="20"/>
        <v>0</v>
      </c>
      <c r="HH23" s="9">
        <f t="shared" si="20"/>
        <v>0</v>
      </c>
      <c r="HI23" s="9">
        <f t="shared" si="20"/>
        <v>14</v>
      </c>
      <c r="HJ23" s="9">
        <f t="shared" si="20"/>
        <v>15</v>
      </c>
      <c r="HK23" s="9">
        <f t="shared" si="20"/>
        <v>5</v>
      </c>
      <c r="HL23" s="9">
        <f t="shared" si="20"/>
        <v>6</v>
      </c>
      <c r="HM23" s="10">
        <f t="shared" si="20"/>
        <v>3</v>
      </c>
      <c r="HN23" s="8">
        <f t="shared" ref="HN23:IR23" si="21">SUM(HN17:HN22)</f>
        <v>0</v>
      </c>
      <c r="HO23" s="9">
        <f t="shared" si="21"/>
        <v>3</v>
      </c>
      <c r="HP23" s="9">
        <f t="shared" si="21"/>
        <v>3</v>
      </c>
      <c r="HQ23" s="9">
        <f t="shared" si="21"/>
        <v>4</v>
      </c>
      <c r="HR23" s="9">
        <f t="shared" si="21"/>
        <v>0</v>
      </c>
      <c r="HS23" s="9">
        <f t="shared" si="21"/>
        <v>6</v>
      </c>
      <c r="HT23" s="9">
        <f t="shared" si="21"/>
        <v>0</v>
      </c>
      <c r="HU23" s="9">
        <f t="shared" si="21"/>
        <v>0</v>
      </c>
      <c r="HV23" s="9">
        <f t="shared" si="21"/>
        <v>2</v>
      </c>
      <c r="HW23" s="9">
        <f t="shared" si="21"/>
        <v>4</v>
      </c>
      <c r="HX23" s="9">
        <f t="shared" si="21"/>
        <v>6</v>
      </c>
      <c r="HY23" s="9">
        <f>SUM(HY17:HY22)</f>
        <v>6</v>
      </c>
      <c r="HZ23" s="9">
        <f t="shared" si="21"/>
        <v>10</v>
      </c>
      <c r="IA23" s="9">
        <f t="shared" si="21"/>
        <v>3</v>
      </c>
      <c r="IB23" s="9">
        <f t="shared" si="21"/>
        <v>0</v>
      </c>
      <c r="IC23" s="9">
        <f t="shared" si="21"/>
        <v>4</v>
      </c>
      <c r="ID23" s="9">
        <f t="shared" si="21"/>
        <v>7</v>
      </c>
      <c r="IE23" s="9">
        <f t="shared" si="21"/>
        <v>0</v>
      </c>
      <c r="IF23" s="9">
        <f t="shared" si="21"/>
        <v>0</v>
      </c>
      <c r="IG23" s="9">
        <f t="shared" si="21"/>
        <v>0</v>
      </c>
      <c r="IH23" s="9">
        <f t="shared" si="21"/>
        <v>0</v>
      </c>
      <c r="II23" s="9">
        <f t="shared" si="21"/>
        <v>0</v>
      </c>
      <c r="IJ23" s="9">
        <f t="shared" si="21"/>
        <v>0</v>
      </c>
      <c r="IK23" s="9">
        <f t="shared" si="21"/>
        <v>0</v>
      </c>
      <c r="IL23" s="9">
        <f t="shared" si="21"/>
        <v>0</v>
      </c>
      <c r="IM23" s="9">
        <f t="shared" si="21"/>
        <v>0</v>
      </c>
      <c r="IN23" s="9">
        <f t="shared" si="21"/>
        <v>0</v>
      </c>
      <c r="IO23" s="9">
        <f t="shared" si="21"/>
        <v>0</v>
      </c>
      <c r="IP23" s="9">
        <f t="shared" si="21"/>
        <v>0</v>
      </c>
      <c r="IQ23" s="9">
        <f t="shared" si="21"/>
        <v>0</v>
      </c>
      <c r="IR23" s="10">
        <f t="shared" si="21"/>
        <v>0</v>
      </c>
      <c r="LB23" s="8">
        <f t="shared" ref="LB23:MF23" si="22">SUM(LB17:LB22)</f>
        <v>0</v>
      </c>
      <c r="LC23" s="9">
        <f t="shared" si="22"/>
        <v>0</v>
      </c>
      <c r="LD23" s="9">
        <f t="shared" si="22"/>
        <v>0</v>
      </c>
      <c r="LE23" s="9">
        <f t="shared" si="22"/>
        <v>0</v>
      </c>
      <c r="LF23" s="9">
        <f t="shared" si="22"/>
        <v>0</v>
      </c>
      <c r="LG23" s="9">
        <f t="shared" si="22"/>
        <v>0</v>
      </c>
      <c r="LH23" s="9">
        <f t="shared" si="22"/>
        <v>0</v>
      </c>
      <c r="LI23" s="9">
        <f t="shared" si="22"/>
        <v>0</v>
      </c>
      <c r="LJ23" s="9">
        <f t="shared" si="22"/>
        <v>0</v>
      </c>
      <c r="LK23" s="9">
        <f t="shared" si="22"/>
        <v>0</v>
      </c>
      <c r="LL23" s="9">
        <f t="shared" si="22"/>
        <v>0</v>
      </c>
      <c r="LM23" s="9">
        <f>SUM(LM17:LM22)</f>
        <v>0</v>
      </c>
      <c r="LN23" s="9">
        <f t="shared" si="22"/>
        <v>0</v>
      </c>
      <c r="LO23" s="9">
        <f t="shared" si="22"/>
        <v>0</v>
      </c>
      <c r="LP23" s="9">
        <f t="shared" si="22"/>
        <v>0</v>
      </c>
      <c r="LQ23" s="9">
        <f t="shared" si="22"/>
        <v>0</v>
      </c>
      <c r="LR23" s="9">
        <f t="shared" si="22"/>
        <v>0</v>
      </c>
      <c r="LS23" s="9">
        <f t="shared" si="22"/>
        <v>0</v>
      </c>
      <c r="LT23" s="9">
        <f t="shared" si="22"/>
        <v>0</v>
      </c>
      <c r="LU23" s="9">
        <f t="shared" si="22"/>
        <v>0</v>
      </c>
      <c r="LV23" s="9">
        <f t="shared" si="22"/>
        <v>0</v>
      </c>
      <c r="LW23" s="9">
        <f t="shared" si="22"/>
        <v>0</v>
      </c>
      <c r="LX23" s="9">
        <f t="shared" si="22"/>
        <v>0</v>
      </c>
      <c r="LY23" s="9">
        <f t="shared" si="22"/>
        <v>0</v>
      </c>
      <c r="LZ23" s="9">
        <f t="shared" si="22"/>
        <v>1</v>
      </c>
      <c r="MA23" s="9">
        <f t="shared" si="22"/>
        <v>0</v>
      </c>
      <c r="MB23" s="9">
        <f t="shared" si="22"/>
        <v>1</v>
      </c>
      <c r="MC23" s="9">
        <f t="shared" si="22"/>
        <v>0</v>
      </c>
      <c r="MD23" s="9">
        <f t="shared" si="22"/>
        <v>0</v>
      </c>
      <c r="ME23" s="9">
        <f t="shared" si="22"/>
        <v>0</v>
      </c>
      <c r="MF23" s="10">
        <f t="shared" si="22"/>
        <v>8</v>
      </c>
      <c r="MG23" s="8">
        <f t="shared" ref="MG23:NJ23" si="23">SUM(MG17:MG22)</f>
        <v>3</v>
      </c>
      <c r="MH23" s="9">
        <f t="shared" si="23"/>
        <v>2</v>
      </c>
      <c r="MI23" s="9">
        <f t="shared" si="23"/>
        <v>3</v>
      </c>
      <c r="MJ23" s="9">
        <f t="shared" si="23"/>
        <v>0</v>
      </c>
      <c r="MK23" s="9">
        <f t="shared" si="23"/>
        <v>2</v>
      </c>
      <c r="ML23" s="9">
        <f t="shared" si="23"/>
        <v>5</v>
      </c>
      <c r="MM23" s="9">
        <f t="shared" si="23"/>
        <v>4</v>
      </c>
      <c r="MN23" s="9">
        <f t="shared" si="23"/>
        <v>3</v>
      </c>
      <c r="MO23" s="9">
        <f t="shared" si="23"/>
        <v>0</v>
      </c>
      <c r="MP23" s="9">
        <f t="shared" si="23"/>
        <v>0</v>
      </c>
      <c r="MQ23" s="9">
        <f t="shared" si="23"/>
        <v>0</v>
      </c>
      <c r="MR23" s="9">
        <f t="shared" si="23"/>
        <v>4</v>
      </c>
      <c r="MS23" s="9">
        <f t="shared" si="23"/>
        <v>3</v>
      </c>
      <c r="MT23" s="9">
        <f t="shared" si="23"/>
        <v>3</v>
      </c>
      <c r="MU23" s="9">
        <f t="shared" si="23"/>
        <v>2</v>
      </c>
      <c r="MV23" s="9">
        <f t="shared" si="23"/>
        <v>3</v>
      </c>
      <c r="MW23" s="9">
        <f t="shared" si="23"/>
        <v>3</v>
      </c>
      <c r="MX23" s="9">
        <f t="shared" si="23"/>
        <v>0</v>
      </c>
      <c r="MY23" s="9">
        <f t="shared" si="23"/>
        <v>1</v>
      </c>
      <c r="MZ23" s="9">
        <f t="shared" si="23"/>
        <v>0</v>
      </c>
      <c r="NA23" s="9">
        <f t="shared" si="23"/>
        <v>0</v>
      </c>
      <c r="NB23" s="9">
        <f t="shared" si="23"/>
        <v>0</v>
      </c>
      <c r="NC23" s="9">
        <f t="shared" si="23"/>
        <v>0</v>
      </c>
      <c r="ND23" s="9">
        <f t="shared" si="23"/>
        <v>0</v>
      </c>
      <c r="NE23" s="9">
        <f t="shared" si="23"/>
        <v>0</v>
      </c>
      <c r="NF23" s="9">
        <f t="shared" si="23"/>
        <v>0</v>
      </c>
      <c r="NG23" s="9">
        <f t="shared" si="23"/>
        <v>0</v>
      </c>
      <c r="NH23" s="9">
        <f t="shared" si="23"/>
        <v>0</v>
      </c>
      <c r="NI23" s="9">
        <f t="shared" si="23"/>
        <v>0</v>
      </c>
      <c r="NJ23" s="10">
        <f t="shared" si="23"/>
        <v>0</v>
      </c>
      <c r="NK23" s="8">
        <f t="shared" ref="NK23:OO23" si="24">SUM(NK17:NK22)</f>
        <v>0</v>
      </c>
      <c r="NL23" s="9">
        <f t="shared" si="24"/>
        <v>0</v>
      </c>
      <c r="NM23" s="9">
        <f t="shared" si="24"/>
        <v>4</v>
      </c>
      <c r="NN23" s="9">
        <f t="shared" si="24"/>
        <v>7</v>
      </c>
      <c r="NO23" s="9">
        <f t="shared" si="24"/>
        <v>2</v>
      </c>
      <c r="NP23" s="9">
        <f t="shared" si="24"/>
        <v>0</v>
      </c>
      <c r="NQ23" s="9">
        <f t="shared" si="24"/>
        <v>0</v>
      </c>
      <c r="NR23" s="9">
        <f t="shared" si="24"/>
        <v>0</v>
      </c>
      <c r="NS23" s="9">
        <f t="shared" si="24"/>
        <v>0</v>
      </c>
      <c r="NT23" s="9">
        <f t="shared" si="24"/>
        <v>0</v>
      </c>
      <c r="NU23" s="9">
        <f t="shared" si="24"/>
        <v>0</v>
      </c>
      <c r="NV23" s="9">
        <f>SUM(NV17:NV22)</f>
        <v>0</v>
      </c>
      <c r="NW23" s="9">
        <f t="shared" si="24"/>
        <v>0</v>
      </c>
      <c r="NX23" s="9">
        <f t="shared" si="24"/>
        <v>0</v>
      </c>
      <c r="NY23" s="9">
        <f t="shared" si="24"/>
        <v>0</v>
      </c>
      <c r="NZ23" s="9">
        <f t="shared" si="24"/>
        <v>0</v>
      </c>
      <c r="OA23" s="9">
        <f t="shared" si="24"/>
        <v>8</v>
      </c>
      <c r="OB23" s="9">
        <f t="shared" si="24"/>
        <v>6</v>
      </c>
      <c r="OC23" s="9">
        <f t="shared" si="24"/>
        <v>16</v>
      </c>
      <c r="OD23" s="9">
        <f t="shared" si="24"/>
        <v>6</v>
      </c>
      <c r="OE23" s="9">
        <f t="shared" si="24"/>
        <v>1</v>
      </c>
      <c r="OF23" s="9">
        <f t="shared" si="24"/>
        <v>0</v>
      </c>
      <c r="OG23" s="9">
        <f t="shared" si="24"/>
        <v>0</v>
      </c>
      <c r="OH23" s="9">
        <f t="shared" si="24"/>
        <v>0</v>
      </c>
      <c r="OI23" s="9">
        <f t="shared" si="24"/>
        <v>0</v>
      </c>
      <c r="OJ23" s="9">
        <f t="shared" si="24"/>
        <v>0</v>
      </c>
      <c r="OK23" s="9">
        <f t="shared" si="24"/>
        <v>0</v>
      </c>
      <c r="OL23" s="9">
        <f t="shared" si="24"/>
        <v>0</v>
      </c>
      <c r="OM23" s="9">
        <f t="shared" si="24"/>
        <v>0</v>
      </c>
      <c r="ON23" s="9">
        <f t="shared" si="24"/>
        <v>0</v>
      </c>
      <c r="OO23" s="10">
        <f t="shared" si="24"/>
        <v>0</v>
      </c>
      <c r="ABL23" s="8">
        <f t="shared" ref="ABL23:ACP23" si="25">SUM(ABL17:ABL22)</f>
        <v>0</v>
      </c>
      <c r="ABM23" s="9">
        <f t="shared" si="25"/>
        <v>0</v>
      </c>
      <c r="ABN23" s="9">
        <f t="shared" si="25"/>
        <v>0</v>
      </c>
      <c r="ABO23" s="9">
        <f t="shared" si="25"/>
        <v>0</v>
      </c>
      <c r="ABP23" s="9">
        <f t="shared" si="25"/>
        <v>0</v>
      </c>
      <c r="ABQ23" s="9">
        <f t="shared" si="25"/>
        <v>0</v>
      </c>
      <c r="ABR23" s="9">
        <f t="shared" si="25"/>
        <v>0</v>
      </c>
      <c r="ABS23" s="9">
        <f t="shared" si="25"/>
        <v>0</v>
      </c>
      <c r="ABT23" s="9">
        <f t="shared" si="25"/>
        <v>0</v>
      </c>
      <c r="ABU23" s="9">
        <f t="shared" si="25"/>
        <v>0</v>
      </c>
      <c r="ABV23" s="9">
        <f t="shared" si="25"/>
        <v>0</v>
      </c>
      <c r="ABW23" s="9">
        <f>SUM(ABW17:ABW22)</f>
        <v>0</v>
      </c>
      <c r="ABX23" s="9">
        <f t="shared" si="25"/>
        <v>0</v>
      </c>
      <c r="ABY23" s="9">
        <f t="shared" si="25"/>
        <v>0</v>
      </c>
      <c r="ABZ23" s="9">
        <f t="shared" si="25"/>
        <v>0</v>
      </c>
      <c r="ACA23" s="9">
        <f t="shared" si="25"/>
        <v>0</v>
      </c>
      <c r="ACB23" s="9">
        <f t="shared" si="25"/>
        <v>12</v>
      </c>
      <c r="ACC23" s="9">
        <f t="shared" si="25"/>
        <v>2</v>
      </c>
      <c r="ACD23" s="9">
        <f t="shared" si="25"/>
        <v>7</v>
      </c>
      <c r="ACE23" s="9">
        <f t="shared" si="25"/>
        <v>16</v>
      </c>
      <c r="ACF23" s="9">
        <f t="shared" si="25"/>
        <v>0</v>
      </c>
      <c r="ACG23" s="9">
        <f t="shared" si="25"/>
        <v>0</v>
      </c>
      <c r="ACH23" s="9">
        <f t="shared" si="25"/>
        <v>3</v>
      </c>
      <c r="ACI23" s="9">
        <f t="shared" si="25"/>
        <v>6</v>
      </c>
      <c r="ACJ23" s="9">
        <f t="shared" si="25"/>
        <v>3</v>
      </c>
      <c r="ACK23" s="9">
        <f t="shared" si="25"/>
        <v>2</v>
      </c>
      <c r="ACL23" s="9">
        <f t="shared" si="25"/>
        <v>6</v>
      </c>
      <c r="ACM23" s="9">
        <f t="shared" si="25"/>
        <v>2</v>
      </c>
      <c r="ACN23" s="9">
        <f t="shared" si="25"/>
        <v>0</v>
      </c>
      <c r="ACO23" s="9">
        <f t="shared" si="25"/>
        <v>3</v>
      </c>
      <c r="ACP23" s="10">
        <f t="shared" si="25"/>
        <v>10</v>
      </c>
      <c r="ACQ23" s="8">
        <f t="shared" ref="ACQ23:ADU23" si="26">SUM(ACQ17:ACQ22)</f>
        <v>0</v>
      </c>
      <c r="ACR23" s="9">
        <f t="shared" si="26"/>
        <v>3</v>
      </c>
      <c r="ACS23" s="9">
        <f t="shared" si="26"/>
        <v>3</v>
      </c>
      <c r="ACT23" s="9">
        <f t="shared" si="26"/>
        <v>0</v>
      </c>
      <c r="ACU23" s="9">
        <f t="shared" si="26"/>
        <v>0</v>
      </c>
      <c r="ACV23" s="9">
        <f t="shared" si="26"/>
        <v>6</v>
      </c>
      <c r="ACW23" s="9">
        <f t="shared" si="26"/>
        <v>2</v>
      </c>
      <c r="ACX23" s="9">
        <f t="shared" si="26"/>
        <v>0</v>
      </c>
      <c r="ACY23" s="9">
        <f t="shared" si="26"/>
        <v>0</v>
      </c>
      <c r="ACZ23" s="9">
        <f t="shared" si="26"/>
        <v>0</v>
      </c>
      <c r="ADA23" s="9">
        <f t="shared" si="26"/>
        <v>1</v>
      </c>
      <c r="ADB23" s="9">
        <f>SUM(ADB17:ADB22)</f>
        <v>0</v>
      </c>
      <c r="ADC23" s="9">
        <f t="shared" si="26"/>
        <v>2</v>
      </c>
      <c r="ADD23" s="9">
        <f t="shared" si="26"/>
        <v>0</v>
      </c>
      <c r="ADE23" s="9">
        <f t="shared" si="26"/>
        <v>0</v>
      </c>
      <c r="ADF23" s="9">
        <f t="shared" si="26"/>
        <v>0</v>
      </c>
      <c r="ADG23" s="9">
        <f t="shared" si="26"/>
        <v>0</v>
      </c>
      <c r="ADH23" s="9">
        <f t="shared" si="26"/>
        <v>0</v>
      </c>
      <c r="ADI23" s="9">
        <f t="shared" si="26"/>
        <v>0</v>
      </c>
      <c r="ADJ23" s="9">
        <f t="shared" si="26"/>
        <v>2</v>
      </c>
      <c r="ADK23" s="9">
        <f t="shared" si="26"/>
        <v>11</v>
      </c>
      <c r="ADL23" s="9">
        <f t="shared" si="26"/>
        <v>0</v>
      </c>
      <c r="ADM23" s="9">
        <f t="shared" si="26"/>
        <v>12</v>
      </c>
      <c r="ADN23" s="9">
        <f t="shared" si="26"/>
        <v>0</v>
      </c>
      <c r="ADO23" s="9">
        <f t="shared" si="26"/>
        <v>0</v>
      </c>
      <c r="ADP23" s="9">
        <f t="shared" si="26"/>
        <v>0</v>
      </c>
      <c r="ADQ23" s="9">
        <f t="shared" si="26"/>
        <v>3</v>
      </c>
      <c r="ADR23" s="9">
        <f t="shared" si="26"/>
        <v>0</v>
      </c>
      <c r="ADS23" s="9">
        <f t="shared" si="26"/>
        <v>0</v>
      </c>
      <c r="ADT23" s="9">
        <f t="shared" si="26"/>
        <v>0</v>
      </c>
      <c r="ADU23" s="10">
        <f t="shared" si="26"/>
        <v>0</v>
      </c>
      <c r="AHG23" s="8">
        <f t="shared" ref="AHG23:AIK23" si="27">SUM(AHG17:AHG22)</f>
        <v>0</v>
      </c>
      <c r="AHH23" s="9">
        <f t="shared" si="27"/>
        <v>0</v>
      </c>
      <c r="AHI23" s="9">
        <f t="shared" si="27"/>
        <v>0</v>
      </c>
      <c r="AHJ23" s="9">
        <f t="shared" si="27"/>
        <v>0</v>
      </c>
      <c r="AHK23" s="9">
        <f t="shared" si="27"/>
        <v>0</v>
      </c>
      <c r="AHL23" s="9">
        <f t="shared" si="27"/>
        <v>0</v>
      </c>
      <c r="AHM23" s="9">
        <f t="shared" si="27"/>
        <v>0</v>
      </c>
      <c r="AHN23" s="9">
        <f t="shared" si="27"/>
        <v>0</v>
      </c>
      <c r="AHO23" s="9">
        <f t="shared" si="27"/>
        <v>0</v>
      </c>
      <c r="AHP23" s="9">
        <f t="shared" si="27"/>
        <v>0</v>
      </c>
      <c r="AHQ23" s="9">
        <f t="shared" si="27"/>
        <v>0</v>
      </c>
      <c r="AHR23" s="9">
        <f>SUM(AHR17:AHR22)</f>
        <v>0</v>
      </c>
      <c r="AHS23" s="9">
        <f t="shared" si="27"/>
        <v>0</v>
      </c>
      <c r="AHT23" s="9">
        <f t="shared" si="27"/>
        <v>0</v>
      </c>
      <c r="AHU23" s="9">
        <f t="shared" si="27"/>
        <v>0</v>
      </c>
      <c r="AHV23" s="9">
        <f t="shared" si="27"/>
        <v>0</v>
      </c>
      <c r="AHW23" s="9">
        <f t="shared" si="27"/>
        <v>0</v>
      </c>
      <c r="AHX23" s="9">
        <f t="shared" si="27"/>
        <v>0</v>
      </c>
      <c r="AHY23" s="9">
        <f t="shared" si="27"/>
        <v>0</v>
      </c>
      <c r="AHZ23" s="9">
        <f t="shared" si="27"/>
        <v>0</v>
      </c>
      <c r="AIA23" s="9">
        <f t="shared" si="27"/>
        <v>0</v>
      </c>
      <c r="AIB23" s="9">
        <f t="shared" si="27"/>
        <v>0</v>
      </c>
      <c r="AIC23" s="9">
        <f t="shared" si="27"/>
        <v>0</v>
      </c>
      <c r="AID23" s="9">
        <f t="shared" si="27"/>
        <v>0</v>
      </c>
      <c r="AIE23" s="9">
        <f t="shared" si="27"/>
        <v>0</v>
      </c>
      <c r="AIF23" s="9">
        <f t="shared" si="27"/>
        <v>12</v>
      </c>
      <c r="AIG23" s="9">
        <f t="shared" si="27"/>
        <v>4</v>
      </c>
      <c r="AIH23" s="9">
        <f t="shared" si="27"/>
        <v>6</v>
      </c>
      <c r="AII23" s="9">
        <f t="shared" si="27"/>
        <v>3</v>
      </c>
      <c r="AIJ23" s="9">
        <f t="shared" si="27"/>
        <v>8</v>
      </c>
      <c r="AIK23" s="10">
        <f t="shared" si="27"/>
        <v>0</v>
      </c>
      <c r="AIL23" s="8">
        <f t="shared" ref="AIL23:AIO23" si="28">SUM(AIL17:AIL22)</f>
        <v>0</v>
      </c>
      <c r="AIM23" s="9">
        <f t="shared" si="28"/>
        <v>3</v>
      </c>
      <c r="AIN23" s="9">
        <f t="shared" si="28"/>
        <v>6</v>
      </c>
      <c r="AIO23" s="9">
        <f t="shared" si="28"/>
        <v>4</v>
      </c>
      <c r="AIW23" s="138"/>
    </row>
    <row r="24" spans="1:1007" s="119" customFormat="1" ht="12.45" hidden="1" customHeight="1" outlineLevel="1" thickBot="1">
      <c r="A24" s="186" t="s">
        <v>233</v>
      </c>
      <c r="B24" s="165">
        <f>SUM(B21/(B19*E24/100))</f>
        <v>1.199958959817931</v>
      </c>
      <c r="C24" s="166">
        <f>SUM(B21/(E23*E24/100))</f>
        <v>56.706483889452116</v>
      </c>
      <c r="D24" s="73" t="s">
        <v>236</v>
      </c>
      <c r="E24" s="167">
        <v>98</v>
      </c>
      <c r="F24" s="175">
        <v>50.8</v>
      </c>
      <c r="G24" s="187"/>
      <c r="H24" s="187"/>
      <c r="GJ24" s="19" t="s">
        <v>38</v>
      </c>
      <c r="GK24" s="20"/>
      <c r="GL24" s="21">
        <f>SUM(GJ17:HM17)</f>
        <v>0</v>
      </c>
      <c r="GM24" s="21"/>
      <c r="GN24" s="20" t="s">
        <v>39</v>
      </c>
      <c r="GO24" s="20"/>
      <c r="GP24" s="21">
        <f>SUM(GJ18:HM18)</f>
        <v>0</v>
      </c>
      <c r="GQ24" s="21"/>
      <c r="GR24" s="20" t="s">
        <v>40</v>
      </c>
      <c r="GS24" s="20"/>
      <c r="GT24" s="21">
        <f>SUM(GJ19:HM19)</f>
        <v>0</v>
      </c>
      <c r="GU24" s="21"/>
      <c r="GV24" s="20" t="s">
        <v>41</v>
      </c>
      <c r="GW24" s="20"/>
      <c r="GX24" s="21">
        <f>SUM(GJ20:HM20)</f>
        <v>0</v>
      </c>
      <c r="GY24" s="21"/>
      <c r="GZ24" s="20" t="s">
        <v>42</v>
      </c>
      <c r="HA24" s="20"/>
      <c r="HB24" s="21">
        <f>SUM(GJ21:HM21)</f>
        <v>33</v>
      </c>
      <c r="HC24" s="21"/>
      <c r="HD24" s="20" t="s">
        <v>43</v>
      </c>
      <c r="HE24" s="20"/>
      <c r="HF24" s="21">
        <f>SUM(GJ22:HM22)</f>
        <v>18</v>
      </c>
      <c r="HG24" s="21"/>
      <c r="HH24" s="22" t="s">
        <v>44</v>
      </c>
      <c r="HI24" s="22"/>
      <c r="HJ24" s="21">
        <f>SUM(GJ23:HM23)</f>
        <v>51</v>
      </c>
      <c r="HK24" s="21"/>
      <c r="HL24" s="21"/>
      <c r="HM24" s="217"/>
      <c r="HN24" s="19" t="s">
        <v>38</v>
      </c>
      <c r="HO24" s="20"/>
      <c r="HP24" s="21">
        <f>SUM(HN17:IR17)</f>
        <v>0</v>
      </c>
      <c r="HQ24" s="21"/>
      <c r="HR24" s="20" t="s">
        <v>39</v>
      </c>
      <c r="HS24" s="20"/>
      <c r="HT24" s="21">
        <f>SUM(HN18:IR18)</f>
        <v>0</v>
      </c>
      <c r="HU24" s="21"/>
      <c r="HV24" s="20" t="s">
        <v>40</v>
      </c>
      <c r="HW24" s="20"/>
      <c r="HX24" s="21">
        <f>SUM(HN19:IR19)</f>
        <v>0</v>
      </c>
      <c r="HY24" s="21"/>
      <c r="HZ24" s="20" t="s">
        <v>41</v>
      </c>
      <c r="IA24" s="20"/>
      <c r="IB24" s="21">
        <f>SUM(HN20:IR20)</f>
        <v>0</v>
      </c>
      <c r="IC24" s="21"/>
      <c r="ID24" s="20" t="s">
        <v>42</v>
      </c>
      <c r="IE24" s="20"/>
      <c r="IF24" s="21">
        <f>SUM(HN21:IR21)</f>
        <v>3</v>
      </c>
      <c r="IG24" s="21"/>
      <c r="IH24" s="20" t="s">
        <v>43</v>
      </c>
      <c r="II24" s="20"/>
      <c r="IJ24" s="21">
        <f>SUM(HN22:IR22)</f>
        <v>55</v>
      </c>
      <c r="IK24" s="21"/>
      <c r="IL24" s="22" t="s">
        <v>44</v>
      </c>
      <c r="IM24" s="22"/>
      <c r="IN24" s="21">
        <f>SUM(HN23:IR23)</f>
        <v>58</v>
      </c>
      <c r="IO24" s="21"/>
      <c r="IP24" s="21"/>
      <c r="IQ24" s="21"/>
      <c r="IR24" s="217"/>
      <c r="LB24" s="19" t="s">
        <v>38</v>
      </c>
      <c r="LC24" s="20"/>
      <c r="LD24" s="21">
        <f>SUM(LB17:MF17)</f>
        <v>0</v>
      </c>
      <c r="LE24" s="21"/>
      <c r="LF24" s="20" t="s">
        <v>39</v>
      </c>
      <c r="LG24" s="20"/>
      <c r="LH24" s="21">
        <f>SUM(LB18:MF18)</f>
        <v>0</v>
      </c>
      <c r="LI24" s="21"/>
      <c r="LJ24" s="20" t="s">
        <v>40</v>
      </c>
      <c r="LK24" s="20"/>
      <c r="LL24" s="21">
        <f>SUM(LB19:MF19)</f>
        <v>0</v>
      </c>
      <c r="LM24" s="21"/>
      <c r="LN24" s="20" t="s">
        <v>41</v>
      </c>
      <c r="LO24" s="20"/>
      <c r="LP24" s="21">
        <f>SUM(LB20:MF20)</f>
        <v>0</v>
      </c>
      <c r="LQ24" s="21"/>
      <c r="LR24" s="20" t="s">
        <v>42</v>
      </c>
      <c r="LS24" s="20"/>
      <c r="LT24" s="21">
        <f>SUM(LB21:MF21)</f>
        <v>8</v>
      </c>
      <c r="LU24" s="21"/>
      <c r="LV24" s="20" t="s">
        <v>43</v>
      </c>
      <c r="LW24" s="20"/>
      <c r="LX24" s="21">
        <f>SUM(LB22:MF22)</f>
        <v>2</v>
      </c>
      <c r="LY24" s="21"/>
      <c r="LZ24" s="22" t="s">
        <v>44</v>
      </c>
      <c r="MA24" s="22"/>
      <c r="MB24" s="21">
        <f>SUM(LB23:MF23)</f>
        <v>10</v>
      </c>
      <c r="MC24" s="21"/>
      <c r="MD24" s="21"/>
      <c r="ME24" s="21"/>
      <c r="MF24" s="217"/>
      <c r="MG24" s="19" t="s">
        <v>38</v>
      </c>
      <c r="MH24" s="20"/>
      <c r="MI24" s="21">
        <f>SUM(MG17:NJ17)</f>
        <v>0</v>
      </c>
      <c r="MJ24" s="21"/>
      <c r="MK24" s="20" t="s">
        <v>39</v>
      </c>
      <c r="ML24" s="20"/>
      <c r="MM24" s="21">
        <f>SUM(MG18:NJ18)</f>
        <v>0</v>
      </c>
      <c r="MN24" s="21"/>
      <c r="MO24" s="20" t="s">
        <v>40</v>
      </c>
      <c r="MP24" s="20"/>
      <c r="MQ24" s="21">
        <f>SUM(MG19:NJ19)</f>
        <v>0</v>
      </c>
      <c r="MR24" s="21"/>
      <c r="MS24" s="20" t="s">
        <v>41</v>
      </c>
      <c r="MT24" s="20"/>
      <c r="MU24" s="21">
        <f>SUM(MG20:NJ20)</f>
        <v>0</v>
      </c>
      <c r="MV24" s="21"/>
      <c r="MW24" s="20" t="s">
        <v>42</v>
      </c>
      <c r="MX24" s="20"/>
      <c r="MY24" s="21">
        <f>SUM(MG21:NJ21)</f>
        <v>32</v>
      </c>
      <c r="MZ24" s="21"/>
      <c r="NA24" s="20" t="s">
        <v>43</v>
      </c>
      <c r="NB24" s="20"/>
      <c r="NC24" s="21">
        <f>SUM(MG22:NJ22)</f>
        <v>9</v>
      </c>
      <c r="ND24" s="21"/>
      <c r="NE24" s="22" t="s">
        <v>44</v>
      </c>
      <c r="NF24" s="22"/>
      <c r="NG24" s="21">
        <f>SUM(MG23:NJ23)</f>
        <v>41</v>
      </c>
      <c r="NH24" s="21"/>
      <c r="NI24" s="21"/>
      <c r="NJ24" s="217"/>
      <c r="NK24" s="19" t="s">
        <v>38</v>
      </c>
      <c r="NL24" s="20"/>
      <c r="NM24" s="21">
        <f>SUM(NK17:OO17)</f>
        <v>0</v>
      </c>
      <c r="NN24" s="21"/>
      <c r="NO24" s="20" t="s">
        <v>39</v>
      </c>
      <c r="NP24" s="20"/>
      <c r="NQ24" s="21">
        <f>SUM(NK18:OO18)</f>
        <v>0</v>
      </c>
      <c r="NR24" s="21"/>
      <c r="NS24" s="20" t="s">
        <v>40</v>
      </c>
      <c r="NT24" s="20"/>
      <c r="NU24" s="21">
        <f>SUM(NK19:OO19)</f>
        <v>0</v>
      </c>
      <c r="NV24" s="21"/>
      <c r="NW24" s="20" t="s">
        <v>41</v>
      </c>
      <c r="NX24" s="20"/>
      <c r="NY24" s="21">
        <f>SUM(NK20:OO20)</f>
        <v>0</v>
      </c>
      <c r="NZ24" s="21"/>
      <c r="OA24" s="20" t="s">
        <v>42</v>
      </c>
      <c r="OB24" s="20"/>
      <c r="OC24" s="21">
        <f>SUM(NK21:OO21)</f>
        <v>0</v>
      </c>
      <c r="OD24" s="21"/>
      <c r="OE24" s="20" t="s">
        <v>43</v>
      </c>
      <c r="OF24" s="20"/>
      <c r="OG24" s="21">
        <f>SUM(NK22:OO22)</f>
        <v>50</v>
      </c>
      <c r="OH24" s="21"/>
      <c r="OI24" s="22" t="s">
        <v>44</v>
      </c>
      <c r="OJ24" s="22"/>
      <c r="OK24" s="21">
        <f>SUM(NK23:OO23)</f>
        <v>50</v>
      </c>
      <c r="OL24" s="21"/>
      <c r="OM24" s="21"/>
      <c r="ON24" s="21"/>
      <c r="OO24" s="217"/>
      <c r="ABL24" s="19" t="s">
        <v>38</v>
      </c>
      <c r="ABM24" s="20"/>
      <c r="ABN24" s="21">
        <f>SUM(ABL17:ACP17)</f>
        <v>0</v>
      </c>
      <c r="ABO24" s="21"/>
      <c r="ABP24" s="20" t="s">
        <v>39</v>
      </c>
      <c r="ABQ24" s="20"/>
      <c r="ABR24" s="21">
        <f>SUM(ABL18:ACP18)</f>
        <v>0</v>
      </c>
      <c r="ABS24" s="21"/>
      <c r="ABT24" s="20" t="s">
        <v>40</v>
      </c>
      <c r="ABU24" s="20"/>
      <c r="ABV24" s="21">
        <f>SUM(ABL19:ACP19)</f>
        <v>0</v>
      </c>
      <c r="ABW24" s="21"/>
      <c r="ABX24" s="20" t="s">
        <v>41</v>
      </c>
      <c r="ABY24" s="20"/>
      <c r="ABZ24" s="21">
        <f>SUM(ABL20:ACP20)</f>
        <v>0</v>
      </c>
      <c r="ACA24" s="21"/>
      <c r="ACB24" s="20" t="s">
        <v>42</v>
      </c>
      <c r="ACC24" s="20"/>
      <c r="ACD24" s="21">
        <f>SUM(ABL21:ACP21)</f>
        <v>48</v>
      </c>
      <c r="ACE24" s="21"/>
      <c r="ACF24" s="20" t="s">
        <v>43</v>
      </c>
      <c r="ACG24" s="20"/>
      <c r="ACH24" s="21">
        <f>SUM(ABL22:ACP22)</f>
        <v>24</v>
      </c>
      <c r="ACI24" s="21"/>
      <c r="ACJ24" s="22" t="s">
        <v>44</v>
      </c>
      <c r="ACK24" s="22"/>
      <c r="ACL24" s="21">
        <f>SUM(ABL23:ACP23)</f>
        <v>72</v>
      </c>
      <c r="ACM24" s="21"/>
      <c r="ACN24" s="21"/>
      <c r="ACO24" s="21"/>
      <c r="ACP24" s="217"/>
      <c r="ACQ24" s="19" t="s">
        <v>38</v>
      </c>
      <c r="ACR24" s="20"/>
      <c r="ACS24" s="21">
        <f>SUM(ACQ17:ADU17)</f>
        <v>0</v>
      </c>
      <c r="ACT24" s="21"/>
      <c r="ACU24" s="20" t="s">
        <v>39</v>
      </c>
      <c r="ACV24" s="20"/>
      <c r="ACW24" s="21">
        <f>SUM(ACQ18:ADU18)</f>
        <v>0</v>
      </c>
      <c r="ACX24" s="21"/>
      <c r="ACY24" s="20" t="s">
        <v>40</v>
      </c>
      <c r="ACZ24" s="20"/>
      <c r="ADA24" s="21">
        <f>SUM(ACQ19:ADU19)</f>
        <v>0</v>
      </c>
      <c r="ADB24" s="21"/>
      <c r="ADC24" s="20" t="s">
        <v>41</v>
      </c>
      <c r="ADD24" s="20"/>
      <c r="ADE24" s="21">
        <f>SUM(ACQ20:ADU20)</f>
        <v>0</v>
      </c>
      <c r="ADF24" s="21"/>
      <c r="ADG24" s="20" t="s">
        <v>42</v>
      </c>
      <c r="ADH24" s="20"/>
      <c r="ADI24" s="21">
        <f>SUM(ACQ21:ADU21)</f>
        <v>0</v>
      </c>
      <c r="ADJ24" s="21"/>
      <c r="ADK24" s="20" t="s">
        <v>43</v>
      </c>
      <c r="ADL24" s="20"/>
      <c r="ADM24" s="21">
        <f>SUM(ACQ22:ADU22)</f>
        <v>45</v>
      </c>
      <c r="ADN24" s="21"/>
      <c r="ADO24" s="22" t="s">
        <v>44</v>
      </c>
      <c r="ADP24" s="22"/>
      <c r="ADQ24" s="21">
        <f>SUM(ACQ23:ADU23)</f>
        <v>45</v>
      </c>
      <c r="ADR24" s="21"/>
      <c r="ADS24" s="21"/>
      <c r="ADT24" s="21"/>
      <c r="ADU24" s="217"/>
      <c r="AHG24" s="19" t="s">
        <v>38</v>
      </c>
      <c r="AHH24" s="20"/>
      <c r="AHI24" s="21">
        <f>SUM(AHG17:AIK17)</f>
        <v>0</v>
      </c>
      <c r="AHJ24" s="21"/>
      <c r="AHK24" s="20" t="s">
        <v>39</v>
      </c>
      <c r="AHL24" s="20"/>
      <c r="AHM24" s="21">
        <f>SUM(AHG18:AIK18)</f>
        <v>0</v>
      </c>
      <c r="AHN24" s="21"/>
      <c r="AHO24" s="20" t="s">
        <v>40</v>
      </c>
      <c r="AHP24" s="20"/>
      <c r="AHQ24" s="21">
        <f>SUM(AHG19:AIK19)</f>
        <v>0</v>
      </c>
      <c r="AHR24" s="21"/>
      <c r="AHS24" s="20" t="s">
        <v>41</v>
      </c>
      <c r="AHT24" s="20"/>
      <c r="AHU24" s="21">
        <f>SUM(AHG20:AIK20)</f>
        <v>0</v>
      </c>
      <c r="AHV24" s="21"/>
      <c r="AHW24" s="20" t="s">
        <v>42</v>
      </c>
      <c r="AHX24" s="20"/>
      <c r="AHY24" s="21">
        <f>SUM(AHG21:AIK21)</f>
        <v>25</v>
      </c>
      <c r="AHZ24" s="21"/>
      <c r="AIA24" s="20" t="s">
        <v>43</v>
      </c>
      <c r="AIB24" s="20"/>
      <c r="AIC24" s="21">
        <f>SUM(AHG22:AIK22)</f>
        <v>8</v>
      </c>
      <c r="AID24" s="21"/>
      <c r="AIE24" s="22" t="s">
        <v>44</v>
      </c>
      <c r="AIF24" s="22"/>
      <c r="AIG24" s="21">
        <f>SUM(AHG23:AIK23)</f>
        <v>33</v>
      </c>
      <c r="AIH24" s="21"/>
      <c r="AII24" s="21"/>
      <c r="AIJ24" s="21"/>
      <c r="AIK24" s="217"/>
      <c r="AIL24" s="652"/>
      <c r="AIM24" s="21"/>
      <c r="AIN24" s="21"/>
      <c r="AIO24" s="21"/>
      <c r="AIW24" s="138"/>
    </row>
    <row r="25" spans="1:1007" s="119" customFormat="1" ht="14.25" hidden="1" customHeight="1" outlineLevel="1">
      <c r="A25" s="208"/>
      <c r="B25" s="307" t="s">
        <v>237</v>
      </c>
      <c r="C25" s="247">
        <v>73.900000000000006</v>
      </c>
      <c r="D25" s="247"/>
      <c r="E25" s="314">
        <v>2.5</v>
      </c>
      <c r="F25" s="322">
        <v>3</v>
      </c>
      <c r="G25" s="313">
        <v>3.5</v>
      </c>
      <c r="H25" s="309">
        <v>4</v>
      </c>
      <c r="HE25" s="317">
        <f>$C25*$H25/3</f>
        <v>98.533333333333346</v>
      </c>
      <c r="HF25" s="317">
        <f>$C25*$H25/3</f>
        <v>98.533333333333346</v>
      </c>
      <c r="HG25" s="317">
        <f>$C25*$H25/3</f>
        <v>98.533333333333346</v>
      </c>
      <c r="HH25" s="317">
        <f>$C25*$H25/3</f>
        <v>98.533333333333346</v>
      </c>
      <c r="HI25" s="317">
        <f>$C25*$H25/3</f>
        <v>98.533333333333346</v>
      </c>
      <c r="HJ25" s="317">
        <f t="shared" ref="HJ25:ID25" si="29">$C25*$E25/3</f>
        <v>61.583333333333336</v>
      </c>
      <c r="HK25" s="317">
        <f t="shared" si="29"/>
        <v>61.583333333333336</v>
      </c>
      <c r="HL25" s="317">
        <f t="shared" si="29"/>
        <v>61.583333333333336</v>
      </c>
      <c r="HM25" s="312">
        <f t="shared" si="29"/>
        <v>61.583333333333336</v>
      </c>
      <c r="HN25" s="312">
        <f t="shared" si="29"/>
        <v>61.583333333333336</v>
      </c>
      <c r="HO25" s="317">
        <f t="shared" si="29"/>
        <v>61.583333333333336</v>
      </c>
      <c r="HP25" s="317">
        <f t="shared" si="29"/>
        <v>61.583333333333336</v>
      </c>
      <c r="HQ25" s="317">
        <f t="shared" si="29"/>
        <v>61.583333333333336</v>
      </c>
      <c r="HR25" s="317">
        <f t="shared" si="29"/>
        <v>61.583333333333336</v>
      </c>
      <c r="HS25" s="317">
        <f t="shared" si="29"/>
        <v>61.583333333333336</v>
      </c>
      <c r="HT25" s="317">
        <f t="shared" si="29"/>
        <v>61.583333333333336</v>
      </c>
      <c r="HU25" s="312">
        <f t="shared" si="29"/>
        <v>61.583333333333336</v>
      </c>
      <c r="HV25" s="317">
        <f t="shared" si="29"/>
        <v>61.583333333333336</v>
      </c>
      <c r="HW25" s="317">
        <f t="shared" si="29"/>
        <v>61.583333333333336</v>
      </c>
      <c r="HX25" s="317">
        <f t="shared" si="29"/>
        <v>61.583333333333336</v>
      </c>
      <c r="HY25" s="317">
        <f t="shared" si="29"/>
        <v>61.583333333333336</v>
      </c>
      <c r="HZ25" s="317">
        <f t="shared" si="29"/>
        <v>61.583333333333336</v>
      </c>
      <c r="IA25" s="317">
        <f t="shared" si="29"/>
        <v>61.583333333333336</v>
      </c>
      <c r="IB25" s="312">
        <f t="shared" si="29"/>
        <v>61.583333333333336</v>
      </c>
      <c r="IC25" s="317">
        <f t="shared" si="29"/>
        <v>61.583333333333336</v>
      </c>
      <c r="ID25" s="317">
        <f t="shared" si="29"/>
        <v>61.583333333333336</v>
      </c>
      <c r="ME25" s="317">
        <f t="shared" ref="ME25:NJ25" si="30">$C25*$E25/3</f>
        <v>61.583333333333336</v>
      </c>
      <c r="MF25" s="317">
        <f t="shared" si="30"/>
        <v>61.583333333333336</v>
      </c>
      <c r="MG25" s="317">
        <f t="shared" si="30"/>
        <v>61.583333333333336</v>
      </c>
      <c r="MH25" s="317">
        <f t="shared" si="30"/>
        <v>61.583333333333336</v>
      </c>
      <c r="MI25" s="318">
        <f t="shared" si="30"/>
        <v>61.583333333333336</v>
      </c>
      <c r="MJ25" s="318">
        <f t="shared" si="30"/>
        <v>61.583333333333336</v>
      </c>
      <c r="MK25" s="317">
        <f t="shared" si="30"/>
        <v>61.583333333333336</v>
      </c>
      <c r="ML25" s="317">
        <f t="shared" si="30"/>
        <v>61.583333333333336</v>
      </c>
      <c r="MM25" s="317">
        <f t="shared" si="30"/>
        <v>61.583333333333336</v>
      </c>
      <c r="MN25" s="317">
        <f t="shared" si="30"/>
        <v>61.583333333333336</v>
      </c>
      <c r="MO25" s="317">
        <f t="shared" si="30"/>
        <v>61.583333333333336</v>
      </c>
      <c r="MP25" s="318">
        <f t="shared" si="30"/>
        <v>61.583333333333336</v>
      </c>
      <c r="MQ25" s="318">
        <f t="shared" si="30"/>
        <v>61.583333333333336</v>
      </c>
      <c r="MR25" s="317">
        <f t="shared" si="30"/>
        <v>61.583333333333336</v>
      </c>
      <c r="MS25" s="317">
        <f t="shared" si="30"/>
        <v>61.583333333333336</v>
      </c>
      <c r="MT25" s="317">
        <f t="shared" si="30"/>
        <v>61.583333333333336</v>
      </c>
      <c r="MU25" s="317">
        <f t="shared" si="30"/>
        <v>61.583333333333336</v>
      </c>
      <c r="MV25" s="317">
        <f t="shared" si="30"/>
        <v>61.583333333333336</v>
      </c>
      <c r="MW25" s="318">
        <f t="shared" si="30"/>
        <v>61.583333333333336</v>
      </c>
      <c r="MX25" s="318">
        <f t="shared" si="30"/>
        <v>61.583333333333336</v>
      </c>
      <c r="MY25" s="317">
        <f t="shared" si="30"/>
        <v>61.583333333333336</v>
      </c>
      <c r="MZ25" s="317">
        <f t="shared" si="30"/>
        <v>61.583333333333336</v>
      </c>
      <c r="NA25" s="317">
        <f t="shared" si="30"/>
        <v>61.583333333333336</v>
      </c>
      <c r="NB25" s="317">
        <f t="shared" si="30"/>
        <v>61.583333333333336</v>
      </c>
      <c r="NC25" s="317">
        <f t="shared" si="30"/>
        <v>61.583333333333336</v>
      </c>
      <c r="ND25" s="318">
        <f t="shared" si="30"/>
        <v>61.583333333333336</v>
      </c>
      <c r="NE25" s="318">
        <f t="shared" si="30"/>
        <v>61.583333333333336</v>
      </c>
      <c r="NF25" s="317">
        <f t="shared" si="30"/>
        <v>61.583333333333336</v>
      </c>
      <c r="NG25" s="317">
        <f t="shared" si="30"/>
        <v>61.583333333333336</v>
      </c>
      <c r="NH25" s="317">
        <f t="shared" si="30"/>
        <v>61.583333333333336</v>
      </c>
      <c r="NI25" s="317">
        <f t="shared" si="30"/>
        <v>61.583333333333336</v>
      </c>
      <c r="NJ25" s="317">
        <f t="shared" si="30"/>
        <v>61.583333333333336</v>
      </c>
      <c r="NK25" s="318">
        <f t="shared" ref="NK25:OI25" si="31">$C25*$E25/3</f>
        <v>61.583333333333336</v>
      </c>
      <c r="NL25" s="318">
        <f t="shared" si="31"/>
        <v>61.583333333333336</v>
      </c>
      <c r="NM25" s="317">
        <f t="shared" si="31"/>
        <v>61.583333333333336</v>
      </c>
      <c r="NN25" s="317">
        <f t="shared" si="31"/>
        <v>61.583333333333336</v>
      </c>
      <c r="NO25" s="317">
        <f t="shared" si="31"/>
        <v>61.583333333333336</v>
      </c>
      <c r="NP25" s="317">
        <f t="shared" si="31"/>
        <v>61.583333333333336</v>
      </c>
      <c r="NQ25" s="317">
        <f t="shared" si="31"/>
        <v>61.583333333333336</v>
      </c>
      <c r="NR25" s="317">
        <f t="shared" si="31"/>
        <v>61.583333333333336</v>
      </c>
      <c r="NS25" s="318">
        <f t="shared" si="31"/>
        <v>61.583333333333336</v>
      </c>
      <c r="NT25" s="318">
        <f t="shared" si="31"/>
        <v>61.583333333333336</v>
      </c>
      <c r="NU25" s="318">
        <f t="shared" si="31"/>
        <v>61.583333333333336</v>
      </c>
      <c r="NV25" s="318">
        <f t="shared" si="31"/>
        <v>61.583333333333336</v>
      </c>
      <c r="NW25" s="318">
        <f t="shared" si="31"/>
        <v>61.583333333333336</v>
      </c>
      <c r="NX25" s="318">
        <f t="shared" si="31"/>
        <v>61.583333333333336</v>
      </c>
      <c r="NY25" s="318">
        <f t="shared" si="31"/>
        <v>61.583333333333336</v>
      </c>
      <c r="NZ25" s="318">
        <f t="shared" si="31"/>
        <v>61.583333333333336</v>
      </c>
      <c r="OA25" s="317">
        <f t="shared" si="31"/>
        <v>61.583333333333336</v>
      </c>
      <c r="OB25" s="317">
        <f t="shared" si="31"/>
        <v>61.583333333333336</v>
      </c>
      <c r="OC25" s="317">
        <f t="shared" si="31"/>
        <v>61.583333333333336</v>
      </c>
      <c r="OD25" s="317">
        <f t="shared" si="31"/>
        <v>61.583333333333336</v>
      </c>
      <c r="OE25" s="317">
        <f t="shared" si="31"/>
        <v>61.583333333333336</v>
      </c>
      <c r="OF25" s="317">
        <f t="shared" si="31"/>
        <v>61.583333333333336</v>
      </c>
      <c r="OG25" s="318">
        <f t="shared" si="31"/>
        <v>61.583333333333336</v>
      </c>
      <c r="OH25" s="318">
        <f t="shared" si="31"/>
        <v>61.583333333333336</v>
      </c>
      <c r="OI25" s="317">
        <f t="shared" si="31"/>
        <v>61.583333333333336</v>
      </c>
      <c r="ACB25" s="317">
        <f t="shared" ref="ACB25:ADG25" si="32">$C25*$E25/3</f>
        <v>61.583333333333336</v>
      </c>
      <c r="ACC25" s="317">
        <f t="shared" si="32"/>
        <v>61.583333333333336</v>
      </c>
      <c r="ACD25" s="317">
        <f t="shared" si="32"/>
        <v>61.583333333333336</v>
      </c>
      <c r="ACE25" s="317">
        <f t="shared" si="32"/>
        <v>61.583333333333336</v>
      </c>
      <c r="ACF25" s="317">
        <f t="shared" si="32"/>
        <v>61.583333333333336</v>
      </c>
      <c r="ACG25" s="318">
        <f t="shared" si="32"/>
        <v>61.583333333333336</v>
      </c>
      <c r="ACH25" s="317">
        <f t="shared" si="32"/>
        <v>61.583333333333336</v>
      </c>
      <c r="ACI25" s="317">
        <f t="shared" si="32"/>
        <v>61.583333333333336</v>
      </c>
      <c r="ACJ25" s="317">
        <f t="shared" si="32"/>
        <v>61.583333333333336</v>
      </c>
      <c r="ACK25" s="317">
        <f t="shared" si="32"/>
        <v>61.583333333333336</v>
      </c>
      <c r="ACL25" s="317">
        <f t="shared" si="32"/>
        <v>61.583333333333336</v>
      </c>
      <c r="ACM25" s="317">
        <f t="shared" si="32"/>
        <v>61.583333333333336</v>
      </c>
      <c r="ACN25" s="318">
        <f t="shared" si="32"/>
        <v>61.583333333333336</v>
      </c>
      <c r="ACO25" s="317">
        <f t="shared" si="32"/>
        <v>61.583333333333336</v>
      </c>
      <c r="ACP25" s="317">
        <f t="shared" si="32"/>
        <v>61.583333333333336</v>
      </c>
      <c r="ACQ25" s="317">
        <f t="shared" si="32"/>
        <v>61.583333333333336</v>
      </c>
      <c r="ACR25" s="317">
        <f t="shared" si="32"/>
        <v>61.583333333333336</v>
      </c>
      <c r="ACS25" s="317">
        <f t="shared" si="32"/>
        <v>61.583333333333336</v>
      </c>
      <c r="ACT25" s="318">
        <f t="shared" si="32"/>
        <v>61.583333333333336</v>
      </c>
      <c r="ACU25" s="318">
        <f t="shared" si="32"/>
        <v>61.583333333333336</v>
      </c>
      <c r="ACV25" s="317">
        <f t="shared" si="32"/>
        <v>61.583333333333336</v>
      </c>
      <c r="ACW25" s="317">
        <f t="shared" si="32"/>
        <v>61.583333333333336</v>
      </c>
      <c r="ACX25" s="317">
        <f t="shared" si="32"/>
        <v>61.583333333333336</v>
      </c>
      <c r="ACY25" s="317">
        <f t="shared" si="32"/>
        <v>61.583333333333336</v>
      </c>
      <c r="ACZ25" s="317">
        <f t="shared" si="32"/>
        <v>61.583333333333336</v>
      </c>
      <c r="ADA25" s="318">
        <f t="shared" si="32"/>
        <v>61.583333333333336</v>
      </c>
      <c r="ADB25" s="318">
        <f t="shared" si="32"/>
        <v>61.583333333333336</v>
      </c>
      <c r="ADC25" s="317">
        <f t="shared" si="32"/>
        <v>61.583333333333336</v>
      </c>
      <c r="ADD25" s="317">
        <f t="shared" si="32"/>
        <v>61.583333333333336</v>
      </c>
      <c r="ADE25" s="318">
        <f t="shared" si="32"/>
        <v>61.583333333333336</v>
      </c>
      <c r="ADF25" s="317">
        <f t="shared" si="32"/>
        <v>61.583333333333336</v>
      </c>
      <c r="ADG25" s="317">
        <f t="shared" si="32"/>
        <v>61.583333333333336</v>
      </c>
      <c r="ADH25" s="317">
        <f t="shared" ref="ADH25:AEH25" si="33">$C25*$E25/3</f>
        <v>61.583333333333336</v>
      </c>
      <c r="ADI25" s="318">
        <f t="shared" si="33"/>
        <v>61.583333333333336</v>
      </c>
      <c r="ADJ25" s="317">
        <f t="shared" si="33"/>
        <v>61.583333333333336</v>
      </c>
      <c r="ADK25" s="318">
        <f t="shared" si="33"/>
        <v>61.583333333333336</v>
      </c>
      <c r="ADL25" s="318">
        <f t="shared" si="33"/>
        <v>61.583333333333336</v>
      </c>
      <c r="ADM25" s="317">
        <f t="shared" si="33"/>
        <v>61.583333333333336</v>
      </c>
      <c r="ADN25" s="317">
        <f t="shared" si="33"/>
        <v>61.583333333333336</v>
      </c>
      <c r="ADO25" s="318">
        <f t="shared" si="33"/>
        <v>61.583333333333336</v>
      </c>
      <c r="ADP25" s="318">
        <f t="shared" si="33"/>
        <v>61.583333333333336</v>
      </c>
      <c r="ADQ25" s="317">
        <f t="shared" si="33"/>
        <v>61.583333333333336</v>
      </c>
      <c r="ADR25" s="317">
        <f t="shared" si="33"/>
        <v>61.583333333333336</v>
      </c>
      <c r="ADS25" s="317">
        <f t="shared" si="33"/>
        <v>61.583333333333336</v>
      </c>
      <c r="ADT25" s="317">
        <f t="shared" si="33"/>
        <v>61.583333333333336</v>
      </c>
      <c r="ADU25" s="317">
        <f t="shared" si="33"/>
        <v>61.583333333333336</v>
      </c>
      <c r="ADV25" s="318">
        <f t="shared" si="33"/>
        <v>61.583333333333336</v>
      </c>
      <c r="ADW25" s="318">
        <f t="shared" si="33"/>
        <v>61.583333333333336</v>
      </c>
      <c r="ADX25" s="318">
        <f t="shared" si="33"/>
        <v>61.583333333333336</v>
      </c>
      <c r="ADY25" s="317">
        <f t="shared" si="33"/>
        <v>61.583333333333336</v>
      </c>
      <c r="ADZ25" s="317">
        <f t="shared" si="33"/>
        <v>61.583333333333336</v>
      </c>
      <c r="AEA25" s="317">
        <f t="shared" si="33"/>
        <v>61.583333333333336</v>
      </c>
      <c r="AEB25" s="317">
        <f t="shared" si="33"/>
        <v>61.583333333333336</v>
      </c>
      <c r="AEC25" s="317">
        <f t="shared" si="33"/>
        <v>61.583333333333336</v>
      </c>
      <c r="AED25" s="318">
        <f t="shared" si="33"/>
        <v>61.583333333333336</v>
      </c>
      <c r="AEE25" s="317">
        <f t="shared" si="33"/>
        <v>61.583333333333336</v>
      </c>
      <c r="AEF25" s="318">
        <f t="shared" si="33"/>
        <v>61.583333333333336</v>
      </c>
      <c r="AEG25" s="317">
        <f t="shared" si="33"/>
        <v>61.583333333333336</v>
      </c>
      <c r="AEH25" s="317">
        <f t="shared" si="33"/>
        <v>61.583333333333336</v>
      </c>
      <c r="AIC25" s="317">
        <f t="shared" ref="AIC25:AKN25" si="34">$C25*$E25/6</f>
        <v>30.791666666666668</v>
      </c>
      <c r="AID25" s="312">
        <f t="shared" si="34"/>
        <v>30.791666666666668</v>
      </c>
      <c r="AIE25" s="317">
        <f t="shared" si="34"/>
        <v>30.791666666666668</v>
      </c>
      <c r="AIF25" s="317">
        <f t="shared" si="34"/>
        <v>30.791666666666668</v>
      </c>
      <c r="AIG25" s="317">
        <f t="shared" si="34"/>
        <v>30.791666666666668</v>
      </c>
      <c r="AIH25" s="317">
        <f t="shared" si="34"/>
        <v>30.791666666666668</v>
      </c>
      <c r="AII25" s="317">
        <f t="shared" si="34"/>
        <v>30.791666666666668</v>
      </c>
      <c r="AIJ25" s="317">
        <f t="shared" si="34"/>
        <v>30.791666666666668</v>
      </c>
      <c r="AIK25" s="312">
        <f t="shared" si="34"/>
        <v>30.791666666666668</v>
      </c>
      <c r="AIL25" s="312">
        <f t="shared" si="34"/>
        <v>30.791666666666668</v>
      </c>
      <c r="AIM25" s="317">
        <f t="shared" si="34"/>
        <v>30.791666666666668</v>
      </c>
      <c r="AIN25" s="317">
        <f t="shared" si="34"/>
        <v>30.791666666666668</v>
      </c>
      <c r="AIO25" s="317">
        <f t="shared" si="34"/>
        <v>30.791666666666668</v>
      </c>
      <c r="AIP25" s="317">
        <f t="shared" si="34"/>
        <v>30.791666666666668</v>
      </c>
      <c r="AIQ25" s="317">
        <f t="shared" si="34"/>
        <v>30.791666666666668</v>
      </c>
      <c r="AIR25" s="312">
        <f t="shared" si="34"/>
        <v>30.791666666666668</v>
      </c>
      <c r="AIS25" s="312">
        <f t="shared" si="34"/>
        <v>30.791666666666668</v>
      </c>
      <c r="AIT25" s="317">
        <f t="shared" si="34"/>
        <v>30.791666666666668</v>
      </c>
      <c r="AIU25" s="317">
        <f t="shared" si="34"/>
        <v>30.791666666666668</v>
      </c>
      <c r="AIV25" s="317">
        <f t="shared" si="34"/>
        <v>30.791666666666668</v>
      </c>
      <c r="AIW25" s="318">
        <f t="shared" si="34"/>
        <v>30.791666666666668</v>
      </c>
      <c r="AIX25" s="312">
        <f t="shared" si="34"/>
        <v>30.791666666666668</v>
      </c>
      <c r="AIY25" s="312">
        <f t="shared" si="34"/>
        <v>30.791666666666668</v>
      </c>
      <c r="AIZ25" s="312">
        <f t="shared" si="34"/>
        <v>30.791666666666668</v>
      </c>
      <c r="AJA25" s="312">
        <f t="shared" si="34"/>
        <v>30.791666666666668</v>
      </c>
      <c r="AJB25" s="312">
        <f t="shared" si="34"/>
        <v>30.791666666666668</v>
      </c>
      <c r="AJC25" s="312">
        <f t="shared" si="34"/>
        <v>30.791666666666668</v>
      </c>
      <c r="AJD25" s="312">
        <f t="shared" si="34"/>
        <v>30.791666666666668</v>
      </c>
      <c r="AJE25" s="312">
        <f t="shared" si="34"/>
        <v>30.791666666666668</v>
      </c>
      <c r="AJF25" s="312">
        <f t="shared" si="34"/>
        <v>30.791666666666668</v>
      </c>
      <c r="AJG25" s="312">
        <f t="shared" si="34"/>
        <v>30.791666666666668</v>
      </c>
      <c r="AJH25" s="312">
        <f t="shared" si="34"/>
        <v>30.791666666666668</v>
      </c>
      <c r="AJI25" s="312">
        <f t="shared" si="34"/>
        <v>30.791666666666668</v>
      </c>
      <c r="AJJ25" s="312">
        <f t="shared" si="34"/>
        <v>30.791666666666668</v>
      </c>
      <c r="AJK25" s="312">
        <f t="shared" si="34"/>
        <v>30.791666666666668</v>
      </c>
      <c r="AJL25" s="312">
        <f t="shared" si="34"/>
        <v>30.791666666666668</v>
      </c>
      <c r="AJM25" s="312">
        <f t="shared" si="34"/>
        <v>30.791666666666668</v>
      </c>
      <c r="AJN25" s="312">
        <f t="shared" si="34"/>
        <v>30.791666666666668</v>
      </c>
      <c r="AJO25" s="312">
        <f t="shared" si="34"/>
        <v>30.791666666666668</v>
      </c>
      <c r="AJP25" s="312">
        <f t="shared" si="34"/>
        <v>30.791666666666668</v>
      </c>
      <c r="AJQ25" s="312">
        <f t="shared" si="34"/>
        <v>30.791666666666668</v>
      </c>
      <c r="AJR25" s="312">
        <f t="shared" si="34"/>
        <v>30.791666666666668</v>
      </c>
      <c r="AJS25" s="312">
        <f t="shared" si="34"/>
        <v>30.791666666666668</v>
      </c>
      <c r="AJT25" s="312">
        <f t="shared" si="34"/>
        <v>30.791666666666668</v>
      </c>
      <c r="AJU25" s="312">
        <f t="shared" si="34"/>
        <v>30.791666666666668</v>
      </c>
      <c r="AJV25" s="312">
        <f t="shared" si="34"/>
        <v>30.791666666666668</v>
      </c>
      <c r="AJW25" s="312">
        <f t="shared" si="34"/>
        <v>30.791666666666668</v>
      </c>
      <c r="AJX25" s="312">
        <f t="shared" si="34"/>
        <v>30.791666666666668</v>
      </c>
      <c r="AJY25" s="312">
        <f t="shared" si="34"/>
        <v>30.791666666666668</v>
      </c>
      <c r="AJZ25" s="312">
        <f t="shared" si="34"/>
        <v>30.791666666666668</v>
      </c>
      <c r="AKA25" s="312">
        <f t="shared" si="34"/>
        <v>30.791666666666668</v>
      </c>
      <c r="AKB25" s="312">
        <f t="shared" si="34"/>
        <v>30.791666666666668</v>
      </c>
      <c r="AKC25" s="312">
        <f t="shared" si="34"/>
        <v>30.791666666666668</v>
      </c>
      <c r="AKD25" s="312">
        <f t="shared" si="34"/>
        <v>30.791666666666668</v>
      </c>
      <c r="AKE25" s="312">
        <f t="shared" si="34"/>
        <v>30.791666666666668</v>
      </c>
      <c r="AKF25" s="312">
        <f t="shared" si="34"/>
        <v>30.791666666666668</v>
      </c>
      <c r="AKG25" s="312">
        <f t="shared" si="34"/>
        <v>30.791666666666668</v>
      </c>
      <c r="AKH25" s="312">
        <f t="shared" si="34"/>
        <v>30.791666666666668</v>
      </c>
      <c r="AKI25" s="312">
        <f t="shared" si="34"/>
        <v>30.791666666666668</v>
      </c>
      <c r="AKJ25" s="312">
        <f t="shared" si="34"/>
        <v>30.791666666666668</v>
      </c>
      <c r="AKK25" s="312">
        <f t="shared" si="34"/>
        <v>30.791666666666668</v>
      </c>
      <c r="AKL25" s="312">
        <f t="shared" si="34"/>
        <v>30.791666666666668</v>
      </c>
      <c r="AKM25" s="312">
        <f t="shared" si="34"/>
        <v>30.791666666666668</v>
      </c>
      <c r="AKN25" s="312">
        <f t="shared" si="34"/>
        <v>30.791666666666668</v>
      </c>
      <c r="AKO25" s="312">
        <f t="shared" ref="AKO25:AKX25" si="35">$C25*$E25/6</f>
        <v>30.791666666666668</v>
      </c>
      <c r="AKP25" s="312">
        <f t="shared" si="35"/>
        <v>30.791666666666668</v>
      </c>
      <c r="AKQ25" s="312">
        <f t="shared" si="35"/>
        <v>30.791666666666668</v>
      </c>
      <c r="AKR25" s="312">
        <f t="shared" si="35"/>
        <v>30.791666666666668</v>
      </c>
      <c r="AKS25" s="312">
        <f t="shared" si="35"/>
        <v>30.791666666666668</v>
      </c>
      <c r="AKT25" s="312">
        <f t="shared" si="35"/>
        <v>30.791666666666668</v>
      </c>
      <c r="AKU25" s="312">
        <f t="shared" si="35"/>
        <v>30.791666666666668</v>
      </c>
      <c r="AKV25" s="312">
        <f t="shared" si="35"/>
        <v>30.791666666666668</v>
      </c>
      <c r="AKW25" s="312">
        <f t="shared" si="35"/>
        <v>30.791666666666668</v>
      </c>
      <c r="AKX25" s="312">
        <f t="shared" si="35"/>
        <v>30.791666666666668</v>
      </c>
    </row>
    <row r="26" spans="1:1007" s="119" customFormat="1" ht="55.5" customHeight="1" collapsed="1">
      <c r="A26" s="208"/>
      <c r="B26" s="435">
        <v>265007</v>
      </c>
      <c r="C26" s="619" t="s">
        <v>464</v>
      </c>
      <c r="D26" s="151" t="s">
        <v>439</v>
      </c>
      <c r="E26" s="149" t="s">
        <v>465</v>
      </c>
      <c r="F26" s="470" t="s">
        <v>466</v>
      </c>
      <c r="G26" s="455"/>
      <c r="H26" s="247"/>
      <c r="OA26" s="136"/>
      <c r="OB26" s="136"/>
      <c r="OC26" s="136"/>
      <c r="OD26" s="136"/>
      <c r="OE26" s="136"/>
      <c r="OF26" s="136"/>
      <c r="OG26" s="136"/>
      <c r="OH26" s="136"/>
      <c r="OI26" s="136"/>
      <c r="OJ26" s="136"/>
      <c r="OK26" s="136"/>
      <c r="OL26" s="136"/>
      <c r="OM26" s="136"/>
      <c r="ON26" s="136"/>
      <c r="OO26" s="136"/>
      <c r="OP26" s="136"/>
      <c r="OQ26" s="136"/>
      <c r="OR26" s="136"/>
      <c r="OS26" s="136"/>
      <c r="OT26" s="136"/>
      <c r="OU26" s="136"/>
      <c r="OV26" s="136"/>
      <c r="OW26" s="136"/>
      <c r="OX26" s="136"/>
      <c r="OY26" s="136"/>
      <c r="OZ26" s="136"/>
      <c r="PA26" s="136"/>
      <c r="PB26" s="136"/>
      <c r="PC26" s="136"/>
      <c r="PD26" s="136"/>
      <c r="PE26" s="136"/>
      <c r="PF26" s="136"/>
      <c r="PG26" s="136"/>
      <c r="PH26" s="136"/>
      <c r="PI26" s="136"/>
      <c r="PJ26" s="136"/>
      <c r="PK26" s="136"/>
      <c r="PL26" s="136"/>
      <c r="PM26" s="136"/>
      <c r="PN26" s="136"/>
      <c r="PO26" s="136"/>
      <c r="PP26" s="136"/>
      <c r="PQ26" s="136"/>
      <c r="PR26" s="136"/>
      <c r="PS26" s="136"/>
      <c r="PT26" s="136"/>
      <c r="PU26" s="136"/>
      <c r="PV26" s="136"/>
      <c r="PW26" s="136"/>
      <c r="PX26" s="136"/>
      <c r="PY26" s="136"/>
      <c r="PZ26" s="136"/>
      <c r="QA26" s="136"/>
      <c r="QB26" s="136"/>
      <c r="QC26" s="136"/>
      <c r="QD26" s="136"/>
      <c r="QE26" s="136"/>
      <c r="QF26" s="136"/>
      <c r="QG26" s="136"/>
      <c r="QH26" s="136"/>
      <c r="QI26" s="136"/>
      <c r="QJ26" s="136"/>
      <c r="QK26" s="136"/>
      <c r="QL26" s="136"/>
      <c r="QM26" s="136"/>
      <c r="QN26" s="136"/>
      <c r="QO26" s="136"/>
      <c r="QP26" s="136"/>
      <c r="QQ26" s="136"/>
      <c r="QR26" s="136"/>
      <c r="QS26" s="136"/>
      <c r="QT26" s="136"/>
      <c r="QU26" s="136"/>
      <c r="QV26" s="136"/>
      <c r="QW26" s="136"/>
      <c r="QX26" s="136"/>
      <c r="QY26" s="136"/>
      <c r="QZ26" s="136"/>
      <c r="RA26" s="136"/>
      <c r="RB26" s="136"/>
      <c r="RC26" s="136"/>
      <c r="RD26" s="136"/>
      <c r="RE26" s="136"/>
      <c r="RF26" s="136"/>
      <c r="RG26" s="136"/>
      <c r="RH26" s="136"/>
      <c r="RI26" s="136"/>
      <c r="RJ26" s="136"/>
      <c r="RK26" s="136"/>
      <c r="RL26" s="136"/>
      <c r="RM26" s="136"/>
      <c r="RN26" s="136"/>
      <c r="RO26" s="136"/>
      <c r="RP26" s="136"/>
      <c r="RQ26" s="136"/>
      <c r="RR26" s="136"/>
      <c r="RS26" s="136"/>
      <c r="RT26" s="136"/>
      <c r="RU26" s="136"/>
      <c r="RV26" s="136"/>
      <c r="RW26" s="136"/>
      <c r="RX26" s="136"/>
      <c r="RY26" s="136"/>
      <c r="RZ26" s="136"/>
      <c r="SA26" s="136"/>
      <c r="SB26" s="136"/>
      <c r="SC26" s="136"/>
      <c r="SD26" s="136"/>
      <c r="SE26" s="136"/>
      <c r="SF26" s="136"/>
      <c r="SG26" s="136"/>
      <c r="SH26" s="136"/>
      <c r="SI26" s="136"/>
      <c r="SJ26" s="136"/>
      <c r="SK26" s="136"/>
      <c r="SL26" s="136"/>
      <c r="WJ26" s="136"/>
      <c r="WK26" s="136"/>
      <c r="WL26" s="136"/>
      <c r="WM26" s="136"/>
      <c r="WN26" s="136"/>
      <c r="WO26" s="136"/>
      <c r="WP26" s="136"/>
      <c r="WQ26" s="136"/>
      <c r="WR26" s="136"/>
      <c r="WS26" s="136"/>
      <c r="WT26" s="136"/>
      <c r="WU26" s="136"/>
      <c r="WV26" s="136"/>
      <c r="AFC26" s="121"/>
      <c r="AFD26" s="121"/>
      <c r="AFE26" s="121"/>
      <c r="AFF26" s="121"/>
      <c r="AFG26" s="121"/>
      <c r="AFH26" s="121"/>
      <c r="AFI26" s="121"/>
      <c r="AFJ26" s="121"/>
      <c r="AFK26" s="121"/>
      <c r="AFL26" s="121"/>
      <c r="AFM26" s="121"/>
      <c r="AFN26" s="121"/>
      <c r="AFO26" s="121"/>
      <c r="AFP26" s="121"/>
      <c r="AFQ26" s="121"/>
      <c r="AFR26" s="121"/>
      <c r="AFS26" s="121"/>
      <c r="AFT26" s="121"/>
      <c r="AFU26" s="121"/>
      <c r="AFV26" s="170" t="s">
        <v>467</v>
      </c>
      <c r="AFW26" s="121"/>
      <c r="AFX26" s="121"/>
      <c r="AFY26" s="121"/>
      <c r="AFZ26" s="121"/>
      <c r="AGA26" s="121"/>
      <c r="AGB26" s="121"/>
      <c r="AGC26" s="121"/>
      <c r="AGD26" s="121"/>
      <c r="AGE26" s="121"/>
      <c r="AGF26" s="121"/>
      <c r="AGG26" s="121"/>
      <c r="AGH26" s="121"/>
      <c r="AGI26" s="121"/>
      <c r="AGJ26" s="121"/>
      <c r="AGK26" s="121"/>
      <c r="AGL26" s="121"/>
      <c r="AGM26" s="121"/>
      <c r="AGN26" s="121"/>
      <c r="AGO26" s="121"/>
      <c r="AGP26" s="121"/>
      <c r="AGQ26" s="121"/>
      <c r="AGR26" s="121"/>
      <c r="AGS26" s="121"/>
      <c r="AGT26" s="121"/>
      <c r="AGU26" s="121"/>
      <c r="AGV26" s="121"/>
      <c r="AGW26" s="121"/>
      <c r="AGX26" s="121"/>
      <c r="AGY26" s="121"/>
      <c r="AGZ26" s="121"/>
      <c r="AHA26" s="121"/>
      <c r="AHB26" s="121"/>
      <c r="AHC26" s="121"/>
      <c r="AHD26" s="121"/>
      <c r="AHE26" s="121"/>
      <c r="AHF26" s="121"/>
      <c r="AHG26" s="121"/>
      <c r="AHH26" s="121"/>
      <c r="AHI26" s="121"/>
      <c r="AHJ26" s="121"/>
      <c r="AHK26" s="121"/>
      <c r="AHL26" s="121"/>
      <c r="AHM26" s="121"/>
      <c r="AHN26" s="611" t="s">
        <v>468</v>
      </c>
      <c r="AHO26" s="121"/>
      <c r="AHP26" s="121"/>
      <c r="AHQ26" s="121"/>
      <c r="AHR26" s="121"/>
      <c r="AHS26" s="121"/>
      <c r="AHT26" s="121"/>
      <c r="AHU26" s="121" t="s">
        <v>469</v>
      </c>
      <c r="AHV26" s="121"/>
      <c r="AHW26" s="121"/>
      <c r="AHX26" s="121"/>
      <c r="AHY26" s="178" t="s">
        <v>417</v>
      </c>
      <c r="AHZ26" s="121"/>
      <c r="AIA26" s="121" t="s">
        <v>470</v>
      </c>
      <c r="AIB26" s="121" t="s">
        <v>470</v>
      </c>
      <c r="AIC26" s="121" t="s">
        <v>471</v>
      </c>
      <c r="AID26" s="121"/>
      <c r="AIE26" s="121"/>
      <c r="AIF26" s="121" t="s">
        <v>471</v>
      </c>
      <c r="AIG26" s="121" t="s">
        <v>472</v>
      </c>
      <c r="AIH26" s="121" t="s">
        <v>472</v>
      </c>
      <c r="AII26" s="121" t="s">
        <v>473</v>
      </c>
      <c r="AIJ26" s="121" t="s">
        <v>473</v>
      </c>
      <c r="AIK26" s="121" t="s">
        <v>474</v>
      </c>
      <c r="AIM26" s="121" t="s">
        <v>474</v>
      </c>
      <c r="AIN26" s="121" t="s">
        <v>474</v>
      </c>
      <c r="AIO26" s="178" t="s">
        <v>475</v>
      </c>
      <c r="AIP26" s="121" t="s">
        <v>260</v>
      </c>
      <c r="AIQ26" s="178" t="s">
        <v>476</v>
      </c>
      <c r="AIR26" s="121"/>
      <c r="AIS26" s="121"/>
      <c r="AIT26" s="589" t="s">
        <v>477</v>
      </c>
      <c r="AIU26" s="178" t="s">
        <v>478</v>
      </c>
      <c r="AIV26" s="121" t="s">
        <v>479</v>
      </c>
      <c r="AIW26" s="401" t="s">
        <v>479</v>
      </c>
      <c r="AIX26" s="178" t="s">
        <v>480</v>
      </c>
      <c r="AIY26" s="121"/>
      <c r="AIZ26" s="121"/>
      <c r="AJA26" s="121" t="s">
        <v>479</v>
      </c>
      <c r="AJB26" s="121" t="s">
        <v>479</v>
      </c>
      <c r="AJC26" s="121" t="s">
        <v>479</v>
      </c>
      <c r="AJD26" s="121" t="s">
        <v>1112</v>
      </c>
      <c r="AJE26" s="178" t="s">
        <v>1113</v>
      </c>
      <c r="AJF26" s="178" t="s">
        <v>1113</v>
      </c>
      <c r="AJG26" s="178"/>
      <c r="AJH26" s="178" t="s">
        <v>1111</v>
      </c>
      <c r="AJI26" s="178"/>
      <c r="AJJ26" s="178"/>
      <c r="AJK26" s="178"/>
      <c r="AJL26" s="178"/>
      <c r="AJM26" s="178"/>
      <c r="AJN26" s="178"/>
      <c r="AJO26" s="178"/>
      <c r="AJP26" s="178"/>
      <c r="AJQ26" s="178"/>
      <c r="AJR26" s="178"/>
      <c r="AJS26" s="178"/>
      <c r="AJT26" s="178"/>
      <c r="AJU26" s="178"/>
      <c r="AJV26" s="178"/>
      <c r="AJW26" s="178"/>
      <c r="AJX26" s="178"/>
      <c r="AJY26" s="178"/>
      <c r="AJZ26" s="178"/>
      <c r="AKA26" s="178"/>
      <c r="AKB26" s="178"/>
      <c r="AKC26" s="178"/>
      <c r="AKD26" s="178"/>
      <c r="AKE26" s="178"/>
      <c r="AKF26" s="178"/>
      <c r="AKG26" s="178"/>
      <c r="AKH26" s="178"/>
      <c r="AKI26" s="178"/>
      <c r="AKJ26" s="178"/>
      <c r="AKK26" s="178"/>
      <c r="AKL26" s="178"/>
      <c r="AKM26" s="178"/>
      <c r="AKN26" s="178"/>
      <c r="AKO26" s="178"/>
      <c r="AKP26" s="178"/>
      <c r="AKQ26" s="178"/>
      <c r="AKR26" s="178"/>
      <c r="AKS26" s="178"/>
      <c r="AKT26" s="178"/>
      <c r="AKU26" s="178"/>
      <c r="AKV26" s="178"/>
      <c r="AKW26" s="178"/>
      <c r="AKX26" s="178"/>
      <c r="AKY26" s="178"/>
      <c r="AKZ26" s="178"/>
      <c r="ALA26" s="178"/>
      <c r="ALB26" s="178"/>
      <c r="ALC26" s="178"/>
      <c r="ALD26" s="178"/>
      <c r="ALE26" s="178"/>
      <c r="ALF26" s="178"/>
      <c r="ALG26" s="178"/>
      <c r="ALH26" s="178"/>
      <c r="ALI26" s="178"/>
      <c r="ALJ26" s="178"/>
      <c r="ALK26" s="178"/>
      <c r="ALL26" s="178"/>
      <c r="ALM26" s="178"/>
      <c r="ALN26" s="178"/>
      <c r="ALO26" s="178"/>
      <c r="ALP26" s="178"/>
      <c r="ALQ26" s="178"/>
      <c r="ALR26" s="178"/>
      <c r="ALS26" s="178"/>
    </row>
    <row r="27" spans="1:1007" s="119" customFormat="1" ht="14.25" hidden="1" customHeight="1" outlineLevel="1" thickBot="1">
      <c r="A27" s="155" t="s">
        <v>307</v>
      </c>
      <c r="B27" s="519"/>
      <c r="C27" s="32" t="s">
        <v>308</v>
      </c>
      <c r="D27" s="670">
        <f>SUM(I27:AIK27)</f>
        <v>168</v>
      </c>
      <c r="E27" s="55" t="e">
        <f t="shared" ref="E27:E32" si="36">SUM(D27/G27)</f>
        <v>#DIV/0!</v>
      </c>
      <c r="F27" s="179"/>
      <c r="G27" s="49"/>
      <c r="H27" s="156">
        <f t="shared" ref="H27:H32" si="37">SUM(I27:AMI27)</f>
        <v>168</v>
      </c>
      <c r="OA27" s="136"/>
      <c r="OB27" s="136"/>
      <c r="OC27" s="136"/>
      <c r="OD27" s="136"/>
      <c r="OE27" s="136"/>
      <c r="OF27" s="136"/>
      <c r="OG27" s="136"/>
      <c r="OH27" s="136"/>
      <c r="OI27" s="136"/>
      <c r="OJ27" s="136"/>
      <c r="OK27" s="136"/>
      <c r="OL27" s="136"/>
      <c r="OM27" s="136"/>
      <c r="ON27" s="136"/>
      <c r="OO27" s="136"/>
      <c r="OP27" s="136"/>
      <c r="OQ27" s="136"/>
      <c r="OR27" s="136"/>
      <c r="OS27" s="136"/>
      <c r="OT27" s="136"/>
      <c r="OU27" s="136"/>
      <c r="OV27" s="136"/>
      <c r="OW27" s="136"/>
      <c r="OX27" s="136"/>
      <c r="OY27" s="136"/>
      <c r="OZ27" s="136"/>
      <c r="PA27" s="136"/>
      <c r="PB27" s="136"/>
      <c r="PC27" s="136"/>
      <c r="PD27" s="136"/>
      <c r="PE27" s="136"/>
      <c r="PF27" s="136"/>
      <c r="PG27" s="136"/>
      <c r="PH27" s="136"/>
      <c r="PI27" s="136"/>
      <c r="PJ27" s="136"/>
      <c r="PK27" s="136"/>
      <c r="PL27" s="136"/>
      <c r="PM27" s="136"/>
      <c r="PN27" s="136"/>
      <c r="PO27" s="136"/>
      <c r="PP27" s="136"/>
      <c r="PQ27" s="136"/>
      <c r="PR27" s="136"/>
      <c r="PS27" s="136"/>
      <c r="PT27" s="136"/>
      <c r="PU27" s="136"/>
      <c r="PV27" s="136"/>
      <c r="PW27" s="136"/>
      <c r="PX27" s="136"/>
      <c r="PY27" s="136"/>
      <c r="PZ27" s="136"/>
      <c r="QA27" s="136"/>
      <c r="QB27" s="136"/>
      <c r="QC27" s="136"/>
      <c r="QD27" s="136"/>
      <c r="QE27" s="136"/>
      <c r="QF27" s="136"/>
      <c r="QG27" s="136"/>
      <c r="QH27" s="136"/>
      <c r="QI27" s="136"/>
      <c r="QJ27" s="136"/>
      <c r="QK27" s="136"/>
      <c r="QL27" s="136"/>
      <c r="QM27" s="136"/>
      <c r="QN27" s="136"/>
      <c r="QO27" s="136"/>
      <c r="QP27" s="136"/>
      <c r="QQ27" s="136"/>
      <c r="QR27" s="136"/>
      <c r="QS27" s="136"/>
      <c r="QT27" s="136"/>
      <c r="QU27" s="136"/>
      <c r="QV27" s="136"/>
      <c r="QW27" s="136"/>
      <c r="QX27" s="136"/>
      <c r="QY27" s="136"/>
      <c r="QZ27" s="136"/>
      <c r="RA27" s="136"/>
      <c r="RB27" s="136"/>
      <c r="RC27" s="136"/>
      <c r="RD27" s="136"/>
      <c r="RE27" s="136"/>
      <c r="RF27" s="136"/>
      <c r="RG27" s="136"/>
      <c r="RH27" s="136"/>
      <c r="RI27" s="136"/>
      <c r="RJ27" s="136"/>
      <c r="RK27" s="136"/>
      <c r="RL27" s="136"/>
      <c r="RM27" s="136"/>
      <c r="RN27" s="136"/>
      <c r="RO27" s="136"/>
      <c r="RP27" s="136"/>
      <c r="RQ27" s="136"/>
      <c r="RR27" s="136"/>
      <c r="RS27" s="136"/>
      <c r="AHG27" s="302" t="s">
        <v>437</v>
      </c>
      <c r="AHH27" s="285" t="s">
        <v>437</v>
      </c>
      <c r="AHI27" s="285" t="s">
        <v>437</v>
      </c>
      <c r="AHJ27" s="285" t="s">
        <v>437</v>
      </c>
      <c r="AHK27" s="285" t="s">
        <v>437</v>
      </c>
      <c r="AHL27" s="285" t="s">
        <v>437</v>
      </c>
      <c r="AHM27" s="285" t="s">
        <v>437</v>
      </c>
      <c r="AHN27" s="285" t="s">
        <v>437</v>
      </c>
      <c r="AHO27" s="285" t="s">
        <v>437</v>
      </c>
      <c r="AHP27" s="285" t="s">
        <v>437</v>
      </c>
      <c r="AHQ27" s="285" t="s">
        <v>437</v>
      </c>
      <c r="AHR27" s="285" t="s">
        <v>437</v>
      </c>
      <c r="AHS27" s="285" t="s">
        <v>437</v>
      </c>
      <c r="AHT27" s="285" t="s">
        <v>437</v>
      </c>
      <c r="AHU27" s="285" t="s">
        <v>437</v>
      </c>
      <c r="AHV27" s="285" t="s">
        <v>437</v>
      </c>
      <c r="AHW27" s="285" t="s">
        <v>437</v>
      </c>
      <c r="AHX27" s="285" t="s">
        <v>437</v>
      </c>
      <c r="AHY27" s="285" t="s">
        <v>437</v>
      </c>
      <c r="AHZ27" s="285">
        <v>1</v>
      </c>
      <c r="AIA27" s="285">
        <v>7</v>
      </c>
      <c r="AIB27" s="285" t="s">
        <v>437</v>
      </c>
      <c r="AIC27" s="285">
        <v>16</v>
      </c>
      <c r="AID27" s="285">
        <v>8</v>
      </c>
      <c r="AIE27" s="285" t="s">
        <v>437</v>
      </c>
      <c r="AIF27" s="285">
        <v>46</v>
      </c>
      <c r="AIG27" s="285">
        <v>45</v>
      </c>
      <c r="AIH27" s="285">
        <v>21</v>
      </c>
      <c r="AII27" s="285">
        <v>20</v>
      </c>
      <c r="AIJ27" s="285">
        <v>4</v>
      </c>
      <c r="AIK27" s="315" t="s">
        <v>437</v>
      </c>
      <c r="AIL27" s="654" t="str">
        <f>INDEX([1]集計!$G:$AK,MATCH($B26,[1]集計!$A$1:$A$945,0)+0,MATCH(AIL$152,[1]集計!$G$2:$AK$2,0))</f>
        <v/>
      </c>
      <c r="AIM27" s="655" t="str">
        <f>INDEX([1]集計!$G:$AK,MATCH($B26,[1]集計!$A$1:$A$945,0)+0,MATCH(AIM$152,[1]集計!$G$2:$AK$2,0))</f>
        <v/>
      </c>
      <c r="AIN27" s="655" t="str">
        <f>INDEX([1]集計!$G:$AK,MATCH($B26,[1]集計!$A$1:$A$945,0)+0,MATCH(AIN$152,[1]集計!$G$2:$AK$2,0))</f>
        <v/>
      </c>
      <c r="AIO27" s="655" t="str">
        <f>INDEX([1]集計!$G:$AK,MATCH($B26,[1]集計!$A$1:$A$945,0)+0,MATCH(AIO$152,[1]集計!$G$2:$AK$2,0))</f>
        <v/>
      </c>
      <c r="AIP27" s="655" t="str">
        <f>INDEX([1]集計!$G:$AK,MATCH($B26,[1]集計!$A$1:$A$945,0)+0,MATCH(AIP$152,[1]集計!$G$2:$AK$2,0))</f>
        <v/>
      </c>
      <c r="AIQ27" s="655" t="str">
        <f>INDEX([1]集計!$G:$AK,MATCH($B26,[1]集計!$A$1:$A$945,0)+0,MATCH(AIQ$152,[1]集計!$G$2:$AK$2,0))</f>
        <v/>
      </c>
      <c r="AIR27" s="655" t="str">
        <f>INDEX([1]集計!$G:$AK,MATCH($B26,[1]集計!$A$1:$A$945,0)+0,MATCH(AIR$152,[1]集計!$G$2:$AK$2,0))</f>
        <v/>
      </c>
      <c r="AIS27" s="655" t="str">
        <f>INDEX([1]集計!$G:$AK,MATCH($B26,[1]集計!$A$1:$A$945,0)+0,MATCH(AIS$152,[1]集計!$G$2:$AK$2,0))</f>
        <v/>
      </c>
      <c r="AIT27" s="655" t="str">
        <f>INDEX([1]集計!$G:$AK,MATCH($B26,[1]集計!$A$1:$A$945,0)+0,MATCH(AIT$152,[1]集計!$G$2:$AK$2,0))</f>
        <v/>
      </c>
      <c r="AIU27" s="655" t="str">
        <f>INDEX([1]集計!$G:$AK,MATCH($B26,[1]集計!$A$1:$A$945,0)+0,MATCH(AIU$152,[1]集計!$G$2:$AK$2,0))</f>
        <v/>
      </c>
      <c r="AIW27" s="138"/>
    </row>
    <row r="28" spans="1:1007" s="119" customFormat="1" ht="14.25" hidden="1" customHeight="1" outlineLevel="1" thickBot="1">
      <c r="A28" s="157" t="s">
        <v>309</v>
      </c>
      <c r="B28" s="59">
        <v>350</v>
      </c>
      <c r="C28" s="32" t="s">
        <v>310</v>
      </c>
      <c r="D28" s="670">
        <f t="shared" ref="D28:D32" si="38">SUM(I28:AIK28)</f>
        <v>30</v>
      </c>
      <c r="E28" s="55" t="e">
        <f t="shared" si="36"/>
        <v>#DIV/0!</v>
      </c>
      <c r="F28" s="179"/>
      <c r="G28" s="49"/>
      <c r="H28" s="156">
        <f t="shared" si="37"/>
        <v>34</v>
      </c>
      <c r="OA28" s="136"/>
      <c r="OB28" s="136"/>
      <c r="OC28" s="136"/>
      <c r="OD28" s="136"/>
      <c r="OE28" s="136"/>
      <c r="OF28" s="136"/>
      <c r="OG28" s="136"/>
      <c r="OH28" s="136"/>
      <c r="OI28" s="136"/>
      <c r="OJ28" s="136"/>
      <c r="OK28" s="136"/>
      <c r="OL28" s="136"/>
      <c r="OM28" s="136"/>
      <c r="ON28" s="136"/>
      <c r="OO28" s="136"/>
      <c r="OP28" s="136"/>
      <c r="OQ28" s="136"/>
      <c r="OR28" s="136"/>
      <c r="OS28" s="136"/>
      <c r="OT28" s="136"/>
      <c r="OU28" s="136"/>
      <c r="OV28" s="136"/>
      <c r="OW28" s="136"/>
      <c r="OX28" s="136"/>
      <c r="OY28" s="136"/>
      <c r="OZ28" s="136"/>
      <c r="PA28" s="136"/>
      <c r="PB28" s="136"/>
      <c r="PC28" s="136"/>
      <c r="PD28" s="136"/>
      <c r="PE28" s="136"/>
      <c r="PF28" s="136"/>
      <c r="PG28" s="136"/>
      <c r="PH28" s="136"/>
      <c r="PI28" s="136"/>
      <c r="PJ28" s="136"/>
      <c r="PK28" s="136"/>
      <c r="PL28" s="136"/>
      <c r="PM28" s="136"/>
      <c r="PN28" s="136"/>
      <c r="PO28" s="136"/>
      <c r="PP28" s="136"/>
      <c r="PQ28" s="136"/>
      <c r="PR28" s="136"/>
      <c r="PS28" s="136"/>
      <c r="PT28" s="136"/>
      <c r="PU28" s="136"/>
      <c r="PV28" s="136"/>
      <c r="PW28" s="136"/>
      <c r="PX28" s="136"/>
      <c r="PY28" s="136"/>
      <c r="PZ28" s="136"/>
      <c r="QA28" s="136"/>
      <c r="QB28" s="136"/>
      <c r="QC28" s="136"/>
      <c r="QD28" s="136"/>
      <c r="QE28" s="136"/>
      <c r="QF28" s="136"/>
      <c r="QG28" s="136"/>
      <c r="QH28" s="136"/>
      <c r="QI28" s="136"/>
      <c r="QJ28" s="136"/>
      <c r="QK28" s="136"/>
      <c r="QL28" s="136"/>
      <c r="QM28" s="136"/>
      <c r="QN28" s="136"/>
      <c r="QO28" s="136"/>
      <c r="QP28" s="136"/>
      <c r="QQ28" s="136"/>
      <c r="QR28" s="136"/>
      <c r="QS28" s="136"/>
      <c r="QT28" s="136"/>
      <c r="QU28" s="136"/>
      <c r="QV28" s="136"/>
      <c r="QW28" s="136"/>
      <c r="QX28" s="136"/>
      <c r="QY28" s="136"/>
      <c r="QZ28" s="136"/>
      <c r="RA28" s="136"/>
      <c r="RB28" s="136"/>
      <c r="RC28" s="136"/>
      <c r="RD28" s="136"/>
      <c r="RE28" s="136"/>
      <c r="RF28" s="136"/>
      <c r="RG28" s="136"/>
      <c r="RH28" s="136"/>
      <c r="RI28" s="136"/>
      <c r="RJ28" s="136"/>
      <c r="RK28" s="136"/>
      <c r="RL28" s="136"/>
      <c r="RM28" s="136"/>
      <c r="RN28" s="136"/>
      <c r="RO28" s="136"/>
      <c r="RP28" s="136"/>
      <c r="RQ28" s="136"/>
      <c r="RR28" s="136"/>
      <c r="RS28" s="136"/>
      <c r="AHG28" s="301" t="s">
        <v>437</v>
      </c>
      <c r="AHH28" s="219" t="s">
        <v>437</v>
      </c>
      <c r="AHI28" s="219" t="s">
        <v>437</v>
      </c>
      <c r="AHJ28" s="219" t="s">
        <v>437</v>
      </c>
      <c r="AHK28" s="219" t="s">
        <v>437</v>
      </c>
      <c r="AHL28" s="219" t="s">
        <v>437</v>
      </c>
      <c r="AHM28" s="219" t="s">
        <v>437</v>
      </c>
      <c r="AHN28" s="219" t="s">
        <v>437</v>
      </c>
      <c r="AHO28" s="219" t="s">
        <v>437</v>
      </c>
      <c r="AHP28" s="219" t="s">
        <v>437</v>
      </c>
      <c r="AHQ28" s="219" t="s">
        <v>437</v>
      </c>
      <c r="AHR28" s="219" t="s">
        <v>437</v>
      </c>
      <c r="AHS28" s="219" t="s">
        <v>437</v>
      </c>
      <c r="AHT28" s="219" t="s">
        <v>437</v>
      </c>
      <c r="AHU28" s="219" t="s">
        <v>437</v>
      </c>
      <c r="AHV28" s="219" t="s">
        <v>437</v>
      </c>
      <c r="AHW28" s="219" t="s">
        <v>437</v>
      </c>
      <c r="AHX28" s="219" t="s">
        <v>437</v>
      </c>
      <c r="AHY28" s="219" t="s">
        <v>437</v>
      </c>
      <c r="AHZ28" s="219" t="s">
        <v>437</v>
      </c>
      <c r="AIA28" s="219" t="s">
        <v>437</v>
      </c>
      <c r="AIB28" s="219" t="s">
        <v>437</v>
      </c>
      <c r="AIC28" s="219" t="s">
        <v>437</v>
      </c>
      <c r="AID28" s="219" t="s">
        <v>437</v>
      </c>
      <c r="AIE28" s="219" t="s">
        <v>437</v>
      </c>
      <c r="AIF28" s="219" t="s">
        <v>437</v>
      </c>
      <c r="AIG28" s="219">
        <v>2</v>
      </c>
      <c r="AIH28" s="219">
        <v>8</v>
      </c>
      <c r="AII28" s="219">
        <v>10</v>
      </c>
      <c r="AIJ28" s="219">
        <v>5</v>
      </c>
      <c r="AIK28" s="316">
        <v>5</v>
      </c>
      <c r="AIL28" s="656" t="str">
        <f>INDEX([1]集計!$G:$AK,MATCH($B26,[1]集計!$A$1:$A$945,0)+1,MATCH(AIL$152,[1]集計!$G$2:$AK$2,0))</f>
        <v/>
      </c>
      <c r="AIM28" s="657">
        <f>INDEX([1]集計!$G:$AK,MATCH($B26,[1]集計!$A$1:$A$945,0)+1,MATCH(AIM$152,[1]集計!$G$2:$AK$2,0))</f>
        <v>4</v>
      </c>
      <c r="AIN28" s="657" t="str">
        <f>INDEX([1]集計!$G:$AK,MATCH($B26,[1]集計!$A$1:$A$945,0)+1,MATCH(AIN$152,[1]集計!$G$2:$AK$2,0))</f>
        <v/>
      </c>
      <c r="AIO28" s="657" t="str">
        <f>INDEX([1]集計!$G:$AK,MATCH($B26,[1]集計!$A$1:$A$945,0)+1,MATCH(AIO$152,[1]集計!$G$2:$AK$2,0))</f>
        <v/>
      </c>
      <c r="AIP28" s="657" t="str">
        <f>INDEX([1]集計!$G:$AK,MATCH($B26,[1]集計!$A$1:$A$945,0)+1,MATCH(AIP$152,[1]集計!$G$2:$AK$2,0))</f>
        <v/>
      </c>
      <c r="AIQ28" s="657" t="str">
        <f>INDEX([1]集計!$G:$AK,MATCH($B26,[1]集計!$A$1:$A$945,0)+1,MATCH(AIQ$152,[1]集計!$G$2:$AK$2,0))</f>
        <v/>
      </c>
      <c r="AIR28" s="657" t="str">
        <f>INDEX([1]集計!$G:$AK,MATCH($B26,[1]集計!$A$1:$A$945,0)+1,MATCH(AIR$152,[1]集計!$G$2:$AK$2,0))</f>
        <v/>
      </c>
      <c r="AIS28" s="657" t="str">
        <f>INDEX([1]集計!$G:$AK,MATCH($B26,[1]集計!$A$1:$A$945,0)+1,MATCH(AIS$152,[1]集計!$G$2:$AK$2,0))</f>
        <v/>
      </c>
      <c r="AIT28" s="657" t="str">
        <f>INDEX([1]集計!$G:$AK,MATCH($B26,[1]集計!$A$1:$A$945,0)+1,MATCH(AIT$152,[1]集計!$G$2:$AK$2,0))</f>
        <v/>
      </c>
      <c r="AIU28" s="657" t="str">
        <f>INDEX([1]集計!$G:$AK,MATCH($B26,[1]集計!$A$1:$A$945,0)+1,MATCH(AIU$152,[1]集計!$G$2:$AK$2,0))</f>
        <v/>
      </c>
      <c r="AIW28" s="138"/>
    </row>
    <row r="29" spans="1:1007" s="119" customFormat="1" ht="14.25" hidden="1" customHeight="1" outlineLevel="1" thickBot="1">
      <c r="A29" s="158" t="s">
        <v>311</v>
      </c>
      <c r="B29" s="61">
        <v>246</v>
      </c>
      <c r="C29" s="32" t="s">
        <v>312</v>
      </c>
      <c r="D29" s="670">
        <f t="shared" si="38"/>
        <v>25</v>
      </c>
      <c r="E29" s="55" t="e">
        <f t="shared" si="36"/>
        <v>#DIV/0!</v>
      </c>
      <c r="F29" s="180"/>
      <c r="G29" s="49"/>
      <c r="H29" s="156">
        <f t="shared" si="37"/>
        <v>43</v>
      </c>
      <c r="OA29" s="136"/>
      <c r="OB29" s="136"/>
      <c r="OC29" s="136"/>
      <c r="OD29" s="136"/>
      <c r="OE29" s="136"/>
      <c r="OF29" s="136"/>
      <c r="OG29" s="136"/>
      <c r="OH29" s="136"/>
      <c r="OI29" s="136"/>
      <c r="OJ29" s="136"/>
      <c r="OK29" s="136"/>
      <c r="OL29" s="136"/>
      <c r="OM29" s="136"/>
      <c r="ON29" s="136"/>
      <c r="OO29" s="136"/>
      <c r="OP29" s="136"/>
      <c r="OQ29" s="136"/>
      <c r="OR29" s="136"/>
      <c r="OS29" s="136"/>
      <c r="OT29" s="136"/>
      <c r="OU29" s="136"/>
      <c r="OV29" s="136"/>
      <c r="OW29" s="136"/>
      <c r="OX29" s="136"/>
      <c r="OY29" s="136"/>
      <c r="OZ29" s="136"/>
      <c r="PA29" s="136"/>
      <c r="PB29" s="136"/>
      <c r="PC29" s="136"/>
      <c r="PD29" s="136"/>
      <c r="PE29" s="136"/>
      <c r="PF29" s="136"/>
      <c r="PG29" s="136"/>
      <c r="PH29" s="136"/>
      <c r="PI29" s="136"/>
      <c r="PJ29" s="136"/>
      <c r="PK29" s="136"/>
      <c r="PL29" s="136"/>
      <c r="PM29" s="136"/>
      <c r="PN29" s="136"/>
      <c r="PO29" s="136"/>
      <c r="PP29" s="136"/>
      <c r="PQ29" s="136"/>
      <c r="PR29" s="136"/>
      <c r="PS29" s="136"/>
      <c r="PT29" s="136"/>
      <c r="PU29" s="136"/>
      <c r="PV29" s="136"/>
      <c r="PW29" s="136"/>
      <c r="PX29" s="136"/>
      <c r="PY29" s="136"/>
      <c r="PZ29" s="136"/>
      <c r="QA29" s="136"/>
      <c r="QB29" s="136"/>
      <c r="QC29" s="136"/>
      <c r="QD29" s="136"/>
      <c r="QE29" s="136"/>
      <c r="QF29" s="136"/>
      <c r="QG29" s="136"/>
      <c r="QH29" s="136"/>
      <c r="QI29" s="136"/>
      <c r="QJ29" s="136"/>
      <c r="QK29" s="136"/>
      <c r="QL29" s="136"/>
      <c r="QM29" s="136"/>
      <c r="QN29" s="136"/>
      <c r="QO29" s="136"/>
      <c r="QP29" s="136"/>
      <c r="QQ29" s="136"/>
      <c r="QR29" s="136"/>
      <c r="QS29" s="136"/>
      <c r="QT29" s="136"/>
      <c r="QU29" s="136"/>
      <c r="QV29" s="136"/>
      <c r="QW29" s="136"/>
      <c r="QX29" s="136"/>
      <c r="QY29" s="136"/>
      <c r="QZ29" s="136"/>
      <c r="RA29" s="136"/>
      <c r="RB29" s="136"/>
      <c r="RC29" s="136"/>
      <c r="RD29" s="136"/>
      <c r="RE29" s="136"/>
      <c r="RF29" s="136"/>
      <c r="RG29" s="136"/>
      <c r="RH29" s="136"/>
      <c r="RI29" s="136"/>
      <c r="RJ29" s="136"/>
      <c r="RK29" s="136"/>
      <c r="RL29" s="136"/>
      <c r="RM29" s="136"/>
      <c r="RN29" s="136"/>
      <c r="RO29" s="136"/>
      <c r="RP29" s="136"/>
      <c r="RQ29" s="136"/>
      <c r="RR29" s="136"/>
      <c r="RS29" s="136"/>
      <c r="AHG29" s="301" t="s">
        <v>437</v>
      </c>
      <c r="AHH29" s="219" t="s">
        <v>437</v>
      </c>
      <c r="AHI29" s="219" t="s">
        <v>437</v>
      </c>
      <c r="AHJ29" s="219" t="s">
        <v>437</v>
      </c>
      <c r="AHK29" s="219" t="s">
        <v>437</v>
      </c>
      <c r="AHL29" s="219" t="s">
        <v>437</v>
      </c>
      <c r="AHM29" s="219" t="s">
        <v>437</v>
      </c>
      <c r="AHN29" s="219" t="s">
        <v>437</v>
      </c>
      <c r="AHO29" s="219" t="s">
        <v>437</v>
      </c>
      <c r="AHP29" s="219" t="s">
        <v>437</v>
      </c>
      <c r="AHQ29" s="219" t="s">
        <v>437</v>
      </c>
      <c r="AHR29" s="219" t="s">
        <v>437</v>
      </c>
      <c r="AHS29" s="219" t="s">
        <v>437</v>
      </c>
      <c r="AHT29" s="219" t="s">
        <v>437</v>
      </c>
      <c r="AHU29" s="219" t="s">
        <v>437</v>
      </c>
      <c r="AHV29" s="219" t="s">
        <v>437</v>
      </c>
      <c r="AHW29" s="219" t="s">
        <v>437</v>
      </c>
      <c r="AHX29" s="219" t="s">
        <v>437</v>
      </c>
      <c r="AHY29" s="219" t="s">
        <v>437</v>
      </c>
      <c r="AHZ29" s="219" t="s">
        <v>437</v>
      </c>
      <c r="AIA29" s="219" t="s">
        <v>437</v>
      </c>
      <c r="AIB29" s="219" t="s">
        <v>437</v>
      </c>
      <c r="AIC29" s="219" t="s">
        <v>437</v>
      </c>
      <c r="AID29" s="219" t="s">
        <v>437</v>
      </c>
      <c r="AIE29" s="219" t="s">
        <v>437</v>
      </c>
      <c r="AIF29" s="219" t="s">
        <v>437</v>
      </c>
      <c r="AIG29" s="219" t="s">
        <v>437</v>
      </c>
      <c r="AIH29" s="219" t="s">
        <v>437</v>
      </c>
      <c r="AII29" s="219">
        <v>9</v>
      </c>
      <c r="AIJ29" s="219">
        <v>16</v>
      </c>
      <c r="AIK29" s="316" t="s">
        <v>437</v>
      </c>
      <c r="AIL29" s="656" t="str">
        <f>INDEX([1]集計!$G:$AK,MATCH($B26,[1]集計!$A$1:$A$945,0)+2,MATCH(AIL$152,[1]集計!$G$2:$AK$2,0))</f>
        <v/>
      </c>
      <c r="AIM29" s="657">
        <f>INDEX([1]集計!$G:$AK,MATCH($B26,[1]集計!$A$1:$A$945,0)+2,MATCH(AIM$152,[1]集計!$G$2:$AK$2,0))</f>
        <v>2</v>
      </c>
      <c r="AIN29" s="657">
        <f>INDEX([1]集計!$G:$AK,MATCH($B26,[1]集計!$A$1:$A$945,0)+2,MATCH(AIN$152,[1]集計!$G$2:$AK$2,0))</f>
        <v>16</v>
      </c>
      <c r="AIO29" s="657" t="str">
        <f>INDEX([1]集計!$G:$AK,MATCH($B26,[1]集計!$A$1:$A$945,0)+2,MATCH(AIO$152,[1]集計!$G$2:$AK$2,0))</f>
        <v/>
      </c>
      <c r="AIP29" s="657" t="str">
        <f>INDEX([1]集計!$G:$AK,MATCH($B26,[1]集計!$A$1:$A$945,0)+2,MATCH(AIP$152,[1]集計!$G$2:$AK$2,0))</f>
        <v/>
      </c>
      <c r="AIQ29" s="657" t="str">
        <f>INDEX([1]集計!$G:$AK,MATCH($B26,[1]集計!$A$1:$A$945,0)+2,MATCH(AIQ$152,[1]集計!$G$2:$AK$2,0))</f>
        <v/>
      </c>
      <c r="AIR29" s="657" t="str">
        <f>INDEX([1]集計!$G:$AK,MATCH($B26,[1]集計!$A$1:$A$945,0)+2,MATCH(AIR$152,[1]集計!$G$2:$AK$2,0))</f>
        <v/>
      </c>
      <c r="AIS29" s="657" t="str">
        <f>INDEX([1]集計!$G:$AK,MATCH($B26,[1]集計!$A$1:$A$945,0)+2,MATCH(AIS$152,[1]集計!$G$2:$AK$2,0))</f>
        <v/>
      </c>
      <c r="AIT29" s="657" t="str">
        <f>INDEX([1]集計!$G:$AK,MATCH($B26,[1]集計!$A$1:$A$945,0)+2,MATCH(AIT$152,[1]集計!$G$2:$AK$2,0))</f>
        <v/>
      </c>
      <c r="AIU29" s="657" t="str">
        <f>INDEX([1]集計!$G:$AK,MATCH($B26,[1]集計!$A$1:$A$945,0)+2,MATCH(AIU$152,[1]集計!$G$2:$AK$2,0))</f>
        <v/>
      </c>
      <c r="AIW29" s="138"/>
    </row>
    <row r="30" spans="1:1007" s="119" customFormat="1" ht="14.25" hidden="1" customHeight="1" outlineLevel="1" thickBot="1">
      <c r="A30" s="159"/>
      <c r="B30" s="520" t="s">
        <v>313</v>
      </c>
      <c r="C30" s="40" t="s">
        <v>314</v>
      </c>
      <c r="D30" s="670">
        <f t="shared" si="38"/>
        <v>0</v>
      </c>
      <c r="E30" s="55" t="e">
        <f t="shared" si="36"/>
        <v>#DIV/0!</v>
      </c>
      <c r="F30" s="179"/>
      <c r="G30" s="49"/>
      <c r="H30" s="156">
        <f t="shared" si="37"/>
        <v>0</v>
      </c>
      <c r="OA30" s="136"/>
      <c r="OB30" s="136"/>
      <c r="OC30" s="136"/>
      <c r="OD30" s="136"/>
      <c r="OE30" s="136"/>
      <c r="OF30" s="136"/>
      <c r="OG30" s="136"/>
      <c r="OH30" s="136"/>
      <c r="OI30" s="136"/>
      <c r="OJ30" s="136"/>
      <c r="OK30" s="136"/>
      <c r="OL30" s="136"/>
      <c r="OM30" s="136"/>
      <c r="ON30" s="136"/>
      <c r="OO30" s="136"/>
      <c r="OP30" s="136"/>
      <c r="OQ30" s="136"/>
      <c r="OR30" s="136"/>
      <c r="OS30" s="136"/>
      <c r="OT30" s="136"/>
      <c r="OU30" s="136"/>
      <c r="OV30" s="136"/>
      <c r="OW30" s="136"/>
      <c r="OX30" s="136"/>
      <c r="OY30" s="136"/>
      <c r="OZ30" s="136"/>
      <c r="PA30" s="136"/>
      <c r="PB30" s="136"/>
      <c r="PC30" s="136"/>
      <c r="PD30" s="136"/>
      <c r="PE30" s="136"/>
      <c r="PF30" s="136"/>
      <c r="PG30" s="136"/>
      <c r="PH30" s="136"/>
      <c r="PI30" s="136"/>
      <c r="PJ30" s="136"/>
      <c r="PK30" s="136"/>
      <c r="PL30" s="136"/>
      <c r="PM30" s="136"/>
      <c r="PN30" s="136"/>
      <c r="PO30" s="136"/>
      <c r="PP30" s="136"/>
      <c r="PQ30" s="136"/>
      <c r="PR30" s="136"/>
      <c r="PS30" s="136"/>
      <c r="PT30" s="136"/>
      <c r="PU30" s="136"/>
      <c r="PV30" s="136"/>
      <c r="PW30" s="136"/>
      <c r="PX30" s="136"/>
      <c r="PY30" s="136"/>
      <c r="PZ30" s="136"/>
      <c r="QA30" s="136"/>
      <c r="QB30" s="136"/>
      <c r="QC30" s="136"/>
      <c r="QD30" s="136"/>
      <c r="QE30" s="136"/>
      <c r="QF30" s="136"/>
      <c r="QG30" s="136"/>
      <c r="QH30" s="136"/>
      <c r="QI30" s="136"/>
      <c r="QJ30" s="136"/>
      <c r="QK30" s="136"/>
      <c r="QL30" s="136"/>
      <c r="QM30" s="136"/>
      <c r="QN30" s="136"/>
      <c r="QO30" s="136"/>
      <c r="QP30" s="136"/>
      <c r="QQ30" s="136"/>
      <c r="QR30" s="136"/>
      <c r="QS30" s="136"/>
      <c r="QT30" s="136"/>
      <c r="QU30" s="136"/>
      <c r="QV30" s="136"/>
      <c r="QW30" s="136"/>
      <c r="QX30" s="136"/>
      <c r="QY30" s="136"/>
      <c r="QZ30" s="136"/>
      <c r="RA30" s="136"/>
      <c r="RB30" s="136"/>
      <c r="RC30" s="136"/>
      <c r="RD30" s="136"/>
      <c r="RE30" s="136"/>
      <c r="RF30" s="136"/>
      <c r="RG30" s="136"/>
      <c r="RH30" s="136"/>
      <c r="RI30" s="136"/>
      <c r="RJ30" s="136"/>
      <c r="RK30" s="136"/>
      <c r="RL30" s="136"/>
      <c r="RM30" s="136"/>
      <c r="RN30" s="136"/>
      <c r="RO30" s="136"/>
      <c r="RP30" s="136"/>
      <c r="RQ30" s="136"/>
      <c r="RR30" s="136"/>
      <c r="RS30" s="136"/>
      <c r="AHG30" s="301" t="s">
        <v>437</v>
      </c>
      <c r="AHH30" s="219" t="s">
        <v>437</v>
      </c>
      <c r="AHI30" s="219" t="s">
        <v>437</v>
      </c>
      <c r="AHJ30" s="219" t="s">
        <v>437</v>
      </c>
      <c r="AHK30" s="219" t="s">
        <v>437</v>
      </c>
      <c r="AHL30" s="219" t="s">
        <v>437</v>
      </c>
      <c r="AHM30" s="219" t="s">
        <v>437</v>
      </c>
      <c r="AHN30" s="219" t="s">
        <v>437</v>
      </c>
      <c r="AHO30" s="219" t="s">
        <v>437</v>
      </c>
      <c r="AHP30" s="219" t="s">
        <v>437</v>
      </c>
      <c r="AHQ30" s="219" t="s">
        <v>437</v>
      </c>
      <c r="AHR30" s="219" t="s">
        <v>437</v>
      </c>
      <c r="AHS30" s="219" t="s">
        <v>437</v>
      </c>
      <c r="AHT30" s="219" t="s">
        <v>437</v>
      </c>
      <c r="AHU30" s="219" t="s">
        <v>437</v>
      </c>
      <c r="AHV30" s="219" t="s">
        <v>437</v>
      </c>
      <c r="AHW30" s="219" t="s">
        <v>437</v>
      </c>
      <c r="AHX30" s="219" t="s">
        <v>437</v>
      </c>
      <c r="AHY30" s="219" t="s">
        <v>437</v>
      </c>
      <c r="AHZ30" s="219" t="s">
        <v>437</v>
      </c>
      <c r="AIA30" s="219" t="s">
        <v>437</v>
      </c>
      <c r="AIB30" s="219" t="s">
        <v>437</v>
      </c>
      <c r="AIC30" s="219" t="s">
        <v>437</v>
      </c>
      <c r="AID30" s="219" t="s">
        <v>437</v>
      </c>
      <c r="AIE30" s="219" t="s">
        <v>437</v>
      </c>
      <c r="AIF30" s="219" t="s">
        <v>437</v>
      </c>
      <c r="AIG30" s="219" t="s">
        <v>437</v>
      </c>
      <c r="AIH30" s="219" t="s">
        <v>437</v>
      </c>
      <c r="AII30" s="219" t="s">
        <v>437</v>
      </c>
      <c r="AIJ30" s="219" t="s">
        <v>437</v>
      </c>
      <c r="AIK30" s="316" t="s">
        <v>437</v>
      </c>
      <c r="AIL30" s="656" t="str">
        <f>INDEX([1]集計!$G:$AK,MATCH($B26,[1]集計!$A$1:$A$945,0)+3,MATCH(AIL$152,[1]集計!$G$2:$AK$2,0))</f>
        <v/>
      </c>
      <c r="AIM30" s="657" t="str">
        <f>INDEX([1]集計!$G:$AK,MATCH($B26,[1]集計!$A$1:$A$945,0)+3,MATCH(AIM$152,[1]集計!$G$2:$AK$2,0))</f>
        <v/>
      </c>
      <c r="AIN30" s="657" t="str">
        <f>INDEX([1]集計!$G:$AK,MATCH($B26,[1]集計!$A$1:$A$945,0)+3,MATCH(AIN$152,[1]集計!$G$2:$AK$2,0))</f>
        <v/>
      </c>
      <c r="AIO30" s="657" t="str">
        <f>INDEX([1]集計!$G:$AK,MATCH($B26,[1]集計!$A$1:$A$945,0)+3,MATCH(AIO$152,[1]集計!$G$2:$AK$2,0))</f>
        <v/>
      </c>
      <c r="AIP30" s="657" t="str">
        <f>INDEX([1]集計!$G:$AK,MATCH($B26,[1]集計!$A$1:$A$945,0)+3,MATCH(AIP$152,[1]集計!$G$2:$AK$2,0))</f>
        <v/>
      </c>
      <c r="AIQ30" s="657" t="str">
        <f>INDEX([1]集計!$G:$AK,MATCH($B26,[1]集計!$A$1:$A$945,0)+3,MATCH(AIQ$152,[1]集計!$G$2:$AK$2,0))</f>
        <v/>
      </c>
      <c r="AIR30" s="657" t="str">
        <f>INDEX([1]集計!$G:$AK,MATCH($B26,[1]集計!$A$1:$A$945,0)+3,MATCH(AIR$152,[1]集計!$G$2:$AK$2,0))</f>
        <v/>
      </c>
      <c r="AIS30" s="657" t="str">
        <f>INDEX([1]集計!$G:$AK,MATCH($B26,[1]集計!$A$1:$A$945,0)+3,MATCH(AIS$152,[1]集計!$G$2:$AK$2,0))</f>
        <v/>
      </c>
      <c r="AIT30" s="657" t="str">
        <f>INDEX([1]集計!$G:$AK,MATCH($B26,[1]集計!$A$1:$A$945,0)+3,MATCH(AIT$152,[1]集計!$G$2:$AK$2,0))</f>
        <v/>
      </c>
      <c r="AIU30" s="657" t="str">
        <f>INDEX([1]集計!$G:$AK,MATCH($B26,[1]集計!$A$1:$A$945,0)+3,MATCH(AIU$152,[1]集計!$G$2:$AK$2,0))</f>
        <v/>
      </c>
      <c r="AIW30" s="138"/>
    </row>
    <row r="31" spans="1:1007" s="119" customFormat="1" ht="14.25" hidden="1" customHeight="1" outlineLevel="1" thickBot="1">
      <c r="A31" s="159"/>
      <c r="B31" s="160">
        <f>D33</f>
        <v>223</v>
      </c>
      <c r="C31" s="40" t="s">
        <v>315</v>
      </c>
      <c r="D31" s="670">
        <f t="shared" si="38"/>
        <v>0</v>
      </c>
      <c r="E31" s="55" t="e">
        <f t="shared" si="36"/>
        <v>#DIV/0!</v>
      </c>
      <c r="F31" s="179"/>
      <c r="G31" s="49"/>
      <c r="H31" s="156">
        <f t="shared" si="37"/>
        <v>0</v>
      </c>
      <c r="OA31" s="136"/>
      <c r="OB31" s="136"/>
      <c r="OC31" s="136"/>
      <c r="OD31" s="136"/>
      <c r="OE31" s="136"/>
      <c r="OF31" s="136"/>
      <c r="OG31" s="136"/>
      <c r="OH31" s="136"/>
      <c r="OI31" s="136"/>
      <c r="OJ31" s="136"/>
      <c r="OK31" s="136"/>
      <c r="OL31" s="136"/>
      <c r="OM31" s="136"/>
      <c r="ON31" s="136"/>
      <c r="OO31" s="136"/>
      <c r="OP31" s="136"/>
      <c r="OQ31" s="136"/>
      <c r="OR31" s="136"/>
      <c r="OS31" s="136"/>
      <c r="OT31" s="136"/>
      <c r="OU31" s="136"/>
      <c r="OV31" s="136"/>
      <c r="OW31" s="136"/>
      <c r="OX31" s="136"/>
      <c r="OY31" s="136"/>
      <c r="OZ31" s="136"/>
      <c r="PA31" s="136"/>
      <c r="PB31" s="136"/>
      <c r="PC31" s="136"/>
      <c r="PD31" s="136"/>
      <c r="PE31" s="136"/>
      <c r="PF31" s="136"/>
      <c r="PG31" s="136"/>
      <c r="PH31" s="136"/>
      <c r="PI31" s="136"/>
      <c r="PJ31" s="136"/>
      <c r="PK31" s="136"/>
      <c r="PL31" s="136"/>
      <c r="PM31" s="136"/>
      <c r="PN31" s="136"/>
      <c r="PO31" s="136"/>
      <c r="PP31" s="136"/>
      <c r="PQ31" s="136"/>
      <c r="PR31" s="136"/>
      <c r="PS31" s="136"/>
      <c r="PT31" s="136"/>
      <c r="PU31" s="136"/>
      <c r="PV31" s="136"/>
      <c r="PW31" s="136"/>
      <c r="PX31" s="136"/>
      <c r="PY31" s="136"/>
      <c r="PZ31" s="136"/>
      <c r="QA31" s="136"/>
      <c r="QB31" s="136"/>
      <c r="QC31" s="136"/>
      <c r="QD31" s="136"/>
      <c r="QE31" s="136"/>
      <c r="QF31" s="136"/>
      <c r="QG31" s="136"/>
      <c r="QH31" s="136"/>
      <c r="QI31" s="136"/>
      <c r="QJ31" s="136"/>
      <c r="QK31" s="136"/>
      <c r="QL31" s="136"/>
      <c r="QM31" s="136"/>
      <c r="QN31" s="136"/>
      <c r="QO31" s="136"/>
      <c r="QP31" s="136"/>
      <c r="QQ31" s="136"/>
      <c r="QR31" s="136"/>
      <c r="QS31" s="136"/>
      <c r="QT31" s="136"/>
      <c r="QU31" s="136"/>
      <c r="QV31" s="136"/>
      <c r="QW31" s="136"/>
      <c r="QX31" s="136"/>
      <c r="QY31" s="136"/>
      <c r="QZ31" s="136"/>
      <c r="RA31" s="136"/>
      <c r="RB31" s="136"/>
      <c r="RC31" s="136"/>
      <c r="RD31" s="136"/>
      <c r="RE31" s="136"/>
      <c r="RF31" s="136"/>
      <c r="RG31" s="136"/>
      <c r="RH31" s="136"/>
      <c r="RI31" s="136"/>
      <c r="RJ31" s="136"/>
      <c r="RK31" s="136"/>
      <c r="RL31" s="136"/>
      <c r="RM31" s="136"/>
      <c r="RN31" s="136"/>
      <c r="RO31" s="136"/>
      <c r="RP31" s="136"/>
      <c r="RQ31" s="136"/>
      <c r="RR31" s="136"/>
      <c r="RS31" s="136"/>
      <c r="AHG31" s="301" t="s">
        <v>437</v>
      </c>
      <c r="AHH31" s="219" t="s">
        <v>437</v>
      </c>
      <c r="AHI31" s="219" t="s">
        <v>437</v>
      </c>
      <c r="AHJ31" s="219" t="s">
        <v>437</v>
      </c>
      <c r="AHK31" s="219" t="s">
        <v>437</v>
      </c>
      <c r="AHL31" s="219" t="s">
        <v>437</v>
      </c>
      <c r="AHM31" s="219" t="s">
        <v>437</v>
      </c>
      <c r="AHN31" s="219" t="s">
        <v>437</v>
      </c>
      <c r="AHO31" s="219" t="s">
        <v>437</v>
      </c>
      <c r="AHP31" s="219" t="s">
        <v>437</v>
      </c>
      <c r="AHQ31" s="219" t="s">
        <v>437</v>
      </c>
      <c r="AHR31" s="219" t="s">
        <v>437</v>
      </c>
      <c r="AHS31" s="219" t="s">
        <v>437</v>
      </c>
      <c r="AHT31" s="219" t="s">
        <v>437</v>
      </c>
      <c r="AHU31" s="219" t="s">
        <v>437</v>
      </c>
      <c r="AHV31" s="219" t="s">
        <v>437</v>
      </c>
      <c r="AHW31" s="219" t="s">
        <v>437</v>
      </c>
      <c r="AHX31" s="219" t="s">
        <v>437</v>
      </c>
      <c r="AHY31" s="219" t="s">
        <v>437</v>
      </c>
      <c r="AHZ31" s="219" t="s">
        <v>437</v>
      </c>
      <c r="AIA31" s="219" t="s">
        <v>437</v>
      </c>
      <c r="AIB31" s="219" t="s">
        <v>437</v>
      </c>
      <c r="AIC31" s="219" t="s">
        <v>437</v>
      </c>
      <c r="AID31" s="219" t="s">
        <v>437</v>
      </c>
      <c r="AIE31" s="219" t="s">
        <v>437</v>
      </c>
      <c r="AIF31" s="219" t="s">
        <v>437</v>
      </c>
      <c r="AIG31" s="219" t="s">
        <v>437</v>
      </c>
      <c r="AIH31" s="219" t="s">
        <v>437</v>
      </c>
      <c r="AII31" s="219" t="s">
        <v>437</v>
      </c>
      <c r="AIJ31" s="219" t="s">
        <v>437</v>
      </c>
      <c r="AIK31" s="316" t="s">
        <v>437</v>
      </c>
      <c r="AIL31" s="656" t="str">
        <f>INDEX([1]集計!$G:$AK,MATCH($B26,[1]集計!$A$1:$A$945,0)+4,MATCH(AIL$152,[1]集計!$G$2:$AK$2,0))</f>
        <v/>
      </c>
      <c r="AIM31" s="657" t="str">
        <f>INDEX([1]集計!$G:$AK,MATCH($B26,[1]集計!$A$1:$A$945,0)+4,MATCH(AIM$152,[1]集計!$G$2:$AK$2,0))</f>
        <v/>
      </c>
      <c r="AIN31" s="657" t="str">
        <f>INDEX([1]集計!$G:$AK,MATCH($B26,[1]集計!$A$1:$A$945,0)+4,MATCH(AIN$152,[1]集計!$G$2:$AK$2,0))</f>
        <v/>
      </c>
      <c r="AIO31" s="657" t="str">
        <f>INDEX([1]集計!$G:$AK,MATCH($B26,[1]集計!$A$1:$A$945,0)+4,MATCH(AIO$152,[1]集計!$G$2:$AK$2,0))</f>
        <v/>
      </c>
      <c r="AIP31" s="657" t="str">
        <f>INDEX([1]集計!$G:$AK,MATCH($B26,[1]集計!$A$1:$A$945,0)+4,MATCH(AIP$152,[1]集計!$G$2:$AK$2,0))</f>
        <v/>
      </c>
      <c r="AIQ31" s="657" t="str">
        <f>INDEX([1]集計!$G:$AK,MATCH($B26,[1]集計!$A$1:$A$945,0)+4,MATCH(AIQ$152,[1]集計!$G$2:$AK$2,0))</f>
        <v/>
      </c>
      <c r="AIR31" s="657" t="str">
        <f>INDEX([1]集計!$G:$AK,MATCH($B26,[1]集計!$A$1:$A$945,0)+4,MATCH(AIR$152,[1]集計!$G$2:$AK$2,0))</f>
        <v/>
      </c>
      <c r="AIS31" s="657" t="str">
        <f>INDEX([1]集計!$G:$AK,MATCH($B26,[1]集計!$A$1:$A$945,0)+4,MATCH(AIS$152,[1]集計!$G$2:$AK$2,0))</f>
        <v/>
      </c>
      <c r="AIT31" s="657" t="str">
        <f>INDEX([1]集計!$G:$AK,MATCH($B26,[1]集計!$A$1:$A$945,0)+4,MATCH(AIT$152,[1]集計!$G$2:$AK$2,0))</f>
        <v/>
      </c>
      <c r="AIU31" s="657" t="str">
        <f>INDEX([1]集計!$G:$AK,MATCH($B26,[1]集計!$A$1:$A$945,0)+4,MATCH(AIU$152,[1]集計!$G$2:$AK$2,0))</f>
        <v/>
      </c>
      <c r="AIW31" s="138"/>
    </row>
    <row r="32" spans="1:1007" s="119" customFormat="1" ht="14.25" hidden="1" customHeight="1" outlineLevel="1" thickBot="1">
      <c r="A32" s="161" t="s">
        <v>316</v>
      </c>
      <c r="B32" s="162" t="e">
        <f>SUM(B31/(B27*E34/100))</f>
        <v>#DIV/0!</v>
      </c>
      <c r="C32" s="32" t="s">
        <v>317</v>
      </c>
      <c r="D32" s="670">
        <f t="shared" si="38"/>
        <v>0</v>
      </c>
      <c r="E32" s="55" t="e">
        <f t="shared" si="36"/>
        <v>#DIV/0!</v>
      </c>
      <c r="F32" s="179"/>
      <c r="G32" s="49"/>
      <c r="H32" s="156">
        <f t="shared" si="37"/>
        <v>7</v>
      </c>
      <c r="OA32" s="136"/>
      <c r="OB32" s="136"/>
      <c r="OC32" s="136"/>
      <c r="OD32" s="136"/>
      <c r="OE32" s="136"/>
      <c r="OF32" s="136"/>
      <c r="OG32" s="136"/>
      <c r="OH32" s="136"/>
      <c r="OI32" s="136"/>
      <c r="OJ32" s="136"/>
      <c r="OK32" s="136"/>
      <c r="OL32" s="136"/>
      <c r="OM32" s="136"/>
      <c r="ON32" s="136"/>
      <c r="OO32" s="136"/>
      <c r="OP32" s="136"/>
      <c r="OQ32" s="136"/>
      <c r="OR32" s="136"/>
      <c r="OS32" s="136"/>
      <c r="OT32" s="136"/>
      <c r="OU32" s="136"/>
      <c r="OV32" s="136"/>
      <c r="OW32" s="136"/>
      <c r="OX32" s="136"/>
      <c r="OY32" s="136"/>
      <c r="OZ32" s="136"/>
      <c r="PA32" s="136"/>
      <c r="PB32" s="136"/>
      <c r="PC32" s="136"/>
      <c r="PD32" s="136"/>
      <c r="PE32" s="136"/>
      <c r="PF32" s="136"/>
      <c r="PG32" s="136"/>
      <c r="PH32" s="136"/>
      <c r="PI32" s="136"/>
      <c r="PJ32" s="136"/>
      <c r="PK32" s="136"/>
      <c r="PL32" s="136"/>
      <c r="PM32" s="136"/>
      <c r="PN32" s="136"/>
      <c r="PO32" s="136"/>
      <c r="PP32" s="136"/>
      <c r="PQ32" s="136"/>
      <c r="PR32" s="136"/>
      <c r="PS32" s="136"/>
      <c r="PT32" s="136"/>
      <c r="PU32" s="136"/>
      <c r="PV32" s="136"/>
      <c r="PW32" s="136"/>
      <c r="PX32" s="136"/>
      <c r="PY32" s="136"/>
      <c r="PZ32" s="136"/>
      <c r="QA32" s="136"/>
      <c r="QB32" s="136"/>
      <c r="QC32" s="136"/>
      <c r="QD32" s="136"/>
      <c r="QE32" s="136"/>
      <c r="QF32" s="136"/>
      <c r="QG32" s="136"/>
      <c r="QH32" s="136"/>
      <c r="QI32" s="136"/>
      <c r="QJ32" s="136"/>
      <c r="QK32" s="136"/>
      <c r="QL32" s="136"/>
      <c r="QM32" s="136"/>
      <c r="QN32" s="136"/>
      <c r="QO32" s="136"/>
      <c r="QP32" s="136"/>
      <c r="QQ32" s="136"/>
      <c r="QR32" s="136"/>
      <c r="QS32" s="136"/>
      <c r="QT32" s="136"/>
      <c r="QU32" s="136"/>
      <c r="QV32" s="136"/>
      <c r="QW32" s="136"/>
      <c r="QX32" s="136"/>
      <c r="QY32" s="136"/>
      <c r="QZ32" s="136"/>
      <c r="RA32" s="136"/>
      <c r="RB32" s="136"/>
      <c r="RC32" s="136"/>
      <c r="RD32" s="136"/>
      <c r="RE32" s="136"/>
      <c r="RF32" s="136"/>
      <c r="RG32" s="136"/>
      <c r="RH32" s="136"/>
      <c r="RI32" s="136"/>
      <c r="RJ32" s="136"/>
      <c r="RK32" s="136"/>
      <c r="RL32" s="136"/>
      <c r="RM32" s="136"/>
      <c r="RN32" s="136"/>
      <c r="RO32" s="136"/>
      <c r="RP32" s="136"/>
      <c r="RQ32" s="136"/>
      <c r="RR32" s="136"/>
      <c r="RS32" s="136"/>
      <c r="AHG32" s="301" t="s">
        <v>437</v>
      </c>
      <c r="AHH32" s="219" t="s">
        <v>437</v>
      </c>
      <c r="AHI32" s="219" t="s">
        <v>437</v>
      </c>
      <c r="AHJ32" s="219" t="s">
        <v>437</v>
      </c>
      <c r="AHK32" s="219" t="s">
        <v>437</v>
      </c>
      <c r="AHL32" s="219" t="s">
        <v>437</v>
      </c>
      <c r="AHM32" s="219" t="s">
        <v>437</v>
      </c>
      <c r="AHN32" s="219" t="s">
        <v>437</v>
      </c>
      <c r="AHO32" s="219" t="s">
        <v>437</v>
      </c>
      <c r="AHP32" s="219" t="s">
        <v>437</v>
      </c>
      <c r="AHQ32" s="219" t="s">
        <v>437</v>
      </c>
      <c r="AHR32" s="219" t="s">
        <v>437</v>
      </c>
      <c r="AHS32" s="219" t="s">
        <v>437</v>
      </c>
      <c r="AHT32" s="219" t="s">
        <v>437</v>
      </c>
      <c r="AHU32" s="219" t="s">
        <v>437</v>
      </c>
      <c r="AHV32" s="219" t="s">
        <v>437</v>
      </c>
      <c r="AHW32" s="219" t="s">
        <v>437</v>
      </c>
      <c r="AHX32" s="219" t="s">
        <v>437</v>
      </c>
      <c r="AHY32" s="219" t="s">
        <v>437</v>
      </c>
      <c r="AHZ32" s="219" t="s">
        <v>437</v>
      </c>
      <c r="AIA32" s="219" t="s">
        <v>437</v>
      </c>
      <c r="AIB32" s="219" t="s">
        <v>437</v>
      </c>
      <c r="AIC32" s="219" t="s">
        <v>437</v>
      </c>
      <c r="AID32" s="219" t="s">
        <v>437</v>
      </c>
      <c r="AIE32" s="219" t="s">
        <v>437</v>
      </c>
      <c r="AIF32" s="219" t="s">
        <v>437</v>
      </c>
      <c r="AIG32" s="219" t="s">
        <v>437</v>
      </c>
      <c r="AIH32" s="219" t="s">
        <v>437</v>
      </c>
      <c r="AII32" s="219" t="s">
        <v>437</v>
      </c>
      <c r="AIJ32" s="219" t="s">
        <v>437</v>
      </c>
      <c r="AIK32" s="316" t="s">
        <v>437</v>
      </c>
      <c r="AIL32" s="656" t="str">
        <f>INDEX([1]集計!$G:$AK,MATCH($B26,[1]集計!$A$1:$A$945,0)+5,MATCH(AIL$152,[1]集計!$G$2:$AK$2,0))</f>
        <v/>
      </c>
      <c r="AIM32" s="657" t="str">
        <f>INDEX([1]集計!$G:$AK,MATCH($B26,[1]集計!$A$1:$A$945,0)+5,MATCH(AIM$152,[1]集計!$G$2:$AK$2,0))</f>
        <v/>
      </c>
      <c r="AIN32" s="657" t="str">
        <f>INDEX([1]集計!$G:$AK,MATCH($B26,[1]集計!$A$1:$A$945,0)+5,MATCH(AIN$152,[1]集計!$G$2:$AK$2,0))</f>
        <v/>
      </c>
      <c r="AIO32" s="657" t="str">
        <f>INDEX([1]集計!$G:$AK,MATCH($B26,[1]集計!$A$1:$A$945,0)+5,MATCH(AIO$152,[1]集計!$G$2:$AK$2,0))</f>
        <v/>
      </c>
      <c r="AIP32" s="657" t="str">
        <f>INDEX([1]集計!$G:$AK,MATCH($B26,[1]集計!$A$1:$A$945,0)+5,MATCH(AIP$152,[1]集計!$G$2:$AK$2,0))</f>
        <v/>
      </c>
      <c r="AIQ32" s="657" t="str">
        <f>INDEX([1]集計!$G:$AK,MATCH($B26,[1]集計!$A$1:$A$945,0)+5,MATCH(AIQ$152,[1]集計!$G$2:$AK$2,0))</f>
        <v/>
      </c>
      <c r="AIR32" s="657" t="str">
        <f>INDEX([1]集計!$G:$AK,MATCH($B26,[1]集計!$A$1:$A$945,0)+5,MATCH(AIR$152,[1]集計!$G$2:$AK$2,0))</f>
        <v/>
      </c>
      <c r="AIS32" s="657" t="str">
        <f>INDEX([1]集計!$G:$AK,MATCH($B26,[1]集計!$A$1:$A$945,0)+5,MATCH(AIS$152,[1]集計!$G$2:$AK$2,0))</f>
        <v/>
      </c>
      <c r="AIT32" s="657" t="str">
        <f>INDEX([1]集計!$G:$AK,MATCH($B26,[1]集計!$A$1:$A$945,0)+5,MATCH(AIT$152,[1]集計!$G$2:$AK$2,0))</f>
        <v/>
      </c>
      <c r="AIU32" s="657" t="str">
        <f>INDEX([1]集計!$G:$AK,MATCH($B26,[1]集計!$A$1:$A$945,0)+5,MATCH(AIU$152,[1]集計!$G$2:$AK$2,0))</f>
        <v/>
      </c>
      <c r="AIV32" s="119">
        <v>1</v>
      </c>
      <c r="AIW32" s="138">
        <v>1</v>
      </c>
      <c r="AIX32" s="119">
        <v>1</v>
      </c>
      <c r="AJA32" s="119">
        <v>1</v>
      </c>
      <c r="AJB32" s="119">
        <v>1</v>
      </c>
      <c r="AJC32" s="119">
        <v>1</v>
      </c>
      <c r="AJD32" s="119">
        <v>1</v>
      </c>
    </row>
    <row r="33" spans="1:1028" s="119" customFormat="1" ht="14.25" hidden="1" customHeight="1" outlineLevel="1" thickBot="1">
      <c r="A33" s="157" t="s">
        <v>316</v>
      </c>
      <c r="B33" s="163">
        <f>SUM(B31/(B28*E34/100))</f>
        <v>1.0619047619047619</v>
      </c>
      <c r="C33" s="164" t="s">
        <v>318</v>
      </c>
      <c r="D33" s="671">
        <f>SUM(D27:D32)</f>
        <v>223</v>
      </c>
      <c r="E33" s="182">
        <v>1.377</v>
      </c>
      <c r="F33" s="183"/>
      <c r="G33" s="49"/>
      <c r="H33" s="156">
        <f>SUM(H27:H32)</f>
        <v>252</v>
      </c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OA33" s="136"/>
      <c r="OB33" s="136"/>
      <c r="OC33" s="136"/>
      <c r="OD33" s="136"/>
      <c r="OE33" s="136"/>
      <c r="OF33" s="136"/>
      <c r="OG33" s="136"/>
      <c r="OH33" s="136"/>
      <c r="OI33" s="136"/>
      <c r="OJ33" s="136"/>
      <c r="OK33" s="136"/>
      <c r="OL33" s="136"/>
      <c r="OM33" s="136"/>
      <c r="ON33" s="136"/>
      <c r="OO33" s="136"/>
      <c r="OP33" s="136"/>
      <c r="OQ33" s="136"/>
      <c r="OR33" s="136"/>
      <c r="OS33" s="136"/>
      <c r="OT33" s="136"/>
      <c r="OU33" s="136"/>
      <c r="OV33" s="136"/>
      <c r="OW33" s="136"/>
      <c r="OX33" s="136"/>
      <c r="OY33" s="136"/>
      <c r="OZ33" s="136"/>
      <c r="PA33" s="136"/>
      <c r="PB33" s="136"/>
      <c r="PC33" s="136"/>
      <c r="PD33" s="136"/>
      <c r="PE33" s="136"/>
      <c r="PF33" s="136"/>
      <c r="PG33" s="136"/>
      <c r="PH33" s="136"/>
      <c r="PI33" s="136"/>
      <c r="PJ33" s="136"/>
      <c r="PK33" s="136"/>
      <c r="PL33" s="136"/>
      <c r="PM33" s="136"/>
      <c r="PN33" s="136"/>
      <c r="PO33" s="136"/>
      <c r="PP33" s="136"/>
      <c r="PQ33" s="136"/>
      <c r="PR33" s="136"/>
      <c r="PS33" s="136"/>
      <c r="PT33" s="136"/>
      <c r="PU33" s="136"/>
      <c r="PV33" s="136"/>
      <c r="PW33" s="136"/>
      <c r="PX33" s="136"/>
      <c r="PY33" s="136"/>
      <c r="PZ33" s="136"/>
      <c r="QA33" s="136"/>
      <c r="QB33" s="136"/>
      <c r="QC33" s="136"/>
      <c r="QD33" s="136"/>
      <c r="QE33" s="136"/>
      <c r="QF33" s="136"/>
      <c r="QG33" s="136"/>
      <c r="QH33" s="136"/>
      <c r="QI33" s="136"/>
      <c r="QJ33" s="136"/>
      <c r="QK33" s="136"/>
      <c r="QL33" s="136"/>
      <c r="QM33" s="136"/>
      <c r="QN33" s="136"/>
      <c r="QO33" s="136"/>
      <c r="QP33" s="136"/>
      <c r="QQ33" s="136"/>
      <c r="QR33" s="136"/>
      <c r="QS33" s="136"/>
      <c r="QT33" s="136"/>
      <c r="QU33" s="136"/>
      <c r="QV33" s="136"/>
      <c r="QW33" s="136"/>
      <c r="QX33" s="136"/>
      <c r="QY33" s="136"/>
      <c r="QZ33" s="136"/>
      <c r="RA33" s="136"/>
      <c r="RB33" s="136"/>
      <c r="RC33" s="136"/>
      <c r="RD33" s="136"/>
      <c r="RE33" s="136"/>
      <c r="RF33" s="136"/>
      <c r="RG33" s="136"/>
      <c r="RH33" s="136"/>
      <c r="RI33" s="136"/>
      <c r="RJ33" s="136"/>
      <c r="RK33" s="136"/>
      <c r="RL33" s="136"/>
      <c r="RM33" s="136"/>
      <c r="RN33" s="136"/>
      <c r="RO33" s="136"/>
      <c r="RP33" s="136"/>
      <c r="RQ33" s="136"/>
      <c r="RR33" s="136"/>
      <c r="RS33" s="136"/>
      <c r="AHG33" s="8">
        <f t="shared" ref="AHG33:AIO33" si="39">SUM(AHG27:AHG32)</f>
        <v>0</v>
      </c>
      <c r="AHH33" s="9">
        <f t="shared" si="39"/>
        <v>0</v>
      </c>
      <c r="AHI33" s="9">
        <f t="shared" si="39"/>
        <v>0</v>
      </c>
      <c r="AHJ33" s="9">
        <f t="shared" si="39"/>
        <v>0</v>
      </c>
      <c r="AHK33" s="9">
        <f t="shared" si="39"/>
        <v>0</v>
      </c>
      <c r="AHL33" s="9">
        <f t="shared" si="39"/>
        <v>0</v>
      </c>
      <c r="AHM33" s="9">
        <f t="shared" si="39"/>
        <v>0</v>
      </c>
      <c r="AHN33" s="9">
        <f t="shared" si="39"/>
        <v>0</v>
      </c>
      <c r="AHO33" s="9">
        <f t="shared" si="39"/>
        <v>0</v>
      </c>
      <c r="AHP33" s="9">
        <f t="shared" si="39"/>
        <v>0</v>
      </c>
      <c r="AHQ33" s="9">
        <f t="shared" si="39"/>
        <v>0</v>
      </c>
      <c r="AHR33" s="9">
        <f>SUM(AHR27:AHR32)</f>
        <v>0</v>
      </c>
      <c r="AHS33" s="9">
        <f t="shared" si="39"/>
        <v>0</v>
      </c>
      <c r="AHT33" s="9">
        <f t="shared" si="39"/>
        <v>0</v>
      </c>
      <c r="AHU33" s="9">
        <f t="shared" si="39"/>
        <v>0</v>
      </c>
      <c r="AHV33" s="9">
        <f t="shared" si="39"/>
        <v>0</v>
      </c>
      <c r="AHW33" s="9">
        <f t="shared" si="39"/>
        <v>0</v>
      </c>
      <c r="AHX33" s="9">
        <f t="shared" si="39"/>
        <v>0</v>
      </c>
      <c r="AHY33" s="9">
        <f t="shared" si="39"/>
        <v>0</v>
      </c>
      <c r="AHZ33" s="9">
        <f t="shared" si="39"/>
        <v>1</v>
      </c>
      <c r="AIA33" s="9">
        <f t="shared" si="39"/>
        <v>7</v>
      </c>
      <c r="AIB33" s="9">
        <f t="shared" si="39"/>
        <v>0</v>
      </c>
      <c r="AIC33" s="9">
        <f t="shared" si="39"/>
        <v>16</v>
      </c>
      <c r="AID33" s="9">
        <f t="shared" si="39"/>
        <v>8</v>
      </c>
      <c r="AIE33" s="9">
        <f t="shared" si="39"/>
        <v>0</v>
      </c>
      <c r="AIF33" s="9">
        <f t="shared" si="39"/>
        <v>46</v>
      </c>
      <c r="AIG33" s="9">
        <f t="shared" si="39"/>
        <v>47</v>
      </c>
      <c r="AIH33" s="9">
        <f t="shared" si="39"/>
        <v>29</v>
      </c>
      <c r="AII33" s="9">
        <f t="shared" si="39"/>
        <v>39</v>
      </c>
      <c r="AIJ33" s="9">
        <f t="shared" si="39"/>
        <v>25</v>
      </c>
      <c r="AIK33" s="10">
        <f t="shared" si="39"/>
        <v>5</v>
      </c>
      <c r="AIL33" s="8">
        <f t="shared" si="39"/>
        <v>0</v>
      </c>
      <c r="AIM33" s="9">
        <f t="shared" si="39"/>
        <v>6</v>
      </c>
      <c r="AIN33" s="9">
        <f t="shared" si="39"/>
        <v>16</v>
      </c>
      <c r="AIO33" s="9">
        <f t="shared" si="39"/>
        <v>0</v>
      </c>
      <c r="AIW33" s="138"/>
    </row>
    <row r="34" spans="1:1028" s="119" customFormat="1" ht="14.25" hidden="1" customHeight="1" outlineLevel="1" thickBot="1">
      <c r="A34" s="158" t="s">
        <v>316</v>
      </c>
      <c r="B34" s="165">
        <f>SUM(B31/(B29*E34/100))</f>
        <v>1.5108401084010841</v>
      </c>
      <c r="C34" s="166">
        <f>SUM(B31/(E33*E34/100))</f>
        <v>269.91043330912612</v>
      </c>
      <c r="D34" s="73" t="s">
        <v>236</v>
      </c>
      <c r="E34" s="167">
        <v>60</v>
      </c>
      <c r="F34" s="184">
        <v>1.3</v>
      </c>
      <c r="G34" s="176"/>
      <c r="H34" s="187"/>
      <c r="OA34" s="136"/>
      <c r="OB34" s="136"/>
      <c r="OC34" s="136"/>
      <c r="OD34" s="136"/>
      <c r="OE34" s="136"/>
      <c r="OF34" s="136"/>
      <c r="OG34" s="136"/>
      <c r="OH34" s="136"/>
      <c r="OI34" s="136"/>
      <c r="OJ34" s="136"/>
      <c r="OK34" s="136"/>
      <c r="OL34" s="136"/>
      <c r="OM34" s="136"/>
      <c r="ON34" s="136"/>
      <c r="OO34" s="136"/>
      <c r="OP34" s="136"/>
      <c r="OQ34" s="136"/>
      <c r="OR34" s="136"/>
      <c r="OS34" s="136"/>
      <c r="OT34" s="136"/>
      <c r="OU34" s="136"/>
      <c r="OV34" s="136"/>
      <c r="OW34" s="136"/>
      <c r="OX34" s="136"/>
      <c r="OY34" s="136"/>
      <c r="OZ34" s="136"/>
      <c r="PA34" s="136"/>
      <c r="PB34" s="136"/>
      <c r="PC34" s="136"/>
      <c r="PD34" s="136"/>
      <c r="PE34" s="136"/>
      <c r="PF34" s="136"/>
      <c r="PG34" s="136"/>
      <c r="PH34" s="136"/>
      <c r="PI34" s="136"/>
      <c r="PJ34" s="136"/>
      <c r="PK34" s="136"/>
      <c r="PL34" s="136"/>
      <c r="PM34" s="136"/>
      <c r="PN34" s="136"/>
      <c r="PO34" s="136"/>
      <c r="PP34" s="136"/>
      <c r="PQ34" s="136"/>
      <c r="PR34" s="136"/>
      <c r="PS34" s="136"/>
      <c r="PT34" s="136"/>
      <c r="PU34" s="136"/>
      <c r="PV34" s="136"/>
      <c r="PW34" s="136"/>
      <c r="PX34" s="136"/>
      <c r="PY34" s="136"/>
      <c r="PZ34" s="136"/>
      <c r="QA34" s="136"/>
      <c r="QB34" s="136"/>
      <c r="QC34" s="136"/>
      <c r="QD34" s="136"/>
      <c r="QE34" s="136"/>
      <c r="QF34" s="136"/>
      <c r="QG34" s="136"/>
      <c r="QH34" s="136"/>
      <c r="QI34" s="136"/>
      <c r="QJ34" s="136"/>
      <c r="QK34" s="136"/>
      <c r="QL34" s="136"/>
      <c r="QM34" s="136"/>
      <c r="QN34" s="136"/>
      <c r="QO34" s="136"/>
      <c r="QP34" s="136"/>
      <c r="QQ34" s="136"/>
      <c r="QR34" s="136"/>
      <c r="QS34" s="136"/>
      <c r="QT34" s="136"/>
      <c r="QU34" s="136"/>
      <c r="QV34" s="136"/>
      <c r="QW34" s="136"/>
      <c r="QX34" s="136"/>
      <c r="QY34" s="136"/>
      <c r="QZ34" s="136"/>
      <c r="RA34" s="136"/>
      <c r="RB34" s="136"/>
      <c r="RC34" s="136"/>
      <c r="RD34" s="136"/>
      <c r="RE34" s="136"/>
      <c r="RF34" s="136"/>
      <c r="RG34" s="136"/>
      <c r="RH34" s="136"/>
      <c r="RI34" s="136"/>
      <c r="RJ34" s="136"/>
      <c r="RK34" s="136"/>
      <c r="RL34" s="136"/>
      <c r="RM34" s="136"/>
      <c r="RN34" s="136"/>
      <c r="RO34" s="136"/>
      <c r="RP34" s="136"/>
      <c r="RQ34" s="136"/>
      <c r="RR34" s="136"/>
      <c r="RS34" s="136"/>
      <c r="AHG34" s="19" t="s">
        <v>38</v>
      </c>
      <c r="AHH34" s="20"/>
      <c r="AHI34" s="21">
        <f>SUM(AHG27:AIK27)</f>
        <v>168</v>
      </c>
      <c r="AHJ34" s="21"/>
      <c r="AHK34" s="20" t="s">
        <v>39</v>
      </c>
      <c r="AHL34" s="20"/>
      <c r="AHM34" s="21">
        <f>SUM(AHG28:AIK28)</f>
        <v>30</v>
      </c>
      <c r="AHN34" s="21"/>
      <c r="AHO34" s="20" t="s">
        <v>40</v>
      </c>
      <c r="AHP34" s="20"/>
      <c r="AHQ34" s="21">
        <f>SUM(AHG29:AIK29)</f>
        <v>25</v>
      </c>
      <c r="AHR34" s="21"/>
      <c r="AHS34" s="20" t="s">
        <v>41</v>
      </c>
      <c r="AHT34" s="20"/>
      <c r="AHU34" s="21">
        <f>SUM(AHG30:AIK30)</f>
        <v>0</v>
      </c>
      <c r="AHV34" s="21"/>
      <c r="AHW34" s="20" t="s">
        <v>42</v>
      </c>
      <c r="AHX34" s="20"/>
      <c r="AHY34" s="21">
        <f>SUM(AHG31:AIK31)</f>
        <v>0</v>
      </c>
      <c r="AHZ34" s="21"/>
      <c r="AIA34" s="20" t="s">
        <v>43</v>
      </c>
      <c r="AIB34" s="20"/>
      <c r="AIC34" s="21">
        <f>SUM(AHG32:AIK32)</f>
        <v>0</v>
      </c>
      <c r="AID34" s="21"/>
      <c r="AIE34" s="22" t="s">
        <v>44</v>
      </c>
      <c r="AIF34" s="22"/>
      <c r="AIG34" s="21">
        <f>SUM(AHG33:AIK33)</f>
        <v>223</v>
      </c>
      <c r="AIH34" s="21"/>
      <c r="AII34" s="21"/>
      <c r="AIJ34" s="21"/>
      <c r="AIK34" s="217"/>
      <c r="AIL34" s="652"/>
      <c r="AIM34" s="21"/>
      <c r="AIN34" s="21"/>
      <c r="AIO34" s="21"/>
      <c r="AIW34" s="138"/>
    </row>
    <row r="35" spans="1:1028" s="119" customFormat="1" ht="14.25" hidden="1" customHeight="1" outlineLevel="1">
      <c r="A35" s="208"/>
      <c r="B35" s="307" t="s">
        <v>237</v>
      </c>
      <c r="C35" s="323">
        <v>10</v>
      </c>
      <c r="D35" s="247"/>
      <c r="E35" s="314">
        <v>2.5</v>
      </c>
      <c r="F35" s="322">
        <v>3</v>
      </c>
      <c r="G35" s="313">
        <v>3.5</v>
      </c>
      <c r="H35" s="309">
        <v>4</v>
      </c>
      <c r="OA35" s="136"/>
      <c r="OB35" s="136"/>
      <c r="OC35" s="136"/>
      <c r="OD35" s="136"/>
      <c r="OE35" s="136"/>
      <c r="OF35" s="136"/>
      <c r="OG35" s="136"/>
      <c r="OH35" s="136"/>
      <c r="OI35" s="136"/>
      <c r="OJ35" s="136"/>
      <c r="OK35" s="136"/>
      <c r="OL35" s="136"/>
      <c r="OM35" s="136"/>
      <c r="ON35" s="136"/>
      <c r="OO35" s="136"/>
      <c r="OP35" s="136"/>
      <c r="OQ35" s="136"/>
      <c r="OR35" s="136"/>
      <c r="OS35" s="136"/>
      <c r="OT35" s="136"/>
      <c r="OU35" s="136"/>
      <c r="OV35" s="136"/>
      <c r="OW35" s="136"/>
      <c r="OX35" s="136"/>
      <c r="OY35" s="136"/>
      <c r="OZ35" s="136"/>
      <c r="PA35" s="136"/>
      <c r="PB35" s="136"/>
      <c r="PC35" s="136"/>
      <c r="PD35" s="136"/>
      <c r="PE35" s="136"/>
      <c r="PF35" s="136"/>
      <c r="PG35" s="136"/>
      <c r="PH35" s="136"/>
      <c r="PI35" s="136"/>
      <c r="PJ35" s="136"/>
      <c r="PK35" s="136"/>
      <c r="PL35" s="136"/>
      <c r="PM35" s="136"/>
      <c r="PN35" s="136"/>
      <c r="PO35" s="136"/>
      <c r="PP35" s="136"/>
      <c r="PQ35" s="136"/>
      <c r="PR35" s="136"/>
      <c r="PS35" s="136"/>
      <c r="PT35" s="136"/>
      <c r="PU35" s="136"/>
      <c r="PV35" s="136"/>
      <c r="PW35" s="136"/>
      <c r="PX35" s="136"/>
      <c r="PY35" s="136"/>
      <c r="PZ35" s="136"/>
      <c r="QA35" s="136"/>
      <c r="QB35" s="136"/>
      <c r="QC35" s="136"/>
      <c r="QD35" s="136"/>
      <c r="QE35" s="136"/>
      <c r="QF35" s="136"/>
      <c r="QG35" s="136"/>
      <c r="QH35" s="136"/>
      <c r="QI35" s="136"/>
      <c r="QJ35" s="136"/>
      <c r="QK35" s="136"/>
      <c r="QL35" s="136"/>
      <c r="QM35" s="136"/>
      <c r="QN35" s="136"/>
      <c r="QO35" s="136"/>
      <c r="QP35" s="136"/>
      <c r="QQ35" s="136"/>
      <c r="QR35" s="136"/>
      <c r="QS35" s="136"/>
      <c r="QT35" s="136"/>
      <c r="QU35" s="136"/>
      <c r="QV35" s="136"/>
      <c r="QW35" s="136"/>
      <c r="QX35" s="136"/>
      <c r="QY35" s="136"/>
      <c r="QZ35" s="136"/>
      <c r="RA35" s="136"/>
      <c r="RB35" s="136"/>
      <c r="RC35" s="136"/>
      <c r="RD35" s="136"/>
      <c r="RE35" s="136"/>
      <c r="RF35" s="136"/>
      <c r="RG35" s="136"/>
      <c r="RH35" s="136"/>
      <c r="RI35" s="136"/>
      <c r="RJ35" s="136"/>
      <c r="RK35" s="136"/>
      <c r="RL35" s="136"/>
      <c r="RM35" s="136"/>
      <c r="RN35" s="136"/>
      <c r="RO35" s="136"/>
      <c r="RP35" s="136"/>
      <c r="RQ35" s="136"/>
      <c r="RR35" s="136"/>
      <c r="RS35" s="136"/>
      <c r="RT35" s="136"/>
      <c r="RU35" s="136"/>
      <c r="RV35" s="136"/>
      <c r="RW35" s="136"/>
      <c r="RX35" s="136"/>
      <c r="RY35" s="136"/>
      <c r="RZ35" s="136"/>
      <c r="SA35" s="136"/>
      <c r="SB35" s="136"/>
      <c r="SC35" s="136"/>
      <c r="SD35" s="136"/>
      <c r="SE35" s="136"/>
      <c r="SF35" s="136"/>
      <c r="SG35" s="136"/>
      <c r="SH35" s="136"/>
      <c r="SI35" s="136"/>
      <c r="SJ35" s="136"/>
      <c r="SK35" s="136"/>
      <c r="SL35" s="136"/>
      <c r="SM35" s="136"/>
      <c r="SN35" s="136"/>
      <c r="SO35" s="136"/>
      <c r="SP35" s="136"/>
      <c r="SQ35" s="136"/>
      <c r="AHU35" s="312">
        <f t="shared" ref="AHU35:AIB35" si="40">$C35*$E35</f>
        <v>25</v>
      </c>
      <c r="AHV35" s="312">
        <f t="shared" si="40"/>
        <v>25</v>
      </c>
      <c r="AHW35" s="312">
        <f t="shared" si="40"/>
        <v>25</v>
      </c>
      <c r="AHX35" s="312">
        <f t="shared" si="40"/>
        <v>25</v>
      </c>
      <c r="AHY35" s="312">
        <f t="shared" si="40"/>
        <v>25</v>
      </c>
      <c r="AHZ35" s="312">
        <f t="shared" si="40"/>
        <v>25</v>
      </c>
      <c r="AIA35" s="317">
        <f t="shared" si="40"/>
        <v>25</v>
      </c>
      <c r="AIB35" s="317">
        <f t="shared" si="40"/>
        <v>25</v>
      </c>
      <c r="AIC35" s="317">
        <f t="shared" ref="AIC35:AIQ35" si="41">$C35*$E35</f>
        <v>25</v>
      </c>
      <c r="AID35" s="312">
        <f t="shared" si="41"/>
        <v>25</v>
      </c>
      <c r="AIE35" s="317">
        <f t="shared" si="41"/>
        <v>25</v>
      </c>
      <c r="AIF35" s="317">
        <f t="shared" si="41"/>
        <v>25</v>
      </c>
      <c r="AIG35" s="317">
        <f t="shared" si="41"/>
        <v>25</v>
      </c>
      <c r="AIH35" s="317">
        <f t="shared" si="41"/>
        <v>25</v>
      </c>
      <c r="AII35" s="317">
        <f t="shared" si="41"/>
        <v>25</v>
      </c>
      <c r="AIJ35" s="317">
        <f t="shared" si="41"/>
        <v>25</v>
      </c>
      <c r="AIK35" s="312">
        <f t="shared" si="41"/>
        <v>25</v>
      </c>
      <c r="AIL35" s="312">
        <f t="shared" si="41"/>
        <v>25</v>
      </c>
      <c r="AIM35" s="317">
        <f t="shared" si="41"/>
        <v>25</v>
      </c>
      <c r="AIN35" s="317">
        <f t="shared" si="41"/>
        <v>25</v>
      </c>
      <c r="AIO35" s="317">
        <f t="shared" si="41"/>
        <v>25</v>
      </c>
      <c r="AIP35" s="317">
        <f t="shared" si="41"/>
        <v>25</v>
      </c>
      <c r="AIQ35" s="317">
        <f t="shared" si="41"/>
        <v>25</v>
      </c>
      <c r="AIV35" s="317">
        <f t="shared" ref="AIV35:AIZ35" si="42">$C35*$E35</f>
        <v>25</v>
      </c>
      <c r="AIW35" s="318">
        <f t="shared" si="42"/>
        <v>25</v>
      </c>
      <c r="AIX35" s="312">
        <f t="shared" si="42"/>
        <v>25</v>
      </c>
      <c r="AIY35" s="312">
        <f t="shared" si="42"/>
        <v>25</v>
      </c>
      <c r="AIZ35" s="312">
        <f t="shared" si="42"/>
        <v>25</v>
      </c>
      <c r="AJA35" s="312">
        <f>$C35*$E35</f>
        <v>25</v>
      </c>
      <c r="AJB35" s="312">
        <f>$C35*$E35</f>
        <v>25</v>
      </c>
      <c r="AJC35" s="312">
        <f>$C35*$E35</f>
        <v>25</v>
      </c>
      <c r="AJD35" s="312">
        <f>$C35*$E35</f>
        <v>25</v>
      </c>
      <c r="AJE35" s="312">
        <f t="shared" ref="AJE35:AJF35" si="43">$C35*$E35</f>
        <v>25</v>
      </c>
      <c r="AJF35" s="312">
        <f t="shared" si="43"/>
        <v>25</v>
      </c>
    </row>
    <row r="36" spans="1:1028" s="119" customFormat="1" ht="55.5" customHeight="1" collapsed="1">
      <c r="A36" s="208"/>
      <c r="B36" s="435">
        <v>266004</v>
      </c>
      <c r="C36" s="642" t="s">
        <v>481</v>
      </c>
      <c r="D36" s="151" t="s">
        <v>482</v>
      </c>
      <c r="E36" s="149" t="s">
        <v>483</v>
      </c>
      <c r="F36" s="470" t="s">
        <v>466</v>
      </c>
      <c r="G36" s="455"/>
      <c r="H36" s="247"/>
      <c r="OA36" s="136"/>
      <c r="OB36" s="136"/>
      <c r="OC36" s="136"/>
      <c r="OD36" s="136"/>
      <c r="OE36" s="136"/>
      <c r="OF36" s="136"/>
      <c r="OG36" s="136"/>
      <c r="OH36" s="136"/>
      <c r="OI36" s="136"/>
      <c r="OJ36" s="136"/>
      <c r="OK36" s="136"/>
      <c r="OL36" s="136"/>
      <c r="OM36" s="136"/>
      <c r="ON36" s="136"/>
      <c r="OO36" s="136"/>
      <c r="OP36" s="136"/>
      <c r="OQ36" s="136"/>
      <c r="OR36" s="136"/>
      <c r="OS36" s="136"/>
      <c r="OT36" s="136"/>
      <c r="OU36" s="136"/>
      <c r="OV36" s="136"/>
      <c r="OW36" s="136"/>
      <c r="OX36" s="136"/>
      <c r="OY36" s="136"/>
      <c r="OZ36" s="136"/>
      <c r="PA36" s="136"/>
      <c r="PB36" s="136"/>
      <c r="PC36" s="136"/>
      <c r="PD36" s="136"/>
      <c r="PE36" s="136"/>
      <c r="PF36" s="136"/>
      <c r="PG36" s="136"/>
      <c r="PH36" s="136"/>
      <c r="PI36" s="136"/>
      <c r="PJ36" s="136"/>
      <c r="PK36" s="136"/>
      <c r="PL36" s="136"/>
      <c r="PM36" s="136"/>
      <c r="PN36" s="136"/>
      <c r="PO36" s="136"/>
      <c r="PP36" s="136"/>
      <c r="PQ36" s="136"/>
      <c r="PR36" s="136"/>
      <c r="PS36" s="136"/>
      <c r="PT36" s="136"/>
      <c r="PU36" s="136"/>
      <c r="PV36" s="136"/>
      <c r="PW36" s="136"/>
      <c r="PX36" s="136"/>
      <c r="PY36" s="136"/>
      <c r="PZ36" s="136"/>
      <c r="QA36" s="136"/>
      <c r="QB36" s="136"/>
      <c r="QC36" s="136"/>
      <c r="QD36" s="136"/>
      <c r="QE36" s="136"/>
      <c r="QF36" s="136"/>
      <c r="QG36" s="136"/>
      <c r="QH36" s="136"/>
      <c r="QI36" s="136"/>
      <c r="QJ36" s="136"/>
      <c r="QK36" s="136"/>
      <c r="QL36" s="136"/>
      <c r="QM36" s="136"/>
      <c r="QN36" s="136"/>
      <c r="QO36" s="136"/>
      <c r="QP36" s="136"/>
      <c r="QQ36" s="136"/>
      <c r="QR36" s="136"/>
      <c r="QS36" s="136"/>
      <c r="QT36" s="136"/>
      <c r="QU36" s="136"/>
      <c r="QV36" s="136"/>
      <c r="QW36" s="136"/>
      <c r="QX36" s="136"/>
      <c r="QY36" s="136"/>
      <c r="QZ36" s="136"/>
      <c r="RA36" s="136"/>
      <c r="RB36" s="136"/>
      <c r="RC36" s="136"/>
      <c r="RD36" s="136"/>
      <c r="RE36" s="136"/>
      <c r="RF36" s="136"/>
      <c r="RG36" s="136"/>
      <c r="RH36" s="136"/>
      <c r="RI36" s="136"/>
      <c r="RJ36" s="136"/>
      <c r="RK36" s="136"/>
      <c r="RL36" s="136"/>
      <c r="RM36" s="136"/>
      <c r="RN36" s="136"/>
      <c r="RO36" s="136"/>
      <c r="RP36" s="136"/>
      <c r="RQ36" s="136"/>
      <c r="RR36" s="136"/>
      <c r="RS36" s="136"/>
      <c r="RT36" s="136"/>
      <c r="RU36" s="136"/>
      <c r="RV36" s="136"/>
      <c r="RW36" s="136"/>
      <c r="RX36" s="136"/>
      <c r="RY36" s="136"/>
      <c r="RZ36" s="136"/>
      <c r="SA36" s="136"/>
      <c r="SB36" s="136"/>
      <c r="SC36" s="136"/>
      <c r="SD36" s="136"/>
      <c r="SE36" s="136"/>
      <c r="SF36" s="136"/>
      <c r="SG36" s="136"/>
      <c r="SH36" s="136"/>
      <c r="SI36" s="136"/>
      <c r="SJ36" s="136"/>
      <c r="SK36" s="136"/>
      <c r="SL36" s="136"/>
      <c r="WJ36" s="136"/>
      <c r="WK36" s="136"/>
      <c r="WL36" s="136"/>
      <c r="WM36" s="136"/>
      <c r="WN36" s="136"/>
      <c r="WO36" s="136"/>
      <c r="WP36" s="136"/>
      <c r="WQ36" s="136"/>
      <c r="WR36" s="136"/>
      <c r="WS36" s="136"/>
      <c r="WT36" s="136"/>
      <c r="WU36" s="136"/>
      <c r="WV36" s="136"/>
      <c r="AFC36" s="121"/>
      <c r="AFD36" s="121"/>
      <c r="AFE36" s="121"/>
      <c r="AFF36" s="121"/>
      <c r="AFG36" s="121"/>
      <c r="AFH36" s="121"/>
      <c r="AFI36" s="121"/>
      <c r="AFJ36" s="121"/>
      <c r="AFK36" s="121"/>
      <c r="AFL36" s="121"/>
      <c r="AFM36" s="121"/>
      <c r="AFN36" s="121"/>
      <c r="AFO36" s="121"/>
      <c r="AFP36" s="121"/>
      <c r="AFQ36" s="121"/>
      <c r="AFR36" s="121"/>
      <c r="AFS36" s="121"/>
      <c r="AFT36" s="121"/>
      <c r="AFU36" s="121"/>
      <c r="AFV36" s="121"/>
      <c r="AFW36" s="121"/>
      <c r="AFX36" s="121"/>
      <c r="AFY36" s="121"/>
      <c r="AFZ36" s="121"/>
      <c r="AGA36" s="121"/>
      <c r="AGB36" s="121"/>
      <c r="AGC36" s="121"/>
      <c r="AGD36" s="121"/>
      <c r="AGE36" s="121"/>
      <c r="AGF36" s="121"/>
      <c r="AGG36" s="121"/>
      <c r="AGH36" s="121"/>
      <c r="AGI36" s="121"/>
      <c r="AGJ36" s="121"/>
      <c r="AGK36" s="121"/>
      <c r="AGL36" s="121"/>
      <c r="AGM36" s="121"/>
      <c r="AGN36" s="121"/>
      <c r="AGO36" s="121"/>
      <c r="AGP36" s="121"/>
      <c r="AGQ36" s="121"/>
      <c r="AGR36" s="121"/>
      <c r="AGS36" s="121"/>
      <c r="AGT36" s="121"/>
      <c r="AGU36" s="121"/>
      <c r="AGV36" s="121"/>
      <c r="AGW36" s="121"/>
      <c r="AGX36" s="121"/>
      <c r="AGY36" s="121"/>
      <c r="AGZ36" s="121"/>
      <c r="AHA36" s="121"/>
      <c r="AHB36" s="121"/>
      <c r="AHC36" s="121"/>
      <c r="AHD36" s="121"/>
      <c r="AHE36" s="121"/>
      <c r="AHF36" s="121"/>
      <c r="AHG36" s="121"/>
      <c r="AHH36" s="121"/>
      <c r="AHI36" s="121"/>
      <c r="AHJ36" s="121"/>
      <c r="AHK36" s="121"/>
      <c r="AHL36" s="121"/>
      <c r="AHM36" s="121"/>
      <c r="AHN36" s="121"/>
      <c r="AHO36" s="121"/>
      <c r="AHP36" s="121"/>
      <c r="AHQ36" s="121"/>
      <c r="AHR36" s="121"/>
      <c r="AHS36" s="121"/>
      <c r="AHT36" s="121"/>
      <c r="AHU36" s="121"/>
      <c r="AHV36" s="121"/>
      <c r="AHW36" s="121"/>
      <c r="AHX36" s="121"/>
      <c r="AHY36" s="121"/>
      <c r="AHZ36" s="121"/>
      <c r="AIA36" s="121"/>
      <c r="AIB36" s="121"/>
      <c r="AIC36" s="121"/>
      <c r="AID36" s="121"/>
      <c r="AIE36" s="121"/>
      <c r="AIF36" s="121"/>
      <c r="AIG36" s="121"/>
      <c r="AIH36" s="121"/>
      <c r="AII36" s="121"/>
      <c r="AIJ36" s="121"/>
      <c r="AIK36" s="121"/>
      <c r="AIL36" s="121"/>
      <c r="AIM36" s="121"/>
      <c r="AIN36" s="121"/>
      <c r="AIO36" s="121"/>
      <c r="AIP36" s="121"/>
      <c r="AIQ36" s="121"/>
      <c r="AIR36" s="121"/>
      <c r="AIS36" s="121"/>
      <c r="AIT36" s="121"/>
      <c r="AIU36" s="121"/>
      <c r="AIV36" s="170" t="s">
        <v>484</v>
      </c>
      <c r="AIW36" s="673" t="s">
        <v>477</v>
      </c>
      <c r="AIX36" s="589" t="s">
        <v>477</v>
      </c>
      <c r="AIY36" s="589"/>
      <c r="AIZ36" s="589"/>
      <c r="AJA36" s="589" t="s">
        <v>477</v>
      </c>
      <c r="AJB36" s="589" t="s">
        <v>477</v>
      </c>
      <c r="AJC36" s="589" t="s">
        <v>477</v>
      </c>
      <c r="AJD36" s="589" t="s">
        <v>477</v>
      </c>
      <c r="AJE36" s="589" t="s">
        <v>477</v>
      </c>
      <c r="AJF36" s="589" t="s">
        <v>477</v>
      </c>
      <c r="AJG36" s="589"/>
      <c r="AJH36" s="589" t="s">
        <v>477</v>
      </c>
      <c r="AJI36" s="589" t="s">
        <v>477</v>
      </c>
      <c r="AJJ36" s="589" t="s">
        <v>477</v>
      </c>
      <c r="AJK36" s="589" t="s">
        <v>477</v>
      </c>
      <c r="AJL36" s="589" t="s">
        <v>477</v>
      </c>
      <c r="AJM36" s="589"/>
      <c r="AJN36" s="589"/>
      <c r="AJO36" s="589"/>
      <c r="AJP36" s="589" t="s">
        <v>477</v>
      </c>
      <c r="AJQ36" s="589" t="s">
        <v>477</v>
      </c>
      <c r="AJR36" s="589" t="s">
        <v>477</v>
      </c>
      <c r="AJS36" s="589" t="s">
        <v>477</v>
      </c>
      <c r="AJT36" s="589"/>
      <c r="AJU36" s="589"/>
      <c r="AJV36" s="589" t="s">
        <v>477</v>
      </c>
      <c r="AJW36" s="589" t="s">
        <v>477</v>
      </c>
      <c r="AJX36" s="589" t="s">
        <v>477</v>
      </c>
      <c r="AJY36" s="84" t="s">
        <v>485</v>
      </c>
      <c r="AJZ36" s="170" t="s">
        <v>486</v>
      </c>
      <c r="AKA36" s="589"/>
      <c r="AKB36" s="589"/>
      <c r="AKC36" s="589"/>
      <c r="AKD36" s="589"/>
      <c r="AKE36" s="589"/>
      <c r="AKF36" s="589"/>
      <c r="AKG36" s="589"/>
      <c r="AKH36" s="589"/>
      <c r="AKI36" s="589"/>
      <c r="AKJ36" s="589"/>
      <c r="AKK36" s="589"/>
      <c r="AKL36" s="178"/>
      <c r="AKM36" s="178"/>
      <c r="AKN36" s="170" t="s">
        <v>243</v>
      </c>
      <c r="AKO36" s="178"/>
      <c r="AKP36" s="178"/>
      <c r="AKQ36" s="178"/>
      <c r="AKR36" s="178"/>
      <c r="AKS36" s="178"/>
      <c r="AKT36" s="178"/>
      <c r="AKU36" s="178"/>
      <c r="AKV36" s="178"/>
      <c r="AKW36" s="178"/>
      <c r="AKX36" s="178"/>
      <c r="AKY36" s="178"/>
      <c r="AKZ36" s="178"/>
      <c r="ALA36" s="178"/>
      <c r="ALB36" s="178"/>
      <c r="ALC36" s="178"/>
      <c r="ALD36" s="178"/>
      <c r="ALE36" s="178"/>
      <c r="ALF36" s="178"/>
      <c r="ALG36" s="178"/>
      <c r="ALH36" s="178"/>
      <c r="ALI36" s="178"/>
      <c r="ALJ36" s="178"/>
      <c r="ALK36" s="178"/>
      <c r="ALL36" s="178"/>
      <c r="ALM36" s="178"/>
      <c r="ALN36" s="178"/>
      <c r="ALO36" s="178"/>
      <c r="ALP36" s="178"/>
      <c r="ALQ36" s="178"/>
      <c r="ALR36" s="178"/>
      <c r="ALS36" s="178"/>
      <c r="ALT36" s="178"/>
      <c r="ALU36" s="178"/>
      <c r="ALV36" s="178"/>
      <c r="ALW36" s="178"/>
    </row>
    <row r="37" spans="1:1028" s="119" customFormat="1" ht="55.5" customHeight="1">
      <c r="A37" s="88"/>
      <c r="B37" s="435">
        <v>257021</v>
      </c>
      <c r="C37" s="647" t="s">
        <v>487</v>
      </c>
      <c r="D37" s="289" t="s">
        <v>439</v>
      </c>
      <c r="E37" s="149" t="s">
        <v>488</v>
      </c>
      <c r="F37" s="470" t="s">
        <v>489</v>
      </c>
      <c r="G37" s="76"/>
      <c r="H37" s="76"/>
      <c r="OA37" s="136"/>
      <c r="OB37" s="136"/>
      <c r="OC37" s="136"/>
      <c r="OD37" s="136"/>
      <c r="OE37" s="136"/>
      <c r="OF37" s="136"/>
      <c r="OG37" s="136"/>
      <c r="OH37" s="136"/>
      <c r="OI37" s="136"/>
      <c r="OJ37" s="136"/>
      <c r="OK37" s="136"/>
      <c r="OL37" s="136"/>
      <c r="OM37" s="136"/>
      <c r="ON37" s="136"/>
      <c r="OO37" s="136"/>
      <c r="OP37" s="136"/>
      <c r="OQ37" s="136"/>
      <c r="OR37" s="136"/>
      <c r="OS37" s="136"/>
      <c r="OT37" s="136"/>
      <c r="OU37" s="136"/>
      <c r="OV37" s="136"/>
      <c r="OW37" s="136"/>
      <c r="OX37" s="136"/>
      <c r="OY37" s="136"/>
      <c r="OZ37" s="136"/>
      <c r="PA37" s="136"/>
      <c r="PB37" s="136"/>
      <c r="PC37" s="136"/>
      <c r="PD37" s="136"/>
      <c r="PE37" s="136"/>
      <c r="PF37" s="136"/>
      <c r="PG37" s="136"/>
      <c r="PH37" s="136"/>
      <c r="PI37" s="136"/>
      <c r="PJ37" s="136"/>
      <c r="PK37" s="136"/>
      <c r="PL37" s="136"/>
      <c r="PM37" s="136"/>
      <c r="PN37" s="136"/>
      <c r="PO37" s="136"/>
      <c r="PP37" s="136"/>
      <c r="PQ37" s="136"/>
      <c r="PR37" s="136"/>
      <c r="PS37" s="136"/>
      <c r="PT37" s="136"/>
      <c r="PU37" s="136"/>
      <c r="PV37" s="136"/>
      <c r="PW37" s="136"/>
      <c r="PX37" s="136"/>
      <c r="PY37" s="136"/>
      <c r="PZ37" s="136"/>
      <c r="QA37" s="136"/>
      <c r="QB37" s="136"/>
      <c r="QC37" s="136"/>
      <c r="QD37" s="136"/>
      <c r="QE37" s="136"/>
      <c r="QF37" s="136"/>
      <c r="QG37" s="136"/>
      <c r="QH37" s="136"/>
      <c r="QI37" s="136"/>
      <c r="QJ37" s="136"/>
      <c r="QK37" s="136"/>
      <c r="QL37" s="136"/>
      <c r="QM37" s="136"/>
      <c r="QN37" s="136"/>
      <c r="QO37" s="136"/>
      <c r="QP37" s="136"/>
      <c r="QQ37" s="136"/>
      <c r="QR37" s="136"/>
      <c r="QS37" s="136"/>
      <c r="QT37" s="136"/>
      <c r="QU37" s="136"/>
      <c r="QV37" s="136"/>
      <c r="QW37" s="136"/>
      <c r="QX37" s="136"/>
      <c r="QY37" s="136"/>
      <c r="QZ37" s="136"/>
      <c r="RA37" s="136"/>
      <c r="RB37" s="136"/>
      <c r="RC37" s="136"/>
      <c r="RD37" s="136"/>
      <c r="RE37" s="136"/>
      <c r="RF37" s="136"/>
      <c r="RG37" s="136"/>
      <c r="WJ37" s="136"/>
      <c r="WK37" s="136"/>
      <c r="WL37" s="136"/>
      <c r="WM37" s="136"/>
      <c r="WN37" s="136"/>
      <c r="WO37" s="136"/>
      <c r="WP37" s="136"/>
      <c r="WQ37" s="136"/>
      <c r="WR37" s="136"/>
      <c r="WS37" s="136"/>
      <c r="WT37" s="136"/>
      <c r="WU37" s="136"/>
      <c r="WV37" s="136"/>
      <c r="YW37" s="471"/>
      <c r="ACP37" s="84"/>
      <c r="ACQ37" s="84"/>
      <c r="ACR37" s="84"/>
      <c r="ACS37" s="84"/>
      <c r="ACT37" s="84"/>
      <c r="ACU37" s="84"/>
      <c r="ACV37" s="84"/>
      <c r="ACW37" s="84"/>
      <c r="ACX37" s="84"/>
      <c r="ACY37" s="84"/>
      <c r="ACZ37" s="84"/>
      <c r="ADA37" s="84"/>
      <c r="ADB37" s="84"/>
      <c r="ADC37" s="84"/>
      <c r="ADD37" s="84"/>
      <c r="ADE37" s="84"/>
      <c r="ADF37" s="84"/>
      <c r="ADG37" s="84"/>
      <c r="ADH37" s="84"/>
      <c r="ADI37" s="84"/>
      <c r="ADJ37" s="84"/>
      <c r="ADK37" s="84"/>
      <c r="ADL37" s="84"/>
      <c r="ADM37" s="84"/>
      <c r="ADN37" s="84"/>
      <c r="ADO37" s="84"/>
      <c r="ADP37" s="84"/>
      <c r="ADQ37" s="84"/>
      <c r="ADR37" s="84"/>
      <c r="ADS37" s="84"/>
      <c r="ADT37" s="84"/>
      <c r="ADU37" s="84"/>
      <c r="ADV37" s="84"/>
      <c r="ADW37" s="84"/>
      <c r="ADX37" s="84"/>
      <c r="ADY37" s="84"/>
      <c r="ADZ37" s="84"/>
      <c r="AEA37" s="84"/>
      <c r="AEB37" s="84"/>
      <c r="AEC37" s="84"/>
      <c r="AED37" s="84"/>
      <c r="AEE37" s="84"/>
      <c r="AEF37" s="84"/>
      <c r="AEG37" s="201" t="s">
        <v>221</v>
      </c>
      <c r="AEI37" s="84"/>
      <c r="AEJ37" s="84"/>
      <c r="AEK37" s="84"/>
      <c r="AEL37" s="84"/>
      <c r="AEM37" s="84"/>
      <c r="AEN37" s="84"/>
      <c r="AEO37" s="84"/>
      <c r="AEP37" s="84" t="s">
        <v>266</v>
      </c>
      <c r="AEQ37" s="84"/>
      <c r="AER37" s="84"/>
      <c r="AES37" s="84"/>
      <c r="AET37" s="84"/>
      <c r="AEU37" s="84"/>
      <c r="AEV37" s="84"/>
      <c r="AEW37" s="84"/>
      <c r="AEX37" s="84"/>
      <c r="AEY37" s="84"/>
      <c r="AEZ37" s="84"/>
      <c r="AFA37" s="84"/>
      <c r="AFB37" s="84"/>
      <c r="AFC37" s="84"/>
      <c r="AFD37" s="84"/>
      <c r="AFE37" s="84"/>
      <c r="AFF37" s="84"/>
      <c r="AFG37" s="84"/>
      <c r="AFH37" s="84"/>
      <c r="AFI37" s="84"/>
      <c r="AFJ37" s="84"/>
      <c r="AFK37" s="84"/>
      <c r="AFL37" s="84"/>
      <c r="AFM37" s="84"/>
      <c r="AFN37" s="84"/>
      <c r="AFO37" s="84"/>
      <c r="AFP37" s="84"/>
      <c r="AFQ37" s="84"/>
      <c r="AFR37" s="84"/>
      <c r="AFS37" s="84"/>
      <c r="AFT37" s="84"/>
      <c r="AFU37" s="84"/>
      <c r="AFV37" s="84"/>
      <c r="AFW37" s="84"/>
      <c r="AFX37" s="170" t="s">
        <v>490</v>
      </c>
      <c r="AFY37" s="84"/>
      <c r="AFZ37" s="84"/>
      <c r="AGA37" s="84"/>
      <c r="AGC37" s="84"/>
      <c r="AGD37" s="84"/>
      <c r="AGE37" s="84"/>
      <c r="AGF37" s="84"/>
      <c r="AGG37" s="84"/>
      <c r="AGH37" s="84"/>
      <c r="AGI37" s="84"/>
      <c r="AGJ37" s="84"/>
      <c r="AGK37" s="84"/>
      <c r="AGL37" s="84"/>
      <c r="AGN37" s="84"/>
      <c r="AGO37" s="84"/>
      <c r="AGP37" s="599" t="s">
        <v>491</v>
      </c>
      <c r="AGQ37" s="84"/>
      <c r="AGR37" s="84"/>
      <c r="AGS37" s="84"/>
      <c r="AGT37" s="84"/>
      <c r="AGU37" s="84"/>
      <c r="AGV37" s="84"/>
      <c r="AGW37" s="84"/>
      <c r="AGX37" s="84"/>
      <c r="AGY37" s="84"/>
      <c r="AHA37" s="84" t="s">
        <v>492</v>
      </c>
      <c r="AHB37" s="84"/>
      <c r="AHC37" s="84"/>
      <c r="AHD37" s="84"/>
      <c r="AHF37" s="201" t="s">
        <v>493</v>
      </c>
      <c r="AHG37" s="84" t="s">
        <v>72</v>
      </c>
      <c r="AHH37" s="84" t="s">
        <v>494</v>
      </c>
      <c r="AHI37" s="84"/>
      <c r="AHJ37" s="84"/>
      <c r="AHK37" s="84" t="s">
        <v>495</v>
      </c>
      <c r="AHL37" s="84" t="s">
        <v>496</v>
      </c>
      <c r="AHM37" s="84" t="s">
        <v>497</v>
      </c>
      <c r="AHN37" s="84" t="s">
        <v>498</v>
      </c>
      <c r="AHO37" s="84" t="s">
        <v>499</v>
      </c>
      <c r="AHP37" s="84"/>
      <c r="AHQ37" s="84"/>
      <c r="AHR37" s="84" t="s">
        <v>500</v>
      </c>
      <c r="AHS37" s="84" t="s">
        <v>500</v>
      </c>
      <c r="AHT37" s="84" t="s">
        <v>501</v>
      </c>
      <c r="AHU37" s="84" t="s">
        <v>501</v>
      </c>
      <c r="AHV37" s="84" t="s">
        <v>502</v>
      </c>
      <c r="AHW37" s="84"/>
      <c r="AHX37" s="84"/>
      <c r="AHY37" s="84" t="s">
        <v>85</v>
      </c>
      <c r="AHZ37" s="84" t="s">
        <v>503</v>
      </c>
      <c r="AIA37" s="84" t="s">
        <v>86</v>
      </c>
      <c r="AIB37" s="84" t="s">
        <v>86</v>
      </c>
      <c r="AIC37" s="84" t="s">
        <v>87</v>
      </c>
      <c r="AID37" s="84"/>
      <c r="AIE37" s="84"/>
      <c r="AIF37" s="84" t="s">
        <v>87</v>
      </c>
      <c r="AIG37" s="84" t="s">
        <v>87</v>
      </c>
      <c r="AIH37" s="84" t="s">
        <v>504</v>
      </c>
      <c r="AII37" s="84" t="s">
        <v>504</v>
      </c>
      <c r="AIJ37" s="84" t="s">
        <v>504</v>
      </c>
      <c r="AIK37" s="84" t="s">
        <v>504</v>
      </c>
      <c r="AIL37" s="84"/>
      <c r="AIM37" s="84" t="s">
        <v>504</v>
      </c>
      <c r="AIN37" s="84" t="s">
        <v>504</v>
      </c>
      <c r="AIO37" s="84" t="s">
        <v>504</v>
      </c>
      <c r="AIP37" s="84"/>
      <c r="AIQ37" s="84"/>
      <c r="AIR37" s="84"/>
      <c r="AIS37" s="84"/>
      <c r="AIT37" s="84"/>
      <c r="AIU37" s="84"/>
      <c r="AIV37" s="84" t="s">
        <v>505</v>
      </c>
      <c r="AIW37" s="202" t="s">
        <v>90</v>
      </c>
      <c r="AIX37" s="84" t="s">
        <v>90</v>
      </c>
      <c r="AIY37" s="84" t="s">
        <v>90</v>
      </c>
      <c r="AIZ37" s="84"/>
      <c r="AJA37" s="84" t="s">
        <v>506</v>
      </c>
      <c r="AJB37" s="84" t="s">
        <v>507</v>
      </c>
      <c r="AJC37" s="84" t="s">
        <v>507</v>
      </c>
      <c r="AJD37" s="84" t="s">
        <v>508</v>
      </c>
      <c r="AJE37" s="84" t="s">
        <v>509</v>
      </c>
      <c r="AJF37" s="84" t="s">
        <v>509</v>
      </c>
      <c r="AJG37" s="84"/>
      <c r="AJH37" s="84" t="s">
        <v>498</v>
      </c>
      <c r="AJI37" s="84" t="s">
        <v>498</v>
      </c>
      <c r="AJJ37" s="84" t="s">
        <v>82</v>
      </c>
      <c r="AJK37" s="84" t="s">
        <v>498</v>
      </c>
      <c r="AJL37" s="84" t="s">
        <v>498</v>
      </c>
      <c r="AJM37" s="84"/>
      <c r="AJN37" s="84"/>
      <c r="AJO37" s="84"/>
      <c r="AJP37" s="84" t="s">
        <v>82</v>
      </c>
      <c r="AJQ37" s="84" t="s">
        <v>82</v>
      </c>
      <c r="AJR37" s="677" t="s">
        <v>242</v>
      </c>
      <c r="AJS37" s="677" t="s">
        <v>242</v>
      </c>
      <c r="AJT37" s="84"/>
      <c r="AJV37" s="84" t="s">
        <v>93</v>
      </c>
      <c r="AJW37" s="84" t="s">
        <v>261</v>
      </c>
      <c r="AJX37" s="84" t="s">
        <v>458</v>
      </c>
      <c r="AJY37" s="84" t="s">
        <v>42</v>
      </c>
      <c r="AJZ37" s="84" t="s">
        <v>42</v>
      </c>
      <c r="AKC37" s="84" t="s">
        <v>42</v>
      </c>
      <c r="AKD37" s="84" t="s">
        <v>42</v>
      </c>
      <c r="AKE37" s="84" t="s">
        <v>42</v>
      </c>
      <c r="AKF37" s="84" t="s">
        <v>510</v>
      </c>
      <c r="AKG37" s="84" t="s">
        <v>511</v>
      </c>
      <c r="AKH37" s="84" t="s">
        <v>511</v>
      </c>
      <c r="AKI37" s="84"/>
      <c r="AKJ37" s="84" t="s">
        <v>512</v>
      </c>
      <c r="AKK37" s="116"/>
      <c r="AKL37" s="116"/>
      <c r="AKM37" s="116"/>
      <c r="AKN37" s="116"/>
      <c r="AKO37" s="116"/>
      <c r="AKP37" s="116"/>
      <c r="AKQ37" s="84" t="s">
        <v>82</v>
      </c>
      <c r="AKR37" s="84" t="s">
        <v>82</v>
      </c>
      <c r="AKS37" s="84" t="s">
        <v>82</v>
      </c>
      <c r="AKT37" s="84" t="s">
        <v>82</v>
      </c>
      <c r="AKU37" s="84" t="s">
        <v>82</v>
      </c>
      <c r="AKV37" s="201"/>
      <c r="AKW37" s="201"/>
      <c r="AKX37" s="84" t="s">
        <v>82</v>
      </c>
      <c r="AKY37" s="84" t="s">
        <v>82</v>
      </c>
      <c r="AKZ37" s="84" t="s">
        <v>82</v>
      </c>
      <c r="ALA37" s="86" t="s">
        <v>513</v>
      </c>
      <c r="ALB37" s="86" t="s">
        <v>513</v>
      </c>
      <c r="ALC37" s="201"/>
      <c r="ALD37" s="201"/>
      <c r="ALE37" s="201"/>
      <c r="ALF37" s="201"/>
      <c r="ALG37" s="201"/>
      <c r="ALH37" s="201"/>
      <c r="ALI37" s="201"/>
      <c r="ALJ37" s="201"/>
      <c r="ALK37" s="84"/>
      <c r="ALL37" s="84"/>
      <c r="ALM37" s="84"/>
      <c r="ALN37" s="84"/>
      <c r="ALO37" s="84"/>
      <c r="ALP37" s="84" t="s">
        <v>514</v>
      </c>
      <c r="ALS37" s="84" t="s">
        <v>515</v>
      </c>
      <c r="ALT37" s="84"/>
      <c r="ALU37" s="84"/>
      <c r="ALV37" s="84"/>
      <c r="ALW37" s="84"/>
      <c r="ALX37" s="84"/>
      <c r="ALY37" s="84"/>
      <c r="ALZ37" s="84"/>
      <c r="AMA37" s="84"/>
      <c r="AMB37" s="84"/>
      <c r="AMC37" s="84" t="s">
        <v>516</v>
      </c>
      <c r="AMD37" s="84" t="s">
        <v>517</v>
      </c>
    </row>
    <row r="38" spans="1:1028" s="119" customFormat="1" ht="14.25" hidden="1" customHeight="1" outlineLevel="1" thickBot="1">
      <c r="A38" s="155" t="s">
        <v>307</v>
      </c>
      <c r="B38" s="519">
        <f>G44</f>
        <v>672.63519234432238</v>
      </c>
      <c r="C38" s="32" t="s">
        <v>308</v>
      </c>
      <c r="D38" s="670">
        <f>SUM(I38:AIK38)</f>
        <v>193</v>
      </c>
      <c r="E38" s="55">
        <f t="shared" ref="E38:E43" si="44">SUM(D38/G38)</f>
        <v>1.0951571219558769</v>
      </c>
      <c r="F38" s="179"/>
      <c r="G38" s="49">
        <f>G44*0.262</f>
        <v>176.23042039421247</v>
      </c>
      <c r="H38" s="156">
        <f t="shared" ref="H38:H43" si="45">SUM(I38:AMI38)</f>
        <v>193</v>
      </c>
      <c r="OA38" s="136"/>
      <c r="OB38" s="136"/>
      <c r="OC38" s="136"/>
      <c r="OD38" s="136"/>
      <c r="OE38" s="136"/>
      <c r="OF38" s="136"/>
      <c r="OG38" s="136"/>
      <c r="OH38" s="136"/>
      <c r="OI38" s="136"/>
      <c r="OJ38" s="136"/>
      <c r="OK38" s="136"/>
      <c r="OL38" s="136"/>
      <c r="OM38" s="136"/>
      <c r="ON38" s="136"/>
      <c r="OO38" s="136"/>
      <c r="OP38" s="136"/>
      <c r="OQ38" s="136"/>
      <c r="OR38" s="136"/>
      <c r="OS38" s="136"/>
      <c r="OT38" s="136"/>
      <c r="OU38" s="136"/>
      <c r="OV38" s="136"/>
      <c r="OW38" s="136"/>
      <c r="OX38" s="136"/>
      <c r="OY38" s="136"/>
      <c r="OZ38" s="136"/>
      <c r="PA38" s="136"/>
      <c r="PB38" s="136"/>
      <c r="PC38" s="136"/>
      <c r="PD38" s="136"/>
      <c r="PE38" s="136"/>
      <c r="PF38" s="136"/>
      <c r="PG38" s="136"/>
      <c r="PH38" s="136"/>
      <c r="PI38" s="136"/>
      <c r="PJ38" s="136"/>
      <c r="PK38" s="136"/>
      <c r="PL38" s="136"/>
      <c r="PM38" s="136"/>
      <c r="PN38" s="136"/>
      <c r="PO38" s="136"/>
      <c r="PP38" s="136"/>
      <c r="PQ38" s="136"/>
      <c r="PR38" s="136"/>
      <c r="PS38" s="136"/>
      <c r="PT38" s="136"/>
      <c r="PU38" s="136"/>
      <c r="PV38" s="136"/>
      <c r="PW38" s="136"/>
      <c r="PX38" s="136"/>
      <c r="PY38" s="136"/>
      <c r="PZ38" s="136"/>
      <c r="QA38" s="136"/>
      <c r="QB38" s="136"/>
      <c r="QC38" s="136"/>
      <c r="QD38" s="136"/>
      <c r="QE38" s="136"/>
      <c r="QF38" s="136"/>
      <c r="QG38" s="136"/>
      <c r="QH38" s="136"/>
      <c r="QI38" s="136"/>
      <c r="QJ38" s="136"/>
      <c r="QK38" s="136"/>
      <c r="QL38" s="136"/>
      <c r="QM38" s="136"/>
      <c r="QN38" s="136"/>
      <c r="QO38" s="136"/>
      <c r="QP38" s="136"/>
      <c r="QQ38" s="136"/>
      <c r="QR38" s="136"/>
      <c r="QS38" s="136"/>
      <c r="QT38" s="136"/>
      <c r="QU38" s="136"/>
      <c r="QV38" s="136"/>
      <c r="QW38" s="136"/>
      <c r="QX38" s="136"/>
      <c r="QY38" s="136"/>
      <c r="QZ38" s="136"/>
      <c r="RA38" s="136"/>
      <c r="RB38" s="136"/>
      <c r="RC38" s="136"/>
      <c r="RD38" s="136"/>
      <c r="RE38" s="136"/>
      <c r="RF38" s="136"/>
      <c r="RG38" s="136"/>
      <c r="WJ38" s="136"/>
      <c r="WK38" s="136"/>
      <c r="WL38" s="136"/>
      <c r="WM38" s="136"/>
      <c r="WN38" s="136"/>
      <c r="WO38" s="136"/>
      <c r="WP38" s="136"/>
      <c r="WQ38" s="136"/>
      <c r="WR38" s="136"/>
      <c r="WS38" s="136"/>
      <c r="WT38" s="136"/>
      <c r="WU38" s="136"/>
      <c r="WV38" s="136"/>
      <c r="AGC38" s="302" t="s">
        <v>437</v>
      </c>
      <c r="AGD38" s="285" t="s">
        <v>437</v>
      </c>
      <c r="AGE38" s="285" t="s">
        <v>437</v>
      </c>
      <c r="AGF38" s="285" t="s">
        <v>437</v>
      </c>
      <c r="AGG38" s="285" t="s">
        <v>437</v>
      </c>
      <c r="AGH38" s="285" t="s">
        <v>437</v>
      </c>
      <c r="AGI38" s="285" t="s">
        <v>437</v>
      </c>
      <c r="AGJ38" s="285" t="s">
        <v>437</v>
      </c>
      <c r="AGK38" s="285" t="s">
        <v>437</v>
      </c>
      <c r="AGL38" s="285" t="s">
        <v>437</v>
      </c>
      <c r="AGM38" s="285" t="s">
        <v>437</v>
      </c>
      <c r="AGN38" s="285" t="s">
        <v>437</v>
      </c>
      <c r="AGO38" s="285" t="s">
        <v>437</v>
      </c>
      <c r="AGP38" s="285" t="s">
        <v>437</v>
      </c>
      <c r="AGQ38" s="285" t="s">
        <v>437</v>
      </c>
      <c r="AGR38" s="285" t="s">
        <v>437</v>
      </c>
      <c r="AGS38" s="285" t="s">
        <v>437</v>
      </c>
      <c r="AGT38" s="285" t="s">
        <v>437</v>
      </c>
      <c r="AGU38" s="285" t="s">
        <v>437</v>
      </c>
      <c r="AGV38" s="285" t="s">
        <v>437</v>
      </c>
      <c r="AGW38" s="285" t="s">
        <v>437</v>
      </c>
      <c r="AGX38" s="285" t="s">
        <v>437</v>
      </c>
      <c r="AGY38" s="285" t="s">
        <v>437</v>
      </c>
      <c r="AGZ38" s="285" t="s">
        <v>437</v>
      </c>
      <c r="AHA38" s="285" t="s">
        <v>437</v>
      </c>
      <c r="AHB38" s="285" t="s">
        <v>437</v>
      </c>
      <c r="AHC38" s="285" t="s">
        <v>437</v>
      </c>
      <c r="AHD38" s="285" t="s">
        <v>437</v>
      </c>
      <c r="AHE38" s="285" t="s">
        <v>437</v>
      </c>
      <c r="AHF38" s="315">
        <v>6</v>
      </c>
      <c r="AHG38" s="302">
        <v>28</v>
      </c>
      <c r="AHH38" s="285">
        <v>36</v>
      </c>
      <c r="AHI38" s="285" t="s">
        <v>437</v>
      </c>
      <c r="AHJ38" s="285" t="s">
        <v>437</v>
      </c>
      <c r="AHK38" s="285">
        <v>36</v>
      </c>
      <c r="AHL38" s="285">
        <v>30</v>
      </c>
      <c r="AHM38" s="285">
        <v>25</v>
      </c>
      <c r="AHN38" s="285">
        <v>6</v>
      </c>
      <c r="AHO38" s="285" t="s">
        <v>437</v>
      </c>
      <c r="AHP38" s="285" t="s">
        <v>437</v>
      </c>
      <c r="AHQ38" s="285" t="s">
        <v>437</v>
      </c>
      <c r="AHR38" s="285">
        <v>4</v>
      </c>
      <c r="AHS38" s="285">
        <v>3</v>
      </c>
      <c r="AHT38" s="285" t="s">
        <v>437</v>
      </c>
      <c r="AHU38" s="285" t="s">
        <v>437</v>
      </c>
      <c r="AHV38" s="285" t="s">
        <v>437</v>
      </c>
      <c r="AHW38" s="285" t="s">
        <v>437</v>
      </c>
      <c r="AHX38" s="285" t="s">
        <v>437</v>
      </c>
      <c r="AHY38" s="285">
        <v>8</v>
      </c>
      <c r="AHZ38" s="285">
        <v>10</v>
      </c>
      <c r="AIA38" s="285">
        <v>1</v>
      </c>
      <c r="AIB38" s="285" t="s">
        <v>437</v>
      </c>
      <c r="AIC38" s="285" t="s">
        <v>437</v>
      </c>
      <c r="AID38" s="285" t="s">
        <v>437</v>
      </c>
      <c r="AIE38" s="285" t="s">
        <v>437</v>
      </c>
      <c r="AIF38" s="285" t="s">
        <v>437</v>
      </c>
      <c r="AIG38" s="285" t="s">
        <v>437</v>
      </c>
      <c r="AIH38" s="285" t="s">
        <v>437</v>
      </c>
      <c r="AII38" s="285" t="s">
        <v>437</v>
      </c>
      <c r="AIJ38" s="285" t="s">
        <v>437</v>
      </c>
      <c r="AIK38" s="315" t="s">
        <v>437</v>
      </c>
      <c r="AIL38" s="654" t="str">
        <f>INDEX([1]集計!$G:$AK,MATCH($B37,[1]集計!$A$1:$A$945,0)+0,MATCH(AIL$152,[1]集計!$G$2:$AK$2,0))</f>
        <v/>
      </c>
      <c r="AIM38" s="655" t="str">
        <f>INDEX([1]集計!$G:$AK,MATCH($B37,[1]集計!$A$1:$A$945,0)+0,MATCH(AIM$152,[1]集計!$G$2:$AK$2,0))</f>
        <v/>
      </c>
      <c r="AIN38" s="655" t="str">
        <f>INDEX([1]集計!$G:$AK,MATCH($B37,[1]集計!$A$1:$A$945,0)+0,MATCH(AIN$152,[1]集計!$G$2:$AK$2,0))</f>
        <v/>
      </c>
      <c r="AIO38" s="655" t="str">
        <f>INDEX([1]集計!$G:$AK,MATCH($B37,[1]集計!$A$1:$A$945,0)+0,MATCH(AIO$152,[1]集計!$G$2:$AK$2,0))</f>
        <v/>
      </c>
      <c r="AIP38" s="655" t="str">
        <f>INDEX([1]集計!$G:$AK,MATCH($B37,[1]集計!$A$1:$A$945,0)+0,MATCH(AIP$152,[1]集計!$G$2:$AK$2,0))</f>
        <v/>
      </c>
      <c r="AIQ38" s="655" t="str">
        <f>INDEX([1]集計!$G:$AK,MATCH($B37,[1]集計!$A$1:$A$945,0)+0,MATCH(AIQ$152,[1]集計!$G$2:$AK$2,0))</f>
        <v/>
      </c>
      <c r="AIR38" s="655" t="str">
        <f>INDEX([1]集計!$G:$AK,MATCH($B37,[1]集計!$A$1:$A$945,0)+0,MATCH(AIR$152,[1]集計!$G$2:$AK$2,0))</f>
        <v/>
      </c>
      <c r="AIS38" s="655" t="str">
        <f>INDEX([1]集計!$G:$AK,MATCH($B37,[1]集計!$A$1:$A$945,0)+0,MATCH(AIS$152,[1]集計!$G$2:$AK$2,0))</f>
        <v/>
      </c>
      <c r="AIT38" s="655" t="str">
        <f>INDEX([1]集計!$G:$AK,MATCH($B37,[1]集計!$A$1:$A$945,0)+0,MATCH(AIT$152,[1]集計!$G$2:$AK$2,0))</f>
        <v/>
      </c>
      <c r="AIU38" s="655" t="str">
        <f>INDEX([1]集計!$G:$AK,MATCH($B37,[1]集計!$A$1:$A$945,0)+0,MATCH(AIU$152,[1]集計!$G$2:$AK$2,0))</f>
        <v/>
      </c>
      <c r="AIV38" s="246"/>
      <c r="AIW38" s="585"/>
      <c r="AIX38" s="246"/>
      <c r="AIY38" s="246"/>
      <c r="AJO38" s="246"/>
      <c r="AJP38" s="246"/>
      <c r="AJQ38" s="246"/>
      <c r="AJR38" s="246"/>
      <c r="AJS38" s="246"/>
      <c r="AJV38" s="246"/>
      <c r="AJW38" s="246"/>
      <c r="AJX38" s="246"/>
      <c r="AJY38" s="246"/>
      <c r="AJZ38" s="246"/>
      <c r="AKA38" s="246"/>
      <c r="AKB38" s="246"/>
      <c r="AKC38" s="246"/>
      <c r="AKD38" s="246"/>
      <c r="AKE38" s="246"/>
      <c r="AKF38" s="246"/>
      <c r="AKG38" s="246"/>
    </row>
    <row r="39" spans="1:1028" s="119" customFormat="1" ht="14.25" hidden="1" customHeight="1" outlineLevel="1" thickBot="1">
      <c r="A39" s="157" t="s">
        <v>309</v>
      </c>
      <c r="B39" s="59">
        <v>960</v>
      </c>
      <c r="C39" s="32" t="s">
        <v>310</v>
      </c>
      <c r="D39" s="670">
        <f t="shared" ref="D39:D43" si="46">SUM(I39:AIK39)</f>
        <v>72</v>
      </c>
      <c r="E39" s="55">
        <f t="shared" si="44"/>
        <v>1.0098271555663147</v>
      </c>
      <c r="F39" s="179"/>
      <c r="G39" s="49">
        <f>G44*0.106</f>
        <v>71.299330388498163</v>
      </c>
      <c r="H39" s="156">
        <f t="shared" si="45"/>
        <v>72</v>
      </c>
      <c r="OA39" s="136"/>
      <c r="OB39" s="136"/>
      <c r="OC39" s="136"/>
      <c r="OD39" s="136"/>
      <c r="OE39" s="136"/>
      <c r="OF39" s="136"/>
      <c r="OG39" s="136"/>
      <c r="OH39" s="136"/>
      <c r="OI39" s="136"/>
      <c r="OJ39" s="136"/>
      <c r="OK39" s="136"/>
      <c r="OL39" s="136"/>
      <c r="OM39" s="136"/>
      <c r="ON39" s="136"/>
      <c r="OO39" s="136"/>
      <c r="OP39" s="136"/>
      <c r="OQ39" s="136"/>
      <c r="OR39" s="136"/>
      <c r="OS39" s="136"/>
      <c r="OT39" s="136"/>
      <c r="OU39" s="136"/>
      <c r="OV39" s="136"/>
      <c r="OW39" s="136"/>
      <c r="OX39" s="136"/>
      <c r="OY39" s="136"/>
      <c r="OZ39" s="136"/>
      <c r="PA39" s="136"/>
      <c r="PB39" s="136"/>
      <c r="PC39" s="136"/>
      <c r="PD39" s="136"/>
      <c r="PE39" s="136"/>
      <c r="PF39" s="136"/>
      <c r="PG39" s="136"/>
      <c r="PH39" s="136"/>
      <c r="PI39" s="136"/>
      <c r="PJ39" s="136"/>
      <c r="PK39" s="136"/>
      <c r="PL39" s="136"/>
      <c r="PM39" s="136"/>
      <c r="PN39" s="136"/>
      <c r="PO39" s="136"/>
      <c r="PP39" s="136"/>
      <c r="PQ39" s="136"/>
      <c r="PR39" s="136"/>
      <c r="PS39" s="136"/>
      <c r="PT39" s="136"/>
      <c r="PU39" s="136"/>
      <c r="PV39" s="136"/>
      <c r="PW39" s="136"/>
      <c r="PX39" s="136"/>
      <c r="PY39" s="136"/>
      <c r="PZ39" s="136"/>
      <c r="QA39" s="136"/>
      <c r="QB39" s="136"/>
      <c r="QC39" s="136"/>
      <c r="QD39" s="136"/>
      <c r="QE39" s="136"/>
      <c r="QF39" s="136"/>
      <c r="QG39" s="136"/>
      <c r="QH39" s="136"/>
      <c r="QI39" s="136"/>
      <c r="QJ39" s="136"/>
      <c r="QK39" s="136"/>
      <c r="QL39" s="136"/>
      <c r="QM39" s="136"/>
      <c r="QN39" s="136"/>
      <c r="QO39" s="136"/>
      <c r="QP39" s="136"/>
      <c r="QQ39" s="136"/>
      <c r="QR39" s="136"/>
      <c r="QS39" s="136"/>
      <c r="QT39" s="136"/>
      <c r="QU39" s="136"/>
      <c r="QV39" s="136"/>
      <c r="QW39" s="136"/>
      <c r="QX39" s="136"/>
      <c r="QY39" s="136"/>
      <c r="QZ39" s="136"/>
      <c r="RA39" s="136"/>
      <c r="RB39" s="136"/>
      <c r="RC39" s="136"/>
      <c r="RD39" s="136"/>
      <c r="RE39" s="136"/>
      <c r="RF39" s="136"/>
      <c r="RG39" s="136"/>
      <c r="WJ39" s="136"/>
      <c r="WK39" s="136"/>
      <c r="WL39" s="136"/>
      <c r="WM39" s="136"/>
      <c r="WN39" s="136"/>
      <c r="WO39" s="136"/>
      <c r="WP39" s="136"/>
      <c r="WQ39" s="136"/>
      <c r="WR39" s="136"/>
      <c r="WS39" s="136"/>
      <c r="WT39" s="136"/>
      <c r="WU39" s="136"/>
      <c r="WV39" s="136"/>
      <c r="AGC39" s="301" t="s">
        <v>437</v>
      </c>
      <c r="AGD39" s="219" t="s">
        <v>437</v>
      </c>
      <c r="AGE39" s="219" t="s">
        <v>437</v>
      </c>
      <c r="AGF39" s="219" t="s">
        <v>437</v>
      </c>
      <c r="AGG39" s="219" t="s">
        <v>437</v>
      </c>
      <c r="AGH39" s="219" t="s">
        <v>437</v>
      </c>
      <c r="AGI39" s="219" t="s">
        <v>437</v>
      </c>
      <c r="AGJ39" s="219" t="s">
        <v>437</v>
      </c>
      <c r="AGK39" s="219" t="s">
        <v>437</v>
      </c>
      <c r="AGL39" s="219" t="s">
        <v>437</v>
      </c>
      <c r="AGM39" s="219" t="s">
        <v>437</v>
      </c>
      <c r="AGN39" s="219" t="s">
        <v>437</v>
      </c>
      <c r="AGO39" s="219" t="s">
        <v>437</v>
      </c>
      <c r="AGP39" s="219" t="s">
        <v>437</v>
      </c>
      <c r="AGQ39" s="219" t="s">
        <v>437</v>
      </c>
      <c r="AGR39" s="219" t="s">
        <v>437</v>
      </c>
      <c r="AGS39" s="219" t="s">
        <v>437</v>
      </c>
      <c r="AGT39" s="219" t="s">
        <v>437</v>
      </c>
      <c r="AGU39" s="219" t="s">
        <v>437</v>
      </c>
      <c r="AGV39" s="219" t="s">
        <v>437</v>
      </c>
      <c r="AGW39" s="219" t="s">
        <v>437</v>
      </c>
      <c r="AGX39" s="219" t="s">
        <v>437</v>
      </c>
      <c r="AGY39" s="219" t="s">
        <v>437</v>
      </c>
      <c r="AGZ39" s="219" t="s">
        <v>437</v>
      </c>
      <c r="AHA39" s="219" t="s">
        <v>437</v>
      </c>
      <c r="AHB39" s="219" t="s">
        <v>437</v>
      </c>
      <c r="AHC39" s="219" t="s">
        <v>437</v>
      </c>
      <c r="AHD39" s="219" t="s">
        <v>437</v>
      </c>
      <c r="AHE39" s="219" t="s">
        <v>437</v>
      </c>
      <c r="AHF39" s="316" t="s">
        <v>437</v>
      </c>
      <c r="AHG39" s="301" t="s">
        <v>437</v>
      </c>
      <c r="AHH39" s="219" t="s">
        <v>437</v>
      </c>
      <c r="AHI39" s="219" t="s">
        <v>437</v>
      </c>
      <c r="AHJ39" s="219" t="s">
        <v>437</v>
      </c>
      <c r="AHK39" s="219" t="s">
        <v>437</v>
      </c>
      <c r="AHL39" s="219">
        <v>4</v>
      </c>
      <c r="AHM39" s="219" t="s">
        <v>437</v>
      </c>
      <c r="AHN39" s="219">
        <v>8</v>
      </c>
      <c r="AHO39" s="219">
        <v>14</v>
      </c>
      <c r="AHP39" s="219" t="s">
        <v>437</v>
      </c>
      <c r="AHQ39" s="219" t="s">
        <v>437</v>
      </c>
      <c r="AHR39" s="219">
        <v>8</v>
      </c>
      <c r="AHS39" s="219">
        <v>8</v>
      </c>
      <c r="AHT39" s="219">
        <v>8</v>
      </c>
      <c r="AHU39" s="219">
        <v>8</v>
      </c>
      <c r="AHV39" s="219">
        <v>6</v>
      </c>
      <c r="AHW39" s="219" t="s">
        <v>437</v>
      </c>
      <c r="AHX39" s="219" t="s">
        <v>437</v>
      </c>
      <c r="AHY39" s="219">
        <v>2</v>
      </c>
      <c r="AHZ39" s="219">
        <v>3</v>
      </c>
      <c r="AIA39" s="219" t="s">
        <v>437</v>
      </c>
      <c r="AIB39" s="219" t="s">
        <v>437</v>
      </c>
      <c r="AIC39" s="219" t="s">
        <v>437</v>
      </c>
      <c r="AID39" s="219" t="s">
        <v>437</v>
      </c>
      <c r="AIE39" s="219" t="s">
        <v>437</v>
      </c>
      <c r="AIF39" s="219" t="s">
        <v>437</v>
      </c>
      <c r="AIG39" s="219">
        <v>3</v>
      </c>
      <c r="AIH39" s="219" t="s">
        <v>437</v>
      </c>
      <c r="AII39" s="219" t="s">
        <v>437</v>
      </c>
      <c r="AIJ39" s="219" t="s">
        <v>437</v>
      </c>
      <c r="AIK39" s="316" t="s">
        <v>437</v>
      </c>
      <c r="AIL39" s="656" t="str">
        <f>INDEX([1]集計!$G:$AK,MATCH($B37,[1]集計!$A$1:$A$945,0)+1,MATCH(AIL$152,[1]集計!$G$2:$AK$2,0))</f>
        <v/>
      </c>
      <c r="AIM39" s="657" t="str">
        <f>INDEX([1]集計!$G:$AK,MATCH($B37,[1]集計!$A$1:$A$945,0)+1,MATCH(AIM$152,[1]集計!$G$2:$AK$2,0))</f>
        <v/>
      </c>
      <c r="AIN39" s="657" t="str">
        <f>INDEX([1]集計!$G:$AK,MATCH($B37,[1]集計!$A$1:$A$945,0)+1,MATCH(AIN$152,[1]集計!$G$2:$AK$2,0))</f>
        <v/>
      </c>
      <c r="AIO39" s="657" t="str">
        <f>INDEX([1]集計!$G:$AK,MATCH($B37,[1]集計!$A$1:$A$945,0)+1,MATCH(AIO$152,[1]集計!$G$2:$AK$2,0))</f>
        <v/>
      </c>
      <c r="AIP39" s="657" t="str">
        <f>INDEX([1]集計!$G:$AK,MATCH($B37,[1]集計!$A$1:$A$945,0)+1,MATCH(AIP$152,[1]集計!$G$2:$AK$2,0))</f>
        <v/>
      </c>
      <c r="AIQ39" s="657" t="str">
        <f>INDEX([1]集計!$G:$AK,MATCH($B37,[1]集計!$A$1:$A$945,0)+1,MATCH(AIQ$152,[1]集計!$G$2:$AK$2,0))</f>
        <v/>
      </c>
      <c r="AIR39" s="657" t="str">
        <f>INDEX([1]集計!$G:$AK,MATCH($B37,[1]集計!$A$1:$A$945,0)+1,MATCH(AIR$152,[1]集計!$G$2:$AK$2,0))</f>
        <v/>
      </c>
      <c r="AIS39" s="657" t="str">
        <f>INDEX([1]集計!$G:$AK,MATCH($B37,[1]集計!$A$1:$A$945,0)+1,MATCH(AIS$152,[1]集計!$G$2:$AK$2,0))</f>
        <v/>
      </c>
      <c r="AIT39" s="657" t="str">
        <f>INDEX([1]集計!$G:$AK,MATCH($B37,[1]集計!$A$1:$A$945,0)+1,MATCH(AIT$152,[1]集計!$G$2:$AK$2,0))</f>
        <v/>
      </c>
      <c r="AIU39" s="657" t="str">
        <f>INDEX([1]集計!$G:$AK,MATCH($B37,[1]集計!$A$1:$A$945,0)+1,MATCH(AIU$152,[1]集計!$G$2:$AK$2,0))</f>
        <v/>
      </c>
      <c r="AIV39" s="246"/>
      <c r="AIW39" s="585"/>
      <c r="AIX39" s="246"/>
      <c r="AJA39" s="246"/>
      <c r="AJB39" s="246"/>
      <c r="AJC39" s="246"/>
      <c r="AJO39" s="246"/>
      <c r="AJP39" s="246"/>
      <c r="AJQ39" s="246"/>
      <c r="AJR39" s="246"/>
      <c r="AJS39" s="246"/>
      <c r="AJV39" s="246"/>
      <c r="AJW39" s="246"/>
      <c r="AJX39" s="246"/>
      <c r="AJY39" s="246"/>
      <c r="AJZ39" s="246"/>
      <c r="AKA39" s="246"/>
      <c r="AKB39" s="246"/>
      <c r="AKC39" s="246"/>
      <c r="AKD39" s="246"/>
      <c r="AKE39" s="246"/>
      <c r="AKF39" s="246"/>
      <c r="AKG39" s="246"/>
    </row>
    <row r="40" spans="1:1028" s="119" customFormat="1" ht="14.25" hidden="1" customHeight="1" outlineLevel="1" thickBot="1">
      <c r="A40" s="158" t="s">
        <v>311</v>
      </c>
      <c r="B40" s="61">
        <v>718</v>
      </c>
      <c r="C40" s="32" t="s">
        <v>312</v>
      </c>
      <c r="D40" s="670">
        <f t="shared" si="46"/>
        <v>236</v>
      </c>
      <c r="E40" s="55">
        <f t="shared" si="44"/>
        <v>1.0504755540438673</v>
      </c>
      <c r="F40" s="180"/>
      <c r="G40" s="49">
        <f>G44*0.334</f>
        <v>224.66015424300369</v>
      </c>
      <c r="H40" s="156">
        <f t="shared" si="45"/>
        <v>277</v>
      </c>
      <c r="OA40" s="136"/>
      <c r="OB40" s="136"/>
      <c r="OC40" s="136"/>
      <c r="OD40" s="136"/>
      <c r="OE40" s="136"/>
      <c r="OF40" s="136"/>
      <c r="OG40" s="136"/>
      <c r="OH40" s="136"/>
      <c r="OI40" s="136"/>
      <c r="OJ40" s="136"/>
      <c r="OK40" s="136"/>
      <c r="OL40" s="136"/>
      <c r="OM40" s="136"/>
      <c r="ON40" s="136"/>
      <c r="OO40" s="136"/>
      <c r="OP40" s="136"/>
      <c r="OQ40" s="136"/>
      <c r="OR40" s="136"/>
      <c r="OS40" s="136"/>
      <c r="OT40" s="136"/>
      <c r="OU40" s="136"/>
      <c r="OV40" s="136"/>
      <c r="OW40" s="136"/>
      <c r="OX40" s="136"/>
      <c r="OY40" s="136"/>
      <c r="OZ40" s="136"/>
      <c r="PA40" s="136"/>
      <c r="PB40" s="136"/>
      <c r="PC40" s="136"/>
      <c r="PD40" s="136"/>
      <c r="PE40" s="136"/>
      <c r="PF40" s="136"/>
      <c r="PG40" s="136"/>
      <c r="PH40" s="136"/>
      <c r="PI40" s="136"/>
      <c r="PJ40" s="136"/>
      <c r="PK40" s="136"/>
      <c r="PL40" s="136"/>
      <c r="PM40" s="136"/>
      <c r="PN40" s="136"/>
      <c r="PO40" s="136"/>
      <c r="PP40" s="136"/>
      <c r="PQ40" s="136"/>
      <c r="PR40" s="136"/>
      <c r="PS40" s="136"/>
      <c r="PT40" s="136"/>
      <c r="PU40" s="136"/>
      <c r="PV40" s="136"/>
      <c r="PW40" s="136"/>
      <c r="PX40" s="136"/>
      <c r="PY40" s="136"/>
      <c r="PZ40" s="136"/>
      <c r="QA40" s="136"/>
      <c r="QB40" s="136"/>
      <c r="QC40" s="136"/>
      <c r="QD40" s="136"/>
      <c r="QE40" s="136"/>
      <c r="QF40" s="136"/>
      <c r="QG40" s="136"/>
      <c r="QH40" s="136"/>
      <c r="QI40" s="136"/>
      <c r="QJ40" s="136"/>
      <c r="QK40" s="136"/>
      <c r="QL40" s="136"/>
      <c r="QM40" s="136"/>
      <c r="QN40" s="136"/>
      <c r="QO40" s="136"/>
      <c r="QP40" s="136"/>
      <c r="QQ40" s="136"/>
      <c r="QR40" s="136"/>
      <c r="QS40" s="136"/>
      <c r="QT40" s="136"/>
      <c r="QU40" s="136"/>
      <c r="QV40" s="136"/>
      <c r="QW40" s="136"/>
      <c r="QX40" s="136"/>
      <c r="QY40" s="136"/>
      <c r="QZ40" s="136"/>
      <c r="RA40" s="136"/>
      <c r="RB40" s="136"/>
      <c r="RC40" s="136"/>
      <c r="RD40" s="136"/>
      <c r="RE40" s="136"/>
      <c r="RF40" s="136"/>
      <c r="RG40" s="136"/>
      <c r="WJ40" s="136"/>
      <c r="WK40" s="136"/>
      <c r="WL40" s="136"/>
      <c r="WM40" s="136"/>
      <c r="WN40" s="136"/>
      <c r="WO40" s="136"/>
      <c r="WP40" s="136"/>
      <c r="WQ40" s="136"/>
      <c r="WR40" s="136"/>
      <c r="WS40" s="136"/>
      <c r="WT40" s="136"/>
      <c r="WU40" s="136"/>
      <c r="WV40" s="136"/>
      <c r="AGC40" s="301" t="s">
        <v>437</v>
      </c>
      <c r="AGD40" s="219" t="s">
        <v>437</v>
      </c>
      <c r="AGE40" s="219" t="s">
        <v>437</v>
      </c>
      <c r="AGF40" s="219" t="s">
        <v>437</v>
      </c>
      <c r="AGG40" s="219" t="s">
        <v>437</v>
      </c>
      <c r="AGH40" s="219" t="s">
        <v>437</v>
      </c>
      <c r="AGI40" s="219" t="s">
        <v>437</v>
      </c>
      <c r="AGJ40" s="219" t="s">
        <v>437</v>
      </c>
      <c r="AGK40" s="219" t="s">
        <v>437</v>
      </c>
      <c r="AGL40" s="219" t="s">
        <v>437</v>
      </c>
      <c r="AGM40" s="219" t="s">
        <v>437</v>
      </c>
      <c r="AGN40" s="219" t="s">
        <v>437</v>
      </c>
      <c r="AGO40" s="219" t="s">
        <v>437</v>
      </c>
      <c r="AGP40" s="219" t="s">
        <v>437</v>
      </c>
      <c r="AGQ40" s="219" t="s">
        <v>437</v>
      </c>
      <c r="AGR40" s="219" t="s">
        <v>437</v>
      </c>
      <c r="AGS40" s="219" t="s">
        <v>437</v>
      </c>
      <c r="AGT40" s="219" t="s">
        <v>437</v>
      </c>
      <c r="AGU40" s="219" t="s">
        <v>437</v>
      </c>
      <c r="AGV40" s="219" t="s">
        <v>437</v>
      </c>
      <c r="AGW40" s="219" t="s">
        <v>437</v>
      </c>
      <c r="AGX40" s="219" t="s">
        <v>437</v>
      </c>
      <c r="AGY40" s="219" t="s">
        <v>437</v>
      </c>
      <c r="AGZ40" s="219" t="s">
        <v>437</v>
      </c>
      <c r="AHA40" s="219" t="s">
        <v>437</v>
      </c>
      <c r="AHB40" s="219" t="s">
        <v>437</v>
      </c>
      <c r="AHC40" s="219" t="s">
        <v>437</v>
      </c>
      <c r="AHD40" s="219" t="s">
        <v>437</v>
      </c>
      <c r="AHE40" s="219" t="s">
        <v>437</v>
      </c>
      <c r="AHF40" s="316" t="s">
        <v>437</v>
      </c>
      <c r="AHG40" s="301" t="s">
        <v>437</v>
      </c>
      <c r="AHH40" s="219" t="s">
        <v>437</v>
      </c>
      <c r="AHI40" s="219" t="s">
        <v>437</v>
      </c>
      <c r="AHJ40" s="219" t="s">
        <v>437</v>
      </c>
      <c r="AHK40" s="219" t="s">
        <v>437</v>
      </c>
      <c r="AHL40" s="219">
        <v>10</v>
      </c>
      <c r="AHM40" s="219" t="s">
        <v>437</v>
      </c>
      <c r="AHN40" s="219">
        <v>1</v>
      </c>
      <c r="AHO40" s="219">
        <v>6</v>
      </c>
      <c r="AHP40" s="219" t="s">
        <v>437</v>
      </c>
      <c r="AHQ40" s="219" t="s">
        <v>437</v>
      </c>
      <c r="AHR40" s="219" t="s">
        <v>437</v>
      </c>
      <c r="AHS40" s="219">
        <v>9</v>
      </c>
      <c r="AHT40" s="219">
        <v>20</v>
      </c>
      <c r="AHU40" s="219">
        <v>15</v>
      </c>
      <c r="AHV40" s="219">
        <v>32</v>
      </c>
      <c r="AHW40" s="219" t="s">
        <v>437</v>
      </c>
      <c r="AHX40" s="219" t="s">
        <v>437</v>
      </c>
      <c r="AHY40" s="219">
        <v>32</v>
      </c>
      <c r="AHZ40" s="219">
        <v>22</v>
      </c>
      <c r="AIA40" s="219">
        <v>21</v>
      </c>
      <c r="AIB40" s="219">
        <v>8</v>
      </c>
      <c r="AIC40" s="219">
        <v>8</v>
      </c>
      <c r="AID40" s="219" t="s">
        <v>437</v>
      </c>
      <c r="AIE40" s="219" t="s">
        <v>437</v>
      </c>
      <c r="AIF40" s="219">
        <v>10</v>
      </c>
      <c r="AIG40" s="219">
        <v>10</v>
      </c>
      <c r="AIH40" s="219">
        <v>8</v>
      </c>
      <c r="AII40" s="219">
        <v>10</v>
      </c>
      <c r="AIJ40" s="219">
        <v>10</v>
      </c>
      <c r="AIK40" s="316">
        <v>4</v>
      </c>
      <c r="AIL40" s="656" t="str">
        <f>INDEX([1]集計!$G:$AK,MATCH($B37,[1]集計!$A$1:$A$945,0)+2,MATCH(AIL$152,[1]集計!$G$2:$AK$2,0))</f>
        <v/>
      </c>
      <c r="AIM40" s="657">
        <f>INDEX([1]集計!$G:$AK,MATCH($B37,[1]集計!$A$1:$A$945,0)+2,MATCH(AIM$152,[1]集計!$G$2:$AK$2,0))</f>
        <v>10</v>
      </c>
      <c r="AIN40" s="657">
        <f>INDEX([1]集計!$G:$AK,MATCH($B37,[1]集計!$A$1:$A$945,0)+2,MATCH(AIN$152,[1]集計!$G$2:$AK$2,0))</f>
        <v>10</v>
      </c>
      <c r="AIO40" s="657">
        <f>INDEX([1]集計!$G:$AK,MATCH($B37,[1]集計!$A$1:$A$945,0)+2,MATCH(AIO$152,[1]集計!$G$2:$AK$2,0))</f>
        <v>8</v>
      </c>
      <c r="AIP40" s="657">
        <f>INDEX([1]集計!$G:$AK,MATCH($B37,[1]集計!$A$1:$A$945,0)+2,MATCH(AIP$152,[1]集計!$G$2:$AK$2,0))</f>
        <v>1</v>
      </c>
      <c r="AIQ40" s="657" t="str">
        <f>INDEX([1]集計!$G:$AK,MATCH($B37,[1]集計!$A$1:$A$945,0)+2,MATCH(AIQ$152,[1]集計!$G$2:$AK$2,0))</f>
        <v/>
      </c>
      <c r="AIR40" s="657" t="str">
        <f>INDEX([1]集計!$G:$AK,MATCH($B37,[1]集計!$A$1:$A$945,0)+2,MATCH(AIR$152,[1]集計!$G$2:$AK$2,0))</f>
        <v/>
      </c>
      <c r="AIS40" s="657" t="str">
        <f>INDEX([1]集計!$G:$AK,MATCH($B37,[1]集計!$A$1:$A$945,0)+2,MATCH(AIS$152,[1]集計!$G$2:$AK$2,0))</f>
        <v/>
      </c>
      <c r="AIT40" s="657" t="str">
        <f>INDEX([1]集計!$G:$AK,MATCH($B37,[1]集計!$A$1:$A$945,0)+2,MATCH(AIT$152,[1]集計!$G$2:$AK$2,0))</f>
        <v/>
      </c>
      <c r="AIU40" s="657" t="str">
        <f>INDEX([1]集計!$G:$AK,MATCH($B37,[1]集計!$A$1:$A$945,0)+2,MATCH(AIU$152,[1]集計!$G$2:$AK$2,0))</f>
        <v/>
      </c>
      <c r="AIV40" s="246">
        <v>0</v>
      </c>
      <c r="AIW40" s="585"/>
      <c r="AIX40" s="246"/>
      <c r="AJA40" s="246">
        <v>6</v>
      </c>
      <c r="AJB40" s="246">
        <v>6</v>
      </c>
      <c r="AJC40" s="246">
        <v>0</v>
      </c>
      <c r="AJP40" s="246">
        <v>0</v>
      </c>
      <c r="AJQ40" s="246">
        <v>0</v>
      </c>
      <c r="AJR40" s="246">
        <v>0</v>
      </c>
      <c r="AJS40" s="246">
        <v>0</v>
      </c>
      <c r="AJV40" s="246">
        <v>0</v>
      </c>
      <c r="AJW40" s="246">
        <v>0</v>
      </c>
      <c r="AJX40" s="246">
        <v>0</v>
      </c>
      <c r="AJY40" s="246">
        <v>0</v>
      </c>
      <c r="AJZ40" s="246">
        <v>0</v>
      </c>
      <c r="AKC40" s="246">
        <v>0</v>
      </c>
      <c r="AKD40" s="246">
        <v>0</v>
      </c>
      <c r="AKE40" s="246">
        <v>0</v>
      </c>
      <c r="AKF40" s="246">
        <v>0</v>
      </c>
      <c r="AKG40" s="246">
        <v>0</v>
      </c>
      <c r="AKH40" s="246">
        <v>0</v>
      </c>
      <c r="AKJ40" s="246">
        <v>0</v>
      </c>
    </row>
    <row r="41" spans="1:1028" s="119" customFormat="1" ht="14.25" hidden="1" customHeight="1" outlineLevel="1" thickBot="1">
      <c r="A41" s="159"/>
      <c r="B41" s="520" t="s">
        <v>313</v>
      </c>
      <c r="C41" s="40" t="s">
        <v>314</v>
      </c>
      <c r="D41" s="670">
        <f t="shared" si="46"/>
        <v>20</v>
      </c>
      <c r="E41" s="55">
        <f t="shared" si="44"/>
        <v>0.44378805344124933</v>
      </c>
      <c r="F41" s="179"/>
      <c r="G41" s="49">
        <f>G44*0.067</f>
        <v>45.0665578870696</v>
      </c>
      <c r="H41" s="156">
        <f t="shared" si="45"/>
        <v>31.510164500000002</v>
      </c>
      <c r="OA41" s="136"/>
      <c r="OB41" s="136"/>
      <c r="OC41" s="136"/>
      <c r="OD41" s="136"/>
      <c r="OE41" s="136"/>
      <c r="OF41" s="136"/>
      <c r="OG41" s="136"/>
      <c r="OH41" s="136"/>
      <c r="OI41" s="136"/>
      <c r="OJ41" s="136"/>
      <c r="OK41" s="136"/>
      <c r="OL41" s="136"/>
      <c r="OM41" s="136"/>
      <c r="ON41" s="136"/>
      <c r="OO41" s="136"/>
      <c r="OP41" s="136"/>
      <c r="OQ41" s="136"/>
      <c r="OR41" s="136"/>
      <c r="OS41" s="136"/>
      <c r="OT41" s="136"/>
      <c r="OU41" s="136"/>
      <c r="OV41" s="136"/>
      <c r="OW41" s="136"/>
      <c r="OX41" s="136"/>
      <c r="OY41" s="136"/>
      <c r="OZ41" s="136"/>
      <c r="PA41" s="136"/>
      <c r="PB41" s="136"/>
      <c r="PC41" s="136"/>
      <c r="PD41" s="136"/>
      <c r="PE41" s="136"/>
      <c r="PF41" s="136"/>
      <c r="PG41" s="136"/>
      <c r="PH41" s="136"/>
      <c r="PI41" s="136"/>
      <c r="PJ41" s="136"/>
      <c r="PK41" s="136"/>
      <c r="PL41" s="136"/>
      <c r="PM41" s="136"/>
      <c r="PN41" s="136"/>
      <c r="PO41" s="136"/>
      <c r="PP41" s="136"/>
      <c r="PQ41" s="136"/>
      <c r="PR41" s="136"/>
      <c r="PS41" s="136"/>
      <c r="PT41" s="136"/>
      <c r="PU41" s="136"/>
      <c r="PV41" s="136"/>
      <c r="PW41" s="136"/>
      <c r="PX41" s="136"/>
      <c r="PY41" s="136"/>
      <c r="PZ41" s="136"/>
      <c r="QA41" s="136"/>
      <c r="QB41" s="136"/>
      <c r="QC41" s="136"/>
      <c r="QD41" s="136"/>
      <c r="QE41" s="136"/>
      <c r="QF41" s="136"/>
      <c r="QG41" s="136"/>
      <c r="QH41" s="136"/>
      <c r="QI41" s="136"/>
      <c r="QJ41" s="136"/>
      <c r="QK41" s="136"/>
      <c r="QL41" s="136"/>
      <c r="QM41" s="136"/>
      <c r="QN41" s="136"/>
      <c r="QO41" s="136"/>
      <c r="QP41" s="136"/>
      <c r="QQ41" s="136"/>
      <c r="QR41" s="136"/>
      <c r="QS41" s="136"/>
      <c r="QT41" s="136"/>
      <c r="QU41" s="136"/>
      <c r="QV41" s="136"/>
      <c r="QW41" s="136"/>
      <c r="QX41" s="136"/>
      <c r="QY41" s="136"/>
      <c r="QZ41" s="136"/>
      <c r="RA41" s="136"/>
      <c r="RB41" s="136"/>
      <c r="RC41" s="136"/>
      <c r="RD41" s="136"/>
      <c r="RE41" s="136"/>
      <c r="RF41" s="136"/>
      <c r="RG41" s="136"/>
      <c r="WJ41" s="136"/>
      <c r="WK41" s="136"/>
      <c r="WL41" s="136"/>
      <c r="WM41" s="136"/>
      <c r="WN41" s="136"/>
      <c r="WO41" s="136"/>
      <c r="WP41" s="136"/>
      <c r="WQ41" s="136"/>
      <c r="WR41" s="136"/>
      <c r="WS41" s="136"/>
      <c r="WT41" s="136"/>
      <c r="WU41" s="136"/>
      <c r="WV41" s="136"/>
      <c r="AGC41" s="301" t="s">
        <v>437</v>
      </c>
      <c r="AGD41" s="219" t="s">
        <v>437</v>
      </c>
      <c r="AGE41" s="219" t="s">
        <v>437</v>
      </c>
      <c r="AGF41" s="219" t="s">
        <v>437</v>
      </c>
      <c r="AGG41" s="219" t="s">
        <v>437</v>
      </c>
      <c r="AGH41" s="219" t="s">
        <v>437</v>
      </c>
      <c r="AGI41" s="219" t="s">
        <v>437</v>
      </c>
      <c r="AGJ41" s="219" t="s">
        <v>437</v>
      </c>
      <c r="AGK41" s="219" t="s">
        <v>437</v>
      </c>
      <c r="AGL41" s="219" t="s">
        <v>437</v>
      </c>
      <c r="AGM41" s="219" t="s">
        <v>437</v>
      </c>
      <c r="AGN41" s="219" t="s">
        <v>437</v>
      </c>
      <c r="AGO41" s="219" t="s">
        <v>437</v>
      </c>
      <c r="AGP41" s="219" t="s">
        <v>437</v>
      </c>
      <c r="AGQ41" s="219" t="s">
        <v>437</v>
      </c>
      <c r="AGR41" s="219" t="s">
        <v>437</v>
      </c>
      <c r="AGS41" s="219" t="s">
        <v>437</v>
      </c>
      <c r="AGT41" s="219" t="s">
        <v>437</v>
      </c>
      <c r="AGU41" s="219" t="s">
        <v>437</v>
      </c>
      <c r="AGV41" s="219" t="s">
        <v>437</v>
      </c>
      <c r="AGW41" s="219" t="s">
        <v>437</v>
      </c>
      <c r="AGX41" s="219" t="s">
        <v>437</v>
      </c>
      <c r="AGY41" s="219" t="s">
        <v>437</v>
      </c>
      <c r="AGZ41" s="219" t="s">
        <v>437</v>
      </c>
      <c r="AHA41" s="219" t="s">
        <v>437</v>
      </c>
      <c r="AHB41" s="219" t="s">
        <v>437</v>
      </c>
      <c r="AHC41" s="219" t="s">
        <v>437</v>
      </c>
      <c r="AHD41" s="219" t="s">
        <v>437</v>
      </c>
      <c r="AHE41" s="219" t="s">
        <v>437</v>
      </c>
      <c r="AHF41" s="316" t="s">
        <v>437</v>
      </c>
      <c r="AHG41" s="301" t="s">
        <v>437</v>
      </c>
      <c r="AHH41" s="219" t="s">
        <v>437</v>
      </c>
      <c r="AHI41" s="219" t="s">
        <v>437</v>
      </c>
      <c r="AHJ41" s="219" t="s">
        <v>437</v>
      </c>
      <c r="AHK41" s="219" t="s">
        <v>437</v>
      </c>
      <c r="AHL41" s="219">
        <v>4</v>
      </c>
      <c r="AHM41" s="219">
        <v>8</v>
      </c>
      <c r="AHN41" s="219">
        <v>8</v>
      </c>
      <c r="AHO41" s="219" t="s">
        <v>437</v>
      </c>
      <c r="AHP41" s="219" t="s">
        <v>437</v>
      </c>
      <c r="AHQ41" s="219" t="s">
        <v>437</v>
      </c>
      <c r="AHR41" s="219" t="s">
        <v>437</v>
      </c>
      <c r="AHS41" s="219" t="s">
        <v>437</v>
      </c>
      <c r="AHT41" s="219" t="s">
        <v>437</v>
      </c>
      <c r="AHU41" s="219" t="s">
        <v>437</v>
      </c>
      <c r="AHV41" s="219" t="s">
        <v>437</v>
      </c>
      <c r="AHW41" s="219" t="s">
        <v>437</v>
      </c>
      <c r="AHX41" s="219" t="s">
        <v>437</v>
      </c>
      <c r="AHY41" s="219" t="s">
        <v>437</v>
      </c>
      <c r="AHZ41" s="219" t="s">
        <v>437</v>
      </c>
      <c r="AIA41" s="219" t="s">
        <v>437</v>
      </c>
      <c r="AIB41" s="219" t="s">
        <v>437</v>
      </c>
      <c r="AIC41" s="219" t="s">
        <v>437</v>
      </c>
      <c r="AID41" s="219" t="s">
        <v>437</v>
      </c>
      <c r="AIE41" s="219" t="s">
        <v>437</v>
      </c>
      <c r="AIF41" s="219" t="s">
        <v>437</v>
      </c>
      <c r="AIG41" s="219" t="s">
        <v>437</v>
      </c>
      <c r="AIH41" s="219" t="s">
        <v>437</v>
      </c>
      <c r="AII41" s="219" t="s">
        <v>437</v>
      </c>
      <c r="AIJ41" s="219" t="s">
        <v>437</v>
      </c>
      <c r="AIK41" s="316" t="s">
        <v>437</v>
      </c>
      <c r="AIL41" s="656" t="str">
        <f>INDEX([1]集計!$G:$AK,MATCH($B37,[1]集計!$A$1:$A$945,0)+3,MATCH(AIL$152,[1]集計!$G$2:$AK$2,0))</f>
        <v/>
      </c>
      <c r="AIM41" s="657" t="str">
        <f>INDEX([1]集計!$G:$AK,MATCH($B37,[1]集計!$A$1:$A$945,0)+3,MATCH(AIM$152,[1]集計!$G$2:$AK$2,0))</f>
        <v/>
      </c>
      <c r="AIN41" s="657" t="str">
        <f>INDEX([1]集計!$G:$AK,MATCH($B37,[1]集計!$A$1:$A$945,0)+3,MATCH(AIN$152,[1]集計!$G$2:$AK$2,0))</f>
        <v/>
      </c>
      <c r="AIO41" s="657" t="str">
        <f>INDEX([1]集計!$G:$AK,MATCH($B37,[1]集計!$A$1:$A$945,0)+3,MATCH(AIO$152,[1]集計!$G$2:$AK$2,0))</f>
        <v/>
      </c>
      <c r="AIP41" s="657" t="str">
        <f>INDEX([1]集計!$G:$AK,MATCH($B37,[1]集計!$A$1:$A$945,0)+3,MATCH(AIP$152,[1]集計!$G$2:$AK$2,0))</f>
        <v/>
      </c>
      <c r="AIQ41" s="657" t="str">
        <f>INDEX([1]集計!$G:$AK,MATCH($B37,[1]集計!$A$1:$A$945,0)+3,MATCH(AIQ$152,[1]集計!$G$2:$AK$2,0))</f>
        <v/>
      </c>
      <c r="AIR41" s="657" t="str">
        <f>INDEX([1]集計!$G:$AK,MATCH($B37,[1]集計!$A$1:$A$945,0)+3,MATCH(AIR$152,[1]集計!$G$2:$AK$2,0))</f>
        <v/>
      </c>
      <c r="AIS41" s="657" t="str">
        <f>INDEX([1]集計!$G:$AK,MATCH($B37,[1]集計!$A$1:$A$945,0)+3,MATCH(AIS$152,[1]集計!$G$2:$AK$2,0))</f>
        <v/>
      </c>
      <c r="AIT41" s="657" t="str">
        <f>INDEX([1]集計!$G:$AK,MATCH($B37,[1]集計!$A$1:$A$945,0)+3,MATCH(AIT$152,[1]集計!$G$2:$AK$2,0))</f>
        <v/>
      </c>
      <c r="AIU41" s="657" t="str">
        <f>INDEX([1]集計!$G:$AK,MATCH($B37,[1]集計!$A$1:$A$945,0)+3,MATCH(AIU$152,[1]集計!$G$2:$AK$2,0))</f>
        <v/>
      </c>
      <c r="AIV41" s="246">
        <v>4.6040657999999999</v>
      </c>
      <c r="AIW41" s="585">
        <v>4.6040657999999999</v>
      </c>
      <c r="AIX41" s="246">
        <v>2.3020328999999999</v>
      </c>
      <c r="AJA41" s="246">
        <v>0</v>
      </c>
      <c r="AJB41" s="246">
        <v>0</v>
      </c>
      <c r="AJC41" s="246">
        <v>0</v>
      </c>
      <c r="AJP41" s="246">
        <v>0</v>
      </c>
      <c r="AJQ41" s="246">
        <v>0</v>
      </c>
      <c r="AJR41" s="246">
        <v>0</v>
      </c>
      <c r="AJS41" s="246">
        <v>0</v>
      </c>
      <c r="AJV41" s="246">
        <v>0</v>
      </c>
      <c r="AJW41" s="246">
        <v>0</v>
      </c>
      <c r="AJX41" s="246">
        <v>0</v>
      </c>
      <c r="AJY41" s="246">
        <v>0</v>
      </c>
      <c r="AJZ41" s="246">
        <v>0</v>
      </c>
      <c r="AKC41" s="246">
        <v>0</v>
      </c>
      <c r="AKD41" s="246">
        <v>0</v>
      </c>
      <c r="AKE41" s="246">
        <v>0</v>
      </c>
      <c r="AKF41" s="246">
        <v>0</v>
      </c>
      <c r="AKG41" s="246">
        <v>0</v>
      </c>
      <c r="AKH41" s="246">
        <v>0</v>
      </c>
      <c r="AKJ41" s="246">
        <v>0</v>
      </c>
    </row>
    <row r="42" spans="1:1028" s="119" customFormat="1" ht="14.25" hidden="1" customHeight="1" outlineLevel="1" thickBot="1">
      <c r="A42" s="159"/>
      <c r="B42" s="160">
        <f>D44</f>
        <v>524</v>
      </c>
      <c r="C42" s="40" t="s">
        <v>315</v>
      </c>
      <c r="D42" s="670">
        <f t="shared" si="46"/>
        <v>0</v>
      </c>
      <c r="E42" s="55">
        <f t="shared" si="44"/>
        <v>0</v>
      </c>
      <c r="F42" s="179"/>
      <c r="G42" s="49">
        <f>G44*0.056</f>
        <v>37.667570771282051</v>
      </c>
      <c r="H42" s="156">
        <f t="shared" si="45"/>
        <v>38.481743999999999</v>
      </c>
      <c r="OA42" s="136"/>
      <c r="OB42" s="136"/>
      <c r="OC42" s="136"/>
      <c r="OD42" s="136"/>
      <c r="OE42" s="136"/>
      <c r="OF42" s="136"/>
      <c r="OG42" s="136"/>
      <c r="OH42" s="136"/>
      <c r="OI42" s="136"/>
      <c r="OJ42" s="136"/>
      <c r="OK42" s="136"/>
      <c r="OL42" s="136"/>
      <c r="OM42" s="136"/>
      <c r="ON42" s="136"/>
      <c r="OO42" s="136"/>
      <c r="OP42" s="136"/>
      <c r="OQ42" s="136"/>
      <c r="OR42" s="136"/>
      <c r="OS42" s="136"/>
      <c r="OT42" s="136"/>
      <c r="OU42" s="136"/>
      <c r="OV42" s="136"/>
      <c r="OW42" s="136"/>
      <c r="OX42" s="136"/>
      <c r="OY42" s="136"/>
      <c r="OZ42" s="136"/>
      <c r="PA42" s="136"/>
      <c r="PB42" s="136"/>
      <c r="PC42" s="136"/>
      <c r="PD42" s="136"/>
      <c r="PE42" s="136"/>
      <c r="PF42" s="136"/>
      <c r="PG42" s="136"/>
      <c r="PH42" s="136"/>
      <c r="PI42" s="136"/>
      <c r="PJ42" s="136"/>
      <c r="PK42" s="136"/>
      <c r="PL42" s="136"/>
      <c r="PM42" s="136"/>
      <c r="PN42" s="136"/>
      <c r="PO42" s="136"/>
      <c r="PP42" s="136"/>
      <c r="PQ42" s="136"/>
      <c r="PR42" s="136"/>
      <c r="PS42" s="136"/>
      <c r="PT42" s="136"/>
      <c r="PU42" s="136"/>
      <c r="PV42" s="136"/>
      <c r="PW42" s="136"/>
      <c r="PX42" s="136"/>
      <c r="PY42" s="136"/>
      <c r="PZ42" s="136"/>
      <c r="QA42" s="136"/>
      <c r="QB42" s="136"/>
      <c r="QC42" s="136"/>
      <c r="QD42" s="136"/>
      <c r="QE42" s="136"/>
      <c r="QF42" s="136"/>
      <c r="QG42" s="136"/>
      <c r="QH42" s="136"/>
      <c r="QI42" s="136"/>
      <c r="QJ42" s="136"/>
      <c r="QK42" s="136"/>
      <c r="QL42" s="136"/>
      <c r="QM42" s="136"/>
      <c r="QN42" s="136"/>
      <c r="QO42" s="136"/>
      <c r="QP42" s="136"/>
      <c r="QQ42" s="136"/>
      <c r="QR42" s="136"/>
      <c r="QS42" s="136"/>
      <c r="QT42" s="136"/>
      <c r="QU42" s="136"/>
      <c r="QV42" s="136"/>
      <c r="QW42" s="136"/>
      <c r="QX42" s="136"/>
      <c r="QY42" s="136"/>
      <c r="QZ42" s="136"/>
      <c r="RA42" s="136"/>
      <c r="RB42" s="136"/>
      <c r="RC42" s="136"/>
      <c r="RD42" s="136"/>
      <c r="RE42" s="136"/>
      <c r="RF42" s="136"/>
      <c r="RG42" s="136"/>
      <c r="WJ42" s="136"/>
      <c r="WK42" s="136"/>
      <c r="WL42" s="136"/>
      <c r="WM42" s="136"/>
      <c r="WN42" s="136"/>
      <c r="WO42" s="136"/>
      <c r="WP42" s="136"/>
      <c r="WQ42" s="136"/>
      <c r="WR42" s="136"/>
      <c r="WS42" s="136"/>
      <c r="WT42" s="136"/>
      <c r="WU42" s="136"/>
      <c r="WV42" s="136"/>
      <c r="AGC42" s="301" t="s">
        <v>437</v>
      </c>
      <c r="AGD42" s="219" t="s">
        <v>437</v>
      </c>
      <c r="AGE42" s="219" t="s">
        <v>437</v>
      </c>
      <c r="AGF42" s="219" t="s">
        <v>437</v>
      </c>
      <c r="AGG42" s="219" t="s">
        <v>437</v>
      </c>
      <c r="AGH42" s="219" t="s">
        <v>437</v>
      </c>
      <c r="AGI42" s="219" t="s">
        <v>437</v>
      </c>
      <c r="AGJ42" s="219" t="s">
        <v>437</v>
      </c>
      <c r="AGK42" s="219" t="s">
        <v>437</v>
      </c>
      <c r="AGL42" s="219" t="s">
        <v>437</v>
      </c>
      <c r="AGM42" s="219" t="s">
        <v>437</v>
      </c>
      <c r="AGN42" s="219" t="s">
        <v>437</v>
      </c>
      <c r="AGO42" s="219" t="s">
        <v>437</v>
      </c>
      <c r="AGP42" s="219" t="s">
        <v>437</v>
      </c>
      <c r="AGQ42" s="219" t="s">
        <v>437</v>
      </c>
      <c r="AGR42" s="219" t="s">
        <v>437</v>
      </c>
      <c r="AGS42" s="219" t="s">
        <v>437</v>
      </c>
      <c r="AGT42" s="219" t="s">
        <v>437</v>
      </c>
      <c r="AGU42" s="219" t="s">
        <v>437</v>
      </c>
      <c r="AGV42" s="219" t="s">
        <v>437</v>
      </c>
      <c r="AGW42" s="219" t="s">
        <v>437</v>
      </c>
      <c r="AGX42" s="219" t="s">
        <v>437</v>
      </c>
      <c r="AGY42" s="219" t="s">
        <v>437</v>
      </c>
      <c r="AGZ42" s="219" t="s">
        <v>437</v>
      </c>
      <c r="AHA42" s="219" t="s">
        <v>437</v>
      </c>
      <c r="AHB42" s="219" t="s">
        <v>437</v>
      </c>
      <c r="AHC42" s="219" t="s">
        <v>437</v>
      </c>
      <c r="AHD42" s="219" t="s">
        <v>437</v>
      </c>
      <c r="AHE42" s="219" t="s">
        <v>437</v>
      </c>
      <c r="AHF42" s="316" t="s">
        <v>437</v>
      </c>
      <c r="AHG42" s="301" t="s">
        <v>437</v>
      </c>
      <c r="AHH42" s="219" t="s">
        <v>437</v>
      </c>
      <c r="AHI42" s="219" t="s">
        <v>437</v>
      </c>
      <c r="AHJ42" s="219" t="s">
        <v>437</v>
      </c>
      <c r="AHK42" s="219" t="s">
        <v>437</v>
      </c>
      <c r="AHL42" s="219" t="s">
        <v>437</v>
      </c>
      <c r="AHM42" s="219" t="s">
        <v>437</v>
      </c>
      <c r="AHN42" s="219" t="s">
        <v>437</v>
      </c>
      <c r="AHO42" s="219" t="s">
        <v>437</v>
      </c>
      <c r="AHP42" s="219" t="s">
        <v>437</v>
      </c>
      <c r="AHQ42" s="219" t="s">
        <v>437</v>
      </c>
      <c r="AHR42" s="219" t="s">
        <v>437</v>
      </c>
      <c r="AHS42" s="219" t="s">
        <v>437</v>
      </c>
      <c r="AHT42" s="219" t="s">
        <v>437</v>
      </c>
      <c r="AHU42" s="219" t="s">
        <v>437</v>
      </c>
      <c r="AHV42" s="219" t="s">
        <v>437</v>
      </c>
      <c r="AHW42" s="219" t="s">
        <v>437</v>
      </c>
      <c r="AHX42" s="219" t="s">
        <v>437</v>
      </c>
      <c r="AHY42" s="219" t="s">
        <v>437</v>
      </c>
      <c r="AHZ42" s="219" t="s">
        <v>437</v>
      </c>
      <c r="AIA42" s="219" t="s">
        <v>437</v>
      </c>
      <c r="AIB42" s="219" t="s">
        <v>437</v>
      </c>
      <c r="AIC42" s="219" t="s">
        <v>437</v>
      </c>
      <c r="AID42" s="219" t="s">
        <v>437</v>
      </c>
      <c r="AIE42" s="219" t="s">
        <v>437</v>
      </c>
      <c r="AIF42" s="219" t="s">
        <v>437</v>
      </c>
      <c r="AIG42" s="219" t="s">
        <v>437</v>
      </c>
      <c r="AIH42" s="219" t="s">
        <v>437</v>
      </c>
      <c r="AII42" s="219" t="s">
        <v>437</v>
      </c>
      <c r="AIJ42" s="219" t="s">
        <v>437</v>
      </c>
      <c r="AIK42" s="316" t="s">
        <v>437</v>
      </c>
      <c r="AIL42" s="656" t="str">
        <f>INDEX([1]集計!$G:$AK,MATCH($B37,[1]集計!$A$1:$A$945,0)+4,MATCH(AIL$152,[1]集計!$G$2:$AK$2,0))</f>
        <v/>
      </c>
      <c r="AIM42" s="657" t="str">
        <f>INDEX([1]集計!$G:$AK,MATCH($B37,[1]集計!$A$1:$A$945,0)+4,MATCH(AIM$152,[1]集計!$G$2:$AK$2,0))</f>
        <v/>
      </c>
      <c r="AIN42" s="657" t="str">
        <f>INDEX([1]集計!$G:$AK,MATCH($B37,[1]集計!$A$1:$A$945,0)+4,MATCH(AIN$152,[1]集計!$G$2:$AK$2,0))</f>
        <v/>
      </c>
      <c r="AIO42" s="657" t="str">
        <f>INDEX([1]集計!$G:$AK,MATCH($B37,[1]集計!$A$1:$A$945,0)+4,MATCH(AIO$152,[1]集計!$G$2:$AK$2,0))</f>
        <v/>
      </c>
      <c r="AIP42" s="657" t="str">
        <f>INDEX([1]集計!$G:$AK,MATCH($B37,[1]集計!$A$1:$A$945,0)+4,MATCH(AIP$152,[1]集計!$G$2:$AK$2,0))</f>
        <v/>
      </c>
      <c r="AIQ42" s="657" t="str">
        <f>INDEX([1]集計!$G:$AK,MATCH($B37,[1]集計!$A$1:$A$945,0)+4,MATCH(AIQ$152,[1]集計!$G$2:$AK$2,0))</f>
        <v/>
      </c>
      <c r="AIR42" s="657" t="str">
        <f>INDEX([1]集計!$G:$AK,MATCH($B37,[1]集計!$A$1:$A$945,0)+4,MATCH(AIR$152,[1]集計!$G$2:$AK$2,0))</f>
        <v/>
      </c>
      <c r="AIS42" s="657" t="str">
        <f>INDEX([1]集計!$G:$AK,MATCH($B37,[1]集計!$A$1:$A$945,0)+4,MATCH(AIS$152,[1]集計!$G$2:$AK$2,0))</f>
        <v/>
      </c>
      <c r="AIT42" s="657" t="str">
        <f>INDEX([1]集計!$G:$AK,MATCH($B37,[1]集計!$A$1:$A$945,0)+4,MATCH(AIT$152,[1]集計!$G$2:$AK$2,0))</f>
        <v/>
      </c>
      <c r="AIU42" s="657" t="str">
        <f>INDEX([1]集計!$G:$AK,MATCH($B37,[1]集計!$A$1:$A$945,0)+4,MATCH(AIU$152,[1]集計!$G$2:$AK$2,0))</f>
        <v/>
      </c>
      <c r="AIV42" s="246">
        <v>0</v>
      </c>
      <c r="AIW42" s="585">
        <v>0</v>
      </c>
      <c r="AIX42" s="246">
        <v>0</v>
      </c>
      <c r="AJA42" s="246">
        <v>0</v>
      </c>
      <c r="AJB42" s="246">
        <v>0</v>
      </c>
      <c r="AJC42" s="246">
        <v>0</v>
      </c>
      <c r="AJQ42" s="246">
        <v>7.6963488</v>
      </c>
      <c r="AJR42" s="246">
        <v>7.6963488</v>
      </c>
      <c r="AJS42" s="246">
        <v>7.6963488</v>
      </c>
      <c r="AJV42" s="246">
        <v>4.6178092799999995</v>
      </c>
      <c r="AJW42" s="246">
        <v>5.0026267200000003</v>
      </c>
      <c r="AJX42" s="246">
        <v>1.9240872</v>
      </c>
      <c r="AJY42" s="246">
        <v>0</v>
      </c>
      <c r="AJZ42" s="246">
        <v>0</v>
      </c>
      <c r="AKC42" s="246">
        <v>0</v>
      </c>
      <c r="AKD42" s="246">
        <v>0</v>
      </c>
      <c r="AKE42" s="246">
        <v>0</v>
      </c>
      <c r="AKF42" s="246">
        <v>3.8481744</v>
      </c>
      <c r="AKG42" s="246">
        <v>0</v>
      </c>
      <c r="AKH42" s="246">
        <v>0</v>
      </c>
      <c r="AKJ42" s="246">
        <v>0</v>
      </c>
    </row>
    <row r="43" spans="1:1028" s="119" customFormat="1" ht="14.25" hidden="1" customHeight="1" outlineLevel="1" thickBot="1">
      <c r="A43" s="161" t="s">
        <v>316</v>
      </c>
      <c r="B43" s="162">
        <f>SUM(B42/(B38*E45/100))</f>
        <v>1.4164100891104892</v>
      </c>
      <c r="C43" s="32" t="s">
        <v>317</v>
      </c>
      <c r="D43" s="670">
        <f t="shared" si="46"/>
        <v>3</v>
      </c>
      <c r="E43" s="55">
        <f t="shared" si="44"/>
        <v>2.5486113926197464E-2</v>
      </c>
      <c r="F43" s="179"/>
      <c r="G43" s="49">
        <f>G44*0.175</f>
        <v>117.7111586602564</v>
      </c>
      <c r="H43" s="156">
        <f t="shared" si="45"/>
        <v>112.67620699999998</v>
      </c>
      <c r="OA43" s="136"/>
      <c r="OB43" s="136"/>
      <c r="OC43" s="136"/>
      <c r="OD43" s="136"/>
      <c r="OE43" s="136"/>
      <c r="OF43" s="136"/>
      <c r="OG43" s="136"/>
      <c r="OH43" s="136"/>
      <c r="OI43" s="136"/>
      <c r="OJ43" s="136"/>
      <c r="OK43" s="136"/>
      <c r="OL43" s="136"/>
      <c r="OM43" s="136"/>
      <c r="ON43" s="136"/>
      <c r="OO43" s="136"/>
      <c r="OP43" s="136"/>
      <c r="OQ43" s="136"/>
      <c r="OR43" s="136"/>
      <c r="OS43" s="136"/>
      <c r="OT43" s="136"/>
      <c r="OU43" s="136"/>
      <c r="OV43" s="136"/>
      <c r="OW43" s="136"/>
      <c r="OX43" s="136"/>
      <c r="OY43" s="136"/>
      <c r="OZ43" s="136"/>
      <c r="PA43" s="136"/>
      <c r="PB43" s="136"/>
      <c r="PC43" s="136"/>
      <c r="PD43" s="136"/>
      <c r="PE43" s="136"/>
      <c r="PF43" s="136"/>
      <c r="PG43" s="136"/>
      <c r="PH43" s="136"/>
      <c r="PI43" s="136"/>
      <c r="PJ43" s="136"/>
      <c r="PK43" s="136"/>
      <c r="PL43" s="136"/>
      <c r="PM43" s="136"/>
      <c r="PN43" s="136"/>
      <c r="PO43" s="136"/>
      <c r="PP43" s="136"/>
      <c r="PQ43" s="136"/>
      <c r="PR43" s="136"/>
      <c r="PS43" s="136"/>
      <c r="PT43" s="136"/>
      <c r="PU43" s="136"/>
      <c r="PV43" s="136"/>
      <c r="PW43" s="136"/>
      <c r="PX43" s="136"/>
      <c r="PY43" s="136"/>
      <c r="PZ43" s="136"/>
      <c r="QA43" s="136"/>
      <c r="QB43" s="136"/>
      <c r="QC43" s="136"/>
      <c r="QD43" s="136"/>
      <c r="QE43" s="136"/>
      <c r="QF43" s="136"/>
      <c r="QG43" s="136"/>
      <c r="QH43" s="136"/>
      <c r="QI43" s="136"/>
      <c r="QJ43" s="136"/>
      <c r="QK43" s="136"/>
      <c r="QL43" s="136"/>
      <c r="QM43" s="136"/>
      <c r="QN43" s="136"/>
      <c r="QO43" s="136"/>
      <c r="QP43" s="136"/>
      <c r="QQ43" s="136"/>
      <c r="QR43" s="136"/>
      <c r="QS43" s="136"/>
      <c r="QT43" s="136"/>
      <c r="QU43" s="136"/>
      <c r="QV43" s="136"/>
      <c r="QW43" s="136"/>
      <c r="QX43" s="136"/>
      <c r="QY43" s="136"/>
      <c r="QZ43" s="136"/>
      <c r="RA43" s="136"/>
      <c r="RB43" s="136"/>
      <c r="RC43" s="136"/>
      <c r="RD43" s="136"/>
      <c r="RE43" s="136"/>
      <c r="RF43" s="136"/>
      <c r="RG43" s="136"/>
      <c r="WJ43" s="136"/>
      <c r="WK43" s="136"/>
      <c r="WL43" s="136"/>
      <c r="WM43" s="136"/>
      <c r="WN43" s="136"/>
      <c r="WO43" s="136"/>
      <c r="WP43" s="136"/>
      <c r="WQ43" s="136"/>
      <c r="WR43" s="136"/>
      <c r="WS43" s="136"/>
      <c r="WT43" s="136"/>
      <c r="WU43" s="136"/>
      <c r="WV43" s="136"/>
      <c r="AGC43" s="301" t="s">
        <v>437</v>
      </c>
      <c r="AGD43" s="219" t="s">
        <v>437</v>
      </c>
      <c r="AGE43" s="219" t="s">
        <v>437</v>
      </c>
      <c r="AGF43" s="219" t="s">
        <v>437</v>
      </c>
      <c r="AGG43" s="219" t="s">
        <v>437</v>
      </c>
      <c r="AGH43" s="219" t="s">
        <v>437</v>
      </c>
      <c r="AGI43" s="219" t="s">
        <v>437</v>
      </c>
      <c r="AGJ43" s="219" t="s">
        <v>437</v>
      </c>
      <c r="AGK43" s="219" t="s">
        <v>437</v>
      </c>
      <c r="AGL43" s="219" t="s">
        <v>437</v>
      </c>
      <c r="AGM43" s="219" t="s">
        <v>437</v>
      </c>
      <c r="AGN43" s="219" t="s">
        <v>437</v>
      </c>
      <c r="AGO43" s="219" t="s">
        <v>437</v>
      </c>
      <c r="AGP43" s="219" t="s">
        <v>437</v>
      </c>
      <c r="AGQ43" s="219" t="s">
        <v>437</v>
      </c>
      <c r="AGR43" s="219" t="s">
        <v>437</v>
      </c>
      <c r="AGS43" s="219" t="s">
        <v>437</v>
      </c>
      <c r="AGT43" s="219" t="s">
        <v>437</v>
      </c>
      <c r="AGU43" s="219" t="s">
        <v>437</v>
      </c>
      <c r="AGV43" s="219" t="s">
        <v>437</v>
      </c>
      <c r="AGW43" s="219" t="s">
        <v>437</v>
      </c>
      <c r="AGX43" s="219" t="s">
        <v>437</v>
      </c>
      <c r="AGY43" s="219" t="s">
        <v>437</v>
      </c>
      <c r="AGZ43" s="219" t="s">
        <v>437</v>
      </c>
      <c r="AHA43" s="219" t="s">
        <v>437</v>
      </c>
      <c r="AHB43" s="219" t="s">
        <v>437</v>
      </c>
      <c r="AHC43" s="219" t="s">
        <v>437</v>
      </c>
      <c r="AHD43" s="219" t="s">
        <v>437</v>
      </c>
      <c r="AHE43" s="219" t="s">
        <v>437</v>
      </c>
      <c r="AHF43" s="316" t="s">
        <v>437</v>
      </c>
      <c r="AHG43" s="301" t="s">
        <v>437</v>
      </c>
      <c r="AHH43" s="219" t="s">
        <v>437</v>
      </c>
      <c r="AHI43" s="219" t="s">
        <v>437</v>
      </c>
      <c r="AHJ43" s="219" t="s">
        <v>437</v>
      </c>
      <c r="AHK43" s="219" t="s">
        <v>437</v>
      </c>
      <c r="AHL43" s="219" t="s">
        <v>437</v>
      </c>
      <c r="AHM43" s="219" t="s">
        <v>437</v>
      </c>
      <c r="AHN43" s="219" t="s">
        <v>437</v>
      </c>
      <c r="AHO43" s="219" t="s">
        <v>437</v>
      </c>
      <c r="AHP43" s="219" t="s">
        <v>437</v>
      </c>
      <c r="AHQ43" s="219" t="s">
        <v>437</v>
      </c>
      <c r="AHR43" s="219" t="s">
        <v>437</v>
      </c>
      <c r="AHS43" s="219" t="s">
        <v>437</v>
      </c>
      <c r="AHT43" s="219" t="s">
        <v>437</v>
      </c>
      <c r="AHU43" s="219" t="s">
        <v>437</v>
      </c>
      <c r="AHV43" s="219" t="s">
        <v>437</v>
      </c>
      <c r="AHW43" s="219" t="s">
        <v>437</v>
      </c>
      <c r="AHX43" s="219" t="s">
        <v>437</v>
      </c>
      <c r="AHY43" s="219" t="s">
        <v>437</v>
      </c>
      <c r="AHZ43" s="219" t="s">
        <v>437</v>
      </c>
      <c r="AIA43" s="219" t="s">
        <v>437</v>
      </c>
      <c r="AIB43" s="219">
        <v>3</v>
      </c>
      <c r="AIC43" s="219" t="s">
        <v>437</v>
      </c>
      <c r="AID43" s="219" t="s">
        <v>437</v>
      </c>
      <c r="AIE43" s="219" t="s">
        <v>437</v>
      </c>
      <c r="AIF43" s="219" t="s">
        <v>437</v>
      </c>
      <c r="AIG43" s="219" t="s">
        <v>437</v>
      </c>
      <c r="AIH43" s="219" t="s">
        <v>437</v>
      </c>
      <c r="AII43" s="219" t="s">
        <v>437</v>
      </c>
      <c r="AIJ43" s="219" t="s">
        <v>437</v>
      </c>
      <c r="AIK43" s="316" t="s">
        <v>437</v>
      </c>
      <c r="AIL43" s="656" t="str">
        <f>INDEX([1]集計!$G:$AK,MATCH($B37,[1]集計!$A$1:$A$945,0)+5,MATCH(AIL$152,[1]集計!$G$2:$AK$2,0))</f>
        <v/>
      </c>
      <c r="AIM43" s="657" t="str">
        <f>INDEX([1]集計!$G:$AK,MATCH($B37,[1]集計!$A$1:$A$945,0)+5,MATCH(AIM$152,[1]集計!$G$2:$AK$2,0))</f>
        <v/>
      </c>
      <c r="AIN43" s="657" t="str">
        <f>INDEX([1]集計!$G:$AK,MATCH($B37,[1]集計!$A$1:$A$945,0)+5,MATCH(AIN$152,[1]集計!$G$2:$AK$2,0))</f>
        <v/>
      </c>
      <c r="AIO43" s="657" t="str">
        <f>INDEX([1]集計!$G:$AK,MATCH($B37,[1]集計!$A$1:$A$945,0)+5,MATCH(AIO$152,[1]集計!$G$2:$AK$2,0))</f>
        <v/>
      </c>
      <c r="AIP43" s="657">
        <f>INDEX([1]集計!$G:$AK,MATCH($B37,[1]集計!$A$1:$A$945,0)+5,MATCH(AIP$152,[1]集計!$G$2:$AK$2,0))</f>
        <v>2</v>
      </c>
      <c r="AIQ43" s="657" t="str">
        <f>INDEX([1]集計!$G:$AK,MATCH($B37,[1]集計!$A$1:$A$945,0)+5,MATCH(AIQ$152,[1]集計!$G$2:$AK$2,0))</f>
        <v/>
      </c>
      <c r="AIR43" s="657" t="str">
        <f>INDEX([1]集計!$G:$AK,MATCH($B37,[1]集計!$A$1:$A$945,0)+5,MATCH(AIR$152,[1]集計!$G$2:$AK$2,0))</f>
        <v/>
      </c>
      <c r="AIS43" s="657" t="str">
        <f>INDEX([1]集計!$G:$AK,MATCH($B37,[1]集計!$A$1:$A$945,0)+5,MATCH(AIS$152,[1]集計!$G$2:$AK$2,0))</f>
        <v/>
      </c>
      <c r="AIT43" s="657" t="str">
        <f>INDEX([1]集計!$G:$AK,MATCH($B37,[1]集計!$A$1:$A$945,0)+5,MATCH(AIT$152,[1]集計!$G$2:$AK$2,0))</f>
        <v/>
      </c>
      <c r="AIU43" s="657" t="str">
        <f>INDEX([1]集計!$G:$AK,MATCH($B37,[1]集計!$A$1:$A$945,0)+5,MATCH(AIU$152,[1]集計!$G$2:$AK$2,0))</f>
        <v/>
      </c>
      <c r="AIV43" s="246">
        <v>5.9784137999999993</v>
      </c>
      <c r="AIW43" s="585">
        <v>5.9784137999999993</v>
      </c>
      <c r="AIX43" s="246">
        <v>5.9784137999999993</v>
      </c>
      <c r="AJA43" s="246">
        <v>2</v>
      </c>
      <c r="AJB43" s="246">
        <v>2</v>
      </c>
      <c r="AJC43" s="246">
        <v>2</v>
      </c>
      <c r="AJD43" s="246">
        <v>2</v>
      </c>
      <c r="AJE43" s="246">
        <v>2</v>
      </c>
      <c r="AJF43" s="246">
        <v>2</v>
      </c>
      <c r="AJH43" s="246">
        <v>2</v>
      </c>
      <c r="AJI43" s="246">
        <v>2</v>
      </c>
      <c r="AJJ43" s="246">
        <v>2</v>
      </c>
      <c r="AJP43" s="246">
        <v>5.9784137999999993</v>
      </c>
      <c r="AJQ43" s="246">
        <v>0</v>
      </c>
      <c r="AJR43" s="246">
        <v>0</v>
      </c>
      <c r="AJS43" s="246">
        <v>5.9784137999999993</v>
      </c>
      <c r="AJV43" s="246">
        <v>0</v>
      </c>
      <c r="AJW43" s="246">
        <v>5.9784137999999993</v>
      </c>
      <c r="AJX43" s="246">
        <v>5.9784137999999993</v>
      </c>
      <c r="AJY43" s="246">
        <v>5.9784137999999993</v>
      </c>
      <c r="AJZ43" s="246">
        <v>5.9784137999999993</v>
      </c>
      <c r="AKC43" s="246">
        <v>5.9784137999999993</v>
      </c>
      <c r="AKD43" s="246">
        <v>5.9784137999999993</v>
      </c>
      <c r="AKE43" s="246">
        <v>0</v>
      </c>
      <c r="AKF43" s="246">
        <v>5.9784137999999993</v>
      </c>
      <c r="AKG43" s="246">
        <v>5.9784137999999993</v>
      </c>
      <c r="AKH43" s="246">
        <v>5.9784137999999993</v>
      </c>
      <c r="AKJ43" s="246">
        <v>5.9784137999999993</v>
      </c>
    </row>
    <row r="44" spans="1:1028" s="119" customFormat="1" ht="14.25" hidden="1" customHeight="1" outlineLevel="1" thickBot="1">
      <c r="A44" s="157" t="s">
        <v>316</v>
      </c>
      <c r="B44" s="163">
        <f>SUM(B42/(B39*E45/100))</f>
        <v>0.99242424242424243</v>
      </c>
      <c r="C44" s="164" t="s">
        <v>318</v>
      </c>
      <c r="D44" s="671">
        <f>SUM(D38:D43)</f>
        <v>524</v>
      </c>
      <c r="E44" s="182">
        <v>16.411000000000001</v>
      </c>
      <c r="F44" s="183"/>
      <c r="G44" s="49">
        <f>((E44/F45*1000)*-0.0107+47.419)*E44</f>
        <v>672.63519234432238</v>
      </c>
      <c r="H44" s="156">
        <f>SUM(H38:H43)</f>
        <v>724.6681155</v>
      </c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OA44" s="136"/>
      <c r="OB44" s="136"/>
      <c r="OC44" s="136"/>
      <c r="OD44" s="136"/>
      <c r="OE44" s="136"/>
      <c r="OF44" s="136"/>
      <c r="OG44" s="136"/>
      <c r="OH44" s="136"/>
      <c r="OI44" s="136"/>
      <c r="OJ44" s="136"/>
      <c r="OK44" s="136"/>
      <c r="OL44" s="136"/>
      <c r="OM44" s="136"/>
      <c r="ON44" s="136"/>
      <c r="OO44" s="136"/>
      <c r="OP44" s="136"/>
      <c r="OQ44" s="136"/>
      <c r="OR44" s="136"/>
      <c r="OS44" s="136"/>
      <c r="OT44" s="136"/>
      <c r="OU44" s="136"/>
      <c r="OV44" s="136"/>
      <c r="OW44" s="136"/>
      <c r="OX44" s="136"/>
      <c r="OY44" s="136"/>
      <c r="OZ44" s="136"/>
      <c r="PA44" s="136"/>
      <c r="PB44" s="136"/>
      <c r="PC44" s="136"/>
      <c r="PD44" s="136"/>
      <c r="PE44" s="136"/>
      <c r="PF44" s="136"/>
      <c r="PG44" s="136"/>
      <c r="PH44" s="136"/>
      <c r="PI44" s="136"/>
      <c r="PJ44" s="136"/>
      <c r="PK44" s="136"/>
      <c r="PL44" s="136"/>
      <c r="PM44" s="136"/>
      <c r="PN44" s="136"/>
      <c r="PO44" s="136"/>
      <c r="PP44" s="136"/>
      <c r="PQ44" s="136"/>
      <c r="PR44" s="136"/>
      <c r="PS44" s="136"/>
      <c r="PT44" s="136"/>
      <c r="PU44" s="136"/>
      <c r="PV44" s="136"/>
      <c r="PW44" s="136"/>
      <c r="PX44" s="136"/>
      <c r="PY44" s="136"/>
      <c r="PZ44" s="136"/>
      <c r="QA44" s="136"/>
      <c r="QB44" s="136"/>
      <c r="QC44" s="136"/>
      <c r="QD44" s="136"/>
      <c r="QE44" s="136"/>
      <c r="QF44" s="136"/>
      <c r="QG44" s="136"/>
      <c r="QH44" s="136"/>
      <c r="QI44" s="136"/>
      <c r="QJ44" s="136"/>
      <c r="QK44" s="136"/>
      <c r="QL44" s="136"/>
      <c r="QM44" s="136"/>
      <c r="QN44" s="136"/>
      <c r="QO44" s="136"/>
      <c r="QP44" s="136"/>
      <c r="QQ44" s="136"/>
      <c r="QR44" s="136"/>
      <c r="QS44" s="136"/>
      <c r="QT44" s="136"/>
      <c r="QU44" s="136"/>
      <c r="QV44" s="136"/>
      <c r="QW44" s="136"/>
      <c r="QX44" s="136"/>
      <c r="QY44" s="136"/>
      <c r="QZ44" s="136"/>
      <c r="RA44" s="136"/>
      <c r="RB44" s="136"/>
      <c r="RC44" s="136"/>
      <c r="RD44" s="136"/>
      <c r="RE44" s="136"/>
      <c r="RF44" s="136"/>
      <c r="RG44" s="136"/>
      <c r="RH44" s="136"/>
      <c r="RI44" s="136"/>
      <c r="RJ44" s="136"/>
      <c r="RK44" s="136"/>
      <c r="RL44" s="136"/>
      <c r="RM44" s="136"/>
      <c r="RN44" s="136"/>
      <c r="RO44" s="136"/>
      <c r="RP44" s="136"/>
      <c r="RQ44" s="136"/>
      <c r="RR44" s="136"/>
      <c r="RS44" s="136"/>
      <c r="RT44" s="136"/>
      <c r="RU44" s="136"/>
      <c r="RV44" s="136"/>
      <c r="RW44" s="136"/>
      <c r="RX44" s="136"/>
      <c r="RY44" s="136"/>
      <c r="RZ44" s="136"/>
      <c r="SA44" s="136"/>
      <c r="SB44" s="136"/>
      <c r="SC44" s="136"/>
      <c r="SD44" s="136"/>
      <c r="SE44" s="136"/>
      <c r="SF44" s="136"/>
      <c r="SG44" s="136"/>
      <c r="SH44" s="136"/>
      <c r="SI44" s="136"/>
      <c r="SJ44" s="136"/>
      <c r="SK44" s="136"/>
      <c r="SL44" s="136"/>
      <c r="WJ44" s="136"/>
      <c r="WK44" s="136"/>
      <c r="WL44" s="136"/>
      <c r="WM44" s="136"/>
      <c r="WN44" s="136"/>
      <c r="WO44" s="136"/>
      <c r="WP44" s="136"/>
      <c r="WQ44" s="136"/>
      <c r="WR44" s="136"/>
      <c r="WS44" s="136"/>
      <c r="WT44" s="136"/>
      <c r="WU44" s="136"/>
      <c r="WV44" s="136"/>
      <c r="AGC44" s="8">
        <f t="shared" ref="AGC44:AHF44" si="47">SUM(AGC38:AGC43)</f>
        <v>0</v>
      </c>
      <c r="AGD44" s="9">
        <f t="shared" si="47"/>
        <v>0</v>
      </c>
      <c r="AGE44" s="9">
        <f t="shared" si="47"/>
        <v>0</v>
      </c>
      <c r="AGF44" s="9">
        <f t="shared" si="47"/>
        <v>0</v>
      </c>
      <c r="AGG44" s="9">
        <f t="shared" si="47"/>
        <v>0</v>
      </c>
      <c r="AGH44" s="9">
        <f t="shared" si="47"/>
        <v>0</v>
      </c>
      <c r="AGI44" s="9">
        <f t="shared" si="47"/>
        <v>0</v>
      </c>
      <c r="AGJ44" s="9">
        <f t="shared" si="47"/>
        <v>0</v>
      </c>
      <c r="AGK44" s="9">
        <f t="shared" si="47"/>
        <v>0</v>
      </c>
      <c r="AGL44" s="9">
        <f t="shared" si="47"/>
        <v>0</v>
      </c>
      <c r="AGM44" s="9">
        <f t="shared" si="47"/>
        <v>0</v>
      </c>
      <c r="AGN44" s="9">
        <f t="shared" si="47"/>
        <v>0</v>
      </c>
      <c r="AGO44" s="9">
        <f t="shared" si="47"/>
        <v>0</v>
      </c>
      <c r="AGP44" s="9">
        <f t="shared" si="47"/>
        <v>0</v>
      </c>
      <c r="AGQ44" s="9">
        <f t="shared" si="47"/>
        <v>0</v>
      </c>
      <c r="AGR44" s="9">
        <f t="shared" si="47"/>
        <v>0</v>
      </c>
      <c r="AGS44" s="9">
        <f t="shared" si="47"/>
        <v>0</v>
      </c>
      <c r="AGT44" s="9">
        <f t="shared" si="47"/>
        <v>0</v>
      </c>
      <c r="AGU44" s="9">
        <f t="shared" si="47"/>
        <v>0</v>
      </c>
      <c r="AGV44" s="9">
        <f t="shared" si="47"/>
        <v>0</v>
      </c>
      <c r="AGW44" s="9">
        <f t="shared" si="47"/>
        <v>0</v>
      </c>
      <c r="AGX44" s="9">
        <f t="shared" si="47"/>
        <v>0</v>
      </c>
      <c r="AGY44" s="9">
        <f t="shared" si="47"/>
        <v>0</v>
      </c>
      <c r="AGZ44" s="9">
        <f t="shared" si="47"/>
        <v>0</v>
      </c>
      <c r="AHA44" s="9">
        <f t="shared" si="47"/>
        <v>0</v>
      </c>
      <c r="AHB44" s="9">
        <f t="shared" si="47"/>
        <v>0</v>
      </c>
      <c r="AHC44" s="9">
        <f t="shared" si="47"/>
        <v>0</v>
      </c>
      <c r="AHD44" s="9">
        <f t="shared" si="47"/>
        <v>0</v>
      </c>
      <c r="AHE44" s="9">
        <f t="shared" si="47"/>
        <v>0</v>
      </c>
      <c r="AHF44" s="10">
        <f t="shared" si="47"/>
        <v>6</v>
      </c>
      <c r="AHG44" s="8">
        <f t="shared" ref="AHG44:AIK44" si="48">SUM(AHG38:AHG43)</f>
        <v>28</v>
      </c>
      <c r="AHH44" s="9">
        <f t="shared" si="48"/>
        <v>36</v>
      </c>
      <c r="AHI44" s="9">
        <f t="shared" si="48"/>
        <v>0</v>
      </c>
      <c r="AHJ44" s="9">
        <f t="shared" si="48"/>
        <v>0</v>
      </c>
      <c r="AHK44" s="9">
        <f t="shared" si="48"/>
        <v>36</v>
      </c>
      <c r="AHL44" s="9">
        <f t="shared" si="48"/>
        <v>48</v>
      </c>
      <c r="AHM44" s="9">
        <f t="shared" si="48"/>
        <v>33</v>
      </c>
      <c r="AHN44" s="9">
        <f t="shared" si="48"/>
        <v>23</v>
      </c>
      <c r="AHO44" s="9">
        <f t="shared" si="48"/>
        <v>20</v>
      </c>
      <c r="AHP44" s="9">
        <f t="shared" si="48"/>
        <v>0</v>
      </c>
      <c r="AHQ44" s="9">
        <f t="shared" si="48"/>
        <v>0</v>
      </c>
      <c r="AHR44" s="9">
        <f>SUM(AHR38:AHR43)</f>
        <v>12</v>
      </c>
      <c r="AHS44" s="9">
        <f t="shared" si="48"/>
        <v>20</v>
      </c>
      <c r="AHT44" s="9">
        <f t="shared" si="48"/>
        <v>28</v>
      </c>
      <c r="AHU44" s="9">
        <f t="shared" si="48"/>
        <v>23</v>
      </c>
      <c r="AHV44" s="9">
        <f t="shared" si="48"/>
        <v>38</v>
      </c>
      <c r="AHW44" s="9">
        <f t="shared" si="48"/>
        <v>0</v>
      </c>
      <c r="AHX44" s="9">
        <f t="shared" si="48"/>
        <v>0</v>
      </c>
      <c r="AHY44" s="9">
        <f t="shared" si="48"/>
        <v>42</v>
      </c>
      <c r="AHZ44" s="9">
        <f t="shared" si="48"/>
        <v>35</v>
      </c>
      <c r="AIA44" s="9">
        <f t="shared" si="48"/>
        <v>22</v>
      </c>
      <c r="AIB44" s="9">
        <f t="shared" si="48"/>
        <v>11</v>
      </c>
      <c r="AIC44" s="9">
        <f t="shared" si="48"/>
        <v>8</v>
      </c>
      <c r="AID44" s="9">
        <f t="shared" si="48"/>
        <v>0</v>
      </c>
      <c r="AIE44" s="9">
        <f t="shared" si="48"/>
        <v>0</v>
      </c>
      <c r="AIF44" s="9">
        <f t="shared" si="48"/>
        <v>10</v>
      </c>
      <c r="AIG44" s="9">
        <f t="shared" si="48"/>
        <v>13</v>
      </c>
      <c r="AIH44" s="9">
        <f t="shared" si="48"/>
        <v>8</v>
      </c>
      <c r="AII44" s="9">
        <f t="shared" si="48"/>
        <v>10</v>
      </c>
      <c r="AIJ44" s="9">
        <f t="shared" si="48"/>
        <v>10</v>
      </c>
      <c r="AIK44" s="10">
        <f t="shared" si="48"/>
        <v>4</v>
      </c>
      <c r="AIL44" s="8">
        <f t="shared" ref="AIL44:AIO44" si="49">SUM(AIL38:AIL43)</f>
        <v>0</v>
      </c>
      <c r="AIM44" s="9">
        <f t="shared" si="49"/>
        <v>10</v>
      </c>
      <c r="AIN44" s="9">
        <f t="shared" si="49"/>
        <v>10</v>
      </c>
      <c r="AIO44" s="9">
        <f t="shared" si="49"/>
        <v>8</v>
      </c>
      <c r="AIW44" s="138"/>
    </row>
    <row r="45" spans="1:1028" s="119" customFormat="1" ht="14.25" hidden="1" customHeight="1" outlineLevel="1" thickBot="1">
      <c r="A45" s="158" t="s">
        <v>316</v>
      </c>
      <c r="B45" s="165">
        <f>SUM(B42/(B40*E45/100))</f>
        <v>1.3269182071410484</v>
      </c>
      <c r="C45" s="166">
        <f>SUM(B42/(E44*E45/100))</f>
        <v>58.054187601442493</v>
      </c>
      <c r="D45" s="73" t="s">
        <v>236</v>
      </c>
      <c r="E45" s="167">
        <v>55</v>
      </c>
      <c r="F45" s="175">
        <v>27.3</v>
      </c>
      <c r="G45" s="176"/>
      <c r="H45" s="187"/>
      <c r="OA45" s="136"/>
      <c r="OB45" s="136"/>
      <c r="OC45" s="136"/>
      <c r="OD45" s="136"/>
      <c r="OE45" s="136"/>
      <c r="OF45" s="136"/>
      <c r="OG45" s="136"/>
      <c r="OH45" s="136"/>
      <c r="OI45" s="136"/>
      <c r="OJ45" s="136"/>
      <c r="OK45" s="136"/>
      <c r="OL45" s="136"/>
      <c r="OM45" s="136"/>
      <c r="ON45" s="136"/>
      <c r="OO45" s="136"/>
      <c r="OP45" s="136"/>
      <c r="OQ45" s="136"/>
      <c r="OR45" s="136"/>
      <c r="OS45" s="136"/>
      <c r="OT45" s="136"/>
      <c r="OU45" s="136"/>
      <c r="OV45" s="136"/>
      <c r="OW45" s="136"/>
      <c r="OX45" s="136"/>
      <c r="OY45" s="136"/>
      <c r="OZ45" s="136"/>
      <c r="PA45" s="136"/>
      <c r="PB45" s="136"/>
      <c r="PC45" s="136"/>
      <c r="PD45" s="136"/>
      <c r="PE45" s="136"/>
      <c r="PF45" s="136"/>
      <c r="PG45" s="136"/>
      <c r="PH45" s="136"/>
      <c r="PI45" s="136"/>
      <c r="PJ45" s="136"/>
      <c r="PK45" s="136"/>
      <c r="PL45" s="136"/>
      <c r="PM45" s="136"/>
      <c r="PN45" s="136"/>
      <c r="PO45" s="136"/>
      <c r="PP45" s="136"/>
      <c r="PQ45" s="136"/>
      <c r="PR45" s="136"/>
      <c r="PS45" s="136"/>
      <c r="PT45" s="136"/>
      <c r="PU45" s="136"/>
      <c r="PV45" s="136"/>
      <c r="PW45" s="136"/>
      <c r="PX45" s="136"/>
      <c r="PY45" s="136"/>
      <c r="PZ45" s="136"/>
      <c r="QA45" s="136"/>
      <c r="QB45" s="136"/>
      <c r="QC45" s="136"/>
      <c r="QD45" s="136"/>
      <c r="QE45" s="136"/>
      <c r="QF45" s="136"/>
      <c r="QG45" s="136"/>
      <c r="QH45" s="136"/>
      <c r="QI45" s="136"/>
      <c r="QJ45" s="136"/>
      <c r="QK45" s="136"/>
      <c r="QL45" s="136"/>
      <c r="QM45" s="136"/>
      <c r="QN45" s="136"/>
      <c r="QO45" s="136"/>
      <c r="QP45" s="136"/>
      <c r="QQ45" s="136"/>
      <c r="QR45" s="136"/>
      <c r="QS45" s="136"/>
      <c r="QT45" s="136"/>
      <c r="QU45" s="136"/>
      <c r="QV45" s="136"/>
      <c r="QW45" s="136"/>
      <c r="QX45" s="136"/>
      <c r="QY45" s="136"/>
      <c r="QZ45" s="136"/>
      <c r="RA45" s="136"/>
      <c r="RB45" s="136"/>
      <c r="RC45" s="136"/>
      <c r="RD45" s="136"/>
      <c r="RE45" s="136"/>
      <c r="RF45" s="136"/>
      <c r="RG45" s="136"/>
      <c r="RH45" s="136"/>
      <c r="RI45" s="136"/>
      <c r="RJ45" s="136"/>
      <c r="RK45" s="136"/>
      <c r="RL45" s="136"/>
      <c r="RM45" s="136"/>
      <c r="RN45" s="136"/>
      <c r="RO45" s="136"/>
      <c r="RP45" s="136"/>
      <c r="RQ45" s="136"/>
      <c r="RR45" s="136"/>
      <c r="RS45" s="136"/>
      <c r="RT45" s="136"/>
      <c r="RU45" s="136"/>
      <c r="RV45" s="136"/>
      <c r="RW45" s="136"/>
      <c r="RX45" s="136"/>
      <c r="RY45" s="136"/>
      <c r="RZ45" s="136"/>
      <c r="SA45" s="136"/>
      <c r="SB45" s="136"/>
      <c r="SC45" s="136"/>
      <c r="SD45" s="136"/>
      <c r="SE45" s="136"/>
      <c r="SF45" s="136"/>
      <c r="SG45" s="136"/>
      <c r="SH45" s="136"/>
      <c r="SI45" s="136"/>
      <c r="SJ45" s="136"/>
      <c r="SK45" s="136"/>
      <c r="SL45" s="136"/>
      <c r="WJ45" s="136"/>
      <c r="WK45" s="136"/>
      <c r="WL45" s="136"/>
      <c r="WM45" s="136"/>
      <c r="WN45" s="136"/>
      <c r="WO45" s="136"/>
      <c r="WP45" s="136"/>
      <c r="WQ45" s="136"/>
      <c r="WR45" s="136"/>
      <c r="WS45" s="136"/>
      <c r="WT45" s="136"/>
      <c r="WU45" s="136"/>
      <c r="WV45" s="136"/>
      <c r="AGC45" s="19" t="s">
        <v>38</v>
      </c>
      <c r="AGD45" s="20"/>
      <c r="AGE45" s="21">
        <f>SUM(AGC38:AHF38)</f>
        <v>6</v>
      </c>
      <c r="AGF45" s="21"/>
      <c r="AGG45" s="20" t="s">
        <v>39</v>
      </c>
      <c r="AGH45" s="20"/>
      <c r="AGI45" s="21">
        <f>SUM(AGC39:AHF39)</f>
        <v>0</v>
      </c>
      <c r="AGJ45" s="21"/>
      <c r="AGK45" s="20" t="s">
        <v>40</v>
      </c>
      <c r="AGL45" s="20"/>
      <c r="AGM45" s="21">
        <f>SUM(AGC40:AHF40)</f>
        <v>0</v>
      </c>
      <c r="AGN45" s="21"/>
      <c r="AGO45" s="20" t="s">
        <v>41</v>
      </c>
      <c r="AGP45" s="20"/>
      <c r="AGQ45" s="21">
        <f>SUM(AGC41:AHF41)</f>
        <v>0</v>
      </c>
      <c r="AGR45" s="21"/>
      <c r="AGS45" s="20" t="s">
        <v>42</v>
      </c>
      <c r="AGT45" s="20"/>
      <c r="AGU45" s="21">
        <f>SUM(AGC42:AHF42)</f>
        <v>0</v>
      </c>
      <c r="AGV45" s="21"/>
      <c r="AGW45" s="20" t="s">
        <v>43</v>
      </c>
      <c r="AGX45" s="20"/>
      <c r="AGY45" s="21">
        <f>SUM(AGC43:AHF43)</f>
        <v>0</v>
      </c>
      <c r="AGZ45" s="21"/>
      <c r="AHA45" s="22" t="s">
        <v>44</v>
      </c>
      <c r="AHB45" s="22"/>
      <c r="AHC45" s="21">
        <f>SUM(AGC44:AHF44)</f>
        <v>6</v>
      </c>
      <c r="AHD45" s="21"/>
      <c r="AHE45" s="21"/>
      <c r="AHF45" s="217"/>
      <c r="AHG45" s="19" t="s">
        <v>38</v>
      </c>
      <c r="AHH45" s="20"/>
      <c r="AHI45" s="21">
        <f>SUM(AHG38:AIK38)</f>
        <v>187</v>
      </c>
      <c r="AHJ45" s="21"/>
      <c r="AHK45" s="20" t="s">
        <v>39</v>
      </c>
      <c r="AHL45" s="20"/>
      <c r="AHM45" s="21">
        <f>SUM(AHG39:AIK39)</f>
        <v>72</v>
      </c>
      <c r="AHN45" s="21"/>
      <c r="AHO45" s="20" t="s">
        <v>40</v>
      </c>
      <c r="AHP45" s="20"/>
      <c r="AHQ45" s="21">
        <f>SUM(AHG40:AIK40)</f>
        <v>236</v>
      </c>
      <c r="AHR45" s="21"/>
      <c r="AHS45" s="20" t="s">
        <v>41</v>
      </c>
      <c r="AHT45" s="20"/>
      <c r="AHU45" s="21">
        <f>SUM(AHG41:AIK41)</f>
        <v>20</v>
      </c>
      <c r="AHV45" s="21"/>
      <c r="AHW45" s="20" t="s">
        <v>42</v>
      </c>
      <c r="AHX45" s="20"/>
      <c r="AHY45" s="21">
        <f>SUM(AHG42:AIK42)</f>
        <v>0</v>
      </c>
      <c r="AHZ45" s="21"/>
      <c r="AIA45" s="20" t="s">
        <v>43</v>
      </c>
      <c r="AIB45" s="20"/>
      <c r="AIC45" s="21">
        <f>SUM(AHG43:AIK43)</f>
        <v>3</v>
      </c>
      <c r="AID45" s="21"/>
      <c r="AIE45" s="22" t="s">
        <v>44</v>
      </c>
      <c r="AIF45" s="22"/>
      <c r="AIG45" s="21">
        <f>SUM(AHG44:AIK44)</f>
        <v>518</v>
      </c>
      <c r="AIH45" s="21"/>
      <c r="AII45" s="21"/>
      <c r="AIJ45" s="21"/>
      <c r="AIK45" s="217"/>
      <c r="AIL45" s="652"/>
      <c r="AIM45" s="21"/>
      <c r="AIN45" s="21"/>
      <c r="AIO45" s="21"/>
      <c r="AIW45" s="138"/>
    </row>
    <row r="46" spans="1:1028" s="119" customFormat="1" ht="14.25" hidden="1" customHeight="1" outlineLevel="1">
      <c r="A46" s="208"/>
      <c r="B46" s="307" t="s">
        <v>237</v>
      </c>
      <c r="C46" s="247">
        <v>29.2</v>
      </c>
      <c r="D46" s="247"/>
      <c r="E46" s="314">
        <v>2.5</v>
      </c>
      <c r="F46" s="322">
        <v>3</v>
      </c>
      <c r="G46" s="313">
        <v>3.5</v>
      </c>
      <c r="H46" s="309">
        <v>4</v>
      </c>
      <c r="OA46" s="136"/>
      <c r="OB46" s="136"/>
      <c r="OC46" s="136"/>
      <c r="OD46" s="136"/>
      <c r="OE46" s="136"/>
      <c r="OF46" s="136"/>
      <c r="OG46" s="136"/>
      <c r="OH46" s="136"/>
      <c r="OI46" s="136"/>
      <c r="OJ46" s="136"/>
      <c r="OK46" s="136"/>
      <c r="OL46" s="136"/>
      <c r="OM46" s="136"/>
      <c r="ON46" s="136"/>
      <c r="OO46" s="136"/>
      <c r="OP46" s="136"/>
      <c r="OQ46" s="136"/>
      <c r="OR46" s="136"/>
      <c r="OS46" s="136"/>
      <c r="OT46" s="136"/>
      <c r="OU46" s="136"/>
      <c r="OV46" s="136"/>
      <c r="OW46" s="136"/>
      <c r="OX46" s="136"/>
      <c r="OY46" s="136"/>
      <c r="OZ46" s="136"/>
      <c r="PA46" s="136"/>
      <c r="PB46" s="136"/>
      <c r="PC46" s="136"/>
      <c r="PD46" s="136"/>
      <c r="PE46" s="136"/>
      <c r="PF46" s="136"/>
      <c r="PG46" s="136"/>
      <c r="PH46" s="136"/>
      <c r="PI46" s="136"/>
      <c r="PJ46" s="136"/>
      <c r="PK46" s="136"/>
      <c r="PL46" s="136"/>
      <c r="PM46" s="136"/>
      <c r="PN46" s="136"/>
      <c r="PO46" s="136"/>
      <c r="PP46" s="136"/>
      <c r="PQ46" s="136"/>
      <c r="PR46" s="136"/>
      <c r="PS46" s="136"/>
      <c r="PT46" s="136"/>
      <c r="PU46" s="136"/>
      <c r="PV46" s="136"/>
      <c r="PW46" s="136"/>
      <c r="PX46" s="136"/>
      <c r="PY46" s="136"/>
      <c r="PZ46" s="136"/>
      <c r="QA46" s="136"/>
      <c r="QB46" s="136"/>
      <c r="QC46" s="136"/>
      <c r="QD46" s="136"/>
      <c r="QE46" s="136"/>
      <c r="QF46" s="136"/>
      <c r="QG46" s="136"/>
      <c r="QH46" s="136"/>
      <c r="QI46" s="136"/>
      <c r="QJ46" s="136"/>
      <c r="QK46" s="136"/>
      <c r="QL46" s="136"/>
      <c r="QM46" s="136"/>
      <c r="QN46" s="136"/>
      <c r="QO46" s="136"/>
      <c r="QP46" s="136"/>
      <c r="QQ46" s="136"/>
      <c r="QR46" s="136"/>
      <c r="QS46" s="136"/>
      <c r="QT46" s="136"/>
      <c r="QU46" s="136"/>
      <c r="QV46" s="136"/>
      <c r="QW46" s="136"/>
      <c r="QX46" s="136"/>
      <c r="QY46" s="136"/>
      <c r="QZ46" s="136"/>
      <c r="RA46" s="136"/>
      <c r="RB46" s="136"/>
      <c r="RC46" s="136"/>
      <c r="RD46" s="136"/>
      <c r="RE46" s="136"/>
      <c r="RF46" s="136"/>
      <c r="RG46" s="136"/>
      <c r="RH46" s="136"/>
      <c r="RI46" s="136"/>
      <c r="RJ46" s="136"/>
      <c r="RK46" s="136"/>
      <c r="RL46" s="136"/>
      <c r="RM46" s="136"/>
      <c r="RN46" s="136"/>
      <c r="RO46" s="136"/>
      <c r="RP46" s="136"/>
      <c r="RQ46" s="136"/>
      <c r="RR46" s="136"/>
      <c r="RS46" s="136"/>
      <c r="RT46" s="136"/>
      <c r="RU46" s="136"/>
      <c r="RV46" s="136"/>
      <c r="RW46" s="136"/>
      <c r="RX46" s="136"/>
      <c r="RY46" s="136"/>
      <c r="RZ46" s="136"/>
      <c r="SA46" s="136"/>
      <c r="SB46" s="136"/>
      <c r="SC46" s="136"/>
      <c r="SD46" s="136"/>
      <c r="SE46" s="136"/>
      <c r="SF46" s="136"/>
      <c r="SG46" s="136"/>
      <c r="SH46" s="136"/>
      <c r="SI46" s="136"/>
      <c r="SJ46" s="136"/>
      <c r="SK46" s="136"/>
      <c r="SL46" s="136"/>
      <c r="WJ46" s="136"/>
      <c r="WK46" s="136"/>
      <c r="WL46" s="136"/>
      <c r="WM46" s="136"/>
      <c r="WN46" s="136"/>
      <c r="WO46" s="136"/>
      <c r="WP46" s="136"/>
      <c r="WQ46" s="136"/>
      <c r="WR46" s="136"/>
      <c r="WS46" s="136"/>
      <c r="WT46" s="136"/>
      <c r="WU46" s="136"/>
      <c r="WV46" s="136"/>
      <c r="AHF46" s="530">
        <f t="shared" ref="AHF46:AHX46" si="50">$C46*$E46</f>
        <v>73</v>
      </c>
      <c r="AHG46" s="317">
        <f t="shared" si="50"/>
        <v>73</v>
      </c>
      <c r="AHH46" s="317">
        <f t="shared" si="50"/>
        <v>73</v>
      </c>
      <c r="AHI46" s="312">
        <f t="shared" si="50"/>
        <v>73</v>
      </c>
      <c r="AHJ46" s="312">
        <f t="shared" si="50"/>
        <v>73</v>
      </c>
      <c r="AHK46" s="317">
        <f t="shared" si="50"/>
        <v>73</v>
      </c>
      <c r="AHL46" s="317">
        <f t="shared" si="50"/>
        <v>73</v>
      </c>
      <c r="AHM46" s="317">
        <f t="shared" si="50"/>
        <v>73</v>
      </c>
      <c r="AHN46" s="317">
        <f t="shared" si="50"/>
        <v>73</v>
      </c>
      <c r="AHO46" s="317">
        <f t="shared" si="50"/>
        <v>73</v>
      </c>
      <c r="AHP46" s="312">
        <f t="shared" si="50"/>
        <v>73</v>
      </c>
      <c r="AHQ46" s="312">
        <f t="shared" si="50"/>
        <v>73</v>
      </c>
      <c r="AHR46" s="317">
        <f t="shared" si="50"/>
        <v>73</v>
      </c>
      <c r="AHS46" s="317">
        <f t="shared" si="50"/>
        <v>73</v>
      </c>
      <c r="AHT46" s="317">
        <f t="shared" si="50"/>
        <v>73</v>
      </c>
      <c r="AHU46" s="317">
        <f t="shared" si="50"/>
        <v>73</v>
      </c>
      <c r="AHV46" s="317">
        <f t="shared" si="50"/>
        <v>73</v>
      </c>
      <c r="AHW46" s="312">
        <f t="shared" si="50"/>
        <v>73</v>
      </c>
      <c r="AHX46" s="312">
        <f t="shared" si="50"/>
        <v>73</v>
      </c>
      <c r="AHY46" s="317">
        <f t="shared" ref="AHY46:AIM46" si="51">$C46*$F46</f>
        <v>87.6</v>
      </c>
      <c r="AHZ46" s="317">
        <f t="shared" si="51"/>
        <v>87.6</v>
      </c>
      <c r="AIA46" s="317">
        <f t="shared" si="51"/>
        <v>87.6</v>
      </c>
      <c r="AIB46" s="317">
        <f t="shared" si="51"/>
        <v>87.6</v>
      </c>
      <c r="AIC46" s="317">
        <f t="shared" si="51"/>
        <v>87.6</v>
      </c>
      <c r="AID46" s="318">
        <f t="shared" si="51"/>
        <v>87.6</v>
      </c>
      <c r="AIE46" s="317">
        <f t="shared" si="51"/>
        <v>87.6</v>
      </c>
      <c r="AIF46" s="317">
        <f t="shared" si="51"/>
        <v>87.6</v>
      </c>
      <c r="AIG46" s="317">
        <f t="shared" si="51"/>
        <v>87.6</v>
      </c>
      <c r="AIH46" s="317">
        <f t="shared" si="51"/>
        <v>87.6</v>
      </c>
      <c r="AII46" s="317">
        <f t="shared" si="51"/>
        <v>87.6</v>
      </c>
      <c r="AIJ46" s="317">
        <f t="shared" si="51"/>
        <v>87.6</v>
      </c>
      <c r="AIK46" s="318">
        <f t="shared" si="51"/>
        <v>87.6</v>
      </c>
      <c r="AIL46" s="318">
        <f t="shared" si="51"/>
        <v>87.6</v>
      </c>
      <c r="AIM46" s="317">
        <f t="shared" si="51"/>
        <v>87.6</v>
      </c>
      <c r="AIN46" s="317">
        <f t="shared" ref="AIN46:AJI46" si="52">$C46*$G46</f>
        <v>102.2</v>
      </c>
      <c r="AIO46" s="317">
        <f t="shared" si="52"/>
        <v>102.2</v>
      </c>
      <c r="AIP46" s="317">
        <f t="shared" si="52"/>
        <v>102.2</v>
      </c>
      <c r="AIQ46" s="317">
        <f t="shared" si="52"/>
        <v>102.2</v>
      </c>
      <c r="AIR46" s="310">
        <f t="shared" si="52"/>
        <v>102.2</v>
      </c>
      <c r="AIS46" s="310">
        <f t="shared" si="52"/>
        <v>102.2</v>
      </c>
      <c r="AIT46" s="317">
        <f t="shared" si="52"/>
        <v>102.2</v>
      </c>
      <c r="AIU46" s="317">
        <f t="shared" si="52"/>
        <v>102.2</v>
      </c>
      <c r="AIV46" s="317">
        <f t="shared" si="52"/>
        <v>102.2</v>
      </c>
      <c r="AIW46" s="318">
        <f t="shared" si="52"/>
        <v>102.2</v>
      </c>
      <c r="AIX46" s="310">
        <f t="shared" si="52"/>
        <v>102.2</v>
      </c>
      <c r="AIY46" s="310">
        <f t="shared" si="52"/>
        <v>102.2</v>
      </c>
      <c r="AIZ46" s="310">
        <f t="shared" si="52"/>
        <v>102.2</v>
      </c>
      <c r="AJA46" s="310">
        <f t="shared" si="52"/>
        <v>102.2</v>
      </c>
      <c r="AJB46" s="310">
        <f t="shared" si="52"/>
        <v>102.2</v>
      </c>
      <c r="AJC46" s="310">
        <f t="shared" si="52"/>
        <v>102.2</v>
      </c>
      <c r="AJD46" s="310">
        <f t="shared" si="52"/>
        <v>102.2</v>
      </c>
      <c r="AJE46" s="310">
        <f t="shared" si="52"/>
        <v>102.2</v>
      </c>
      <c r="AJF46" s="310">
        <f t="shared" si="52"/>
        <v>102.2</v>
      </c>
      <c r="AJG46" s="310">
        <f t="shared" si="52"/>
        <v>102.2</v>
      </c>
      <c r="AJH46" s="310">
        <f t="shared" si="52"/>
        <v>102.2</v>
      </c>
      <c r="AJI46" s="310">
        <f t="shared" si="52"/>
        <v>102.2</v>
      </c>
      <c r="AJJ46" s="312">
        <f t="shared" ref="AJJ46:AJW46" si="53">$C46*$E46</f>
        <v>73</v>
      </c>
      <c r="AJK46" s="312">
        <f t="shared" si="53"/>
        <v>73</v>
      </c>
      <c r="AJL46" s="312">
        <f t="shared" si="53"/>
        <v>73</v>
      </c>
      <c r="AJM46" s="312">
        <f t="shared" si="53"/>
        <v>73</v>
      </c>
      <c r="AJN46" s="312">
        <f t="shared" si="53"/>
        <v>73</v>
      </c>
      <c r="AJO46" s="312">
        <f t="shared" si="53"/>
        <v>73</v>
      </c>
      <c r="AJP46" s="312">
        <f t="shared" si="53"/>
        <v>73</v>
      </c>
      <c r="AJQ46" s="312">
        <f t="shared" si="53"/>
        <v>73</v>
      </c>
      <c r="AJR46" s="312">
        <f t="shared" si="53"/>
        <v>73</v>
      </c>
      <c r="AJS46" s="312">
        <f t="shared" si="53"/>
        <v>73</v>
      </c>
      <c r="AJT46" s="312">
        <f t="shared" si="53"/>
        <v>73</v>
      </c>
      <c r="AJU46" s="312">
        <f t="shared" si="53"/>
        <v>73</v>
      </c>
      <c r="AJV46" s="312">
        <f t="shared" si="53"/>
        <v>73</v>
      </c>
      <c r="AJW46" s="312">
        <f t="shared" si="53"/>
        <v>73</v>
      </c>
      <c r="AJX46" s="311">
        <f t="shared" ref="AJX46:AKF46" si="54">$C46*$H46</f>
        <v>116.8</v>
      </c>
      <c r="AJY46" s="311">
        <f t="shared" si="54"/>
        <v>116.8</v>
      </c>
      <c r="AJZ46" s="311">
        <f t="shared" si="54"/>
        <v>116.8</v>
      </c>
      <c r="AKA46" s="311">
        <f t="shared" si="54"/>
        <v>116.8</v>
      </c>
      <c r="AKB46" s="311">
        <f t="shared" si="54"/>
        <v>116.8</v>
      </c>
      <c r="AKC46" s="311">
        <f t="shared" si="54"/>
        <v>116.8</v>
      </c>
      <c r="AKD46" s="311">
        <f t="shared" si="54"/>
        <v>116.8</v>
      </c>
      <c r="AKE46" s="311">
        <f t="shared" si="54"/>
        <v>116.8</v>
      </c>
      <c r="AKF46" s="311">
        <f t="shared" si="54"/>
        <v>116.8</v>
      </c>
      <c r="AKG46" s="312">
        <f t="shared" ref="AKG46:ALP46" si="55">$C46*$E46</f>
        <v>73</v>
      </c>
      <c r="AKH46" s="312">
        <f t="shared" si="55"/>
        <v>73</v>
      </c>
      <c r="AKI46" s="312">
        <f t="shared" si="55"/>
        <v>73</v>
      </c>
      <c r="AKJ46" s="312">
        <f t="shared" si="55"/>
        <v>73</v>
      </c>
      <c r="AKK46" s="312">
        <f t="shared" si="55"/>
        <v>73</v>
      </c>
      <c r="AKL46" s="312">
        <f t="shared" si="55"/>
        <v>73</v>
      </c>
      <c r="AKM46" s="312">
        <f t="shared" si="55"/>
        <v>73</v>
      </c>
      <c r="AKN46" s="312">
        <f t="shared" si="55"/>
        <v>73</v>
      </c>
      <c r="AKO46" s="312">
        <f t="shared" si="55"/>
        <v>73</v>
      </c>
      <c r="AKP46" s="312">
        <f t="shared" si="55"/>
        <v>73</v>
      </c>
      <c r="AKQ46" s="312">
        <f t="shared" si="55"/>
        <v>73</v>
      </c>
      <c r="AKR46" s="312">
        <f t="shared" si="55"/>
        <v>73</v>
      </c>
      <c r="AKS46" s="312">
        <f t="shared" si="55"/>
        <v>73</v>
      </c>
      <c r="AKT46" s="312">
        <f t="shared" si="55"/>
        <v>73</v>
      </c>
      <c r="AKU46" s="312">
        <f t="shared" si="55"/>
        <v>73</v>
      </c>
      <c r="AKV46" s="312">
        <f t="shared" si="55"/>
        <v>73</v>
      </c>
      <c r="AKW46" s="312">
        <f t="shared" si="55"/>
        <v>73</v>
      </c>
      <c r="AKX46" s="312">
        <f t="shared" si="55"/>
        <v>73</v>
      </c>
      <c r="AKY46" s="312">
        <f t="shared" si="55"/>
        <v>73</v>
      </c>
      <c r="AKZ46" s="312">
        <f t="shared" si="55"/>
        <v>73</v>
      </c>
      <c r="ALA46" s="312">
        <f t="shared" si="55"/>
        <v>73</v>
      </c>
      <c r="ALB46" s="312">
        <f t="shared" si="55"/>
        <v>73</v>
      </c>
      <c r="ALC46" s="312">
        <f t="shared" si="55"/>
        <v>73</v>
      </c>
      <c r="ALD46" s="312">
        <f t="shared" si="55"/>
        <v>73</v>
      </c>
      <c r="ALE46" s="312">
        <f t="shared" si="55"/>
        <v>73</v>
      </c>
      <c r="ALF46" s="312">
        <f t="shared" si="55"/>
        <v>73</v>
      </c>
      <c r="ALG46" s="312">
        <f t="shared" si="55"/>
        <v>73</v>
      </c>
      <c r="ALH46" s="312">
        <f t="shared" si="55"/>
        <v>73</v>
      </c>
      <c r="ALI46" s="312">
        <f t="shared" si="55"/>
        <v>73</v>
      </c>
      <c r="ALJ46" s="312">
        <f t="shared" si="55"/>
        <v>73</v>
      </c>
      <c r="ALK46" s="312">
        <f t="shared" si="55"/>
        <v>73</v>
      </c>
      <c r="ALL46" s="312">
        <f t="shared" si="55"/>
        <v>73</v>
      </c>
      <c r="ALM46" s="312">
        <f t="shared" si="55"/>
        <v>73</v>
      </c>
      <c r="ALN46" s="312">
        <f t="shared" si="55"/>
        <v>73</v>
      </c>
      <c r="ALO46" s="312">
        <f t="shared" si="55"/>
        <v>73</v>
      </c>
      <c r="ALP46" s="312">
        <f t="shared" si="55"/>
        <v>73</v>
      </c>
      <c r="ALQ46" s="312">
        <f>$C46*$E46/2</f>
        <v>36.5</v>
      </c>
      <c r="ALR46" s="312">
        <f t="shared" ref="ALR46:AMC46" si="56">$C46*$E46/2</f>
        <v>36.5</v>
      </c>
      <c r="ALS46" s="312">
        <f t="shared" si="56"/>
        <v>36.5</v>
      </c>
      <c r="ALT46" s="312">
        <f t="shared" si="56"/>
        <v>36.5</v>
      </c>
      <c r="ALU46" s="312">
        <f t="shared" si="56"/>
        <v>36.5</v>
      </c>
      <c r="ALV46" s="312">
        <f t="shared" si="56"/>
        <v>36.5</v>
      </c>
      <c r="ALW46" s="312">
        <f t="shared" si="56"/>
        <v>36.5</v>
      </c>
      <c r="ALX46" s="312">
        <f t="shared" si="56"/>
        <v>36.5</v>
      </c>
      <c r="ALY46" s="312">
        <f t="shared" si="56"/>
        <v>36.5</v>
      </c>
      <c r="ALZ46" s="312">
        <f t="shared" si="56"/>
        <v>36.5</v>
      </c>
      <c r="AMA46" s="312">
        <f t="shared" si="56"/>
        <v>36.5</v>
      </c>
      <c r="AMB46" s="312">
        <f t="shared" si="56"/>
        <v>36.5</v>
      </c>
      <c r="AMC46" s="312">
        <f t="shared" si="56"/>
        <v>36.5</v>
      </c>
    </row>
    <row r="47" spans="1:1028" s="119" customFormat="1" ht="55.5" customHeight="1" collapsed="1">
      <c r="A47" s="208"/>
      <c r="B47" s="629" t="s">
        <v>518</v>
      </c>
      <c r="C47" s="619" t="s">
        <v>519</v>
      </c>
      <c r="D47" s="151" t="s">
        <v>439</v>
      </c>
      <c r="E47" s="149" t="s">
        <v>520</v>
      </c>
      <c r="F47" s="470" t="s">
        <v>521</v>
      </c>
      <c r="G47" s="455">
        <v>78</v>
      </c>
      <c r="H47" s="247"/>
      <c r="OA47" s="136"/>
      <c r="OB47" s="136"/>
      <c r="OC47" s="136"/>
      <c r="OD47" s="136"/>
      <c r="OE47" s="136"/>
      <c r="OF47" s="136"/>
      <c r="OG47" s="136"/>
      <c r="OH47" s="136"/>
      <c r="OI47" s="136"/>
      <c r="OJ47" s="136"/>
      <c r="OK47" s="136"/>
      <c r="OL47" s="136"/>
      <c r="OM47" s="136"/>
      <c r="ON47" s="136"/>
      <c r="OO47" s="136"/>
      <c r="OP47" s="136"/>
      <c r="OQ47" s="136"/>
      <c r="OR47" s="136"/>
      <c r="OS47" s="136"/>
      <c r="OT47" s="136"/>
      <c r="OU47" s="136"/>
      <c r="OV47" s="136"/>
      <c r="OW47" s="136"/>
      <c r="OX47" s="136"/>
      <c r="OY47" s="136"/>
      <c r="OZ47" s="136"/>
      <c r="PA47" s="136"/>
      <c r="PB47" s="136"/>
      <c r="PC47" s="136"/>
      <c r="PD47" s="136"/>
      <c r="PE47" s="136"/>
      <c r="PF47" s="136"/>
      <c r="PG47" s="136"/>
      <c r="PH47" s="136"/>
      <c r="PI47" s="136"/>
      <c r="PJ47" s="136"/>
      <c r="PK47" s="136"/>
      <c r="PL47" s="136"/>
      <c r="PM47" s="136"/>
      <c r="PN47" s="136"/>
      <c r="PO47" s="136"/>
      <c r="PP47" s="136"/>
      <c r="PQ47" s="136"/>
      <c r="PR47" s="136"/>
      <c r="PS47" s="136"/>
      <c r="PT47" s="136"/>
      <c r="PU47" s="136"/>
      <c r="PV47" s="136"/>
      <c r="PW47" s="136"/>
      <c r="PX47" s="136"/>
      <c r="PY47" s="136"/>
      <c r="PZ47" s="136"/>
      <c r="QA47" s="136"/>
      <c r="QB47" s="136"/>
      <c r="QC47" s="136"/>
      <c r="QD47" s="136"/>
      <c r="QE47" s="136"/>
      <c r="QF47" s="136"/>
      <c r="QG47" s="136"/>
      <c r="QH47" s="136"/>
      <c r="QI47" s="136"/>
      <c r="QJ47" s="136"/>
      <c r="QK47" s="136"/>
      <c r="QL47" s="136"/>
      <c r="QM47" s="136"/>
      <c r="QN47" s="136"/>
      <c r="QO47" s="136"/>
      <c r="QP47" s="136"/>
      <c r="QQ47" s="136"/>
      <c r="QR47" s="136"/>
      <c r="QS47" s="136"/>
      <c r="QT47" s="136"/>
      <c r="QU47" s="136"/>
      <c r="QV47" s="136"/>
      <c r="QW47" s="136"/>
      <c r="QX47" s="136"/>
      <c r="QY47" s="136"/>
      <c r="QZ47" s="136"/>
      <c r="RA47" s="136"/>
      <c r="RB47" s="136"/>
      <c r="RC47" s="136"/>
      <c r="RD47" s="136"/>
      <c r="RE47" s="136"/>
      <c r="RF47" s="136"/>
      <c r="RG47" s="136"/>
      <c r="RH47" s="136"/>
      <c r="RI47" s="136"/>
      <c r="RJ47" s="136"/>
      <c r="RK47" s="136"/>
      <c r="RL47" s="136"/>
      <c r="RM47" s="136"/>
      <c r="RN47" s="136"/>
      <c r="RO47" s="136"/>
      <c r="RP47" s="136"/>
      <c r="RQ47" s="136"/>
      <c r="RR47" s="136"/>
      <c r="RS47" s="136"/>
      <c r="RT47" s="136"/>
      <c r="RU47" s="136"/>
      <c r="RV47" s="136"/>
      <c r="RW47" s="136"/>
      <c r="RX47" s="136"/>
      <c r="RY47" s="136"/>
      <c r="RZ47" s="136"/>
      <c r="SA47" s="136"/>
      <c r="SB47" s="136"/>
      <c r="SC47" s="136"/>
      <c r="SD47" s="136"/>
      <c r="SE47" s="136"/>
      <c r="SF47" s="136"/>
      <c r="SG47" s="136"/>
      <c r="SH47" s="136"/>
      <c r="SI47" s="136"/>
      <c r="SJ47" s="136"/>
      <c r="SK47" s="136"/>
      <c r="SL47" s="136"/>
      <c r="WJ47" s="136"/>
      <c r="WK47" s="136"/>
      <c r="WL47" s="136"/>
      <c r="WM47" s="136"/>
      <c r="WN47" s="136"/>
      <c r="WO47" s="136"/>
      <c r="WP47" s="136"/>
      <c r="WQ47" s="136"/>
      <c r="WR47" s="136"/>
      <c r="WS47" s="136"/>
      <c r="WT47" s="136"/>
      <c r="WU47" s="136"/>
      <c r="WV47" s="136"/>
      <c r="AFC47" s="121"/>
      <c r="AFD47" s="121"/>
      <c r="AFE47" s="121"/>
      <c r="AFF47" s="121"/>
      <c r="AFG47" s="121"/>
      <c r="AFH47" s="121"/>
      <c r="AFI47" s="121"/>
      <c r="AFJ47" s="121"/>
      <c r="AFK47" s="121"/>
      <c r="AFL47" s="121"/>
      <c r="AFM47" s="121"/>
      <c r="AFN47" s="121"/>
      <c r="AFO47" s="121"/>
      <c r="AFP47" s="121"/>
      <c r="AFQ47" s="121"/>
      <c r="AFR47" s="121"/>
      <c r="AFS47" s="121"/>
      <c r="AFT47" s="121"/>
      <c r="AFU47" s="121"/>
      <c r="AFV47" s="170" t="s">
        <v>467</v>
      </c>
      <c r="AFW47" s="121"/>
      <c r="AFX47" s="121"/>
      <c r="AFY47" s="121"/>
      <c r="AFZ47" s="121"/>
      <c r="AGA47" s="121"/>
      <c r="AGB47" s="121"/>
      <c r="AGC47" s="121"/>
      <c r="AGD47" s="121"/>
      <c r="AGE47" s="121"/>
      <c r="AGF47" s="121"/>
      <c r="AGG47" s="121"/>
      <c r="AGH47" s="121"/>
      <c r="AGI47" s="121"/>
      <c r="AGJ47" s="121"/>
      <c r="AGK47" s="121"/>
      <c r="AGL47" s="121"/>
      <c r="AGM47" s="121"/>
      <c r="AGN47" s="121"/>
      <c r="AGO47" s="121"/>
      <c r="AGP47" s="121"/>
      <c r="AGQ47" s="121"/>
      <c r="AGR47" s="121"/>
      <c r="AGS47" s="121"/>
      <c r="AGT47" s="121"/>
      <c r="AGU47" s="121"/>
      <c r="AGV47" s="121"/>
      <c r="AGW47" s="121"/>
      <c r="AGX47" s="121"/>
      <c r="AGY47" s="121"/>
      <c r="AGZ47" s="121"/>
      <c r="AHA47" s="121"/>
      <c r="AHB47" s="121"/>
      <c r="AHC47" s="121"/>
      <c r="AHD47" s="121"/>
      <c r="AHE47" s="121"/>
      <c r="AHF47" s="121"/>
      <c r="AHG47" s="170" t="s">
        <v>522</v>
      </c>
      <c r="AHH47" s="178" t="s">
        <v>523</v>
      </c>
      <c r="AHI47" s="121"/>
      <c r="AHJ47" s="121"/>
      <c r="AHK47" s="121" t="s">
        <v>524</v>
      </c>
      <c r="AHL47" s="170" t="s">
        <v>525</v>
      </c>
      <c r="AHM47" s="121" t="s">
        <v>524</v>
      </c>
      <c r="AHN47" s="121" t="s">
        <v>526</v>
      </c>
      <c r="AHO47" s="121" t="s">
        <v>526</v>
      </c>
      <c r="AHP47" s="178"/>
      <c r="AHQ47" s="121"/>
      <c r="AHR47" s="121" t="s">
        <v>527</v>
      </c>
      <c r="AHS47" s="121" t="s">
        <v>527</v>
      </c>
      <c r="AHT47" s="178" t="s">
        <v>493</v>
      </c>
      <c r="AHU47" s="121" t="s">
        <v>256</v>
      </c>
      <c r="AHV47" s="121" t="s">
        <v>256</v>
      </c>
      <c r="AHW47" s="121"/>
      <c r="AHX47" s="121"/>
      <c r="AHY47" s="121" t="s">
        <v>256</v>
      </c>
      <c r="AHZ47" s="121" t="s">
        <v>474</v>
      </c>
      <c r="AIA47" s="121" t="s">
        <v>474</v>
      </c>
      <c r="AIB47" s="121" t="s">
        <v>474</v>
      </c>
      <c r="AIC47" s="121" t="s">
        <v>474</v>
      </c>
      <c r="AID47" s="121"/>
      <c r="AIE47" s="121"/>
      <c r="AIF47" s="121" t="s">
        <v>474</v>
      </c>
      <c r="AIG47" s="121" t="s">
        <v>474</v>
      </c>
      <c r="AIH47" s="121" t="s">
        <v>474</v>
      </c>
      <c r="AII47" s="178" t="s">
        <v>528</v>
      </c>
      <c r="AIJ47" s="121" t="s">
        <v>529</v>
      </c>
      <c r="AIK47" s="121" t="s">
        <v>529</v>
      </c>
      <c r="AIL47" s="121"/>
      <c r="AIM47" s="121" t="s">
        <v>529</v>
      </c>
      <c r="AIN47" s="121" t="s">
        <v>529</v>
      </c>
      <c r="AIO47" s="121" t="s">
        <v>529</v>
      </c>
      <c r="AIP47" s="121" t="s">
        <v>529</v>
      </c>
      <c r="AIQ47" s="121" t="s">
        <v>529</v>
      </c>
      <c r="AIS47" s="178" t="s">
        <v>530</v>
      </c>
      <c r="AIT47" s="121" t="s">
        <v>529</v>
      </c>
      <c r="AIU47" s="121" t="s">
        <v>529</v>
      </c>
      <c r="AIV47" s="121" t="s">
        <v>529</v>
      </c>
      <c r="AIW47" s="401" t="s">
        <v>529</v>
      </c>
      <c r="AIX47" s="121" t="s">
        <v>529</v>
      </c>
      <c r="AIY47" s="178" t="s">
        <v>530</v>
      </c>
      <c r="AIZ47" s="121"/>
      <c r="AJA47" s="121" t="s">
        <v>531</v>
      </c>
      <c r="AJB47" s="121" t="s">
        <v>531</v>
      </c>
      <c r="AJC47" s="121" t="s">
        <v>531</v>
      </c>
      <c r="AJD47" s="121" t="s">
        <v>531</v>
      </c>
      <c r="AJE47" s="121" t="s">
        <v>531</v>
      </c>
      <c r="AJF47" s="84" t="s">
        <v>82</v>
      </c>
      <c r="AJG47" s="84"/>
      <c r="AJH47" s="86" t="s">
        <v>532</v>
      </c>
      <c r="AJI47" s="84" t="s">
        <v>82</v>
      </c>
      <c r="AJJ47" s="84" t="s">
        <v>533</v>
      </c>
      <c r="AJK47" s="201" t="s">
        <v>534</v>
      </c>
      <c r="AJM47" s="121"/>
      <c r="AJN47" s="121"/>
      <c r="AJO47" s="121"/>
      <c r="AJP47" s="170" t="s">
        <v>535</v>
      </c>
      <c r="AJR47" s="121"/>
      <c r="AJS47" s="178" t="s">
        <v>536</v>
      </c>
      <c r="AJV47" s="121" t="s">
        <v>537</v>
      </c>
      <c r="AJW47" s="121" t="s">
        <v>537</v>
      </c>
      <c r="AJX47" s="121" t="s">
        <v>256</v>
      </c>
      <c r="AJY47" s="121" t="s">
        <v>256</v>
      </c>
      <c r="AJZ47" s="121" t="s">
        <v>474</v>
      </c>
      <c r="AKC47" s="121" t="s">
        <v>474</v>
      </c>
      <c r="AKD47" s="121" t="s">
        <v>474</v>
      </c>
      <c r="AKE47" s="121" t="s">
        <v>474</v>
      </c>
      <c r="AKF47" s="178" t="s">
        <v>538</v>
      </c>
      <c r="AKG47" s="121" t="s">
        <v>474</v>
      </c>
      <c r="AKH47" s="121" t="s">
        <v>474</v>
      </c>
      <c r="AKJ47" s="121" t="s">
        <v>474</v>
      </c>
      <c r="AKK47" s="121"/>
      <c r="AKL47" s="121"/>
      <c r="AKM47" s="121"/>
      <c r="AKN47" s="121"/>
      <c r="AKO47" s="121"/>
      <c r="AKP47" s="121"/>
      <c r="AKQ47" s="121" t="s">
        <v>474</v>
      </c>
      <c r="AKR47" s="121" t="s">
        <v>474</v>
      </c>
      <c r="AKS47" s="121" t="s">
        <v>529</v>
      </c>
      <c r="AKT47" s="121" t="s">
        <v>529</v>
      </c>
      <c r="AKU47" s="121" t="s">
        <v>529</v>
      </c>
      <c r="AKX47" s="121" t="s">
        <v>529</v>
      </c>
      <c r="AKY47" s="121" t="s">
        <v>529</v>
      </c>
      <c r="AKZ47" s="121" t="s">
        <v>529</v>
      </c>
      <c r="ALA47" s="121" t="s">
        <v>260</v>
      </c>
      <c r="ALB47" s="121" t="s">
        <v>260</v>
      </c>
      <c r="ALE47" s="121" t="s">
        <v>260</v>
      </c>
      <c r="ALF47" s="121" t="s">
        <v>260</v>
      </c>
      <c r="ALG47" s="170"/>
      <c r="ALH47" s="121" t="s">
        <v>539</v>
      </c>
      <c r="ALI47" s="121" t="s">
        <v>539</v>
      </c>
      <c r="ALL47" s="121" t="s">
        <v>539</v>
      </c>
      <c r="ALM47" s="121" t="s">
        <v>539</v>
      </c>
      <c r="ALN47" s="121" t="s">
        <v>539</v>
      </c>
      <c r="ALO47" s="121" t="s">
        <v>539</v>
      </c>
      <c r="ALP47" s="121" t="s">
        <v>539</v>
      </c>
      <c r="ALQ47" s="121"/>
      <c r="ALR47" s="121"/>
      <c r="ALS47" s="121" t="s">
        <v>539</v>
      </c>
      <c r="ALT47" s="86" t="s">
        <v>98</v>
      </c>
      <c r="ALU47" s="121" t="s">
        <v>260</v>
      </c>
      <c r="ALV47" s="121" t="s">
        <v>260</v>
      </c>
      <c r="ALW47" s="121" t="s">
        <v>260</v>
      </c>
      <c r="AMC47" s="121" t="s">
        <v>260</v>
      </c>
      <c r="AMD47" s="121" t="s">
        <v>260</v>
      </c>
      <c r="AME47" s="121" t="s">
        <v>260</v>
      </c>
      <c r="AMF47" s="121" t="s">
        <v>260</v>
      </c>
      <c r="AMH47" s="121" t="s">
        <v>260</v>
      </c>
      <c r="AMI47" s="121" t="s">
        <v>260</v>
      </c>
      <c r="AMJ47" s="121" t="s">
        <v>260</v>
      </c>
      <c r="AMK47" s="121" t="s">
        <v>260</v>
      </c>
      <c r="AML47" s="121" t="s">
        <v>260</v>
      </c>
      <c r="AMM47" s="121" t="s">
        <v>260</v>
      </c>
      <c r="AMN47" s="170" t="s">
        <v>540</v>
      </c>
    </row>
    <row r="48" spans="1:1028" s="119" customFormat="1" ht="14.25" hidden="1" customHeight="1" outlineLevel="1" thickBot="1">
      <c r="A48" s="155" t="s">
        <v>307</v>
      </c>
      <c r="B48" s="519">
        <v>3500</v>
      </c>
      <c r="C48" s="32" t="s">
        <v>308</v>
      </c>
      <c r="D48" s="670">
        <f>SUM(I48:AIK48)</f>
        <v>496</v>
      </c>
      <c r="E48" s="55" t="e">
        <f t="shared" ref="E48:E53" si="57">SUM(D48/G48)</f>
        <v>#DIV/0!</v>
      </c>
      <c r="F48" s="179"/>
      <c r="G48" s="49"/>
      <c r="H48" s="156">
        <f t="shared" ref="H48:H53" si="58">SUM(I48:AMN48)</f>
        <v>801</v>
      </c>
      <c r="OA48" s="136"/>
      <c r="OB48" s="136"/>
      <c r="OC48" s="136"/>
      <c r="OD48" s="136"/>
      <c r="OE48" s="136"/>
      <c r="OF48" s="136"/>
      <c r="OG48" s="136"/>
      <c r="OH48" s="136"/>
      <c r="OI48" s="136"/>
      <c r="OJ48" s="136"/>
      <c r="OK48" s="136"/>
      <c r="OL48" s="136"/>
      <c r="OM48" s="136"/>
      <c r="ON48" s="136"/>
      <c r="OO48" s="136"/>
      <c r="OP48" s="136"/>
      <c r="OQ48" s="136"/>
      <c r="OR48" s="136"/>
      <c r="OS48" s="136"/>
      <c r="OT48" s="136"/>
      <c r="OU48" s="136"/>
      <c r="OV48" s="136"/>
      <c r="OW48" s="136"/>
      <c r="OX48" s="136"/>
      <c r="OY48" s="136"/>
      <c r="OZ48" s="136"/>
      <c r="PA48" s="136"/>
      <c r="PB48" s="136"/>
      <c r="PC48" s="136"/>
      <c r="PD48" s="136"/>
      <c r="PE48" s="136"/>
      <c r="PF48" s="136"/>
      <c r="PG48" s="136"/>
      <c r="PH48" s="136"/>
      <c r="PI48" s="136"/>
      <c r="PJ48" s="136"/>
      <c r="PK48" s="136"/>
      <c r="PL48" s="136"/>
      <c r="PM48" s="136"/>
      <c r="PN48" s="136"/>
      <c r="PO48" s="136"/>
      <c r="PP48" s="136"/>
      <c r="PQ48" s="136"/>
      <c r="PR48" s="136"/>
      <c r="PS48" s="136"/>
      <c r="PT48" s="136"/>
      <c r="PU48" s="136"/>
      <c r="PV48" s="136"/>
      <c r="PW48" s="136"/>
      <c r="PX48" s="136"/>
      <c r="PY48" s="136"/>
      <c r="PZ48" s="136"/>
      <c r="QA48" s="136"/>
      <c r="QB48" s="136"/>
      <c r="QC48" s="136"/>
      <c r="QD48" s="136"/>
      <c r="QE48" s="136"/>
      <c r="QF48" s="136"/>
      <c r="QG48" s="136"/>
      <c r="QH48" s="136"/>
      <c r="QI48" s="136"/>
      <c r="QJ48" s="136"/>
      <c r="QK48" s="136"/>
      <c r="QL48" s="136"/>
      <c r="QM48" s="136"/>
      <c r="QN48" s="136"/>
      <c r="QO48" s="136"/>
      <c r="QP48" s="136"/>
      <c r="QQ48" s="136"/>
      <c r="QR48" s="136"/>
      <c r="QS48" s="136"/>
      <c r="QT48" s="136"/>
      <c r="QU48" s="136"/>
      <c r="QV48" s="136"/>
      <c r="QW48" s="136"/>
      <c r="QX48" s="136"/>
      <c r="QY48" s="136"/>
      <c r="QZ48" s="136"/>
      <c r="RA48" s="136"/>
      <c r="RB48" s="136"/>
      <c r="RC48" s="136"/>
      <c r="RD48" s="136"/>
      <c r="RE48" s="136"/>
      <c r="RF48" s="136"/>
      <c r="RG48" s="136"/>
      <c r="RH48" s="136"/>
      <c r="RI48" s="136"/>
      <c r="RJ48" s="136"/>
      <c r="RK48" s="136"/>
      <c r="RL48" s="136"/>
      <c r="RM48" s="136"/>
      <c r="RN48" s="136"/>
      <c r="RO48" s="136"/>
      <c r="RP48" s="136"/>
      <c r="RQ48" s="136"/>
      <c r="RR48" s="136"/>
      <c r="RS48" s="136"/>
      <c r="AHG48" s="302" t="s">
        <v>437</v>
      </c>
      <c r="AHH48" s="285" t="s">
        <v>437</v>
      </c>
      <c r="AHI48" s="285" t="s">
        <v>437</v>
      </c>
      <c r="AHJ48" s="285" t="s">
        <v>437</v>
      </c>
      <c r="AHK48" s="285">
        <v>4</v>
      </c>
      <c r="AHL48" s="285">
        <v>12</v>
      </c>
      <c r="AHM48" s="285">
        <v>10</v>
      </c>
      <c r="AHN48" s="285">
        <v>18</v>
      </c>
      <c r="AHO48" s="285">
        <v>38</v>
      </c>
      <c r="AHP48" s="285" t="s">
        <v>437</v>
      </c>
      <c r="AHQ48" s="285" t="s">
        <v>437</v>
      </c>
      <c r="AHR48" s="285">
        <v>26</v>
      </c>
      <c r="AHS48" s="285">
        <v>23</v>
      </c>
      <c r="AHT48" s="285">
        <v>13</v>
      </c>
      <c r="AHU48" s="285">
        <v>20</v>
      </c>
      <c r="AHV48" s="285">
        <v>23</v>
      </c>
      <c r="AHW48" s="285" t="s">
        <v>437</v>
      </c>
      <c r="AHX48" s="285" t="s">
        <v>437</v>
      </c>
      <c r="AHY48" s="285">
        <v>48</v>
      </c>
      <c r="AHZ48" s="285">
        <v>40</v>
      </c>
      <c r="AIA48" s="285">
        <v>24</v>
      </c>
      <c r="AIB48" s="285">
        <v>42</v>
      </c>
      <c r="AIC48" s="285">
        <v>34</v>
      </c>
      <c r="AID48" s="285">
        <v>18</v>
      </c>
      <c r="AIE48" s="285" t="s">
        <v>437</v>
      </c>
      <c r="AIF48" s="285">
        <v>27</v>
      </c>
      <c r="AIG48" s="285">
        <v>14</v>
      </c>
      <c r="AIH48" s="285">
        <v>20</v>
      </c>
      <c r="AII48" s="285">
        <v>20</v>
      </c>
      <c r="AIJ48" s="285">
        <v>16</v>
      </c>
      <c r="AIK48" s="315">
        <v>6</v>
      </c>
      <c r="AIL48" s="654" t="str">
        <f>INDEX([1]集計!$G:$AK,MATCH($B47,[1]集計!$A$1:$A$945,0)+0,MATCH(AIL$152,[1]集計!$G$2:$AK$2,0))</f>
        <v/>
      </c>
      <c r="AIM48" s="655">
        <f>INDEX([1]集計!$G:$AK,MATCH($B47,[1]集計!$A$1:$A$945,0)+0,MATCH(AIM$152,[1]集計!$G$2:$AK$2,0))</f>
        <v>10</v>
      </c>
      <c r="AIN48" s="655">
        <f>INDEX([1]集計!$G:$AK,MATCH($B47,[1]集計!$A$1:$A$945,0)+0,MATCH(AIN$152,[1]集計!$G$2:$AK$2,0))</f>
        <v>21</v>
      </c>
      <c r="AIO48" s="655" t="str">
        <f>INDEX([1]集計!$G:$AK,MATCH($B47,[1]集計!$A$1:$A$945,0)+0,MATCH(AIO$152,[1]集計!$G$2:$AK$2,0))</f>
        <v/>
      </c>
      <c r="AIP48" s="655">
        <f>INDEX([1]集計!$G:$AK,MATCH($B47,[1]集計!$A$1:$A$945,0)+0,MATCH(AIP$152,[1]集計!$G$2:$AK$2,0))</f>
        <v>8</v>
      </c>
      <c r="AIQ48" s="655">
        <f>INDEX([1]集計!$G:$AK,MATCH($B47,[1]集計!$A$1:$A$945,0)+0,MATCH(AIQ$152,[1]集計!$G$2:$AK$2,0))</f>
        <v>4</v>
      </c>
      <c r="AIR48" s="655" t="str">
        <f>INDEX([1]集計!$G:$AK,MATCH($B47,[1]集計!$A$1:$A$945,0)+0,MATCH(AIR$152,[1]集計!$G$2:$AK$2,0))</f>
        <v/>
      </c>
      <c r="AIS48" s="655" t="str">
        <f>INDEX([1]集計!$G:$AK,MATCH($B47,[1]集計!$A$1:$A$945,0)+0,MATCH(AIS$152,[1]集計!$G$2:$AK$2,0))</f>
        <v/>
      </c>
      <c r="AIT48" s="655" t="str">
        <f>INDEX([1]集計!$G:$AK,MATCH($B47,[1]集計!$A$1:$A$945,0)+0,MATCH(AIT$152,[1]集計!$G$2:$AK$2,0))</f>
        <v/>
      </c>
      <c r="AIU48" s="701">
        <v>6</v>
      </c>
      <c r="AIV48" s="218"/>
      <c r="AIW48" s="215"/>
      <c r="AIX48" s="218"/>
      <c r="AIY48" s="218"/>
      <c r="AIZ48" s="218"/>
      <c r="AJA48" s="218"/>
      <c r="AJB48" s="218"/>
      <c r="AJC48" s="218"/>
      <c r="AJD48" s="218"/>
      <c r="AJE48" s="218"/>
      <c r="AJF48" s="218"/>
      <c r="AJG48" s="218"/>
      <c r="AJH48" s="218"/>
      <c r="AJI48" s="218"/>
      <c r="AJJ48" s="218"/>
      <c r="AJK48" s="218"/>
      <c r="AJL48" s="218"/>
      <c r="AJS48" s="218">
        <v>16</v>
      </c>
      <c r="AJV48" s="218">
        <v>24</v>
      </c>
      <c r="AJW48" s="218">
        <v>24</v>
      </c>
      <c r="AJX48" s="218">
        <v>24</v>
      </c>
      <c r="AJY48" s="218">
        <v>16</v>
      </c>
      <c r="AJZ48" s="218">
        <v>16</v>
      </c>
      <c r="AKC48" s="218">
        <v>16</v>
      </c>
      <c r="AKD48" s="218">
        <v>16</v>
      </c>
      <c r="AKE48" s="218">
        <v>16</v>
      </c>
      <c r="AKF48" s="119">
        <v>8</v>
      </c>
      <c r="AKG48" s="119">
        <v>8</v>
      </c>
      <c r="AKH48" s="119">
        <v>8</v>
      </c>
      <c r="AKJ48" s="119">
        <v>8</v>
      </c>
      <c r="AKQ48" s="119">
        <v>8</v>
      </c>
      <c r="AKR48" s="119">
        <v>8</v>
      </c>
      <c r="AKT48" s="119">
        <v>8</v>
      </c>
      <c r="AKU48" s="119">
        <v>8</v>
      </c>
      <c r="AKX48" s="119">
        <v>8</v>
      </c>
      <c r="AKY48" s="119">
        <v>8</v>
      </c>
      <c r="AKZ48" s="119">
        <v>8</v>
      </c>
      <c r="ALP48" s="218"/>
      <c r="ALS48" s="218"/>
      <c r="ALT48" s="218"/>
      <c r="ALU48" s="218"/>
      <c r="ALV48" s="218"/>
      <c r="ALW48" s="218"/>
    </row>
    <row r="49" spans="1:1028" s="119" customFormat="1" ht="14.25" hidden="1" customHeight="1" outlineLevel="1" thickBot="1">
      <c r="A49" s="157" t="s">
        <v>309</v>
      </c>
      <c r="B49" s="59">
        <v>7272</v>
      </c>
      <c r="C49" s="32" t="s">
        <v>310</v>
      </c>
      <c r="D49" s="670">
        <f t="shared" ref="D49:D53" si="59">SUM(I49:AIK49)</f>
        <v>155</v>
      </c>
      <c r="E49" s="55" t="e">
        <f t="shared" si="57"/>
        <v>#DIV/0!</v>
      </c>
      <c r="F49" s="179"/>
      <c r="G49" s="49"/>
      <c r="H49" s="156">
        <f t="shared" si="58"/>
        <v>550</v>
      </c>
      <c r="OA49" s="136"/>
      <c r="OB49" s="136"/>
      <c r="OC49" s="136"/>
      <c r="OD49" s="136"/>
      <c r="OE49" s="136"/>
      <c r="OF49" s="136"/>
      <c r="OG49" s="136"/>
      <c r="OH49" s="136"/>
      <c r="OI49" s="136"/>
      <c r="OJ49" s="136"/>
      <c r="OK49" s="136"/>
      <c r="OL49" s="136"/>
      <c r="OM49" s="136"/>
      <c r="ON49" s="136"/>
      <c r="OO49" s="136"/>
      <c r="OP49" s="136"/>
      <c r="OQ49" s="136"/>
      <c r="OR49" s="136"/>
      <c r="OS49" s="136"/>
      <c r="OT49" s="136"/>
      <c r="OU49" s="136"/>
      <c r="OV49" s="136"/>
      <c r="OW49" s="136"/>
      <c r="OX49" s="136"/>
      <c r="OY49" s="136"/>
      <c r="OZ49" s="136"/>
      <c r="PA49" s="136"/>
      <c r="PB49" s="136"/>
      <c r="PC49" s="136"/>
      <c r="PD49" s="136"/>
      <c r="PE49" s="136"/>
      <c r="PF49" s="136"/>
      <c r="PG49" s="136"/>
      <c r="PH49" s="136"/>
      <c r="PI49" s="136"/>
      <c r="PJ49" s="136"/>
      <c r="PK49" s="136"/>
      <c r="PL49" s="136"/>
      <c r="PM49" s="136"/>
      <c r="PN49" s="136"/>
      <c r="PO49" s="136"/>
      <c r="PP49" s="136"/>
      <c r="PQ49" s="136"/>
      <c r="PR49" s="136"/>
      <c r="PS49" s="136"/>
      <c r="PT49" s="136"/>
      <c r="PU49" s="136"/>
      <c r="PV49" s="136"/>
      <c r="PW49" s="136"/>
      <c r="PX49" s="136"/>
      <c r="PY49" s="136"/>
      <c r="PZ49" s="136"/>
      <c r="QA49" s="136"/>
      <c r="QB49" s="136"/>
      <c r="QC49" s="136"/>
      <c r="QD49" s="136"/>
      <c r="QE49" s="136"/>
      <c r="QF49" s="136"/>
      <c r="QG49" s="136"/>
      <c r="QH49" s="136"/>
      <c r="QI49" s="136"/>
      <c r="QJ49" s="136"/>
      <c r="QK49" s="136"/>
      <c r="QL49" s="136"/>
      <c r="QM49" s="136"/>
      <c r="QN49" s="136"/>
      <c r="QO49" s="136"/>
      <c r="QP49" s="136"/>
      <c r="QQ49" s="136"/>
      <c r="QR49" s="136"/>
      <c r="QS49" s="136"/>
      <c r="QT49" s="136"/>
      <c r="QU49" s="136"/>
      <c r="QV49" s="136"/>
      <c r="QW49" s="136"/>
      <c r="QX49" s="136"/>
      <c r="QY49" s="136"/>
      <c r="QZ49" s="136"/>
      <c r="RA49" s="136"/>
      <c r="RB49" s="136"/>
      <c r="RC49" s="136"/>
      <c r="RD49" s="136"/>
      <c r="RE49" s="136"/>
      <c r="RF49" s="136"/>
      <c r="RG49" s="136"/>
      <c r="RH49" s="136"/>
      <c r="RI49" s="136"/>
      <c r="RJ49" s="136"/>
      <c r="RK49" s="136"/>
      <c r="RL49" s="136"/>
      <c r="RM49" s="136"/>
      <c r="RN49" s="136"/>
      <c r="RO49" s="136"/>
      <c r="RP49" s="136"/>
      <c r="RQ49" s="136"/>
      <c r="RR49" s="136"/>
      <c r="RS49" s="136"/>
      <c r="AHG49" s="301" t="s">
        <v>437</v>
      </c>
      <c r="AHH49" s="219" t="s">
        <v>437</v>
      </c>
      <c r="AHI49" s="219" t="s">
        <v>437</v>
      </c>
      <c r="AHJ49" s="219" t="s">
        <v>437</v>
      </c>
      <c r="AHK49" s="219" t="s">
        <v>437</v>
      </c>
      <c r="AHL49" s="219" t="s">
        <v>437</v>
      </c>
      <c r="AHM49" s="219" t="s">
        <v>437</v>
      </c>
      <c r="AHN49" s="219" t="s">
        <v>437</v>
      </c>
      <c r="AHO49" s="219" t="s">
        <v>437</v>
      </c>
      <c r="AHP49" s="219" t="s">
        <v>437</v>
      </c>
      <c r="AHQ49" s="219" t="s">
        <v>437</v>
      </c>
      <c r="AHR49" s="219" t="s">
        <v>437</v>
      </c>
      <c r="AHS49" s="219" t="s">
        <v>437</v>
      </c>
      <c r="AHT49" s="219" t="s">
        <v>437</v>
      </c>
      <c r="AHU49" s="219" t="s">
        <v>437</v>
      </c>
      <c r="AHV49" s="219" t="s">
        <v>437</v>
      </c>
      <c r="AHW49" s="219" t="s">
        <v>437</v>
      </c>
      <c r="AHX49" s="219" t="s">
        <v>437</v>
      </c>
      <c r="AHY49" s="219">
        <v>8</v>
      </c>
      <c r="AHZ49" s="219">
        <v>8</v>
      </c>
      <c r="AIA49" s="219">
        <v>8</v>
      </c>
      <c r="AIB49" s="219" t="s">
        <v>437</v>
      </c>
      <c r="AIC49" s="219">
        <v>5</v>
      </c>
      <c r="AID49" s="219">
        <v>8</v>
      </c>
      <c r="AIE49" s="219" t="s">
        <v>437</v>
      </c>
      <c r="AIF49" s="219">
        <v>11</v>
      </c>
      <c r="AIG49" s="219">
        <v>12</v>
      </c>
      <c r="AIH49" s="219">
        <v>26</v>
      </c>
      <c r="AII49" s="219">
        <v>32</v>
      </c>
      <c r="AIJ49" s="219">
        <v>26</v>
      </c>
      <c r="AIK49" s="316">
        <v>11</v>
      </c>
      <c r="AIL49" s="656" t="str">
        <f>INDEX([1]集計!$G:$AK,MATCH($B47,[1]集計!$A$1:$A$945,0)+1,MATCH(AIL$152,[1]集計!$G$2:$AK$2,0))</f>
        <v/>
      </c>
      <c r="AIM49" s="657">
        <f>INDEX([1]集計!$G:$AK,MATCH($B47,[1]集計!$A$1:$A$945,0)+1,MATCH(AIM$152,[1]集計!$G$2:$AK$2,0))</f>
        <v>18</v>
      </c>
      <c r="AIN49" s="657">
        <f>INDEX([1]集計!$G:$AK,MATCH($B47,[1]集計!$A$1:$A$945,0)+1,MATCH(AIN$152,[1]集計!$G$2:$AK$2,0))</f>
        <v>12</v>
      </c>
      <c r="AIO49" s="657">
        <f>INDEX([1]集計!$G:$AK,MATCH($B47,[1]集計!$A$1:$A$945,0)+1,MATCH(AIO$152,[1]集計!$G$2:$AK$2,0))</f>
        <v>8</v>
      </c>
      <c r="AIP49" s="657">
        <f>INDEX([1]集計!$G:$AK,MATCH($B47,[1]集計!$A$1:$A$945,0)+1,MATCH(AIP$152,[1]集計!$G$2:$AK$2,0))</f>
        <v>10</v>
      </c>
      <c r="AIQ49" s="657">
        <f>INDEX([1]集計!$G:$AK,MATCH($B47,[1]集計!$A$1:$A$945,0)+1,MATCH(AIQ$152,[1]集計!$G$2:$AK$2,0))</f>
        <v>7</v>
      </c>
      <c r="AIR49" s="657" t="str">
        <f>INDEX([1]集計!$G:$AK,MATCH($B47,[1]集計!$A$1:$A$945,0)+1,MATCH(AIR$152,[1]集計!$G$2:$AK$2,0))</f>
        <v/>
      </c>
      <c r="AIS49" s="657" t="str">
        <f>INDEX([1]集計!$G:$AK,MATCH($B47,[1]集計!$A$1:$A$945,0)+1,MATCH(AIS$152,[1]集計!$G$2:$AK$2,0))</f>
        <v/>
      </c>
      <c r="AIT49" s="657">
        <f>INDEX([1]集計!$G:$AK,MATCH($B47,[1]集計!$A$1:$A$945,0)+1,MATCH(AIT$152,[1]集計!$G$2:$AK$2,0))</f>
        <v>7</v>
      </c>
      <c r="AIU49" s="624">
        <v>5</v>
      </c>
      <c r="AIW49" s="138"/>
      <c r="AJL49" s="218"/>
      <c r="AJY49" s="218">
        <v>16</v>
      </c>
      <c r="AJZ49" s="218">
        <v>16</v>
      </c>
      <c r="AKC49" s="218">
        <v>16</v>
      </c>
      <c r="AKD49" s="218">
        <v>16</v>
      </c>
      <c r="AKE49" s="218">
        <v>16</v>
      </c>
      <c r="AKF49" s="119">
        <v>8</v>
      </c>
      <c r="AKG49" s="119">
        <v>8</v>
      </c>
      <c r="AKH49" s="119">
        <v>8</v>
      </c>
      <c r="AKJ49" s="119">
        <v>8</v>
      </c>
      <c r="AKQ49" s="119">
        <v>8</v>
      </c>
      <c r="AKR49" s="119">
        <v>8</v>
      </c>
      <c r="AKS49" s="119">
        <v>16</v>
      </c>
      <c r="AKT49" s="218">
        <v>16</v>
      </c>
      <c r="AKU49" s="218">
        <v>16</v>
      </c>
      <c r="AKX49" s="218">
        <v>16</v>
      </c>
      <c r="AKY49" s="218">
        <v>16</v>
      </c>
      <c r="AKZ49" s="218">
        <v>16</v>
      </c>
      <c r="ALA49" s="218">
        <v>16</v>
      </c>
      <c r="ALB49" s="218">
        <v>16</v>
      </c>
      <c r="ALE49" s="218">
        <v>16</v>
      </c>
      <c r="ALF49" s="218">
        <v>16</v>
      </c>
      <c r="ALH49" s="119">
        <v>8</v>
      </c>
      <c r="ALI49" s="119">
        <v>8</v>
      </c>
      <c r="ALL49" s="119">
        <v>8</v>
      </c>
      <c r="ALM49" s="119">
        <v>8</v>
      </c>
      <c r="ALN49" s="119">
        <v>8</v>
      </c>
    </row>
    <row r="50" spans="1:1028" s="119" customFormat="1" ht="14.25" hidden="1" customHeight="1" outlineLevel="1" thickBot="1">
      <c r="A50" s="158" t="s">
        <v>311</v>
      </c>
      <c r="B50" s="61">
        <v>3268</v>
      </c>
      <c r="C50" s="32" t="s">
        <v>312</v>
      </c>
      <c r="D50" s="670">
        <f t="shared" si="59"/>
        <v>305</v>
      </c>
      <c r="E50" s="55" t="e">
        <f t="shared" si="57"/>
        <v>#DIV/0!</v>
      </c>
      <c r="F50" s="180"/>
      <c r="G50" s="49"/>
      <c r="H50" s="156">
        <f t="shared" si="58"/>
        <v>1217</v>
      </c>
      <c r="OA50" s="136"/>
      <c r="OB50" s="136"/>
      <c r="OC50" s="136"/>
      <c r="OD50" s="136"/>
      <c r="OE50" s="136"/>
      <c r="OF50" s="136"/>
      <c r="OG50" s="136"/>
      <c r="OH50" s="136"/>
      <c r="OI50" s="136"/>
      <c r="OJ50" s="136"/>
      <c r="OK50" s="136"/>
      <c r="OL50" s="136"/>
      <c r="OM50" s="136"/>
      <c r="ON50" s="136"/>
      <c r="OO50" s="136"/>
      <c r="OP50" s="136"/>
      <c r="OQ50" s="136"/>
      <c r="OR50" s="136"/>
      <c r="OS50" s="136"/>
      <c r="OT50" s="136"/>
      <c r="OU50" s="136"/>
      <c r="OV50" s="136"/>
      <c r="OW50" s="136"/>
      <c r="OX50" s="136"/>
      <c r="OY50" s="136"/>
      <c r="OZ50" s="136"/>
      <c r="PA50" s="136"/>
      <c r="PB50" s="136"/>
      <c r="PC50" s="136"/>
      <c r="PD50" s="136"/>
      <c r="PE50" s="136"/>
      <c r="PF50" s="136"/>
      <c r="PG50" s="136"/>
      <c r="PH50" s="136"/>
      <c r="PI50" s="136"/>
      <c r="PJ50" s="136"/>
      <c r="PK50" s="136"/>
      <c r="PL50" s="136"/>
      <c r="PM50" s="136"/>
      <c r="PN50" s="136"/>
      <c r="PO50" s="136"/>
      <c r="PP50" s="136"/>
      <c r="PQ50" s="136"/>
      <c r="PR50" s="136"/>
      <c r="PS50" s="136"/>
      <c r="PT50" s="136"/>
      <c r="PU50" s="136"/>
      <c r="PV50" s="136"/>
      <c r="PW50" s="136"/>
      <c r="PX50" s="136"/>
      <c r="PY50" s="136"/>
      <c r="PZ50" s="136"/>
      <c r="QA50" s="136"/>
      <c r="QB50" s="136"/>
      <c r="QC50" s="136"/>
      <c r="QD50" s="136"/>
      <c r="QE50" s="136"/>
      <c r="QF50" s="136"/>
      <c r="QG50" s="136"/>
      <c r="QH50" s="136"/>
      <c r="QI50" s="136"/>
      <c r="QJ50" s="136"/>
      <c r="QK50" s="136"/>
      <c r="QL50" s="136"/>
      <c r="QM50" s="136"/>
      <c r="QN50" s="136"/>
      <c r="QO50" s="136"/>
      <c r="QP50" s="136"/>
      <c r="QQ50" s="136"/>
      <c r="QR50" s="136"/>
      <c r="QS50" s="136"/>
      <c r="QT50" s="136"/>
      <c r="QU50" s="136"/>
      <c r="QV50" s="136"/>
      <c r="QW50" s="136"/>
      <c r="QX50" s="136"/>
      <c r="QY50" s="136"/>
      <c r="QZ50" s="136"/>
      <c r="RA50" s="136"/>
      <c r="RB50" s="136"/>
      <c r="RC50" s="136"/>
      <c r="RD50" s="136"/>
      <c r="RE50" s="136"/>
      <c r="RF50" s="136"/>
      <c r="RG50" s="136"/>
      <c r="RH50" s="136"/>
      <c r="RI50" s="136"/>
      <c r="RJ50" s="136"/>
      <c r="RK50" s="136"/>
      <c r="RL50" s="136"/>
      <c r="RM50" s="136"/>
      <c r="RN50" s="136"/>
      <c r="RO50" s="136"/>
      <c r="RP50" s="136"/>
      <c r="RQ50" s="136"/>
      <c r="RR50" s="136"/>
      <c r="RS50" s="136"/>
      <c r="AHG50" s="301" t="s">
        <v>437</v>
      </c>
      <c r="AHH50" s="219" t="s">
        <v>437</v>
      </c>
      <c r="AHI50" s="219" t="s">
        <v>437</v>
      </c>
      <c r="AHJ50" s="219" t="s">
        <v>437</v>
      </c>
      <c r="AHK50" s="219" t="s">
        <v>437</v>
      </c>
      <c r="AHL50" s="219" t="s">
        <v>437</v>
      </c>
      <c r="AHM50" s="219" t="s">
        <v>437</v>
      </c>
      <c r="AHN50" s="219" t="s">
        <v>437</v>
      </c>
      <c r="AHO50" s="219" t="s">
        <v>437</v>
      </c>
      <c r="AHP50" s="219" t="s">
        <v>437</v>
      </c>
      <c r="AHQ50" s="219" t="s">
        <v>437</v>
      </c>
      <c r="AHR50" s="219" t="s">
        <v>437</v>
      </c>
      <c r="AHS50" s="219" t="s">
        <v>437</v>
      </c>
      <c r="AHT50" s="219" t="s">
        <v>437</v>
      </c>
      <c r="AHU50" s="219" t="s">
        <v>437</v>
      </c>
      <c r="AHV50" s="219" t="s">
        <v>437</v>
      </c>
      <c r="AHW50" s="219" t="s">
        <v>437</v>
      </c>
      <c r="AHX50" s="219" t="s">
        <v>437</v>
      </c>
      <c r="AHY50" s="219" t="s">
        <v>437</v>
      </c>
      <c r="AHZ50" s="219">
        <v>11</v>
      </c>
      <c r="AIA50" s="219">
        <v>27</v>
      </c>
      <c r="AIB50" s="219">
        <v>35</v>
      </c>
      <c r="AIC50" s="219">
        <v>29</v>
      </c>
      <c r="AID50" s="219">
        <v>16</v>
      </c>
      <c r="AIE50" s="219" t="s">
        <v>437</v>
      </c>
      <c r="AIF50" s="219">
        <v>37</v>
      </c>
      <c r="AIG50" s="219">
        <v>40</v>
      </c>
      <c r="AIH50" s="219">
        <v>22</v>
      </c>
      <c r="AII50" s="219">
        <v>40</v>
      </c>
      <c r="AIJ50" s="219">
        <v>26</v>
      </c>
      <c r="AIK50" s="316">
        <v>22</v>
      </c>
      <c r="AIL50" s="656" t="str">
        <f>INDEX([1]集計!$G:$AK,MATCH($B47,[1]集計!$A$1:$A$945,0)+2,MATCH(AIL$152,[1]集計!$G$2:$AK$2,0))</f>
        <v/>
      </c>
      <c r="AIM50" s="657">
        <f>INDEX([1]集計!$G:$AK,MATCH($B47,[1]集計!$A$1:$A$945,0)+2,MATCH(AIM$152,[1]集計!$G$2:$AK$2,0))</f>
        <v>40</v>
      </c>
      <c r="AIN50" s="657">
        <f>INDEX([1]集計!$G:$AK,MATCH($B47,[1]集計!$A$1:$A$945,0)+2,MATCH(AIN$152,[1]集計!$G$2:$AK$2,0))</f>
        <v>42</v>
      </c>
      <c r="AIO50" s="657">
        <f>INDEX([1]集計!$G:$AK,MATCH($B47,[1]集計!$A$1:$A$945,0)+2,MATCH(AIO$152,[1]集計!$G$2:$AK$2,0))</f>
        <v>43</v>
      </c>
      <c r="AIP50" s="657">
        <f>INDEX([1]集計!$G:$AK,MATCH($B47,[1]集計!$A$1:$A$945,0)+2,MATCH(AIP$152,[1]集計!$G$2:$AK$2,0))</f>
        <v>58</v>
      </c>
      <c r="AIQ50" s="657">
        <f>INDEX([1]集計!$G:$AK,MATCH($B47,[1]集計!$A$1:$A$945,0)+2,MATCH(AIQ$152,[1]集計!$G$2:$AK$2,0))</f>
        <v>63</v>
      </c>
      <c r="AIR50" s="657">
        <f>INDEX([1]集計!$G:$AK,MATCH($B47,[1]集計!$A$1:$A$945,0)+2,MATCH(AIR$152,[1]集計!$G$2:$AK$2,0))</f>
        <v>34</v>
      </c>
      <c r="AIS50" s="657" t="str">
        <f>INDEX([1]集計!$G:$AK,MATCH($B47,[1]集計!$A$1:$A$945,0)+2,MATCH(AIS$152,[1]集計!$G$2:$AK$2,0))</f>
        <v/>
      </c>
      <c r="AIT50" s="657">
        <f>INDEX([1]集計!$G:$AK,MATCH($B47,[1]集計!$A$1:$A$945,0)+2,MATCH(AIT$152,[1]集計!$G$2:$AK$2,0))</f>
        <v>46</v>
      </c>
      <c r="AIU50" s="701">
        <v>18</v>
      </c>
      <c r="AIV50" s="218">
        <v>24</v>
      </c>
      <c r="AIW50" s="215">
        <v>24</v>
      </c>
      <c r="AIX50" s="218">
        <v>24</v>
      </c>
      <c r="AIZ50" s="218"/>
      <c r="AJA50" s="218"/>
      <c r="AJB50" s="218"/>
      <c r="AJC50" s="218"/>
      <c r="AJD50" s="218"/>
      <c r="AJE50" s="218"/>
      <c r="AJF50" s="218"/>
      <c r="AJL50" s="218"/>
      <c r="AKF50" s="218">
        <v>24</v>
      </c>
      <c r="AKG50" s="218">
        <v>24</v>
      </c>
      <c r="AKH50" s="218">
        <v>24</v>
      </c>
      <c r="AKJ50" s="218">
        <v>24</v>
      </c>
      <c r="AKQ50" s="218">
        <v>24</v>
      </c>
      <c r="AKR50" s="218">
        <v>24</v>
      </c>
      <c r="AKS50" s="218">
        <v>16</v>
      </c>
      <c r="AKT50" s="218">
        <v>24</v>
      </c>
      <c r="AKU50" s="218">
        <v>24</v>
      </c>
      <c r="AKX50" s="218">
        <v>24</v>
      </c>
      <c r="AKY50" s="218">
        <v>24</v>
      </c>
      <c r="AKZ50" s="119">
        <v>24</v>
      </c>
      <c r="ALA50" s="218">
        <v>24</v>
      </c>
      <c r="ALB50" s="218">
        <v>24</v>
      </c>
      <c r="ALE50" s="218">
        <v>24</v>
      </c>
      <c r="ALF50" s="218">
        <v>24</v>
      </c>
      <c r="ALG50" s="119">
        <v>24</v>
      </c>
      <c r="ALH50" s="119">
        <v>16</v>
      </c>
      <c r="ALI50" s="119">
        <v>16</v>
      </c>
      <c r="ALL50" s="119">
        <v>16</v>
      </c>
      <c r="ALM50" s="119">
        <v>16</v>
      </c>
      <c r="ALN50" s="119">
        <v>16</v>
      </c>
      <c r="ALO50" s="119">
        <v>16</v>
      </c>
    </row>
    <row r="51" spans="1:1028" s="119" customFormat="1" ht="14.25" hidden="1" customHeight="1" outlineLevel="1" thickBot="1">
      <c r="A51" s="159"/>
      <c r="B51" s="520" t="s">
        <v>313</v>
      </c>
      <c r="C51" s="40" t="s">
        <v>314</v>
      </c>
      <c r="D51" s="670">
        <f t="shared" si="59"/>
        <v>8</v>
      </c>
      <c r="E51" s="55" t="e">
        <f t="shared" si="57"/>
        <v>#DIV/0!</v>
      </c>
      <c r="F51" s="179"/>
      <c r="G51" s="49"/>
      <c r="H51" s="156">
        <f t="shared" si="58"/>
        <v>314</v>
      </c>
      <c r="OA51" s="136"/>
      <c r="OB51" s="136"/>
      <c r="OC51" s="136"/>
      <c r="OD51" s="136"/>
      <c r="OE51" s="136"/>
      <c r="OF51" s="136"/>
      <c r="OG51" s="136"/>
      <c r="OH51" s="136"/>
      <c r="OI51" s="136"/>
      <c r="OJ51" s="136"/>
      <c r="OK51" s="136"/>
      <c r="OL51" s="136"/>
      <c r="OM51" s="136"/>
      <c r="ON51" s="136"/>
      <c r="OO51" s="136"/>
      <c r="OP51" s="136"/>
      <c r="OQ51" s="136"/>
      <c r="OR51" s="136"/>
      <c r="OS51" s="136"/>
      <c r="OT51" s="136"/>
      <c r="OU51" s="136"/>
      <c r="OV51" s="136"/>
      <c r="OW51" s="136"/>
      <c r="OX51" s="136"/>
      <c r="OY51" s="136"/>
      <c r="OZ51" s="136"/>
      <c r="PA51" s="136"/>
      <c r="PB51" s="136"/>
      <c r="PC51" s="136"/>
      <c r="PD51" s="136"/>
      <c r="PE51" s="136"/>
      <c r="PF51" s="136"/>
      <c r="PG51" s="136"/>
      <c r="PH51" s="136"/>
      <c r="PI51" s="136"/>
      <c r="PJ51" s="136"/>
      <c r="PK51" s="136"/>
      <c r="PL51" s="136"/>
      <c r="PM51" s="136"/>
      <c r="PN51" s="136"/>
      <c r="PO51" s="136"/>
      <c r="PP51" s="136"/>
      <c r="PQ51" s="136"/>
      <c r="PR51" s="136"/>
      <c r="PS51" s="136"/>
      <c r="PT51" s="136"/>
      <c r="PU51" s="136"/>
      <c r="PV51" s="136"/>
      <c r="PW51" s="136"/>
      <c r="PX51" s="136"/>
      <c r="PY51" s="136"/>
      <c r="PZ51" s="136"/>
      <c r="QA51" s="136"/>
      <c r="QB51" s="136"/>
      <c r="QC51" s="136"/>
      <c r="QD51" s="136"/>
      <c r="QE51" s="136"/>
      <c r="QF51" s="136"/>
      <c r="QG51" s="136"/>
      <c r="QH51" s="136"/>
      <c r="QI51" s="136"/>
      <c r="QJ51" s="136"/>
      <c r="QK51" s="136"/>
      <c r="QL51" s="136"/>
      <c r="QM51" s="136"/>
      <c r="QN51" s="136"/>
      <c r="QO51" s="136"/>
      <c r="QP51" s="136"/>
      <c r="QQ51" s="136"/>
      <c r="QR51" s="136"/>
      <c r="QS51" s="136"/>
      <c r="QT51" s="136"/>
      <c r="QU51" s="136"/>
      <c r="QV51" s="136"/>
      <c r="QW51" s="136"/>
      <c r="QX51" s="136"/>
      <c r="QY51" s="136"/>
      <c r="QZ51" s="136"/>
      <c r="RA51" s="136"/>
      <c r="RB51" s="136"/>
      <c r="RC51" s="136"/>
      <c r="RD51" s="136"/>
      <c r="RE51" s="136"/>
      <c r="RF51" s="136"/>
      <c r="RG51" s="136"/>
      <c r="RH51" s="136"/>
      <c r="RI51" s="136"/>
      <c r="RJ51" s="136"/>
      <c r="RK51" s="136"/>
      <c r="RL51" s="136"/>
      <c r="RM51" s="136"/>
      <c r="RN51" s="136"/>
      <c r="RO51" s="136"/>
      <c r="RP51" s="136"/>
      <c r="RQ51" s="136"/>
      <c r="RR51" s="136"/>
      <c r="RS51" s="136"/>
      <c r="AHG51" s="301" t="s">
        <v>437</v>
      </c>
      <c r="AHH51" s="219" t="s">
        <v>437</v>
      </c>
      <c r="AHI51" s="219" t="s">
        <v>437</v>
      </c>
      <c r="AHJ51" s="219" t="s">
        <v>437</v>
      </c>
      <c r="AHK51" s="219" t="s">
        <v>437</v>
      </c>
      <c r="AHL51" s="219" t="s">
        <v>437</v>
      </c>
      <c r="AHM51" s="219" t="s">
        <v>437</v>
      </c>
      <c r="AHN51" s="219" t="s">
        <v>437</v>
      </c>
      <c r="AHO51" s="219" t="s">
        <v>437</v>
      </c>
      <c r="AHP51" s="219" t="s">
        <v>437</v>
      </c>
      <c r="AHQ51" s="219" t="s">
        <v>437</v>
      </c>
      <c r="AHR51" s="219" t="s">
        <v>437</v>
      </c>
      <c r="AHS51" s="219" t="s">
        <v>437</v>
      </c>
      <c r="AHT51" s="219" t="s">
        <v>437</v>
      </c>
      <c r="AHU51" s="219" t="s">
        <v>437</v>
      </c>
      <c r="AHV51" s="219" t="s">
        <v>437</v>
      </c>
      <c r="AHW51" s="219" t="s">
        <v>437</v>
      </c>
      <c r="AHX51" s="219" t="s">
        <v>437</v>
      </c>
      <c r="AHY51" s="219" t="s">
        <v>437</v>
      </c>
      <c r="AHZ51" s="219" t="s">
        <v>437</v>
      </c>
      <c r="AIA51" s="219" t="s">
        <v>437</v>
      </c>
      <c r="AIB51" s="219" t="s">
        <v>437</v>
      </c>
      <c r="AIC51" s="219" t="s">
        <v>437</v>
      </c>
      <c r="AID51" s="219" t="s">
        <v>437</v>
      </c>
      <c r="AIE51" s="219" t="s">
        <v>437</v>
      </c>
      <c r="AIF51" s="219" t="s">
        <v>437</v>
      </c>
      <c r="AIG51" s="219" t="s">
        <v>437</v>
      </c>
      <c r="AIH51" s="219" t="s">
        <v>437</v>
      </c>
      <c r="AII51" s="219" t="s">
        <v>437</v>
      </c>
      <c r="AIJ51" s="219">
        <v>4</v>
      </c>
      <c r="AIK51" s="316">
        <v>4</v>
      </c>
      <c r="AIL51" s="656" t="str">
        <f>INDEX([1]集計!$G:$AK,MATCH($B47,[1]集計!$A$1:$A$945,0)+3,MATCH(AIL$152,[1]集計!$G$2:$AK$2,0))</f>
        <v/>
      </c>
      <c r="AIM51" s="657">
        <f>INDEX([1]集計!$G:$AK,MATCH($B47,[1]集計!$A$1:$A$945,0)+3,MATCH(AIM$152,[1]集計!$G$2:$AK$2,0))</f>
        <v>4</v>
      </c>
      <c r="AIN51" s="657" t="str">
        <f>INDEX([1]集計!$G:$AK,MATCH($B47,[1]集計!$A$1:$A$945,0)+3,MATCH(AIN$152,[1]集計!$G$2:$AK$2,0))</f>
        <v/>
      </c>
      <c r="AIO51" s="657">
        <f>INDEX([1]集計!$G:$AK,MATCH($B47,[1]集計!$A$1:$A$945,0)+3,MATCH(AIO$152,[1]集計!$G$2:$AK$2,0))</f>
        <v>2</v>
      </c>
      <c r="AIP51" s="657" t="str">
        <f>INDEX([1]集計!$G:$AK,MATCH($B47,[1]集計!$A$1:$A$945,0)+3,MATCH(AIP$152,[1]集計!$G$2:$AK$2,0))</f>
        <v/>
      </c>
      <c r="AIQ51" s="657">
        <f>INDEX([1]集計!$G:$AK,MATCH($B47,[1]集計!$A$1:$A$945,0)+3,MATCH(AIQ$152,[1]集計!$G$2:$AK$2,0))</f>
        <v>4</v>
      </c>
      <c r="AIR51" s="657" t="str">
        <f>INDEX([1]集計!$G:$AK,MATCH($B47,[1]集計!$A$1:$A$945,0)+3,MATCH(AIR$152,[1]集計!$G$2:$AK$2,0))</f>
        <v/>
      </c>
      <c r="AIS51" s="657" t="str">
        <f>INDEX([1]集計!$G:$AK,MATCH($B47,[1]集計!$A$1:$A$945,0)+3,MATCH(AIS$152,[1]集計!$G$2:$AK$2,0))</f>
        <v/>
      </c>
      <c r="AIT51" s="657">
        <f>INDEX([1]集計!$G:$AK,MATCH($B47,[1]集計!$A$1:$A$945,0)+3,MATCH(AIT$152,[1]集計!$G$2:$AK$2,0))</f>
        <v>8</v>
      </c>
      <c r="AIU51" s="624">
        <v>8</v>
      </c>
      <c r="AIV51" s="119">
        <v>8</v>
      </c>
      <c r="AIW51" s="138">
        <v>8</v>
      </c>
      <c r="AIX51" s="119">
        <v>8</v>
      </c>
      <c r="AJA51" s="119">
        <v>8</v>
      </c>
      <c r="AJB51" s="119">
        <v>8</v>
      </c>
      <c r="AJC51" s="119">
        <v>8</v>
      </c>
      <c r="AJD51" s="119">
        <v>8</v>
      </c>
      <c r="AJE51" s="119">
        <v>8</v>
      </c>
      <c r="AJF51" s="119">
        <v>8</v>
      </c>
      <c r="AJL51" s="218"/>
      <c r="AKS51" s="119">
        <v>8</v>
      </c>
      <c r="AKT51" s="119">
        <v>8</v>
      </c>
      <c r="AKU51" s="119">
        <v>8</v>
      </c>
      <c r="AKX51" s="119">
        <v>8</v>
      </c>
      <c r="AKY51" s="119">
        <v>8</v>
      </c>
      <c r="AKZ51" s="119">
        <v>8</v>
      </c>
      <c r="ALA51" s="119">
        <v>8</v>
      </c>
      <c r="ALB51" s="119">
        <v>8</v>
      </c>
      <c r="ALE51" s="119">
        <v>8</v>
      </c>
      <c r="ALF51" s="119">
        <v>8</v>
      </c>
      <c r="ALG51" s="119">
        <v>8</v>
      </c>
      <c r="ALH51" s="119">
        <v>8</v>
      </c>
      <c r="ALI51" s="119">
        <v>8</v>
      </c>
      <c r="ALL51" s="119">
        <v>8</v>
      </c>
      <c r="ALM51" s="119">
        <v>8</v>
      </c>
      <c r="ALN51" s="119">
        <v>8</v>
      </c>
      <c r="ALP51" s="119">
        <v>8</v>
      </c>
      <c r="ALS51" s="119">
        <v>8</v>
      </c>
      <c r="ALT51" s="119">
        <v>8</v>
      </c>
      <c r="ALU51" s="119">
        <v>8</v>
      </c>
      <c r="ALV51" s="119">
        <v>8</v>
      </c>
      <c r="ALW51" s="119">
        <v>8</v>
      </c>
      <c r="AMC51" s="119">
        <v>8</v>
      </c>
      <c r="AMD51" s="119">
        <v>8</v>
      </c>
      <c r="AME51" s="119">
        <v>8</v>
      </c>
      <c r="AMF51" s="119">
        <v>8</v>
      </c>
    </row>
    <row r="52" spans="1:1028" s="119" customFormat="1" ht="14.25" hidden="1" customHeight="1" outlineLevel="1" thickBot="1">
      <c r="A52" s="159"/>
      <c r="B52" s="160">
        <f>D54</f>
        <v>964</v>
      </c>
      <c r="C52" s="40" t="s">
        <v>315</v>
      </c>
      <c r="D52" s="670">
        <f t="shared" si="59"/>
        <v>0</v>
      </c>
      <c r="E52" s="55" t="e">
        <f t="shared" si="57"/>
        <v>#DIV/0!</v>
      </c>
      <c r="F52" s="179"/>
      <c r="G52" s="49"/>
      <c r="H52" s="156">
        <f t="shared" si="58"/>
        <v>0</v>
      </c>
      <c r="OA52" s="136"/>
      <c r="OB52" s="136"/>
      <c r="OC52" s="136"/>
      <c r="OD52" s="136"/>
      <c r="OE52" s="136"/>
      <c r="OF52" s="136"/>
      <c r="OG52" s="136"/>
      <c r="OH52" s="136"/>
      <c r="OI52" s="136"/>
      <c r="OJ52" s="136"/>
      <c r="OK52" s="136"/>
      <c r="OL52" s="136"/>
      <c r="OM52" s="136"/>
      <c r="ON52" s="136"/>
      <c r="OO52" s="136"/>
      <c r="OP52" s="136"/>
      <c r="OQ52" s="136"/>
      <c r="OR52" s="136"/>
      <c r="OS52" s="136"/>
      <c r="OT52" s="136"/>
      <c r="OU52" s="136"/>
      <c r="OV52" s="136"/>
      <c r="OW52" s="136"/>
      <c r="OX52" s="136"/>
      <c r="OY52" s="136"/>
      <c r="OZ52" s="136"/>
      <c r="PA52" s="136"/>
      <c r="PB52" s="136"/>
      <c r="PC52" s="136"/>
      <c r="PD52" s="136"/>
      <c r="PE52" s="136"/>
      <c r="PF52" s="136"/>
      <c r="PG52" s="136"/>
      <c r="PH52" s="136"/>
      <c r="PI52" s="136"/>
      <c r="PJ52" s="136"/>
      <c r="PK52" s="136"/>
      <c r="PL52" s="136"/>
      <c r="PM52" s="136"/>
      <c r="PN52" s="136"/>
      <c r="PO52" s="136"/>
      <c r="PP52" s="136"/>
      <c r="PQ52" s="136"/>
      <c r="PR52" s="136"/>
      <c r="PS52" s="136"/>
      <c r="PT52" s="136"/>
      <c r="PU52" s="136"/>
      <c r="PV52" s="136"/>
      <c r="PW52" s="136"/>
      <c r="PX52" s="136"/>
      <c r="PY52" s="136"/>
      <c r="PZ52" s="136"/>
      <c r="QA52" s="136"/>
      <c r="QB52" s="136"/>
      <c r="QC52" s="136"/>
      <c r="QD52" s="136"/>
      <c r="QE52" s="136"/>
      <c r="QF52" s="136"/>
      <c r="QG52" s="136"/>
      <c r="QH52" s="136"/>
      <c r="QI52" s="136"/>
      <c r="QJ52" s="136"/>
      <c r="QK52" s="136"/>
      <c r="QL52" s="136"/>
      <c r="QM52" s="136"/>
      <c r="QN52" s="136"/>
      <c r="QO52" s="136"/>
      <c r="QP52" s="136"/>
      <c r="QQ52" s="136"/>
      <c r="QR52" s="136"/>
      <c r="QS52" s="136"/>
      <c r="QT52" s="136"/>
      <c r="QU52" s="136"/>
      <c r="QV52" s="136"/>
      <c r="QW52" s="136"/>
      <c r="QX52" s="136"/>
      <c r="QY52" s="136"/>
      <c r="QZ52" s="136"/>
      <c r="RA52" s="136"/>
      <c r="RB52" s="136"/>
      <c r="RC52" s="136"/>
      <c r="RD52" s="136"/>
      <c r="RE52" s="136"/>
      <c r="RF52" s="136"/>
      <c r="RG52" s="136"/>
      <c r="RH52" s="136"/>
      <c r="RI52" s="136"/>
      <c r="RJ52" s="136"/>
      <c r="RK52" s="136"/>
      <c r="RL52" s="136"/>
      <c r="RM52" s="136"/>
      <c r="RN52" s="136"/>
      <c r="RO52" s="136"/>
      <c r="RP52" s="136"/>
      <c r="RQ52" s="136"/>
      <c r="RR52" s="136"/>
      <c r="RS52" s="136"/>
      <c r="AHG52" s="301" t="s">
        <v>437</v>
      </c>
      <c r="AHH52" s="219" t="s">
        <v>437</v>
      </c>
      <c r="AHI52" s="219" t="s">
        <v>437</v>
      </c>
      <c r="AHJ52" s="219" t="s">
        <v>437</v>
      </c>
      <c r="AHK52" s="219" t="s">
        <v>437</v>
      </c>
      <c r="AHL52" s="219" t="s">
        <v>437</v>
      </c>
      <c r="AHM52" s="219" t="s">
        <v>437</v>
      </c>
      <c r="AHN52" s="219" t="s">
        <v>437</v>
      </c>
      <c r="AHO52" s="219" t="s">
        <v>437</v>
      </c>
      <c r="AHP52" s="219" t="s">
        <v>437</v>
      </c>
      <c r="AHQ52" s="219" t="s">
        <v>437</v>
      </c>
      <c r="AHR52" s="219" t="s">
        <v>437</v>
      </c>
      <c r="AHS52" s="219" t="s">
        <v>437</v>
      </c>
      <c r="AHT52" s="219" t="s">
        <v>437</v>
      </c>
      <c r="AHU52" s="219" t="s">
        <v>437</v>
      </c>
      <c r="AHV52" s="219" t="s">
        <v>437</v>
      </c>
      <c r="AHW52" s="219" t="s">
        <v>437</v>
      </c>
      <c r="AHX52" s="219" t="s">
        <v>437</v>
      </c>
      <c r="AHY52" s="219" t="s">
        <v>437</v>
      </c>
      <c r="AHZ52" s="219" t="s">
        <v>437</v>
      </c>
      <c r="AIA52" s="219" t="s">
        <v>437</v>
      </c>
      <c r="AIB52" s="219" t="s">
        <v>437</v>
      </c>
      <c r="AIC52" s="219" t="s">
        <v>437</v>
      </c>
      <c r="AID52" s="219" t="s">
        <v>437</v>
      </c>
      <c r="AIE52" s="219" t="s">
        <v>437</v>
      </c>
      <c r="AIF52" s="219" t="s">
        <v>437</v>
      </c>
      <c r="AIG52" s="219" t="s">
        <v>437</v>
      </c>
      <c r="AIH52" s="219" t="s">
        <v>437</v>
      </c>
      <c r="AII52" s="219" t="s">
        <v>437</v>
      </c>
      <c r="AIJ52" s="219" t="s">
        <v>437</v>
      </c>
      <c r="AIK52" s="316" t="s">
        <v>437</v>
      </c>
      <c r="AIL52" s="656" t="str">
        <f>INDEX([1]集計!$G:$AK,MATCH($B47,[1]集計!$A$1:$A$945,0)+4,MATCH(AIL$152,[1]集計!$G$2:$AK$2,0))</f>
        <v/>
      </c>
      <c r="AIM52" s="657" t="str">
        <f>INDEX([1]集計!$G:$AK,MATCH($B47,[1]集計!$A$1:$A$945,0)+4,MATCH(AIM$152,[1]集計!$G$2:$AK$2,0))</f>
        <v/>
      </c>
      <c r="AIN52" s="657" t="str">
        <f>INDEX([1]集計!$G:$AK,MATCH($B47,[1]集計!$A$1:$A$945,0)+4,MATCH(AIN$152,[1]集計!$G$2:$AK$2,0))</f>
        <v/>
      </c>
      <c r="AIO52" s="657" t="str">
        <f>INDEX([1]集計!$G:$AK,MATCH($B47,[1]集計!$A$1:$A$945,0)+4,MATCH(AIO$152,[1]集計!$G$2:$AK$2,0))</f>
        <v/>
      </c>
      <c r="AIP52" s="657" t="str">
        <f>INDEX([1]集計!$G:$AK,MATCH($B47,[1]集計!$A$1:$A$945,0)+4,MATCH(AIP$152,[1]集計!$G$2:$AK$2,0))</f>
        <v/>
      </c>
      <c r="AIQ52" s="657" t="str">
        <f>INDEX([1]集計!$G:$AK,MATCH($B47,[1]集計!$A$1:$A$945,0)+4,MATCH(AIQ$152,[1]集計!$G$2:$AK$2,0))</f>
        <v/>
      </c>
      <c r="AIR52" s="657" t="str">
        <f>INDEX([1]集計!$G:$AK,MATCH($B47,[1]集計!$A$1:$A$945,0)+4,MATCH(AIR$152,[1]集計!$G$2:$AK$2,0))</f>
        <v/>
      </c>
      <c r="AIS52" s="657" t="str">
        <f>INDEX([1]集計!$G:$AK,MATCH($B47,[1]集計!$A$1:$A$945,0)+4,MATCH(AIS$152,[1]集計!$G$2:$AK$2,0))</f>
        <v/>
      </c>
      <c r="AIT52" s="657" t="str">
        <f>INDEX([1]集計!$G:$AK,MATCH($B47,[1]集計!$A$1:$A$945,0)+4,MATCH(AIT$152,[1]集計!$G$2:$AK$2,0))</f>
        <v/>
      </c>
      <c r="AIU52" s="624"/>
      <c r="AIW52" s="138"/>
      <c r="AJL52" s="218"/>
    </row>
    <row r="53" spans="1:1028" s="119" customFormat="1" ht="14.25" hidden="1" customHeight="1" outlineLevel="1" thickBot="1">
      <c r="A53" s="161" t="s">
        <v>316</v>
      </c>
      <c r="B53" s="162">
        <f>SUM(B52/(B48*E55/100))</f>
        <v>2.2211981566820276</v>
      </c>
      <c r="C53" s="32" t="s">
        <v>317</v>
      </c>
      <c r="D53" s="670">
        <f t="shared" si="59"/>
        <v>0</v>
      </c>
      <c r="E53" s="55" t="e">
        <f t="shared" si="57"/>
        <v>#DIV/0!</v>
      </c>
      <c r="F53" s="179"/>
      <c r="G53" s="49"/>
      <c r="H53" s="156">
        <f t="shared" si="58"/>
        <v>441</v>
      </c>
      <c r="OA53" s="136"/>
      <c r="OB53" s="136"/>
      <c r="OC53" s="136"/>
      <c r="OD53" s="136"/>
      <c r="OE53" s="136"/>
      <c r="OF53" s="136"/>
      <c r="OG53" s="136"/>
      <c r="OH53" s="136"/>
      <c r="OI53" s="136"/>
      <c r="OJ53" s="136"/>
      <c r="OK53" s="136"/>
      <c r="OL53" s="136"/>
      <c r="OM53" s="136"/>
      <c r="ON53" s="136"/>
      <c r="OO53" s="136"/>
      <c r="OP53" s="136"/>
      <c r="OQ53" s="136"/>
      <c r="OR53" s="136"/>
      <c r="OS53" s="136"/>
      <c r="OT53" s="136"/>
      <c r="OU53" s="136"/>
      <c r="OV53" s="136"/>
      <c r="OW53" s="136"/>
      <c r="OX53" s="136"/>
      <c r="OY53" s="136"/>
      <c r="OZ53" s="136"/>
      <c r="PA53" s="136"/>
      <c r="PB53" s="136"/>
      <c r="PC53" s="136"/>
      <c r="PD53" s="136"/>
      <c r="PE53" s="136"/>
      <c r="PF53" s="136"/>
      <c r="PG53" s="136"/>
      <c r="PH53" s="136"/>
      <c r="PI53" s="136"/>
      <c r="PJ53" s="136"/>
      <c r="PK53" s="136"/>
      <c r="PL53" s="136"/>
      <c r="PM53" s="136"/>
      <c r="PN53" s="136"/>
      <c r="PO53" s="136"/>
      <c r="PP53" s="136"/>
      <c r="PQ53" s="136"/>
      <c r="PR53" s="136"/>
      <c r="PS53" s="136"/>
      <c r="PT53" s="136"/>
      <c r="PU53" s="136"/>
      <c r="PV53" s="136"/>
      <c r="PW53" s="136"/>
      <c r="PX53" s="136"/>
      <c r="PY53" s="136"/>
      <c r="PZ53" s="136"/>
      <c r="QA53" s="136"/>
      <c r="QB53" s="136"/>
      <c r="QC53" s="136"/>
      <c r="QD53" s="136"/>
      <c r="QE53" s="136"/>
      <c r="QF53" s="136"/>
      <c r="QG53" s="136"/>
      <c r="QH53" s="136"/>
      <c r="QI53" s="136"/>
      <c r="QJ53" s="136"/>
      <c r="QK53" s="136"/>
      <c r="QL53" s="136"/>
      <c r="QM53" s="136"/>
      <c r="QN53" s="136"/>
      <c r="QO53" s="136"/>
      <c r="QP53" s="136"/>
      <c r="QQ53" s="136"/>
      <c r="QR53" s="136"/>
      <c r="QS53" s="136"/>
      <c r="QT53" s="136"/>
      <c r="QU53" s="136"/>
      <c r="QV53" s="136"/>
      <c r="QW53" s="136"/>
      <c r="QX53" s="136"/>
      <c r="QY53" s="136"/>
      <c r="QZ53" s="136"/>
      <c r="RA53" s="136"/>
      <c r="RB53" s="136"/>
      <c r="RC53" s="136"/>
      <c r="RD53" s="136"/>
      <c r="RE53" s="136"/>
      <c r="RF53" s="136"/>
      <c r="RG53" s="136"/>
      <c r="RH53" s="136"/>
      <c r="RI53" s="136"/>
      <c r="RJ53" s="136"/>
      <c r="RK53" s="136"/>
      <c r="RL53" s="136"/>
      <c r="RM53" s="136"/>
      <c r="RN53" s="136"/>
      <c r="RO53" s="136"/>
      <c r="RP53" s="136"/>
      <c r="RQ53" s="136"/>
      <c r="RR53" s="136"/>
      <c r="RS53" s="136"/>
      <c r="AHG53" s="301" t="s">
        <v>437</v>
      </c>
      <c r="AHH53" s="219" t="s">
        <v>437</v>
      </c>
      <c r="AHI53" s="219" t="s">
        <v>437</v>
      </c>
      <c r="AHJ53" s="219" t="s">
        <v>437</v>
      </c>
      <c r="AHK53" s="219" t="s">
        <v>437</v>
      </c>
      <c r="AHL53" s="219" t="s">
        <v>437</v>
      </c>
      <c r="AHM53" s="219" t="s">
        <v>437</v>
      </c>
      <c r="AHN53" s="219" t="s">
        <v>437</v>
      </c>
      <c r="AHO53" s="219" t="s">
        <v>437</v>
      </c>
      <c r="AHP53" s="219" t="s">
        <v>437</v>
      </c>
      <c r="AHQ53" s="219" t="s">
        <v>437</v>
      </c>
      <c r="AHR53" s="219" t="s">
        <v>437</v>
      </c>
      <c r="AHS53" s="219" t="s">
        <v>437</v>
      </c>
      <c r="AHT53" s="219" t="s">
        <v>437</v>
      </c>
      <c r="AHU53" s="219" t="s">
        <v>437</v>
      </c>
      <c r="AHV53" s="219" t="s">
        <v>437</v>
      </c>
      <c r="AHW53" s="219" t="s">
        <v>437</v>
      </c>
      <c r="AHX53" s="219" t="s">
        <v>437</v>
      </c>
      <c r="AHY53" s="219" t="s">
        <v>437</v>
      </c>
      <c r="AHZ53" s="219" t="s">
        <v>437</v>
      </c>
      <c r="AIA53" s="219" t="s">
        <v>437</v>
      </c>
      <c r="AIB53" s="219" t="s">
        <v>437</v>
      </c>
      <c r="AIC53" s="219" t="s">
        <v>437</v>
      </c>
      <c r="AID53" s="219" t="s">
        <v>437</v>
      </c>
      <c r="AIE53" s="219" t="s">
        <v>437</v>
      </c>
      <c r="AIF53" s="219" t="s">
        <v>437</v>
      </c>
      <c r="AIG53" s="219" t="s">
        <v>437</v>
      </c>
      <c r="AIH53" s="219" t="s">
        <v>437</v>
      </c>
      <c r="AII53" s="219" t="s">
        <v>437</v>
      </c>
      <c r="AIJ53" s="219" t="s">
        <v>437</v>
      </c>
      <c r="AIK53" s="316" t="s">
        <v>437</v>
      </c>
      <c r="AIL53" s="656" t="str">
        <f>INDEX([1]集計!$G:$AK,MATCH($B47,[1]集計!$A$1:$A$945,0)+5,MATCH(AIL$152,[1]集計!$G$2:$AK$2,0))</f>
        <v/>
      </c>
      <c r="AIM53" s="657">
        <f>INDEX([1]集計!$G:$AK,MATCH($B47,[1]集計!$A$1:$A$945,0)+5,MATCH(AIM$152,[1]集計!$G$2:$AK$2,0))</f>
        <v>3</v>
      </c>
      <c r="AIN53" s="657">
        <f>INDEX([1]集計!$G:$AK,MATCH($B47,[1]集計!$A$1:$A$945,0)+5,MATCH(AIN$152,[1]集計!$G$2:$AK$2,0))</f>
        <v>8</v>
      </c>
      <c r="AIO53" s="657">
        <f>INDEX([1]集計!$G:$AK,MATCH($B47,[1]集計!$A$1:$A$945,0)+5,MATCH(AIO$152,[1]集計!$G$2:$AK$2,0))</f>
        <v>4</v>
      </c>
      <c r="AIP53" s="657">
        <f>INDEX([1]集計!$G:$AK,MATCH($B47,[1]集計!$A$1:$A$945,0)+5,MATCH(AIP$152,[1]集計!$G$2:$AK$2,0))</f>
        <v>8</v>
      </c>
      <c r="AIQ53" s="657">
        <f>INDEX([1]集計!$G:$AK,MATCH($B47,[1]集計!$A$1:$A$945,0)+5,MATCH(AIQ$152,[1]集計!$G$2:$AK$2,0))</f>
        <v>8</v>
      </c>
      <c r="AIR53" s="657" t="str">
        <f>INDEX([1]集計!$G:$AK,MATCH($B47,[1]集計!$A$1:$A$945,0)+5,MATCH(AIR$152,[1]集計!$G$2:$AK$2,0))</f>
        <v/>
      </c>
      <c r="AIS53" s="657" t="str">
        <f>INDEX([1]集計!$G:$AK,MATCH($B47,[1]集計!$A$1:$A$945,0)+5,MATCH(AIS$152,[1]集計!$G$2:$AK$2,0))</f>
        <v/>
      </c>
      <c r="AIT53" s="657">
        <f>INDEX([1]集計!$G:$AK,MATCH($B47,[1]集計!$A$1:$A$945,0)+5,MATCH(AIT$152,[1]集計!$G$2:$AK$2,0))</f>
        <v>8</v>
      </c>
      <c r="AIU53" s="701">
        <v>10</v>
      </c>
      <c r="AIV53" s="119">
        <v>8</v>
      </c>
      <c r="AIW53" s="138">
        <v>8</v>
      </c>
      <c r="AIX53" s="119">
        <v>8</v>
      </c>
      <c r="AJA53" s="119">
        <v>8</v>
      </c>
      <c r="AJB53" s="119">
        <v>8</v>
      </c>
      <c r="AJC53" s="119">
        <v>8</v>
      </c>
      <c r="AJD53" s="119">
        <v>8</v>
      </c>
      <c r="AJE53" s="119">
        <v>8</v>
      </c>
      <c r="AJF53" s="119">
        <v>8</v>
      </c>
      <c r="AJH53" s="119">
        <v>8</v>
      </c>
      <c r="AJI53" s="119">
        <v>8</v>
      </c>
      <c r="AJJ53" s="119">
        <v>8</v>
      </c>
      <c r="AJL53" s="218"/>
      <c r="AKU53" s="119">
        <v>8</v>
      </c>
      <c r="AKX53" s="119">
        <v>8</v>
      </c>
      <c r="AKY53" s="119">
        <v>8</v>
      </c>
      <c r="AKZ53" s="119">
        <v>8</v>
      </c>
      <c r="ALA53" s="119">
        <v>8</v>
      </c>
      <c r="ALB53" s="119">
        <v>8</v>
      </c>
      <c r="ALE53" s="119">
        <v>8</v>
      </c>
      <c r="ALF53" s="119">
        <v>8</v>
      </c>
      <c r="ALG53" s="119">
        <v>8</v>
      </c>
      <c r="ALH53" s="119">
        <v>8</v>
      </c>
      <c r="ALI53" s="119">
        <v>8</v>
      </c>
      <c r="ALL53" s="119">
        <v>8</v>
      </c>
      <c r="ALM53" s="119">
        <v>8</v>
      </c>
      <c r="ALN53" s="119">
        <v>8</v>
      </c>
      <c r="ALO53" s="119">
        <v>8</v>
      </c>
      <c r="ALP53" s="119">
        <v>16</v>
      </c>
      <c r="ALS53" s="119">
        <v>16</v>
      </c>
      <c r="ALT53" s="119">
        <v>16</v>
      </c>
      <c r="ALU53" s="119">
        <v>16</v>
      </c>
      <c r="ALV53" s="119">
        <v>16</v>
      </c>
      <c r="ALW53" s="119">
        <v>16</v>
      </c>
      <c r="AMC53" s="119">
        <v>8</v>
      </c>
      <c r="AMD53" s="119">
        <v>8</v>
      </c>
      <c r="AME53" s="119">
        <v>8</v>
      </c>
      <c r="AMF53" s="119">
        <v>8</v>
      </c>
      <c r="AMH53" s="119">
        <v>8</v>
      </c>
      <c r="AMI53" s="119">
        <v>8</v>
      </c>
      <c r="AMJ53" s="119">
        <v>8</v>
      </c>
      <c r="AML53" s="119">
        <v>8</v>
      </c>
      <c r="AMM53" s="119">
        <v>8</v>
      </c>
      <c r="AMN53" s="119">
        <v>8</v>
      </c>
    </row>
    <row r="54" spans="1:1028" s="119" customFormat="1" ht="14.25" hidden="1" customHeight="1" outlineLevel="1" thickBot="1">
      <c r="A54" s="157" t="s">
        <v>316</v>
      </c>
      <c r="B54" s="163">
        <f>SUM(B52/(B49*E55/100))</f>
        <v>1.0690585187551012</v>
      </c>
      <c r="C54" s="164" t="s">
        <v>318</v>
      </c>
      <c r="D54" s="671">
        <f>SUM(D48:D53)</f>
        <v>964</v>
      </c>
      <c r="E54" s="182">
        <v>75.343999999999994</v>
      </c>
      <c r="F54" s="183"/>
      <c r="G54" s="49"/>
      <c r="H54" s="156">
        <f>SUM(H48:H53)</f>
        <v>3323</v>
      </c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OA54" s="136"/>
      <c r="OB54" s="136"/>
      <c r="OC54" s="136"/>
      <c r="OD54" s="136"/>
      <c r="OE54" s="136"/>
      <c r="OF54" s="136"/>
      <c r="OG54" s="136"/>
      <c r="OH54" s="136"/>
      <c r="OI54" s="136"/>
      <c r="OJ54" s="136"/>
      <c r="OK54" s="136"/>
      <c r="OL54" s="136"/>
      <c r="OM54" s="136"/>
      <c r="ON54" s="136"/>
      <c r="OO54" s="136"/>
      <c r="OP54" s="136"/>
      <c r="OQ54" s="136"/>
      <c r="OR54" s="136"/>
      <c r="OS54" s="136"/>
      <c r="OT54" s="136"/>
      <c r="OU54" s="136"/>
      <c r="OV54" s="136"/>
      <c r="OW54" s="136"/>
      <c r="OX54" s="136"/>
      <c r="OY54" s="136"/>
      <c r="OZ54" s="136"/>
      <c r="PA54" s="136"/>
      <c r="PB54" s="136"/>
      <c r="PC54" s="136"/>
      <c r="PD54" s="136"/>
      <c r="PE54" s="136"/>
      <c r="PF54" s="136"/>
      <c r="PG54" s="136"/>
      <c r="PH54" s="136"/>
      <c r="PI54" s="136"/>
      <c r="PJ54" s="136"/>
      <c r="PK54" s="136"/>
      <c r="PL54" s="136"/>
      <c r="PM54" s="136"/>
      <c r="PN54" s="136"/>
      <c r="PO54" s="136"/>
      <c r="PP54" s="136"/>
      <c r="PQ54" s="136"/>
      <c r="PR54" s="136"/>
      <c r="PS54" s="136"/>
      <c r="PT54" s="136"/>
      <c r="PU54" s="136"/>
      <c r="PV54" s="136"/>
      <c r="PW54" s="136"/>
      <c r="PX54" s="136"/>
      <c r="PY54" s="136"/>
      <c r="PZ54" s="136"/>
      <c r="QA54" s="136"/>
      <c r="QB54" s="136"/>
      <c r="QC54" s="136"/>
      <c r="QD54" s="136"/>
      <c r="QE54" s="136"/>
      <c r="QF54" s="136"/>
      <c r="QG54" s="136"/>
      <c r="QH54" s="136"/>
      <c r="QI54" s="136"/>
      <c r="QJ54" s="136"/>
      <c r="QK54" s="136"/>
      <c r="QL54" s="136"/>
      <c r="QM54" s="136"/>
      <c r="QN54" s="136"/>
      <c r="QO54" s="136"/>
      <c r="QP54" s="136"/>
      <c r="QQ54" s="136"/>
      <c r="QR54" s="136"/>
      <c r="QS54" s="136"/>
      <c r="QT54" s="136"/>
      <c r="QU54" s="136"/>
      <c r="QV54" s="136"/>
      <c r="QW54" s="136"/>
      <c r="QX54" s="136"/>
      <c r="QY54" s="136"/>
      <c r="QZ54" s="136"/>
      <c r="RA54" s="136"/>
      <c r="RB54" s="136"/>
      <c r="RC54" s="136"/>
      <c r="RD54" s="136"/>
      <c r="RE54" s="136"/>
      <c r="RF54" s="136"/>
      <c r="RG54" s="136"/>
      <c r="RH54" s="136"/>
      <c r="RI54" s="136"/>
      <c r="RJ54" s="136"/>
      <c r="RK54" s="136"/>
      <c r="RL54" s="136"/>
      <c r="RM54" s="136"/>
      <c r="RN54" s="136"/>
      <c r="RO54" s="136"/>
      <c r="RP54" s="136"/>
      <c r="RQ54" s="136"/>
      <c r="RR54" s="136"/>
      <c r="RS54" s="136"/>
      <c r="AHG54" s="8">
        <f t="shared" ref="AHG54:AIO54" si="60">SUM(AHG48:AHG53)</f>
        <v>0</v>
      </c>
      <c r="AHH54" s="9">
        <f t="shared" si="60"/>
        <v>0</v>
      </c>
      <c r="AHI54" s="9">
        <f t="shared" si="60"/>
        <v>0</v>
      </c>
      <c r="AHJ54" s="9">
        <f t="shared" si="60"/>
        <v>0</v>
      </c>
      <c r="AHK54" s="9">
        <f t="shared" si="60"/>
        <v>4</v>
      </c>
      <c r="AHL54" s="9">
        <f t="shared" si="60"/>
        <v>12</v>
      </c>
      <c r="AHM54" s="9">
        <f t="shared" si="60"/>
        <v>10</v>
      </c>
      <c r="AHN54" s="9">
        <f t="shared" si="60"/>
        <v>18</v>
      </c>
      <c r="AHO54" s="9">
        <f t="shared" si="60"/>
        <v>38</v>
      </c>
      <c r="AHP54" s="9">
        <f t="shared" si="60"/>
        <v>0</v>
      </c>
      <c r="AHQ54" s="9">
        <f t="shared" si="60"/>
        <v>0</v>
      </c>
      <c r="AHR54" s="9">
        <f>SUM(AHR48:AHR53)</f>
        <v>26</v>
      </c>
      <c r="AHS54" s="9">
        <f t="shared" si="60"/>
        <v>23</v>
      </c>
      <c r="AHT54" s="9">
        <f t="shared" si="60"/>
        <v>13</v>
      </c>
      <c r="AHU54" s="9">
        <f t="shared" si="60"/>
        <v>20</v>
      </c>
      <c r="AHV54" s="9">
        <f t="shared" si="60"/>
        <v>23</v>
      </c>
      <c r="AHW54" s="9">
        <f t="shared" si="60"/>
        <v>0</v>
      </c>
      <c r="AHX54" s="9">
        <f t="shared" si="60"/>
        <v>0</v>
      </c>
      <c r="AHY54" s="9">
        <f t="shared" si="60"/>
        <v>56</v>
      </c>
      <c r="AHZ54" s="9">
        <f t="shared" si="60"/>
        <v>59</v>
      </c>
      <c r="AIA54" s="9">
        <f t="shared" si="60"/>
        <v>59</v>
      </c>
      <c r="AIB54" s="9">
        <f t="shared" si="60"/>
        <v>77</v>
      </c>
      <c r="AIC54" s="9">
        <f t="shared" si="60"/>
        <v>68</v>
      </c>
      <c r="AID54" s="9">
        <f t="shared" si="60"/>
        <v>42</v>
      </c>
      <c r="AIE54" s="9">
        <f t="shared" si="60"/>
        <v>0</v>
      </c>
      <c r="AIF54" s="9">
        <f t="shared" si="60"/>
        <v>75</v>
      </c>
      <c r="AIG54" s="9">
        <f t="shared" si="60"/>
        <v>66</v>
      </c>
      <c r="AIH54" s="9">
        <f t="shared" si="60"/>
        <v>68</v>
      </c>
      <c r="AII54" s="9">
        <f t="shared" si="60"/>
        <v>92</v>
      </c>
      <c r="AIJ54" s="9">
        <f t="shared" si="60"/>
        <v>72</v>
      </c>
      <c r="AIK54" s="10">
        <f t="shared" si="60"/>
        <v>43</v>
      </c>
      <c r="AIL54" s="8">
        <f t="shared" si="60"/>
        <v>0</v>
      </c>
      <c r="AIM54" s="9">
        <f t="shared" si="60"/>
        <v>75</v>
      </c>
      <c r="AIN54" s="9">
        <f t="shared" si="60"/>
        <v>83</v>
      </c>
      <c r="AIO54" s="9">
        <f t="shared" si="60"/>
        <v>57</v>
      </c>
      <c r="AIW54" s="138"/>
      <c r="AJL54" s="218"/>
    </row>
    <row r="55" spans="1:1028" s="119" customFormat="1" ht="14.25" hidden="1" customHeight="1" outlineLevel="1" thickBot="1">
      <c r="A55" s="158" t="s">
        <v>316</v>
      </c>
      <c r="B55" s="165">
        <f>SUM(B52/(B50*E55/100))</f>
        <v>2.3788841947328936</v>
      </c>
      <c r="C55" s="166">
        <f>SUM(B52/(E54*E55/100))</f>
        <v>103.18264955918318</v>
      </c>
      <c r="D55" s="73" t="s">
        <v>236</v>
      </c>
      <c r="E55" s="167">
        <v>12.4</v>
      </c>
      <c r="F55" s="184">
        <v>1.3</v>
      </c>
      <c r="G55" s="176"/>
      <c r="H55" s="187"/>
      <c r="OA55" s="136"/>
      <c r="OB55" s="136"/>
      <c r="OC55" s="136"/>
      <c r="OD55" s="136"/>
      <c r="OE55" s="136"/>
      <c r="OF55" s="136"/>
      <c r="OG55" s="136"/>
      <c r="OH55" s="136"/>
      <c r="OI55" s="136"/>
      <c r="OJ55" s="136"/>
      <c r="OK55" s="136"/>
      <c r="OL55" s="136"/>
      <c r="OM55" s="136"/>
      <c r="ON55" s="136"/>
      <c r="OO55" s="136"/>
      <c r="OP55" s="136"/>
      <c r="OQ55" s="136"/>
      <c r="OR55" s="136"/>
      <c r="OS55" s="136"/>
      <c r="OT55" s="136"/>
      <c r="OU55" s="136"/>
      <c r="OV55" s="136"/>
      <c r="OW55" s="136"/>
      <c r="OX55" s="136"/>
      <c r="OY55" s="136"/>
      <c r="OZ55" s="136"/>
      <c r="PA55" s="136"/>
      <c r="PB55" s="136"/>
      <c r="PC55" s="136"/>
      <c r="PD55" s="136"/>
      <c r="PE55" s="136"/>
      <c r="PF55" s="136"/>
      <c r="PG55" s="136"/>
      <c r="PH55" s="136"/>
      <c r="PI55" s="136"/>
      <c r="PJ55" s="136"/>
      <c r="PK55" s="136"/>
      <c r="PL55" s="136"/>
      <c r="PM55" s="136"/>
      <c r="PN55" s="136"/>
      <c r="PO55" s="136"/>
      <c r="PP55" s="136"/>
      <c r="PQ55" s="136"/>
      <c r="PR55" s="136"/>
      <c r="PS55" s="136"/>
      <c r="PT55" s="136"/>
      <c r="PU55" s="136"/>
      <c r="PV55" s="136"/>
      <c r="PW55" s="136"/>
      <c r="PX55" s="136"/>
      <c r="PY55" s="136"/>
      <c r="PZ55" s="136"/>
      <c r="QA55" s="136"/>
      <c r="QB55" s="136"/>
      <c r="QC55" s="136"/>
      <c r="QD55" s="136"/>
      <c r="QE55" s="136"/>
      <c r="QF55" s="136"/>
      <c r="QG55" s="136"/>
      <c r="QH55" s="136"/>
      <c r="QI55" s="136"/>
      <c r="QJ55" s="136"/>
      <c r="QK55" s="136"/>
      <c r="QL55" s="136"/>
      <c r="QM55" s="136"/>
      <c r="QN55" s="136"/>
      <c r="QO55" s="136"/>
      <c r="QP55" s="136"/>
      <c r="QQ55" s="136"/>
      <c r="QR55" s="136"/>
      <c r="QS55" s="136"/>
      <c r="QT55" s="136"/>
      <c r="QU55" s="136"/>
      <c r="QV55" s="136"/>
      <c r="QW55" s="136"/>
      <c r="QX55" s="136"/>
      <c r="QY55" s="136"/>
      <c r="QZ55" s="136"/>
      <c r="RA55" s="136"/>
      <c r="RB55" s="136"/>
      <c r="RC55" s="136"/>
      <c r="RD55" s="136"/>
      <c r="RE55" s="136"/>
      <c r="RF55" s="136"/>
      <c r="RG55" s="136"/>
      <c r="RH55" s="136"/>
      <c r="RI55" s="136"/>
      <c r="RJ55" s="136"/>
      <c r="RK55" s="136"/>
      <c r="RL55" s="136"/>
      <c r="RM55" s="136"/>
      <c r="RN55" s="136"/>
      <c r="RO55" s="136"/>
      <c r="RP55" s="136"/>
      <c r="RQ55" s="136"/>
      <c r="RR55" s="136"/>
      <c r="RS55" s="136"/>
      <c r="AHG55" s="19" t="s">
        <v>38</v>
      </c>
      <c r="AHH55" s="20"/>
      <c r="AHI55" s="21">
        <f>SUM(AHG48:AIK48)</f>
        <v>496</v>
      </c>
      <c r="AHJ55" s="21"/>
      <c r="AHK55" s="20" t="s">
        <v>39</v>
      </c>
      <c r="AHL55" s="20"/>
      <c r="AHM55" s="21">
        <f>SUM(AHG49:AIK49)</f>
        <v>155</v>
      </c>
      <c r="AHN55" s="21"/>
      <c r="AHO55" s="20" t="s">
        <v>40</v>
      </c>
      <c r="AHP55" s="20"/>
      <c r="AHQ55" s="21">
        <f>SUM(AHG50:AIK50)</f>
        <v>305</v>
      </c>
      <c r="AHR55" s="21"/>
      <c r="AHS55" s="20" t="s">
        <v>41</v>
      </c>
      <c r="AHT55" s="20"/>
      <c r="AHU55" s="21">
        <f>SUM(AHG51:AIK51)</f>
        <v>8</v>
      </c>
      <c r="AHV55" s="21"/>
      <c r="AHW55" s="20" t="s">
        <v>42</v>
      </c>
      <c r="AHX55" s="20"/>
      <c r="AHY55" s="21">
        <f>SUM(AHG52:AIK52)</f>
        <v>0</v>
      </c>
      <c r="AHZ55" s="21"/>
      <c r="AIA55" s="20" t="s">
        <v>43</v>
      </c>
      <c r="AIB55" s="20"/>
      <c r="AIC55" s="21">
        <f>SUM(AHG53:AIK53)</f>
        <v>0</v>
      </c>
      <c r="AID55" s="21"/>
      <c r="AIE55" s="22" t="s">
        <v>44</v>
      </c>
      <c r="AIF55" s="22"/>
      <c r="AIG55" s="21">
        <f>SUM(AHG54:AIK54)</f>
        <v>964</v>
      </c>
      <c r="AIH55" s="21"/>
      <c r="AII55" s="21"/>
      <c r="AIJ55" s="21"/>
      <c r="AIK55" s="217"/>
      <c r="AIL55" s="652"/>
      <c r="AIM55" s="21"/>
      <c r="AIN55" s="21"/>
      <c r="AIO55" s="21"/>
      <c r="AIW55" s="138"/>
      <c r="AJL55" s="218"/>
    </row>
    <row r="56" spans="1:1028" s="119" customFormat="1" ht="14.25" hidden="1" customHeight="1" outlineLevel="1">
      <c r="A56" s="208"/>
      <c r="B56" s="307" t="s">
        <v>237</v>
      </c>
      <c r="C56" s="247">
        <v>65.91</v>
      </c>
      <c r="D56" s="247"/>
      <c r="E56" s="314">
        <v>2.5</v>
      </c>
      <c r="F56" s="322">
        <v>3</v>
      </c>
      <c r="G56" s="313">
        <v>3.5</v>
      </c>
      <c r="H56" s="309">
        <v>4</v>
      </c>
      <c r="OA56" s="136"/>
      <c r="OB56" s="136"/>
      <c r="OC56" s="136"/>
      <c r="OD56" s="136"/>
      <c r="OE56" s="136"/>
      <c r="OF56" s="136"/>
      <c r="OG56" s="136"/>
      <c r="OH56" s="136"/>
      <c r="OI56" s="136"/>
      <c r="OJ56" s="136"/>
      <c r="OK56" s="136"/>
      <c r="OL56" s="136"/>
      <c r="OM56" s="136"/>
      <c r="ON56" s="136"/>
      <c r="OO56" s="136"/>
      <c r="OP56" s="136"/>
      <c r="OQ56" s="136"/>
      <c r="OR56" s="136"/>
      <c r="OS56" s="136"/>
      <c r="OT56" s="136"/>
      <c r="OU56" s="136"/>
      <c r="OV56" s="136"/>
      <c r="OW56" s="136"/>
      <c r="OX56" s="136"/>
      <c r="OY56" s="136"/>
      <c r="OZ56" s="136"/>
      <c r="PA56" s="136"/>
      <c r="PB56" s="136"/>
      <c r="PC56" s="136"/>
      <c r="PD56" s="136"/>
      <c r="PE56" s="136"/>
      <c r="PF56" s="136"/>
      <c r="PG56" s="136"/>
      <c r="PH56" s="136"/>
      <c r="PI56" s="136"/>
      <c r="PJ56" s="136"/>
      <c r="PK56" s="136"/>
      <c r="PL56" s="136"/>
      <c r="PM56" s="136"/>
      <c r="PN56" s="136"/>
      <c r="PO56" s="136"/>
      <c r="PP56" s="136"/>
      <c r="PQ56" s="136"/>
      <c r="PR56" s="136"/>
      <c r="PS56" s="136"/>
      <c r="PT56" s="136"/>
      <c r="PU56" s="136"/>
      <c r="PV56" s="136"/>
      <c r="PW56" s="136"/>
      <c r="PX56" s="136"/>
      <c r="PY56" s="136"/>
      <c r="PZ56" s="136"/>
      <c r="QA56" s="136"/>
      <c r="QB56" s="136"/>
      <c r="QC56" s="136"/>
      <c r="QD56" s="136"/>
      <c r="QE56" s="136"/>
      <c r="QF56" s="136"/>
      <c r="QG56" s="136"/>
      <c r="QH56" s="136"/>
      <c r="QI56" s="136"/>
      <c r="QJ56" s="136"/>
      <c r="QK56" s="136"/>
      <c r="QL56" s="136"/>
      <c r="QM56" s="136"/>
      <c r="QN56" s="136"/>
      <c r="QO56" s="136"/>
      <c r="QP56" s="136"/>
      <c r="QQ56" s="136"/>
      <c r="QR56" s="136"/>
      <c r="QS56" s="136"/>
      <c r="QT56" s="136"/>
      <c r="QU56" s="136"/>
      <c r="QV56" s="136"/>
      <c r="QW56" s="136"/>
      <c r="QX56" s="136"/>
      <c r="QY56" s="136"/>
      <c r="QZ56" s="136"/>
      <c r="RA56" s="136"/>
      <c r="RB56" s="136"/>
      <c r="RC56" s="136"/>
      <c r="RD56" s="136"/>
      <c r="RE56" s="136"/>
      <c r="RF56" s="136"/>
      <c r="RG56" s="136"/>
      <c r="RH56" s="136"/>
      <c r="RI56" s="136"/>
      <c r="RJ56" s="136"/>
      <c r="RK56" s="136"/>
      <c r="RL56" s="136"/>
      <c r="RM56" s="136"/>
      <c r="RN56" s="136"/>
      <c r="RO56" s="136"/>
      <c r="RP56" s="136"/>
      <c r="RQ56" s="136"/>
      <c r="RR56" s="136"/>
      <c r="RS56" s="136"/>
      <c r="RT56" s="136"/>
      <c r="RU56" s="136"/>
      <c r="RV56" s="136"/>
      <c r="RW56" s="136"/>
      <c r="RX56" s="136"/>
      <c r="RY56" s="136"/>
      <c r="RZ56" s="136"/>
      <c r="SA56" s="136"/>
      <c r="SB56" s="136"/>
      <c r="SC56" s="136"/>
      <c r="SD56" s="136"/>
      <c r="SE56" s="136"/>
      <c r="SF56" s="136"/>
      <c r="SG56" s="136"/>
      <c r="SH56" s="136"/>
      <c r="SI56" s="136"/>
      <c r="SJ56" s="136"/>
      <c r="SK56" s="136"/>
      <c r="SL56" s="136"/>
      <c r="SM56" s="136"/>
      <c r="SN56" s="136"/>
      <c r="SO56" s="136"/>
      <c r="SP56" s="136"/>
      <c r="SQ56" s="136"/>
      <c r="AHH56" s="317">
        <f t="shared" ref="AHH56:AHS56" si="61">$C56*$E56/4</f>
        <v>41.193749999999994</v>
      </c>
      <c r="AHI56" s="312">
        <f t="shared" si="61"/>
        <v>41.193749999999994</v>
      </c>
      <c r="AHJ56" s="312">
        <f t="shared" si="61"/>
        <v>41.193749999999994</v>
      </c>
      <c r="AHK56" s="317">
        <f t="shared" si="61"/>
        <v>41.193749999999994</v>
      </c>
      <c r="AHL56" s="317">
        <f t="shared" si="61"/>
        <v>41.193749999999994</v>
      </c>
      <c r="AHM56" s="317">
        <f t="shared" si="61"/>
        <v>41.193749999999994</v>
      </c>
      <c r="AHN56" s="317">
        <f t="shared" si="61"/>
        <v>41.193749999999994</v>
      </c>
      <c r="AHO56" s="317">
        <f t="shared" si="61"/>
        <v>41.193749999999994</v>
      </c>
      <c r="AHP56" s="312">
        <f t="shared" si="61"/>
        <v>41.193749999999994</v>
      </c>
      <c r="AHQ56" s="312">
        <f t="shared" si="61"/>
        <v>41.193749999999994</v>
      </c>
      <c r="AHR56" s="312">
        <f t="shared" si="61"/>
        <v>41.193749999999994</v>
      </c>
      <c r="AHS56" s="312">
        <f t="shared" si="61"/>
        <v>41.193749999999994</v>
      </c>
      <c r="AHT56" s="312">
        <f t="shared" ref="AHT56:AKB56" si="62">$C56*$E56/3</f>
        <v>54.92499999999999</v>
      </c>
      <c r="AHU56" s="312">
        <f t="shared" si="62"/>
        <v>54.92499999999999</v>
      </c>
      <c r="AHV56" s="312">
        <f t="shared" si="62"/>
        <v>54.92499999999999</v>
      </c>
      <c r="AHW56" s="312">
        <f t="shared" si="62"/>
        <v>54.92499999999999</v>
      </c>
      <c r="AHX56" s="312">
        <f t="shared" si="62"/>
        <v>54.92499999999999</v>
      </c>
      <c r="AHY56" s="312">
        <f t="shared" si="62"/>
        <v>54.92499999999999</v>
      </c>
      <c r="AHZ56" s="312">
        <f t="shared" si="62"/>
        <v>54.92499999999999</v>
      </c>
      <c r="AIA56" s="312">
        <f t="shared" si="62"/>
        <v>54.92499999999999</v>
      </c>
      <c r="AIB56" s="317">
        <f t="shared" si="62"/>
        <v>54.92499999999999</v>
      </c>
      <c r="AIC56" s="317">
        <f t="shared" si="62"/>
        <v>54.92499999999999</v>
      </c>
      <c r="AID56" s="312">
        <f t="shared" si="62"/>
        <v>54.92499999999999</v>
      </c>
      <c r="AIE56" s="317">
        <f t="shared" si="62"/>
        <v>54.92499999999999</v>
      </c>
      <c r="AIF56" s="317">
        <f t="shared" si="62"/>
        <v>54.92499999999999</v>
      </c>
      <c r="AIG56" s="317">
        <f t="shared" si="62"/>
        <v>54.92499999999999</v>
      </c>
      <c r="AIH56" s="317">
        <f t="shared" si="62"/>
        <v>54.92499999999999</v>
      </c>
      <c r="AII56" s="317">
        <f t="shared" si="62"/>
        <v>54.92499999999999</v>
      </c>
      <c r="AIJ56" s="317">
        <f t="shared" si="62"/>
        <v>54.92499999999999</v>
      </c>
      <c r="AIK56" s="312">
        <f t="shared" si="62"/>
        <v>54.92499999999999</v>
      </c>
      <c r="AIL56" s="312">
        <f t="shared" si="62"/>
        <v>54.92499999999999</v>
      </c>
      <c r="AIM56" s="317">
        <f t="shared" si="62"/>
        <v>54.92499999999999</v>
      </c>
      <c r="AIN56" s="317">
        <f t="shared" si="62"/>
        <v>54.92499999999999</v>
      </c>
      <c r="AIO56" s="317">
        <f t="shared" si="62"/>
        <v>54.92499999999999</v>
      </c>
      <c r="AIP56" s="317">
        <f t="shared" si="62"/>
        <v>54.92499999999999</v>
      </c>
      <c r="AIQ56" s="317">
        <f t="shared" si="62"/>
        <v>54.92499999999999</v>
      </c>
      <c r="AIR56" s="312">
        <f t="shared" si="62"/>
        <v>54.92499999999999</v>
      </c>
      <c r="AIS56" s="312">
        <f t="shared" si="62"/>
        <v>54.92499999999999</v>
      </c>
      <c r="AIT56" s="317">
        <f t="shared" si="62"/>
        <v>54.92499999999999</v>
      </c>
      <c r="AIU56" s="317">
        <f t="shared" si="62"/>
        <v>54.92499999999999</v>
      </c>
      <c r="AIV56" s="317">
        <f t="shared" si="62"/>
        <v>54.92499999999999</v>
      </c>
      <c r="AIW56" s="318">
        <f t="shared" si="62"/>
        <v>54.92499999999999</v>
      </c>
      <c r="AIX56" s="312">
        <f t="shared" si="62"/>
        <v>54.92499999999999</v>
      </c>
      <c r="AIY56" s="312">
        <f t="shared" si="62"/>
        <v>54.92499999999999</v>
      </c>
      <c r="AIZ56" s="312">
        <f t="shared" si="62"/>
        <v>54.92499999999999</v>
      </c>
      <c r="AJA56" s="312">
        <f t="shared" si="62"/>
        <v>54.92499999999999</v>
      </c>
      <c r="AJB56" s="312">
        <f t="shared" si="62"/>
        <v>54.92499999999999</v>
      </c>
      <c r="AJC56" s="312">
        <f t="shared" si="62"/>
        <v>54.92499999999999</v>
      </c>
      <c r="AJD56" s="312">
        <f t="shared" si="62"/>
        <v>54.92499999999999</v>
      </c>
      <c r="AJE56" s="312">
        <f t="shared" si="62"/>
        <v>54.92499999999999</v>
      </c>
      <c r="AJF56" s="312">
        <f t="shared" si="62"/>
        <v>54.92499999999999</v>
      </c>
      <c r="AJG56" s="312">
        <f t="shared" si="62"/>
        <v>54.92499999999999</v>
      </c>
      <c r="AJH56" s="312">
        <f t="shared" si="62"/>
        <v>54.92499999999999</v>
      </c>
      <c r="AJI56" s="312">
        <f t="shared" si="62"/>
        <v>54.92499999999999</v>
      </c>
      <c r="AJJ56" s="312">
        <f t="shared" si="62"/>
        <v>54.92499999999999</v>
      </c>
      <c r="AJK56" s="218"/>
      <c r="AJL56" s="218"/>
      <c r="AJS56" s="312">
        <f t="shared" si="62"/>
        <v>54.92499999999999</v>
      </c>
      <c r="AJT56" s="312">
        <f t="shared" si="62"/>
        <v>54.92499999999999</v>
      </c>
      <c r="AJU56" s="312">
        <f t="shared" si="62"/>
        <v>54.92499999999999</v>
      </c>
      <c r="AJV56" s="312">
        <f t="shared" si="62"/>
        <v>54.92499999999999</v>
      </c>
      <c r="AJW56" s="312">
        <f t="shared" si="62"/>
        <v>54.92499999999999</v>
      </c>
      <c r="AJX56" s="312">
        <f t="shared" si="62"/>
        <v>54.92499999999999</v>
      </c>
      <c r="AJY56" s="312">
        <f t="shared" si="62"/>
        <v>54.92499999999999</v>
      </c>
      <c r="AJZ56" s="312">
        <f t="shared" si="62"/>
        <v>54.92499999999999</v>
      </c>
      <c r="AKA56" s="312">
        <f t="shared" si="62"/>
        <v>54.92499999999999</v>
      </c>
      <c r="AKB56" s="312">
        <f t="shared" si="62"/>
        <v>54.92499999999999</v>
      </c>
      <c r="AKC56" s="318">
        <f t="shared" ref="AKC56:ALJ56" si="63">$C56*$F56*0.66</f>
        <v>130.5018</v>
      </c>
      <c r="AKD56" s="318">
        <f t="shared" si="63"/>
        <v>130.5018</v>
      </c>
      <c r="AKE56" s="318">
        <f t="shared" si="63"/>
        <v>130.5018</v>
      </c>
      <c r="AKF56" s="318">
        <f t="shared" si="63"/>
        <v>130.5018</v>
      </c>
      <c r="AKG56" s="318">
        <f t="shared" si="63"/>
        <v>130.5018</v>
      </c>
      <c r="AKH56" s="318">
        <f t="shared" si="63"/>
        <v>130.5018</v>
      </c>
      <c r="AKI56" s="318">
        <f t="shared" si="63"/>
        <v>130.5018</v>
      </c>
      <c r="AKJ56" s="318">
        <f t="shared" si="63"/>
        <v>130.5018</v>
      </c>
      <c r="AKK56" s="318">
        <f t="shared" si="63"/>
        <v>130.5018</v>
      </c>
      <c r="AKL56" s="318">
        <f t="shared" si="63"/>
        <v>130.5018</v>
      </c>
      <c r="AKM56" s="318">
        <f t="shared" si="63"/>
        <v>130.5018</v>
      </c>
      <c r="AKN56" s="318">
        <f t="shared" si="63"/>
        <v>130.5018</v>
      </c>
      <c r="AKO56" s="318">
        <f t="shared" si="63"/>
        <v>130.5018</v>
      </c>
      <c r="AKP56" s="318">
        <f t="shared" si="63"/>
        <v>130.5018</v>
      </c>
      <c r="AKQ56" s="318">
        <f t="shared" si="63"/>
        <v>130.5018</v>
      </c>
      <c r="AKR56" s="318">
        <f t="shared" si="63"/>
        <v>130.5018</v>
      </c>
      <c r="AKS56" s="318">
        <f t="shared" si="63"/>
        <v>130.5018</v>
      </c>
      <c r="AKT56" s="318">
        <f t="shared" si="63"/>
        <v>130.5018</v>
      </c>
      <c r="AKU56" s="318">
        <f t="shared" si="63"/>
        <v>130.5018</v>
      </c>
      <c r="AKV56" s="318">
        <f t="shared" si="63"/>
        <v>130.5018</v>
      </c>
      <c r="AKW56" s="318">
        <f t="shared" si="63"/>
        <v>130.5018</v>
      </c>
      <c r="AKX56" s="318">
        <f t="shared" si="63"/>
        <v>130.5018</v>
      </c>
      <c r="AKY56" s="318">
        <f t="shared" si="63"/>
        <v>130.5018</v>
      </c>
      <c r="AKZ56" s="318">
        <f t="shared" si="63"/>
        <v>130.5018</v>
      </c>
      <c r="ALA56" s="318">
        <f t="shared" si="63"/>
        <v>130.5018</v>
      </c>
      <c r="ALB56" s="318">
        <f t="shared" si="63"/>
        <v>130.5018</v>
      </c>
      <c r="ALC56" s="318">
        <f t="shared" si="63"/>
        <v>130.5018</v>
      </c>
      <c r="ALD56" s="318">
        <f t="shared" si="63"/>
        <v>130.5018</v>
      </c>
      <c r="ALE56" s="318">
        <f t="shared" si="63"/>
        <v>130.5018</v>
      </c>
      <c r="ALF56" s="318">
        <f t="shared" si="63"/>
        <v>130.5018</v>
      </c>
      <c r="ALG56" s="318">
        <f t="shared" si="63"/>
        <v>130.5018</v>
      </c>
      <c r="ALH56" s="318">
        <f t="shared" si="63"/>
        <v>130.5018</v>
      </c>
      <c r="ALI56" s="318">
        <f t="shared" si="63"/>
        <v>130.5018</v>
      </c>
      <c r="ALJ56" s="318">
        <f t="shared" si="63"/>
        <v>130.5018</v>
      </c>
      <c r="ALK56" s="318">
        <f t="shared" ref="ALK56:AMN56" si="64">$C56*$F56*0.33</f>
        <v>65.250900000000001</v>
      </c>
      <c r="ALL56" s="318">
        <f t="shared" si="64"/>
        <v>65.250900000000001</v>
      </c>
      <c r="ALM56" s="318">
        <f t="shared" si="64"/>
        <v>65.250900000000001</v>
      </c>
      <c r="ALN56" s="318">
        <f t="shared" si="64"/>
        <v>65.250900000000001</v>
      </c>
      <c r="ALO56" s="318">
        <f t="shared" si="64"/>
        <v>65.250900000000001</v>
      </c>
      <c r="ALP56" s="318">
        <f t="shared" si="64"/>
        <v>65.250900000000001</v>
      </c>
      <c r="ALQ56" s="318">
        <f t="shared" si="64"/>
        <v>65.250900000000001</v>
      </c>
      <c r="ALR56" s="318">
        <f t="shared" si="64"/>
        <v>65.250900000000001</v>
      </c>
      <c r="ALS56" s="318">
        <f t="shared" si="64"/>
        <v>65.250900000000001</v>
      </c>
      <c r="ALT56" s="318">
        <f t="shared" si="64"/>
        <v>65.250900000000001</v>
      </c>
      <c r="ALU56" s="318">
        <f t="shared" si="64"/>
        <v>65.250900000000001</v>
      </c>
      <c r="ALV56" s="318">
        <f t="shared" si="64"/>
        <v>65.250900000000001</v>
      </c>
      <c r="ALW56" s="318">
        <f t="shared" si="64"/>
        <v>65.250900000000001</v>
      </c>
      <c r="ALX56" s="318">
        <f t="shared" si="64"/>
        <v>65.250900000000001</v>
      </c>
      <c r="ALY56" s="318">
        <f t="shared" si="64"/>
        <v>65.250900000000001</v>
      </c>
      <c r="ALZ56" s="318">
        <f t="shared" si="64"/>
        <v>65.250900000000001</v>
      </c>
      <c r="AMA56" s="318">
        <f t="shared" si="64"/>
        <v>65.250900000000001</v>
      </c>
      <c r="AMB56" s="318">
        <f t="shared" si="64"/>
        <v>65.250900000000001</v>
      </c>
      <c r="AMC56" s="318">
        <f t="shared" si="64"/>
        <v>65.250900000000001</v>
      </c>
      <c r="AMD56" s="318">
        <f t="shared" si="64"/>
        <v>65.250900000000001</v>
      </c>
      <c r="AME56" s="318">
        <f t="shared" si="64"/>
        <v>65.250900000000001</v>
      </c>
      <c r="AMF56" s="318">
        <f t="shared" si="64"/>
        <v>65.250900000000001</v>
      </c>
      <c r="AMG56" s="318">
        <f t="shared" si="64"/>
        <v>65.250900000000001</v>
      </c>
      <c r="AMH56" s="318">
        <f t="shared" si="64"/>
        <v>65.250900000000001</v>
      </c>
      <c r="AMI56" s="318">
        <f t="shared" si="64"/>
        <v>65.250900000000001</v>
      </c>
      <c r="AMJ56" s="318">
        <f t="shared" si="64"/>
        <v>65.250900000000001</v>
      </c>
      <c r="AMK56" s="318">
        <f t="shared" si="64"/>
        <v>65.250900000000001</v>
      </c>
      <c r="AML56" s="318">
        <f t="shared" si="64"/>
        <v>65.250900000000001</v>
      </c>
      <c r="AMM56" s="318">
        <f t="shared" si="64"/>
        <v>65.250900000000001</v>
      </c>
      <c r="AMN56" s="318">
        <f t="shared" si="64"/>
        <v>65.250900000000001</v>
      </c>
    </row>
    <row r="57" spans="1:1028" s="119" customFormat="1" ht="55.5" customHeight="1" collapsed="1">
      <c r="A57" s="88"/>
      <c r="B57" s="435">
        <v>246017</v>
      </c>
      <c r="C57" s="552" t="s">
        <v>541</v>
      </c>
      <c r="D57" s="289" t="s">
        <v>439</v>
      </c>
      <c r="E57" s="149" t="s">
        <v>542</v>
      </c>
      <c r="F57" s="470" t="s">
        <v>543</v>
      </c>
      <c r="G57" s="326">
        <v>2</v>
      </c>
      <c r="H57" s="76"/>
      <c r="OA57" s="136"/>
      <c r="OB57" s="136"/>
      <c r="OC57" s="136"/>
      <c r="OD57" s="136"/>
      <c r="OE57" s="136"/>
      <c r="OF57" s="136"/>
      <c r="OG57" s="136"/>
      <c r="OH57" s="136"/>
      <c r="OI57" s="136"/>
      <c r="OJ57" s="136"/>
      <c r="OK57" s="136"/>
      <c r="OL57" s="136"/>
      <c r="OM57" s="136"/>
      <c r="ON57" s="136"/>
      <c r="OO57" s="136"/>
      <c r="OP57" s="136"/>
      <c r="OQ57" s="136"/>
      <c r="OR57" s="136"/>
      <c r="OS57" s="136"/>
      <c r="OT57" s="136"/>
      <c r="OU57" s="136"/>
      <c r="OV57" s="136"/>
      <c r="OW57" s="136"/>
      <c r="OX57" s="136"/>
      <c r="OY57" s="136"/>
      <c r="OZ57" s="136"/>
      <c r="PA57" s="136"/>
      <c r="PB57" s="136"/>
      <c r="PC57" s="136"/>
      <c r="PD57" s="136"/>
      <c r="PE57" s="136"/>
      <c r="PF57" s="136"/>
      <c r="PG57" s="136"/>
      <c r="PH57" s="136"/>
      <c r="PI57" s="136"/>
      <c r="PJ57" s="136"/>
      <c r="PK57" s="136"/>
      <c r="PL57" s="136"/>
      <c r="PM57" s="136"/>
      <c r="PN57" s="136"/>
      <c r="PO57" s="136"/>
      <c r="PP57" s="136"/>
      <c r="PQ57" s="136"/>
      <c r="PR57" s="136"/>
      <c r="PS57" s="136"/>
      <c r="PT57" s="136"/>
      <c r="PU57" s="136"/>
      <c r="PV57" s="136"/>
      <c r="PW57" s="136"/>
      <c r="PX57" s="136"/>
      <c r="PY57" s="136"/>
      <c r="PZ57" s="136"/>
      <c r="QA57" s="136"/>
      <c r="QB57" s="136"/>
      <c r="QC57" s="136"/>
      <c r="QD57" s="136"/>
      <c r="QE57" s="136"/>
      <c r="QF57" s="136"/>
      <c r="QG57" s="136"/>
      <c r="QH57" s="136"/>
      <c r="QI57" s="136"/>
      <c r="QJ57" s="136"/>
      <c r="QK57" s="136"/>
      <c r="QL57" s="136"/>
      <c r="QM57" s="136"/>
      <c r="QN57" s="136"/>
      <c r="QO57" s="136"/>
      <c r="QP57" s="136"/>
      <c r="QQ57" s="136"/>
      <c r="QR57" s="136"/>
      <c r="QS57" s="136"/>
      <c r="QT57" s="136"/>
      <c r="QU57" s="136"/>
      <c r="QV57" s="136"/>
      <c r="QW57" s="136"/>
      <c r="QX57" s="136"/>
      <c r="QY57" s="136"/>
      <c r="QZ57" s="136"/>
      <c r="RA57" s="136"/>
      <c r="RB57" s="136"/>
      <c r="RC57" s="136"/>
      <c r="RD57" s="136"/>
      <c r="RE57" s="136"/>
      <c r="RF57" s="136"/>
      <c r="RG57" s="136"/>
      <c r="WJ57" s="136"/>
      <c r="WK57" s="136"/>
      <c r="WL57" s="136"/>
      <c r="WM57" s="136"/>
      <c r="WN57" s="136"/>
      <c r="WO57" s="136"/>
      <c r="WP57" s="136"/>
      <c r="WQ57" s="136"/>
      <c r="WR57" s="136"/>
      <c r="WS57" s="136"/>
      <c r="WT57" s="136"/>
      <c r="WU57" s="136"/>
      <c r="WV57" s="136"/>
      <c r="YW57" s="471"/>
      <c r="ZZ57" s="178"/>
      <c r="AAA57" s="178"/>
      <c r="AAB57" s="178"/>
      <c r="AAC57" s="178"/>
      <c r="AAD57" s="178"/>
      <c r="AAE57" s="178"/>
      <c r="AAF57" s="178"/>
      <c r="AAG57" s="178"/>
      <c r="AAH57" s="178"/>
      <c r="AAI57" s="178"/>
      <c r="AAJ57" s="178"/>
      <c r="AAK57" s="178"/>
      <c r="AAL57" s="178"/>
      <c r="AAM57" s="178"/>
      <c r="AAN57" s="178"/>
      <c r="AAO57" s="178"/>
      <c r="AAP57" s="178"/>
      <c r="AAQ57" s="178"/>
      <c r="AAR57" s="178"/>
      <c r="AAS57" s="178"/>
      <c r="AAT57" s="178"/>
      <c r="AAU57" s="178"/>
      <c r="AAV57" s="178"/>
      <c r="AAW57" s="178"/>
      <c r="AAX57" s="178"/>
      <c r="AAY57" s="178"/>
      <c r="AAZ57" s="178"/>
      <c r="ABA57" s="178"/>
      <c r="ABB57" s="178"/>
      <c r="ABC57" s="178"/>
      <c r="ABD57" s="178"/>
      <c r="ABE57" s="178"/>
      <c r="ABF57" s="178"/>
      <c r="ABG57" s="178"/>
      <c r="ABH57" s="178"/>
      <c r="ABI57" s="178"/>
      <c r="ABJ57" s="178"/>
      <c r="ABK57" s="178"/>
      <c r="ABL57" s="178"/>
      <c r="ABM57" s="178"/>
      <c r="ABN57" s="178"/>
      <c r="ABO57" s="170" t="s">
        <v>415</v>
      </c>
      <c r="ABP57" s="178"/>
      <c r="ABQ57" s="178"/>
      <c r="ABR57" s="178"/>
      <c r="ABS57" s="178"/>
      <c r="ABT57" s="178"/>
      <c r="ABU57" s="178"/>
      <c r="ABV57" s="178"/>
      <c r="ABW57" s="178"/>
      <c r="ABX57" s="178"/>
      <c r="ABY57" s="178"/>
      <c r="ABZ57" s="178"/>
      <c r="ACA57" s="178"/>
      <c r="ACB57" s="178"/>
      <c r="ACC57" s="178"/>
      <c r="ACD57" s="178"/>
      <c r="ACE57" s="178"/>
      <c r="ACF57" s="178"/>
      <c r="ACG57" s="178"/>
      <c r="ACH57" s="178"/>
      <c r="ACI57" s="178"/>
      <c r="ACJ57" s="178"/>
      <c r="ACK57" s="178"/>
      <c r="ACL57" s="178"/>
      <c r="ACM57" s="178"/>
      <c r="ACN57" s="178"/>
      <c r="ACO57" s="178"/>
      <c r="ACP57" s="178"/>
      <c r="ACQ57" s="178"/>
      <c r="ACR57" s="178"/>
      <c r="ACS57" s="121" t="s">
        <v>544</v>
      </c>
      <c r="ACT57" s="178"/>
      <c r="ACU57" s="178"/>
      <c r="ACV57" s="178"/>
      <c r="ACW57" s="170"/>
      <c r="ACX57" s="178"/>
      <c r="ACY57" s="121" t="s">
        <v>544</v>
      </c>
      <c r="ACZ57" s="178"/>
      <c r="ADA57" s="178"/>
      <c r="ADB57" s="178"/>
      <c r="ADC57" s="178"/>
      <c r="ADD57" s="178"/>
      <c r="ADE57" s="178"/>
      <c r="ADF57" s="178"/>
      <c r="ADG57" s="121" t="s">
        <v>544</v>
      </c>
      <c r="ADH57" s="178"/>
      <c r="ADI57" s="178"/>
      <c r="ADJ57" s="178"/>
      <c r="ADK57" s="178"/>
      <c r="ADL57" s="178"/>
      <c r="ADM57" s="121" t="s">
        <v>544</v>
      </c>
      <c r="ADN57" s="178"/>
      <c r="ADO57" s="178"/>
      <c r="ADP57" s="178"/>
      <c r="ADQ57" s="178"/>
      <c r="ADR57" s="178"/>
      <c r="ADS57" s="178"/>
      <c r="ADT57" s="178"/>
      <c r="ADU57" s="178"/>
      <c r="ADV57" s="178"/>
      <c r="ADW57" s="178"/>
      <c r="ADX57" s="178"/>
      <c r="ADY57" s="178"/>
      <c r="ADZ57" s="178"/>
      <c r="AEA57" s="121" t="s">
        <v>544</v>
      </c>
      <c r="AEB57" s="178"/>
      <c r="AEC57" s="178"/>
      <c r="AED57" s="178"/>
      <c r="AEE57" s="178"/>
      <c r="AEF57" s="178"/>
      <c r="AEG57" s="178"/>
      <c r="AEH57" s="178"/>
      <c r="AEI57" s="121" t="s">
        <v>544</v>
      </c>
      <c r="AEJ57" s="178"/>
      <c r="AEK57" s="178"/>
      <c r="AEL57" s="178"/>
      <c r="AEM57" s="178"/>
      <c r="AEN57" s="178"/>
      <c r="AEO57" s="121" t="s">
        <v>544</v>
      </c>
      <c r="AEP57" s="178"/>
      <c r="AEQ57" s="178"/>
      <c r="AER57" s="178"/>
      <c r="AES57" s="178"/>
      <c r="AET57" s="178"/>
      <c r="AEU57" s="178"/>
      <c r="AEV57" s="178"/>
      <c r="AEW57" s="178"/>
      <c r="AEX57" s="178"/>
      <c r="AEY57" s="178"/>
      <c r="AEZ57" s="178"/>
      <c r="AFA57" s="178"/>
      <c r="AFB57" s="178"/>
      <c r="AFC57" s="178"/>
      <c r="AFD57" s="121" t="s">
        <v>544</v>
      </c>
      <c r="AFE57" s="178"/>
      <c r="AFF57" s="178"/>
      <c r="AFG57" s="178"/>
      <c r="AFH57" s="178"/>
      <c r="AFI57" s="178"/>
      <c r="AFJ57" s="178"/>
      <c r="AFK57" s="121" t="s">
        <v>544</v>
      </c>
      <c r="AFL57" s="178"/>
      <c r="AFM57" s="178"/>
      <c r="AFN57" s="178"/>
      <c r="AFO57" s="178"/>
      <c r="AFP57" s="178"/>
      <c r="AFQ57" s="178"/>
      <c r="AFR57" s="170" t="s">
        <v>490</v>
      </c>
      <c r="AFS57" s="178"/>
      <c r="AFT57" s="178"/>
      <c r="AFU57" s="178"/>
      <c r="AFV57" s="178"/>
      <c r="AFW57" s="178"/>
      <c r="AFX57" s="178"/>
      <c r="AFY57" s="178"/>
      <c r="AFZ57" s="178"/>
      <c r="AGA57" s="178"/>
      <c r="AGB57" s="178"/>
      <c r="AGC57" s="178"/>
      <c r="AGD57" s="178"/>
      <c r="AGE57" s="178"/>
      <c r="AGF57" s="178"/>
      <c r="AGG57" s="178"/>
      <c r="AGH57" s="178"/>
      <c r="AGI57" s="178"/>
      <c r="AGJ57" s="178"/>
      <c r="AGK57" s="178"/>
      <c r="AGL57" s="178"/>
      <c r="AGM57" s="178"/>
      <c r="AGN57" s="178"/>
      <c r="AGO57" s="178"/>
      <c r="AGP57" s="178"/>
      <c r="AGQ57" s="178"/>
      <c r="AGR57" s="178"/>
      <c r="AGS57" s="178"/>
      <c r="AGT57" s="178"/>
      <c r="AGU57" s="178"/>
      <c r="AGV57" s="178"/>
      <c r="AGW57" s="170" t="s">
        <v>293</v>
      </c>
      <c r="AGX57" s="178"/>
      <c r="AGY57" s="178"/>
      <c r="AGZ57" s="178"/>
      <c r="AHA57" s="178"/>
      <c r="AHB57" s="178"/>
      <c r="AHC57" s="178"/>
      <c r="AHD57" s="178"/>
      <c r="AHE57" s="178"/>
      <c r="AHF57" s="178"/>
      <c r="AHG57" s="178"/>
      <c r="AHH57" s="178"/>
      <c r="AHI57" s="178"/>
      <c r="AHJ57" s="178"/>
      <c r="AHK57" s="178"/>
      <c r="AHL57" s="178"/>
      <c r="AHM57" s="178"/>
      <c r="AHN57" s="178"/>
      <c r="AHO57" s="201" t="s">
        <v>493</v>
      </c>
      <c r="AHP57" s="178"/>
      <c r="AHQ57" s="178"/>
      <c r="AHR57" s="84" t="s">
        <v>73</v>
      </c>
      <c r="AHS57" s="84" t="s">
        <v>73</v>
      </c>
      <c r="AHT57" s="84" t="s">
        <v>73</v>
      </c>
      <c r="AHU57" s="84" t="s">
        <v>73</v>
      </c>
      <c r="AHV57" s="84" t="s">
        <v>73</v>
      </c>
      <c r="AHW57" s="178"/>
      <c r="AHX57" s="178"/>
      <c r="AHY57" s="84" t="s">
        <v>495</v>
      </c>
      <c r="AHZ57" s="84" t="s">
        <v>545</v>
      </c>
      <c r="AIA57" s="84" t="s">
        <v>546</v>
      </c>
      <c r="AIB57" s="84" t="s">
        <v>547</v>
      </c>
      <c r="AIC57" s="84" t="s">
        <v>548</v>
      </c>
      <c r="AIE57" s="90"/>
      <c r="AIF57" s="169" t="s">
        <v>549</v>
      </c>
      <c r="AIG57" s="84"/>
      <c r="AIH57" s="84"/>
      <c r="AII57" s="84" t="s">
        <v>550</v>
      </c>
      <c r="AIJ57" s="84" t="s">
        <v>550</v>
      </c>
      <c r="AIK57" s="84"/>
      <c r="AIL57" s="84"/>
      <c r="AIM57" s="84" t="s">
        <v>550</v>
      </c>
      <c r="AIN57" s="84" t="s">
        <v>551</v>
      </c>
      <c r="AIO57" s="84" t="s">
        <v>551</v>
      </c>
      <c r="AIP57" s="84" t="s">
        <v>552</v>
      </c>
      <c r="AIQ57" s="84" t="s">
        <v>552</v>
      </c>
      <c r="AIR57" s="84"/>
      <c r="AIS57" s="84"/>
      <c r="AIT57" s="84" t="s">
        <v>553</v>
      </c>
      <c r="AIU57" s="84" t="s">
        <v>553</v>
      </c>
      <c r="AIV57" s="84" t="s">
        <v>553</v>
      </c>
      <c r="AIW57" s="202" t="s">
        <v>554</v>
      </c>
      <c r="AIX57" s="84" t="s">
        <v>555</v>
      </c>
      <c r="AIY57" s="84"/>
      <c r="AIZ57" s="84"/>
      <c r="AJA57" s="84" t="s">
        <v>109</v>
      </c>
      <c r="AJB57" s="84" t="s">
        <v>556</v>
      </c>
      <c r="AJC57" s="84" t="s">
        <v>110</v>
      </c>
      <c r="AJD57" s="84" t="s">
        <v>110</v>
      </c>
      <c r="AJE57" s="84" t="s">
        <v>110</v>
      </c>
      <c r="AJF57" s="84" t="s">
        <v>110</v>
      </c>
      <c r="AJG57" s="84"/>
      <c r="AJH57" s="84" t="s">
        <v>110</v>
      </c>
      <c r="AJI57" s="84" t="s">
        <v>110</v>
      </c>
      <c r="AJJ57" s="84" t="s">
        <v>89</v>
      </c>
      <c r="AJK57" s="84" t="s">
        <v>121</v>
      </c>
      <c r="AJL57" s="84" t="s">
        <v>121</v>
      </c>
      <c r="AJM57" s="561"/>
      <c r="AJN57" s="561"/>
      <c r="AJO57" s="561"/>
      <c r="AJP57" s="84" t="s">
        <v>82</v>
      </c>
      <c r="AJQ57" s="84" t="s">
        <v>82</v>
      </c>
      <c r="AJR57" s="84" t="s">
        <v>82</v>
      </c>
      <c r="AJS57" s="169" t="s">
        <v>557</v>
      </c>
      <c r="AJT57" s="84"/>
      <c r="AJV57" s="169" t="s">
        <v>557</v>
      </c>
      <c r="AJW57" s="169" t="s">
        <v>557</v>
      </c>
      <c r="AJX57" s="84" t="s">
        <v>82</v>
      </c>
      <c r="AJY57" s="84" t="s">
        <v>82</v>
      </c>
      <c r="AJZ57" s="91" t="s">
        <v>558</v>
      </c>
      <c r="AKA57" s="84"/>
      <c r="AKB57" s="84"/>
      <c r="AKC57" s="84"/>
      <c r="AKD57" s="84" t="s">
        <v>113</v>
      </c>
      <c r="AKE57" s="84" t="s">
        <v>114</v>
      </c>
      <c r="AKF57" s="84" t="s">
        <v>42</v>
      </c>
      <c r="AKG57" s="84" t="s">
        <v>42</v>
      </c>
      <c r="AKH57" s="84" t="s">
        <v>42</v>
      </c>
      <c r="AKI57" s="90"/>
      <c r="AKJ57" s="84" t="s">
        <v>42</v>
      </c>
      <c r="AKK57" s="116"/>
      <c r="AKL57" s="116"/>
      <c r="AKM57" s="116"/>
      <c r="AKN57" s="116"/>
      <c r="AKO57" s="116"/>
      <c r="AKP57" s="116"/>
      <c r="AKQ57" s="84" t="s">
        <v>42</v>
      </c>
      <c r="AKR57" s="84" t="s">
        <v>42</v>
      </c>
      <c r="AKS57" s="84" t="s">
        <v>42</v>
      </c>
      <c r="AKT57" s="84" t="s">
        <v>511</v>
      </c>
      <c r="AKU57" s="84" t="s">
        <v>97</v>
      </c>
      <c r="AKV57" s="513"/>
      <c r="AKW57" s="513"/>
      <c r="AKX57" s="84" t="s">
        <v>82</v>
      </c>
      <c r="AKY57" s="84" t="s">
        <v>82</v>
      </c>
      <c r="AKZ57" s="84" t="s">
        <v>82</v>
      </c>
      <c r="ALA57" s="84" t="s">
        <v>82</v>
      </c>
      <c r="ALB57" s="91" t="s">
        <v>559</v>
      </c>
      <c r="ALC57" s="513"/>
      <c r="ALD57" s="513"/>
      <c r="ALE57" s="513" t="s">
        <v>560</v>
      </c>
      <c r="ALF57" s="513" t="s">
        <v>560</v>
      </c>
      <c r="ALG57" s="513" t="s">
        <v>560</v>
      </c>
      <c r="ALH57" s="513" t="s">
        <v>560</v>
      </c>
      <c r="ALI57" s="513" t="s">
        <v>560</v>
      </c>
      <c r="ALJ57" s="513"/>
      <c r="ALK57" s="513"/>
      <c r="ALL57" s="513" t="s">
        <v>560</v>
      </c>
      <c r="ALM57" s="513" t="s">
        <v>560</v>
      </c>
      <c r="ALN57" s="513" t="s">
        <v>560</v>
      </c>
      <c r="ALO57" s="513" t="s">
        <v>560</v>
      </c>
      <c r="ALP57" s="513" t="s">
        <v>560</v>
      </c>
      <c r="ALQ57" s="513"/>
      <c r="ALR57" s="513"/>
      <c r="ALS57" s="201" t="s">
        <v>561</v>
      </c>
    </row>
    <row r="58" spans="1:1028" s="119" customFormat="1" ht="14.25" hidden="1" customHeight="1" outlineLevel="1" thickBot="1">
      <c r="A58" s="155" t="s">
        <v>307</v>
      </c>
      <c r="B58" s="519">
        <f>G64</f>
        <v>632.67270924956836</v>
      </c>
      <c r="C58" s="32" t="s">
        <v>308</v>
      </c>
      <c r="D58" s="670">
        <f>SUM(I58:AIK58)</f>
        <v>136</v>
      </c>
      <c r="E58" s="55">
        <f t="shared" ref="E58:E63" si="65">SUM(D58/G58)</f>
        <v>0.86329745375562195</v>
      </c>
      <c r="F58" s="179"/>
      <c r="G58" s="49">
        <f>G64*0.249</f>
        <v>157.53550460314253</v>
      </c>
      <c r="H58" s="156">
        <f>SUM(I58:AMI58)</f>
        <v>195</v>
      </c>
      <c r="OA58" s="136"/>
      <c r="OB58" s="136"/>
      <c r="OC58" s="136"/>
      <c r="OD58" s="136"/>
      <c r="OE58" s="136"/>
      <c r="OF58" s="136"/>
      <c r="OG58" s="136"/>
      <c r="OH58" s="136"/>
      <c r="OI58" s="136"/>
      <c r="OJ58" s="136"/>
      <c r="OK58" s="136"/>
      <c r="OL58" s="136"/>
      <c r="OM58" s="136"/>
      <c r="ON58" s="136"/>
      <c r="OO58" s="136"/>
      <c r="OP58" s="136"/>
      <c r="OQ58" s="136"/>
      <c r="OR58" s="136"/>
      <c r="OS58" s="136"/>
      <c r="OT58" s="136"/>
      <c r="OU58" s="136"/>
      <c r="OV58" s="136"/>
      <c r="OW58" s="136"/>
      <c r="OX58" s="136"/>
      <c r="OY58" s="136"/>
      <c r="OZ58" s="136"/>
      <c r="PA58" s="136"/>
      <c r="PB58" s="136"/>
      <c r="PC58" s="136"/>
      <c r="PD58" s="136"/>
      <c r="PE58" s="136"/>
      <c r="PF58" s="136"/>
      <c r="PG58" s="136"/>
      <c r="PH58" s="136"/>
      <c r="PI58" s="136"/>
      <c r="PJ58" s="136"/>
      <c r="PK58" s="136"/>
      <c r="PL58" s="136"/>
      <c r="PM58" s="136"/>
      <c r="PN58" s="136"/>
      <c r="PO58" s="136"/>
      <c r="PP58" s="136"/>
      <c r="PQ58" s="136"/>
      <c r="PR58" s="136"/>
      <c r="PS58" s="136"/>
      <c r="PT58" s="136"/>
      <c r="PU58" s="136"/>
      <c r="PV58" s="136"/>
      <c r="PW58" s="136"/>
      <c r="PX58" s="136"/>
      <c r="PY58" s="136"/>
      <c r="PZ58" s="136"/>
      <c r="QA58" s="136"/>
      <c r="QB58" s="136"/>
      <c r="QC58" s="136"/>
      <c r="QD58" s="136"/>
      <c r="QE58" s="136"/>
      <c r="QF58" s="136"/>
      <c r="QG58" s="136"/>
      <c r="QH58" s="136"/>
      <c r="QI58" s="136"/>
      <c r="QJ58" s="136"/>
      <c r="QK58" s="136"/>
      <c r="QL58" s="136"/>
      <c r="QM58" s="136"/>
      <c r="QN58" s="136"/>
      <c r="QO58" s="136"/>
      <c r="QP58" s="136"/>
      <c r="QQ58" s="136"/>
      <c r="QR58" s="136"/>
      <c r="QS58" s="136"/>
      <c r="QT58" s="136"/>
      <c r="QU58" s="136"/>
      <c r="QV58" s="136"/>
      <c r="QW58" s="136"/>
      <c r="QX58" s="136"/>
      <c r="QY58" s="136"/>
      <c r="QZ58" s="136"/>
      <c r="RA58" s="136"/>
      <c r="RB58" s="136"/>
      <c r="RC58" s="136"/>
      <c r="RD58" s="136"/>
      <c r="RE58" s="136"/>
      <c r="RF58" s="136"/>
      <c r="RG58" s="136"/>
      <c r="WJ58" s="136"/>
      <c r="WK58" s="136"/>
      <c r="WL58" s="136"/>
      <c r="WM58" s="136"/>
      <c r="WN58" s="136"/>
      <c r="WO58" s="136"/>
      <c r="WP58" s="136"/>
      <c r="WQ58" s="136"/>
      <c r="WR58" s="136"/>
      <c r="WS58" s="136"/>
      <c r="WT58" s="136"/>
      <c r="WU58" s="136"/>
      <c r="WV58" s="136"/>
      <c r="AHG58" s="302" t="s">
        <v>437</v>
      </c>
      <c r="AHH58" s="285" t="s">
        <v>437</v>
      </c>
      <c r="AHI58" s="285" t="s">
        <v>437</v>
      </c>
      <c r="AHJ58" s="285" t="s">
        <v>437</v>
      </c>
      <c r="AHK58" s="285" t="s">
        <v>437</v>
      </c>
      <c r="AHL58" s="285" t="s">
        <v>437</v>
      </c>
      <c r="AHM58" s="285" t="s">
        <v>437</v>
      </c>
      <c r="AHN58" s="285" t="s">
        <v>437</v>
      </c>
      <c r="AHO58" s="285">
        <v>2</v>
      </c>
      <c r="AHP58" s="285" t="s">
        <v>437</v>
      </c>
      <c r="AHQ58" s="285" t="s">
        <v>437</v>
      </c>
      <c r="AHR58" s="285">
        <v>6</v>
      </c>
      <c r="AHS58" s="285">
        <v>8</v>
      </c>
      <c r="AHT58" s="285">
        <v>10</v>
      </c>
      <c r="AHU58" s="285">
        <v>16</v>
      </c>
      <c r="AHV58" s="285">
        <v>12</v>
      </c>
      <c r="AHW58" s="285" t="s">
        <v>437</v>
      </c>
      <c r="AHX58" s="285" t="s">
        <v>437</v>
      </c>
      <c r="AHY58" s="285">
        <v>6</v>
      </c>
      <c r="AHZ58" s="285">
        <v>6</v>
      </c>
      <c r="AIA58" s="285">
        <v>16</v>
      </c>
      <c r="AIB58" s="285">
        <v>18</v>
      </c>
      <c r="AIC58" s="285">
        <v>14</v>
      </c>
      <c r="AID58" s="285">
        <v>2</v>
      </c>
      <c r="AIE58" s="285" t="s">
        <v>437</v>
      </c>
      <c r="AIF58" s="285" t="s">
        <v>437</v>
      </c>
      <c r="AIG58" s="285" t="s">
        <v>437</v>
      </c>
      <c r="AIH58" s="285" t="s">
        <v>437</v>
      </c>
      <c r="AII58" s="285">
        <v>2</v>
      </c>
      <c r="AIJ58" s="285">
        <v>18</v>
      </c>
      <c r="AIK58" s="315" t="s">
        <v>437</v>
      </c>
      <c r="AIL58" s="654" t="str">
        <f>INDEX([1]集計!$G:$AK,MATCH($B57,[1]集計!$A$1:$A$945,0)+0,MATCH(AIL$152,[1]集計!$G$2:$AK$2,0))</f>
        <v/>
      </c>
      <c r="AIM58" s="655">
        <f>INDEX([1]集計!$G:$AK,MATCH($B57,[1]集計!$A$1:$A$945,0)+0,MATCH(AIM$152,[1]集計!$G$2:$AK$2,0))</f>
        <v>28</v>
      </c>
      <c r="AIN58" s="655">
        <f>INDEX([1]集計!$G:$AK,MATCH($B57,[1]集計!$A$1:$A$945,0)+0,MATCH(AIN$152,[1]集計!$G$2:$AK$2,0))</f>
        <v>20</v>
      </c>
      <c r="AIO58" s="655">
        <f>INDEX([1]集計!$G:$AK,MATCH($B57,[1]集計!$A$1:$A$945,0)+0,MATCH(AIO$152,[1]集計!$G$2:$AK$2,0))</f>
        <v>7</v>
      </c>
      <c r="AIP58" s="655">
        <f>INDEX([1]集計!$G:$AK,MATCH($B57,[1]集計!$A$1:$A$945,0)+0,MATCH(AIP$152,[1]集計!$G$2:$AK$2,0))</f>
        <v>4</v>
      </c>
      <c r="AIQ58" s="655" t="str">
        <f>INDEX([1]集計!$G:$AK,MATCH($B57,[1]集計!$A$1:$A$945,0)+0,MATCH(AIQ$152,[1]集計!$G$2:$AK$2,0))</f>
        <v/>
      </c>
      <c r="AIR58" s="655" t="str">
        <f>INDEX([1]集計!$G:$AK,MATCH($B57,[1]集計!$A$1:$A$945,0)+0,MATCH(AIR$152,[1]集計!$G$2:$AK$2,0))</f>
        <v/>
      </c>
      <c r="AIS58" s="655" t="str">
        <f>INDEX([1]集計!$G:$AK,MATCH($B57,[1]集計!$A$1:$A$945,0)+0,MATCH(AIS$152,[1]集計!$G$2:$AK$2,0))</f>
        <v/>
      </c>
      <c r="AIT58" s="655" t="str">
        <f>INDEX([1]集計!$G:$AK,MATCH($B57,[1]集計!$A$1:$A$945,0)+0,MATCH(AIT$152,[1]集計!$G$2:$AK$2,0))</f>
        <v/>
      </c>
      <c r="AIU58" s="655" t="str">
        <f>INDEX([1]集計!$G:$AK,MATCH($B57,[1]集計!$A$1:$A$945,0)+0,MATCH(AIU$152,[1]集計!$G$2:$AK$2,0))</f>
        <v/>
      </c>
      <c r="AIV58" s="246"/>
      <c r="AIW58" s="585"/>
      <c r="AIX58" s="246"/>
      <c r="AIY58" s="246"/>
      <c r="AIZ58" s="246"/>
      <c r="AJA58" s="246"/>
      <c r="AJB58" s="246"/>
      <c r="AJV58" s="246"/>
      <c r="AJW58" s="246"/>
      <c r="AJX58" s="246"/>
      <c r="AJY58" s="246"/>
      <c r="AJZ58" s="246"/>
      <c r="AKA58" s="246"/>
      <c r="AKB58" s="246"/>
      <c r="AKE58" s="246"/>
      <c r="AKF58" s="246"/>
      <c r="AKG58" s="246"/>
      <c r="AKH58" s="246"/>
      <c r="AKI58" s="246"/>
      <c r="AKJ58" s="246"/>
      <c r="AKQ58" s="246"/>
      <c r="AKT58" s="246"/>
    </row>
    <row r="59" spans="1:1028" s="119" customFormat="1" ht="14.25" hidden="1" customHeight="1" outlineLevel="1" thickBot="1">
      <c r="A59" s="157" t="s">
        <v>309</v>
      </c>
      <c r="B59" s="59">
        <v>865</v>
      </c>
      <c r="C59" s="32" t="s">
        <v>310</v>
      </c>
      <c r="D59" s="670">
        <f t="shared" ref="D59:D63" si="66">SUM(I59:AIK59)</f>
        <v>47</v>
      </c>
      <c r="E59" s="55">
        <f t="shared" si="65"/>
        <v>0.48238971071915793</v>
      </c>
      <c r="F59" s="179"/>
      <c r="G59" s="49">
        <f>G64*0.154</f>
        <v>97.431597224433531</v>
      </c>
      <c r="H59" s="156">
        <f t="shared" ref="H59:H63" si="67">SUM(I59:AMI59)</f>
        <v>103</v>
      </c>
      <c r="OA59" s="136"/>
      <c r="OB59" s="136"/>
      <c r="OC59" s="136"/>
      <c r="OD59" s="136"/>
      <c r="OE59" s="136"/>
      <c r="OF59" s="136"/>
      <c r="OG59" s="136"/>
      <c r="OH59" s="136"/>
      <c r="OI59" s="136"/>
      <c r="OJ59" s="136"/>
      <c r="OK59" s="136"/>
      <c r="OL59" s="136"/>
      <c r="OM59" s="136"/>
      <c r="ON59" s="136"/>
      <c r="OO59" s="136"/>
      <c r="OP59" s="136"/>
      <c r="OQ59" s="136"/>
      <c r="OR59" s="136"/>
      <c r="OS59" s="136"/>
      <c r="OT59" s="136"/>
      <c r="OU59" s="136"/>
      <c r="OV59" s="136"/>
      <c r="OW59" s="136"/>
      <c r="OX59" s="136"/>
      <c r="OY59" s="136"/>
      <c r="OZ59" s="136"/>
      <c r="PA59" s="136"/>
      <c r="PB59" s="136"/>
      <c r="PC59" s="136"/>
      <c r="PD59" s="136"/>
      <c r="PE59" s="136"/>
      <c r="PF59" s="136"/>
      <c r="PG59" s="136"/>
      <c r="PH59" s="136"/>
      <c r="PI59" s="136"/>
      <c r="PJ59" s="136"/>
      <c r="PK59" s="136"/>
      <c r="PL59" s="136"/>
      <c r="PM59" s="136"/>
      <c r="PN59" s="136"/>
      <c r="PO59" s="136"/>
      <c r="PP59" s="136"/>
      <c r="PQ59" s="136"/>
      <c r="PR59" s="136"/>
      <c r="PS59" s="136"/>
      <c r="PT59" s="136"/>
      <c r="PU59" s="136"/>
      <c r="PV59" s="136"/>
      <c r="PW59" s="136"/>
      <c r="PX59" s="136"/>
      <c r="PY59" s="136"/>
      <c r="PZ59" s="136"/>
      <c r="QA59" s="136"/>
      <c r="QB59" s="136"/>
      <c r="QC59" s="136"/>
      <c r="QD59" s="136"/>
      <c r="QE59" s="136"/>
      <c r="QF59" s="136"/>
      <c r="QG59" s="136"/>
      <c r="QH59" s="136"/>
      <c r="QI59" s="136"/>
      <c r="QJ59" s="136"/>
      <c r="QK59" s="136"/>
      <c r="QL59" s="136"/>
      <c r="QM59" s="136"/>
      <c r="QN59" s="136"/>
      <c r="QO59" s="136"/>
      <c r="QP59" s="136"/>
      <c r="QQ59" s="136"/>
      <c r="QR59" s="136"/>
      <c r="QS59" s="136"/>
      <c r="QT59" s="136"/>
      <c r="QU59" s="136"/>
      <c r="QV59" s="136"/>
      <c r="QW59" s="136"/>
      <c r="QX59" s="136"/>
      <c r="QY59" s="136"/>
      <c r="QZ59" s="136"/>
      <c r="RA59" s="136"/>
      <c r="RB59" s="136"/>
      <c r="RC59" s="136"/>
      <c r="RD59" s="136"/>
      <c r="RE59" s="136"/>
      <c r="RF59" s="136"/>
      <c r="RG59" s="136"/>
      <c r="WJ59" s="136"/>
      <c r="WK59" s="136"/>
      <c r="WL59" s="136"/>
      <c r="WM59" s="136"/>
      <c r="WN59" s="136"/>
      <c r="WO59" s="136"/>
      <c r="WP59" s="136"/>
      <c r="WQ59" s="136"/>
      <c r="WR59" s="136"/>
      <c r="WS59" s="136"/>
      <c r="WT59" s="136"/>
      <c r="WU59" s="136"/>
      <c r="WV59" s="136"/>
      <c r="AHG59" s="301" t="s">
        <v>437</v>
      </c>
      <c r="AHH59" s="219" t="s">
        <v>437</v>
      </c>
      <c r="AHI59" s="219" t="s">
        <v>437</v>
      </c>
      <c r="AHJ59" s="219" t="s">
        <v>437</v>
      </c>
      <c r="AHK59" s="219" t="s">
        <v>437</v>
      </c>
      <c r="AHL59" s="219" t="s">
        <v>437</v>
      </c>
      <c r="AHM59" s="219" t="s">
        <v>437</v>
      </c>
      <c r="AHN59" s="219" t="s">
        <v>437</v>
      </c>
      <c r="AHO59" s="219" t="s">
        <v>437</v>
      </c>
      <c r="AHP59" s="219" t="s">
        <v>437</v>
      </c>
      <c r="AHQ59" s="219" t="s">
        <v>437</v>
      </c>
      <c r="AHR59" s="219" t="s">
        <v>437</v>
      </c>
      <c r="AHS59" s="219" t="s">
        <v>437</v>
      </c>
      <c r="AHT59" s="219" t="s">
        <v>437</v>
      </c>
      <c r="AHU59" s="219" t="s">
        <v>437</v>
      </c>
      <c r="AHV59" s="219" t="s">
        <v>437</v>
      </c>
      <c r="AHW59" s="219" t="s">
        <v>437</v>
      </c>
      <c r="AHX59" s="219" t="s">
        <v>437</v>
      </c>
      <c r="AHY59" s="219">
        <v>6</v>
      </c>
      <c r="AHZ59" s="219">
        <v>7</v>
      </c>
      <c r="AIA59" s="219" t="s">
        <v>437</v>
      </c>
      <c r="AIB59" s="219" t="s">
        <v>437</v>
      </c>
      <c r="AIC59" s="219" t="s">
        <v>437</v>
      </c>
      <c r="AID59" s="219" t="s">
        <v>437</v>
      </c>
      <c r="AIE59" s="219" t="s">
        <v>437</v>
      </c>
      <c r="AIF59" s="219" t="s">
        <v>437</v>
      </c>
      <c r="AIG59" s="219">
        <v>5</v>
      </c>
      <c r="AIH59" s="219">
        <v>8</v>
      </c>
      <c r="AII59" s="219">
        <v>11</v>
      </c>
      <c r="AIJ59" s="219">
        <v>10</v>
      </c>
      <c r="AIK59" s="316" t="s">
        <v>437</v>
      </c>
      <c r="AIL59" s="656" t="str">
        <f>INDEX([1]集計!$G:$AK,MATCH($B57,[1]集計!$A$1:$A$945,0)+1,MATCH(AIL$152,[1]集計!$G$2:$AK$2,0))</f>
        <v/>
      </c>
      <c r="AIM59" s="657">
        <f>INDEX([1]集計!$G:$AK,MATCH($B57,[1]集計!$A$1:$A$945,0)+1,MATCH(AIM$152,[1]集計!$G$2:$AK$2,0))</f>
        <v>7</v>
      </c>
      <c r="AIN59" s="657">
        <f>INDEX([1]集計!$G:$AK,MATCH($B57,[1]集計!$A$1:$A$945,0)+1,MATCH(AIN$152,[1]集計!$G$2:$AK$2,0))</f>
        <v>3</v>
      </c>
      <c r="AIO59" s="657">
        <f>INDEX([1]集計!$G:$AK,MATCH($B57,[1]集計!$A$1:$A$945,0)+1,MATCH(AIO$152,[1]集計!$G$2:$AK$2,0))</f>
        <v>8</v>
      </c>
      <c r="AIP59" s="657" t="str">
        <f>INDEX([1]集計!$G:$AK,MATCH($B57,[1]集計!$A$1:$A$945,0)+1,MATCH(AIP$152,[1]集計!$G$2:$AK$2,0))</f>
        <v/>
      </c>
      <c r="AIQ59" s="657" t="str">
        <f>INDEX([1]集計!$G:$AK,MATCH($B57,[1]集計!$A$1:$A$945,0)+1,MATCH(AIQ$152,[1]集計!$G$2:$AK$2,0))</f>
        <v/>
      </c>
      <c r="AIR59" s="657" t="str">
        <f>INDEX([1]集計!$G:$AK,MATCH($B57,[1]集計!$A$1:$A$945,0)+1,MATCH(AIR$152,[1]集計!$G$2:$AK$2,0))</f>
        <v/>
      </c>
      <c r="AIS59" s="657" t="str">
        <f>INDEX([1]集計!$G:$AK,MATCH($B57,[1]集計!$A$1:$A$945,0)+1,MATCH(AIS$152,[1]集計!$G$2:$AK$2,0))</f>
        <v/>
      </c>
      <c r="AIT59" s="657" t="str">
        <f>INDEX([1]集計!$G:$AK,MATCH($B57,[1]集計!$A$1:$A$945,0)+1,MATCH(AIT$152,[1]集計!$G$2:$AK$2,0))</f>
        <v/>
      </c>
      <c r="AIU59" s="657">
        <f>INDEX([1]集計!$G:$AK,MATCH($B57,[1]集計!$A$1:$A$945,0)+1,MATCH(AIU$152,[1]集計!$G$2:$AK$2,0))</f>
        <v>6</v>
      </c>
      <c r="AIW59" s="585"/>
      <c r="AIX59" s="246">
        <v>8</v>
      </c>
      <c r="AIY59" s="246"/>
      <c r="AIZ59" s="246"/>
      <c r="AJA59" s="246">
        <v>8</v>
      </c>
      <c r="AJB59" s="246">
        <v>8</v>
      </c>
      <c r="AJL59" s="119">
        <v>4</v>
      </c>
      <c r="AJP59" s="119">
        <v>4</v>
      </c>
      <c r="AJV59" s="246"/>
      <c r="AKE59" s="246"/>
      <c r="AKF59" s="246"/>
      <c r="AKG59" s="246"/>
      <c r="AKH59" s="246"/>
      <c r="AKI59" s="246"/>
      <c r="AKR59" s="246"/>
      <c r="AKS59" s="246"/>
      <c r="AKT59" s="246"/>
      <c r="AKU59" s="246"/>
      <c r="AKV59" s="246"/>
      <c r="AKX59" s="246"/>
      <c r="AKY59" s="246"/>
      <c r="ALB59" s="246"/>
    </row>
    <row r="60" spans="1:1028" s="119" customFormat="1" ht="14.25" hidden="1" customHeight="1" outlineLevel="1" thickBot="1">
      <c r="A60" s="158" t="s">
        <v>311</v>
      </c>
      <c r="B60" s="61">
        <v>843</v>
      </c>
      <c r="C60" s="32" t="s">
        <v>312</v>
      </c>
      <c r="D60" s="670">
        <f t="shared" si="66"/>
        <v>14</v>
      </c>
      <c r="E60" s="55">
        <f t="shared" si="65"/>
        <v>7.5266479686677129E-2</v>
      </c>
      <c r="F60" s="180"/>
      <c r="G60" s="49">
        <f>G64*0.294</f>
        <v>186.00577651937309</v>
      </c>
      <c r="H60" s="156">
        <f t="shared" si="67"/>
        <v>159</v>
      </c>
      <c r="OA60" s="136"/>
      <c r="OB60" s="136"/>
      <c r="OC60" s="136"/>
      <c r="OD60" s="136"/>
      <c r="OE60" s="136"/>
      <c r="OF60" s="136"/>
      <c r="OG60" s="136"/>
      <c r="OH60" s="136"/>
      <c r="OI60" s="136"/>
      <c r="OJ60" s="136"/>
      <c r="OK60" s="136"/>
      <c r="OL60" s="136"/>
      <c r="OM60" s="136"/>
      <c r="ON60" s="136"/>
      <c r="OO60" s="136"/>
      <c r="OP60" s="136"/>
      <c r="OQ60" s="136"/>
      <c r="OR60" s="136"/>
      <c r="OS60" s="136"/>
      <c r="OT60" s="136"/>
      <c r="OU60" s="136"/>
      <c r="OV60" s="136"/>
      <c r="OW60" s="136"/>
      <c r="OX60" s="136"/>
      <c r="OY60" s="136"/>
      <c r="OZ60" s="136"/>
      <c r="PA60" s="136"/>
      <c r="PB60" s="136"/>
      <c r="PC60" s="136"/>
      <c r="PD60" s="136"/>
      <c r="PE60" s="136"/>
      <c r="PF60" s="136"/>
      <c r="PG60" s="136"/>
      <c r="PH60" s="136"/>
      <c r="PI60" s="136"/>
      <c r="PJ60" s="136"/>
      <c r="PK60" s="136"/>
      <c r="PL60" s="136"/>
      <c r="PM60" s="136"/>
      <c r="PN60" s="136"/>
      <c r="PO60" s="136"/>
      <c r="PP60" s="136"/>
      <c r="PQ60" s="136"/>
      <c r="PR60" s="136"/>
      <c r="PS60" s="136"/>
      <c r="PT60" s="136"/>
      <c r="PU60" s="136"/>
      <c r="PV60" s="136"/>
      <c r="PW60" s="136"/>
      <c r="PX60" s="136"/>
      <c r="PY60" s="136"/>
      <c r="PZ60" s="136"/>
      <c r="QA60" s="136"/>
      <c r="QB60" s="136"/>
      <c r="QC60" s="136"/>
      <c r="QD60" s="136"/>
      <c r="QE60" s="136"/>
      <c r="QF60" s="136"/>
      <c r="QG60" s="136"/>
      <c r="QH60" s="136"/>
      <c r="QI60" s="136"/>
      <c r="QJ60" s="136"/>
      <c r="QK60" s="136"/>
      <c r="QL60" s="136"/>
      <c r="QM60" s="136"/>
      <c r="QN60" s="136"/>
      <c r="QO60" s="136"/>
      <c r="QP60" s="136"/>
      <c r="QQ60" s="136"/>
      <c r="QR60" s="136"/>
      <c r="QS60" s="136"/>
      <c r="QT60" s="136"/>
      <c r="QU60" s="136"/>
      <c r="QV60" s="136"/>
      <c r="QW60" s="136"/>
      <c r="QX60" s="136"/>
      <c r="QY60" s="136"/>
      <c r="QZ60" s="136"/>
      <c r="RA60" s="136"/>
      <c r="RB60" s="136"/>
      <c r="RC60" s="136"/>
      <c r="RD60" s="136"/>
      <c r="RE60" s="136"/>
      <c r="RF60" s="136"/>
      <c r="RG60" s="136"/>
      <c r="WJ60" s="136"/>
      <c r="WK60" s="136"/>
      <c r="WL60" s="136"/>
      <c r="WM60" s="136"/>
      <c r="WN60" s="136"/>
      <c r="WO60" s="136"/>
      <c r="WP60" s="136"/>
      <c r="WQ60" s="136"/>
      <c r="WR60" s="136"/>
      <c r="WS60" s="136"/>
      <c r="WT60" s="136"/>
      <c r="WU60" s="136"/>
      <c r="WV60" s="136"/>
      <c r="AHG60" s="301" t="s">
        <v>437</v>
      </c>
      <c r="AHH60" s="219" t="s">
        <v>437</v>
      </c>
      <c r="AHI60" s="219" t="s">
        <v>437</v>
      </c>
      <c r="AHJ60" s="219" t="s">
        <v>437</v>
      </c>
      <c r="AHK60" s="219" t="s">
        <v>437</v>
      </c>
      <c r="AHL60" s="219" t="s">
        <v>437</v>
      </c>
      <c r="AHM60" s="219" t="s">
        <v>437</v>
      </c>
      <c r="AHN60" s="219" t="s">
        <v>437</v>
      </c>
      <c r="AHO60" s="219" t="s">
        <v>437</v>
      </c>
      <c r="AHP60" s="219" t="s">
        <v>437</v>
      </c>
      <c r="AHQ60" s="219" t="s">
        <v>437</v>
      </c>
      <c r="AHR60" s="219" t="s">
        <v>437</v>
      </c>
      <c r="AHS60" s="219" t="s">
        <v>437</v>
      </c>
      <c r="AHT60" s="219" t="s">
        <v>437</v>
      </c>
      <c r="AHU60" s="219" t="s">
        <v>437</v>
      </c>
      <c r="AHV60" s="219" t="s">
        <v>437</v>
      </c>
      <c r="AHW60" s="219" t="s">
        <v>437</v>
      </c>
      <c r="AHX60" s="219" t="s">
        <v>437</v>
      </c>
      <c r="AHY60" s="219" t="s">
        <v>437</v>
      </c>
      <c r="AHZ60" s="219">
        <v>12</v>
      </c>
      <c r="AIA60" s="219" t="s">
        <v>437</v>
      </c>
      <c r="AIB60" s="219" t="s">
        <v>437</v>
      </c>
      <c r="AIC60" s="219" t="s">
        <v>437</v>
      </c>
      <c r="AID60" s="219" t="s">
        <v>437</v>
      </c>
      <c r="AIE60" s="219" t="s">
        <v>437</v>
      </c>
      <c r="AIF60" s="219">
        <v>2</v>
      </c>
      <c r="AIG60" s="219" t="s">
        <v>437</v>
      </c>
      <c r="AIH60" s="219" t="s">
        <v>437</v>
      </c>
      <c r="AII60" s="219" t="s">
        <v>437</v>
      </c>
      <c r="AIJ60" s="219" t="s">
        <v>437</v>
      </c>
      <c r="AIK60" s="316" t="s">
        <v>437</v>
      </c>
      <c r="AIL60" s="656" t="str">
        <f>INDEX([1]集計!$G:$AK,MATCH($B57,[1]集計!$A$1:$A$945,0)+2,MATCH(AIL$152,[1]集計!$G$2:$AK$2,0))</f>
        <v/>
      </c>
      <c r="AIM60" s="657" t="str">
        <f>INDEX([1]集計!$G:$AK,MATCH($B57,[1]集計!$A$1:$A$945,0)+2,MATCH(AIM$152,[1]集計!$G$2:$AK$2,0))</f>
        <v/>
      </c>
      <c r="AIN60" s="657" t="str">
        <f>INDEX([1]集計!$G:$AK,MATCH($B57,[1]集計!$A$1:$A$945,0)+2,MATCH(AIN$152,[1]集計!$G$2:$AK$2,0))</f>
        <v/>
      </c>
      <c r="AIO60" s="657" t="str">
        <f>INDEX([1]集計!$G:$AK,MATCH($B57,[1]集計!$A$1:$A$945,0)+2,MATCH(AIO$152,[1]集計!$G$2:$AK$2,0))</f>
        <v/>
      </c>
      <c r="AIP60" s="657">
        <f>INDEX([1]集計!$G:$AK,MATCH($B57,[1]集計!$A$1:$A$945,0)+2,MATCH(AIP$152,[1]集計!$G$2:$AK$2,0))</f>
        <v>9</v>
      </c>
      <c r="AIQ60" s="657">
        <f>INDEX([1]集計!$G:$AK,MATCH($B57,[1]集計!$A$1:$A$945,0)+2,MATCH(AIQ$152,[1]集計!$G$2:$AK$2,0))</f>
        <v>10</v>
      </c>
      <c r="AIR60" s="657" t="str">
        <f>INDEX([1]集計!$G:$AK,MATCH($B57,[1]集計!$A$1:$A$945,0)+2,MATCH(AIR$152,[1]集計!$G$2:$AK$2,0))</f>
        <v/>
      </c>
      <c r="AIS60" s="657" t="str">
        <f>INDEX([1]集計!$G:$AK,MATCH($B57,[1]集計!$A$1:$A$945,0)+2,MATCH(AIS$152,[1]集計!$G$2:$AK$2,0))</f>
        <v/>
      </c>
      <c r="AIT60" s="657">
        <f>INDEX([1]集計!$G:$AK,MATCH($B57,[1]集計!$A$1:$A$945,0)+2,MATCH(AIT$152,[1]集計!$G$2:$AK$2,0))</f>
        <v>6</v>
      </c>
      <c r="AIU60" s="657">
        <f>INDEX([1]集計!$G:$AK,MATCH($B57,[1]集計!$A$1:$A$945,0)+2,MATCH(AIU$152,[1]集計!$G$2:$AK$2,0))</f>
        <v>8</v>
      </c>
      <c r="AIV60" s="246">
        <v>16</v>
      </c>
      <c r="AIW60" s="138"/>
      <c r="AJC60" s="246">
        <v>16</v>
      </c>
      <c r="AJD60" s="246">
        <v>16</v>
      </c>
      <c r="AJE60" s="246">
        <v>16</v>
      </c>
      <c r="AJF60" s="246">
        <v>16</v>
      </c>
      <c r="AJH60" s="246">
        <v>8</v>
      </c>
      <c r="AJI60" s="246">
        <v>8</v>
      </c>
      <c r="AJP60" s="119">
        <v>8</v>
      </c>
      <c r="AJQ60" s="119">
        <v>8</v>
      </c>
      <c r="AJV60" s="246">
        <v>0</v>
      </c>
      <c r="AKE60" s="246">
        <v>0</v>
      </c>
      <c r="AKF60" s="246">
        <v>0</v>
      </c>
      <c r="AKG60" s="246">
        <v>0</v>
      </c>
      <c r="AKH60" s="246">
        <v>0</v>
      </c>
      <c r="AKJ60" s="246">
        <v>0</v>
      </c>
      <c r="AKQ60" s="246">
        <v>0</v>
      </c>
      <c r="AKR60" s="246">
        <v>0</v>
      </c>
      <c r="AKS60" s="246">
        <v>0</v>
      </c>
      <c r="AKT60" s="246">
        <v>0</v>
      </c>
      <c r="AKU60" s="246">
        <v>0</v>
      </c>
      <c r="AKV60" s="246"/>
      <c r="AKX60" s="246">
        <v>0</v>
      </c>
      <c r="AKY60" s="246">
        <v>0</v>
      </c>
      <c r="ALB60" s="246">
        <v>0</v>
      </c>
    </row>
    <row r="61" spans="1:1028" s="119" customFormat="1" ht="14.25" hidden="1" customHeight="1" outlineLevel="1" thickBot="1">
      <c r="A61" s="159"/>
      <c r="B61" s="520" t="s">
        <v>313</v>
      </c>
      <c r="C61" s="40" t="s">
        <v>314</v>
      </c>
      <c r="D61" s="670">
        <f t="shared" si="66"/>
        <v>0</v>
      </c>
      <c r="E61" s="55">
        <f t="shared" si="65"/>
        <v>0</v>
      </c>
      <c r="F61" s="179"/>
      <c r="G61" s="49">
        <f>G64*0.064</f>
        <v>40.491053391972379</v>
      </c>
      <c r="H61" s="156">
        <f t="shared" si="67"/>
        <v>52.677808500685202</v>
      </c>
      <c r="OA61" s="136"/>
      <c r="OB61" s="136"/>
      <c r="OC61" s="136"/>
      <c r="OD61" s="136"/>
      <c r="OE61" s="136"/>
      <c r="OF61" s="136"/>
      <c r="OG61" s="136"/>
      <c r="OH61" s="136"/>
      <c r="OI61" s="136"/>
      <c r="OJ61" s="136"/>
      <c r="OK61" s="136"/>
      <c r="OL61" s="136"/>
      <c r="OM61" s="136"/>
      <c r="ON61" s="136"/>
      <c r="OO61" s="136"/>
      <c r="OP61" s="136"/>
      <c r="OQ61" s="136"/>
      <c r="OR61" s="136"/>
      <c r="OS61" s="136"/>
      <c r="OT61" s="136"/>
      <c r="OU61" s="136"/>
      <c r="OV61" s="136"/>
      <c r="OW61" s="136"/>
      <c r="OX61" s="136"/>
      <c r="OY61" s="136"/>
      <c r="OZ61" s="136"/>
      <c r="PA61" s="136"/>
      <c r="PB61" s="136"/>
      <c r="PC61" s="136"/>
      <c r="PD61" s="136"/>
      <c r="PE61" s="136"/>
      <c r="PF61" s="136"/>
      <c r="PG61" s="136"/>
      <c r="PH61" s="136"/>
      <c r="PI61" s="136"/>
      <c r="PJ61" s="136"/>
      <c r="PK61" s="136"/>
      <c r="PL61" s="136"/>
      <c r="PM61" s="136"/>
      <c r="PN61" s="136"/>
      <c r="PO61" s="136"/>
      <c r="PP61" s="136"/>
      <c r="PQ61" s="136"/>
      <c r="PR61" s="136"/>
      <c r="PS61" s="136"/>
      <c r="PT61" s="136"/>
      <c r="PU61" s="136"/>
      <c r="PV61" s="136"/>
      <c r="PW61" s="136"/>
      <c r="PX61" s="136"/>
      <c r="PY61" s="136"/>
      <c r="PZ61" s="136"/>
      <c r="QA61" s="136"/>
      <c r="QB61" s="136"/>
      <c r="QC61" s="136"/>
      <c r="QD61" s="136"/>
      <c r="QE61" s="136"/>
      <c r="QF61" s="136"/>
      <c r="QG61" s="136"/>
      <c r="QH61" s="136"/>
      <c r="QI61" s="136"/>
      <c r="QJ61" s="136"/>
      <c r="QK61" s="136"/>
      <c r="QL61" s="136"/>
      <c r="QM61" s="136"/>
      <c r="QN61" s="136"/>
      <c r="QO61" s="136"/>
      <c r="QP61" s="136"/>
      <c r="QQ61" s="136"/>
      <c r="QR61" s="136"/>
      <c r="QS61" s="136"/>
      <c r="QT61" s="136"/>
      <c r="QU61" s="136"/>
      <c r="QV61" s="136"/>
      <c r="QW61" s="136"/>
      <c r="QX61" s="136"/>
      <c r="QY61" s="136"/>
      <c r="QZ61" s="136"/>
      <c r="RA61" s="136"/>
      <c r="RB61" s="136"/>
      <c r="RC61" s="136"/>
      <c r="RD61" s="136"/>
      <c r="RE61" s="136"/>
      <c r="RF61" s="136"/>
      <c r="RG61" s="136"/>
      <c r="WJ61" s="136"/>
      <c r="WK61" s="136"/>
      <c r="WL61" s="136"/>
      <c r="WM61" s="136"/>
      <c r="WN61" s="136"/>
      <c r="WO61" s="136"/>
      <c r="WP61" s="136"/>
      <c r="WQ61" s="136"/>
      <c r="WR61" s="136"/>
      <c r="WS61" s="136"/>
      <c r="WT61" s="136"/>
      <c r="WU61" s="136"/>
      <c r="WV61" s="136"/>
      <c r="AHG61" s="301" t="s">
        <v>437</v>
      </c>
      <c r="AHH61" s="219" t="s">
        <v>437</v>
      </c>
      <c r="AHI61" s="219" t="s">
        <v>437</v>
      </c>
      <c r="AHJ61" s="219" t="s">
        <v>437</v>
      </c>
      <c r="AHK61" s="219" t="s">
        <v>437</v>
      </c>
      <c r="AHL61" s="219" t="s">
        <v>437</v>
      </c>
      <c r="AHM61" s="219" t="s">
        <v>437</v>
      </c>
      <c r="AHN61" s="219" t="s">
        <v>437</v>
      </c>
      <c r="AHO61" s="219" t="s">
        <v>437</v>
      </c>
      <c r="AHP61" s="219" t="s">
        <v>437</v>
      </c>
      <c r="AHQ61" s="219" t="s">
        <v>437</v>
      </c>
      <c r="AHR61" s="219" t="s">
        <v>437</v>
      </c>
      <c r="AHS61" s="219" t="s">
        <v>437</v>
      </c>
      <c r="AHT61" s="219" t="s">
        <v>437</v>
      </c>
      <c r="AHU61" s="219" t="s">
        <v>437</v>
      </c>
      <c r="AHV61" s="219" t="s">
        <v>437</v>
      </c>
      <c r="AHW61" s="219" t="s">
        <v>437</v>
      </c>
      <c r="AHX61" s="219" t="s">
        <v>437</v>
      </c>
      <c r="AHY61" s="219" t="s">
        <v>437</v>
      </c>
      <c r="AHZ61" s="219" t="s">
        <v>437</v>
      </c>
      <c r="AIA61" s="219" t="s">
        <v>437</v>
      </c>
      <c r="AIB61" s="219" t="s">
        <v>437</v>
      </c>
      <c r="AIC61" s="219" t="s">
        <v>437</v>
      </c>
      <c r="AID61" s="219" t="s">
        <v>437</v>
      </c>
      <c r="AIE61" s="219" t="s">
        <v>437</v>
      </c>
      <c r="AIF61" s="219" t="s">
        <v>437</v>
      </c>
      <c r="AIG61" s="219" t="s">
        <v>437</v>
      </c>
      <c r="AIH61" s="219" t="s">
        <v>437</v>
      </c>
      <c r="AII61" s="219" t="s">
        <v>437</v>
      </c>
      <c r="AIJ61" s="219" t="s">
        <v>437</v>
      </c>
      <c r="AIK61" s="316" t="s">
        <v>437</v>
      </c>
      <c r="AIL61" s="656" t="str">
        <f>INDEX([1]集計!$G:$AK,MATCH($B57,[1]集計!$A$1:$A$945,0)+3,MATCH(AIL$152,[1]集計!$G$2:$AK$2,0))</f>
        <v/>
      </c>
      <c r="AIM61" s="657" t="str">
        <f>INDEX([1]集計!$G:$AK,MATCH($B57,[1]集計!$A$1:$A$945,0)+3,MATCH(AIM$152,[1]集計!$G$2:$AK$2,0))</f>
        <v/>
      </c>
      <c r="AIN61" s="657" t="str">
        <f>INDEX([1]集計!$G:$AK,MATCH($B57,[1]集計!$A$1:$A$945,0)+3,MATCH(AIN$152,[1]集計!$G$2:$AK$2,0))</f>
        <v/>
      </c>
      <c r="AIO61" s="657" t="str">
        <f>INDEX([1]集計!$G:$AK,MATCH($B57,[1]集計!$A$1:$A$945,0)+3,MATCH(AIO$152,[1]集計!$G$2:$AK$2,0))</f>
        <v/>
      </c>
      <c r="AIP61" s="657" t="str">
        <f>INDEX([1]集計!$G:$AK,MATCH($B57,[1]集計!$A$1:$A$945,0)+3,MATCH(AIP$152,[1]集計!$G$2:$AK$2,0))</f>
        <v/>
      </c>
      <c r="AIQ61" s="657" t="str">
        <f>INDEX([1]集計!$G:$AK,MATCH($B57,[1]集計!$A$1:$A$945,0)+3,MATCH(AIQ$152,[1]集計!$G$2:$AK$2,0))</f>
        <v/>
      </c>
      <c r="AIR61" s="657" t="str">
        <f>INDEX([1]集計!$G:$AK,MATCH($B57,[1]集計!$A$1:$A$945,0)+3,MATCH(AIR$152,[1]集計!$G$2:$AK$2,0))</f>
        <v/>
      </c>
      <c r="AIS61" s="657" t="str">
        <f>INDEX([1]集計!$G:$AK,MATCH($B57,[1]集計!$A$1:$A$945,0)+3,MATCH(AIS$152,[1]集計!$G$2:$AK$2,0))</f>
        <v/>
      </c>
      <c r="AIT61" s="657">
        <f>INDEX([1]集計!$G:$AK,MATCH($B57,[1]集計!$A$1:$A$945,0)+3,MATCH(AIT$152,[1]集計!$G$2:$AK$2,0))</f>
        <v>8</v>
      </c>
      <c r="AIU61" s="657">
        <f>INDEX([1]集計!$G:$AK,MATCH($B57,[1]集計!$A$1:$A$945,0)+3,MATCH(AIU$152,[1]集計!$G$2:$AK$2,0))</f>
        <v>4</v>
      </c>
      <c r="AIV61" s="246">
        <v>8</v>
      </c>
      <c r="AIW61" s="585">
        <v>8</v>
      </c>
      <c r="AIX61" s="246"/>
      <c r="AIY61" s="246"/>
      <c r="AIZ61" s="246"/>
      <c r="AJK61" s="246">
        <v>8.3389042503426012</v>
      </c>
      <c r="AJL61" s="246">
        <v>8.3389042503426012</v>
      </c>
      <c r="AJP61" s="246">
        <v>8</v>
      </c>
      <c r="AJV61" s="246"/>
      <c r="AKE61" s="246"/>
      <c r="AKF61" s="246"/>
      <c r="AKG61" s="246">
        <v>0</v>
      </c>
      <c r="AKH61" s="246">
        <v>0</v>
      </c>
      <c r="AKJ61" s="246">
        <v>0</v>
      </c>
      <c r="AKQ61" s="246">
        <v>0</v>
      </c>
      <c r="AKR61" s="246">
        <v>0</v>
      </c>
      <c r="AKS61" s="246">
        <v>0</v>
      </c>
      <c r="AKT61" s="246">
        <v>0</v>
      </c>
      <c r="AKU61" s="246">
        <v>0</v>
      </c>
      <c r="AKV61" s="246"/>
      <c r="AKX61" s="246">
        <v>0</v>
      </c>
      <c r="AKY61" s="246">
        <v>0</v>
      </c>
      <c r="ALB61" s="246">
        <v>0</v>
      </c>
    </row>
    <row r="62" spans="1:1028" s="119" customFormat="1" ht="14.25" hidden="1" customHeight="1" outlineLevel="1" thickBot="1">
      <c r="A62" s="159"/>
      <c r="B62" s="160">
        <f>D64</f>
        <v>197</v>
      </c>
      <c r="C62" s="40" t="s">
        <v>315</v>
      </c>
      <c r="D62" s="670">
        <f t="shared" si="66"/>
        <v>0</v>
      </c>
      <c r="E62" s="55">
        <f t="shared" si="65"/>
        <v>0</v>
      </c>
      <c r="F62" s="179"/>
      <c r="G62" s="49">
        <f>G64*0.056</f>
        <v>35.429671717975829</v>
      </c>
      <c r="H62" s="156">
        <f t="shared" si="67"/>
        <v>37.363796501836163</v>
      </c>
      <c r="OA62" s="136"/>
      <c r="OB62" s="136"/>
      <c r="OC62" s="136"/>
      <c r="OD62" s="136"/>
      <c r="OE62" s="136"/>
      <c r="OF62" s="136"/>
      <c r="OG62" s="136"/>
      <c r="OH62" s="136"/>
      <c r="OI62" s="136"/>
      <c r="OJ62" s="136"/>
      <c r="OK62" s="136"/>
      <c r="OL62" s="136"/>
      <c r="OM62" s="136"/>
      <c r="ON62" s="136"/>
      <c r="OO62" s="136"/>
      <c r="OP62" s="136"/>
      <c r="OQ62" s="136"/>
      <c r="OR62" s="136"/>
      <c r="OS62" s="136"/>
      <c r="OT62" s="136"/>
      <c r="OU62" s="136"/>
      <c r="OV62" s="136"/>
      <c r="OW62" s="136"/>
      <c r="OX62" s="136"/>
      <c r="OY62" s="136"/>
      <c r="OZ62" s="136"/>
      <c r="PA62" s="136"/>
      <c r="PB62" s="136"/>
      <c r="PC62" s="136"/>
      <c r="PD62" s="136"/>
      <c r="PE62" s="136"/>
      <c r="PF62" s="136"/>
      <c r="PG62" s="136"/>
      <c r="PH62" s="136"/>
      <c r="PI62" s="136"/>
      <c r="PJ62" s="136"/>
      <c r="PK62" s="136"/>
      <c r="PL62" s="136"/>
      <c r="PM62" s="136"/>
      <c r="PN62" s="136"/>
      <c r="PO62" s="136"/>
      <c r="PP62" s="136"/>
      <c r="PQ62" s="136"/>
      <c r="PR62" s="136"/>
      <c r="PS62" s="136"/>
      <c r="PT62" s="136"/>
      <c r="PU62" s="136"/>
      <c r="PV62" s="136"/>
      <c r="PW62" s="136"/>
      <c r="PX62" s="136"/>
      <c r="PY62" s="136"/>
      <c r="PZ62" s="136"/>
      <c r="QA62" s="136"/>
      <c r="QB62" s="136"/>
      <c r="QC62" s="136"/>
      <c r="QD62" s="136"/>
      <c r="QE62" s="136"/>
      <c r="QF62" s="136"/>
      <c r="QG62" s="136"/>
      <c r="QH62" s="136"/>
      <c r="QI62" s="136"/>
      <c r="QJ62" s="136"/>
      <c r="QK62" s="136"/>
      <c r="QL62" s="136"/>
      <c r="QM62" s="136"/>
      <c r="QN62" s="136"/>
      <c r="QO62" s="136"/>
      <c r="QP62" s="136"/>
      <c r="QQ62" s="136"/>
      <c r="QR62" s="136"/>
      <c r="QS62" s="136"/>
      <c r="QT62" s="136"/>
      <c r="QU62" s="136"/>
      <c r="QV62" s="136"/>
      <c r="QW62" s="136"/>
      <c r="QX62" s="136"/>
      <c r="QY62" s="136"/>
      <c r="QZ62" s="136"/>
      <c r="RA62" s="136"/>
      <c r="RB62" s="136"/>
      <c r="RC62" s="136"/>
      <c r="RD62" s="136"/>
      <c r="RE62" s="136"/>
      <c r="RF62" s="136"/>
      <c r="RG62" s="136"/>
      <c r="WJ62" s="136"/>
      <c r="WK62" s="136"/>
      <c r="WL62" s="136"/>
      <c r="WM62" s="136"/>
      <c r="WN62" s="136"/>
      <c r="WO62" s="136"/>
      <c r="WP62" s="136"/>
      <c r="WQ62" s="136"/>
      <c r="WR62" s="136"/>
      <c r="WS62" s="136"/>
      <c r="WT62" s="136"/>
      <c r="WU62" s="136"/>
      <c r="WV62" s="136"/>
      <c r="AHG62" s="301" t="s">
        <v>437</v>
      </c>
      <c r="AHH62" s="219" t="s">
        <v>437</v>
      </c>
      <c r="AHI62" s="219" t="s">
        <v>437</v>
      </c>
      <c r="AHJ62" s="219" t="s">
        <v>437</v>
      </c>
      <c r="AHK62" s="219" t="s">
        <v>437</v>
      </c>
      <c r="AHL62" s="219" t="s">
        <v>437</v>
      </c>
      <c r="AHM62" s="219" t="s">
        <v>437</v>
      </c>
      <c r="AHN62" s="219" t="s">
        <v>437</v>
      </c>
      <c r="AHO62" s="219" t="s">
        <v>437</v>
      </c>
      <c r="AHP62" s="219" t="s">
        <v>437</v>
      </c>
      <c r="AHQ62" s="219" t="s">
        <v>437</v>
      </c>
      <c r="AHR62" s="219" t="s">
        <v>437</v>
      </c>
      <c r="AHS62" s="219" t="s">
        <v>437</v>
      </c>
      <c r="AHT62" s="219" t="s">
        <v>437</v>
      </c>
      <c r="AHU62" s="219" t="s">
        <v>437</v>
      </c>
      <c r="AHV62" s="219" t="s">
        <v>437</v>
      </c>
      <c r="AHW62" s="219" t="s">
        <v>437</v>
      </c>
      <c r="AHX62" s="219" t="s">
        <v>437</v>
      </c>
      <c r="AHY62" s="219" t="s">
        <v>437</v>
      </c>
      <c r="AHZ62" s="219" t="s">
        <v>437</v>
      </c>
      <c r="AIA62" s="219" t="s">
        <v>437</v>
      </c>
      <c r="AIB62" s="219" t="s">
        <v>437</v>
      </c>
      <c r="AIC62" s="219" t="s">
        <v>437</v>
      </c>
      <c r="AID62" s="219" t="s">
        <v>437</v>
      </c>
      <c r="AIE62" s="219" t="s">
        <v>437</v>
      </c>
      <c r="AIF62" s="219" t="s">
        <v>437</v>
      </c>
      <c r="AIG62" s="219" t="s">
        <v>437</v>
      </c>
      <c r="AIH62" s="219" t="s">
        <v>437</v>
      </c>
      <c r="AII62" s="219" t="s">
        <v>437</v>
      </c>
      <c r="AIJ62" s="219" t="s">
        <v>437</v>
      </c>
      <c r="AIK62" s="316" t="s">
        <v>437</v>
      </c>
      <c r="AIL62" s="656" t="str">
        <f>INDEX([1]集計!$G:$AK,MATCH($B57,[1]集計!$A$1:$A$945,0)+4,MATCH(AIL$152,[1]集計!$G$2:$AK$2,0))</f>
        <v/>
      </c>
      <c r="AIM62" s="657" t="str">
        <f>INDEX([1]集計!$G:$AK,MATCH($B57,[1]集計!$A$1:$A$945,0)+4,MATCH(AIM$152,[1]集計!$G$2:$AK$2,0))</f>
        <v/>
      </c>
      <c r="AIN62" s="657" t="str">
        <f>INDEX([1]集計!$G:$AK,MATCH($B57,[1]集計!$A$1:$A$945,0)+4,MATCH(AIN$152,[1]集計!$G$2:$AK$2,0))</f>
        <v/>
      </c>
      <c r="AIO62" s="657" t="str">
        <f>INDEX([1]集計!$G:$AK,MATCH($B57,[1]集計!$A$1:$A$945,0)+4,MATCH(AIO$152,[1]集計!$G$2:$AK$2,0))</f>
        <v/>
      </c>
      <c r="AIP62" s="657" t="str">
        <f>INDEX([1]集計!$G:$AK,MATCH($B57,[1]集計!$A$1:$A$945,0)+4,MATCH(AIP$152,[1]集計!$G$2:$AK$2,0))</f>
        <v/>
      </c>
      <c r="AIQ62" s="657" t="str">
        <f>INDEX([1]集計!$G:$AK,MATCH($B57,[1]集計!$A$1:$A$945,0)+4,MATCH(AIQ$152,[1]集計!$G$2:$AK$2,0))</f>
        <v/>
      </c>
      <c r="AIR62" s="657" t="str">
        <f>INDEX([1]集計!$G:$AK,MATCH($B57,[1]集計!$A$1:$A$945,0)+4,MATCH(AIR$152,[1]集計!$G$2:$AK$2,0))</f>
        <v/>
      </c>
      <c r="AIS62" s="657" t="str">
        <f>INDEX([1]集計!$G:$AK,MATCH($B57,[1]集計!$A$1:$A$945,0)+4,MATCH(AIS$152,[1]集計!$G$2:$AK$2,0))</f>
        <v/>
      </c>
      <c r="AIT62" s="657" t="str">
        <f>INDEX([1]集計!$G:$AK,MATCH($B57,[1]集計!$A$1:$A$945,0)+4,MATCH(AIT$152,[1]集計!$G$2:$AK$2,0))</f>
        <v/>
      </c>
      <c r="AIU62" s="657" t="str">
        <f>INDEX([1]集計!$G:$AK,MATCH($B57,[1]集計!$A$1:$A$945,0)+4,MATCH(AIU$152,[1]集計!$G$2:$AK$2,0))</f>
        <v/>
      </c>
      <c r="AIW62" s="138"/>
      <c r="AJV62" s="246">
        <v>0</v>
      </c>
      <c r="AKE62" s="246">
        <v>2.3232768060656004</v>
      </c>
      <c r="AKF62" s="246">
        <v>8</v>
      </c>
      <c r="AKG62" s="246">
        <v>8</v>
      </c>
      <c r="AKH62" s="246">
        <v>8</v>
      </c>
      <c r="AKI62" s="246"/>
      <c r="AKJ62" s="246">
        <v>6.0405196957705609</v>
      </c>
      <c r="AKQ62" s="246">
        <v>0</v>
      </c>
      <c r="AKY62" s="246">
        <v>3</v>
      </c>
      <c r="AKZ62" s="119">
        <v>2</v>
      </c>
      <c r="ALB62" s="246">
        <v>0</v>
      </c>
    </row>
    <row r="63" spans="1:1028" s="119" customFormat="1" ht="14.25" hidden="1" customHeight="1" outlineLevel="1" thickBot="1">
      <c r="A63" s="161" t="s">
        <v>316</v>
      </c>
      <c r="B63" s="162">
        <f>SUM(B62/(B58*E65/100))</f>
        <v>1.245509705855133</v>
      </c>
      <c r="C63" s="32" t="s">
        <v>317</v>
      </c>
      <c r="D63" s="670">
        <f t="shared" si="66"/>
        <v>0</v>
      </c>
      <c r="E63" s="55">
        <f t="shared" si="65"/>
        <v>0</v>
      </c>
      <c r="F63" s="179"/>
      <c r="G63" s="49">
        <f>G64*0.18</f>
        <v>113.8810876649223</v>
      </c>
      <c r="H63" s="156">
        <f t="shared" si="67"/>
        <v>124.62503519758886</v>
      </c>
      <c r="OA63" s="136"/>
      <c r="OB63" s="136"/>
      <c r="OC63" s="136"/>
      <c r="OD63" s="136"/>
      <c r="OE63" s="136"/>
      <c r="OF63" s="136"/>
      <c r="OG63" s="136"/>
      <c r="OH63" s="136"/>
      <c r="OI63" s="136"/>
      <c r="OJ63" s="136"/>
      <c r="OK63" s="136"/>
      <c r="OL63" s="136"/>
      <c r="OM63" s="136"/>
      <c r="ON63" s="136"/>
      <c r="OO63" s="136"/>
      <c r="OP63" s="136"/>
      <c r="OQ63" s="136"/>
      <c r="OR63" s="136"/>
      <c r="OS63" s="136"/>
      <c r="OT63" s="136"/>
      <c r="OU63" s="136"/>
      <c r="OV63" s="136"/>
      <c r="OW63" s="136"/>
      <c r="OX63" s="136"/>
      <c r="OY63" s="136"/>
      <c r="OZ63" s="136"/>
      <c r="PA63" s="136"/>
      <c r="PB63" s="136"/>
      <c r="PC63" s="136"/>
      <c r="PD63" s="136"/>
      <c r="PE63" s="136"/>
      <c r="PF63" s="136"/>
      <c r="PG63" s="136"/>
      <c r="PH63" s="136"/>
      <c r="PI63" s="136"/>
      <c r="PJ63" s="136"/>
      <c r="PK63" s="136"/>
      <c r="PL63" s="136"/>
      <c r="PM63" s="136"/>
      <c r="PN63" s="136"/>
      <c r="PO63" s="136"/>
      <c r="PP63" s="136"/>
      <c r="PQ63" s="136"/>
      <c r="PR63" s="136"/>
      <c r="PS63" s="136"/>
      <c r="PT63" s="136"/>
      <c r="PU63" s="136"/>
      <c r="PV63" s="136"/>
      <c r="PW63" s="136"/>
      <c r="PX63" s="136"/>
      <c r="PY63" s="136"/>
      <c r="PZ63" s="136"/>
      <c r="QA63" s="136"/>
      <c r="QB63" s="136"/>
      <c r="QC63" s="136"/>
      <c r="QD63" s="136"/>
      <c r="QE63" s="136"/>
      <c r="QF63" s="136"/>
      <c r="QG63" s="136"/>
      <c r="QH63" s="136"/>
      <c r="QI63" s="136"/>
      <c r="QJ63" s="136"/>
      <c r="QK63" s="136"/>
      <c r="QL63" s="136"/>
      <c r="QM63" s="136"/>
      <c r="QN63" s="136"/>
      <c r="QO63" s="136"/>
      <c r="QP63" s="136"/>
      <c r="QQ63" s="136"/>
      <c r="QR63" s="136"/>
      <c r="QS63" s="136"/>
      <c r="QT63" s="136"/>
      <c r="QU63" s="136"/>
      <c r="QV63" s="136"/>
      <c r="QW63" s="136"/>
      <c r="QX63" s="136"/>
      <c r="QY63" s="136"/>
      <c r="QZ63" s="136"/>
      <c r="RA63" s="136"/>
      <c r="RB63" s="136"/>
      <c r="RC63" s="136"/>
      <c r="RD63" s="136"/>
      <c r="RE63" s="136"/>
      <c r="RF63" s="136"/>
      <c r="RG63" s="136"/>
      <c r="WJ63" s="136"/>
      <c r="WK63" s="136"/>
      <c r="WL63" s="136"/>
      <c r="WM63" s="136"/>
      <c r="WN63" s="136"/>
      <c r="WO63" s="136"/>
      <c r="WP63" s="136"/>
      <c r="WQ63" s="136"/>
      <c r="WR63" s="136"/>
      <c r="WS63" s="136"/>
      <c r="WT63" s="136"/>
      <c r="WU63" s="136"/>
      <c r="WV63" s="136"/>
      <c r="AHG63" s="301" t="s">
        <v>437</v>
      </c>
      <c r="AHH63" s="219" t="s">
        <v>437</v>
      </c>
      <c r="AHI63" s="219" t="s">
        <v>437</v>
      </c>
      <c r="AHJ63" s="219" t="s">
        <v>437</v>
      </c>
      <c r="AHK63" s="219" t="s">
        <v>437</v>
      </c>
      <c r="AHL63" s="219" t="s">
        <v>437</v>
      </c>
      <c r="AHM63" s="219" t="s">
        <v>437</v>
      </c>
      <c r="AHN63" s="219" t="s">
        <v>437</v>
      </c>
      <c r="AHO63" s="219" t="s">
        <v>437</v>
      </c>
      <c r="AHP63" s="219" t="s">
        <v>437</v>
      </c>
      <c r="AHQ63" s="219" t="s">
        <v>437</v>
      </c>
      <c r="AHR63" s="219" t="s">
        <v>437</v>
      </c>
      <c r="AHS63" s="219" t="s">
        <v>437</v>
      </c>
      <c r="AHT63" s="219" t="s">
        <v>437</v>
      </c>
      <c r="AHU63" s="219" t="s">
        <v>437</v>
      </c>
      <c r="AHV63" s="219" t="s">
        <v>437</v>
      </c>
      <c r="AHW63" s="219" t="s">
        <v>437</v>
      </c>
      <c r="AHX63" s="219" t="s">
        <v>437</v>
      </c>
      <c r="AHY63" s="219" t="s">
        <v>437</v>
      </c>
      <c r="AHZ63" s="219" t="s">
        <v>437</v>
      </c>
      <c r="AIA63" s="219" t="s">
        <v>437</v>
      </c>
      <c r="AIB63" s="219" t="s">
        <v>437</v>
      </c>
      <c r="AIC63" s="219" t="s">
        <v>437</v>
      </c>
      <c r="AID63" s="219" t="s">
        <v>437</v>
      </c>
      <c r="AIE63" s="219" t="s">
        <v>437</v>
      </c>
      <c r="AIF63" s="219" t="s">
        <v>437</v>
      </c>
      <c r="AIG63" s="219" t="s">
        <v>437</v>
      </c>
      <c r="AIH63" s="219" t="s">
        <v>437</v>
      </c>
      <c r="AII63" s="219" t="s">
        <v>437</v>
      </c>
      <c r="AIJ63" s="219" t="s">
        <v>437</v>
      </c>
      <c r="AIK63" s="316" t="s">
        <v>437</v>
      </c>
      <c r="AIL63" s="656" t="str">
        <f>INDEX([1]集計!$G:$AK,MATCH($B57,[1]集計!$A$1:$A$945,0)+5,MATCH(AIL$152,[1]集計!$G$2:$AK$2,0))</f>
        <v/>
      </c>
      <c r="AIM63" s="657" t="str">
        <f>INDEX([1]集計!$G:$AK,MATCH($B57,[1]集計!$A$1:$A$945,0)+5,MATCH(AIM$152,[1]集計!$G$2:$AK$2,0))</f>
        <v/>
      </c>
      <c r="AIN63" s="657" t="str">
        <f>INDEX([1]集計!$G:$AK,MATCH($B57,[1]集計!$A$1:$A$945,0)+5,MATCH(AIN$152,[1]集計!$G$2:$AK$2,0))</f>
        <v/>
      </c>
      <c r="AIO63" s="657">
        <f>INDEX([1]集計!$G:$AK,MATCH($B57,[1]集計!$A$1:$A$945,0)+5,MATCH(AIO$152,[1]集計!$G$2:$AK$2,0))</f>
        <v>6</v>
      </c>
      <c r="AIP63" s="657">
        <f>INDEX([1]集計!$G:$AK,MATCH($B57,[1]集計!$A$1:$A$945,0)+5,MATCH(AIP$152,[1]集計!$G$2:$AK$2,0))</f>
        <v>6</v>
      </c>
      <c r="AIQ63" s="657">
        <f>INDEX([1]集計!$G:$AK,MATCH($B57,[1]集計!$A$1:$A$945,0)+5,MATCH(AIQ$152,[1]集計!$G$2:$AK$2,0))</f>
        <v>8</v>
      </c>
      <c r="AIR63" s="657" t="str">
        <f>INDEX([1]集計!$G:$AK,MATCH($B57,[1]集計!$A$1:$A$945,0)+5,MATCH(AIR$152,[1]集計!$G$2:$AK$2,0))</f>
        <v/>
      </c>
      <c r="AIS63" s="657" t="str">
        <f>INDEX([1]集計!$G:$AK,MATCH($B57,[1]集計!$A$1:$A$945,0)+5,MATCH(AIS$152,[1]集計!$G$2:$AK$2,0))</f>
        <v/>
      </c>
      <c r="AIT63" s="657" t="str">
        <f>INDEX([1]集計!$G:$AK,MATCH($B57,[1]集計!$A$1:$A$945,0)+5,MATCH(AIT$152,[1]集計!$G$2:$AK$2,0))</f>
        <v/>
      </c>
      <c r="AIU63" s="657" t="str">
        <f>INDEX([1]集計!$G:$AK,MATCH($B57,[1]集計!$A$1:$A$945,0)+5,MATCH(AIU$152,[1]集計!$G$2:$AK$2,0))</f>
        <v/>
      </c>
      <c r="AIW63" s="138"/>
      <c r="AJR63" s="246">
        <v>2</v>
      </c>
      <c r="AJS63" s="246">
        <v>2</v>
      </c>
      <c r="AJV63" s="246">
        <v>2</v>
      </c>
      <c r="AJW63" s="246">
        <v>2</v>
      </c>
      <c r="AJX63" s="246">
        <v>2</v>
      </c>
      <c r="AJY63" s="246">
        <v>2</v>
      </c>
      <c r="AKE63" s="246">
        <v>7.2187529331324001</v>
      </c>
      <c r="AKF63" s="246">
        <v>7.2187529331324001</v>
      </c>
      <c r="AKG63" s="246">
        <v>7.2187529331324001</v>
      </c>
      <c r="AKH63" s="246">
        <v>0</v>
      </c>
      <c r="AKJ63" s="246">
        <v>7.2187529331324001</v>
      </c>
      <c r="AKQ63" s="246">
        <v>7.2187529331324001</v>
      </c>
      <c r="AKR63" s="246">
        <v>7.2187529331324001</v>
      </c>
      <c r="AKS63" s="246">
        <v>0</v>
      </c>
      <c r="AKT63" s="246">
        <v>6</v>
      </c>
      <c r="AKU63" s="246">
        <v>7.2187529331324001</v>
      </c>
      <c r="AKV63" s="246"/>
      <c r="AKX63" s="246">
        <v>7.2187529331324001</v>
      </c>
      <c r="AKY63" s="246">
        <v>7.2187529331324001</v>
      </c>
      <c r="AKZ63" s="246">
        <v>7.2187529331324001</v>
      </c>
      <c r="ALA63" s="246">
        <v>7.2187529331324001</v>
      </c>
      <c r="ALB63" s="246">
        <v>7.2187529331324001</v>
      </c>
    </row>
    <row r="64" spans="1:1028" s="119" customFormat="1" ht="14.25" hidden="1" customHeight="1" outlineLevel="1" thickBot="1">
      <c r="A64" s="157" t="s">
        <v>316</v>
      </c>
      <c r="B64" s="163">
        <f>SUM(B62/(B59*E65/100))</f>
        <v>0.91098265895953756</v>
      </c>
      <c r="C64" s="164" t="s">
        <v>318</v>
      </c>
      <c r="D64" s="671">
        <f>SUM(D58:D63)</f>
        <v>197</v>
      </c>
      <c r="E64" s="182">
        <v>21.571000000000002</v>
      </c>
      <c r="F64" s="183"/>
      <c r="G64" s="49">
        <f>((E64/F65*1000)*-0.0753+85.398)*E64</f>
        <v>632.67270924956836</v>
      </c>
      <c r="H64" s="156">
        <f>SUM(H58:H63)</f>
        <v>671.66664020011024</v>
      </c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OA64" s="136"/>
      <c r="OB64" s="136"/>
      <c r="OC64" s="136"/>
      <c r="OD64" s="136"/>
      <c r="OE64" s="136"/>
      <c r="OF64" s="136"/>
      <c r="OG64" s="136"/>
      <c r="OH64" s="136"/>
      <c r="OI64" s="136"/>
      <c r="OJ64" s="136"/>
      <c r="OK64" s="136"/>
      <c r="OL64" s="136"/>
      <c r="OM64" s="136"/>
      <c r="ON64" s="136"/>
      <c r="OO64" s="136"/>
      <c r="OP64" s="136"/>
      <c r="OQ64" s="136"/>
      <c r="OR64" s="136"/>
      <c r="OS64" s="136"/>
      <c r="OT64" s="136"/>
      <c r="OU64" s="136"/>
      <c r="OV64" s="136"/>
      <c r="OW64" s="136"/>
      <c r="OX64" s="136"/>
      <c r="OY64" s="136"/>
      <c r="OZ64" s="136"/>
      <c r="PA64" s="136"/>
      <c r="PB64" s="136"/>
      <c r="PC64" s="136"/>
      <c r="PD64" s="136"/>
      <c r="PE64" s="136"/>
      <c r="PF64" s="136"/>
      <c r="PG64" s="136"/>
      <c r="PH64" s="136"/>
      <c r="PI64" s="136"/>
      <c r="PJ64" s="136"/>
      <c r="PK64" s="136"/>
      <c r="PL64" s="136"/>
      <c r="PM64" s="136"/>
      <c r="PN64" s="136"/>
      <c r="PO64" s="136"/>
      <c r="PP64" s="136"/>
      <c r="PQ64" s="136"/>
      <c r="PR64" s="136"/>
      <c r="PS64" s="136"/>
      <c r="PT64" s="136"/>
      <c r="PU64" s="136"/>
      <c r="PV64" s="136"/>
      <c r="PW64" s="136"/>
      <c r="PX64" s="136"/>
      <c r="PY64" s="136"/>
      <c r="PZ64" s="136"/>
      <c r="QA64" s="136"/>
      <c r="QB64" s="136"/>
      <c r="QC64" s="136"/>
      <c r="QD64" s="136"/>
      <c r="QE64" s="136"/>
      <c r="QF64" s="136"/>
      <c r="QG64" s="136"/>
      <c r="QH64" s="136"/>
      <c r="QI64" s="136"/>
      <c r="QJ64" s="136"/>
      <c r="QK64" s="136"/>
      <c r="QL64" s="136"/>
      <c r="QM64" s="136"/>
      <c r="QN64" s="136"/>
      <c r="QO64" s="136"/>
      <c r="QP64" s="136"/>
      <c r="QQ64" s="136"/>
      <c r="QR64" s="136"/>
      <c r="QS64" s="136"/>
      <c r="QT64" s="136"/>
      <c r="QU64" s="136"/>
      <c r="QV64" s="136"/>
      <c r="QW64" s="136"/>
      <c r="QX64" s="136"/>
      <c r="QY64" s="136"/>
      <c r="QZ64" s="136"/>
      <c r="RA64" s="136"/>
      <c r="RB64" s="136"/>
      <c r="RC64" s="136"/>
      <c r="RD64" s="136"/>
      <c r="RE64" s="136"/>
      <c r="RF64" s="136"/>
      <c r="RG64" s="136"/>
      <c r="RH64" s="136"/>
      <c r="RI64" s="136"/>
      <c r="RJ64" s="136"/>
      <c r="RK64" s="136"/>
      <c r="RL64" s="136"/>
      <c r="RM64" s="136"/>
      <c r="RN64" s="136"/>
      <c r="RO64" s="136"/>
      <c r="RP64" s="136"/>
      <c r="RQ64" s="136"/>
      <c r="RR64" s="136"/>
      <c r="RS64" s="136"/>
      <c r="RT64" s="136"/>
      <c r="RU64" s="136"/>
      <c r="RV64" s="136"/>
      <c r="RW64" s="136"/>
      <c r="RX64" s="136"/>
      <c r="RY64" s="136"/>
      <c r="RZ64" s="136"/>
      <c r="SA64" s="136"/>
      <c r="SB64" s="136"/>
      <c r="SC64" s="136"/>
      <c r="SD64" s="136"/>
      <c r="SE64" s="136"/>
      <c r="SF64" s="136"/>
      <c r="SG64" s="136"/>
      <c r="SH64" s="136"/>
      <c r="SI64" s="136"/>
      <c r="SJ64" s="136"/>
      <c r="SK64" s="136"/>
      <c r="SL64" s="136"/>
      <c r="WJ64" s="136"/>
      <c r="WK64" s="136"/>
      <c r="WL64" s="136"/>
      <c r="WM64" s="136"/>
      <c r="WN64" s="136"/>
      <c r="WO64" s="136"/>
      <c r="WP64" s="136"/>
      <c r="WQ64" s="136"/>
      <c r="WR64" s="136"/>
      <c r="WS64" s="136"/>
      <c r="WT64" s="136"/>
      <c r="WU64" s="136"/>
      <c r="WV64" s="136"/>
      <c r="AHG64" s="8">
        <f t="shared" ref="AHG64:AIK64" si="68">SUM(AHG58:AHG63)</f>
        <v>0</v>
      </c>
      <c r="AHH64" s="9">
        <f t="shared" si="68"/>
        <v>0</v>
      </c>
      <c r="AHI64" s="9">
        <f t="shared" si="68"/>
        <v>0</v>
      </c>
      <c r="AHJ64" s="9">
        <f t="shared" si="68"/>
        <v>0</v>
      </c>
      <c r="AHK64" s="9">
        <f t="shared" si="68"/>
        <v>0</v>
      </c>
      <c r="AHL64" s="9">
        <f t="shared" si="68"/>
        <v>0</v>
      </c>
      <c r="AHM64" s="9">
        <f t="shared" si="68"/>
        <v>0</v>
      </c>
      <c r="AHN64" s="9">
        <f t="shared" si="68"/>
        <v>0</v>
      </c>
      <c r="AHO64" s="9">
        <f t="shared" si="68"/>
        <v>2</v>
      </c>
      <c r="AHP64" s="9">
        <f t="shared" si="68"/>
        <v>0</v>
      </c>
      <c r="AHQ64" s="9">
        <f t="shared" si="68"/>
        <v>0</v>
      </c>
      <c r="AHR64" s="9">
        <f>SUM(AHR58:AHR63)</f>
        <v>6</v>
      </c>
      <c r="AHS64" s="9">
        <f t="shared" si="68"/>
        <v>8</v>
      </c>
      <c r="AHT64" s="9">
        <f t="shared" si="68"/>
        <v>10</v>
      </c>
      <c r="AHU64" s="9">
        <f t="shared" si="68"/>
        <v>16</v>
      </c>
      <c r="AHV64" s="9">
        <f t="shared" si="68"/>
        <v>12</v>
      </c>
      <c r="AHW64" s="9">
        <f t="shared" si="68"/>
        <v>0</v>
      </c>
      <c r="AHX64" s="9">
        <f t="shared" si="68"/>
        <v>0</v>
      </c>
      <c r="AHY64" s="9">
        <f t="shared" si="68"/>
        <v>12</v>
      </c>
      <c r="AHZ64" s="9">
        <f t="shared" si="68"/>
        <v>25</v>
      </c>
      <c r="AIA64" s="9">
        <f t="shared" si="68"/>
        <v>16</v>
      </c>
      <c r="AIB64" s="9">
        <f t="shared" si="68"/>
        <v>18</v>
      </c>
      <c r="AIC64" s="9">
        <f t="shared" si="68"/>
        <v>14</v>
      </c>
      <c r="AID64" s="9">
        <f t="shared" si="68"/>
        <v>2</v>
      </c>
      <c r="AIE64" s="9">
        <f t="shared" si="68"/>
        <v>0</v>
      </c>
      <c r="AIF64" s="9">
        <f t="shared" si="68"/>
        <v>2</v>
      </c>
      <c r="AIG64" s="9">
        <f t="shared" si="68"/>
        <v>5</v>
      </c>
      <c r="AIH64" s="9">
        <f t="shared" si="68"/>
        <v>8</v>
      </c>
      <c r="AII64" s="9">
        <f t="shared" si="68"/>
        <v>13</v>
      </c>
      <c r="AIJ64" s="9">
        <f t="shared" si="68"/>
        <v>28</v>
      </c>
      <c r="AIK64" s="10">
        <f t="shared" si="68"/>
        <v>0</v>
      </c>
      <c r="AIL64" s="8">
        <f t="shared" ref="AIL64:AIO64" si="69">SUM(AIL58:AIL63)</f>
        <v>0</v>
      </c>
      <c r="AIM64" s="9">
        <f t="shared" si="69"/>
        <v>35</v>
      </c>
      <c r="AIN64" s="9">
        <f t="shared" si="69"/>
        <v>23</v>
      </c>
      <c r="AIO64" s="9">
        <f t="shared" si="69"/>
        <v>21</v>
      </c>
      <c r="AIW64" s="138"/>
      <c r="AKI64" s="246"/>
    </row>
    <row r="65" spans="1:1027" s="119" customFormat="1" ht="14.25" hidden="1" customHeight="1" outlineLevel="1" thickBot="1">
      <c r="A65" s="158" t="s">
        <v>316</v>
      </c>
      <c r="B65" s="165">
        <f>SUM(B62/(B60*E65/100))</f>
        <v>0.93475682087781731</v>
      </c>
      <c r="C65" s="166">
        <f>SUM(B62/(E64*E65/100))</f>
        <v>36.530527096564825</v>
      </c>
      <c r="D65" s="73" t="s">
        <v>236</v>
      </c>
      <c r="E65" s="167">
        <v>25</v>
      </c>
      <c r="F65" s="175">
        <v>28.97</v>
      </c>
      <c r="G65" s="176"/>
      <c r="H65" s="187"/>
      <c r="OA65" s="136"/>
      <c r="OB65" s="136"/>
      <c r="OC65" s="136"/>
      <c r="OD65" s="136"/>
      <c r="OE65" s="136"/>
      <c r="OF65" s="136"/>
      <c r="OG65" s="136"/>
      <c r="OH65" s="136"/>
      <c r="OI65" s="136"/>
      <c r="OJ65" s="136"/>
      <c r="OK65" s="136"/>
      <c r="OL65" s="136"/>
      <c r="OM65" s="136"/>
      <c r="ON65" s="136"/>
      <c r="OO65" s="136"/>
      <c r="OP65" s="136"/>
      <c r="OQ65" s="136"/>
      <c r="OR65" s="136"/>
      <c r="OS65" s="136"/>
      <c r="OT65" s="136"/>
      <c r="OU65" s="136"/>
      <c r="OV65" s="136"/>
      <c r="OW65" s="136"/>
      <c r="OX65" s="136"/>
      <c r="OY65" s="136"/>
      <c r="OZ65" s="136"/>
      <c r="PA65" s="136"/>
      <c r="PB65" s="136"/>
      <c r="PC65" s="136"/>
      <c r="PD65" s="136"/>
      <c r="PE65" s="136"/>
      <c r="PF65" s="136"/>
      <c r="PG65" s="136"/>
      <c r="PH65" s="136"/>
      <c r="PI65" s="136"/>
      <c r="PJ65" s="136"/>
      <c r="PK65" s="136"/>
      <c r="PL65" s="136"/>
      <c r="PM65" s="136"/>
      <c r="PN65" s="136"/>
      <c r="PO65" s="136"/>
      <c r="PP65" s="136"/>
      <c r="PQ65" s="136"/>
      <c r="PR65" s="136"/>
      <c r="PS65" s="136"/>
      <c r="PT65" s="136"/>
      <c r="PU65" s="136"/>
      <c r="PV65" s="136"/>
      <c r="PW65" s="136"/>
      <c r="PX65" s="136"/>
      <c r="PY65" s="136"/>
      <c r="PZ65" s="136"/>
      <c r="QA65" s="136"/>
      <c r="QB65" s="136"/>
      <c r="QC65" s="136"/>
      <c r="QD65" s="136"/>
      <c r="QE65" s="136"/>
      <c r="QF65" s="136"/>
      <c r="QG65" s="136"/>
      <c r="QH65" s="136"/>
      <c r="QI65" s="136"/>
      <c r="QJ65" s="136"/>
      <c r="QK65" s="136"/>
      <c r="QL65" s="136"/>
      <c r="QM65" s="136"/>
      <c r="QN65" s="136"/>
      <c r="QO65" s="136"/>
      <c r="QP65" s="136"/>
      <c r="QQ65" s="136"/>
      <c r="QR65" s="136"/>
      <c r="QS65" s="136"/>
      <c r="QT65" s="136"/>
      <c r="QU65" s="136"/>
      <c r="QV65" s="136"/>
      <c r="QW65" s="136"/>
      <c r="QX65" s="136"/>
      <c r="QY65" s="136"/>
      <c r="QZ65" s="136"/>
      <c r="RA65" s="136"/>
      <c r="RB65" s="136"/>
      <c r="RC65" s="136"/>
      <c r="RD65" s="136"/>
      <c r="RE65" s="136"/>
      <c r="RF65" s="136"/>
      <c r="RG65" s="136"/>
      <c r="RH65" s="136"/>
      <c r="RI65" s="136"/>
      <c r="RJ65" s="136"/>
      <c r="RK65" s="136"/>
      <c r="RL65" s="136"/>
      <c r="RM65" s="136"/>
      <c r="RN65" s="136"/>
      <c r="RO65" s="136"/>
      <c r="RP65" s="136"/>
      <c r="RQ65" s="136"/>
      <c r="RR65" s="136"/>
      <c r="RS65" s="136"/>
      <c r="RT65" s="136"/>
      <c r="RU65" s="136"/>
      <c r="RV65" s="136"/>
      <c r="RW65" s="136"/>
      <c r="RX65" s="136"/>
      <c r="RY65" s="136"/>
      <c r="RZ65" s="136"/>
      <c r="SA65" s="136"/>
      <c r="SB65" s="136"/>
      <c r="SC65" s="136"/>
      <c r="SD65" s="136"/>
      <c r="SE65" s="136"/>
      <c r="SF65" s="136"/>
      <c r="SG65" s="136"/>
      <c r="SH65" s="136"/>
      <c r="SI65" s="136"/>
      <c r="SJ65" s="136"/>
      <c r="SK65" s="136"/>
      <c r="SL65" s="136"/>
      <c r="WJ65" s="136"/>
      <c r="WK65" s="136"/>
      <c r="WL65" s="136"/>
      <c r="WM65" s="136"/>
      <c r="WN65" s="136"/>
      <c r="WO65" s="136"/>
      <c r="WP65" s="136"/>
      <c r="WQ65" s="136"/>
      <c r="WR65" s="136"/>
      <c r="WS65" s="136"/>
      <c r="WT65" s="136"/>
      <c r="WU65" s="136"/>
      <c r="WV65" s="136"/>
      <c r="AHG65" s="19" t="s">
        <v>38</v>
      </c>
      <c r="AHH65" s="20"/>
      <c r="AHI65" s="21">
        <f>SUM(AHG58:AIK58)</f>
        <v>136</v>
      </c>
      <c r="AHJ65" s="21"/>
      <c r="AHK65" s="20" t="s">
        <v>39</v>
      </c>
      <c r="AHL65" s="20"/>
      <c r="AHM65" s="21">
        <f>SUM(AHG59:AIK59)</f>
        <v>47</v>
      </c>
      <c r="AHN65" s="21"/>
      <c r="AHO65" s="20" t="s">
        <v>40</v>
      </c>
      <c r="AHP65" s="20"/>
      <c r="AHQ65" s="21">
        <f>SUM(AHG60:AIK60)</f>
        <v>14</v>
      </c>
      <c r="AHR65" s="21"/>
      <c r="AHS65" s="20" t="s">
        <v>41</v>
      </c>
      <c r="AHT65" s="20"/>
      <c r="AHU65" s="21">
        <f>SUM(AHG61:AIK61)</f>
        <v>0</v>
      </c>
      <c r="AHV65" s="21"/>
      <c r="AHW65" s="20" t="s">
        <v>42</v>
      </c>
      <c r="AHX65" s="20"/>
      <c r="AHY65" s="21">
        <f>SUM(AHG62:AIK62)</f>
        <v>0</v>
      </c>
      <c r="AHZ65" s="21"/>
      <c r="AIA65" s="20" t="s">
        <v>43</v>
      </c>
      <c r="AIB65" s="20"/>
      <c r="AIC65" s="21">
        <f>SUM(AHG63:AIK63)</f>
        <v>0</v>
      </c>
      <c r="AID65" s="21"/>
      <c r="AIE65" s="22" t="s">
        <v>44</v>
      </c>
      <c r="AIF65" s="22"/>
      <c r="AIG65" s="21">
        <f>SUM(AHG64:AIK64)</f>
        <v>197</v>
      </c>
      <c r="AIH65" s="21"/>
      <c r="AII65" s="21"/>
      <c r="AIJ65" s="21"/>
      <c r="AIK65" s="217"/>
      <c r="AIL65" s="652"/>
      <c r="AIM65" s="21"/>
      <c r="AIN65" s="21"/>
      <c r="AIO65" s="21"/>
      <c r="AIW65" s="138"/>
    </row>
    <row r="66" spans="1:1027" s="119" customFormat="1" ht="14.25" hidden="1" customHeight="1" outlineLevel="1">
      <c r="A66" s="208"/>
      <c r="B66" s="307" t="s">
        <v>237</v>
      </c>
      <c r="C66" s="247">
        <v>35.799999999999997</v>
      </c>
      <c r="D66" s="247"/>
      <c r="E66" s="314">
        <v>2.5</v>
      </c>
      <c r="F66" s="322">
        <v>3</v>
      </c>
      <c r="G66" s="313">
        <v>3.5</v>
      </c>
      <c r="H66" s="309">
        <v>4</v>
      </c>
      <c r="OA66" s="136"/>
      <c r="OB66" s="136"/>
      <c r="OC66" s="136"/>
      <c r="OD66" s="136"/>
      <c r="OE66" s="136"/>
      <c r="OF66" s="136"/>
      <c r="OG66" s="136"/>
      <c r="OH66" s="136"/>
      <c r="OI66" s="136"/>
      <c r="OJ66" s="136"/>
      <c r="OK66" s="136"/>
      <c r="OL66" s="136"/>
      <c r="OM66" s="136"/>
      <c r="ON66" s="136"/>
      <c r="OO66" s="136"/>
      <c r="OP66" s="136"/>
      <c r="OQ66" s="136"/>
      <c r="OR66" s="136"/>
      <c r="OS66" s="136"/>
      <c r="OT66" s="136"/>
      <c r="OU66" s="136"/>
      <c r="OV66" s="136"/>
      <c r="OW66" s="136"/>
      <c r="OX66" s="136"/>
      <c r="OY66" s="136"/>
      <c r="OZ66" s="136"/>
      <c r="PA66" s="136"/>
      <c r="PB66" s="136"/>
      <c r="PC66" s="136"/>
      <c r="PD66" s="136"/>
      <c r="PE66" s="136"/>
      <c r="PF66" s="136"/>
      <c r="PG66" s="136"/>
      <c r="PH66" s="136"/>
      <c r="PI66" s="136"/>
      <c r="PJ66" s="136"/>
      <c r="PK66" s="136"/>
      <c r="PL66" s="136"/>
      <c r="PM66" s="136"/>
      <c r="PN66" s="136"/>
      <c r="PO66" s="136"/>
      <c r="PP66" s="136"/>
      <c r="PQ66" s="136"/>
      <c r="PR66" s="136"/>
      <c r="PS66" s="136"/>
      <c r="PT66" s="136"/>
      <c r="PU66" s="136"/>
      <c r="PV66" s="136"/>
      <c r="PW66" s="136"/>
      <c r="PX66" s="136"/>
      <c r="PY66" s="136"/>
      <c r="PZ66" s="136"/>
      <c r="QA66" s="136"/>
      <c r="QB66" s="136"/>
      <c r="QC66" s="136"/>
      <c r="QD66" s="136"/>
      <c r="QE66" s="136"/>
      <c r="QF66" s="136"/>
      <c r="QG66" s="136"/>
      <c r="QH66" s="136"/>
      <c r="QI66" s="136"/>
      <c r="QJ66" s="136"/>
      <c r="QK66" s="136"/>
      <c r="QL66" s="136"/>
      <c r="QM66" s="136"/>
      <c r="QN66" s="136"/>
      <c r="QO66" s="136"/>
      <c r="QP66" s="136"/>
      <c r="QQ66" s="136"/>
      <c r="QR66" s="136"/>
      <c r="QS66" s="136"/>
      <c r="QT66" s="136"/>
      <c r="QU66" s="136"/>
      <c r="QV66" s="136"/>
      <c r="QW66" s="136"/>
      <c r="QX66" s="136"/>
      <c r="QY66" s="136"/>
      <c r="QZ66" s="136"/>
      <c r="RA66" s="136"/>
      <c r="RB66" s="136"/>
      <c r="RC66" s="136"/>
      <c r="RD66" s="136"/>
      <c r="RE66" s="136"/>
      <c r="RF66" s="136"/>
      <c r="RG66" s="136"/>
      <c r="RH66" s="136"/>
      <c r="RI66" s="136"/>
      <c r="RJ66" s="136"/>
      <c r="RK66" s="136"/>
      <c r="RL66" s="136"/>
      <c r="RM66" s="136"/>
      <c r="RN66" s="136"/>
      <c r="RO66" s="136"/>
      <c r="RP66" s="136"/>
      <c r="RQ66" s="136"/>
      <c r="RR66" s="136"/>
      <c r="RS66" s="136"/>
      <c r="RT66" s="136"/>
      <c r="RU66" s="136"/>
      <c r="RV66" s="136"/>
      <c r="RW66" s="136"/>
      <c r="RX66" s="136"/>
      <c r="RY66" s="136"/>
      <c r="RZ66" s="136"/>
      <c r="SA66" s="136"/>
      <c r="SB66" s="136"/>
      <c r="SC66" s="136"/>
      <c r="SD66" s="136"/>
      <c r="SE66" s="136"/>
      <c r="SF66" s="136"/>
      <c r="SG66" s="136"/>
      <c r="SH66" s="136"/>
      <c r="SI66" s="136"/>
      <c r="SJ66" s="136"/>
      <c r="SK66" s="136"/>
      <c r="SL66" s="136"/>
      <c r="WJ66" s="136"/>
      <c r="WK66" s="136"/>
      <c r="WL66" s="136"/>
      <c r="WM66" s="136"/>
      <c r="WN66" s="136"/>
      <c r="WO66" s="136"/>
      <c r="WP66" s="136"/>
      <c r="WQ66" s="136"/>
      <c r="WR66" s="136"/>
      <c r="WS66" s="136"/>
      <c r="WT66" s="136"/>
      <c r="WU66" s="136"/>
      <c r="WV66" s="136"/>
      <c r="AHO66" s="317">
        <f t="shared" ref="AHO66:AHY66" si="70">$C66*$E66</f>
        <v>89.5</v>
      </c>
      <c r="AHP66" s="312">
        <f t="shared" si="70"/>
        <v>89.5</v>
      </c>
      <c r="AHQ66" s="312">
        <f t="shared" si="70"/>
        <v>89.5</v>
      </c>
      <c r="AHR66" s="317">
        <f t="shared" si="70"/>
        <v>89.5</v>
      </c>
      <c r="AHS66" s="317">
        <f t="shared" si="70"/>
        <v>89.5</v>
      </c>
      <c r="AHT66" s="317">
        <f t="shared" si="70"/>
        <v>89.5</v>
      </c>
      <c r="AHU66" s="317">
        <f t="shared" si="70"/>
        <v>89.5</v>
      </c>
      <c r="AHV66" s="317">
        <f t="shared" si="70"/>
        <v>89.5</v>
      </c>
      <c r="AHW66" s="312">
        <f t="shared" si="70"/>
        <v>89.5</v>
      </c>
      <c r="AHX66" s="312">
        <f t="shared" si="70"/>
        <v>89.5</v>
      </c>
      <c r="AHY66" s="317">
        <f t="shared" si="70"/>
        <v>89.5</v>
      </c>
      <c r="AHZ66" s="317">
        <f t="shared" ref="AHZ66:AJJ66" si="71">$C66*$F66</f>
        <v>107.39999999999999</v>
      </c>
      <c r="AIA66" s="317">
        <f t="shared" si="71"/>
        <v>107.39999999999999</v>
      </c>
      <c r="AIB66" s="317">
        <f t="shared" si="71"/>
        <v>107.39999999999999</v>
      </c>
      <c r="AIC66" s="317">
        <f t="shared" si="71"/>
        <v>107.39999999999999</v>
      </c>
      <c r="AID66" s="318">
        <f t="shared" si="71"/>
        <v>107.39999999999999</v>
      </c>
      <c r="AIE66" s="317">
        <f t="shared" si="71"/>
        <v>107.39999999999999</v>
      </c>
      <c r="AIF66" s="317">
        <f t="shared" si="71"/>
        <v>107.39999999999999</v>
      </c>
      <c r="AIG66" s="317">
        <f t="shared" si="71"/>
        <v>107.39999999999999</v>
      </c>
      <c r="AIH66" s="317">
        <f t="shared" si="71"/>
        <v>107.39999999999999</v>
      </c>
      <c r="AII66" s="317">
        <f t="shared" si="71"/>
        <v>107.39999999999999</v>
      </c>
      <c r="AIJ66" s="317">
        <f t="shared" si="71"/>
        <v>107.39999999999999</v>
      </c>
      <c r="AIK66" s="318">
        <f t="shared" si="71"/>
        <v>107.39999999999999</v>
      </c>
      <c r="AIL66" s="318">
        <f t="shared" si="71"/>
        <v>107.39999999999999</v>
      </c>
      <c r="AIM66" s="317">
        <f t="shared" si="71"/>
        <v>107.39999999999999</v>
      </c>
      <c r="AIN66" s="317">
        <f t="shared" si="71"/>
        <v>107.39999999999999</v>
      </c>
      <c r="AIO66" s="317">
        <f t="shared" si="71"/>
        <v>107.39999999999999</v>
      </c>
      <c r="AIP66" s="317">
        <f t="shared" si="71"/>
        <v>107.39999999999999</v>
      </c>
      <c r="AIQ66" s="317">
        <f t="shared" si="71"/>
        <v>107.39999999999999</v>
      </c>
      <c r="AIR66" s="318">
        <f t="shared" si="71"/>
        <v>107.39999999999999</v>
      </c>
      <c r="AIS66" s="318">
        <f t="shared" si="71"/>
        <v>107.39999999999999</v>
      </c>
      <c r="AIT66" s="317">
        <f t="shared" si="71"/>
        <v>107.39999999999999</v>
      </c>
      <c r="AIU66" s="317">
        <f t="shared" si="71"/>
        <v>107.39999999999999</v>
      </c>
      <c r="AIV66" s="317">
        <f t="shared" si="71"/>
        <v>107.39999999999999</v>
      </c>
      <c r="AIW66" s="318">
        <f t="shared" si="71"/>
        <v>107.39999999999999</v>
      </c>
      <c r="AIX66" s="318">
        <f t="shared" si="71"/>
        <v>107.39999999999999</v>
      </c>
      <c r="AIY66" s="318">
        <f t="shared" si="71"/>
        <v>107.39999999999999</v>
      </c>
      <c r="AIZ66" s="318">
        <f t="shared" si="71"/>
        <v>107.39999999999999</v>
      </c>
      <c r="AJA66" s="318">
        <f t="shared" si="71"/>
        <v>107.39999999999999</v>
      </c>
      <c r="AJB66" s="318">
        <f t="shared" si="71"/>
        <v>107.39999999999999</v>
      </c>
      <c r="AJC66" s="318">
        <f t="shared" si="71"/>
        <v>107.39999999999999</v>
      </c>
      <c r="AJD66" s="318">
        <f t="shared" si="71"/>
        <v>107.39999999999999</v>
      </c>
      <c r="AJE66" s="318">
        <f t="shared" si="71"/>
        <v>107.39999999999999</v>
      </c>
      <c r="AJF66" s="318">
        <f t="shared" si="71"/>
        <v>107.39999999999999</v>
      </c>
      <c r="AJG66" s="318">
        <f t="shared" si="71"/>
        <v>107.39999999999999</v>
      </c>
      <c r="AJH66" s="318">
        <f t="shared" si="71"/>
        <v>107.39999999999999</v>
      </c>
      <c r="AJI66" s="318">
        <f t="shared" si="71"/>
        <v>107.39999999999999</v>
      </c>
      <c r="AJJ66" s="318">
        <f t="shared" si="71"/>
        <v>107.39999999999999</v>
      </c>
      <c r="AJK66" s="310">
        <f t="shared" ref="AJK66:AKD66" si="72">$C66*$G66</f>
        <v>125.29999999999998</v>
      </c>
      <c r="AJL66" s="310">
        <f t="shared" si="72"/>
        <v>125.29999999999998</v>
      </c>
      <c r="AJM66" s="310">
        <f t="shared" si="72"/>
        <v>125.29999999999998</v>
      </c>
      <c r="AJN66" s="310">
        <f t="shared" si="72"/>
        <v>125.29999999999998</v>
      </c>
      <c r="AJO66" s="310">
        <f t="shared" si="72"/>
        <v>125.29999999999998</v>
      </c>
      <c r="AJP66" s="310">
        <f t="shared" si="72"/>
        <v>125.29999999999998</v>
      </c>
      <c r="AJQ66" s="310">
        <f t="shared" si="72"/>
        <v>125.29999999999998</v>
      </c>
      <c r="AJR66" s="310">
        <f t="shared" si="72"/>
        <v>125.29999999999998</v>
      </c>
      <c r="AJS66" s="310">
        <f t="shared" si="72"/>
        <v>125.29999999999998</v>
      </c>
      <c r="AJT66" s="310">
        <f t="shared" si="72"/>
        <v>125.29999999999998</v>
      </c>
      <c r="AJU66" s="310">
        <f t="shared" si="72"/>
        <v>125.29999999999998</v>
      </c>
      <c r="AJV66" s="310">
        <f t="shared" si="72"/>
        <v>125.29999999999998</v>
      </c>
      <c r="AJW66" s="310">
        <f t="shared" si="72"/>
        <v>125.29999999999998</v>
      </c>
      <c r="AJX66" s="310">
        <f t="shared" si="72"/>
        <v>125.29999999999998</v>
      </c>
      <c r="AJY66" s="310">
        <f t="shared" si="72"/>
        <v>125.29999999999998</v>
      </c>
      <c r="AJZ66" s="310">
        <f t="shared" si="72"/>
        <v>125.29999999999998</v>
      </c>
      <c r="AKA66" s="310">
        <f t="shared" si="72"/>
        <v>125.29999999999998</v>
      </c>
      <c r="AKB66" s="310">
        <f t="shared" si="72"/>
        <v>125.29999999999998</v>
      </c>
      <c r="AKC66" s="310">
        <f t="shared" si="72"/>
        <v>125.29999999999998</v>
      </c>
      <c r="AKD66" s="310">
        <f t="shared" si="72"/>
        <v>125.29999999999998</v>
      </c>
      <c r="AKE66" s="311">
        <f t="shared" ref="AKE66:AKS66" si="73">$C66*$H66</f>
        <v>143.19999999999999</v>
      </c>
      <c r="AKF66" s="311">
        <f t="shared" si="73"/>
        <v>143.19999999999999</v>
      </c>
      <c r="AKG66" s="311">
        <f t="shared" si="73"/>
        <v>143.19999999999999</v>
      </c>
      <c r="AKH66" s="311">
        <f t="shared" si="73"/>
        <v>143.19999999999999</v>
      </c>
      <c r="AKI66" s="311">
        <f t="shared" si="73"/>
        <v>143.19999999999999</v>
      </c>
      <c r="AKJ66" s="311">
        <f t="shared" si="73"/>
        <v>143.19999999999999</v>
      </c>
      <c r="AKK66" s="311">
        <f t="shared" si="73"/>
        <v>143.19999999999999</v>
      </c>
      <c r="AKL66" s="311">
        <f t="shared" si="73"/>
        <v>143.19999999999999</v>
      </c>
      <c r="AKM66" s="311">
        <f t="shared" si="73"/>
        <v>143.19999999999999</v>
      </c>
      <c r="AKN66" s="311">
        <f t="shared" si="73"/>
        <v>143.19999999999999</v>
      </c>
      <c r="AKO66" s="311">
        <f t="shared" si="73"/>
        <v>143.19999999999999</v>
      </c>
      <c r="AKP66" s="311">
        <f t="shared" si="73"/>
        <v>143.19999999999999</v>
      </c>
      <c r="AKQ66" s="311">
        <f t="shared" si="73"/>
        <v>143.19999999999999</v>
      </c>
      <c r="AKR66" s="311">
        <f t="shared" si="73"/>
        <v>143.19999999999999</v>
      </c>
      <c r="AKS66" s="311">
        <f t="shared" si="73"/>
        <v>143.19999999999999</v>
      </c>
      <c r="AKT66" s="312">
        <f t="shared" ref="AKT66:AMB66" si="74">$C66*$E66</f>
        <v>89.5</v>
      </c>
      <c r="AKU66" s="312">
        <f t="shared" si="74"/>
        <v>89.5</v>
      </c>
      <c r="AKV66" s="312">
        <f t="shared" si="74"/>
        <v>89.5</v>
      </c>
      <c r="AKW66" s="312">
        <f t="shared" si="74"/>
        <v>89.5</v>
      </c>
      <c r="AKX66" s="312">
        <f t="shared" si="74"/>
        <v>89.5</v>
      </c>
      <c r="AKY66" s="312">
        <f t="shared" si="74"/>
        <v>89.5</v>
      </c>
      <c r="AKZ66" s="312">
        <f t="shared" si="74"/>
        <v>89.5</v>
      </c>
      <c r="ALA66" s="312">
        <f t="shared" si="74"/>
        <v>89.5</v>
      </c>
      <c r="ALB66" s="312">
        <f t="shared" si="74"/>
        <v>89.5</v>
      </c>
      <c r="ALC66" s="312">
        <f t="shared" si="74"/>
        <v>89.5</v>
      </c>
      <c r="ALD66" s="312">
        <f t="shared" si="74"/>
        <v>89.5</v>
      </c>
      <c r="ALE66" s="312">
        <f t="shared" si="74"/>
        <v>89.5</v>
      </c>
      <c r="ALF66" s="312">
        <f t="shared" si="74"/>
        <v>89.5</v>
      </c>
      <c r="ALG66" s="312">
        <f t="shared" si="74"/>
        <v>89.5</v>
      </c>
      <c r="ALH66" s="312">
        <f t="shared" si="74"/>
        <v>89.5</v>
      </c>
      <c r="ALI66" s="312">
        <f t="shared" si="74"/>
        <v>89.5</v>
      </c>
      <c r="ALJ66" s="312">
        <f t="shared" si="74"/>
        <v>89.5</v>
      </c>
      <c r="ALK66" s="312">
        <f t="shared" si="74"/>
        <v>89.5</v>
      </c>
      <c r="ALL66" s="312">
        <f t="shared" si="74"/>
        <v>89.5</v>
      </c>
      <c r="ALM66" s="312">
        <f t="shared" si="74"/>
        <v>89.5</v>
      </c>
      <c r="ALN66" s="312">
        <f t="shared" si="74"/>
        <v>89.5</v>
      </c>
      <c r="ALO66" s="312">
        <f t="shared" si="74"/>
        <v>89.5</v>
      </c>
      <c r="ALP66" s="312">
        <f t="shared" si="74"/>
        <v>89.5</v>
      </c>
      <c r="ALQ66" s="312">
        <f t="shared" si="74"/>
        <v>89.5</v>
      </c>
      <c r="ALR66" s="312">
        <f t="shared" si="74"/>
        <v>89.5</v>
      </c>
      <c r="ALS66" s="312">
        <f t="shared" si="74"/>
        <v>89.5</v>
      </c>
      <c r="ALT66" s="312">
        <f t="shared" si="74"/>
        <v>89.5</v>
      </c>
      <c r="ALU66" s="312">
        <f t="shared" si="74"/>
        <v>89.5</v>
      </c>
      <c r="ALV66" s="312">
        <f t="shared" si="74"/>
        <v>89.5</v>
      </c>
      <c r="ALW66" s="312">
        <f t="shared" si="74"/>
        <v>89.5</v>
      </c>
      <c r="ALX66" s="312">
        <f t="shared" si="74"/>
        <v>89.5</v>
      </c>
      <c r="ALY66" s="312">
        <f t="shared" si="74"/>
        <v>89.5</v>
      </c>
      <c r="ALZ66" s="312">
        <f t="shared" si="74"/>
        <v>89.5</v>
      </c>
      <c r="AMA66" s="312">
        <f t="shared" si="74"/>
        <v>89.5</v>
      </c>
      <c r="AMB66" s="312">
        <f t="shared" si="74"/>
        <v>89.5</v>
      </c>
      <c r="AMC66" s="312">
        <f t="shared" ref="AMC66:AMM66" si="75">$C66*$E66</f>
        <v>89.5</v>
      </c>
      <c r="AMD66" s="312">
        <f t="shared" si="75"/>
        <v>89.5</v>
      </c>
      <c r="AME66" s="312">
        <f t="shared" si="75"/>
        <v>89.5</v>
      </c>
      <c r="AMF66" s="312">
        <f t="shared" si="75"/>
        <v>89.5</v>
      </c>
      <c r="AMG66" s="312">
        <f t="shared" si="75"/>
        <v>89.5</v>
      </c>
      <c r="AMH66" s="312">
        <f t="shared" si="75"/>
        <v>89.5</v>
      </c>
      <c r="AMI66" s="312">
        <f t="shared" si="75"/>
        <v>89.5</v>
      </c>
      <c r="AMJ66" s="312">
        <f t="shared" si="75"/>
        <v>89.5</v>
      </c>
      <c r="AMK66" s="312">
        <f t="shared" si="75"/>
        <v>89.5</v>
      </c>
      <c r="AML66" s="312">
        <f t="shared" si="75"/>
        <v>89.5</v>
      </c>
      <c r="AMM66" s="312">
        <f t="shared" si="75"/>
        <v>89.5</v>
      </c>
    </row>
    <row r="67" spans="1:1027" s="119" customFormat="1" ht="55.5" customHeight="1" collapsed="1">
      <c r="A67" s="88"/>
      <c r="B67" s="435">
        <v>228015</v>
      </c>
      <c r="C67" s="639" t="s">
        <v>562</v>
      </c>
      <c r="D67" s="288" t="s">
        <v>439</v>
      </c>
      <c r="E67" s="149" t="s">
        <v>278</v>
      </c>
      <c r="F67" s="470" t="s">
        <v>327</v>
      </c>
      <c r="G67" s="455">
        <v>1</v>
      </c>
      <c r="H67" s="76"/>
      <c r="OA67" s="136"/>
      <c r="OB67" s="136"/>
      <c r="OC67" s="136"/>
      <c r="OD67" s="136"/>
      <c r="OE67" s="136"/>
      <c r="OF67" s="136"/>
      <c r="OG67" s="136"/>
      <c r="OH67" s="136"/>
      <c r="OI67" s="136"/>
      <c r="OJ67" s="136"/>
      <c r="OK67" s="136"/>
      <c r="OL67" s="136"/>
      <c r="OM67" s="136"/>
      <c r="ON67" s="136"/>
      <c r="OO67" s="136"/>
      <c r="OP67" s="136"/>
      <c r="OQ67" s="136"/>
      <c r="OR67" s="136"/>
      <c r="OS67" s="136"/>
      <c r="OT67" s="136"/>
      <c r="OU67" s="136"/>
      <c r="OV67" s="136"/>
      <c r="OW67" s="136"/>
      <c r="OX67" s="136"/>
      <c r="OY67" s="136"/>
      <c r="OZ67" s="136"/>
      <c r="PA67" s="136"/>
      <c r="PB67" s="136"/>
      <c r="PC67" s="136"/>
      <c r="PD67" s="136"/>
      <c r="PE67" s="136"/>
      <c r="PF67" s="136"/>
      <c r="PG67" s="136"/>
      <c r="PH67" s="136"/>
      <c r="PI67" s="136"/>
      <c r="PJ67" s="136"/>
      <c r="PK67" s="136"/>
      <c r="PL67" s="136"/>
      <c r="PM67" s="136"/>
      <c r="PN67" s="136"/>
      <c r="PO67" s="136"/>
      <c r="PP67" s="136"/>
      <c r="PQ67" s="136"/>
      <c r="PR67" s="136"/>
      <c r="PS67" s="136"/>
      <c r="PT67" s="136"/>
      <c r="PU67" s="136"/>
      <c r="PV67" s="136"/>
      <c r="PW67" s="136"/>
      <c r="PX67" s="136"/>
      <c r="PY67" s="136"/>
      <c r="PZ67" s="136"/>
      <c r="QA67" s="136"/>
      <c r="QB67" s="136"/>
      <c r="QC67" s="136"/>
      <c r="QD67" s="136"/>
      <c r="QE67" s="136"/>
      <c r="QF67" s="136"/>
      <c r="QG67" s="136"/>
      <c r="QH67" s="136"/>
      <c r="QI67" s="136"/>
      <c r="QJ67" s="136"/>
      <c r="QK67" s="136"/>
      <c r="QL67" s="136"/>
      <c r="QM67" s="136"/>
      <c r="QN67" s="136"/>
      <c r="QO67" s="136"/>
      <c r="QP67" s="136"/>
      <c r="QQ67" s="136"/>
      <c r="QR67" s="136"/>
      <c r="QS67" s="136"/>
      <c r="QT67" s="136"/>
      <c r="QU67" s="136"/>
      <c r="QV67" s="136"/>
      <c r="QW67" s="136"/>
      <c r="QX67" s="136"/>
      <c r="QY67" s="136"/>
      <c r="QZ67" s="136"/>
      <c r="RA67" s="136"/>
      <c r="RB67" s="136"/>
      <c r="RC67" s="136"/>
      <c r="RD67" s="136"/>
      <c r="RE67" s="136"/>
      <c r="RF67" s="136"/>
      <c r="RG67" s="136"/>
      <c r="UE67" s="153" t="s">
        <v>255</v>
      </c>
      <c r="WJ67" s="136"/>
      <c r="WK67" s="136"/>
      <c r="WL67" s="136"/>
      <c r="WM67" s="136"/>
      <c r="WN67" s="136"/>
      <c r="WO67" s="136"/>
      <c r="WP67" s="136"/>
      <c r="WQ67" s="136"/>
      <c r="WR67" s="136"/>
      <c r="WS67" s="136"/>
      <c r="WT67" s="136"/>
      <c r="WU67" s="136"/>
      <c r="WV67" s="136"/>
      <c r="ZM67" s="153" t="s">
        <v>248</v>
      </c>
      <c r="ZZ67" s="178"/>
      <c r="AAA67" s="178"/>
      <c r="AAB67" s="178"/>
      <c r="AAC67" s="178"/>
      <c r="AAD67" s="178"/>
      <c r="AAE67" s="178"/>
      <c r="AAF67" s="178"/>
      <c r="AAG67" s="178"/>
      <c r="AAH67" s="178"/>
      <c r="AAI67" s="178"/>
      <c r="AAJ67" s="178"/>
      <c r="AAK67" s="178"/>
      <c r="AAL67" s="178"/>
      <c r="AAM67" s="178"/>
      <c r="AAN67" s="178"/>
      <c r="AAO67" s="178"/>
      <c r="AAP67" s="178"/>
      <c r="AAQ67" s="178"/>
      <c r="AAR67" s="178"/>
      <c r="AAS67" s="178"/>
      <c r="AAT67" s="178"/>
      <c r="AAU67" s="178"/>
      <c r="AAV67" s="178"/>
      <c r="AAW67" s="178"/>
      <c r="AAX67" s="178"/>
      <c r="AAY67" s="170" t="s">
        <v>415</v>
      </c>
      <c r="AAZ67" s="178"/>
      <c r="ABA67" s="178"/>
      <c r="ABB67" s="178"/>
      <c r="ABC67" s="178"/>
      <c r="ABD67" s="178"/>
      <c r="ABE67" s="178"/>
      <c r="ABF67" s="178"/>
      <c r="ABG67" s="178"/>
      <c r="ABH67" s="178"/>
      <c r="ABI67" s="178"/>
      <c r="ABJ67" s="178"/>
      <c r="ABK67" s="178"/>
      <c r="ABL67" s="178"/>
      <c r="ABM67" s="178"/>
      <c r="ABN67" s="178"/>
      <c r="ABO67" s="178"/>
      <c r="ABP67" s="178"/>
      <c r="ABQ67" s="178"/>
      <c r="ABR67" s="178"/>
      <c r="ABS67" s="178"/>
      <c r="ABT67" s="121" t="s">
        <v>563</v>
      </c>
      <c r="ABU67" s="178"/>
      <c r="ABV67" s="178"/>
      <c r="ABW67" s="178"/>
      <c r="ABX67" s="178"/>
      <c r="ABY67" s="178"/>
      <c r="ABZ67" s="178"/>
      <c r="ACA67" s="178"/>
      <c r="ACB67" s="178"/>
      <c r="ACC67" s="178"/>
      <c r="ACD67" s="121" t="s">
        <v>563</v>
      </c>
      <c r="ACF67" s="178"/>
      <c r="ACG67" s="178"/>
      <c r="ACH67" s="178"/>
      <c r="ACI67" s="178"/>
      <c r="ACJ67" s="178"/>
      <c r="ACK67" s="178"/>
      <c r="ACL67" s="121" t="s">
        <v>563</v>
      </c>
      <c r="ACN67" s="178"/>
      <c r="ACO67" s="178"/>
      <c r="ACP67" s="178"/>
      <c r="ACQ67" s="178"/>
      <c r="ACR67" s="178"/>
      <c r="ACS67" s="121" t="s">
        <v>563</v>
      </c>
      <c r="ACU67" s="178"/>
      <c r="ACV67" s="178"/>
      <c r="ACW67" s="178"/>
      <c r="ACX67" s="178"/>
      <c r="ACY67" s="121" t="s">
        <v>563</v>
      </c>
      <c r="ACZ67" s="178"/>
      <c r="ADB67" s="178"/>
      <c r="ADC67" s="178"/>
      <c r="ADD67" s="178"/>
      <c r="ADE67" s="178"/>
      <c r="ADF67" s="178"/>
      <c r="ADG67" s="121" t="s">
        <v>563</v>
      </c>
      <c r="ADH67" s="178"/>
      <c r="ADJ67" s="178"/>
      <c r="ADK67" s="178"/>
      <c r="ADL67" s="178"/>
      <c r="ADM67" s="121" t="s">
        <v>563</v>
      </c>
      <c r="ADN67" s="178"/>
      <c r="ADO67" s="178"/>
      <c r="ADP67" s="178"/>
      <c r="ADR67" s="178"/>
      <c r="ADS67" s="178"/>
      <c r="ADT67" s="178"/>
      <c r="ADU67" s="121" t="s">
        <v>563</v>
      </c>
      <c r="ADW67" s="178"/>
      <c r="ADX67" s="178"/>
      <c r="ADZ67" s="178"/>
      <c r="AEA67" s="121" t="s">
        <v>563</v>
      </c>
      <c r="AEB67" s="178"/>
      <c r="AEC67" s="178"/>
      <c r="AED67" s="178"/>
      <c r="AEE67" s="178"/>
      <c r="AEF67" s="178"/>
      <c r="AEG67" s="178"/>
      <c r="AEH67" s="178"/>
      <c r="AEI67" s="121" t="s">
        <v>563</v>
      </c>
      <c r="AEJ67" s="178"/>
      <c r="AEK67" s="178"/>
      <c r="AEL67" s="178"/>
      <c r="AEM67" s="178"/>
      <c r="AEN67" s="178"/>
      <c r="AEO67" s="121" t="s">
        <v>563</v>
      </c>
      <c r="AEP67" s="178"/>
      <c r="AEQ67" s="178"/>
      <c r="AER67" s="178"/>
      <c r="AET67" s="178"/>
      <c r="AEU67" s="178"/>
      <c r="AEV67" s="178"/>
      <c r="AEW67" s="178"/>
      <c r="AEX67" s="178"/>
      <c r="AEY67" s="178"/>
      <c r="AFA67" s="178"/>
      <c r="AFB67" s="178"/>
      <c r="AFC67" s="178"/>
      <c r="AFD67" s="121" t="s">
        <v>563</v>
      </c>
      <c r="AFE67" s="178"/>
      <c r="AFF67" s="178"/>
      <c r="AFH67" s="178"/>
      <c r="AFI67" s="178"/>
      <c r="AFJ67" s="178"/>
      <c r="AFK67" s="178"/>
      <c r="AFL67" s="178"/>
      <c r="AFM67" s="178"/>
      <c r="AFN67" s="178"/>
      <c r="AFO67" s="178"/>
      <c r="AFP67" s="178"/>
      <c r="AFQ67" s="178"/>
      <c r="AFR67" s="178"/>
      <c r="AFS67" s="178"/>
      <c r="AFT67" s="178"/>
      <c r="AFV67" s="178"/>
      <c r="AFW67" s="178"/>
      <c r="AFX67" s="178"/>
      <c r="AFY67" s="178"/>
      <c r="AFZ67" s="178"/>
      <c r="AGA67" s="178"/>
      <c r="AGB67" s="178"/>
      <c r="AGD67" s="178"/>
      <c r="AGE67" s="178"/>
      <c r="AGF67" s="178"/>
      <c r="AGG67" s="178"/>
      <c r="AGH67" s="178"/>
      <c r="AGJ67" s="178"/>
      <c r="AGK67" s="178"/>
      <c r="AGM67" s="178"/>
      <c r="AGN67" s="147" t="s">
        <v>564</v>
      </c>
      <c r="AGO67" s="178"/>
      <c r="AGQ67" s="178"/>
      <c r="AGR67" s="178"/>
      <c r="AGS67" s="178"/>
      <c r="AGT67" s="178"/>
      <c r="AGU67" s="178"/>
      <c r="AGV67" s="178"/>
      <c r="AGW67" s="121" t="s">
        <v>565</v>
      </c>
      <c r="AGX67" s="178"/>
      <c r="AGY67" s="178"/>
      <c r="AGZ67" s="178"/>
      <c r="AHA67" s="121" t="s">
        <v>563</v>
      </c>
      <c r="AHB67" s="178"/>
      <c r="AHC67" s="178"/>
      <c r="AHD67" s="178"/>
      <c r="AHE67" s="178"/>
      <c r="AHF67" s="178"/>
      <c r="AHG67" s="178"/>
      <c r="AHH67" s="121" t="s">
        <v>563</v>
      </c>
      <c r="AHI67" s="178"/>
      <c r="AHJ67" s="178"/>
      <c r="AHK67" s="178"/>
      <c r="AHL67" s="178"/>
      <c r="AHM67" s="178"/>
      <c r="AHN67" s="121" t="s">
        <v>563</v>
      </c>
      <c r="AHO67" s="178"/>
      <c r="AHP67" s="178"/>
      <c r="AHQ67" s="178"/>
      <c r="AHR67" s="178"/>
      <c r="AHS67" s="178"/>
      <c r="AHT67" s="178"/>
      <c r="AHU67" s="178"/>
      <c r="AHV67" s="178"/>
      <c r="AHW67" s="178"/>
      <c r="AHX67" s="178"/>
      <c r="AHY67" s="178" t="s">
        <v>566</v>
      </c>
      <c r="AHZ67" s="178"/>
      <c r="AIA67" s="178"/>
      <c r="AIB67" s="178"/>
      <c r="AIC67" s="170" t="s">
        <v>567</v>
      </c>
      <c r="AID67" s="178"/>
      <c r="AIE67" s="178"/>
      <c r="AIF67" s="178"/>
      <c r="AIG67" s="170" t="s">
        <v>567</v>
      </c>
      <c r="AII67" s="178"/>
      <c r="AIK67" s="185" t="s">
        <v>568</v>
      </c>
      <c r="AIL67" s="178"/>
      <c r="AIM67" s="178"/>
      <c r="AIN67" s="185"/>
      <c r="AIO67" s="178" t="s">
        <v>493</v>
      </c>
      <c r="AIP67" s="84" t="s">
        <v>268</v>
      </c>
      <c r="AIQ67" s="84" t="s">
        <v>268</v>
      </c>
      <c r="AIR67" s="84"/>
      <c r="AIS67" s="84"/>
      <c r="AIT67" s="84" t="s">
        <v>73</v>
      </c>
      <c r="AIU67" s="84" t="s">
        <v>73</v>
      </c>
      <c r="AIV67" s="84" t="s">
        <v>74</v>
      </c>
      <c r="AIW67" s="202" t="s">
        <v>75</v>
      </c>
      <c r="AIX67" s="84" t="s">
        <v>75</v>
      </c>
      <c r="AJA67" s="84" t="s">
        <v>76</v>
      </c>
      <c r="AJB67" s="84" t="s">
        <v>77</v>
      </c>
      <c r="AJC67" s="84" t="s">
        <v>78</v>
      </c>
      <c r="AJD67" s="84" t="s">
        <v>569</v>
      </c>
      <c r="AJE67" s="84"/>
      <c r="AJF67" s="84" t="s">
        <v>81</v>
      </c>
      <c r="AJH67" s="84" t="s">
        <v>81</v>
      </c>
      <c r="AJI67" s="84" t="s">
        <v>82</v>
      </c>
      <c r="AJJ67" s="84" t="s">
        <v>82</v>
      </c>
      <c r="AJK67" s="84" t="s">
        <v>82</v>
      </c>
      <c r="AJL67" s="84" t="s">
        <v>83</v>
      </c>
      <c r="AJM67" s="178"/>
      <c r="AJN67" s="178"/>
      <c r="AJO67" s="178"/>
      <c r="AJP67" s="84" t="s">
        <v>84</v>
      </c>
      <c r="AJQ67" s="84" t="s">
        <v>85</v>
      </c>
      <c r="AJR67" s="84" t="s">
        <v>85</v>
      </c>
      <c r="AJS67" s="84" t="s">
        <v>86</v>
      </c>
      <c r="AJV67" s="84" t="s">
        <v>87</v>
      </c>
      <c r="AJW67" s="84" t="s">
        <v>87</v>
      </c>
      <c r="AJX67" s="84" t="s">
        <v>88</v>
      </c>
      <c r="AJY67" s="84" t="s">
        <v>88</v>
      </c>
      <c r="AJZ67" s="84" t="s">
        <v>88</v>
      </c>
      <c r="AKC67" s="84" t="s">
        <v>89</v>
      </c>
      <c r="AKD67" s="84" t="s">
        <v>90</v>
      </c>
      <c r="AKE67" s="84" t="s">
        <v>90</v>
      </c>
      <c r="AKF67" s="84" t="s">
        <v>90</v>
      </c>
      <c r="AKG67" s="84" t="s">
        <v>91</v>
      </c>
      <c r="AKH67" s="84" t="s">
        <v>91</v>
      </c>
      <c r="AKJ67" s="84" t="s">
        <v>92</v>
      </c>
      <c r="AKK67" s="116"/>
      <c r="AKL67" s="116"/>
      <c r="AKM67" s="116"/>
      <c r="AKN67" s="116"/>
      <c r="AKO67" s="116"/>
      <c r="AKP67" s="116"/>
      <c r="AKQ67" s="84" t="s">
        <v>92</v>
      </c>
      <c r="AKR67" s="84" t="s">
        <v>82</v>
      </c>
      <c r="AKS67" s="84" t="s">
        <v>82</v>
      </c>
      <c r="AKT67" s="84" t="s">
        <v>82</v>
      </c>
      <c r="AKU67" s="84" t="s">
        <v>82</v>
      </c>
      <c r="AKX67" s="86" t="s">
        <v>570</v>
      </c>
      <c r="AKY67" s="513" t="s">
        <v>93</v>
      </c>
      <c r="AKZ67" s="513" t="s">
        <v>93</v>
      </c>
      <c r="ALA67" s="513" t="s">
        <v>93</v>
      </c>
      <c r="ALB67" s="84" t="s">
        <v>94</v>
      </c>
      <c r="ALE67" s="84" t="s">
        <v>42</v>
      </c>
      <c r="ALF67" s="84" t="s">
        <v>42</v>
      </c>
      <c r="ALG67" s="84" t="s">
        <v>42</v>
      </c>
      <c r="ALH67" s="84" t="s">
        <v>42</v>
      </c>
      <c r="ALI67" s="84" t="s">
        <v>42</v>
      </c>
      <c r="ALL67" s="84" t="s">
        <v>95</v>
      </c>
      <c r="ALM67" s="84" t="s">
        <v>571</v>
      </c>
      <c r="ALN67" s="84" t="s">
        <v>571</v>
      </c>
      <c r="ALO67" s="84" t="s">
        <v>97</v>
      </c>
      <c r="ALP67" s="84" t="s">
        <v>82</v>
      </c>
      <c r="ALQ67" s="84"/>
      <c r="ALR67" s="84"/>
      <c r="ALS67" s="84" t="s">
        <v>82</v>
      </c>
      <c r="ALT67" s="84" t="s">
        <v>82</v>
      </c>
      <c r="ALU67" s="84" t="s">
        <v>82</v>
      </c>
      <c r="ALV67" s="86" t="s">
        <v>98</v>
      </c>
      <c r="ALW67" s="84" t="s">
        <v>413</v>
      </c>
    </row>
    <row r="68" spans="1:1027" s="119" customFormat="1" ht="14.25" hidden="1" customHeight="1" outlineLevel="1" thickBot="1">
      <c r="A68" s="155" t="s">
        <v>307</v>
      </c>
      <c r="B68" s="519">
        <f>G74</f>
        <v>239.19635294117643</v>
      </c>
      <c r="C68" s="32" t="s">
        <v>308</v>
      </c>
      <c r="D68" s="670">
        <f>SUM(I68:AIK68)</f>
        <v>0</v>
      </c>
      <c r="E68" s="55">
        <f t="shared" ref="E68:E73" si="76">SUM(D68/G68)</f>
        <v>0</v>
      </c>
      <c r="F68" s="179"/>
      <c r="G68" s="49">
        <f>G74*0.262</f>
        <v>62.669444470588225</v>
      </c>
      <c r="H68" s="156">
        <f>SUM(I68:AMI68)</f>
        <v>119.78235208128336</v>
      </c>
      <c r="OA68" s="136"/>
      <c r="OB68" s="136"/>
      <c r="OC68" s="136"/>
      <c r="OD68" s="136"/>
      <c r="OE68" s="136"/>
      <c r="OF68" s="136"/>
      <c r="OG68" s="136"/>
      <c r="OH68" s="136"/>
      <c r="OI68" s="136"/>
      <c r="OJ68" s="136"/>
      <c r="OK68" s="136"/>
      <c r="OL68" s="136"/>
      <c r="OM68" s="136"/>
      <c r="ON68" s="136"/>
      <c r="OO68" s="136"/>
      <c r="OP68" s="136"/>
      <c r="OQ68" s="136"/>
      <c r="OR68" s="136"/>
      <c r="OS68" s="136"/>
      <c r="OT68" s="136"/>
      <c r="OU68" s="136"/>
      <c r="OV68" s="136"/>
      <c r="OW68" s="136"/>
      <c r="OX68" s="136"/>
      <c r="OY68" s="136"/>
      <c r="OZ68" s="136"/>
      <c r="PA68" s="136"/>
      <c r="PB68" s="136"/>
      <c r="PC68" s="136"/>
      <c r="PD68" s="136"/>
      <c r="PE68" s="136"/>
      <c r="PF68" s="136"/>
      <c r="PG68" s="136"/>
      <c r="PH68" s="136"/>
      <c r="PI68" s="136"/>
      <c r="PJ68" s="136"/>
      <c r="PK68" s="136"/>
      <c r="PL68" s="136"/>
      <c r="PM68" s="136"/>
      <c r="PN68" s="136"/>
      <c r="PO68" s="136"/>
      <c r="PP68" s="136"/>
      <c r="PQ68" s="136"/>
      <c r="PR68" s="136"/>
      <c r="PS68" s="136"/>
      <c r="PT68" s="136"/>
      <c r="PU68" s="136"/>
      <c r="PV68" s="136"/>
      <c r="PW68" s="136"/>
      <c r="PX68" s="136"/>
      <c r="PY68" s="136"/>
      <c r="PZ68" s="136"/>
      <c r="QA68" s="136"/>
      <c r="QB68" s="136"/>
      <c r="QC68" s="136"/>
      <c r="QD68" s="136"/>
      <c r="QE68" s="136"/>
      <c r="QF68" s="136"/>
      <c r="QG68" s="136"/>
      <c r="QH68" s="136"/>
      <c r="QI68" s="136"/>
      <c r="QJ68" s="136"/>
      <c r="QK68" s="136"/>
      <c r="QL68" s="136"/>
      <c r="QM68" s="136"/>
      <c r="QN68" s="136"/>
      <c r="QO68" s="136"/>
      <c r="QP68" s="136"/>
      <c r="QQ68" s="136"/>
      <c r="QR68" s="136"/>
      <c r="QS68" s="136"/>
      <c r="QT68" s="136"/>
      <c r="QU68" s="136"/>
      <c r="QV68" s="136"/>
      <c r="QW68" s="136"/>
      <c r="QX68" s="136"/>
      <c r="QY68" s="136"/>
      <c r="QZ68" s="136"/>
      <c r="RA68" s="136"/>
      <c r="RB68" s="136"/>
      <c r="RC68" s="136"/>
      <c r="RD68" s="136"/>
      <c r="RE68" s="136"/>
      <c r="RF68" s="136"/>
      <c r="RG68" s="136"/>
      <c r="WJ68" s="136"/>
      <c r="WK68" s="136"/>
      <c r="WL68" s="136"/>
      <c r="WM68" s="136"/>
      <c r="WN68" s="136"/>
      <c r="WO68" s="136"/>
      <c r="WP68" s="136"/>
      <c r="WQ68" s="136"/>
      <c r="WR68" s="136"/>
      <c r="WS68" s="136"/>
      <c r="WT68" s="136"/>
      <c r="WU68" s="136"/>
      <c r="WV68" s="136"/>
      <c r="AIL68" s="654" t="str">
        <f>INDEX([1]集計!$G:$AK,MATCH($B67,[1]集計!$A$1:$A$945,0)+0,MATCH(AIL$152,[1]集計!$G$2:$AK$2,0))</f>
        <v/>
      </c>
      <c r="AIM68" s="655" t="str">
        <f>INDEX([1]集計!$G:$AK,MATCH($B67,[1]集計!$A$1:$A$945,0)+0,MATCH(AIM$152,[1]集計!$G$2:$AK$2,0))</f>
        <v/>
      </c>
      <c r="AIN68" s="655" t="str">
        <f>INDEX([1]集計!$G:$AK,MATCH($B67,[1]集計!$A$1:$A$945,0)+0,MATCH(AIN$152,[1]集計!$G$2:$AK$2,0))</f>
        <v/>
      </c>
      <c r="AIO68" s="655">
        <f>INDEX([1]集計!$G:$AK,MATCH($B67,[1]集計!$A$1:$A$945,0)+0,MATCH(AIO$152,[1]集計!$G$2:$AK$2,0))</f>
        <v>5</v>
      </c>
      <c r="AIP68" s="655">
        <f>INDEX([1]集計!$G:$AK,MATCH($B67,[1]集計!$A$1:$A$945,0)+0,MATCH(AIP$152,[1]集計!$G$2:$AK$2,0))</f>
        <v>22</v>
      </c>
      <c r="AIQ68" s="655">
        <f>INDEX([1]集計!$G:$AK,MATCH($B67,[1]集計!$A$1:$A$945,0)+0,MATCH(AIQ$152,[1]集計!$G$2:$AK$2,0))</f>
        <v>24</v>
      </c>
      <c r="AIR68" s="655" t="str">
        <f>INDEX([1]集計!$G:$AK,MATCH($B67,[1]集計!$A$1:$A$945,0)+0,MATCH(AIR$152,[1]集計!$G$2:$AK$2,0))</f>
        <v/>
      </c>
      <c r="AIS68" s="655" t="str">
        <f>INDEX([1]集計!$G:$AK,MATCH($B67,[1]集計!$A$1:$A$945,0)+0,MATCH(AIS$152,[1]集計!$G$2:$AK$2,0))</f>
        <v/>
      </c>
      <c r="AIT68" s="655">
        <f>INDEX([1]集計!$G:$AK,MATCH($B67,[1]集計!$A$1:$A$945,0)+0,MATCH(AIT$152,[1]集計!$G$2:$AK$2,0))</f>
        <v>20</v>
      </c>
      <c r="AIU68" s="655">
        <f>INDEX([1]集計!$G:$AK,MATCH($B67,[1]集計!$A$1:$A$945,0)+0,MATCH(AIU$152,[1]集計!$G$2:$AK$2,0))</f>
        <v>14</v>
      </c>
      <c r="AIV68" s="47">
        <v>8</v>
      </c>
      <c r="AIW68" s="216">
        <v>8</v>
      </c>
      <c r="AIX68" s="47">
        <v>6</v>
      </c>
      <c r="AJA68" s="47">
        <v>2.9157133758288336</v>
      </c>
      <c r="AJB68" s="47">
        <v>3.9333193527272723</v>
      </c>
      <c r="AJC68" s="47">
        <v>3.9333193527272723</v>
      </c>
      <c r="AJD68" s="119">
        <v>2</v>
      </c>
      <c r="AJH68" s="47"/>
      <c r="AJL68" s="47"/>
      <c r="AJP68" s="47"/>
      <c r="AJV68" s="47"/>
      <c r="AJW68" s="47"/>
      <c r="AJX68" s="47"/>
      <c r="AJY68" s="47"/>
      <c r="AJZ68" s="47"/>
      <c r="AKD68" s="47"/>
      <c r="AKE68" s="47"/>
      <c r="AKF68" s="47"/>
      <c r="AKG68" s="47"/>
      <c r="AKQ68" s="47"/>
      <c r="AKR68" s="47"/>
      <c r="AKS68" s="47"/>
      <c r="ALL68" s="47"/>
      <c r="ALN68" s="47"/>
      <c r="ALO68" s="47"/>
      <c r="ALP68" s="47"/>
      <c r="ALQ68" s="47"/>
      <c r="ALR68" s="47"/>
      <c r="ALS68" s="47"/>
      <c r="ALU68" s="47"/>
      <c r="ALV68" s="47"/>
      <c r="ALX68" s="47"/>
      <c r="ALY68" s="47"/>
    </row>
    <row r="69" spans="1:1027" s="119" customFormat="1" ht="14.25" hidden="1" customHeight="1" outlineLevel="1" thickBot="1">
      <c r="A69" s="157" t="s">
        <v>309</v>
      </c>
      <c r="B69" s="59"/>
      <c r="C69" s="32" t="s">
        <v>310</v>
      </c>
      <c r="D69" s="670">
        <f t="shared" ref="D69:D73" si="77">SUM(I69:AIK69)</f>
        <v>0</v>
      </c>
      <c r="E69" s="55">
        <f t="shared" si="76"/>
        <v>0</v>
      </c>
      <c r="F69" s="179"/>
      <c r="G69" s="49">
        <f>G74*0.106</f>
        <v>25.354813411764702</v>
      </c>
      <c r="H69" s="156">
        <f t="shared" ref="H69:H73" si="78">SUM(I69:AMI69)</f>
        <v>24.473600668531468</v>
      </c>
      <c r="OA69" s="136"/>
      <c r="OB69" s="136"/>
      <c r="OC69" s="136"/>
      <c r="OD69" s="136"/>
      <c r="OE69" s="136"/>
      <c r="OF69" s="136"/>
      <c r="OG69" s="136"/>
      <c r="OH69" s="136"/>
      <c r="OI69" s="136"/>
      <c r="OJ69" s="136"/>
      <c r="OK69" s="136"/>
      <c r="OL69" s="136"/>
      <c r="OM69" s="136"/>
      <c r="ON69" s="136"/>
      <c r="OO69" s="136"/>
      <c r="OP69" s="136"/>
      <c r="OQ69" s="136"/>
      <c r="OR69" s="136"/>
      <c r="OS69" s="136"/>
      <c r="OT69" s="136"/>
      <c r="OU69" s="136"/>
      <c r="OV69" s="136"/>
      <c r="OW69" s="136"/>
      <c r="OX69" s="136"/>
      <c r="OY69" s="136"/>
      <c r="OZ69" s="136"/>
      <c r="PA69" s="136"/>
      <c r="PB69" s="136"/>
      <c r="PC69" s="136"/>
      <c r="PD69" s="136"/>
      <c r="PE69" s="136"/>
      <c r="PF69" s="136"/>
      <c r="PG69" s="136"/>
      <c r="PH69" s="136"/>
      <c r="PI69" s="136"/>
      <c r="PJ69" s="136"/>
      <c r="PK69" s="136"/>
      <c r="PL69" s="136"/>
      <c r="PM69" s="136"/>
      <c r="PN69" s="136"/>
      <c r="PO69" s="136"/>
      <c r="PP69" s="136"/>
      <c r="PQ69" s="136"/>
      <c r="PR69" s="136"/>
      <c r="PS69" s="136"/>
      <c r="PT69" s="136"/>
      <c r="PU69" s="136"/>
      <c r="PV69" s="136"/>
      <c r="PW69" s="136"/>
      <c r="PX69" s="136"/>
      <c r="PY69" s="136"/>
      <c r="PZ69" s="136"/>
      <c r="QA69" s="136"/>
      <c r="QB69" s="136"/>
      <c r="QC69" s="136"/>
      <c r="QD69" s="136"/>
      <c r="QE69" s="136"/>
      <c r="QF69" s="136"/>
      <c r="QG69" s="136"/>
      <c r="QH69" s="136"/>
      <c r="QI69" s="136"/>
      <c r="QJ69" s="136"/>
      <c r="QK69" s="136"/>
      <c r="QL69" s="136"/>
      <c r="QM69" s="136"/>
      <c r="QN69" s="136"/>
      <c r="QO69" s="136"/>
      <c r="QP69" s="136"/>
      <c r="QQ69" s="136"/>
      <c r="QR69" s="136"/>
      <c r="QS69" s="136"/>
      <c r="QT69" s="136"/>
      <c r="QU69" s="136"/>
      <c r="QV69" s="136"/>
      <c r="QW69" s="136"/>
      <c r="QX69" s="136"/>
      <c r="QY69" s="136"/>
      <c r="QZ69" s="136"/>
      <c r="RA69" s="136"/>
      <c r="RB69" s="136"/>
      <c r="RC69" s="136"/>
      <c r="RD69" s="136"/>
      <c r="RE69" s="136"/>
      <c r="RF69" s="136"/>
      <c r="RG69" s="136"/>
      <c r="WJ69" s="136"/>
      <c r="WK69" s="136"/>
      <c r="WL69" s="136"/>
      <c r="WM69" s="136"/>
      <c r="WN69" s="136"/>
      <c r="WO69" s="136"/>
      <c r="WP69" s="136"/>
      <c r="WQ69" s="136"/>
      <c r="WR69" s="136"/>
      <c r="WS69" s="136"/>
      <c r="WT69" s="136"/>
      <c r="WU69" s="136"/>
      <c r="WV69" s="136"/>
      <c r="AIL69" s="656" t="str">
        <f>INDEX([1]集計!$G:$AK,MATCH($B67,[1]集計!$A$1:$A$945,0)+1,MATCH(AIL$152,[1]集計!$G$2:$AK$2,0))</f>
        <v/>
      </c>
      <c r="AIM69" s="657" t="str">
        <f>INDEX([1]集計!$G:$AK,MATCH($B67,[1]集計!$A$1:$A$945,0)+1,MATCH(AIM$152,[1]集計!$G$2:$AK$2,0))</f>
        <v/>
      </c>
      <c r="AIN69" s="657" t="str">
        <f>INDEX([1]集計!$G:$AK,MATCH($B67,[1]集計!$A$1:$A$945,0)+1,MATCH(AIN$152,[1]集計!$G$2:$AK$2,0))</f>
        <v/>
      </c>
      <c r="AIO69" s="657" t="str">
        <f>INDEX([1]集計!$G:$AK,MATCH($B67,[1]集計!$A$1:$A$945,0)+1,MATCH(AIO$152,[1]集計!$G$2:$AK$2,0))</f>
        <v/>
      </c>
      <c r="AIP69" s="657" t="str">
        <f>INDEX([1]集計!$G:$AK,MATCH($B67,[1]集計!$A$1:$A$945,0)+1,MATCH(AIP$152,[1]集計!$G$2:$AK$2,0))</f>
        <v/>
      </c>
      <c r="AIQ69" s="657" t="str">
        <f>INDEX([1]集計!$G:$AK,MATCH($B67,[1]集計!$A$1:$A$945,0)+1,MATCH(AIQ$152,[1]集計!$G$2:$AK$2,0))</f>
        <v/>
      </c>
      <c r="AIR69" s="657" t="str">
        <f>INDEX([1]集計!$G:$AK,MATCH($B67,[1]集計!$A$1:$A$945,0)+1,MATCH(AIR$152,[1]集計!$G$2:$AK$2,0))</f>
        <v/>
      </c>
      <c r="AIS69" s="657" t="str">
        <f>INDEX([1]集計!$G:$AK,MATCH($B67,[1]集計!$A$1:$A$945,0)+1,MATCH(AIS$152,[1]集計!$G$2:$AK$2,0))</f>
        <v/>
      </c>
      <c r="AIT69" s="657" t="str">
        <f>INDEX([1]集計!$G:$AK,MATCH($B67,[1]集計!$A$1:$A$945,0)+1,MATCH(AIT$152,[1]集計!$G$2:$AK$2,0))</f>
        <v/>
      </c>
      <c r="AIU69" s="657" t="str">
        <f>INDEX([1]集計!$G:$AK,MATCH($B67,[1]集計!$A$1:$A$945,0)+1,MATCH(AIU$152,[1]集計!$G$2:$AK$2,0))</f>
        <v/>
      </c>
      <c r="AIV69" s="47">
        <v>0</v>
      </c>
      <c r="AIW69" s="216">
        <v>0</v>
      </c>
      <c r="AIX69" s="47">
        <v>0</v>
      </c>
      <c r="AJA69" s="47">
        <v>1.0649600290909091</v>
      </c>
      <c r="AJB69" s="47">
        <v>2.1299200581818183</v>
      </c>
      <c r="AJF69" s="47">
        <v>2.1299200581818183</v>
      </c>
      <c r="AJH69" s="47">
        <v>2.1299200581818183</v>
      </c>
      <c r="AJI69" s="47">
        <v>2.1299200581818183</v>
      </c>
      <c r="AJL69" s="47">
        <v>1.0649600290909091</v>
      </c>
      <c r="AJP69" s="47">
        <v>0</v>
      </c>
      <c r="AJQ69" s="47">
        <v>2.1299200581818183</v>
      </c>
      <c r="AJR69" s="47">
        <v>1.3184000360139858</v>
      </c>
      <c r="AJS69" s="47">
        <v>1.8560000506993006</v>
      </c>
      <c r="AJV69" s="47">
        <v>1.3312000363636365</v>
      </c>
      <c r="AJW69" s="47">
        <v>1.3312000363636365</v>
      </c>
      <c r="AJX69" s="47">
        <v>0</v>
      </c>
      <c r="AJY69" s="47">
        <v>1.5974400436363636</v>
      </c>
      <c r="AJZ69" s="47">
        <v>0</v>
      </c>
      <c r="AKC69" s="47">
        <v>0</v>
      </c>
      <c r="AKD69" s="47">
        <v>2.1299200581818183</v>
      </c>
      <c r="AKE69" s="47">
        <v>2.1299200581818183</v>
      </c>
      <c r="AKF69" s="47"/>
      <c r="AKG69" s="47"/>
      <c r="AKH69" s="47"/>
      <c r="AKQ69" s="47"/>
      <c r="AKR69" s="47"/>
      <c r="ALL69" s="47"/>
      <c r="ALN69" s="47"/>
      <c r="ALO69" s="47"/>
      <c r="ALP69" s="47"/>
      <c r="ALQ69" s="47"/>
      <c r="ALR69" s="47"/>
      <c r="ALS69" s="47"/>
      <c r="ALU69" s="47"/>
      <c r="ALV69" s="47"/>
      <c r="ALX69" s="47"/>
      <c r="ALY69" s="47"/>
    </row>
    <row r="70" spans="1:1027" s="119" customFormat="1" ht="14.25" hidden="1" customHeight="1" outlineLevel="1" thickBot="1">
      <c r="A70" s="158" t="s">
        <v>311</v>
      </c>
      <c r="B70" s="61"/>
      <c r="C70" s="32" t="s">
        <v>312</v>
      </c>
      <c r="D70" s="670">
        <f t="shared" si="77"/>
        <v>0</v>
      </c>
      <c r="E70" s="55">
        <f t="shared" si="76"/>
        <v>0</v>
      </c>
      <c r="F70" s="180"/>
      <c r="G70" s="49">
        <f>G74*0.334</f>
        <v>79.891581882352938</v>
      </c>
      <c r="H70" s="156">
        <f t="shared" si="78"/>
        <v>88.141889090909103</v>
      </c>
      <c r="OA70" s="136"/>
      <c r="OB70" s="136"/>
      <c r="OC70" s="136"/>
      <c r="OD70" s="136"/>
      <c r="OE70" s="136"/>
      <c r="OF70" s="136"/>
      <c r="OG70" s="136"/>
      <c r="OH70" s="136"/>
      <c r="OI70" s="136"/>
      <c r="OJ70" s="136"/>
      <c r="OK70" s="136"/>
      <c r="OL70" s="136"/>
      <c r="OM70" s="136"/>
      <c r="ON70" s="136"/>
      <c r="OO70" s="136"/>
      <c r="OP70" s="136"/>
      <c r="OQ70" s="136"/>
      <c r="OR70" s="136"/>
      <c r="OS70" s="136"/>
      <c r="OT70" s="136"/>
      <c r="OU70" s="136"/>
      <c r="OV70" s="136"/>
      <c r="OW70" s="136"/>
      <c r="OX70" s="136"/>
      <c r="OY70" s="136"/>
      <c r="OZ70" s="136"/>
      <c r="PA70" s="136"/>
      <c r="PB70" s="136"/>
      <c r="PC70" s="136"/>
      <c r="PD70" s="136"/>
      <c r="PE70" s="136"/>
      <c r="PF70" s="136"/>
      <c r="PG70" s="136"/>
      <c r="PH70" s="136"/>
      <c r="PI70" s="136"/>
      <c r="PJ70" s="136"/>
      <c r="PK70" s="136"/>
      <c r="PL70" s="136"/>
      <c r="PM70" s="136"/>
      <c r="PN70" s="136"/>
      <c r="PO70" s="136"/>
      <c r="PP70" s="136"/>
      <c r="PQ70" s="136"/>
      <c r="PR70" s="136"/>
      <c r="PS70" s="136"/>
      <c r="PT70" s="136"/>
      <c r="PU70" s="136"/>
      <c r="PV70" s="136"/>
      <c r="PW70" s="136"/>
      <c r="PX70" s="136"/>
      <c r="PY70" s="136"/>
      <c r="PZ70" s="136"/>
      <c r="QA70" s="136"/>
      <c r="QB70" s="136"/>
      <c r="QC70" s="136"/>
      <c r="QD70" s="136"/>
      <c r="QE70" s="136"/>
      <c r="QF70" s="136"/>
      <c r="QG70" s="136"/>
      <c r="QH70" s="136"/>
      <c r="QI70" s="136"/>
      <c r="QJ70" s="136"/>
      <c r="QK70" s="136"/>
      <c r="QL70" s="136"/>
      <c r="QM70" s="136"/>
      <c r="QN70" s="136"/>
      <c r="QO70" s="136"/>
      <c r="QP70" s="136"/>
      <c r="QQ70" s="136"/>
      <c r="QR70" s="136"/>
      <c r="QS70" s="136"/>
      <c r="QT70" s="136"/>
      <c r="QU70" s="136"/>
      <c r="QV70" s="136"/>
      <c r="QW70" s="136"/>
      <c r="QX70" s="136"/>
      <c r="QY70" s="136"/>
      <c r="QZ70" s="136"/>
      <c r="RA70" s="136"/>
      <c r="RB70" s="136"/>
      <c r="RC70" s="136"/>
      <c r="RD70" s="136"/>
      <c r="RE70" s="136"/>
      <c r="RF70" s="136"/>
      <c r="RG70" s="136"/>
      <c r="WJ70" s="136"/>
      <c r="WK70" s="136"/>
      <c r="WL70" s="136"/>
      <c r="WM70" s="136"/>
      <c r="WN70" s="136"/>
      <c r="WO70" s="136"/>
      <c r="WP70" s="136"/>
      <c r="WQ70" s="136"/>
      <c r="WR70" s="136"/>
      <c r="WS70" s="136"/>
      <c r="WT70" s="136"/>
      <c r="WU70" s="136"/>
      <c r="WV70" s="136"/>
      <c r="AIL70" s="656" t="str">
        <f>INDEX([1]集計!$G:$AK,MATCH($B67,[1]集計!$A$1:$A$945,0)+2,MATCH(AIL$152,[1]集計!$G$2:$AK$2,0))</f>
        <v/>
      </c>
      <c r="AIM70" s="657" t="str">
        <f>INDEX([1]集計!$G:$AK,MATCH($B67,[1]集計!$A$1:$A$945,0)+2,MATCH(AIM$152,[1]集計!$G$2:$AK$2,0))</f>
        <v/>
      </c>
      <c r="AIN70" s="657" t="str">
        <f>INDEX([1]集計!$G:$AK,MATCH($B67,[1]集計!$A$1:$A$945,0)+2,MATCH(AIN$152,[1]集計!$G$2:$AK$2,0))</f>
        <v/>
      </c>
      <c r="AIO70" s="657" t="str">
        <f>INDEX([1]集計!$G:$AK,MATCH($B67,[1]集計!$A$1:$A$945,0)+2,MATCH(AIO$152,[1]集計!$G$2:$AK$2,0))</f>
        <v/>
      </c>
      <c r="AIP70" s="657" t="str">
        <f>INDEX([1]集計!$G:$AK,MATCH($B67,[1]集計!$A$1:$A$945,0)+2,MATCH(AIP$152,[1]集計!$G$2:$AK$2,0))</f>
        <v/>
      </c>
      <c r="AIQ70" s="657" t="str">
        <f>INDEX([1]集計!$G:$AK,MATCH($B67,[1]集計!$A$1:$A$945,0)+2,MATCH(AIQ$152,[1]集計!$G$2:$AK$2,0))</f>
        <v/>
      </c>
      <c r="AIR70" s="657" t="str">
        <f>INDEX([1]集計!$G:$AK,MATCH($B67,[1]集計!$A$1:$A$945,0)+2,MATCH(AIR$152,[1]集計!$G$2:$AK$2,0))</f>
        <v/>
      </c>
      <c r="AIS70" s="657" t="str">
        <f>INDEX([1]集計!$G:$AK,MATCH($B67,[1]集計!$A$1:$A$945,0)+2,MATCH(AIS$152,[1]集計!$G$2:$AK$2,0))</f>
        <v/>
      </c>
      <c r="AIT70" s="657">
        <f>INDEX([1]集計!$G:$AK,MATCH($B67,[1]集計!$A$1:$A$945,0)+2,MATCH(AIT$152,[1]集計!$G$2:$AK$2,0))</f>
        <v>4</v>
      </c>
      <c r="AIU70" s="657" t="str">
        <f>INDEX([1]集計!$G:$AK,MATCH($B67,[1]集計!$A$1:$A$945,0)+2,MATCH(AIU$152,[1]集計!$G$2:$AK$2,0))</f>
        <v/>
      </c>
      <c r="AIV70" s="47">
        <v>0</v>
      </c>
      <c r="AIW70" s="216">
        <v>0</v>
      </c>
      <c r="AIX70" s="47">
        <v>0</v>
      </c>
      <c r="AJA70" s="47">
        <v>0</v>
      </c>
      <c r="AJB70" s="47">
        <v>0</v>
      </c>
      <c r="AJF70" s="47">
        <v>3.3656755636363642</v>
      </c>
      <c r="AJJ70" s="47">
        <v>7.5727700181818189</v>
      </c>
      <c r="AJK70" s="47">
        <v>7.5727700181818189</v>
      </c>
      <c r="AJL70" s="47">
        <v>7.5727700181818189</v>
      </c>
      <c r="AJP70" s="47">
        <v>7.5727700181818189</v>
      </c>
      <c r="AJQ70" s="47">
        <v>5.8899322363636379</v>
      </c>
      <c r="AJR70" s="47">
        <v>7.5727700181818189</v>
      </c>
      <c r="AJS70" s="47">
        <v>7.5727700181818189</v>
      </c>
      <c r="AJV70" s="47">
        <v>6.7313511272727284</v>
      </c>
      <c r="AJW70" s="47">
        <v>5.8899322363636379</v>
      </c>
      <c r="AJX70" s="47">
        <v>5.8899322363636379</v>
      </c>
      <c r="AJY70" s="47">
        <v>0</v>
      </c>
      <c r="AJZ70" s="47">
        <v>0</v>
      </c>
      <c r="AKC70" s="47">
        <v>0</v>
      </c>
      <c r="AKD70" s="47">
        <v>0</v>
      </c>
      <c r="AKE70" s="47">
        <v>0</v>
      </c>
      <c r="AKF70" s="47">
        <v>6.7313511272727284</v>
      </c>
      <c r="AKG70" s="47">
        <v>4.2070944545454552</v>
      </c>
      <c r="AKH70" s="47">
        <v>0</v>
      </c>
      <c r="AKJ70" s="47">
        <v>0</v>
      </c>
      <c r="AKQ70" s="47">
        <v>0</v>
      </c>
      <c r="AKR70" s="47">
        <v>0</v>
      </c>
      <c r="AKS70" s="47">
        <v>0</v>
      </c>
      <c r="ALB70" s="47">
        <v>0</v>
      </c>
      <c r="ALF70" s="47">
        <v>0</v>
      </c>
      <c r="ALG70" s="47">
        <v>0</v>
      </c>
      <c r="ALH70" s="47">
        <v>0</v>
      </c>
      <c r="ALI70" s="47">
        <v>0</v>
      </c>
      <c r="ALL70" s="47">
        <v>0</v>
      </c>
      <c r="ALM70" s="47">
        <v>0</v>
      </c>
      <c r="ALN70" s="47">
        <v>0</v>
      </c>
      <c r="ALO70" s="47">
        <v>0</v>
      </c>
      <c r="ALP70" s="47">
        <v>0</v>
      </c>
      <c r="ALQ70" s="47">
        <v>0</v>
      </c>
      <c r="ALS70" s="47">
        <v>0</v>
      </c>
      <c r="ALT70" s="47">
        <v>0</v>
      </c>
      <c r="ALV70" s="47">
        <v>0</v>
      </c>
      <c r="ALW70" s="47">
        <v>0</v>
      </c>
    </row>
    <row r="71" spans="1:1027" s="119" customFormat="1" ht="14.25" hidden="1" customHeight="1" outlineLevel="1" thickBot="1">
      <c r="A71" s="159"/>
      <c r="B71" s="520" t="s">
        <v>313</v>
      </c>
      <c r="C71" s="40" t="s">
        <v>314</v>
      </c>
      <c r="D71" s="670">
        <f t="shared" si="77"/>
        <v>0</v>
      </c>
      <c r="E71" s="55">
        <f t="shared" si="76"/>
        <v>0</v>
      </c>
      <c r="F71" s="179"/>
      <c r="G71" s="49">
        <f>G74*0.067</f>
        <v>16.026155647058822</v>
      </c>
      <c r="H71" s="156">
        <f t="shared" si="78"/>
        <v>20.828377818181817</v>
      </c>
      <c r="OA71" s="136"/>
      <c r="OB71" s="136"/>
      <c r="OC71" s="136"/>
      <c r="OD71" s="136"/>
      <c r="OE71" s="136"/>
      <c r="OF71" s="136"/>
      <c r="OG71" s="136"/>
      <c r="OH71" s="136"/>
      <c r="OI71" s="136"/>
      <c r="OJ71" s="136"/>
      <c r="OK71" s="136"/>
      <c r="OL71" s="136"/>
      <c r="OM71" s="136"/>
      <c r="ON71" s="136"/>
      <c r="OO71" s="136"/>
      <c r="OP71" s="136"/>
      <c r="OQ71" s="136"/>
      <c r="OR71" s="136"/>
      <c r="OS71" s="136"/>
      <c r="OT71" s="136"/>
      <c r="OU71" s="136"/>
      <c r="OV71" s="136"/>
      <c r="OW71" s="136"/>
      <c r="OX71" s="136"/>
      <c r="OY71" s="136"/>
      <c r="OZ71" s="136"/>
      <c r="PA71" s="136"/>
      <c r="PB71" s="136"/>
      <c r="PC71" s="136"/>
      <c r="PD71" s="136"/>
      <c r="PE71" s="136"/>
      <c r="PF71" s="136"/>
      <c r="PG71" s="136"/>
      <c r="PH71" s="136"/>
      <c r="PI71" s="136"/>
      <c r="PJ71" s="136"/>
      <c r="PK71" s="136"/>
      <c r="PL71" s="136"/>
      <c r="PM71" s="136"/>
      <c r="PN71" s="136"/>
      <c r="PO71" s="136"/>
      <c r="PP71" s="136"/>
      <c r="PQ71" s="136"/>
      <c r="PR71" s="136"/>
      <c r="PS71" s="136"/>
      <c r="PT71" s="136"/>
      <c r="PU71" s="136"/>
      <c r="PV71" s="136"/>
      <c r="PW71" s="136"/>
      <c r="PX71" s="136"/>
      <c r="PY71" s="136"/>
      <c r="PZ71" s="136"/>
      <c r="QA71" s="136"/>
      <c r="QB71" s="136"/>
      <c r="QC71" s="136"/>
      <c r="QD71" s="136"/>
      <c r="QE71" s="136"/>
      <c r="QF71" s="136"/>
      <c r="QG71" s="136"/>
      <c r="QH71" s="136"/>
      <c r="QI71" s="136"/>
      <c r="QJ71" s="136"/>
      <c r="QK71" s="136"/>
      <c r="QL71" s="136"/>
      <c r="QM71" s="136"/>
      <c r="QN71" s="136"/>
      <c r="QO71" s="136"/>
      <c r="QP71" s="136"/>
      <c r="QQ71" s="136"/>
      <c r="QR71" s="136"/>
      <c r="QS71" s="136"/>
      <c r="QT71" s="136"/>
      <c r="QU71" s="136"/>
      <c r="QV71" s="136"/>
      <c r="QW71" s="136"/>
      <c r="QX71" s="136"/>
      <c r="QY71" s="136"/>
      <c r="QZ71" s="136"/>
      <c r="RA71" s="136"/>
      <c r="RB71" s="136"/>
      <c r="RC71" s="136"/>
      <c r="RD71" s="136"/>
      <c r="RE71" s="136"/>
      <c r="RF71" s="136"/>
      <c r="RG71" s="136"/>
      <c r="WJ71" s="136"/>
      <c r="WK71" s="136"/>
      <c r="WL71" s="136"/>
      <c r="WM71" s="136"/>
      <c r="WN71" s="136"/>
      <c r="WO71" s="136"/>
      <c r="WP71" s="136"/>
      <c r="WQ71" s="136"/>
      <c r="WR71" s="136"/>
      <c r="WS71" s="136"/>
      <c r="WT71" s="136"/>
      <c r="WU71" s="136"/>
      <c r="WV71" s="136"/>
      <c r="AIL71" s="656" t="str">
        <f>INDEX([1]集計!$G:$AK,MATCH($B67,[1]集計!$A$1:$A$945,0)+3,MATCH(AIL$152,[1]集計!$G$2:$AK$2,0))</f>
        <v/>
      </c>
      <c r="AIM71" s="657" t="str">
        <f>INDEX([1]集計!$G:$AK,MATCH($B67,[1]集計!$A$1:$A$945,0)+3,MATCH(AIM$152,[1]集計!$G$2:$AK$2,0))</f>
        <v/>
      </c>
      <c r="AIN71" s="657" t="str">
        <f>INDEX([1]集計!$G:$AK,MATCH($B67,[1]集計!$A$1:$A$945,0)+3,MATCH(AIN$152,[1]集計!$G$2:$AK$2,0))</f>
        <v/>
      </c>
      <c r="AIO71" s="657" t="str">
        <f>INDEX([1]集計!$G:$AK,MATCH($B67,[1]集計!$A$1:$A$945,0)+3,MATCH(AIO$152,[1]集計!$G$2:$AK$2,0))</f>
        <v/>
      </c>
      <c r="AIP71" s="657" t="str">
        <f>INDEX([1]集計!$G:$AK,MATCH($B67,[1]集計!$A$1:$A$945,0)+3,MATCH(AIP$152,[1]集計!$G$2:$AK$2,0))</f>
        <v/>
      </c>
      <c r="AIQ71" s="657" t="str">
        <f>INDEX([1]集計!$G:$AK,MATCH($B67,[1]集計!$A$1:$A$945,0)+3,MATCH(AIQ$152,[1]集計!$G$2:$AK$2,0))</f>
        <v/>
      </c>
      <c r="AIR71" s="657" t="str">
        <f>INDEX([1]集計!$G:$AK,MATCH($B67,[1]集計!$A$1:$A$945,0)+3,MATCH(AIR$152,[1]集計!$G$2:$AK$2,0))</f>
        <v/>
      </c>
      <c r="AIS71" s="657" t="str">
        <f>INDEX([1]集計!$G:$AK,MATCH($B67,[1]集計!$A$1:$A$945,0)+3,MATCH(AIS$152,[1]集計!$G$2:$AK$2,0))</f>
        <v/>
      </c>
      <c r="AIT71" s="657" t="str">
        <f>INDEX([1]集計!$G:$AK,MATCH($B67,[1]集計!$A$1:$A$945,0)+3,MATCH(AIT$152,[1]集計!$G$2:$AK$2,0))</f>
        <v/>
      </c>
      <c r="AIU71" s="657">
        <f>INDEX([1]集計!$G:$AK,MATCH($B67,[1]集計!$A$1:$A$945,0)+3,MATCH(AIU$152,[1]集計!$G$2:$AK$2,0))</f>
        <v>4</v>
      </c>
      <c r="AIV71" s="47">
        <v>0</v>
      </c>
      <c r="AIW71" s="216">
        <v>2.5242566727272728</v>
      </c>
      <c r="AIX71" s="47">
        <v>2.5242566727272728</v>
      </c>
      <c r="AJP71" s="47">
        <v>0</v>
      </c>
      <c r="AJQ71" s="47">
        <v>0</v>
      </c>
      <c r="AJR71" s="47">
        <v>0</v>
      </c>
      <c r="AJS71" s="47">
        <v>0</v>
      </c>
      <c r="AJV71" s="47">
        <v>0</v>
      </c>
      <c r="AJW71" s="47">
        <v>0</v>
      </c>
      <c r="AJX71" s="47">
        <v>0</v>
      </c>
      <c r="AJY71" s="47">
        <v>0</v>
      </c>
      <c r="AJZ71" s="47">
        <v>2.5242566727272728</v>
      </c>
      <c r="AKC71" s="47">
        <v>2.5242566727272728</v>
      </c>
      <c r="AKD71" s="47">
        <v>2.5242566727272728</v>
      </c>
      <c r="AKE71" s="47">
        <v>0</v>
      </c>
      <c r="AKF71" s="47">
        <v>0</v>
      </c>
      <c r="AKG71" s="47">
        <v>0</v>
      </c>
      <c r="AKH71" s="47">
        <v>1.6828377818181821</v>
      </c>
      <c r="AKJ71" s="47">
        <v>1.6828377818181821</v>
      </c>
      <c r="AKQ71" s="47">
        <v>0.84141889090909106</v>
      </c>
      <c r="AKR71" s="47">
        <v>0</v>
      </c>
      <c r="AKS71" s="47">
        <v>0</v>
      </c>
      <c r="ALB71" s="47">
        <v>0</v>
      </c>
      <c r="ALF71" s="47">
        <v>0</v>
      </c>
      <c r="ALG71" s="47">
        <v>0</v>
      </c>
      <c r="ALH71" s="47">
        <v>0</v>
      </c>
      <c r="ALI71" s="47">
        <v>0</v>
      </c>
      <c r="ALL71" s="47">
        <v>0</v>
      </c>
      <c r="ALM71" s="47">
        <v>0</v>
      </c>
      <c r="ALN71" s="47">
        <v>0</v>
      </c>
      <c r="ALO71" s="47">
        <v>0</v>
      </c>
      <c r="ALP71" s="47">
        <v>0</v>
      </c>
      <c r="ALQ71" s="47">
        <v>0</v>
      </c>
      <c r="ALS71" s="47">
        <v>0</v>
      </c>
      <c r="ALT71" s="47">
        <v>0</v>
      </c>
      <c r="ALV71" s="47">
        <v>0</v>
      </c>
      <c r="ALW71" s="47">
        <v>0</v>
      </c>
    </row>
    <row r="72" spans="1:1027" s="119" customFormat="1" ht="14.25" hidden="1" customHeight="1" outlineLevel="1" thickBot="1">
      <c r="A72" s="159"/>
      <c r="B72" s="160">
        <f>D74</f>
        <v>0</v>
      </c>
      <c r="C72" s="40" t="s">
        <v>315</v>
      </c>
      <c r="D72" s="670">
        <f t="shared" si="77"/>
        <v>0</v>
      </c>
      <c r="E72" s="55">
        <f t="shared" si="76"/>
        <v>0</v>
      </c>
      <c r="F72" s="179"/>
      <c r="G72" s="49">
        <f>G74*0.056</f>
        <v>13.394995764705881</v>
      </c>
      <c r="H72" s="156">
        <f t="shared" si="78"/>
        <v>14.065509818181818</v>
      </c>
      <c r="OA72" s="136"/>
      <c r="OB72" s="136"/>
      <c r="OC72" s="136"/>
      <c r="OD72" s="136"/>
      <c r="OE72" s="136"/>
      <c r="OF72" s="136"/>
      <c r="OG72" s="136"/>
      <c r="OH72" s="136"/>
      <c r="OI72" s="136"/>
      <c r="OJ72" s="136"/>
      <c r="OK72" s="136"/>
      <c r="OL72" s="136"/>
      <c r="OM72" s="136"/>
      <c r="ON72" s="136"/>
      <c r="OO72" s="136"/>
      <c r="OP72" s="136"/>
      <c r="OQ72" s="136"/>
      <c r="OR72" s="136"/>
      <c r="OS72" s="136"/>
      <c r="OT72" s="136"/>
      <c r="OU72" s="136"/>
      <c r="OV72" s="136"/>
      <c r="OW72" s="136"/>
      <c r="OX72" s="136"/>
      <c r="OY72" s="136"/>
      <c r="OZ72" s="136"/>
      <c r="PA72" s="136"/>
      <c r="PB72" s="136"/>
      <c r="PC72" s="136"/>
      <c r="PD72" s="136"/>
      <c r="PE72" s="136"/>
      <c r="PF72" s="136"/>
      <c r="PG72" s="136"/>
      <c r="PH72" s="136"/>
      <c r="PI72" s="136"/>
      <c r="PJ72" s="136"/>
      <c r="PK72" s="136"/>
      <c r="PL72" s="136"/>
      <c r="PM72" s="136"/>
      <c r="PN72" s="136"/>
      <c r="PO72" s="136"/>
      <c r="PP72" s="136"/>
      <c r="PQ72" s="136"/>
      <c r="PR72" s="136"/>
      <c r="PS72" s="136"/>
      <c r="PT72" s="136"/>
      <c r="PU72" s="136"/>
      <c r="PV72" s="136"/>
      <c r="PW72" s="136"/>
      <c r="PX72" s="136"/>
      <c r="PY72" s="136"/>
      <c r="PZ72" s="136"/>
      <c r="QA72" s="136"/>
      <c r="QB72" s="136"/>
      <c r="QC72" s="136"/>
      <c r="QD72" s="136"/>
      <c r="QE72" s="136"/>
      <c r="QF72" s="136"/>
      <c r="QG72" s="136"/>
      <c r="QH72" s="136"/>
      <c r="QI72" s="136"/>
      <c r="QJ72" s="136"/>
      <c r="QK72" s="136"/>
      <c r="QL72" s="136"/>
      <c r="QM72" s="136"/>
      <c r="QN72" s="136"/>
      <c r="QO72" s="136"/>
      <c r="QP72" s="136"/>
      <c r="QQ72" s="136"/>
      <c r="QR72" s="136"/>
      <c r="QS72" s="136"/>
      <c r="QT72" s="136"/>
      <c r="QU72" s="136"/>
      <c r="QV72" s="136"/>
      <c r="QW72" s="136"/>
      <c r="QX72" s="136"/>
      <c r="QY72" s="136"/>
      <c r="QZ72" s="136"/>
      <c r="RA72" s="136"/>
      <c r="RB72" s="136"/>
      <c r="RC72" s="136"/>
      <c r="RD72" s="136"/>
      <c r="RE72" s="136"/>
      <c r="RF72" s="136"/>
      <c r="RG72" s="136"/>
      <c r="WJ72" s="136"/>
      <c r="WK72" s="136"/>
      <c r="WL72" s="136"/>
      <c r="WM72" s="136"/>
      <c r="WN72" s="136"/>
      <c r="WO72" s="136"/>
      <c r="WP72" s="136"/>
      <c r="WQ72" s="136"/>
      <c r="WR72" s="136"/>
      <c r="WS72" s="136"/>
      <c r="WT72" s="136"/>
      <c r="WU72" s="136"/>
      <c r="WV72" s="136"/>
      <c r="AIL72" s="656" t="str">
        <f>INDEX([1]集計!$G:$AK,MATCH($B67,[1]集計!$A$1:$A$945,0)+4,MATCH(AIL$152,[1]集計!$G$2:$AK$2,0))</f>
        <v/>
      </c>
      <c r="AIM72" s="657" t="str">
        <f>INDEX([1]集計!$G:$AK,MATCH($B67,[1]集計!$A$1:$A$945,0)+4,MATCH(AIM$152,[1]集計!$G$2:$AK$2,0))</f>
        <v/>
      </c>
      <c r="AIN72" s="657" t="str">
        <f>INDEX([1]集計!$G:$AK,MATCH($B67,[1]集計!$A$1:$A$945,0)+4,MATCH(AIN$152,[1]集計!$G$2:$AK$2,0))</f>
        <v/>
      </c>
      <c r="AIO72" s="657" t="str">
        <f>INDEX([1]集計!$G:$AK,MATCH($B67,[1]集計!$A$1:$A$945,0)+4,MATCH(AIO$152,[1]集計!$G$2:$AK$2,0))</f>
        <v/>
      </c>
      <c r="AIP72" s="657" t="str">
        <f>INDEX([1]集計!$G:$AK,MATCH($B67,[1]集計!$A$1:$A$945,0)+4,MATCH(AIP$152,[1]集計!$G$2:$AK$2,0))</f>
        <v/>
      </c>
      <c r="AIQ72" s="657" t="str">
        <f>INDEX([1]集計!$G:$AK,MATCH($B67,[1]集計!$A$1:$A$945,0)+4,MATCH(AIQ$152,[1]集計!$G$2:$AK$2,0))</f>
        <v/>
      </c>
      <c r="AIR72" s="657" t="str">
        <f>INDEX([1]集計!$G:$AK,MATCH($B67,[1]集計!$A$1:$A$945,0)+4,MATCH(AIR$152,[1]集計!$G$2:$AK$2,0))</f>
        <v/>
      </c>
      <c r="AIS72" s="657" t="str">
        <f>INDEX([1]集計!$G:$AK,MATCH($B67,[1]集計!$A$1:$A$945,0)+4,MATCH(AIS$152,[1]集計!$G$2:$AK$2,0))</f>
        <v/>
      </c>
      <c r="AIT72" s="657" t="str">
        <f>INDEX([1]集計!$G:$AK,MATCH($B67,[1]集計!$A$1:$A$945,0)+4,MATCH(AIT$152,[1]集計!$G$2:$AK$2,0))</f>
        <v/>
      </c>
      <c r="AIU72" s="657" t="str">
        <f>INDEX([1]集計!$G:$AK,MATCH($B67,[1]集計!$A$1:$A$945,0)+4,MATCH(AIU$152,[1]集計!$G$2:$AK$2,0))</f>
        <v/>
      </c>
      <c r="AIV72" s="47">
        <v>0</v>
      </c>
      <c r="AIW72" s="216">
        <v>0</v>
      </c>
      <c r="AIX72" s="47">
        <v>0</v>
      </c>
      <c r="AJP72" s="47">
        <v>0</v>
      </c>
      <c r="AJQ72" s="47">
        <v>0</v>
      </c>
      <c r="AJR72" s="47">
        <v>0</v>
      </c>
      <c r="AJS72" s="47">
        <v>0</v>
      </c>
      <c r="AJV72" s="47">
        <v>0</v>
      </c>
      <c r="AJW72" s="47">
        <v>0</v>
      </c>
      <c r="AJX72" s="47">
        <v>0</v>
      </c>
      <c r="AJY72" s="47">
        <v>0</v>
      </c>
      <c r="AJZ72" s="47">
        <v>0</v>
      </c>
      <c r="AKC72" s="47">
        <v>0</v>
      </c>
      <c r="AKD72" s="47">
        <v>0</v>
      </c>
      <c r="AKE72" s="47">
        <v>0</v>
      </c>
      <c r="AKF72" s="47">
        <v>0</v>
      </c>
      <c r="AKG72" s="47">
        <v>0</v>
      </c>
      <c r="AKH72" s="47">
        <v>0</v>
      </c>
      <c r="AKJ72" s="47">
        <v>0</v>
      </c>
      <c r="AKQ72" s="47">
        <v>0</v>
      </c>
      <c r="AKR72" s="47">
        <v>0</v>
      </c>
      <c r="AKS72" s="47">
        <v>0</v>
      </c>
      <c r="ALB72" s="47">
        <v>0</v>
      </c>
      <c r="ALF72" s="47">
        <v>0.70327549090909092</v>
      </c>
      <c r="ALG72" s="47">
        <v>2.8131019636363637</v>
      </c>
      <c r="ALH72" s="47">
        <v>2.8131019636363637</v>
      </c>
      <c r="ALI72" s="47">
        <v>2.8131019636363637</v>
      </c>
      <c r="ALL72" s="47">
        <v>1.8285162763636365</v>
      </c>
      <c r="ALM72" s="47">
        <v>1.687861178181818</v>
      </c>
      <c r="ALN72" s="47">
        <v>0</v>
      </c>
      <c r="ALO72" s="47">
        <v>0</v>
      </c>
      <c r="ALP72" s="47">
        <v>0</v>
      </c>
      <c r="ALQ72" s="47">
        <v>0</v>
      </c>
      <c r="ALS72" s="47">
        <v>1.4065509818181818</v>
      </c>
      <c r="ALT72" s="47">
        <v>0</v>
      </c>
      <c r="ALV72" s="47">
        <v>0</v>
      </c>
      <c r="ALW72" s="47">
        <v>0</v>
      </c>
    </row>
    <row r="73" spans="1:1027" s="119" customFormat="1" ht="14.25" hidden="1" customHeight="1" outlineLevel="1" thickBot="1">
      <c r="A73" s="161" t="s">
        <v>316</v>
      </c>
      <c r="B73" s="162" t="e">
        <f>SUM(B72/(B68*E75/100))</f>
        <v>#DIV/0!</v>
      </c>
      <c r="C73" s="32" t="s">
        <v>317</v>
      </c>
      <c r="D73" s="670">
        <f t="shared" si="77"/>
        <v>0</v>
      </c>
      <c r="E73" s="55">
        <f t="shared" si="76"/>
        <v>0</v>
      </c>
      <c r="F73" s="179"/>
      <c r="G73" s="49">
        <f>G74*0.175</f>
        <v>41.859361764705874</v>
      </c>
      <c r="H73" s="156">
        <f t="shared" si="78"/>
        <v>43.703548363636358</v>
      </c>
      <c r="OA73" s="136"/>
      <c r="OB73" s="136"/>
      <c r="OC73" s="136"/>
      <c r="OD73" s="136"/>
      <c r="OE73" s="136"/>
      <c r="OF73" s="136"/>
      <c r="OG73" s="136"/>
      <c r="OH73" s="136"/>
      <c r="OI73" s="136"/>
      <c r="OJ73" s="136"/>
      <c r="OK73" s="136"/>
      <c r="OL73" s="136"/>
      <c r="OM73" s="136"/>
      <c r="ON73" s="136"/>
      <c r="OO73" s="136"/>
      <c r="OP73" s="136"/>
      <c r="OQ73" s="136"/>
      <c r="OR73" s="136"/>
      <c r="OS73" s="136"/>
      <c r="OT73" s="136"/>
      <c r="OU73" s="136"/>
      <c r="OV73" s="136"/>
      <c r="OW73" s="136"/>
      <c r="OX73" s="136"/>
      <c r="OY73" s="136"/>
      <c r="OZ73" s="136"/>
      <c r="PA73" s="136"/>
      <c r="PB73" s="136"/>
      <c r="PC73" s="136"/>
      <c r="PD73" s="136"/>
      <c r="PE73" s="136"/>
      <c r="PF73" s="136"/>
      <c r="PG73" s="136"/>
      <c r="PH73" s="136"/>
      <c r="PI73" s="136"/>
      <c r="PJ73" s="136"/>
      <c r="PK73" s="136"/>
      <c r="PL73" s="136"/>
      <c r="PM73" s="136"/>
      <c r="PN73" s="136"/>
      <c r="PO73" s="136"/>
      <c r="PP73" s="136"/>
      <c r="PQ73" s="136"/>
      <c r="PR73" s="136"/>
      <c r="PS73" s="136"/>
      <c r="PT73" s="136"/>
      <c r="PU73" s="136"/>
      <c r="PV73" s="136"/>
      <c r="PW73" s="136"/>
      <c r="PX73" s="136"/>
      <c r="PY73" s="136"/>
      <c r="PZ73" s="136"/>
      <c r="QA73" s="136"/>
      <c r="QB73" s="136"/>
      <c r="QC73" s="136"/>
      <c r="QD73" s="136"/>
      <c r="QE73" s="136"/>
      <c r="QF73" s="136"/>
      <c r="QG73" s="136"/>
      <c r="QH73" s="136"/>
      <c r="QI73" s="136"/>
      <c r="QJ73" s="136"/>
      <c r="QK73" s="136"/>
      <c r="QL73" s="136"/>
      <c r="QM73" s="136"/>
      <c r="QN73" s="136"/>
      <c r="QO73" s="136"/>
      <c r="QP73" s="136"/>
      <c r="QQ73" s="136"/>
      <c r="QR73" s="136"/>
      <c r="QS73" s="136"/>
      <c r="QT73" s="136"/>
      <c r="QU73" s="136"/>
      <c r="QV73" s="136"/>
      <c r="QW73" s="136"/>
      <c r="QX73" s="136"/>
      <c r="QY73" s="136"/>
      <c r="QZ73" s="136"/>
      <c r="RA73" s="136"/>
      <c r="RB73" s="136"/>
      <c r="RC73" s="136"/>
      <c r="RD73" s="136"/>
      <c r="RE73" s="136"/>
      <c r="RF73" s="136"/>
      <c r="RG73" s="136"/>
      <c r="WJ73" s="136"/>
      <c r="WK73" s="136"/>
      <c r="WL73" s="136"/>
      <c r="WM73" s="136"/>
      <c r="WN73" s="136"/>
      <c r="WO73" s="136"/>
      <c r="WP73" s="136"/>
      <c r="WQ73" s="136"/>
      <c r="WR73" s="136"/>
      <c r="WS73" s="136"/>
      <c r="WT73" s="136"/>
      <c r="WU73" s="136"/>
      <c r="WV73" s="136"/>
      <c r="AIL73" s="656" t="str">
        <f>INDEX([1]集計!$G:$AK,MATCH($B67,[1]集計!$A$1:$A$945,0)+5,MATCH(AIL$152,[1]集計!$G$2:$AK$2,0))</f>
        <v/>
      </c>
      <c r="AIM73" s="657" t="str">
        <f>INDEX([1]集計!$G:$AK,MATCH($B67,[1]集計!$A$1:$A$945,0)+5,MATCH(AIM$152,[1]集計!$G$2:$AK$2,0))</f>
        <v/>
      </c>
      <c r="AIN73" s="657" t="str">
        <f>INDEX([1]集計!$G:$AK,MATCH($B67,[1]集計!$A$1:$A$945,0)+5,MATCH(AIN$152,[1]集計!$G$2:$AK$2,0))</f>
        <v/>
      </c>
      <c r="AIO73" s="657" t="str">
        <f>INDEX([1]集計!$G:$AK,MATCH($B67,[1]集計!$A$1:$A$945,0)+5,MATCH(AIO$152,[1]集計!$G$2:$AK$2,0))</f>
        <v/>
      </c>
      <c r="AIP73" s="657" t="str">
        <f>INDEX([1]集計!$G:$AK,MATCH($B67,[1]集計!$A$1:$A$945,0)+5,MATCH(AIP$152,[1]集計!$G$2:$AK$2,0))</f>
        <v/>
      </c>
      <c r="AIQ73" s="657" t="str">
        <f>INDEX([1]集計!$G:$AK,MATCH($B67,[1]集計!$A$1:$A$945,0)+5,MATCH(AIQ$152,[1]集計!$G$2:$AK$2,0))</f>
        <v/>
      </c>
      <c r="AIR73" s="657" t="str">
        <f>INDEX([1]集計!$G:$AK,MATCH($B67,[1]集計!$A$1:$A$945,0)+5,MATCH(AIR$152,[1]集計!$G$2:$AK$2,0))</f>
        <v/>
      </c>
      <c r="AIS73" s="657" t="str">
        <f>INDEX([1]集計!$G:$AK,MATCH($B67,[1]集計!$A$1:$A$945,0)+5,MATCH(AIS$152,[1]集計!$G$2:$AK$2,0))</f>
        <v/>
      </c>
      <c r="AIT73" s="657" t="str">
        <f>INDEX([1]集計!$G:$AK,MATCH($B67,[1]集計!$A$1:$A$945,0)+5,MATCH(AIT$152,[1]集計!$G$2:$AK$2,0))</f>
        <v/>
      </c>
      <c r="AIU73" s="657" t="str">
        <f>INDEX([1]集計!$G:$AK,MATCH($B67,[1]集計!$A$1:$A$945,0)+5,MATCH(AIU$152,[1]集計!$G$2:$AK$2,0))</f>
        <v/>
      </c>
      <c r="AIV73" s="47">
        <v>0</v>
      </c>
      <c r="AIW73" s="216">
        <v>0</v>
      </c>
      <c r="AIX73" s="47">
        <v>0</v>
      </c>
      <c r="AJP73" s="47">
        <v>0</v>
      </c>
      <c r="AJQ73" s="47">
        <v>0</v>
      </c>
      <c r="AJR73" s="47">
        <v>0</v>
      </c>
      <c r="AJS73" s="47">
        <v>0</v>
      </c>
      <c r="AJV73" s="47">
        <v>0</v>
      </c>
      <c r="AJW73" s="47">
        <v>0</v>
      </c>
      <c r="AJX73" s="47">
        <v>0</v>
      </c>
      <c r="AJY73" s="47">
        <v>0</v>
      </c>
      <c r="AJZ73" s="47">
        <v>0</v>
      </c>
      <c r="AKC73" s="47">
        <v>0</v>
      </c>
      <c r="AKD73" s="47">
        <v>0</v>
      </c>
      <c r="AKE73" s="47">
        <v>0</v>
      </c>
      <c r="AKF73" s="47">
        <v>2.185177418181818</v>
      </c>
      <c r="AKG73" s="47">
        <v>2.185177418181818</v>
      </c>
      <c r="AKH73" s="47">
        <v>2.185177418181818</v>
      </c>
      <c r="AKJ73" s="47">
        <v>2.185177418181818</v>
      </c>
      <c r="AKQ73" s="47">
        <v>2.185177418181818</v>
      </c>
      <c r="AKR73" s="47">
        <v>2.185177418181818</v>
      </c>
      <c r="AKS73" s="47">
        <v>2.185177418181818</v>
      </c>
      <c r="ALB73" s="47">
        <v>2.185177418181818</v>
      </c>
      <c r="ALF73" s="47">
        <v>2.185177418181818</v>
      </c>
      <c r="ALG73" s="47">
        <v>0</v>
      </c>
      <c r="ALH73" s="47">
        <v>0</v>
      </c>
      <c r="ALI73" s="47">
        <v>2.185177418181818</v>
      </c>
      <c r="ALL73" s="47">
        <v>2.185177418181818</v>
      </c>
      <c r="ALM73" s="47">
        <v>2.185177418181818</v>
      </c>
      <c r="ALN73" s="47">
        <v>2.185177418181818</v>
      </c>
      <c r="ALO73" s="47">
        <v>2.185177418181818</v>
      </c>
      <c r="ALP73" s="47">
        <v>2.185177418181818</v>
      </c>
      <c r="ALQ73" s="47">
        <v>2.185177418181818</v>
      </c>
      <c r="ALS73" s="47">
        <v>2.185177418181818</v>
      </c>
      <c r="ALT73" s="47">
        <v>2.185177418181818</v>
      </c>
      <c r="ALV73" s="47">
        <v>2.185177418181818</v>
      </c>
      <c r="ALW73" s="47">
        <v>2.185177418181818</v>
      </c>
    </row>
    <row r="74" spans="1:1027" s="119" customFormat="1" ht="14.25" hidden="1" customHeight="1" outlineLevel="1" thickBot="1">
      <c r="A74" s="157" t="s">
        <v>316</v>
      </c>
      <c r="B74" s="163" t="e">
        <f>SUM(B72/(B69*E75/100))</f>
        <v>#DIV/0!</v>
      </c>
      <c r="C74" s="164" t="s">
        <v>318</v>
      </c>
      <c r="D74" s="671">
        <f>SUM(D68:D73)</f>
        <v>0</v>
      </c>
      <c r="E74" s="182">
        <v>6</v>
      </c>
      <c r="F74" s="183"/>
      <c r="G74" s="49">
        <f>((E74/F75*1000)*-0.0107+47.419)*E74</f>
        <v>239.19635294117643</v>
      </c>
      <c r="H74" s="156">
        <f>SUM(H68:H73)</f>
        <v>310.99527784072393</v>
      </c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OA74" s="136"/>
      <c r="OB74" s="136"/>
      <c r="OC74" s="136"/>
      <c r="OD74" s="136"/>
      <c r="OE74" s="136"/>
      <c r="OF74" s="136"/>
      <c r="OG74" s="136"/>
      <c r="OH74" s="136"/>
      <c r="OI74" s="136"/>
      <c r="OJ74" s="136"/>
      <c r="OK74" s="136"/>
      <c r="OL74" s="136"/>
      <c r="OM74" s="136"/>
      <c r="ON74" s="136"/>
      <c r="OO74" s="136"/>
      <c r="OP74" s="136"/>
      <c r="OQ74" s="136"/>
      <c r="OR74" s="136"/>
      <c r="OS74" s="136"/>
      <c r="OT74" s="136"/>
      <c r="OU74" s="136"/>
      <c r="OV74" s="136"/>
      <c r="OW74" s="136"/>
      <c r="OX74" s="136"/>
      <c r="OY74" s="136"/>
      <c r="OZ74" s="136"/>
      <c r="PA74" s="136"/>
      <c r="PB74" s="136"/>
      <c r="PC74" s="136"/>
      <c r="PD74" s="136"/>
      <c r="PE74" s="136"/>
      <c r="PF74" s="136"/>
      <c r="PG74" s="136"/>
      <c r="PH74" s="136"/>
      <c r="PI74" s="136"/>
      <c r="PJ74" s="136"/>
      <c r="PK74" s="136"/>
      <c r="PL74" s="136"/>
      <c r="PM74" s="136"/>
      <c r="PN74" s="136"/>
      <c r="PO74" s="136"/>
      <c r="PP74" s="136"/>
      <c r="PQ74" s="136"/>
      <c r="PR74" s="136"/>
      <c r="PS74" s="136"/>
      <c r="PT74" s="136"/>
      <c r="PU74" s="136"/>
      <c r="PV74" s="136"/>
      <c r="PW74" s="136"/>
      <c r="PX74" s="136"/>
      <c r="PY74" s="136"/>
      <c r="PZ74" s="136"/>
      <c r="QA74" s="136"/>
      <c r="QB74" s="136"/>
      <c r="QC74" s="136"/>
      <c r="QD74" s="136"/>
      <c r="QE74" s="136"/>
      <c r="QF74" s="136"/>
      <c r="QG74" s="136"/>
      <c r="QH74" s="136"/>
      <c r="QI74" s="136"/>
      <c r="QJ74" s="136"/>
      <c r="QK74" s="136"/>
      <c r="QL74" s="136"/>
      <c r="QM74" s="136"/>
      <c r="QN74" s="136"/>
      <c r="QO74" s="136"/>
      <c r="QP74" s="136"/>
      <c r="QQ74" s="136"/>
      <c r="QR74" s="136"/>
      <c r="QS74" s="136"/>
      <c r="QT74" s="136"/>
      <c r="QU74" s="136"/>
      <c r="QV74" s="136"/>
      <c r="QW74" s="136"/>
      <c r="QX74" s="136"/>
      <c r="QY74" s="136"/>
      <c r="QZ74" s="136"/>
      <c r="RA74" s="136"/>
      <c r="RB74" s="136"/>
      <c r="RC74" s="136"/>
      <c r="RD74" s="136"/>
      <c r="RE74" s="136"/>
      <c r="RF74" s="136"/>
      <c r="RG74" s="136"/>
      <c r="RH74" s="136"/>
      <c r="RI74" s="136"/>
      <c r="RJ74" s="136"/>
      <c r="RK74" s="136"/>
      <c r="RL74" s="136"/>
      <c r="RM74" s="136"/>
      <c r="RN74" s="136"/>
      <c r="RO74" s="136"/>
      <c r="RP74" s="136"/>
      <c r="RQ74" s="136"/>
      <c r="RR74" s="136"/>
      <c r="RS74" s="136"/>
      <c r="RT74" s="136"/>
      <c r="RU74" s="136"/>
      <c r="RV74" s="136"/>
      <c r="RW74" s="136"/>
      <c r="RX74" s="136"/>
      <c r="RY74" s="136"/>
      <c r="RZ74" s="136"/>
      <c r="SA74" s="136"/>
      <c r="SB74" s="136"/>
      <c r="SC74" s="136"/>
      <c r="SD74" s="136"/>
      <c r="SE74" s="136"/>
      <c r="SF74" s="136"/>
      <c r="SG74" s="136"/>
      <c r="SH74" s="136"/>
      <c r="SI74" s="136"/>
      <c r="SJ74" s="136"/>
      <c r="SK74" s="136"/>
      <c r="SL74" s="136"/>
      <c r="WJ74" s="136"/>
      <c r="WK74" s="136"/>
      <c r="WL74" s="136"/>
      <c r="WM74" s="136"/>
      <c r="WN74" s="136"/>
      <c r="WO74" s="136"/>
      <c r="WP74" s="136"/>
      <c r="WQ74" s="136"/>
      <c r="WR74" s="136"/>
      <c r="WS74" s="136"/>
      <c r="WT74" s="136"/>
      <c r="WU74" s="136"/>
      <c r="WV74" s="136"/>
      <c r="AIW74" s="138"/>
    </row>
    <row r="75" spans="1:1027" s="119" customFormat="1" ht="14.25" hidden="1" customHeight="1" outlineLevel="1">
      <c r="A75" s="158" t="s">
        <v>316</v>
      </c>
      <c r="B75" s="165" t="e">
        <f>SUM(B72/(B70*E75/100))</f>
        <v>#DIV/0!</v>
      </c>
      <c r="C75" s="166" t="e">
        <f>SUM(B72/(E74*E75/100))</f>
        <v>#DIV/0!</v>
      </c>
      <c r="D75" s="73" t="s">
        <v>236</v>
      </c>
      <c r="E75" s="167">
        <v>0</v>
      </c>
      <c r="F75" s="175">
        <v>8.5</v>
      </c>
      <c r="G75" s="176"/>
      <c r="H75" s="187"/>
      <c r="OA75" s="136"/>
      <c r="OB75" s="136"/>
      <c r="OC75" s="136"/>
      <c r="OD75" s="136"/>
      <c r="OE75" s="136"/>
      <c r="OF75" s="136"/>
      <c r="OG75" s="136"/>
      <c r="OH75" s="136"/>
      <c r="OI75" s="136"/>
      <c r="OJ75" s="136"/>
      <c r="OK75" s="136"/>
      <c r="OL75" s="136"/>
      <c r="OM75" s="136"/>
      <c r="ON75" s="136"/>
      <c r="OO75" s="136"/>
      <c r="OP75" s="136"/>
      <c r="OQ75" s="136"/>
      <c r="OR75" s="136"/>
      <c r="OS75" s="136"/>
      <c r="OT75" s="136"/>
      <c r="OU75" s="136"/>
      <c r="OV75" s="136"/>
      <c r="OW75" s="136"/>
      <c r="OX75" s="136"/>
      <c r="OY75" s="136"/>
      <c r="OZ75" s="136"/>
      <c r="PA75" s="136"/>
      <c r="PB75" s="136"/>
      <c r="PC75" s="136"/>
      <c r="PD75" s="136"/>
      <c r="PE75" s="136"/>
      <c r="PF75" s="136"/>
      <c r="PG75" s="136"/>
      <c r="PH75" s="136"/>
      <c r="PI75" s="136"/>
      <c r="PJ75" s="136"/>
      <c r="PK75" s="136"/>
      <c r="PL75" s="136"/>
      <c r="PM75" s="136"/>
      <c r="PN75" s="136"/>
      <c r="PO75" s="136"/>
      <c r="PP75" s="136"/>
      <c r="PQ75" s="136"/>
      <c r="PR75" s="136"/>
      <c r="PS75" s="136"/>
      <c r="PT75" s="136"/>
      <c r="PU75" s="136"/>
      <c r="PV75" s="136"/>
      <c r="PW75" s="136"/>
      <c r="PX75" s="136"/>
      <c r="PY75" s="136"/>
      <c r="PZ75" s="136"/>
      <c r="QA75" s="136"/>
      <c r="QB75" s="136"/>
      <c r="QC75" s="136"/>
      <c r="QD75" s="136"/>
      <c r="QE75" s="136"/>
      <c r="QF75" s="136"/>
      <c r="QG75" s="136"/>
      <c r="QH75" s="136"/>
      <c r="QI75" s="136"/>
      <c r="QJ75" s="136"/>
      <c r="QK75" s="136"/>
      <c r="QL75" s="136"/>
      <c r="QM75" s="136"/>
      <c r="QN75" s="136"/>
      <c r="QO75" s="136"/>
      <c r="QP75" s="136"/>
      <c r="QQ75" s="136"/>
      <c r="QR75" s="136"/>
      <c r="QS75" s="136"/>
      <c r="QT75" s="136"/>
      <c r="QU75" s="136"/>
      <c r="QV75" s="136"/>
      <c r="QW75" s="136"/>
      <c r="QX75" s="136"/>
      <c r="QY75" s="136"/>
      <c r="QZ75" s="136"/>
      <c r="RA75" s="136"/>
      <c r="RB75" s="136"/>
      <c r="RC75" s="136"/>
      <c r="RD75" s="136"/>
      <c r="RE75" s="136"/>
      <c r="RF75" s="136"/>
      <c r="RG75" s="136"/>
      <c r="RH75" s="136"/>
      <c r="RI75" s="136"/>
      <c r="RJ75" s="136"/>
      <c r="RK75" s="136"/>
      <c r="RL75" s="136"/>
      <c r="RM75" s="136"/>
      <c r="RN75" s="136"/>
      <c r="RO75" s="136"/>
      <c r="RP75" s="136"/>
      <c r="RQ75" s="136"/>
      <c r="RR75" s="136"/>
      <c r="RS75" s="136"/>
      <c r="RT75" s="136"/>
      <c r="RU75" s="136"/>
      <c r="RV75" s="136"/>
      <c r="RW75" s="136"/>
      <c r="RX75" s="136"/>
      <c r="RY75" s="136"/>
      <c r="RZ75" s="136"/>
      <c r="SA75" s="136"/>
      <c r="SB75" s="136"/>
      <c r="SC75" s="136"/>
      <c r="SD75" s="136"/>
      <c r="SE75" s="136"/>
      <c r="SF75" s="136"/>
      <c r="SG75" s="136"/>
      <c r="SH75" s="136"/>
      <c r="SI75" s="136"/>
      <c r="SJ75" s="136"/>
      <c r="SK75" s="136"/>
      <c r="SL75" s="136"/>
      <c r="WJ75" s="136"/>
      <c r="WK75" s="136"/>
      <c r="WL75" s="136"/>
      <c r="WM75" s="136"/>
      <c r="WN75" s="136"/>
      <c r="WO75" s="136"/>
      <c r="WP75" s="136"/>
      <c r="WQ75" s="136"/>
      <c r="WR75" s="136"/>
      <c r="WS75" s="136"/>
      <c r="WT75" s="136"/>
      <c r="WU75" s="136"/>
      <c r="WV75" s="136"/>
      <c r="AIW75" s="138"/>
    </row>
    <row r="76" spans="1:1027" s="119" customFormat="1" ht="14.25" hidden="1" customHeight="1" outlineLevel="1">
      <c r="A76" s="208"/>
      <c r="B76" s="307" t="s">
        <v>237</v>
      </c>
      <c r="C76" s="247">
        <v>15.13</v>
      </c>
      <c r="D76" s="247"/>
      <c r="E76" s="314">
        <v>2.5</v>
      </c>
      <c r="F76" s="322">
        <v>3</v>
      </c>
      <c r="G76" s="313">
        <v>3.5</v>
      </c>
      <c r="H76" s="309">
        <v>4</v>
      </c>
      <c r="OA76" s="136"/>
      <c r="OB76" s="136"/>
      <c r="OC76" s="136"/>
      <c r="OD76" s="136"/>
      <c r="OE76" s="136"/>
      <c r="OF76" s="136"/>
      <c r="OG76" s="136"/>
      <c r="OH76" s="136"/>
      <c r="OI76" s="136"/>
      <c r="OJ76" s="136"/>
      <c r="OK76" s="136"/>
      <c r="OL76" s="136"/>
      <c r="OM76" s="136"/>
      <c r="ON76" s="136"/>
      <c r="OO76" s="136"/>
      <c r="OP76" s="136"/>
      <c r="OQ76" s="136"/>
      <c r="OR76" s="136"/>
      <c r="OS76" s="136"/>
      <c r="OT76" s="136"/>
      <c r="OU76" s="136"/>
      <c r="OV76" s="136"/>
      <c r="OW76" s="136"/>
      <c r="OX76" s="136"/>
      <c r="OY76" s="136"/>
      <c r="OZ76" s="136"/>
      <c r="PA76" s="136"/>
      <c r="PB76" s="136"/>
      <c r="PC76" s="136"/>
      <c r="PD76" s="136"/>
      <c r="PE76" s="136"/>
      <c r="PF76" s="136"/>
      <c r="PG76" s="136"/>
      <c r="PH76" s="136"/>
      <c r="PI76" s="136"/>
      <c r="PJ76" s="136"/>
      <c r="PK76" s="136"/>
      <c r="PL76" s="136"/>
      <c r="PM76" s="136"/>
      <c r="PN76" s="136"/>
      <c r="PO76" s="136"/>
      <c r="PP76" s="136"/>
      <c r="PQ76" s="136"/>
      <c r="PR76" s="136"/>
      <c r="PS76" s="136"/>
      <c r="PT76" s="136"/>
      <c r="PU76" s="136"/>
      <c r="PV76" s="136"/>
      <c r="PW76" s="136"/>
      <c r="PX76" s="136"/>
      <c r="PY76" s="136"/>
      <c r="PZ76" s="136"/>
      <c r="QA76" s="136"/>
      <c r="QB76" s="136"/>
      <c r="QC76" s="136"/>
      <c r="QD76" s="136"/>
      <c r="QE76" s="136"/>
      <c r="QF76" s="136"/>
      <c r="QG76" s="136"/>
      <c r="QH76" s="136"/>
      <c r="QI76" s="136"/>
      <c r="QJ76" s="136"/>
      <c r="QK76" s="136"/>
      <c r="QL76" s="136"/>
      <c r="QM76" s="136"/>
      <c r="QN76" s="136"/>
      <c r="QO76" s="136"/>
      <c r="QP76" s="136"/>
      <c r="QQ76" s="136"/>
      <c r="QR76" s="136"/>
      <c r="QS76" s="136"/>
      <c r="QT76" s="136"/>
      <c r="QU76" s="136"/>
      <c r="QV76" s="136"/>
      <c r="QW76" s="136"/>
      <c r="QX76" s="136"/>
      <c r="QY76" s="136"/>
      <c r="QZ76" s="136"/>
      <c r="RA76" s="136"/>
      <c r="RB76" s="136"/>
      <c r="RC76" s="136"/>
      <c r="RD76" s="136"/>
      <c r="RE76" s="136"/>
      <c r="RF76" s="136"/>
      <c r="RG76" s="136"/>
      <c r="RH76" s="136"/>
      <c r="RI76" s="136"/>
      <c r="RJ76" s="136"/>
      <c r="RK76" s="136"/>
      <c r="RL76" s="136"/>
      <c r="RM76" s="136"/>
      <c r="RN76" s="136"/>
      <c r="RO76" s="136"/>
      <c r="RP76" s="136"/>
      <c r="RQ76" s="136"/>
      <c r="RR76" s="136"/>
      <c r="RS76" s="136"/>
      <c r="RT76" s="136"/>
      <c r="RU76" s="136"/>
      <c r="RV76" s="136"/>
      <c r="RW76" s="136"/>
      <c r="RX76" s="136"/>
      <c r="RY76" s="136"/>
      <c r="RZ76" s="136"/>
      <c r="SA76" s="136"/>
      <c r="SB76" s="136"/>
      <c r="SC76" s="136"/>
      <c r="SD76" s="136"/>
      <c r="SE76" s="136"/>
      <c r="SF76" s="136"/>
      <c r="SG76" s="136"/>
      <c r="SH76" s="136"/>
      <c r="SI76" s="136"/>
      <c r="SJ76" s="136"/>
      <c r="SK76" s="136"/>
      <c r="SL76" s="136"/>
      <c r="WJ76" s="136"/>
      <c r="WK76" s="136"/>
      <c r="WL76" s="136"/>
      <c r="WM76" s="136"/>
      <c r="WN76" s="136"/>
      <c r="WO76" s="136"/>
      <c r="WP76" s="136"/>
      <c r="WQ76" s="136"/>
      <c r="WR76" s="136"/>
      <c r="WS76" s="136"/>
      <c r="WT76" s="136"/>
      <c r="WU76" s="136"/>
      <c r="WV76" s="136"/>
      <c r="AIO76" s="317">
        <f t="shared" ref="AIO76:AJL76" si="79">$C76*$E76</f>
        <v>37.825000000000003</v>
      </c>
      <c r="AIP76" s="317">
        <f t="shared" si="79"/>
        <v>37.825000000000003</v>
      </c>
      <c r="AIQ76" s="317">
        <f t="shared" si="79"/>
        <v>37.825000000000003</v>
      </c>
      <c r="AIR76" s="312">
        <f t="shared" si="79"/>
        <v>37.825000000000003</v>
      </c>
      <c r="AIS76" s="312">
        <f t="shared" si="79"/>
        <v>37.825000000000003</v>
      </c>
      <c r="AIT76" s="317">
        <f t="shared" si="79"/>
        <v>37.825000000000003</v>
      </c>
      <c r="AIU76" s="317">
        <f t="shared" si="79"/>
        <v>37.825000000000003</v>
      </c>
      <c r="AIV76" s="317">
        <f t="shared" si="79"/>
        <v>37.825000000000003</v>
      </c>
      <c r="AIW76" s="318">
        <f t="shared" si="79"/>
        <v>37.825000000000003</v>
      </c>
      <c r="AIX76" s="312">
        <f t="shared" si="79"/>
        <v>37.825000000000003</v>
      </c>
      <c r="AIY76" s="312">
        <f t="shared" si="79"/>
        <v>37.825000000000003</v>
      </c>
      <c r="AIZ76" s="312">
        <f t="shared" si="79"/>
        <v>37.825000000000003</v>
      </c>
      <c r="AJA76" s="312">
        <f t="shared" si="79"/>
        <v>37.825000000000003</v>
      </c>
      <c r="AJB76" s="312">
        <f t="shared" si="79"/>
        <v>37.825000000000003</v>
      </c>
      <c r="AJC76" s="312">
        <f t="shared" si="79"/>
        <v>37.825000000000003</v>
      </c>
      <c r="AJD76" s="312">
        <f t="shared" si="79"/>
        <v>37.825000000000003</v>
      </c>
      <c r="AJE76" s="312">
        <f t="shared" si="79"/>
        <v>37.825000000000003</v>
      </c>
      <c r="AJF76" s="312">
        <f t="shared" si="79"/>
        <v>37.825000000000003</v>
      </c>
      <c r="AJG76" s="312">
        <f t="shared" si="79"/>
        <v>37.825000000000003</v>
      </c>
      <c r="AJH76" s="312">
        <f t="shared" si="79"/>
        <v>37.825000000000003</v>
      </c>
      <c r="AJI76" s="312">
        <f t="shared" si="79"/>
        <v>37.825000000000003</v>
      </c>
      <c r="AJJ76" s="312">
        <f t="shared" si="79"/>
        <v>37.825000000000003</v>
      </c>
      <c r="AJK76" s="312">
        <f t="shared" si="79"/>
        <v>37.825000000000003</v>
      </c>
      <c r="AJL76" s="312">
        <f t="shared" si="79"/>
        <v>37.825000000000003</v>
      </c>
      <c r="AJM76" s="318">
        <f t="shared" ref="AJM76:AKB76" si="80">$C76*$F76</f>
        <v>45.39</v>
      </c>
      <c r="AJN76" s="318">
        <f t="shared" si="80"/>
        <v>45.39</v>
      </c>
      <c r="AJO76" s="318">
        <f t="shared" si="80"/>
        <v>45.39</v>
      </c>
      <c r="AJP76" s="318">
        <f t="shared" si="80"/>
        <v>45.39</v>
      </c>
      <c r="AJQ76" s="318">
        <f t="shared" si="80"/>
        <v>45.39</v>
      </c>
      <c r="AJR76" s="318">
        <f t="shared" si="80"/>
        <v>45.39</v>
      </c>
      <c r="AJS76" s="318">
        <f t="shared" si="80"/>
        <v>45.39</v>
      </c>
      <c r="AJT76" s="318">
        <f t="shared" si="80"/>
        <v>45.39</v>
      </c>
      <c r="AJU76" s="318">
        <f t="shared" si="80"/>
        <v>45.39</v>
      </c>
      <c r="AJV76" s="318">
        <f t="shared" si="80"/>
        <v>45.39</v>
      </c>
      <c r="AJW76" s="318">
        <f t="shared" si="80"/>
        <v>45.39</v>
      </c>
      <c r="AJX76" s="318">
        <f t="shared" si="80"/>
        <v>45.39</v>
      </c>
      <c r="AJY76" s="318">
        <f t="shared" si="80"/>
        <v>45.39</v>
      </c>
      <c r="AJZ76" s="318">
        <f t="shared" si="80"/>
        <v>45.39</v>
      </c>
      <c r="AKA76" s="318">
        <f t="shared" si="80"/>
        <v>45.39</v>
      </c>
      <c r="AKB76" s="318">
        <f t="shared" si="80"/>
        <v>45.39</v>
      </c>
      <c r="AKC76" s="310">
        <f t="shared" ref="AKC76:AKX76" si="81">$C76*$G76</f>
        <v>52.955000000000005</v>
      </c>
      <c r="AKD76" s="310">
        <f t="shared" si="81"/>
        <v>52.955000000000005</v>
      </c>
      <c r="AKE76" s="310">
        <f t="shared" si="81"/>
        <v>52.955000000000005</v>
      </c>
      <c r="AKF76" s="310">
        <f t="shared" si="81"/>
        <v>52.955000000000005</v>
      </c>
      <c r="AKG76" s="310">
        <f t="shared" si="81"/>
        <v>52.955000000000005</v>
      </c>
      <c r="AKH76" s="310">
        <f t="shared" si="81"/>
        <v>52.955000000000005</v>
      </c>
      <c r="AKI76" s="310">
        <f t="shared" si="81"/>
        <v>52.955000000000005</v>
      </c>
      <c r="AKJ76" s="310">
        <f t="shared" si="81"/>
        <v>52.955000000000005</v>
      </c>
      <c r="AKK76" s="310">
        <f t="shared" si="81"/>
        <v>52.955000000000005</v>
      </c>
      <c r="AKL76" s="310">
        <f t="shared" si="81"/>
        <v>52.955000000000005</v>
      </c>
      <c r="AKM76" s="310">
        <f t="shared" si="81"/>
        <v>52.955000000000005</v>
      </c>
      <c r="AKN76" s="310">
        <f t="shared" si="81"/>
        <v>52.955000000000005</v>
      </c>
      <c r="AKO76" s="310">
        <f t="shared" si="81"/>
        <v>52.955000000000005</v>
      </c>
      <c r="AKP76" s="310">
        <f t="shared" si="81"/>
        <v>52.955000000000005</v>
      </c>
      <c r="AKQ76" s="310">
        <f t="shared" si="81"/>
        <v>52.955000000000005</v>
      </c>
      <c r="AKR76" s="310">
        <f t="shared" si="81"/>
        <v>52.955000000000005</v>
      </c>
      <c r="AKS76" s="310">
        <f t="shared" si="81"/>
        <v>52.955000000000005</v>
      </c>
      <c r="AKT76" s="310">
        <f t="shared" si="81"/>
        <v>52.955000000000005</v>
      </c>
      <c r="AKU76" s="310">
        <f t="shared" si="81"/>
        <v>52.955000000000005</v>
      </c>
      <c r="AKV76" s="310">
        <f t="shared" si="81"/>
        <v>52.955000000000005</v>
      </c>
      <c r="AKW76" s="310">
        <f t="shared" si="81"/>
        <v>52.955000000000005</v>
      </c>
      <c r="AKX76" s="310">
        <f t="shared" si="81"/>
        <v>52.955000000000005</v>
      </c>
      <c r="ALB76" s="311">
        <f t="shared" ref="ALB76:ALK76" si="82">$C76*$H76</f>
        <v>60.52</v>
      </c>
      <c r="ALC76" s="311">
        <f t="shared" si="82"/>
        <v>60.52</v>
      </c>
      <c r="ALD76" s="311">
        <f t="shared" si="82"/>
        <v>60.52</v>
      </c>
      <c r="ALE76" s="311">
        <f t="shared" si="82"/>
        <v>60.52</v>
      </c>
      <c r="ALF76" s="311">
        <f t="shared" si="82"/>
        <v>60.52</v>
      </c>
      <c r="ALG76" s="311">
        <f t="shared" si="82"/>
        <v>60.52</v>
      </c>
      <c r="ALH76" s="311">
        <f t="shared" si="82"/>
        <v>60.52</v>
      </c>
      <c r="ALI76" s="311">
        <f t="shared" si="82"/>
        <v>60.52</v>
      </c>
      <c r="ALJ76" s="311">
        <f t="shared" si="82"/>
        <v>60.52</v>
      </c>
      <c r="ALK76" s="311">
        <f t="shared" si="82"/>
        <v>60.52</v>
      </c>
      <c r="ALL76" s="312">
        <f t="shared" ref="ALL76:ALW76" si="83">$C76*$E76</f>
        <v>37.825000000000003</v>
      </c>
      <c r="ALM76" s="312">
        <f t="shared" si="83"/>
        <v>37.825000000000003</v>
      </c>
      <c r="ALN76" s="312">
        <f t="shared" si="83"/>
        <v>37.825000000000003</v>
      </c>
      <c r="ALO76" s="312">
        <f t="shared" si="83"/>
        <v>37.825000000000003</v>
      </c>
      <c r="ALP76" s="312">
        <f t="shared" si="83"/>
        <v>37.825000000000003</v>
      </c>
      <c r="ALQ76" s="312">
        <f t="shared" si="83"/>
        <v>37.825000000000003</v>
      </c>
      <c r="ALR76" s="312">
        <f t="shared" si="83"/>
        <v>37.825000000000003</v>
      </c>
      <c r="ALS76" s="312">
        <f t="shared" si="83"/>
        <v>37.825000000000003</v>
      </c>
      <c r="ALT76" s="312">
        <f t="shared" si="83"/>
        <v>37.825000000000003</v>
      </c>
      <c r="ALU76" s="312">
        <f t="shared" si="83"/>
        <v>37.825000000000003</v>
      </c>
      <c r="ALV76" s="312">
        <f t="shared" si="83"/>
        <v>37.825000000000003</v>
      </c>
      <c r="ALW76" s="312">
        <f t="shared" si="83"/>
        <v>37.825000000000003</v>
      </c>
    </row>
    <row r="77" spans="1:1027" s="119" customFormat="1" ht="55.5" customHeight="1" collapsed="1">
      <c r="A77" s="208"/>
      <c r="B77" s="435" t="s">
        <v>572</v>
      </c>
      <c r="C77" s="393" t="s">
        <v>573</v>
      </c>
      <c r="D77" s="151" t="s">
        <v>574</v>
      </c>
      <c r="E77" s="149" t="s">
        <v>575</v>
      </c>
      <c r="F77" s="443" t="s">
        <v>576</v>
      </c>
      <c r="G77" s="324"/>
      <c r="H77" s="247"/>
      <c r="OA77" s="136"/>
      <c r="OB77" s="136"/>
      <c r="OC77" s="136"/>
      <c r="OD77" s="136"/>
      <c r="OE77" s="136"/>
      <c r="OF77" s="136"/>
      <c r="OG77" s="136"/>
      <c r="OH77" s="136"/>
      <c r="OI77" s="136"/>
      <c r="OJ77" s="136"/>
      <c r="OK77" s="136"/>
      <c r="OL77" s="136"/>
      <c r="OM77" s="136"/>
      <c r="ON77" s="136"/>
      <c r="OO77" s="136"/>
      <c r="OP77" s="136"/>
      <c r="OQ77" s="136"/>
      <c r="OR77" s="136"/>
      <c r="OS77" s="136"/>
      <c r="OT77" s="136"/>
      <c r="OU77" s="136"/>
      <c r="OV77" s="136"/>
      <c r="OW77" s="136"/>
      <c r="OX77" s="136"/>
      <c r="OY77" s="136"/>
      <c r="OZ77" s="136"/>
      <c r="PA77" s="136"/>
      <c r="PB77" s="136"/>
      <c r="PC77" s="136"/>
      <c r="PD77" s="136"/>
      <c r="PE77" s="136"/>
      <c r="PF77" s="136"/>
      <c r="PG77" s="136"/>
      <c r="PH77" s="136"/>
      <c r="PI77" s="136"/>
      <c r="PJ77" s="136"/>
      <c r="PK77" s="136"/>
      <c r="PL77" s="136"/>
      <c r="PM77" s="136"/>
      <c r="PN77" s="136"/>
      <c r="PO77" s="136"/>
      <c r="PP77" s="136"/>
      <c r="PQ77" s="136"/>
      <c r="PR77" s="136"/>
      <c r="PS77" s="136"/>
      <c r="PT77" s="136"/>
      <c r="PU77" s="136"/>
      <c r="PV77" s="136"/>
      <c r="PW77" s="136"/>
      <c r="PX77" s="136"/>
      <c r="PY77" s="136"/>
      <c r="PZ77" s="136"/>
      <c r="QA77" s="136"/>
      <c r="QB77" s="136"/>
      <c r="QC77" s="136"/>
      <c r="QD77" s="136"/>
      <c r="QE77" s="136"/>
      <c r="QF77" s="136"/>
      <c r="QG77" s="136"/>
      <c r="QH77" s="136"/>
      <c r="QI77" s="136"/>
      <c r="QJ77" s="136"/>
      <c r="QK77" s="136"/>
      <c r="QL77" s="136"/>
      <c r="QM77" s="136"/>
      <c r="QN77" s="136"/>
      <c r="QO77" s="136"/>
      <c r="QP77" s="136"/>
      <c r="QQ77" s="136"/>
      <c r="QR77" s="136"/>
      <c r="QS77" s="136"/>
      <c r="QT77" s="136"/>
      <c r="QU77" s="136"/>
      <c r="QV77" s="136"/>
      <c r="QW77" s="136"/>
      <c r="QX77" s="136"/>
      <c r="QY77" s="136"/>
      <c r="QZ77" s="136"/>
      <c r="RA77" s="136"/>
      <c r="RB77" s="136"/>
      <c r="RC77" s="136"/>
      <c r="RD77" s="136"/>
      <c r="RE77" s="136"/>
      <c r="RF77" s="136"/>
      <c r="RG77" s="136"/>
      <c r="RH77" s="136"/>
      <c r="RI77" s="136"/>
      <c r="RJ77" s="136"/>
      <c r="RK77" s="136"/>
      <c r="RL77" s="136"/>
      <c r="RM77" s="136"/>
      <c r="RN77" s="136"/>
      <c r="RO77" s="136"/>
      <c r="RP77" s="136"/>
      <c r="RQ77" s="136"/>
      <c r="RR77" s="136"/>
      <c r="RS77" s="136"/>
      <c r="RT77" s="136"/>
      <c r="RU77" s="136"/>
      <c r="RV77" s="136"/>
      <c r="RW77" s="136"/>
      <c r="RX77" s="136"/>
      <c r="RY77" s="136"/>
      <c r="RZ77" s="136"/>
      <c r="SA77" s="136"/>
      <c r="SB77" s="136"/>
      <c r="SC77" s="136"/>
      <c r="SD77" s="136"/>
      <c r="SE77" s="136"/>
      <c r="SF77" s="136"/>
      <c r="SG77" s="136"/>
      <c r="SH77" s="136"/>
      <c r="SI77" s="136"/>
      <c r="SJ77" s="136"/>
      <c r="SK77" s="136"/>
      <c r="SL77" s="136"/>
      <c r="SM77" s="136"/>
      <c r="SN77" s="136"/>
      <c r="SO77" s="136"/>
      <c r="SP77" s="136"/>
      <c r="SQ77" s="136"/>
      <c r="ACZ77" s="317"/>
      <c r="ADA77" s="317"/>
      <c r="ADB77" s="317"/>
      <c r="ADC77" s="317"/>
      <c r="ADD77" s="317"/>
      <c r="ADE77" s="317"/>
      <c r="ADF77" s="317"/>
      <c r="ADG77" s="317"/>
      <c r="ADH77" s="317"/>
      <c r="ADI77" s="317"/>
      <c r="ADJ77" s="317"/>
      <c r="ADK77" s="317"/>
      <c r="ADL77" s="317"/>
      <c r="ADM77" s="317"/>
      <c r="ADN77" s="317"/>
      <c r="ADO77" s="317"/>
      <c r="ADP77" s="317"/>
      <c r="ADQ77" s="317"/>
      <c r="ADR77" s="317"/>
      <c r="ADS77" s="317"/>
      <c r="ADT77" s="317"/>
      <c r="ADU77" s="317"/>
      <c r="ADV77" s="317"/>
      <c r="ADW77" s="317"/>
      <c r="ADX77" s="317"/>
      <c r="ADY77" s="317"/>
      <c r="ADZ77" s="317"/>
      <c r="AEA77" s="317"/>
      <c r="AEB77" s="317"/>
      <c r="AEC77" s="317"/>
      <c r="AED77" s="317"/>
      <c r="AEE77" s="317"/>
      <c r="AEF77" s="317"/>
      <c r="AEG77" s="317"/>
      <c r="AEH77" s="317"/>
      <c r="AEI77" s="317"/>
      <c r="AEJ77" s="317"/>
      <c r="AEK77" s="317"/>
      <c r="AEL77" s="571"/>
      <c r="AEM77" s="571"/>
      <c r="AEN77" s="571"/>
      <c r="AEO77" s="571"/>
      <c r="AEP77" s="571"/>
      <c r="AEQ77" s="571"/>
      <c r="AER77" s="571"/>
      <c r="AES77" s="571"/>
      <c r="AET77" s="571"/>
      <c r="AEU77" s="571"/>
      <c r="AEV77" s="571"/>
      <c r="AEW77" s="571"/>
      <c r="AEX77" s="571"/>
      <c r="AEY77" s="571"/>
      <c r="AEZ77" s="571"/>
      <c r="AFA77" s="571"/>
      <c r="AFB77" s="571"/>
      <c r="AFC77" s="571"/>
      <c r="AFD77" s="571"/>
      <c r="AFE77" s="571"/>
      <c r="AFF77" s="571"/>
      <c r="AFG77" s="571"/>
      <c r="AFH77" s="571"/>
      <c r="AFI77" s="571"/>
      <c r="AFJ77" s="571"/>
      <c r="AFK77" s="571"/>
      <c r="AFL77" s="571"/>
      <c r="AFM77" s="571"/>
      <c r="AFN77" s="571"/>
      <c r="AFO77" s="571"/>
      <c r="AFP77" s="571"/>
      <c r="AFQ77" s="571"/>
      <c r="AFR77" s="571"/>
      <c r="AFS77" s="571"/>
      <c r="AFT77" s="571"/>
      <c r="AFU77" s="579" t="s">
        <v>415</v>
      </c>
      <c r="AFV77" s="571"/>
      <c r="AFW77" s="571"/>
      <c r="AFX77" s="571"/>
      <c r="AFY77" s="571"/>
      <c r="AFZ77" s="571"/>
      <c r="AGA77" s="571"/>
      <c r="AGB77" s="571"/>
      <c r="AGC77" s="571"/>
      <c r="AGD77" s="571"/>
      <c r="AGE77" s="571"/>
      <c r="AGF77" s="571"/>
      <c r="AGG77" s="571"/>
      <c r="AGH77" s="571"/>
      <c r="AGI77" s="571"/>
      <c r="AGJ77" s="571"/>
      <c r="AGK77" s="571"/>
      <c r="AGL77" s="571"/>
      <c r="AGM77" s="571"/>
      <c r="AGN77" s="571"/>
      <c r="AGO77" s="571"/>
      <c r="AGP77" s="571"/>
      <c r="AGQ77" s="571"/>
      <c r="AGR77" s="561"/>
      <c r="AGS77" s="561"/>
      <c r="AGT77" s="561"/>
      <c r="AGU77" s="561"/>
      <c r="AGV77" s="561"/>
      <c r="AGW77" s="561"/>
      <c r="AGX77" s="561"/>
      <c r="AGY77" s="561"/>
      <c r="AGZ77" s="561"/>
      <c r="AHA77" s="561" t="s">
        <v>577</v>
      </c>
      <c r="AHB77" s="561"/>
      <c r="AHC77" s="561"/>
      <c r="AHD77" s="561"/>
      <c r="AHE77" s="561"/>
      <c r="AHF77" s="561"/>
      <c r="AHG77" s="561"/>
      <c r="AHH77" s="561"/>
      <c r="AHI77" s="561"/>
      <c r="AHJ77" s="561"/>
      <c r="AHK77" s="561"/>
      <c r="AHL77" s="561"/>
      <c r="AHM77" s="561"/>
      <c r="AHN77" s="561"/>
      <c r="AHO77" s="561"/>
      <c r="AHP77" s="561"/>
      <c r="AHQ77" s="561"/>
      <c r="AHR77" s="561"/>
      <c r="AHS77" s="561"/>
      <c r="AHT77" s="561"/>
      <c r="AHU77" s="561"/>
      <c r="AHV77" s="561"/>
      <c r="AHW77" s="561"/>
      <c r="AHX77" s="561"/>
      <c r="AHY77" s="561"/>
      <c r="AHZ77" s="561"/>
      <c r="AIA77" s="561"/>
      <c r="AIB77" s="561"/>
      <c r="AIC77" s="561"/>
      <c r="AID77" s="561"/>
      <c r="AIE77" s="561"/>
      <c r="AIF77" s="561"/>
      <c r="AIG77" s="561"/>
      <c r="AIH77" s="561"/>
      <c r="AII77" s="561"/>
      <c r="AIJ77" s="170" t="s">
        <v>425</v>
      </c>
      <c r="AIK77" s="561"/>
      <c r="AIL77" s="561"/>
      <c r="AIM77" s="561"/>
      <c r="AIN77" s="561"/>
      <c r="AIO77" s="561"/>
      <c r="AIP77" s="561"/>
      <c r="AIQ77" s="561"/>
      <c r="AIR77" s="561"/>
      <c r="AIS77" s="561"/>
      <c r="AIT77" s="561"/>
      <c r="AIU77" s="561"/>
      <c r="AIV77" s="561"/>
      <c r="AIW77" s="606"/>
      <c r="AIX77" s="561"/>
      <c r="AIY77" s="561"/>
      <c r="AIZ77" s="561"/>
      <c r="AJA77" s="561"/>
      <c r="AJB77" s="561"/>
      <c r="AJC77" s="178" t="s">
        <v>493</v>
      </c>
      <c r="AJD77" s="561" t="s">
        <v>268</v>
      </c>
      <c r="AJE77" s="561" t="s">
        <v>256</v>
      </c>
      <c r="AJF77" s="561" t="s">
        <v>256</v>
      </c>
      <c r="AJH77" s="561" t="s">
        <v>258</v>
      </c>
      <c r="AJI77" s="561" t="s">
        <v>258</v>
      </c>
      <c r="AJJ77" s="561" t="s">
        <v>258</v>
      </c>
      <c r="AJK77" s="561" t="s">
        <v>249</v>
      </c>
      <c r="AJL77" s="561" t="s">
        <v>249</v>
      </c>
      <c r="AJN77" s="561"/>
      <c r="AJO77" s="561"/>
      <c r="AJP77" s="561" t="s">
        <v>259</v>
      </c>
      <c r="AJQ77" s="561" t="s">
        <v>259</v>
      </c>
      <c r="AJR77" s="561" t="s">
        <v>259</v>
      </c>
      <c r="AJS77" s="561" t="s">
        <v>259</v>
      </c>
      <c r="AJV77" s="561" t="s">
        <v>259</v>
      </c>
      <c r="AJW77" s="561" t="s">
        <v>259</v>
      </c>
      <c r="AJX77" s="561" t="s">
        <v>259</v>
      </c>
      <c r="AJY77" s="561" t="s">
        <v>259</v>
      </c>
      <c r="AJZ77" s="561" t="s">
        <v>259</v>
      </c>
      <c r="AKB77" s="561"/>
      <c r="AKC77" s="561" t="s">
        <v>259</v>
      </c>
      <c r="AKD77" s="561" t="s">
        <v>223</v>
      </c>
      <c r="AKE77" s="561" t="s">
        <v>223</v>
      </c>
      <c r="AKF77" s="561" t="s">
        <v>223</v>
      </c>
      <c r="AKG77" s="561" t="s">
        <v>223</v>
      </c>
      <c r="AKJ77" s="561" t="s">
        <v>223</v>
      </c>
      <c r="AKK77" s="561"/>
      <c r="AKL77" s="561"/>
      <c r="AKM77" s="561"/>
      <c r="AKN77" s="561"/>
      <c r="AKO77" s="561"/>
      <c r="AKP77" s="561"/>
      <c r="AKQ77" s="561" t="s">
        <v>260</v>
      </c>
      <c r="AKR77" s="561" t="s">
        <v>260</v>
      </c>
      <c r="AKS77" s="561" t="s">
        <v>260</v>
      </c>
      <c r="AKT77" s="561" t="s">
        <v>260</v>
      </c>
      <c r="AKU77" s="561" t="s">
        <v>260</v>
      </c>
      <c r="AKV77" s="561"/>
      <c r="AKW77" s="561"/>
      <c r="AKX77" s="561" t="s">
        <v>260</v>
      </c>
      <c r="AKY77" s="561" t="s">
        <v>260</v>
      </c>
      <c r="AKZ77" s="561" t="s">
        <v>260</v>
      </c>
      <c r="ALA77" s="561" t="s">
        <v>260</v>
      </c>
      <c r="ALB77" s="561"/>
      <c r="ALC77" s="561"/>
      <c r="ALD77" s="561"/>
      <c r="ALE77" s="561"/>
      <c r="ALF77" s="561"/>
      <c r="ALG77" s="561"/>
      <c r="ALH77" s="561"/>
      <c r="ALI77" s="561"/>
      <c r="ALJ77" s="561"/>
      <c r="ALK77" s="561"/>
      <c r="ALL77" s="561"/>
      <c r="ALM77" s="561"/>
      <c r="ALN77" s="561"/>
      <c r="ALO77" s="561"/>
      <c r="ALP77" s="561"/>
      <c r="ALQ77" s="561"/>
      <c r="ALR77" s="561"/>
      <c r="ALS77" s="561"/>
      <c r="ALT77" s="170" t="s">
        <v>243</v>
      </c>
    </row>
    <row r="78" spans="1:1027" s="119" customFormat="1" ht="14.25" hidden="1" customHeight="1" outlineLevel="1" thickBot="1">
      <c r="A78" s="155" t="s">
        <v>307</v>
      </c>
      <c r="B78" s="519">
        <v>140</v>
      </c>
      <c r="C78" s="32" t="s">
        <v>308</v>
      </c>
      <c r="D78" s="670">
        <f>SUM(I78:AIK78)</f>
        <v>0</v>
      </c>
      <c r="E78" s="55">
        <f t="shared" ref="E78:E83" si="84">SUM(D78/G78)</f>
        <v>0</v>
      </c>
      <c r="F78" s="179"/>
      <c r="G78" s="49">
        <v>30</v>
      </c>
      <c r="H78" s="156">
        <f>SUM(I78:AMI78)</f>
        <v>30</v>
      </c>
      <c r="OA78" s="136"/>
      <c r="OB78" s="136"/>
      <c r="OC78" s="136"/>
      <c r="OD78" s="136"/>
      <c r="OE78" s="136"/>
      <c r="OF78" s="136"/>
      <c r="OG78" s="136"/>
      <c r="OH78" s="136"/>
      <c r="OI78" s="136"/>
      <c r="OJ78" s="136"/>
      <c r="OK78" s="136"/>
      <c r="OL78" s="136"/>
      <c r="OM78" s="136"/>
      <c r="ON78" s="136"/>
      <c r="OO78" s="136"/>
      <c r="OP78" s="136"/>
      <c r="OQ78" s="136"/>
      <c r="OR78" s="136"/>
      <c r="OS78" s="136"/>
      <c r="OT78" s="136"/>
      <c r="OU78" s="136"/>
      <c r="OV78" s="136"/>
      <c r="OW78" s="136"/>
      <c r="OX78" s="136"/>
      <c r="OY78" s="136"/>
      <c r="OZ78" s="136"/>
      <c r="PA78" s="136"/>
      <c r="PB78" s="136"/>
      <c r="PC78" s="136"/>
      <c r="PD78" s="136"/>
      <c r="PE78" s="136"/>
      <c r="PF78" s="136"/>
      <c r="PG78" s="136"/>
      <c r="PH78" s="136"/>
      <c r="PI78" s="136"/>
      <c r="PJ78" s="136"/>
      <c r="PK78" s="136"/>
      <c r="PL78" s="136"/>
      <c r="PM78" s="136"/>
      <c r="PN78" s="136"/>
      <c r="PO78" s="136"/>
      <c r="PP78" s="136"/>
      <c r="PQ78" s="136"/>
      <c r="PR78" s="136"/>
      <c r="PS78" s="136"/>
      <c r="PT78" s="136"/>
      <c r="PU78" s="136"/>
      <c r="PV78" s="136"/>
      <c r="PW78" s="136"/>
      <c r="PX78" s="136"/>
      <c r="PY78" s="136"/>
      <c r="PZ78" s="136"/>
      <c r="QA78" s="136"/>
      <c r="QB78" s="136"/>
      <c r="QC78" s="136"/>
      <c r="QD78" s="136"/>
      <c r="QE78" s="136"/>
      <c r="QF78" s="136"/>
      <c r="QG78" s="136"/>
      <c r="QH78" s="136"/>
      <c r="QI78" s="136"/>
      <c r="QJ78" s="136"/>
      <c r="QK78" s="136"/>
      <c r="QL78" s="136"/>
      <c r="QM78" s="136"/>
      <c r="QN78" s="136"/>
      <c r="QO78" s="136"/>
      <c r="QP78" s="136"/>
      <c r="QQ78" s="136"/>
      <c r="QR78" s="136"/>
      <c r="QS78" s="136"/>
      <c r="QT78" s="136"/>
      <c r="QU78" s="136"/>
      <c r="QV78" s="136"/>
      <c r="QW78" s="136"/>
      <c r="QX78" s="136"/>
      <c r="QY78" s="136"/>
      <c r="QZ78" s="136"/>
      <c r="RA78" s="136"/>
      <c r="RB78" s="136"/>
      <c r="RC78" s="136"/>
      <c r="RD78" s="136"/>
      <c r="RE78" s="136"/>
      <c r="RF78" s="136"/>
      <c r="RG78" s="136"/>
      <c r="RH78" s="136"/>
      <c r="RI78" s="136"/>
      <c r="RJ78" s="136"/>
      <c r="RK78" s="136"/>
      <c r="RL78" s="136"/>
      <c r="RM78" s="136"/>
      <c r="RN78" s="136"/>
      <c r="RO78" s="136"/>
      <c r="RP78" s="136"/>
      <c r="RQ78" s="136"/>
      <c r="RR78" s="136"/>
      <c r="RS78" s="136"/>
      <c r="VR78" s="138"/>
      <c r="AIW78" s="138"/>
      <c r="AJC78" s="119">
        <v>4</v>
      </c>
      <c r="AJD78" s="119">
        <v>4</v>
      </c>
      <c r="AJE78" s="119">
        <v>4</v>
      </c>
      <c r="AJF78" s="119">
        <v>4</v>
      </c>
      <c r="AJH78" s="119">
        <v>4</v>
      </c>
      <c r="AJI78" s="119">
        <v>4</v>
      </c>
      <c r="AJJ78" s="119">
        <v>4</v>
      </c>
      <c r="AJK78" s="119">
        <v>2</v>
      </c>
    </row>
    <row r="79" spans="1:1027" s="119" customFormat="1" ht="14.25" hidden="1" customHeight="1" outlineLevel="1" thickBot="1">
      <c r="A79" s="157" t="s">
        <v>309</v>
      </c>
      <c r="B79" s="59"/>
      <c r="C79" s="32" t="s">
        <v>310</v>
      </c>
      <c r="D79" s="670">
        <f t="shared" ref="D79:D83" si="85">SUM(I79:AIK79)</f>
        <v>0</v>
      </c>
      <c r="E79" s="55">
        <f t="shared" si="84"/>
        <v>0</v>
      </c>
      <c r="F79" s="179"/>
      <c r="G79" s="49">
        <v>20</v>
      </c>
      <c r="H79" s="156">
        <f t="shared" ref="H79:H83" si="86">SUM(I79:AMI79)</f>
        <v>20</v>
      </c>
      <c r="OA79" s="136"/>
      <c r="OB79" s="136"/>
      <c r="OC79" s="136"/>
      <c r="OD79" s="136"/>
      <c r="OE79" s="136"/>
      <c r="OF79" s="136"/>
      <c r="OG79" s="136"/>
      <c r="OH79" s="136"/>
      <c r="OI79" s="136"/>
      <c r="OJ79" s="136"/>
      <c r="OK79" s="136"/>
      <c r="OL79" s="136"/>
      <c r="OM79" s="136"/>
      <c r="ON79" s="136"/>
      <c r="OO79" s="136"/>
      <c r="OP79" s="136"/>
      <c r="OQ79" s="136"/>
      <c r="OR79" s="136"/>
      <c r="OS79" s="136"/>
      <c r="OT79" s="136"/>
      <c r="OU79" s="136"/>
      <c r="OV79" s="136"/>
      <c r="OW79" s="136"/>
      <c r="OX79" s="136"/>
      <c r="OY79" s="136"/>
      <c r="OZ79" s="136"/>
      <c r="PA79" s="136"/>
      <c r="PB79" s="136"/>
      <c r="PC79" s="136"/>
      <c r="PD79" s="136"/>
      <c r="PE79" s="136"/>
      <c r="PF79" s="136"/>
      <c r="PG79" s="136"/>
      <c r="PH79" s="136"/>
      <c r="PI79" s="136"/>
      <c r="PJ79" s="136"/>
      <c r="PK79" s="136"/>
      <c r="PL79" s="136"/>
      <c r="PM79" s="136"/>
      <c r="PN79" s="136"/>
      <c r="PO79" s="136"/>
      <c r="PP79" s="136"/>
      <c r="PQ79" s="136"/>
      <c r="PR79" s="136"/>
      <c r="PS79" s="136"/>
      <c r="PT79" s="136"/>
      <c r="PU79" s="136"/>
      <c r="PV79" s="136"/>
      <c r="PW79" s="136"/>
      <c r="PX79" s="136"/>
      <c r="PY79" s="136"/>
      <c r="PZ79" s="136"/>
      <c r="QA79" s="136"/>
      <c r="QB79" s="136"/>
      <c r="QC79" s="136"/>
      <c r="QD79" s="136"/>
      <c r="QE79" s="136"/>
      <c r="QF79" s="136"/>
      <c r="QG79" s="136"/>
      <c r="QH79" s="136"/>
      <c r="QI79" s="136"/>
      <c r="QJ79" s="136"/>
      <c r="QK79" s="136"/>
      <c r="QL79" s="136"/>
      <c r="QM79" s="136"/>
      <c r="QN79" s="136"/>
      <c r="QO79" s="136"/>
      <c r="QP79" s="136"/>
      <c r="QQ79" s="136"/>
      <c r="QR79" s="136"/>
      <c r="QS79" s="136"/>
      <c r="QT79" s="136"/>
      <c r="QU79" s="136"/>
      <c r="QV79" s="136"/>
      <c r="QW79" s="136"/>
      <c r="QX79" s="136"/>
      <c r="QY79" s="136"/>
      <c r="QZ79" s="136"/>
      <c r="RA79" s="136"/>
      <c r="RB79" s="136"/>
      <c r="RC79" s="136"/>
      <c r="RD79" s="136"/>
      <c r="RE79" s="136"/>
      <c r="RF79" s="136"/>
      <c r="RG79" s="136"/>
      <c r="RH79" s="136"/>
      <c r="RI79" s="136"/>
      <c r="RJ79" s="136"/>
      <c r="RK79" s="136"/>
      <c r="RL79" s="136"/>
      <c r="RM79" s="136"/>
      <c r="RN79" s="136"/>
      <c r="RO79" s="136"/>
      <c r="RP79" s="136"/>
      <c r="RQ79" s="136"/>
      <c r="RR79" s="136"/>
      <c r="RS79" s="136"/>
      <c r="VR79" s="138"/>
      <c r="AIW79" s="138"/>
      <c r="AJK79" s="119">
        <v>4</v>
      </c>
      <c r="AJL79" s="119">
        <v>4</v>
      </c>
      <c r="AJP79" s="119">
        <v>4</v>
      </c>
      <c r="AJQ79" s="119">
        <v>4</v>
      </c>
      <c r="AJR79" s="119">
        <v>4</v>
      </c>
    </row>
    <row r="80" spans="1:1027" s="119" customFormat="1" ht="14.25" hidden="1" customHeight="1" outlineLevel="1" thickBot="1">
      <c r="A80" s="158" t="s">
        <v>311</v>
      </c>
      <c r="B80" s="61"/>
      <c r="C80" s="32" t="s">
        <v>312</v>
      </c>
      <c r="D80" s="670">
        <f t="shared" si="85"/>
        <v>0</v>
      </c>
      <c r="E80" s="55">
        <f t="shared" si="84"/>
        <v>0</v>
      </c>
      <c r="F80" s="180"/>
      <c r="G80" s="49">
        <v>40</v>
      </c>
      <c r="H80" s="156">
        <f t="shared" si="86"/>
        <v>42</v>
      </c>
      <c r="OA80" s="136"/>
      <c r="OB80" s="136"/>
      <c r="OC80" s="136"/>
      <c r="OD80" s="136"/>
      <c r="OE80" s="136"/>
      <c r="OF80" s="136"/>
      <c r="OG80" s="136"/>
      <c r="OH80" s="136"/>
      <c r="OI80" s="136"/>
      <c r="OJ80" s="136"/>
      <c r="OK80" s="136"/>
      <c r="OL80" s="136"/>
      <c r="OM80" s="136"/>
      <c r="ON80" s="136"/>
      <c r="OO80" s="136"/>
      <c r="OP80" s="136"/>
      <c r="OQ80" s="136"/>
      <c r="OR80" s="136"/>
      <c r="OS80" s="136"/>
      <c r="OT80" s="136"/>
      <c r="OU80" s="136"/>
      <c r="OV80" s="136"/>
      <c r="OW80" s="136"/>
      <c r="OX80" s="136"/>
      <c r="OY80" s="136"/>
      <c r="OZ80" s="136"/>
      <c r="PA80" s="136"/>
      <c r="PB80" s="136"/>
      <c r="PC80" s="136"/>
      <c r="PD80" s="136"/>
      <c r="PE80" s="136"/>
      <c r="PF80" s="136"/>
      <c r="PG80" s="136"/>
      <c r="PH80" s="136"/>
      <c r="PI80" s="136"/>
      <c r="PJ80" s="136"/>
      <c r="PK80" s="136"/>
      <c r="PL80" s="136"/>
      <c r="PM80" s="136"/>
      <c r="PN80" s="136"/>
      <c r="PO80" s="136"/>
      <c r="PP80" s="136"/>
      <c r="PQ80" s="136"/>
      <c r="PR80" s="136"/>
      <c r="PS80" s="136"/>
      <c r="PT80" s="136"/>
      <c r="PU80" s="136"/>
      <c r="PV80" s="136"/>
      <c r="PW80" s="136"/>
      <c r="PX80" s="136"/>
      <c r="PY80" s="136"/>
      <c r="PZ80" s="136"/>
      <c r="QA80" s="136"/>
      <c r="QB80" s="136"/>
      <c r="QC80" s="136"/>
      <c r="QD80" s="136"/>
      <c r="QE80" s="136"/>
      <c r="QF80" s="136"/>
      <c r="QG80" s="136"/>
      <c r="QH80" s="136"/>
      <c r="QI80" s="136"/>
      <c r="QJ80" s="136"/>
      <c r="QK80" s="136"/>
      <c r="QL80" s="136"/>
      <c r="QM80" s="136"/>
      <c r="QN80" s="136"/>
      <c r="QO80" s="136"/>
      <c r="QP80" s="136"/>
      <c r="QQ80" s="136"/>
      <c r="QR80" s="136"/>
      <c r="QS80" s="136"/>
      <c r="QT80" s="136"/>
      <c r="QU80" s="136"/>
      <c r="QV80" s="136"/>
      <c r="QW80" s="136"/>
      <c r="QX80" s="136"/>
      <c r="QY80" s="136"/>
      <c r="QZ80" s="136"/>
      <c r="RA80" s="136"/>
      <c r="RB80" s="136"/>
      <c r="RC80" s="136"/>
      <c r="RD80" s="136"/>
      <c r="RE80" s="136"/>
      <c r="RF80" s="136"/>
      <c r="RG80" s="136"/>
      <c r="RH80" s="136"/>
      <c r="RI80" s="136"/>
      <c r="RJ80" s="136"/>
      <c r="RK80" s="136"/>
      <c r="RL80" s="136"/>
      <c r="RM80" s="136"/>
      <c r="RN80" s="136"/>
      <c r="RO80" s="136"/>
      <c r="RP80" s="136"/>
      <c r="RQ80" s="136"/>
      <c r="RR80" s="136"/>
      <c r="RS80" s="136"/>
      <c r="VR80" s="138"/>
      <c r="AIW80" s="138"/>
      <c r="AJP80" s="119">
        <v>6</v>
      </c>
      <c r="AJQ80" s="119">
        <v>6</v>
      </c>
      <c r="AJR80" s="119">
        <v>6</v>
      </c>
      <c r="AJS80" s="119">
        <v>6</v>
      </c>
      <c r="AJW80" s="119">
        <v>6</v>
      </c>
      <c r="AJX80" s="119">
        <v>6</v>
      </c>
      <c r="AJY80" s="119">
        <v>6</v>
      </c>
    </row>
    <row r="81" spans="1:1036" s="119" customFormat="1" ht="14.25" hidden="1" customHeight="1" outlineLevel="1" thickBot="1">
      <c r="A81" s="159"/>
      <c r="B81" s="520" t="s">
        <v>313</v>
      </c>
      <c r="C81" s="40" t="s">
        <v>314</v>
      </c>
      <c r="D81" s="670">
        <f t="shared" si="85"/>
        <v>0</v>
      </c>
      <c r="E81" s="55">
        <f t="shared" si="84"/>
        <v>0</v>
      </c>
      <c r="F81" s="179"/>
      <c r="G81" s="49">
        <v>25</v>
      </c>
      <c r="H81" s="156">
        <f t="shared" si="86"/>
        <v>24</v>
      </c>
      <c r="OA81" s="136"/>
      <c r="OB81" s="136"/>
      <c r="OC81" s="136"/>
      <c r="OD81" s="136"/>
      <c r="OE81" s="136"/>
      <c r="OF81" s="136"/>
      <c r="OG81" s="136"/>
      <c r="OH81" s="136"/>
      <c r="OI81" s="136"/>
      <c r="OJ81" s="136"/>
      <c r="OK81" s="136"/>
      <c r="OL81" s="136"/>
      <c r="OM81" s="136"/>
      <c r="ON81" s="136"/>
      <c r="OO81" s="136"/>
      <c r="OP81" s="136"/>
      <c r="OQ81" s="136"/>
      <c r="OR81" s="136"/>
      <c r="OS81" s="136"/>
      <c r="OT81" s="136"/>
      <c r="OU81" s="136"/>
      <c r="OV81" s="136"/>
      <c r="OW81" s="136"/>
      <c r="OX81" s="136"/>
      <c r="OY81" s="136"/>
      <c r="OZ81" s="136"/>
      <c r="PA81" s="136"/>
      <c r="PB81" s="136"/>
      <c r="PC81" s="136"/>
      <c r="PD81" s="136"/>
      <c r="PE81" s="136"/>
      <c r="PF81" s="136"/>
      <c r="PG81" s="136"/>
      <c r="PH81" s="136"/>
      <c r="PI81" s="136"/>
      <c r="PJ81" s="136"/>
      <c r="PK81" s="136"/>
      <c r="PL81" s="136"/>
      <c r="PM81" s="136"/>
      <c r="PN81" s="136"/>
      <c r="PO81" s="136"/>
      <c r="PP81" s="136"/>
      <c r="PQ81" s="136"/>
      <c r="PR81" s="136"/>
      <c r="PS81" s="136"/>
      <c r="PT81" s="136"/>
      <c r="PU81" s="136"/>
      <c r="PV81" s="136"/>
      <c r="PW81" s="136"/>
      <c r="PX81" s="136"/>
      <c r="PY81" s="136"/>
      <c r="PZ81" s="136"/>
      <c r="QA81" s="136"/>
      <c r="QB81" s="136"/>
      <c r="QC81" s="136"/>
      <c r="QD81" s="136"/>
      <c r="QE81" s="136"/>
      <c r="QF81" s="136"/>
      <c r="QG81" s="136"/>
      <c r="QH81" s="136"/>
      <c r="QI81" s="136"/>
      <c r="QJ81" s="136"/>
      <c r="QK81" s="136"/>
      <c r="QL81" s="136"/>
      <c r="QM81" s="136"/>
      <c r="QN81" s="136"/>
      <c r="QO81" s="136"/>
      <c r="QP81" s="136"/>
      <c r="QQ81" s="136"/>
      <c r="QR81" s="136"/>
      <c r="QS81" s="136"/>
      <c r="QT81" s="136"/>
      <c r="QU81" s="136"/>
      <c r="QV81" s="136"/>
      <c r="QW81" s="136"/>
      <c r="QX81" s="136"/>
      <c r="QY81" s="136"/>
      <c r="QZ81" s="136"/>
      <c r="RA81" s="136"/>
      <c r="RB81" s="136"/>
      <c r="RC81" s="136"/>
      <c r="RD81" s="136"/>
      <c r="RE81" s="136"/>
      <c r="RF81" s="136"/>
      <c r="RG81" s="136"/>
      <c r="RH81" s="136"/>
      <c r="RI81" s="136"/>
      <c r="RJ81" s="136"/>
      <c r="RK81" s="136"/>
      <c r="RL81" s="136"/>
      <c r="RM81" s="136"/>
      <c r="RN81" s="136"/>
      <c r="RO81" s="136"/>
      <c r="RP81" s="136"/>
      <c r="RQ81" s="136"/>
      <c r="RR81" s="136"/>
      <c r="RS81" s="136"/>
      <c r="VR81" s="138"/>
      <c r="AIW81" s="138"/>
      <c r="AKD81" s="119">
        <v>4</v>
      </c>
      <c r="AKE81" s="119">
        <v>4</v>
      </c>
      <c r="AKF81" s="119">
        <v>4</v>
      </c>
      <c r="AKG81" s="119">
        <v>4</v>
      </c>
      <c r="AKI81" s="119">
        <v>4</v>
      </c>
      <c r="AKQ81" s="119">
        <v>4</v>
      </c>
    </row>
    <row r="82" spans="1:1036" s="119" customFormat="1" ht="14.25" hidden="1" customHeight="1" outlineLevel="1" thickBot="1">
      <c r="A82" s="159"/>
      <c r="B82" s="160">
        <f>D84</f>
        <v>0</v>
      </c>
      <c r="C82" s="40" t="s">
        <v>315</v>
      </c>
      <c r="D82" s="670">
        <f t="shared" si="85"/>
        <v>0</v>
      </c>
      <c r="E82" s="55" t="e">
        <f t="shared" si="84"/>
        <v>#DIV/0!</v>
      </c>
      <c r="F82" s="179"/>
      <c r="G82" s="49"/>
      <c r="H82" s="156">
        <f t="shared" si="86"/>
        <v>0</v>
      </c>
      <c r="OA82" s="136"/>
      <c r="OB82" s="136"/>
      <c r="OC82" s="136"/>
      <c r="OD82" s="136"/>
      <c r="OE82" s="136"/>
      <c r="OF82" s="136"/>
      <c r="OG82" s="136"/>
      <c r="OH82" s="136"/>
      <c r="OI82" s="136"/>
      <c r="OJ82" s="136"/>
      <c r="OK82" s="136"/>
      <c r="OL82" s="136"/>
      <c r="OM82" s="136"/>
      <c r="ON82" s="136"/>
      <c r="OO82" s="136"/>
      <c r="OP82" s="136"/>
      <c r="OQ82" s="136"/>
      <c r="OR82" s="136"/>
      <c r="OS82" s="136"/>
      <c r="OT82" s="136"/>
      <c r="OU82" s="136"/>
      <c r="OV82" s="136"/>
      <c r="OW82" s="136"/>
      <c r="OX82" s="136"/>
      <c r="OY82" s="136"/>
      <c r="OZ82" s="136"/>
      <c r="PA82" s="136"/>
      <c r="PB82" s="136"/>
      <c r="PC82" s="136"/>
      <c r="PD82" s="136"/>
      <c r="PE82" s="136"/>
      <c r="PF82" s="136"/>
      <c r="PG82" s="136"/>
      <c r="PH82" s="136"/>
      <c r="PI82" s="136"/>
      <c r="PJ82" s="136"/>
      <c r="PK82" s="136"/>
      <c r="PL82" s="136"/>
      <c r="PM82" s="136"/>
      <c r="PN82" s="136"/>
      <c r="PO82" s="136"/>
      <c r="PP82" s="136"/>
      <c r="PQ82" s="136"/>
      <c r="PR82" s="136"/>
      <c r="PS82" s="136"/>
      <c r="PT82" s="136"/>
      <c r="PU82" s="136"/>
      <c r="PV82" s="136"/>
      <c r="PW82" s="136"/>
      <c r="PX82" s="136"/>
      <c r="PY82" s="136"/>
      <c r="PZ82" s="136"/>
      <c r="QA82" s="136"/>
      <c r="QB82" s="136"/>
      <c r="QC82" s="136"/>
      <c r="QD82" s="136"/>
      <c r="QE82" s="136"/>
      <c r="QF82" s="136"/>
      <c r="QG82" s="136"/>
      <c r="QH82" s="136"/>
      <c r="QI82" s="136"/>
      <c r="QJ82" s="136"/>
      <c r="QK82" s="136"/>
      <c r="QL82" s="136"/>
      <c r="QM82" s="136"/>
      <c r="QN82" s="136"/>
      <c r="QO82" s="136"/>
      <c r="QP82" s="136"/>
      <c r="QQ82" s="136"/>
      <c r="QR82" s="136"/>
      <c r="QS82" s="136"/>
      <c r="QT82" s="136"/>
      <c r="QU82" s="136"/>
      <c r="QV82" s="136"/>
      <c r="QW82" s="136"/>
      <c r="QX82" s="136"/>
      <c r="QY82" s="136"/>
      <c r="QZ82" s="136"/>
      <c r="RA82" s="136"/>
      <c r="RB82" s="136"/>
      <c r="RC82" s="136"/>
      <c r="RD82" s="136"/>
      <c r="RE82" s="136"/>
      <c r="RF82" s="136"/>
      <c r="RG82" s="136"/>
      <c r="RH82" s="136"/>
      <c r="RI82" s="136"/>
      <c r="RJ82" s="136"/>
      <c r="RK82" s="136"/>
      <c r="RL82" s="136"/>
      <c r="RM82" s="136"/>
      <c r="RN82" s="136"/>
      <c r="RO82" s="136"/>
      <c r="RP82" s="136"/>
      <c r="RQ82" s="136"/>
      <c r="RR82" s="136"/>
      <c r="RS82" s="136"/>
      <c r="VR82" s="138"/>
      <c r="AIW82" s="138"/>
    </row>
    <row r="83" spans="1:1036" s="119" customFormat="1" ht="14.25" hidden="1" customHeight="1" outlineLevel="1" thickBot="1">
      <c r="A83" s="161" t="s">
        <v>316</v>
      </c>
      <c r="B83" s="162" t="e">
        <f>SUM(B82/(B78*E85/100))</f>
        <v>#DIV/0!</v>
      </c>
      <c r="C83" s="32" t="s">
        <v>317</v>
      </c>
      <c r="D83" s="670">
        <f t="shared" si="85"/>
        <v>0</v>
      </c>
      <c r="E83" s="55">
        <f t="shared" si="84"/>
        <v>0</v>
      </c>
      <c r="F83" s="179"/>
      <c r="G83" s="49">
        <v>25</v>
      </c>
      <c r="H83" s="156">
        <f t="shared" si="86"/>
        <v>24</v>
      </c>
      <c r="OA83" s="136"/>
      <c r="OB83" s="136"/>
      <c r="OC83" s="136"/>
      <c r="OD83" s="136"/>
      <c r="OE83" s="136"/>
      <c r="OF83" s="136"/>
      <c r="OG83" s="136"/>
      <c r="OH83" s="136"/>
      <c r="OI83" s="136"/>
      <c r="OJ83" s="136"/>
      <c r="OK83" s="136"/>
      <c r="OL83" s="136"/>
      <c r="OM83" s="136"/>
      <c r="ON83" s="136"/>
      <c r="OO83" s="136"/>
      <c r="OP83" s="136"/>
      <c r="OQ83" s="136"/>
      <c r="OR83" s="136"/>
      <c r="OS83" s="136"/>
      <c r="OT83" s="136"/>
      <c r="OU83" s="136"/>
      <c r="OV83" s="136"/>
      <c r="OW83" s="136"/>
      <c r="OX83" s="136"/>
      <c r="OY83" s="136"/>
      <c r="OZ83" s="136"/>
      <c r="PA83" s="136"/>
      <c r="PB83" s="136"/>
      <c r="PC83" s="136"/>
      <c r="PD83" s="136"/>
      <c r="PE83" s="136"/>
      <c r="PF83" s="136"/>
      <c r="PG83" s="136"/>
      <c r="PH83" s="136"/>
      <c r="PI83" s="136"/>
      <c r="PJ83" s="136"/>
      <c r="PK83" s="136"/>
      <c r="PL83" s="136"/>
      <c r="PM83" s="136"/>
      <c r="PN83" s="136"/>
      <c r="PO83" s="136"/>
      <c r="PP83" s="136"/>
      <c r="PQ83" s="136"/>
      <c r="PR83" s="136"/>
      <c r="PS83" s="136"/>
      <c r="PT83" s="136"/>
      <c r="PU83" s="136"/>
      <c r="PV83" s="136"/>
      <c r="PW83" s="136"/>
      <c r="PX83" s="136"/>
      <c r="PY83" s="136"/>
      <c r="PZ83" s="136"/>
      <c r="QA83" s="136"/>
      <c r="QB83" s="136"/>
      <c r="QC83" s="136"/>
      <c r="QD83" s="136"/>
      <c r="QE83" s="136"/>
      <c r="QF83" s="136"/>
      <c r="QG83" s="136"/>
      <c r="QH83" s="136"/>
      <c r="QI83" s="136"/>
      <c r="QJ83" s="136"/>
      <c r="QK83" s="136"/>
      <c r="QL83" s="136"/>
      <c r="QM83" s="136"/>
      <c r="QN83" s="136"/>
      <c r="QO83" s="136"/>
      <c r="QP83" s="136"/>
      <c r="QQ83" s="136"/>
      <c r="QR83" s="136"/>
      <c r="QS83" s="136"/>
      <c r="QT83" s="136"/>
      <c r="QU83" s="136"/>
      <c r="QV83" s="136"/>
      <c r="QW83" s="136"/>
      <c r="QX83" s="136"/>
      <c r="QY83" s="136"/>
      <c r="QZ83" s="136"/>
      <c r="RA83" s="136"/>
      <c r="RB83" s="136"/>
      <c r="RC83" s="136"/>
      <c r="RD83" s="136"/>
      <c r="RE83" s="136"/>
      <c r="RF83" s="136"/>
      <c r="RG83" s="136"/>
      <c r="RH83" s="136"/>
      <c r="RI83" s="136"/>
      <c r="RJ83" s="136"/>
      <c r="RK83" s="136"/>
      <c r="RL83" s="136"/>
      <c r="RM83" s="136"/>
      <c r="RN83" s="136"/>
      <c r="RO83" s="136"/>
      <c r="RP83" s="136"/>
      <c r="RQ83" s="136"/>
      <c r="RR83" s="136"/>
      <c r="RS83" s="136"/>
      <c r="VR83" s="138"/>
      <c r="AIW83" s="138"/>
      <c r="AKR83" s="119">
        <v>4</v>
      </c>
      <c r="AKS83" s="119">
        <v>4</v>
      </c>
      <c r="AKX83" s="119">
        <v>4</v>
      </c>
      <c r="AKY83" s="119">
        <v>4</v>
      </c>
      <c r="AKZ83" s="119">
        <v>4</v>
      </c>
      <c r="ALA83" s="119">
        <v>4</v>
      </c>
    </row>
    <row r="84" spans="1:1036" s="119" customFormat="1" ht="14.25" hidden="1" customHeight="1" outlineLevel="1" thickBot="1">
      <c r="A84" s="157" t="s">
        <v>316</v>
      </c>
      <c r="B84" s="163" t="e">
        <f>SUM(B82/(B79*E85/100))</f>
        <v>#DIV/0!</v>
      </c>
      <c r="C84" s="164" t="s">
        <v>318</v>
      </c>
      <c r="D84" s="671">
        <f>SUM(D78:D83)</f>
        <v>0</v>
      </c>
      <c r="E84" s="182">
        <v>1.7210000000000001</v>
      </c>
      <c r="F84" s="183"/>
      <c r="G84" s="49"/>
      <c r="H84" s="156">
        <f>SUM(H78:H83)</f>
        <v>140</v>
      </c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  <c r="AM84" s="147"/>
      <c r="AN84" s="147"/>
      <c r="AO84" s="147"/>
      <c r="AP84" s="147"/>
      <c r="AQ84" s="147"/>
      <c r="OA84" s="136"/>
      <c r="OB84" s="136"/>
      <c r="OC84" s="136"/>
      <c r="OD84" s="136"/>
      <c r="OE84" s="136"/>
      <c r="OF84" s="136"/>
      <c r="OG84" s="136"/>
      <c r="OH84" s="136"/>
      <c r="OI84" s="136"/>
      <c r="OJ84" s="136"/>
      <c r="OK84" s="136"/>
      <c r="OL84" s="136"/>
      <c r="OM84" s="136"/>
      <c r="ON84" s="136"/>
      <c r="OO84" s="136"/>
      <c r="OP84" s="136"/>
      <c r="OQ84" s="136"/>
      <c r="OR84" s="136"/>
      <c r="OS84" s="136"/>
      <c r="OT84" s="136"/>
      <c r="OU84" s="136"/>
      <c r="OV84" s="136"/>
      <c r="OW84" s="136"/>
      <c r="OX84" s="136"/>
      <c r="OY84" s="136"/>
      <c r="OZ84" s="136"/>
      <c r="PA84" s="136"/>
      <c r="PB84" s="136"/>
      <c r="PC84" s="136"/>
      <c r="PD84" s="136"/>
      <c r="PE84" s="136"/>
      <c r="PF84" s="136"/>
      <c r="PG84" s="136"/>
      <c r="PH84" s="136"/>
      <c r="PI84" s="136"/>
      <c r="PJ84" s="136"/>
      <c r="PK84" s="136"/>
      <c r="PL84" s="136"/>
      <c r="PM84" s="136"/>
      <c r="PN84" s="136"/>
      <c r="PO84" s="136"/>
      <c r="PP84" s="136"/>
      <c r="PQ84" s="136"/>
      <c r="PR84" s="136"/>
      <c r="PS84" s="136"/>
      <c r="PT84" s="136"/>
      <c r="PU84" s="136"/>
      <c r="PV84" s="136"/>
      <c r="PW84" s="136"/>
      <c r="PX84" s="136"/>
      <c r="PY84" s="136"/>
      <c r="PZ84" s="136"/>
      <c r="QA84" s="136"/>
      <c r="QB84" s="136"/>
      <c r="QC84" s="136"/>
      <c r="QD84" s="136"/>
      <c r="QE84" s="136"/>
      <c r="QF84" s="136"/>
      <c r="QG84" s="136"/>
      <c r="QH84" s="136"/>
      <c r="QI84" s="136"/>
      <c r="QJ84" s="136"/>
      <c r="QK84" s="136"/>
      <c r="QL84" s="136"/>
      <c r="QM84" s="136"/>
      <c r="QN84" s="136"/>
      <c r="QO84" s="136"/>
      <c r="QP84" s="136"/>
      <c r="QQ84" s="136"/>
      <c r="QR84" s="136"/>
      <c r="QS84" s="136"/>
      <c r="QT84" s="136"/>
      <c r="QU84" s="136"/>
      <c r="QV84" s="136"/>
      <c r="QW84" s="136"/>
      <c r="QX84" s="136"/>
      <c r="QY84" s="136"/>
      <c r="QZ84" s="136"/>
      <c r="RA84" s="136"/>
      <c r="RB84" s="136"/>
      <c r="RC84" s="136"/>
      <c r="RD84" s="136"/>
      <c r="RE84" s="136"/>
      <c r="RF84" s="136"/>
      <c r="RG84" s="136"/>
      <c r="RH84" s="136"/>
      <c r="RI84" s="136"/>
      <c r="RJ84" s="136"/>
      <c r="RK84" s="136"/>
      <c r="RL84" s="136"/>
      <c r="RM84" s="136"/>
      <c r="RN84" s="136"/>
      <c r="RO84" s="136"/>
      <c r="RP84" s="136"/>
      <c r="RQ84" s="136"/>
      <c r="RR84" s="136"/>
      <c r="RS84" s="136"/>
      <c r="VR84" s="138"/>
      <c r="AIW84" s="138"/>
    </row>
    <row r="85" spans="1:1036" s="119" customFormat="1" ht="14.25" hidden="1" customHeight="1" outlineLevel="1">
      <c r="A85" s="158" t="s">
        <v>316</v>
      </c>
      <c r="B85" s="165" t="e">
        <f>SUM(B82/(B80*E85/100))</f>
        <v>#DIV/0!</v>
      </c>
      <c r="C85" s="166" t="e">
        <f>SUM(B82/(E84*E85/100))</f>
        <v>#DIV/0!</v>
      </c>
      <c r="D85" s="73" t="s">
        <v>236</v>
      </c>
      <c r="E85" s="167">
        <v>0</v>
      </c>
      <c r="F85" s="184">
        <v>10</v>
      </c>
      <c r="G85" s="176"/>
      <c r="H85" s="187"/>
      <c r="OA85" s="136"/>
      <c r="OB85" s="136"/>
      <c r="OC85" s="136"/>
      <c r="OD85" s="136"/>
      <c r="OE85" s="136"/>
      <c r="OF85" s="136"/>
      <c r="OG85" s="136"/>
      <c r="OH85" s="136"/>
      <c r="OI85" s="136"/>
      <c r="OJ85" s="136"/>
      <c r="OK85" s="136"/>
      <c r="OL85" s="136"/>
      <c r="OM85" s="136"/>
      <c r="ON85" s="136"/>
      <c r="OO85" s="136"/>
      <c r="OP85" s="136"/>
      <c r="OQ85" s="136"/>
      <c r="OR85" s="136"/>
      <c r="OS85" s="136"/>
      <c r="OT85" s="136"/>
      <c r="OU85" s="136"/>
      <c r="OV85" s="136"/>
      <c r="OW85" s="136"/>
      <c r="OX85" s="136"/>
      <c r="OY85" s="136"/>
      <c r="OZ85" s="136"/>
      <c r="PA85" s="136"/>
      <c r="PB85" s="136"/>
      <c r="PC85" s="136"/>
      <c r="PD85" s="136"/>
      <c r="PE85" s="136"/>
      <c r="PF85" s="136"/>
      <c r="PG85" s="136"/>
      <c r="PH85" s="136"/>
      <c r="PI85" s="136"/>
      <c r="PJ85" s="136"/>
      <c r="PK85" s="136"/>
      <c r="PL85" s="136"/>
      <c r="PM85" s="136"/>
      <c r="PN85" s="136"/>
      <c r="PO85" s="136"/>
      <c r="PP85" s="136"/>
      <c r="PQ85" s="136"/>
      <c r="PR85" s="136"/>
      <c r="PS85" s="136"/>
      <c r="PT85" s="136"/>
      <c r="PU85" s="136"/>
      <c r="PV85" s="136"/>
      <c r="PW85" s="136"/>
      <c r="PX85" s="136"/>
      <c r="PY85" s="136"/>
      <c r="PZ85" s="136"/>
      <c r="QA85" s="136"/>
      <c r="QB85" s="136"/>
      <c r="QC85" s="136"/>
      <c r="QD85" s="136"/>
      <c r="QE85" s="136"/>
      <c r="QF85" s="136"/>
      <c r="QG85" s="136"/>
      <c r="QH85" s="136"/>
      <c r="QI85" s="136"/>
      <c r="QJ85" s="136"/>
      <c r="QK85" s="136"/>
      <c r="QL85" s="136"/>
      <c r="QM85" s="136"/>
      <c r="QN85" s="136"/>
      <c r="QO85" s="136"/>
      <c r="QP85" s="136"/>
      <c r="QQ85" s="136"/>
      <c r="QR85" s="136"/>
      <c r="QS85" s="136"/>
      <c r="QT85" s="136"/>
      <c r="QU85" s="136"/>
      <c r="QV85" s="136"/>
      <c r="QW85" s="136"/>
      <c r="QX85" s="136"/>
      <c r="QY85" s="136"/>
      <c r="QZ85" s="136"/>
      <c r="RA85" s="136"/>
      <c r="RB85" s="136"/>
      <c r="RC85" s="136"/>
      <c r="RD85" s="136"/>
      <c r="RE85" s="136"/>
      <c r="RF85" s="136"/>
      <c r="RG85" s="136"/>
      <c r="RH85" s="136"/>
      <c r="RI85" s="136"/>
      <c r="RJ85" s="136"/>
      <c r="RK85" s="136"/>
      <c r="RL85" s="136"/>
      <c r="RM85" s="136"/>
      <c r="RN85" s="136"/>
      <c r="RO85" s="136"/>
      <c r="RP85" s="136"/>
      <c r="RQ85" s="136"/>
      <c r="RR85" s="136"/>
      <c r="RS85" s="136"/>
      <c r="VR85" s="138"/>
      <c r="AIW85" s="138"/>
    </row>
    <row r="86" spans="1:1036" s="119" customFormat="1" ht="14.25" hidden="1" customHeight="1" outlineLevel="1">
      <c r="A86" s="208"/>
      <c r="B86" s="307" t="s">
        <v>237</v>
      </c>
      <c r="C86" s="323">
        <v>20</v>
      </c>
      <c r="D86" s="247"/>
      <c r="E86" s="314">
        <v>2.5</v>
      </c>
      <c r="F86" s="322">
        <v>3</v>
      </c>
      <c r="G86" s="313">
        <v>3.5</v>
      </c>
      <c r="H86" s="309">
        <v>4</v>
      </c>
      <c r="OA86" s="136"/>
      <c r="OB86" s="136"/>
      <c r="OC86" s="136"/>
      <c r="OD86" s="136"/>
      <c r="OE86" s="136"/>
      <c r="OF86" s="136"/>
      <c r="OG86" s="136"/>
      <c r="OH86" s="136"/>
      <c r="OI86" s="136"/>
      <c r="OJ86" s="136"/>
      <c r="OK86" s="136"/>
      <c r="OL86" s="136"/>
      <c r="OM86" s="136"/>
      <c r="ON86" s="136"/>
      <c r="OO86" s="136"/>
      <c r="OP86" s="136"/>
      <c r="OQ86" s="136"/>
      <c r="OR86" s="136"/>
      <c r="OS86" s="136"/>
      <c r="OT86" s="136"/>
      <c r="OU86" s="136"/>
      <c r="OV86" s="136"/>
      <c r="OW86" s="136"/>
      <c r="OX86" s="136"/>
      <c r="OY86" s="136"/>
      <c r="OZ86" s="136"/>
      <c r="PA86" s="136"/>
      <c r="PB86" s="136"/>
      <c r="PC86" s="136"/>
      <c r="PD86" s="136"/>
      <c r="PE86" s="136"/>
      <c r="PF86" s="136"/>
      <c r="PG86" s="136"/>
      <c r="PH86" s="136"/>
      <c r="PI86" s="136"/>
      <c r="PJ86" s="136"/>
      <c r="PK86" s="136"/>
      <c r="PL86" s="136"/>
      <c r="PM86" s="136"/>
      <c r="PN86" s="136"/>
      <c r="PO86" s="136"/>
      <c r="PP86" s="136"/>
      <c r="PQ86" s="136"/>
      <c r="PR86" s="136"/>
      <c r="PS86" s="136"/>
      <c r="PT86" s="136"/>
      <c r="PU86" s="136"/>
      <c r="PV86" s="136"/>
      <c r="PW86" s="136"/>
      <c r="PX86" s="136"/>
      <c r="PY86" s="136"/>
      <c r="PZ86" s="136"/>
      <c r="QA86" s="136"/>
      <c r="QB86" s="136"/>
      <c r="QC86" s="136"/>
      <c r="QD86" s="136"/>
      <c r="QE86" s="136"/>
      <c r="QF86" s="136"/>
      <c r="QG86" s="136"/>
      <c r="QH86" s="136"/>
      <c r="QI86" s="136"/>
      <c r="QJ86" s="136"/>
      <c r="QK86" s="136"/>
      <c r="QL86" s="136"/>
      <c r="QM86" s="136"/>
      <c r="QN86" s="136"/>
      <c r="QO86" s="136"/>
      <c r="QP86" s="136"/>
      <c r="QQ86" s="136"/>
      <c r="QR86" s="136"/>
      <c r="QS86" s="136"/>
      <c r="QT86" s="136"/>
      <c r="QU86" s="136"/>
      <c r="QV86" s="136"/>
      <c r="QW86" s="136"/>
      <c r="QX86" s="136"/>
      <c r="QY86" s="136"/>
      <c r="QZ86" s="136"/>
      <c r="RA86" s="136"/>
      <c r="RB86" s="136"/>
      <c r="RC86" s="136"/>
      <c r="RD86" s="136"/>
      <c r="RE86" s="136"/>
      <c r="RF86" s="136"/>
      <c r="RG86" s="136"/>
      <c r="RH86" s="136"/>
      <c r="RI86" s="136"/>
      <c r="RJ86" s="136"/>
      <c r="RK86" s="136"/>
      <c r="RL86" s="136"/>
      <c r="RM86" s="136"/>
      <c r="RN86" s="136"/>
      <c r="RO86" s="136"/>
      <c r="RP86" s="136"/>
      <c r="RQ86" s="136"/>
      <c r="RR86" s="136"/>
      <c r="RS86" s="136"/>
      <c r="RT86" s="136"/>
      <c r="RU86" s="136"/>
      <c r="RV86" s="136"/>
      <c r="RW86" s="136"/>
      <c r="RX86" s="136"/>
      <c r="RY86" s="136"/>
      <c r="RZ86" s="136"/>
      <c r="SA86" s="136"/>
      <c r="SB86" s="136"/>
      <c r="SC86" s="136"/>
      <c r="SD86" s="136"/>
      <c r="SE86" s="136"/>
      <c r="SF86" s="136"/>
      <c r="SG86" s="136"/>
      <c r="SH86" s="136"/>
      <c r="SI86" s="136"/>
      <c r="SJ86" s="136"/>
      <c r="SK86" s="136"/>
      <c r="SL86" s="136"/>
      <c r="SM86" s="136"/>
      <c r="SN86" s="136"/>
      <c r="SO86" s="136"/>
      <c r="SP86" s="136"/>
      <c r="SQ86" s="136"/>
      <c r="VR86" s="138"/>
      <c r="AIW86" s="138"/>
      <c r="AJB86" s="312">
        <f t="shared" ref="AJB86:ALA86" si="87">$C86*$E86</f>
        <v>50</v>
      </c>
      <c r="AJC86" s="312">
        <f t="shared" si="87"/>
        <v>50</v>
      </c>
      <c r="AJD86" s="312">
        <f t="shared" si="87"/>
        <v>50</v>
      </c>
      <c r="AJE86" s="312">
        <f t="shared" si="87"/>
        <v>50</v>
      </c>
      <c r="AJF86" s="312">
        <f t="shared" si="87"/>
        <v>50</v>
      </c>
      <c r="AJG86" s="312">
        <f t="shared" si="87"/>
        <v>50</v>
      </c>
      <c r="AJH86" s="312">
        <f t="shared" si="87"/>
        <v>50</v>
      </c>
      <c r="AJI86" s="312">
        <f t="shared" si="87"/>
        <v>50</v>
      </c>
      <c r="AJJ86" s="312">
        <f t="shared" si="87"/>
        <v>50</v>
      </c>
      <c r="AJK86" s="312">
        <f t="shared" si="87"/>
        <v>50</v>
      </c>
      <c r="AJL86" s="312">
        <f t="shared" si="87"/>
        <v>50</v>
      </c>
      <c r="AJM86" s="312">
        <f t="shared" si="87"/>
        <v>50</v>
      </c>
      <c r="AJN86" s="312">
        <f t="shared" si="87"/>
        <v>50</v>
      </c>
      <c r="AJO86" s="312">
        <f t="shared" si="87"/>
        <v>50</v>
      </c>
      <c r="AJP86" s="312">
        <f t="shared" si="87"/>
        <v>50</v>
      </c>
      <c r="AJQ86" s="312">
        <f t="shared" si="87"/>
        <v>50</v>
      </c>
      <c r="AJR86" s="312">
        <f t="shared" si="87"/>
        <v>50</v>
      </c>
      <c r="AJS86" s="312">
        <f t="shared" si="87"/>
        <v>50</v>
      </c>
      <c r="AJT86" s="312">
        <f t="shared" si="87"/>
        <v>50</v>
      </c>
      <c r="AJU86" s="312">
        <f t="shared" si="87"/>
        <v>50</v>
      </c>
      <c r="AJV86" s="312">
        <f t="shared" si="87"/>
        <v>50</v>
      </c>
      <c r="AJW86" s="312">
        <f t="shared" si="87"/>
        <v>50</v>
      </c>
      <c r="AJX86" s="312">
        <f t="shared" si="87"/>
        <v>50</v>
      </c>
      <c r="AJY86" s="312">
        <f t="shared" si="87"/>
        <v>50</v>
      </c>
      <c r="AJZ86" s="312">
        <f t="shared" si="87"/>
        <v>50</v>
      </c>
      <c r="AKA86" s="312">
        <f t="shared" si="87"/>
        <v>50</v>
      </c>
      <c r="AKB86" s="312">
        <f t="shared" si="87"/>
        <v>50</v>
      </c>
      <c r="AKC86" s="312">
        <f t="shared" si="87"/>
        <v>50</v>
      </c>
      <c r="AKD86" s="312">
        <f t="shared" si="87"/>
        <v>50</v>
      </c>
      <c r="AKE86" s="312">
        <f t="shared" si="87"/>
        <v>50</v>
      </c>
      <c r="AKF86" s="312">
        <f t="shared" si="87"/>
        <v>50</v>
      </c>
      <c r="AKG86" s="312">
        <f t="shared" si="87"/>
        <v>50</v>
      </c>
      <c r="AKH86" s="312">
        <f t="shared" si="87"/>
        <v>50</v>
      </c>
      <c r="AKI86" s="312">
        <f t="shared" si="87"/>
        <v>50</v>
      </c>
      <c r="AKJ86" s="312">
        <f t="shared" si="87"/>
        <v>50</v>
      </c>
      <c r="AKK86" s="312">
        <f t="shared" si="87"/>
        <v>50</v>
      </c>
      <c r="AKL86" s="312">
        <f t="shared" si="87"/>
        <v>50</v>
      </c>
      <c r="AKM86" s="312">
        <f t="shared" si="87"/>
        <v>50</v>
      </c>
      <c r="AKN86" s="312">
        <f t="shared" si="87"/>
        <v>50</v>
      </c>
      <c r="AKO86" s="312">
        <f t="shared" si="87"/>
        <v>50</v>
      </c>
      <c r="AKP86" s="312">
        <f t="shared" si="87"/>
        <v>50</v>
      </c>
      <c r="AKQ86" s="312">
        <f t="shared" si="87"/>
        <v>50</v>
      </c>
      <c r="AKR86" s="312">
        <f t="shared" si="87"/>
        <v>50</v>
      </c>
      <c r="AKS86" s="312">
        <f t="shared" si="87"/>
        <v>50</v>
      </c>
      <c r="AKT86" s="312">
        <f t="shared" si="87"/>
        <v>50</v>
      </c>
      <c r="AKU86" s="312">
        <f t="shared" si="87"/>
        <v>50</v>
      </c>
      <c r="AKV86" s="312">
        <f t="shared" si="87"/>
        <v>50</v>
      </c>
      <c r="AKW86" s="312">
        <f t="shared" si="87"/>
        <v>50</v>
      </c>
      <c r="AKX86" s="312">
        <f t="shared" si="87"/>
        <v>50</v>
      </c>
      <c r="AKY86" s="312">
        <f t="shared" si="87"/>
        <v>50</v>
      </c>
      <c r="AKZ86" s="312">
        <f t="shared" si="87"/>
        <v>50</v>
      </c>
      <c r="ALA86" s="312">
        <f t="shared" si="87"/>
        <v>50</v>
      </c>
    </row>
    <row r="87" spans="1:1036" s="119" customFormat="1" ht="55.5" customHeight="1" collapsed="1">
      <c r="A87" s="88"/>
      <c r="B87" s="659">
        <v>257014</v>
      </c>
      <c r="C87" s="676" t="s">
        <v>578</v>
      </c>
      <c r="D87" s="289" t="s">
        <v>579</v>
      </c>
      <c r="E87" s="149" t="s">
        <v>580</v>
      </c>
      <c r="F87" s="470" t="s">
        <v>327</v>
      </c>
      <c r="G87" s="76"/>
      <c r="H87" s="76"/>
      <c r="OA87" s="136"/>
      <c r="OB87" s="136"/>
      <c r="OC87" s="136"/>
      <c r="OD87" s="136"/>
      <c r="OE87" s="136"/>
      <c r="OF87" s="136"/>
      <c r="OG87" s="136"/>
      <c r="OH87" s="136"/>
      <c r="OI87" s="136"/>
      <c r="OJ87" s="136"/>
      <c r="OK87" s="136"/>
      <c r="OL87" s="136"/>
      <c r="OM87" s="136"/>
      <c r="ON87" s="136"/>
      <c r="OO87" s="136"/>
      <c r="OP87" s="136"/>
      <c r="OQ87" s="136"/>
      <c r="OR87" s="136"/>
      <c r="OS87" s="136"/>
      <c r="OT87" s="136"/>
      <c r="OU87" s="136"/>
      <c r="OV87" s="136"/>
      <c r="OW87" s="136"/>
      <c r="OX87" s="136"/>
      <c r="OY87" s="136"/>
      <c r="OZ87" s="136"/>
      <c r="PA87" s="136"/>
      <c r="PB87" s="136"/>
      <c r="PC87" s="136"/>
      <c r="PD87" s="136"/>
      <c r="PE87" s="136"/>
      <c r="PF87" s="136"/>
      <c r="PG87" s="136"/>
      <c r="PH87" s="136"/>
      <c r="PI87" s="136"/>
      <c r="PJ87" s="136"/>
      <c r="PK87" s="136"/>
      <c r="PL87" s="136"/>
      <c r="PM87" s="136"/>
      <c r="PN87" s="136"/>
      <c r="PO87" s="136"/>
      <c r="PP87" s="136"/>
      <c r="PQ87" s="136"/>
      <c r="PR87" s="136"/>
      <c r="PS87" s="136"/>
      <c r="PT87" s="136"/>
      <c r="PU87" s="136"/>
      <c r="PV87" s="136"/>
      <c r="PW87" s="136"/>
      <c r="PX87" s="136"/>
      <c r="PY87" s="136"/>
      <c r="PZ87" s="136"/>
      <c r="QA87" s="136"/>
      <c r="QB87" s="136"/>
      <c r="QC87" s="136"/>
      <c r="QD87" s="136"/>
      <c r="QE87" s="136"/>
      <c r="QF87" s="136"/>
      <c r="QG87" s="136"/>
      <c r="QH87" s="136"/>
      <c r="QI87" s="136"/>
      <c r="QJ87" s="136"/>
      <c r="QK87" s="136"/>
      <c r="QL87" s="136"/>
      <c r="QM87" s="136"/>
      <c r="QN87" s="136"/>
      <c r="QO87" s="136"/>
      <c r="QP87" s="136"/>
      <c r="QQ87" s="136"/>
      <c r="QR87" s="136"/>
      <c r="QS87" s="136"/>
      <c r="QT87" s="136"/>
      <c r="QU87" s="136"/>
      <c r="QV87" s="136"/>
      <c r="QW87" s="136"/>
      <c r="QX87" s="136"/>
      <c r="QY87" s="136"/>
      <c r="QZ87" s="136"/>
      <c r="RA87" s="136"/>
      <c r="RB87" s="136"/>
      <c r="RC87" s="136"/>
      <c r="RD87" s="136"/>
      <c r="RE87" s="136"/>
      <c r="RF87" s="136"/>
      <c r="RG87" s="136"/>
      <c r="WJ87" s="136"/>
      <c r="WK87" s="136"/>
      <c r="WL87" s="136"/>
      <c r="WM87" s="136"/>
      <c r="WN87" s="136"/>
      <c r="WO87" s="136"/>
      <c r="WP87" s="136"/>
      <c r="WQ87" s="136"/>
      <c r="WR87" s="136"/>
      <c r="WS87" s="136"/>
      <c r="WT87" s="136"/>
      <c r="WU87" s="136"/>
      <c r="WV87" s="136"/>
      <c r="YW87" s="471"/>
      <c r="AEH87" s="317"/>
      <c r="AEI87" s="317"/>
      <c r="AEJ87" s="317"/>
      <c r="AEK87" s="317"/>
      <c r="AEL87" s="317"/>
      <c r="AEM87" s="317"/>
      <c r="AEN87" s="317"/>
      <c r="AEO87" s="317"/>
      <c r="AEP87" s="317"/>
      <c r="AEQ87" s="317"/>
      <c r="AER87" s="317"/>
      <c r="AES87" s="317"/>
      <c r="AET87" s="317"/>
      <c r="AEU87" s="317"/>
      <c r="AEV87" s="317"/>
      <c r="AEW87" s="317"/>
      <c r="AEX87" s="317"/>
      <c r="AEY87" s="317"/>
      <c r="AEZ87" s="317"/>
      <c r="AFA87" s="317"/>
      <c r="AFB87" s="317"/>
      <c r="AFC87" s="317"/>
      <c r="AFD87" s="317"/>
      <c r="AFE87" s="317"/>
      <c r="AFF87" s="317"/>
      <c r="AFG87" s="317"/>
      <c r="AFH87" s="317"/>
      <c r="AFI87" s="317"/>
      <c r="AFJ87" s="317"/>
      <c r="AFK87" s="317"/>
      <c r="AFL87" s="317"/>
      <c r="AFM87" s="317"/>
      <c r="AFN87" s="317"/>
      <c r="AFO87" s="317"/>
      <c r="AFP87" s="317"/>
      <c r="AFQ87" s="317"/>
      <c r="AFR87" s="317"/>
      <c r="AFS87" s="317"/>
      <c r="AFT87" s="317"/>
      <c r="AFU87" s="317"/>
      <c r="AFV87" s="317"/>
      <c r="AFW87" s="317"/>
      <c r="AFX87" s="317"/>
      <c r="AFY87" s="317"/>
      <c r="AFZ87" s="317"/>
      <c r="AGA87" s="317"/>
      <c r="AGB87" s="317"/>
      <c r="AGC87" s="317"/>
      <c r="AGD87" s="317"/>
      <c r="AGE87" s="317"/>
      <c r="AGF87" s="317"/>
      <c r="AGG87" s="317"/>
      <c r="AGH87" s="317"/>
      <c r="AGI87" s="317"/>
      <c r="AGJ87" s="317"/>
      <c r="AGK87" s="317"/>
      <c r="AGL87" s="317"/>
      <c r="AGM87" s="317"/>
      <c r="AGN87" s="317"/>
      <c r="AGO87" s="317"/>
      <c r="AGP87" s="317"/>
      <c r="AGQ87" s="317"/>
      <c r="AGR87" s="317"/>
      <c r="AGS87" s="317"/>
      <c r="AGT87" s="317"/>
      <c r="AGU87" s="317"/>
      <c r="AGV87" s="317"/>
      <c r="AGW87" s="317"/>
      <c r="AGX87" s="317"/>
      <c r="AGY87" s="317"/>
      <c r="AGZ87" s="317"/>
      <c r="AHA87" s="317"/>
      <c r="AHB87" s="317"/>
      <c r="AHC87" s="317"/>
      <c r="AHD87" s="317"/>
      <c r="AHE87" s="317"/>
      <c r="AHF87" s="317"/>
      <c r="AHG87" s="317"/>
      <c r="AHH87" s="317"/>
      <c r="AHI87" s="317"/>
      <c r="AHJ87" s="317"/>
      <c r="AHK87" s="317"/>
      <c r="AHL87" s="317"/>
      <c r="AHM87" s="317"/>
      <c r="AHN87" s="611"/>
      <c r="AHO87" s="317"/>
      <c r="AHP87" s="317"/>
      <c r="AHQ87" s="317"/>
      <c r="AHR87" s="317"/>
      <c r="AHS87" s="317"/>
      <c r="AHT87" s="317"/>
      <c r="AHU87" s="317"/>
      <c r="AHV87" s="558"/>
      <c r="AHW87" s="317"/>
      <c r="AHX87" s="317"/>
      <c r="AHY87" s="317"/>
      <c r="AHZ87" s="317"/>
      <c r="AIA87" s="317"/>
      <c r="AIB87" s="170" t="s">
        <v>415</v>
      </c>
      <c r="AIC87" s="561"/>
      <c r="AID87" s="317"/>
      <c r="AIE87" s="317"/>
      <c r="AIF87" s="579"/>
      <c r="AIG87" s="317"/>
      <c r="AIH87" s="317"/>
      <c r="AII87" s="317"/>
      <c r="AIJ87" s="317"/>
      <c r="AIK87" s="317"/>
      <c r="AIL87" s="317"/>
      <c r="AIM87" s="317"/>
      <c r="AIN87" s="317"/>
      <c r="AIO87" s="317"/>
      <c r="AIP87" s="317"/>
      <c r="AIQ87" s="317"/>
      <c r="AIR87" s="317"/>
      <c r="AIS87" s="317"/>
      <c r="AIT87" s="317"/>
      <c r="AIU87" s="317"/>
      <c r="AIV87" s="317"/>
      <c r="AIW87" s="318"/>
      <c r="AIX87" s="317"/>
      <c r="AIY87" s="317"/>
      <c r="AIZ87" s="317"/>
      <c r="AJA87" s="201"/>
      <c r="AJB87" s="317"/>
      <c r="AJC87" s="317"/>
      <c r="AJD87" s="608" t="s">
        <v>581</v>
      </c>
      <c r="AJF87" s="317"/>
      <c r="AJG87" s="121"/>
      <c r="AJH87" s="121"/>
      <c r="AJI87" s="121"/>
      <c r="AJJ87" s="171" t="s">
        <v>416</v>
      </c>
      <c r="AJK87" s="121"/>
      <c r="AJL87" s="121"/>
      <c r="AJM87" s="121"/>
      <c r="AJN87" s="121"/>
      <c r="AJO87" s="121"/>
      <c r="AJP87" s="121"/>
      <c r="AJQ87" s="121"/>
      <c r="AJR87" s="121"/>
      <c r="AJS87" s="121"/>
      <c r="AJU87" s="121"/>
      <c r="AJV87" s="121"/>
      <c r="AJX87" s="171" t="s">
        <v>582</v>
      </c>
      <c r="AJY87" s="116" t="s">
        <v>152</v>
      </c>
      <c r="AJZ87" s="116" t="s">
        <v>152</v>
      </c>
      <c r="AKC87" s="116" t="s">
        <v>152</v>
      </c>
      <c r="AKD87" s="116" t="s">
        <v>152</v>
      </c>
      <c r="AKE87" s="117" t="s">
        <v>153</v>
      </c>
      <c r="AKF87" s="118" t="s">
        <v>154</v>
      </c>
      <c r="AKG87" s="118" t="s">
        <v>583</v>
      </c>
      <c r="AKH87" s="118" t="s">
        <v>156</v>
      </c>
      <c r="AKJ87" s="118" t="s">
        <v>156</v>
      </c>
      <c r="AKK87" s="561"/>
      <c r="AKL87" s="561"/>
      <c r="AKM87" s="561"/>
      <c r="AKN87" s="561"/>
      <c r="AKO87" s="561"/>
      <c r="AKP87" s="561"/>
      <c r="AKQ87" s="118" t="s">
        <v>156</v>
      </c>
      <c r="AKR87" s="118" t="s">
        <v>157</v>
      </c>
      <c r="AKS87" s="118" t="s">
        <v>157</v>
      </c>
      <c r="AKT87" s="84" t="s">
        <v>158</v>
      </c>
      <c r="AKU87" s="84" t="s">
        <v>159</v>
      </c>
      <c r="AKV87" s="84"/>
      <c r="AKW87" s="84"/>
      <c r="AKX87" s="84" t="s">
        <v>159</v>
      </c>
      <c r="AKY87" s="84" t="s">
        <v>159</v>
      </c>
      <c r="AKZ87" s="84" t="s">
        <v>160</v>
      </c>
      <c r="ALA87" s="84" t="s">
        <v>160</v>
      </c>
      <c r="ALB87" s="84" t="s">
        <v>160</v>
      </c>
      <c r="ALC87" s="84" t="s">
        <v>161</v>
      </c>
      <c r="ALF87" s="84" t="s">
        <v>162</v>
      </c>
      <c r="ALG87" s="84" t="s">
        <v>163</v>
      </c>
      <c r="ALH87" s="84" t="s">
        <v>136</v>
      </c>
      <c r="ALI87" s="84" t="s">
        <v>40</v>
      </c>
      <c r="ALJ87" s="84" t="s">
        <v>40</v>
      </c>
      <c r="ALL87" s="121" t="s">
        <v>584</v>
      </c>
      <c r="ALM87" s="121" t="s">
        <v>164</v>
      </c>
      <c r="ALN87" s="84" t="s">
        <v>82</v>
      </c>
      <c r="ALO87" s="91" t="s">
        <v>165</v>
      </c>
      <c r="ALP87" s="513" t="s">
        <v>93</v>
      </c>
      <c r="ALQ87" s="513"/>
      <c r="ALR87" s="513"/>
      <c r="ALS87" s="513" t="s">
        <v>93</v>
      </c>
      <c r="ALT87" s="84" t="s">
        <v>114</v>
      </c>
      <c r="ALU87" s="84" t="s">
        <v>42</v>
      </c>
      <c r="ALV87" s="84" t="s">
        <v>42</v>
      </c>
      <c r="ALW87" s="84" t="s">
        <v>42</v>
      </c>
      <c r="ALX87" s="561"/>
      <c r="ALY87" s="561"/>
      <c r="ALZ87" s="561"/>
      <c r="AMA87" s="561"/>
      <c r="AMB87" s="561"/>
      <c r="AMC87" s="84" t="s">
        <v>42</v>
      </c>
      <c r="AMD87" s="84" t="s">
        <v>42</v>
      </c>
      <c r="AME87" s="84" t="s">
        <v>42</v>
      </c>
      <c r="AMG87" s="84" t="s">
        <v>42</v>
      </c>
      <c r="AMH87" s="84" t="s">
        <v>42</v>
      </c>
      <c r="AMI87" s="84" t="s">
        <v>585</v>
      </c>
      <c r="AMJ87" s="84" t="s">
        <v>463</v>
      </c>
      <c r="AMK87" s="84" t="s">
        <v>97</v>
      </c>
      <c r="AML87" s="84" t="s">
        <v>141</v>
      </c>
      <c r="AMN87" s="84" t="s">
        <v>142</v>
      </c>
      <c r="AMO87" s="84" t="s">
        <v>142</v>
      </c>
      <c r="AMP87" s="84" t="s">
        <v>142</v>
      </c>
      <c r="AMQ87" s="91" t="s">
        <v>98</v>
      </c>
      <c r="AMV87" s="201" t="s">
        <v>586</v>
      </c>
    </row>
    <row r="88" spans="1:1036" s="119" customFormat="1" ht="14.25" hidden="1" customHeight="1" outlineLevel="1" thickBot="1">
      <c r="A88" s="155" t="s">
        <v>307</v>
      </c>
      <c r="B88" s="519">
        <f>G94</f>
        <v>416.76316800000006</v>
      </c>
      <c r="C88" s="32" t="s">
        <v>308</v>
      </c>
      <c r="D88" s="670">
        <f>SUM(I88:AIK88)</f>
        <v>0</v>
      </c>
      <c r="E88" s="55">
        <f t="shared" ref="E88:E93" si="88">SUM(D88/G88)</f>
        <v>0</v>
      </c>
      <c r="F88" s="179"/>
      <c r="G88" s="49">
        <f>G94*0.249</f>
        <v>103.77402883200001</v>
      </c>
      <c r="H88" s="156">
        <f t="shared" ref="H88:H93" si="89">SUM(I88:APW88)</f>
        <v>104</v>
      </c>
      <c r="OA88" s="136"/>
      <c r="OB88" s="136"/>
      <c r="OC88" s="136"/>
      <c r="OD88" s="136"/>
      <c r="OE88" s="136"/>
      <c r="OF88" s="136"/>
      <c r="OG88" s="136"/>
      <c r="OH88" s="136"/>
      <c r="OI88" s="136"/>
      <c r="OJ88" s="136"/>
      <c r="OK88" s="136"/>
      <c r="OL88" s="136"/>
      <c r="OM88" s="136"/>
      <c r="ON88" s="136"/>
      <c r="OO88" s="136"/>
      <c r="OP88" s="136"/>
      <c r="OQ88" s="136"/>
      <c r="OR88" s="136"/>
      <c r="OS88" s="136"/>
      <c r="OT88" s="136"/>
      <c r="OU88" s="136"/>
      <c r="OV88" s="136"/>
      <c r="OW88" s="136"/>
      <c r="OX88" s="136"/>
      <c r="OY88" s="136"/>
      <c r="OZ88" s="136"/>
      <c r="PA88" s="136"/>
      <c r="PB88" s="136"/>
      <c r="PC88" s="136"/>
      <c r="PD88" s="136"/>
      <c r="PE88" s="136"/>
      <c r="PF88" s="136"/>
      <c r="PG88" s="136"/>
      <c r="PH88" s="136"/>
      <c r="PI88" s="136"/>
      <c r="PJ88" s="136"/>
      <c r="PK88" s="136"/>
      <c r="PL88" s="136"/>
      <c r="PM88" s="136"/>
      <c r="PN88" s="136"/>
      <c r="PO88" s="136"/>
      <c r="PP88" s="136"/>
      <c r="PQ88" s="136"/>
      <c r="PR88" s="136"/>
      <c r="PS88" s="136"/>
      <c r="PT88" s="136"/>
      <c r="PU88" s="136"/>
      <c r="PV88" s="136"/>
      <c r="PW88" s="136"/>
      <c r="PX88" s="136"/>
      <c r="PY88" s="136"/>
      <c r="PZ88" s="136"/>
      <c r="QA88" s="136"/>
      <c r="QB88" s="136"/>
      <c r="QC88" s="136"/>
      <c r="QD88" s="136"/>
      <c r="QE88" s="136"/>
      <c r="QF88" s="136"/>
      <c r="QG88" s="136"/>
      <c r="QH88" s="136"/>
      <c r="QI88" s="136"/>
      <c r="QJ88" s="136"/>
      <c r="QK88" s="136"/>
      <c r="QL88" s="136"/>
      <c r="QM88" s="136"/>
      <c r="QN88" s="136"/>
      <c r="QO88" s="136"/>
      <c r="QP88" s="136"/>
      <c r="QQ88" s="136"/>
      <c r="QR88" s="136"/>
      <c r="QS88" s="136"/>
      <c r="QT88" s="136"/>
      <c r="QU88" s="136"/>
      <c r="QV88" s="136"/>
      <c r="QW88" s="136"/>
      <c r="QX88" s="136"/>
      <c r="QY88" s="136"/>
      <c r="QZ88" s="136"/>
      <c r="RA88" s="136"/>
      <c r="RB88" s="136"/>
      <c r="RC88" s="136"/>
      <c r="RD88" s="136"/>
      <c r="RE88" s="136"/>
      <c r="RF88" s="136"/>
      <c r="RG88" s="136"/>
      <c r="WJ88" s="136"/>
      <c r="WK88" s="136"/>
      <c r="WL88" s="136"/>
      <c r="WM88" s="136"/>
      <c r="WN88" s="136"/>
      <c r="WO88" s="136"/>
      <c r="WP88" s="136"/>
      <c r="WQ88" s="136"/>
      <c r="WR88" s="136"/>
      <c r="WS88" s="136"/>
      <c r="WT88" s="136"/>
      <c r="WU88" s="136"/>
      <c r="WV88" s="136"/>
      <c r="AIW88" s="138"/>
      <c r="AJX88" s="119">
        <v>10</v>
      </c>
      <c r="AJY88" s="119">
        <v>10</v>
      </c>
      <c r="AJZ88" s="578">
        <v>10</v>
      </c>
      <c r="AKC88" s="578">
        <v>10</v>
      </c>
      <c r="AKD88" s="578">
        <v>10</v>
      </c>
      <c r="AKE88" s="578">
        <v>10</v>
      </c>
      <c r="AKF88" s="578">
        <v>10</v>
      </c>
      <c r="AKG88" s="578">
        <v>10</v>
      </c>
      <c r="AKH88" s="578">
        <v>10</v>
      </c>
      <c r="AKJ88" s="119">
        <v>6</v>
      </c>
      <c r="AKQ88" s="119">
        <v>8</v>
      </c>
    </row>
    <row r="89" spans="1:1036" s="119" customFormat="1" ht="14.25" hidden="1" customHeight="1" outlineLevel="1" thickBot="1">
      <c r="A89" s="157" t="s">
        <v>309</v>
      </c>
      <c r="B89" s="59"/>
      <c r="C89" s="32" t="s">
        <v>310</v>
      </c>
      <c r="D89" s="670">
        <f t="shared" ref="D89:D93" si="90">SUM(I89:AIK89)</f>
        <v>0</v>
      </c>
      <c r="E89" s="55">
        <f t="shared" si="88"/>
        <v>0</v>
      </c>
      <c r="F89" s="179"/>
      <c r="G89" s="49">
        <f>G94*0.167</f>
        <v>69.599449056000012</v>
      </c>
      <c r="H89" s="156">
        <f t="shared" si="89"/>
        <v>64</v>
      </c>
      <c r="OA89" s="136"/>
      <c r="OB89" s="136"/>
      <c r="OC89" s="136"/>
      <c r="OD89" s="136"/>
      <c r="OE89" s="136"/>
      <c r="OF89" s="136"/>
      <c r="OG89" s="136"/>
      <c r="OH89" s="136"/>
      <c r="OI89" s="136"/>
      <c r="OJ89" s="136"/>
      <c r="OK89" s="136"/>
      <c r="OL89" s="136"/>
      <c r="OM89" s="136"/>
      <c r="ON89" s="136"/>
      <c r="OO89" s="136"/>
      <c r="OP89" s="136"/>
      <c r="OQ89" s="136"/>
      <c r="OR89" s="136"/>
      <c r="OS89" s="136"/>
      <c r="OT89" s="136"/>
      <c r="OU89" s="136"/>
      <c r="OV89" s="136"/>
      <c r="OW89" s="136"/>
      <c r="OX89" s="136"/>
      <c r="OY89" s="136"/>
      <c r="OZ89" s="136"/>
      <c r="PA89" s="136"/>
      <c r="PB89" s="136"/>
      <c r="PC89" s="136"/>
      <c r="PD89" s="136"/>
      <c r="PE89" s="136"/>
      <c r="PF89" s="136"/>
      <c r="PG89" s="136"/>
      <c r="PH89" s="136"/>
      <c r="PI89" s="136"/>
      <c r="PJ89" s="136"/>
      <c r="PK89" s="136"/>
      <c r="PL89" s="136"/>
      <c r="PM89" s="136"/>
      <c r="PN89" s="136"/>
      <c r="PO89" s="136"/>
      <c r="PP89" s="136"/>
      <c r="PQ89" s="136"/>
      <c r="PR89" s="136"/>
      <c r="PS89" s="136"/>
      <c r="PT89" s="136"/>
      <c r="PU89" s="136"/>
      <c r="PV89" s="136"/>
      <c r="PW89" s="136"/>
      <c r="PX89" s="136"/>
      <c r="PY89" s="136"/>
      <c r="PZ89" s="136"/>
      <c r="QA89" s="136"/>
      <c r="QB89" s="136"/>
      <c r="QC89" s="136"/>
      <c r="QD89" s="136"/>
      <c r="QE89" s="136"/>
      <c r="QF89" s="136"/>
      <c r="QG89" s="136"/>
      <c r="QH89" s="136"/>
      <c r="QI89" s="136"/>
      <c r="QJ89" s="136"/>
      <c r="QK89" s="136"/>
      <c r="QL89" s="136"/>
      <c r="QM89" s="136"/>
      <c r="QN89" s="136"/>
      <c r="QO89" s="136"/>
      <c r="QP89" s="136"/>
      <c r="QQ89" s="136"/>
      <c r="QR89" s="136"/>
      <c r="QS89" s="136"/>
      <c r="QT89" s="136"/>
      <c r="QU89" s="136"/>
      <c r="QV89" s="136"/>
      <c r="QW89" s="136"/>
      <c r="QX89" s="136"/>
      <c r="QY89" s="136"/>
      <c r="QZ89" s="136"/>
      <c r="RA89" s="136"/>
      <c r="RB89" s="136"/>
      <c r="RC89" s="136"/>
      <c r="RD89" s="136"/>
      <c r="RE89" s="136"/>
      <c r="RF89" s="136"/>
      <c r="RG89" s="136"/>
      <c r="WJ89" s="136"/>
      <c r="WK89" s="136"/>
      <c r="WL89" s="136"/>
      <c r="WM89" s="136"/>
      <c r="WN89" s="136"/>
      <c r="WO89" s="136"/>
      <c r="WP89" s="136"/>
      <c r="WQ89" s="136"/>
      <c r="WR89" s="136"/>
      <c r="WS89" s="136"/>
      <c r="WT89" s="136"/>
      <c r="WU89" s="136"/>
      <c r="WV89" s="136"/>
      <c r="AIW89" s="138"/>
      <c r="AKG89" s="119">
        <v>8</v>
      </c>
      <c r="AKH89" s="119">
        <v>8</v>
      </c>
      <c r="AKQ89" s="119">
        <v>8</v>
      </c>
      <c r="AKR89" s="119">
        <v>8</v>
      </c>
      <c r="ALA89" s="119">
        <v>8</v>
      </c>
      <c r="ALB89" s="119">
        <v>8</v>
      </c>
      <c r="ALC89" s="119">
        <v>8</v>
      </c>
      <c r="ALF89" s="119">
        <v>8</v>
      </c>
    </row>
    <row r="90" spans="1:1036" s="119" customFormat="1" ht="14.25" hidden="1" customHeight="1" outlineLevel="1" thickBot="1">
      <c r="A90" s="158" t="s">
        <v>311</v>
      </c>
      <c r="B90" s="61"/>
      <c r="C90" s="32" t="s">
        <v>312</v>
      </c>
      <c r="D90" s="670">
        <f t="shared" si="90"/>
        <v>0</v>
      </c>
      <c r="E90" s="55">
        <f t="shared" si="88"/>
        <v>0</v>
      </c>
      <c r="F90" s="180"/>
      <c r="G90" s="49">
        <f>G94*0.203</f>
        <v>84.602923104000013</v>
      </c>
      <c r="H90" s="156">
        <f t="shared" si="89"/>
        <v>88</v>
      </c>
      <c r="OA90" s="136"/>
      <c r="OB90" s="136"/>
      <c r="OC90" s="136"/>
      <c r="OD90" s="136"/>
      <c r="OE90" s="136"/>
      <c r="OF90" s="136"/>
      <c r="OG90" s="136"/>
      <c r="OH90" s="136"/>
      <c r="OI90" s="136"/>
      <c r="OJ90" s="136"/>
      <c r="OK90" s="136"/>
      <c r="OL90" s="136"/>
      <c r="OM90" s="136"/>
      <c r="ON90" s="136"/>
      <c r="OO90" s="136"/>
      <c r="OP90" s="136"/>
      <c r="OQ90" s="136"/>
      <c r="OR90" s="136"/>
      <c r="OS90" s="136"/>
      <c r="OT90" s="136"/>
      <c r="OU90" s="136"/>
      <c r="OV90" s="136"/>
      <c r="OW90" s="136"/>
      <c r="OX90" s="136"/>
      <c r="OY90" s="136"/>
      <c r="OZ90" s="136"/>
      <c r="PA90" s="136"/>
      <c r="PB90" s="136"/>
      <c r="PC90" s="136"/>
      <c r="PD90" s="136"/>
      <c r="PE90" s="136"/>
      <c r="PF90" s="136"/>
      <c r="PG90" s="136"/>
      <c r="PH90" s="136"/>
      <c r="PI90" s="136"/>
      <c r="PJ90" s="136"/>
      <c r="PK90" s="136"/>
      <c r="PL90" s="136"/>
      <c r="PM90" s="136"/>
      <c r="PN90" s="136"/>
      <c r="PO90" s="136"/>
      <c r="PP90" s="136"/>
      <c r="PQ90" s="136"/>
      <c r="PR90" s="136"/>
      <c r="PS90" s="136"/>
      <c r="PT90" s="136"/>
      <c r="PU90" s="136"/>
      <c r="PV90" s="136"/>
      <c r="PW90" s="136"/>
      <c r="PX90" s="136"/>
      <c r="PY90" s="136"/>
      <c r="PZ90" s="136"/>
      <c r="QA90" s="136"/>
      <c r="QB90" s="136"/>
      <c r="QC90" s="136"/>
      <c r="QD90" s="136"/>
      <c r="QE90" s="136"/>
      <c r="QF90" s="136"/>
      <c r="QG90" s="136"/>
      <c r="QH90" s="136"/>
      <c r="QI90" s="136"/>
      <c r="QJ90" s="136"/>
      <c r="QK90" s="136"/>
      <c r="QL90" s="136"/>
      <c r="QM90" s="136"/>
      <c r="QN90" s="136"/>
      <c r="QO90" s="136"/>
      <c r="QP90" s="136"/>
      <c r="QQ90" s="136"/>
      <c r="QR90" s="136"/>
      <c r="QS90" s="136"/>
      <c r="QT90" s="136"/>
      <c r="QU90" s="136"/>
      <c r="QV90" s="136"/>
      <c r="QW90" s="136"/>
      <c r="QX90" s="136"/>
      <c r="QY90" s="136"/>
      <c r="QZ90" s="136"/>
      <c r="RA90" s="136"/>
      <c r="RB90" s="136"/>
      <c r="RC90" s="136"/>
      <c r="RD90" s="136"/>
      <c r="RE90" s="136"/>
      <c r="RF90" s="136"/>
      <c r="RG90" s="136"/>
      <c r="WJ90" s="136"/>
      <c r="WK90" s="136"/>
      <c r="WL90" s="136"/>
      <c r="WM90" s="136"/>
      <c r="WN90" s="136"/>
      <c r="WO90" s="136"/>
      <c r="WP90" s="136"/>
      <c r="WQ90" s="136"/>
      <c r="WR90" s="136"/>
      <c r="WS90" s="136"/>
      <c r="WT90" s="136"/>
      <c r="WU90" s="136"/>
      <c r="WV90" s="136"/>
      <c r="AIW90" s="138"/>
      <c r="AKS90" s="119">
        <v>8</v>
      </c>
      <c r="AKT90" s="119">
        <v>8</v>
      </c>
      <c r="AKU90" s="119">
        <v>8</v>
      </c>
      <c r="AKX90" s="119">
        <v>8</v>
      </c>
      <c r="AKY90" s="119">
        <v>8</v>
      </c>
      <c r="AKZ90" s="119">
        <v>8</v>
      </c>
      <c r="ALF90" s="119">
        <v>8</v>
      </c>
      <c r="ALG90" s="119">
        <v>8</v>
      </c>
      <c r="ALH90" s="119">
        <v>8</v>
      </c>
      <c r="ALI90" s="119">
        <v>8</v>
      </c>
      <c r="ALJ90" s="119">
        <v>8</v>
      </c>
    </row>
    <row r="91" spans="1:1036" s="119" customFormat="1" ht="14.25" hidden="1" customHeight="1" outlineLevel="1" thickBot="1">
      <c r="A91" s="159"/>
      <c r="B91" s="520" t="s">
        <v>313</v>
      </c>
      <c r="C91" s="40" t="s">
        <v>314</v>
      </c>
      <c r="D91" s="670">
        <f t="shared" si="90"/>
        <v>0</v>
      </c>
      <c r="E91" s="55">
        <f t="shared" si="88"/>
        <v>0</v>
      </c>
      <c r="F91" s="179"/>
      <c r="G91" s="49">
        <f>G94*0.055</f>
        <v>22.921974240000004</v>
      </c>
      <c r="H91" s="156">
        <f t="shared" si="89"/>
        <v>24</v>
      </c>
      <c r="OA91" s="136"/>
      <c r="OB91" s="136"/>
      <c r="OC91" s="136"/>
      <c r="OD91" s="136"/>
      <c r="OE91" s="136"/>
      <c r="OF91" s="136"/>
      <c r="OG91" s="136"/>
      <c r="OH91" s="136"/>
      <c r="OI91" s="136"/>
      <c r="OJ91" s="136"/>
      <c r="OK91" s="136"/>
      <c r="OL91" s="136"/>
      <c r="OM91" s="136"/>
      <c r="ON91" s="136"/>
      <c r="OO91" s="136"/>
      <c r="OP91" s="136"/>
      <c r="OQ91" s="136"/>
      <c r="OR91" s="136"/>
      <c r="OS91" s="136"/>
      <c r="OT91" s="136"/>
      <c r="OU91" s="136"/>
      <c r="OV91" s="136"/>
      <c r="OW91" s="136"/>
      <c r="OX91" s="136"/>
      <c r="OY91" s="136"/>
      <c r="OZ91" s="136"/>
      <c r="PA91" s="136"/>
      <c r="PB91" s="136"/>
      <c r="PC91" s="136"/>
      <c r="PD91" s="136"/>
      <c r="PE91" s="136"/>
      <c r="PF91" s="136"/>
      <c r="PG91" s="136"/>
      <c r="PH91" s="136"/>
      <c r="PI91" s="136"/>
      <c r="PJ91" s="136"/>
      <c r="PK91" s="136"/>
      <c r="PL91" s="136"/>
      <c r="PM91" s="136"/>
      <c r="PN91" s="136"/>
      <c r="PO91" s="136"/>
      <c r="PP91" s="136"/>
      <c r="PQ91" s="136"/>
      <c r="PR91" s="136"/>
      <c r="PS91" s="136"/>
      <c r="PT91" s="136"/>
      <c r="PU91" s="136"/>
      <c r="PV91" s="136"/>
      <c r="PW91" s="136"/>
      <c r="PX91" s="136"/>
      <c r="PY91" s="136"/>
      <c r="PZ91" s="136"/>
      <c r="QA91" s="136"/>
      <c r="QB91" s="136"/>
      <c r="QC91" s="136"/>
      <c r="QD91" s="136"/>
      <c r="QE91" s="136"/>
      <c r="QF91" s="136"/>
      <c r="QG91" s="136"/>
      <c r="QH91" s="136"/>
      <c r="QI91" s="136"/>
      <c r="QJ91" s="136"/>
      <c r="QK91" s="136"/>
      <c r="QL91" s="136"/>
      <c r="QM91" s="136"/>
      <c r="QN91" s="136"/>
      <c r="QO91" s="136"/>
      <c r="QP91" s="136"/>
      <c r="QQ91" s="136"/>
      <c r="QR91" s="136"/>
      <c r="QS91" s="136"/>
      <c r="QT91" s="136"/>
      <c r="QU91" s="136"/>
      <c r="QV91" s="136"/>
      <c r="QW91" s="136"/>
      <c r="QX91" s="136"/>
      <c r="QY91" s="136"/>
      <c r="QZ91" s="136"/>
      <c r="RA91" s="136"/>
      <c r="RB91" s="136"/>
      <c r="RC91" s="136"/>
      <c r="RD91" s="136"/>
      <c r="RE91" s="136"/>
      <c r="RF91" s="136"/>
      <c r="RG91" s="136"/>
      <c r="WJ91" s="136"/>
      <c r="WK91" s="136"/>
      <c r="WL91" s="136"/>
      <c r="WM91" s="136"/>
      <c r="WN91" s="136"/>
      <c r="WO91" s="136"/>
      <c r="WP91" s="136"/>
      <c r="WQ91" s="136"/>
      <c r="WR91" s="136"/>
      <c r="WS91" s="136"/>
      <c r="WT91" s="136"/>
      <c r="WU91" s="136"/>
      <c r="WV91" s="136"/>
      <c r="AIW91" s="138"/>
      <c r="AKY91" s="119">
        <v>6</v>
      </c>
      <c r="AKZ91" s="119">
        <v>6</v>
      </c>
      <c r="ALC91" s="119">
        <v>6</v>
      </c>
      <c r="ALG91" s="119">
        <v>6</v>
      </c>
    </row>
    <row r="92" spans="1:1036" s="119" customFormat="1" ht="14.25" hidden="1" customHeight="1" outlineLevel="1" thickBot="1">
      <c r="A92" s="159"/>
      <c r="B92" s="160">
        <f>D94</f>
        <v>0</v>
      </c>
      <c r="C92" s="40" t="s">
        <v>315</v>
      </c>
      <c r="D92" s="670">
        <f t="shared" si="90"/>
        <v>0</v>
      </c>
      <c r="E92" s="55">
        <f t="shared" si="88"/>
        <v>0</v>
      </c>
      <c r="F92" s="179"/>
      <c r="G92" s="49">
        <f>G94*0.073</f>
        <v>30.423711264000001</v>
      </c>
      <c r="H92" s="156">
        <f t="shared" si="89"/>
        <v>35</v>
      </c>
      <c r="OA92" s="136"/>
      <c r="OB92" s="136"/>
      <c r="OC92" s="136"/>
      <c r="OD92" s="136"/>
      <c r="OE92" s="136"/>
      <c r="OF92" s="136"/>
      <c r="OG92" s="136"/>
      <c r="OH92" s="136"/>
      <c r="OI92" s="136"/>
      <c r="OJ92" s="136"/>
      <c r="OK92" s="136"/>
      <c r="OL92" s="136"/>
      <c r="OM92" s="136"/>
      <c r="ON92" s="136"/>
      <c r="OO92" s="136"/>
      <c r="OP92" s="136"/>
      <c r="OQ92" s="136"/>
      <c r="OR92" s="136"/>
      <c r="OS92" s="136"/>
      <c r="OT92" s="136"/>
      <c r="OU92" s="136"/>
      <c r="OV92" s="136"/>
      <c r="OW92" s="136"/>
      <c r="OX92" s="136"/>
      <c r="OY92" s="136"/>
      <c r="OZ92" s="136"/>
      <c r="PA92" s="136"/>
      <c r="PB92" s="136"/>
      <c r="PC92" s="136"/>
      <c r="PD92" s="136"/>
      <c r="PE92" s="136"/>
      <c r="PF92" s="136"/>
      <c r="PG92" s="136"/>
      <c r="PH92" s="136"/>
      <c r="PI92" s="136"/>
      <c r="PJ92" s="136"/>
      <c r="PK92" s="136"/>
      <c r="PL92" s="136"/>
      <c r="PM92" s="136"/>
      <c r="PN92" s="136"/>
      <c r="PO92" s="136"/>
      <c r="PP92" s="136"/>
      <c r="PQ92" s="136"/>
      <c r="PR92" s="136"/>
      <c r="PS92" s="136"/>
      <c r="PT92" s="136"/>
      <c r="PU92" s="136"/>
      <c r="PV92" s="136"/>
      <c r="PW92" s="136"/>
      <c r="PX92" s="136"/>
      <c r="PY92" s="136"/>
      <c r="PZ92" s="136"/>
      <c r="QA92" s="136"/>
      <c r="QB92" s="136"/>
      <c r="QC92" s="136"/>
      <c r="QD92" s="136"/>
      <c r="QE92" s="136"/>
      <c r="QF92" s="136"/>
      <c r="QG92" s="136"/>
      <c r="QH92" s="136"/>
      <c r="QI92" s="136"/>
      <c r="QJ92" s="136"/>
      <c r="QK92" s="136"/>
      <c r="QL92" s="136"/>
      <c r="QM92" s="136"/>
      <c r="QN92" s="136"/>
      <c r="QO92" s="136"/>
      <c r="QP92" s="136"/>
      <c r="QQ92" s="136"/>
      <c r="QR92" s="136"/>
      <c r="QS92" s="136"/>
      <c r="QT92" s="136"/>
      <c r="QU92" s="136"/>
      <c r="QV92" s="136"/>
      <c r="QW92" s="136"/>
      <c r="QX92" s="136"/>
      <c r="QY92" s="136"/>
      <c r="QZ92" s="136"/>
      <c r="RA92" s="136"/>
      <c r="RB92" s="136"/>
      <c r="RC92" s="136"/>
      <c r="RD92" s="136"/>
      <c r="RE92" s="136"/>
      <c r="RF92" s="136"/>
      <c r="RG92" s="136"/>
      <c r="WJ92" s="136"/>
      <c r="WK92" s="136"/>
      <c r="WL92" s="136"/>
      <c r="WM92" s="136"/>
      <c r="WN92" s="136"/>
      <c r="WO92" s="136"/>
      <c r="WP92" s="136"/>
      <c r="WQ92" s="136"/>
      <c r="WR92" s="136"/>
      <c r="WS92" s="136"/>
      <c r="WT92" s="136"/>
      <c r="WU92" s="136"/>
      <c r="WV92" s="136"/>
      <c r="AIW92" s="138"/>
      <c r="ALT92" s="119">
        <v>4</v>
      </c>
      <c r="ALU92" s="119">
        <v>4</v>
      </c>
      <c r="ALV92" s="119">
        <v>4</v>
      </c>
      <c r="ALW92" s="119">
        <v>4</v>
      </c>
      <c r="AMC92" s="119">
        <v>4</v>
      </c>
      <c r="AMD92" s="119">
        <v>4</v>
      </c>
      <c r="AME92" s="119">
        <v>4</v>
      </c>
      <c r="AMG92" s="119">
        <v>4</v>
      </c>
      <c r="AMJ92" s="119">
        <v>3</v>
      </c>
    </row>
    <row r="93" spans="1:1036" s="119" customFormat="1" ht="14.25" hidden="1" customHeight="1" outlineLevel="1" thickBot="1">
      <c r="A93" s="161" t="s">
        <v>316</v>
      </c>
      <c r="B93" s="162" t="e">
        <f>SUM(B92/(B88*E95/100))</f>
        <v>#DIV/0!</v>
      </c>
      <c r="C93" s="32" t="s">
        <v>317</v>
      </c>
      <c r="D93" s="670">
        <f t="shared" si="90"/>
        <v>0</v>
      </c>
      <c r="E93" s="55">
        <f t="shared" si="88"/>
        <v>0</v>
      </c>
      <c r="F93" s="179"/>
      <c r="G93" s="49">
        <f>G94*0.258</f>
        <v>107.52489734400002</v>
      </c>
      <c r="H93" s="156">
        <f t="shared" si="89"/>
        <v>102</v>
      </c>
      <c r="OA93" s="136"/>
      <c r="OB93" s="136"/>
      <c r="OC93" s="136"/>
      <c r="OD93" s="136"/>
      <c r="OE93" s="136"/>
      <c r="OF93" s="136"/>
      <c r="OG93" s="136"/>
      <c r="OH93" s="136"/>
      <c r="OI93" s="136"/>
      <c r="OJ93" s="136"/>
      <c r="OK93" s="136"/>
      <c r="OL93" s="136"/>
      <c r="OM93" s="136"/>
      <c r="ON93" s="136"/>
      <c r="OO93" s="136"/>
      <c r="OP93" s="136"/>
      <c r="OQ93" s="136"/>
      <c r="OR93" s="136"/>
      <c r="OS93" s="136"/>
      <c r="OT93" s="136"/>
      <c r="OU93" s="136"/>
      <c r="OV93" s="136"/>
      <c r="OW93" s="136"/>
      <c r="OX93" s="136"/>
      <c r="OY93" s="136"/>
      <c r="OZ93" s="136"/>
      <c r="PA93" s="136"/>
      <c r="PB93" s="136"/>
      <c r="PC93" s="136"/>
      <c r="PD93" s="136"/>
      <c r="PE93" s="136"/>
      <c r="PF93" s="136"/>
      <c r="PG93" s="136"/>
      <c r="PH93" s="136"/>
      <c r="PI93" s="136"/>
      <c r="PJ93" s="136"/>
      <c r="PK93" s="136"/>
      <c r="PL93" s="136"/>
      <c r="PM93" s="136"/>
      <c r="PN93" s="136"/>
      <c r="PO93" s="136"/>
      <c r="PP93" s="136"/>
      <c r="PQ93" s="136"/>
      <c r="PR93" s="136"/>
      <c r="PS93" s="136"/>
      <c r="PT93" s="136"/>
      <c r="PU93" s="136"/>
      <c r="PV93" s="136"/>
      <c r="PW93" s="136"/>
      <c r="PX93" s="136"/>
      <c r="PY93" s="136"/>
      <c r="PZ93" s="136"/>
      <c r="QA93" s="136"/>
      <c r="QB93" s="136"/>
      <c r="QC93" s="136"/>
      <c r="QD93" s="136"/>
      <c r="QE93" s="136"/>
      <c r="QF93" s="136"/>
      <c r="QG93" s="136"/>
      <c r="QH93" s="136"/>
      <c r="QI93" s="136"/>
      <c r="QJ93" s="136"/>
      <c r="QK93" s="136"/>
      <c r="QL93" s="136"/>
      <c r="QM93" s="136"/>
      <c r="QN93" s="136"/>
      <c r="QO93" s="136"/>
      <c r="QP93" s="136"/>
      <c r="QQ93" s="136"/>
      <c r="QR93" s="136"/>
      <c r="QS93" s="136"/>
      <c r="QT93" s="136"/>
      <c r="QU93" s="136"/>
      <c r="QV93" s="136"/>
      <c r="QW93" s="136"/>
      <c r="QX93" s="136"/>
      <c r="QY93" s="136"/>
      <c r="QZ93" s="136"/>
      <c r="RA93" s="136"/>
      <c r="RB93" s="136"/>
      <c r="RC93" s="136"/>
      <c r="RD93" s="136"/>
      <c r="RE93" s="136"/>
      <c r="RF93" s="136"/>
      <c r="RG93" s="136"/>
      <c r="WJ93" s="136"/>
      <c r="WK93" s="136"/>
      <c r="WL93" s="136"/>
      <c r="WM93" s="136"/>
      <c r="WN93" s="136"/>
      <c r="WO93" s="136"/>
      <c r="WP93" s="136"/>
      <c r="WQ93" s="136"/>
      <c r="WR93" s="136"/>
      <c r="WS93" s="136"/>
      <c r="WT93" s="136"/>
      <c r="WU93" s="136"/>
      <c r="WV93" s="136"/>
      <c r="AIW93" s="138"/>
      <c r="ALG93" s="119">
        <v>4</v>
      </c>
      <c r="ALH93" s="119">
        <v>4</v>
      </c>
      <c r="ALI93" s="119">
        <v>4</v>
      </c>
      <c r="ALL93" s="119">
        <v>4</v>
      </c>
      <c r="ALM93" s="119">
        <v>4</v>
      </c>
      <c r="ALN93" s="119">
        <v>4</v>
      </c>
      <c r="ALS93" s="119">
        <v>4</v>
      </c>
      <c r="ALT93" s="119">
        <v>4</v>
      </c>
      <c r="ALU93" s="119">
        <v>4</v>
      </c>
      <c r="ALV93" s="119">
        <v>4</v>
      </c>
      <c r="ALW93" s="119">
        <v>4</v>
      </c>
      <c r="AMC93" s="119">
        <v>4</v>
      </c>
      <c r="AMD93" s="119">
        <v>4</v>
      </c>
      <c r="AME93" s="119">
        <v>4</v>
      </c>
      <c r="AMG93" s="119">
        <v>4</v>
      </c>
      <c r="AMH93" s="119">
        <v>6</v>
      </c>
      <c r="AMJ93" s="119">
        <v>6</v>
      </c>
      <c r="AMK93" s="119">
        <v>6</v>
      </c>
      <c r="AML93" s="119">
        <v>6</v>
      </c>
      <c r="AMN93" s="119">
        <v>6</v>
      </c>
      <c r="AMO93" s="119">
        <v>6</v>
      </c>
      <c r="AMP93" s="119">
        <v>4</v>
      </c>
      <c r="AMQ93" s="119">
        <v>2</v>
      </c>
    </row>
    <row r="94" spans="1:1036" s="119" customFormat="1" ht="14.25" hidden="1" customHeight="1" outlineLevel="1" thickBot="1">
      <c r="A94" s="157" t="s">
        <v>316</v>
      </c>
      <c r="B94" s="163" t="e">
        <f>SUM(B92/(B89*E95/100))</f>
        <v>#DIV/0!</v>
      </c>
      <c r="C94" s="164" t="s">
        <v>318</v>
      </c>
      <c r="D94" s="671">
        <f>SUM(D88:D93)</f>
        <v>0</v>
      </c>
      <c r="E94" s="182">
        <v>8.48</v>
      </c>
      <c r="F94" s="183"/>
      <c r="G94" s="49">
        <f>((E94/F95*1000)*-0.0213+67.209)*E94</f>
        <v>416.76316800000006</v>
      </c>
      <c r="H94" s="156">
        <f>SUM(H88:H93)</f>
        <v>417</v>
      </c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OA94" s="136"/>
      <c r="OB94" s="136"/>
      <c r="OC94" s="136"/>
      <c r="OD94" s="136"/>
      <c r="OE94" s="136"/>
      <c r="OF94" s="136"/>
      <c r="OG94" s="136"/>
      <c r="OH94" s="136"/>
      <c r="OI94" s="136"/>
      <c r="OJ94" s="136"/>
      <c r="OK94" s="136"/>
      <c r="OL94" s="136"/>
      <c r="OM94" s="136"/>
      <c r="ON94" s="136"/>
      <c r="OO94" s="136"/>
      <c r="OP94" s="136"/>
      <c r="OQ94" s="136"/>
      <c r="OR94" s="136"/>
      <c r="OS94" s="136"/>
      <c r="OT94" s="136"/>
      <c r="OU94" s="136"/>
      <c r="OV94" s="136"/>
      <c r="OW94" s="136"/>
      <c r="OX94" s="136"/>
      <c r="OY94" s="136"/>
      <c r="OZ94" s="136"/>
      <c r="PA94" s="136"/>
      <c r="PB94" s="136"/>
      <c r="PC94" s="136"/>
      <c r="PD94" s="136"/>
      <c r="PE94" s="136"/>
      <c r="PF94" s="136"/>
      <c r="PG94" s="136"/>
      <c r="PH94" s="136"/>
      <c r="PI94" s="136"/>
      <c r="PJ94" s="136"/>
      <c r="PK94" s="136"/>
      <c r="PL94" s="136"/>
      <c r="PM94" s="136"/>
      <c r="PN94" s="136"/>
      <c r="PO94" s="136"/>
      <c r="PP94" s="136"/>
      <c r="PQ94" s="136"/>
      <c r="PR94" s="136"/>
      <c r="PS94" s="136"/>
      <c r="PT94" s="136"/>
      <c r="PU94" s="136"/>
      <c r="PV94" s="136"/>
      <c r="PW94" s="136"/>
      <c r="PX94" s="136"/>
      <c r="PY94" s="136"/>
      <c r="PZ94" s="136"/>
      <c r="QA94" s="136"/>
      <c r="QB94" s="136"/>
      <c r="QC94" s="136"/>
      <c r="QD94" s="136"/>
      <c r="QE94" s="136"/>
      <c r="QF94" s="136"/>
      <c r="QG94" s="136"/>
      <c r="QH94" s="136"/>
      <c r="QI94" s="136"/>
      <c r="QJ94" s="136"/>
      <c r="QK94" s="136"/>
      <c r="QL94" s="136"/>
      <c r="QM94" s="136"/>
      <c r="QN94" s="136"/>
      <c r="QO94" s="136"/>
      <c r="QP94" s="136"/>
      <c r="QQ94" s="136"/>
      <c r="QR94" s="136"/>
      <c r="QS94" s="136"/>
      <c r="QT94" s="136"/>
      <c r="QU94" s="136"/>
      <c r="QV94" s="136"/>
      <c r="QW94" s="136"/>
      <c r="QX94" s="136"/>
      <c r="QY94" s="136"/>
      <c r="QZ94" s="136"/>
      <c r="RA94" s="136"/>
      <c r="RB94" s="136"/>
      <c r="RC94" s="136"/>
      <c r="RD94" s="136"/>
      <c r="RE94" s="136"/>
      <c r="RF94" s="136"/>
      <c r="RG94" s="136"/>
      <c r="RH94" s="136"/>
      <c r="RI94" s="136"/>
      <c r="RJ94" s="136"/>
      <c r="RK94" s="136"/>
      <c r="RL94" s="136"/>
      <c r="RM94" s="136"/>
      <c r="RN94" s="136"/>
      <c r="RO94" s="136"/>
      <c r="RP94" s="136"/>
      <c r="RQ94" s="136"/>
      <c r="RR94" s="136"/>
      <c r="RS94" s="136"/>
      <c r="RT94" s="136"/>
      <c r="RU94" s="136"/>
      <c r="RV94" s="136"/>
      <c r="RW94" s="136"/>
      <c r="RX94" s="136"/>
      <c r="RY94" s="136"/>
      <c r="RZ94" s="136"/>
      <c r="SA94" s="136"/>
      <c r="SB94" s="136"/>
      <c r="SC94" s="136"/>
      <c r="SD94" s="136"/>
      <c r="SE94" s="136"/>
      <c r="SF94" s="136"/>
      <c r="SG94" s="136"/>
      <c r="SH94" s="136"/>
      <c r="SI94" s="136"/>
      <c r="SJ94" s="136"/>
      <c r="SK94" s="136"/>
      <c r="SL94" s="136"/>
      <c r="WJ94" s="136"/>
      <c r="WK94" s="136"/>
      <c r="WL94" s="136"/>
      <c r="WM94" s="136"/>
      <c r="WN94" s="136"/>
      <c r="WO94" s="136"/>
      <c r="WP94" s="136"/>
      <c r="WQ94" s="136"/>
      <c r="WR94" s="136"/>
      <c r="WS94" s="136"/>
      <c r="WT94" s="136"/>
      <c r="WU94" s="136"/>
      <c r="WV94" s="136"/>
      <c r="AIW94" s="138"/>
    </row>
    <row r="95" spans="1:1036" s="119" customFormat="1" ht="14.25" hidden="1" customHeight="1" outlineLevel="1">
      <c r="A95" s="158" t="s">
        <v>316</v>
      </c>
      <c r="B95" s="165" t="e">
        <f>SUM(B92/(B90*E95/100))</f>
        <v>#DIV/0!</v>
      </c>
      <c r="C95" s="166" t="e">
        <f>SUM(B92/(E94*E95/100))</f>
        <v>#DIV/0!</v>
      </c>
      <c r="D95" s="73" t="s">
        <v>236</v>
      </c>
      <c r="E95" s="167">
        <v>0</v>
      </c>
      <c r="F95" s="184">
        <v>10</v>
      </c>
      <c r="G95" s="176"/>
      <c r="H95" s="187"/>
      <c r="OA95" s="136"/>
      <c r="OB95" s="136"/>
      <c r="OC95" s="136"/>
      <c r="OD95" s="136"/>
      <c r="OE95" s="136"/>
      <c r="OF95" s="136"/>
      <c r="OG95" s="136"/>
      <c r="OH95" s="136"/>
      <c r="OI95" s="136"/>
      <c r="OJ95" s="136"/>
      <c r="OK95" s="136"/>
      <c r="OL95" s="136"/>
      <c r="OM95" s="136"/>
      <c r="ON95" s="136"/>
      <c r="OO95" s="136"/>
      <c r="OP95" s="136"/>
      <c r="OQ95" s="136"/>
      <c r="OR95" s="136"/>
      <c r="OS95" s="136"/>
      <c r="OT95" s="136"/>
      <c r="OU95" s="136"/>
      <c r="OV95" s="136"/>
      <c r="OW95" s="136"/>
      <c r="OX95" s="136"/>
      <c r="OY95" s="136"/>
      <c r="OZ95" s="136"/>
      <c r="PA95" s="136"/>
      <c r="PB95" s="136"/>
      <c r="PC95" s="136"/>
      <c r="PD95" s="136"/>
      <c r="PE95" s="136"/>
      <c r="PF95" s="136"/>
      <c r="PG95" s="136"/>
      <c r="PH95" s="136"/>
      <c r="PI95" s="136"/>
      <c r="PJ95" s="136"/>
      <c r="PK95" s="136"/>
      <c r="PL95" s="136"/>
      <c r="PM95" s="136"/>
      <c r="PN95" s="136"/>
      <c r="PO95" s="136"/>
      <c r="PP95" s="136"/>
      <c r="PQ95" s="136"/>
      <c r="PR95" s="136"/>
      <c r="PS95" s="136"/>
      <c r="PT95" s="136"/>
      <c r="PU95" s="136"/>
      <c r="PV95" s="136"/>
      <c r="PW95" s="136"/>
      <c r="PX95" s="136"/>
      <c r="PY95" s="136"/>
      <c r="PZ95" s="136"/>
      <c r="QA95" s="136"/>
      <c r="QB95" s="136"/>
      <c r="QC95" s="136"/>
      <c r="QD95" s="136"/>
      <c r="QE95" s="136"/>
      <c r="QF95" s="136"/>
      <c r="QG95" s="136"/>
      <c r="QH95" s="136"/>
      <c r="QI95" s="136"/>
      <c r="QJ95" s="136"/>
      <c r="QK95" s="136"/>
      <c r="QL95" s="136"/>
      <c r="QM95" s="136"/>
      <c r="QN95" s="136"/>
      <c r="QO95" s="136"/>
      <c r="QP95" s="136"/>
      <c r="QQ95" s="136"/>
      <c r="QR95" s="136"/>
      <c r="QS95" s="136"/>
      <c r="QT95" s="136"/>
      <c r="QU95" s="136"/>
      <c r="QV95" s="136"/>
      <c r="QW95" s="136"/>
      <c r="QX95" s="136"/>
      <c r="QY95" s="136"/>
      <c r="QZ95" s="136"/>
      <c r="RA95" s="136"/>
      <c r="RB95" s="136"/>
      <c r="RC95" s="136"/>
      <c r="RD95" s="136"/>
      <c r="RE95" s="136"/>
      <c r="RF95" s="136"/>
      <c r="RG95" s="136"/>
      <c r="RH95" s="136"/>
      <c r="RI95" s="136"/>
      <c r="RJ95" s="136"/>
      <c r="RK95" s="136"/>
      <c r="RL95" s="136"/>
      <c r="RM95" s="136"/>
      <c r="RN95" s="136"/>
      <c r="RO95" s="136"/>
      <c r="RP95" s="136"/>
      <c r="RQ95" s="136"/>
      <c r="RR95" s="136"/>
      <c r="RS95" s="136"/>
      <c r="RT95" s="136"/>
      <c r="RU95" s="136"/>
      <c r="RV95" s="136"/>
      <c r="RW95" s="136"/>
      <c r="RX95" s="136"/>
      <c r="RY95" s="136"/>
      <c r="RZ95" s="136"/>
      <c r="SA95" s="136"/>
      <c r="SB95" s="136"/>
      <c r="SC95" s="136"/>
      <c r="SD95" s="136"/>
      <c r="SE95" s="136"/>
      <c r="SF95" s="136"/>
      <c r="SG95" s="136"/>
      <c r="SH95" s="136"/>
      <c r="SI95" s="136"/>
      <c r="SJ95" s="136"/>
      <c r="SK95" s="136"/>
      <c r="SL95" s="136"/>
      <c r="WJ95" s="136"/>
      <c r="WK95" s="136"/>
      <c r="WL95" s="136"/>
      <c r="WM95" s="136"/>
      <c r="WN95" s="136"/>
      <c r="WO95" s="136"/>
      <c r="WP95" s="136"/>
      <c r="WQ95" s="136"/>
      <c r="WR95" s="136"/>
      <c r="WS95" s="136"/>
      <c r="WT95" s="136"/>
      <c r="WU95" s="136"/>
      <c r="WV95" s="136"/>
      <c r="AIW95" s="138"/>
    </row>
    <row r="96" spans="1:1036" s="119" customFormat="1" ht="14.25" hidden="1" customHeight="1" outlineLevel="1">
      <c r="A96" s="208"/>
      <c r="B96" s="307" t="s">
        <v>237</v>
      </c>
      <c r="C96" s="323">
        <v>15</v>
      </c>
      <c r="D96" s="247"/>
      <c r="E96" s="314">
        <v>2.5</v>
      </c>
      <c r="F96" s="322">
        <v>3</v>
      </c>
      <c r="G96" s="313">
        <v>3.5</v>
      </c>
      <c r="H96" s="309">
        <v>4</v>
      </c>
      <c r="OA96" s="136"/>
      <c r="OB96" s="136"/>
      <c r="OC96" s="136"/>
      <c r="OD96" s="136"/>
      <c r="OE96" s="136"/>
      <c r="OF96" s="136"/>
      <c r="OG96" s="136"/>
      <c r="OH96" s="136"/>
      <c r="OI96" s="136"/>
      <c r="OJ96" s="136"/>
      <c r="OK96" s="136"/>
      <c r="OL96" s="136"/>
      <c r="OM96" s="136"/>
      <c r="ON96" s="136"/>
      <c r="OO96" s="136"/>
      <c r="OP96" s="136"/>
      <c r="OQ96" s="136"/>
      <c r="OR96" s="136"/>
      <c r="OS96" s="136"/>
      <c r="OT96" s="136"/>
      <c r="OU96" s="136"/>
      <c r="OV96" s="136"/>
      <c r="OW96" s="136"/>
      <c r="OX96" s="136"/>
      <c r="OY96" s="136"/>
      <c r="OZ96" s="136"/>
      <c r="PA96" s="136"/>
      <c r="PB96" s="136"/>
      <c r="PC96" s="136"/>
      <c r="PD96" s="136"/>
      <c r="PE96" s="136"/>
      <c r="PF96" s="136"/>
      <c r="PG96" s="136"/>
      <c r="PH96" s="136"/>
      <c r="PI96" s="136"/>
      <c r="PJ96" s="136"/>
      <c r="PK96" s="136"/>
      <c r="PL96" s="136"/>
      <c r="PM96" s="136"/>
      <c r="PN96" s="136"/>
      <c r="PO96" s="136"/>
      <c r="PP96" s="136"/>
      <c r="PQ96" s="136"/>
      <c r="PR96" s="136"/>
      <c r="PS96" s="136"/>
      <c r="PT96" s="136"/>
      <c r="PU96" s="136"/>
      <c r="PV96" s="136"/>
      <c r="PW96" s="136"/>
      <c r="PX96" s="136"/>
      <c r="PY96" s="136"/>
      <c r="PZ96" s="136"/>
      <c r="QA96" s="136"/>
      <c r="QB96" s="136"/>
      <c r="QC96" s="136"/>
      <c r="QD96" s="136"/>
      <c r="QE96" s="136"/>
      <c r="QF96" s="136"/>
      <c r="QG96" s="136"/>
      <c r="QH96" s="136"/>
      <c r="QI96" s="136"/>
      <c r="QJ96" s="136"/>
      <c r="QK96" s="136"/>
      <c r="QL96" s="136"/>
      <c r="QM96" s="136"/>
      <c r="QN96" s="136"/>
      <c r="QO96" s="136"/>
      <c r="QP96" s="136"/>
      <c r="QQ96" s="136"/>
      <c r="QR96" s="136"/>
      <c r="QS96" s="136"/>
      <c r="QT96" s="136"/>
      <c r="QU96" s="136"/>
      <c r="QV96" s="136"/>
      <c r="QW96" s="136"/>
      <c r="QX96" s="136"/>
      <c r="QY96" s="136"/>
      <c r="QZ96" s="136"/>
      <c r="RA96" s="136"/>
      <c r="RB96" s="136"/>
      <c r="RC96" s="136"/>
      <c r="RD96" s="136"/>
      <c r="RE96" s="136"/>
      <c r="RF96" s="136"/>
      <c r="RG96" s="136"/>
      <c r="RH96" s="136"/>
      <c r="RI96" s="136"/>
      <c r="RJ96" s="136"/>
      <c r="RK96" s="136"/>
      <c r="RL96" s="136"/>
      <c r="RM96" s="136"/>
      <c r="RN96" s="136"/>
      <c r="RO96" s="136"/>
      <c r="RP96" s="136"/>
      <c r="RQ96" s="136"/>
      <c r="RR96" s="136"/>
      <c r="RS96" s="136"/>
      <c r="RT96" s="136"/>
      <c r="RU96" s="136"/>
      <c r="RV96" s="136"/>
      <c r="RW96" s="136"/>
      <c r="RX96" s="136"/>
      <c r="RY96" s="136"/>
      <c r="RZ96" s="136"/>
      <c r="SA96" s="136"/>
      <c r="SB96" s="136"/>
      <c r="SC96" s="136"/>
      <c r="SD96" s="136"/>
      <c r="SE96" s="136"/>
      <c r="SF96" s="136"/>
      <c r="SG96" s="136"/>
      <c r="SH96" s="136"/>
      <c r="SI96" s="136"/>
      <c r="SJ96" s="136"/>
      <c r="SK96" s="136"/>
      <c r="SL96" s="136"/>
      <c r="WJ96" s="136"/>
      <c r="WK96" s="136"/>
      <c r="WL96" s="136"/>
      <c r="WM96" s="136"/>
      <c r="WN96" s="136"/>
      <c r="WO96" s="136"/>
      <c r="WP96" s="136"/>
      <c r="WQ96" s="136"/>
      <c r="WR96" s="136"/>
      <c r="WS96" s="136"/>
      <c r="WT96" s="136"/>
      <c r="WU96" s="136"/>
      <c r="WV96" s="136"/>
      <c r="AIW96" s="138"/>
      <c r="AJX96" s="312">
        <f t="shared" ref="AJX96:AKF96" si="91">$C96*$E96</f>
        <v>37.5</v>
      </c>
      <c r="AJY96" s="312">
        <f t="shared" si="91"/>
        <v>37.5</v>
      </c>
      <c r="AJZ96" s="312">
        <f t="shared" si="91"/>
        <v>37.5</v>
      </c>
      <c r="AKA96" s="312">
        <f t="shared" si="91"/>
        <v>37.5</v>
      </c>
      <c r="AKB96" s="312">
        <f t="shared" si="91"/>
        <v>37.5</v>
      </c>
      <c r="AKC96" s="312">
        <f t="shared" si="91"/>
        <v>37.5</v>
      </c>
      <c r="AKD96" s="312">
        <f t="shared" si="91"/>
        <v>37.5</v>
      </c>
      <c r="AKE96" s="312">
        <f t="shared" si="91"/>
        <v>37.5</v>
      </c>
      <c r="AKF96" s="312">
        <f t="shared" si="91"/>
        <v>37.5</v>
      </c>
      <c r="AKG96" s="318">
        <f t="shared" ref="AKG96:AKR96" si="92">$C96*$F96</f>
        <v>45</v>
      </c>
      <c r="AKH96" s="318">
        <f t="shared" si="92"/>
        <v>45</v>
      </c>
      <c r="AKI96" s="318">
        <f t="shared" si="92"/>
        <v>45</v>
      </c>
      <c r="AKJ96" s="318">
        <f t="shared" si="92"/>
        <v>45</v>
      </c>
      <c r="AKK96" s="318">
        <f t="shared" si="92"/>
        <v>45</v>
      </c>
      <c r="AKL96" s="318">
        <f t="shared" si="92"/>
        <v>45</v>
      </c>
      <c r="AKM96" s="318">
        <f t="shared" si="92"/>
        <v>45</v>
      </c>
      <c r="AKN96" s="318">
        <f t="shared" si="92"/>
        <v>45</v>
      </c>
      <c r="AKO96" s="318">
        <f t="shared" si="92"/>
        <v>45</v>
      </c>
      <c r="AKP96" s="318">
        <f t="shared" si="92"/>
        <v>45</v>
      </c>
      <c r="AKQ96" s="318">
        <f t="shared" si="92"/>
        <v>45</v>
      </c>
      <c r="AKR96" s="318">
        <f t="shared" si="92"/>
        <v>45</v>
      </c>
      <c r="AKS96" s="310">
        <f t="shared" ref="AKS96:ALO96" si="93">$C96*$G96</f>
        <v>52.5</v>
      </c>
      <c r="AKT96" s="310">
        <f t="shared" si="93"/>
        <v>52.5</v>
      </c>
      <c r="AKU96" s="310">
        <f t="shared" si="93"/>
        <v>52.5</v>
      </c>
      <c r="AKV96" s="310">
        <f t="shared" si="93"/>
        <v>52.5</v>
      </c>
      <c r="AKW96" s="310">
        <f t="shared" si="93"/>
        <v>52.5</v>
      </c>
      <c r="AKX96" s="310">
        <f t="shared" si="93"/>
        <v>52.5</v>
      </c>
      <c r="AKY96" s="310">
        <f t="shared" si="93"/>
        <v>52.5</v>
      </c>
      <c r="AKZ96" s="310">
        <f t="shared" si="93"/>
        <v>52.5</v>
      </c>
      <c r="ALA96" s="310">
        <f t="shared" si="93"/>
        <v>52.5</v>
      </c>
      <c r="ALB96" s="310">
        <f t="shared" si="93"/>
        <v>52.5</v>
      </c>
      <c r="ALC96" s="310">
        <f t="shared" si="93"/>
        <v>52.5</v>
      </c>
      <c r="ALD96" s="310">
        <f t="shared" si="93"/>
        <v>52.5</v>
      </c>
      <c r="ALE96" s="310">
        <f t="shared" si="93"/>
        <v>52.5</v>
      </c>
      <c r="ALF96" s="310">
        <f t="shared" si="93"/>
        <v>52.5</v>
      </c>
      <c r="ALG96" s="310">
        <f t="shared" si="93"/>
        <v>52.5</v>
      </c>
      <c r="ALH96" s="310">
        <f t="shared" si="93"/>
        <v>52.5</v>
      </c>
      <c r="ALI96" s="310">
        <f t="shared" si="93"/>
        <v>52.5</v>
      </c>
      <c r="ALJ96" s="310">
        <f t="shared" si="93"/>
        <v>52.5</v>
      </c>
      <c r="ALK96" s="310">
        <f t="shared" si="93"/>
        <v>52.5</v>
      </c>
      <c r="ALL96" s="310">
        <f t="shared" si="93"/>
        <v>52.5</v>
      </c>
      <c r="ALM96" s="310">
        <f t="shared" si="93"/>
        <v>52.5</v>
      </c>
      <c r="ALN96" s="310">
        <f t="shared" si="93"/>
        <v>52.5</v>
      </c>
      <c r="ALO96" s="310">
        <f t="shared" si="93"/>
        <v>52.5</v>
      </c>
      <c r="ALT96" s="311">
        <f t="shared" ref="ALT96:AMD96" si="94">$C96*$H96</f>
        <v>60</v>
      </c>
      <c r="ALU96" s="311">
        <f t="shared" si="94"/>
        <v>60</v>
      </c>
      <c r="ALV96" s="311">
        <f t="shared" si="94"/>
        <v>60</v>
      </c>
      <c r="ALW96" s="311">
        <f t="shared" si="94"/>
        <v>60</v>
      </c>
      <c r="ALX96" s="311">
        <f t="shared" si="94"/>
        <v>60</v>
      </c>
      <c r="ALY96" s="311">
        <f t="shared" si="94"/>
        <v>60</v>
      </c>
      <c r="ALZ96" s="311">
        <f t="shared" si="94"/>
        <v>60</v>
      </c>
      <c r="AMA96" s="311">
        <f t="shared" si="94"/>
        <v>60</v>
      </c>
      <c r="AMB96" s="311">
        <f t="shared" si="94"/>
        <v>60</v>
      </c>
      <c r="AMC96" s="311">
        <f t="shared" si="94"/>
        <v>60</v>
      </c>
      <c r="AMD96" s="311">
        <f t="shared" si="94"/>
        <v>60</v>
      </c>
      <c r="AME96" s="312">
        <f t="shared" ref="AME96:AMV96" si="95">$C96*$E96</f>
        <v>37.5</v>
      </c>
      <c r="AMF96" s="312">
        <f t="shared" si="95"/>
        <v>37.5</v>
      </c>
      <c r="AMG96" s="312">
        <f t="shared" si="95"/>
        <v>37.5</v>
      </c>
      <c r="AMH96" s="312">
        <f t="shared" si="95"/>
        <v>37.5</v>
      </c>
      <c r="AMI96" s="312">
        <f t="shared" si="95"/>
        <v>37.5</v>
      </c>
      <c r="AMJ96" s="312">
        <f t="shared" si="95"/>
        <v>37.5</v>
      </c>
      <c r="AMK96" s="312">
        <f t="shared" si="95"/>
        <v>37.5</v>
      </c>
      <c r="AML96" s="312">
        <f t="shared" si="95"/>
        <v>37.5</v>
      </c>
      <c r="AMM96" s="312">
        <f t="shared" si="95"/>
        <v>37.5</v>
      </c>
      <c r="AMN96" s="312">
        <f t="shared" si="95"/>
        <v>37.5</v>
      </c>
      <c r="AMO96" s="312">
        <f t="shared" si="95"/>
        <v>37.5</v>
      </c>
      <c r="AMP96" s="312">
        <f t="shared" si="95"/>
        <v>37.5</v>
      </c>
      <c r="AMQ96" s="312">
        <f t="shared" si="95"/>
        <v>37.5</v>
      </c>
      <c r="AMR96" s="312">
        <f t="shared" si="95"/>
        <v>37.5</v>
      </c>
      <c r="AMS96" s="312">
        <f t="shared" si="95"/>
        <v>37.5</v>
      </c>
      <c r="AMT96" s="312">
        <f t="shared" si="95"/>
        <v>37.5</v>
      </c>
      <c r="AMU96" s="312">
        <f t="shared" si="95"/>
        <v>37.5</v>
      </c>
      <c r="AMV96" s="312">
        <f t="shared" si="95"/>
        <v>37.5</v>
      </c>
    </row>
    <row r="97" spans="1:1123" s="119" customFormat="1" ht="55.5" customHeight="1" collapsed="1">
      <c r="A97" s="88"/>
      <c r="B97" s="435" t="s">
        <v>587</v>
      </c>
      <c r="C97" s="393" t="s">
        <v>588</v>
      </c>
      <c r="D97" s="151" t="s">
        <v>574</v>
      </c>
      <c r="E97" s="149" t="s">
        <v>589</v>
      </c>
      <c r="F97" s="443" t="s">
        <v>289</v>
      </c>
      <c r="G97" s="76"/>
      <c r="H97" s="76"/>
      <c r="OA97" s="136"/>
      <c r="OB97" s="136"/>
      <c r="OC97" s="136"/>
      <c r="OD97" s="136"/>
      <c r="OE97" s="136"/>
      <c r="OF97" s="136"/>
      <c r="OG97" s="136"/>
      <c r="OH97" s="136"/>
      <c r="OI97" s="136"/>
      <c r="OJ97" s="136"/>
      <c r="OK97" s="136"/>
      <c r="OL97" s="136"/>
      <c r="OM97" s="136"/>
      <c r="ON97" s="136"/>
      <c r="OO97" s="136"/>
      <c r="OP97" s="136"/>
      <c r="OQ97" s="136"/>
      <c r="OR97" s="136"/>
      <c r="OS97" s="136"/>
      <c r="OT97" s="136"/>
      <c r="OU97" s="136"/>
      <c r="OV97" s="136"/>
      <c r="OW97" s="136"/>
      <c r="OX97" s="136"/>
      <c r="OY97" s="136"/>
      <c r="OZ97" s="136"/>
      <c r="PA97" s="136"/>
      <c r="PB97" s="136"/>
      <c r="PC97" s="136"/>
      <c r="PD97" s="136"/>
      <c r="PE97" s="136"/>
      <c r="PF97" s="136"/>
      <c r="PG97" s="136"/>
      <c r="PH97" s="136"/>
      <c r="PI97" s="136"/>
      <c r="PJ97" s="136"/>
      <c r="PK97" s="136"/>
      <c r="PL97" s="136"/>
      <c r="PM97" s="136"/>
      <c r="PN97" s="136"/>
      <c r="PO97" s="136"/>
      <c r="PP97" s="136"/>
      <c r="PQ97" s="136"/>
      <c r="PR97" s="136"/>
      <c r="PS97" s="136"/>
      <c r="PT97" s="136"/>
      <c r="PU97" s="136"/>
      <c r="PV97" s="136"/>
      <c r="PW97" s="136"/>
      <c r="PX97" s="136"/>
      <c r="PY97" s="136"/>
      <c r="PZ97" s="136"/>
      <c r="QA97" s="136"/>
      <c r="QB97" s="136"/>
      <c r="QC97" s="136"/>
      <c r="QD97" s="136"/>
      <c r="QE97" s="136"/>
      <c r="QF97" s="136"/>
      <c r="QG97" s="136"/>
      <c r="QH97" s="136"/>
      <c r="QI97" s="136"/>
      <c r="QJ97" s="136"/>
      <c r="QK97" s="136"/>
      <c r="QL97" s="136"/>
      <c r="QM97" s="136"/>
      <c r="QN97" s="136"/>
      <c r="QO97" s="136"/>
      <c r="QP97" s="136"/>
      <c r="QQ97" s="136"/>
      <c r="QR97" s="136"/>
      <c r="QS97" s="136"/>
      <c r="QT97" s="471" t="s">
        <v>221</v>
      </c>
      <c r="QU97" s="136"/>
      <c r="QV97" s="136"/>
      <c r="QW97" s="136"/>
      <c r="QX97" s="136"/>
      <c r="QY97" s="136"/>
      <c r="QZ97" s="136"/>
      <c r="RA97" s="136"/>
      <c r="RB97" s="136"/>
      <c r="RC97" s="136"/>
      <c r="RD97" s="136"/>
      <c r="RE97" s="136"/>
      <c r="RF97" s="136"/>
      <c r="RH97" s="136"/>
      <c r="RI97" s="136"/>
      <c r="RJ97" s="136"/>
      <c r="ABC97" s="178"/>
      <c r="ABK97" s="178"/>
      <c r="AGN97" s="561"/>
      <c r="AGO97" s="561"/>
      <c r="AGP97" s="561"/>
      <c r="AGQ97" s="561"/>
      <c r="AGR97" s="561"/>
      <c r="AGS97" s="561"/>
      <c r="AGT97" s="561"/>
      <c r="AGU97" s="561"/>
      <c r="AGV97" s="561"/>
      <c r="AGW97" s="561"/>
      <c r="AGX97" s="561"/>
      <c r="AGY97" s="561"/>
      <c r="AGZ97" s="561"/>
      <c r="AHA97" s="561"/>
      <c r="AHB97" s="561"/>
      <c r="AHC97" s="561"/>
      <c r="AHD97" s="561"/>
      <c r="AHE97" s="561"/>
      <c r="AHF97" s="561"/>
      <c r="AHG97" s="561"/>
      <c r="AHH97" s="561"/>
      <c r="AHI97" s="561"/>
      <c r="AHJ97" s="561"/>
      <c r="AHK97" s="561"/>
      <c r="AHL97" s="561"/>
      <c r="AHM97" s="561"/>
      <c r="AHN97" s="561"/>
      <c r="AHO97" s="561"/>
      <c r="AHP97" s="561"/>
      <c r="AHQ97" s="561"/>
      <c r="AHR97" s="561"/>
      <c r="AHS97" s="561"/>
      <c r="AHT97" s="561"/>
      <c r="AHU97" s="561"/>
      <c r="AHV97" s="561"/>
      <c r="AHW97" s="561"/>
      <c r="AHX97" s="561"/>
      <c r="AHY97" s="561"/>
      <c r="AHZ97" s="561"/>
      <c r="AIA97" s="561"/>
      <c r="AIB97" s="561"/>
      <c r="AIC97" s="561"/>
      <c r="AID97" s="561"/>
      <c r="AIE97" s="561"/>
      <c r="AIF97" s="561"/>
      <c r="AIG97" s="561"/>
      <c r="AIH97" s="561"/>
      <c r="AII97" s="561"/>
      <c r="AIJ97" s="561"/>
      <c r="AIK97" s="561"/>
      <c r="AIL97" s="561"/>
      <c r="AIM97" s="561"/>
      <c r="AIN97" s="561"/>
      <c r="AIO97" s="561"/>
      <c r="AIP97" s="561"/>
      <c r="AIQ97" s="561"/>
      <c r="AIR97" s="561"/>
      <c r="AIS97" s="561"/>
      <c r="AIT97" s="170" t="s">
        <v>425</v>
      </c>
      <c r="AIU97" s="561"/>
      <c r="AIV97" s="561"/>
      <c r="AIW97" s="606"/>
      <c r="AIX97" s="561"/>
      <c r="AIY97" s="561"/>
      <c r="AIZ97" s="561"/>
      <c r="AJA97" s="561"/>
      <c r="AJB97" s="561"/>
      <c r="AJC97" s="561"/>
      <c r="AJD97" s="561"/>
      <c r="AJE97" s="561"/>
      <c r="AJF97" s="561"/>
      <c r="AJG97" s="561"/>
      <c r="AJH97" s="561"/>
      <c r="AJI97" s="561"/>
      <c r="AJJ97" s="561"/>
      <c r="AJK97" s="561"/>
      <c r="AJL97" s="561"/>
      <c r="AJM97" s="561"/>
      <c r="AJN97" s="561"/>
      <c r="AJO97" s="561"/>
      <c r="AJP97" s="561"/>
      <c r="AJQ97" s="561"/>
      <c r="AJR97" s="561"/>
      <c r="AJS97" s="561"/>
      <c r="AJT97" s="561"/>
      <c r="AJU97" s="561"/>
      <c r="AJV97" s="561"/>
      <c r="AJW97" s="561"/>
      <c r="AJX97" s="561"/>
      <c r="AJY97" s="561"/>
      <c r="AJZ97" s="561"/>
      <c r="AKA97" s="561"/>
      <c r="AKB97" s="561"/>
      <c r="AKC97" s="561"/>
      <c r="AKD97" s="561"/>
      <c r="AKE97" s="561"/>
      <c r="AKF97" s="561"/>
      <c r="AKG97" s="561"/>
      <c r="AKH97" s="561"/>
      <c r="AKI97" s="561"/>
      <c r="AKJ97" s="561"/>
      <c r="AKK97" s="561"/>
      <c r="AKL97" s="561"/>
      <c r="AKM97" s="561"/>
      <c r="AKN97" s="561"/>
      <c r="AKO97" s="561"/>
      <c r="AKP97" s="561"/>
      <c r="AKQ97" s="561"/>
      <c r="AKR97" s="561"/>
      <c r="AKS97" s="561"/>
      <c r="AKT97" s="561"/>
      <c r="AKU97" s="561"/>
      <c r="AKV97" s="561"/>
      <c r="AKW97" s="561"/>
      <c r="AKX97" s="561"/>
      <c r="AKY97" s="561"/>
      <c r="AKZ97" s="561"/>
      <c r="ALA97" s="561"/>
      <c r="ALB97" s="561"/>
      <c r="ALC97" s="561"/>
      <c r="ALD97" s="561"/>
      <c r="ALE97" s="561"/>
      <c r="ALF97" s="169" t="s">
        <v>590</v>
      </c>
      <c r="ALG97" s="561"/>
      <c r="ALH97" s="561"/>
      <c r="ALI97" s="561"/>
      <c r="ALJ97" s="561"/>
      <c r="ALK97" s="561"/>
      <c r="ALL97" s="561"/>
      <c r="ALM97" s="561"/>
      <c r="ALN97" s="561"/>
      <c r="ALO97" s="561"/>
      <c r="ALP97" s="561"/>
      <c r="ALQ97" s="561"/>
      <c r="ALR97" s="561"/>
      <c r="ALS97" s="561"/>
      <c r="ALT97" s="561"/>
      <c r="ALU97" s="561"/>
      <c r="ALV97" s="561"/>
      <c r="ALW97" s="561"/>
      <c r="ALX97" s="561"/>
      <c r="ALY97" s="561"/>
      <c r="ALZ97" s="561"/>
      <c r="AMA97" s="561"/>
      <c r="AMB97" s="561"/>
      <c r="AMC97" s="561"/>
      <c r="AMD97" s="561"/>
      <c r="AME97" s="561"/>
      <c r="AMF97" s="561"/>
      <c r="AMG97" s="561"/>
      <c r="AMH97" s="561"/>
      <c r="AMI97" s="561"/>
      <c r="AMJ97" s="561"/>
      <c r="AMK97" s="561"/>
      <c r="AML97" s="561"/>
      <c r="AMM97" s="561"/>
      <c r="AMN97" s="84" t="s">
        <v>72</v>
      </c>
      <c r="AMO97" s="84" t="s">
        <v>73</v>
      </c>
      <c r="AMP97" s="84" t="s">
        <v>73</v>
      </c>
      <c r="AMQ97" s="84" t="s">
        <v>74</v>
      </c>
      <c r="AMR97" s="84" t="s">
        <v>75</v>
      </c>
      <c r="AMS97" s="84" t="s">
        <v>76</v>
      </c>
      <c r="AMT97" s="84"/>
      <c r="AMU97" s="84" t="s">
        <v>77</v>
      </c>
      <c r="AMV97" s="84" t="s">
        <v>78</v>
      </c>
      <c r="AMW97" s="84" t="s">
        <v>79</v>
      </c>
      <c r="AMX97" s="84" t="s">
        <v>80</v>
      </c>
      <c r="AMY97" s="84" t="s">
        <v>81</v>
      </c>
      <c r="AMZ97" s="84" t="s">
        <v>81</v>
      </c>
      <c r="ANA97" s="85"/>
      <c r="ANB97" s="84" t="s">
        <v>82</v>
      </c>
      <c r="ANC97" s="84" t="s">
        <v>82</v>
      </c>
      <c r="AND97" s="84" t="s">
        <v>82</v>
      </c>
      <c r="ANE97" s="84" t="s">
        <v>82</v>
      </c>
      <c r="ANF97" s="84" t="s">
        <v>82</v>
      </c>
      <c r="ANG97" s="84" t="s">
        <v>82</v>
      </c>
      <c r="ANH97" s="84" t="s">
        <v>222</v>
      </c>
      <c r="ANI97" s="84" t="s">
        <v>222</v>
      </c>
      <c r="ANJ97" s="84" t="s">
        <v>222</v>
      </c>
      <c r="ANK97" s="84" t="s">
        <v>222</v>
      </c>
      <c r="ANL97" s="84" t="s">
        <v>222</v>
      </c>
      <c r="ANM97" s="84" t="s">
        <v>82</v>
      </c>
      <c r="ANN97" s="84"/>
      <c r="ANO97" s="84"/>
      <c r="ANP97" s="84" t="s">
        <v>82</v>
      </c>
      <c r="ANQ97" s="84" t="s">
        <v>82</v>
      </c>
      <c r="ANR97" s="84" t="s">
        <v>82</v>
      </c>
      <c r="ANS97" s="84" t="s">
        <v>82</v>
      </c>
      <c r="ANT97" s="84" t="s">
        <v>82</v>
      </c>
      <c r="ANU97" s="84"/>
      <c r="ANV97" s="84" t="s">
        <v>82</v>
      </c>
      <c r="ANW97" s="84" t="s">
        <v>93</v>
      </c>
      <c r="ANX97" s="84" t="s">
        <v>94</v>
      </c>
      <c r="ANY97" s="84" t="s">
        <v>42</v>
      </c>
      <c r="ANZ97" s="84" t="s">
        <v>42</v>
      </c>
      <c r="AOA97" s="84" t="s">
        <v>42</v>
      </c>
      <c r="AOB97" s="2"/>
      <c r="AOC97" s="84" t="s">
        <v>42</v>
      </c>
      <c r="AOD97" s="84" t="s">
        <v>42</v>
      </c>
      <c r="AOE97" s="84" t="s">
        <v>82</v>
      </c>
      <c r="AOF97" s="84" t="s">
        <v>82</v>
      </c>
      <c r="AOG97" s="84" t="s">
        <v>82</v>
      </c>
      <c r="AOH97" s="84" t="s">
        <v>82</v>
      </c>
      <c r="AOI97" s="84"/>
      <c r="AOJ97" s="84" t="s">
        <v>82</v>
      </c>
      <c r="AOK97" s="84" t="s">
        <v>82</v>
      </c>
      <c r="AOL97" s="84" t="s">
        <v>82</v>
      </c>
      <c r="AOM97" s="86" t="s">
        <v>98</v>
      </c>
      <c r="AQE97" s="201" t="s">
        <v>252</v>
      </c>
    </row>
    <row r="98" spans="1:1123" s="119" customFormat="1" ht="14.25" hidden="1" customHeight="1" outlineLevel="1" thickBot="1">
      <c r="A98" s="155" t="s">
        <v>224</v>
      </c>
      <c r="B98" s="54">
        <v>70</v>
      </c>
      <c r="C98" s="32" t="s">
        <v>225</v>
      </c>
      <c r="D98" s="670">
        <f>SUM(I98:AIK98)</f>
        <v>0</v>
      </c>
      <c r="E98" s="55" t="e">
        <f t="shared" ref="E98:E103" si="96">SUM(D98/G98)</f>
        <v>#DIV/0!</v>
      </c>
      <c r="F98" s="179"/>
      <c r="G98" s="49"/>
      <c r="H98" s="156">
        <f t="shared" ref="H98:H103" si="97">SUM(I98:ATR98)</f>
        <v>90</v>
      </c>
      <c r="OA98" s="136"/>
      <c r="OB98" s="136"/>
      <c r="OC98" s="136"/>
      <c r="OD98" s="136"/>
      <c r="OE98" s="136"/>
      <c r="OF98" s="136"/>
      <c r="OG98" s="136"/>
      <c r="OH98" s="136"/>
      <c r="OI98" s="136"/>
      <c r="OJ98" s="136"/>
      <c r="OK98" s="136"/>
      <c r="OL98" s="136"/>
      <c r="OM98" s="136"/>
      <c r="ON98" s="136"/>
      <c r="OO98" s="136"/>
      <c r="OP98" s="136"/>
      <c r="OQ98" s="136"/>
      <c r="OR98" s="136"/>
      <c r="OS98" s="136"/>
      <c r="OT98" s="136"/>
      <c r="OU98" s="136"/>
      <c r="OV98" s="136"/>
      <c r="OW98" s="136"/>
      <c r="OX98" s="136"/>
      <c r="OY98" s="136"/>
      <c r="OZ98" s="136"/>
      <c r="PA98" s="136"/>
      <c r="PB98" s="136"/>
      <c r="PC98" s="136"/>
      <c r="PD98" s="136"/>
      <c r="PE98" s="136"/>
      <c r="PF98" s="136"/>
      <c r="PG98" s="136"/>
      <c r="PH98" s="136"/>
      <c r="PI98" s="136"/>
      <c r="PJ98" s="136"/>
      <c r="PK98" s="136"/>
      <c r="PL98" s="136"/>
      <c r="PM98" s="136"/>
      <c r="PN98" s="136"/>
      <c r="PO98" s="136"/>
      <c r="PP98" s="136"/>
      <c r="PQ98" s="136"/>
      <c r="PR98" s="136"/>
      <c r="PS98" s="136"/>
      <c r="PT98" s="136"/>
      <c r="PU98" s="136"/>
      <c r="PV98" s="136"/>
      <c r="PW98" s="136"/>
      <c r="PX98" s="136"/>
      <c r="PY98" s="136"/>
      <c r="PZ98" s="136"/>
      <c r="QA98" s="136"/>
      <c r="QB98" s="136"/>
      <c r="QC98" s="136"/>
      <c r="QD98" s="136"/>
      <c r="QE98" s="136"/>
      <c r="QF98" s="136"/>
      <c r="QG98" s="136"/>
      <c r="QH98" s="136"/>
      <c r="QI98" s="136"/>
      <c r="QJ98" s="136"/>
      <c r="QK98" s="136"/>
      <c r="QL98" s="136"/>
      <c r="QM98" s="136"/>
      <c r="QN98" s="136"/>
      <c r="QO98" s="136"/>
      <c r="QP98" s="136"/>
      <c r="QQ98" s="136"/>
      <c r="QR98" s="136"/>
      <c r="QS98" s="136"/>
      <c r="QT98" s="136"/>
      <c r="QU98" s="136"/>
      <c r="QV98" s="136"/>
      <c r="QW98" s="136"/>
      <c r="QX98" s="136"/>
      <c r="QY98" s="136"/>
      <c r="QZ98" s="136"/>
      <c r="RA98" s="136"/>
      <c r="RB98" s="136"/>
      <c r="RC98" s="136"/>
      <c r="RD98" s="136"/>
      <c r="RE98" s="136"/>
      <c r="RF98" s="136"/>
      <c r="RG98" s="136"/>
      <c r="RH98" s="136"/>
      <c r="RI98" s="136"/>
      <c r="RJ98" s="136"/>
      <c r="RK98" s="136"/>
      <c r="RL98" s="136"/>
      <c r="RM98" s="136"/>
      <c r="RN98" s="136"/>
      <c r="RO98" s="136"/>
      <c r="RP98" s="136"/>
      <c r="RQ98" s="136"/>
      <c r="RR98" s="136"/>
      <c r="RS98" s="136"/>
      <c r="AIW98" s="138"/>
      <c r="AMN98" s="119">
        <v>6</v>
      </c>
      <c r="AMO98" s="119">
        <v>6</v>
      </c>
      <c r="AMP98" s="119">
        <v>6</v>
      </c>
      <c r="AMV98" s="119">
        <v>6</v>
      </c>
      <c r="ANC98" s="119">
        <v>6</v>
      </c>
      <c r="AND98" s="119">
        <v>6</v>
      </c>
      <c r="ANG98" s="119">
        <v>6</v>
      </c>
      <c r="ANK98" s="119">
        <v>6</v>
      </c>
      <c r="ANV98" s="119">
        <v>6</v>
      </c>
      <c r="ANW98" s="119">
        <v>6</v>
      </c>
      <c r="AOC98" s="119">
        <v>6</v>
      </c>
      <c r="AOD98" s="119">
        <v>6</v>
      </c>
      <c r="AOF98" s="119">
        <v>6</v>
      </c>
      <c r="AOI98" s="119">
        <v>6</v>
      </c>
      <c r="AOJ98" s="119">
        <v>6</v>
      </c>
    </row>
    <row r="99" spans="1:1123" s="119" customFormat="1" ht="14.25" hidden="1" customHeight="1" outlineLevel="1" thickBot="1">
      <c r="A99" s="157" t="s">
        <v>226</v>
      </c>
      <c r="B99" s="59"/>
      <c r="C99" s="32" t="s">
        <v>227</v>
      </c>
      <c r="D99" s="670">
        <f t="shared" ref="D99:D103" si="98">SUM(I99:AIK99)</f>
        <v>0</v>
      </c>
      <c r="E99" s="55" t="e">
        <f t="shared" si="96"/>
        <v>#DIV/0!</v>
      </c>
      <c r="F99" s="179"/>
      <c r="G99" s="49"/>
      <c r="H99" s="156">
        <f t="shared" si="97"/>
        <v>0</v>
      </c>
      <c r="OA99" s="136"/>
      <c r="OB99" s="136"/>
      <c r="OC99" s="136"/>
      <c r="OD99" s="136"/>
      <c r="OE99" s="136"/>
      <c r="OF99" s="136"/>
      <c r="OG99" s="136"/>
      <c r="OH99" s="136"/>
      <c r="OI99" s="136"/>
      <c r="OJ99" s="136"/>
      <c r="OK99" s="136"/>
      <c r="OL99" s="136"/>
      <c r="OM99" s="136"/>
      <c r="ON99" s="136"/>
      <c r="OO99" s="136"/>
      <c r="OP99" s="136"/>
      <c r="OQ99" s="136"/>
      <c r="OR99" s="136"/>
      <c r="OS99" s="136"/>
      <c r="OT99" s="136"/>
      <c r="OU99" s="136"/>
      <c r="OV99" s="136"/>
      <c r="OW99" s="136"/>
      <c r="OX99" s="136"/>
      <c r="OY99" s="136"/>
      <c r="OZ99" s="136"/>
      <c r="PA99" s="136"/>
      <c r="PB99" s="136"/>
      <c r="PC99" s="136"/>
      <c r="PD99" s="136"/>
      <c r="PE99" s="136"/>
      <c r="PF99" s="136"/>
      <c r="PG99" s="136"/>
      <c r="PH99" s="136"/>
      <c r="PI99" s="136"/>
      <c r="PJ99" s="136"/>
      <c r="PK99" s="136"/>
      <c r="PL99" s="136"/>
      <c r="PM99" s="136"/>
      <c r="PN99" s="136"/>
      <c r="PO99" s="136"/>
      <c r="PP99" s="136"/>
      <c r="PQ99" s="136"/>
      <c r="PR99" s="136"/>
      <c r="PS99" s="136"/>
      <c r="PT99" s="136"/>
      <c r="PU99" s="136"/>
      <c r="PV99" s="136"/>
      <c r="PW99" s="136"/>
      <c r="PX99" s="136"/>
      <c r="PY99" s="136"/>
      <c r="PZ99" s="136"/>
      <c r="QA99" s="136"/>
      <c r="QB99" s="136"/>
      <c r="QC99" s="136"/>
      <c r="QD99" s="136"/>
      <c r="QE99" s="136"/>
      <c r="QF99" s="136"/>
      <c r="QG99" s="136"/>
      <c r="QH99" s="136"/>
      <c r="QI99" s="136"/>
      <c r="QJ99" s="136"/>
      <c r="QK99" s="136"/>
      <c r="QL99" s="136"/>
      <c r="QM99" s="136"/>
      <c r="QN99" s="136"/>
      <c r="QO99" s="136"/>
      <c r="QP99" s="136"/>
      <c r="QQ99" s="136"/>
      <c r="QR99" s="136"/>
      <c r="QS99" s="136"/>
      <c r="QT99" s="136"/>
      <c r="QU99" s="136"/>
      <c r="QV99" s="136"/>
      <c r="QW99" s="136"/>
      <c r="QX99" s="136"/>
      <c r="QY99" s="136"/>
      <c r="QZ99" s="136"/>
      <c r="RA99" s="136"/>
      <c r="RB99" s="136"/>
      <c r="RC99" s="136"/>
      <c r="RD99" s="136"/>
      <c r="RE99" s="136"/>
      <c r="RF99" s="136"/>
      <c r="RG99" s="136"/>
      <c r="RH99" s="136"/>
      <c r="RI99" s="136"/>
      <c r="RJ99" s="136"/>
      <c r="RK99" s="136"/>
      <c r="RL99" s="136"/>
      <c r="RM99" s="136"/>
      <c r="RN99" s="136"/>
      <c r="RO99" s="136"/>
      <c r="RP99" s="136"/>
      <c r="RQ99" s="136"/>
      <c r="RR99" s="136"/>
      <c r="RS99" s="136"/>
      <c r="AIW99" s="138"/>
    </row>
    <row r="100" spans="1:1123" s="119" customFormat="1" ht="14.25" hidden="1" customHeight="1" outlineLevel="1" thickBot="1">
      <c r="A100" s="158" t="s">
        <v>228</v>
      </c>
      <c r="B100" s="61"/>
      <c r="C100" s="32" t="s">
        <v>229</v>
      </c>
      <c r="D100" s="670">
        <f t="shared" si="98"/>
        <v>0</v>
      </c>
      <c r="E100" s="55" t="e">
        <f t="shared" si="96"/>
        <v>#DIV/0!</v>
      </c>
      <c r="F100" s="180"/>
      <c r="G100" s="49"/>
      <c r="H100" s="156">
        <f t="shared" si="97"/>
        <v>0</v>
      </c>
      <c r="OA100" s="136"/>
      <c r="OB100" s="136"/>
      <c r="OC100" s="136"/>
      <c r="OD100" s="136"/>
      <c r="OE100" s="136"/>
      <c r="OF100" s="136"/>
      <c r="OG100" s="136"/>
      <c r="OH100" s="136"/>
      <c r="OI100" s="136"/>
      <c r="OJ100" s="136"/>
      <c r="OK100" s="136"/>
      <c r="OL100" s="136"/>
      <c r="OM100" s="136"/>
      <c r="ON100" s="136"/>
      <c r="OO100" s="136"/>
      <c r="OP100" s="136"/>
      <c r="OQ100" s="136"/>
      <c r="OR100" s="136"/>
      <c r="OS100" s="136"/>
      <c r="OT100" s="136"/>
      <c r="OU100" s="136"/>
      <c r="OV100" s="136"/>
      <c r="OW100" s="136"/>
      <c r="OX100" s="136"/>
      <c r="OY100" s="136"/>
      <c r="OZ100" s="136"/>
      <c r="PA100" s="136"/>
      <c r="PB100" s="136"/>
      <c r="PC100" s="136"/>
      <c r="PD100" s="136"/>
      <c r="PE100" s="136"/>
      <c r="PF100" s="136"/>
      <c r="PG100" s="136"/>
      <c r="PH100" s="136"/>
      <c r="PI100" s="136"/>
      <c r="PJ100" s="136"/>
      <c r="PK100" s="136"/>
      <c r="PL100" s="136"/>
      <c r="PM100" s="136"/>
      <c r="PN100" s="136"/>
      <c r="PO100" s="136"/>
      <c r="PP100" s="136"/>
      <c r="PQ100" s="136"/>
      <c r="PR100" s="136"/>
      <c r="PS100" s="136"/>
      <c r="PT100" s="136"/>
      <c r="PU100" s="136"/>
      <c r="PV100" s="136"/>
      <c r="PW100" s="136"/>
      <c r="PX100" s="136"/>
      <c r="PY100" s="136"/>
      <c r="PZ100" s="136"/>
      <c r="QA100" s="136"/>
      <c r="QB100" s="136"/>
      <c r="QC100" s="136"/>
      <c r="QD100" s="136"/>
      <c r="QE100" s="136"/>
      <c r="QF100" s="136"/>
      <c r="QG100" s="136"/>
      <c r="QH100" s="136"/>
      <c r="QI100" s="136"/>
      <c r="QJ100" s="136"/>
      <c r="QK100" s="136"/>
      <c r="QL100" s="136"/>
      <c r="QM100" s="136"/>
      <c r="QN100" s="136"/>
      <c r="QO100" s="136"/>
      <c r="QP100" s="136"/>
      <c r="QQ100" s="136"/>
      <c r="QR100" s="136"/>
      <c r="QS100" s="136"/>
      <c r="QT100" s="136"/>
      <c r="QU100" s="136"/>
      <c r="QV100" s="136"/>
      <c r="QW100" s="136"/>
      <c r="QX100" s="136"/>
      <c r="QY100" s="136"/>
      <c r="QZ100" s="136"/>
      <c r="RA100" s="136"/>
      <c r="RB100" s="136"/>
      <c r="RC100" s="136"/>
      <c r="RD100" s="136"/>
      <c r="RE100" s="136"/>
      <c r="RF100" s="136"/>
      <c r="RG100" s="136"/>
      <c r="RH100" s="136"/>
      <c r="RI100" s="136"/>
      <c r="RJ100" s="136"/>
      <c r="RK100" s="136"/>
      <c r="RL100" s="136"/>
      <c r="RM100" s="136"/>
      <c r="RN100" s="136"/>
      <c r="RO100" s="136"/>
      <c r="RP100" s="136"/>
      <c r="RQ100" s="136"/>
      <c r="RR100" s="136"/>
      <c r="RS100" s="136"/>
      <c r="AIW100" s="138"/>
    </row>
    <row r="101" spans="1:1123" s="119" customFormat="1" ht="14.25" hidden="1" customHeight="1" outlineLevel="1" thickBot="1">
      <c r="A101" s="159"/>
      <c r="B101" s="181" t="s">
        <v>230</v>
      </c>
      <c r="C101" s="40" t="s">
        <v>231</v>
      </c>
      <c r="D101" s="670">
        <f t="shared" si="98"/>
        <v>0</v>
      </c>
      <c r="E101" s="55" t="e">
        <f t="shared" si="96"/>
        <v>#DIV/0!</v>
      </c>
      <c r="F101" s="179"/>
      <c r="G101" s="49"/>
      <c r="H101" s="156">
        <f t="shared" si="97"/>
        <v>0</v>
      </c>
      <c r="OA101" s="136"/>
      <c r="OB101" s="136"/>
      <c r="OC101" s="136"/>
      <c r="OD101" s="136"/>
      <c r="OE101" s="136"/>
      <c r="OF101" s="136"/>
      <c r="OG101" s="136"/>
      <c r="OH101" s="136"/>
      <c r="OI101" s="136"/>
      <c r="OJ101" s="136"/>
      <c r="OK101" s="136"/>
      <c r="OL101" s="136"/>
      <c r="OM101" s="136"/>
      <c r="ON101" s="136"/>
      <c r="OO101" s="136"/>
      <c r="OP101" s="136"/>
      <c r="OQ101" s="136"/>
      <c r="OR101" s="136"/>
      <c r="OS101" s="136"/>
      <c r="OT101" s="136"/>
      <c r="OU101" s="136"/>
      <c r="OV101" s="136"/>
      <c r="OW101" s="136"/>
      <c r="OX101" s="136"/>
      <c r="OY101" s="136"/>
      <c r="OZ101" s="136"/>
      <c r="PA101" s="136"/>
      <c r="PB101" s="136"/>
      <c r="PC101" s="136"/>
      <c r="PD101" s="136"/>
      <c r="PE101" s="136"/>
      <c r="PF101" s="136"/>
      <c r="PG101" s="136"/>
      <c r="PH101" s="136"/>
      <c r="PI101" s="136"/>
      <c r="PJ101" s="136"/>
      <c r="PK101" s="136"/>
      <c r="PL101" s="136"/>
      <c r="PM101" s="136"/>
      <c r="PN101" s="136"/>
      <c r="PO101" s="136"/>
      <c r="PP101" s="136"/>
      <c r="PQ101" s="136"/>
      <c r="PR101" s="136"/>
      <c r="PS101" s="136"/>
      <c r="PT101" s="136"/>
      <c r="PU101" s="136"/>
      <c r="PV101" s="136"/>
      <c r="PW101" s="136"/>
      <c r="PX101" s="136"/>
      <c r="PY101" s="136"/>
      <c r="PZ101" s="136"/>
      <c r="QA101" s="136"/>
      <c r="QB101" s="136"/>
      <c r="QC101" s="136"/>
      <c r="QD101" s="136"/>
      <c r="QE101" s="136"/>
      <c r="QF101" s="136"/>
      <c r="QG101" s="136"/>
      <c r="QH101" s="136"/>
      <c r="QI101" s="136"/>
      <c r="QJ101" s="136"/>
      <c r="QK101" s="136"/>
      <c r="QL101" s="136"/>
      <c r="QM101" s="136"/>
      <c r="QN101" s="136"/>
      <c r="QO101" s="136"/>
      <c r="QP101" s="136"/>
      <c r="QQ101" s="136"/>
      <c r="QR101" s="136"/>
      <c r="QS101" s="136"/>
      <c r="QT101" s="136"/>
      <c r="QU101" s="136"/>
      <c r="QV101" s="136"/>
      <c r="QW101" s="136"/>
      <c r="QX101" s="136"/>
      <c r="QY101" s="136"/>
      <c r="QZ101" s="136"/>
      <c r="RA101" s="136"/>
      <c r="RB101" s="136"/>
      <c r="RC101" s="136"/>
      <c r="RD101" s="136"/>
      <c r="RE101" s="136"/>
      <c r="RF101" s="136"/>
      <c r="RG101" s="136"/>
      <c r="RH101" s="136"/>
      <c r="RI101" s="136"/>
      <c r="RJ101" s="136"/>
      <c r="RK101" s="136"/>
      <c r="RL101" s="136"/>
      <c r="RM101" s="136"/>
      <c r="RN101" s="136"/>
      <c r="RO101" s="136"/>
      <c r="RP101" s="136"/>
      <c r="RQ101" s="136"/>
      <c r="RR101" s="136"/>
      <c r="RS101" s="136"/>
      <c r="AIW101" s="138"/>
    </row>
    <row r="102" spans="1:1123" s="119" customFormat="1" ht="14.25" hidden="1" customHeight="1" outlineLevel="1" thickBot="1">
      <c r="A102" s="159"/>
      <c r="B102" s="160">
        <f>D104</f>
        <v>0</v>
      </c>
      <c r="C102" s="40" t="s">
        <v>232</v>
      </c>
      <c r="D102" s="670">
        <f t="shared" si="98"/>
        <v>0</v>
      </c>
      <c r="E102" s="55" t="e">
        <f t="shared" si="96"/>
        <v>#DIV/0!</v>
      </c>
      <c r="F102" s="179"/>
      <c r="G102" s="49"/>
      <c r="H102" s="156">
        <f t="shared" si="97"/>
        <v>0</v>
      </c>
      <c r="OA102" s="136"/>
      <c r="OB102" s="136"/>
      <c r="OC102" s="136"/>
      <c r="OD102" s="136"/>
      <c r="OE102" s="136"/>
      <c r="OF102" s="136"/>
      <c r="OG102" s="136"/>
      <c r="OH102" s="136"/>
      <c r="OI102" s="136"/>
      <c r="OJ102" s="136"/>
      <c r="OK102" s="136"/>
      <c r="OL102" s="136"/>
      <c r="OM102" s="136"/>
      <c r="ON102" s="136"/>
      <c r="OO102" s="136"/>
      <c r="OP102" s="136"/>
      <c r="OQ102" s="136"/>
      <c r="OR102" s="136"/>
      <c r="OS102" s="136"/>
      <c r="OT102" s="136"/>
      <c r="OU102" s="136"/>
      <c r="OV102" s="136"/>
      <c r="OW102" s="136"/>
      <c r="OX102" s="136"/>
      <c r="OY102" s="136"/>
      <c r="OZ102" s="136"/>
      <c r="PA102" s="136"/>
      <c r="PB102" s="136"/>
      <c r="PC102" s="136"/>
      <c r="PD102" s="136"/>
      <c r="PE102" s="136"/>
      <c r="PF102" s="136"/>
      <c r="PG102" s="136"/>
      <c r="PH102" s="136"/>
      <c r="PI102" s="136"/>
      <c r="PJ102" s="136"/>
      <c r="PK102" s="136"/>
      <c r="PL102" s="136"/>
      <c r="PM102" s="136"/>
      <c r="PN102" s="136"/>
      <c r="PO102" s="136"/>
      <c r="PP102" s="136"/>
      <c r="PQ102" s="136"/>
      <c r="PR102" s="136"/>
      <c r="PS102" s="136"/>
      <c r="PT102" s="136"/>
      <c r="PU102" s="136"/>
      <c r="PV102" s="136"/>
      <c r="PW102" s="136"/>
      <c r="PX102" s="136"/>
      <c r="PY102" s="136"/>
      <c r="PZ102" s="136"/>
      <c r="QA102" s="136"/>
      <c r="QB102" s="136"/>
      <c r="QC102" s="136"/>
      <c r="QD102" s="136"/>
      <c r="QE102" s="136"/>
      <c r="QF102" s="136"/>
      <c r="QG102" s="136"/>
      <c r="QH102" s="136"/>
      <c r="QI102" s="136"/>
      <c r="QJ102" s="136"/>
      <c r="QK102" s="136"/>
      <c r="QL102" s="136"/>
      <c r="QM102" s="136"/>
      <c r="QN102" s="136"/>
      <c r="QO102" s="136"/>
      <c r="QP102" s="136"/>
      <c r="QQ102" s="136"/>
      <c r="QR102" s="136"/>
      <c r="QS102" s="136"/>
      <c r="QT102" s="136"/>
      <c r="QU102" s="136"/>
      <c r="QV102" s="136"/>
      <c r="QW102" s="136"/>
      <c r="QX102" s="136"/>
      <c r="QY102" s="136"/>
      <c r="QZ102" s="136"/>
      <c r="RA102" s="136"/>
      <c r="RB102" s="136"/>
      <c r="RC102" s="136"/>
      <c r="RD102" s="136"/>
      <c r="RE102" s="136"/>
      <c r="RF102" s="136"/>
      <c r="RG102" s="136"/>
      <c r="RH102" s="136"/>
      <c r="RI102" s="136"/>
      <c r="RJ102" s="136"/>
      <c r="RK102" s="136"/>
      <c r="RL102" s="136"/>
      <c r="RM102" s="136"/>
      <c r="RN102" s="136"/>
      <c r="RO102" s="136"/>
      <c r="RP102" s="136"/>
      <c r="RQ102" s="136"/>
      <c r="RR102" s="136"/>
      <c r="RS102" s="136"/>
      <c r="AIW102" s="138"/>
    </row>
    <row r="103" spans="1:1123" s="119" customFormat="1" ht="14.25" hidden="1" customHeight="1" outlineLevel="1" thickBot="1">
      <c r="A103" s="161" t="s">
        <v>233</v>
      </c>
      <c r="B103" s="162" t="e">
        <f>SUM(B102/(B98*E105/100))</f>
        <v>#DIV/0!</v>
      </c>
      <c r="C103" s="32" t="s">
        <v>234</v>
      </c>
      <c r="D103" s="670">
        <f t="shared" si="98"/>
        <v>0</v>
      </c>
      <c r="E103" s="55" t="e">
        <f t="shared" si="96"/>
        <v>#DIV/0!</v>
      </c>
      <c r="F103" s="179"/>
      <c r="G103" s="49"/>
      <c r="H103" s="156">
        <f t="shared" si="97"/>
        <v>0</v>
      </c>
      <c r="OA103" s="136"/>
      <c r="OB103" s="136"/>
      <c r="OC103" s="136"/>
      <c r="OD103" s="136"/>
      <c r="OE103" s="136"/>
      <c r="OF103" s="136"/>
      <c r="OG103" s="136"/>
      <c r="OH103" s="136"/>
      <c r="OI103" s="136"/>
      <c r="OJ103" s="136"/>
      <c r="OK103" s="136"/>
      <c r="OL103" s="136"/>
      <c r="OM103" s="136"/>
      <c r="ON103" s="136"/>
      <c r="OO103" s="136"/>
      <c r="OP103" s="136"/>
      <c r="OQ103" s="136"/>
      <c r="OR103" s="136"/>
      <c r="OS103" s="136"/>
      <c r="OT103" s="136"/>
      <c r="OU103" s="136"/>
      <c r="OV103" s="136"/>
      <c r="OW103" s="136"/>
      <c r="OX103" s="136"/>
      <c r="OY103" s="136"/>
      <c r="OZ103" s="136"/>
      <c r="PA103" s="136"/>
      <c r="PB103" s="136"/>
      <c r="PC103" s="136"/>
      <c r="PD103" s="136"/>
      <c r="PE103" s="136"/>
      <c r="PF103" s="136"/>
      <c r="PG103" s="136"/>
      <c r="PH103" s="136"/>
      <c r="PI103" s="136"/>
      <c r="PJ103" s="136"/>
      <c r="PK103" s="136"/>
      <c r="PL103" s="136"/>
      <c r="PM103" s="136"/>
      <c r="PN103" s="136"/>
      <c r="PO103" s="136"/>
      <c r="PP103" s="136"/>
      <c r="PQ103" s="136"/>
      <c r="PR103" s="136"/>
      <c r="PS103" s="136"/>
      <c r="PT103" s="136"/>
      <c r="PU103" s="136"/>
      <c r="PV103" s="136"/>
      <c r="PW103" s="136"/>
      <c r="PX103" s="136"/>
      <c r="PY103" s="136"/>
      <c r="PZ103" s="136"/>
      <c r="QA103" s="136"/>
      <c r="QB103" s="136"/>
      <c r="QC103" s="136"/>
      <c r="QD103" s="136"/>
      <c r="QE103" s="136"/>
      <c r="QF103" s="136"/>
      <c r="QG103" s="136"/>
      <c r="QH103" s="136"/>
      <c r="QI103" s="136"/>
      <c r="QJ103" s="136"/>
      <c r="QK103" s="136"/>
      <c r="QL103" s="136"/>
      <c r="QM103" s="136"/>
      <c r="QN103" s="136"/>
      <c r="QO103" s="136"/>
      <c r="QP103" s="136"/>
      <c r="QQ103" s="136"/>
      <c r="QR103" s="136"/>
      <c r="QS103" s="136"/>
      <c r="QT103" s="136"/>
      <c r="QU103" s="136"/>
      <c r="QV103" s="136"/>
      <c r="QW103" s="136"/>
      <c r="QX103" s="136"/>
      <c r="QY103" s="136"/>
      <c r="QZ103" s="136"/>
      <c r="RA103" s="136"/>
      <c r="RB103" s="136"/>
      <c r="RC103" s="136"/>
      <c r="RD103" s="136"/>
      <c r="RE103" s="136"/>
      <c r="RF103" s="136"/>
      <c r="RG103" s="136"/>
      <c r="RH103" s="136"/>
      <c r="RI103" s="136"/>
      <c r="RJ103" s="136"/>
      <c r="RK103" s="136"/>
      <c r="RL103" s="136"/>
      <c r="RM103" s="136"/>
      <c r="RN103" s="136"/>
      <c r="RO103" s="136"/>
      <c r="RP103" s="136"/>
      <c r="RQ103" s="136"/>
      <c r="RR103" s="136"/>
      <c r="RS103" s="136"/>
      <c r="AIW103" s="138"/>
    </row>
    <row r="104" spans="1:1123" s="119" customFormat="1" ht="14.25" hidden="1" customHeight="1" outlineLevel="1" thickBot="1">
      <c r="A104" s="157" t="s">
        <v>233</v>
      </c>
      <c r="B104" s="163" t="e">
        <f>SUM(B102/(B99*E105/100))</f>
        <v>#DIV/0!</v>
      </c>
      <c r="C104" s="164" t="s">
        <v>235</v>
      </c>
      <c r="D104" s="671">
        <f>SUM(D98:D103)</f>
        <v>0</v>
      </c>
      <c r="E104" s="182">
        <v>1.8240000000000001</v>
      </c>
      <c r="F104" s="183"/>
      <c r="G104" s="49"/>
      <c r="H104" s="156">
        <f>SUM(H98:H103)</f>
        <v>90</v>
      </c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OA104" s="136"/>
      <c r="OB104" s="136"/>
      <c r="OC104" s="136"/>
      <c r="OD104" s="136"/>
      <c r="OE104" s="136"/>
      <c r="OF104" s="136"/>
      <c r="OG104" s="136"/>
      <c r="OH104" s="136"/>
      <c r="OI104" s="136"/>
      <c r="OJ104" s="136"/>
      <c r="OK104" s="136"/>
      <c r="OL104" s="136"/>
      <c r="OM104" s="136"/>
      <c r="ON104" s="136"/>
      <c r="OO104" s="136"/>
      <c r="OP104" s="136"/>
      <c r="OQ104" s="136"/>
      <c r="OR104" s="136"/>
      <c r="OS104" s="136"/>
      <c r="OT104" s="136"/>
      <c r="OU104" s="136"/>
      <c r="OV104" s="136"/>
      <c r="OW104" s="136"/>
      <c r="OX104" s="136"/>
      <c r="OY104" s="136"/>
      <c r="OZ104" s="136"/>
      <c r="PA104" s="136"/>
      <c r="PB104" s="136"/>
      <c r="PC104" s="136"/>
      <c r="PD104" s="136"/>
      <c r="PE104" s="136"/>
      <c r="PF104" s="136"/>
      <c r="PG104" s="136"/>
      <c r="PH104" s="136"/>
      <c r="PI104" s="136"/>
      <c r="PJ104" s="136"/>
      <c r="PK104" s="136"/>
      <c r="PL104" s="136"/>
      <c r="PM104" s="136"/>
      <c r="PN104" s="136"/>
      <c r="PO104" s="136"/>
      <c r="PP104" s="136"/>
      <c r="PQ104" s="136"/>
      <c r="PR104" s="136"/>
      <c r="PS104" s="136"/>
      <c r="PT104" s="136"/>
      <c r="PU104" s="136"/>
      <c r="PV104" s="136"/>
      <c r="PW104" s="136"/>
      <c r="PX104" s="136"/>
      <c r="PY104" s="136"/>
      <c r="PZ104" s="136"/>
      <c r="QA104" s="136"/>
      <c r="QB104" s="136"/>
      <c r="QC104" s="136"/>
      <c r="QD104" s="136"/>
      <c r="QE104" s="136"/>
      <c r="QF104" s="136"/>
      <c r="QG104" s="136"/>
      <c r="QH104" s="136"/>
      <c r="QI104" s="136"/>
      <c r="QJ104" s="136"/>
      <c r="QK104" s="136"/>
      <c r="QL104" s="136"/>
      <c r="QM104" s="136"/>
      <c r="QN104" s="136"/>
      <c r="QO104" s="136"/>
      <c r="QP104" s="136"/>
      <c r="QQ104" s="136"/>
      <c r="QR104" s="136"/>
      <c r="QS104" s="136"/>
      <c r="QT104" s="136"/>
      <c r="QU104" s="136"/>
      <c r="QV104" s="136"/>
      <c r="QW104" s="136"/>
      <c r="QX104" s="136"/>
      <c r="QY104" s="136"/>
      <c r="QZ104" s="136"/>
      <c r="RA104" s="136"/>
      <c r="RB104" s="136"/>
      <c r="RC104" s="136"/>
      <c r="RD104" s="136"/>
      <c r="RE104" s="136"/>
      <c r="RF104" s="136"/>
      <c r="RG104" s="136"/>
      <c r="RH104" s="136"/>
      <c r="RI104" s="136"/>
      <c r="RJ104" s="136"/>
      <c r="RK104" s="136"/>
      <c r="RL104" s="136"/>
      <c r="RM104" s="136"/>
      <c r="RN104" s="136"/>
      <c r="RO104" s="136"/>
      <c r="RP104" s="136"/>
      <c r="RQ104" s="136"/>
      <c r="RR104" s="136"/>
      <c r="RS104" s="136"/>
      <c r="AIW104" s="138"/>
    </row>
    <row r="105" spans="1:1123" s="119" customFormat="1" ht="14.25" hidden="1" customHeight="1" outlineLevel="1">
      <c r="A105" s="158" t="s">
        <v>233</v>
      </c>
      <c r="B105" s="165" t="e">
        <f>SUM(B102/(B100*E105/100))</f>
        <v>#DIV/0!</v>
      </c>
      <c r="C105" s="166" t="e">
        <f>SUM(B102/(E104*E105/100))</f>
        <v>#DIV/0!</v>
      </c>
      <c r="D105" s="73" t="s">
        <v>236</v>
      </c>
      <c r="E105" s="167">
        <v>0</v>
      </c>
      <c r="F105" s="184">
        <v>10</v>
      </c>
      <c r="G105" s="176"/>
      <c r="H105" s="187"/>
      <c r="OA105" s="136"/>
      <c r="OB105" s="136"/>
      <c r="OC105" s="136"/>
      <c r="OD105" s="136"/>
      <c r="OE105" s="136"/>
      <c r="OF105" s="136"/>
      <c r="OG105" s="136"/>
      <c r="OH105" s="136"/>
      <c r="OI105" s="136"/>
      <c r="OJ105" s="136"/>
      <c r="OK105" s="136"/>
      <c r="OL105" s="136"/>
      <c r="OM105" s="136"/>
      <c r="ON105" s="136"/>
      <c r="OO105" s="136"/>
      <c r="OP105" s="136"/>
      <c r="OQ105" s="136"/>
      <c r="OR105" s="136"/>
      <c r="OS105" s="136"/>
      <c r="OT105" s="136"/>
      <c r="OU105" s="136"/>
      <c r="OV105" s="136"/>
      <c r="OW105" s="136"/>
      <c r="OX105" s="136"/>
      <c r="OY105" s="136"/>
      <c r="OZ105" s="136"/>
      <c r="PA105" s="136"/>
      <c r="PB105" s="136"/>
      <c r="PC105" s="136"/>
      <c r="PD105" s="136"/>
      <c r="PE105" s="136"/>
      <c r="PF105" s="136"/>
      <c r="PG105" s="136"/>
      <c r="PH105" s="136"/>
      <c r="PI105" s="136"/>
      <c r="PJ105" s="136"/>
      <c r="PK105" s="136"/>
      <c r="PL105" s="136"/>
      <c r="PM105" s="136"/>
      <c r="PN105" s="136"/>
      <c r="PO105" s="136"/>
      <c r="PP105" s="136"/>
      <c r="PQ105" s="136"/>
      <c r="PR105" s="136"/>
      <c r="PS105" s="136"/>
      <c r="PT105" s="136"/>
      <c r="PU105" s="136"/>
      <c r="PV105" s="136"/>
      <c r="PW105" s="136"/>
      <c r="PX105" s="136"/>
      <c r="PY105" s="136"/>
      <c r="PZ105" s="136"/>
      <c r="QA105" s="136"/>
      <c r="QB105" s="136"/>
      <c r="QC105" s="136"/>
      <c r="QD105" s="136"/>
      <c r="QE105" s="136"/>
      <c r="QF105" s="136"/>
      <c r="QG105" s="136"/>
      <c r="QH105" s="136"/>
      <c r="QI105" s="136"/>
      <c r="QJ105" s="136"/>
      <c r="QK105" s="136"/>
      <c r="QL105" s="136"/>
      <c r="QM105" s="136"/>
      <c r="QN105" s="136"/>
      <c r="QO105" s="136"/>
      <c r="QP105" s="136"/>
      <c r="QQ105" s="136"/>
      <c r="QR105" s="136"/>
      <c r="QS105" s="136"/>
      <c r="QT105" s="136"/>
      <c r="QU105" s="136"/>
      <c r="QV105" s="136"/>
      <c r="QW105" s="136"/>
      <c r="QX105" s="136"/>
      <c r="QY105" s="136"/>
      <c r="QZ105" s="136"/>
      <c r="RA105" s="136"/>
      <c r="RB105" s="136"/>
      <c r="RC105" s="136"/>
      <c r="RD105" s="136"/>
      <c r="RE105" s="136"/>
      <c r="RF105" s="136"/>
      <c r="RG105" s="136"/>
      <c r="RH105" s="136"/>
      <c r="RI105" s="136"/>
      <c r="RJ105" s="136"/>
      <c r="RK105" s="136"/>
      <c r="RL105" s="136"/>
      <c r="RM105" s="136"/>
      <c r="RN105" s="136"/>
      <c r="RO105" s="136"/>
      <c r="RP105" s="136"/>
      <c r="RQ105" s="136"/>
      <c r="RR105" s="136"/>
      <c r="RS105" s="136"/>
      <c r="ABC105" s="136"/>
      <c r="ABD105" s="136"/>
      <c r="ABE105" s="136"/>
      <c r="ABF105" s="136"/>
      <c r="ABG105" s="136"/>
      <c r="ABH105" s="136"/>
      <c r="AIW105" s="138"/>
      <c r="ANO105" s="136"/>
      <c r="ANP105" s="136"/>
      <c r="ANQ105" s="136"/>
      <c r="ANR105" s="136"/>
      <c r="ANS105" s="136"/>
      <c r="ANT105" s="136"/>
      <c r="ANU105" s="136"/>
      <c r="ANV105" s="136"/>
      <c r="ANW105" s="136"/>
      <c r="ANX105" s="136"/>
      <c r="ANY105" s="136"/>
      <c r="ANZ105" s="136"/>
      <c r="AOA105" s="136"/>
      <c r="AOB105" s="136"/>
      <c r="AOC105" s="136"/>
      <c r="AOD105" s="136"/>
      <c r="AOE105" s="136"/>
      <c r="AOF105" s="136"/>
      <c r="AOG105" s="136"/>
      <c r="AOH105" s="136"/>
      <c r="AOI105" s="136"/>
      <c r="AOJ105" s="136"/>
      <c r="AOK105" s="136"/>
      <c r="AOL105" s="136"/>
      <c r="AOM105" s="136"/>
      <c r="AON105" s="136"/>
    </row>
    <row r="106" spans="1:1123" s="119" customFormat="1" ht="14.25" hidden="1" customHeight="1" outlineLevel="1">
      <c r="A106" s="208"/>
      <c r="B106" s="307" t="s">
        <v>237</v>
      </c>
      <c r="C106" s="323">
        <v>10</v>
      </c>
      <c r="D106" s="247"/>
      <c r="E106" s="314">
        <v>2.5</v>
      </c>
      <c r="F106" s="322">
        <v>3</v>
      </c>
      <c r="G106" s="313">
        <v>3.5</v>
      </c>
      <c r="H106" s="309">
        <v>4</v>
      </c>
      <c r="OA106" s="136"/>
      <c r="OB106" s="136"/>
      <c r="OC106" s="136"/>
      <c r="OD106" s="136"/>
      <c r="OE106" s="136"/>
      <c r="OF106" s="136"/>
      <c r="OG106" s="136"/>
      <c r="OH106" s="136"/>
      <c r="OI106" s="136"/>
      <c r="OJ106" s="136"/>
      <c r="OK106" s="136"/>
      <c r="OL106" s="136"/>
      <c r="OM106" s="136"/>
      <c r="ON106" s="136"/>
      <c r="OO106" s="136"/>
      <c r="OP106" s="136"/>
      <c r="OQ106" s="136"/>
      <c r="OR106" s="136"/>
      <c r="OS106" s="136"/>
      <c r="OT106" s="136"/>
      <c r="OU106" s="136"/>
      <c r="OV106" s="136"/>
      <c r="OW106" s="136"/>
      <c r="OX106" s="136"/>
      <c r="OY106" s="136"/>
      <c r="OZ106" s="136"/>
      <c r="PA106" s="136"/>
      <c r="PB106" s="136"/>
      <c r="PC106" s="136"/>
      <c r="PD106" s="136"/>
      <c r="PE106" s="136"/>
      <c r="PF106" s="136"/>
      <c r="PG106" s="136"/>
      <c r="PH106" s="136"/>
      <c r="PI106" s="136"/>
      <c r="PJ106" s="136"/>
      <c r="PK106" s="136"/>
      <c r="PL106" s="136"/>
      <c r="PM106" s="136"/>
      <c r="PN106" s="136"/>
      <c r="PO106" s="136"/>
      <c r="PP106" s="136"/>
      <c r="PQ106" s="136"/>
      <c r="PR106" s="136"/>
      <c r="PS106" s="136"/>
      <c r="PT106" s="136"/>
      <c r="PU106" s="136"/>
      <c r="PV106" s="136"/>
      <c r="PW106" s="136"/>
      <c r="PX106" s="136"/>
      <c r="PY106" s="136"/>
      <c r="PZ106" s="136"/>
      <c r="QA106" s="136"/>
      <c r="QB106" s="136"/>
      <c r="QC106" s="136"/>
      <c r="QD106" s="136"/>
      <c r="QE106" s="136"/>
      <c r="QF106" s="136"/>
      <c r="QG106" s="136"/>
      <c r="QH106" s="136"/>
      <c r="QI106" s="136"/>
      <c r="QJ106" s="136"/>
      <c r="QK106" s="136"/>
      <c r="QL106" s="136"/>
      <c r="QM106" s="136"/>
      <c r="QN106" s="136"/>
      <c r="QO106" s="136"/>
      <c r="QP106" s="136"/>
      <c r="QQ106" s="136"/>
      <c r="QR106" s="136"/>
      <c r="QS106" s="136"/>
      <c r="QT106" s="136"/>
      <c r="QU106" s="136"/>
      <c r="QV106" s="136"/>
      <c r="QW106" s="136"/>
      <c r="QX106" s="136"/>
      <c r="QY106" s="136"/>
      <c r="QZ106" s="136"/>
      <c r="RA106" s="136"/>
      <c r="RB106" s="136"/>
      <c r="RC106" s="136"/>
      <c r="RD106" s="136"/>
      <c r="RE106" s="136"/>
      <c r="RF106" s="136"/>
      <c r="RG106" s="136"/>
      <c r="RH106" s="136"/>
      <c r="RI106" s="136"/>
      <c r="RJ106" s="136"/>
      <c r="RK106" s="136"/>
      <c r="RL106" s="136"/>
      <c r="RM106" s="136"/>
      <c r="RN106" s="136"/>
      <c r="RO106" s="136"/>
      <c r="RP106" s="136"/>
      <c r="RQ106" s="136"/>
      <c r="RR106" s="136"/>
      <c r="RS106" s="136"/>
      <c r="RT106" s="136"/>
      <c r="RU106" s="136"/>
      <c r="RV106" s="136"/>
      <c r="RW106" s="136"/>
      <c r="RX106" s="136"/>
      <c r="RY106" s="136"/>
      <c r="RZ106" s="136"/>
      <c r="SA106" s="136"/>
      <c r="SB106" s="136"/>
      <c r="SC106" s="136"/>
      <c r="SD106" s="136"/>
      <c r="SE106" s="136"/>
      <c r="SF106" s="136"/>
      <c r="SG106" s="136"/>
      <c r="SH106" s="136"/>
      <c r="SI106" s="136"/>
      <c r="SJ106" s="136"/>
      <c r="SK106" s="136"/>
      <c r="SL106" s="136"/>
      <c r="SM106" s="136"/>
      <c r="SN106" s="136"/>
      <c r="SO106" s="136"/>
      <c r="SP106" s="136"/>
      <c r="SQ106" s="136"/>
      <c r="AIW106" s="138"/>
      <c r="AMN106" s="312">
        <f t="shared" ref="AMN106:ANS106" si="99">$C106*$E106/2</f>
        <v>12.5</v>
      </c>
      <c r="AMO106" s="312">
        <f t="shared" si="99"/>
        <v>12.5</v>
      </c>
      <c r="AMP106" s="312">
        <f t="shared" si="99"/>
        <v>12.5</v>
      </c>
      <c r="AMQ106" s="312">
        <f t="shared" si="99"/>
        <v>12.5</v>
      </c>
      <c r="AMR106" s="312">
        <f t="shared" si="99"/>
        <v>12.5</v>
      </c>
      <c r="AMS106" s="312">
        <f t="shared" si="99"/>
        <v>12.5</v>
      </c>
      <c r="AMT106" s="312">
        <f t="shared" si="99"/>
        <v>12.5</v>
      </c>
      <c r="AMU106" s="312">
        <f t="shared" si="99"/>
        <v>12.5</v>
      </c>
      <c r="AMV106" s="312">
        <f t="shared" si="99"/>
        <v>12.5</v>
      </c>
      <c r="AMW106" s="312">
        <f t="shared" si="99"/>
        <v>12.5</v>
      </c>
      <c r="AMX106" s="312">
        <f t="shared" si="99"/>
        <v>12.5</v>
      </c>
      <c r="AMY106" s="312">
        <f t="shared" si="99"/>
        <v>12.5</v>
      </c>
      <c r="AMZ106" s="312">
        <f t="shared" si="99"/>
        <v>12.5</v>
      </c>
      <c r="ANA106" s="312">
        <f t="shared" si="99"/>
        <v>12.5</v>
      </c>
      <c r="ANB106" s="312">
        <f t="shared" si="99"/>
        <v>12.5</v>
      </c>
      <c r="ANC106" s="312">
        <f t="shared" si="99"/>
        <v>12.5</v>
      </c>
      <c r="AND106" s="312">
        <f t="shared" si="99"/>
        <v>12.5</v>
      </c>
      <c r="ANE106" s="312">
        <f t="shared" si="99"/>
        <v>12.5</v>
      </c>
      <c r="ANF106" s="312">
        <f t="shared" si="99"/>
        <v>12.5</v>
      </c>
      <c r="ANG106" s="312">
        <f t="shared" si="99"/>
        <v>12.5</v>
      </c>
      <c r="ANH106" s="312">
        <f t="shared" si="99"/>
        <v>12.5</v>
      </c>
      <c r="ANI106" s="312">
        <f t="shared" si="99"/>
        <v>12.5</v>
      </c>
      <c r="ANJ106" s="312">
        <f t="shared" si="99"/>
        <v>12.5</v>
      </c>
      <c r="ANK106" s="312">
        <f t="shared" si="99"/>
        <v>12.5</v>
      </c>
      <c r="ANL106" s="312">
        <f t="shared" si="99"/>
        <v>12.5</v>
      </c>
      <c r="ANM106" s="312">
        <f t="shared" si="99"/>
        <v>12.5</v>
      </c>
      <c r="ANN106" s="312">
        <f t="shared" si="99"/>
        <v>12.5</v>
      </c>
      <c r="ANO106" s="312">
        <f t="shared" si="99"/>
        <v>12.5</v>
      </c>
      <c r="ANP106" s="312">
        <f t="shared" si="99"/>
        <v>12.5</v>
      </c>
      <c r="ANQ106" s="312">
        <f t="shared" si="99"/>
        <v>12.5</v>
      </c>
      <c r="ANR106" s="312">
        <f t="shared" si="99"/>
        <v>12.5</v>
      </c>
      <c r="ANS106" s="312">
        <f t="shared" si="99"/>
        <v>12.5</v>
      </c>
      <c r="ANT106" s="312">
        <f t="shared" ref="ANT106:AON106" si="100">$C106*$E106/2</f>
        <v>12.5</v>
      </c>
      <c r="ANU106" s="312">
        <f t="shared" si="100"/>
        <v>12.5</v>
      </c>
      <c r="ANV106" s="312">
        <f t="shared" si="100"/>
        <v>12.5</v>
      </c>
      <c r="ANW106" s="312">
        <f t="shared" si="100"/>
        <v>12.5</v>
      </c>
      <c r="ANX106" s="312">
        <f t="shared" si="100"/>
        <v>12.5</v>
      </c>
      <c r="ANY106" s="312">
        <f t="shared" si="100"/>
        <v>12.5</v>
      </c>
      <c r="ANZ106" s="312">
        <f t="shared" si="100"/>
        <v>12.5</v>
      </c>
      <c r="AOA106" s="312">
        <f t="shared" si="100"/>
        <v>12.5</v>
      </c>
      <c r="AOB106" s="312">
        <f t="shared" si="100"/>
        <v>12.5</v>
      </c>
      <c r="AOC106" s="312">
        <f t="shared" si="100"/>
        <v>12.5</v>
      </c>
      <c r="AOD106" s="312">
        <f t="shared" si="100"/>
        <v>12.5</v>
      </c>
      <c r="AOE106" s="312">
        <f t="shared" si="100"/>
        <v>12.5</v>
      </c>
      <c r="AOF106" s="312">
        <f t="shared" si="100"/>
        <v>12.5</v>
      </c>
      <c r="AOG106" s="312">
        <f t="shared" si="100"/>
        <v>12.5</v>
      </c>
      <c r="AOH106" s="312">
        <f t="shared" si="100"/>
        <v>12.5</v>
      </c>
      <c r="AOI106" s="312">
        <f t="shared" si="100"/>
        <v>12.5</v>
      </c>
      <c r="AOJ106" s="312">
        <f t="shared" si="100"/>
        <v>12.5</v>
      </c>
      <c r="AOK106" s="312">
        <f t="shared" si="100"/>
        <v>12.5</v>
      </c>
      <c r="AOL106" s="312">
        <f t="shared" si="100"/>
        <v>12.5</v>
      </c>
      <c r="AOM106" s="312">
        <f t="shared" si="100"/>
        <v>12.5</v>
      </c>
      <c r="AON106" s="312">
        <f t="shared" si="100"/>
        <v>12.5</v>
      </c>
    </row>
    <row r="107" spans="1:1123" s="119" customFormat="1" ht="55.5" customHeight="1" collapsed="1">
      <c r="A107" s="208"/>
      <c r="B107" s="435" t="s">
        <v>591</v>
      </c>
      <c r="C107" s="591" t="s">
        <v>592</v>
      </c>
      <c r="D107" s="151" t="s">
        <v>593</v>
      </c>
      <c r="E107" s="149" t="s">
        <v>594</v>
      </c>
      <c r="F107" s="443" t="s">
        <v>275</v>
      </c>
      <c r="G107" s="324"/>
      <c r="H107" s="247"/>
      <c r="OA107" s="136"/>
      <c r="OB107" s="136"/>
      <c r="OC107" s="136"/>
      <c r="OD107" s="136"/>
      <c r="OE107" s="136"/>
      <c r="OF107" s="136"/>
      <c r="OG107" s="136"/>
      <c r="OH107" s="136"/>
      <c r="OI107" s="136"/>
      <c r="OJ107" s="136"/>
      <c r="OK107" s="136"/>
      <c r="OL107" s="136"/>
      <c r="OM107" s="136"/>
      <c r="ON107" s="136"/>
      <c r="OO107" s="136"/>
      <c r="OP107" s="136"/>
      <c r="OQ107" s="136"/>
      <c r="OR107" s="136"/>
      <c r="OS107" s="136"/>
      <c r="OT107" s="136"/>
      <c r="OU107" s="136"/>
      <c r="OV107" s="136"/>
      <c r="OW107" s="136"/>
      <c r="OX107" s="136"/>
      <c r="OY107" s="136"/>
      <c r="OZ107" s="136"/>
      <c r="PA107" s="136"/>
      <c r="PB107" s="136"/>
      <c r="PC107" s="136"/>
      <c r="PD107" s="136"/>
      <c r="PE107" s="136"/>
      <c r="PF107" s="136"/>
      <c r="PG107" s="136"/>
      <c r="PH107" s="136"/>
      <c r="PI107" s="136"/>
      <c r="PJ107" s="136"/>
      <c r="PK107" s="136"/>
      <c r="PL107" s="136"/>
      <c r="PM107" s="136"/>
      <c r="PN107" s="136"/>
      <c r="PO107" s="136"/>
      <c r="PP107" s="136"/>
      <c r="PQ107" s="136"/>
      <c r="PR107" s="136"/>
      <c r="PS107" s="136"/>
      <c r="PT107" s="136"/>
      <c r="PU107" s="136"/>
      <c r="PV107" s="136"/>
      <c r="PW107" s="136"/>
      <c r="PX107" s="136"/>
      <c r="PY107" s="136"/>
      <c r="PZ107" s="136"/>
      <c r="QA107" s="136"/>
      <c r="QB107" s="136"/>
      <c r="QC107" s="136"/>
      <c r="QD107" s="136"/>
      <c r="QE107" s="136"/>
      <c r="QF107" s="136"/>
      <c r="QG107" s="136"/>
      <c r="QH107" s="136"/>
      <c r="QI107" s="136"/>
      <c r="QJ107" s="136"/>
      <c r="QK107" s="136"/>
      <c r="QL107" s="136"/>
      <c r="QM107" s="136"/>
      <c r="QN107" s="136"/>
      <c r="QO107" s="136"/>
      <c r="QP107" s="136"/>
      <c r="QQ107" s="136"/>
      <c r="QR107" s="136"/>
      <c r="QS107" s="136"/>
      <c r="QT107" s="136"/>
      <c r="QU107" s="136"/>
      <c r="QV107" s="136"/>
      <c r="QW107" s="136"/>
      <c r="QX107" s="136"/>
      <c r="QY107" s="136"/>
      <c r="QZ107" s="136"/>
      <c r="RA107" s="136"/>
      <c r="RB107" s="136"/>
      <c r="RC107" s="136"/>
      <c r="RD107" s="136"/>
      <c r="RE107" s="136"/>
      <c r="RF107" s="136"/>
      <c r="RG107" s="136"/>
      <c r="RH107" s="136"/>
      <c r="RI107" s="136"/>
      <c r="RJ107" s="136"/>
      <c r="RK107" s="136"/>
      <c r="RL107" s="136"/>
      <c r="RM107" s="136"/>
      <c r="RN107" s="136"/>
      <c r="RO107" s="136"/>
      <c r="RP107" s="136"/>
      <c r="RQ107" s="136"/>
      <c r="RR107" s="136"/>
      <c r="RS107" s="136"/>
      <c r="RT107" s="136"/>
      <c r="RU107" s="136"/>
      <c r="RV107" s="136"/>
      <c r="RW107" s="136"/>
      <c r="RX107" s="136"/>
      <c r="RY107" s="136"/>
      <c r="RZ107" s="136"/>
      <c r="SA107" s="136"/>
      <c r="SB107" s="136"/>
      <c r="SC107" s="136"/>
      <c r="SD107" s="136"/>
      <c r="SE107" s="136"/>
      <c r="SF107" s="136"/>
      <c r="SG107" s="136"/>
      <c r="SH107" s="136"/>
      <c r="SI107" s="136"/>
      <c r="SJ107" s="136"/>
      <c r="SK107" s="136"/>
      <c r="SL107" s="136"/>
      <c r="SM107" s="136"/>
      <c r="SN107" s="136"/>
      <c r="SO107" s="136"/>
      <c r="SP107" s="136"/>
      <c r="SQ107" s="136"/>
      <c r="ACZ107" s="317"/>
      <c r="ADA107" s="317"/>
      <c r="ADB107" s="317"/>
      <c r="ADC107" s="317"/>
      <c r="ADD107" s="317"/>
      <c r="ADE107" s="317"/>
      <c r="ADF107" s="317"/>
      <c r="ADG107" s="317"/>
      <c r="ADH107" s="317"/>
      <c r="ADI107" s="317"/>
      <c r="ADJ107" s="317"/>
      <c r="ADK107" s="317"/>
      <c r="ADL107" s="317"/>
      <c r="ADM107" s="317"/>
      <c r="ADN107" s="317"/>
      <c r="ADO107" s="317"/>
      <c r="ADP107" s="317"/>
      <c r="ADQ107" s="317"/>
      <c r="ADR107" s="317"/>
      <c r="ADS107" s="317"/>
      <c r="ADT107" s="317"/>
      <c r="ADU107" s="317"/>
      <c r="ADV107" s="317"/>
      <c r="ADW107" s="317"/>
      <c r="ADX107" s="317"/>
      <c r="ADY107" s="317"/>
      <c r="ADZ107" s="317"/>
      <c r="AEA107" s="317"/>
      <c r="AEB107" s="317"/>
      <c r="AEC107" s="317"/>
      <c r="AED107" s="317"/>
      <c r="AEE107" s="317"/>
      <c r="AEF107" s="317"/>
      <c r="AEG107" s="317"/>
      <c r="AEH107" s="317"/>
      <c r="AEI107" s="317"/>
      <c r="AEJ107" s="317"/>
      <c r="AEK107" s="317"/>
      <c r="AEL107" s="317"/>
      <c r="AEM107" s="317"/>
      <c r="AEN107" s="317"/>
      <c r="AEO107" s="561" t="s">
        <v>595</v>
      </c>
      <c r="AEP107" s="561" t="s">
        <v>470</v>
      </c>
      <c r="AEQ107" s="561"/>
      <c r="AER107" s="561"/>
      <c r="AES107" s="561" t="s">
        <v>470</v>
      </c>
      <c r="AET107" s="561" t="s">
        <v>470</v>
      </c>
      <c r="AEU107" s="561" t="s">
        <v>596</v>
      </c>
      <c r="AEV107" s="561" t="s">
        <v>597</v>
      </c>
      <c r="AEW107" s="561"/>
      <c r="AEX107" s="571" t="s">
        <v>598</v>
      </c>
      <c r="AEY107" s="571"/>
      <c r="AEZ107" s="571" t="s">
        <v>598</v>
      </c>
      <c r="AFA107" s="571" t="s">
        <v>598</v>
      </c>
      <c r="AFB107" s="571" t="s">
        <v>598</v>
      </c>
      <c r="AFC107" s="571" t="s">
        <v>598</v>
      </c>
      <c r="AFD107" s="571" t="s">
        <v>598</v>
      </c>
      <c r="AFE107" s="571" t="s">
        <v>598</v>
      </c>
      <c r="AFF107" s="571"/>
      <c r="AFG107" s="571" t="s">
        <v>598</v>
      </c>
      <c r="AFH107" s="571" t="s">
        <v>598</v>
      </c>
      <c r="AFI107" s="571" t="s">
        <v>598</v>
      </c>
      <c r="AFJ107" s="571" t="s">
        <v>598</v>
      </c>
      <c r="AFK107" s="571" t="s">
        <v>598</v>
      </c>
      <c r="AFL107" s="571"/>
      <c r="AFM107" s="571"/>
      <c r="AFN107" s="571" t="s">
        <v>598</v>
      </c>
      <c r="AFO107" s="571" t="s">
        <v>598</v>
      </c>
      <c r="AFP107" s="571" t="s">
        <v>598</v>
      </c>
      <c r="AFQ107" s="571" t="s">
        <v>598</v>
      </c>
      <c r="AFR107" s="571" t="s">
        <v>598</v>
      </c>
      <c r="AFS107" s="571"/>
      <c r="AFT107" s="571"/>
      <c r="AFU107" s="571" t="s">
        <v>598</v>
      </c>
      <c r="AFV107" s="571" t="s">
        <v>598</v>
      </c>
      <c r="AFW107" s="571" t="s">
        <v>598</v>
      </c>
      <c r="AFX107" s="571" t="s">
        <v>598</v>
      </c>
      <c r="AFY107" s="571" t="s">
        <v>598</v>
      </c>
      <c r="AFZ107" s="571"/>
      <c r="AGA107" s="571"/>
      <c r="AGB107" s="571" t="s">
        <v>598</v>
      </c>
      <c r="AGC107" s="571" t="s">
        <v>598</v>
      </c>
      <c r="AGD107" s="571" t="s">
        <v>598</v>
      </c>
      <c r="AGE107" s="571" t="s">
        <v>598</v>
      </c>
      <c r="AGF107" s="571" t="s">
        <v>598</v>
      </c>
      <c r="AGG107" s="571" t="s">
        <v>598</v>
      </c>
      <c r="AGH107" s="571"/>
      <c r="AGI107" s="571" t="s">
        <v>598</v>
      </c>
      <c r="AGJ107" s="571" t="s">
        <v>598</v>
      </c>
      <c r="AGK107" s="571"/>
      <c r="AGL107" s="571" t="s">
        <v>598</v>
      </c>
      <c r="AGM107" s="571" t="s">
        <v>598</v>
      </c>
      <c r="AGN107" s="571"/>
      <c r="AGO107" s="571"/>
      <c r="AGP107" s="571"/>
      <c r="AGQ107" s="571"/>
      <c r="AGR107" s="571"/>
      <c r="AGS107" s="571" t="s">
        <v>598</v>
      </c>
      <c r="AGT107" s="571" t="s">
        <v>598</v>
      </c>
      <c r="AGU107" s="571" t="s">
        <v>598</v>
      </c>
      <c r="AGV107" s="571"/>
      <c r="AGW107" s="571" t="s">
        <v>598</v>
      </c>
      <c r="AGX107" s="571" t="s">
        <v>598</v>
      </c>
      <c r="AGY107" s="571" t="s">
        <v>598</v>
      </c>
      <c r="AGZ107" s="571" t="s">
        <v>598</v>
      </c>
      <c r="AHA107" s="571" t="s">
        <v>598</v>
      </c>
      <c r="AHB107" s="571" t="s">
        <v>598</v>
      </c>
      <c r="AHC107" s="571"/>
      <c r="AHD107" s="571" t="s">
        <v>598</v>
      </c>
      <c r="AHE107" s="571" t="s">
        <v>598</v>
      </c>
      <c r="AHF107" s="571" t="s">
        <v>598</v>
      </c>
      <c r="AHG107" s="571" t="s">
        <v>598</v>
      </c>
      <c r="AHH107" s="571" t="s">
        <v>598</v>
      </c>
      <c r="AHI107" s="571"/>
      <c r="AHJ107" s="571"/>
      <c r="AHK107" s="571" t="s">
        <v>598</v>
      </c>
      <c r="AHL107" s="571" t="s">
        <v>598</v>
      </c>
      <c r="AHM107" s="571" t="s">
        <v>598</v>
      </c>
      <c r="AHN107" s="571" t="s">
        <v>598</v>
      </c>
      <c r="AHO107" s="571" t="s">
        <v>598</v>
      </c>
      <c r="AHP107" s="561"/>
      <c r="AHQ107" s="561"/>
      <c r="AHR107" s="571" t="s">
        <v>598</v>
      </c>
      <c r="AHS107" s="571" t="s">
        <v>598</v>
      </c>
      <c r="AHT107" s="571" t="s">
        <v>598</v>
      </c>
      <c r="AHU107" s="571" t="s">
        <v>598</v>
      </c>
      <c r="AHV107" s="571" t="s">
        <v>598</v>
      </c>
      <c r="AHW107" s="561"/>
      <c r="AHX107" s="561"/>
      <c r="AHY107" s="571" t="s">
        <v>598</v>
      </c>
      <c r="AHZ107" s="571" t="s">
        <v>598</v>
      </c>
      <c r="AIA107" s="571" t="s">
        <v>598</v>
      </c>
      <c r="AIB107" s="571" t="s">
        <v>598</v>
      </c>
      <c r="AIC107" s="571" t="s">
        <v>598</v>
      </c>
      <c r="AID107" s="571"/>
      <c r="AIE107" s="571"/>
      <c r="AIF107" s="571" t="s">
        <v>598</v>
      </c>
      <c r="AIG107" s="571" t="s">
        <v>598</v>
      </c>
      <c r="AIH107" s="571" t="s">
        <v>598</v>
      </c>
      <c r="AII107" s="571" t="s">
        <v>598</v>
      </c>
      <c r="AIJ107" s="571" t="s">
        <v>598</v>
      </c>
      <c r="AIK107" s="571"/>
      <c r="AIL107" s="571"/>
      <c r="AIM107" s="571" t="s">
        <v>598</v>
      </c>
      <c r="AIN107" s="571" t="s">
        <v>598</v>
      </c>
      <c r="AIO107" s="571" t="s">
        <v>598</v>
      </c>
      <c r="AIP107" s="571" t="s">
        <v>598</v>
      </c>
      <c r="AIQ107" s="571" t="s">
        <v>598</v>
      </c>
      <c r="AIR107" s="571"/>
      <c r="AIS107" s="571"/>
      <c r="AIT107" s="571" t="s">
        <v>598</v>
      </c>
      <c r="AIU107" s="571" t="s">
        <v>598</v>
      </c>
      <c r="AIV107" s="571" t="s">
        <v>598</v>
      </c>
      <c r="AIW107" s="596" t="s">
        <v>598</v>
      </c>
      <c r="AIX107" s="571" t="s">
        <v>598</v>
      </c>
      <c r="AIY107" s="571"/>
      <c r="AIZ107" s="571"/>
      <c r="AJA107" s="571" t="s">
        <v>598</v>
      </c>
      <c r="AJB107" s="571" t="s">
        <v>598</v>
      </c>
      <c r="AJC107" s="571" t="s">
        <v>598</v>
      </c>
      <c r="AJD107" s="571" t="s">
        <v>598</v>
      </c>
      <c r="AJE107" s="571" t="s">
        <v>598</v>
      </c>
      <c r="AJF107" s="571" t="s">
        <v>598</v>
      </c>
      <c r="AJG107" s="571"/>
      <c r="AJH107" s="571" t="s">
        <v>598</v>
      </c>
      <c r="AJI107" s="571" t="s">
        <v>598</v>
      </c>
      <c r="AJJ107" s="571" t="s">
        <v>598</v>
      </c>
      <c r="AJK107" s="571" t="s">
        <v>598</v>
      </c>
      <c r="AJL107" s="571" t="s">
        <v>598</v>
      </c>
      <c r="AJM107" s="571"/>
      <c r="AJN107" s="571"/>
      <c r="AJO107" s="571"/>
      <c r="AJP107" s="571" t="s">
        <v>598</v>
      </c>
      <c r="AJQ107" s="571" t="s">
        <v>598</v>
      </c>
      <c r="AJR107" s="571" t="s">
        <v>598</v>
      </c>
      <c r="AJS107" s="571" t="s">
        <v>598</v>
      </c>
      <c r="AJT107" s="571"/>
      <c r="AJU107" s="571"/>
      <c r="AJV107" s="571" t="s">
        <v>598</v>
      </c>
      <c r="AJW107" s="571" t="s">
        <v>598</v>
      </c>
      <c r="AJX107" s="571" t="s">
        <v>598</v>
      </c>
      <c r="AJY107" s="571" t="s">
        <v>598</v>
      </c>
      <c r="AJZ107" s="571" t="s">
        <v>598</v>
      </c>
      <c r="AKA107" s="571"/>
      <c r="AKB107" s="571"/>
      <c r="AKC107" s="571" t="s">
        <v>598</v>
      </c>
      <c r="AKD107" s="571" t="s">
        <v>598</v>
      </c>
      <c r="AKE107" s="571" t="s">
        <v>598</v>
      </c>
      <c r="AKF107" s="571" t="s">
        <v>598</v>
      </c>
      <c r="AKG107" s="571" t="s">
        <v>598</v>
      </c>
      <c r="AKH107" s="571" t="s">
        <v>598</v>
      </c>
      <c r="AKI107" s="571"/>
      <c r="AKJ107" s="571" t="s">
        <v>598</v>
      </c>
      <c r="AKK107" s="571"/>
      <c r="AKL107" s="571"/>
      <c r="AKM107" s="571"/>
      <c r="AKN107" s="571"/>
      <c r="AKO107" s="571"/>
      <c r="AKP107" s="571"/>
      <c r="AKQ107" s="571" t="s">
        <v>598</v>
      </c>
      <c r="AKR107" s="571" t="s">
        <v>598</v>
      </c>
      <c r="AKS107" s="571" t="s">
        <v>598</v>
      </c>
      <c r="AKT107" s="571" t="s">
        <v>598</v>
      </c>
      <c r="AKU107" s="571" t="s">
        <v>598</v>
      </c>
      <c r="AKV107" s="561"/>
      <c r="AKW107" s="561"/>
      <c r="AKX107" s="561"/>
      <c r="AKY107" s="561"/>
      <c r="AKZ107" s="561"/>
      <c r="ALA107" s="561"/>
      <c r="ALB107" s="561"/>
      <c r="ALC107" s="561"/>
      <c r="ALD107" s="561"/>
      <c r="ALE107" s="561"/>
      <c r="ALF107" s="561"/>
      <c r="ALG107" s="561"/>
      <c r="ALH107" s="561"/>
      <c r="ALI107" s="561"/>
      <c r="ALJ107" s="561"/>
      <c r="ALK107" s="561"/>
      <c r="ALL107" s="561"/>
      <c r="ALM107" s="561"/>
      <c r="ALN107" s="561"/>
      <c r="ALO107" s="561"/>
      <c r="ALP107" s="561"/>
      <c r="ALQ107" s="561"/>
      <c r="ALR107" s="561"/>
      <c r="ALS107" s="561"/>
      <c r="ALT107" s="561"/>
      <c r="ALU107" s="561"/>
      <c r="ALV107" s="561"/>
      <c r="ALW107" s="561"/>
      <c r="ALX107" s="561"/>
      <c r="ALY107" s="561"/>
      <c r="ALZ107" s="561"/>
      <c r="AMA107" s="561"/>
      <c r="AMB107" s="561"/>
      <c r="AMC107" s="561"/>
      <c r="AMD107" s="561"/>
      <c r="AME107" s="561"/>
      <c r="AMF107" s="561"/>
      <c r="AMG107" s="561"/>
      <c r="AMH107" s="561"/>
      <c r="AMI107" s="561"/>
    </row>
    <row r="108" spans="1:1123" s="119" customFormat="1" ht="14.25" hidden="1" customHeight="1" outlineLevel="1" thickBot="1">
      <c r="A108" s="155" t="s">
        <v>307</v>
      </c>
      <c r="B108" s="519">
        <v>120</v>
      </c>
      <c r="C108" s="32" t="s">
        <v>308</v>
      </c>
      <c r="D108" s="670">
        <f>SUM(I108:AIK108)</f>
        <v>51</v>
      </c>
      <c r="E108" s="55" t="e">
        <f t="shared" ref="E108:E113" si="101">SUM(D108/G108)</f>
        <v>#DIV/0!</v>
      </c>
      <c r="F108" s="179"/>
      <c r="G108" s="49"/>
      <c r="H108" s="156">
        <f>SUM(I108:AMI108)</f>
        <v>51</v>
      </c>
      <c r="OA108" s="136"/>
      <c r="OB108" s="136"/>
      <c r="OC108" s="136"/>
      <c r="OD108" s="136"/>
      <c r="OE108" s="136"/>
      <c r="OF108" s="136"/>
      <c r="OG108" s="136"/>
      <c r="OH108" s="136"/>
      <c r="OI108" s="136"/>
      <c r="OJ108" s="136"/>
      <c r="OK108" s="136"/>
      <c r="OL108" s="136"/>
      <c r="OM108" s="136"/>
      <c r="ON108" s="136"/>
      <c r="OO108" s="136"/>
      <c r="OP108" s="136"/>
      <c r="OQ108" s="136"/>
      <c r="OR108" s="136"/>
      <c r="OS108" s="136"/>
      <c r="OT108" s="136"/>
      <c r="OU108" s="136"/>
      <c r="OV108" s="136"/>
      <c r="OW108" s="136"/>
      <c r="OX108" s="136"/>
      <c r="OY108" s="136"/>
      <c r="OZ108" s="136"/>
      <c r="PA108" s="136"/>
      <c r="PB108" s="136"/>
      <c r="PC108" s="136"/>
      <c r="PD108" s="136"/>
      <c r="PE108" s="136"/>
      <c r="PF108" s="136"/>
      <c r="PG108" s="136"/>
      <c r="PH108" s="136"/>
      <c r="PI108" s="136"/>
      <c r="PJ108" s="136"/>
      <c r="PK108" s="136"/>
      <c r="PL108" s="136"/>
      <c r="PM108" s="136"/>
      <c r="PN108" s="136"/>
      <c r="PO108" s="136"/>
      <c r="PP108" s="136"/>
      <c r="PQ108" s="136"/>
      <c r="PR108" s="136"/>
      <c r="PS108" s="136"/>
      <c r="PT108" s="136"/>
      <c r="PU108" s="136"/>
      <c r="PV108" s="136"/>
      <c r="PW108" s="136"/>
      <c r="PX108" s="136"/>
      <c r="PY108" s="136"/>
      <c r="PZ108" s="136"/>
      <c r="QA108" s="136"/>
      <c r="QB108" s="136"/>
      <c r="QC108" s="136"/>
      <c r="QD108" s="136"/>
      <c r="QE108" s="136"/>
      <c r="QF108" s="136"/>
      <c r="QG108" s="136"/>
      <c r="QH108" s="136"/>
      <c r="QI108" s="136"/>
      <c r="QJ108" s="136"/>
      <c r="QK108" s="136"/>
      <c r="QL108" s="136"/>
      <c r="QM108" s="136"/>
      <c r="QN108" s="136"/>
      <c r="QO108" s="136"/>
      <c r="QP108" s="136"/>
      <c r="QQ108" s="136"/>
      <c r="QR108" s="136"/>
      <c r="QS108" s="136"/>
      <c r="QT108" s="136"/>
      <c r="QU108" s="136"/>
      <c r="QV108" s="136"/>
      <c r="QW108" s="136"/>
      <c r="QX108" s="136"/>
      <c r="QY108" s="136"/>
      <c r="QZ108" s="136"/>
      <c r="RA108" s="136"/>
      <c r="RB108" s="136"/>
      <c r="RC108" s="136"/>
      <c r="RD108" s="136"/>
      <c r="RE108" s="136"/>
      <c r="RF108" s="136"/>
      <c r="RG108" s="136"/>
      <c r="RH108" s="136"/>
      <c r="RI108" s="136"/>
      <c r="RJ108" s="136"/>
      <c r="RK108" s="136"/>
      <c r="RL108" s="136"/>
      <c r="RM108" s="136"/>
      <c r="RN108" s="136"/>
      <c r="RO108" s="136"/>
      <c r="RP108" s="136"/>
      <c r="RQ108" s="136"/>
      <c r="RR108" s="136"/>
      <c r="RS108" s="136"/>
      <c r="VR108" s="138"/>
      <c r="ADV108" s="302" t="s">
        <v>437</v>
      </c>
      <c r="ADW108" s="285" t="s">
        <v>437</v>
      </c>
      <c r="ADX108" s="285" t="s">
        <v>437</v>
      </c>
      <c r="ADY108" s="285" t="s">
        <v>437</v>
      </c>
      <c r="ADZ108" s="285" t="s">
        <v>437</v>
      </c>
      <c r="AEA108" s="285" t="s">
        <v>437</v>
      </c>
      <c r="AEB108" s="285" t="s">
        <v>437</v>
      </c>
      <c r="AEC108" s="285" t="s">
        <v>437</v>
      </c>
      <c r="AED108" s="285" t="s">
        <v>437</v>
      </c>
      <c r="AEE108" s="285" t="s">
        <v>437</v>
      </c>
      <c r="AEF108" s="285" t="s">
        <v>437</v>
      </c>
      <c r="AEG108" s="285" t="s">
        <v>437</v>
      </c>
      <c r="AEH108" s="285" t="s">
        <v>437</v>
      </c>
      <c r="AEI108" s="285" t="s">
        <v>437</v>
      </c>
      <c r="AEJ108" s="285" t="s">
        <v>437</v>
      </c>
      <c r="AEK108" s="285" t="s">
        <v>437</v>
      </c>
      <c r="AEL108" s="285" t="s">
        <v>437</v>
      </c>
      <c r="AEM108" s="285" t="s">
        <v>437</v>
      </c>
      <c r="AEN108" s="285" t="s">
        <v>437</v>
      </c>
      <c r="AEO108" s="285" t="s">
        <v>437</v>
      </c>
      <c r="AEP108" s="285">
        <v>4</v>
      </c>
      <c r="AEQ108" s="285" t="s">
        <v>437</v>
      </c>
      <c r="AER108" s="285" t="s">
        <v>437</v>
      </c>
      <c r="AES108" s="285">
        <v>8</v>
      </c>
      <c r="AET108" s="285">
        <v>11</v>
      </c>
      <c r="AEU108" s="285">
        <v>16</v>
      </c>
      <c r="AEV108" s="285">
        <v>12</v>
      </c>
      <c r="AEW108" s="315" t="s">
        <v>437</v>
      </c>
      <c r="AIW108" s="138"/>
    </row>
    <row r="109" spans="1:1123" s="119" customFormat="1" ht="14.25" hidden="1" customHeight="1" outlineLevel="1" thickBot="1">
      <c r="A109" s="157" t="s">
        <v>309</v>
      </c>
      <c r="B109" s="59"/>
      <c r="C109" s="32" t="s">
        <v>310</v>
      </c>
      <c r="D109" s="670">
        <f t="shared" ref="D109:D113" si="102">SUM(I109:AIK109)</f>
        <v>0</v>
      </c>
      <c r="E109" s="55" t="e">
        <f t="shared" si="101"/>
        <v>#DIV/0!</v>
      </c>
      <c r="F109" s="179"/>
      <c r="G109" s="49"/>
      <c r="H109" s="156">
        <f t="shared" ref="H109:H113" si="103">SUM(I109:AMI109)</f>
        <v>0</v>
      </c>
      <c r="OA109" s="136"/>
      <c r="OB109" s="136"/>
      <c r="OC109" s="136"/>
      <c r="OD109" s="136"/>
      <c r="OE109" s="136"/>
      <c r="OF109" s="136"/>
      <c r="OG109" s="136"/>
      <c r="OH109" s="136"/>
      <c r="OI109" s="136"/>
      <c r="OJ109" s="136"/>
      <c r="OK109" s="136"/>
      <c r="OL109" s="136"/>
      <c r="OM109" s="136"/>
      <c r="ON109" s="136"/>
      <c r="OO109" s="136"/>
      <c r="OP109" s="136"/>
      <c r="OQ109" s="136"/>
      <c r="OR109" s="136"/>
      <c r="OS109" s="136"/>
      <c r="OT109" s="136"/>
      <c r="OU109" s="136"/>
      <c r="OV109" s="136"/>
      <c r="OW109" s="136"/>
      <c r="OX109" s="136"/>
      <c r="OY109" s="136"/>
      <c r="OZ109" s="136"/>
      <c r="PA109" s="136"/>
      <c r="PB109" s="136"/>
      <c r="PC109" s="136"/>
      <c r="PD109" s="136"/>
      <c r="PE109" s="136"/>
      <c r="PF109" s="136"/>
      <c r="PG109" s="136"/>
      <c r="PH109" s="136"/>
      <c r="PI109" s="136"/>
      <c r="PJ109" s="136"/>
      <c r="PK109" s="136"/>
      <c r="PL109" s="136"/>
      <c r="PM109" s="136"/>
      <c r="PN109" s="136"/>
      <c r="PO109" s="136"/>
      <c r="PP109" s="136"/>
      <c r="PQ109" s="136"/>
      <c r="PR109" s="136"/>
      <c r="PS109" s="136"/>
      <c r="PT109" s="136"/>
      <c r="PU109" s="136"/>
      <c r="PV109" s="136"/>
      <c r="PW109" s="136"/>
      <c r="PX109" s="136"/>
      <c r="PY109" s="136"/>
      <c r="PZ109" s="136"/>
      <c r="QA109" s="136"/>
      <c r="QB109" s="136"/>
      <c r="QC109" s="136"/>
      <c r="QD109" s="136"/>
      <c r="QE109" s="136"/>
      <c r="QF109" s="136"/>
      <c r="QG109" s="136"/>
      <c r="QH109" s="136"/>
      <c r="QI109" s="136"/>
      <c r="QJ109" s="136"/>
      <c r="QK109" s="136"/>
      <c r="QL109" s="136"/>
      <c r="QM109" s="136"/>
      <c r="QN109" s="136"/>
      <c r="QO109" s="136"/>
      <c r="QP109" s="136"/>
      <c r="QQ109" s="136"/>
      <c r="QR109" s="136"/>
      <c r="QS109" s="136"/>
      <c r="QT109" s="136"/>
      <c r="QU109" s="136"/>
      <c r="QV109" s="136"/>
      <c r="QW109" s="136"/>
      <c r="QX109" s="136"/>
      <c r="QY109" s="136"/>
      <c r="QZ109" s="136"/>
      <c r="RA109" s="136"/>
      <c r="RB109" s="136"/>
      <c r="RC109" s="136"/>
      <c r="RD109" s="136"/>
      <c r="RE109" s="136"/>
      <c r="RF109" s="136"/>
      <c r="RG109" s="136"/>
      <c r="RH109" s="136"/>
      <c r="RI109" s="136"/>
      <c r="RJ109" s="136"/>
      <c r="RK109" s="136"/>
      <c r="RL109" s="136"/>
      <c r="RM109" s="136"/>
      <c r="RN109" s="136"/>
      <c r="RO109" s="136"/>
      <c r="RP109" s="136"/>
      <c r="RQ109" s="136"/>
      <c r="RR109" s="136"/>
      <c r="RS109" s="136"/>
      <c r="VR109" s="138"/>
      <c r="ADV109" s="301" t="s">
        <v>437</v>
      </c>
      <c r="ADW109" s="219" t="s">
        <v>437</v>
      </c>
      <c r="ADX109" s="219" t="s">
        <v>437</v>
      </c>
      <c r="ADY109" s="219" t="s">
        <v>437</v>
      </c>
      <c r="ADZ109" s="219" t="s">
        <v>437</v>
      </c>
      <c r="AEA109" s="219" t="s">
        <v>437</v>
      </c>
      <c r="AEB109" s="219" t="s">
        <v>437</v>
      </c>
      <c r="AEC109" s="219" t="s">
        <v>437</v>
      </c>
      <c r="AED109" s="219" t="s">
        <v>437</v>
      </c>
      <c r="AEE109" s="219" t="s">
        <v>437</v>
      </c>
      <c r="AEF109" s="219" t="s">
        <v>437</v>
      </c>
      <c r="AEG109" s="219" t="s">
        <v>437</v>
      </c>
      <c r="AEH109" s="219" t="s">
        <v>437</v>
      </c>
      <c r="AEI109" s="219" t="s">
        <v>437</v>
      </c>
      <c r="AEJ109" s="219" t="s">
        <v>437</v>
      </c>
      <c r="AEK109" s="219" t="s">
        <v>437</v>
      </c>
      <c r="AEL109" s="219" t="s">
        <v>437</v>
      </c>
      <c r="AEM109" s="219" t="s">
        <v>437</v>
      </c>
      <c r="AEN109" s="219" t="s">
        <v>437</v>
      </c>
      <c r="AEO109" s="219" t="s">
        <v>437</v>
      </c>
      <c r="AEP109" s="219" t="s">
        <v>437</v>
      </c>
      <c r="AEQ109" s="219" t="s">
        <v>437</v>
      </c>
      <c r="AER109" s="219" t="s">
        <v>437</v>
      </c>
      <c r="AES109" s="219" t="s">
        <v>437</v>
      </c>
      <c r="AET109" s="219" t="s">
        <v>437</v>
      </c>
      <c r="AEU109" s="219" t="s">
        <v>437</v>
      </c>
      <c r="AEV109" s="219" t="s">
        <v>437</v>
      </c>
      <c r="AEW109" s="316" t="s">
        <v>437</v>
      </c>
      <c r="AIW109" s="138"/>
    </row>
    <row r="110" spans="1:1123" s="119" customFormat="1" ht="14.25" hidden="1" customHeight="1" outlineLevel="1" thickBot="1">
      <c r="A110" s="158" t="s">
        <v>311</v>
      </c>
      <c r="B110" s="61"/>
      <c r="C110" s="32" t="s">
        <v>312</v>
      </c>
      <c r="D110" s="670">
        <f t="shared" si="102"/>
        <v>0</v>
      </c>
      <c r="E110" s="55" t="e">
        <f t="shared" si="101"/>
        <v>#DIV/0!</v>
      </c>
      <c r="F110" s="180"/>
      <c r="G110" s="49"/>
      <c r="H110" s="156">
        <f t="shared" si="103"/>
        <v>0</v>
      </c>
      <c r="OA110" s="136"/>
      <c r="OB110" s="136"/>
      <c r="OC110" s="136"/>
      <c r="OD110" s="136"/>
      <c r="OE110" s="136"/>
      <c r="OF110" s="136"/>
      <c r="OG110" s="136"/>
      <c r="OH110" s="136"/>
      <c r="OI110" s="136"/>
      <c r="OJ110" s="136"/>
      <c r="OK110" s="136"/>
      <c r="OL110" s="136"/>
      <c r="OM110" s="136"/>
      <c r="ON110" s="136"/>
      <c r="OO110" s="136"/>
      <c r="OP110" s="136"/>
      <c r="OQ110" s="136"/>
      <c r="OR110" s="136"/>
      <c r="OS110" s="136"/>
      <c r="OT110" s="136"/>
      <c r="OU110" s="136"/>
      <c r="OV110" s="136"/>
      <c r="OW110" s="136"/>
      <c r="OX110" s="136"/>
      <c r="OY110" s="136"/>
      <c r="OZ110" s="136"/>
      <c r="PA110" s="136"/>
      <c r="PB110" s="136"/>
      <c r="PC110" s="136"/>
      <c r="PD110" s="136"/>
      <c r="PE110" s="136"/>
      <c r="PF110" s="136"/>
      <c r="PG110" s="136"/>
      <c r="PH110" s="136"/>
      <c r="PI110" s="136"/>
      <c r="PJ110" s="136"/>
      <c r="PK110" s="136"/>
      <c r="PL110" s="136"/>
      <c r="PM110" s="136"/>
      <c r="PN110" s="136"/>
      <c r="PO110" s="136"/>
      <c r="PP110" s="136"/>
      <c r="PQ110" s="136"/>
      <c r="PR110" s="136"/>
      <c r="PS110" s="136"/>
      <c r="PT110" s="136"/>
      <c r="PU110" s="136"/>
      <c r="PV110" s="136"/>
      <c r="PW110" s="136"/>
      <c r="PX110" s="136"/>
      <c r="PY110" s="136"/>
      <c r="PZ110" s="136"/>
      <c r="QA110" s="136"/>
      <c r="QB110" s="136"/>
      <c r="QC110" s="136"/>
      <c r="QD110" s="136"/>
      <c r="QE110" s="136"/>
      <c r="QF110" s="136"/>
      <c r="QG110" s="136"/>
      <c r="QH110" s="136"/>
      <c r="QI110" s="136"/>
      <c r="QJ110" s="136"/>
      <c r="QK110" s="136"/>
      <c r="QL110" s="136"/>
      <c r="QM110" s="136"/>
      <c r="QN110" s="136"/>
      <c r="QO110" s="136"/>
      <c r="QP110" s="136"/>
      <c r="QQ110" s="136"/>
      <c r="QR110" s="136"/>
      <c r="QS110" s="136"/>
      <c r="QT110" s="136"/>
      <c r="QU110" s="136"/>
      <c r="QV110" s="136"/>
      <c r="QW110" s="136"/>
      <c r="QX110" s="136"/>
      <c r="QY110" s="136"/>
      <c r="QZ110" s="136"/>
      <c r="RA110" s="136"/>
      <c r="RB110" s="136"/>
      <c r="RC110" s="136"/>
      <c r="RD110" s="136"/>
      <c r="RE110" s="136"/>
      <c r="RF110" s="136"/>
      <c r="RG110" s="136"/>
      <c r="RH110" s="136"/>
      <c r="RI110" s="136"/>
      <c r="RJ110" s="136"/>
      <c r="RK110" s="136"/>
      <c r="RL110" s="136"/>
      <c r="RM110" s="136"/>
      <c r="RN110" s="136"/>
      <c r="RO110" s="136"/>
      <c r="RP110" s="136"/>
      <c r="RQ110" s="136"/>
      <c r="RR110" s="136"/>
      <c r="RS110" s="136"/>
      <c r="VR110" s="138"/>
      <c r="ADV110" s="301" t="s">
        <v>437</v>
      </c>
      <c r="ADW110" s="219" t="s">
        <v>437</v>
      </c>
      <c r="ADX110" s="219" t="s">
        <v>437</v>
      </c>
      <c r="ADY110" s="219" t="s">
        <v>437</v>
      </c>
      <c r="ADZ110" s="219" t="s">
        <v>437</v>
      </c>
      <c r="AEA110" s="219" t="s">
        <v>437</v>
      </c>
      <c r="AEB110" s="219" t="s">
        <v>437</v>
      </c>
      <c r="AEC110" s="219" t="s">
        <v>437</v>
      </c>
      <c r="AED110" s="219" t="s">
        <v>437</v>
      </c>
      <c r="AEE110" s="219" t="s">
        <v>437</v>
      </c>
      <c r="AEF110" s="219" t="s">
        <v>437</v>
      </c>
      <c r="AEG110" s="219" t="s">
        <v>437</v>
      </c>
      <c r="AEH110" s="219" t="s">
        <v>437</v>
      </c>
      <c r="AEI110" s="219" t="s">
        <v>437</v>
      </c>
      <c r="AEJ110" s="219" t="s">
        <v>437</v>
      </c>
      <c r="AEK110" s="219" t="s">
        <v>437</v>
      </c>
      <c r="AEL110" s="219" t="s">
        <v>437</v>
      </c>
      <c r="AEM110" s="219" t="s">
        <v>437</v>
      </c>
      <c r="AEN110" s="219" t="s">
        <v>437</v>
      </c>
      <c r="AEO110" s="219" t="s">
        <v>437</v>
      </c>
      <c r="AEP110" s="219" t="s">
        <v>437</v>
      </c>
      <c r="AEQ110" s="219" t="s">
        <v>437</v>
      </c>
      <c r="AER110" s="219" t="s">
        <v>437</v>
      </c>
      <c r="AES110" s="219" t="s">
        <v>437</v>
      </c>
      <c r="AET110" s="219" t="s">
        <v>437</v>
      </c>
      <c r="AEU110" s="219" t="s">
        <v>437</v>
      </c>
      <c r="AEV110" s="219" t="s">
        <v>437</v>
      </c>
      <c r="AEW110" s="316" t="s">
        <v>437</v>
      </c>
      <c r="AIW110" s="138"/>
    </row>
    <row r="111" spans="1:1123" s="119" customFormat="1" ht="14.25" hidden="1" customHeight="1" outlineLevel="1" thickBot="1">
      <c r="A111" s="159"/>
      <c r="B111" s="520" t="s">
        <v>313</v>
      </c>
      <c r="C111" s="40" t="s">
        <v>314</v>
      </c>
      <c r="D111" s="670">
        <f t="shared" si="102"/>
        <v>0</v>
      </c>
      <c r="E111" s="55" t="e">
        <f t="shared" si="101"/>
        <v>#DIV/0!</v>
      </c>
      <c r="F111" s="179"/>
      <c r="G111" s="49"/>
      <c r="H111" s="156">
        <f t="shared" si="103"/>
        <v>0</v>
      </c>
      <c r="OA111" s="136"/>
      <c r="OB111" s="136"/>
      <c r="OC111" s="136"/>
      <c r="OD111" s="136"/>
      <c r="OE111" s="136"/>
      <c r="OF111" s="136"/>
      <c r="OG111" s="136"/>
      <c r="OH111" s="136"/>
      <c r="OI111" s="136"/>
      <c r="OJ111" s="136"/>
      <c r="OK111" s="136"/>
      <c r="OL111" s="136"/>
      <c r="OM111" s="136"/>
      <c r="ON111" s="136"/>
      <c r="OO111" s="136"/>
      <c r="OP111" s="136"/>
      <c r="OQ111" s="136"/>
      <c r="OR111" s="136"/>
      <c r="OS111" s="136"/>
      <c r="OT111" s="136"/>
      <c r="OU111" s="136"/>
      <c r="OV111" s="136"/>
      <c r="OW111" s="136"/>
      <c r="OX111" s="136"/>
      <c r="OY111" s="136"/>
      <c r="OZ111" s="136"/>
      <c r="PA111" s="136"/>
      <c r="PB111" s="136"/>
      <c r="PC111" s="136"/>
      <c r="PD111" s="136"/>
      <c r="PE111" s="136"/>
      <c r="PF111" s="136"/>
      <c r="PG111" s="136"/>
      <c r="PH111" s="136"/>
      <c r="PI111" s="136"/>
      <c r="PJ111" s="136"/>
      <c r="PK111" s="136"/>
      <c r="PL111" s="136"/>
      <c r="PM111" s="136"/>
      <c r="PN111" s="136"/>
      <c r="PO111" s="136"/>
      <c r="PP111" s="136"/>
      <c r="PQ111" s="136"/>
      <c r="PR111" s="136"/>
      <c r="PS111" s="136"/>
      <c r="PT111" s="136"/>
      <c r="PU111" s="136"/>
      <c r="PV111" s="136"/>
      <c r="PW111" s="136"/>
      <c r="PX111" s="136"/>
      <c r="PY111" s="136"/>
      <c r="PZ111" s="136"/>
      <c r="QA111" s="136"/>
      <c r="QB111" s="136"/>
      <c r="QC111" s="136"/>
      <c r="QD111" s="136"/>
      <c r="QE111" s="136"/>
      <c r="QF111" s="136"/>
      <c r="QG111" s="136"/>
      <c r="QH111" s="136"/>
      <c r="QI111" s="136"/>
      <c r="QJ111" s="136"/>
      <c r="QK111" s="136"/>
      <c r="QL111" s="136"/>
      <c r="QM111" s="136"/>
      <c r="QN111" s="136"/>
      <c r="QO111" s="136"/>
      <c r="QP111" s="136"/>
      <c r="QQ111" s="136"/>
      <c r="QR111" s="136"/>
      <c r="QS111" s="136"/>
      <c r="QT111" s="136"/>
      <c r="QU111" s="136"/>
      <c r="QV111" s="136"/>
      <c r="QW111" s="136"/>
      <c r="QX111" s="136"/>
      <c r="QY111" s="136"/>
      <c r="QZ111" s="136"/>
      <c r="RA111" s="136"/>
      <c r="RB111" s="136"/>
      <c r="RC111" s="136"/>
      <c r="RD111" s="136"/>
      <c r="RE111" s="136"/>
      <c r="RF111" s="136"/>
      <c r="RG111" s="136"/>
      <c r="RH111" s="136"/>
      <c r="RI111" s="136"/>
      <c r="RJ111" s="136"/>
      <c r="RK111" s="136"/>
      <c r="RL111" s="136"/>
      <c r="RM111" s="136"/>
      <c r="RN111" s="136"/>
      <c r="RO111" s="136"/>
      <c r="RP111" s="136"/>
      <c r="RQ111" s="136"/>
      <c r="RR111" s="136"/>
      <c r="RS111" s="136"/>
      <c r="VR111" s="138"/>
      <c r="ADV111" s="301" t="s">
        <v>437</v>
      </c>
      <c r="ADW111" s="219" t="s">
        <v>437</v>
      </c>
      <c r="ADX111" s="219" t="s">
        <v>437</v>
      </c>
      <c r="ADY111" s="219" t="s">
        <v>437</v>
      </c>
      <c r="ADZ111" s="219" t="s">
        <v>437</v>
      </c>
      <c r="AEA111" s="219" t="s">
        <v>437</v>
      </c>
      <c r="AEB111" s="219" t="s">
        <v>437</v>
      </c>
      <c r="AEC111" s="219" t="s">
        <v>437</v>
      </c>
      <c r="AED111" s="219" t="s">
        <v>437</v>
      </c>
      <c r="AEE111" s="219" t="s">
        <v>437</v>
      </c>
      <c r="AEF111" s="219" t="s">
        <v>437</v>
      </c>
      <c r="AEG111" s="219" t="s">
        <v>437</v>
      </c>
      <c r="AEH111" s="219" t="s">
        <v>437</v>
      </c>
      <c r="AEI111" s="219" t="s">
        <v>437</v>
      </c>
      <c r="AEJ111" s="219" t="s">
        <v>437</v>
      </c>
      <c r="AEK111" s="219" t="s">
        <v>437</v>
      </c>
      <c r="AEL111" s="219" t="s">
        <v>437</v>
      </c>
      <c r="AEM111" s="219" t="s">
        <v>437</v>
      </c>
      <c r="AEN111" s="219" t="s">
        <v>437</v>
      </c>
      <c r="AEO111" s="219" t="s">
        <v>437</v>
      </c>
      <c r="AEP111" s="219" t="s">
        <v>437</v>
      </c>
      <c r="AEQ111" s="219" t="s">
        <v>437</v>
      </c>
      <c r="AER111" s="219" t="s">
        <v>437</v>
      </c>
      <c r="AES111" s="219" t="s">
        <v>437</v>
      </c>
      <c r="AET111" s="219" t="s">
        <v>437</v>
      </c>
      <c r="AEU111" s="219" t="s">
        <v>437</v>
      </c>
      <c r="AEV111" s="219" t="s">
        <v>437</v>
      </c>
      <c r="AEW111" s="316" t="s">
        <v>437</v>
      </c>
      <c r="AIW111" s="138"/>
    </row>
    <row r="112" spans="1:1123" s="119" customFormat="1" ht="14.25" hidden="1" customHeight="1" outlineLevel="1" thickBot="1">
      <c r="A112" s="159"/>
      <c r="B112" s="160">
        <f>D114</f>
        <v>51</v>
      </c>
      <c r="C112" s="40" t="s">
        <v>315</v>
      </c>
      <c r="D112" s="670">
        <f t="shared" si="102"/>
        <v>0</v>
      </c>
      <c r="E112" s="55" t="e">
        <f t="shared" si="101"/>
        <v>#DIV/0!</v>
      </c>
      <c r="F112" s="179"/>
      <c r="G112" s="49"/>
      <c r="H112" s="156">
        <f t="shared" si="103"/>
        <v>0</v>
      </c>
      <c r="OA112" s="136"/>
      <c r="OB112" s="136"/>
      <c r="OC112" s="136"/>
      <c r="OD112" s="136"/>
      <c r="OE112" s="136"/>
      <c r="OF112" s="136"/>
      <c r="OG112" s="136"/>
      <c r="OH112" s="136"/>
      <c r="OI112" s="136"/>
      <c r="OJ112" s="136"/>
      <c r="OK112" s="136"/>
      <c r="OL112" s="136"/>
      <c r="OM112" s="136"/>
      <c r="ON112" s="136"/>
      <c r="OO112" s="136"/>
      <c r="OP112" s="136"/>
      <c r="OQ112" s="136"/>
      <c r="OR112" s="136"/>
      <c r="OS112" s="136"/>
      <c r="OT112" s="136"/>
      <c r="OU112" s="136"/>
      <c r="OV112" s="136"/>
      <c r="OW112" s="136"/>
      <c r="OX112" s="136"/>
      <c r="OY112" s="136"/>
      <c r="OZ112" s="136"/>
      <c r="PA112" s="136"/>
      <c r="PB112" s="136"/>
      <c r="PC112" s="136"/>
      <c r="PD112" s="136"/>
      <c r="PE112" s="136"/>
      <c r="PF112" s="136"/>
      <c r="PG112" s="136"/>
      <c r="PH112" s="136"/>
      <c r="PI112" s="136"/>
      <c r="PJ112" s="136"/>
      <c r="PK112" s="136"/>
      <c r="PL112" s="136"/>
      <c r="PM112" s="136"/>
      <c r="PN112" s="136"/>
      <c r="PO112" s="136"/>
      <c r="PP112" s="136"/>
      <c r="PQ112" s="136"/>
      <c r="PR112" s="136"/>
      <c r="PS112" s="136"/>
      <c r="PT112" s="136"/>
      <c r="PU112" s="136"/>
      <c r="PV112" s="136"/>
      <c r="PW112" s="136"/>
      <c r="PX112" s="136"/>
      <c r="PY112" s="136"/>
      <c r="PZ112" s="136"/>
      <c r="QA112" s="136"/>
      <c r="QB112" s="136"/>
      <c r="QC112" s="136"/>
      <c r="QD112" s="136"/>
      <c r="QE112" s="136"/>
      <c r="QF112" s="136"/>
      <c r="QG112" s="136"/>
      <c r="QH112" s="136"/>
      <c r="QI112" s="136"/>
      <c r="QJ112" s="136"/>
      <c r="QK112" s="136"/>
      <c r="QL112" s="136"/>
      <c r="QM112" s="136"/>
      <c r="QN112" s="136"/>
      <c r="QO112" s="136"/>
      <c r="QP112" s="136"/>
      <c r="QQ112" s="136"/>
      <c r="QR112" s="136"/>
      <c r="QS112" s="136"/>
      <c r="QT112" s="136"/>
      <c r="QU112" s="136"/>
      <c r="QV112" s="136"/>
      <c r="QW112" s="136"/>
      <c r="QX112" s="136"/>
      <c r="QY112" s="136"/>
      <c r="QZ112" s="136"/>
      <c r="RA112" s="136"/>
      <c r="RB112" s="136"/>
      <c r="RC112" s="136"/>
      <c r="RD112" s="136"/>
      <c r="RE112" s="136"/>
      <c r="RF112" s="136"/>
      <c r="RG112" s="136"/>
      <c r="RH112" s="136"/>
      <c r="RI112" s="136"/>
      <c r="RJ112" s="136"/>
      <c r="RK112" s="136"/>
      <c r="RL112" s="136"/>
      <c r="RM112" s="136"/>
      <c r="RN112" s="136"/>
      <c r="RO112" s="136"/>
      <c r="RP112" s="136"/>
      <c r="RQ112" s="136"/>
      <c r="RR112" s="136"/>
      <c r="RS112" s="136"/>
      <c r="VR112" s="138"/>
      <c r="ADV112" s="301" t="s">
        <v>437</v>
      </c>
      <c r="ADW112" s="219" t="s">
        <v>437</v>
      </c>
      <c r="ADX112" s="219" t="s">
        <v>437</v>
      </c>
      <c r="ADY112" s="219" t="s">
        <v>437</v>
      </c>
      <c r="ADZ112" s="219" t="s">
        <v>437</v>
      </c>
      <c r="AEA112" s="219" t="s">
        <v>437</v>
      </c>
      <c r="AEB112" s="219" t="s">
        <v>437</v>
      </c>
      <c r="AEC112" s="219" t="s">
        <v>437</v>
      </c>
      <c r="AED112" s="219" t="s">
        <v>437</v>
      </c>
      <c r="AEE112" s="219" t="s">
        <v>437</v>
      </c>
      <c r="AEF112" s="219" t="s">
        <v>437</v>
      </c>
      <c r="AEG112" s="219" t="s">
        <v>437</v>
      </c>
      <c r="AEH112" s="219" t="s">
        <v>437</v>
      </c>
      <c r="AEI112" s="219" t="s">
        <v>437</v>
      </c>
      <c r="AEJ112" s="219" t="s">
        <v>437</v>
      </c>
      <c r="AEK112" s="219" t="s">
        <v>437</v>
      </c>
      <c r="AEL112" s="219" t="s">
        <v>437</v>
      </c>
      <c r="AEM112" s="219" t="s">
        <v>437</v>
      </c>
      <c r="AEN112" s="219" t="s">
        <v>437</v>
      </c>
      <c r="AEO112" s="219" t="s">
        <v>437</v>
      </c>
      <c r="AEP112" s="219" t="s">
        <v>437</v>
      </c>
      <c r="AEQ112" s="219" t="s">
        <v>437</v>
      </c>
      <c r="AER112" s="219" t="s">
        <v>437</v>
      </c>
      <c r="AES112" s="219" t="s">
        <v>437</v>
      </c>
      <c r="AET112" s="219" t="s">
        <v>437</v>
      </c>
      <c r="AEU112" s="219" t="s">
        <v>437</v>
      </c>
      <c r="AEV112" s="219" t="s">
        <v>437</v>
      </c>
      <c r="AEW112" s="316" t="s">
        <v>437</v>
      </c>
      <c r="AIW112" s="138"/>
    </row>
    <row r="113" spans="1:1115" s="119" customFormat="1" ht="14.25" hidden="1" customHeight="1" outlineLevel="1" thickBot="1">
      <c r="A113" s="161" t="s">
        <v>316</v>
      </c>
      <c r="B113" s="162" t="e">
        <f>SUM(B112/(B108*E115/100))</f>
        <v>#DIV/0!</v>
      </c>
      <c r="C113" s="32" t="s">
        <v>317</v>
      </c>
      <c r="D113" s="670">
        <f t="shared" si="102"/>
        <v>0</v>
      </c>
      <c r="E113" s="55" t="e">
        <f t="shared" si="101"/>
        <v>#DIV/0!</v>
      </c>
      <c r="F113" s="179"/>
      <c r="G113" s="49"/>
      <c r="H113" s="156">
        <f t="shared" si="103"/>
        <v>0</v>
      </c>
      <c r="OA113" s="136"/>
      <c r="OB113" s="136"/>
      <c r="OC113" s="136"/>
      <c r="OD113" s="136"/>
      <c r="OE113" s="136"/>
      <c r="OF113" s="136"/>
      <c r="OG113" s="136"/>
      <c r="OH113" s="136"/>
      <c r="OI113" s="136"/>
      <c r="OJ113" s="136"/>
      <c r="OK113" s="136"/>
      <c r="OL113" s="136"/>
      <c r="OM113" s="136"/>
      <c r="ON113" s="136"/>
      <c r="OO113" s="136"/>
      <c r="OP113" s="136"/>
      <c r="OQ113" s="136"/>
      <c r="OR113" s="136"/>
      <c r="OS113" s="136"/>
      <c r="OT113" s="136"/>
      <c r="OU113" s="136"/>
      <c r="OV113" s="136"/>
      <c r="OW113" s="136"/>
      <c r="OX113" s="136"/>
      <c r="OY113" s="136"/>
      <c r="OZ113" s="136"/>
      <c r="PA113" s="136"/>
      <c r="PB113" s="136"/>
      <c r="PC113" s="136"/>
      <c r="PD113" s="136"/>
      <c r="PE113" s="136"/>
      <c r="PF113" s="136"/>
      <c r="PG113" s="136"/>
      <c r="PH113" s="136"/>
      <c r="PI113" s="136"/>
      <c r="PJ113" s="136"/>
      <c r="PK113" s="136"/>
      <c r="PL113" s="136"/>
      <c r="PM113" s="136"/>
      <c r="PN113" s="136"/>
      <c r="PO113" s="136"/>
      <c r="PP113" s="136"/>
      <c r="PQ113" s="136"/>
      <c r="PR113" s="136"/>
      <c r="PS113" s="136"/>
      <c r="PT113" s="136"/>
      <c r="PU113" s="136"/>
      <c r="PV113" s="136"/>
      <c r="PW113" s="136"/>
      <c r="PX113" s="136"/>
      <c r="PY113" s="136"/>
      <c r="PZ113" s="136"/>
      <c r="QA113" s="136"/>
      <c r="QB113" s="136"/>
      <c r="QC113" s="136"/>
      <c r="QD113" s="136"/>
      <c r="QE113" s="136"/>
      <c r="QF113" s="136"/>
      <c r="QG113" s="136"/>
      <c r="QH113" s="136"/>
      <c r="QI113" s="136"/>
      <c r="QJ113" s="136"/>
      <c r="QK113" s="136"/>
      <c r="QL113" s="136"/>
      <c r="QM113" s="136"/>
      <c r="QN113" s="136"/>
      <c r="QO113" s="136"/>
      <c r="QP113" s="136"/>
      <c r="QQ113" s="136"/>
      <c r="QR113" s="136"/>
      <c r="QS113" s="136"/>
      <c r="QT113" s="136"/>
      <c r="QU113" s="136"/>
      <c r="QV113" s="136"/>
      <c r="QW113" s="136"/>
      <c r="QX113" s="136"/>
      <c r="QY113" s="136"/>
      <c r="QZ113" s="136"/>
      <c r="RA113" s="136"/>
      <c r="RB113" s="136"/>
      <c r="RC113" s="136"/>
      <c r="RD113" s="136"/>
      <c r="RE113" s="136"/>
      <c r="RF113" s="136"/>
      <c r="RG113" s="136"/>
      <c r="RH113" s="136"/>
      <c r="RI113" s="136"/>
      <c r="RJ113" s="136"/>
      <c r="RK113" s="136"/>
      <c r="RL113" s="136"/>
      <c r="RM113" s="136"/>
      <c r="RN113" s="136"/>
      <c r="RO113" s="136"/>
      <c r="RP113" s="136"/>
      <c r="RQ113" s="136"/>
      <c r="RR113" s="136"/>
      <c r="RS113" s="136"/>
      <c r="VR113" s="138"/>
      <c r="ADV113" s="301" t="s">
        <v>437</v>
      </c>
      <c r="ADW113" s="219" t="s">
        <v>437</v>
      </c>
      <c r="ADX113" s="219" t="s">
        <v>437</v>
      </c>
      <c r="ADY113" s="219" t="s">
        <v>437</v>
      </c>
      <c r="ADZ113" s="219" t="s">
        <v>437</v>
      </c>
      <c r="AEA113" s="219" t="s">
        <v>437</v>
      </c>
      <c r="AEB113" s="219" t="s">
        <v>437</v>
      </c>
      <c r="AEC113" s="219" t="s">
        <v>437</v>
      </c>
      <c r="AED113" s="219" t="s">
        <v>437</v>
      </c>
      <c r="AEE113" s="219" t="s">
        <v>437</v>
      </c>
      <c r="AEF113" s="219" t="s">
        <v>437</v>
      </c>
      <c r="AEG113" s="219" t="s">
        <v>437</v>
      </c>
      <c r="AEH113" s="219" t="s">
        <v>437</v>
      </c>
      <c r="AEI113" s="219" t="s">
        <v>437</v>
      </c>
      <c r="AEJ113" s="219" t="s">
        <v>437</v>
      </c>
      <c r="AEK113" s="219" t="s">
        <v>437</v>
      </c>
      <c r="AEL113" s="219" t="s">
        <v>437</v>
      </c>
      <c r="AEM113" s="219" t="s">
        <v>437</v>
      </c>
      <c r="AEN113" s="219" t="s">
        <v>437</v>
      </c>
      <c r="AEO113" s="219" t="s">
        <v>437</v>
      </c>
      <c r="AEP113" s="219" t="s">
        <v>437</v>
      </c>
      <c r="AEQ113" s="219" t="s">
        <v>437</v>
      </c>
      <c r="AER113" s="219" t="s">
        <v>437</v>
      </c>
      <c r="AES113" s="219" t="s">
        <v>437</v>
      </c>
      <c r="AET113" s="219" t="s">
        <v>437</v>
      </c>
      <c r="AEU113" s="219" t="s">
        <v>437</v>
      </c>
      <c r="AEV113" s="219" t="s">
        <v>437</v>
      </c>
      <c r="AEW113" s="316" t="s">
        <v>437</v>
      </c>
      <c r="AIW113" s="138"/>
    </row>
    <row r="114" spans="1:1115" s="119" customFormat="1" ht="14.25" hidden="1" customHeight="1" outlineLevel="1" thickBot="1">
      <c r="A114" s="157" t="s">
        <v>316</v>
      </c>
      <c r="B114" s="163" t="e">
        <f>SUM(B112/(B109*E115/100))</f>
        <v>#DIV/0!</v>
      </c>
      <c r="C114" s="164" t="s">
        <v>318</v>
      </c>
      <c r="D114" s="671">
        <f>SUM(D108:D113)</f>
        <v>51</v>
      </c>
      <c r="E114" s="182">
        <v>5.7770000000000001</v>
      </c>
      <c r="F114" s="183"/>
      <c r="G114" s="49"/>
      <c r="H114" s="156">
        <f>SUM(H108:H113)</f>
        <v>51</v>
      </c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  <c r="AL114" s="147"/>
      <c r="AM114" s="147"/>
      <c r="AN114" s="147"/>
      <c r="AO114" s="147"/>
      <c r="AP114" s="147"/>
      <c r="AQ114" s="147"/>
      <c r="OA114" s="136"/>
      <c r="OB114" s="136"/>
      <c r="OC114" s="136"/>
      <c r="OD114" s="136"/>
      <c r="OE114" s="136"/>
      <c r="OF114" s="136"/>
      <c r="OG114" s="136"/>
      <c r="OH114" s="136"/>
      <c r="OI114" s="136"/>
      <c r="OJ114" s="136"/>
      <c r="OK114" s="136"/>
      <c r="OL114" s="136"/>
      <c r="OM114" s="136"/>
      <c r="ON114" s="136"/>
      <c r="OO114" s="136"/>
      <c r="OP114" s="136"/>
      <c r="OQ114" s="136"/>
      <c r="OR114" s="136"/>
      <c r="OS114" s="136"/>
      <c r="OT114" s="136"/>
      <c r="OU114" s="136"/>
      <c r="OV114" s="136"/>
      <c r="OW114" s="136"/>
      <c r="OX114" s="136"/>
      <c r="OY114" s="136"/>
      <c r="OZ114" s="136"/>
      <c r="PA114" s="136"/>
      <c r="PB114" s="136"/>
      <c r="PC114" s="136"/>
      <c r="PD114" s="136"/>
      <c r="PE114" s="136"/>
      <c r="PF114" s="136"/>
      <c r="PG114" s="136"/>
      <c r="PH114" s="136"/>
      <c r="PI114" s="136"/>
      <c r="PJ114" s="136"/>
      <c r="PK114" s="136"/>
      <c r="PL114" s="136"/>
      <c r="PM114" s="136"/>
      <c r="PN114" s="136"/>
      <c r="PO114" s="136"/>
      <c r="PP114" s="136"/>
      <c r="PQ114" s="136"/>
      <c r="PR114" s="136"/>
      <c r="PS114" s="136"/>
      <c r="PT114" s="136"/>
      <c r="PU114" s="136"/>
      <c r="PV114" s="136"/>
      <c r="PW114" s="136"/>
      <c r="PX114" s="136"/>
      <c r="PY114" s="136"/>
      <c r="PZ114" s="136"/>
      <c r="QA114" s="136"/>
      <c r="QB114" s="136"/>
      <c r="QC114" s="136"/>
      <c r="QD114" s="136"/>
      <c r="QE114" s="136"/>
      <c r="QF114" s="136"/>
      <c r="QG114" s="136"/>
      <c r="QH114" s="136"/>
      <c r="QI114" s="136"/>
      <c r="QJ114" s="136"/>
      <c r="QK114" s="136"/>
      <c r="QL114" s="136"/>
      <c r="QM114" s="136"/>
      <c r="QN114" s="136"/>
      <c r="QO114" s="136"/>
      <c r="QP114" s="136"/>
      <c r="QQ114" s="136"/>
      <c r="QR114" s="136"/>
      <c r="QS114" s="136"/>
      <c r="QT114" s="136"/>
      <c r="QU114" s="136"/>
      <c r="QV114" s="136"/>
      <c r="QW114" s="136"/>
      <c r="QX114" s="136"/>
      <c r="QY114" s="136"/>
      <c r="QZ114" s="136"/>
      <c r="RA114" s="136"/>
      <c r="RB114" s="136"/>
      <c r="RC114" s="136"/>
      <c r="RD114" s="136"/>
      <c r="RE114" s="136"/>
      <c r="RF114" s="136"/>
      <c r="RG114" s="136"/>
      <c r="RH114" s="136"/>
      <c r="RI114" s="136"/>
      <c r="RJ114" s="136"/>
      <c r="RK114" s="136"/>
      <c r="RL114" s="136"/>
      <c r="RM114" s="136"/>
      <c r="RN114" s="136"/>
      <c r="RO114" s="136"/>
      <c r="RP114" s="136"/>
      <c r="RQ114" s="136"/>
      <c r="RR114" s="136"/>
      <c r="RS114" s="136"/>
      <c r="VR114" s="138"/>
      <c r="ADV114" s="8">
        <f t="shared" ref="ADV114:AEW114" si="104">SUM(ADV108:ADV113)</f>
        <v>0</v>
      </c>
      <c r="ADW114" s="9">
        <f t="shared" si="104"/>
        <v>0</v>
      </c>
      <c r="ADX114" s="9">
        <f t="shared" si="104"/>
        <v>0</v>
      </c>
      <c r="ADY114" s="9">
        <f t="shared" si="104"/>
        <v>0</v>
      </c>
      <c r="ADZ114" s="9">
        <f t="shared" si="104"/>
        <v>0</v>
      </c>
      <c r="AEA114" s="9">
        <f t="shared" si="104"/>
        <v>0</v>
      </c>
      <c r="AEB114" s="9">
        <f t="shared" si="104"/>
        <v>0</v>
      </c>
      <c r="AEC114" s="9">
        <f t="shared" si="104"/>
        <v>0</v>
      </c>
      <c r="AED114" s="9">
        <f t="shared" si="104"/>
        <v>0</v>
      </c>
      <c r="AEE114" s="9">
        <f t="shared" si="104"/>
        <v>0</v>
      </c>
      <c r="AEF114" s="9">
        <f t="shared" si="104"/>
        <v>0</v>
      </c>
      <c r="AEG114" s="9">
        <f t="shared" si="104"/>
        <v>0</v>
      </c>
      <c r="AEH114" s="9">
        <f t="shared" si="104"/>
        <v>0</v>
      </c>
      <c r="AEI114" s="9">
        <f t="shared" si="104"/>
        <v>0</v>
      </c>
      <c r="AEJ114" s="9">
        <f t="shared" si="104"/>
        <v>0</v>
      </c>
      <c r="AEK114" s="9">
        <f t="shared" si="104"/>
        <v>0</v>
      </c>
      <c r="AEL114" s="9">
        <f t="shared" si="104"/>
        <v>0</v>
      </c>
      <c r="AEM114" s="9">
        <f t="shared" si="104"/>
        <v>0</v>
      </c>
      <c r="AEN114" s="9">
        <f t="shared" si="104"/>
        <v>0</v>
      </c>
      <c r="AEO114" s="9">
        <f t="shared" si="104"/>
        <v>0</v>
      </c>
      <c r="AEP114" s="9">
        <f t="shared" si="104"/>
        <v>4</v>
      </c>
      <c r="AEQ114" s="9">
        <f t="shared" si="104"/>
        <v>0</v>
      </c>
      <c r="AER114" s="9">
        <f t="shared" si="104"/>
        <v>0</v>
      </c>
      <c r="AES114" s="9">
        <f t="shared" si="104"/>
        <v>8</v>
      </c>
      <c r="AET114" s="9">
        <f t="shared" si="104"/>
        <v>11</v>
      </c>
      <c r="AEU114" s="9">
        <f t="shared" si="104"/>
        <v>16</v>
      </c>
      <c r="AEV114" s="9">
        <f t="shared" si="104"/>
        <v>12</v>
      </c>
      <c r="AEW114" s="10">
        <f t="shared" si="104"/>
        <v>0</v>
      </c>
      <c r="AIW114" s="138"/>
    </row>
    <row r="115" spans="1:1115" s="119" customFormat="1" ht="14.25" hidden="1" customHeight="1" outlineLevel="1" thickBot="1">
      <c r="A115" s="158" t="s">
        <v>316</v>
      </c>
      <c r="B115" s="165" t="e">
        <f>SUM(B112/(B110*E115/100))</f>
        <v>#DIV/0!</v>
      </c>
      <c r="C115" s="166" t="e">
        <f>SUM(B112/(E114*E115/100))</f>
        <v>#DIV/0!</v>
      </c>
      <c r="D115" s="73" t="s">
        <v>236</v>
      </c>
      <c r="E115" s="167">
        <v>0</v>
      </c>
      <c r="F115" s="175">
        <v>136</v>
      </c>
      <c r="G115" s="176"/>
      <c r="H115" s="187"/>
      <c r="OA115" s="136"/>
      <c r="OB115" s="136"/>
      <c r="OC115" s="136"/>
      <c r="OD115" s="136"/>
      <c r="OE115" s="136"/>
      <c r="OF115" s="136"/>
      <c r="OG115" s="136"/>
      <c r="OH115" s="136"/>
      <c r="OI115" s="136"/>
      <c r="OJ115" s="136"/>
      <c r="OK115" s="136"/>
      <c r="OL115" s="136"/>
      <c r="OM115" s="136"/>
      <c r="ON115" s="136"/>
      <c r="OO115" s="136"/>
      <c r="OP115" s="136"/>
      <c r="OQ115" s="136"/>
      <c r="OR115" s="136"/>
      <c r="OS115" s="136"/>
      <c r="OT115" s="136"/>
      <c r="OU115" s="136"/>
      <c r="OV115" s="136"/>
      <c r="OW115" s="136"/>
      <c r="OX115" s="136"/>
      <c r="OY115" s="136"/>
      <c r="OZ115" s="136"/>
      <c r="PA115" s="136"/>
      <c r="PB115" s="136"/>
      <c r="PC115" s="136"/>
      <c r="PD115" s="136"/>
      <c r="PE115" s="136"/>
      <c r="PF115" s="136"/>
      <c r="PG115" s="136"/>
      <c r="PH115" s="136"/>
      <c r="PI115" s="136"/>
      <c r="PJ115" s="136"/>
      <c r="PK115" s="136"/>
      <c r="PL115" s="136"/>
      <c r="PM115" s="136"/>
      <c r="PN115" s="136"/>
      <c r="PO115" s="136"/>
      <c r="PP115" s="136"/>
      <c r="PQ115" s="136"/>
      <c r="PR115" s="136"/>
      <c r="PS115" s="136"/>
      <c r="PT115" s="136"/>
      <c r="PU115" s="136"/>
      <c r="PV115" s="136"/>
      <c r="PW115" s="136"/>
      <c r="PX115" s="136"/>
      <c r="PY115" s="136"/>
      <c r="PZ115" s="136"/>
      <c r="QA115" s="136"/>
      <c r="QB115" s="136"/>
      <c r="QC115" s="136"/>
      <c r="QD115" s="136"/>
      <c r="QE115" s="136"/>
      <c r="QF115" s="136"/>
      <c r="QG115" s="136"/>
      <c r="QH115" s="136"/>
      <c r="QI115" s="136"/>
      <c r="QJ115" s="136"/>
      <c r="QK115" s="136"/>
      <c r="QL115" s="136"/>
      <c r="QM115" s="136"/>
      <c r="QN115" s="136"/>
      <c r="QO115" s="136"/>
      <c r="QP115" s="136"/>
      <c r="QQ115" s="136"/>
      <c r="QR115" s="136"/>
      <c r="QS115" s="136"/>
      <c r="QT115" s="136"/>
      <c r="QU115" s="136"/>
      <c r="QV115" s="136"/>
      <c r="QW115" s="136"/>
      <c r="QX115" s="136"/>
      <c r="QY115" s="136"/>
      <c r="QZ115" s="136"/>
      <c r="RA115" s="136"/>
      <c r="RB115" s="136"/>
      <c r="RC115" s="136"/>
      <c r="RD115" s="136"/>
      <c r="RE115" s="136"/>
      <c r="RF115" s="136"/>
      <c r="RG115" s="136"/>
      <c r="RH115" s="136"/>
      <c r="RI115" s="136"/>
      <c r="RJ115" s="136"/>
      <c r="RK115" s="136"/>
      <c r="RL115" s="136"/>
      <c r="RM115" s="136"/>
      <c r="RN115" s="136"/>
      <c r="RO115" s="136"/>
      <c r="RP115" s="136"/>
      <c r="RQ115" s="136"/>
      <c r="RR115" s="136"/>
      <c r="RS115" s="136"/>
      <c r="VR115" s="138"/>
      <c r="ADV115" s="19" t="s">
        <v>38</v>
      </c>
      <c r="ADW115" s="20"/>
      <c r="ADX115" s="21">
        <f>SUM(ADV108:AEW108)</f>
        <v>51</v>
      </c>
      <c r="ADY115" s="21"/>
      <c r="ADZ115" s="20" t="s">
        <v>39</v>
      </c>
      <c r="AEA115" s="20"/>
      <c r="AEB115" s="21">
        <f>SUM(ADV109:AEW109)</f>
        <v>0</v>
      </c>
      <c r="AEC115" s="21"/>
      <c r="AED115" s="723" t="s">
        <v>40</v>
      </c>
      <c r="AEE115" s="724"/>
      <c r="AEF115" s="21">
        <f>SUM(ADV110:AEW110)</f>
        <v>0</v>
      </c>
      <c r="AEG115" s="21"/>
      <c r="AEH115" s="20" t="s">
        <v>41</v>
      </c>
      <c r="AEI115" s="431"/>
      <c r="AEJ115" s="21">
        <f>SUM(ADV111:AEW111)</f>
        <v>0</v>
      </c>
      <c r="AEK115" s="21"/>
      <c r="AEL115" s="20" t="s">
        <v>42</v>
      </c>
      <c r="AEM115" s="431"/>
      <c r="AEN115" s="21">
        <f>SUM(ADV112:AEW112)</f>
        <v>0</v>
      </c>
      <c r="AEO115" s="21"/>
      <c r="AEP115" s="20" t="s">
        <v>43</v>
      </c>
      <c r="AEQ115" s="431"/>
      <c r="AER115" s="21">
        <f>SUM(ADV113:AEW113)</f>
        <v>0</v>
      </c>
      <c r="AES115" s="21"/>
      <c r="AET115" s="22" t="s">
        <v>44</v>
      </c>
      <c r="AEU115" s="22"/>
      <c r="AEV115" s="21">
        <f>SUM(ADV114:AEW114)</f>
        <v>51</v>
      </c>
      <c r="AEW115" s="217"/>
      <c r="AIW115" s="138"/>
    </row>
    <row r="116" spans="1:1115" s="119" customFormat="1" ht="14.25" hidden="1" customHeight="1" outlineLevel="1">
      <c r="A116" s="208"/>
      <c r="B116" s="307" t="s">
        <v>237</v>
      </c>
      <c r="C116" s="247">
        <v>23.8</v>
      </c>
      <c r="D116" s="247"/>
      <c r="E116" s="314">
        <v>2.5</v>
      </c>
      <c r="F116" s="322">
        <v>3</v>
      </c>
      <c r="G116" s="313">
        <v>3.5</v>
      </c>
      <c r="H116" s="309">
        <v>4</v>
      </c>
      <c r="OA116" s="136"/>
      <c r="OB116" s="136"/>
      <c r="OC116" s="136"/>
      <c r="OD116" s="136"/>
      <c r="OE116" s="136"/>
      <c r="OF116" s="136"/>
      <c r="OG116" s="136"/>
      <c r="OH116" s="136"/>
      <c r="OI116" s="136"/>
      <c r="OJ116" s="136"/>
      <c r="OK116" s="136"/>
      <c r="OL116" s="136"/>
      <c r="OM116" s="136"/>
      <c r="ON116" s="136"/>
      <c r="OO116" s="136"/>
      <c r="OP116" s="136"/>
      <c r="OQ116" s="136"/>
      <c r="OR116" s="136"/>
      <c r="OS116" s="136"/>
      <c r="OT116" s="136"/>
      <c r="OU116" s="136"/>
      <c r="OV116" s="136"/>
      <c r="OW116" s="136"/>
      <c r="OX116" s="136"/>
      <c r="OY116" s="136"/>
      <c r="OZ116" s="136"/>
      <c r="PA116" s="136"/>
      <c r="PB116" s="136"/>
      <c r="PC116" s="136"/>
      <c r="PD116" s="136"/>
      <c r="PE116" s="136"/>
      <c r="PF116" s="136"/>
      <c r="PG116" s="136"/>
      <c r="PH116" s="136"/>
      <c r="PI116" s="136"/>
      <c r="PJ116" s="136"/>
      <c r="PK116" s="136"/>
      <c r="PL116" s="136"/>
      <c r="PM116" s="136"/>
      <c r="PN116" s="136"/>
      <c r="PO116" s="136"/>
      <c r="PP116" s="136"/>
      <c r="PQ116" s="136"/>
      <c r="PR116" s="136"/>
      <c r="PS116" s="136"/>
      <c r="PT116" s="136"/>
      <c r="PU116" s="136"/>
      <c r="PV116" s="136"/>
      <c r="PW116" s="136"/>
      <c r="PX116" s="136"/>
      <c r="PY116" s="136"/>
      <c r="PZ116" s="136"/>
      <c r="QA116" s="136"/>
      <c r="QB116" s="136"/>
      <c r="QC116" s="136"/>
      <c r="QD116" s="136"/>
      <c r="QE116" s="136"/>
      <c r="QF116" s="136"/>
      <c r="QG116" s="136"/>
      <c r="QH116" s="136"/>
      <c r="QI116" s="136"/>
      <c r="QJ116" s="136"/>
      <c r="QK116" s="136"/>
      <c r="QL116" s="136"/>
      <c r="QM116" s="136"/>
      <c r="QN116" s="136"/>
      <c r="QO116" s="136"/>
      <c r="QP116" s="136"/>
      <c r="QQ116" s="136"/>
      <c r="QR116" s="136"/>
      <c r="QS116" s="136"/>
      <c r="QT116" s="136"/>
      <c r="QU116" s="136"/>
      <c r="QV116" s="136"/>
      <c r="QW116" s="136"/>
      <c r="QX116" s="136"/>
      <c r="QY116" s="136"/>
      <c r="QZ116" s="136"/>
      <c r="RA116" s="136"/>
      <c r="RB116" s="136"/>
      <c r="RC116" s="136"/>
      <c r="RD116" s="136"/>
      <c r="RE116" s="136"/>
      <c r="RF116" s="136"/>
      <c r="RG116" s="136"/>
      <c r="RH116" s="136"/>
      <c r="RI116" s="136"/>
      <c r="RJ116" s="136"/>
      <c r="RK116" s="136"/>
      <c r="RL116" s="136"/>
      <c r="RM116" s="136"/>
      <c r="RN116" s="136"/>
      <c r="RO116" s="136"/>
      <c r="RP116" s="136"/>
      <c r="RQ116" s="136"/>
      <c r="RR116" s="136"/>
      <c r="RS116" s="136"/>
      <c r="RT116" s="136"/>
      <c r="RU116" s="136"/>
      <c r="RV116" s="136"/>
      <c r="RW116" s="136"/>
      <c r="RX116" s="136"/>
      <c r="RY116" s="136"/>
      <c r="RZ116" s="136"/>
      <c r="SA116" s="136"/>
      <c r="SB116" s="136"/>
      <c r="SC116" s="136"/>
      <c r="SD116" s="136"/>
      <c r="SE116" s="136"/>
      <c r="SF116" s="136"/>
      <c r="SG116" s="136"/>
      <c r="SH116" s="136"/>
      <c r="SI116" s="136"/>
      <c r="SJ116" s="136"/>
      <c r="SK116" s="136"/>
      <c r="SL116" s="136"/>
      <c r="SM116" s="136"/>
      <c r="SN116" s="136"/>
      <c r="SO116" s="136"/>
      <c r="SP116" s="136"/>
      <c r="SQ116" s="136"/>
      <c r="VR116" s="138"/>
      <c r="AEO116" s="317">
        <f t="shared" ref="AEO116:AEW116" si="105">$C116*$E116</f>
        <v>59.5</v>
      </c>
      <c r="AEP116" s="317">
        <f t="shared" si="105"/>
        <v>59.5</v>
      </c>
      <c r="AEQ116" s="312">
        <f t="shared" si="105"/>
        <v>59.5</v>
      </c>
      <c r="AER116" s="312">
        <f t="shared" si="105"/>
        <v>59.5</v>
      </c>
      <c r="AES116" s="317">
        <f t="shared" si="105"/>
        <v>59.5</v>
      </c>
      <c r="AET116" s="317">
        <f t="shared" si="105"/>
        <v>59.5</v>
      </c>
      <c r="AEU116" s="317">
        <f t="shared" si="105"/>
        <v>59.5</v>
      </c>
      <c r="AEV116" s="317">
        <f t="shared" si="105"/>
        <v>59.5</v>
      </c>
      <c r="AEW116" s="312">
        <f t="shared" si="105"/>
        <v>59.5</v>
      </c>
      <c r="AEX116" s="317">
        <f t="shared" ref="AEX116:AHI116" si="106">$C116*$E116/2</f>
        <v>29.75</v>
      </c>
      <c r="AEY116" s="317">
        <f t="shared" si="106"/>
        <v>29.75</v>
      </c>
      <c r="AEZ116" s="317">
        <f t="shared" si="106"/>
        <v>29.75</v>
      </c>
      <c r="AFA116" s="317">
        <f t="shared" si="106"/>
        <v>29.75</v>
      </c>
      <c r="AFB116" s="317">
        <f t="shared" si="106"/>
        <v>29.75</v>
      </c>
      <c r="AFC116" s="317">
        <f t="shared" si="106"/>
        <v>29.75</v>
      </c>
      <c r="AFD116" s="317">
        <f t="shared" si="106"/>
        <v>29.75</v>
      </c>
      <c r="AFE116" s="317">
        <f t="shared" si="106"/>
        <v>29.75</v>
      </c>
      <c r="AFF116" s="317">
        <f t="shared" si="106"/>
        <v>29.75</v>
      </c>
      <c r="AFG116" s="317">
        <f t="shared" si="106"/>
        <v>29.75</v>
      </c>
      <c r="AFH116" s="317">
        <f t="shared" si="106"/>
        <v>29.75</v>
      </c>
      <c r="AFI116" s="317">
        <f t="shared" si="106"/>
        <v>29.75</v>
      </c>
      <c r="AFJ116" s="317">
        <f t="shared" si="106"/>
        <v>29.75</v>
      </c>
      <c r="AFK116" s="317">
        <f t="shared" si="106"/>
        <v>29.75</v>
      </c>
      <c r="AFL116" s="317">
        <f t="shared" si="106"/>
        <v>29.75</v>
      </c>
      <c r="AFM116" s="317">
        <f t="shared" si="106"/>
        <v>29.75</v>
      </c>
      <c r="AFN116" s="317">
        <f t="shared" si="106"/>
        <v>29.75</v>
      </c>
      <c r="AFO116" s="317">
        <f t="shared" si="106"/>
        <v>29.75</v>
      </c>
      <c r="AFP116" s="317">
        <f t="shared" si="106"/>
        <v>29.75</v>
      </c>
      <c r="AFQ116" s="317">
        <f t="shared" si="106"/>
        <v>29.75</v>
      </c>
      <c r="AFR116" s="317">
        <f t="shared" si="106"/>
        <v>29.75</v>
      </c>
      <c r="AFS116" s="317">
        <f t="shared" si="106"/>
        <v>29.75</v>
      </c>
      <c r="AFT116" s="317">
        <f t="shared" si="106"/>
        <v>29.75</v>
      </c>
      <c r="AFU116" s="317">
        <f t="shared" si="106"/>
        <v>29.75</v>
      </c>
      <c r="AFV116" s="317">
        <f t="shared" si="106"/>
        <v>29.75</v>
      </c>
      <c r="AFW116" s="317">
        <f t="shared" si="106"/>
        <v>29.75</v>
      </c>
      <c r="AFX116" s="317">
        <f t="shared" si="106"/>
        <v>29.75</v>
      </c>
      <c r="AFY116" s="317">
        <f t="shared" si="106"/>
        <v>29.75</v>
      </c>
      <c r="AFZ116" s="317">
        <f t="shared" si="106"/>
        <v>29.75</v>
      </c>
      <c r="AGA116" s="317">
        <f t="shared" si="106"/>
        <v>29.75</v>
      </c>
      <c r="AGB116" s="317">
        <f t="shared" si="106"/>
        <v>29.75</v>
      </c>
      <c r="AGC116" s="317">
        <f t="shared" si="106"/>
        <v>29.75</v>
      </c>
      <c r="AGD116" s="317">
        <f t="shared" si="106"/>
        <v>29.75</v>
      </c>
      <c r="AGE116" s="317">
        <f t="shared" si="106"/>
        <v>29.75</v>
      </c>
      <c r="AGF116" s="317">
        <f t="shared" si="106"/>
        <v>29.75</v>
      </c>
      <c r="AGG116" s="317">
        <f t="shared" si="106"/>
        <v>29.75</v>
      </c>
      <c r="AGH116" s="317">
        <f t="shared" si="106"/>
        <v>29.75</v>
      </c>
      <c r="AGI116" s="317">
        <f t="shared" si="106"/>
        <v>29.75</v>
      </c>
      <c r="AGJ116" s="317">
        <f t="shared" si="106"/>
        <v>29.75</v>
      </c>
      <c r="AGK116" s="317">
        <f t="shared" si="106"/>
        <v>29.75</v>
      </c>
      <c r="AGL116" s="317">
        <f t="shared" si="106"/>
        <v>29.75</v>
      </c>
      <c r="AGM116" s="317">
        <f t="shared" si="106"/>
        <v>29.75</v>
      </c>
      <c r="AGN116" s="317">
        <f t="shared" si="106"/>
        <v>29.75</v>
      </c>
      <c r="AGO116" s="317">
        <f t="shared" si="106"/>
        <v>29.75</v>
      </c>
      <c r="AGP116" s="317">
        <f t="shared" si="106"/>
        <v>29.75</v>
      </c>
      <c r="AGQ116" s="317">
        <f t="shared" si="106"/>
        <v>29.75</v>
      </c>
      <c r="AGR116" s="317">
        <f t="shared" si="106"/>
        <v>29.75</v>
      </c>
      <c r="AGS116" s="317">
        <f t="shared" si="106"/>
        <v>29.75</v>
      </c>
      <c r="AGT116" s="317">
        <f t="shared" si="106"/>
        <v>29.75</v>
      </c>
      <c r="AGU116" s="317">
        <f t="shared" si="106"/>
        <v>29.75</v>
      </c>
      <c r="AGV116" s="317">
        <f t="shared" si="106"/>
        <v>29.75</v>
      </c>
      <c r="AGW116" s="317">
        <f t="shared" si="106"/>
        <v>29.75</v>
      </c>
      <c r="AGX116" s="317">
        <f t="shared" si="106"/>
        <v>29.75</v>
      </c>
      <c r="AGY116" s="317">
        <f t="shared" si="106"/>
        <v>29.75</v>
      </c>
      <c r="AGZ116" s="317">
        <f t="shared" si="106"/>
        <v>29.75</v>
      </c>
      <c r="AHA116" s="317">
        <f t="shared" si="106"/>
        <v>29.75</v>
      </c>
      <c r="AHB116" s="317">
        <f t="shared" si="106"/>
        <v>29.75</v>
      </c>
      <c r="AHC116" s="317">
        <f t="shared" si="106"/>
        <v>29.75</v>
      </c>
      <c r="AHD116" s="317">
        <f t="shared" si="106"/>
        <v>29.75</v>
      </c>
      <c r="AHE116" s="317">
        <f t="shared" si="106"/>
        <v>29.75</v>
      </c>
      <c r="AHF116" s="317">
        <f t="shared" si="106"/>
        <v>29.75</v>
      </c>
      <c r="AHG116" s="317">
        <f t="shared" si="106"/>
        <v>29.75</v>
      </c>
      <c r="AHH116" s="317">
        <f t="shared" si="106"/>
        <v>29.75</v>
      </c>
      <c r="AHI116" s="317">
        <f t="shared" si="106"/>
        <v>29.75</v>
      </c>
      <c r="AHJ116" s="317">
        <f t="shared" ref="AHJ116:AHN116" si="107">$C116*$E116/2</f>
        <v>29.75</v>
      </c>
      <c r="AHK116" s="317">
        <f t="shared" si="107"/>
        <v>29.75</v>
      </c>
      <c r="AHL116" s="317">
        <f t="shared" si="107"/>
        <v>29.75</v>
      </c>
      <c r="AHM116" s="317">
        <f t="shared" si="107"/>
        <v>29.75</v>
      </c>
      <c r="AHN116" s="317">
        <f t="shared" si="107"/>
        <v>29.75</v>
      </c>
      <c r="AHO116" s="317">
        <f>$C116*$E116/2</f>
        <v>29.75</v>
      </c>
      <c r="AHP116" s="317">
        <f t="shared" ref="AHP116:AKA116" si="108">$C116*$E116/2</f>
        <v>29.75</v>
      </c>
      <c r="AHQ116" s="317">
        <f t="shared" si="108"/>
        <v>29.75</v>
      </c>
      <c r="AHR116" s="317">
        <f t="shared" si="108"/>
        <v>29.75</v>
      </c>
      <c r="AHS116" s="317">
        <f t="shared" si="108"/>
        <v>29.75</v>
      </c>
      <c r="AHT116" s="317">
        <f t="shared" si="108"/>
        <v>29.75</v>
      </c>
      <c r="AHU116" s="317">
        <f t="shared" si="108"/>
        <v>29.75</v>
      </c>
      <c r="AHV116" s="317">
        <f t="shared" si="108"/>
        <v>29.75</v>
      </c>
      <c r="AHW116" s="317">
        <f t="shared" si="108"/>
        <v>29.75</v>
      </c>
      <c r="AHX116" s="317">
        <f t="shared" si="108"/>
        <v>29.75</v>
      </c>
      <c r="AHY116" s="317">
        <f t="shared" si="108"/>
        <v>29.75</v>
      </c>
      <c r="AHZ116" s="317">
        <f t="shared" si="108"/>
        <v>29.75</v>
      </c>
      <c r="AIA116" s="317">
        <f t="shared" si="108"/>
        <v>29.75</v>
      </c>
      <c r="AIB116" s="317">
        <f t="shared" si="108"/>
        <v>29.75</v>
      </c>
      <c r="AIC116" s="317">
        <f t="shared" si="108"/>
        <v>29.75</v>
      </c>
      <c r="AID116" s="317">
        <f t="shared" si="108"/>
        <v>29.75</v>
      </c>
      <c r="AIE116" s="317">
        <f t="shared" si="108"/>
        <v>29.75</v>
      </c>
      <c r="AIF116" s="317">
        <f t="shared" si="108"/>
        <v>29.75</v>
      </c>
      <c r="AIG116" s="317">
        <f t="shared" si="108"/>
        <v>29.75</v>
      </c>
      <c r="AIH116" s="317">
        <f t="shared" si="108"/>
        <v>29.75</v>
      </c>
      <c r="AII116" s="317">
        <f t="shared" si="108"/>
        <v>29.75</v>
      </c>
      <c r="AIJ116" s="317">
        <f t="shared" si="108"/>
        <v>29.75</v>
      </c>
      <c r="AIK116" s="317">
        <f t="shared" si="108"/>
        <v>29.75</v>
      </c>
      <c r="AIL116" s="317">
        <f t="shared" si="108"/>
        <v>29.75</v>
      </c>
      <c r="AIM116" s="317">
        <f t="shared" si="108"/>
        <v>29.75</v>
      </c>
      <c r="AIN116" s="317">
        <f t="shared" si="108"/>
        <v>29.75</v>
      </c>
      <c r="AIO116" s="317">
        <f t="shared" si="108"/>
        <v>29.75</v>
      </c>
      <c r="AIP116" s="317">
        <f t="shared" si="108"/>
        <v>29.75</v>
      </c>
      <c r="AIQ116" s="317">
        <f t="shared" si="108"/>
        <v>29.75</v>
      </c>
      <c r="AIR116" s="317">
        <f t="shared" si="108"/>
        <v>29.75</v>
      </c>
      <c r="AIS116" s="317">
        <f t="shared" si="108"/>
        <v>29.75</v>
      </c>
      <c r="AIT116" s="317">
        <f t="shared" si="108"/>
        <v>29.75</v>
      </c>
      <c r="AIU116" s="317">
        <f t="shared" si="108"/>
        <v>29.75</v>
      </c>
      <c r="AIV116" s="317">
        <f t="shared" si="108"/>
        <v>29.75</v>
      </c>
      <c r="AIW116" s="318">
        <f t="shared" si="108"/>
        <v>29.75</v>
      </c>
      <c r="AIX116" s="317">
        <f t="shared" si="108"/>
        <v>29.75</v>
      </c>
      <c r="AIY116" s="317">
        <f t="shared" si="108"/>
        <v>29.75</v>
      </c>
      <c r="AIZ116" s="317">
        <f t="shared" si="108"/>
        <v>29.75</v>
      </c>
      <c r="AJA116" s="317">
        <f t="shared" si="108"/>
        <v>29.75</v>
      </c>
      <c r="AJB116" s="317">
        <f t="shared" si="108"/>
        <v>29.75</v>
      </c>
      <c r="AJC116" s="317">
        <f t="shared" si="108"/>
        <v>29.75</v>
      </c>
      <c r="AJD116" s="317">
        <f t="shared" si="108"/>
        <v>29.75</v>
      </c>
      <c r="AJE116" s="317">
        <f t="shared" si="108"/>
        <v>29.75</v>
      </c>
      <c r="AJF116" s="317">
        <f t="shared" si="108"/>
        <v>29.75</v>
      </c>
      <c r="AJG116" s="317">
        <f t="shared" si="108"/>
        <v>29.75</v>
      </c>
      <c r="AJH116" s="317">
        <f t="shared" si="108"/>
        <v>29.75</v>
      </c>
      <c r="AJI116" s="317">
        <f t="shared" si="108"/>
        <v>29.75</v>
      </c>
      <c r="AJJ116" s="317">
        <f t="shared" si="108"/>
        <v>29.75</v>
      </c>
      <c r="AJK116" s="317">
        <f t="shared" si="108"/>
        <v>29.75</v>
      </c>
      <c r="AJL116" s="317">
        <f t="shared" si="108"/>
        <v>29.75</v>
      </c>
      <c r="AJM116" s="317">
        <f t="shared" si="108"/>
        <v>29.75</v>
      </c>
      <c r="AJN116" s="317">
        <f t="shared" si="108"/>
        <v>29.75</v>
      </c>
      <c r="AJO116" s="317">
        <f t="shared" si="108"/>
        <v>29.75</v>
      </c>
      <c r="AJP116" s="317">
        <f t="shared" si="108"/>
        <v>29.75</v>
      </c>
      <c r="AJQ116" s="317">
        <f t="shared" si="108"/>
        <v>29.75</v>
      </c>
      <c r="AJR116" s="317">
        <f t="shared" si="108"/>
        <v>29.75</v>
      </c>
      <c r="AJS116" s="317">
        <f t="shared" si="108"/>
        <v>29.75</v>
      </c>
      <c r="AJT116" s="317">
        <f t="shared" si="108"/>
        <v>29.75</v>
      </c>
      <c r="AJU116" s="317">
        <f t="shared" si="108"/>
        <v>29.75</v>
      </c>
      <c r="AJV116" s="317">
        <f t="shared" si="108"/>
        <v>29.75</v>
      </c>
      <c r="AJW116" s="317">
        <f t="shared" si="108"/>
        <v>29.75</v>
      </c>
      <c r="AJX116" s="317">
        <f t="shared" si="108"/>
        <v>29.75</v>
      </c>
      <c r="AJY116" s="317">
        <f t="shared" si="108"/>
        <v>29.75</v>
      </c>
      <c r="AJZ116" s="317">
        <f t="shared" si="108"/>
        <v>29.75</v>
      </c>
      <c r="AKA116" s="317">
        <f t="shared" si="108"/>
        <v>29.75</v>
      </c>
      <c r="AKB116" s="317">
        <f t="shared" ref="AKB116:AKU116" si="109">$C116*$E116/2</f>
        <v>29.75</v>
      </c>
      <c r="AKC116" s="317">
        <f t="shared" si="109"/>
        <v>29.75</v>
      </c>
      <c r="AKD116" s="317">
        <f t="shared" si="109"/>
        <v>29.75</v>
      </c>
      <c r="AKE116" s="317">
        <f t="shared" si="109"/>
        <v>29.75</v>
      </c>
      <c r="AKF116" s="317">
        <f t="shared" si="109"/>
        <v>29.75</v>
      </c>
      <c r="AKG116" s="317">
        <f t="shared" si="109"/>
        <v>29.75</v>
      </c>
      <c r="AKH116" s="317">
        <f t="shared" si="109"/>
        <v>29.75</v>
      </c>
      <c r="AKI116" s="317">
        <f t="shared" si="109"/>
        <v>29.75</v>
      </c>
      <c r="AKJ116" s="317">
        <f t="shared" si="109"/>
        <v>29.75</v>
      </c>
      <c r="AKK116" s="317">
        <f t="shared" si="109"/>
        <v>29.75</v>
      </c>
      <c r="AKL116" s="317">
        <f t="shared" si="109"/>
        <v>29.75</v>
      </c>
      <c r="AKM116" s="317">
        <f t="shared" si="109"/>
        <v>29.75</v>
      </c>
      <c r="AKN116" s="317">
        <f t="shared" si="109"/>
        <v>29.75</v>
      </c>
      <c r="AKO116" s="317">
        <f t="shared" si="109"/>
        <v>29.75</v>
      </c>
      <c r="AKP116" s="317">
        <f t="shared" si="109"/>
        <v>29.75</v>
      </c>
      <c r="AKQ116" s="317">
        <f t="shared" si="109"/>
        <v>29.75</v>
      </c>
      <c r="AKR116" s="317">
        <f t="shared" si="109"/>
        <v>29.75</v>
      </c>
      <c r="AKS116" s="317">
        <f t="shared" si="109"/>
        <v>29.75</v>
      </c>
      <c r="AKT116" s="317">
        <f t="shared" si="109"/>
        <v>29.75</v>
      </c>
      <c r="AKU116" s="317">
        <f t="shared" si="109"/>
        <v>29.75</v>
      </c>
    </row>
    <row r="117" spans="1:1115" s="119" customFormat="1" ht="13.2" collapsed="1">
      <c r="B117" s="225" t="s">
        <v>599</v>
      </c>
      <c r="C117" s="226"/>
      <c r="D117" s="227"/>
      <c r="E117" s="226"/>
      <c r="F117" s="221"/>
      <c r="G117" s="221"/>
      <c r="H117" s="221"/>
      <c r="NV117" s="136"/>
      <c r="NW117" s="136"/>
      <c r="NX117" s="136"/>
      <c r="NY117" s="136"/>
      <c r="NZ117" s="136"/>
      <c r="OA117" s="136"/>
      <c r="OB117" s="136"/>
      <c r="OC117" s="136"/>
      <c r="OD117" s="136"/>
      <c r="OE117" s="136"/>
      <c r="OF117" s="136"/>
      <c r="OG117" s="136"/>
      <c r="OH117" s="136"/>
      <c r="OI117" s="136"/>
      <c r="OJ117" s="136"/>
      <c r="OK117" s="136"/>
      <c r="OL117" s="136"/>
      <c r="OM117" s="136"/>
      <c r="ON117" s="136"/>
      <c r="OO117" s="136"/>
      <c r="OP117" s="136"/>
      <c r="OQ117" s="136"/>
      <c r="OR117" s="136"/>
      <c r="OS117" s="136"/>
      <c r="OT117" s="136"/>
      <c r="OU117" s="136"/>
      <c r="OV117" s="136"/>
      <c r="OW117" s="136"/>
      <c r="OX117" s="136"/>
      <c r="OY117" s="136"/>
      <c r="OZ117" s="136"/>
      <c r="PA117" s="136"/>
      <c r="PB117" s="136"/>
      <c r="PC117" s="136"/>
      <c r="PD117" s="136"/>
      <c r="PE117" s="136"/>
      <c r="PF117" s="136"/>
      <c r="PG117" s="136"/>
      <c r="PH117" s="136"/>
      <c r="PI117" s="136"/>
      <c r="PJ117" s="136"/>
      <c r="PK117" s="136"/>
      <c r="PL117" s="136"/>
      <c r="PM117" s="136"/>
      <c r="PN117" s="136"/>
      <c r="PO117" s="136"/>
      <c r="PP117" s="136"/>
      <c r="PQ117" s="136"/>
      <c r="PR117" s="136"/>
      <c r="PS117" s="136"/>
      <c r="PT117" s="136"/>
      <c r="PU117" s="136"/>
      <c r="PV117" s="136"/>
      <c r="PW117" s="136"/>
      <c r="PX117" s="136"/>
      <c r="PY117" s="136"/>
      <c r="PZ117" s="136"/>
      <c r="QA117" s="136"/>
      <c r="QB117" s="136"/>
      <c r="QC117" s="136"/>
      <c r="QD117" s="136"/>
      <c r="QE117" s="136"/>
      <c r="QF117" s="136"/>
      <c r="QG117" s="136"/>
      <c r="QH117" s="136"/>
      <c r="QI117" s="136"/>
      <c r="QJ117" s="136"/>
      <c r="QK117" s="136"/>
      <c r="QL117" s="136"/>
      <c r="QM117" s="136"/>
      <c r="QN117" s="136"/>
      <c r="QO117" s="136"/>
      <c r="QP117" s="136"/>
      <c r="QQ117" s="136"/>
      <c r="QR117" s="136"/>
      <c r="QS117" s="136"/>
      <c r="QT117" s="136"/>
      <c r="QU117" s="136"/>
      <c r="QV117" s="136"/>
      <c r="QW117" s="136"/>
      <c r="QX117" s="136"/>
      <c r="QY117" s="136"/>
      <c r="QZ117" s="136"/>
      <c r="RA117" s="136"/>
      <c r="RB117" s="136"/>
      <c r="RC117" s="136"/>
      <c r="RD117" s="136"/>
      <c r="RE117" s="136"/>
      <c r="RF117" s="136"/>
      <c r="RG117" s="136"/>
      <c r="AIW117" s="138"/>
    </row>
    <row r="118" spans="1:1115" s="119" customFormat="1" ht="55.5" customHeight="1">
      <c r="A118" s="173"/>
      <c r="B118" s="327" t="s">
        <v>600</v>
      </c>
      <c r="C118" s="150" t="s">
        <v>601</v>
      </c>
      <c r="D118" s="151" t="s">
        <v>602</v>
      </c>
      <c r="E118" s="174"/>
      <c r="F118" s="175"/>
      <c r="G118" s="176"/>
      <c r="H118" s="187"/>
      <c r="I118" s="147"/>
      <c r="J118" s="147"/>
      <c r="T118" s="137"/>
      <c r="NV118" s="136"/>
      <c r="NW118" s="136"/>
      <c r="NX118" s="136"/>
      <c r="NY118" s="136"/>
      <c r="NZ118" s="136"/>
      <c r="OA118" s="136"/>
      <c r="OB118" s="136"/>
      <c r="OC118" s="136"/>
      <c r="OD118" s="136"/>
      <c r="OE118" s="136"/>
      <c r="OF118" s="136"/>
      <c r="OG118" s="136"/>
      <c r="OH118" s="136"/>
      <c r="OI118" s="136"/>
      <c r="OJ118" s="136"/>
      <c r="OK118" s="136"/>
      <c r="OL118" s="136"/>
      <c r="OM118" s="136"/>
      <c r="ON118" s="136"/>
      <c r="OO118" s="136"/>
      <c r="OP118" s="136"/>
      <c r="OQ118" s="136"/>
      <c r="OR118" s="136"/>
      <c r="OS118" s="136"/>
      <c r="OT118" s="136"/>
      <c r="OU118" s="136"/>
      <c r="OV118" s="136"/>
      <c r="OW118" s="136"/>
      <c r="OX118" s="136"/>
      <c r="OY118" s="136"/>
      <c r="OZ118" s="136"/>
      <c r="PA118" s="136"/>
      <c r="PB118" s="136"/>
      <c r="PC118" s="136"/>
      <c r="PD118" s="136"/>
      <c r="PE118" s="136"/>
      <c r="PF118" s="136"/>
      <c r="PG118" s="136"/>
      <c r="PH118" s="136"/>
      <c r="PI118" s="136"/>
      <c r="PJ118" s="136"/>
      <c r="PK118" s="136"/>
      <c r="PL118" s="136"/>
      <c r="PM118" s="136"/>
      <c r="PN118" s="136"/>
      <c r="PO118" s="136"/>
      <c r="PP118" s="136"/>
      <c r="PQ118" s="136"/>
      <c r="PR118" s="136"/>
      <c r="PS118" s="136"/>
      <c r="PT118" s="136"/>
      <c r="PU118" s="136"/>
      <c r="PV118" s="136"/>
      <c r="PW118" s="136"/>
      <c r="PX118" s="136"/>
      <c r="PY118" s="136"/>
      <c r="PZ118" s="178"/>
      <c r="QA118" s="178"/>
      <c r="QB118" s="178"/>
      <c r="QC118" s="178"/>
      <c r="QD118" s="178"/>
      <c r="QE118" s="178"/>
      <c r="QF118" s="178"/>
      <c r="QG118" s="178"/>
      <c r="QH118" s="178"/>
      <c r="QI118" s="178"/>
      <c r="QJ118" s="178"/>
      <c r="QK118" s="178"/>
      <c r="QL118" s="178"/>
      <c r="QM118" s="178"/>
      <c r="QN118" s="178"/>
      <c r="QO118" s="178"/>
      <c r="QP118" s="178"/>
      <c r="QQ118" s="178"/>
      <c r="QR118" s="178"/>
      <c r="QS118" s="178"/>
      <c r="QT118" s="178"/>
      <c r="QU118" s="178"/>
      <c r="QV118" s="178"/>
      <c r="QW118" s="178"/>
      <c r="QX118" s="178"/>
      <c r="QY118" s="178"/>
      <c r="QZ118" s="178"/>
      <c r="RA118" s="178"/>
      <c r="RB118" s="178"/>
      <c r="RC118" s="178"/>
      <c r="RD118" s="178"/>
      <c r="RE118" s="178"/>
      <c r="RF118" s="178"/>
      <c r="RG118" s="178"/>
      <c r="RH118" s="178"/>
      <c r="RI118" s="178"/>
      <c r="RJ118" s="178"/>
      <c r="RK118" s="178"/>
      <c r="RL118" s="178"/>
      <c r="RM118" s="178"/>
      <c r="RN118" s="178"/>
      <c r="RO118" s="178"/>
      <c r="RP118" s="178"/>
      <c r="RQ118" s="178"/>
      <c r="RR118" s="178"/>
      <c r="RS118" s="178"/>
      <c r="RT118" s="178"/>
      <c r="RU118" s="178"/>
      <c r="RV118" s="178"/>
      <c r="RW118" s="178"/>
      <c r="RX118" s="178"/>
      <c r="RY118" s="178"/>
      <c r="RZ118" s="178"/>
      <c r="SA118" s="178"/>
      <c r="SB118" s="178"/>
      <c r="SC118" s="178"/>
      <c r="SD118" s="178"/>
      <c r="SE118" s="178"/>
      <c r="SF118" s="178"/>
      <c r="SG118" s="178"/>
      <c r="SH118" s="178"/>
      <c r="SI118" s="178"/>
      <c r="SJ118" s="178"/>
      <c r="SK118" s="178"/>
      <c r="SL118" s="178"/>
      <c r="SM118" s="178"/>
      <c r="SN118" s="178"/>
      <c r="SO118" s="178"/>
      <c r="SP118" s="178"/>
      <c r="SQ118" s="178"/>
      <c r="SR118" s="178"/>
      <c r="SS118" s="178"/>
      <c r="ST118" s="178"/>
      <c r="SU118" s="178"/>
      <c r="SV118" s="178"/>
      <c r="SW118" s="178"/>
      <c r="SX118" s="178"/>
      <c r="SY118" s="178"/>
      <c r="SZ118" s="178"/>
      <c r="TA118" s="178"/>
      <c r="TB118" s="178"/>
      <c r="TC118" s="178"/>
      <c r="TD118" s="178"/>
      <c r="TE118" s="178"/>
      <c r="TF118" s="178"/>
      <c r="TG118" s="178"/>
      <c r="TH118" s="178"/>
      <c r="TI118" s="178"/>
      <c r="TJ118" s="178"/>
      <c r="TK118" s="178"/>
      <c r="TL118" s="178"/>
      <c r="TM118" s="178"/>
      <c r="TN118" s="178"/>
      <c r="TO118" s="178"/>
      <c r="TP118" s="178"/>
      <c r="TQ118" s="178"/>
      <c r="TR118" s="178"/>
      <c r="TS118" s="178"/>
      <c r="TT118" s="178"/>
      <c r="TU118" s="178"/>
      <c r="TV118" s="178"/>
      <c r="TW118" s="178"/>
      <c r="TX118" s="178"/>
      <c r="TY118" s="178"/>
      <c r="TZ118" s="178"/>
      <c r="UA118" s="178"/>
      <c r="UB118" s="178"/>
      <c r="UC118" s="178"/>
      <c r="UD118" s="178"/>
      <c r="UE118" s="178"/>
      <c r="UF118" s="178"/>
      <c r="UG118" s="178"/>
      <c r="UH118" s="178"/>
      <c r="UI118" s="178"/>
      <c r="UJ118" s="178"/>
      <c r="UK118" s="178"/>
      <c r="UL118" s="178"/>
      <c r="UM118" s="178"/>
      <c r="UN118" s="178"/>
      <c r="UO118" s="178"/>
      <c r="UP118" s="178"/>
      <c r="UQ118" s="178"/>
      <c r="UR118" s="178"/>
      <c r="US118" s="178"/>
      <c r="UT118" s="178"/>
      <c r="UU118" s="178"/>
      <c r="UV118" s="178"/>
      <c r="UW118" s="178"/>
      <c r="UX118" s="178"/>
      <c r="UY118" s="178"/>
      <c r="UZ118" s="178"/>
      <c r="VA118" s="178"/>
      <c r="VB118" s="178"/>
      <c r="VC118" s="178"/>
      <c r="VD118" s="178"/>
      <c r="VE118" s="178"/>
      <c r="VF118" s="178"/>
      <c r="VG118" s="178"/>
      <c r="VH118" s="178"/>
      <c r="VI118" s="178"/>
      <c r="VJ118" s="178"/>
      <c r="VK118" s="178"/>
      <c r="VL118" s="178"/>
      <c r="VM118" s="178"/>
      <c r="VN118" s="178"/>
      <c r="VO118" s="178"/>
      <c r="VP118" s="178"/>
      <c r="VQ118" s="178"/>
      <c r="VR118" s="178"/>
      <c r="VS118" s="178"/>
      <c r="VT118" s="178"/>
      <c r="VU118" s="178"/>
      <c r="VV118" s="178"/>
      <c r="VW118" s="178"/>
      <c r="VX118" s="178"/>
      <c r="VY118" s="178"/>
      <c r="VZ118" s="178"/>
      <c r="WA118" s="178"/>
      <c r="WB118" s="178"/>
      <c r="WC118" s="178"/>
      <c r="WD118" s="178"/>
      <c r="WE118" s="178"/>
      <c r="WF118" s="178"/>
      <c r="WG118" s="178"/>
      <c r="WH118" s="178"/>
      <c r="WI118" s="178"/>
      <c r="WJ118" s="178"/>
      <c r="WK118" s="178"/>
      <c r="WL118" s="178"/>
      <c r="WM118" s="178"/>
      <c r="WN118" s="178"/>
      <c r="WO118" s="178"/>
      <c r="WP118" s="178"/>
      <c r="WQ118" s="178"/>
      <c r="WR118" s="178"/>
      <c r="WS118" s="178"/>
      <c r="WT118" s="178"/>
      <c r="WU118" s="178"/>
      <c r="WV118" s="178"/>
      <c r="WW118" s="178"/>
      <c r="WX118" s="178"/>
      <c r="WY118" s="178"/>
      <c r="WZ118" s="178"/>
      <c r="XA118" s="178"/>
      <c r="XB118" s="178"/>
      <c r="XC118" s="178"/>
      <c r="XD118" s="178"/>
      <c r="XE118" s="178"/>
      <c r="XF118" s="178"/>
      <c r="XG118" s="178"/>
      <c r="XH118" s="178"/>
      <c r="XI118" s="178"/>
      <c r="XJ118" s="178"/>
      <c r="XK118" s="178"/>
      <c r="XL118" s="178"/>
      <c r="XM118" s="178"/>
      <c r="XN118" s="178"/>
      <c r="XO118" s="178"/>
      <c r="XP118" s="178"/>
      <c r="XQ118" s="178"/>
      <c r="XR118" s="178"/>
      <c r="XS118" s="178"/>
      <c r="XT118" s="178"/>
      <c r="XU118" s="178"/>
      <c r="XV118" s="178"/>
      <c r="XW118" s="178"/>
      <c r="XX118" s="178"/>
      <c r="XY118" s="178"/>
      <c r="XZ118" s="178"/>
      <c r="YA118" s="178"/>
      <c r="YB118" s="178"/>
      <c r="YC118" s="178"/>
      <c r="YD118" s="178"/>
      <c r="YE118" s="178"/>
      <c r="YF118" s="178"/>
      <c r="YG118" s="178"/>
      <c r="YH118" s="178"/>
      <c r="YI118" s="178"/>
      <c r="YJ118" s="178"/>
      <c r="YK118" s="178"/>
      <c r="YL118" s="178"/>
      <c r="YM118" s="178"/>
      <c r="YN118" s="178"/>
      <c r="YO118" s="178"/>
      <c r="YP118" s="178"/>
      <c r="YQ118" s="178"/>
      <c r="YR118" s="178"/>
      <c r="YS118" s="178"/>
      <c r="YT118" s="178"/>
      <c r="YU118" s="178"/>
      <c r="YV118" s="178"/>
      <c r="YW118" s="178"/>
      <c r="YX118" s="178"/>
      <c r="YY118" s="178"/>
      <c r="YZ118" s="178"/>
      <c r="ZA118" s="178"/>
      <c r="ZB118" s="178"/>
      <c r="ZC118" s="178"/>
      <c r="ZD118" s="178"/>
      <c r="ZE118" s="178"/>
      <c r="ZF118" s="178"/>
      <c r="ZG118" s="178"/>
      <c r="ZH118" s="178"/>
      <c r="ZI118" s="178"/>
      <c r="ZJ118" s="178"/>
      <c r="ZK118" s="178"/>
      <c r="ZL118" s="178"/>
      <c r="ZM118" s="178"/>
      <c r="ZN118" s="178"/>
      <c r="ZO118" s="178"/>
      <c r="ZP118" s="178"/>
      <c r="ZQ118" s="178"/>
      <c r="ZR118" s="178"/>
      <c r="ZS118" s="178"/>
      <c r="ZT118" s="178"/>
      <c r="ZU118" s="178"/>
      <c r="ZV118" s="178"/>
      <c r="ZW118" s="178"/>
      <c r="ZX118" s="178"/>
      <c r="ZY118" s="178"/>
      <c r="ZZ118" s="178"/>
      <c r="AAA118" s="178"/>
      <c r="AAB118" s="178"/>
      <c r="AAC118" s="178"/>
      <c r="AAD118" s="178"/>
      <c r="AAE118" s="178"/>
      <c r="AAF118" s="178"/>
      <c r="AAG118" s="178"/>
      <c r="AAH118" s="178"/>
      <c r="AAI118" s="178"/>
      <c r="AAJ118" s="178"/>
      <c r="AAK118" s="178"/>
      <c r="AAL118" s="178"/>
      <c r="AAM118" s="178"/>
      <c r="AAN118" s="178"/>
      <c r="AAO118" s="178"/>
      <c r="AAP118" s="178"/>
      <c r="AAQ118" s="178"/>
      <c r="AAR118" s="178"/>
      <c r="AAS118" s="178"/>
      <c r="AAT118" s="178"/>
      <c r="AAU118" s="178"/>
      <c r="AAV118" s="178"/>
      <c r="AAW118" s="178"/>
      <c r="AAX118" s="178"/>
      <c r="AAY118" s="178"/>
      <c r="AAZ118" s="178"/>
      <c r="ABA118" s="178"/>
      <c r="ABB118" s="178"/>
      <c r="ABC118" s="178"/>
      <c r="ABD118" s="178"/>
      <c r="ABE118" s="178"/>
      <c r="ABF118" s="178"/>
      <c r="ABG118" s="178"/>
      <c r="ABH118" s="178"/>
      <c r="ABI118" s="178"/>
      <c r="ABJ118" s="178"/>
      <c r="ABK118" s="178"/>
      <c r="ABL118" s="178"/>
      <c r="ABM118" s="178"/>
      <c r="ABN118" s="178"/>
      <c r="ABO118" s="178"/>
      <c r="ABP118" s="178"/>
      <c r="ABQ118" s="178"/>
      <c r="ABR118" s="178"/>
      <c r="ABS118" s="178"/>
      <c r="ABT118" s="178"/>
      <c r="ABU118" s="178"/>
      <c r="ABV118" s="178"/>
      <c r="ABW118" s="178"/>
      <c r="ABX118" s="178"/>
      <c r="ABY118" s="178"/>
      <c r="ABZ118" s="178"/>
      <c r="ACA118" s="178"/>
      <c r="ACB118" s="178"/>
      <c r="ACC118" s="178"/>
      <c r="ACD118" s="178"/>
      <c r="ACE118" s="178"/>
      <c r="ACF118" s="178"/>
      <c r="ACG118" s="178"/>
      <c r="ACH118" s="178"/>
      <c r="ACI118" s="178"/>
      <c r="ACJ118" s="178"/>
      <c r="ACK118" s="178"/>
      <c r="ACL118" s="178"/>
      <c r="ACM118" s="178"/>
      <c r="ACN118" s="178"/>
      <c r="ACO118" s="178"/>
      <c r="ACP118" s="178"/>
      <c r="ACQ118" s="178"/>
      <c r="ACR118" s="178"/>
      <c r="ACS118" s="178"/>
      <c r="ACT118" s="178"/>
      <c r="ACU118" s="178"/>
      <c r="ACV118" s="178"/>
      <c r="ACW118" s="178"/>
      <c r="ACX118" s="178"/>
      <c r="ACY118" s="178"/>
      <c r="ACZ118" s="178"/>
      <c r="ADA118" s="178"/>
      <c r="ADB118" s="178"/>
      <c r="ADC118" s="178"/>
      <c r="ADD118" s="178"/>
      <c r="ADE118" s="178"/>
      <c r="ADF118" s="178"/>
      <c r="ADG118" s="178"/>
      <c r="ADH118" s="178"/>
      <c r="ADI118" s="178"/>
      <c r="ADJ118" s="178"/>
      <c r="ADK118" s="178"/>
      <c r="ADL118" s="178"/>
      <c r="ADM118" s="178"/>
      <c r="ADN118" s="178"/>
      <c r="ADO118" s="178"/>
      <c r="ADP118" s="178"/>
      <c r="ADQ118" s="178"/>
      <c r="ADR118" s="178"/>
      <c r="ADS118" s="178"/>
      <c r="ADT118" s="178"/>
      <c r="ADU118" s="178"/>
      <c r="ADV118" s="178"/>
      <c r="ADW118" s="178"/>
      <c r="ADX118" s="178"/>
      <c r="ADY118" s="178"/>
      <c r="ADZ118" s="178"/>
      <c r="AEA118" s="178"/>
      <c r="AEB118" s="178"/>
      <c r="AEC118" s="178"/>
      <c r="AED118" s="178"/>
      <c r="AEE118" s="178"/>
      <c r="AEF118" s="178"/>
      <c r="AEG118" s="178"/>
      <c r="AEH118" s="178"/>
      <c r="AEI118" s="178"/>
      <c r="AEJ118" s="178"/>
      <c r="AEK118" s="178"/>
      <c r="AEL118" s="178"/>
      <c r="AEM118" s="178"/>
      <c r="AEN118" s="178"/>
      <c r="AEO118" s="178"/>
      <c r="AEP118" s="178"/>
      <c r="AEQ118" s="178"/>
      <c r="AER118" s="178"/>
      <c r="AES118" s="178"/>
      <c r="AET118" s="178"/>
      <c r="AEU118" s="178"/>
      <c r="AEV118" s="178"/>
      <c r="AEW118" s="178"/>
      <c r="AEX118" s="178"/>
      <c r="AEY118" s="178"/>
      <c r="AEZ118" s="178"/>
      <c r="AFA118" s="178"/>
      <c r="AFB118" s="178"/>
      <c r="AFC118" s="178"/>
      <c r="AFD118" s="178"/>
      <c r="AFE118" s="178"/>
      <c r="AFF118" s="178"/>
      <c r="AFG118" s="178"/>
      <c r="AFH118" s="178"/>
      <c r="AFI118" s="178"/>
      <c r="AFJ118" s="178"/>
      <c r="AFK118" s="178"/>
      <c r="AFL118" s="178"/>
      <c r="AFM118" s="178"/>
      <c r="AFN118" s="178"/>
      <c r="AFO118" s="178"/>
      <c r="AFP118" s="178"/>
      <c r="AFQ118" s="178"/>
      <c r="AFR118" s="178"/>
      <c r="AFS118" s="178"/>
      <c r="AFT118" s="178"/>
      <c r="AFU118" s="178"/>
      <c r="AFV118" s="178"/>
      <c r="AFW118" s="178"/>
      <c r="AFX118" s="178"/>
      <c r="AFY118" s="178"/>
      <c r="AFZ118" s="178"/>
      <c r="AGA118" s="178"/>
      <c r="AGB118" s="178"/>
      <c r="AGC118" s="178"/>
      <c r="AGD118" s="178"/>
      <c r="AGE118" s="178"/>
      <c r="AGF118" s="178"/>
      <c r="AGG118" s="178"/>
      <c r="AGH118" s="178"/>
      <c r="AGI118" s="178"/>
      <c r="AGJ118" s="178"/>
      <c r="AGK118" s="178"/>
      <c r="AGL118" s="178"/>
      <c r="AGM118" s="178"/>
      <c r="AGN118" s="178"/>
      <c r="AGO118" s="178"/>
      <c r="AGP118" s="178"/>
      <c r="AGQ118" s="178"/>
      <c r="AGR118" s="178"/>
      <c r="AGS118" s="178"/>
      <c r="AGT118" s="178"/>
      <c r="AGU118" s="178"/>
      <c r="AGV118" s="178"/>
      <c r="AGW118" s="178"/>
      <c r="AGX118" s="178"/>
      <c r="AGY118" s="178"/>
      <c r="AGZ118" s="178"/>
      <c r="AHA118" s="178"/>
      <c r="AHB118" s="178"/>
      <c r="AHC118" s="178"/>
      <c r="AHD118" s="178"/>
      <c r="AHE118" s="178"/>
      <c r="AHF118" s="178"/>
      <c r="AHG118" s="178"/>
      <c r="AHH118" s="178"/>
      <c r="AHI118" s="178"/>
      <c r="AHJ118" s="178"/>
      <c r="AHK118" s="178"/>
      <c r="AHL118" s="178"/>
      <c r="AHM118" s="178"/>
      <c r="AHN118" s="178"/>
      <c r="AHO118" s="178"/>
      <c r="AHP118" s="178"/>
      <c r="AHQ118" s="178"/>
      <c r="AHR118" s="178"/>
      <c r="AHS118" s="178"/>
      <c r="AHT118" s="178"/>
      <c r="AHU118" s="178"/>
      <c r="AHV118" s="178"/>
      <c r="AHW118" s="178"/>
      <c r="AHX118" s="178"/>
      <c r="AHY118" s="178"/>
      <c r="AHZ118" s="178"/>
      <c r="AIA118" s="178"/>
      <c r="AIB118" s="178"/>
      <c r="AIC118" s="178"/>
      <c r="AID118" s="178"/>
      <c r="AIE118" s="178"/>
      <c r="AIF118" s="178"/>
      <c r="AIG118" s="178"/>
      <c r="AIH118" s="178"/>
      <c r="AII118" s="178"/>
      <c r="AIJ118" s="178"/>
      <c r="AIK118" s="178"/>
      <c r="AIL118" s="178"/>
      <c r="AIM118" s="178"/>
      <c r="AIN118" s="178"/>
      <c r="AIO118" s="178"/>
      <c r="AIP118" s="178"/>
      <c r="AIQ118" s="178"/>
      <c r="AIR118" s="178"/>
      <c r="AIS118" s="178"/>
      <c r="AIT118" s="178"/>
      <c r="AIU118" s="178"/>
      <c r="AIV118" s="178"/>
      <c r="AIW118" s="408"/>
      <c r="AIX118" s="178"/>
      <c r="AIY118" s="178"/>
      <c r="AIZ118" s="178"/>
      <c r="AJA118" s="178"/>
      <c r="AJB118" s="178"/>
      <c r="AJC118" s="178"/>
      <c r="AJD118" s="178"/>
      <c r="AJE118" s="178"/>
      <c r="AJF118" s="178"/>
      <c r="AJG118" s="178"/>
      <c r="AJH118" s="178"/>
      <c r="AJI118" s="178"/>
      <c r="AJJ118" s="178"/>
      <c r="AJK118" s="178"/>
      <c r="AJL118" s="178"/>
      <c r="AJM118" s="178"/>
      <c r="AJN118" s="178"/>
      <c r="AJO118" s="178"/>
      <c r="AJP118" s="178"/>
      <c r="AJQ118" s="178"/>
      <c r="AJR118" s="178"/>
      <c r="AJS118" s="178"/>
      <c r="AJT118" s="178"/>
      <c r="AJU118" s="178"/>
      <c r="AJV118" s="178"/>
      <c r="AJW118" s="178"/>
      <c r="AJX118" s="178"/>
      <c r="AJY118" s="178"/>
      <c r="AJZ118" s="178"/>
      <c r="AKA118" s="178"/>
      <c r="AKB118" s="178"/>
      <c r="AKC118" s="178"/>
      <c r="AKD118" s="178"/>
      <c r="AKE118" s="178"/>
      <c r="AKF118" s="178"/>
      <c r="AKG118" s="178"/>
      <c r="AKH118" s="178"/>
      <c r="AKI118" s="178"/>
      <c r="AKJ118" s="178"/>
      <c r="AKK118" s="178"/>
      <c r="AKL118" s="178"/>
      <c r="AKM118" s="178"/>
      <c r="AKN118" s="178"/>
      <c r="AKO118" s="178"/>
      <c r="AKP118" s="178"/>
      <c r="AKQ118" s="178"/>
      <c r="AKR118" s="178"/>
      <c r="AKS118" s="178"/>
      <c r="AKT118" s="178"/>
      <c r="AKU118" s="178"/>
      <c r="AKV118" s="178"/>
      <c r="AKW118" s="178"/>
      <c r="AKX118" s="178"/>
      <c r="AKY118" s="178"/>
      <c r="AKZ118" s="178"/>
      <c r="ALA118" s="178"/>
      <c r="ALB118" s="178"/>
      <c r="ALC118" s="178"/>
      <c r="ALD118" s="178"/>
    </row>
    <row r="122" spans="1:1115" ht="13.8" thickBot="1"/>
    <row r="123" spans="1:1115" s="136" customFormat="1" ht="14.25" customHeight="1" thickBot="1">
      <c r="B123" s="188"/>
      <c r="C123" s="188"/>
      <c r="D123" s="189"/>
      <c r="E123" s="188"/>
      <c r="F123" s="190"/>
      <c r="G123" s="190"/>
      <c r="H123" s="190"/>
      <c r="I123" s="230">
        <v>31</v>
      </c>
      <c r="J123" s="229">
        <v>21</v>
      </c>
      <c r="K123" s="229">
        <v>7</v>
      </c>
      <c r="L123" s="229">
        <v>0</v>
      </c>
      <c r="M123" s="229">
        <v>4</v>
      </c>
      <c r="N123" s="229">
        <v>16</v>
      </c>
      <c r="O123" s="229">
        <v>21</v>
      </c>
      <c r="P123" s="229">
        <v>24</v>
      </c>
      <c r="Q123" s="229">
        <v>12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13</v>
      </c>
      <c r="Y123" s="229">
        <v>19</v>
      </c>
      <c r="Z123" s="229">
        <v>0</v>
      </c>
      <c r="AA123" s="229">
        <v>16</v>
      </c>
      <c r="AB123" s="229">
        <v>22</v>
      </c>
      <c r="AC123" s="229">
        <v>1</v>
      </c>
      <c r="AD123" s="229">
        <v>10</v>
      </c>
      <c r="AE123" s="229">
        <v>35</v>
      </c>
      <c r="AF123" s="229">
        <v>23</v>
      </c>
      <c r="AG123" s="229">
        <v>0</v>
      </c>
      <c r="AH123" s="229">
        <v>33</v>
      </c>
      <c r="AI123" s="229">
        <v>29</v>
      </c>
      <c r="AJ123" s="229">
        <v>15</v>
      </c>
      <c r="AK123" s="229">
        <v>15</v>
      </c>
      <c r="AL123" s="229">
        <v>23</v>
      </c>
      <c r="AM123" s="231">
        <v>9</v>
      </c>
      <c r="AN123" s="230">
        <v>0</v>
      </c>
      <c r="AO123" s="229">
        <v>11</v>
      </c>
      <c r="AP123" s="229">
        <v>22</v>
      </c>
      <c r="AQ123" s="229">
        <v>17</v>
      </c>
      <c r="AR123" s="229">
        <v>22</v>
      </c>
      <c r="AS123" s="229">
        <v>23</v>
      </c>
      <c r="AT123" s="229">
        <v>11.5</v>
      </c>
      <c r="AU123" s="229">
        <v>0</v>
      </c>
      <c r="AV123" s="229">
        <v>17</v>
      </c>
      <c r="AW123" s="229">
        <v>36</v>
      </c>
      <c r="AX123" s="229">
        <v>8</v>
      </c>
      <c r="AY123" s="229">
        <v>14</v>
      </c>
      <c r="AZ123" s="229">
        <v>11</v>
      </c>
      <c r="BA123" s="229">
        <v>5</v>
      </c>
      <c r="BB123" s="229">
        <v>0</v>
      </c>
      <c r="BC123" s="229">
        <v>24</v>
      </c>
      <c r="BD123" s="229">
        <v>17</v>
      </c>
      <c r="BE123" s="229">
        <v>14</v>
      </c>
      <c r="BF123" s="229">
        <v>22</v>
      </c>
      <c r="BG123" s="229">
        <v>17</v>
      </c>
      <c r="BH123" s="229">
        <v>10</v>
      </c>
      <c r="BI123" s="229">
        <v>0</v>
      </c>
      <c r="BJ123" s="229">
        <v>6</v>
      </c>
      <c r="BK123" s="229">
        <v>20</v>
      </c>
      <c r="BL123" s="229">
        <v>4</v>
      </c>
      <c r="BM123" s="229">
        <v>22</v>
      </c>
      <c r="BN123" s="229">
        <v>22</v>
      </c>
      <c r="BO123" s="229">
        <v>18</v>
      </c>
      <c r="BP123" s="229">
        <v>1</v>
      </c>
      <c r="BQ123" s="229">
        <v>19</v>
      </c>
      <c r="BR123" s="231">
        <v>12</v>
      </c>
      <c r="BS123" s="230">
        <v>4</v>
      </c>
      <c r="BT123" s="229">
        <v>20</v>
      </c>
      <c r="BU123" s="229">
        <v>26</v>
      </c>
      <c r="BV123" s="229">
        <v>3</v>
      </c>
      <c r="BW123" s="229">
        <v>4</v>
      </c>
      <c r="BX123" s="229">
        <v>6</v>
      </c>
      <c r="BY123" s="229">
        <v>9</v>
      </c>
      <c r="BZ123" s="229">
        <v>33</v>
      </c>
      <c r="CA123" s="229">
        <v>37.5</v>
      </c>
      <c r="CB123" s="229">
        <v>26</v>
      </c>
      <c r="CC123" s="229">
        <v>17</v>
      </c>
      <c r="CD123" s="229">
        <v>0</v>
      </c>
      <c r="CE123" s="229">
        <v>26</v>
      </c>
      <c r="CF123" s="229">
        <v>34</v>
      </c>
      <c r="CG123" s="229">
        <v>24</v>
      </c>
      <c r="CH123" s="229">
        <v>38</v>
      </c>
      <c r="CI123" s="229">
        <v>28</v>
      </c>
      <c r="CJ123" s="229">
        <v>18</v>
      </c>
      <c r="CK123" s="229">
        <v>0</v>
      </c>
      <c r="CL123" s="229">
        <v>38</v>
      </c>
      <c r="CM123" s="229">
        <v>42</v>
      </c>
      <c r="CN123" s="229">
        <v>13</v>
      </c>
      <c r="CO123" s="229">
        <v>31</v>
      </c>
      <c r="CP123" s="229">
        <v>20</v>
      </c>
      <c r="CQ123" s="229">
        <v>16</v>
      </c>
      <c r="CR123" s="229">
        <v>1</v>
      </c>
      <c r="CS123" s="229">
        <v>17</v>
      </c>
      <c r="CT123" s="229">
        <v>18</v>
      </c>
      <c r="CU123" s="231">
        <v>8</v>
      </c>
      <c r="CV123" s="230">
        <v>15</v>
      </c>
      <c r="CW123" s="229">
        <v>25</v>
      </c>
      <c r="CX123" s="229">
        <v>11</v>
      </c>
      <c r="CY123" s="229">
        <v>0</v>
      </c>
      <c r="CZ123" s="229">
        <v>7</v>
      </c>
      <c r="DA123" s="229">
        <v>14</v>
      </c>
      <c r="DB123" s="229">
        <v>4</v>
      </c>
      <c r="DC123" s="229">
        <v>16</v>
      </c>
      <c r="DD123" s="229">
        <v>26</v>
      </c>
      <c r="DE123" s="229">
        <v>33</v>
      </c>
      <c r="DF123" s="229">
        <v>0</v>
      </c>
      <c r="DG123" s="229">
        <v>38</v>
      </c>
      <c r="DH123" s="229">
        <v>33</v>
      </c>
      <c r="DI123" s="229">
        <v>17</v>
      </c>
      <c r="DJ123" s="229">
        <v>26</v>
      </c>
      <c r="DK123" s="229">
        <v>33</v>
      </c>
      <c r="DL123" s="229">
        <v>7</v>
      </c>
      <c r="DM123" s="229">
        <v>0</v>
      </c>
      <c r="DN123" s="229">
        <v>31</v>
      </c>
      <c r="DO123" s="229">
        <v>22</v>
      </c>
      <c r="DP123" s="229">
        <v>17</v>
      </c>
      <c r="DQ123" s="229">
        <v>27.5</v>
      </c>
      <c r="DR123" s="229">
        <v>38</v>
      </c>
      <c r="DS123" s="229">
        <v>20</v>
      </c>
      <c r="DT123" s="229">
        <v>0</v>
      </c>
      <c r="DU123" s="229">
        <v>42</v>
      </c>
      <c r="DV123" s="229">
        <v>31</v>
      </c>
      <c r="DW123" s="229">
        <v>27</v>
      </c>
      <c r="DX123" s="229">
        <v>32</v>
      </c>
      <c r="DY123" s="229">
        <v>39</v>
      </c>
      <c r="DZ123" s="231">
        <v>18</v>
      </c>
      <c r="EA123" s="230">
        <v>0</v>
      </c>
      <c r="EB123" s="229">
        <v>32</v>
      </c>
      <c r="EC123" s="229">
        <v>24</v>
      </c>
      <c r="ED123" s="229">
        <v>22</v>
      </c>
      <c r="EE123" s="229">
        <v>31</v>
      </c>
      <c r="EF123" s="229">
        <v>19</v>
      </c>
      <c r="EG123" s="229">
        <v>25</v>
      </c>
      <c r="EH123" s="229">
        <v>0</v>
      </c>
      <c r="EI123" s="229">
        <v>0</v>
      </c>
      <c r="EJ123" s="229">
        <v>14</v>
      </c>
      <c r="EK123" s="229">
        <v>20</v>
      </c>
      <c r="EL123" s="229">
        <v>39</v>
      </c>
      <c r="EM123" s="229">
        <v>0</v>
      </c>
      <c r="EN123" s="229">
        <v>0</v>
      </c>
      <c r="EO123" s="229">
        <v>0</v>
      </c>
      <c r="EP123" s="229">
        <v>10</v>
      </c>
      <c r="EQ123" s="229">
        <v>40</v>
      </c>
      <c r="ER123" s="229">
        <v>24</v>
      </c>
      <c r="ES123" s="229">
        <v>27</v>
      </c>
      <c r="ET123" s="229">
        <v>33</v>
      </c>
      <c r="EU123" s="229">
        <v>32</v>
      </c>
      <c r="EV123" s="229">
        <v>0</v>
      </c>
      <c r="EW123" s="229">
        <v>25</v>
      </c>
      <c r="EX123" s="229">
        <v>44</v>
      </c>
      <c r="EY123" s="229">
        <v>21</v>
      </c>
      <c r="EZ123" s="229">
        <v>37</v>
      </c>
      <c r="FA123" s="229">
        <v>21</v>
      </c>
      <c r="FB123" s="229">
        <v>5</v>
      </c>
      <c r="FC123" s="229">
        <v>0</v>
      </c>
      <c r="FD123" s="231">
        <v>19</v>
      </c>
      <c r="FE123" s="230">
        <v>34</v>
      </c>
      <c r="FF123" s="229">
        <v>28</v>
      </c>
      <c r="FG123" s="229">
        <v>29</v>
      </c>
      <c r="FH123" s="229">
        <v>5</v>
      </c>
      <c r="FI123" s="229">
        <v>2</v>
      </c>
      <c r="FJ123" s="229">
        <v>0</v>
      </c>
      <c r="FK123" s="229">
        <v>24</v>
      </c>
      <c r="FL123" s="229">
        <v>22</v>
      </c>
      <c r="FM123" s="229">
        <v>18</v>
      </c>
      <c r="FN123" s="229">
        <v>32</v>
      </c>
      <c r="FO123" s="229">
        <v>20</v>
      </c>
      <c r="FP123" s="229">
        <v>7</v>
      </c>
      <c r="FQ123" s="229">
        <v>0</v>
      </c>
      <c r="FR123" s="229">
        <v>14</v>
      </c>
      <c r="FS123" s="229">
        <v>19</v>
      </c>
      <c r="FT123" s="229">
        <v>16</v>
      </c>
      <c r="FU123" s="229">
        <v>18</v>
      </c>
      <c r="FV123" s="229">
        <v>9</v>
      </c>
      <c r="FW123" s="229">
        <v>0</v>
      </c>
      <c r="FX123" s="229">
        <v>0</v>
      </c>
      <c r="FY123" s="229">
        <v>12</v>
      </c>
      <c r="FZ123" s="229">
        <v>10</v>
      </c>
      <c r="GA123" s="229">
        <v>0</v>
      </c>
      <c r="GB123" s="229">
        <v>4</v>
      </c>
      <c r="GC123" s="229">
        <v>3</v>
      </c>
      <c r="GD123" s="229">
        <v>0</v>
      </c>
      <c r="GE123" s="229">
        <v>0</v>
      </c>
      <c r="GF123" s="229">
        <v>13</v>
      </c>
      <c r="GG123" s="229">
        <v>30</v>
      </c>
      <c r="GH123" s="229">
        <v>9</v>
      </c>
      <c r="GI123" s="231">
        <v>15</v>
      </c>
      <c r="GJ123" s="230">
        <v>11</v>
      </c>
      <c r="GK123" s="229">
        <v>10</v>
      </c>
      <c r="GL123" s="229">
        <v>0</v>
      </c>
      <c r="GM123" s="229">
        <v>30</v>
      </c>
      <c r="GN123" s="229">
        <v>15</v>
      </c>
      <c r="GO123" s="229">
        <v>5</v>
      </c>
      <c r="GP123" s="229">
        <v>3</v>
      </c>
      <c r="GQ123" s="229">
        <v>10</v>
      </c>
      <c r="GR123" s="229">
        <v>1</v>
      </c>
      <c r="GS123" s="229">
        <v>0</v>
      </c>
      <c r="GT123" s="229">
        <v>0</v>
      </c>
      <c r="GU123" s="229">
        <v>0</v>
      </c>
      <c r="GV123" s="229">
        <v>9</v>
      </c>
      <c r="GW123" s="229">
        <v>7</v>
      </c>
      <c r="GX123" s="229">
        <v>19</v>
      </c>
      <c r="GY123" s="229">
        <v>14</v>
      </c>
      <c r="GZ123" s="229">
        <v>0</v>
      </c>
      <c r="HA123" s="229">
        <v>28</v>
      </c>
      <c r="HB123" s="229">
        <v>12</v>
      </c>
      <c r="HC123" s="229">
        <v>24</v>
      </c>
      <c r="HD123" s="229">
        <v>40</v>
      </c>
      <c r="HE123" s="229">
        <v>27</v>
      </c>
      <c r="HF123" s="229">
        <v>20</v>
      </c>
      <c r="HG123" s="229">
        <v>0</v>
      </c>
      <c r="HH123" s="229">
        <v>0</v>
      </c>
      <c r="HI123" s="229">
        <v>27</v>
      </c>
      <c r="HJ123" s="229">
        <v>15</v>
      </c>
      <c r="HK123" s="229">
        <v>23</v>
      </c>
      <c r="HL123" s="229">
        <v>13</v>
      </c>
      <c r="HM123" s="231">
        <v>8</v>
      </c>
      <c r="HN123" s="230">
        <v>0</v>
      </c>
      <c r="HO123" s="229">
        <v>18</v>
      </c>
      <c r="HP123" s="229">
        <v>24</v>
      </c>
      <c r="HQ123" s="229">
        <v>21</v>
      </c>
      <c r="HR123" s="229">
        <v>37</v>
      </c>
      <c r="HS123" s="229">
        <v>37</v>
      </c>
      <c r="HT123" s="229">
        <v>33</v>
      </c>
      <c r="HU123" s="229">
        <v>0</v>
      </c>
      <c r="HV123" s="229">
        <v>40</v>
      </c>
      <c r="HW123" s="229">
        <v>37</v>
      </c>
      <c r="HX123" s="229">
        <v>38</v>
      </c>
      <c r="HY123" s="229">
        <v>28</v>
      </c>
      <c r="HZ123" s="229">
        <v>23</v>
      </c>
      <c r="IA123" s="229">
        <v>22</v>
      </c>
      <c r="IB123" s="229">
        <v>6</v>
      </c>
      <c r="IC123" s="229">
        <v>13</v>
      </c>
      <c r="ID123" s="229">
        <v>21</v>
      </c>
      <c r="IE123" s="229">
        <v>12</v>
      </c>
      <c r="IF123" s="229">
        <v>16</v>
      </c>
      <c r="IG123" s="229">
        <v>17</v>
      </c>
      <c r="IH123" s="229">
        <v>28</v>
      </c>
      <c r="II123" s="229">
        <v>0</v>
      </c>
      <c r="IJ123" s="229">
        <v>6</v>
      </c>
      <c r="IK123" s="229">
        <v>0</v>
      </c>
      <c r="IL123" s="229">
        <v>0</v>
      </c>
      <c r="IM123" s="229">
        <v>0</v>
      </c>
      <c r="IN123" s="229">
        <v>0</v>
      </c>
      <c r="IO123" s="229">
        <v>27</v>
      </c>
      <c r="IP123" s="229">
        <v>0</v>
      </c>
      <c r="IQ123" s="229">
        <v>33</v>
      </c>
      <c r="IR123" s="231">
        <v>36</v>
      </c>
      <c r="IS123" s="230">
        <v>31</v>
      </c>
      <c r="IT123" s="229">
        <v>5</v>
      </c>
      <c r="IU123" s="229">
        <v>6</v>
      </c>
      <c r="IV123" s="229">
        <v>6</v>
      </c>
      <c r="IW123" s="229">
        <v>0</v>
      </c>
      <c r="IX123" s="229">
        <v>5</v>
      </c>
      <c r="IY123" s="229">
        <v>4</v>
      </c>
      <c r="IZ123" s="229">
        <v>2</v>
      </c>
      <c r="JA123" s="229">
        <v>20</v>
      </c>
      <c r="JB123" s="229">
        <v>20</v>
      </c>
      <c r="JC123" s="229">
        <v>0</v>
      </c>
      <c r="JD123" s="229">
        <v>0</v>
      </c>
      <c r="JE123" s="229">
        <v>17</v>
      </c>
      <c r="JF123" s="229">
        <v>0</v>
      </c>
      <c r="JG123" s="229">
        <v>13</v>
      </c>
      <c r="JH123" s="229">
        <v>13</v>
      </c>
      <c r="JI123" s="229">
        <v>13</v>
      </c>
      <c r="JJ123" s="229">
        <v>0</v>
      </c>
      <c r="JK123" s="229">
        <v>0</v>
      </c>
      <c r="JL123" s="229">
        <v>2</v>
      </c>
      <c r="JM123" s="229">
        <v>0</v>
      </c>
      <c r="JN123" s="229">
        <v>0</v>
      </c>
      <c r="JO123" s="229">
        <v>0</v>
      </c>
      <c r="JP123" s="229">
        <v>0</v>
      </c>
      <c r="JQ123" s="229">
        <v>0</v>
      </c>
      <c r="JR123" s="229">
        <v>0</v>
      </c>
      <c r="JS123" s="229">
        <v>0</v>
      </c>
      <c r="JT123" s="229">
        <v>0</v>
      </c>
      <c r="JU123" s="229">
        <v>0</v>
      </c>
      <c r="JV123" s="229">
        <v>0</v>
      </c>
      <c r="JW123" s="231">
        <v>0</v>
      </c>
      <c r="JX123" s="230">
        <v>0</v>
      </c>
      <c r="JY123" s="229">
        <v>0</v>
      </c>
      <c r="JZ123" s="229">
        <v>0</v>
      </c>
      <c r="KA123" s="229">
        <v>0</v>
      </c>
      <c r="KB123" s="229">
        <v>0</v>
      </c>
      <c r="KC123" s="229">
        <v>0</v>
      </c>
      <c r="KD123" s="229">
        <v>0</v>
      </c>
      <c r="KE123" s="229">
        <v>20</v>
      </c>
      <c r="KF123" s="229">
        <v>0</v>
      </c>
      <c r="KG123" s="229">
        <v>34</v>
      </c>
      <c r="KH123" s="229">
        <v>11</v>
      </c>
      <c r="KI123" s="229">
        <v>7</v>
      </c>
      <c r="KJ123" s="229">
        <v>16</v>
      </c>
      <c r="KK123" s="229">
        <v>20</v>
      </c>
      <c r="KL123" s="229">
        <v>16</v>
      </c>
      <c r="KM123" s="229">
        <v>0</v>
      </c>
      <c r="KN123" s="229">
        <v>16</v>
      </c>
      <c r="KO123" s="229">
        <v>17</v>
      </c>
      <c r="KP123" s="229">
        <v>6</v>
      </c>
      <c r="KQ123" s="229">
        <v>20</v>
      </c>
      <c r="KR123" s="229">
        <v>34</v>
      </c>
      <c r="KS123" s="229">
        <v>0</v>
      </c>
      <c r="KT123" s="229">
        <v>0</v>
      </c>
      <c r="KU123" s="229">
        <v>0</v>
      </c>
      <c r="KV123" s="229">
        <v>30</v>
      </c>
      <c r="KW123" s="229">
        <v>20</v>
      </c>
      <c r="KX123" s="229">
        <v>12</v>
      </c>
      <c r="KY123" s="229">
        <v>0</v>
      </c>
      <c r="KZ123" s="229">
        <v>0</v>
      </c>
      <c r="LA123" s="231">
        <v>0</v>
      </c>
      <c r="LB123" s="230">
        <v>0</v>
      </c>
      <c r="LC123" s="229">
        <v>5</v>
      </c>
      <c r="LD123" s="229">
        <v>12</v>
      </c>
      <c r="LE123" s="229">
        <v>16</v>
      </c>
      <c r="LF123" s="229">
        <v>8</v>
      </c>
      <c r="LG123" s="229">
        <v>0</v>
      </c>
      <c r="LH123" s="229">
        <v>0</v>
      </c>
      <c r="LI123" s="229">
        <v>8</v>
      </c>
      <c r="LJ123" s="229">
        <v>14</v>
      </c>
      <c r="LK123" s="229">
        <v>2</v>
      </c>
      <c r="LL123" s="229">
        <v>0</v>
      </c>
      <c r="LM123" s="229">
        <v>0</v>
      </c>
      <c r="LN123" s="229">
        <v>0</v>
      </c>
      <c r="LO123" s="229">
        <v>0</v>
      </c>
      <c r="LP123" s="229">
        <v>0</v>
      </c>
      <c r="LQ123" s="229">
        <v>0</v>
      </c>
      <c r="LR123" s="229">
        <v>17</v>
      </c>
      <c r="LS123" s="229">
        <v>32</v>
      </c>
      <c r="LT123" s="229">
        <v>38</v>
      </c>
      <c r="LU123" s="229">
        <v>4</v>
      </c>
      <c r="LV123" s="229">
        <v>0</v>
      </c>
      <c r="LW123" s="229">
        <v>35</v>
      </c>
      <c r="LX123" s="229">
        <v>32</v>
      </c>
      <c r="LY123" s="229">
        <v>30</v>
      </c>
      <c r="LZ123" s="229">
        <v>53</v>
      </c>
      <c r="MA123" s="229">
        <v>31</v>
      </c>
      <c r="MB123" s="229">
        <v>15</v>
      </c>
      <c r="MC123" s="229">
        <v>0</v>
      </c>
      <c r="MD123" s="229">
        <v>35</v>
      </c>
      <c r="ME123" s="229">
        <v>33</v>
      </c>
      <c r="MF123" s="231">
        <v>21</v>
      </c>
      <c r="MG123" s="230">
        <v>16</v>
      </c>
      <c r="MH123" s="229">
        <v>22</v>
      </c>
      <c r="MI123" s="229">
        <v>0</v>
      </c>
      <c r="MJ123" s="229">
        <v>0</v>
      </c>
      <c r="MK123" s="229">
        <v>11</v>
      </c>
      <c r="ML123" s="229">
        <v>8</v>
      </c>
      <c r="MM123" s="229">
        <v>14</v>
      </c>
      <c r="MN123" s="229">
        <v>12</v>
      </c>
      <c r="MO123" s="229">
        <v>8</v>
      </c>
      <c r="MP123" s="229">
        <v>0</v>
      </c>
      <c r="MQ123" s="229">
        <v>0</v>
      </c>
      <c r="MR123" s="229">
        <v>5</v>
      </c>
      <c r="MS123" s="229">
        <v>15</v>
      </c>
      <c r="MT123" s="229">
        <v>18</v>
      </c>
      <c r="MU123" s="229">
        <v>36</v>
      </c>
      <c r="MV123" s="229">
        <v>41</v>
      </c>
      <c r="MW123" s="229">
        <v>14</v>
      </c>
      <c r="MX123" s="229">
        <v>0</v>
      </c>
      <c r="MY123" s="229">
        <v>51</v>
      </c>
      <c r="MZ123" s="229">
        <v>44</v>
      </c>
      <c r="NA123" s="229">
        <v>34</v>
      </c>
      <c r="NB123" s="229">
        <v>39</v>
      </c>
      <c r="NC123" s="229">
        <v>41</v>
      </c>
      <c r="ND123" s="229">
        <v>0</v>
      </c>
      <c r="NE123" s="229">
        <v>0</v>
      </c>
      <c r="NF123" s="229">
        <v>34</v>
      </c>
      <c r="NG123" s="229">
        <v>30</v>
      </c>
      <c r="NH123" s="229">
        <v>27</v>
      </c>
      <c r="NI123" s="229">
        <v>24</v>
      </c>
      <c r="NJ123" s="231">
        <v>23</v>
      </c>
      <c r="NK123" s="230">
        <v>27</v>
      </c>
      <c r="NL123" s="229">
        <v>0</v>
      </c>
      <c r="NM123" s="229">
        <v>14</v>
      </c>
      <c r="NN123" s="229">
        <v>0</v>
      </c>
      <c r="NO123" s="229">
        <v>1</v>
      </c>
      <c r="NP123" s="229">
        <v>6</v>
      </c>
      <c r="NQ123" s="229">
        <v>8</v>
      </c>
      <c r="NR123" s="229">
        <v>2</v>
      </c>
      <c r="NS123" s="229">
        <v>0</v>
      </c>
      <c r="NT123" s="229">
        <v>0</v>
      </c>
      <c r="NU123" s="229">
        <v>0</v>
      </c>
      <c r="NV123" s="229">
        <v>0</v>
      </c>
      <c r="NW123" s="229">
        <v>0</v>
      </c>
      <c r="NX123" s="229">
        <v>0</v>
      </c>
      <c r="NY123" s="229">
        <v>0</v>
      </c>
      <c r="NZ123" s="229">
        <v>0</v>
      </c>
      <c r="OA123" s="229">
        <v>4</v>
      </c>
      <c r="OB123" s="229">
        <v>0</v>
      </c>
      <c r="OC123" s="229">
        <v>0</v>
      </c>
      <c r="OD123" s="229">
        <v>0</v>
      </c>
      <c r="OE123" s="229">
        <v>0</v>
      </c>
      <c r="OF123" s="229">
        <v>6</v>
      </c>
      <c r="OG123" s="229">
        <v>0</v>
      </c>
      <c r="OH123" s="229">
        <v>0</v>
      </c>
      <c r="OI123" s="229">
        <v>8</v>
      </c>
      <c r="OJ123" s="229">
        <v>2</v>
      </c>
      <c r="OK123" s="229">
        <v>4</v>
      </c>
      <c r="OL123" s="229">
        <v>1</v>
      </c>
      <c r="OM123" s="229">
        <v>0</v>
      </c>
      <c r="ON123" s="229">
        <v>0</v>
      </c>
      <c r="OO123" s="466">
        <v>29</v>
      </c>
      <c r="OP123" s="251">
        <v>20</v>
      </c>
      <c r="OQ123" s="252">
        <v>20</v>
      </c>
      <c r="OR123" s="252">
        <v>18</v>
      </c>
      <c r="OS123" s="252">
        <v>16</v>
      </c>
      <c r="OT123" s="252">
        <v>0</v>
      </c>
      <c r="OU123" s="252">
        <v>0</v>
      </c>
      <c r="OV123" s="252">
        <v>19</v>
      </c>
      <c r="OW123" s="252">
        <v>26</v>
      </c>
      <c r="OX123" s="252">
        <v>18</v>
      </c>
      <c r="OY123" s="252">
        <v>42</v>
      </c>
      <c r="OZ123" s="252">
        <v>48</v>
      </c>
      <c r="PA123" s="252">
        <v>12</v>
      </c>
      <c r="PB123" s="252">
        <v>0</v>
      </c>
      <c r="PC123" s="252">
        <v>49</v>
      </c>
      <c r="PD123" s="252">
        <v>38</v>
      </c>
      <c r="PE123" s="252">
        <v>19</v>
      </c>
      <c r="PF123" s="252">
        <v>16</v>
      </c>
      <c r="PG123" s="252">
        <v>17</v>
      </c>
      <c r="PH123" s="252">
        <v>26</v>
      </c>
      <c r="PI123" s="252">
        <v>0</v>
      </c>
      <c r="PJ123" s="252">
        <v>14</v>
      </c>
      <c r="PK123" s="252">
        <v>12</v>
      </c>
      <c r="PL123" s="252">
        <v>20</v>
      </c>
      <c r="PM123" s="252">
        <v>18</v>
      </c>
      <c r="PN123" s="252">
        <v>10</v>
      </c>
      <c r="PO123" s="252">
        <v>0</v>
      </c>
      <c r="PP123" s="252">
        <v>0</v>
      </c>
      <c r="PQ123" s="252">
        <v>0</v>
      </c>
      <c r="PR123" s="252">
        <v>8</v>
      </c>
      <c r="PS123" s="252">
        <v>22</v>
      </c>
      <c r="PT123" s="253">
        <v>29</v>
      </c>
      <c r="PU123" s="251">
        <v>25</v>
      </c>
      <c r="PV123" s="252">
        <v>12</v>
      </c>
      <c r="PW123" s="252">
        <v>0</v>
      </c>
      <c r="PX123" s="252">
        <v>0</v>
      </c>
      <c r="PY123" s="252">
        <v>12</v>
      </c>
      <c r="PZ123" s="252">
        <v>8</v>
      </c>
      <c r="QA123" s="252">
        <v>8</v>
      </c>
      <c r="QB123" s="252">
        <v>2</v>
      </c>
      <c r="QC123" s="252">
        <v>0</v>
      </c>
      <c r="QD123" s="252">
        <v>0</v>
      </c>
      <c r="QE123" s="252">
        <v>4</v>
      </c>
      <c r="QF123" s="252">
        <v>0</v>
      </c>
      <c r="QG123" s="252">
        <v>0</v>
      </c>
      <c r="QH123" s="252">
        <v>0</v>
      </c>
      <c r="QI123" s="252">
        <v>16</v>
      </c>
      <c r="QJ123" s="252">
        <v>0</v>
      </c>
      <c r="QK123" s="252">
        <v>0</v>
      </c>
      <c r="QL123" s="252">
        <v>8</v>
      </c>
      <c r="QM123" s="252">
        <v>8</v>
      </c>
      <c r="QN123" s="252">
        <v>9</v>
      </c>
      <c r="QO123" s="252">
        <v>8</v>
      </c>
      <c r="QP123" s="252">
        <v>8</v>
      </c>
      <c r="QQ123" s="252">
        <v>0</v>
      </c>
      <c r="QR123" s="252">
        <v>0</v>
      </c>
      <c r="QS123" s="252">
        <v>0</v>
      </c>
      <c r="QT123" s="252">
        <v>14</v>
      </c>
      <c r="QU123" s="252">
        <v>5</v>
      </c>
      <c r="QV123" s="253">
        <v>7</v>
      </c>
      <c r="QW123" s="230">
        <v>4</v>
      </c>
      <c r="QX123" s="229">
        <v>0</v>
      </c>
      <c r="QY123" s="229">
        <v>0</v>
      </c>
      <c r="QZ123" s="229">
        <v>0</v>
      </c>
      <c r="RA123" s="229">
        <v>0</v>
      </c>
      <c r="RB123" s="229">
        <v>0</v>
      </c>
      <c r="RC123" s="229">
        <v>0</v>
      </c>
      <c r="RD123" s="229">
        <v>15</v>
      </c>
      <c r="RE123" s="229">
        <v>14</v>
      </c>
      <c r="RF123" s="229">
        <v>0</v>
      </c>
      <c r="RG123" s="229">
        <v>6</v>
      </c>
      <c r="RH123" s="229">
        <v>13</v>
      </c>
      <c r="RI123" s="229">
        <v>8</v>
      </c>
      <c r="RJ123" s="229">
        <v>9</v>
      </c>
      <c r="RK123" s="229">
        <v>8</v>
      </c>
      <c r="RL123" s="229">
        <v>0</v>
      </c>
      <c r="RM123" s="229">
        <v>0</v>
      </c>
      <c r="RN123" s="229">
        <v>8</v>
      </c>
      <c r="RO123" s="229">
        <v>0</v>
      </c>
      <c r="RP123" s="229">
        <v>0</v>
      </c>
      <c r="RQ123" s="229">
        <v>18</v>
      </c>
      <c r="RR123" s="229">
        <v>17</v>
      </c>
      <c r="RS123" s="229">
        <v>0</v>
      </c>
      <c r="RT123" s="229">
        <v>0</v>
      </c>
      <c r="RU123" s="229">
        <v>0</v>
      </c>
      <c r="RV123" s="229">
        <v>0</v>
      </c>
      <c r="RW123" s="229">
        <v>0</v>
      </c>
      <c r="RX123" s="229">
        <v>2</v>
      </c>
      <c r="RY123" s="229">
        <v>23</v>
      </c>
      <c r="RZ123" s="229">
        <v>0</v>
      </c>
      <c r="SA123" s="231">
        <v>0</v>
      </c>
      <c r="SB123" s="230">
        <v>0</v>
      </c>
      <c r="SC123" s="229">
        <v>0</v>
      </c>
      <c r="SD123" s="229">
        <v>2</v>
      </c>
      <c r="SE123" s="229">
        <v>0</v>
      </c>
      <c r="SF123" s="229">
        <v>0</v>
      </c>
      <c r="SG123" s="229">
        <v>0</v>
      </c>
      <c r="SH123" s="229">
        <v>0</v>
      </c>
      <c r="SI123" s="229">
        <v>0</v>
      </c>
      <c r="SJ123" s="229">
        <v>0</v>
      </c>
      <c r="SK123" s="229">
        <v>0</v>
      </c>
      <c r="SL123" s="229">
        <v>6</v>
      </c>
      <c r="SM123" s="229">
        <v>8</v>
      </c>
      <c r="SN123" s="229">
        <v>0</v>
      </c>
      <c r="SO123" s="229">
        <v>0</v>
      </c>
      <c r="SP123" s="229">
        <v>0</v>
      </c>
      <c r="SQ123" s="229">
        <v>0</v>
      </c>
      <c r="SR123" s="229">
        <v>12</v>
      </c>
      <c r="SS123" s="229">
        <v>8</v>
      </c>
      <c r="ST123" s="229">
        <v>16</v>
      </c>
      <c r="SU123" s="229">
        <v>16</v>
      </c>
      <c r="SV123" s="229">
        <v>0</v>
      </c>
      <c r="SW123" s="229">
        <v>8</v>
      </c>
      <c r="SX123" s="229">
        <v>17</v>
      </c>
      <c r="SY123" s="229">
        <v>12</v>
      </c>
      <c r="SZ123" s="229">
        <v>11</v>
      </c>
      <c r="TA123" s="229">
        <v>28</v>
      </c>
      <c r="TB123" s="229">
        <v>32</v>
      </c>
      <c r="TC123" s="229">
        <v>0</v>
      </c>
      <c r="TD123" s="229">
        <v>15</v>
      </c>
      <c r="TE123" s="231">
        <v>11</v>
      </c>
      <c r="TF123" s="230">
        <v>16</v>
      </c>
      <c r="TG123" s="229">
        <v>8</v>
      </c>
      <c r="TH123" s="229">
        <v>10</v>
      </c>
      <c r="TI123" s="229">
        <v>0</v>
      </c>
      <c r="TJ123" s="229">
        <v>0</v>
      </c>
      <c r="TK123" s="229">
        <v>32</v>
      </c>
      <c r="TL123" s="229">
        <v>32</v>
      </c>
      <c r="TM123" s="229">
        <v>32</v>
      </c>
      <c r="TN123" s="229">
        <v>36</v>
      </c>
      <c r="TO123" s="229">
        <v>42</v>
      </c>
      <c r="TP123" s="229">
        <v>0</v>
      </c>
      <c r="TQ123" s="229">
        <v>0</v>
      </c>
      <c r="TR123" s="229">
        <v>22</v>
      </c>
      <c r="TS123" s="229">
        <v>26</v>
      </c>
      <c r="TT123" s="229">
        <v>26</v>
      </c>
      <c r="TU123" s="229">
        <v>13</v>
      </c>
      <c r="TV123" s="229">
        <v>16</v>
      </c>
      <c r="TW123" s="229">
        <v>10</v>
      </c>
      <c r="TX123" s="229">
        <v>0</v>
      </c>
      <c r="TY123" s="229">
        <v>4</v>
      </c>
      <c r="TZ123" s="229">
        <v>21</v>
      </c>
      <c r="UA123" s="229">
        <v>36</v>
      </c>
      <c r="UB123" s="229">
        <v>32</v>
      </c>
      <c r="UC123" s="229">
        <v>40</v>
      </c>
      <c r="UD123" s="229">
        <v>0</v>
      </c>
      <c r="UE123" s="229">
        <v>0</v>
      </c>
      <c r="UF123" s="229">
        <v>38</v>
      </c>
      <c r="UG123" s="229">
        <v>18</v>
      </c>
      <c r="UH123" s="229">
        <v>12</v>
      </c>
      <c r="UI123" s="229">
        <v>14</v>
      </c>
      <c r="UJ123" s="231">
        <v>32</v>
      </c>
      <c r="UK123" s="230">
        <v>22</v>
      </c>
      <c r="UL123" s="229">
        <v>0</v>
      </c>
      <c r="UM123" s="229">
        <v>34</v>
      </c>
      <c r="UN123" s="229">
        <v>32</v>
      </c>
      <c r="UO123" s="229">
        <v>26</v>
      </c>
      <c r="UP123" s="229">
        <v>66</v>
      </c>
      <c r="UQ123" s="229">
        <v>53</v>
      </c>
      <c r="UR123" s="229">
        <v>11</v>
      </c>
      <c r="US123" s="229">
        <v>0</v>
      </c>
      <c r="UT123" s="229">
        <v>26</v>
      </c>
      <c r="UU123" s="229">
        <v>34</v>
      </c>
      <c r="UV123" s="229">
        <v>24</v>
      </c>
      <c r="UW123" s="229">
        <v>26</v>
      </c>
      <c r="UX123" s="229">
        <v>26</v>
      </c>
      <c r="UY123" s="229">
        <v>23</v>
      </c>
      <c r="UZ123" s="229">
        <v>0</v>
      </c>
      <c r="VA123" s="229">
        <v>19</v>
      </c>
      <c r="VB123" s="229">
        <v>43</v>
      </c>
      <c r="VC123" s="229">
        <v>22</v>
      </c>
      <c r="VD123" s="229">
        <v>42</v>
      </c>
      <c r="VE123" s="229">
        <v>47</v>
      </c>
      <c r="VF123" s="229">
        <v>0</v>
      </c>
      <c r="VG123" s="229">
        <v>0</v>
      </c>
      <c r="VH123" s="229">
        <v>42</v>
      </c>
      <c r="VI123" s="229">
        <v>38</v>
      </c>
      <c r="VJ123" s="229">
        <v>22</v>
      </c>
      <c r="VK123" s="229">
        <v>13</v>
      </c>
      <c r="VL123" s="229">
        <v>10</v>
      </c>
      <c r="VM123" s="229">
        <v>0</v>
      </c>
      <c r="VN123" s="231">
        <v>0</v>
      </c>
      <c r="VO123" s="230">
        <v>0</v>
      </c>
      <c r="VP123" s="229">
        <v>4</v>
      </c>
      <c r="VQ123" s="229">
        <v>5</v>
      </c>
      <c r="VR123" s="229">
        <v>4</v>
      </c>
      <c r="VS123" s="229">
        <v>15</v>
      </c>
      <c r="VT123" s="229">
        <v>14</v>
      </c>
      <c r="VU123" s="229">
        <v>0</v>
      </c>
      <c r="VV123" s="229">
        <v>10</v>
      </c>
      <c r="VW123" s="229">
        <v>7</v>
      </c>
      <c r="VX123" s="229">
        <v>12</v>
      </c>
      <c r="VY123" s="229">
        <v>18</v>
      </c>
      <c r="VZ123" s="229">
        <v>17</v>
      </c>
      <c r="WA123" s="229">
        <v>8</v>
      </c>
      <c r="WB123" s="229">
        <v>0</v>
      </c>
      <c r="WC123" s="229">
        <v>8</v>
      </c>
      <c r="WD123" s="229">
        <v>2</v>
      </c>
      <c r="WE123" s="229">
        <v>5</v>
      </c>
      <c r="WF123" s="229">
        <v>4</v>
      </c>
      <c r="WG123" s="229">
        <v>0</v>
      </c>
      <c r="WH123" s="229">
        <v>0</v>
      </c>
      <c r="WI123" s="229">
        <v>0</v>
      </c>
      <c r="WJ123" s="229">
        <v>0</v>
      </c>
      <c r="WK123" s="229">
        <v>0</v>
      </c>
      <c r="WL123" s="229">
        <v>0</v>
      </c>
      <c r="WM123" s="229">
        <v>0</v>
      </c>
      <c r="WN123" s="229">
        <v>0</v>
      </c>
      <c r="WO123" s="229">
        <v>0</v>
      </c>
      <c r="WP123" s="229">
        <v>0</v>
      </c>
      <c r="WQ123" s="229">
        <v>0</v>
      </c>
      <c r="WR123" s="229">
        <v>1</v>
      </c>
      <c r="WS123" s="231">
        <v>19</v>
      </c>
      <c r="WT123" s="230">
        <v>14</v>
      </c>
      <c r="WU123" s="229">
        <v>20</v>
      </c>
      <c r="WV123" s="229">
        <v>0</v>
      </c>
      <c r="WW123" s="229">
        <v>0</v>
      </c>
      <c r="WX123" s="229">
        <v>26</v>
      </c>
      <c r="WY123" s="229">
        <v>25</v>
      </c>
      <c r="WZ123" s="229">
        <v>22</v>
      </c>
      <c r="XA123" s="229">
        <v>26</v>
      </c>
      <c r="XB123" s="229">
        <v>12</v>
      </c>
      <c r="XC123" s="229">
        <v>0</v>
      </c>
      <c r="XD123" s="229">
        <v>0</v>
      </c>
      <c r="XE123" s="229">
        <v>10</v>
      </c>
      <c r="XF123" s="229">
        <v>0</v>
      </c>
      <c r="XG123" s="229">
        <v>3</v>
      </c>
      <c r="XH123" s="229">
        <v>19</v>
      </c>
      <c r="XI123" s="229">
        <v>8</v>
      </c>
      <c r="XJ123" s="229">
        <v>0</v>
      </c>
      <c r="XK123" s="229">
        <v>0</v>
      </c>
      <c r="XL123" s="229">
        <v>0</v>
      </c>
      <c r="XM123" s="229">
        <v>0</v>
      </c>
      <c r="XN123" s="229">
        <v>8</v>
      </c>
      <c r="XO123" s="229">
        <v>11</v>
      </c>
      <c r="XP123" s="229">
        <v>4</v>
      </c>
      <c r="XQ123" s="229">
        <v>0</v>
      </c>
      <c r="XR123" s="229">
        <v>0</v>
      </c>
      <c r="XS123" s="229">
        <v>0</v>
      </c>
      <c r="XT123" s="229">
        <v>3</v>
      </c>
      <c r="XU123" s="229">
        <v>11</v>
      </c>
      <c r="XV123" s="229">
        <v>12</v>
      </c>
      <c r="XW123" s="229">
        <v>6</v>
      </c>
      <c r="XX123" s="231">
        <v>0</v>
      </c>
      <c r="XY123" s="230">
        <v>0</v>
      </c>
      <c r="XZ123" s="229">
        <v>0</v>
      </c>
      <c r="YA123" s="229">
        <v>0</v>
      </c>
      <c r="YB123" s="229">
        <v>4</v>
      </c>
      <c r="YC123" s="229">
        <v>0</v>
      </c>
      <c r="YD123" s="229">
        <v>0</v>
      </c>
      <c r="YE123" s="229">
        <v>0</v>
      </c>
      <c r="YF123" s="229">
        <v>0</v>
      </c>
      <c r="YG123" s="229">
        <v>0</v>
      </c>
      <c r="YH123" s="229">
        <v>11</v>
      </c>
      <c r="YI123" s="229">
        <v>1</v>
      </c>
      <c r="YJ123" s="229">
        <v>6</v>
      </c>
      <c r="YK123" s="229">
        <v>8</v>
      </c>
      <c r="YL123" s="229">
        <v>6</v>
      </c>
      <c r="YM123" s="229">
        <v>0</v>
      </c>
      <c r="YN123" s="229">
        <v>0</v>
      </c>
      <c r="YO123" s="229">
        <v>0</v>
      </c>
      <c r="YP123" s="229">
        <v>0</v>
      </c>
      <c r="YQ123" s="229">
        <v>0</v>
      </c>
      <c r="YR123" s="229">
        <v>0</v>
      </c>
      <c r="YS123" s="229">
        <v>0</v>
      </c>
      <c r="YT123" s="229">
        <v>0</v>
      </c>
      <c r="YU123" s="229">
        <v>0</v>
      </c>
      <c r="YV123" s="229">
        <v>0</v>
      </c>
      <c r="YW123" s="229">
        <v>0</v>
      </c>
      <c r="YX123" s="229">
        <v>0</v>
      </c>
      <c r="YY123" s="229">
        <v>0</v>
      </c>
      <c r="YZ123" s="229">
        <v>0</v>
      </c>
      <c r="ZA123" s="229">
        <v>0</v>
      </c>
      <c r="ZB123" s="231">
        <v>0</v>
      </c>
      <c r="ZC123" s="230">
        <v>0</v>
      </c>
      <c r="ZD123" s="229">
        <v>0</v>
      </c>
      <c r="ZE123" s="229">
        <v>0</v>
      </c>
      <c r="ZF123" s="229">
        <v>6</v>
      </c>
      <c r="ZG123" s="229">
        <v>0</v>
      </c>
      <c r="ZH123" s="229">
        <v>0</v>
      </c>
      <c r="ZI123" s="229">
        <v>12</v>
      </c>
      <c r="ZJ123" s="229">
        <v>14</v>
      </c>
      <c r="ZK123" s="229">
        <v>16</v>
      </c>
      <c r="ZL123" s="229">
        <v>18</v>
      </c>
      <c r="ZM123" s="229">
        <v>12</v>
      </c>
      <c r="ZN123" s="229">
        <v>0</v>
      </c>
      <c r="ZO123" s="229">
        <v>0</v>
      </c>
      <c r="ZP123" s="229">
        <v>0</v>
      </c>
      <c r="ZQ123" s="229">
        <v>16</v>
      </c>
      <c r="ZR123" s="229">
        <v>13</v>
      </c>
      <c r="ZS123" s="229">
        <v>6</v>
      </c>
      <c r="ZT123" s="229">
        <v>0</v>
      </c>
      <c r="ZU123" s="229">
        <v>30</v>
      </c>
      <c r="ZV123" s="229">
        <v>0</v>
      </c>
      <c r="ZW123" s="229">
        <v>39</v>
      </c>
      <c r="ZX123" s="229">
        <v>18</v>
      </c>
      <c r="ZY123" s="229">
        <v>13</v>
      </c>
      <c r="ZZ123" s="229">
        <v>12</v>
      </c>
      <c r="AAA123" s="229">
        <v>15</v>
      </c>
      <c r="AAB123" s="229">
        <v>0</v>
      </c>
      <c r="AAC123" s="229">
        <v>0</v>
      </c>
      <c r="AAD123" s="229">
        <v>8</v>
      </c>
      <c r="AAE123" s="229">
        <v>8</v>
      </c>
      <c r="AAF123" s="229">
        <v>11</v>
      </c>
      <c r="AAG123" s="231">
        <v>17</v>
      </c>
      <c r="AAH123" s="230">
        <v>20</v>
      </c>
      <c r="AAI123" s="229">
        <v>0</v>
      </c>
      <c r="AAJ123" s="229">
        <v>0</v>
      </c>
      <c r="AAK123" s="229">
        <v>11</v>
      </c>
      <c r="AAL123" s="229">
        <v>32</v>
      </c>
      <c r="AAM123" s="229">
        <v>24</v>
      </c>
      <c r="AAN123" s="229">
        <v>16</v>
      </c>
      <c r="AAO123" s="229">
        <v>10</v>
      </c>
      <c r="AAP123" s="229">
        <v>14</v>
      </c>
      <c r="AAQ123" s="229">
        <v>0</v>
      </c>
      <c r="AAR123" s="229">
        <v>20</v>
      </c>
      <c r="AAS123" s="229">
        <v>14</v>
      </c>
      <c r="AAT123" s="229">
        <v>25</v>
      </c>
      <c r="AAU123" s="229">
        <v>26</v>
      </c>
      <c r="AAV123" s="229">
        <v>17</v>
      </c>
      <c r="AAW123" s="229">
        <v>11</v>
      </c>
      <c r="AAX123" s="229">
        <v>0</v>
      </c>
      <c r="AAY123" s="229">
        <v>19</v>
      </c>
      <c r="AAZ123" s="229">
        <v>25</v>
      </c>
      <c r="ABA123" s="229">
        <v>20</v>
      </c>
      <c r="ABB123" s="229">
        <v>11</v>
      </c>
      <c r="ABC123" s="229">
        <v>1</v>
      </c>
      <c r="ABD123" s="229">
        <v>0</v>
      </c>
      <c r="ABE123" s="229">
        <v>0</v>
      </c>
      <c r="ABF123" s="229">
        <v>8</v>
      </c>
      <c r="ABG123" s="229">
        <v>23</v>
      </c>
      <c r="ABH123" s="229">
        <v>42</v>
      </c>
      <c r="ABI123" s="229">
        <v>28</v>
      </c>
      <c r="ABJ123" s="229">
        <v>42</v>
      </c>
      <c r="ABK123" s="231">
        <v>0</v>
      </c>
      <c r="ABL123" s="230">
        <v>0</v>
      </c>
      <c r="ABM123" s="229">
        <v>10</v>
      </c>
      <c r="ABN123" s="229">
        <v>8</v>
      </c>
      <c r="ABO123" s="229">
        <v>4</v>
      </c>
      <c r="ABP123" s="229">
        <v>6</v>
      </c>
      <c r="ABQ123" s="229">
        <v>8</v>
      </c>
      <c r="ABR123" s="229">
        <v>8</v>
      </c>
      <c r="ABS123" s="229">
        <v>0</v>
      </c>
      <c r="ABT123" s="229">
        <v>0</v>
      </c>
      <c r="ABU123" s="229">
        <v>0</v>
      </c>
      <c r="ABV123" s="229">
        <v>0</v>
      </c>
      <c r="ABW123" s="229">
        <v>0</v>
      </c>
      <c r="ABX123" s="229">
        <v>0</v>
      </c>
      <c r="ABY123" s="229">
        <v>0</v>
      </c>
      <c r="ABZ123" s="229">
        <v>0</v>
      </c>
      <c r="ACA123" s="229">
        <v>8</v>
      </c>
      <c r="ACB123" s="229">
        <v>4</v>
      </c>
      <c r="ACC123" s="229">
        <v>0</v>
      </c>
      <c r="ACD123" s="229">
        <v>0</v>
      </c>
      <c r="ACE123" s="229">
        <v>6</v>
      </c>
      <c r="ACF123" s="229">
        <v>5</v>
      </c>
      <c r="ACG123" s="229">
        <v>0</v>
      </c>
      <c r="ACH123" s="229">
        <v>3</v>
      </c>
      <c r="ACI123" s="229">
        <v>12</v>
      </c>
      <c r="ACJ123" s="229">
        <v>9</v>
      </c>
      <c r="ACK123" s="229">
        <v>22</v>
      </c>
      <c r="ACL123" s="229">
        <v>29</v>
      </c>
      <c r="ACM123" s="229">
        <v>28</v>
      </c>
      <c r="ACN123" s="229">
        <v>0</v>
      </c>
      <c r="ACO123" s="229">
        <v>23</v>
      </c>
      <c r="ACP123" s="231">
        <v>17</v>
      </c>
      <c r="ACQ123" s="230">
        <v>14</v>
      </c>
      <c r="ACR123" s="229">
        <v>22</v>
      </c>
      <c r="ACS123" s="229">
        <v>10</v>
      </c>
      <c r="ACT123" s="229">
        <v>0</v>
      </c>
      <c r="ACU123" s="229">
        <v>0</v>
      </c>
      <c r="ACV123" s="229">
        <v>0</v>
      </c>
      <c r="ACW123" s="229">
        <v>0</v>
      </c>
      <c r="ACX123" s="229">
        <v>0</v>
      </c>
      <c r="ACY123" s="229">
        <v>2</v>
      </c>
      <c r="ACZ123" s="229">
        <v>2</v>
      </c>
      <c r="ADA123" s="229">
        <v>0</v>
      </c>
      <c r="ADB123" s="229">
        <v>0</v>
      </c>
      <c r="ADC123" s="229">
        <v>8</v>
      </c>
      <c r="ADD123" s="229">
        <v>8</v>
      </c>
      <c r="ADE123" s="229">
        <v>8</v>
      </c>
      <c r="ADF123" s="229">
        <v>8</v>
      </c>
      <c r="ADG123" s="229">
        <v>12</v>
      </c>
      <c r="ADH123" s="229">
        <v>14</v>
      </c>
      <c r="ADI123" s="229">
        <v>0</v>
      </c>
      <c r="ADJ123" s="229">
        <v>23</v>
      </c>
      <c r="ADK123" s="229">
        <v>19</v>
      </c>
      <c r="ADL123" s="229">
        <v>0</v>
      </c>
      <c r="ADM123" s="229">
        <v>18</v>
      </c>
      <c r="ADN123" s="229">
        <v>20</v>
      </c>
      <c r="ADO123" s="229">
        <v>0</v>
      </c>
      <c r="ADP123" s="229">
        <v>0</v>
      </c>
      <c r="ADQ123" s="229">
        <v>20</v>
      </c>
      <c r="ADR123" s="229">
        <v>29</v>
      </c>
      <c r="ADS123" s="229">
        <v>22</v>
      </c>
      <c r="ADT123" s="229">
        <v>9</v>
      </c>
      <c r="ADU123" s="231">
        <v>4</v>
      </c>
      <c r="ADV123" s="230">
        <v>0</v>
      </c>
      <c r="ADW123" s="229">
        <v>0</v>
      </c>
      <c r="ADX123" s="229">
        <v>0</v>
      </c>
      <c r="ADY123" s="229">
        <v>0</v>
      </c>
      <c r="ADZ123" s="229">
        <v>0</v>
      </c>
      <c r="AEA123" s="229">
        <v>0</v>
      </c>
      <c r="AEB123" s="229">
        <v>0</v>
      </c>
      <c r="AEC123" s="229">
        <v>10</v>
      </c>
      <c r="AED123" s="229">
        <v>0</v>
      </c>
      <c r="AEE123" s="229">
        <v>4</v>
      </c>
      <c r="AEF123" s="229">
        <v>4</v>
      </c>
      <c r="AEG123" s="229">
        <v>4</v>
      </c>
      <c r="AEH123" s="229">
        <v>4</v>
      </c>
      <c r="AEI123" s="229">
        <v>2</v>
      </c>
      <c r="AEJ123" s="229">
        <v>2</v>
      </c>
      <c r="AEK123" s="229">
        <v>0</v>
      </c>
      <c r="AEL123" s="229">
        <v>4</v>
      </c>
      <c r="AEM123" s="229">
        <v>4</v>
      </c>
      <c r="AEN123" s="229">
        <v>8</v>
      </c>
      <c r="AEO123" s="229">
        <v>2</v>
      </c>
      <c r="AEP123" s="229">
        <v>16</v>
      </c>
      <c r="AEQ123" s="229">
        <v>0</v>
      </c>
      <c r="AER123" s="229">
        <v>0</v>
      </c>
      <c r="AES123" s="229">
        <v>17</v>
      </c>
      <c r="AET123" s="229">
        <v>20</v>
      </c>
      <c r="AEU123" s="229">
        <v>26</v>
      </c>
      <c r="AEV123" s="229">
        <v>20</v>
      </c>
      <c r="AEW123" s="231">
        <v>0</v>
      </c>
      <c r="AEX123" s="251">
        <v>26</v>
      </c>
      <c r="AEY123" s="252">
        <v>0</v>
      </c>
      <c r="AEZ123" s="252">
        <v>24</v>
      </c>
      <c r="AFA123" s="252">
        <v>14</v>
      </c>
      <c r="AFB123" s="252">
        <v>4</v>
      </c>
      <c r="AFC123" s="252">
        <v>4</v>
      </c>
      <c r="AFD123" s="252">
        <v>6</v>
      </c>
      <c r="AFE123" s="252">
        <v>0</v>
      </c>
      <c r="AFF123" s="252">
        <v>0</v>
      </c>
      <c r="AFG123" s="252">
        <v>0</v>
      </c>
      <c r="AFH123" s="252">
        <v>3</v>
      </c>
      <c r="AFI123" s="252">
        <v>0</v>
      </c>
      <c r="AFJ123" s="252">
        <v>4</v>
      </c>
      <c r="AFK123" s="252">
        <v>0</v>
      </c>
      <c r="AFL123" s="252">
        <v>0</v>
      </c>
      <c r="AFM123" s="252">
        <v>0</v>
      </c>
      <c r="AFN123" s="252">
        <v>0</v>
      </c>
      <c r="AFO123" s="252">
        <v>0</v>
      </c>
      <c r="AFP123" s="252">
        <v>0</v>
      </c>
      <c r="AFQ123" s="252">
        <v>0</v>
      </c>
      <c r="AFR123" s="252">
        <v>7</v>
      </c>
      <c r="AFS123" s="252">
        <v>0</v>
      </c>
      <c r="AFT123" s="252">
        <v>0</v>
      </c>
      <c r="AFU123" s="252">
        <v>6</v>
      </c>
      <c r="AFV123" s="252">
        <v>2</v>
      </c>
      <c r="AFW123" s="252">
        <v>0</v>
      </c>
      <c r="AFX123" s="252">
        <v>0</v>
      </c>
      <c r="AFY123" s="252">
        <v>9</v>
      </c>
      <c r="AFZ123" s="252">
        <v>4</v>
      </c>
      <c r="AGA123" s="252">
        <v>0</v>
      </c>
      <c r="AGB123" s="253">
        <v>26</v>
      </c>
      <c r="AGC123" s="251">
        <v>32</v>
      </c>
      <c r="AGD123" s="252">
        <v>26</v>
      </c>
      <c r="AGE123" s="252">
        <v>26</v>
      </c>
      <c r="AGF123" s="252">
        <v>18</v>
      </c>
      <c r="AGG123" s="252">
        <v>13</v>
      </c>
      <c r="AGH123" s="252">
        <v>0</v>
      </c>
      <c r="AGI123" s="252">
        <v>8</v>
      </c>
      <c r="AGJ123" s="252">
        <v>9</v>
      </c>
      <c r="AGK123" s="252">
        <v>0</v>
      </c>
      <c r="AGL123" s="252">
        <v>12</v>
      </c>
      <c r="AGM123" s="252">
        <v>0</v>
      </c>
      <c r="AGN123" s="252">
        <v>0</v>
      </c>
      <c r="AGO123" s="252">
        <v>0</v>
      </c>
      <c r="AGP123" s="252">
        <v>0</v>
      </c>
      <c r="AGQ123" s="252">
        <v>0</v>
      </c>
      <c r="AGR123" s="252">
        <v>0</v>
      </c>
      <c r="AGS123" s="252">
        <v>6</v>
      </c>
      <c r="AGT123" s="252">
        <v>6</v>
      </c>
      <c r="AGU123" s="252">
        <v>4</v>
      </c>
      <c r="AGV123" s="252">
        <v>0</v>
      </c>
      <c r="AGW123" s="252">
        <v>8</v>
      </c>
      <c r="AGX123" s="252">
        <v>5</v>
      </c>
      <c r="AGY123" s="252">
        <v>2</v>
      </c>
      <c r="AGZ123" s="252">
        <v>0</v>
      </c>
      <c r="AHA123" s="252">
        <v>0</v>
      </c>
      <c r="AHB123" s="252">
        <v>0</v>
      </c>
      <c r="AHC123" s="252">
        <v>0</v>
      </c>
      <c r="AHD123" s="252">
        <v>0</v>
      </c>
      <c r="AHE123" s="252">
        <v>0</v>
      </c>
      <c r="AHF123" s="253">
        <v>10</v>
      </c>
      <c r="AHG123" s="251">
        <v>34</v>
      </c>
      <c r="AHH123" s="252">
        <v>50</v>
      </c>
      <c r="AHI123" s="252">
        <v>0</v>
      </c>
      <c r="AHJ123" s="252">
        <v>0</v>
      </c>
      <c r="AHK123" s="252">
        <v>40</v>
      </c>
      <c r="AHL123" s="252">
        <v>42</v>
      </c>
      <c r="AHM123" s="252">
        <v>35</v>
      </c>
      <c r="AHN123" s="252">
        <v>31</v>
      </c>
      <c r="AHO123" s="252">
        <v>52</v>
      </c>
      <c r="AHP123" s="252">
        <v>0</v>
      </c>
      <c r="AHQ123" s="252">
        <v>0</v>
      </c>
      <c r="AHR123" s="252">
        <v>50</v>
      </c>
      <c r="AHS123" s="252">
        <v>41</v>
      </c>
      <c r="AHT123" s="252">
        <v>33</v>
      </c>
      <c r="AHU123" s="252">
        <v>44</v>
      </c>
      <c r="AHV123" s="252">
        <v>35</v>
      </c>
      <c r="AHW123" s="252">
        <v>0</v>
      </c>
      <c r="AHX123" s="252">
        <v>0</v>
      </c>
      <c r="AHY123" s="252">
        <v>62</v>
      </c>
      <c r="AHZ123" s="252">
        <v>57</v>
      </c>
      <c r="AIA123" s="252">
        <v>48</v>
      </c>
      <c r="AIB123" s="252">
        <v>60</v>
      </c>
      <c r="AIC123" s="252">
        <v>64</v>
      </c>
      <c r="AID123" s="252">
        <v>28</v>
      </c>
      <c r="AIE123" s="252">
        <v>0</v>
      </c>
      <c r="AIF123" s="252">
        <v>73</v>
      </c>
      <c r="AIG123" s="252">
        <v>59</v>
      </c>
      <c r="AIH123" s="252">
        <v>42</v>
      </c>
      <c r="AII123" s="252">
        <v>42</v>
      </c>
      <c r="AIJ123" s="252">
        <v>38</v>
      </c>
      <c r="AIK123" s="253">
        <v>6</v>
      </c>
      <c r="AIL123" s="651">
        <f>[1]集計!G$1069</f>
        <v>0</v>
      </c>
      <c r="AIM123" s="651">
        <f>[1]集計!H$1069</f>
        <v>45</v>
      </c>
      <c r="AIN123" s="651">
        <f>[1]集計!I$1069</f>
        <v>45</v>
      </c>
      <c r="AIO123" s="651">
        <f>[1]集計!J$1069</f>
        <v>24</v>
      </c>
      <c r="AIP123" s="651">
        <f>[1]集計!K$1069</f>
        <v>34</v>
      </c>
      <c r="AIQ123" s="651">
        <f>[1]集計!L$1069</f>
        <v>33</v>
      </c>
      <c r="AIR123" s="651">
        <f>[1]集計!M$1069</f>
        <v>0</v>
      </c>
      <c r="AIS123" s="651">
        <f>[1]集計!N$1069</f>
        <v>0</v>
      </c>
      <c r="AIT123" s="651">
        <f>[1]集計!O$1069</f>
        <v>24</v>
      </c>
      <c r="AIU123" s="651">
        <f>[1]集計!P$1069</f>
        <v>20</v>
      </c>
      <c r="AIV123" s="191">
        <f t="shared" ref="AIV123:AJV123" si="110">SUMIF($C$5:$C$121,"組立前",AIV5:AIV121)</f>
        <v>8</v>
      </c>
      <c r="AIW123" s="514">
        <f t="shared" si="110"/>
        <v>8</v>
      </c>
      <c r="AIX123" s="191">
        <f t="shared" si="110"/>
        <v>6</v>
      </c>
      <c r="AIY123" s="191">
        <f t="shared" si="110"/>
        <v>0</v>
      </c>
      <c r="AIZ123" s="191">
        <f t="shared" si="110"/>
        <v>0</v>
      </c>
      <c r="AJA123" s="191">
        <f t="shared" si="110"/>
        <v>2.9157133758288336</v>
      </c>
      <c r="AJB123" s="191">
        <f t="shared" si="110"/>
        <v>3.9333193527272723</v>
      </c>
      <c r="AJC123" s="191">
        <f t="shared" si="110"/>
        <v>7.9333193527272723</v>
      </c>
      <c r="AJD123" s="191">
        <f t="shared" si="110"/>
        <v>6</v>
      </c>
      <c r="AJE123" s="191">
        <f t="shared" si="110"/>
        <v>4</v>
      </c>
      <c r="AJF123" s="191">
        <f t="shared" si="110"/>
        <v>4</v>
      </c>
      <c r="AJG123" s="191">
        <f t="shared" si="110"/>
        <v>0</v>
      </c>
      <c r="AJH123" s="191">
        <f t="shared" si="110"/>
        <v>4</v>
      </c>
      <c r="AJI123" s="191">
        <f t="shared" si="110"/>
        <v>4</v>
      </c>
      <c r="AJJ123" s="191">
        <f t="shared" si="110"/>
        <v>4</v>
      </c>
      <c r="AJK123" s="191">
        <f t="shared" si="110"/>
        <v>2</v>
      </c>
      <c r="AJL123" s="191">
        <f t="shared" si="110"/>
        <v>0</v>
      </c>
      <c r="AJM123" s="191">
        <f t="shared" si="110"/>
        <v>0</v>
      </c>
      <c r="AJN123" s="191">
        <f t="shared" si="110"/>
        <v>0</v>
      </c>
      <c r="AJO123" s="191">
        <f t="shared" si="110"/>
        <v>0</v>
      </c>
      <c r="AJP123" s="191">
        <f t="shared" si="110"/>
        <v>0</v>
      </c>
      <c r="AJQ123" s="191">
        <f t="shared" si="110"/>
        <v>0</v>
      </c>
      <c r="AJR123" s="191">
        <f t="shared" si="110"/>
        <v>0</v>
      </c>
      <c r="AJS123" s="191">
        <f t="shared" si="110"/>
        <v>16</v>
      </c>
      <c r="AJT123" s="191">
        <f t="shared" si="110"/>
        <v>0</v>
      </c>
      <c r="AJU123" s="191">
        <f t="shared" si="110"/>
        <v>0</v>
      </c>
      <c r="AJV123" s="191">
        <f t="shared" si="110"/>
        <v>24</v>
      </c>
      <c r="AJW123" s="191">
        <f t="shared" ref="AJW123:ALB123" si="111">SUMIF($C$5:$C$121,"組立前",AJW5:AJW121)</f>
        <v>24</v>
      </c>
      <c r="AJX123" s="191">
        <f t="shared" si="111"/>
        <v>34</v>
      </c>
      <c r="AJY123" s="191">
        <f t="shared" si="111"/>
        <v>26</v>
      </c>
      <c r="AJZ123" s="191">
        <f t="shared" si="111"/>
        <v>26</v>
      </c>
      <c r="AKA123" s="191">
        <f t="shared" si="111"/>
        <v>0</v>
      </c>
      <c r="AKB123" s="191">
        <f t="shared" si="111"/>
        <v>0</v>
      </c>
      <c r="AKC123" s="191">
        <f t="shared" si="111"/>
        <v>26</v>
      </c>
      <c r="AKD123" s="191">
        <f t="shared" si="111"/>
        <v>26</v>
      </c>
      <c r="AKE123" s="191">
        <f t="shared" si="111"/>
        <v>26</v>
      </c>
      <c r="AKF123" s="191">
        <f t="shared" si="111"/>
        <v>18</v>
      </c>
      <c r="AKG123" s="191">
        <f t="shared" si="111"/>
        <v>18</v>
      </c>
      <c r="AKH123" s="191">
        <f t="shared" si="111"/>
        <v>18</v>
      </c>
      <c r="AKI123" s="191">
        <f t="shared" si="111"/>
        <v>0</v>
      </c>
      <c r="AKJ123" s="191">
        <f t="shared" si="111"/>
        <v>14</v>
      </c>
      <c r="AKK123" s="191">
        <f t="shared" si="111"/>
        <v>0</v>
      </c>
      <c r="AKL123" s="191">
        <f t="shared" si="111"/>
        <v>0</v>
      </c>
      <c r="AKM123" s="191">
        <f t="shared" si="111"/>
        <v>0</v>
      </c>
      <c r="AKN123" s="191">
        <f t="shared" si="111"/>
        <v>0</v>
      </c>
      <c r="AKO123" s="191">
        <f t="shared" si="111"/>
        <v>0</v>
      </c>
      <c r="AKP123" s="191">
        <f t="shared" si="111"/>
        <v>0</v>
      </c>
      <c r="AKQ123" s="191">
        <f t="shared" si="111"/>
        <v>16</v>
      </c>
      <c r="AKR123" s="191">
        <f t="shared" si="111"/>
        <v>8</v>
      </c>
      <c r="AKS123" s="191">
        <f t="shared" si="111"/>
        <v>0</v>
      </c>
      <c r="AKT123" s="191">
        <f t="shared" si="111"/>
        <v>8</v>
      </c>
      <c r="AKU123" s="191">
        <f t="shared" si="111"/>
        <v>8</v>
      </c>
      <c r="AKV123" s="191">
        <f t="shared" si="111"/>
        <v>0</v>
      </c>
      <c r="AKW123" s="191">
        <f t="shared" si="111"/>
        <v>0</v>
      </c>
      <c r="AKX123" s="191">
        <f t="shared" si="111"/>
        <v>8</v>
      </c>
      <c r="AKY123" s="191">
        <f t="shared" si="111"/>
        <v>8</v>
      </c>
      <c r="AKZ123" s="191">
        <f t="shared" si="111"/>
        <v>8</v>
      </c>
      <c r="ALA123" s="191">
        <f t="shared" si="111"/>
        <v>0</v>
      </c>
      <c r="ALB123" s="191">
        <f t="shared" si="111"/>
        <v>0</v>
      </c>
      <c r="ALC123" s="191">
        <f t="shared" ref="ALC123:AMH123" si="112">SUMIF($C$5:$C$121,"組立前",ALC5:ALC121)</f>
        <v>0</v>
      </c>
      <c r="ALD123" s="191">
        <f t="shared" si="112"/>
        <v>0</v>
      </c>
      <c r="ALE123" s="191">
        <f t="shared" si="112"/>
        <v>0</v>
      </c>
      <c r="ALF123" s="191">
        <f t="shared" si="112"/>
        <v>0</v>
      </c>
      <c r="ALG123" s="191">
        <f t="shared" si="112"/>
        <v>0</v>
      </c>
      <c r="ALH123" s="191">
        <f t="shared" si="112"/>
        <v>0</v>
      </c>
      <c r="ALI123" s="191">
        <f t="shared" si="112"/>
        <v>0</v>
      </c>
      <c r="ALJ123" s="191">
        <f t="shared" si="112"/>
        <v>0</v>
      </c>
      <c r="ALK123" s="191">
        <f t="shared" si="112"/>
        <v>0</v>
      </c>
      <c r="ALL123" s="191">
        <f t="shared" si="112"/>
        <v>0</v>
      </c>
      <c r="ALM123" s="191">
        <f t="shared" si="112"/>
        <v>0</v>
      </c>
      <c r="ALN123" s="191">
        <f t="shared" si="112"/>
        <v>0</v>
      </c>
      <c r="ALO123" s="191">
        <f t="shared" si="112"/>
        <v>0</v>
      </c>
      <c r="ALP123" s="191">
        <f t="shared" si="112"/>
        <v>0</v>
      </c>
      <c r="ALQ123" s="191">
        <f t="shared" si="112"/>
        <v>0</v>
      </c>
      <c r="ALR123" s="191">
        <f t="shared" si="112"/>
        <v>0</v>
      </c>
      <c r="ALS123" s="191">
        <f t="shared" si="112"/>
        <v>0</v>
      </c>
      <c r="ALT123" s="191">
        <f t="shared" si="112"/>
        <v>0</v>
      </c>
      <c r="ALU123" s="191">
        <f t="shared" si="112"/>
        <v>0</v>
      </c>
      <c r="ALV123" s="191">
        <f t="shared" si="112"/>
        <v>0</v>
      </c>
      <c r="ALW123" s="191">
        <f t="shared" si="112"/>
        <v>0</v>
      </c>
      <c r="ALX123" s="191">
        <f t="shared" si="112"/>
        <v>0</v>
      </c>
      <c r="ALY123" s="191">
        <f t="shared" si="112"/>
        <v>0</v>
      </c>
      <c r="ALZ123" s="191">
        <f t="shared" si="112"/>
        <v>0</v>
      </c>
      <c r="AMA123" s="191">
        <f t="shared" si="112"/>
        <v>0</v>
      </c>
      <c r="AMB123" s="191">
        <f t="shared" si="112"/>
        <v>0</v>
      </c>
      <c r="AMC123" s="191">
        <f t="shared" si="112"/>
        <v>0</v>
      </c>
      <c r="AMD123" s="191">
        <f t="shared" si="112"/>
        <v>0</v>
      </c>
      <c r="AME123" s="191">
        <f t="shared" si="112"/>
        <v>0</v>
      </c>
      <c r="AMF123" s="191">
        <f t="shared" si="112"/>
        <v>0</v>
      </c>
      <c r="AMG123" s="191">
        <f t="shared" si="112"/>
        <v>0</v>
      </c>
      <c r="AMH123" s="191">
        <f t="shared" si="112"/>
        <v>0</v>
      </c>
      <c r="AMI123" s="191">
        <f t="shared" ref="AMI123:ANN123" si="113">SUMIF($C$5:$C$121,"組立前",AMI5:AMI121)</f>
        <v>0</v>
      </c>
      <c r="AMJ123" s="191">
        <f t="shared" si="113"/>
        <v>0</v>
      </c>
      <c r="AMK123" s="191">
        <f t="shared" si="113"/>
        <v>0</v>
      </c>
      <c r="AML123" s="191">
        <f t="shared" si="113"/>
        <v>0</v>
      </c>
      <c r="AMM123" s="191">
        <f t="shared" si="113"/>
        <v>0</v>
      </c>
      <c r="AMN123" s="191">
        <f t="shared" si="113"/>
        <v>6</v>
      </c>
      <c r="AMO123" s="191">
        <f t="shared" si="113"/>
        <v>6</v>
      </c>
      <c r="AMP123" s="191">
        <f t="shared" si="113"/>
        <v>6</v>
      </c>
      <c r="AMQ123" s="191">
        <f t="shared" si="113"/>
        <v>0</v>
      </c>
      <c r="AMR123" s="191">
        <f t="shared" si="113"/>
        <v>0</v>
      </c>
      <c r="AMS123" s="191">
        <f t="shared" si="113"/>
        <v>0</v>
      </c>
      <c r="AMT123" s="191">
        <f t="shared" si="113"/>
        <v>0</v>
      </c>
      <c r="AMU123" s="191">
        <f t="shared" si="113"/>
        <v>0</v>
      </c>
      <c r="AMV123" s="191">
        <f t="shared" si="113"/>
        <v>6</v>
      </c>
      <c r="AMW123" s="191">
        <f t="shared" si="113"/>
        <v>0</v>
      </c>
      <c r="AMX123" s="191">
        <f t="shared" si="113"/>
        <v>0</v>
      </c>
      <c r="AMY123" s="191">
        <f t="shared" si="113"/>
        <v>0</v>
      </c>
      <c r="AMZ123" s="191">
        <f t="shared" si="113"/>
        <v>0</v>
      </c>
      <c r="ANA123" s="191">
        <f t="shared" si="113"/>
        <v>0</v>
      </c>
      <c r="ANB123" s="191">
        <f t="shared" si="113"/>
        <v>0</v>
      </c>
      <c r="ANC123" s="191">
        <f t="shared" si="113"/>
        <v>6</v>
      </c>
      <c r="AND123" s="191">
        <f t="shared" si="113"/>
        <v>6</v>
      </c>
      <c r="ANE123" s="191">
        <f t="shared" si="113"/>
        <v>0</v>
      </c>
      <c r="ANF123" s="191">
        <f t="shared" si="113"/>
        <v>0</v>
      </c>
      <c r="ANG123" s="191">
        <f t="shared" si="113"/>
        <v>6</v>
      </c>
      <c r="ANH123" s="191">
        <f t="shared" si="113"/>
        <v>0</v>
      </c>
      <c r="ANI123" s="191">
        <f t="shared" si="113"/>
        <v>0</v>
      </c>
      <c r="ANJ123" s="191">
        <f t="shared" si="113"/>
        <v>0</v>
      </c>
      <c r="ANK123" s="191">
        <f t="shared" si="113"/>
        <v>6</v>
      </c>
      <c r="ANL123" s="191">
        <f t="shared" si="113"/>
        <v>0</v>
      </c>
      <c r="ANM123" s="191">
        <f t="shared" si="113"/>
        <v>0</v>
      </c>
      <c r="ANN123" s="191">
        <f t="shared" si="113"/>
        <v>0</v>
      </c>
      <c r="ANO123" s="191">
        <f t="shared" ref="ANO123:AOT123" si="114">SUMIF($C$5:$C$121,"組立前",ANO5:ANO121)</f>
        <v>0</v>
      </c>
      <c r="ANP123" s="191">
        <f t="shared" si="114"/>
        <v>0</v>
      </c>
      <c r="ANQ123" s="191">
        <f t="shared" si="114"/>
        <v>0</v>
      </c>
      <c r="ANR123" s="191">
        <f t="shared" si="114"/>
        <v>0</v>
      </c>
      <c r="ANS123" s="191">
        <f t="shared" si="114"/>
        <v>0</v>
      </c>
      <c r="ANT123" s="191">
        <f t="shared" si="114"/>
        <v>0</v>
      </c>
      <c r="ANU123" s="191">
        <f t="shared" si="114"/>
        <v>0</v>
      </c>
      <c r="ANV123" s="191">
        <f t="shared" si="114"/>
        <v>6</v>
      </c>
      <c r="ANW123" s="191">
        <f t="shared" si="114"/>
        <v>6</v>
      </c>
      <c r="ANX123" s="191">
        <f t="shared" si="114"/>
        <v>0</v>
      </c>
      <c r="ANY123" s="191">
        <f t="shared" si="114"/>
        <v>0</v>
      </c>
      <c r="ANZ123" s="191">
        <f t="shared" si="114"/>
        <v>0</v>
      </c>
      <c r="AOA123" s="191">
        <f t="shared" si="114"/>
        <v>0</v>
      </c>
      <c r="AOB123" s="191">
        <f t="shared" si="114"/>
        <v>0</v>
      </c>
      <c r="AOC123" s="191">
        <f t="shared" si="114"/>
        <v>6</v>
      </c>
      <c r="AOD123" s="191">
        <f t="shared" si="114"/>
        <v>6</v>
      </c>
      <c r="AOE123" s="191">
        <f t="shared" si="114"/>
        <v>0</v>
      </c>
      <c r="AOF123" s="191">
        <f t="shared" si="114"/>
        <v>6</v>
      </c>
      <c r="AOG123" s="191">
        <f t="shared" si="114"/>
        <v>0</v>
      </c>
      <c r="AOH123" s="191">
        <f t="shared" si="114"/>
        <v>0</v>
      </c>
      <c r="AOI123" s="191">
        <f t="shared" si="114"/>
        <v>6</v>
      </c>
      <c r="AOJ123" s="191">
        <f t="shared" si="114"/>
        <v>6</v>
      </c>
      <c r="AOK123" s="191">
        <f t="shared" si="114"/>
        <v>0</v>
      </c>
      <c r="AOL123" s="191">
        <f t="shared" si="114"/>
        <v>0</v>
      </c>
      <c r="AOM123" s="191">
        <f t="shared" si="114"/>
        <v>0</v>
      </c>
      <c r="AON123" s="191">
        <f t="shared" si="114"/>
        <v>0</v>
      </c>
      <c r="AOO123" s="191">
        <f t="shared" si="114"/>
        <v>0</v>
      </c>
      <c r="AOP123" s="191">
        <f t="shared" si="114"/>
        <v>0</v>
      </c>
      <c r="AOQ123" s="191">
        <f t="shared" si="114"/>
        <v>0</v>
      </c>
      <c r="AOR123" s="191">
        <f t="shared" si="114"/>
        <v>0</v>
      </c>
      <c r="AOS123" s="191">
        <f t="shared" si="114"/>
        <v>0</v>
      </c>
      <c r="AOT123" s="191">
        <f t="shared" si="114"/>
        <v>0</v>
      </c>
      <c r="AOU123" s="191">
        <f t="shared" ref="AOU123:APW123" si="115">SUMIF($C$5:$C$121,"組立前",AOU5:AOU121)</f>
        <v>0</v>
      </c>
      <c r="AOV123" s="191">
        <f t="shared" si="115"/>
        <v>0</v>
      </c>
      <c r="AOW123" s="191">
        <f t="shared" si="115"/>
        <v>0</v>
      </c>
      <c r="AOX123" s="191">
        <f t="shared" si="115"/>
        <v>0</v>
      </c>
      <c r="AOY123" s="191">
        <f t="shared" si="115"/>
        <v>0</v>
      </c>
      <c r="AOZ123" s="191">
        <f t="shared" si="115"/>
        <v>0</v>
      </c>
      <c r="APA123" s="191">
        <f t="shared" si="115"/>
        <v>0</v>
      </c>
      <c r="APB123" s="191">
        <f t="shared" si="115"/>
        <v>0</v>
      </c>
      <c r="APC123" s="191">
        <f t="shared" si="115"/>
        <v>0</v>
      </c>
      <c r="APD123" s="191">
        <f t="shared" si="115"/>
        <v>0</v>
      </c>
      <c r="APE123" s="191">
        <f t="shared" si="115"/>
        <v>0</v>
      </c>
      <c r="APF123" s="191">
        <f t="shared" si="115"/>
        <v>0</v>
      </c>
      <c r="APG123" s="191">
        <f t="shared" si="115"/>
        <v>0</v>
      </c>
      <c r="APH123" s="191">
        <f t="shared" si="115"/>
        <v>0</v>
      </c>
      <c r="API123" s="191">
        <f t="shared" si="115"/>
        <v>0</v>
      </c>
      <c r="APJ123" s="191">
        <f t="shared" si="115"/>
        <v>0</v>
      </c>
      <c r="APK123" s="191">
        <f t="shared" si="115"/>
        <v>0</v>
      </c>
      <c r="APL123" s="191">
        <f t="shared" si="115"/>
        <v>0</v>
      </c>
      <c r="APM123" s="191">
        <f t="shared" si="115"/>
        <v>0</v>
      </c>
      <c r="APN123" s="191">
        <f t="shared" si="115"/>
        <v>0</v>
      </c>
      <c r="APO123" s="191">
        <f t="shared" si="115"/>
        <v>0</v>
      </c>
      <c r="APP123" s="191">
        <f t="shared" si="115"/>
        <v>0</v>
      </c>
      <c r="APQ123" s="191">
        <f t="shared" si="115"/>
        <v>0</v>
      </c>
      <c r="APR123" s="191">
        <f t="shared" si="115"/>
        <v>0</v>
      </c>
      <c r="APS123" s="191">
        <f t="shared" si="115"/>
        <v>0</v>
      </c>
      <c r="APT123" s="191">
        <f t="shared" si="115"/>
        <v>0</v>
      </c>
      <c r="APU123" s="191">
        <f t="shared" si="115"/>
        <v>0</v>
      </c>
      <c r="APV123" s="191">
        <f t="shared" si="115"/>
        <v>0</v>
      </c>
      <c r="APW123" s="191">
        <f t="shared" si="115"/>
        <v>0</v>
      </c>
    </row>
    <row r="124" spans="1:1115" s="136" customFormat="1" ht="14.25" customHeight="1" thickBot="1">
      <c r="B124" s="188"/>
      <c r="C124" s="188"/>
      <c r="D124" s="189"/>
      <c r="E124" s="188"/>
      <c r="F124" s="190"/>
      <c r="G124" s="190"/>
      <c r="H124" s="190"/>
      <c r="I124" s="234">
        <v>19</v>
      </c>
      <c r="J124" s="233">
        <v>0</v>
      </c>
      <c r="K124" s="233">
        <v>8</v>
      </c>
      <c r="L124" s="233">
        <v>0</v>
      </c>
      <c r="M124" s="233">
        <v>13</v>
      </c>
      <c r="N124" s="233">
        <v>17</v>
      </c>
      <c r="O124" s="233">
        <v>8</v>
      </c>
      <c r="P124" s="233">
        <v>10</v>
      </c>
      <c r="Q124" s="233">
        <v>14</v>
      </c>
      <c r="R124" s="233">
        <v>0</v>
      </c>
      <c r="S124" s="233">
        <v>0</v>
      </c>
      <c r="T124" s="233">
        <v>0</v>
      </c>
      <c r="U124" s="233">
        <v>0</v>
      </c>
      <c r="V124" s="233">
        <v>0</v>
      </c>
      <c r="W124" s="233">
        <v>0</v>
      </c>
      <c r="X124" s="233">
        <v>12</v>
      </c>
      <c r="Y124" s="233">
        <v>7</v>
      </c>
      <c r="Z124" s="233">
        <v>0</v>
      </c>
      <c r="AA124" s="233">
        <v>8</v>
      </c>
      <c r="AB124" s="233">
        <v>9</v>
      </c>
      <c r="AC124" s="233">
        <v>4</v>
      </c>
      <c r="AD124" s="233">
        <v>14</v>
      </c>
      <c r="AE124" s="233">
        <v>13</v>
      </c>
      <c r="AF124" s="233">
        <v>3</v>
      </c>
      <c r="AG124" s="233">
        <v>0</v>
      </c>
      <c r="AH124" s="233">
        <v>9</v>
      </c>
      <c r="AI124" s="233">
        <v>4</v>
      </c>
      <c r="AJ124" s="233">
        <v>7</v>
      </c>
      <c r="AK124" s="233">
        <v>12</v>
      </c>
      <c r="AL124" s="233">
        <v>7</v>
      </c>
      <c r="AM124" s="235">
        <v>8</v>
      </c>
      <c r="AN124" s="234">
        <v>0</v>
      </c>
      <c r="AO124" s="233">
        <v>22</v>
      </c>
      <c r="AP124" s="233">
        <v>16</v>
      </c>
      <c r="AQ124" s="233">
        <v>8</v>
      </c>
      <c r="AR124" s="233">
        <v>0</v>
      </c>
      <c r="AS124" s="233">
        <v>10</v>
      </c>
      <c r="AT124" s="233">
        <v>13</v>
      </c>
      <c r="AU124" s="233">
        <v>0</v>
      </c>
      <c r="AV124" s="233">
        <v>4</v>
      </c>
      <c r="AW124" s="233">
        <v>0</v>
      </c>
      <c r="AX124" s="233">
        <v>5</v>
      </c>
      <c r="AY124" s="233">
        <v>9</v>
      </c>
      <c r="AZ124" s="233">
        <v>11</v>
      </c>
      <c r="BA124" s="233">
        <v>8</v>
      </c>
      <c r="BB124" s="233">
        <v>0</v>
      </c>
      <c r="BC124" s="233">
        <v>0</v>
      </c>
      <c r="BD124" s="233">
        <v>4</v>
      </c>
      <c r="BE124" s="233">
        <v>8</v>
      </c>
      <c r="BF124" s="233">
        <v>9</v>
      </c>
      <c r="BG124" s="233">
        <v>11</v>
      </c>
      <c r="BH124" s="233">
        <v>8</v>
      </c>
      <c r="BI124" s="233">
        <v>0</v>
      </c>
      <c r="BJ124" s="233">
        <v>6</v>
      </c>
      <c r="BK124" s="233">
        <v>11</v>
      </c>
      <c r="BL124" s="233">
        <v>7</v>
      </c>
      <c r="BM124" s="233">
        <v>1</v>
      </c>
      <c r="BN124" s="233">
        <v>6</v>
      </c>
      <c r="BO124" s="233">
        <v>2</v>
      </c>
      <c r="BP124" s="233">
        <v>0</v>
      </c>
      <c r="BQ124" s="233">
        <v>2</v>
      </c>
      <c r="BR124" s="235">
        <v>3</v>
      </c>
      <c r="BS124" s="234">
        <v>8</v>
      </c>
      <c r="BT124" s="233">
        <v>2</v>
      </c>
      <c r="BU124" s="233">
        <v>10</v>
      </c>
      <c r="BV124" s="233">
        <v>4</v>
      </c>
      <c r="BW124" s="233">
        <v>0</v>
      </c>
      <c r="BX124" s="233">
        <v>8</v>
      </c>
      <c r="BY124" s="233">
        <v>10</v>
      </c>
      <c r="BZ124" s="233">
        <v>10</v>
      </c>
      <c r="CA124" s="233">
        <v>2</v>
      </c>
      <c r="CB124" s="233">
        <v>6</v>
      </c>
      <c r="CC124" s="233">
        <v>0</v>
      </c>
      <c r="CD124" s="233">
        <v>0</v>
      </c>
      <c r="CE124" s="233">
        <v>0</v>
      </c>
      <c r="CF124" s="233">
        <v>0</v>
      </c>
      <c r="CG124" s="233">
        <v>0</v>
      </c>
      <c r="CH124" s="233">
        <v>0</v>
      </c>
      <c r="CI124" s="233">
        <v>0</v>
      </c>
      <c r="CJ124" s="233">
        <v>0</v>
      </c>
      <c r="CK124" s="233">
        <v>0</v>
      </c>
      <c r="CL124" s="233">
        <v>3</v>
      </c>
      <c r="CM124" s="233">
        <v>8</v>
      </c>
      <c r="CN124" s="233">
        <v>0</v>
      </c>
      <c r="CO124" s="233">
        <v>4</v>
      </c>
      <c r="CP124" s="233">
        <v>8</v>
      </c>
      <c r="CQ124" s="233">
        <v>0</v>
      </c>
      <c r="CR124" s="233">
        <v>0</v>
      </c>
      <c r="CS124" s="233">
        <v>10</v>
      </c>
      <c r="CT124" s="233">
        <v>18</v>
      </c>
      <c r="CU124" s="235">
        <v>6</v>
      </c>
      <c r="CV124" s="234">
        <v>6</v>
      </c>
      <c r="CW124" s="233">
        <v>4</v>
      </c>
      <c r="CX124" s="233">
        <v>16</v>
      </c>
      <c r="CY124" s="233">
        <v>0</v>
      </c>
      <c r="CZ124" s="233">
        <v>11</v>
      </c>
      <c r="DA124" s="233">
        <v>11</v>
      </c>
      <c r="DB124" s="233">
        <v>4</v>
      </c>
      <c r="DC124" s="233">
        <v>21</v>
      </c>
      <c r="DD124" s="233">
        <v>15</v>
      </c>
      <c r="DE124" s="233">
        <v>3</v>
      </c>
      <c r="DF124" s="233">
        <v>0</v>
      </c>
      <c r="DG124" s="233">
        <v>5</v>
      </c>
      <c r="DH124" s="233">
        <v>11</v>
      </c>
      <c r="DI124" s="233">
        <v>5</v>
      </c>
      <c r="DJ124" s="233">
        <v>2</v>
      </c>
      <c r="DK124" s="233">
        <v>3</v>
      </c>
      <c r="DL124" s="233">
        <v>3</v>
      </c>
      <c r="DM124" s="233">
        <v>0</v>
      </c>
      <c r="DN124" s="233">
        <v>3</v>
      </c>
      <c r="DO124" s="233">
        <v>6</v>
      </c>
      <c r="DP124" s="233">
        <v>8</v>
      </c>
      <c r="DQ124" s="233">
        <v>7</v>
      </c>
      <c r="DR124" s="233">
        <v>5</v>
      </c>
      <c r="DS124" s="233">
        <v>0</v>
      </c>
      <c r="DT124" s="233">
        <v>0</v>
      </c>
      <c r="DU124" s="233">
        <v>7</v>
      </c>
      <c r="DV124" s="233">
        <v>12</v>
      </c>
      <c r="DW124" s="233">
        <v>8</v>
      </c>
      <c r="DX124" s="233">
        <v>17</v>
      </c>
      <c r="DY124" s="233">
        <v>18</v>
      </c>
      <c r="DZ124" s="235">
        <v>4</v>
      </c>
      <c r="EA124" s="234">
        <v>0</v>
      </c>
      <c r="EB124" s="233">
        <v>5</v>
      </c>
      <c r="EC124" s="233">
        <v>0</v>
      </c>
      <c r="ED124" s="233">
        <v>8</v>
      </c>
      <c r="EE124" s="233">
        <v>8</v>
      </c>
      <c r="EF124" s="233">
        <v>0</v>
      </c>
      <c r="EG124" s="233">
        <v>0</v>
      </c>
      <c r="EH124" s="233">
        <v>0</v>
      </c>
      <c r="EI124" s="233">
        <v>5</v>
      </c>
      <c r="EJ124" s="233">
        <v>0</v>
      </c>
      <c r="EK124" s="233">
        <v>8</v>
      </c>
      <c r="EL124" s="233">
        <v>16</v>
      </c>
      <c r="EM124" s="233">
        <v>0</v>
      </c>
      <c r="EN124" s="233">
        <v>0</v>
      </c>
      <c r="EO124" s="233">
        <v>0</v>
      </c>
      <c r="EP124" s="233">
        <v>13</v>
      </c>
      <c r="EQ124" s="233">
        <v>16</v>
      </c>
      <c r="ER124" s="233">
        <v>12</v>
      </c>
      <c r="ES124" s="233">
        <v>15</v>
      </c>
      <c r="ET124" s="233">
        <v>11</v>
      </c>
      <c r="EU124" s="233">
        <v>8</v>
      </c>
      <c r="EV124" s="233">
        <v>0</v>
      </c>
      <c r="EW124" s="233">
        <v>13</v>
      </c>
      <c r="EX124" s="233">
        <v>0</v>
      </c>
      <c r="EY124" s="233">
        <v>0</v>
      </c>
      <c r="EZ124" s="233">
        <v>4</v>
      </c>
      <c r="FA124" s="233">
        <v>6</v>
      </c>
      <c r="FB124" s="233">
        <v>12</v>
      </c>
      <c r="FC124" s="233">
        <v>0</v>
      </c>
      <c r="FD124" s="235">
        <v>15</v>
      </c>
      <c r="FE124" s="234">
        <v>4</v>
      </c>
      <c r="FF124" s="233">
        <v>8</v>
      </c>
      <c r="FG124" s="233">
        <v>4</v>
      </c>
      <c r="FH124" s="233">
        <v>23</v>
      </c>
      <c r="FI124" s="233">
        <v>0</v>
      </c>
      <c r="FJ124" s="233">
        <v>0</v>
      </c>
      <c r="FK124" s="233">
        <v>9</v>
      </c>
      <c r="FL124" s="233">
        <v>16</v>
      </c>
      <c r="FM124" s="233">
        <v>0</v>
      </c>
      <c r="FN124" s="233">
        <v>10</v>
      </c>
      <c r="FO124" s="233">
        <v>10</v>
      </c>
      <c r="FP124" s="233">
        <v>5</v>
      </c>
      <c r="FQ124" s="233">
        <v>0</v>
      </c>
      <c r="FR124" s="233">
        <v>3</v>
      </c>
      <c r="FS124" s="233">
        <v>3</v>
      </c>
      <c r="FT124" s="233">
        <v>0</v>
      </c>
      <c r="FU124" s="233">
        <v>15</v>
      </c>
      <c r="FV124" s="233">
        <v>16</v>
      </c>
      <c r="FW124" s="233">
        <v>6</v>
      </c>
      <c r="FX124" s="233">
        <v>0</v>
      </c>
      <c r="FY124" s="233">
        <v>14</v>
      </c>
      <c r="FZ124" s="233">
        <v>10</v>
      </c>
      <c r="GA124" s="233">
        <v>4</v>
      </c>
      <c r="GB124" s="233">
        <v>6</v>
      </c>
      <c r="GC124" s="233">
        <v>4</v>
      </c>
      <c r="GD124" s="233">
        <v>4</v>
      </c>
      <c r="GE124" s="233">
        <v>0</v>
      </c>
      <c r="GF124" s="233">
        <v>4</v>
      </c>
      <c r="GG124" s="233">
        <v>2</v>
      </c>
      <c r="GH124" s="233">
        <v>0</v>
      </c>
      <c r="GI124" s="235">
        <v>5</v>
      </c>
      <c r="GJ124" s="234">
        <v>13</v>
      </c>
      <c r="GK124" s="233">
        <v>0</v>
      </c>
      <c r="GL124" s="233">
        <v>0</v>
      </c>
      <c r="GM124" s="233">
        <v>0</v>
      </c>
      <c r="GN124" s="233">
        <v>0</v>
      </c>
      <c r="GO124" s="233">
        <v>0</v>
      </c>
      <c r="GP124" s="233">
        <v>0</v>
      </c>
      <c r="GQ124" s="233">
        <v>0</v>
      </c>
      <c r="GR124" s="233">
        <v>0</v>
      </c>
      <c r="GS124" s="233">
        <v>0</v>
      </c>
      <c r="GT124" s="233">
        <v>0</v>
      </c>
      <c r="GU124" s="233">
        <v>0</v>
      </c>
      <c r="GV124" s="233">
        <v>0</v>
      </c>
      <c r="GW124" s="233">
        <v>0</v>
      </c>
      <c r="GX124" s="233">
        <v>0</v>
      </c>
      <c r="GY124" s="233">
        <v>0</v>
      </c>
      <c r="GZ124" s="233">
        <v>0</v>
      </c>
      <c r="HA124" s="233">
        <v>3</v>
      </c>
      <c r="HB124" s="233">
        <v>0</v>
      </c>
      <c r="HC124" s="233">
        <v>0</v>
      </c>
      <c r="HD124" s="233">
        <v>0</v>
      </c>
      <c r="HE124" s="233">
        <v>0</v>
      </c>
      <c r="HF124" s="233">
        <v>0</v>
      </c>
      <c r="HG124" s="233">
        <v>0</v>
      </c>
      <c r="HH124" s="233">
        <v>0</v>
      </c>
      <c r="HI124" s="233">
        <v>0</v>
      </c>
      <c r="HJ124" s="233">
        <v>0</v>
      </c>
      <c r="HK124" s="233">
        <v>0</v>
      </c>
      <c r="HL124" s="233">
        <v>0</v>
      </c>
      <c r="HM124" s="235">
        <v>0</v>
      </c>
      <c r="HN124" s="234">
        <v>0</v>
      </c>
      <c r="HO124" s="233">
        <v>0</v>
      </c>
      <c r="HP124" s="233">
        <v>0</v>
      </c>
      <c r="HQ124" s="233">
        <v>0</v>
      </c>
      <c r="HR124" s="233">
        <v>0</v>
      </c>
      <c r="HS124" s="233">
        <v>5</v>
      </c>
      <c r="HT124" s="233">
        <v>8</v>
      </c>
      <c r="HU124" s="233">
        <v>0</v>
      </c>
      <c r="HV124" s="233">
        <v>10</v>
      </c>
      <c r="HW124" s="233">
        <v>9</v>
      </c>
      <c r="HX124" s="233">
        <v>12</v>
      </c>
      <c r="HY124" s="233">
        <v>10</v>
      </c>
      <c r="HZ124" s="233">
        <v>0</v>
      </c>
      <c r="IA124" s="233">
        <v>4</v>
      </c>
      <c r="IB124" s="233">
        <v>0</v>
      </c>
      <c r="IC124" s="233">
        <v>8</v>
      </c>
      <c r="ID124" s="233">
        <v>9</v>
      </c>
      <c r="IE124" s="233">
        <v>16</v>
      </c>
      <c r="IF124" s="233">
        <v>13</v>
      </c>
      <c r="IG124" s="233">
        <v>8</v>
      </c>
      <c r="IH124" s="233">
        <v>6</v>
      </c>
      <c r="II124" s="233">
        <v>0</v>
      </c>
      <c r="IJ124" s="233">
        <v>0</v>
      </c>
      <c r="IK124" s="233">
        <v>0</v>
      </c>
      <c r="IL124" s="233">
        <v>0</v>
      </c>
      <c r="IM124" s="233">
        <v>0</v>
      </c>
      <c r="IN124" s="233">
        <v>0</v>
      </c>
      <c r="IO124" s="233">
        <v>8</v>
      </c>
      <c r="IP124" s="233">
        <v>0</v>
      </c>
      <c r="IQ124" s="233">
        <v>8</v>
      </c>
      <c r="IR124" s="235">
        <v>3</v>
      </c>
      <c r="IS124" s="234">
        <v>0</v>
      </c>
      <c r="IT124" s="233">
        <v>15</v>
      </c>
      <c r="IU124" s="233">
        <v>10</v>
      </c>
      <c r="IV124" s="233">
        <v>6</v>
      </c>
      <c r="IW124" s="233">
        <v>0</v>
      </c>
      <c r="IX124" s="233">
        <v>11</v>
      </c>
      <c r="IY124" s="233">
        <v>21</v>
      </c>
      <c r="IZ124" s="233">
        <v>30</v>
      </c>
      <c r="JA124" s="233">
        <v>18</v>
      </c>
      <c r="JB124" s="233">
        <v>20</v>
      </c>
      <c r="JC124" s="233">
        <v>0</v>
      </c>
      <c r="JD124" s="233">
        <v>0</v>
      </c>
      <c r="JE124" s="233">
        <v>35</v>
      </c>
      <c r="JF124" s="233">
        <v>16</v>
      </c>
      <c r="JG124" s="233">
        <v>0</v>
      </c>
      <c r="JH124" s="233">
        <v>0</v>
      </c>
      <c r="JI124" s="233">
        <v>0</v>
      </c>
      <c r="JJ124" s="233">
        <v>0</v>
      </c>
      <c r="JK124" s="233">
        <v>0</v>
      </c>
      <c r="JL124" s="233">
        <v>0</v>
      </c>
      <c r="JM124" s="233">
        <v>0</v>
      </c>
      <c r="JN124" s="233">
        <v>0</v>
      </c>
      <c r="JO124" s="233">
        <v>0</v>
      </c>
      <c r="JP124" s="233">
        <v>0</v>
      </c>
      <c r="JQ124" s="233">
        <v>0</v>
      </c>
      <c r="JR124" s="233">
        <v>0</v>
      </c>
      <c r="JS124" s="233">
        <v>0</v>
      </c>
      <c r="JT124" s="233">
        <v>8</v>
      </c>
      <c r="JU124" s="233">
        <v>8</v>
      </c>
      <c r="JV124" s="233">
        <v>10</v>
      </c>
      <c r="JW124" s="235">
        <v>7</v>
      </c>
      <c r="JX124" s="234">
        <v>0</v>
      </c>
      <c r="JY124" s="233">
        <v>0</v>
      </c>
      <c r="JZ124" s="233">
        <v>0</v>
      </c>
      <c r="KA124" s="233">
        <v>4</v>
      </c>
      <c r="KB124" s="233">
        <v>0</v>
      </c>
      <c r="KC124" s="233">
        <v>0</v>
      </c>
      <c r="KD124" s="233">
        <v>5</v>
      </c>
      <c r="KE124" s="233">
        <v>0</v>
      </c>
      <c r="KF124" s="233">
        <v>0</v>
      </c>
      <c r="KG124" s="233">
        <v>0</v>
      </c>
      <c r="KH124" s="233">
        <v>0</v>
      </c>
      <c r="KI124" s="233">
        <v>0</v>
      </c>
      <c r="KJ124" s="233">
        <v>2</v>
      </c>
      <c r="KK124" s="233">
        <v>3</v>
      </c>
      <c r="KL124" s="233">
        <v>0</v>
      </c>
      <c r="KM124" s="233">
        <v>0</v>
      </c>
      <c r="KN124" s="233">
        <v>0</v>
      </c>
      <c r="KO124" s="233">
        <v>0</v>
      </c>
      <c r="KP124" s="233">
        <v>6</v>
      </c>
      <c r="KQ124" s="233">
        <v>0</v>
      </c>
      <c r="KR124" s="233">
        <v>0</v>
      </c>
      <c r="KS124" s="233">
        <v>0</v>
      </c>
      <c r="KT124" s="233">
        <v>0</v>
      </c>
      <c r="KU124" s="233">
        <v>0</v>
      </c>
      <c r="KV124" s="233">
        <v>10</v>
      </c>
      <c r="KW124" s="233">
        <v>0</v>
      </c>
      <c r="KX124" s="233">
        <v>0</v>
      </c>
      <c r="KY124" s="233">
        <v>4</v>
      </c>
      <c r="KZ124" s="233">
        <v>0</v>
      </c>
      <c r="LA124" s="235">
        <v>0</v>
      </c>
      <c r="LB124" s="234">
        <v>14</v>
      </c>
      <c r="LC124" s="233">
        <v>9</v>
      </c>
      <c r="LD124" s="233">
        <v>4</v>
      </c>
      <c r="LE124" s="233">
        <v>8</v>
      </c>
      <c r="LF124" s="233">
        <v>8</v>
      </c>
      <c r="LG124" s="233">
        <v>0</v>
      </c>
      <c r="LH124" s="233">
        <v>0</v>
      </c>
      <c r="LI124" s="233">
        <v>6</v>
      </c>
      <c r="LJ124" s="233">
        <v>0</v>
      </c>
      <c r="LK124" s="233">
        <v>0</v>
      </c>
      <c r="LL124" s="233">
        <v>0</v>
      </c>
      <c r="LM124" s="233">
        <v>0</v>
      </c>
      <c r="LN124" s="233">
        <v>0</v>
      </c>
      <c r="LO124" s="233">
        <v>0</v>
      </c>
      <c r="LP124" s="233">
        <v>0</v>
      </c>
      <c r="LQ124" s="233">
        <v>0</v>
      </c>
      <c r="LR124" s="233">
        <v>0</v>
      </c>
      <c r="LS124" s="233">
        <v>6</v>
      </c>
      <c r="LT124" s="233">
        <v>6</v>
      </c>
      <c r="LU124" s="233">
        <v>5</v>
      </c>
      <c r="LV124" s="233">
        <v>0</v>
      </c>
      <c r="LW124" s="233">
        <v>10</v>
      </c>
      <c r="LX124" s="233">
        <v>10</v>
      </c>
      <c r="LY124" s="233">
        <v>12</v>
      </c>
      <c r="LZ124" s="233">
        <v>9</v>
      </c>
      <c r="MA124" s="233">
        <v>14</v>
      </c>
      <c r="MB124" s="233">
        <v>0</v>
      </c>
      <c r="MC124" s="233">
        <v>0</v>
      </c>
      <c r="MD124" s="233">
        <v>7</v>
      </c>
      <c r="ME124" s="233">
        <v>0</v>
      </c>
      <c r="MF124" s="235">
        <v>3</v>
      </c>
      <c r="MG124" s="234">
        <v>12</v>
      </c>
      <c r="MH124" s="233">
        <v>23</v>
      </c>
      <c r="MI124" s="233">
        <v>4</v>
      </c>
      <c r="MJ124" s="233">
        <v>0</v>
      </c>
      <c r="MK124" s="233">
        <v>18</v>
      </c>
      <c r="ML124" s="233">
        <v>11</v>
      </c>
      <c r="MM124" s="233">
        <v>8</v>
      </c>
      <c r="MN124" s="233">
        <v>8</v>
      </c>
      <c r="MO124" s="233">
        <v>4</v>
      </c>
      <c r="MP124" s="233">
        <v>0</v>
      </c>
      <c r="MQ124" s="233">
        <v>0</v>
      </c>
      <c r="MR124" s="233">
        <v>0</v>
      </c>
      <c r="MS124" s="233">
        <v>0</v>
      </c>
      <c r="MT124" s="233">
        <v>0</v>
      </c>
      <c r="MU124" s="233">
        <v>0</v>
      </c>
      <c r="MV124" s="233">
        <v>12</v>
      </c>
      <c r="MW124" s="233">
        <v>4</v>
      </c>
      <c r="MX124" s="233">
        <v>0</v>
      </c>
      <c r="MY124" s="233">
        <v>7</v>
      </c>
      <c r="MZ124" s="233">
        <v>16</v>
      </c>
      <c r="NA124" s="233">
        <v>12</v>
      </c>
      <c r="NB124" s="233">
        <v>15</v>
      </c>
      <c r="NC124" s="233">
        <v>12</v>
      </c>
      <c r="ND124" s="233">
        <v>3</v>
      </c>
      <c r="NE124" s="233">
        <v>0</v>
      </c>
      <c r="NF124" s="233">
        <v>10</v>
      </c>
      <c r="NG124" s="233">
        <v>18</v>
      </c>
      <c r="NH124" s="233">
        <v>6</v>
      </c>
      <c r="NI124" s="233">
        <v>18</v>
      </c>
      <c r="NJ124" s="235">
        <v>12</v>
      </c>
      <c r="NK124" s="234">
        <v>0</v>
      </c>
      <c r="NL124" s="233">
        <v>0</v>
      </c>
      <c r="NM124" s="233">
        <v>8</v>
      </c>
      <c r="NN124" s="233">
        <v>0</v>
      </c>
      <c r="NO124" s="233">
        <v>8</v>
      </c>
      <c r="NP124" s="233">
        <v>12</v>
      </c>
      <c r="NQ124" s="233">
        <v>8</v>
      </c>
      <c r="NR124" s="233">
        <v>4</v>
      </c>
      <c r="NS124" s="233">
        <v>0</v>
      </c>
      <c r="NT124" s="233">
        <v>0</v>
      </c>
      <c r="NU124" s="233">
        <v>0</v>
      </c>
      <c r="NV124" s="233">
        <v>0</v>
      </c>
      <c r="NW124" s="233">
        <v>0</v>
      </c>
      <c r="NX124" s="233">
        <v>0</v>
      </c>
      <c r="NY124" s="233">
        <v>0</v>
      </c>
      <c r="NZ124" s="233">
        <v>0</v>
      </c>
      <c r="OA124" s="233">
        <v>8</v>
      </c>
      <c r="OB124" s="233">
        <v>8</v>
      </c>
      <c r="OC124" s="233">
        <v>8</v>
      </c>
      <c r="OD124" s="233">
        <v>0</v>
      </c>
      <c r="OE124" s="233">
        <v>0</v>
      </c>
      <c r="OF124" s="233">
        <v>11</v>
      </c>
      <c r="OG124" s="233">
        <v>0</v>
      </c>
      <c r="OH124" s="233">
        <v>0</v>
      </c>
      <c r="OI124" s="233">
        <v>8</v>
      </c>
      <c r="OJ124" s="233">
        <v>8</v>
      </c>
      <c r="OK124" s="233">
        <v>8</v>
      </c>
      <c r="OL124" s="233">
        <v>8</v>
      </c>
      <c r="OM124" s="233">
        <v>8</v>
      </c>
      <c r="ON124" s="233">
        <v>0</v>
      </c>
      <c r="OO124" s="467">
        <v>0</v>
      </c>
      <c r="OP124" s="256">
        <v>5</v>
      </c>
      <c r="OQ124" s="257">
        <v>0</v>
      </c>
      <c r="OR124" s="257">
        <v>6</v>
      </c>
      <c r="OS124" s="257">
        <v>8</v>
      </c>
      <c r="OT124" s="257">
        <v>0</v>
      </c>
      <c r="OU124" s="257">
        <v>0</v>
      </c>
      <c r="OV124" s="257">
        <v>8</v>
      </c>
      <c r="OW124" s="257">
        <v>8</v>
      </c>
      <c r="OX124" s="257">
        <v>8</v>
      </c>
      <c r="OY124" s="257">
        <v>6</v>
      </c>
      <c r="OZ124" s="257">
        <v>3</v>
      </c>
      <c r="PA124" s="257">
        <v>0</v>
      </c>
      <c r="PB124" s="257">
        <v>0</v>
      </c>
      <c r="PC124" s="257">
        <v>0</v>
      </c>
      <c r="PD124" s="257">
        <v>0</v>
      </c>
      <c r="PE124" s="257">
        <v>5</v>
      </c>
      <c r="PF124" s="257">
        <v>10</v>
      </c>
      <c r="PG124" s="257">
        <v>14</v>
      </c>
      <c r="PH124" s="257">
        <v>6</v>
      </c>
      <c r="PI124" s="257">
        <v>0</v>
      </c>
      <c r="PJ124" s="257">
        <v>14</v>
      </c>
      <c r="PK124" s="257">
        <v>6</v>
      </c>
      <c r="PL124" s="257">
        <v>9</v>
      </c>
      <c r="PM124" s="257">
        <v>20</v>
      </c>
      <c r="PN124" s="257">
        <v>20</v>
      </c>
      <c r="PO124" s="257">
        <v>12</v>
      </c>
      <c r="PP124" s="257">
        <v>0</v>
      </c>
      <c r="PQ124" s="257">
        <v>30</v>
      </c>
      <c r="PR124" s="257">
        <v>16</v>
      </c>
      <c r="PS124" s="257">
        <v>4</v>
      </c>
      <c r="PT124" s="258">
        <v>4</v>
      </c>
      <c r="PU124" s="256">
        <v>4</v>
      </c>
      <c r="PV124" s="257">
        <v>4</v>
      </c>
      <c r="PW124" s="257">
        <v>0</v>
      </c>
      <c r="PX124" s="257">
        <v>0</v>
      </c>
      <c r="PY124" s="257">
        <v>8</v>
      </c>
      <c r="PZ124" s="257">
        <v>8</v>
      </c>
      <c r="QA124" s="257">
        <v>5</v>
      </c>
      <c r="QB124" s="257">
        <v>4</v>
      </c>
      <c r="QC124" s="257">
        <v>0</v>
      </c>
      <c r="QD124" s="257">
        <v>0</v>
      </c>
      <c r="QE124" s="257">
        <v>1</v>
      </c>
      <c r="QF124" s="257">
        <v>0</v>
      </c>
      <c r="QG124" s="257">
        <v>0</v>
      </c>
      <c r="QH124" s="257">
        <v>0</v>
      </c>
      <c r="QI124" s="257">
        <v>0</v>
      </c>
      <c r="QJ124" s="257">
        <v>0</v>
      </c>
      <c r="QK124" s="257">
        <v>0</v>
      </c>
      <c r="QL124" s="257">
        <v>4</v>
      </c>
      <c r="QM124" s="257">
        <v>0</v>
      </c>
      <c r="QN124" s="257">
        <v>4</v>
      </c>
      <c r="QO124" s="257">
        <v>4</v>
      </c>
      <c r="QP124" s="257">
        <v>3</v>
      </c>
      <c r="QQ124" s="257">
        <v>4</v>
      </c>
      <c r="QR124" s="257">
        <v>0</v>
      </c>
      <c r="QS124" s="257">
        <v>0</v>
      </c>
      <c r="QT124" s="257">
        <v>0</v>
      </c>
      <c r="QU124" s="257">
        <v>4</v>
      </c>
      <c r="QV124" s="258">
        <v>0</v>
      </c>
      <c r="QW124" s="234">
        <v>0</v>
      </c>
      <c r="QX124" s="233">
        <v>2</v>
      </c>
      <c r="QY124" s="233">
        <v>0</v>
      </c>
      <c r="QZ124" s="233">
        <v>6</v>
      </c>
      <c r="RA124" s="233">
        <v>8</v>
      </c>
      <c r="RB124" s="233">
        <v>13</v>
      </c>
      <c r="RC124" s="233">
        <v>3</v>
      </c>
      <c r="RD124" s="233">
        <v>0</v>
      </c>
      <c r="RE124" s="233">
        <v>0</v>
      </c>
      <c r="RF124" s="233">
        <v>0</v>
      </c>
      <c r="RG124" s="233">
        <v>0</v>
      </c>
      <c r="RH124" s="233">
        <v>2</v>
      </c>
      <c r="RI124" s="233">
        <v>5</v>
      </c>
      <c r="RJ124" s="233">
        <v>8</v>
      </c>
      <c r="RK124" s="233">
        <v>0</v>
      </c>
      <c r="RL124" s="233">
        <v>0</v>
      </c>
      <c r="RM124" s="233">
        <v>0</v>
      </c>
      <c r="RN124" s="233">
        <v>8</v>
      </c>
      <c r="RO124" s="233">
        <v>0</v>
      </c>
      <c r="RP124" s="233">
        <v>6</v>
      </c>
      <c r="RQ124" s="233">
        <v>0</v>
      </c>
      <c r="RR124" s="233">
        <v>6</v>
      </c>
      <c r="RS124" s="233">
        <v>0</v>
      </c>
      <c r="RT124" s="233">
        <v>0</v>
      </c>
      <c r="RU124" s="233">
        <v>8</v>
      </c>
      <c r="RV124" s="233">
        <v>4</v>
      </c>
      <c r="RW124" s="233">
        <v>0</v>
      </c>
      <c r="RX124" s="233">
        <v>2</v>
      </c>
      <c r="RY124" s="233">
        <v>0</v>
      </c>
      <c r="RZ124" s="233">
        <v>0</v>
      </c>
      <c r="SA124" s="235">
        <v>0</v>
      </c>
      <c r="SB124" s="234">
        <v>0</v>
      </c>
      <c r="SC124" s="233">
        <v>13</v>
      </c>
      <c r="SD124" s="233">
        <v>8</v>
      </c>
      <c r="SE124" s="233">
        <v>0</v>
      </c>
      <c r="SF124" s="233">
        <v>0</v>
      </c>
      <c r="SG124" s="233">
        <v>0</v>
      </c>
      <c r="SH124" s="233">
        <v>0</v>
      </c>
      <c r="SI124" s="233">
        <v>0</v>
      </c>
      <c r="SJ124" s="233">
        <v>0</v>
      </c>
      <c r="SK124" s="233">
        <v>0</v>
      </c>
      <c r="SL124" s="233">
        <v>0</v>
      </c>
      <c r="SM124" s="233">
        <v>0</v>
      </c>
      <c r="SN124" s="233">
        <v>0</v>
      </c>
      <c r="SO124" s="233">
        <v>0</v>
      </c>
      <c r="SP124" s="233">
        <v>0</v>
      </c>
      <c r="SQ124" s="233">
        <v>0</v>
      </c>
      <c r="SR124" s="233">
        <v>2</v>
      </c>
      <c r="SS124" s="233">
        <v>4</v>
      </c>
      <c r="ST124" s="233">
        <v>0</v>
      </c>
      <c r="SU124" s="233">
        <v>0</v>
      </c>
      <c r="SV124" s="233">
        <v>0</v>
      </c>
      <c r="SW124" s="233">
        <v>0</v>
      </c>
      <c r="SX124" s="233">
        <v>0</v>
      </c>
      <c r="SY124" s="233">
        <v>0</v>
      </c>
      <c r="SZ124" s="233">
        <v>3</v>
      </c>
      <c r="TA124" s="233">
        <v>0</v>
      </c>
      <c r="TB124" s="233">
        <v>0</v>
      </c>
      <c r="TC124" s="233">
        <v>0</v>
      </c>
      <c r="TD124" s="233">
        <v>0</v>
      </c>
      <c r="TE124" s="235">
        <v>0</v>
      </c>
      <c r="TF124" s="234">
        <v>0</v>
      </c>
      <c r="TG124" s="233">
        <v>0</v>
      </c>
      <c r="TH124" s="233">
        <v>4</v>
      </c>
      <c r="TI124" s="233">
        <v>0</v>
      </c>
      <c r="TJ124" s="233">
        <v>0</v>
      </c>
      <c r="TK124" s="233">
        <v>8</v>
      </c>
      <c r="TL124" s="233">
        <v>0</v>
      </c>
      <c r="TM124" s="233">
        <v>4</v>
      </c>
      <c r="TN124" s="233">
        <v>8</v>
      </c>
      <c r="TO124" s="233">
        <v>0</v>
      </c>
      <c r="TP124" s="233">
        <v>0</v>
      </c>
      <c r="TQ124" s="233">
        <v>0</v>
      </c>
      <c r="TR124" s="233">
        <v>6</v>
      </c>
      <c r="TS124" s="233">
        <v>10</v>
      </c>
      <c r="TT124" s="233">
        <v>9</v>
      </c>
      <c r="TU124" s="233">
        <v>14</v>
      </c>
      <c r="TV124" s="233">
        <v>20</v>
      </c>
      <c r="TW124" s="233">
        <v>4</v>
      </c>
      <c r="TX124" s="233">
        <v>0</v>
      </c>
      <c r="TY124" s="233">
        <v>7</v>
      </c>
      <c r="TZ124" s="233">
        <v>4</v>
      </c>
      <c r="UA124" s="233">
        <v>1</v>
      </c>
      <c r="UB124" s="233">
        <v>0</v>
      </c>
      <c r="UC124" s="233">
        <v>0</v>
      </c>
      <c r="UD124" s="233">
        <v>0</v>
      </c>
      <c r="UE124" s="233">
        <v>0</v>
      </c>
      <c r="UF124" s="233">
        <v>0</v>
      </c>
      <c r="UG124" s="233">
        <v>0</v>
      </c>
      <c r="UH124" s="233">
        <v>4</v>
      </c>
      <c r="UI124" s="233">
        <v>0</v>
      </c>
      <c r="UJ124" s="235">
        <v>6</v>
      </c>
      <c r="UK124" s="234">
        <v>0</v>
      </c>
      <c r="UL124" s="233">
        <v>0</v>
      </c>
      <c r="UM124" s="233">
        <v>11</v>
      </c>
      <c r="UN124" s="233">
        <v>0</v>
      </c>
      <c r="UO124" s="233">
        <v>1</v>
      </c>
      <c r="UP124" s="233">
        <v>10</v>
      </c>
      <c r="UQ124" s="233">
        <v>9</v>
      </c>
      <c r="UR124" s="233">
        <v>0</v>
      </c>
      <c r="US124" s="233">
        <v>0</v>
      </c>
      <c r="UT124" s="233">
        <v>13</v>
      </c>
      <c r="UU124" s="233">
        <v>0</v>
      </c>
      <c r="UV124" s="233">
        <v>0</v>
      </c>
      <c r="UW124" s="233">
        <v>10</v>
      </c>
      <c r="UX124" s="233">
        <v>8</v>
      </c>
      <c r="UY124" s="233">
        <v>11</v>
      </c>
      <c r="UZ124" s="233">
        <v>0</v>
      </c>
      <c r="VA124" s="233">
        <v>18</v>
      </c>
      <c r="VB124" s="233">
        <v>18</v>
      </c>
      <c r="VC124" s="233">
        <v>16</v>
      </c>
      <c r="VD124" s="233">
        <v>6</v>
      </c>
      <c r="VE124" s="233">
        <v>0</v>
      </c>
      <c r="VF124" s="233">
        <v>0</v>
      </c>
      <c r="VG124" s="233">
        <v>0</v>
      </c>
      <c r="VH124" s="233">
        <v>2</v>
      </c>
      <c r="VI124" s="233">
        <v>8</v>
      </c>
      <c r="VJ124" s="233">
        <v>8</v>
      </c>
      <c r="VK124" s="233">
        <v>12</v>
      </c>
      <c r="VL124" s="233">
        <v>14</v>
      </c>
      <c r="VM124" s="233">
        <v>5</v>
      </c>
      <c r="VN124" s="235">
        <v>0</v>
      </c>
      <c r="VO124" s="234">
        <v>0</v>
      </c>
      <c r="VP124" s="233">
        <v>8</v>
      </c>
      <c r="VQ124" s="233">
        <v>8</v>
      </c>
      <c r="VR124" s="233">
        <v>15</v>
      </c>
      <c r="VS124" s="233">
        <v>8</v>
      </c>
      <c r="VT124" s="233">
        <v>8</v>
      </c>
      <c r="VU124" s="233">
        <v>0</v>
      </c>
      <c r="VV124" s="233">
        <v>22</v>
      </c>
      <c r="VW124" s="233">
        <v>13</v>
      </c>
      <c r="VX124" s="233">
        <v>5</v>
      </c>
      <c r="VY124" s="233">
        <v>0</v>
      </c>
      <c r="VZ124" s="233">
        <v>8</v>
      </c>
      <c r="WA124" s="233">
        <v>2</v>
      </c>
      <c r="WB124" s="233">
        <v>0</v>
      </c>
      <c r="WC124" s="233">
        <v>10</v>
      </c>
      <c r="WD124" s="233">
        <v>0</v>
      </c>
      <c r="WE124" s="233">
        <v>5</v>
      </c>
      <c r="WF124" s="233">
        <v>12</v>
      </c>
      <c r="WG124" s="233">
        <v>8</v>
      </c>
      <c r="WH124" s="233">
        <v>8</v>
      </c>
      <c r="WI124" s="233">
        <v>0</v>
      </c>
      <c r="WJ124" s="233">
        <v>0</v>
      </c>
      <c r="WK124" s="233">
        <v>13</v>
      </c>
      <c r="WL124" s="233">
        <v>0</v>
      </c>
      <c r="WM124" s="233">
        <v>0</v>
      </c>
      <c r="WN124" s="233">
        <v>0</v>
      </c>
      <c r="WO124" s="233">
        <v>0</v>
      </c>
      <c r="WP124" s="233">
        <v>0</v>
      </c>
      <c r="WQ124" s="233">
        <v>16</v>
      </c>
      <c r="WR124" s="233">
        <v>2</v>
      </c>
      <c r="WS124" s="235">
        <v>0</v>
      </c>
      <c r="WT124" s="234">
        <v>2</v>
      </c>
      <c r="WU124" s="233">
        <v>3</v>
      </c>
      <c r="WV124" s="233">
        <v>0</v>
      </c>
      <c r="WW124" s="233">
        <v>0</v>
      </c>
      <c r="WX124" s="233">
        <v>2</v>
      </c>
      <c r="WY124" s="233">
        <v>8</v>
      </c>
      <c r="WZ124" s="233">
        <v>7</v>
      </c>
      <c r="XA124" s="233">
        <v>6</v>
      </c>
      <c r="XB124" s="233">
        <v>8</v>
      </c>
      <c r="XC124" s="233">
        <v>0</v>
      </c>
      <c r="XD124" s="233">
        <v>0</v>
      </c>
      <c r="XE124" s="233">
        <v>12</v>
      </c>
      <c r="XF124" s="233">
        <v>13</v>
      </c>
      <c r="XG124" s="233">
        <v>14</v>
      </c>
      <c r="XH124" s="233">
        <v>8</v>
      </c>
      <c r="XI124" s="233">
        <v>6</v>
      </c>
      <c r="XJ124" s="233">
        <v>0</v>
      </c>
      <c r="XK124" s="233">
        <v>0</v>
      </c>
      <c r="XL124" s="233">
        <v>8</v>
      </c>
      <c r="XM124" s="233">
        <v>8</v>
      </c>
      <c r="XN124" s="233">
        <v>1</v>
      </c>
      <c r="XO124" s="233">
        <v>0</v>
      </c>
      <c r="XP124" s="233">
        <v>12</v>
      </c>
      <c r="XQ124" s="233">
        <v>0</v>
      </c>
      <c r="XR124" s="233">
        <v>0</v>
      </c>
      <c r="XS124" s="233">
        <v>0</v>
      </c>
      <c r="XT124" s="233">
        <v>8</v>
      </c>
      <c r="XU124" s="233">
        <v>8</v>
      </c>
      <c r="XV124" s="233">
        <v>8</v>
      </c>
      <c r="XW124" s="233">
        <v>4</v>
      </c>
      <c r="XX124" s="235">
        <v>0</v>
      </c>
      <c r="XY124" s="234">
        <v>0</v>
      </c>
      <c r="XZ124" s="233">
        <v>0</v>
      </c>
      <c r="YA124" s="233">
        <v>0</v>
      </c>
      <c r="YB124" s="233">
        <v>10</v>
      </c>
      <c r="YC124" s="233">
        <v>8</v>
      </c>
      <c r="YD124" s="233">
        <v>8</v>
      </c>
      <c r="YE124" s="233">
        <v>0</v>
      </c>
      <c r="YF124" s="233">
        <v>0</v>
      </c>
      <c r="YG124" s="233">
        <v>12</v>
      </c>
      <c r="YH124" s="233">
        <v>7</v>
      </c>
      <c r="YI124" s="233">
        <v>0</v>
      </c>
      <c r="YJ124" s="233">
        <v>0</v>
      </c>
      <c r="YK124" s="233">
        <v>4</v>
      </c>
      <c r="YL124" s="233">
        <v>6</v>
      </c>
      <c r="YM124" s="233">
        <v>0</v>
      </c>
      <c r="YN124" s="233">
        <v>8</v>
      </c>
      <c r="YO124" s="233">
        <v>4</v>
      </c>
      <c r="YP124" s="233">
        <v>0</v>
      </c>
      <c r="YQ124" s="233">
        <v>0</v>
      </c>
      <c r="YR124" s="233">
        <v>8</v>
      </c>
      <c r="YS124" s="233">
        <v>0</v>
      </c>
      <c r="YT124" s="233">
        <v>0</v>
      </c>
      <c r="YU124" s="233">
        <v>0</v>
      </c>
      <c r="YV124" s="233">
        <v>0</v>
      </c>
      <c r="YW124" s="233">
        <v>0</v>
      </c>
      <c r="YX124" s="233">
        <v>0</v>
      </c>
      <c r="YY124" s="233">
        <v>0</v>
      </c>
      <c r="YZ124" s="233">
        <v>0</v>
      </c>
      <c r="ZA124" s="233">
        <v>0</v>
      </c>
      <c r="ZB124" s="235">
        <v>0</v>
      </c>
      <c r="ZC124" s="234">
        <v>0</v>
      </c>
      <c r="ZD124" s="233">
        <v>0</v>
      </c>
      <c r="ZE124" s="233">
        <v>2</v>
      </c>
      <c r="ZF124" s="233">
        <v>2</v>
      </c>
      <c r="ZG124" s="233">
        <v>0</v>
      </c>
      <c r="ZH124" s="233">
        <v>0</v>
      </c>
      <c r="ZI124" s="233">
        <v>0</v>
      </c>
      <c r="ZJ124" s="233">
        <v>0</v>
      </c>
      <c r="ZK124" s="233">
        <v>0</v>
      </c>
      <c r="ZL124" s="233">
        <v>0</v>
      </c>
      <c r="ZM124" s="233">
        <v>0</v>
      </c>
      <c r="ZN124" s="233">
        <v>0</v>
      </c>
      <c r="ZO124" s="233">
        <v>0</v>
      </c>
      <c r="ZP124" s="233">
        <v>0</v>
      </c>
      <c r="ZQ124" s="233">
        <v>5</v>
      </c>
      <c r="ZR124" s="233">
        <v>8</v>
      </c>
      <c r="ZS124" s="233">
        <v>8</v>
      </c>
      <c r="ZT124" s="233">
        <v>14</v>
      </c>
      <c r="ZU124" s="233">
        <v>21</v>
      </c>
      <c r="ZV124" s="233">
        <v>0</v>
      </c>
      <c r="ZW124" s="233">
        <v>26</v>
      </c>
      <c r="ZX124" s="233">
        <v>22</v>
      </c>
      <c r="ZY124" s="233">
        <v>7</v>
      </c>
      <c r="ZZ124" s="233">
        <v>15</v>
      </c>
      <c r="AAA124" s="233">
        <v>18</v>
      </c>
      <c r="AAB124" s="233">
        <v>6</v>
      </c>
      <c r="AAC124" s="233">
        <v>0</v>
      </c>
      <c r="AAD124" s="233">
        <v>12</v>
      </c>
      <c r="AAE124" s="233">
        <v>17</v>
      </c>
      <c r="AAF124" s="233">
        <v>12</v>
      </c>
      <c r="AAG124" s="235">
        <v>14</v>
      </c>
      <c r="AAH124" s="234">
        <v>10</v>
      </c>
      <c r="AAI124" s="233">
        <v>0</v>
      </c>
      <c r="AAJ124" s="233">
        <v>0</v>
      </c>
      <c r="AAK124" s="233">
        <v>1</v>
      </c>
      <c r="AAL124" s="233">
        <v>18</v>
      </c>
      <c r="AAM124" s="233">
        <v>14</v>
      </c>
      <c r="AAN124" s="233">
        <v>7</v>
      </c>
      <c r="AAO124" s="233">
        <v>13</v>
      </c>
      <c r="AAP124" s="233">
        <v>16</v>
      </c>
      <c r="AAQ124" s="233">
        <v>0</v>
      </c>
      <c r="AAR124" s="233">
        <v>16</v>
      </c>
      <c r="AAS124" s="233">
        <v>2</v>
      </c>
      <c r="AAT124" s="233">
        <v>0</v>
      </c>
      <c r="AAU124" s="233">
        <v>0</v>
      </c>
      <c r="AAV124" s="233">
        <v>4</v>
      </c>
      <c r="AAW124" s="233">
        <v>0</v>
      </c>
      <c r="AAX124" s="233">
        <v>0</v>
      </c>
      <c r="AAY124" s="233">
        <v>3</v>
      </c>
      <c r="AAZ124" s="233">
        <v>14</v>
      </c>
      <c r="ABA124" s="233">
        <v>17</v>
      </c>
      <c r="ABB124" s="233">
        <v>8</v>
      </c>
      <c r="ABC124" s="233">
        <v>7</v>
      </c>
      <c r="ABD124" s="233">
        <v>0</v>
      </c>
      <c r="ABE124" s="233">
        <v>0</v>
      </c>
      <c r="ABF124" s="233">
        <v>4</v>
      </c>
      <c r="ABG124" s="233">
        <v>6</v>
      </c>
      <c r="ABH124" s="233">
        <v>0</v>
      </c>
      <c r="ABI124" s="233">
        <v>0</v>
      </c>
      <c r="ABJ124" s="233">
        <v>2</v>
      </c>
      <c r="ABK124" s="235">
        <v>0</v>
      </c>
      <c r="ABL124" s="234">
        <v>0</v>
      </c>
      <c r="ABM124" s="233">
        <v>20</v>
      </c>
      <c r="ABN124" s="233">
        <v>15</v>
      </c>
      <c r="ABO124" s="233">
        <v>15</v>
      </c>
      <c r="ABP124" s="233">
        <v>26</v>
      </c>
      <c r="ABQ124" s="233">
        <v>18</v>
      </c>
      <c r="ABR124" s="233">
        <v>16</v>
      </c>
      <c r="ABS124" s="233">
        <v>0</v>
      </c>
      <c r="ABT124" s="233">
        <v>5</v>
      </c>
      <c r="ABU124" s="233">
        <v>0</v>
      </c>
      <c r="ABV124" s="233">
        <v>0</v>
      </c>
      <c r="ABW124" s="233">
        <v>0</v>
      </c>
      <c r="ABX124" s="233">
        <v>0</v>
      </c>
      <c r="ABY124" s="233">
        <v>0</v>
      </c>
      <c r="ABZ124" s="233">
        <v>0</v>
      </c>
      <c r="ACA124" s="233">
        <v>4</v>
      </c>
      <c r="ACB124" s="233">
        <v>3</v>
      </c>
      <c r="ACC124" s="233">
        <v>5</v>
      </c>
      <c r="ACD124" s="233">
        <v>8</v>
      </c>
      <c r="ACE124" s="233">
        <v>6</v>
      </c>
      <c r="ACF124" s="233">
        <v>4</v>
      </c>
      <c r="ACG124" s="233">
        <v>0</v>
      </c>
      <c r="ACH124" s="233">
        <v>8</v>
      </c>
      <c r="ACI124" s="233">
        <v>2</v>
      </c>
      <c r="ACJ124" s="233">
        <v>0</v>
      </c>
      <c r="ACK124" s="233">
        <v>0</v>
      </c>
      <c r="ACL124" s="233">
        <v>0</v>
      </c>
      <c r="ACM124" s="233">
        <v>9</v>
      </c>
      <c r="ACN124" s="233">
        <v>0</v>
      </c>
      <c r="ACO124" s="233">
        <v>0</v>
      </c>
      <c r="ACP124" s="235">
        <v>4</v>
      </c>
      <c r="ACQ124" s="234">
        <v>15</v>
      </c>
      <c r="ACR124" s="233">
        <v>6</v>
      </c>
      <c r="ACS124" s="233">
        <v>0</v>
      </c>
      <c r="ACT124" s="233">
        <v>0</v>
      </c>
      <c r="ACU124" s="233">
        <v>0</v>
      </c>
      <c r="ACV124" s="233">
        <v>8</v>
      </c>
      <c r="ACW124" s="233">
        <v>8</v>
      </c>
      <c r="ACX124" s="233">
        <v>8</v>
      </c>
      <c r="ACY124" s="233">
        <v>6</v>
      </c>
      <c r="ACZ124" s="233">
        <v>0</v>
      </c>
      <c r="ADA124" s="233">
        <v>0</v>
      </c>
      <c r="ADB124" s="233">
        <v>0</v>
      </c>
      <c r="ADC124" s="233">
        <v>0</v>
      </c>
      <c r="ADD124" s="233">
        <v>8</v>
      </c>
      <c r="ADE124" s="233">
        <v>0</v>
      </c>
      <c r="ADF124" s="233">
        <v>2</v>
      </c>
      <c r="ADG124" s="233">
        <v>0</v>
      </c>
      <c r="ADH124" s="233">
        <v>0</v>
      </c>
      <c r="ADI124" s="233">
        <v>0</v>
      </c>
      <c r="ADJ124" s="233">
        <v>0</v>
      </c>
      <c r="ADK124" s="233">
        <v>0</v>
      </c>
      <c r="ADL124" s="233">
        <v>0</v>
      </c>
      <c r="ADM124" s="233">
        <v>0</v>
      </c>
      <c r="ADN124" s="233">
        <v>0</v>
      </c>
      <c r="ADO124" s="233">
        <v>0</v>
      </c>
      <c r="ADP124" s="233">
        <v>0</v>
      </c>
      <c r="ADQ124" s="233">
        <v>0</v>
      </c>
      <c r="ADR124" s="233">
        <v>0</v>
      </c>
      <c r="ADS124" s="233">
        <v>0</v>
      </c>
      <c r="ADT124" s="233">
        <v>0</v>
      </c>
      <c r="ADU124" s="235">
        <v>4</v>
      </c>
      <c r="ADV124" s="234">
        <v>0</v>
      </c>
      <c r="ADW124" s="233">
        <v>0</v>
      </c>
      <c r="ADX124" s="233">
        <v>0</v>
      </c>
      <c r="ADY124" s="233">
        <v>2</v>
      </c>
      <c r="ADZ124" s="233">
        <v>0</v>
      </c>
      <c r="AEA124" s="233">
        <v>0</v>
      </c>
      <c r="AEB124" s="233">
        <v>0</v>
      </c>
      <c r="AEC124" s="233">
        <v>0</v>
      </c>
      <c r="AED124" s="233">
        <v>0</v>
      </c>
      <c r="AEE124" s="233">
        <v>0</v>
      </c>
      <c r="AEF124" s="233">
        <v>0</v>
      </c>
      <c r="AEG124" s="233">
        <v>0</v>
      </c>
      <c r="AEH124" s="233">
        <v>0</v>
      </c>
      <c r="AEI124" s="233">
        <v>0</v>
      </c>
      <c r="AEJ124" s="233">
        <v>0</v>
      </c>
      <c r="AEK124" s="233">
        <v>0</v>
      </c>
      <c r="AEL124" s="233">
        <v>0</v>
      </c>
      <c r="AEM124" s="233">
        <v>0</v>
      </c>
      <c r="AEN124" s="233">
        <v>0</v>
      </c>
      <c r="AEO124" s="233">
        <v>0</v>
      </c>
      <c r="AEP124" s="233">
        <v>0</v>
      </c>
      <c r="AEQ124" s="233">
        <v>0</v>
      </c>
      <c r="AER124" s="233">
        <v>0</v>
      </c>
      <c r="AES124" s="233">
        <v>7</v>
      </c>
      <c r="AET124" s="233">
        <v>0</v>
      </c>
      <c r="AEU124" s="233">
        <v>0</v>
      </c>
      <c r="AEV124" s="233">
        <v>0</v>
      </c>
      <c r="AEW124" s="235">
        <v>0</v>
      </c>
      <c r="AEX124" s="256">
        <v>0</v>
      </c>
      <c r="AEY124" s="257">
        <v>0</v>
      </c>
      <c r="AEZ124" s="257">
        <v>0</v>
      </c>
      <c r="AFA124" s="257">
        <v>0</v>
      </c>
      <c r="AFB124" s="257">
        <v>0</v>
      </c>
      <c r="AFC124" s="257">
        <v>0</v>
      </c>
      <c r="AFD124" s="257">
        <v>0</v>
      </c>
      <c r="AFE124" s="257">
        <v>0</v>
      </c>
      <c r="AFF124" s="257">
        <v>0</v>
      </c>
      <c r="AFG124" s="257">
        <v>0</v>
      </c>
      <c r="AFH124" s="257">
        <v>16</v>
      </c>
      <c r="AFI124" s="257">
        <v>6</v>
      </c>
      <c r="AFJ124" s="257">
        <v>8</v>
      </c>
      <c r="AFK124" s="257">
        <v>3</v>
      </c>
      <c r="AFL124" s="257">
        <v>0</v>
      </c>
      <c r="AFM124" s="257">
        <v>0</v>
      </c>
      <c r="AFN124" s="257">
        <v>12</v>
      </c>
      <c r="AFO124" s="257">
        <v>16</v>
      </c>
      <c r="AFP124" s="257">
        <v>5</v>
      </c>
      <c r="AFQ124" s="257">
        <v>0</v>
      </c>
      <c r="AFR124" s="257">
        <v>0</v>
      </c>
      <c r="AFS124" s="257">
        <v>0</v>
      </c>
      <c r="AFT124" s="257">
        <v>0</v>
      </c>
      <c r="AFU124" s="257">
        <v>0</v>
      </c>
      <c r="AFV124" s="257">
        <v>0</v>
      </c>
      <c r="AFW124" s="257">
        <v>6</v>
      </c>
      <c r="AFX124" s="257">
        <v>0</v>
      </c>
      <c r="AFY124" s="257">
        <v>0</v>
      </c>
      <c r="AFZ124" s="257">
        <v>0</v>
      </c>
      <c r="AGA124" s="257">
        <v>0</v>
      </c>
      <c r="AGB124" s="258">
        <v>0</v>
      </c>
      <c r="AGC124" s="256">
        <v>0</v>
      </c>
      <c r="AGD124" s="257">
        <v>6</v>
      </c>
      <c r="AGE124" s="257">
        <v>6</v>
      </c>
      <c r="AGF124" s="257">
        <v>6</v>
      </c>
      <c r="AGG124" s="257">
        <v>9</v>
      </c>
      <c r="AGH124" s="257">
        <v>0</v>
      </c>
      <c r="AGI124" s="257">
        <v>8</v>
      </c>
      <c r="AGJ124" s="257">
        <v>5</v>
      </c>
      <c r="AGK124" s="257">
        <v>0</v>
      </c>
      <c r="AGL124" s="257">
        <v>6</v>
      </c>
      <c r="AGM124" s="257">
        <v>8</v>
      </c>
      <c r="AGN124" s="257">
        <v>0</v>
      </c>
      <c r="AGO124" s="257">
        <v>0</v>
      </c>
      <c r="AGP124" s="257">
        <v>0</v>
      </c>
      <c r="AGQ124" s="257">
        <v>0</v>
      </c>
      <c r="AGR124" s="257">
        <v>0</v>
      </c>
      <c r="AGS124" s="257">
        <v>3</v>
      </c>
      <c r="AGT124" s="257">
        <v>6</v>
      </c>
      <c r="AGU124" s="257">
        <v>6</v>
      </c>
      <c r="AGV124" s="257">
        <v>0</v>
      </c>
      <c r="AGW124" s="257">
        <v>0</v>
      </c>
      <c r="AGX124" s="257">
        <v>0</v>
      </c>
      <c r="AGY124" s="257">
        <v>0</v>
      </c>
      <c r="AGZ124" s="257">
        <v>3</v>
      </c>
      <c r="AHA124" s="257">
        <v>0</v>
      </c>
      <c r="AHB124" s="257">
        <v>0</v>
      </c>
      <c r="AHC124" s="257">
        <v>0</v>
      </c>
      <c r="AHD124" s="257">
        <v>0</v>
      </c>
      <c r="AHE124" s="257">
        <v>0</v>
      </c>
      <c r="AHF124" s="258">
        <v>0</v>
      </c>
      <c r="AHG124" s="256">
        <v>0</v>
      </c>
      <c r="AHH124" s="257">
        <v>0</v>
      </c>
      <c r="AHI124" s="257">
        <v>0</v>
      </c>
      <c r="AHJ124" s="257">
        <v>0</v>
      </c>
      <c r="AHK124" s="257">
        <v>0</v>
      </c>
      <c r="AHL124" s="257">
        <v>4</v>
      </c>
      <c r="AHM124" s="257">
        <v>0</v>
      </c>
      <c r="AHN124" s="257">
        <v>8</v>
      </c>
      <c r="AHO124" s="257">
        <v>14</v>
      </c>
      <c r="AHP124" s="257">
        <v>0</v>
      </c>
      <c r="AHQ124" s="257">
        <v>0</v>
      </c>
      <c r="AHR124" s="257">
        <v>10</v>
      </c>
      <c r="AHS124" s="257">
        <v>11</v>
      </c>
      <c r="AHT124" s="257">
        <v>8</v>
      </c>
      <c r="AHU124" s="257">
        <v>8</v>
      </c>
      <c r="AHV124" s="257">
        <v>6</v>
      </c>
      <c r="AHW124" s="257">
        <v>0</v>
      </c>
      <c r="AHX124" s="257">
        <v>0</v>
      </c>
      <c r="AHY124" s="257">
        <v>16</v>
      </c>
      <c r="AHZ124" s="257">
        <v>18</v>
      </c>
      <c r="AIA124" s="257">
        <v>8</v>
      </c>
      <c r="AIB124" s="257">
        <v>0</v>
      </c>
      <c r="AIC124" s="257">
        <v>5</v>
      </c>
      <c r="AID124" s="257">
        <v>8</v>
      </c>
      <c r="AIE124" s="257">
        <v>0</v>
      </c>
      <c r="AIF124" s="257">
        <v>11</v>
      </c>
      <c r="AIG124" s="257">
        <v>22</v>
      </c>
      <c r="AIH124" s="257">
        <v>42</v>
      </c>
      <c r="AII124" s="257">
        <v>53</v>
      </c>
      <c r="AIJ124" s="257">
        <v>41</v>
      </c>
      <c r="AIK124" s="258">
        <v>16</v>
      </c>
      <c r="AIL124" s="651">
        <f>[1]集計!G$1070</f>
        <v>0</v>
      </c>
      <c r="AIM124" s="651">
        <f>[1]集計!H$1070</f>
        <v>29</v>
      </c>
      <c r="AIN124" s="651">
        <f>[1]集計!I$1070</f>
        <v>17</v>
      </c>
      <c r="AIO124" s="651">
        <f>[1]集計!J$1070</f>
        <v>16</v>
      </c>
      <c r="AIP124" s="651">
        <f>[1]集計!K$1070</f>
        <v>10</v>
      </c>
      <c r="AIQ124" s="651">
        <f>[1]集計!L$1070</f>
        <v>7</v>
      </c>
      <c r="AIR124" s="651">
        <f>[1]集計!M$1070</f>
        <v>0</v>
      </c>
      <c r="AIS124" s="651">
        <f>[1]集計!N$1070</f>
        <v>0</v>
      </c>
      <c r="AIT124" s="651">
        <f>[1]集計!O$1070</f>
        <v>7</v>
      </c>
      <c r="AIU124" s="651">
        <f>[1]集計!P$1070</f>
        <v>11</v>
      </c>
      <c r="AIV124" s="192">
        <f t="shared" ref="AIV124:AJV124" si="116">SUMIF($C$5:$C$121,"組立",AIV5:AIV121)</f>
        <v>0</v>
      </c>
      <c r="AIW124" s="515">
        <f t="shared" si="116"/>
        <v>0</v>
      </c>
      <c r="AIX124" s="192">
        <f t="shared" si="116"/>
        <v>8</v>
      </c>
      <c r="AIY124" s="192">
        <f t="shared" si="116"/>
        <v>0</v>
      </c>
      <c r="AIZ124" s="192">
        <f t="shared" si="116"/>
        <v>0</v>
      </c>
      <c r="AJA124" s="192">
        <f t="shared" si="116"/>
        <v>9.0649600290909085</v>
      </c>
      <c r="AJB124" s="192">
        <f t="shared" si="116"/>
        <v>10.129920058181819</v>
      </c>
      <c r="AJC124" s="192">
        <f t="shared" si="116"/>
        <v>0</v>
      </c>
      <c r="AJD124" s="192">
        <f t="shared" si="116"/>
        <v>0</v>
      </c>
      <c r="AJE124" s="192">
        <f t="shared" si="116"/>
        <v>0</v>
      </c>
      <c r="AJF124" s="192">
        <f t="shared" si="116"/>
        <v>2.1299200581818183</v>
      </c>
      <c r="AJG124" s="192">
        <f t="shared" si="116"/>
        <v>0</v>
      </c>
      <c r="AJH124" s="192">
        <f t="shared" si="116"/>
        <v>2.1299200581818183</v>
      </c>
      <c r="AJI124" s="192">
        <f t="shared" si="116"/>
        <v>2.1299200581818183</v>
      </c>
      <c r="AJJ124" s="192">
        <f t="shared" si="116"/>
        <v>0</v>
      </c>
      <c r="AJK124" s="192">
        <f t="shared" si="116"/>
        <v>4</v>
      </c>
      <c r="AJL124" s="192">
        <f t="shared" si="116"/>
        <v>9.0649600290909085</v>
      </c>
      <c r="AJM124" s="192">
        <f t="shared" si="116"/>
        <v>0</v>
      </c>
      <c r="AJN124" s="192">
        <f t="shared" si="116"/>
        <v>0</v>
      </c>
      <c r="AJO124" s="192">
        <f t="shared" si="116"/>
        <v>0</v>
      </c>
      <c r="AJP124" s="192">
        <f t="shared" si="116"/>
        <v>8</v>
      </c>
      <c r="AJQ124" s="192">
        <f t="shared" si="116"/>
        <v>6.1299200581818187</v>
      </c>
      <c r="AJR124" s="192">
        <f t="shared" si="116"/>
        <v>5.318400036013986</v>
      </c>
      <c r="AJS124" s="192">
        <f t="shared" si="116"/>
        <v>1.8560000506993006</v>
      </c>
      <c r="AJT124" s="192">
        <f t="shared" si="116"/>
        <v>0</v>
      </c>
      <c r="AJU124" s="192">
        <f t="shared" si="116"/>
        <v>0</v>
      </c>
      <c r="AJV124" s="192">
        <f t="shared" si="116"/>
        <v>1.3312000363636365</v>
      </c>
      <c r="AJW124" s="192">
        <f t="shared" ref="AJW124:ALB124" si="117">SUMIF($C$5:$C$121,"組立",AJW5:AJW121)</f>
        <v>1.3312000363636365</v>
      </c>
      <c r="AJX124" s="192">
        <f t="shared" si="117"/>
        <v>0</v>
      </c>
      <c r="AJY124" s="192">
        <f t="shared" si="117"/>
        <v>17.597440043636364</v>
      </c>
      <c r="AJZ124" s="192">
        <f t="shared" si="117"/>
        <v>16</v>
      </c>
      <c r="AKA124" s="192">
        <f t="shared" si="117"/>
        <v>0</v>
      </c>
      <c r="AKB124" s="192">
        <f t="shared" si="117"/>
        <v>0</v>
      </c>
      <c r="AKC124" s="192">
        <f t="shared" si="117"/>
        <v>16</v>
      </c>
      <c r="AKD124" s="192">
        <f t="shared" si="117"/>
        <v>18.129920058181817</v>
      </c>
      <c r="AKE124" s="192">
        <f t="shared" si="117"/>
        <v>18.129920058181817</v>
      </c>
      <c r="AKF124" s="192">
        <f t="shared" si="117"/>
        <v>8</v>
      </c>
      <c r="AKG124" s="192">
        <f t="shared" si="117"/>
        <v>16</v>
      </c>
      <c r="AKH124" s="192">
        <f t="shared" si="117"/>
        <v>16</v>
      </c>
      <c r="AKI124" s="192">
        <f t="shared" si="117"/>
        <v>0</v>
      </c>
      <c r="AKJ124" s="192">
        <f t="shared" si="117"/>
        <v>8</v>
      </c>
      <c r="AKK124" s="192">
        <f t="shared" si="117"/>
        <v>0</v>
      </c>
      <c r="AKL124" s="192">
        <f t="shared" si="117"/>
        <v>0</v>
      </c>
      <c r="AKM124" s="192">
        <f t="shared" si="117"/>
        <v>0</v>
      </c>
      <c r="AKN124" s="192">
        <f t="shared" si="117"/>
        <v>0</v>
      </c>
      <c r="AKO124" s="192">
        <f t="shared" si="117"/>
        <v>0</v>
      </c>
      <c r="AKP124" s="192">
        <f t="shared" si="117"/>
        <v>0</v>
      </c>
      <c r="AKQ124" s="192">
        <f t="shared" si="117"/>
        <v>16</v>
      </c>
      <c r="AKR124" s="192">
        <f t="shared" si="117"/>
        <v>16</v>
      </c>
      <c r="AKS124" s="192">
        <f t="shared" si="117"/>
        <v>16</v>
      </c>
      <c r="AKT124" s="192">
        <f t="shared" si="117"/>
        <v>16</v>
      </c>
      <c r="AKU124" s="192">
        <f t="shared" si="117"/>
        <v>16</v>
      </c>
      <c r="AKV124" s="192">
        <f t="shared" si="117"/>
        <v>0</v>
      </c>
      <c r="AKW124" s="192">
        <f t="shared" si="117"/>
        <v>0</v>
      </c>
      <c r="AKX124" s="192">
        <f t="shared" si="117"/>
        <v>16</v>
      </c>
      <c r="AKY124" s="192">
        <f t="shared" si="117"/>
        <v>16</v>
      </c>
      <c r="AKZ124" s="192">
        <f t="shared" si="117"/>
        <v>16</v>
      </c>
      <c r="ALA124" s="192">
        <f t="shared" si="117"/>
        <v>24</v>
      </c>
      <c r="ALB124" s="192">
        <f t="shared" si="117"/>
        <v>24</v>
      </c>
      <c r="ALC124" s="192">
        <f t="shared" ref="ALC124:AMH124" si="118">SUMIF($C$5:$C$121,"組立",ALC5:ALC121)</f>
        <v>8</v>
      </c>
      <c r="ALD124" s="192">
        <f t="shared" si="118"/>
        <v>0</v>
      </c>
      <c r="ALE124" s="192">
        <f t="shared" si="118"/>
        <v>16</v>
      </c>
      <c r="ALF124" s="192">
        <f t="shared" si="118"/>
        <v>24</v>
      </c>
      <c r="ALG124" s="192">
        <f t="shared" si="118"/>
        <v>0</v>
      </c>
      <c r="ALH124" s="192">
        <f t="shared" si="118"/>
        <v>8</v>
      </c>
      <c r="ALI124" s="192">
        <f t="shared" si="118"/>
        <v>8</v>
      </c>
      <c r="ALJ124" s="192">
        <f t="shared" si="118"/>
        <v>0</v>
      </c>
      <c r="ALK124" s="192">
        <f t="shared" si="118"/>
        <v>0</v>
      </c>
      <c r="ALL124" s="192">
        <f t="shared" si="118"/>
        <v>8</v>
      </c>
      <c r="ALM124" s="192">
        <f t="shared" si="118"/>
        <v>8</v>
      </c>
      <c r="ALN124" s="192">
        <f t="shared" si="118"/>
        <v>8</v>
      </c>
      <c r="ALO124" s="192">
        <f t="shared" si="118"/>
        <v>0</v>
      </c>
      <c r="ALP124" s="192">
        <f t="shared" si="118"/>
        <v>0</v>
      </c>
      <c r="ALQ124" s="192">
        <f t="shared" si="118"/>
        <v>0</v>
      </c>
      <c r="ALR124" s="192">
        <f t="shared" si="118"/>
        <v>0</v>
      </c>
      <c r="ALS124" s="192">
        <f t="shared" si="118"/>
        <v>0</v>
      </c>
      <c r="ALT124" s="192">
        <f t="shared" si="118"/>
        <v>0</v>
      </c>
      <c r="ALU124" s="192">
        <f t="shared" si="118"/>
        <v>0</v>
      </c>
      <c r="ALV124" s="192">
        <f t="shared" si="118"/>
        <v>0</v>
      </c>
      <c r="ALW124" s="192">
        <f t="shared" si="118"/>
        <v>0</v>
      </c>
      <c r="ALX124" s="192">
        <f t="shared" si="118"/>
        <v>0</v>
      </c>
      <c r="ALY124" s="192">
        <f t="shared" si="118"/>
        <v>0</v>
      </c>
      <c r="ALZ124" s="192">
        <f t="shared" si="118"/>
        <v>0</v>
      </c>
      <c r="AMA124" s="192">
        <f t="shared" si="118"/>
        <v>0</v>
      </c>
      <c r="AMB124" s="192">
        <f t="shared" si="118"/>
        <v>0</v>
      </c>
      <c r="AMC124" s="192">
        <f t="shared" si="118"/>
        <v>0</v>
      </c>
      <c r="AMD124" s="192">
        <f t="shared" si="118"/>
        <v>0</v>
      </c>
      <c r="AME124" s="192">
        <f t="shared" si="118"/>
        <v>0</v>
      </c>
      <c r="AMF124" s="192">
        <f t="shared" si="118"/>
        <v>0</v>
      </c>
      <c r="AMG124" s="192">
        <f t="shared" si="118"/>
        <v>0</v>
      </c>
      <c r="AMH124" s="192">
        <f t="shared" si="118"/>
        <v>0</v>
      </c>
      <c r="AMI124" s="192">
        <f t="shared" ref="AMI124:ANN124" si="119">SUMIF($C$5:$C$121,"組立",AMI5:AMI121)</f>
        <v>0</v>
      </c>
      <c r="AMJ124" s="192">
        <f t="shared" si="119"/>
        <v>0</v>
      </c>
      <c r="AMK124" s="192">
        <f t="shared" si="119"/>
        <v>0</v>
      </c>
      <c r="AML124" s="192">
        <f t="shared" si="119"/>
        <v>0</v>
      </c>
      <c r="AMM124" s="192">
        <f t="shared" si="119"/>
        <v>0</v>
      </c>
      <c r="AMN124" s="192">
        <f t="shared" si="119"/>
        <v>0</v>
      </c>
      <c r="AMO124" s="192">
        <f t="shared" si="119"/>
        <v>0</v>
      </c>
      <c r="AMP124" s="192">
        <f t="shared" si="119"/>
        <v>0</v>
      </c>
      <c r="AMQ124" s="192">
        <f t="shared" si="119"/>
        <v>0</v>
      </c>
      <c r="AMR124" s="192">
        <f t="shared" si="119"/>
        <v>0</v>
      </c>
      <c r="AMS124" s="192">
        <f t="shared" si="119"/>
        <v>0</v>
      </c>
      <c r="AMT124" s="192">
        <f t="shared" si="119"/>
        <v>0</v>
      </c>
      <c r="AMU124" s="192">
        <f t="shared" si="119"/>
        <v>0</v>
      </c>
      <c r="AMV124" s="192">
        <f t="shared" si="119"/>
        <v>0</v>
      </c>
      <c r="AMW124" s="192">
        <f t="shared" si="119"/>
        <v>0</v>
      </c>
      <c r="AMX124" s="192">
        <f t="shared" si="119"/>
        <v>0</v>
      </c>
      <c r="AMY124" s="192">
        <f t="shared" si="119"/>
        <v>0</v>
      </c>
      <c r="AMZ124" s="192">
        <f t="shared" si="119"/>
        <v>0</v>
      </c>
      <c r="ANA124" s="192">
        <f t="shared" si="119"/>
        <v>0</v>
      </c>
      <c r="ANB124" s="192">
        <f t="shared" si="119"/>
        <v>0</v>
      </c>
      <c r="ANC124" s="192">
        <f t="shared" si="119"/>
        <v>0</v>
      </c>
      <c r="AND124" s="192">
        <f t="shared" si="119"/>
        <v>0</v>
      </c>
      <c r="ANE124" s="192">
        <f t="shared" si="119"/>
        <v>0</v>
      </c>
      <c r="ANF124" s="192">
        <f t="shared" si="119"/>
        <v>0</v>
      </c>
      <c r="ANG124" s="192">
        <f t="shared" si="119"/>
        <v>0</v>
      </c>
      <c r="ANH124" s="192">
        <f t="shared" si="119"/>
        <v>0</v>
      </c>
      <c r="ANI124" s="192">
        <f t="shared" si="119"/>
        <v>0</v>
      </c>
      <c r="ANJ124" s="192">
        <f t="shared" si="119"/>
        <v>0</v>
      </c>
      <c r="ANK124" s="192">
        <f t="shared" si="119"/>
        <v>0</v>
      </c>
      <c r="ANL124" s="192">
        <f t="shared" si="119"/>
        <v>0</v>
      </c>
      <c r="ANM124" s="192">
        <f t="shared" si="119"/>
        <v>0</v>
      </c>
      <c r="ANN124" s="192">
        <f t="shared" si="119"/>
        <v>0</v>
      </c>
      <c r="ANO124" s="192">
        <f t="shared" ref="ANO124:AOT124" si="120">SUMIF($C$5:$C$121,"組立",ANO5:ANO121)</f>
        <v>0</v>
      </c>
      <c r="ANP124" s="192">
        <f t="shared" si="120"/>
        <v>0</v>
      </c>
      <c r="ANQ124" s="192">
        <f t="shared" si="120"/>
        <v>0</v>
      </c>
      <c r="ANR124" s="192">
        <f t="shared" si="120"/>
        <v>0</v>
      </c>
      <c r="ANS124" s="192">
        <f t="shared" si="120"/>
        <v>0</v>
      </c>
      <c r="ANT124" s="192">
        <f t="shared" si="120"/>
        <v>0</v>
      </c>
      <c r="ANU124" s="192">
        <f t="shared" si="120"/>
        <v>0</v>
      </c>
      <c r="ANV124" s="192">
        <f t="shared" si="120"/>
        <v>0</v>
      </c>
      <c r="ANW124" s="192">
        <f t="shared" si="120"/>
        <v>0</v>
      </c>
      <c r="ANX124" s="192">
        <f t="shared" si="120"/>
        <v>0</v>
      </c>
      <c r="ANY124" s="192">
        <f t="shared" si="120"/>
        <v>0</v>
      </c>
      <c r="ANZ124" s="192">
        <f t="shared" si="120"/>
        <v>0</v>
      </c>
      <c r="AOA124" s="192">
        <f t="shared" si="120"/>
        <v>0</v>
      </c>
      <c r="AOB124" s="192">
        <f t="shared" si="120"/>
        <v>0</v>
      </c>
      <c r="AOC124" s="192">
        <f t="shared" si="120"/>
        <v>0</v>
      </c>
      <c r="AOD124" s="192">
        <f t="shared" si="120"/>
        <v>0</v>
      </c>
      <c r="AOE124" s="192">
        <f t="shared" si="120"/>
        <v>0</v>
      </c>
      <c r="AOF124" s="192">
        <f t="shared" si="120"/>
        <v>0</v>
      </c>
      <c r="AOG124" s="192">
        <f t="shared" si="120"/>
        <v>0</v>
      </c>
      <c r="AOH124" s="192">
        <f t="shared" si="120"/>
        <v>0</v>
      </c>
      <c r="AOI124" s="192">
        <f t="shared" si="120"/>
        <v>0</v>
      </c>
      <c r="AOJ124" s="192">
        <f t="shared" si="120"/>
        <v>0</v>
      </c>
      <c r="AOK124" s="192">
        <f t="shared" si="120"/>
        <v>0</v>
      </c>
      <c r="AOL124" s="192">
        <f t="shared" si="120"/>
        <v>0</v>
      </c>
      <c r="AOM124" s="192">
        <f t="shared" si="120"/>
        <v>0</v>
      </c>
      <c r="AON124" s="192">
        <f t="shared" si="120"/>
        <v>0</v>
      </c>
      <c r="AOO124" s="192">
        <f t="shared" si="120"/>
        <v>0</v>
      </c>
      <c r="AOP124" s="192">
        <f t="shared" si="120"/>
        <v>0</v>
      </c>
      <c r="AOQ124" s="192">
        <f t="shared" si="120"/>
        <v>0</v>
      </c>
      <c r="AOR124" s="192">
        <f t="shared" si="120"/>
        <v>0</v>
      </c>
      <c r="AOS124" s="192">
        <f t="shared" si="120"/>
        <v>0</v>
      </c>
      <c r="AOT124" s="192">
        <f t="shared" si="120"/>
        <v>0</v>
      </c>
      <c r="AOU124" s="192">
        <f t="shared" ref="AOU124:APW124" si="121">SUMIF($C$5:$C$121,"組立",AOU5:AOU121)</f>
        <v>0</v>
      </c>
      <c r="AOV124" s="192">
        <f t="shared" si="121"/>
        <v>0</v>
      </c>
      <c r="AOW124" s="192">
        <f t="shared" si="121"/>
        <v>0</v>
      </c>
      <c r="AOX124" s="192">
        <f t="shared" si="121"/>
        <v>0</v>
      </c>
      <c r="AOY124" s="192">
        <f t="shared" si="121"/>
        <v>0</v>
      </c>
      <c r="AOZ124" s="192">
        <f t="shared" si="121"/>
        <v>0</v>
      </c>
      <c r="APA124" s="192">
        <f t="shared" si="121"/>
        <v>0</v>
      </c>
      <c r="APB124" s="192">
        <f t="shared" si="121"/>
        <v>0</v>
      </c>
      <c r="APC124" s="192">
        <f t="shared" si="121"/>
        <v>0</v>
      </c>
      <c r="APD124" s="192">
        <f t="shared" si="121"/>
        <v>0</v>
      </c>
      <c r="APE124" s="192">
        <f t="shared" si="121"/>
        <v>0</v>
      </c>
      <c r="APF124" s="192">
        <f t="shared" si="121"/>
        <v>0</v>
      </c>
      <c r="APG124" s="192">
        <f t="shared" si="121"/>
        <v>0</v>
      </c>
      <c r="APH124" s="192">
        <f t="shared" si="121"/>
        <v>0</v>
      </c>
      <c r="API124" s="192">
        <f t="shared" si="121"/>
        <v>0</v>
      </c>
      <c r="APJ124" s="192">
        <f t="shared" si="121"/>
        <v>0</v>
      </c>
      <c r="APK124" s="192">
        <f t="shared" si="121"/>
        <v>0</v>
      </c>
      <c r="APL124" s="192">
        <f t="shared" si="121"/>
        <v>0</v>
      </c>
      <c r="APM124" s="192">
        <f t="shared" si="121"/>
        <v>0</v>
      </c>
      <c r="APN124" s="192">
        <f t="shared" si="121"/>
        <v>0</v>
      </c>
      <c r="APO124" s="192">
        <f t="shared" si="121"/>
        <v>0</v>
      </c>
      <c r="APP124" s="192">
        <f t="shared" si="121"/>
        <v>0</v>
      </c>
      <c r="APQ124" s="192">
        <f t="shared" si="121"/>
        <v>0</v>
      </c>
      <c r="APR124" s="192">
        <f t="shared" si="121"/>
        <v>0</v>
      </c>
      <c r="APS124" s="192">
        <f t="shared" si="121"/>
        <v>0</v>
      </c>
      <c r="APT124" s="192">
        <f t="shared" si="121"/>
        <v>0</v>
      </c>
      <c r="APU124" s="192">
        <f t="shared" si="121"/>
        <v>0</v>
      </c>
      <c r="APV124" s="192">
        <f t="shared" si="121"/>
        <v>0</v>
      </c>
      <c r="APW124" s="192">
        <f t="shared" si="121"/>
        <v>0</v>
      </c>
    </row>
    <row r="125" spans="1:1115" s="136" customFormat="1" ht="14.25" customHeight="1" thickBot="1">
      <c r="B125" s="188"/>
      <c r="C125" s="188"/>
      <c r="D125" s="189"/>
      <c r="E125" s="188"/>
      <c r="F125" s="190"/>
      <c r="G125" s="190"/>
      <c r="H125" s="190"/>
      <c r="I125" s="234">
        <v>14</v>
      </c>
      <c r="J125" s="233">
        <v>18</v>
      </c>
      <c r="K125" s="233">
        <v>1</v>
      </c>
      <c r="L125" s="233">
        <v>0</v>
      </c>
      <c r="M125" s="233">
        <v>28</v>
      </c>
      <c r="N125" s="233">
        <v>28</v>
      </c>
      <c r="O125" s="233">
        <v>35</v>
      </c>
      <c r="P125" s="233">
        <v>50</v>
      </c>
      <c r="Q125" s="233">
        <v>14</v>
      </c>
      <c r="R125" s="233">
        <v>0</v>
      </c>
      <c r="S125" s="233">
        <v>0</v>
      </c>
      <c r="T125" s="233">
        <v>0</v>
      </c>
      <c r="U125" s="233">
        <v>0</v>
      </c>
      <c r="V125" s="233">
        <v>0</v>
      </c>
      <c r="W125" s="233">
        <v>0</v>
      </c>
      <c r="X125" s="233">
        <v>29</v>
      </c>
      <c r="Y125" s="233">
        <v>34</v>
      </c>
      <c r="Z125" s="233">
        <v>0</v>
      </c>
      <c r="AA125" s="233">
        <v>6</v>
      </c>
      <c r="AB125" s="233">
        <v>56</v>
      </c>
      <c r="AC125" s="233">
        <v>45</v>
      </c>
      <c r="AD125" s="233">
        <v>44</v>
      </c>
      <c r="AE125" s="233">
        <v>39</v>
      </c>
      <c r="AF125" s="233">
        <v>27</v>
      </c>
      <c r="AG125" s="233">
        <v>0</v>
      </c>
      <c r="AH125" s="233">
        <v>28</v>
      </c>
      <c r="AI125" s="233">
        <v>25</v>
      </c>
      <c r="AJ125" s="233">
        <v>0</v>
      </c>
      <c r="AK125" s="233">
        <v>9</v>
      </c>
      <c r="AL125" s="233">
        <v>10</v>
      </c>
      <c r="AM125" s="235">
        <v>8</v>
      </c>
      <c r="AN125" s="234">
        <v>0</v>
      </c>
      <c r="AO125" s="233">
        <v>20</v>
      </c>
      <c r="AP125" s="233">
        <v>0</v>
      </c>
      <c r="AQ125" s="233">
        <v>12</v>
      </c>
      <c r="AR125" s="233">
        <v>10</v>
      </c>
      <c r="AS125" s="233">
        <v>20</v>
      </c>
      <c r="AT125" s="233">
        <v>18</v>
      </c>
      <c r="AU125" s="233">
        <v>0</v>
      </c>
      <c r="AV125" s="233">
        <v>28</v>
      </c>
      <c r="AW125" s="233">
        <v>27</v>
      </c>
      <c r="AX125" s="233">
        <v>36</v>
      </c>
      <c r="AY125" s="233">
        <v>34</v>
      </c>
      <c r="AZ125" s="233">
        <v>31</v>
      </c>
      <c r="BA125" s="233">
        <v>20</v>
      </c>
      <c r="BB125" s="233">
        <v>0</v>
      </c>
      <c r="BC125" s="233">
        <v>30</v>
      </c>
      <c r="BD125" s="233">
        <v>26</v>
      </c>
      <c r="BE125" s="233">
        <v>16</v>
      </c>
      <c r="BF125" s="233">
        <v>21</v>
      </c>
      <c r="BG125" s="233">
        <v>12</v>
      </c>
      <c r="BH125" s="233">
        <v>14</v>
      </c>
      <c r="BI125" s="233">
        <v>0</v>
      </c>
      <c r="BJ125" s="233">
        <v>4</v>
      </c>
      <c r="BK125" s="233">
        <v>28</v>
      </c>
      <c r="BL125" s="233">
        <v>31</v>
      </c>
      <c r="BM125" s="233">
        <v>42</v>
      </c>
      <c r="BN125" s="233">
        <v>24</v>
      </c>
      <c r="BO125" s="233">
        <v>9</v>
      </c>
      <c r="BP125" s="233">
        <v>0</v>
      </c>
      <c r="BQ125" s="233">
        <v>8</v>
      </c>
      <c r="BR125" s="235">
        <v>12</v>
      </c>
      <c r="BS125" s="234">
        <v>14</v>
      </c>
      <c r="BT125" s="233">
        <v>23</v>
      </c>
      <c r="BU125" s="233">
        <v>12</v>
      </c>
      <c r="BV125" s="233">
        <v>2</v>
      </c>
      <c r="BW125" s="233">
        <v>0</v>
      </c>
      <c r="BX125" s="233">
        <v>8</v>
      </c>
      <c r="BY125" s="233">
        <v>6</v>
      </c>
      <c r="BZ125" s="233">
        <v>8</v>
      </c>
      <c r="CA125" s="233">
        <v>19</v>
      </c>
      <c r="CB125" s="233">
        <v>15</v>
      </c>
      <c r="CC125" s="233">
        <v>4</v>
      </c>
      <c r="CD125" s="233">
        <v>0</v>
      </c>
      <c r="CE125" s="233">
        <v>0</v>
      </c>
      <c r="CF125" s="233">
        <v>0</v>
      </c>
      <c r="CG125" s="233">
        <v>5</v>
      </c>
      <c r="CH125" s="233">
        <v>12</v>
      </c>
      <c r="CI125" s="233">
        <v>16</v>
      </c>
      <c r="CJ125" s="233">
        <v>0</v>
      </c>
      <c r="CK125" s="233">
        <v>0</v>
      </c>
      <c r="CL125" s="233">
        <v>9</v>
      </c>
      <c r="CM125" s="233">
        <v>1</v>
      </c>
      <c r="CN125" s="233">
        <v>8</v>
      </c>
      <c r="CO125" s="233">
        <v>8</v>
      </c>
      <c r="CP125" s="233">
        <v>8</v>
      </c>
      <c r="CQ125" s="233">
        <v>0</v>
      </c>
      <c r="CR125" s="233">
        <v>0</v>
      </c>
      <c r="CS125" s="233">
        <v>12</v>
      </c>
      <c r="CT125" s="233">
        <v>16</v>
      </c>
      <c r="CU125" s="235">
        <v>6</v>
      </c>
      <c r="CV125" s="234">
        <v>18</v>
      </c>
      <c r="CW125" s="233">
        <v>16</v>
      </c>
      <c r="CX125" s="233">
        <v>11</v>
      </c>
      <c r="CY125" s="233">
        <v>0</v>
      </c>
      <c r="CZ125" s="233">
        <v>18</v>
      </c>
      <c r="DA125" s="233">
        <v>24</v>
      </c>
      <c r="DB125" s="233">
        <v>24</v>
      </c>
      <c r="DC125" s="233">
        <v>14</v>
      </c>
      <c r="DD125" s="233">
        <v>34</v>
      </c>
      <c r="DE125" s="233">
        <v>16</v>
      </c>
      <c r="DF125" s="233">
        <v>0</v>
      </c>
      <c r="DG125" s="233">
        <v>28</v>
      </c>
      <c r="DH125" s="233">
        <v>31</v>
      </c>
      <c r="DI125" s="233">
        <v>26</v>
      </c>
      <c r="DJ125" s="233">
        <v>31</v>
      </c>
      <c r="DK125" s="233">
        <v>26</v>
      </c>
      <c r="DL125" s="233">
        <v>12</v>
      </c>
      <c r="DM125" s="233">
        <v>0</v>
      </c>
      <c r="DN125" s="233">
        <v>50</v>
      </c>
      <c r="DO125" s="233">
        <v>50.5</v>
      </c>
      <c r="DP125" s="233">
        <v>39</v>
      </c>
      <c r="DQ125" s="233">
        <v>34</v>
      </c>
      <c r="DR125" s="233">
        <v>37</v>
      </c>
      <c r="DS125" s="233">
        <v>0</v>
      </c>
      <c r="DT125" s="233">
        <v>0</v>
      </c>
      <c r="DU125" s="233">
        <v>20</v>
      </c>
      <c r="DV125" s="233">
        <v>12</v>
      </c>
      <c r="DW125" s="233">
        <v>8</v>
      </c>
      <c r="DX125" s="233">
        <v>16</v>
      </c>
      <c r="DY125" s="233">
        <v>28</v>
      </c>
      <c r="DZ125" s="235">
        <v>12</v>
      </c>
      <c r="EA125" s="234">
        <v>0</v>
      </c>
      <c r="EB125" s="233">
        <v>13</v>
      </c>
      <c r="EC125" s="233">
        <v>18</v>
      </c>
      <c r="ED125" s="233">
        <v>8</v>
      </c>
      <c r="EE125" s="233">
        <v>18</v>
      </c>
      <c r="EF125" s="233">
        <v>18</v>
      </c>
      <c r="EG125" s="233">
        <v>16</v>
      </c>
      <c r="EH125" s="233">
        <v>0</v>
      </c>
      <c r="EI125" s="233">
        <v>18</v>
      </c>
      <c r="EJ125" s="233">
        <v>26</v>
      </c>
      <c r="EK125" s="233">
        <v>24</v>
      </c>
      <c r="EL125" s="233">
        <v>12</v>
      </c>
      <c r="EM125" s="233">
        <v>0</v>
      </c>
      <c r="EN125" s="233">
        <v>0</v>
      </c>
      <c r="EO125" s="233">
        <v>0</v>
      </c>
      <c r="EP125" s="233">
        <v>3</v>
      </c>
      <c r="EQ125" s="233">
        <v>29</v>
      </c>
      <c r="ER125" s="233">
        <v>34</v>
      </c>
      <c r="ES125" s="233">
        <v>36</v>
      </c>
      <c r="ET125" s="233">
        <v>51</v>
      </c>
      <c r="EU125" s="233">
        <v>36</v>
      </c>
      <c r="EV125" s="233">
        <v>0</v>
      </c>
      <c r="EW125" s="233">
        <v>34</v>
      </c>
      <c r="EX125" s="233">
        <v>45</v>
      </c>
      <c r="EY125" s="233">
        <v>42</v>
      </c>
      <c r="EZ125" s="233">
        <v>20</v>
      </c>
      <c r="FA125" s="233">
        <v>8</v>
      </c>
      <c r="FB125" s="233">
        <v>31</v>
      </c>
      <c r="FC125" s="233">
        <v>0</v>
      </c>
      <c r="FD125" s="235">
        <v>26</v>
      </c>
      <c r="FE125" s="234">
        <v>22</v>
      </c>
      <c r="FF125" s="233">
        <v>38</v>
      </c>
      <c r="FG125" s="233">
        <v>53</v>
      </c>
      <c r="FH125" s="233">
        <v>32</v>
      </c>
      <c r="FI125" s="233">
        <v>0</v>
      </c>
      <c r="FJ125" s="233">
        <v>0</v>
      </c>
      <c r="FK125" s="233">
        <v>34</v>
      </c>
      <c r="FL125" s="233">
        <v>54</v>
      </c>
      <c r="FM125" s="233">
        <v>47</v>
      </c>
      <c r="FN125" s="233">
        <v>37</v>
      </c>
      <c r="FO125" s="233">
        <v>24</v>
      </c>
      <c r="FP125" s="233">
        <v>0</v>
      </c>
      <c r="FQ125" s="233">
        <v>0</v>
      </c>
      <c r="FR125" s="233">
        <v>24</v>
      </c>
      <c r="FS125" s="233">
        <v>23</v>
      </c>
      <c r="FT125" s="233">
        <v>16</v>
      </c>
      <c r="FU125" s="233">
        <v>25</v>
      </c>
      <c r="FV125" s="233">
        <v>28</v>
      </c>
      <c r="FW125" s="233">
        <v>4</v>
      </c>
      <c r="FX125" s="233">
        <v>0</v>
      </c>
      <c r="FY125" s="233">
        <v>26</v>
      </c>
      <c r="FZ125" s="233">
        <v>36</v>
      </c>
      <c r="GA125" s="233">
        <v>32</v>
      </c>
      <c r="GB125" s="233">
        <v>36</v>
      </c>
      <c r="GC125" s="233">
        <v>22</v>
      </c>
      <c r="GD125" s="233">
        <v>4</v>
      </c>
      <c r="GE125" s="233">
        <v>0</v>
      </c>
      <c r="GF125" s="233">
        <v>16</v>
      </c>
      <c r="GG125" s="233">
        <v>22</v>
      </c>
      <c r="GH125" s="233">
        <v>20</v>
      </c>
      <c r="GI125" s="235">
        <v>6</v>
      </c>
      <c r="GJ125" s="234">
        <v>15</v>
      </c>
      <c r="GK125" s="233">
        <v>4</v>
      </c>
      <c r="GL125" s="233">
        <v>0</v>
      </c>
      <c r="GM125" s="233">
        <v>18</v>
      </c>
      <c r="GN125" s="233">
        <v>14</v>
      </c>
      <c r="GO125" s="233">
        <v>23</v>
      </c>
      <c r="GP125" s="233">
        <v>18</v>
      </c>
      <c r="GQ125" s="233">
        <v>24</v>
      </c>
      <c r="GR125" s="233">
        <v>4</v>
      </c>
      <c r="GS125" s="233">
        <v>0</v>
      </c>
      <c r="GT125" s="233">
        <v>19</v>
      </c>
      <c r="GU125" s="233">
        <v>6</v>
      </c>
      <c r="GV125" s="233">
        <v>0</v>
      </c>
      <c r="GW125" s="233">
        <v>1</v>
      </c>
      <c r="GX125" s="233">
        <v>0</v>
      </c>
      <c r="GY125" s="233">
        <v>0</v>
      </c>
      <c r="GZ125" s="233">
        <v>0</v>
      </c>
      <c r="HA125" s="233">
        <v>0</v>
      </c>
      <c r="HB125" s="233">
        <v>0</v>
      </c>
      <c r="HC125" s="233">
        <v>0</v>
      </c>
      <c r="HD125" s="233">
        <v>0</v>
      </c>
      <c r="HE125" s="233">
        <v>0</v>
      </c>
      <c r="HF125" s="233">
        <v>0</v>
      </c>
      <c r="HG125" s="233">
        <v>0</v>
      </c>
      <c r="HH125" s="233">
        <v>0</v>
      </c>
      <c r="HI125" s="233">
        <v>0</v>
      </c>
      <c r="HJ125" s="233">
        <v>0</v>
      </c>
      <c r="HK125" s="233">
        <v>0</v>
      </c>
      <c r="HL125" s="233">
        <v>0</v>
      </c>
      <c r="HM125" s="235">
        <v>0</v>
      </c>
      <c r="HN125" s="234">
        <v>0</v>
      </c>
      <c r="HO125" s="233">
        <v>5</v>
      </c>
      <c r="HP125" s="233">
        <v>6</v>
      </c>
      <c r="HQ125" s="233">
        <v>0</v>
      </c>
      <c r="HR125" s="233">
        <v>0</v>
      </c>
      <c r="HS125" s="233">
        <v>4</v>
      </c>
      <c r="HT125" s="233">
        <v>12</v>
      </c>
      <c r="HU125" s="233">
        <v>0</v>
      </c>
      <c r="HV125" s="233">
        <v>16</v>
      </c>
      <c r="HW125" s="233">
        <v>18</v>
      </c>
      <c r="HX125" s="233">
        <v>31</v>
      </c>
      <c r="HY125" s="233">
        <v>31</v>
      </c>
      <c r="HZ125" s="233">
        <v>16</v>
      </c>
      <c r="IA125" s="233">
        <v>43</v>
      </c>
      <c r="IB125" s="233">
        <v>0</v>
      </c>
      <c r="IC125" s="233">
        <v>24</v>
      </c>
      <c r="ID125" s="233">
        <v>4</v>
      </c>
      <c r="IE125" s="233">
        <v>0</v>
      </c>
      <c r="IF125" s="233">
        <v>27</v>
      </c>
      <c r="IG125" s="233">
        <v>42</v>
      </c>
      <c r="IH125" s="233">
        <v>37</v>
      </c>
      <c r="II125" s="233">
        <v>0</v>
      </c>
      <c r="IJ125" s="233">
        <v>0</v>
      </c>
      <c r="IK125" s="233">
        <v>0</v>
      </c>
      <c r="IL125" s="233">
        <v>0</v>
      </c>
      <c r="IM125" s="233">
        <v>0</v>
      </c>
      <c r="IN125" s="233">
        <v>0</v>
      </c>
      <c r="IO125" s="233">
        <v>24</v>
      </c>
      <c r="IP125" s="233">
        <v>0</v>
      </c>
      <c r="IQ125" s="233">
        <v>19</v>
      </c>
      <c r="IR125" s="235">
        <v>18</v>
      </c>
      <c r="IS125" s="234">
        <v>14</v>
      </c>
      <c r="IT125" s="233">
        <v>9</v>
      </c>
      <c r="IU125" s="233">
        <v>4</v>
      </c>
      <c r="IV125" s="233">
        <v>0</v>
      </c>
      <c r="IW125" s="233">
        <v>0</v>
      </c>
      <c r="IX125" s="233">
        <v>8</v>
      </c>
      <c r="IY125" s="233">
        <v>0</v>
      </c>
      <c r="IZ125" s="233">
        <v>2</v>
      </c>
      <c r="JA125" s="233">
        <v>17</v>
      </c>
      <c r="JB125" s="233">
        <v>27</v>
      </c>
      <c r="JC125" s="233">
        <v>0</v>
      </c>
      <c r="JD125" s="233">
        <v>0</v>
      </c>
      <c r="JE125" s="233">
        <v>38</v>
      </c>
      <c r="JF125" s="233">
        <v>38</v>
      </c>
      <c r="JG125" s="233">
        <v>16</v>
      </c>
      <c r="JH125" s="233">
        <v>24</v>
      </c>
      <c r="JI125" s="233">
        <v>18</v>
      </c>
      <c r="JJ125" s="233">
        <v>8</v>
      </c>
      <c r="JK125" s="233">
        <v>0</v>
      </c>
      <c r="JL125" s="233">
        <v>27</v>
      </c>
      <c r="JM125" s="233">
        <v>8</v>
      </c>
      <c r="JN125" s="233">
        <v>14</v>
      </c>
      <c r="JO125" s="233">
        <v>10</v>
      </c>
      <c r="JP125" s="233">
        <v>16</v>
      </c>
      <c r="JQ125" s="233">
        <v>0</v>
      </c>
      <c r="JR125" s="233">
        <v>0</v>
      </c>
      <c r="JS125" s="233">
        <v>0</v>
      </c>
      <c r="JT125" s="233">
        <v>16</v>
      </c>
      <c r="JU125" s="233">
        <v>19</v>
      </c>
      <c r="JV125" s="233">
        <v>8</v>
      </c>
      <c r="JW125" s="235">
        <v>16</v>
      </c>
      <c r="JX125" s="234">
        <v>0</v>
      </c>
      <c r="JY125" s="233">
        <v>0</v>
      </c>
      <c r="JZ125" s="233">
        <v>0</v>
      </c>
      <c r="KA125" s="233">
        <v>14</v>
      </c>
      <c r="KB125" s="233">
        <v>16</v>
      </c>
      <c r="KC125" s="233">
        <v>20</v>
      </c>
      <c r="KD125" s="233">
        <v>24</v>
      </c>
      <c r="KE125" s="233">
        <v>16</v>
      </c>
      <c r="KF125" s="233">
        <v>0</v>
      </c>
      <c r="KG125" s="233">
        <v>32</v>
      </c>
      <c r="KH125" s="233">
        <v>16</v>
      </c>
      <c r="KI125" s="233">
        <v>5</v>
      </c>
      <c r="KJ125" s="233">
        <v>0</v>
      </c>
      <c r="KK125" s="233">
        <v>0</v>
      </c>
      <c r="KL125" s="233">
        <v>8</v>
      </c>
      <c r="KM125" s="233">
        <v>0</v>
      </c>
      <c r="KN125" s="233">
        <v>0</v>
      </c>
      <c r="KO125" s="233">
        <v>2</v>
      </c>
      <c r="KP125" s="233">
        <v>0</v>
      </c>
      <c r="KQ125" s="233">
        <v>16</v>
      </c>
      <c r="KR125" s="233">
        <v>16</v>
      </c>
      <c r="KS125" s="233">
        <v>0</v>
      </c>
      <c r="KT125" s="233">
        <v>0</v>
      </c>
      <c r="KU125" s="233">
        <v>0</v>
      </c>
      <c r="KV125" s="233">
        <v>16</v>
      </c>
      <c r="KW125" s="233">
        <v>16</v>
      </c>
      <c r="KX125" s="233">
        <v>16</v>
      </c>
      <c r="KY125" s="233">
        <v>8</v>
      </c>
      <c r="KZ125" s="233">
        <v>0</v>
      </c>
      <c r="LA125" s="235">
        <v>0</v>
      </c>
      <c r="LB125" s="234">
        <v>12</v>
      </c>
      <c r="LC125" s="233">
        <v>18</v>
      </c>
      <c r="LD125" s="233">
        <v>12</v>
      </c>
      <c r="LE125" s="233">
        <v>20</v>
      </c>
      <c r="LF125" s="233">
        <v>20</v>
      </c>
      <c r="LG125" s="233">
        <v>18</v>
      </c>
      <c r="LH125" s="233">
        <v>0</v>
      </c>
      <c r="LI125" s="233">
        <v>25</v>
      </c>
      <c r="LJ125" s="233">
        <v>20</v>
      </c>
      <c r="LK125" s="233">
        <v>8</v>
      </c>
      <c r="LL125" s="233">
        <v>20</v>
      </c>
      <c r="LM125" s="233">
        <v>20</v>
      </c>
      <c r="LN125" s="233">
        <v>6</v>
      </c>
      <c r="LO125" s="233">
        <v>0</v>
      </c>
      <c r="LP125" s="233">
        <v>0</v>
      </c>
      <c r="LQ125" s="233">
        <v>0</v>
      </c>
      <c r="LR125" s="233">
        <v>0</v>
      </c>
      <c r="LS125" s="233">
        <v>0</v>
      </c>
      <c r="LT125" s="233">
        <v>0</v>
      </c>
      <c r="LU125" s="233">
        <v>0</v>
      </c>
      <c r="LV125" s="233">
        <v>0</v>
      </c>
      <c r="LW125" s="233">
        <v>8</v>
      </c>
      <c r="LX125" s="233">
        <v>6</v>
      </c>
      <c r="LY125" s="233">
        <v>0</v>
      </c>
      <c r="LZ125" s="233">
        <v>0</v>
      </c>
      <c r="MA125" s="233">
        <v>1</v>
      </c>
      <c r="MB125" s="233">
        <v>0</v>
      </c>
      <c r="MC125" s="233">
        <v>0</v>
      </c>
      <c r="MD125" s="233">
        <v>35</v>
      </c>
      <c r="ME125" s="233">
        <v>54</v>
      </c>
      <c r="MF125" s="235">
        <v>43</v>
      </c>
      <c r="MG125" s="234">
        <v>20</v>
      </c>
      <c r="MH125" s="233">
        <v>9</v>
      </c>
      <c r="MI125" s="233">
        <v>0</v>
      </c>
      <c r="MJ125" s="233">
        <v>0</v>
      </c>
      <c r="MK125" s="233">
        <v>28</v>
      </c>
      <c r="ML125" s="233">
        <v>36</v>
      </c>
      <c r="MM125" s="233">
        <v>52</v>
      </c>
      <c r="MN125" s="233">
        <v>52</v>
      </c>
      <c r="MO125" s="233">
        <v>46</v>
      </c>
      <c r="MP125" s="233">
        <v>0</v>
      </c>
      <c r="MQ125" s="233">
        <v>0</v>
      </c>
      <c r="MR125" s="233">
        <v>18</v>
      </c>
      <c r="MS125" s="233">
        <v>26</v>
      </c>
      <c r="MT125" s="233">
        <v>28</v>
      </c>
      <c r="MU125" s="233">
        <v>19</v>
      </c>
      <c r="MV125" s="233">
        <v>12</v>
      </c>
      <c r="MW125" s="233">
        <v>0</v>
      </c>
      <c r="MX125" s="233">
        <v>0</v>
      </c>
      <c r="MY125" s="233">
        <v>10</v>
      </c>
      <c r="MZ125" s="233">
        <v>26</v>
      </c>
      <c r="NA125" s="233">
        <v>19</v>
      </c>
      <c r="NB125" s="233">
        <v>23</v>
      </c>
      <c r="NC125" s="233">
        <v>42</v>
      </c>
      <c r="ND125" s="233">
        <v>8</v>
      </c>
      <c r="NE125" s="233">
        <v>0</v>
      </c>
      <c r="NF125" s="233">
        <v>37</v>
      </c>
      <c r="NG125" s="233">
        <v>30</v>
      </c>
      <c r="NH125" s="233">
        <v>59</v>
      </c>
      <c r="NI125" s="233">
        <v>58</v>
      </c>
      <c r="NJ125" s="235">
        <v>46</v>
      </c>
      <c r="NK125" s="234">
        <v>48</v>
      </c>
      <c r="NL125" s="233">
        <v>0</v>
      </c>
      <c r="NM125" s="233">
        <v>40</v>
      </c>
      <c r="NN125" s="233">
        <v>25</v>
      </c>
      <c r="NO125" s="233">
        <v>14</v>
      </c>
      <c r="NP125" s="233">
        <v>12</v>
      </c>
      <c r="NQ125" s="233">
        <v>21</v>
      </c>
      <c r="NR125" s="233">
        <v>0</v>
      </c>
      <c r="NS125" s="233">
        <v>0</v>
      </c>
      <c r="NT125" s="233">
        <v>0</v>
      </c>
      <c r="NU125" s="233">
        <v>0</v>
      </c>
      <c r="NV125" s="233">
        <v>0</v>
      </c>
      <c r="NW125" s="233">
        <v>0</v>
      </c>
      <c r="NX125" s="233">
        <v>0</v>
      </c>
      <c r="NY125" s="233">
        <v>0</v>
      </c>
      <c r="NZ125" s="233">
        <v>0</v>
      </c>
      <c r="OA125" s="233">
        <v>32</v>
      </c>
      <c r="OB125" s="233">
        <v>24</v>
      </c>
      <c r="OC125" s="233">
        <v>2</v>
      </c>
      <c r="OD125" s="233">
        <v>8</v>
      </c>
      <c r="OE125" s="233">
        <v>8</v>
      </c>
      <c r="OF125" s="233">
        <v>6</v>
      </c>
      <c r="OG125" s="233">
        <v>0</v>
      </c>
      <c r="OH125" s="233">
        <v>0</v>
      </c>
      <c r="OI125" s="233">
        <v>8</v>
      </c>
      <c r="OJ125" s="233">
        <v>8</v>
      </c>
      <c r="OK125" s="233">
        <v>26</v>
      </c>
      <c r="OL125" s="233">
        <v>24</v>
      </c>
      <c r="OM125" s="233">
        <v>28</v>
      </c>
      <c r="ON125" s="233">
        <v>0</v>
      </c>
      <c r="OO125" s="467">
        <v>31</v>
      </c>
      <c r="OP125" s="256">
        <v>40</v>
      </c>
      <c r="OQ125" s="257">
        <v>32</v>
      </c>
      <c r="OR125" s="257">
        <v>7</v>
      </c>
      <c r="OS125" s="257">
        <v>18</v>
      </c>
      <c r="OT125" s="257">
        <v>0</v>
      </c>
      <c r="OU125" s="257">
        <v>0</v>
      </c>
      <c r="OV125" s="257">
        <v>24</v>
      </c>
      <c r="OW125" s="257">
        <v>18</v>
      </c>
      <c r="OX125" s="257">
        <v>0</v>
      </c>
      <c r="OY125" s="257">
        <v>8</v>
      </c>
      <c r="OZ125" s="257">
        <v>24</v>
      </c>
      <c r="PA125" s="257">
        <v>0</v>
      </c>
      <c r="PB125" s="257">
        <v>0</v>
      </c>
      <c r="PC125" s="257">
        <v>34</v>
      </c>
      <c r="PD125" s="257">
        <v>38</v>
      </c>
      <c r="PE125" s="257">
        <v>5</v>
      </c>
      <c r="PF125" s="257">
        <v>8</v>
      </c>
      <c r="PG125" s="257">
        <v>8</v>
      </c>
      <c r="PH125" s="257">
        <v>16</v>
      </c>
      <c r="PI125" s="257">
        <v>0</v>
      </c>
      <c r="PJ125" s="257">
        <v>11</v>
      </c>
      <c r="PK125" s="257">
        <v>0</v>
      </c>
      <c r="PL125" s="257">
        <v>16</v>
      </c>
      <c r="PM125" s="257">
        <v>16</v>
      </c>
      <c r="PN125" s="257">
        <v>20</v>
      </c>
      <c r="PO125" s="257">
        <v>0</v>
      </c>
      <c r="PP125" s="257">
        <v>0</v>
      </c>
      <c r="PQ125" s="257">
        <v>36</v>
      </c>
      <c r="PR125" s="257">
        <v>40</v>
      </c>
      <c r="PS125" s="257">
        <v>48</v>
      </c>
      <c r="PT125" s="258">
        <v>50</v>
      </c>
      <c r="PU125" s="256">
        <v>48</v>
      </c>
      <c r="PV125" s="257">
        <v>0</v>
      </c>
      <c r="PW125" s="257">
        <v>0</v>
      </c>
      <c r="PX125" s="257">
        <v>0</v>
      </c>
      <c r="PY125" s="257">
        <v>42</v>
      </c>
      <c r="PZ125" s="257">
        <v>51</v>
      </c>
      <c r="QA125" s="257">
        <v>39</v>
      </c>
      <c r="QB125" s="257">
        <v>39</v>
      </c>
      <c r="QC125" s="257">
        <v>27</v>
      </c>
      <c r="QD125" s="257">
        <v>0</v>
      </c>
      <c r="QE125" s="257">
        <v>32</v>
      </c>
      <c r="QF125" s="257">
        <v>32</v>
      </c>
      <c r="QG125" s="257">
        <v>32</v>
      </c>
      <c r="QH125" s="257">
        <v>24</v>
      </c>
      <c r="QI125" s="257">
        <v>24</v>
      </c>
      <c r="QJ125" s="257">
        <v>0</v>
      </c>
      <c r="QK125" s="257">
        <v>0</v>
      </c>
      <c r="QL125" s="257">
        <v>26</v>
      </c>
      <c r="QM125" s="257">
        <v>25</v>
      </c>
      <c r="QN125" s="257">
        <v>15</v>
      </c>
      <c r="QO125" s="257">
        <v>15</v>
      </c>
      <c r="QP125" s="257">
        <v>16</v>
      </c>
      <c r="QQ125" s="257">
        <v>0</v>
      </c>
      <c r="QR125" s="257">
        <v>0</v>
      </c>
      <c r="QS125" s="257">
        <v>16</v>
      </c>
      <c r="QT125" s="257">
        <v>16</v>
      </c>
      <c r="QU125" s="257">
        <v>10</v>
      </c>
      <c r="QV125" s="258">
        <v>0</v>
      </c>
      <c r="QW125" s="234">
        <v>8</v>
      </c>
      <c r="QX125" s="233">
        <v>4</v>
      </c>
      <c r="QY125" s="233">
        <v>0</v>
      </c>
      <c r="QZ125" s="233">
        <v>0</v>
      </c>
      <c r="RA125" s="233">
        <v>2</v>
      </c>
      <c r="RB125" s="233">
        <v>18</v>
      </c>
      <c r="RC125" s="233">
        <v>32</v>
      </c>
      <c r="RD125" s="233">
        <v>56</v>
      </c>
      <c r="RE125" s="233">
        <v>30</v>
      </c>
      <c r="RF125" s="233">
        <v>0</v>
      </c>
      <c r="RG125" s="233">
        <v>20</v>
      </c>
      <c r="RH125" s="233">
        <v>2</v>
      </c>
      <c r="RI125" s="233">
        <v>8</v>
      </c>
      <c r="RJ125" s="233">
        <v>4</v>
      </c>
      <c r="RK125" s="233">
        <v>1</v>
      </c>
      <c r="RL125" s="233">
        <v>0</v>
      </c>
      <c r="RM125" s="233">
        <v>0</v>
      </c>
      <c r="RN125" s="233">
        <v>8</v>
      </c>
      <c r="RO125" s="233">
        <v>8</v>
      </c>
      <c r="RP125" s="233">
        <v>0</v>
      </c>
      <c r="RQ125" s="233">
        <v>8</v>
      </c>
      <c r="RR125" s="233">
        <v>7</v>
      </c>
      <c r="RS125" s="233">
        <v>0</v>
      </c>
      <c r="RT125" s="233">
        <v>0</v>
      </c>
      <c r="RU125" s="233">
        <v>8</v>
      </c>
      <c r="RV125" s="233">
        <v>7</v>
      </c>
      <c r="RW125" s="233">
        <v>0</v>
      </c>
      <c r="RX125" s="233">
        <v>0</v>
      </c>
      <c r="RY125" s="233">
        <v>0</v>
      </c>
      <c r="RZ125" s="233">
        <v>0</v>
      </c>
      <c r="SA125" s="235">
        <v>0</v>
      </c>
      <c r="SB125" s="234">
        <v>4</v>
      </c>
      <c r="SC125" s="233">
        <v>0</v>
      </c>
      <c r="SD125" s="233">
        <v>0</v>
      </c>
      <c r="SE125" s="233">
        <v>0</v>
      </c>
      <c r="SF125" s="233">
        <v>4</v>
      </c>
      <c r="SG125" s="233">
        <v>0</v>
      </c>
      <c r="SH125" s="233">
        <v>0</v>
      </c>
      <c r="SI125" s="233">
        <v>0</v>
      </c>
      <c r="SJ125" s="233">
        <v>0</v>
      </c>
      <c r="SK125" s="233">
        <v>0</v>
      </c>
      <c r="SL125" s="233">
        <v>0</v>
      </c>
      <c r="SM125" s="233">
        <v>0</v>
      </c>
      <c r="SN125" s="233">
        <v>0</v>
      </c>
      <c r="SO125" s="233">
        <v>0</v>
      </c>
      <c r="SP125" s="233">
        <v>0</v>
      </c>
      <c r="SQ125" s="233">
        <v>0</v>
      </c>
      <c r="SR125" s="233">
        <v>0</v>
      </c>
      <c r="SS125" s="233">
        <v>0</v>
      </c>
      <c r="ST125" s="233">
        <v>0</v>
      </c>
      <c r="SU125" s="233">
        <v>1</v>
      </c>
      <c r="SV125" s="233">
        <v>0</v>
      </c>
      <c r="SW125" s="233">
        <v>0</v>
      </c>
      <c r="SX125" s="233">
        <v>0</v>
      </c>
      <c r="SY125" s="233">
        <v>0</v>
      </c>
      <c r="SZ125" s="233">
        <v>1</v>
      </c>
      <c r="TA125" s="233">
        <v>0</v>
      </c>
      <c r="TB125" s="233">
        <v>0</v>
      </c>
      <c r="TC125" s="233">
        <v>0</v>
      </c>
      <c r="TD125" s="233">
        <v>12</v>
      </c>
      <c r="TE125" s="235">
        <v>0</v>
      </c>
      <c r="TF125" s="234">
        <v>0</v>
      </c>
      <c r="TG125" s="233">
        <v>0</v>
      </c>
      <c r="TH125" s="233">
        <v>2</v>
      </c>
      <c r="TI125" s="233">
        <v>0</v>
      </c>
      <c r="TJ125" s="233">
        <v>0</v>
      </c>
      <c r="TK125" s="233">
        <v>8</v>
      </c>
      <c r="TL125" s="233">
        <v>15</v>
      </c>
      <c r="TM125" s="233">
        <v>8</v>
      </c>
      <c r="TN125" s="233">
        <v>1</v>
      </c>
      <c r="TO125" s="233">
        <v>16</v>
      </c>
      <c r="TP125" s="233">
        <v>0</v>
      </c>
      <c r="TQ125" s="233">
        <v>0</v>
      </c>
      <c r="TR125" s="233">
        <v>16</v>
      </c>
      <c r="TS125" s="233">
        <v>16</v>
      </c>
      <c r="TT125" s="233">
        <v>17</v>
      </c>
      <c r="TU125" s="233">
        <v>27</v>
      </c>
      <c r="TV125" s="233">
        <v>23</v>
      </c>
      <c r="TW125" s="233">
        <v>17</v>
      </c>
      <c r="TX125" s="233">
        <v>0</v>
      </c>
      <c r="TY125" s="233">
        <v>40</v>
      </c>
      <c r="TZ125" s="233">
        <v>48</v>
      </c>
      <c r="UA125" s="233">
        <v>45</v>
      </c>
      <c r="UB125" s="233">
        <v>47</v>
      </c>
      <c r="UC125" s="233">
        <v>24</v>
      </c>
      <c r="UD125" s="233">
        <v>0</v>
      </c>
      <c r="UE125" s="233">
        <v>0</v>
      </c>
      <c r="UF125" s="233">
        <v>5</v>
      </c>
      <c r="UG125" s="233">
        <v>2</v>
      </c>
      <c r="UH125" s="233">
        <v>10</v>
      </c>
      <c r="UI125" s="233">
        <v>32</v>
      </c>
      <c r="UJ125" s="235">
        <v>12</v>
      </c>
      <c r="UK125" s="234">
        <v>0</v>
      </c>
      <c r="UL125" s="233">
        <v>0</v>
      </c>
      <c r="UM125" s="233">
        <v>12</v>
      </c>
      <c r="UN125" s="233">
        <v>36</v>
      </c>
      <c r="UO125" s="233">
        <v>25</v>
      </c>
      <c r="UP125" s="233">
        <v>2</v>
      </c>
      <c r="UQ125" s="233">
        <v>24</v>
      </c>
      <c r="UR125" s="233">
        <v>0</v>
      </c>
      <c r="US125" s="233">
        <v>0</v>
      </c>
      <c r="UT125" s="233">
        <v>34</v>
      </c>
      <c r="UU125" s="233">
        <v>47</v>
      </c>
      <c r="UV125" s="233">
        <v>55</v>
      </c>
      <c r="UW125" s="233">
        <v>44</v>
      </c>
      <c r="UX125" s="233">
        <v>30</v>
      </c>
      <c r="UY125" s="233">
        <v>9</v>
      </c>
      <c r="UZ125" s="233">
        <v>0</v>
      </c>
      <c r="VA125" s="233">
        <v>10</v>
      </c>
      <c r="VB125" s="233">
        <v>26</v>
      </c>
      <c r="VC125" s="233">
        <v>40</v>
      </c>
      <c r="VD125" s="233">
        <v>39</v>
      </c>
      <c r="VE125" s="233">
        <v>28</v>
      </c>
      <c r="VF125" s="233">
        <v>4</v>
      </c>
      <c r="VG125" s="233">
        <v>0</v>
      </c>
      <c r="VH125" s="233">
        <v>28</v>
      </c>
      <c r="VI125" s="233">
        <v>15</v>
      </c>
      <c r="VJ125" s="233">
        <v>0</v>
      </c>
      <c r="VK125" s="233">
        <v>22</v>
      </c>
      <c r="VL125" s="233">
        <v>28</v>
      </c>
      <c r="VM125" s="233">
        <v>18</v>
      </c>
      <c r="VN125" s="235">
        <v>0</v>
      </c>
      <c r="VO125" s="234">
        <v>12</v>
      </c>
      <c r="VP125" s="233">
        <v>26</v>
      </c>
      <c r="VQ125" s="233">
        <v>16</v>
      </c>
      <c r="VR125" s="233">
        <v>19</v>
      </c>
      <c r="VS125" s="233">
        <v>17</v>
      </c>
      <c r="VT125" s="233">
        <v>14</v>
      </c>
      <c r="VU125" s="233">
        <v>0</v>
      </c>
      <c r="VV125" s="233">
        <v>13</v>
      </c>
      <c r="VW125" s="233">
        <v>26</v>
      </c>
      <c r="VX125" s="233">
        <v>24</v>
      </c>
      <c r="VY125" s="233">
        <v>32</v>
      </c>
      <c r="VZ125" s="233">
        <v>30</v>
      </c>
      <c r="WA125" s="233">
        <v>38</v>
      </c>
      <c r="WB125" s="233">
        <v>0</v>
      </c>
      <c r="WC125" s="233">
        <v>36</v>
      </c>
      <c r="WD125" s="233">
        <v>32</v>
      </c>
      <c r="WE125" s="233">
        <v>24</v>
      </c>
      <c r="WF125" s="233">
        <v>41</v>
      </c>
      <c r="WG125" s="233">
        <v>37</v>
      </c>
      <c r="WH125" s="233">
        <v>23</v>
      </c>
      <c r="WI125" s="233">
        <v>0</v>
      </c>
      <c r="WJ125" s="233">
        <v>0</v>
      </c>
      <c r="WK125" s="233">
        <v>24</v>
      </c>
      <c r="WL125" s="233">
        <v>0</v>
      </c>
      <c r="WM125" s="233">
        <v>0</v>
      </c>
      <c r="WN125" s="233">
        <v>0</v>
      </c>
      <c r="WO125" s="233">
        <v>0</v>
      </c>
      <c r="WP125" s="233">
        <v>0</v>
      </c>
      <c r="WQ125" s="233">
        <v>24</v>
      </c>
      <c r="WR125" s="233">
        <v>24</v>
      </c>
      <c r="WS125" s="235">
        <v>24</v>
      </c>
      <c r="WT125" s="234">
        <v>19</v>
      </c>
      <c r="WU125" s="233">
        <v>22</v>
      </c>
      <c r="WV125" s="233">
        <v>0</v>
      </c>
      <c r="WW125" s="233">
        <v>0</v>
      </c>
      <c r="WX125" s="233">
        <v>25</v>
      </c>
      <c r="WY125" s="233">
        <v>11</v>
      </c>
      <c r="WZ125" s="233">
        <v>36</v>
      </c>
      <c r="XA125" s="233">
        <v>22</v>
      </c>
      <c r="XB125" s="233">
        <v>6</v>
      </c>
      <c r="XC125" s="233">
        <v>0</v>
      </c>
      <c r="XD125" s="233">
        <v>0</v>
      </c>
      <c r="XE125" s="233">
        <v>10</v>
      </c>
      <c r="XF125" s="233">
        <v>16</v>
      </c>
      <c r="XG125" s="233">
        <v>12</v>
      </c>
      <c r="XH125" s="233">
        <v>16</v>
      </c>
      <c r="XI125" s="233">
        <v>16</v>
      </c>
      <c r="XJ125" s="233">
        <v>0</v>
      </c>
      <c r="XK125" s="233">
        <v>0</v>
      </c>
      <c r="XL125" s="233">
        <v>16</v>
      </c>
      <c r="XM125" s="233">
        <v>0</v>
      </c>
      <c r="XN125" s="233">
        <v>0</v>
      </c>
      <c r="XO125" s="233">
        <v>0</v>
      </c>
      <c r="XP125" s="233">
        <v>0</v>
      </c>
      <c r="XQ125" s="233">
        <v>0</v>
      </c>
      <c r="XR125" s="233">
        <v>0</v>
      </c>
      <c r="XS125" s="233">
        <v>0</v>
      </c>
      <c r="XT125" s="233">
        <v>14</v>
      </c>
      <c r="XU125" s="233">
        <v>4</v>
      </c>
      <c r="XV125" s="233">
        <v>4</v>
      </c>
      <c r="XW125" s="233">
        <v>16</v>
      </c>
      <c r="XX125" s="235">
        <v>0</v>
      </c>
      <c r="XY125" s="234">
        <v>0</v>
      </c>
      <c r="XZ125" s="233">
        <v>8</v>
      </c>
      <c r="YA125" s="233">
        <v>0</v>
      </c>
      <c r="YB125" s="233">
        <v>16</v>
      </c>
      <c r="YC125" s="233">
        <v>14</v>
      </c>
      <c r="YD125" s="233">
        <v>0</v>
      </c>
      <c r="YE125" s="233">
        <v>0</v>
      </c>
      <c r="YF125" s="233">
        <v>0</v>
      </c>
      <c r="YG125" s="233">
        <v>4</v>
      </c>
      <c r="YH125" s="233">
        <v>0</v>
      </c>
      <c r="YI125" s="233">
        <v>16</v>
      </c>
      <c r="YJ125" s="233">
        <v>17</v>
      </c>
      <c r="YK125" s="233">
        <v>4</v>
      </c>
      <c r="YL125" s="233">
        <v>0</v>
      </c>
      <c r="YM125" s="233">
        <v>0</v>
      </c>
      <c r="YN125" s="233">
        <v>0</v>
      </c>
      <c r="YO125" s="233">
        <v>15</v>
      </c>
      <c r="YP125" s="233">
        <v>4</v>
      </c>
      <c r="YQ125" s="233">
        <v>0</v>
      </c>
      <c r="YR125" s="233">
        <v>0</v>
      </c>
      <c r="YS125" s="233">
        <v>0</v>
      </c>
      <c r="YT125" s="233">
        <v>0</v>
      </c>
      <c r="YU125" s="233">
        <v>0</v>
      </c>
      <c r="YV125" s="233">
        <v>0</v>
      </c>
      <c r="YW125" s="233">
        <v>0</v>
      </c>
      <c r="YX125" s="233">
        <v>0</v>
      </c>
      <c r="YY125" s="233">
        <v>1</v>
      </c>
      <c r="YZ125" s="233">
        <v>0</v>
      </c>
      <c r="ZA125" s="233">
        <v>0</v>
      </c>
      <c r="ZB125" s="235">
        <v>0</v>
      </c>
      <c r="ZC125" s="234">
        <v>0</v>
      </c>
      <c r="ZD125" s="233">
        <v>0</v>
      </c>
      <c r="ZE125" s="233">
        <v>0</v>
      </c>
      <c r="ZF125" s="233">
        <v>0</v>
      </c>
      <c r="ZG125" s="233">
        <v>0</v>
      </c>
      <c r="ZH125" s="233">
        <v>0</v>
      </c>
      <c r="ZI125" s="233">
        <v>0</v>
      </c>
      <c r="ZJ125" s="233">
        <v>0</v>
      </c>
      <c r="ZK125" s="233">
        <v>0</v>
      </c>
      <c r="ZL125" s="233">
        <v>8</v>
      </c>
      <c r="ZM125" s="233">
        <v>4</v>
      </c>
      <c r="ZN125" s="233">
        <v>0</v>
      </c>
      <c r="ZO125" s="233">
        <v>0</v>
      </c>
      <c r="ZP125" s="233">
        <v>0</v>
      </c>
      <c r="ZQ125" s="233">
        <v>0</v>
      </c>
      <c r="ZR125" s="233">
        <v>6</v>
      </c>
      <c r="ZS125" s="233">
        <v>6</v>
      </c>
      <c r="ZT125" s="233">
        <v>0</v>
      </c>
      <c r="ZU125" s="233">
        <v>8</v>
      </c>
      <c r="ZV125" s="233">
        <v>0</v>
      </c>
      <c r="ZW125" s="233">
        <v>32</v>
      </c>
      <c r="ZX125" s="233">
        <v>32</v>
      </c>
      <c r="ZY125" s="233">
        <v>28</v>
      </c>
      <c r="ZZ125" s="233">
        <v>33</v>
      </c>
      <c r="AAA125" s="233">
        <v>34</v>
      </c>
      <c r="AAB125" s="233">
        <v>24</v>
      </c>
      <c r="AAC125" s="233">
        <v>2</v>
      </c>
      <c r="AAD125" s="233">
        <v>54</v>
      </c>
      <c r="AAE125" s="233">
        <v>54</v>
      </c>
      <c r="AAF125" s="233">
        <v>46</v>
      </c>
      <c r="AAG125" s="235">
        <v>54</v>
      </c>
      <c r="AAH125" s="234">
        <v>54</v>
      </c>
      <c r="AAI125" s="233">
        <v>28</v>
      </c>
      <c r="AAJ125" s="233">
        <v>0</v>
      </c>
      <c r="AAK125" s="233">
        <v>16</v>
      </c>
      <c r="AAL125" s="233">
        <v>40</v>
      </c>
      <c r="AAM125" s="233">
        <v>34</v>
      </c>
      <c r="AAN125" s="233">
        <v>32</v>
      </c>
      <c r="AAO125" s="233">
        <v>26</v>
      </c>
      <c r="AAP125" s="233">
        <v>24</v>
      </c>
      <c r="AAQ125" s="233">
        <v>0</v>
      </c>
      <c r="AAR125" s="233">
        <v>33</v>
      </c>
      <c r="AAS125" s="233">
        <v>32</v>
      </c>
      <c r="AAT125" s="233">
        <v>28</v>
      </c>
      <c r="AAU125" s="233">
        <v>4</v>
      </c>
      <c r="AAV125" s="233">
        <v>0</v>
      </c>
      <c r="AAW125" s="233">
        <v>0</v>
      </c>
      <c r="AAX125" s="233">
        <v>0</v>
      </c>
      <c r="AAY125" s="233">
        <v>0</v>
      </c>
      <c r="AAZ125" s="233">
        <v>0</v>
      </c>
      <c r="ABA125" s="233">
        <v>19</v>
      </c>
      <c r="ABB125" s="233">
        <v>24</v>
      </c>
      <c r="ABC125" s="233">
        <v>4</v>
      </c>
      <c r="ABD125" s="233">
        <v>0</v>
      </c>
      <c r="ABE125" s="233">
        <v>0</v>
      </c>
      <c r="ABF125" s="233">
        <v>0</v>
      </c>
      <c r="ABG125" s="233">
        <v>4</v>
      </c>
      <c r="ABH125" s="233">
        <v>29</v>
      </c>
      <c r="ABI125" s="233">
        <v>32</v>
      </c>
      <c r="ABJ125" s="233">
        <v>23</v>
      </c>
      <c r="ABK125" s="235">
        <v>0</v>
      </c>
      <c r="ABL125" s="234">
        <v>0</v>
      </c>
      <c r="ABM125" s="233">
        <v>2</v>
      </c>
      <c r="ABN125" s="233">
        <v>0</v>
      </c>
      <c r="ABO125" s="233">
        <v>10</v>
      </c>
      <c r="ABP125" s="233">
        <v>24</v>
      </c>
      <c r="ABQ125" s="233">
        <v>24</v>
      </c>
      <c r="ABR125" s="233">
        <v>23</v>
      </c>
      <c r="ABS125" s="233">
        <v>0</v>
      </c>
      <c r="ABT125" s="233">
        <v>0</v>
      </c>
      <c r="ABU125" s="233">
        <v>0</v>
      </c>
      <c r="ABV125" s="233">
        <v>0</v>
      </c>
      <c r="ABW125" s="233">
        <v>0</v>
      </c>
      <c r="ABX125" s="233">
        <v>0</v>
      </c>
      <c r="ABY125" s="233">
        <v>0</v>
      </c>
      <c r="ABZ125" s="233">
        <v>0</v>
      </c>
      <c r="ACA125" s="233">
        <v>40</v>
      </c>
      <c r="ACB125" s="233">
        <v>42</v>
      </c>
      <c r="ACC125" s="233">
        <v>38</v>
      </c>
      <c r="ACD125" s="233">
        <v>40</v>
      </c>
      <c r="ACE125" s="233">
        <v>40</v>
      </c>
      <c r="ACF125" s="233">
        <v>16</v>
      </c>
      <c r="ACG125" s="233">
        <v>0</v>
      </c>
      <c r="ACH125" s="233">
        <v>0</v>
      </c>
      <c r="ACI125" s="233">
        <v>8</v>
      </c>
      <c r="ACJ125" s="233">
        <v>16</v>
      </c>
      <c r="ACK125" s="233">
        <v>16</v>
      </c>
      <c r="ACL125" s="233">
        <v>6</v>
      </c>
      <c r="ACM125" s="233">
        <v>8</v>
      </c>
      <c r="ACN125" s="233">
        <v>0</v>
      </c>
      <c r="ACO125" s="233">
        <v>8</v>
      </c>
      <c r="ACP125" s="235">
        <v>8</v>
      </c>
      <c r="ACQ125" s="234">
        <v>12</v>
      </c>
      <c r="ACR125" s="233">
        <v>5</v>
      </c>
      <c r="ACS125" s="233">
        <v>8</v>
      </c>
      <c r="ACT125" s="233">
        <v>0</v>
      </c>
      <c r="ACU125" s="233">
        <v>0</v>
      </c>
      <c r="ACV125" s="233">
        <v>2</v>
      </c>
      <c r="ACW125" s="233">
        <v>14</v>
      </c>
      <c r="ACX125" s="233">
        <v>16</v>
      </c>
      <c r="ACY125" s="233">
        <v>23</v>
      </c>
      <c r="ACZ125" s="233">
        <v>20</v>
      </c>
      <c r="ADA125" s="233">
        <v>0</v>
      </c>
      <c r="ADB125" s="233">
        <v>0</v>
      </c>
      <c r="ADC125" s="233">
        <v>24</v>
      </c>
      <c r="ADD125" s="233">
        <v>22</v>
      </c>
      <c r="ADE125" s="233">
        <v>23</v>
      </c>
      <c r="ADF125" s="233">
        <v>16</v>
      </c>
      <c r="ADG125" s="233">
        <v>24</v>
      </c>
      <c r="ADH125" s="233">
        <v>16</v>
      </c>
      <c r="ADI125" s="233">
        <v>0</v>
      </c>
      <c r="ADJ125" s="233">
        <v>14</v>
      </c>
      <c r="ADK125" s="233">
        <v>0</v>
      </c>
      <c r="ADL125" s="233">
        <v>0</v>
      </c>
      <c r="ADM125" s="233">
        <v>0</v>
      </c>
      <c r="ADN125" s="233">
        <v>0</v>
      </c>
      <c r="ADO125" s="233">
        <v>0</v>
      </c>
      <c r="ADP125" s="233">
        <v>0</v>
      </c>
      <c r="ADQ125" s="233">
        <v>0</v>
      </c>
      <c r="ADR125" s="233">
        <v>0</v>
      </c>
      <c r="ADS125" s="233">
        <v>0</v>
      </c>
      <c r="ADT125" s="233">
        <v>0</v>
      </c>
      <c r="ADU125" s="235">
        <v>0</v>
      </c>
      <c r="ADV125" s="234">
        <v>0</v>
      </c>
      <c r="ADW125" s="233">
        <v>0</v>
      </c>
      <c r="ADX125" s="233">
        <v>0</v>
      </c>
      <c r="ADY125" s="233">
        <v>11</v>
      </c>
      <c r="ADZ125" s="233">
        <v>16</v>
      </c>
      <c r="AEA125" s="233">
        <v>8</v>
      </c>
      <c r="AEB125" s="233">
        <v>0</v>
      </c>
      <c r="AEC125" s="233">
        <v>0</v>
      </c>
      <c r="AED125" s="233">
        <v>0</v>
      </c>
      <c r="AEE125" s="233">
        <v>2</v>
      </c>
      <c r="AEF125" s="233">
        <v>0</v>
      </c>
      <c r="AEG125" s="233">
        <v>0</v>
      </c>
      <c r="AEH125" s="233">
        <v>0</v>
      </c>
      <c r="AEI125" s="233">
        <v>0</v>
      </c>
      <c r="AEJ125" s="233">
        <v>0</v>
      </c>
      <c r="AEK125" s="233">
        <v>0</v>
      </c>
      <c r="AEL125" s="233">
        <v>0</v>
      </c>
      <c r="AEM125" s="233">
        <v>0</v>
      </c>
      <c r="AEN125" s="233">
        <v>0</v>
      </c>
      <c r="AEO125" s="233">
        <v>0</v>
      </c>
      <c r="AEP125" s="233">
        <v>0</v>
      </c>
      <c r="AEQ125" s="233">
        <v>0</v>
      </c>
      <c r="AER125" s="233">
        <v>0</v>
      </c>
      <c r="AES125" s="233">
        <v>2</v>
      </c>
      <c r="AET125" s="233">
        <v>0</v>
      </c>
      <c r="AEU125" s="233">
        <v>0</v>
      </c>
      <c r="AEV125" s="233">
        <v>0</v>
      </c>
      <c r="AEW125" s="235">
        <v>0</v>
      </c>
      <c r="AEX125" s="256">
        <v>0</v>
      </c>
      <c r="AEY125" s="257">
        <v>0</v>
      </c>
      <c r="AEZ125" s="257">
        <v>0</v>
      </c>
      <c r="AFA125" s="257">
        <v>0</v>
      </c>
      <c r="AFB125" s="257">
        <v>0</v>
      </c>
      <c r="AFC125" s="257">
        <v>12</v>
      </c>
      <c r="AFD125" s="257">
        <v>4</v>
      </c>
      <c r="AFE125" s="257">
        <v>0</v>
      </c>
      <c r="AFF125" s="257">
        <v>0</v>
      </c>
      <c r="AFG125" s="257">
        <v>7</v>
      </c>
      <c r="AFH125" s="257">
        <v>12</v>
      </c>
      <c r="AFI125" s="257">
        <v>20</v>
      </c>
      <c r="AFJ125" s="257">
        <v>41</v>
      </c>
      <c r="AFK125" s="257">
        <v>15</v>
      </c>
      <c r="AFL125" s="257">
        <v>0</v>
      </c>
      <c r="AFM125" s="257">
        <v>0</v>
      </c>
      <c r="AFN125" s="257">
        <v>8</v>
      </c>
      <c r="AFO125" s="257">
        <v>11</v>
      </c>
      <c r="AFP125" s="257">
        <v>16</v>
      </c>
      <c r="AFQ125" s="257">
        <v>6</v>
      </c>
      <c r="AFR125" s="257">
        <v>0</v>
      </c>
      <c r="AFS125" s="257">
        <v>0</v>
      </c>
      <c r="AFT125" s="257">
        <v>0</v>
      </c>
      <c r="AFU125" s="257">
        <v>0</v>
      </c>
      <c r="AFV125" s="257">
        <v>0</v>
      </c>
      <c r="AFW125" s="257">
        <v>0</v>
      </c>
      <c r="AFX125" s="257">
        <v>8</v>
      </c>
      <c r="AFY125" s="257">
        <v>2</v>
      </c>
      <c r="AFZ125" s="257">
        <v>0</v>
      </c>
      <c r="AGA125" s="257">
        <v>0</v>
      </c>
      <c r="AGB125" s="258">
        <v>0</v>
      </c>
      <c r="AGC125" s="256">
        <v>8</v>
      </c>
      <c r="AGD125" s="257">
        <v>4</v>
      </c>
      <c r="AGE125" s="257">
        <v>22</v>
      </c>
      <c r="AGF125" s="257">
        <v>36</v>
      </c>
      <c r="AGG125" s="257">
        <v>14</v>
      </c>
      <c r="AGH125" s="257">
        <v>0</v>
      </c>
      <c r="AGI125" s="257">
        <v>22</v>
      </c>
      <c r="AGJ125" s="257">
        <v>8</v>
      </c>
      <c r="AGK125" s="257">
        <v>0</v>
      </c>
      <c r="AGL125" s="257">
        <v>12</v>
      </c>
      <c r="AGM125" s="257">
        <v>24</v>
      </c>
      <c r="AGN125" s="257">
        <v>0</v>
      </c>
      <c r="AGO125" s="257">
        <v>0</v>
      </c>
      <c r="AGP125" s="257">
        <v>0</v>
      </c>
      <c r="AGQ125" s="257">
        <v>0</v>
      </c>
      <c r="AGR125" s="257">
        <v>0</v>
      </c>
      <c r="AGS125" s="257">
        <v>24</v>
      </c>
      <c r="AGT125" s="257">
        <v>16</v>
      </c>
      <c r="AGU125" s="257">
        <v>21</v>
      </c>
      <c r="AGV125" s="257">
        <v>0</v>
      </c>
      <c r="AGW125" s="257">
        <v>18</v>
      </c>
      <c r="AGX125" s="257">
        <v>4</v>
      </c>
      <c r="AGY125" s="257">
        <v>0</v>
      </c>
      <c r="AGZ125" s="257">
        <v>0</v>
      </c>
      <c r="AHA125" s="257">
        <v>0</v>
      </c>
      <c r="AHB125" s="257">
        <v>0</v>
      </c>
      <c r="AHC125" s="257">
        <v>0</v>
      </c>
      <c r="AHD125" s="257">
        <v>2</v>
      </c>
      <c r="AHE125" s="257">
        <v>0</v>
      </c>
      <c r="AHF125" s="258">
        <v>0</v>
      </c>
      <c r="AHG125" s="256">
        <v>8</v>
      </c>
      <c r="AHH125" s="257">
        <v>8</v>
      </c>
      <c r="AHI125" s="257">
        <v>0</v>
      </c>
      <c r="AHJ125" s="257">
        <v>0</v>
      </c>
      <c r="AHK125" s="257">
        <v>8</v>
      </c>
      <c r="AHL125" s="257">
        <v>10</v>
      </c>
      <c r="AHM125" s="257">
        <v>0</v>
      </c>
      <c r="AHN125" s="257">
        <v>1</v>
      </c>
      <c r="AHO125" s="257">
        <v>6</v>
      </c>
      <c r="AHP125" s="257">
        <v>0</v>
      </c>
      <c r="AHQ125" s="257">
        <v>0</v>
      </c>
      <c r="AHR125" s="257">
        <v>6</v>
      </c>
      <c r="AHS125" s="257">
        <v>17</v>
      </c>
      <c r="AHT125" s="257">
        <v>26</v>
      </c>
      <c r="AHU125" s="257">
        <v>15</v>
      </c>
      <c r="AHV125" s="257">
        <v>32</v>
      </c>
      <c r="AHW125" s="257">
        <v>0</v>
      </c>
      <c r="AHX125" s="257">
        <v>0</v>
      </c>
      <c r="AHY125" s="257">
        <v>32</v>
      </c>
      <c r="AHZ125" s="257">
        <v>45</v>
      </c>
      <c r="AIA125" s="257">
        <v>48</v>
      </c>
      <c r="AIB125" s="257">
        <v>43</v>
      </c>
      <c r="AIC125" s="257">
        <v>37</v>
      </c>
      <c r="AID125" s="257">
        <v>16</v>
      </c>
      <c r="AIE125" s="257">
        <v>0</v>
      </c>
      <c r="AIF125" s="257">
        <v>49</v>
      </c>
      <c r="AIG125" s="257">
        <v>50</v>
      </c>
      <c r="AIH125" s="257">
        <v>30</v>
      </c>
      <c r="AII125" s="257">
        <v>59</v>
      </c>
      <c r="AIJ125" s="257">
        <v>52</v>
      </c>
      <c r="AIK125" s="258">
        <v>26</v>
      </c>
      <c r="AIL125" s="651">
        <f>[1]集計!G$1071</f>
        <v>0</v>
      </c>
      <c r="AIM125" s="651">
        <f>[1]集計!H$1071</f>
        <v>52</v>
      </c>
      <c r="AIN125" s="651">
        <f>[1]集計!I$1071</f>
        <v>68</v>
      </c>
      <c r="AIO125" s="651">
        <f>[1]集計!J$1071</f>
        <v>51</v>
      </c>
      <c r="AIP125" s="651">
        <f>[1]集計!K$1071</f>
        <v>68</v>
      </c>
      <c r="AIQ125" s="651">
        <f>[1]集計!L$1071</f>
        <v>73</v>
      </c>
      <c r="AIR125" s="651">
        <f>[1]集計!M$1071</f>
        <v>34</v>
      </c>
      <c r="AIS125" s="651">
        <f>[1]集計!N$1071</f>
        <v>0</v>
      </c>
      <c r="AIT125" s="651">
        <f>[1]集計!O$1071</f>
        <v>56</v>
      </c>
      <c r="AIU125" s="651">
        <f>[1]集計!P$1071</f>
        <v>26</v>
      </c>
      <c r="AIV125" s="192">
        <f t="shared" ref="AIV125:AJV125" si="122">SUMIF($C$5:$C$121,"溶接",AIV5:AIV121)</f>
        <v>40</v>
      </c>
      <c r="AIW125" s="515">
        <f t="shared" si="122"/>
        <v>24</v>
      </c>
      <c r="AIX125" s="192">
        <f t="shared" si="122"/>
        <v>24</v>
      </c>
      <c r="AIY125" s="192">
        <f t="shared" si="122"/>
        <v>0</v>
      </c>
      <c r="AIZ125" s="192">
        <f t="shared" si="122"/>
        <v>0</v>
      </c>
      <c r="AJA125" s="192">
        <f t="shared" si="122"/>
        <v>6</v>
      </c>
      <c r="AJB125" s="192">
        <f t="shared" si="122"/>
        <v>6</v>
      </c>
      <c r="AJC125" s="192">
        <f t="shared" si="122"/>
        <v>16</v>
      </c>
      <c r="AJD125" s="192">
        <f t="shared" si="122"/>
        <v>16</v>
      </c>
      <c r="AJE125" s="192">
        <f t="shared" si="122"/>
        <v>16</v>
      </c>
      <c r="AJF125" s="192">
        <f t="shared" si="122"/>
        <v>19.365675563636366</v>
      </c>
      <c r="AJG125" s="192">
        <f t="shared" si="122"/>
        <v>0</v>
      </c>
      <c r="AJH125" s="192">
        <f t="shared" si="122"/>
        <v>8</v>
      </c>
      <c r="AJI125" s="192">
        <f t="shared" si="122"/>
        <v>8</v>
      </c>
      <c r="AJJ125" s="192">
        <f t="shared" si="122"/>
        <v>7.5727700181818189</v>
      </c>
      <c r="AJK125" s="192">
        <f t="shared" si="122"/>
        <v>7.5727700181818189</v>
      </c>
      <c r="AJL125" s="192">
        <f t="shared" si="122"/>
        <v>7.5727700181818189</v>
      </c>
      <c r="AJM125" s="192">
        <f t="shared" si="122"/>
        <v>0</v>
      </c>
      <c r="AJN125" s="192">
        <f t="shared" si="122"/>
        <v>0</v>
      </c>
      <c r="AJO125" s="192">
        <f t="shared" si="122"/>
        <v>0</v>
      </c>
      <c r="AJP125" s="192">
        <f t="shared" si="122"/>
        <v>21.572770018181821</v>
      </c>
      <c r="AJQ125" s="192">
        <f t="shared" si="122"/>
        <v>19.889932236363638</v>
      </c>
      <c r="AJR125" s="192">
        <f t="shared" si="122"/>
        <v>13.572770018181819</v>
      </c>
      <c r="AJS125" s="192">
        <f t="shared" si="122"/>
        <v>13.572770018181819</v>
      </c>
      <c r="AJT125" s="192">
        <f t="shared" si="122"/>
        <v>0</v>
      </c>
      <c r="AJU125" s="192">
        <f t="shared" si="122"/>
        <v>0</v>
      </c>
      <c r="AJV125" s="192">
        <f t="shared" si="122"/>
        <v>6.7313511272727284</v>
      </c>
      <c r="AJW125" s="192">
        <f t="shared" ref="AJW125:ALB125" si="123">SUMIF($C$5:$C$121,"溶接",AJW5:AJW121)</f>
        <v>11.889932236363638</v>
      </c>
      <c r="AJX125" s="192">
        <f t="shared" si="123"/>
        <v>11.889932236363638</v>
      </c>
      <c r="AJY125" s="192">
        <f t="shared" si="123"/>
        <v>6</v>
      </c>
      <c r="AJZ125" s="192">
        <f t="shared" si="123"/>
        <v>0</v>
      </c>
      <c r="AKA125" s="192">
        <f t="shared" si="123"/>
        <v>0</v>
      </c>
      <c r="AKB125" s="192">
        <f t="shared" si="123"/>
        <v>0</v>
      </c>
      <c r="AKC125" s="192">
        <f t="shared" si="123"/>
        <v>0</v>
      </c>
      <c r="AKD125" s="192">
        <f t="shared" si="123"/>
        <v>0</v>
      </c>
      <c r="AKE125" s="192">
        <f t="shared" si="123"/>
        <v>0</v>
      </c>
      <c r="AKF125" s="192">
        <f t="shared" si="123"/>
        <v>30.731351127272728</v>
      </c>
      <c r="AKG125" s="192">
        <f t="shared" si="123"/>
        <v>28.207094454545455</v>
      </c>
      <c r="AKH125" s="192">
        <f t="shared" si="123"/>
        <v>24</v>
      </c>
      <c r="AKI125" s="192">
        <f t="shared" si="123"/>
        <v>0</v>
      </c>
      <c r="AKJ125" s="192">
        <f t="shared" si="123"/>
        <v>24</v>
      </c>
      <c r="AKK125" s="192">
        <f t="shared" si="123"/>
        <v>0</v>
      </c>
      <c r="AKL125" s="192">
        <f t="shared" si="123"/>
        <v>0</v>
      </c>
      <c r="AKM125" s="192">
        <f t="shared" si="123"/>
        <v>0</v>
      </c>
      <c r="AKN125" s="192">
        <f t="shared" si="123"/>
        <v>0</v>
      </c>
      <c r="AKO125" s="192">
        <f t="shared" si="123"/>
        <v>0</v>
      </c>
      <c r="AKP125" s="192">
        <f t="shared" si="123"/>
        <v>0</v>
      </c>
      <c r="AKQ125" s="192">
        <f t="shared" si="123"/>
        <v>24</v>
      </c>
      <c r="AKR125" s="192">
        <f t="shared" si="123"/>
        <v>24</v>
      </c>
      <c r="AKS125" s="192">
        <f t="shared" si="123"/>
        <v>24</v>
      </c>
      <c r="AKT125" s="192">
        <f t="shared" si="123"/>
        <v>32</v>
      </c>
      <c r="AKU125" s="192">
        <f t="shared" si="123"/>
        <v>32</v>
      </c>
      <c r="AKV125" s="192">
        <f t="shared" si="123"/>
        <v>0</v>
      </c>
      <c r="AKW125" s="192">
        <f t="shared" si="123"/>
        <v>0</v>
      </c>
      <c r="AKX125" s="192">
        <f t="shared" si="123"/>
        <v>32</v>
      </c>
      <c r="AKY125" s="192">
        <f t="shared" si="123"/>
        <v>32</v>
      </c>
      <c r="AKZ125" s="192">
        <f t="shared" si="123"/>
        <v>32</v>
      </c>
      <c r="ALA125" s="192">
        <f t="shared" si="123"/>
        <v>24</v>
      </c>
      <c r="ALB125" s="192">
        <f t="shared" si="123"/>
        <v>24</v>
      </c>
      <c r="ALC125" s="192">
        <f t="shared" ref="ALC125:AMH125" si="124">SUMIF($C$5:$C$121,"溶接",ALC5:ALC121)</f>
        <v>0</v>
      </c>
      <c r="ALD125" s="192">
        <f t="shared" si="124"/>
        <v>0</v>
      </c>
      <c r="ALE125" s="192">
        <f t="shared" si="124"/>
        <v>24</v>
      </c>
      <c r="ALF125" s="192">
        <f t="shared" si="124"/>
        <v>32</v>
      </c>
      <c r="ALG125" s="192">
        <f t="shared" si="124"/>
        <v>32</v>
      </c>
      <c r="ALH125" s="192">
        <f t="shared" si="124"/>
        <v>24</v>
      </c>
      <c r="ALI125" s="192">
        <f t="shared" si="124"/>
        <v>24</v>
      </c>
      <c r="ALJ125" s="192">
        <f t="shared" si="124"/>
        <v>8</v>
      </c>
      <c r="ALK125" s="192">
        <f t="shared" si="124"/>
        <v>0</v>
      </c>
      <c r="ALL125" s="192">
        <f t="shared" si="124"/>
        <v>16</v>
      </c>
      <c r="ALM125" s="192">
        <f t="shared" si="124"/>
        <v>16</v>
      </c>
      <c r="ALN125" s="192">
        <f t="shared" si="124"/>
        <v>16</v>
      </c>
      <c r="ALO125" s="192">
        <f t="shared" si="124"/>
        <v>16</v>
      </c>
      <c r="ALP125" s="192">
        <f t="shared" si="124"/>
        <v>0</v>
      </c>
      <c r="ALQ125" s="192">
        <f t="shared" si="124"/>
        <v>0</v>
      </c>
      <c r="ALR125" s="192">
        <f t="shared" si="124"/>
        <v>0</v>
      </c>
      <c r="ALS125" s="192">
        <f t="shared" si="124"/>
        <v>0</v>
      </c>
      <c r="ALT125" s="192">
        <f t="shared" si="124"/>
        <v>0</v>
      </c>
      <c r="ALU125" s="192">
        <f t="shared" si="124"/>
        <v>0</v>
      </c>
      <c r="ALV125" s="192">
        <f t="shared" si="124"/>
        <v>0</v>
      </c>
      <c r="ALW125" s="192">
        <f t="shared" si="124"/>
        <v>0</v>
      </c>
      <c r="ALX125" s="192">
        <f t="shared" si="124"/>
        <v>0</v>
      </c>
      <c r="ALY125" s="192">
        <f t="shared" si="124"/>
        <v>0</v>
      </c>
      <c r="ALZ125" s="192">
        <f t="shared" si="124"/>
        <v>0</v>
      </c>
      <c r="AMA125" s="192">
        <f t="shared" si="124"/>
        <v>0</v>
      </c>
      <c r="AMB125" s="192">
        <f t="shared" si="124"/>
        <v>0</v>
      </c>
      <c r="AMC125" s="192">
        <f t="shared" si="124"/>
        <v>0</v>
      </c>
      <c r="AMD125" s="192">
        <f t="shared" si="124"/>
        <v>0</v>
      </c>
      <c r="AME125" s="192">
        <f t="shared" si="124"/>
        <v>0</v>
      </c>
      <c r="AMF125" s="192">
        <f t="shared" si="124"/>
        <v>0</v>
      </c>
      <c r="AMG125" s="192">
        <f t="shared" si="124"/>
        <v>0</v>
      </c>
      <c r="AMH125" s="192">
        <f t="shared" si="124"/>
        <v>0</v>
      </c>
      <c r="AMI125" s="192">
        <f t="shared" ref="AMI125:ANN125" si="125">SUMIF($C$5:$C$121,"溶接",AMI5:AMI121)</f>
        <v>0</v>
      </c>
      <c r="AMJ125" s="192">
        <f t="shared" si="125"/>
        <v>0</v>
      </c>
      <c r="AMK125" s="192">
        <f t="shared" si="125"/>
        <v>0</v>
      </c>
      <c r="AML125" s="192">
        <f t="shared" si="125"/>
        <v>0</v>
      </c>
      <c r="AMM125" s="192">
        <f t="shared" si="125"/>
        <v>0</v>
      </c>
      <c r="AMN125" s="192">
        <f t="shared" si="125"/>
        <v>0</v>
      </c>
      <c r="AMO125" s="192">
        <f t="shared" si="125"/>
        <v>0</v>
      </c>
      <c r="AMP125" s="192">
        <f t="shared" si="125"/>
        <v>0</v>
      </c>
      <c r="AMQ125" s="192">
        <f t="shared" si="125"/>
        <v>0</v>
      </c>
      <c r="AMR125" s="192">
        <f t="shared" si="125"/>
        <v>0</v>
      </c>
      <c r="AMS125" s="192">
        <f t="shared" si="125"/>
        <v>0</v>
      </c>
      <c r="AMT125" s="192">
        <f t="shared" si="125"/>
        <v>0</v>
      </c>
      <c r="AMU125" s="192">
        <f t="shared" si="125"/>
        <v>0</v>
      </c>
      <c r="AMV125" s="192">
        <f t="shared" si="125"/>
        <v>0</v>
      </c>
      <c r="AMW125" s="192">
        <f t="shared" si="125"/>
        <v>0</v>
      </c>
      <c r="AMX125" s="192">
        <f t="shared" si="125"/>
        <v>0</v>
      </c>
      <c r="AMY125" s="192">
        <f t="shared" si="125"/>
        <v>0</v>
      </c>
      <c r="AMZ125" s="192">
        <f t="shared" si="125"/>
        <v>0</v>
      </c>
      <c r="ANA125" s="192">
        <f t="shared" si="125"/>
        <v>0</v>
      </c>
      <c r="ANB125" s="192">
        <f t="shared" si="125"/>
        <v>0</v>
      </c>
      <c r="ANC125" s="192">
        <f t="shared" si="125"/>
        <v>0</v>
      </c>
      <c r="AND125" s="192">
        <f t="shared" si="125"/>
        <v>0</v>
      </c>
      <c r="ANE125" s="192">
        <f t="shared" si="125"/>
        <v>0</v>
      </c>
      <c r="ANF125" s="192">
        <f t="shared" si="125"/>
        <v>0</v>
      </c>
      <c r="ANG125" s="192">
        <f t="shared" si="125"/>
        <v>0</v>
      </c>
      <c r="ANH125" s="192">
        <f t="shared" si="125"/>
        <v>0</v>
      </c>
      <c r="ANI125" s="192">
        <f t="shared" si="125"/>
        <v>0</v>
      </c>
      <c r="ANJ125" s="192">
        <f t="shared" si="125"/>
        <v>0</v>
      </c>
      <c r="ANK125" s="192">
        <f t="shared" si="125"/>
        <v>0</v>
      </c>
      <c r="ANL125" s="192">
        <f t="shared" si="125"/>
        <v>0</v>
      </c>
      <c r="ANM125" s="192">
        <f t="shared" si="125"/>
        <v>0</v>
      </c>
      <c r="ANN125" s="192">
        <f t="shared" si="125"/>
        <v>0</v>
      </c>
      <c r="ANO125" s="192">
        <f t="shared" ref="ANO125:AOT125" si="126">SUMIF($C$5:$C$121,"溶接",ANO5:ANO121)</f>
        <v>0</v>
      </c>
      <c r="ANP125" s="192">
        <f t="shared" si="126"/>
        <v>0</v>
      </c>
      <c r="ANQ125" s="192">
        <f t="shared" si="126"/>
        <v>0</v>
      </c>
      <c r="ANR125" s="192">
        <f t="shared" si="126"/>
        <v>0</v>
      </c>
      <c r="ANS125" s="192">
        <f t="shared" si="126"/>
        <v>0</v>
      </c>
      <c r="ANT125" s="192">
        <f t="shared" si="126"/>
        <v>0</v>
      </c>
      <c r="ANU125" s="192">
        <f t="shared" si="126"/>
        <v>0</v>
      </c>
      <c r="ANV125" s="192">
        <f t="shared" si="126"/>
        <v>0</v>
      </c>
      <c r="ANW125" s="192">
        <f t="shared" si="126"/>
        <v>0</v>
      </c>
      <c r="ANX125" s="192">
        <f t="shared" si="126"/>
        <v>0</v>
      </c>
      <c r="ANY125" s="192">
        <f t="shared" si="126"/>
        <v>0</v>
      </c>
      <c r="ANZ125" s="192">
        <f t="shared" si="126"/>
        <v>0</v>
      </c>
      <c r="AOA125" s="192">
        <f t="shared" si="126"/>
        <v>0</v>
      </c>
      <c r="AOB125" s="192">
        <f t="shared" si="126"/>
        <v>0</v>
      </c>
      <c r="AOC125" s="192">
        <f t="shared" si="126"/>
        <v>0</v>
      </c>
      <c r="AOD125" s="192">
        <f t="shared" si="126"/>
        <v>0</v>
      </c>
      <c r="AOE125" s="192">
        <f t="shared" si="126"/>
        <v>0</v>
      </c>
      <c r="AOF125" s="192">
        <f t="shared" si="126"/>
        <v>0</v>
      </c>
      <c r="AOG125" s="192">
        <f t="shared" si="126"/>
        <v>0</v>
      </c>
      <c r="AOH125" s="192">
        <f t="shared" si="126"/>
        <v>0</v>
      </c>
      <c r="AOI125" s="192">
        <f t="shared" si="126"/>
        <v>0</v>
      </c>
      <c r="AOJ125" s="192">
        <f t="shared" si="126"/>
        <v>0</v>
      </c>
      <c r="AOK125" s="192">
        <f t="shared" si="126"/>
        <v>0</v>
      </c>
      <c r="AOL125" s="192">
        <f t="shared" si="126"/>
        <v>0</v>
      </c>
      <c r="AOM125" s="192">
        <f t="shared" si="126"/>
        <v>0</v>
      </c>
      <c r="AON125" s="192">
        <f t="shared" si="126"/>
        <v>0</v>
      </c>
      <c r="AOO125" s="192">
        <f t="shared" si="126"/>
        <v>0</v>
      </c>
      <c r="AOP125" s="192">
        <f t="shared" si="126"/>
        <v>0</v>
      </c>
      <c r="AOQ125" s="192">
        <f t="shared" si="126"/>
        <v>0</v>
      </c>
      <c r="AOR125" s="192">
        <f t="shared" si="126"/>
        <v>0</v>
      </c>
      <c r="AOS125" s="192">
        <f t="shared" si="126"/>
        <v>0</v>
      </c>
      <c r="AOT125" s="192">
        <f t="shared" si="126"/>
        <v>0</v>
      </c>
      <c r="AOU125" s="192">
        <f t="shared" ref="AOU125:APW125" si="127">SUMIF($C$5:$C$121,"溶接",AOU5:AOU121)</f>
        <v>0</v>
      </c>
      <c r="AOV125" s="192">
        <f t="shared" si="127"/>
        <v>0</v>
      </c>
      <c r="AOW125" s="192">
        <f t="shared" si="127"/>
        <v>0</v>
      </c>
      <c r="AOX125" s="192">
        <f t="shared" si="127"/>
        <v>0</v>
      </c>
      <c r="AOY125" s="192">
        <f t="shared" si="127"/>
        <v>0</v>
      </c>
      <c r="AOZ125" s="192">
        <f t="shared" si="127"/>
        <v>0</v>
      </c>
      <c r="APA125" s="192">
        <f t="shared" si="127"/>
        <v>0</v>
      </c>
      <c r="APB125" s="192">
        <f t="shared" si="127"/>
        <v>0</v>
      </c>
      <c r="APC125" s="192">
        <f t="shared" si="127"/>
        <v>0</v>
      </c>
      <c r="APD125" s="192">
        <f t="shared" si="127"/>
        <v>0</v>
      </c>
      <c r="APE125" s="192">
        <f t="shared" si="127"/>
        <v>0</v>
      </c>
      <c r="APF125" s="192">
        <f t="shared" si="127"/>
        <v>0</v>
      </c>
      <c r="APG125" s="192">
        <f t="shared" si="127"/>
        <v>0</v>
      </c>
      <c r="APH125" s="192">
        <f t="shared" si="127"/>
        <v>0</v>
      </c>
      <c r="API125" s="192">
        <f t="shared" si="127"/>
        <v>0</v>
      </c>
      <c r="APJ125" s="192">
        <f t="shared" si="127"/>
        <v>0</v>
      </c>
      <c r="APK125" s="192">
        <f t="shared" si="127"/>
        <v>0</v>
      </c>
      <c r="APL125" s="192">
        <f t="shared" si="127"/>
        <v>0</v>
      </c>
      <c r="APM125" s="192">
        <f t="shared" si="127"/>
        <v>0</v>
      </c>
      <c r="APN125" s="192">
        <f t="shared" si="127"/>
        <v>0</v>
      </c>
      <c r="APO125" s="192">
        <f t="shared" si="127"/>
        <v>0</v>
      </c>
      <c r="APP125" s="192">
        <f t="shared" si="127"/>
        <v>0</v>
      </c>
      <c r="APQ125" s="192">
        <f t="shared" si="127"/>
        <v>0</v>
      </c>
      <c r="APR125" s="192">
        <f t="shared" si="127"/>
        <v>0</v>
      </c>
      <c r="APS125" s="192">
        <f t="shared" si="127"/>
        <v>0</v>
      </c>
      <c r="APT125" s="192">
        <f t="shared" si="127"/>
        <v>0</v>
      </c>
      <c r="APU125" s="192">
        <f t="shared" si="127"/>
        <v>0</v>
      </c>
      <c r="APV125" s="192">
        <f t="shared" si="127"/>
        <v>0</v>
      </c>
      <c r="APW125" s="192">
        <f t="shared" si="127"/>
        <v>0</v>
      </c>
    </row>
    <row r="126" spans="1:1115" s="136" customFormat="1" ht="14.25" customHeight="1" thickBot="1">
      <c r="B126" s="188"/>
      <c r="C126" s="188"/>
      <c r="D126" s="189"/>
      <c r="E126" s="188"/>
      <c r="F126" s="190"/>
      <c r="G126" s="190"/>
      <c r="H126" s="190"/>
      <c r="I126" s="234">
        <v>1</v>
      </c>
      <c r="J126" s="233">
        <v>2</v>
      </c>
      <c r="K126" s="233">
        <v>0</v>
      </c>
      <c r="L126" s="233">
        <v>0</v>
      </c>
      <c r="M126" s="233">
        <v>0</v>
      </c>
      <c r="N126" s="233">
        <v>6</v>
      </c>
      <c r="O126" s="233">
        <v>0</v>
      </c>
      <c r="P126" s="233">
        <v>7</v>
      </c>
      <c r="Q126" s="233">
        <v>0</v>
      </c>
      <c r="R126" s="233">
        <v>0</v>
      </c>
      <c r="S126" s="233">
        <v>0</v>
      </c>
      <c r="T126" s="233">
        <v>0</v>
      </c>
      <c r="U126" s="233">
        <v>0</v>
      </c>
      <c r="V126" s="233">
        <v>0</v>
      </c>
      <c r="W126" s="233">
        <v>0</v>
      </c>
      <c r="X126" s="233">
        <v>1</v>
      </c>
      <c r="Y126" s="233">
        <v>3</v>
      </c>
      <c r="Z126" s="233">
        <v>0</v>
      </c>
      <c r="AA126" s="233">
        <v>3</v>
      </c>
      <c r="AB126" s="233">
        <v>0</v>
      </c>
      <c r="AC126" s="233">
        <v>4</v>
      </c>
      <c r="AD126" s="233">
        <v>11</v>
      </c>
      <c r="AE126" s="233">
        <v>6</v>
      </c>
      <c r="AF126" s="233">
        <v>2</v>
      </c>
      <c r="AG126" s="233">
        <v>0</v>
      </c>
      <c r="AH126" s="233">
        <v>15</v>
      </c>
      <c r="AI126" s="233">
        <v>15</v>
      </c>
      <c r="AJ126" s="233">
        <v>13</v>
      </c>
      <c r="AK126" s="233">
        <v>17</v>
      </c>
      <c r="AL126" s="233">
        <v>4</v>
      </c>
      <c r="AM126" s="235">
        <v>4</v>
      </c>
      <c r="AN126" s="234">
        <v>0</v>
      </c>
      <c r="AO126" s="233">
        <v>0</v>
      </c>
      <c r="AP126" s="233">
        <v>1</v>
      </c>
      <c r="AQ126" s="233">
        <v>0</v>
      </c>
      <c r="AR126" s="233">
        <v>9</v>
      </c>
      <c r="AS126" s="233">
        <v>3</v>
      </c>
      <c r="AT126" s="233">
        <v>0</v>
      </c>
      <c r="AU126" s="233">
        <v>0</v>
      </c>
      <c r="AV126" s="233">
        <v>0</v>
      </c>
      <c r="AW126" s="233">
        <v>0</v>
      </c>
      <c r="AX126" s="233">
        <v>11</v>
      </c>
      <c r="AY126" s="233">
        <v>12</v>
      </c>
      <c r="AZ126" s="233">
        <v>10</v>
      </c>
      <c r="BA126" s="233">
        <v>4</v>
      </c>
      <c r="BB126" s="233">
        <v>0</v>
      </c>
      <c r="BC126" s="233">
        <v>10</v>
      </c>
      <c r="BD126" s="233">
        <v>10</v>
      </c>
      <c r="BE126" s="233">
        <v>4</v>
      </c>
      <c r="BF126" s="233">
        <v>2</v>
      </c>
      <c r="BG126" s="233">
        <v>0</v>
      </c>
      <c r="BH126" s="233">
        <v>3</v>
      </c>
      <c r="BI126" s="233">
        <v>0</v>
      </c>
      <c r="BJ126" s="233">
        <v>0</v>
      </c>
      <c r="BK126" s="233">
        <v>0</v>
      </c>
      <c r="BL126" s="233">
        <v>5</v>
      </c>
      <c r="BM126" s="233">
        <v>12</v>
      </c>
      <c r="BN126" s="233">
        <v>6</v>
      </c>
      <c r="BO126" s="233">
        <v>0</v>
      </c>
      <c r="BP126" s="233">
        <v>0</v>
      </c>
      <c r="BQ126" s="233">
        <v>1</v>
      </c>
      <c r="BR126" s="235">
        <v>5</v>
      </c>
      <c r="BS126" s="234">
        <v>0</v>
      </c>
      <c r="BT126" s="233">
        <v>8</v>
      </c>
      <c r="BU126" s="233">
        <v>1</v>
      </c>
      <c r="BV126" s="233">
        <v>6</v>
      </c>
      <c r="BW126" s="233">
        <v>0</v>
      </c>
      <c r="BX126" s="233">
        <v>8</v>
      </c>
      <c r="BY126" s="233">
        <v>5</v>
      </c>
      <c r="BZ126" s="233">
        <v>0</v>
      </c>
      <c r="CA126" s="233">
        <v>10</v>
      </c>
      <c r="CB126" s="233">
        <v>5</v>
      </c>
      <c r="CC126" s="233">
        <v>0</v>
      </c>
      <c r="CD126" s="233">
        <v>0</v>
      </c>
      <c r="CE126" s="233">
        <v>0</v>
      </c>
      <c r="CF126" s="233">
        <v>3</v>
      </c>
      <c r="CG126" s="233">
        <v>0</v>
      </c>
      <c r="CH126" s="233">
        <v>0</v>
      </c>
      <c r="CI126" s="233">
        <v>6</v>
      </c>
      <c r="CJ126" s="233">
        <v>4</v>
      </c>
      <c r="CK126" s="233">
        <v>0</v>
      </c>
      <c r="CL126" s="233">
        <v>6</v>
      </c>
      <c r="CM126" s="233">
        <v>14</v>
      </c>
      <c r="CN126" s="233">
        <v>4</v>
      </c>
      <c r="CO126" s="233">
        <v>0</v>
      </c>
      <c r="CP126" s="233">
        <v>0</v>
      </c>
      <c r="CQ126" s="233">
        <v>2</v>
      </c>
      <c r="CR126" s="233">
        <v>0</v>
      </c>
      <c r="CS126" s="233">
        <v>0</v>
      </c>
      <c r="CT126" s="233">
        <v>0</v>
      </c>
      <c r="CU126" s="235">
        <v>0</v>
      </c>
      <c r="CV126" s="234">
        <v>5</v>
      </c>
      <c r="CW126" s="233">
        <v>0</v>
      </c>
      <c r="CX126" s="233">
        <v>0</v>
      </c>
      <c r="CY126" s="233">
        <v>0</v>
      </c>
      <c r="CZ126" s="233">
        <v>2</v>
      </c>
      <c r="DA126" s="233">
        <v>0</v>
      </c>
      <c r="DB126" s="233">
        <v>7</v>
      </c>
      <c r="DC126" s="233">
        <v>0</v>
      </c>
      <c r="DD126" s="233">
        <v>0</v>
      </c>
      <c r="DE126" s="233">
        <v>3</v>
      </c>
      <c r="DF126" s="233">
        <v>0</v>
      </c>
      <c r="DG126" s="233">
        <v>6</v>
      </c>
      <c r="DH126" s="233">
        <v>0</v>
      </c>
      <c r="DI126" s="233">
        <v>3</v>
      </c>
      <c r="DJ126" s="233">
        <v>18</v>
      </c>
      <c r="DK126" s="233">
        <v>3</v>
      </c>
      <c r="DL126" s="233">
        <v>0</v>
      </c>
      <c r="DM126" s="233">
        <v>0</v>
      </c>
      <c r="DN126" s="233">
        <v>4</v>
      </c>
      <c r="DO126" s="233">
        <v>0</v>
      </c>
      <c r="DP126" s="233">
        <v>0</v>
      </c>
      <c r="DQ126" s="233">
        <v>3</v>
      </c>
      <c r="DR126" s="233">
        <v>5</v>
      </c>
      <c r="DS126" s="233">
        <v>2</v>
      </c>
      <c r="DT126" s="233">
        <v>0</v>
      </c>
      <c r="DU126" s="233">
        <v>3</v>
      </c>
      <c r="DV126" s="233">
        <v>9</v>
      </c>
      <c r="DW126" s="233">
        <v>8</v>
      </c>
      <c r="DX126" s="233">
        <v>10</v>
      </c>
      <c r="DY126" s="233">
        <v>10</v>
      </c>
      <c r="DZ126" s="235">
        <v>8</v>
      </c>
      <c r="EA126" s="234">
        <v>0</v>
      </c>
      <c r="EB126" s="233">
        <v>11</v>
      </c>
      <c r="EC126" s="233">
        <v>10</v>
      </c>
      <c r="ED126" s="233">
        <v>0</v>
      </c>
      <c r="EE126" s="233">
        <v>2</v>
      </c>
      <c r="EF126" s="233">
        <v>11</v>
      </c>
      <c r="EG126" s="233">
        <v>8</v>
      </c>
      <c r="EH126" s="233">
        <v>0</v>
      </c>
      <c r="EI126" s="233">
        <v>6</v>
      </c>
      <c r="EJ126" s="233">
        <v>12</v>
      </c>
      <c r="EK126" s="233">
        <v>8</v>
      </c>
      <c r="EL126" s="233">
        <v>6</v>
      </c>
      <c r="EM126" s="233">
        <v>0</v>
      </c>
      <c r="EN126" s="233">
        <v>0</v>
      </c>
      <c r="EO126" s="233">
        <v>0</v>
      </c>
      <c r="EP126" s="233">
        <v>0</v>
      </c>
      <c r="EQ126" s="233">
        <v>0</v>
      </c>
      <c r="ER126" s="233">
        <v>0</v>
      </c>
      <c r="ES126" s="233">
        <v>0</v>
      </c>
      <c r="ET126" s="233">
        <v>7</v>
      </c>
      <c r="EU126" s="233">
        <v>10</v>
      </c>
      <c r="EV126" s="233">
        <v>0</v>
      </c>
      <c r="EW126" s="233">
        <v>15</v>
      </c>
      <c r="EX126" s="233">
        <v>8</v>
      </c>
      <c r="EY126" s="233">
        <v>8</v>
      </c>
      <c r="EZ126" s="233">
        <v>0</v>
      </c>
      <c r="FA126" s="233">
        <v>6</v>
      </c>
      <c r="FB126" s="233">
        <v>8</v>
      </c>
      <c r="FC126" s="233">
        <v>0</v>
      </c>
      <c r="FD126" s="235">
        <v>7</v>
      </c>
      <c r="FE126" s="234">
        <v>10</v>
      </c>
      <c r="FF126" s="233">
        <v>0</v>
      </c>
      <c r="FG126" s="233">
        <v>6</v>
      </c>
      <c r="FH126" s="233">
        <v>8</v>
      </c>
      <c r="FI126" s="233">
        <v>0</v>
      </c>
      <c r="FJ126" s="233">
        <v>0</v>
      </c>
      <c r="FK126" s="233">
        <v>0</v>
      </c>
      <c r="FL126" s="233">
        <v>0</v>
      </c>
      <c r="FM126" s="233">
        <v>6</v>
      </c>
      <c r="FN126" s="233">
        <v>0</v>
      </c>
      <c r="FO126" s="233">
        <v>6</v>
      </c>
      <c r="FP126" s="233">
        <v>6</v>
      </c>
      <c r="FQ126" s="233">
        <v>0</v>
      </c>
      <c r="FR126" s="233">
        <v>14</v>
      </c>
      <c r="FS126" s="233">
        <v>20</v>
      </c>
      <c r="FT126" s="233">
        <v>13</v>
      </c>
      <c r="FU126" s="233">
        <v>4</v>
      </c>
      <c r="FV126" s="233">
        <v>6</v>
      </c>
      <c r="FW126" s="233">
        <v>0</v>
      </c>
      <c r="FX126" s="233">
        <v>0</v>
      </c>
      <c r="FY126" s="233">
        <v>10</v>
      </c>
      <c r="FZ126" s="233">
        <v>0</v>
      </c>
      <c r="GA126" s="233">
        <v>8</v>
      </c>
      <c r="GB126" s="233">
        <v>13</v>
      </c>
      <c r="GC126" s="233">
        <v>9</v>
      </c>
      <c r="GD126" s="233">
        <v>0</v>
      </c>
      <c r="GE126" s="233">
        <v>0</v>
      </c>
      <c r="GF126" s="233">
        <v>6</v>
      </c>
      <c r="GG126" s="233">
        <v>10</v>
      </c>
      <c r="GH126" s="233">
        <v>8</v>
      </c>
      <c r="GI126" s="235">
        <v>5</v>
      </c>
      <c r="GJ126" s="234">
        <v>5</v>
      </c>
      <c r="GK126" s="233">
        <v>8</v>
      </c>
      <c r="GL126" s="233">
        <v>0</v>
      </c>
      <c r="GM126" s="233">
        <v>10</v>
      </c>
      <c r="GN126" s="233">
        <v>8</v>
      </c>
      <c r="GO126" s="233">
        <v>8</v>
      </c>
      <c r="GP126" s="233">
        <v>4</v>
      </c>
      <c r="GQ126" s="233">
        <v>0</v>
      </c>
      <c r="GR126" s="233">
        <v>0</v>
      </c>
      <c r="GS126" s="233">
        <v>0</v>
      </c>
      <c r="GT126" s="233">
        <v>0</v>
      </c>
      <c r="GU126" s="233">
        <v>6</v>
      </c>
      <c r="GV126" s="233">
        <v>8</v>
      </c>
      <c r="GW126" s="233">
        <v>8</v>
      </c>
      <c r="GX126" s="233">
        <v>10</v>
      </c>
      <c r="GY126" s="233">
        <v>0</v>
      </c>
      <c r="GZ126" s="233">
        <v>0</v>
      </c>
      <c r="HA126" s="233">
        <v>0</v>
      </c>
      <c r="HB126" s="233">
        <v>0</v>
      </c>
      <c r="HC126" s="233">
        <v>0</v>
      </c>
      <c r="HD126" s="233">
        <v>0</v>
      </c>
      <c r="HE126" s="233">
        <v>0</v>
      </c>
      <c r="HF126" s="233">
        <v>0</v>
      </c>
      <c r="HG126" s="233">
        <v>0</v>
      </c>
      <c r="HH126" s="233">
        <v>0</v>
      </c>
      <c r="HI126" s="233">
        <v>0</v>
      </c>
      <c r="HJ126" s="233">
        <v>0</v>
      </c>
      <c r="HK126" s="233">
        <v>0</v>
      </c>
      <c r="HL126" s="233">
        <v>0</v>
      </c>
      <c r="HM126" s="235">
        <v>0</v>
      </c>
      <c r="HN126" s="234">
        <v>0</v>
      </c>
      <c r="HO126" s="233">
        <v>0</v>
      </c>
      <c r="HP126" s="233">
        <v>0</v>
      </c>
      <c r="HQ126" s="233">
        <v>0</v>
      </c>
      <c r="HR126" s="233">
        <v>0</v>
      </c>
      <c r="HS126" s="233">
        <v>0</v>
      </c>
      <c r="HT126" s="233">
        <v>0</v>
      </c>
      <c r="HU126" s="233">
        <v>0</v>
      </c>
      <c r="HV126" s="233">
        <v>0</v>
      </c>
      <c r="HW126" s="233">
        <v>0</v>
      </c>
      <c r="HX126" s="233">
        <v>0</v>
      </c>
      <c r="HY126" s="233">
        <v>0</v>
      </c>
      <c r="HZ126" s="233">
        <v>4</v>
      </c>
      <c r="IA126" s="233">
        <v>0</v>
      </c>
      <c r="IB126" s="233">
        <v>0</v>
      </c>
      <c r="IC126" s="233">
        <v>14</v>
      </c>
      <c r="ID126" s="233">
        <v>8</v>
      </c>
      <c r="IE126" s="233">
        <v>0</v>
      </c>
      <c r="IF126" s="233">
        <v>4</v>
      </c>
      <c r="IG126" s="233">
        <v>0</v>
      </c>
      <c r="IH126" s="233">
        <v>0</v>
      </c>
      <c r="II126" s="233">
        <v>0</v>
      </c>
      <c r="IJ126" s="233">
        <v>0</v>
      </c>
      <c r="IK126" s="233">
        <v>0</v>
      </c>
      <c r="IL126" s="233">
        <v>0</v>
      </c>
      <c r="IM126" s="233">
        <v>0</v>
      </c>
      <c r="IN126" s="233">
        <v>0</v>
      </c>
      <c r="IO126" s="233">
        <v>0</v>
      </c>
      <c r="IP126" s="233">
        <v>0</v>
      </c>
      <c r="IQ126" s="233">
        <v>0</v>
      </c>
      <c r="IR126" s="235">
        <v>7</v>
      </c>
      <c r="IS126" s="234">
        <v>8</v>
      </c>
      <c r="IT126" s="233">
        <v>18</v>
      </c>
      <c r="IU126" s="233">
        <v>13</v>
      </c>
      <c r="IV126" s="233">
        <v>5</v>
      </c>
      <c r="IW126" s="233">
        <v>0</v>
      </c>
      <c r="IX126" s="233">
        <v>14</v>
      </c>
      <c r="IY126" s="233">
        <v>6</v>
      </c>
      <c r="IZ126" s="233">
        <v>6</v>
      </c>
      <c r="JA126" s="233">
        <v>0</v>
      </c>
      <c r="JB126" s="233">
        <v>0</v>
      </c>
      <c r="JC126" s="233">
        <v>0</v>
      </c>
      <c r="JD126" s="233">
        <v>0</v>
      </c>
      <c r="JE126" s="233">
        <v>0</v>
      </c>
      <c r="JF126" s="233">
        <v>0</v>
      </c>
      <c r="JG126" s="233">
        <v>0</v>
      </c>
      <c r="JH126" s="233">
        <v>0</v>
      </c>
      <c r="JI126" s="233">
        <v>0</v>
      </c>
      <c r="JJ126" s="233">
        <v>6</v>
      </c>
      <c r="JK126" s="233">
        <v>0</v>
      </c>
      <c r="JL126" s="233">
        <v>3</v>
      </c>
      <c r="JM126" s="233">
        <v>0</v>
      </c>
      <c r="JN126" s="233">
        <v>0</v>
      </c>
      <c r="JO126" s="233">
        <v>0</v>
      </c>
      <c r="JP126" s="233">
        <v>0</v>
      </c>
      <c r="JQ126" s="233">
        <v>0</v>
      </c>
      <c r="JR126" s="233">
        <v>0</v>
      </c>
      <c r="JS126" s="233">
        <v>0</v>
      </c>
      <c r="JT126" s="233">
        <v>8</v>
      </c>
      <c r="JU126" s="233">
        <v>6</v>
      </c>
      <c r="JV126" s="233">
        <v>0</v>
      </c>
      <c r="JW126" s="235">
        <v>2</v>
      </c>
      <c r="JX126" s="234">
        <v>7</v>
      </c>
      <c r="JY126" s="233">
        <v>0</v>
      </c>
      <c r="JZ126" s="233">
        <v>0</v>
      </c>
      <c r="KA126" s="233">
        <v>8</v>
      </c>
      <c r="KB126" s="233">
        <v>8</v>
      </c>
      <c r="KC126" s="233">
        <v>4</v>
      </c>
      <c r="KD126" s="233">
        <v>3</v>
      </c>
      <c r="KE126" s="233">
        <v>4</v>
      </c>
      <c r="KF126" s="233">
        <v>0</v>
      </c>
      <c r="KG126" s="233">
        <v>0</v>
      </c>
      <c r="KH126" s="233">
        <v>5</v>
      </c>
      <c r="KI126" s="233">
        <v>5</v>
      </c>
      <c r="KJ126" s="233">
        <v>0</v>
      </c>
      <c r="KK126" s="233">
        <v>6</v>
      </c>
      <c r="KL126" s="233">
        <v>8</v>
      </c>
      <c r="KM126" s="233">
        <v>0</v>
      </c>
      <c r="KN126" s="233">
        <v>10</v>
      </c>
      <c r="KO126" s="233">
        <v>5</v>
      </c>
      <c r="KP126" s="233">
        <v>0</v>
      </c>
      <c r="KQ126" s="233">
        <v>0</v>
      </c>
      <c r="KR126" s="233">
        <v>0</v>
      </c>
      <c r="KS126" s="233">
        <v>0</v>
      </c>
      <c r="KT126" s="233">
        <v>0</v>
      </c>
      <c r="KU126" s="233">
        <v>0</v>
      </c>
      <c r="KV126" s="233">
        <v>0</v>
      </c>
      <c r="KW126" s="233">
        <v>0</v>
      </c>
      <c r="KX126" s="233">
        <v>0</v>
      </c>
      <c r="KY126" s="233">
        <v>0</v>
      </c>
      <c r="KZ126" s="233">
        <v>0</v>
      </c>
      <c r="LA126" s="235">
        <v>0</v>
      </c>
      <c r="LB126" s="234">
        <v>0</v>
      </c>
      <c r="LC126" s="233">
        <v>0</v>
      </c>
      <c r="LD126" s="233">
        <v>0</v>
      </c>
      <c r="LE126" s="233">
        <v>0</v>
      </c>
      <c r="LF126" s="233">
        <v>0</v>
      </c>
      <c r="LG126" s="233">
        <v>0</v>
      </c>
      <c r="LH126" s="233">
        <v>0</v>
      </c>
      <c r="LI126" s="233">
        <v>0</v>
      </c>
      <c r="LJ126" s="233">
        <v>3</v>
      </c>
      <c r="LK126" s="233">
        <v>5</v>
      </c>
      <c r="LL126" s="233">
        <v>6</v>
      </c>
      <c r="LM126" s="233">
        <v>11</v>
      </c>
      <c r="LN126" s="233">
        <v>10</v>
      </c>
      <c r="LO126" s="233">
        <v>0</v>
      </c>
      <c r="LP126" s="233">
        <v>0</v>
      </c>
      <c r="LQ126" s="233">
        <v>8</v>
      </c>
      <c r="LR126" s="233">
        <v>8</v>
      </c>
      <c r="LS126" s="233">
        <v>0</v>
      </c>
      <c r="LT126" s="233">
        <v>0</v>
      </c>
      <c r="LU126" s="233">
        <v>0</v>
      </c>
      <c r="LV126" s="233">
        <v>0</v>
      </c>
      <c r="LW126" s="233">
        <v>0</v>
      </c>
      <c r="LX126" s="233">
        <v>0</v>
      </c>
      <c r="LY126" s="233">
        <v>0</v>
      </c>
      <c r="LZ126" s="233">
        <v>0</v>
      </c>
      <c r="MA126" s="233">
        <v>0</v>
      </c>
      <c r="MB126" s="233">
        <v>0</v>
      </c>
      <c r="MC126" s="233">
        <v>0</v>
      </c>
      <c r="MD126" s="233">
        <v>0</v>
      </c>
      <c r="ME126" s="233">
        <v>0</v>
      </c>
      <c r="MF126" s="235">
        <v>6</v>
      </c>
      <c r="MG126" s="234">
        <v>10</v>
      </c>
      <c r="MH126" s="233">
        <v>8</v>
      </c>
      <c r="MI126" s="233">
        <v>0</v>
      </c>
      <c r="MJ126" s="233">
        <v>0</v>
      </c>
      <c r="MK126" s="233">
        <v>7</v>
      </c>
      <c r="ML126" s="233">
        <v>8</v>
      </c>
      <c r="MM126" s="233">
        <v>8</v>
      </c>
      <c r="MN126" s="233">
        <v>8</v>
      </c>
      <c r="MO126" s="233">
        <v>6</v>
      </c>
      <c r="MP126" s="233">
        <v>0</v>
      </c>
      <c r="MQ126" s="233">
        <v>0</v>
      </c>
      <c r="MR126" s="233">
        <v>0</v>
      </c>
      <c r="MS126" s="233">
        <v>0</v>
      </c>
      <c r="MT126" s="233">
        <v>0</v>
      </c>
      <c r="MU126" s="233">
        <v>0</v>
      </c>
      <c r="MV126" s="233">
        <v>0</v>
      </c>
      <c r="MW126" s="233">
        <v>0</v>
      </c>
      <c r="MX126" s="233">
        <v>0</v>
      </c>
      <c r="MY126" s="233">
        <v>0</v>
      </c>
      <c r="MZ126" s="233">
        <v>1</v>
      </c>
      <c r="NA126" s="233">
        <v>10</v>
      </c>
      <c r="NB126" s="233">
        <v>5</v>
      </c>
      <c r="NC126" s="233">
        <v>6</v>
      </c>
      <c r="ND126" s="233">
        <v>0</v>
      </c>
      <c r="NE126" s="233">
        <v>0</v>
      </c>
      <c r="NF126" s="233">
        <v>10</v>
      </c>
      <c r="NG126" s="233">
        <v>0</v>
      </c>
      <c r="NH126" s="233">
        <v>0</v>
      </c>
      <c r="NI126" s="233">
        <v>0</v>
      </c>
      <c r="NJ126" s="235">
        <v>7</v>
      </c>
      <c r="NK126" s="234">
        <v>16</v>
      </c>
      <c r="NL126" s="233">
        <v>0</v>
      </c>
      <c r="NM126" s="233">
        <v>17</v>
      </c>
      <c r="NN126" s="233">
        <v>8</v>
      </c>
      <c r="NO126" s="233">
        <v>13</v>
      </c>
      <c r="NP126" s="233">
        <v>12</v>
      </c>
      <c r="NQ126" s="233">
        <v>10</v>
      </c>
      <c r="NR126" s="233">
        <v>0</v>
      </c>
      <c r="NS126" s="233">
        <v>0</v>
      </c>
      <c r="NT126" s="233">
        <v>0</v>
      </c>
      <c r="NU126" s="233">
        <v>0</v>
      </c>
      <c r="NV126" s="233">
        <v>0</v>
      </c>
      <c r="NW126" s="233">
        <v>0</v>
      </c>
      <c r="NX126" s="233">
        <v>0</v>
      </c>
      <c r="NY126" s="233">
        <v>0</v>
      </c>
      <c r="NZ126" s="233">
        <v>0</v>
      </c>
      <c r="OA126" s="233">
        <v>8</v>
      </c>
      <c r="OB126" s="233">
        <v>14</v>
      </c>
      <c r="OC126" s="233">
        <v>10</v>
      </c>
      <c r="OD126" s="233">
        <v>4</v>
      </c>
      <c r="OE126" s="233">
        <v>3</v>
      </c>
      <c r="OF126" s="233">
        <v>0</v>
      </c>
      <c r="OG126" s="233">
        <v>0</v>
      </c>
      <c r="OH126" s="233">
        <v>0</v>
      </c>
      <c r="OI126" s="233">
        <v>0</v>
      </c>
      <c r="OJ126" s="233">
        <v>0</v>
      </c>
      <c r="OK126" s="233">
        <v>0</v>
      </c>
      <c r="OL126" s="233">
        <v>0</v>
      </c>
      <c r="OM126" s="233">
        <v>0</v>
      </c>
      <c r="ON126" s="233">
        <v>0</v>
      </c>
      <c r="OO126" s="467">
        <v>0</v>
      </c>
      <c r="OP126" s="256">
        <v>0</v>
      </c>
      <c r="OQ126" s="257">
        <v>0</v>
      </c>
      <c r="OR126" s="257">
        <v>0</v>
      </c>
      <c r="OS126" s="257">
        <v>0</v>
      </c>
      <c r="OT126" s="257">
        <v>0</v>
      </c>
      <c r="OU126" s="257">
        <v>0</v>
      </c>
      <c r="OV126" s="257">
        <v>0</v>
      </c>
      <c r="OW126" s="257">
        <v>0</v>
      </c>
      <c r="OX126" s="257">
        <v>0</v>
      </c>
      <c r="OY126" s="257">
        <v>0</v>
      </c>
      <c r="OZ126" s="257">
        <v>6</v>
      </c>
      <c r="PA126" s="257">
        <v>1</v>
      </c>
      <c r="PB126" s="257">
        <v>0</v>
      </c>
      <c r="PC126" s="257">
        <v>6</v>
      </c>
      <c r="PD126" s="257">
        <v>12</v>
      </c>
      <c r="PE126" s="257">
        <v>13</v>
      </c>
      <c r="PF126" s="257">
        <v>8</v>
      </c>
      <c r="PG126" s="257">
        <v>0</v>
      </c>
      <c r="PH126" s="257">
        <v>6</v>
      </c>
      <c r="PI126" s="257">
        <v>0</v>
      </c>
      <c r="PJ126" s="257">
        <v>0</v>
      </c>
      <c r="PK126" s="257">
        <v>0</v>
      </c>
      <c r="PL126" s="257">
        <v>0</v>
      </c>
      <c r="PM126" s="257">
        <v>2</v>
      </c>
      <c r="PN126" s="257">
        <v>0</v>
      </c>
      <c r="PO126" s="257">
        <v>0</v>
      </c>
      <c r="PP126" s="257">
        <v>0</v>
      </c>
      <c r="PQ126" s="257">
        <v>0</v>
      </c>
      <c r="PR126" s="257">
        <v>0</v>
      </c>
      <c r="PS126" s="257">
        <v>0</v>
      </c>
      <c r="PT126" s="258">
        <v>0</v>
      </c>
      <c r="PU126" s="256">
        <v>4</v>
      </c>
      <c r="PV126" s="257">
        <v>0</v>
      </c>
      <c r="PW126" s="257">
        <v>0</v>
      </c>
      <c r="PX126" s="257">
        <v>0</v>
      </c>
      <c r="PY126" s="257">
        <v>0</v>
      </c>
      <c r="PZ126" s="257">
        <v>0</v>
      </c>
      <c r="QA126" s="257">
        <v>0</v>
      </c>
      <c r="QB126" s="257">
        <v>4</v>
      </c>
      <c r="QC126" s="257">
        <v>8</v>
      </c>
      <c r="QD126" s="257">
        <v>0</v>
      </c>
      <c r="QE126" s="257">
        <v>6</v>
      </c>
      <c r="QF126" s="257">
        <v>0</v>
      </c>
      <c r="QG126" s="257">
        <v>0</v>
      </c>
      <c r="QH126" s="257">
        <v>16</v>
      </c>
      <c r="QI126" s="257">
        <v>13</v>
      </c>
      <c r="QJ126" s="257">
        <v>0</v>
      </c>
      <c r="QK126" s="257">
        <v>0</v>
      </c>
      <c r="QL126" s="257">
        <v>8</v>
      </c>
      <c r="QM126" s="257">
        <v>10</v>
      </c>
      <c r="QN126" s="257">
        <v>8</v>
      </c>
      <c r="QO126" s="257">
        <v>12</v>
      </c>
      <c r="QP126" s="257">
        <v>8</v>
      </c>
      <c r="QQ126" s="257">
        <v>4</v>
      </c>
      <c r="QR126" s="257">
        <v>0</v>
      </c>
      <c r="QS126" s="257">
        <v>10</v>
      </c>
      <c r="QT126" s="257">
        <v>0</v>
      </c>
      <c r="QU126" s="257">
        <v>0</v>
      </c>
      <c r="QV126" s="258">
        <v>0</v>
      </c>
      <c r="QW126" s="234">
        <v>0</v>
      </c>
      <c r="QX126" s="233">
        <v>0</v>
      </c>
      <c r="QY126" s="233">
        <v>0</v>
      </c>
      <c r="QZ126" s="233">
        <v>4</v>
      </c>
      <c r="RA126" s="233">
        <v>5</v>
      </c>
      <c r="RB126" s="233">
        <v>0</v>
      </c>
      <c r="RC126" s="233">
        <v>0</v>
      </c>
      <c r="RD126" s="233">
        <v>0</v>
      </c>
      <c r="RE126" s="233">
        <v>0</v>
      </c>
      <c r="RF126" s="233">
        <v>0</v>
      </c>
      <c r="RG126" s="233">
        <v>2</v>
      </c>
      <c r="RH126" s="233">
        <v>8</v>
      </c>
      <c r="RI126" s="233">
        <v>0</v>
      </c>
      <c r="RJ126" s="233">
        <v>2</v>
      </c>
      <c r="RK126" s="233">
        <v>6</v>
      </c>
      <c r="RL126" s="233">
        <v>0</v>
      </c>
      <c r="RM126" s="233">
        <v>0</v>
      </c>
      <c r="RN126" s="233">
        <v>0</v>
      </c>
      <c r="RO126" s="233">
        <v>0</v>
      </c>
      <c r="RP126" s="233">
        <v>2</v>
      </c>
      <c r="RQ126" s="233">
        <v>4</v>
      </c>
      <c r="RR126" s="233">
        <v>0</v>
      </c>
      <c r="RS126" s="233">
        <v>0</v>
      </c>
      <c r="RT126" s="233">
        <v>0</v>
      </c>
      <c r="RU126" s="233">
        <v>0</v>
      </c>
      <c r="RV126" s="233">
        <v>4</v>
      </c>
      <c r="RW126" s="233">
        <v>8</v>
      </c>
      <c r="RX126" s="233">
        <v>6</v>
      </c>
      <c r="RY126" s="233">
        <v>0</v>
      </c>
      <c r="RZ126" s="233">
        <v>0</v>
      </c>
      <c r="SA126" s="235">
        <v>0</v>
      </c>
      <c r="SB126" s="234">
        <v>0</v>
      </c>
      <c r="SC126" s="233">
        <v>0</v>
      </c>
      <c r="SD126" s="233">
        <v>0</v>
      </c>
      <c r="SE126" s="233">
        <v>0</v>
      </c>
      <c r="SF126" s="233">
        <v>0</v>
      </c>
      <c r="SG126" s="233">
        <v>0</v>
      </c>
      <c r="SH126" s="233">
        <v>0</v>
      </c>
      <c r="SI126" s="233">
        <v>0</v>
      </c>
      <c r="SJ126" s="233">
        <v>0</v>
      </c>
      <c r="SK126" s="233">
        <v>0</v>
      </c>
      <c r="SL126" s="233">
        <v>0</v>
      </c>
      <c r="SM126" s="233">
        <v>0</v>
      </c>
      <c r="SN126" s="233">
        <v>0</v>
      </c>
      <c r="SO126" s="233">
        <v>0</v>
      </c>
      <c r="SP126" s="233">
        <v>0</v>
      </c>
      <c r="SQ126" s="233">
        <v>0</v>
      </c>
      <c r="SR126" s="233">
        <v>0</v>
      </c>
      <c r="SS126" s="233">
        <v>0</v>
      </c>
      <c r="ST126" s="233">
        <v>0</v>
      </c>
      <c r="SU126" s="233">
        <v>0</v>
      </c>
      <c r="SV126" s="233">
        <v>0</v>
      </c>
      <c r="SW126" s="233">
        <v>0</v>
      </c>
      <c r="SX126" s="233">
        <v>0</v>
      </c>
      <c r="SY126" s="233">
        <v>0</v>
      </c>
      <c r="SZ126" s="233">
        <v>0</v>
      </c>
      <c r="TA126" s="233">
        <v>0</v>
      </c>
      <c r="TB126" s="233">
        <v>0</v>
      </c>
      <c r="TC126" s="233">
        <v>0</v>
      </c>
      <c r="TD126" s="233">
        <v>0</v>
      </c>
      <c r="TE126" s="235">
        <v>0</v>
      </c>
      <c r="TF126" s="234">
        <v>0</v>
      </c>
      <c r="TG126" s="233">
        <v>0</v>
      </c>
      <c r="TH126" s="233">
        <v>0</v>
      </c>
      <c r="TI126" s="233">
        <v>0</v>
      </c>
      <c r="TJ126" s="233">
        <v>0</v>
      </c>
      <c r="TK126" s="233">
        <v>0</v>
      </c>
      <c r="TL126" s="233">
        <v>8</v>
      </c>
      <c r="TM126" s="233">
        <v>4</v>
      </c>
      <c r="TN126" s="233">
        <v>0</v>
      </c>
      <c r="TO126" s="233">
        <v>7</v>
      </c>
      <c r="TP126" s="233">
        <v>0</v>
      </c>
      <c r="TQ126" s="233">
        <v>0</v>
      </c>
      <c r="TR126" s="233">
        <v>8</v>
      </c>
      <c r="TS126" s="233">
        <v>0</v>
      </c>
      <c r="TT126" s="233">
        <v>0</v>
      </c>
      <c r="TU126" s="233">
        <v>8</v>
      </c>
      <c r="TV126" s="233">
        <v>0</v>
      </c>
      <c r="TW126" s="233">
        <v>0</v>
      </c>
      <c r="TX126" s="233">
        <v>0</v>
      </c>
      <c r="TY126" s="233">
        <v>7</v>
      </c>
      <c r="TZ126" s="233">
        <v>0</v>
      </c>
      <c r="UA126" s="233">
        <v>0</v>
      </c>
      <c r="UB126" s="233">
        <v>0</v>
      </c>
      <c r="UC126" s="233">
        <v>0</v>
      </c>
      <c r="UD126" s="233">
        <v>0</v>
      </c>
      <c r="UE126" s="233">
        <v>0</v>
      </c>
      <c r="UF126" s="233">
        <v>0</v>
      </c>
      <c r="UG126" s="233">
        <v>6</v>
      </c>
      <c r="UH126" s="233">
        <v>16</v>
      </c>
      <c r="UI126" s="233">
        <v>16</v>
      </c>
      <c r="UJ126" s="235">
        <v>8</v>
      </c>
      <c r="UK126" s="234">
        <v>0</v>
      </c>
      <c r="UL126" s="233">
        <v>0</v>
      </c>
      <c r="UM126" s="233">
        <v>6</v>
      </c>
      <c r="UN126" s="233">
        <v>7</v>
      </c>
      <c r="UO126" s="233">
        <v>0</v>
      </c>
      <c r="UP126" s="233">
        <v>0</v>
      </c>
      <c r="UQ126" s="233">
        <v>0</v>
      </c>
      <c r="UR126" s="233">
        <v>1</v>
      </c>
      <c r="US126" s="233">
        <v>0</v>
      </c>
      <c r="UT126" s="233">
        <v>2</v>
      </c>
      <c r="UU126" s="233">
        <v>10</v>
      </c>
      <c r="UV126" s="233">
        <v>8</v>
      </c>
      <c r="UW126" s="233">
        <v>10</v>
      </c>
      <c r="UX126" s="233">
        <v>10</v>
      </c>
      <c r="UY126" s="233">
        <v>0</v>
      </c>
      <c r="UZ126" s="233">
        <v>0</v>
      </c>
      <c r="VA126" s="233">
        <v>0</v>
      </c>
      <c r="VB126" s="233">
        <v>0</v>
      </c>
      <c r="VC126" s="233">
        <v>0</v>
      </c>
      <c r="VD126" s="233">
        <v>4</v>
      </c>
      <c r="VE126" s="233">
        <v>10</v>
      </c>
      <c r="VF126" s="233">
        <v>0</v>
      </c>
      <c r="VG126" s="233">
        <v>0</v>
      </c>
      <c r="VH126" s="233">
        <v>10</v>
      </c>
      <c r="VI126" s="233">
        <v>7</v>
      </c>
      <c r="VJ126" s="233">
        <v>4</v>
      </c>
      <c r="VK126" s="233">
        <v>0</v>
      </c>
      <c r="VL126" s="233">
        <v>8</v>
      </c>
      <c r="VM126" s="233">
        <v>6</v>
      </c>
      <c r="VN126" s="235">
        <v>0</v>
      </c>
      <c r="VO126" s="234">
        <v>0</v>
      </c>
      <c r="VP126" s="233">
        <v>10</v>
      </c>
      <c r="VQ126" s="233">
        <v>8</v>
      </c>
      <c r="VR126" s="233">
        <v>0</v>
      </c>
      <c r="VS126" s="233">
        <v>6</v>
      </c>
      <c r="VT126" s="233">
        <v>8</v>
      </c>
      <c r="VU126" s="233">
        <v>0</v>
      </c>
      <c r="VV126" s="233">
        <v>8</v>
      </c>
      <c r="VW126" s="233">
        <v>7</v>
      </c>
      <c r="VX126" s="233">
        <v>8</v>
      </c>
      <c r="VY126" s="233">
        <v>8</v>
      </c>
      <c r="VZ126" s="233">
        <v>0</v>
      </c>
      <c r="WA126" s="233">
        <v>0</v>
      </c>
      <c r="WB126" s="233">
        <v>0</v>
      </c>
      <c r="WC126" s="233">
        <v>0</v>
      </c>
      <c r="WD126" s="233">
        <v>0</v>
      </c>
      <c r="WE126" s="233">
        <v>0</v>
      </c>
      <c r="WF126" s="233">
        <v>1</v>
      </c>
      <c r="WG126" s="233">
        <v>8</v>
      </c>
      <c r="WH126" s="233">
        <v>8</v>
      </c>
      <c r="WI126" s="233">
        <v>0</v>
      </c>
      <c r="WJ126" s="233">
        <v>0</v>
      </c>
      <c r="WK126" s="233">
        <v>3</v>
      </c>
      <c r="WL126" s="233">
        <v>0</v>
      </c>
      <c r="WM126" s="233">
        <v>0</v>
      </c>
      <c r="WN126" s="233">
        <v>0</v>
      </c>
      <c r="WO126" s="233">
        <v>0</v>
      </c>
      <c r="WP126" s="233">
        <v>0</v>
      </c>
      <c r="WQ126" s="233">
        <v>0</v>
      </c>
      <c r="WR126" s="233">
        <v>0</v>
      </c>
      <c r="WS126" s="235">
        <v>3</v>
      </c>
      <c r="WT126" s="234">
        <v>5</v>
      </c>
      <c r="WU126" s="233">
        <v>8</v>
      </c>
      <c r="WV126" s="233">
        <v>0</v>
      </c>
      <c r="WW126" s="233">
        <v>0</v>
      </c>
      <c r="WX126" s="233">
        <v>10</v>
      </c>
      <c r="WY126" s="233">
        <v>8</v>
      </c>
      <c r="WZ126" s="233">
        <v>8</v>
      </c>
      <c r="XA126" s="233">
        <v>8</v>
      </c>
      <c r="XB126" s="233">
        <v>8</v>
      </c>
      <c r="XC126" s="233">
        <v>0</v>
      </c>
      <c r="XD126" s="233">
        <v>0</v>
      </c>
      <c r="XE126" s="233">
        <v>6</v>
      </c>
      <c r="XF126" s="233">
        <v>11</v>
      </c>
      <c r="XG126" s="233">
        <v>8</v>
      </c>
      <c r="XH126" s="233">
        <v>12</v>
      </c>
      <c r="XI126" s="233">
        <v>11</v>
      </c>
      <c r="XJ126" s="233">
        <v>0</v>
      </c>
      <c r="XK126" s="233">
        <v>0</v>
      </c>
      <c r="XL126" s="233">
        <v>8</v>
      </c>
      <c r="XM126" s="233">
        <v>8</v>
      </c>
      <c r="XN126" s="233">
        <v>4</v>
      </c>
      <c r="XO126" s="233">
        <v>0</v>
      </c>
      <c r="XP126" s="233">
        <v>0</v>
      </c>
      <c r="XQ126" s="233">
        <v>3</v>
      </c>
      <c r="XR126" s="233">
        <v>0</v>
      </c>
      <c r="XS126" s="233">
        <v>0</v>
      </c>
      <c r="XT126" s="233">
        <v>8</v>
      </c>
      <c r="XU126" s="233">
        <v>6</v>
      </c>
      <c r="XV126" s="233">
        <v>0</v>
      </c>
      <c r="XW126" s="233">
        <v>7</v>
      </c>
      <c r="XX126" s="235">
        <v>0</v>
      </c>
      <c r="XY126" s="234">
        <v>0</v>
      </c>
      <c r="XZ126" s="233">
        <v>9</v>
      </c>
      <c r="YA126" s="233">
        <v>0</v>
      </c>
      <c r="YB126" s="233">
        <v>1</v>
      </c>
      <c r="YC126" s="233">
        <v>0</v>
      </c>
      <c r="YD126" s="233">
        <v>0</v>
      </c>
      <c r="YE126" s="233">
        <v>0</v>
      </c>
      <c r="YF126" s="233">
        <v>0</v>
      </c>
      <c r="YG126" s="233">
        <v>2</v>
      </c>
      <c r="YH126" s="233">
        <v>5</v>
      </c>
      <c r="YI126" s="233">
        <v>8</v>
      </c>
      <c r="YJ126" s="233">
        <v>12</v>
      </c>
      <c r="YK126" s="233">
        <v>0</v>
      </c>
      <c r="YL126" s="233">
        <v>2</v>
      </c>
      <c r="YM126" s="233">
        <v>0</v>
      </c>
      <c r="YN126" s="233">
        <v>0</v>
      </c>
      <c r="YO126" s="233">
        <v>4</v>
      </c>
      <c r="YP126" s="233">
        <v>10</v>
      </c>
      <c r="YQ126" s="233">
        <v>6</v>
      </c>
      <c r="YR126" s="233">
        <v>0</v>
      </c>
      <c r="YS126" s="233">
        <v>0</v>
      </c>
      <c r="YT126" s="233">
        <v>0</v>
      </c>
      <c r="YU126" s="233">
        <v>0</v>
      </c>
      <c r="YV126" s="233">
        <v>0</v>
      </c>
      <c r="YW126" s="233">
        <v>0</v>
      </c>
      <c r="YX126" s="233">
        <v>0</v>
      </c>
      <c r="YY126" s="233">
        <v>0</v>
      </c>
      <c r="YZ126" s="233">
        <v>0</v>
      </c>
      <c r="ZA126" s="233">
        <v>0</v>
      </c>
      <c r="ZB126" s="235">
        <v>0</v>
      </c>
      <c r="ZC126" s="234">
        <v>0</v>
      </c>
      <c r="ZD126" s="233">
        <v>0</v>
      </c>
      <c r="ZE126" s="233">
        <v>0</v>
      </c>
      <c r="ZF126" s="233">
        <v>0</v>
      </c>
      <c r="ZG126" s="233">
        <v>0</v>
      </c>
      <c r="ZH126" s="233">
        <v>0</v>
      </c>
      <c r="ZI126" s="233">
        <v>0</v>
      </c>
      <c r="ZJ126" s="233">
        <v>0</v>
      </c>
      <c r="ZK126" s="233">
        <v>0</v>
      </c>
      <c r="ZL126" s="233">
        <v>2</v>
      </c>
      <c r="ZM126" s="233">
        <v>8</v>
      </c>
      <c r="ZN126" s="233">
        <v>0</v>
      </c>
      <c r="ZO126" s="233">
        <v>0</v>
      </c>
      <c r="ZP126" s="233">
        <v>0</v>
      </c>
      <c r="ZQ126" s="233">
        <v>3</v>
      </c>
      <c r="ZR126" s="233">
        <v>0</v>
      </c>
      <c r="ZS126" s="233">
        <v>0</v>
      </c>
      <c r="ZT126" s="233">
        <v>0</v>
      </c>
      <c r="ZU126" s="233">
        <v>0</v>
      </c>
      <c r="ZV126" s="233">
        <v>0</v>
      </c>
      <c r="ZW126" s="233">
        <v>0</v>
      </c>
      <c r="ZX126" s="233">
        <v>1</v>
      </c>
      <c r="ZY126" s="233">
        <v>8</v>
      </c>
      <c r="ZZ126" s="233">
        <v>0</v>
      </c>
      <c r="AAA126" s="233">
        <v>6</v>
      </c>
      <c r="AAB126" s="233">
        <v>1</v>
      </c>
      <c r="AAC126" s="233">
        <v>0</v>
      </c>
      <c r="AAD126" s="233">
        <v>14</v>
      </c>
      <c r="AAE126" s="233">
        <v>15</v>
      </c>
      <c r="AAF126" s="233">
        <v>7</v>
      </c>
      <c r="AAG126" s="235">
        <v>4</v>
      </c>
      <c r="AAH126" s="234">
        <v>4</v>
      </c>
      <c r="AAI126" s="233">
        <v>0</v>
      </c>
      <c r="AAJ126" s="233">
        <v>0</v>
      </c>
      <c r="AAK126" s="233">
        <v>4</v>
      </c>
      <c r="AAL126" s="233">
        <v>3</v>
      </c>
      <c r="AAM126" s="233">
        <v>0</v>
      </c>
      <c r="AAN126" s="233">
        <v>15</v>
      </c>
      <c r="AAO126" s="233">
        <v>5</v>
      </c>
      <c r="AAP126" s="233">
        <v>6</v>
      </c>
      <c r="AAQ126" s="233">
        <v>0</v>
      </c>
      <c r="AAR126" s="233">
        <v>0</v>
      </c>
      <c r="AAS126" s="233">
        <v>0</v>
      </c>
      <c r="AAT126" s="233">
        <v>0</v>
      </c>
      <c r="AAU126" s="233">
        <v>8</v>
      </c>
      <c r="AAV126" s="233">
        <v>9</v>
      </c>
      <c r="AAW126" s="233">
        <v>4</v>
      </c>
      <c r="AAX126" s="233">
        <v>0</v>
      </c>
      <c r="AAY126" s="233">
        <v>8</v>
      </c>
      <c r="AAZ126" s="233">
        <v>7</v>
      </c>
      <c r="ABA126" s="233">
        <v>7</v>
      </c>
      <c r="ABB126" s="233">
        <v>4</v>
      </c>
      <c r="ABC126" s="233">
        <v>9</v>
      </c>
      <c r="ABD126" s="233">
        <v>5</v>
      </c>
      <c r="ABE126" s="233">
        <v>0</v>
      </c>
      <c r="ABF126" s="233">
        <v>10</v>
      </c>
      <c r="ABG126" s="233">
        <v>0</v>
      </c>
      <c r="ABH126" s="233">
        <v>0</v>
      </c>
      <c r="ABI126" s="233">
        <v>2</v>
      </c>
      <c r="ABJ126" s="233">
        <v>4</v>
      </c>
      <c r="ABK126" s="235">
        <v>0</v>
      </c>
      <c r="ABL126" s="234">
        <v>0</v>
      </c>
      <c r="ABM126" s="233">
        <v>0</v>
      </c>
      <c r="ABN126" s="233">
        <v>0</v>
      </c>
      <c r="ABO126" s="233">
        <v>0</v>
      </c>
      <c r="ABP126" s="233">
        <v>0</v>
      </c>
      <c r="ABQ126" s="233">
        <v>3</v>
      </c>
      <c r="ABR126" s="233">
        <v>0</v>
      </c>
      <c r="ABS126" s="233">
        <v>0</v>
      </c>
      <c r="ABT126" s="233">
        <v>2</v>
      </c>
      <c r="ABU126" s="233">
        <v>0</v>
      </c>
      <c r="ABV126" s="233">
        <v>0</v>
      </c>
      <c r="ABW126" s="233">
        <v>0</v>
      </c>
      <c r="ABX126" s="233">
        <v>0</v>
      </c>
      <c r="ABY126" s="233">
        <v>0</v>
      </c>
      <c r="ABZ126" s="233">
        <v>0</v>
      </c>
      <c r="ACA126" s="233">
        <v>0</v>
      </c>
      <c r="ACB126" s="233">
        <v>0</v>
      </c>
      <c r="ACC126" s="233">
        <v>0</v>
      </c>
      <c r="ACD126" s="233">
        <v>12</v>
      </c>
      <c r="ACE126" s="233">
        <v>10</v>
      </c>
      <c r="ACF126" s="233">
        <v>12</v>
      </c>
      <c r="ACG126" s="233">
        <v>0</v>
      </c>
      <c r="ACH126" s="233">
        <v>2</v>
      </c>
      <c r="ACI126" s="233">
        <v>9</v>
      </c>
      <c r="ACJ126" s="233">
        <v>0</v>
      </c>
      <c r="ACK126" s="233">
        <v>6</v>
      </c>
      <c r="ACL126" s="233">
        <v>4</v>
      </c>
      <c r="ACM126" s="233">
        <v>0</v>
      </c>
      <c r="ACN126" s="233">
        <v>0</v>
      </c>
      <c r="ACO126" s="233">
        <v>4</v>
      </c>
      <c r="ACP126" s="235">
        <v>6</v>
      </c>
      <c r="ACQ126" s="234">
        <v>0</v>
      </c>
      <c r="ACR126" s="233">
        <v>6</v>
      </c>
      <c r="ACS126" s="233">
        <v>6</v>
      </c>
      <c r="ACT126" s="233">
        <v>0</v>
      </c>
      <c r="ACU126" s="233">
        <v>0</v>
      </c>
      <c r="ACV126" s="233">
        <v>8</v>
      </c>
      <c r="ACW126" s="233">
        <v>8</v>
      </c>
      <c r="ACX126" s="233">
        <v>0</v>
      </c>
      <c r="ACY126" s="233">
        <v>8</v>
      </c>
      <c r="ACZ126" s="233">
        <v>10</v>
      </c>
      <c r="ADA126" s="233">
        <v>0</v>
      </c>
      <c r="ADB126" s="233">
        <v>0</v>
      </c>
      <c r="ADC126" s="233">
        <v>0</v>
      </c>
      <c r="ADD126" s="233">
        <v>0</v>
      </c>
      <c r="ADE126" s="233">
        <v>0</v>
      </c>
      <c r="ADF126" s="233">
        <v>0</v>
      </c>
      <c r="ADG126" s="233">
        <v>0</v>
      </c>
      <c r="ADH126" s="233">
        <v>0</v>
      </c>
      <c r="ADI126" s="233">
        <v>0</v>
      </c>
      <c r="ADJ126" s="233">
        <v>0</v>
      </c>
      <c r="ADK126" s="233">
        <v>0</v>
      </c>
      <c r="ADL126" s="233">
        <v>0</v>
      </c>
      <c r="ADM126" s="233">
        <v>0</v>
      </c>
      <c r="ADN126" s="233">
        <v>0</v>
      </c>
      <c r="ADO126" s="233">
        <v>0</v>
      </c>
      <c r="ADP126" s="233">
        <v>0</v>
      </c>
      <c r="ADQ126" s="233">
        <v>0</v>
      </c>
      <c r="ADR126" s="233">
        <v>0</v>
      </c>
      <c r="ADS126" s="233">
        <v>5</v>
      </c>
      <c r="ADT126" s="233">
        <v>8</v>
      </c>
      <c r="ADU126" s="235">
        <v>4</v>
      </c>
      <c r="ADV126" s="234">
        <v>0</v>
      </c>
      <c r="ADW126" s="233">
        <v>0</v>
      </c>
      <c r="ADX126" s="233">
        <v>0</v>
      </c>
      <c r="ADY126" s="233">
        <v>6</v>
      </c>
      <c r="ADZ126" s="233">
        <v>3</v>
      </c>
      <c r="AEA126" s="233">
        <v>0</v>
      </c>
      <c r="AEB126" s="233">
        <v>0</v>
      </c>
      <c r="AEC126" s="233">
        <v>4</v>
      </c>
      <c r="AED126" s="233">
        <v>0</v>
      </c>
      <c r="AEE126" s="233">
        <v>0</v>
      </c>
      <c r="AEF126" s="233">
        <v>0</v>
      </c>
      <c r="AEG126" s="233">
        <v>0</v>
      </c>
      <c r="AEH126" s="233">
        <v>0</v>
      </c>
      <c r="AEI126" s="233">
        <v>0</v>
      </c>
      <c r="AEJ126" s="233">
        <v>0</v>
      </c>
      <c r="AEK126" s="233">
        <v>0</v>
      </c>
      <c r="AEL126" s="233">
        <v>0</v>
      </c>
      <c r="AEM126" s="233">
        <v>0</v>
      </c>
      <c r="AEN126" s="233">
        <v>0</v>
      </c>
      <c r="AEO126" s="233">
        <v>0</v>
      </c>
      <c r="AEP126" s="233">
        <v>0</v>
      </c>
      <c r="AEQ126" s="233">
        <v>0</v>
      </c>
      <c r="AER126" s="233">
        <v>0</v>
      </c>
      <c r="AES126" s="233">
        <v>0</v>
      </c>
      <c r="AET126" s="233">
        <v>1</v>
      </c>
      <c r="AEU126" s="233">
        <v>0</v>
      </c>
      <c r="AEV126" s="233">
        <v>0</v>
      </c>
      <c r="AEW126" s="235">
        <v>0</v>
      </c>
      <c r="AEX126" s="256">
        <v>0</v>
      </c>
      <c r="AEY126" s="257">
        <v>0</v>
      </c>
      <c r="AEZ126" s="257">
        <v>0</v>
      </c>
      <c r="AFA126" s="257">
        <v>0</v>
      </c>
      <c r="AFB126" s="257">
        <v>0</v>
      </c>
      <c r="AFC126" s="257">
        <v>0</v>
      </c>
      <c r="AFD126" s="257">
        <v>0</v>
      </c>
      <c r="AFE126" s="257">
        <v>0</v>
      </c>
      <c r="AFF126" s="257">
        <v>0</v>
      </c>
      <c r="AFG126" s="257">
        <v>0</v>
      </c>
      <c r="AFH126" s="257">
        <v>0</v>
      </c>
      <c r="AFI126" s="257">
        <v>0</v>
      </c>
      <c r="AFJ126" s="257">
        <v>0</v>
      </c>
      <c r="AFK126" s="257">
        <v>5</v>
      </c>
      <c r="AFL126" s="257">
        <v>0</v>
      </c>
      <c r="AFM126" s="257">
        <v>0</v>
      </c>
      <c r="AFN126" s="257">
        <v>4</v>
      </c>
      <c r="AFO126" s="257">
        <v>0</v>
      </c>
      <c r="AFP126" s="257">
        <v>2</v>
      </c>
      <c r="AFQ126" s="257">
        <v>0</v>
      </c>
      <c r="AFR126" s="257">
        <v>0</v>
      </c>
      <c r="AFS126" s="257">
        <v>0</v>
      </c>
      <c r="AFT126" s="257">
        <v>0</v>
      </c>
      <c r="AFU126" s="257">
        <v>0</v>
      </c>
      <c r="AFV126" s="257">
        <v>0</v>
      </c>
      <c r="AFW126" s="257">
        <v>0</v>
      </c>
      <c r="AFX126" s="257">
        <v>0</v>
      </c>
      <c r="AFY126" s="257">
        <v>0</v>
      </c>
      <c r="AFZ126" s="257">
        <v>0</v>
      </c>
      <c r="AGA126" s="257">
        <v>0</v>
      </c>
      <c r="AGB126" s="258">
        <v>0</v>
      </c>
      <c r="AGC126" s="256">
        <v>2</v>
      </c>
      <c r="AGD126" s="257">
        <v>0</v>
      </c>
      <c r="AGE126" s="257">
        <v>4</v>
      </c>
      <c r="AGF126" s="257">
        <v>2</v>
      </c>
      <c r="AGG126" s="257">
        <v>3</v>
      </c>
      <c r="AGH126" s="257">
        <v>0</v>
      </c>
      <c r="AGI126" s="257">
        <v>6</v>
      </c>
      <c r="AGJ126" s="257">
        <v>3</v>
      </c>
      <c r="AGK126" s="257">
        <v>0</v>
      </c>
      <c r="AGL126" s="257">
        <v>0</v>
      </c>
      <c r="AGM126" s="257">
        <v>6</v>
      </c>
      <c r="AGN126" s="257">
        <v>0</v>
      </c>
      <c r="AGO126" s="257">
        <v>0</v>
      </c>
      <c r="AGP126" s="257">
        <v>0</v>
      </c>
      <c r="AGQ126" s="257">
        <v>0</v>
      </c>
      <c r="AGR126" s="257">
        <v>0</v>
      </c>
      <c r="AGS126" s="257">
        <v>0</v>
      </c>
      <c r="AGT126" s="257">
        <v>7</v>
      </c>
      <c r="AGU126" s="257">
        <v>0</v>
      </c>
      <c r="AGV126" s="257">
        <v>0</v>
      </c>
      <c r="AGW126" s="257">
        <v>0</v>
      </c>
      <c r="AGX126" s="257">
        <v>6</v>
      </c>
      <c r="AGY126" s="257">
        <v>3</v>
      </c>
      <c r="AGZ126" s="257">
        <v>0</v>
      </c>
      <c r="AHA126" s="257">
        <v>4</v>
      </c>
      <c r="AHB126" s="257">
        <v>0</v>
      </c>
      <c r="AHC126" s="257">
        <v>0</v>
      </c>
      <c r="AHD126" s="257">
        <v>1</v>
      </c>
      <c r="AHE126" s="257">
        <v>0</v>
      </c>
      <c r="AHF126" s="258">
        <v>0</v>
      </c>
      <c r="AHG126" s="256">
        <v>4</v>
      </c>
      <c r="AHH126" s="257">
        <v>41</v>
      </c>
      <c r="AHI126" s="257">
        <v>0</v>
      </c>
      <c r="AHJ126" s="257">
        <v>0</v>
      </c>
      <c r="AHK126" s="257">
        <v>0</v>
      </c>
      <c r="AHL126" s="257">
        <v>0</v>
      </c>
      <c r="AHM126" s="257">
        <v>0</v>
      </c>
      <c r="AHN126" s="257">
        <v>0</v>
      </c>
      <c r="AHO126" s="257">
        <v>0</v>
      </c>
      <c r="AHP126" s="257">
        <v>0</v>
      </c>
      <c r="AHQ126" s="257">
        <v>0</v>
      </c>
      <c r="AHR126" s="257">
        <v>0</v>
      </c>
      <c r="AHS126" s="257">
        <v>0</v>
      </c>
      <c r="AHT126" s="257">
        <v>0</v>
      </c>
      <c r="AHU126" s="257">
        <v>0</v>
      </c>
      <c r="AHV126" s="257">
        <v>0</v>
      </c>
      <c r="AHW126" s="257">
        <v>0</v>
      </c>
      <c r="AHX126" s="257">
        <v>0</v>
      </c>
      <c r="AHY126" s="257">
        <v>0</v>
      </c>
      <c r="AHZ126" s="257">
        <v>0</v>
      </c>
      <c r="AIA126" s="257">
        <v>0</v>
      </c>
      <c r="AIB126" s="257">
        <v>0</v>
      </c>
      <c r="AIC126" s="257">
        <v>0</v>
      </c>
      <c r="AID126" s="257">
        <v>0</v>
      </c>
      <c r="AIE126" s="257">
        <v>0</v>
      </c>
      <c r="AIF126" s="257">
        <v>0</v>
      </c>
      <c r="AIG126" s="257">
        <v>0</v>
      </c>
      <c r="AIH126" s="257">
        <v>0</v>
      </c>
      <c r="AII126" s="257">
        <v>0</v>
      </c>
      <c r="AIJ126" s="257">
        <v>0</v>
      </c>
      <c r="AIK126" s="258">
        <v>0</v>
      </c>
      <c r="AIL126" s="651">
        <f>[1]集計!G$1072</f>
        <v>0</v>
      </c>
      <c r="AIM126" s="651">
        <f>[1]集計!H$1072</f>
        <v>4</v>
      </c>
      <c r="AIN126" s="651">
        <f>[1]集計!I$1072</f>
        <v>0</v>
      </c>
      <c r="AIO126" s="651">
        <f>[1]集計!J$1072</f>
        <v>2</v>
      </c>
      <c r="AIP126" s="651">
        <f>[1]集計!K$1072</f>
        <v>0</v>
      </c>
      <c r="AIQ126" s="651">
        <f>[1]集計!L$1072</f>
        <v>4</v>
      </c>
      <c r="AIR126" s="651">
        <f>[1]集計!M$1072</f>
        <v>0</v>
      </c>
      <c r="AIS126" s="651">
        <f>[1]集計!N$1072</f>
        <v>0</v>
      </c>
      <c r="AIT126" s="651">
        <f>[1]集計!O$1072</f>
        <v>16</v>
      </c>
      <c r="AIU126" s="651">
        <f>[1]集計!P$1072</f>
        <v>16</v>
      </c>
      <c r="AIV126" s="192">
        <f t="shared" ref="AIV126:AJV126" si="128">SUMIF($C$5:$C$121,"歪取り",AIV5:AIV121)</f>
        <v>20.604065800000001</v>
      </c>
      <c r="AIW126" s="515">
        <f t="shared" si="128"/>
        <v>23.128322472727273</v>
      </c>
      <c r="AIX126" s="192">
        <f t="shared" si="128"/>
        <v>12.826289572727273</v>
      </c>
      <c r="AIY126" s="192">
        <f t="shared" si="128"/>
        <v>0</v>
      </c>
      <c r="AIZ126" s="192">
        <f t="shared" si="128"/>
        <v>0</v>
      </c>
      <c r="AJA126" s="192">
        <f t="shared" si="128"/>
        <v>8</v>
      </c>
      <c r="AJB126" s="192">
        <f t="shared" si="128"/>
        <v>8</v>
      </c>
      <c r="AJC126" s="192">
        <f t="shared" si="128"/>
        <v>8</v>
      </c>
      <c r="AJD126" s="192">
        <f t="shared" si="128"/>
        <v>8</v>
      </c>
      <c r="AJE126" s="192">
        <f t="shared" si="128"/>
        <v>8</v>
      </c>
      <c r="AJF126" s="192">
        <f t="shared" si="128"/>
        <v>8</v>
      </c>
      <c r="AJG126" s="192">
        <f t="shared" si="128"/>
        <v>0</v>
      </c>
      <c r="AJH126" s="192">
        <f t="shared" si="128"/>
        <v>0</v>
      </c>
      <c r="AJI126" s="192">
        <f t="shared" si="128"/>
        <v>0</v>
      </c>
      <c r="AJJ126" s="192">
        <f t="shared" si="128"/>
        <v>0</v>
      </c>
      <c r="AJK126" s="192">
        <f t="shared" si="128"/>
        <v>8.3389042503426012</v>
      </c>
      <c r="AJL126" s="192">
        <f t="shared" si="128"/>
        <v>8.3389042503426012</v>
      </c>
      <c r="AJM126" s="192">
        <f t="shared" si="128"/>
        <v>0</v>
      </c>
      <c r="AJN126" s="192">
        <f t="shared" si="128"/>
        <v>0</v>
      </c>
      <c r="AJO126" s="192">
        <f t="shared" si="128"/>
        <v>0</v>
      </c>
      <c r="AJP126" s="192">
        <f t="shared" si="128"/>
        <v>8</v>
      </c>
      <c r="AJQ126" s="192">
        <f t="shared" si="128"/>
        <v>0</v>
      </c>
      <c r="AJR126" s="192">
        <f t="shared" si="128"/>
        <v>0</v>
      </c>
      <c r="AJS126" s="192">
        <f t="shared" si="128"/>
        <v>0</v>
      </c>
      <c r="AJT126" s="192">
        <f t="shared" si="128"/>
        <v>0</v>
      </c>
      <c r="AJU126" s="192">
        <f t="shared" si="128"/>
        <v>0</v>
      </c>
      <c r="AJV126" s="192">
        <f t="shared" si="128"/>
        <v>0</v>
      </c>
      <c r="AJW126" s="192">
        <f t="shared" ref="AJW126:ALB126" si="129">SUMIF($C$5:$C$121,"歪取り",AJW5:AJW121)</f>
        <v>0</v>
      </c>
      <c r="AJX126" s="192">
        <f t="shared" si="129"/>
        <v>0</v>
      </c>
      <c r="AJY126" s="192">
        <f t="shared" si="129"/>
        <v>0</v>
      </c>
      <c r="AJZ126" s="192">
        <f t="shared" si="129"/>
        <v>2.5242566727272728</v>
      </c>
      <c r="AKA126" s="192">
        <f t="shared" si="129"/>
        <v>0</v>
      </c>
      <c r="AKB126" s="192">
        <f t="shared" si="129"/>
        <v>0</v>
      </c>
      <c r="AKC126" s="192">
        <f t="shared" si="129"/>
        <v>2.5242566727272728</v>
      </c>
      <c r="AKD126" s="192">
        <f t="shared" si="129"/>
        <v>6.5242566727272724</v>
      </c>
      <c r="AKE126" s="192">
        <f t="shared" si="129"/>
        <v>4</v>
      </c>
      <c r="AKF126" s="192">
        <f t="shared" si="129"/>
        <v>4</v>
      </c>
      <c r="AKG126" s="192">
        <f t="shared" si="129"/>
        <v>4</v>
      </c>
      <c r="AKH126" s="192">
        <f t="shared" si="129"/>
        <v>1.6828377818181821</v>
      </c>
      <c r="AKI126" s="192">
        <f t="shared" si="129"/>
        <v>4</v>
      </c>
      <c r="AKJ126" s="192">
        <f t="shared" si="129"/>
        <v>1.6828377818181821</v>
      </c>
      <c r="AKK126" s="192">
        <f t="shared" si="129"/>
        <v>0</v>
      </c>
      <c r="AKL126" s="192">
        <f t="shared" si="129"/>
        <v>0</v>
      </c>
      <c r="AKM126" s="192">
        <f t="shared" si="129"/>
        <v>0</v>
      </c>
      <c r="AKN126" s="192">
        <f t="shared" si="129"/>
        <v>0</v>
      </c>
      <c r="AKO126" s="192">
        <f t="shared" si="129"/>
        <v>0</v>
      </c>
      <c r="AKP126" s="192">
        <f t="shared" si="129"/>
        <v>0</v>
      </c>
      <c r="AKQ126" s="192">
        <f t="shared" si="129"/>
        <v>4.8414188909090914</v>
      </c>
      <c r="AKR126" s="192">
        <f t="shared" si="129"/>
        <v>0</v>
      </c>
      <c r="AKS126" s="192">
        <f t="shared" si="129"/>
        <v>8</v>
      </c>
      <c r="AKT126" s="192">
        <f t="shared" si="129"/>
        <v>8</v>
      </c>
      <c r="AKU126" s="192">
        <f t="shared" si="129"/>
        <v>8</v>
      </c>
      <c r="AKV126" s="192">
        <f t="shared" si="129"/>
        <v>0</v>
      </c>
      <c r="AKW126" s="192">
        <f t="shared" si="129"/>
        <v>0</v>
      </c>
      <c r="AKX126" s="192">
        <f t="shared" si="129"/>
        <v>8</v>
      </c>
      <c r="AKY126" s="192">
        <f t="shared" si="129"/>
        <v>14</v>
      </c>
      <c r="AKZ126" s="192">
        <f t="shared" si="129"/>
        <v>14</v>
      </c>
      <c r="ALA126" s="192">
        <f t="shared" si="129"/>
        <v>8</v>
      </c>
      <c r="ALB126" s="192">
        <f t="shared" si="129"/>
        <v>8</v>
      </c>
      <c r="ALC126" s="192">
        <f t="shared" ref="ALC126:AMH126" si="130">SUMIF($C$5:$C$121,"歪取り",ALC5:ALC121)</f>
        <v>6</v>
      </c>
      <c r="ALD126" s="192">
        <f t="shared" si="130"/>
        <v>0</v>
      </c>
      <c r="ALE126" s="192">
        <f t="shared" si="130"/>
        <v>8</v>
      </c>
      <c r="ALF126" s="192">
        <f t="shared" si="130"/>
        <v>8</v>
      </c>
      <c r="ALG126" s="192">
        <f t="shared" si="130"/>
        <v>14</v>
      </c>
      <c r="ALH126" s="192">
        <f t="shared" si="130"/>
        <v>8</v>
      </c>
      <c r="ALI126" s="192">
        <f t="shared" si="130"/>
        <v>8</v>
      </c>
      <c r="ALJ126" s="192">
        <f t="shared" si="130"/>
        <v>0</v>
      </c>
      <c r="ALK126" s="192">
        <f t="shared" si="130"/>
        <v>0</v>
      </c>
      <c r="ALL126" s="192">
        <f t="shared" si="130"/>
        <v>8</v>
      </c>
      <c r="ALM126" s="192">
        <f t="shared" si="130"/>
        <v>8</v>
      </c>
      <c r="ALN126" s="192">
        <f t="shared" si="130"/>
        <v>8</v>
      </c>
      <c r="ALO126" s="192">
        <f t="shared" si="130"/>
        <v>0</v>
      </c>
      <c r="ALP126" s="192">
        <f t="shared" si="130"/>
        <v>8</v>
      </c>
      <c r="ALQ126" s="192">
        <f t="shared" si="130"/>
        <v>0</v>
      </c>
      <c r="ALR126" s="192">
        <f t="shared" si="130"/>
        <v>0</v>
      </c>
      <c r="ALS126" s="192">
        <f t="shared" si="130"/>
        <v>8</v>
      </c>
      <c r="ALT126" s="192">
        <f t="shared" si="130"/>
        <v>8</v>
      </c>
      <c r="ALU126" s="192">
        <f t="shared" si="130"/>
        <v>8</v>
      </c>
      <c r="ALV126" s="192">
        <f t="shared" si="130"/>
        <v>8</v>
      </c>
      <c r="ALW126" s="192">
        <f t="shared" si="130"/>
        <v>8</v>
      </c>
      <c r="ALX126" s="192">
        <f t="shared" si="130"/>
        <v>0</v>
      </c>
      <c r="ALY126" s="192">
        <f t="shared" si="130"/>
        <v>0</v>
      </c>
      <c r="ALZ126" s="192">
        <f t="shared" si="130"/>
        <v>0</v>
      </c>
      <c r="AMA126" s="192">
        <f t="shared" si="130"/>
        <v>0</v>
      </c>
      <c r="AMB126" s="192">
        <f t="shared" si="130"/>
        <v>0</v>
      </c>
      <c r="AMC126" s="192">
        <f t="shared" si="130"/>
        <v>8</v>
      </c>
      <c r="AMD126" s="192">
        <f t="shared" si="130"/>
        <v>8</v>
      </c>
      <c r="AME126" s="192">
        <f t="shared" si="130"/>
        <v>8</v>
      </c>
      <c r="AMF126" s="192">
        <f t="shared" si="130"/>
        <v>8</v>
      </c>
      <c r="AMG126" s="192">
        <f t="shared" si="130"/>
        <v>0</v>
      </c>
      <c r="AMH126" s="192">
        <f t="shared" si="130"/>
        <v>0</v>
      </c>
      <c r="AMI126" s="192">
        <f t="shared" ref="AMI126:ANN126" si="131">SUMIF($C$5:$C$121,"歪取り",AMI5:AMI121)</f>
        <v>0</v>
      </c>
      <c r="AMJ126" s="192">
        <f t="shared" si="131"/>
        <v>0</v>
      </c>
      <c r="AMK126" s="192">
        <f t="shared" si="131"/>
        <v>0</v>
      </c>
      <c r="AML126" s="192">
        <f t="shared" si="131"/>
        <v>0</v>
      </c>
      <c r="AMM126" s="192">
        <f t="shared" si="131"/>
        <v>0</v>
      </c>
      <c r="AMN126" s="192">
        <f t="shared" si="131"/>
        <v>0</v>
      </c>
      <c r="AMO126" s="192">
        <f t="shared" si="131"/>
        <v>0</v>
      </c>
      <c r="AMP126" s="192">
        <f t="shared" si="131"/>
        <v>0</v>
      </c>
      <c r="AMQ126" s="192">
        <f t="shared" si="131"/>
        <v>0</v>
      </c>
      <c r="AMR126" s="192">
        <f t="shared" si="131"/>
        <v>0</v>
      </c>
      <c r="AMS126" s="192">
        <f t="shared" si="131"/>
        <v>0</v>
      </c>
      <c r="AMT126" s="192">
        <f t="shared" si="131"/>
        <v>0</v>
      </c>
      <c r="AMU126" s="192">
        <f t="shared" si="131"/>
        <v>0</v>
      </c>
      <c r="AMV126" s="192">
        <f t="shared" si="131"/>
        <v>0</v>
      </c>
      <c r="AMW126" s="192">
        <f t="shared" si="131"/>
        <v>0</v>
      </c>
      <c r="AMX126" s="192">
        <f t="shared" si="131"/>
        <v>0</v>
      </c>
      <c r="AMY126" s="192">
        <f t="shared" si="131"/>
        <v>0</v>
      </c>
      <c r="AMZ126" s="192">
        <f t="shared" si="131"/>
        <v>0</v>
      </c>
      <c r="ANA126" s="192">
        <f t="shared" si="131"/>
        <v>0</v>
      </c>
      <c r="ANB126" s="192">
        <f t="shared" si="131"/>
        <v>0</v>
      </c>
      <c r="ANC126" s="192">
        <f t="shared" si="131"/>
        <v>0</v>
      </c>
      <c r="AND126" s="192">
        <f t="shared" si="131"/>
        <v>0</v>
      </c>
      <c r="ANE126" s="192">
        <f t="shared" si="131"/>
        <v>0</v>
      </c>
      <c r="ANF126" s="192">
        <f t="shared" si="131"/>
        <v>0</v>
      </c>
      <c r="ANG126" s="192">
        <f t="shared" si="131"/>
        <v>0</v>
      </c>
      <c r="ANH126" s="192">
        <f t="shared" si="131"/>
        <v>0</v>
      </c>
      <c r="ANI126" s="192">
        <f t="shared" si="131"/>
        <v>0</v>
      </c>
      <c r="ANJ126" s="192">
        <f t="shared" si="131"/>
        <v>0</v>
      </c>
      <c r="ANK126" s="192">
        <f t="shared" si="131"/>
        <v>0</v>
      </c>
      <c r="ANL126" s="192">
        <f t="shared" si="131"/>
        <v>0</v>
      </c>
      <c r="ANM126" s="192">
        <f t="shared" si="131"/>
        <v>0</v>
      </c>
      <c r="ANN126" s="192">
        <f t="shared" si="131"/>
        <v>0</v>
      </c>
      <c r="ANO126" s="192">
        <f t="shared" ref="ANO126:AOT126" si="132">SUMIF($C$5:$C$121,"歪取り",ANO5:ANO121)</f>
        <v>0</v>
      </c>
      <c r="ANP126" s="192">
        <f t="shared" si="132"/>
        <v>0</v>
      </c>
      <c r="ANQ126" s="192">
        <f t="shared" si="132"/>
        <v>0</v>
      </c>
      <c r="ANR126" s="192">
        <f t="shared" si="132"/>
        <v>0</v>
      </c>
      <c r="ANS126" s="192">
        <f t="shared" si="132"/>
        <v>0</v>
      </c>
      <c r="ANT126" s="192">
        <f t="shared" si="132"/>
        <v>0</v>
      </c>
      <c r="ANU126" s="192">
        <f t="shared" si="132"/>
        <v>0</v>
      </c>
      <c r="ANV126" s="192">
        <f t="shared" si="132"/>
        <v>0</v>
      </c>
      <c r="ANW126" s="192">
        <f t="shared" si="132"/>
        <v>0</v>
      </c>
      <c r="ANX126" s="192">
        <f t="shared" si="132"/>
        <v>0</v>
      </c>
      <c r="ANY126" s="192">
        <f t="shared" si="132"/>
        <v>0</v>
      </c>
      <c r="ANZ126" s="192">
        <f t="shared" si="132"/>
        <v>0</v>
      </c>
      <c r="AOA126" s="192">
        <f t="shared" si="132"/>
        <v>0</v>
      </c>
      <c r="AOB126" s="192">
        <f t="shared" si="132"/>
        <v>0</v>
      </c>
      <c r="AOC126" s="192">
        <f t="shared" si="132"/>
        <v>0</v>
      </c>
      <c r="AOD126" s="192">
        <f t="shared" si="132"/>
        <v>0</v>
      </c>
      <c r="AOE126" s="192">
        <f t="shared" si="132"/>
        <v>0</v>
      </c>
      <c r="AOF126" s="192">
        <f t="shared" si="132"/>
        <v>0</v>
      </c>
      <c r="AOG126" s="192">
        <f t="shared" si="132"/>
        <v>0</v>
      </c>
      <c r="AOH126" s="192">
        <f t="shared" si="132"/>
        <v>0</v>
      </c>
      <c r="AOI126" s="192">
        <f t="shared" si="132"/>
        <v>0</v>
      </c>
      <c r="AOJ126" s="192">
        <f t="shared" si="132"/>
        <v>0</v>
      </c>
      <c r="AOK126" s="192">
        <f t="shared" si="132"/>
        <v>0</v>
      </c>
      <c r="AOL126" s="192">
        <f t="shared" si="132"/>
        <v>0</v>
      </c>
      <c r="AOM126" s="192">
        <f t="shared" si="132"/>
        <v>0</v>
      </c>
      <c r="AON126" s="192">
        <f t="shared" si="132"/>
        <v>0</v>
      </c>
      <c r="AOO126" s="192">
        <f t="shared" si="132"/>
        <v>0</v>
      </c>
      <c r="AOP126" s="192">
        <f t="shared" si="132"/>
        <v>0</v>
      </c>
      <c r="AOQ126" s="192">
        <f t="shared" si="132"/>
        <v>0</v>
      </c>
      <c r="AOR126" s="192">
        <f t="shared" si="132"/>
        <v>0</v>
      </c>
      <c r="AOS126" s="192">
        <f t="shared" si="132"/>
        <v>0</v>
      </c>
      <c r="AOT126" s="192">
        <f t="shared" si="132"/>
        <v>0</v>
      </c>
      <c r="AOU126" s="192">
        <f t="shared" ref="AOU126:APW126" si="133">SUMIF($C$5:$C$121,"歪取り",AOU5:AOU121)</f>
        <v>0</v>
      </c>
      <c r="AOV126" s="192">
        <f t="shared" si="133"/>
        <v>0</v>
      </c>
      <c r="AOW126" s="192">
        <f t="shared" si="133"/>
        <v>0</v>
      </c>
      <c r="AOX126" s="192">
        <f t="shared" si="133"/>
        <v>0</v>
      </c>
      <c r="AOY126" s="192">
        <f t="shared" si="133"/>
        <v>0</v>
      </c>
      <c r="AOZ126" s="192">
        <f t="shared" si="133"/>
        <v>0</v>
      </c>
      <c r="APA126" s="192">
        <f t="shared" si="133"/>
        <v>0</v>
      </c>
      <c r="APB126" s="192">
        <f t="shared" si="133"/>
        <v>0</v>
      </c>
      <c r="APC126" s="192">
        <f t="shared" si="133"/>
        <v>0</v>
      </c>
      <c r="APD126" s="192">
        <f t="shared" si="133"/>
        <v>0</v>
      </c>
      <c r="APE126" s="192">
        <f t="shared" si="133"/>
        <v>0</v>
      </c>
      <c r="APF126" s="192">
        <f t="shared" si="133"/>
        <v>0</v>
      </c>
      <c r="APG126" s="192">
        <f t="shared" si="133"/>
        <v>0</v>
      </c>
      <c r="APH126" s="192">
        <f t="shared" si="133"/>
        <v>0</v>
      </c>
      <c r="API126" s="192">
        <f t="shared" si="133"/>
        <v>0</v>
      </c>
      <c r="APJ126" s="192">
        <f t="shared" si="133"/>
        <v>0</v>
      </c>
      <c r="APK126" s="192">
        <f t="shared" si="133"/>
        <v>0</v>
      </c>
      <c r="APL126" s="192">
        <f t="shared" si="133"/>
        <v>0</v>
      </c>
      <c r="APM126" s="192">
        <f t="shared" si="133"/>
        <v>0</v>
      </c>
      <c r="APN126" s="192">
        <f t="shared" si="133"/>
        <v>0</v>
      </c>
      <c r="APO126" s="192">
        <f t="shared" si="133"/>
        <v>0</v>
      </c>
      <c r="APP126" s="192">
        <f t="shared" si="133"/>
        <v>0</v>
      </c>
      <c r="APQ126" s="192">
        <f t="shared" si="133"/>
        <v>0</v>
      </c>
      <c r="APR126" s="192">
        <f t="shared" si="133"/>
        <v>0</v>
      </c>
      <c r="APS126" s="192">
        <f t="shared" si="133"/>
        <v>0</v>
      </c>
      <c r="APT126" s="192">
        <f t="shared" si="133"/>
        <v>0</v>
      </c>
      <c r="APU126" s="192">
        <f t="shared" si="133"/>
        <v>0</v>
      </c>
      <c r="APV126" s="192">
        <f t="shared" si="133"/>
        <v>0</v>
      </c>
      <c r="APW126" s="192">
        <f t="shared" si="133"/>
        <v>0</v>
      </c>
    </row>
    <row r="127" spans="1:1115" s="136" customFormat="1" ht="14.25" customHeight="1" thickBot="1">
      <c r="B127" s="188"/>
      <c r="C127" s="188"/>
      <c r="D127" s="189"/>
      <c r="E127" s="188"/>
      <c r="F127" s="190"/>
      <c r="G127" s="190"/>
      <c r="H127" s="190"/>
      <c r="I127" s="234">
        <v>31</v>
      </c>
      <c r="J127" s="233">
        <v>15</v>
      </c>
      <c r="K127" s="233">
        <v>8</v>
      </c>
      <c r="L127" s="233">
        <v>0</v>
      </c>
      <c r="M127" s="233">
        <v>24</v>
      </c>
      <c r="N127" s="233">
        <v>21</v>
      </c>
      <c r="O127" s="233">
        <v>7</v>
      </c>
      <c r="P127" s="233">
        <v>8</v>
      </c>
      <c r="Q127" s="233">
        <v>0</v>
      </c>
      <c r="R127" s="233">
        <v>0</v>
      </c>
      <c r="S127" s="233">
        <v>0</v>
      </c>
      <c r="T127" s="233">
        <v>0</v>
      </c>
      <c r="U127" s="233">
        <v>0</v>
      </c>
      <c r="V127" s="233">
        <v>0</v>
      </c>
      <c r="W127" s="233">
        <v>0</v>
      </c>
      <c r="X127" s="233">
        <v>0</v>
      </c>
      <c r="Y127" s="233">
        <v>0</v>
      </c>
      <c r="Z127" s="233">
        <v>0</v>
      </c>
      <c r="AA127" s="233">
        <v>4</v>
      </c>
      <c r="AB127" s="233">
        <v>13</v>
      </c>
      <c r="AC127" s="233">
        <v>15</v>
      </c>
      <c r="AD127" s="233">
        <v>3</v>
      </c>
      <c r="AE127" s="233">
        <v>5</v>
      </c>
      <c r="AF127" s="233">
        <v>6</v>
      </c>
      <c r="AG127" s="233">
        <v>0</v>
      </c>
      <c r="AH127" s="233">
        <v>0</v>
      </c>
      <c r="AI127" s="233">
        <v>6</v>
      </c>
      <c r="AJ127" s="233">
        <v>13</v>
      </c>
      <c r="AK127" s="233">
        <v>8</v>
      </c>
      <c r="AL127" s="233">
        <v>14</v>
      </c>
      <c r="AM127" s="235">
        <v>0</v>
      </c>
      <c r="AN127" s="234">
        <v>0</v>
      </c>
      <c r="AO127" s="233">
        <v>18</v>
      </c>
      <c r="AP127" s="233">
        <v>5</v>
      </c>
      <c r="AQ127" s="233">
        <v>13</v>
      </c>
      <c r="AR127" s="233">
        <v>14</v>
      </c>
      <c r="AS127" s="233">
        <v>20</v>
      </c>
      <c r="AT127" s="233">
        <v>12</v>
      </c>
      <c r="AU127" s="233">
        <v>0</v>
      </c>
      <c r="AV127" s="233">
        <v>8</v>
      </c>
      <c r="AW127" s="233">
        <v>12</v>
      </c>
      <c r="AX127" s="233">
        <v>6</v>
      </c>
      <c r="AY127" s="233">
        <v>4</v>
      </c>
      <c r="AZ127" s="233">
        <v>0</v>
      </c>
      <c r="BA127" s="233">
        <v>0</v>
      </c>
      <c r="BB127" s="233">
        <v>0</v>
      </c>
      <c r="BC127" s="233">
        <v>0</v>
      </c>
      <c r="BD127" s="233">
        <v>0</v>
      </c>
      <c r="BE127" s="233">
        <v>0</v>
      </c>
      <c r="BF127" s="233">
        <v>0</v>
      </c>
      <c r="BG127" s="233">
        <v>0</v>
      </c>
      <c r="BH127" s="233">
        <v>0</v>
      </c>
      <c r="BI127" s="233">
        <v>0</v>
      </c>
      <c r="BJ127" s="233">
        <v>0</v>
      </c>
      <c r="BK127" s="233">
        <v>0</v>
      </c>
      <c r="BL127" s="233">
        <v>0</v>
      </c>
      <c r="BM127" s="233">
        <v>0</v>
      </c>
      <c r="BN127" s="233">
        <v>9</v>
      </c>
      <c r="BO127" s="233">
        <v>6</v>
      </c>
      <c r="BP127" s="233">
        <v>5</v>
      </c>
      <c r="BQ127" s="233">
        <v>6</v>
      </c>
      <c r="BR127" s="235">
        <v>2</v>
      </c>
      <c r="BS127" s="234">
        <v>0</v>
      </c>
      <c r="BT127" s="233">
        <v>0</v>
      </c>
      <c r="BU127" s="233">
        <v>0</v>
      </c>
      <c r="BV127" s="233">
        <v>5</v>
      </c>
      <c r="BW127" s="233">
        <v>0</v>
      </c>
      <c r="BX127" s="233">
        <v>0</v>
      </c>
      <c r="BY127" s="233">
        <v>22</v>
      </c>
      <c r="BZ127" s="233">
        <v>0</v>
      </c>
      <c r="CA127" s="233">
        <v>15</v>
      </c>
      <c r="CB127" s="233">
        <v>8</v>
      </c>
      <c r="CC127" s="233">
        <v>0</v>
      </c>
      <c r="CD127" s="233">
        <v>0</v>
      </c>
      <c r="CE127" s="233">
        <v>18</v>
      </c>
      <c r="CF127" s="233">
        <v>2</v>
      </c>
      <c r="CG127" s="233">
        <v>6</v>
      </c>
      <c r="CH127" s="233">
        <v>2</v>
      </c>
      <c r="CI127" s="233">
        <v>7</v>
      </c>
      <c r="CJ127" s="233">
        <v>0</v>
      </c>
      <c r="CK127" s="233">
        <v>2</v>
      </c>
      <c r="CL127" s="233">
        <v>1</v>
      </c>
      <c r="CM127" s="233">
        <v>0</v>
      </c>
      <c r="CN127" s="233">
        <v>0</v>
      </c>
      <c r="CO127" s="233">
        <v>0</v>
      </c>
      <c r="CP127" s="233">
        <v>9</v>
      </c>
      <c r="CQ127" s="233">
        <v>8</v>
      </c>
      <c r="CR127" s="233">
        <v>0</v>
      </c>
      <c r="CS127" s="233">
        <v>8</v>
      </c>
      <c r="CT127" s="233">
        <v>10</v>
      </c>
      <c r="CU127" s="235">
        <v>5.5</v>
      </c>
      <c r="CV127" s="234">
        <v>4</v>
      </c>
      <c r="CW127" s="233">
        <v>0</v>
      </c>
      <c r="CX127" s="233">
        <v>0</v>
      </c>
      <c r="CY127" s="233">
        <v>0</v>
      </c>
      <c r="CZ127" s="233">
        <v>0</v>
      </c>
      <c r="DA127" s="233">
        <v>0</v>
      </c>
      <c r="DB127" s="233">
        <v>0</v>
      </c>
      <c r="DC127" s="233">
        <v>0</v>
      </c>
      <c r="DD127" s="233">
        <v>0</v>
      </c>
      <c r="DE127" s="233">
        <v>0</v>
      </c>
      <c r="DF127" s="233">
        <v>0</v>
      </c>
      <c r="DG127" s="233">
        <v>0</v>
      </c>
      <c r="DH127" s="233">
        <v>6</v>
      </c>
      <c r="DI127" s="233">
        <v>10</v>
      </c>
      <c r="DJ127" s="233">
        <v>0</v>
      </c>
      <c r="DK127" s="233">
        <v>10</v>
      </c>
      <c r="DL127" s="233">
        <v>7</v>
      </c>
      <c r="DM127" s="233">
        <v>0</v>
      </c>
      <c r="DN127" s="233">
        <v>15</v>
      </c>
      <c r="DO127" s="233">
        <v>0</v>
      </c>
      <c r="DP127" s="233">
        <v>3</v>
      </c>
      <c r="DQ127" s="233">
        <v>0</v>
      </c>
      <c r="DR127" s="233">
        <v>3</v>
      </c>
      <c r="DS127" s="233">
        <v>0</v>
      </c>
      <c r="DT127" s="233">
        <v>0</v>
      </c>
      <c r="DU127" s="233">
        <v>0</v>
      </c>
      <c r="DV127" s="233">
        <v>0</v>
      </c>
      <c r="DW127" s="233">
        <v>0</v>
      </c>
      <c r="DX127" s="233">
        <v>0</v>
      </c>
      <c r="DY127" s="233">
        <v>0</v>
      </c>
      <c r="DZ127" s="235">
        <v>0</v>
      </c>
      <c r="EA127" s="234">
        <v>0</v>
      </c>
      <c r="EB127" s="233">
        <v>0</v>
      </c>
      <c r="EC127" s="233">
        <v>0</v>
      </c>
      <c r="ED127" s="233">
        <v>0</v>
      </c>
      <c r="EE127" s="233">
        <v>0</v>
      </c>
      <c r="EF127" s="233">
        <v>0</v>
      </c>
      <c r="EG127" s="233">
        <v>0</v>
      </c>
      <c r="EH127" s="233">
        <v>0</v>
      </c>
      <c r="EI127" s="233">
        <v>0</v>
      </c>
      <c r="EJ127" s="233">
        <v>0</v>
      </c>
      <c r="EK127" s="233">
        <v>1</v>
      </c>
      <c r="EL127" s="233">
        <v>0</v>
      </c>
      <c r="EM127" s="233">
        <v>0</v>
      </c>
      <c r="EN127" s="233">
        <v>0</v>
      </c>
      <c r="EO127" s="233">
        <v>0</v>
      </c>
      <c r="EP127" s="233">
        <v>0</v>
      </c>
      <c r="EQ127" s="233">
        <v>0</v>
      </c>
      <c r="ER127" s="233">
        <v>21</v>
      </c>
      <c r="ES127" s="233">
        <v>19</v>
      </c>
      <c r="ET127" s="233">
        <v>11</v>
      </c>
      <c r="EU127" s="233">
        <v>4</v>
      </c>
      <c r="EV127" s="233">
        <v>0</v>
      </c>
      <c r="EW127" s="233">
        <v>10</v>
      </c>
      <c r="EX127" s="233">
        <v>13</v>
      </c>
      <c r="EY127" s="233">
        <v>10</v>
      </c>
      <c r="EZ127" s="233">
        <v>24</v>
      </c>
      <c r="FA127" s="233">
        <v>8</v>
      </c>
      <c r="FB127" s="233">
        <v>0</v>
      </c>
      <c r="FC127" s="233">
        <v>0</v>
      </c>
      <c r="FD127" s="235">
        <v>2</v>
      </c>
      <c r="FE127" s="234">
        <v>5</v>
      </c>
      <c r="FF127" s="233">
        <v>13</v>
      </c>
      <c r="FG127" s="233">
        <v>7</v>
      </c>
      <c r="FH127" s="233">
        <v>15</v>
      </c>
      <c r="FI127" s="233">
        <v>2</v>
      </c>
      <c r="FJ127" s="233">
        <v>0</v>
      </c>
      <c r="FK127" s="233">
        <v>0</v>
      </c>
      <c r="FL127" s="233">
        <v>0</v>
      </c>
      <c r="FM127" s="233">
        <v>2</v>
      </c>
      <c r="FN127" s="233">
        <v>20</v>
      </c>
      <c r="FO127" s="233">
        <v>4</v>
      </c>
      <c r="FP127" s="233">
        <v>0</v>
      </c>
      <c r="FQ127" s="233">
        <v>0</v>
      </c>
      <c r="FR127" s="233">
        <v>0</v>
      </c>
      <c r="FS127" s="233">
        <v>3</v>
      </c>
      <c r="FT127" s="233">
        <v>0</v>
      </c>
      <c r="FU127" s="233">
        <v>0</v>
      </c>
      <c r="FV127" s="233">
        <v>6</v>
      </c>
      <c r="FW127" s="233">
        <v>4</v>
      </c>
      <c r="FX127" s="233">
        <v>0</v>
      </c>
      <c r="FY127" s="233">
        <v>2</v>
      </c>
      <c r="FZ127" s="233">
        <v>6</v>
      </c>
      <c r="GA127" s="233">
        <v>4</v>
      </c>
      <c r="GB127" s="233">
        <v>1</v>
      </c>
      <c r="GC127" s="233">
        <v>0</v>
      </c>
      <c r="GD127" s="233">
        <v>5</v>
      </c>
      <c r="GE127" s="233">
        <v>3</v>
      </c>
      <c r="GF127" s="233">
        <v>0</v>
      </c>
      <c r="GG127" s="233">
        <v>0</v>
      </c>
      <c r="GH127" s="233">
        <v>1</v>
      </c>
      <c r="GI127" s="235">
        <v>13</v>
      </c>
      <c r="GJ127" s="234">
        <v>6</v>
      </c>
      <c r="GK127" s="233">
        <v>12</v>
      </c>
      <c r="GL127" s="233">
        <v>0</v>
      </c>
      <c r="GM127" s="233">
        <v>6</v>
      </c>
      <c r="GN127" s="233">
        <v>14</v>
      </c>
      <c r="GO127" s="233">
        <v>20</v>
      </c>
      <c r="GP127" s="233">
        <v>8</v>
      </c>
      <c r="GQ127" s="233">
        <v>0</v>
      </c>
      <c r="GR127" s="233">
        <v>0</v>
      </c>
      <c r="GS127" s="233">
        <v>0</v>
      </c>
      <c r="GT127" s="233">
        <v>14</v>
      </c>
      <c r="GU127" s="233">
        <v>10</v>
      </c>
      <c r="GV127" s="233">
        <v>16</v>
      </c>
      <c r="GW127" s="233">
        <v>6</v>
      </c>
      <c r="GX127" s="233">
        <v>5</v>
      </c>
      <c r="GY127" s="233">
        <v>9</v>
      </c>
      <c r="GZ127" s="233">
        <v>0</v>
      </c>
      <c r="HA127" s="233">
        <v>4</v>
      </c>
      <c r="HB127" s="233">
        <v>4</v>
      </c>
      <c r="HC127" s="233">
        <v>3</v>
      </c>
      <c r="HD127" s="233">
        <v>0</v>
      </c>
      <c r="HE127" s="233">
        <v>5</v>
      </c>
      <c r="HF127" s="233">
        <v>6</v>
      </c>
      <c r="HG127" s="233">
        <v>0</v>
      </c>
      <c r="HH127" s="233">
        <v>0</v>
      </c>
      <c r="HI127" s="233">
        <v>6</v>
      </c>
      <c r="HJ127" s="233">
        <v>7</v>
      </c>
      <c r="HK127" s="233">
        <v>7</v>
      </c>
      <c r="HL127" s="233">
        <v>6</v>
      </c>
      <c r="HM127" s="235">
        <v>13</v>
      </c>
      <c r="HN127" s="234">
        <v>0</v>
      </c>
      <c r="HO127" s="233">
        <v>14</v>
      </c>
      <c r="HP127" s="233">
        <v>17</v>
      </c>
      <c r="HQ127" s="233">
        <v>14</v>
      </c>
      <c r="HR127" s="233">
        <v>12</v>
      </c>
      <c r="HS127" s="233">
        <v>2</v>
      </c>
      <c r="HT127" s="233">
        <v>0</v>
      </c>
      <c r="HU127" s="233">
        <v>0</v>
      </c>
      <c r="HV127" s="233">
        <v>4</v>
      </c>
      <c r="HW127" s="233">
        <v>2</v>
      </c>
      <c r="HX127" s="233">
        <v>2</v>
      </c>
      <c r="HY127" s="233">
        <v>5</v>
      </c>
      <c r="HZ127" s="233">
        <v>6</v>
      </c>
      <c r="IA127" s="233">
        <v>7</v>
      </c>
      <c r="IB127" s="233">
        <v>3</v>
      </c>
      <c r="IC127" s="233">
        <v>3</v>
      </c>
      <c r="ID127" s="233">
        <v>0</v>
      </c>
      <c r="IE127" s="233">
        <v>0</v>
      </c>
      <c r="IF127" s="233">
        <v>0</v>
      </c>
      <c r="IG127" s="233">
        <v>0</v>
      </c>
      <c r="IH127" s="233">
        <v>0</v>
      </c>
      <c r="II127" s="233">
        <v>0</v>
      </c>
      <c r="IJ127" s="233">
        <v>0</v>
      </c>
      <c r="IK127" s="233">
        <v>0</v>
      </c>
      <c r="IL127" s="233">
        <v>0</v>
      </c>
      <c r="IM127" s="233">
        <v>0</v>
      </c>
      <c r="IN127" s="233">
        <v>0</v>
      </c>
      <c r="IO127" s="233">
        <v>4</v>
      </c>
      <c r="IP127" s="233">
        <v>0</v>
      </c>
      <c r="IQ127" s="233">
        <v>8</v>
      </c>
      <c r="IR127" s="235">
        <v>0</v>
      </c>
      <c r="IS127" s="234">
        <v>0</v>
      </c>
      <c r="IT127" s="233">
        <v>0</v>
      </c>
      <c r="IU127" s="233">
        <v>0</v>
      </c>
      <c r="IV127" s="233">
        <v>0</v>
      </c>
      <c r="IW127" s="233">
        <v>0</v>
      </c>
      <c r="IX127" s="233">
        <v>0</v>
      </c>
      <c r="IY127" s="233">
        <v>0</v>
      </c>
      <c r="IZ127" s="233">
        <v>0</v>
      </c>
      <c r="JA127" s="233">
        <v>0</v>
      </c>
      <c r="JB127" s="233">
        <v>0</v>
      </c>
      <c r="JC127" s="233">
        <v>0</v>
      </c>
      <c r="JD127" s="233">
        <v>0</v>
      </c>
      <c r="JE127" s="233">
        <v>2</v>
      </c>
      <c r="JF127" s="233">
        <v>8</v>
      </c>
      <c r="JG127" s="233">
        <v>2</v>
      </c>
      <c r="JH127" s="233">
        <v>0</v>
      </c>
      <c r="JI127" s="233">
        <v>0</v>
      </c>
      <c r="JJ127" s="233">
        <v>0</v>
      </c>
      <c r="JK127" s="233">
        <v>0</v>
      </c>
      <c r="JL127" s="233">
        <v>0</v>
      </c>
      <c r="JM127" s="233">
        <v>0</v>
      </c>
      <c r="JN127" s="233">
        <v>18</v>
      </c>
      <c r="JO127" s="233">
        <v>6</v>
      </c>
      <c r="JP127" s="233">
        <v>6</v>
      </c>
      <c r="JQ127" s="233">
        <v>0</v>
      </c>
      <c r="JR127" s="233">
        <v>0</v>
      </c>
      <c r="JS127" s="233">
        <v>0</v>
      </c>
      <c r="JT127" s="233">
        <v>8</v>
      </c>
      <c r="JU127" s="233">
        <v>8</v>
      </c>
      <c r="JV127" s="233">
        <v>28</v>
      </c>
      <c r="JW127" s="235">
        <v>26</v>
      </c>
      <c r="JX127" s="234">
        <v>14</v>
      </c>
      <c r="JY127" s="233">
        <v>0</v>
      </c>
      <c r="JZ127" s="233">
        <v>5</v>
      </c>
      <c r="KA127" s="233">
        <v>18</v>
      </c>
      <c r="KB127" s="233">
        <v>0</v>
      </c>
      <c r="KC127" s="233">
        <v>25.5</v>
      </c>
      <c r="KD127" s="233">
        <v>12</v>
      </c>
      <c r="KE127" s="233">
        <v>7</v>
      </c>
      <c r="KF127" s="233">
        <v>0</v>
      </c>
      <c r="KG127" s="233">
        <v>8</v>
      </c>
      <c r="KH127" s="233">
        <v>2</v>
      </c>
      <c r="KI127" s="233">
        <v>0</v>
      </c>
      <c r="KJ127" s="233">
        <v>0</v>
      </c>
      <c r="KK127" s="233">
        <v>3</v>
      </c>
      <c r="KL127" s="233">
        <v>0</v>
      </c>
      <c r="KM127" s="233">
        <v>0</v>
      </c>
      <c r="KN127" s="233">
        <v>2</v>
      </c>
      <c r="KO127" s="233">
        <v>0</v>
      </c>
      <c r="KP127" s="233">
        <v>5</v>
      </c>
      <c r="KQ127" s="233">
        <v>6</v>
      </c>
      <c r="KR127" s="233">
        <v>8</v>
      </c>
      <c r="KS127" s="233">
        <v>0</v>
      </c>
      <c r="KT127" s="233">
        <v>0</v>
      </c>
      <c r="KU127" s="233">
        <v>0</v>
      </c>
      <c r="KV127" s="233">
        <v>5</v>
      </c>
      <c r="KW127" s="233">
        <v>0</v>
      </c>
      <c r="KX127" s="233">
        <v>0</v>
      </c>
      <c r="KY127" s="233">
        <v>0</v>
      </c>
      <c r="KZ127" s="233">
        <v>0</v>
      </c>
      <c r="LA127" s="235">
        <v>0</v>
      </c>
      <c r="LB127" s="234">
        <v>0</v>
      </c>
      <c r="LC127" s="233">
        <v>0</v>
      </c>
      <c r="LD127" s="233">
        <v>0</v>
      </c>
      <c r="LE127" s="233">
        <v>0</v>
      </c>
      <c r="LF127" s="233">
        <v>4</v>
      </c>
      <c r="LG127" s="233">
        <v>0</v>
      </c>
      <c r="LH127" s="233">
        <v>0</v>
      </c>
      <c r="LI127" s="233">
        <v>11</v>
      </c>
      <c r="LJ127" s="233">
        <v>5</v>
      </c>
      <c r="LK127" s="233">
        <v>8</v>
      </c>
      <c r="LL127" s="233">
        <v>2</v>
      </c>
      <c r="LM127" s="233">
        <v>4</v>
      </c>
      <c r="LN127" s="233">
        <v>0</v>
      </c>
      <c r="LO127" s="233">
        <v>0</v>
      </c>
      <c r="LP127" s="233">
        <v>0</v>
      </c>
      <c r="LQ127" s="233">
        <v>0</v>
      </c>
      <c r="LR127" s="233">
        <v>0</v>
      </c>
      <c r="LS127" s="233">
        <v>0</v>
      </c>
      <c r="LT127" s="233">
        <v>0</v>
      </c>
      <c r="LU127" s="233">
        <v>0</v>
      </c>
      <c r="LV127" s="233">
        <v>0</v>
      </c>
      <c r="LW127" s="233">
        <v>0</v>
      </c>
      <c r="LX127" s="233">
        <v>0</v>
      </c>
      <c r="LY127" s="233">
        <v>0</v>
      </c>
      <c r="LZ127" s="233">
        <v>0</v>
      </c>
      <c r="MA127" s="233">
        <v>0</v>
      </c>
      <c r="MB127" s="233">
        <v>0</v>
      </c>
      <c r="MC127" s="233">
        <v>0</v>
      </c>
      <c r="MD127" s="233">
        <v>0</v>
      </c>
      <c r="ME127" s="233">
        <v>0</v>
      </c>
      <c r="MF127" s="235">
        <v>8</v>
      </c>
      <c r="MG127" s="234">
        <v>9</v>
      </c>
      <c r="MH127" s="233">
        <v>7</v>
      </c>
      <c r="MI127" s="233">
        <v>3</v>
      </c>
      <c r="MJ127" s="233">
        <v>0</v>
      </c>
      <c r="MK127" s="233">
        <v>7</v>
      </c>
      <c r="ML127" s="233">
        <v>8</v>
      </c>
      <c r="MM127" s="233">
        <v>4</v>
      </c>
      <c r="MN127" s="233">
        <v>5</v>
      </c>
      <c r="MO127" s="233">
        <v>3</v>
      </c>
      <c r="MP127" s="233">
        <v>0</v>
      </c>
      <c r="MQ127" s="233">
        <v>0</v>
      </c>
      <c r="MR127" s="233">
        <v>8</v>
      </c>
      <c r="MS127" s="233">
        <v>3</v>
      </c>
      <c r="MT127" s="233">
        <v>6</v>
      </c>
      <c r="MU127" s="233">
        <v>4</v>
      </c>
      <c r="MV127" s="233">
        <v>0</v>
      </c>
      <c r="MW127" s="233">
        <v>0</v>
      </c>
      <c r="MX127" s="233">
        <v>0</v>
      </c>
      <c r="MY127" s="233">
        <v>0</v>
      </c>
      <c r="MZ127" s="233">
        <v>0</v>
      </c>
      <c r="NA127" s="233">
        <v>0</v>
      </c>
      <c r="NB127" s="233">
        <v>0</v>
      </c>
      <c r="NC127" s="233">
        <v>0</v>
      </c>
      <c r="ND127" s="233">
        <v>0</v>
      </c>
      <c r="NE127" s="233">
        <v>0</v>
      </c>
      <c r="NF127" s="233">
        <v>2</v>
      </c>
      <c r="NG127" s="233">
        <v>0</v>
      </c>
      <c r="NH127" s="233">
        <v>6</v>
      </c>
      <c r="NI127" s="233">
        <v>15</v>
      </c>
      <c r="NJ127" s="235">
        <v>10.5</v>
      </c>
      <c r="NK127" s="234">
        <v>8</v>
      </c>
      <c r="NL127" s="233">
        <v>0</v>
      </c>
      <c r="NM127" s="233">
        <v>1</v>
      </c>
      <c r="NN127" s="233">
        <v>0</v>
      </c>
      <c r="NO127" s="233">
        <v>5</v>
      </c>
      <c r="NP127" s="233">
        <v>4</v>
      </c>
      <c r="NQ127" s="233">
        <v>1</v>
      </c>
      <c r="NR127" s="233">
        <v>0</v>
      </c>
      <c r="NS127" s="233">
        <v>0</v>
      </c>
      <c r="NT127" s="233">
        <v>0</v>
      </c>
      <c r="NU127" s="233">
        <v>0</v>
      </c>
      <c r="NV127" s="233">
        <v>0</v>
      </c>
      <c r="NW127" s="233">
        <v>0</v>
      </c>
      <c r="NX127" s="233">
        <v>0</v>
      </c>
      <c r="NY127" s="233">
        <v>0</v>
      </c>
      <c r="NZ127" s="233">
        <v>0</v>
      </c>
      <c r="OA127" s="233">
        <v>4</v>
      </c>
      <c r="OB127" s="233">
        <v>0</v>
      </c>
      <c r="OC127" s="233">
        <v>0</v>
      </c>
      <c r="OD127" s="233">
        <v>0</v>
      </c>
      <c r="OE127" s="233">
        <v>13</v>
      </c>
      <c r="OF127" s="233">
        <v>10</v>
      </c>
      <c r="OG127" s="233">
        <v>0</v>
      </c>
      <c r="OH127" s="233">
        <v>0</v>
      </c>
      <c r="OI127" s="233">
        <v>0</v>
      </c>
      <c r="OJ127" s="233">
        <v>0</v>
      </c>
      <c r="OK127" s="233">
        <v>0</v>
      </c>
      <c r="OL127" s="233">
        <v>0</v>
      </c>
      <c r="OM127" s="233">
        <v>0</v>
      </c>
      <c r="ON127" s="233">
        <v>0</v>
      </c>
      <c r="OO127" s="467">
        <v>4</v>
      </c>
      <c r="OP127" s="256">
        <v>9</v>
      </c>
      <c r="OQ127" s="257">
        <v>9</v>
      </c>
      <c r="OR127" s="257">
        <v>7</v>
      </c>
      <c r="OS127" s="257">
        <v>10</v>
      </c>
      <c r="OT127" s="257">
        <v>0</v>
      </c>
      <c r="OU127" s="257">
        <v>0</v>
      </c>
      <c r="OV127" s="257">
        <v>5</v>
      </c>
      <c r="OW127" s="257">
        <v>6</v>
      </c>
      <c r="OX127" s="257">
        <v>14</v>
      </c>
      <c r="OY127" s="257">
        <v>4</v>
      </c>
      <c r="OZ127" s="257">
        <v>2</v>
      </c>
      <c r="PA127" s="257">
        <v>0</v>
      </c>
      <c r="PB127" s="257">
        <v>0</v>
      </c>
      <c r="PC127" s="257">
        <v>7</v>
      </c>
      <c r="PD127" s="257">
        <v>11</v>
      </c>
      <c r="PE127" s="257">
        <v>6</v>
      </c>
      <c r="PF127" s="257">
        <v>4</v>
      </c>
      <c r="PG127" s="257">
        <v>4</v>
      </c>
      <c r="PH127" s="257">
        <v>15</v>
      </c>
      <c r="PI127" s="257">
        <v>0</v>
      </c>
      <c r="PJ127" s="257">
        <v>26</v>
      </c>
      <c r="PK127" s="257">
        <v>3</v>
      </c>
      <c r="PL127" s="257">
        <v>15</v>
      </c>
      <c r="PM127" s="257">
        <v>4</v>
      </c>
      <c r="PN127" s="257">
        <v>2</v>
      </c>
      <c r="PO127" s="257">
        <v>1</v>
      </c>
      <c r="PP127" s="257">
        <v>0</v>
      </c>
      <c r="PQ127" s="257">
        <v>2</v>
      </c>
      <c r="PR127" s="257">
        <v>0</v>
      </c>
      <c r="PS127" s="257">
        <v>0</v>
      </c>
      <c r="PT127" s="258">
        <v>0</v>
      </c>
      <c r="PU127" s="256">
        <v>0</v>
      </c>
      <c r="PV127" s="257">
        <v>0</v>
      </c>
      <c r="PW127" s="257">
        <v>0</v>
      </c>
      <c r="PX127" s="257">
        <v>0</v>
      </c>
      <c r="PY127" s="257">
        <v>0</v>
      </c>
      <c r="PZ127" s="257">
        <v>0</v>
      </c>
      <c r="QA127" s="257">
        <v>0</v>
      </c>
      <c r="QB127" s="257">
        <v>10</v>
      </c>
      <c r="QC127" s="257">
        <v>2</v>
      </c>
      <c r="QD127" s="257">
        <v>0</v>
      </c>
      <c r="QE127" s="257">
        <v>4</v>
      </c>
      <c r="QF127" s="257">
        <v>7</v>
      </c>
      <c r="QG127" s="257">
        <v>0</v>
      </c>
      <c r="QH127" s="257">
        <v>6</v>
      </c>
      <c r="QI127" s="257">
        <v>0</v>
      </c>
      <c r="QJ127" s="257">
        <v>0</v>
      </c>
      <c r="QK127" s="257">
        <v>0</v>
      </c>
      <c r="QL127" s="257">
        <v>0</v>
      </c>
      <c r="QM127" s="257">
        <v>1</v>
      </c>
      <c r="QN127" s="257">
        <v>5</v>
      </c>
      <c r="QO127" s="257">
        <v>8</v>
      </c>
      <c r="QP127" s="257">
        <v>5</v>
      </c>
      <c r="QQ127" s="257">
        <v>8</v>
      </c>
      <c r="QR127" s="257">
        <v>0</v>
      </c>
      <c r="QS127" s="257">
        <v>26</v>
      </c>
      <c r="QT127" s="257">
        <v>12</v>
      </c>
      <c r="QU127" s="257">
        <v>19</v>
      </c>
      <c r="QV127" s="258">
        <v>11</v>
      </c>
      <c r="QW127" s="234">
        <v>14</v>
      </c>
      <c r="QX127" s="233">
        <v>15</v>
      </c>
      <c r="QY127" s="233">
        <v>0</v>
      </c>
      <c r="QZ127" s="233">
        <v>16</v>
      </c>
      <c r="RA127" s="233">
        <v>16</v>
      </c>
      <c r="RB127" s="233">
        <v>18</v>
      </c>
      <c r="RC127" s="233">
        <v>9</v>
      </c>
      <c r="RD127" s="233">
        <v>17</v>
      </c>
      <c r="RE127" s="233">
        <v>0</v>
      </c>
      <c r="RF127" s="233">
        <v>0</v>
      </c>
      <c r="RG127" s="233">
        <v>29</v>
      </c>
      <c r="RH127" s="233">
        <v>12</v>
      </c>
      <c r="RI127" s="233">
        <v>0</v>
      </c>
      <c r="RJ127" s="233">
        <v>0</v>
      </c>
      <c r="RK127" s="233">
        <v>0</v>
      </c>
      <c r="RL127" s="233">
        <v>0</v>
      </c>
      <c r="RM127" s="233">
        <v>0</v>
      </c>
      <c r="RN127" s="233">
        <v>2</v>
      </c>
      <c r="RO127" s="233">
        <v>0</v>
      </c>
      <c r="RP127" s="233">
        <v>2</v>
      </c>
      <c r="RQ127" s="233">
        <v>0</v>
      </c>
      <c r="RR127" s="233">
        <v>4</v>
      </c>
      <c r="RS127" s="233">
        <v>0</v>
      </c>
      <c r="RT127" s="233">
        <v>0</v>
      </c>
      <c r="RU127" s="233">
        <v>16</v>
      </c>
      <c r="RV127" s="233">
        <v>18</v>
      </c>
      <c r="RW127" s="233">
        <v>11</v>
      </c>
      <c r="RX127" s="233">
        <v>8</v>
      </c>
      <c r="RY127" s="233">
        <v>8</v>
      </c>
      <c r="RZ127" s="233">
        <v>0</v>
      </c>
      <c r="SA127" s="235">
        <v>0</v>
      </c>
      <c r="SB127" s="234">
        <v>11</v>
      </c>
      <c r="SC127" s="233">
        <v>15</v>
      </c>
      <c r="SD127" s="233">
        <v>9</v>
      </c>
      <c r="SE127" s="233">
        <v>8</v>
      </c>
      <c r="SF127" s="233">
        <v>26</v>
      </c>
      <c r="SG127" s="233">
        <v>16</v>
      </c>
      <c r="SH127" s="233">
        <v>0</v>
      </c>
      <c r="SI127" s="233">
        <v>12</v>
      </c>
      <c r="SJ127" s="233">
        <v>0</v>
      </c>
      <c r="SK127" s="233">
        <v>14</v>
      </c>
      <c r="SL127" s="233">
        <v>15</v>
      </c>
      <c r="SM127" s="233">
        <v>12</v>
      </c>
      <c r="SN127" s="233">
        <v>0</v>
      </c>
      <c r="SO127" s="233">
        <v>0</v>
      </c>
      <c r="SP127" s="233">
        <v>0</v>
      </c>
      <c r="SQ127" s="233">
        <v>0</v>
      </c>
      <c r="SR127" s="233">
        <v>14</v>
      </c>
      <c r="SS127" s="233">
        <v>4</v>
      </c>
      <c r="ST127" s="233">
        <v>0</v>
      </c>
      <c r="SU127" s="233">
        <v>0</v>
      </c>
      <c r="SV127" s="233">
        <v>0</v>
      </c>
      <c r="SW127" s="233">
        <v>0</v>
      </c>
      <c r="SX127" s="233">
        <v>0</v>
      </c>
      <c r="SY127" s="233">
        <v>0</v>
      </c>
      <c r="SZ127" s="233">
        <v>0</v>
      </c>
      <c r="TA127" s="233">
        <v>0</v>
      </c>
      <c r="TB127" s="233">
        <v>0</v>
      </c>
      <c r="TC127" s="233">
        <v>0</v>
      </c>
      <c r="TD127" s="233">
        <v>0</v>
      </c>
      <c r="TE127" s="235">
        <v>0</v>
      </c>
      <c r="TF127" s="234">
        <v>0</v>
      </c>
      <c r="TG127" s="233">
        <v>0</v>
      </c>
      <c r="TH127" s="233">
        <v>0</v>
      </c>
      <c r="TI127" s="233">
        <v>0</v>
      </c>
      <c r="TJ127" s="233">
        <v>0</v>
      </c>
      <c r="TK127" s="233">
        <v>0</v>
      </c>
      <c r="TL127" s="233">
        <v>0</v>
      </c>
      <c r="TM127" s="233">
        <v>2</v>
      </c>
      <c r="TN127" s="233">
        <v>8</v>
      </c>
      <c r="TO127" s="233">
        <v>7</v>
      </c>
      <c r="TP127" s="233">
        <v>0</v>
      </c>
      <c r="TQ127" s="233">
        <v>0</v>
      </c>
      <c r="TR127" s="233">
        <v>8</v>
      </c>
      <c r="TS127" s="233">
        <v>2</v>
      </c>
      <c r="TT127" s="233">
        <v>6</v>
      </c>
      <c r="TU127" s="233">
        <v>8</v>
      </c>
      <c r="TV127" s="233">
        <v>3</v>
      </c>
      <c r="TW127" s="233">
        <v>4</v>
      </c>
      <c r="TX127" s="233">
        <v>0</v>
      </c>
      <c r="TY127" s="233">
        <v>0</v>
      </c>
      <c r="TZ127" s="233">
        <v>0</v>
      </c>
      <c r="UA127" s="233">
        <v>0</v>
      </c>
      <c r="UB127" s="233">
        <v>0</v>
      </c>
      <c r="UC127" s="233">
        <v>0</v>
      </c>
      <c r="UD127" s="233">
        <v>0</v>
      </c>
      <c r="UE127" s="233">
        <v>0</v>
      </c>
      <c r="UF127" s="233">
        <v>0</v>
      </c>
      <c r="UG127" s="233">
        <v>0</v>
      </c>
      <c r="UH127" s="233">
        <v>0</v>
      </c>
      <c r="UI127" s="233">
        <v>0</v>
      </c>
      <c r="UJ127" s="235">
        <v>0</v>
      </c>
      <c r="UK127" s="234">
        <v>0</v>
      </c>
      <c r="UL127" s="233">
        <v>0</v>
      </c>
      <c r="UM127" s="233">
        <v>0</v>
      </c>
      <c r="UN127" s="233">
        <v>0</v>
      </c>
      <c r="UO127" s="233">
        <v>0</v>
      </c>
      <c r="UP127" s="233">
        <v>0</v>
      </c>
      <c r="UQ127" s="233">
        <v>0</v>
      </c>
      <c r="UR127" s="233">
        <v>4</v>
      </c>
      <c r="US127" s="233">
        <v>0</v>
      </c>
      <c r="UT127" s="233">
        <v>8</v>
      </c>
      <c r="UU127" s="233">
        <v>2</v>
      </c>
      <c r="UV127" s="233">
        <v>0</v>
      </c>
      <c r="UW127" s="233">
        <v>0</v>
      </c>
      <c r="UX127" s="233">
        <v>0</v>
      </c>
      <c r="UY127" s="233">
        <v>0</v>
      </c>
      <c r="UZ127" s="233">
        <v>0</v>
      </c>
      <c r="VA127" s="233">
        <v>0</v>
      </c>
      <c r="VB127" s="233">
        <v>0</v>
      </c>
      <c r="VC127" s="233">
        <v>0</v>
      </c>
      <c r="VD127" s="233">
        <v>0</v>
      </c>
      <c r="VE127" s="233">
        <v>0</v>
      </c>
      <c r="VF127" s="233">
        <v>0</v>
      </c>
      <c r="VG127" s="233">
        <v>0</v>
      </c>
      <c r="VH127" s="233">
        <v>0</v>
      </c>
      <c r="VI127" s="233">
        <v>0</v>
      </c>
      <c r="VJ127" s="233">
        <v>5</v>
      </c>
      <c r="VK127" s="233">
        <v>16</v>
      </c>
      <c r="VL127" s="233">
        <v>8</v>
      </c>
      <c r="VM127" s="233">
        <v>0</v>
      </c>
      <c r="VN127" s="235">
        <v>0</v>
      </c>
      <c r="VO127" s="234">
        <v>0</v>
      </c>
      <c r="VP127" s="233">
        <v>9</v>
      </c>
      <c r="VQ127" s="233">
        <v>10</v>
      </c>
      <c r="VR127" s="233">
        <v>0</v>
      </c>
      <c r="VS127" s="233">
        <v>0</v>
      </c>
      <c r="VT127" s="233">
        <v>2</v>
      </c>
      <c r="VU127" s="233">
        <v>0</v>
      </c>
      <c r="VV127" s="233">
        <v>0</v>
      </c>
      <c r="VW127" s="233">
        <v>0</v>
      </c>
      <c r="VX127" s="233">
        <v>11</v>
      </c>
      <c r="VY127" s="233">
        <v>14</v>
      </c>
      <c r="VZ127" s="233">
        <v>5</v>
      </c>
      <c r="WA127" s="233">
        <v>6</v>
      </c>
      <c r="WB127" s="233">
        <v>0</v>
      </c>
      <c r="WC127" s="233">
        <v>8</v>
      </c>
      <c r="WD127" s="233">
        <v>0</v>
      </c>
      <c r="WE127" s="233">
        <v>0</v>
      </c>
      <c r="WF127" s="233">
        <v>0</v>
      </c>
      <c r="WG127" s="233">
        <v>0</v>
      </c>
      <c r="WH127" s="233">
        <v>0</v>
      </c>
      <c r="WI127" s="233">
        <v>0</v>
      </c>
      <c r="WJ127" s="233">
        <v>0</v>
      </c>
      <c r="WK127" s="233">
        <v>0</v>
      </c>
      <c r="WL127" s="233">
        <v>0</v>
      </c>
      <c r="WM127" s="233">
        <v>0</v>
      </c>
      <c r="WN127" s="233">
        <v>0</v>
      </c>
      <c r="WO127" s="233">
        <v>0</v>
      </c>
      <c r="WP127" s="233">
        <v>0</v>
      </c>
      <c r="WQ127" s="233">
        <v>0</v>
      </c>
      <c r="WR127" s="233">
        <v>0</v>
      </c>
      <c r="WS127" s="235">
        <v>0</v>
      </c>
      <c r="WT127" s="234">
        <v>0</v>
      </c>
      <c r="WU127" s="233">
        <v>0</v>
      </c>
      <c r="WV127" s="233">
        <v>0</v>
      </c>
      <c r="WW127" s="233">
        <v>0</v>
      </c>
      <c r="WX127" s="233">
        <v>0</v>
      </c>
      <c r="WY127" s="233">
        <v>0</v>
      </c>
      <c r="WZ127" s="233">
        <v>0</v>
      </c>
      <c r="XA127" s="233">
        <v>0</v>
      </c>
      <c r="XB127" s="233">
        <v>0</v>
      </c>
      <c r="XC127" s="233">
        <v>0</v>
      </c>
      <c r="XD127" s="233">
        <v>0</v>
      </c>
      <c r="XE127" s="233">
        <v>0</v>
      </c>
      <c r="XF127" s="233">
        <v>0</v>
      </c>
      <c r="XG127" s="233">
        <v>0</v>
      </c>
      <c r="XH127" s="233">
        <v>6</v>
      </c>
      <c r="XI127" s="233">
        <v>7</v>
      </c>
      <c r="XJ127" s="233">
        <v>0</v>
      </c>
      <c r="XK127" s="233">
        <v>0</v>
      </c>
      <c r="XL127" s="233">
        <v>5</v>
      </c>
      <c r="XM127" s="233">
        <v>8</v>
      </c>
      <c r="XN127" s="233">
        <v>5</v>
      </c>
      <c r="XO127" s="233">
        <v>6</v>
      </c>
      <c r="XP127" s="233">
        <v>10</v>
      </c>
      <c r="XQ127" s="233">
        <v>0</v>
      </c>
      <c r="XR127" s="233">
        <v>0</v>
      </c>
      <c r="XS127" s="233">
        <v>0</v>
      </c>
      <c r="XT127" s="233">
        <v>17</v>
      </c>
      <c r="XU127" s="233">
        <v>12</v>
      </c>
      <c r="XV127" s="233">
        <v>13</v>
      </c>
      <c r="XW127" s="233">
        <v>2</v>
      </c>
      <c r="XX127" s="235">
        <v>0</v>
      </c>
      <c r="XY127" s="234">
        <v>0</v>
      </c>
      <c r="XZ127" s="233">
        <v>0</v>
      </c>
      <c r="YA127" s="233">
        <v>0</v>
      </c>
      <c r="YB127" s="233">
        <v>0</v>
      </c>
      <c r="YC127" s="233">
        <v>0</v>
      </c>
      <c r="YD127" s="233">
        <v>0</v>
      </c>
      <c r="YE127" s="233">
        <v>0</v>
      </c>
      <c r="YF127" s="233">
        <v>0</v>
      </c>
      <c r="YG127" s="233">
        <v>0</v>
      </c>
      <c r="YH127" s="233">
        <v>0</v>
      </c>
      <c r="YI127" s="233">
        <v>0</v>
      </c>
      <c r="YJ127" s="233">
        <v>0</v>
      </c>
      <c r="YK127" s="233">
        <v>0</v>
      </c>
      <c r="YL127" s="233">
        <v>0</v>
      </c>
      <c r="YM127" s="233">
        <v>0</v>
      </c>
      <c r="YN127" s="233">
        <v>0</v>
      </c>
      <c r="YO127" s="233">
        <v>0</v>
      </c>
      <c r="YP127" s="233">
        <v>0</v>
      </c>
      <c r="YQ127" s="233">
        <v>0</v>
      </c>
      <c r="YR127" s="233">
        <v>4</v>
      </c>
      <c r="YS127" s="233">
        <v>0</v>
      </c>
      <c r="YT127" s="233">
        <v>0</v>
      </c>
      <c r="YU127" s="233">
        <v>0</v>
      </c>
      <c r="YV127" s="233">
        <v>2</v>
      </c>
      <c r="YW127" s="233">
        <v>4</v>
      </c>
      <c r="YX127" s="233">
        <v>0</v>
      </c>
      <c r="YY127" s="233">
        <v>14</v>
      </c>
      <c r="YZ127" s="233">
        <v>0</v>
      </c>
      <c r="ZA127" s="233">
        <v>0</v>
      </c>
      <c r="ZB127" s="235">
        <v>20</v>
      </c>
      <c r="ZC127" s="234">
        <v>17</v>
      </c>
      <c r="ZD127" s="233">
        <v>10</v>
      </c>
      <c r="ZE127" s="233">
        <v>8</v>
      </c>
      <c r="ZF127" s="233">
        <v>5</v>
      </c>
      <c r="ZG127" s="233">
        <v>0</v>
      </c>
      <c r="ZH127" s="233">
        <v>0</v>
      </c>
      <c r="ZI127" s="233">
        <v>4</v>
      </c>
      <c r="ZJ127" s="233">
        <v>9</v>
      </c>
      <c r="ZK127" s="233">
        <v>2</v>
      </c>
      <c r="ZL127" s="233">
        <v>0</v>
      </c>
      <c r="ZM127" s="233">
        <v>0</v>
      </c>
      <c r="ZN127" s="233">
        <v>0</v>
      </c>
      <c r="ZO127" s="233">
        <v>0</v>
      </c>
      <c r="ZP127" s="233">
        <v>0</v>
      </c>
      <c r="ZQ127" s="233">
        <v>0</v>
      </c>
      <c r="ZR127" s="233">
        <v>3</v>
      </c>
      <c r="ZS127" s="233">
        <v>14</v>
      </c>
      <c r="ZT127" s="233">
        <v>8</v>
      </c>
      <c r="ZU127" s="233">
        <v>7</v>
      </c>
      <c r="ZV127" s="233">
        <v>0</v>
      </c>
      <c r="ZW127" s="233">
        <v>0</v>
      </c>
      <c r="ZX127" s="233">
        <v>0</v>
      </c>
      <c r="ZY127" s="233">
        <v>0</v>
      </c>
      <c r="ZZ127" s="233">
        <v>0</v>
      </c>
      <c r="AAA127" s="233">
        <v>0</v>
      </c>
      <c r="AAB127" s="233">
        <v>0</v>
      </c>
      <c r="AAC127" s="233">
        <v>0</v>
      </c>
      <c r="AAD127" s="233">
        <v>0</v>
      </c>
      <c r="AAE127" s="233">
        <v>0</v>
      </c>
      <c r="AAF127" s="233">
        <v>0</v>
      </c>
      <c r="AAG127" s="235">
        <v>0</v>
      </c>
      <c r="AAH127" s="234">
        <v>0</v>
      </c>
      <c r="AAI127" s="233">
        <v>0</v>
      </c>
      <c r="AAJ127" s="233">
        <v>0</v>
      </c>
      <c r="AAK127" s="233">
        <v>0</v>
      </c>
      <c r="AAL127" s="233">
        <v>0</v>
      </c>
      <c r="AAM127" s="233">
        <v>0</v>
      </c>
      <c r="AAN127" s="233">
        <v>0</v>
      </c>
      <c r="AAO127" s="233">
        <v>0</v>
      </c>
      <c r="AAP127" s="233">
        <v>0</v>
      </c>
      <c r="AAQ127" s="233">
        <v>0</v>
      </c>
      <c r="AAR127" s="233">
        <v>0</v>
      </c>
      <c r="AAS127" s="233">
        <v>0</v>
      </c>
      <c r="AAT127" s="233">
        <v>0</v>
      </c>
      <c r="AAU127" s="233">
        <v>0</v>
      </c>
      <c r="AAV127" s="233">
        <v>0</v>
      </c>
      <c r="AAW127" s="233">
        <v>0</v>
      </c>
      <c r="AAX127" s="233">
        <v>0</v>
      </c>
      <c r="AAY127" s="233">
        <v>0</v>
      </c>
      <c r="AAZ127" s="233">
        <v>0</v>
      </c>
      <c r="ABA127" s="233">
        <v>0</v>
      </c>
      <c r="ABB127" s="233">
        <v>22</v>
      </c>
      <c r="ABC127" s="233">
        <v>18</v>
      </c>
      <c r="ABD127" s="233">
        <v>9</v>
      </c>
      <c r="ABE127" s="233">
        <v>0</v>
      </c>
      <c r="ABF127" s="233">
        <v>14</v>
      </c>
      <c r="ABG127" s="233">
        <v>8</v>
      </c>
      <c r="ABH127" s="233">
        <v>0</v>
      </c>
      <c r="ABI127" s="233">
        <v>0</v>
      </c>
      <c r="ABJ127" s="233">
        <v>0</v>
      </c>
      <c r="ABK127" s="235">
        <v>0</v>
      </c>
      <c r="ABL127" s="234">
        <v>0</v>
      </c>
      <c r="ABM127" s="233">
        <v>6</v>
      </c>
      <c r="ABN127" s="233">
        <v>12</v>
      </c>
      <c r="ABO127" s="233">
        <v>8</v>
      </c>
      <c r="ABP127" s="233">
        <v>10</v>
      </c>
      <c r="ABQ127" s="233">
        <v>1</v>
      </c>
      <c r="ABR127" s="233">
        <v>0</v>
      </c>
      <c r="ABS127" s="233">
        <v>0</v>
      </c>
      <c r="ABT127" s="233">
        <v>0</v>
      </c>
      <c r="ABU127" s="233">
        <v>0</v>
      </c>
      <c r="ABV127" s="233">
        <v>0</v>
      </c>
      <c r="ABW127" s="233">
        <v>0</v>
      </c>
      <c r="ABX127" s="233">
        <v>0</v>
      </c>
      <c r="ABY127" s="233">
        <v>0</v>
      </c>
      <c r="ABZ127" s="233">
        <v>0</v>
      </c>
      <c r="ACA127" s="233">
        <v>0</v>
      </c>
      <c r="ACB127" s="233">
        <v>0</v>
      </c>
      <c r="ACC127" s="233">
        <v>0</v>
      </c>
      <c r="ACD127" s="233">
        <v>7</v>
      </c>
      <c r="ACE127" s="233">
        <v>16</v>
      </c>
      <c r="ACF127" s="233">
        <v>0</v>
      </c>
      <c r="ACG127" s="233">
        <v>0</v>
      </c>
      <c r="ACH127" s="233">
        <v>3</v>
      </c>
      <c r="ACI127" s="233">
        <v>6</v>
      </c>
      <c r="ACJ127" s="233">
        <v>3</v>
      </c>
      <c r="ACK127" s="233">
        <v>2</v>
      </c>
      <c r="ACL127" s="233">
        <v>6</v>
      </c>
      <c r="ACM127" s="233">
        <v>2</v>
      </c>
      <c r="ACN127" s="233">
        <v>0</v>
      </c>
      <c r="ACO127" s="233">
        <v>3</v>
      </c>
      <c r="ACP127" s="235">
        <v>0</v>
      </c>
      <c r="ACQ127" s="234">
        <v>0</v>
      </c>
      <c r="ACR127" s="233">
        <v>16</v>
      </c>
      <c r="ACS127" s="233">
        <v>20</v>
      </c>
      <c r="ACT127" s="233">
        <v>0</v>
      </c>
      <c r="ACU127" s="233">
        <v>0</v>
      </c>
      <c r="ACV127" s="233">
        <v>12</v>
      </c>
      <c r="ACW127" s="233">
        <v>20</v>
      </c>
      <c r="ACX127" s="233">
        <v>22</v>
      </c>
      <c r="ACY127" s="233">
        <v>18</v>
      </c>
      <c r="ACZ127" s="233">
        <v>24</v>
      </c>
      <c r="ADA127" s="233">
        <v>6</v>
      </c>
      <c r="ADB127" s="233">
        <v>16</v>
      </c>
      <c r="ADC127" s="233">
        <v>8</v>
      </c>
      <c r="ADD127" s="233">
        <v>0</v>
      </c>
      <c r="ADE127" s="233">
        <v>3</v>
      </c>
      <c r="ADF127" s="233">
        <v>7</v>
      </c>
      <c r="ADG127" s="233">
        <v>0</v>
      </c>
      <c r="ADH127" s="233">
        <v>6</v>
      </c>
      <c r="ADI127" s="233">
        <v>0</v>
      </c>
      <c r="ADJ127" s="233">
        <v>4</v>
      </c>
      <c r="ADK127" s="233">
        <v>4</v>
      </c>
      <c r="ADL127" s="233">
        <v>0</v>
      </c>
      <c r="ADM127" s="233">
        <v>0</v>
      </c>
      <c r="ADN127" s="233">
        <v>0</v>
      </c>
      <c r="ADO127" s="233">
        <v>0</v>
      </c>
      <c r="ADP127" s="233">
        <v>0</v>
      </c>
      <c r="ADQ127" s="233">
        <v>0</v>
      </c>
      <c r="ADR127" s="233">
        <v>0</v>
      </c>
      <c r="ADS127" s="233">
        <v>0</v>
      </c>
      <c r="ADT127" s="233">
        <v>0</v>
      </c>
      <c r="ADU127" s="235">
        <v>0</v>
      </c>
      <c r="ADV127" s="234">
        <v>0</v>
      </c>
      <c r="ADW127" s="233">
        <v>0</v>
      </c>
      <c r="ADX127" s="233">
        <v>0</v>
      </c>
      <c r="ADY127" s="233">
        <v>0</v>
      </c>
      <c r="ADZ127" s="233">
        <v>0</v>
      </c>
      <c r="AEA127" s="233">
        <v>0</v>
      </c>
      <c r="AEB127" s="233">
        <v>0</v>
      </c>
      <c r="AEC127" s="233">
        <v>0</v>
      </c>
      <c r="AED127" s="233">
        <v>0</v>
      </c>
      <c r="AEE127" s="233">
        <v>0</v>
      </c>
      <c r="AEF127" s="233">
        <v>0</v>
      </c>
      <c r="AEG127" s="233">
        <v>0</v>
      </c>
      <c r="AEH127" s="233">
        <v>0</v>
      </c>
      <c r="AEI127" s="233">
        <v>0</v>
      </c>
      <c r="AEJ127" s="233">
        <v>0</v>
      </c>
      <c r="AEK127" s="233">
        <v>0</v>
      </c>
      <c r="AEL127" s="233">
        <v>0</v>
      </c>
      <c r="AEM127" s="233">
        <v>0</v>
      </c>
      <c r="AEN127" s="233">
        <v>3</v>
      </c>
      <c r="AEO127" s="233">
        <v>7</v>
      </c>
      <c r="AEP127" s="233">
        <v>18</v>
      </c>
      <c r="AEQ127" s="233">
        <v>0</v>
      </c>
      <c r="AER127" s="233">
        <v>0</v>
      </c>
      <c r="AES127" s="233">
        <v>20</v>
      </c>
      <c r="AET127" s="233">
        <v>18</v>
      </c>
      <c r="AEU127" s="233">
        <v>14</v>
      </c>
      <c r="AEV127" s="233">
        <v>24</v>
      </c>
      <c r="AEW127" s="235">
        <v>0</v>
      </c>
      <c r="AEX127" s="256">
        <v>12</v>
      </c>
      <c r="AEY127" s="257">
        <v>0</v>
      </c>
      <c r="AEZ127" s="257">
        <v>9</v>
      </c>
      <c r="AFA127" s="257">
        <v>11</v>
      </c>
      <c r="AFB127" s="257">
        <v>2</v>
      </c>
      <c r="AFC127" s="257">
        <v>11</v>
      </c>
      <c r="AFD127" s="257">
        <v>4</v>
      </c>
      <c r="AFE127" s="257">
        <v>0</v>
      </c>
      <c r="AFF127" s="257">
        <v>0</v>
      </c>
      <c r="AFG127" s="257">
        <v>0</v>
      </c>
      <c r="AFH127" s="257">
        <v>0</v>
      </c>
      <c r="AFI127" s="257">
        <v>0</v>
      </c>
      <c r="AFJ127" s="257">
        <v>0</v>
      </c>
      <c r="AFK127" s="257">
        <v>0</v>
      </c>
      <c r="AFL127" s="257">
        <v>0</v>
      </c>
      <c r="AFM127" s="257">
        <v>0</v>
      </c>
      <c r="AFN127" s="257">
        <v>0</v>
      </c>
      <c r="AFO127" s="257">
        <v>0</v>
      </c>
      <c r="AFP127" s="257">
        <v>0</v>
      </c>
      <c r="AFQ127" s="257">
        <v>0</v>
      </c>
      <c r="AFR127" s="257">
        <v>0</v>
      </c>
      <c r="AFS127" s="257">
        <v>0</v>
      </c>
      <c r="AFT127" s="257">
        <v>0</v>
      </c>
      <c r="AFU127" s="257">
        <v>0</v>
      </c>
      <c r="AFV127" s="257">
        <v>0</v>
      </c>
      <c r="AFW127" s="257">
        <v>0</v>
      </c>
      <c r="AFX127" s="257">
        <v>0</v>
      </c>
      <c r="AFY127" s="257">
        <v>11</v>
      </c>
      <c r="AFZ127" s="257">
        <v>4</v>
      </c>
      <c r="AGA127" s="257">
        <v>0</v>
      </c>
      <c r="AGB127" s="258">
        <v>10</v>
      </c>
      <c r="AGC127" s="256">
        <v>4</v>
      </c>
      <c r="AGD127" s="257">
        <v>0</v>
      </c>
      <c r="AGE127" s="257">
        <v>0</v>
      </c>
      <c r="AGF127" s="257">
        <v>0</v>
      </c>
      <c r="AGG127" s="257">
        <v>0</v>
      </c>
      <c r="AGH127" s="257">
        <v>0</v>
      </c>
      <c r="AGI127" s="257">
        <v>0</v>
      </c>
      <c r="AGJ127" s="257">
        <v>0</v>
      </c>
      <c r="AGK127" s="257">
        <v>0</v>
      </c>
      <c r="AGL127" s="257">
        <v>0</v>
      </c>
      <c r="AGM127" s="257">
        <v>0</v>
      </c>
      <c r="AGN127" s="257">
        <v>0</v>
      </c>
      <c r="AGO127" s="257">
        <v>0</v>
      </c>
      <c r="AGP127" s="257">
        <v>0</v>
      </c>
      <c r="AGQ127" s="257">
        <v>0</v>
      </c>
      <c r="AGR127" s="257">
        <v>0</v>
      </c>
      <c r="AGS127" s="257">
        <v>0</v>
      </c>
      <c r="AGT127" s="257">
        <v>0</v>
      </c>
      <c r="AGU127" s="257">
        <v>0</v>
      </c>
      <c r="AGV127" s="257">
        <v>0</v>
      </c>
      <c r="AGW127" s="257">
        <v>0</v>
      </c>
      <c r="AGX127" s="257">
        <v>0</v>
      </c>
      <c r="AGY127" s="257">
        <v>0</v>
      </c>
      <c r="AGZ127" s="257">
        <v>0</v>
      </c>
      <c r="AHA127" s="257">
        <v>0</v>
      </c>
      <c r="AHB127" s="257">
        <v>0</v>
      </c>
      <c r="AHC127" s="257">
        <v>0</v>
      </c>
      <c r="AHD127" s="257">
        <v>0</v>
      </c>
      <c r="AHE127" s="257">
        <v>0</v>
      </c>
      <c r="AHF127" s="258">
        <v>0</v>
      </c>
      <c r="AHG127" s="256">
        <v>0</v>
      </c>
      <c r="AHH127" s="257">
        <v>0</v>
      </c>
      <c r="AHI127" s="257">
        <v>0</v>
      </c>
      <c r="AHJ127" s="257">
        <v>0</v>
      </c>
      <c r="AHK127" s="257">
        <v>0</v>
      </c>
      <c r="AHL127" s="257">
        <v>8</v>
      </c>
      <c r="AHM127" s="257">
        <v>12</v>
      </c>
      <c r="AHN127" s="257">
        <v>12</v>
      </c>
      <c r="AHO127" s="257">
        <v>6</v>
      </c>
      <c r="AHP127" s="257">
        <v>0</v>
      </c>
      <c r="AHQ127" s="257">
        <v>0</v>
      </c>
      <c r="AHR127" s="257">
        <v>5</v>
      </c>
      <c r="AHS127" s="257">
        <v>8</v>
      </c>
      <c r="AHT127" s="257">
        <v>6</v>
      </c>
      <c r="AHU127" s="257">
        <v>6</v>
      </c>
      <c r="AHV127" s="257">
        <v>2</v>
      </c>
      <c r="AHW127" s="257">
        <v>0</v>
      </c>
      <c r="AHX127" s="257">
        <v>0</v>
      </c>
      <c r="AHY127" s="257">
        <v>0</v>
      </c>
      <c r="AHZ127" s="257">
        <v>0</v>
      </c>
      <c r="AIA127" s="257">
        <v>0</v>
      </c>
      <c r="AIB127" s="257">
        <v>0</v>
      </c>
      <c r="AIC127" s="257">
        <v>0</v>
      </c>
      <c r="AID127" s="257">
        <v>0</v>
      </c>
      <c r="AIE127" s="257">
        <v>0</v>
      </c>
      <c r="AIF127" s="257">
        <v>18</v>
      </c>
      <c r="AIG127" s="257">
        <v>10</v>
      </c>
      <c r="AIH127" s="257">
        <v>10</v>
      </c>
      <c r="AII127" s="257">
        <v>7</v>
      </c>
      <c r="AIJ127" s="257">
        <v>0</v>
      </c>
      <c r="AIK127" s="258">
        <v>0</v>
      </c>
      <c r="AIL127" s="651">
        <f>[1]集計!G$1073</f>
        <v>0</v>
      </c>
      <c r="AIM127" s="651">
        <f>[1]集計!H$1073</f>
        <v>3</v>
      </c>
      <c r="AIN127" s="651">
        <f>[1]集計!I$1073</f>
        <v>4</v>
      </c>
      <c r="AIO127" s="651">
        <f>[1]集計!J$1073</f>
        <v>4</v>
      </c>
      <c r="AIP127" s="651">
        <f>[1]集計!K$1073</f>
        <v>0</v>
      </c>
      <c r="AIQ127" s="651">
        <f>[1]集計!L$1073</f>
        <v>0</v>
      </c>
      <c r="AIR127" s="651">
        <f>[1]集計!M$1073</f>
        <v>0</v>
      </c>
      <c r="AIS127" s="651">
        <f>[1]集計!N$1073</f>
        <v>0</v>
      </c>
      <c r="AIT127" s="651">
        <f>[1]集計!O$1073</f>
        <v>0</v>
      </c>
      <c r="AIU127" s="651">
        <f>[1]集計!P$1073</f>
        <v>0</v>
      </c>
      <c r="AIV127" s="192">
        <f t="shared" ref="AIV127:AJV127" si="134">SUMIF($C$5:$C$121,"塗装",AIV5:AIV121)</f>
        <v>0</v>
      </c>
      <c r="AIW127" s="515">
        <f t="shared" si="134"/>
        <v>0</v>
      </c>
      <c r="AIX127" s="192">
        <f t="shared" si="134"/>
        <v>0</v>
      </c>
      <c r="AIY127" s="192">
        <f t="shared" si="134"/>
        <v>0</v>
      </c>
      <c r="AIZ127" s="192">
        <f t="shared" si="134"/>
        <v>0</v>
      </c>
      <c r="AJA127" s="192">
        <f t="shared" si="134"/>
        <v>0</v>
      </c>
      <c r="AJB127" s="192">
        <f t="shared" si="134"/>
        <v>0</v>
      </c>
      <c r="AJC127" s="192">
        <f t="shared" si="134"/>
        <v>0</v>
      </c>
      <c r="AJD127" s="192">
        <f t="shared" si="134"/>
        <v>0</v>
      </c>
      <c r="AJE127" s="192">
        <f t="shared" si="134"/>
        <v>0</v>
      </c>
      <c r="AJF127" s="192">
        <f t="shared" si="134"/>
        <v>0</v>
      </c>
      <c r="AJG127" s="192">
        <f t="shared" si="134"/>
        <v>0</v>
      </c>
      <c r="AJH127" s="192">
        <f t="shared" si="134"/>
        <v>0</v>
      </c>
      <c r="AJI127" s="192">
        <f t="shared" si="134"/>
        <v>0</v>
      </c>
      <c r="AJJ127" s="192">
        <f t="shared" si="134"/>
        <v>0</v>
      </c>
      <c r="AJK127" s="192">
        <f t="shared" si="134"/>
        <v>0</v>
      </c>
      <c r="AJL127" s="192">
        <f t="shared" si="134"/>
        <v>0</v>
      </c>
      <c r="AJM127" s="192">
        <f t="shared" si="134"/>
        <v>0</v>
      </c>
      <c r="AJN127" s="192">
        <f t="shared" si="134"/>
        <v>0</v>
      </c>
      <c r="AJO127" s="192">
        <f t="shared" si="134"/>
        <v>0</v>
      </c>
      <c r="AJP127" s="192">
        <f t="shared" si="134"/>
        <v>0</v>
      </c>
      <c r="AJQ127" s="192">
        <f t="shared" si="134"/>
        <v>7.6963488</v>
      </c>
      <c r="AJR127" s="192">
        <f t="shared" si="134"/>
        <v>7.6963488</v>
      </c>
      <c r="AJS127" s="192">
        <f t="shared" si="134"/>
        <v>7.6963488</v>
      </c>
      <c r="AJT127" s="192">
        <f t="shared" si="134"/>
        <v>0</v>
      </c>
      <c r="AJU127" s="192">
        <f t="shared" si="134"/>
        <v>0</v>
      </c>
      <c r="AJV127" s="192">
        <f t="shared" si="134"/>
        <v>4.6178092799999995</v>
      </c>
      <c r="AJW127" s="192">
        <f t="shared" ref="AJW127:ALB127" si="135">SUMIF($C$5:$C$121,"塗装",AJW5:AJW121)</f>
        <v>5.0026267200000003</v>
      </c>
      <c r="AJX127" s="192">
        <f t="shared" si="135"/>
        <v>1.9240872</v>
      </c>
      <c r="AJY127" s="192">
        <f t="shared" si="135"/>
        <v>0</v>
      </c>
      <c r="AJZ127" s="192">
        <f t="shared" si="135"/>
        <v>0</v>
      </c>
      <c r="AKA127" s="192">
        <f t="shared" si="135"/>
        <v>0</v>
      </c>
      <c r="AKB127" s="192">
        <f t="shared" si="135"/>
        <v>0</v>
      </c>
      <c r="AKC127" s="192">
        <f t="shared" si="135"/>
        <v>0</v>
      </c>
      <c r="AKD127" s="192">
        <f t="shared" si="135"/>
        <v>16</v>
      </c>
      <c r="AKE127" s="192">
        <f t="shared" si="135"/>
        <v>12.3232768060656</v>
      </c>
      <c r="AKF127" s="192">
        <f t="shared" si="135"/>
        <v>17.848174399999998</v>
      </c>
      <c r="AKG127" s="192">
        <f t="shared" si="135"/>
        <v>14</v>
      </c>
      <c r="AKH127" s="192">
        <f t="shared" si="135"/>
        <v>10</v>
      </c>
      <c r="AKI127" s="192">
        <f t="shared" si="135"/>
        <v>0</v>
      </c>
      <c r="AKJ127" s="192">
        <f t="shared" si="135"/>
        <v>8.0405196957705609</v>
      </c>
      <c r="AKK127" s="192">
        <f t="shared" si="135"/>
        <v>0</v>
      </c>
      <c r="AKL127" s="192">
        <f t="shared" si="135"/>
        <v>0</v>
      </c>
      <c r="AKM127" s="192">
        <f t="shared" si="135"/>
        <v>0</v>
      </c>
      <c r="AKN127" s="192">
        <f t="shared" si="135"/>
        <v>0</v>
      </c>
      <c r="AKO127" s="192">
        <f t="shared" si="135"/>
        <v>0</v>
      </c>
      <c r="AKP127" s="192">
        <f t="shared" si="135"/>
        <v>0</v>
      </c>
      <c r="AKQ127" s="192">
        <f t="shared" si="135"/>
        <v>0</v>
      </c>
      <c r="AKR127" s="192">
        <f t="shared" si="135"/>
        <v>0</v>
      </c>
      <c r="AKS127" s="192">
        <f t="shared" si="135"/>
        <v>0</v>
      </c>
      <c r="AKT127" s="192">
        <f t="shared" si="135"/>
        <v>0</v>
      </c>
      <c r="AKU127" s="192">
        <f t="shared" si="135"/>
        <v>0</v>
      </c>
      <c r="AKV127" s="192">
        <f t="shared" si="135"/>
        <v>0</v>
      </c>
      <c r="AKW127" s="192">
        <f t="shared" si="135"/>
        <v>0</v>
      </c>
      <c r="AKX127" s="192">
        <f t="shared" si="135"/>
        <v>0</v>
      </c>
      <c r="AKY127" s="192">
        <f t="shared" si="135"/>
        <v>7</v>
      </c>
      <c r="AKZ127" s="192">
        <f t="shared" si="135"/>
        <v>2</v>
      </c>
      <c r="ALA127" s="192">
        <f t="shared" si="135"/>
        <v>0</v>
      </c>
      <c r="ALB127" s="192">
        <f t="shared" si="135"/>
        <v>0</v>
      </c>
      <c r="ALC127" s="192">
        <f t="shared" ref="ALC127:AMH127" si="136">SUMIF($C$5:$C$121,"塗装",ALC5:ALC121)</f>
        <v>0</v>
      </c>
      <c r="ALD127" s="192">
        <f t="shared" si="136"/>
        <v>0</v>
      </c>
      <c r="ALE127" s="192">
        <f t="shared" si="136"/>
        <v>0</v>
      </c>
      <c r="ALF127" s="192">
        <f t="shared" si="136"/>
        <v>0.70327549090909092</v>
      </c>
      <c r="ALG127" s="192">
        <f t="shared" si="136"/>
        <v>2.8131019636363637</v>
      </c>
      <c r="ALH127" s="192">
        <f t="shared" si="136"/>
        <v>2.8131019636363637</v>
      </c>
      <c r="ALI127" s="192">
        <f t="shared" si="136"/>
        <v>2.8131019636363637</v>
      </c>
      <c r="ALJ127" s="192">
        <f t="shared" si="136"/>
        <v>0</v>
      </c>
      <c r="ALK127" s="192">
        <f t="shared" si="136"/>
        <v>0</v>
      </c>
      <c r="ALL127" s="192">
        <f t="shared" si="136"/>
        <v>1.8285162763636365</v>
      </c>
      <c r="ALM127" s="192">
        <f t="shared" si="136"/>
        <v>1.687861178181818</v>
      </c>
      <c r="ALN127" s="192">
        <f t="shared" si="136"/>
        <v>0</v>
      </c>
      <c r="ALO127" s="192">
        <f t="shared" si="136"/>
        <v>0</v>
      </c>
      <c r="ALP127" s="192">
        <f t="shared" si="136"/>
        <v>0</v>
      </c>
      <c r="ALQ127" s="192">
        <f t="shared" si="136"/>
        <v>0</v>
      </c>
      <c r="ALR127" s="192">
        <f t="shared" si="136"/>
        <v>0</v>
      </c>
      <c r="ALS127" s="192">
        <f t="shared" si="136"/>
        <v>1.4065509818181818</v>
      </c>
      <c r="ALT127" s="192">
        <f t="shared" si="136"/>
        <v>4</v>
      </c>
      <c r="ALU127" s="192">
        <f t="shared" si="136"/>
        <v>4</v>
      </c>
      <c r="ALV127" s="192">
        <f t="shared" si="136"/>
        <v>4</v>
      </c>
      <c r="ALW127" s="192">
        <f t="shared" si="136"/>
        <v>4</v>
      </c>
      <c r="ALX127" s="192">
        <f t="shared" si="136"/>
        <v>0</v>
      </c>
      <c r="ALY127" s="192">
        <f t="shared" si="136"/>
        <v>0</v>
      </c>
      <c r="ALZ127" s="192">
        <f t="shared" si="136"/>
        <v>0</v>
      </c>
      <c r="AMA127" s="192">
        <f t="shared" si="136"/>
        <v>0</v>
      </c>
      <c r="AMB127" s="192">
        <f t="shared" si="136"/>
        <v>0</v>
      </c>
      <c r="AMC127" s="192">
        <f t="shared" si="136"/>
        <v>4</v>
      </c>
      <c r="AMD127" s="192">
        <f t="shared" si="136"/>
        <v>4</v>
      </c>
      <c r="AME127" s="192">
        <f t="shared" si="136"/>
        <v>4</v>
      </c>
      <c r="AMF127" s="192">
        <f t="shared" si="136"/>
        <v>0</v>
      </c>
      <c r="AMG127" s="192">
        <f t="shared" si="136"/>
        <v>4</v>
      </c>
      <c r="AMH127" s="192">
        <f t="shared" si="136"/>
        <v>0</v>
      </c>
      <c r="AMI127" s="192">
        <f t="shared" ref="AMI127:ANN127" si="137">SUMIF($C$5:$C$121,"塗装",AMI5:AMI121)</f>
        <v>0</v>
      </c>
      <c r="AMJ127" s="192">
        <f t="shared" si="137"/>
        <v>3</v>
      </c>
      <c r="AMK127" s="192">
        <f t="shared" si="137"/>
        <v>0</v>
      </c>
      <c r="AML127" s="192">
        <f t="shared" si="137"/>
        <v>0</v>
      </c>
      <c r="AMM127" s="192">
        <f t="shared" si="137"/>
        <v>0</v>
      </c>
      <c r="AMN127" s="192">
        <f t="shared" si="137"/>
        <v>0</v>
      </c>
      <c r="AMO127" s="192">
        <f t="shared" si="137"/>
        <v>0</v>
      </c>
      <c r="AMP127" s="192">
        <f t="shared" si="137"/>
        <v>0</v>
      </c>
      <c r="AMQ127" s="192">
        <f t="shared" si="137"/>
        <v>0</v>
      </c>
      <c r="AMR127" s="192">
        <f t="shared" si="137"/>
        <v>0</v>
      </c>
      <c r="AMS127" s="192">
        <f t="shared" si="137"/>
        <v>0</v>
      </c>
      <c r="AMT127" s="192">
        <f t="shared" si="137"/>
        <v>0</v>
      </c>
      <c r="AMU127" s="192">
        <f t="shared" si="137"/>
        <v>0</v>
      </c>
      <c r="AMV127" s="192">
        <f t="shared" si="137"/>
        <v>0</v>
      </c>
      <c r="AMW127" s="192">
        <f t="shared" si="137"/>
        <v>0</v>
      </c>
      <c r="AMX127" s="192">
        <f t="shared" si="137"/>
        <v>0</v>
      </c>
      <c r="AMY127" s="192">
        <f t="shared" si="137"/>
        <v>0</v>
      </c>
      <c r="AMZ127" s="192">
        <f t="shared" si="137"/>
        <v>0</v>
      </c>
      <c r="ANA127" s="192">
        <f t="shared" si="137"/>
        <v>0</v>
      </c>
      <c r="ANB127" s="192">
        <f t="shared" si="137"/>
        <v>0</v>
      </c>
      <c r="ANC127" s="192">
        <f t="shared" si="137"/>
        <v>0</v>
      </c>
      <c r="AND127" s="192">
        <f t="shared" si="137"/>
        <v>0</v>
      </c>
      <c r="ANE127" s="192">
        <f t="shared" si="137"/>
        <v>0</v>
      </c>
      <c r="ANF127" s="192">
        <f t="shared" si="137"/>
        <v>0</v>
      </c>
      <c r="ANG127" s="192">
        <f t="shared" si="137"/>
        <v>0</v>
      </c>
      <c r="ANH127" s="192">
        <f t="shared" si="137"/>
        <v>0</v>
      </c>
      <c r="ANI127" s="192">
        <f t="shared" si="137"/>
        <v>0</v>
      </c>
      <c r="ANJ127" s="192">
        <f t="shared" si="137"/>
        <v>0</v>
      </c>
      <c r="ANK127" s="192">
        <f t="shared" si="137"/>
        <v>0</v>
      </c>
      <c r="ANL127" s="192">
        <f t="shared" si="137"/>
        <v>0</v>
      </c>
      <c r="ANM127" s="192">
        <f t="shared" si="137"/>
        <v>0</v>
      </c>
      <c r="ANN127" s="192">
        <f t="shared" si="137"/>
        <v>0</v>
      </c>
      <c r="ANO127" s="192">
        <f t="shared" ref="ANO127:AOT127" si="138">SUMIF($C$5:$C$121,"塗装",ANO5:ANO121)</f>
        <v>0</v>
      </c>
      <c r="ANP127" s="192">
        <f t="shared" si="138"/>
        <v>0</v>
      </c>
      <c r="ANQ127" s="192">
        <f t="shared" si="138"/>
        <v>0</v>
      </c>
      <c r="ANR127" s="192">
        <f t="shared" si="138"/>
        <v>0</v>
      </c>
      <c r="ANS127" s="192">
        <f t="shared" si="138"/>
        <v>0</v>
      </c>
      <c r="ANT127" s="192">
        <f t="shared" si="138"/>
        <v>0</v>
      </c>
      <c r="ANU127" s="192">
        <f t="shared" si="138"/>
        <v>0</v>
      </c>
      <c r="ANV127" s="192">
        <f t="shared" si="138"/>
        <v>0</v>
      </c>
      <c r="ANW127" s="192">
        <f t="shared" si="138"/>
        <v>0</v>
      </c>
      <c r="ANX127" s="192">
        <f t="shared" si="138"/>
        <v>0</v>
      </c>
      <c r="ANY127" s="192">
        <f t="shared" si="138"/>
        <v>0</v>
      </c>
      <c r="ANZ127" s="192">
        <f t="shared" si="138"/>
        <v>0</v>
      </c>
      <c r="AOA127" s="192">
        <f t="shared" si="138"/>
        <v>0</v>
      </c>
      <c r="AOB127" s="192">
        <f t="shared" si="138"/>
        <v>0</v>
      </c>
      <c r="AOC127" s="192">
        <f t="shared" si="138"/>
        <v>0</v>
      </c>
      <c r="AOD127" s="192">
        <f t="shared" si="138"/>
        <v>0</v>
      </c>
      <c r="AOE127" s="192">
        <f t="shared" si="138"/>
        <v>0</v>
      </c>
      <c r="AOF127" s="192">
        <f t="shared" si="138"/>
        <v>0</v>
      </c>
      <c r="AOG127" s="192">
        <f t="shared" si="138"/>
        <v>0</v>
      </c>
      <c r="AOH127" s="192">
        <f t="shared" si="138"/>
        <v>0</v>
      </c>
      <c r="AOI127" s="192">
        <f t="shared" si="138"/>
        <v>0</v>
      </c>
      <c r="AOJ127" s="192">
        <f t="shared" si="138"/>
        <v>0</v>
      </c>
      <c r="AOK127" s="192">
        <f t="shared" si="138"/>
        <v>0</v>
      </c>
      <c r="AOL127" s="192">
        <f t="shared" si="138"/>
        <v>0</v>
      </c>
      <c r="AOM127" s="192">
        <f t="shared" si="138"/>
        <v>0</v>
      </c>
      <c r="AON127" s="192">
        <f t="shared" si="138"/>
        <v>0</v>
      </c>
      <c r="AOO127" s="192">
        <f t="shared" si="138"/>
        <v>0</v>
      </c>
      <c r="AOP127" s="192">
        <f t="shared" si="138"/>
        <v>0</v>
      </c>
      <c r="AOQ127" s="192">
        <f t="shared" si="138"/>
        <v>0</v>
      </c>
      <c r="AOR127" s="192">
        <f t="shared" si="138"/>
        <v>0</v>
      </c>
      <c r="AOS127" s="192">
        <f t="shared" si="138"/>
        <v>0</v>
      </c>
      <c r="AOT127" s="192">
        <f t="shared" si="138"/>
        <v>0</v>
      </c>
      <c r="AOU127" s="192">
        <f t="shared" ref="AOU127:APW127" si="139">SUMIF($C$5:$C$121,"塗装",AOU5:AOU121)</f>
        <v>0</v>
      </c>
      <c r="AOV127" s="192">
        <f t="shared" si="139"/>
        <v>0</v>
      </c>
      <c r="AOW127" s="192">
        <f t="shared" si="139"/>
        <v>0</v>
      </c>
      <c r="AOX127" s="192">
        <f t="shared" si="139"/>
        <v>0</v>
      </c>
      <c r="AOY127" s="192">
        <f t="shared" si="139"/>
        <v>0</v>
      </c>
      <c r="AOZ127" s="192">
        <f t="shared" si="139"/>
        <v>0</v>
      </c>
      <c r="APA127" s="192">
        <f t="shared" si="139"/>
        <v>0</v>
      </c>
      <c r="APB127" s="192">
        <f t="shared" si="139"/>
        <v>0</v>
      </c>
      <c r="APC127" s="192">
        <f t="shared" si="139"/>
        <v>0</v>
      </c>
      <c r="APD127" s="192">
        <f t="shared" si="139"/>
        <v>0</v>
      </c>
      <c r="APE127" s="192">
        <f t="shared" si="139"/>
        <v>0</v>
      </c>
      <c r="APF127" s="192">
        <f t="shared" si="139"/>
        <v>0</v>
      </c>
      <c r="APG127" s="192">
        <f t="shared" si="139"/>
        <v>0</v>
      </c>
      <c r="APH127" s="192">
        <f t="shared" si="139"/>
        <v>0</v>
      </c>
      <c r="API127" s="192">
        <f t="shared" si="139"/>
        <v>0</v>
      </c>
      <c r="APJ127" s="192">
        <f t="shared" si="139"/>
        <v>0</v>
      </c>
      <c r="APK127" s="192">
        <f t="shared" si="139"/>
        <v>0</v>
      </c>
      <c r="APL127" s="192">
        <f t="shared" si="139"/>
        <v>0</v>
      </c>
      <c r="APM127" s="192">
        <f t="shared" si="139"/>
        <v>0</v>
      </c>
      <c r="APN127" s="192">
        <f t="shared" si="139"/>
        <v>0</v>
      </c>
      <c r="APO127" s="192">
        <f t="shared" si="139"/>
        <v>0</v>
      </c>
      <c r="APP127" s="192">
        <f t="shared" si="139"/>
        <v>0</v>
      </c>
      <c r="APQ127" s="192">
        <f t="shared" si="139"/>
        <v>0</v>
      </c>
      <c r="APR127" s="192">
        <f t="shared" si="139"/>
        <v>0</v>
      </c>
      <c r="APS127" s="192">
        <f t="shared" si="139"/>
        <v>0</v>
      </c>
      <c r="APT127" s="192">
        <f t="shared" si="139"/>
        <v>0</v>
      </c>
      <c r="APU127" s="192">
        <f t="shared" si="139"/>
        <v>0</v>
      </c>
      <c r="APV127" s="192">
        <f t="shared" si="139"/>
        <v>0</v>
      </c>
      <c r="APW127" s="192">
        <f t="shared" si="139"/>
        <v>0</v>
      </c>
    </row>
    <row r="128" spans="1:1115" s="136" customFormat="1" ht="14.25" customHeight="1" thickBot="1">
      <c r="B128" s="188"/>
      <c r="C128" s="188"/>
      <c r="D128" s="189"/>
      <c r="E128" s="188"/>
      <c r="F128" s="190"/>
      <c r="G128" s="190"/>
      <c r="H128" s="190"/>
      <c r="I128" s="237">
        <v>3</v>
      </c>
      <c r="J128" s="236">
        <v>14</v>
      </c>
      <c r="K128" s="236">
        <v>8</v>
      </c>
      <c r="L128" s="236">
        <v>0</v>
      </c>
      <c r="M128" s="236">
        <v>11</v>
      </c>
      <c r="N128" s="236">
        <v>4</v>
      </c>
      <c r="O128" s="236">
        <v>12</v>
      </c>
      <c r="P128" s="236">
        <v>10</v>
      </c>
      <c r="Q128" s="236">
        <v>14</v>
      </c>
      <c r="R128" s="236">
        <v>0</v>
      </c>
      <c r="S128" s="236">
        <v>0</v>
      </c>
      <c r="T128" s="236">
        <v>0</v>
      </c>
      <c r="U128" s="236">
        <v>0</v>
      </c>
      <c r="V128" s="236">
        <v>0</v>
      </c>
      <c r="W128" s="236">
        <v>0</v>
      </c>
      <c r="X128" s="236">
        <v>14</v>
      </c>
      <c r="Y128" s="236">
        <v>17</v>
      </c>
      <c r="Z128" s="236">
        <v>0</v>
      </c>
      <c r="AA128" s="236">
        <v>16</v>
      </c>
      <c r="AB128" s="236">
        <v>22</v>
      </c>
      <c r="AC128" s="236">
        <v>11</v>
      </c>
      <c r="AD128" s="236">
        <v>26</v>
      </c>
      <c r="AE128" s="236">
        <v>29</v>
      </c>
      <c r="AF128" s="236">
        <v>31</v>
      </c>
      <c r="AG128" s="236">
        <v>0</v>
      </c>
      <c r="AH128" s="236">
        <v>27</v>
      </c>
      <c r="AI128" s="236">
        <v>29</v>
      </c>
      <c r="AJ128" s="236">
        <v>29</v>
      </c>
      <c r="AK128" s="236">
        <v>36</v>
      </c>
      <c r="AL128" s="236">
        <v>24</v>
      </c>
      <c r="AM128" s="238">
        <v>21</v>
      </c>
      <c r="AN128" s="237">
        <v>1</v>
      </c>
      <c r="AO128" s="236">
        <v>35</v>
      </c>
      <c r="AP128" s="236">
        <v>59</v>
      </c>
      <c r="AQ128" s="236">
        <v>8</v>
      </c>
      <c r="AR128" s="236">
        <v>13</v>
      </c>
      <c r="AS128" s="236">
        <v>2</v>
      </c>
      <c r="AT128" s="236">
        <v>2</v>
      </c>
      <c r="AU128" s="236">
        <v>0</v>
      </c>
      <c r="AV128" s="236">
        <v>15</v>
      </c>
      <c r="AW128" s="236">
        <v>10</v>
      </c>
      <c r="AX128" s="236">
        <v>13.5</v>
      </c>
      <c r="AY128" s="236">
        <v>19</v>
      </c>
      <c r="AZ128" s="236">
        <v>22</v>
      </c>
      <c r="BA128" s="236">
        <v>11</v>
      </c>
      <c r="BB128" s="236">
        <v>0</v>
      </c>
      <c r="BC128" s="236">
        <v>19</v>
      </c>
      <c r="BD128" s="236">
        <v>25</v>
      </c>
      <c r="BE128" s="236">
        <v>14</v>
      </c>
      <c r="BF128" s="236">
        <v>28</v>
      </c>
      <c r="BG128" s="236">
        <v>43</v>
      </c>
      <c r="BH128" s="236">
        <v>22</v>
      </c>
      <c r="BI128" s="236">
        <v>0</v>
      </c>
      <c r="BJ128" s="236">
        <v>12</v>
      </c>
      <c r="BK128" s="236">
        <v>23</v>
      </c>
      <c r="BL128" s="236">
        <v>24</v>
      </c>
      <c r="BM128" s="236">
        <v>26</v>
      </c>
      <c r="BN128" s="236">
        <v>15</v>
      </c>
      <c r="BO128" s="236">
        <v>12</v>
      </c>
      <c r="BP128" s="236">
        <v>3</v>
      </c>
      <c r="BQ128" s="236">
        <v>20</v>
      </c>
      <c r="BR128" s="238">
        <v>36.5</v>
      </c>
      <c r="BS128" s="237">
        <v>25</v>
      </c>
      <c r="BT128" s="236">
        <v>20</v>
      </c>
      <c r="BU128" s="236">
        <v>8</v>
      </c>
      <c r="BV128" s="236">
        <v>4</v>
      </c>
      <c r="BW128" s="236">
        <v>7.5</v>
      </c>
      <c r="BX128" s="236">
        <v>42</v>
      </c>
      <c r="BY128" s="236">
        <v>13</v>
      </c>
      <c r="BZ128" s="236">
        <v>8</v>
      </c>
      <c r="CA128" s="236">
        <v>3</v>
      </c>
      <c r="CB128" s="236">
        <v>7</v>
      </c>
      <c r="CC128" s="236">
        <v>7</v>
      </c>
      <c r="CD128" s="236">
        <v>4</v>
      </c>
      <c r="CE128" s="236">
        <v>16.5</v>
      </c>
      <c r="CF128" s="236">
        <v>19</v>
      </c>
      <c r="CG128" s="236">
        <v>5</v>
      </c>
      <c r="CH128" s="236">
        <v>21</v>
      </c>
      <c r="CI128" s="236">
        <v>17</v>
      </c>
      <c r="CJ128" s="236">
        <v>13</v>
      </c>
      <c r="CK128" s="236">
        <v>3</v>
      </c>
      <c r="CL128" s="236">
        <v>22</v>
      </c>
      <c r="CM128" s="236">
        <v>19.5</v>
      </c>
      <c r="CN128" s="236">
        <v>18</v>
      </c>
      <c r="CO128" s="236">
        <v>24</v>
      </c>
      <c r="CP128" s="236">
        <v>21</v>
      </c>
      <c r="CQ128" s="236">
        <v>7</v>
      </c>
      <c r="CR128" s="236">
        <v>3</v>
      </c>
      <c r="CS128" s="236">
        <v>27</v>
      </c>
      <c r="CT128" s="236">
        <v>16</v>
      </c>
      <c r="CU128" s="238">
        <v>6</v>
      </c>
      <c r="CV128" s="237">
        <v>21</v>
      </c>
      <c r="CW128" s="236">
        <v>20</v>
      </c>
      <c r="CX128" s="236">
        <v>13</v>
      </c>
      <c r="CY128" s="236">
        <v>3</v>
      </c>
      <c r="CZ128" s="236">
        <v>20</v>
      </c>
      <c r="DA128" s="236">
        <v>39</v>
      </c>
      <c r="DB128" s="236">
        <v>14</v>
      </c>
      <c r="DC128" s="236">
        <v>18.5</v>
      </c>
      <c r="DD128" s="236">
        <v>8</v>
      </c>
      <c r="DE128" s="236">
        <v>5</v>
      </c>
      <c r="DF128" s="236">
        <v>0</v>
      </c>
      <c r="DG128" s="236">
        <v>9</v>
      </c>
      <c r="DH128" s="236">
        <v>18.5</v>
      </c>
      <c r="DI128" s="236">
        <v>8</v>
      </c>
      <c r="DJ128" s="236">
        <v>0</v>
      </c>
      <c r="DK128" s="236">
        <v>7</v>
      </c>
      <c r="DL128" s="236">
        <v>3</v>
      </c>
      <c r="DM128" s="236">
        <v>0</v>
      </c>
      <c r="DN128" s="236">
        <v>9</v>
      </c>
      <c r="DO128" s="236">
        <v>33</v>
      </c>
      <c r="DP128" s="236">
        <v>16</v>
      </c>
      <c r="DQ128" s="236">
        <v>16.5</v>
      </c>
      <c r="DR128" s="236">
        <v>5</v>
      </c>
      <c r="DS128" s="236">
        <v>4</v>
      </c>
      <c r="DT128" s="236">
        <v>0</v>
      </c>
      <c r="DU128" s="236">
        <v>4</v>
      </c>
      <c r="DV128" s="236">
        <v>5</v>
      </c>
      <c r="DW128" s="236">
        <v>13</v>
      </c>
      <c r="DX128" s="236">
        <v>5</v>
      </c>
      <c r="DY128" s="236">
        <v>1</v>
      </c>
      <c r="DZ128" s="238">
        <v>0</v>
      </c>
      <c r="EA128" s="237">
        <v>0</v>
      </c>
      <c r="EB128" s="236">
        <v>11</v>
      </c>
      <c r="EC128" s="236">
        <v>20</v>
      </c>
      <c r="ED128" s="236">
        <v>25</v>
      </c>
      <c r="EE128" s="236">
        <v>16</v>
      </c>
      <c r="EF128" s="236">
        <v>24</v>
      </c>
      <c r="EG128" s="236">
        <v>14</v>
      </c>
      <c r="EH128" s="236">
        <v>0</v>
      </c>
      <c r="EI128" s="236">
        <v>13</v>
      </c>
      <c r="EJ128" s="236">
        <v>41</v>
      </c>
      <c r="EK128" s="236">
        <v>11</v>
      </c>
      <c r="EL128" s="236">
        <v>6</v>
      </c>
      <c r="EM128" s="236">
        <v>0</v>
      </c>
      <c r="EN128" s="236">
        <v>0</v>
      </c>
      <c r="EO128" s="236">
        <v>0</v>
      </c>
      <c r="EP128" s="236">
        <v>7</v>
      </c>
      <c r="EQ128" s="236">
        <v>12</v>
      </c>
      <c r="ER128" s="236">
        <v>7</v>
      </c>
      <c r="ES128" s="236">
        <v>5</v>
      </c>
      <c r="ET128" s="236">
        <v>0</v>
      </c>
      <c r="EU128" s="236">
        <v>0</v>
      </c>
      <c r="EV128" s="236">
        <v>0</v>
      </c>
      <c r="EW128" s="236">
        <v>0</v>
      </c>
      <c r="EX128" s="236">
        <v>2</v>
      </c>
      <c r="EY128" s="236">
        <v>8</v>
      </c>
      <c r="EZ128" s="236">
        <v>17</v>
      </c>
      <c r="FA128" s="236">
        <v>33</v>
      </c>
      <c r="FB128" s="236">
        <v>39</v>
      </c>
      <c r="FC128" s="236">
        <v>0</v>
      </c>
      <c r="FD128" s="238">
        <v>17</v>
      </c>
      <c r="FE128" s="237">
        <v>29</v>
      </c>
      <c r="FF128" s="236">
        <v>6</v>
      </c>
      <c r="FG128" s="236">
        <v>13</v>
      </c>
      <c r="FH128" s="236">
        <v>16</v>
      </c>
      <c r="FI128" s="236">
        <v>8</v>
      </c>
      <c r="FJ128" s="236">
        <v>0</v>
      </c>
      <c r="FK128" s="236">
        <v>23</v>
      </c>
      <c r="FL128" s="236">
        <v>13</v>
      </c>
      <c r="FM128" s="236">
        <v>8</v>
      </c>
      <c r="FN128" s="236">
        <v>10</v>
      </c>
      <c r="FO128" s="236">
        <v>29</v>
      </c>
      <c r="FP128" s="236">
        <v>22</v>
      </c>
      <c r="FQ128" s="236">
        <v>0</v>
      </c>
      <c r="FR128" s="236">
        <v>28</v>
      </c>
      <c r="FS128" s="236">
        <v>21</v>
      </c>
      <c r="FT128" s="236">
        <v>19</v>
      </c>
      <c r="FU128" s="236">
        <v>17</v>
      </c>
      <c r="FV128" s="236">
        <v>18</v>
      </c>
      <c r="FW128" s="236">
        <v>8</v>
      </c>
      <c r="FX128" s="236">
        <v>0</v>
      </c>
      <c r="FY128" s="236">
        <v>14</v>
      </c>
      <c r="FZ128" s="236">
        <v>24</v>
      </c>
      <c r="GA128" s="236">
        <v>24</v>
      </c>
      <c r="GB128" s="236">
        <v>29</v>
      </c>
      <c r="GC128" s="236">
        <v>32</v>
      </c>
      <c r="GD128" s="236">
        <v>10</v>
      </c>
      <c r="GE128" s="236">
        <v>3</v>
      </c>
      <c r="GF128" s="236">
        <v>21</v>
      </c>
      <c r="GG128" s="236">
        <v>4</v>
      </c>
      <c r="GH128" s="236">
        <v>18</v>
      </c>
      <c r="GI128" s="238">
        <v>12</v>
      </c>
      <c r="GJ128" s="237">
        <v>13</v>
      </c>
      <c r="GK128" s="236">
        <v>12</v>
      </c>
      <c r="GL128" s="236">
        <v>23</v>
      </c>
      <c r="GM128" s="236">
        <v>10</v>
      </c>
      <c r="GN128" s="236">
        <v>23</v>
      </c>
      <c r="GO128" s="236">
        <v>15</v>
      </c>
      <c r="GP128" s="236">
        <v>28</v>
      </c>
      <c r="GQ128" s="236">
        <v>26</v>
      </c>
      <c r="GR128" s="236">
        <v>4</v>
      </c>
      <c r="GS128" s="236">
        <v>0</v>
      </c>
      <c r="GT128" s="236">
        <v>21</v>
      </c>
      <c r="GU128" s="236">
        <v>24</v>
      </c>
      <c r="GV128" s="236">
        <v>18</v>
      </c>
      <c r="GW128" s="236">
        <v>37</v>
      </c>
      <c r="GX128" s="236">
        <v>26</v>
      </c>
      <c r="GY128" s="236">
        <v>21</v>
      </c>
      <c r="GZ128" s="236">
        <v>0</v>
      </c>
      <c r="HA128" s="236">
        <v>9</v>
      </c>
      <c r="HB128" s="236">
        <v>16</v>
      </c>
      <c r="HC128" s="236">
        <v>10</v>
      </c>
      <c r="HD128" s="236">
        <v>4</v>
      </c>
      <c r="HE128" s="236">
        <v>8</v>
      </c>
      <c r="HF128" s="236">
        <v>2</v>
      </c>
      <c r="HG128" s="236">
        <v>0</v>
      </c>
      <c r="HH128" s="236">
        <v>0</v>
      </c>
      <c r="HI128" s="236">
        <v>10</v>
      </c>
      <c r="HJ128" s="236">
        <v>12</v>
      </c>
      <c r="HK128" s="236">
        <v>6</v>
      </c>
      <c r="HL128" s="236">
        <v>9</v>
      </c>
      <c r="HM128" s="238">
        <v>0</v>
      </c>
      <c r="HN128" s="237">
        <v>0</v>
      </c>
      <c r="HO128" s="236">
        <v>0</v>
      </c>
      <c r="HP128" s="236">
        <v>3</v>
      </c>
      <c r="HQ128" s="236">
        <v>4</v>
      </c>
      <c r="HR128" s="236">
        <v>2</v>
      </c>
      <c r="HS128" s="233">
        <v>8</v>
      </c>
      <c r="HT128" s="233">
        <v>7</v>
      </c>
      <c r="HU128" s="233">
        <v>0</v>
      </c>
      <c r="HV128" s="233">
        <v>4</v>
      </c>
      <c r="HW128" s="233">
        <v>8</v>
      </c>
      <c r="HX128" s="233">
        <v>6</v>
      </c>
      <c r="HY128" s="233">
        <v>21.5</v>
      </c>
      <c r="HZ128" s="233">
        <v>31</v>
      </c>
      <c r="IA128" s="233">
        <v>19</v>
      </c>
      <c r="IB128" s="233">
        <v>0</v>
      </c>
      <c r="IC128" s="233">
        <v>5</v>
      </c>
      <c r="ID128" s="233">
        <v>10</v>
      </c>
      <c r="IE128" s="233">
        <v>12</v>
      </c>
      <c r="IF128" s="233">
        <v>11</v>
      </c>
      <c r="IG128" s="233">
        <v>15</v>
      </c>
      <c r="IH128" s="233">
        <v>0</v>
      </c>
      <c r="II128" s="233">
        <v>0</v>
      </c>
      <c r="IJ128" s="233">
        <v>0</v>
      </c>
      <c r="IK128" s="233">
        <v>0</v>
      </c>
      <c r="IL128" s="233">
        <v>0</v>
      </c>
      <c r="IM128" s="233">
        <v>0</v>
      </c>
      <c r="IN128" s="233">
        <v>0</v>
      </c>
      <c r="IO128" s="233">
        <v>1</v>
      </c>
      <c r="IP128" s="233">
        <v>0</v>
      </c>
      <c r="IQ128" s="233">
        <v>0</v>
      </c>
      <c r="IR128" s="235">
        <v>9</v>
      </c>
      <c r="IS128" s="234">
        <v>6</v>
      </c>
      <c r="IT128" s="233">
        <v>13</v>
      </c>
      <c r="IU128" s="233">
        <v>17</v>
      </c>
      <c r="IV128" s="233">
        <v>0</v>
      </c>
      <c r="IW128" s="233">
        <v>0</v>
      </c>
      <c r="IX128" s="233">
        <v>8</v>
      </c>
      <c r="IY128" s="233">
        <v>4</v>
      </c>
      <c r="IZ128" s="233">
        <v>1</v>
      </c>
      <c r="JA128" s="233">
        <v>10</v>
      </c>
      <c r="JB128" s="233">
        <v>6</v>
      </c>
      <c r="JC128" s="233">
        <v>0</v>
      </c>
      <c r="JD128" s="233">
        <v>0</v>
      </c>
      <c r="JE128" s="233">
        <v>16</v>
      </c>
      <c r="JF128" s="233">
        <v>33</v>
      </c>
      <c r="JG128" s="233">
        <v>17</v>
      </c>
      <c r="JH128" s="233">
        <v>49</v>
      </c>
      <c r="JI128" s="233">
        <v>21</v>
      </c>
      <c r="JJ128" s="233">
        <v>3</v>
      </c>
      <c r="JK128" s="233">
        <v>0</v>
      </c>
      <c r="JL128" s="233">
        <v>22</v>
      </c>
      <c r="JM128" s="233">
        <v>27</v>
      </c>
      <c r="JN128" s="233">
        <v>25</v>
      </c>
      <c r="JO128" s="233">
        <v>42</v>
      </c>
      <c r="JP128" s="233">
        <v>28</v>
      </c>
      <c r="JQ128" s="233">
        <v>7</v>
      </c>
      <c r="JR128" s="233">
        <v>0</v>
      </c>
      <c r="JS128" s="233">
        <v>0</v>
      </c>
      <c r="JT128" s="233">
        <v>11</v>
      </c>
      <c r="JU128" s="233">
        <v>16</v>
      </c>
      <c r="JV128" s="233">
        <v>10</v>
      </c>
      <c r="JW128" s="235">
        <v>12</v>
      </c>
      <c r="JX128" s="234">
        <v>3</v>
      </c>
      <c r="JY128" s="233">
        <v>0</v>
      </c>
      <c r="JZ128" s="233">
        <v>0</v>
      </c>
      <c r="KA128" s="233">
        <v>6</v>
      </c>
      <c r="KB128" s="233">
        <v>26</v>
      </c>
      <c r="KC128" s="233">
        <v>11</v>
      </c>
      <c r="KD128" s="233">
        <v>18</v>
      </c>
      <c r="KE128" s="233">
        <v>0</v>
      </c>
      <c r="KF128" s="233">
        <v>0</v>
      </c>
      <c r="KG128" s="233">
        <v>18</v>
      </c>
      <c r="KH128" s="233">
        <v>24</v>
      </c>
      <c r="KI128" s="233">
        <v>9</v>
      </c>
      <c r="KJ128" s="233">
        <v>21</v>
      </c>
      <c r="KK128" s="233">
        <v>22</v>
      </c>
      <c r="KL128" s="233">
        <v>8</v>
      </c>
      <c r="KM128" s="233">
        <v>0</v>
      </c>
      <c r="KN128" s="233">
        <v>29</v>
      </c>
      <c r="KO128" s="233">
        <v>19</v>
      </c>
      <c r="KP128" s="233">
        <v>40</v>
      </c>
      <c r="KQ128" s="233">
        <v>10</v>
      </c>
      <c r="KR128" s="233">
        <v>5</v>
      </c>
      <c r="KS128" s="233">
        <v>0</v>
      </c>
      <c r="KT128" s="233">
        <v>0</v>
      </c>
      <c r="KU128" s="233">
        <v>0</v>
      </c>
      <c r="KV128" s="233">
        <v>5</v>
      </c>
      <c r="KW128" s="233">
        <v>10</v>
      </c>
      <c r="KX128" s="233">
        <v>7</v>
      </c>
      <c r="KY128" s="233">
        <v>6</v>
      </c>
      <c r="KZ128" s="233">
        <v>1.5</v>
      </c>
      <c r="LA128" s="235">
        <v>0</v>
      </c>
      <c r="LB128" s="234">
        <v>7</v>
      </c>
      <c r="LC128" s="233">
        <v>5</v>
      </c>
      <c r="LD128" s="233">
        <v>15</v>
      </c>
      <c r="LE128" s="233">
        <v>8</v>
      </c>
      <c r="LF128" s="233">
        <v>5</v>
      </c>
      <c r="LG128" s="233">
        <v>0</v>
      </c>
      <c r="LH128" s="233">
        <v>0</v>
      </c>
      <c r="LI128" s="233">
        <v>5</v>
      </c>
      <c r="LJ128" s="233">
        <v>3</v>
      </c>
      <c r="LK128" s="233">
        <v>3</v>
      </c>
      <c r="LL128" s="233">
        <v>10</v>
      </c>
      <c r="LM128" s="233">
        <v>1</v>
      </c>
      <c r="LN128" s="233">
        <v>6</v>
      </c>
      <c r="LO128" s="233">
        <v>0</v>
      </c>
      <c r="LP128" s="233">
        <v>0</v>
      </c>
      <c r="LQ128" s="233">
        <v>4</v>
      </c>
      <c r="LR128" s="233">
        <v>5</v>
      </c>
      <c r="LS128" s="233">
        <v>6</v>
      </c>
      <c r="LT128" s="233">
        <v>0</v>
      </c>
      <c r="LU128" s="233">
        <v>0</v>
      </c>
      <c r="LV128" s="233">
        <v>0</v>
      </c>
      <c r="LW128" s="233">
        <v>2</v>
      </c>
      <c r="LX128" s="233">
        <v>8</v>
      </c>
      <c r="LY128" s="233">
        <v>1</v>
      </c>
      <c r="LZ128" s="233">
        <v>4</v>
      </c>
      <c r="MA128" s="233">
        <v>16</v>
      </c>
      <c r="MB128" s="233">
        <v>6</v>
      </c>
      <c r="MC128" s="233">
        <v>0</v>
      </c>
      <c r="MD128" s="233">
        <v>6</v>
      </c>
      <c r="ME128" s="233">
        <v>6</v>
      </c>
      <c r="MF128" s="235">
        <v>4</v>
      </c>
      <c r="MG128" s="234">
        <v>6</v>
      </c>
      <c r="MH128" s="233">
        <v>14</v>
      </c>
      <c r="MI128" s="233">
        <v>1</v>
      </c>
      <c r="MJ128" s="233">
        <v>0</v>
      </c>
      <c r="MK128" s="233">
        <v>4</v>
      </c>
      <c r="ML128" s="233">
        <v>5</v>
      </c>
      <c r="MM128" s="233">
        <v>2</v>
      </c>
      <c r="MN128" s="233">
        <v>11</v>
      </c>
      <c r="MO128" s="233">
        <v>14</v>
      </c>
      <c r="MP128" s="233">
        <v>0</v>
      </c>
      <c r="MQ128" s="233">
        <v>0</v>
      </c>
      <c r="MR128" s="233">
        <v>15</v>
      </c>
      <c r="MS128" s="233">
        <v>13</v>
      </c>
      <c r="MT128" s="233">
        <v>12</v>
      </c>
      <c r="MU128" s="233">
        <v>26</v>
      </c>
      <c r="MV128" s="233">
        <v>11</v>
      </c>
      <c r="MW128" s="233">
        <v>6</v>
      </c>
      <c r="MX128" s="233">
        <v>0</v>
      </c>
      <c r="MY128" s="233">
        <v>5</v>
      </c>
      <c r="MZ128" s="233">
        <v>3</v>
      </c>
      <c r="NA128" s="233">
        <v>8</v>
      </c>
      <c r="NB128" s="233">
        <v>4</v>
      </c>
      <c r="NC128" s="233">
        <v>1</v>
      </c>
      <c r="ND128" s="233">
        <v>0</v>
      </c>
      <c r="NE128" s="233">
        <v>0</v>
      </c>
      <c r="NF128" s="233">
        <v>16</v>
      </c>
      <c r="NG128" s="233">
        <v>23</v>
      </c>
      <c r="NH128" s="233">
        <v>10</v>
      </c>
      <c r="NI128" s="233">
        <v>6</v>
      </c>
      <c r="NJ128" s="235">
        <v>5</v>
      </c>
      <c r="NK128" s="234">
        <v>0</v>
      </c>
      <c r="NL128" s="233">
        <v>0</v>
      </c>
      <c r="NM128" s="233">
        <v>5</v>
      </c>
      <c r="NN128" s="233">
        <v>21</v>
      </c>
      <c r="NO128" s="233">
        <v>6</v>
      </c>
      <c r="NP128" s="233">
        <v>12</v>
      </c>
      <c r="NQ128" s="233">
        <v>10</v>
      </c>
      <c r="NR128" s="233">
        <v>2</v>
      </c>
      <c r="NS128" s="233">
        <v>0</v>
      </c>
      <c r="NT128" s="233">
        <v>0</v>
      </c>
      <c r="NU128" s="233">
        <v>0</v>
      </c>
      <c r="NV128" s="233">
        <v>0</v>
      </c>
      <c r="NW128" s="233">
        <v>0</v>
      </c>
      <c r="NX128" s="233">
        <v>0</v>
      </c>
      <c r="NY128" s="233">
        <v>0</v>
      </c>
      <c r="NZ128" s="233">
        <v>0</v>
      </c>
      <c r="OA128" s="233">
        <v>24</v>
      </c>
      <c r="OB128" s="233">
        <v>14</v>
      </c>
      <c r="OC128" s="233">
        <v>26</v>
      </c>
      <c r="OD128" s="233">
        <v>26</v>
      </c>
      <c r="OE128" s="233">
        <v>18</v>
      </c>
      <c r="OF128" s="233">
        <v>10</v>
      </c>
      <c r="OG128" s="233">
        <v>0</v>
      </c>
      <c r="OH128" s="233">
        <v>0</v>
      </c>
      <c r="OI128" s="233">
        <v>28</v>
      </c>
      <c r="OJ128" s="233">
        <v>14</v>
      </c>
      <c r="OK128" s="233">
        <v>27</v>
      </c>
      <c r="OL128" s="233">
        <v>30</v>
      </c>
      <c r="OM128" s="233">
        <v>29</v>
      </c>
      <c r="ON128" s="233">
        <v>0</v>
      </c>
      <c r="OO128" s="467">
        <v>37</v>
      </c>
      <c r="OP128" s="256">
        <v>32</v>
      </c>
      <c r="OQ128" s="257">
        <v>19</v>
      </c>
      <c r="OR128" s="257">
        <v>13</v>
      </c>
      <c r="OS128" s="257">
        <v>14</v>
      </c>
      <c r="OT128" s="257">
        <v>0</v>
      </c>
      <c r="OU128" s="257">
        <v>0</v>
      </c>
      <c r="OV128" s="257">
        <v>4</v>
      </c>
      <c r="OW128" s="257">
        <v>11</v>
      </c>
      <c r="OX128" s="257">
        <v>1</v>
      </c>
      <c r="OY128" s="257">
        <v>8</v>
      </c>
      <c r="OZ128" s="257">
        <v>12</v>
      </c>
      <c r="PA128" s="257">
        <v>2</v>
      </c>
      <c r="PB128" s="257">
        <v>0</v>
      </c>
      <c r="PC128" s="257">
        <v>4</v>
      </c>
      <c r="PD128" s="257">
        <v>9</v>
      </c>
      <c r="PE128" s="257">
        <v>20</v>
      </c>
      <c r="PF128" s="257">
        <v>17</v>
      </c>
      <c r="PG128" s="257">
        <v>12</v>
      </c>
      <c r="PH128" s="257">
        <v>30</v>
      </c>
      <c r="PI128" s="257">
        <v>0</v>
      </c>
      <c r="PJ128" s="257">
        <v>17</v>
      </c>
      <c r="PK128" s="257">
        <v>9</v>
      </c>
      <c r="PL128" s="257">
        <v>15.5</v>
      </c>
      <c r="PM128" s="257">
        <v>41</v>
      </c>
      <c r="PN128" s="257">
        <v>43</v>
      </c>
      <c r="PO128" s="257">
        <v>0</v>
      </c>
      <c r="PP128" s="257">
        <v>0</v>
      </c>
      <c r="PQ128" s="257">
        <v>26</v>
      </c>
      <c r="PR128" s="257">
        <v>17</v>
      </c>
      <c r="PS128" s="257">
        <v>2</v>
      </c>
      <c r="PT128" s="258">
        <v>1</v>
      </c>
      <c r="PU128" s="256">
        <v>0</v>
      </c>
      <c r="PV128" s="257">
        <v>0</v>
      </c>
      <c r="PW128" s="257">
        <v>0</v>
      </c>
      <c r="PX128" s="257">
        <v>0</v>
      </c>
      <c r="PY128" s="257">
        <v>18</v>
      </c>
      <c r="PZ128" s="257">
        <v>24</v>
      </c>
      <c r="QA128" s="257">
        <v>21</v>
      </c>
      <c r="QB128" s="257">
        <v>10</v>
      </c>
      <c r="QC128" s="257">
        <v>8</v>
      </c>
      <c r="QD128" s="257">
        <v>0</v>
      </c>
      <c r="QE128" s="257">
        <v>12</v>
      </c>
      <c r="QF128" s="257">
        <v>16</v>
      </c>
      <c r="QG128" s="257">
        <v>20</v>
      </c>
      <c r="QH128" s="257">
        <v>9</v>
      </c>
      <c r="QI128" s="257">
        <v>12</v>
      </c>
      <c r="QJ128" s="257">
        <v>4</v>
      </c>
      <c r="QK128" s="257">
        <v>0</v>
      </c>
      <c r="QL128" s="257">
        <v>12</v>
      </c>
      <c r="QM128" s="257">
        <v>16</v>
      </c>
      <c r="QN128" s="257">
        <v>6</v>
      </c>
      <c r="QO128" s="257">
        <v>6</v>
      </c>
      <c r="QP128" s="257">
        <v>11</v>
      </c>
      <c r="QQ128" s="257">
        <v>0</v>
      </c>
      <c r="QR128" s="257">
        <v>0</v>
      </c>
      <c r="QS128" s="257">
        <v>13</v>
      </c>
      <c r="QT128" s="257">
        <v>4</v>
      </c>
      <c r="QU128" s="257">
        <v>0</v>
      </c>
      <c r="QV128" s="258">
        <v>1</v>
      </c>
      <c r="QW128" s="234">
        <v>21</v>
      </c>
      <c r="QX128" s="233">
        <v>22</v>
      </c>
      <c r="QY128" s="233">
        <v>0</v>
      </c>
      <c r="QZ128" s="233">
        <v>30</v>
      </c>
      <c r="RA128" s="233">
        <v>20</v>
      </c>
      <c r="RB128" s="233">
        <v>9</v>
      </c>
      <c r="RC128" s="233">
        <v>20</v>
      </c>
      <c r="RD128" s="233">
        <v>17</v>
      </c>
      <c r="RE128" s="233">
        <v>29</v>
      </c>
      <c r="RF128" s="233">
        <v>0</v>
      </c>
      <c r="RG128" s="233">
        <v>8</v>
      </c>
      <c r="RH128" s="233">
        <v>15</v>
      </c>
      <c r="RI128" s="233">
        <v>6</v>
      </c>
      <c r="RJ128" s="233">
        <v>20</v>
      </c>
      <c r="RK128" s="233">
        <v>15</v>
      </c>
      <c r="RL128" s="233">
        <v>0</v>
      </c>
      <c r="RM128" s="233">
        <v>0</v>
      </c>
      <c r="RN128" s="233">
        <v>19</v>
      </c>
      <c r="RO128" s="233">
        <v>18</v>
      </c>
      <c r="RP128" s="233">
        <v>28</v>
      </c>
      <c r="RQ128" s="233">
        <v>10</v>
      </c>
      <c r="RR128" s="233">
        <v>7</v>
      </c>
      <c r="RS128" s="233">
        <v>0</v>
      </c>
      <c r="RT128" s="233">
        <v>0</v>
      </c>
      <c r="RU128" s="233">
        <v>13</v>
      </c>
      <c r="RV128" s="233">
        <v>0</v>
      </c>
      <c r="RW128" s="233">
        <v>18</v>
      </c>
      <c r="RX128" s="233">
        <v>24</v>
      </c>
      <c r="RY128" s="233">
        <v>2</v>
      </c>
      <c r="RZ128" s="233">
        <v>0</v>
      </c>
      <c r="SA128" s="235">
        <v>0</v>
      </c>
      <c r="SB128" s="234">
        <v>22</v>
      </c>
      <c r="SC128" s="233">
        <v>2</v>
      </c>
      <c r="SD128" s="233">
        <v>6</v>
      </c>
      <c r="SE128" s="233">
        <v>17</v>
      </c>
      <c r="SF128" s="233">
        <v>4</v>
      </c>
      <c r="SG128" s="233">
        <v>9</v>
      </c>
      <c r="SH128" s="233">
        <v>0</v>
      </c>
      <c r="SI128" s="233">
        <v>10</v>
      </c>
      <c r="SJ128" s="233">
        <v>0</v>
      </c>
      <c r="SK128" s="233">
        <v>4</v>
      </c>
      <c r="SL128" s="233">
        <v>14</v>
      </c>
      <c r="SM128" s="233">
        <v>10</v>
      </c>
      <c r="SN128" s="233">
        <v>0</v>
      </c>
      <c r="SO128" s="233">
        <v>0</v>
      </c>
      <c r="SP128" s="233">
        <v>0</v>
      </c>
      <c r="SQ128" s="233">
        <v>0</v>
      </c>
      <c r="SR128" s="233">
        <v>21</v>
      </c>
      <c r="SS128" s="233">
        <v>28</v>
      </c>
      <c r="ST128" s="233">
        <v>20</v>
      </c>
      <c r="SU128" s="233">
        <v>28</v>
      </c>
      <c r="SV128" s="233">
        <v>0</v>
      </c>
      <c r="SW128" s="233">
        <v>30</v>
      </c>
      <c r="SX128" s="233">
        <v>28</v>
      </c>
      <c r="SY128" s="233">
        <v>17</v>
      </c>
      <c r="SZ128" s="233">
        <v>17</v>
      </c>
      <c r="TA128" s="233">
        <v>5</v>
      </c>
      <c r="TB128" s="233">
        <v>2</v>
      </c>
      <c r="TC128" s="233">
        <v>0</v>
      </c>
      <c r="TD128" s="233">
        <v>0</v>
      </c>
      <c r="TE128" s="235">
        <v>5</v>
      </c>
      <c r="TF128" s="234">
        <v>18</v>
      </c>
      <c r="TG128" s="233">
        <v>14</v>
      </c>
      <c r="TH128" s="233">
        <v>2</v>
      </c>
      <c r="TI128" s="233">
        <v>0</v>
      </c>
      <c r="TJ128" s="233">
        <v>0</v>
      </c>
      <c r="TK128" s="233">
        <v>4</v>
      </c>
      <c r="TL128" s="233">
        <v>5</v>
      </c>
      <c r="TM128" s="233">
        <v>2</v>
      </c>
      <c r="TN128" s="233">
        <v>0</v>
      </c>
      <c r="TO128" s="233">
        <v>0</v>
      </c>
      <c r="TP128" s="233">
        <v>0</v>
      </c>
      <c r="TQ128" s="233">
        <v>0</v>
      </c>
      <c r="TR128" s="233">
        <v>0</v>
      </c>
      <c r="TS128" s="233">
        <v>0</v>
      </c>
      <c r="TT128" s="233">
        <v>4</v>
      </c>
      <c r="TU128" s="233">
        <v>0</v>
      </c>
      <c r="TV128" s="233">
        <v>9</v>
      </c>
      <c r="TW128" s="233">
        <v>8</v>
      </c>
      <c r="TX128" s="233">
        <v>0</v>
      </c>
      <c r="TY128" s="233">
        <v>24</v>
      </c>
      <c r="TZ128" s="233">
        <v>8</v>
      </c>
      <c r="UA128" s="233">
        <v>7</v>
      </c>
      <c r="UB128" s="233">
        <v>6</v>
      </c>
      <c r="UC128" s="233">
        <v>4</v>
      </c>
      <c r="UD128" s="233">
        <v>0</v>
      </c>
      <c r="UE128" s="233">
        <v>0</v>
      </c>
      <c r="UF128" s="233">
        <v>2</v>
      </c>
      <c r="UG128" s="233">
        <v>0</v>
      </c>
      <c r="UH128" s="233">
        <v>0</v>
      </c>
      <c r="UI128" s="233">
        <v>12</v>
      </c>
      <c r="UJ128" s="235">
        <v>4</v>
      </c>
      <c r="UK128" s="234">
        <v>2</v>
      </c>
      <c r="UL128" s="233">
        <v>0</v>
      </c>
      <c r="UM128" s="233">
        <v>8</v>
      </c>
      <c r="UN128" s="233">
        <v>7</v>
      </c>
      <c r="UO128" s="233">
        <v>7</v>
      </c>
      <c r="UP128" s="233">
        <v>0</v>
      </c>
      <c r="UQ128" s="233">
        <v>2</v>
      </c>
      <c r="UR128" s="233">
        <v>0</v>
      </c>
      <c r="US128" s="233">
        <v>0</v>
      </c>
      <c r="UT128" s="233">
        <v>13</v>
      </c>
      <c r="UU128" s="233">
        <v>8</v>
      </c>
      <c r="UV128" s="233">
        <v>6</v>
      </c>
      <c r="UW128" s="233">
        <v>8</v>
      </c>
      <c r="UX128" s="233">
        <v>8</v>
      </c>
      <c r="UY128" s="233">
        <v>10</v>
      </c>
      <c r="UZ128" s="233">
        <v>0</v>
      </c>
      <c r="VA128" s="233">
        <v>18</v>
      </c>
      <c r="VB128" s="233">
        <v>14</v>
      </c>
      <c r="VC128" s="233">
        <v>5</v>
      </c>
      <c r="VD128" s="233">
        <v>6</v>
      </c>
      <c r="VE128" s="233">
        <v>4</v>
      </c>
      <c r="VF128" s="233">
        <v>0</v>
      </c>
      <c r="VG128" s="233">
        <v>0</v>
      </c>
      <c r="VH128" s="233">
        <v>0</v>
      </c>
      <c r="VI128" s="233">
        <v>1</v>
      </c>
      <c r="VJ128" s="233">
        <v>5</v>
      </c>
      <c r="VK128" s="233">
        <v>6</v>
      </c>
      <c r="VL128" s="233">
        <v>3</v>
      </c>
      <c r="VM128" s="233">
        <v>6</v>
      </c>
      <c r="VN128" s="235">
        <v>0</v>
      </c>
      <c r="VO128" s="234">
        <v>0</v>
      </c>
      <c r="VP128" s="233">
        <v>7</v>
      </c>
      <c r="VQ128" s="233">
        <v>2</v>
      </c>
      <c r="VR128" s="233">
        <v>9</v>
      </c>
      <c r="VS128" s="233">
        <v>6</v>
      </c>
      <c r="VT128" s="233">
        <v>12</v>
      </c>
      <c r="VU128" s="233">
        <v>0</v>
      </c>
      <c r="VV128" s="233">
        <v>16</v>
      </c>
      <c r="VW128" s="233">
        <v>25</v>
      </c>
      <c r="VX128" s="233">
        <v>7</v>
      </c>
      <c r="VY128" s="233">
        <v>2</v>
      </c>
      <c r="VZ128" s="233">
        <v>8</v>
      </c>
      <c r="WA128" s="233">
        <v>16</v>
      </c>
      <c r="WB128" s="233">
        <v>0</v>
      </c>
      <c r="WC128" s="233">
        <v>10</v>
      </c>
      <c r="WD128" s="233">
        <v>30</v>
      </c>
      <c r="WE128" s="233">
        <v>20</v>
      </c>
      <c r="WF128" s="233">
        <v>15</v>
      </c>
      <c r="WG128" s="233">
        <v>11</v>
      </c>
      <c r="WH128" s="233">
        <v>12</v>
      </c>
      <c r="WI128" s="233">
        <v>0</v>
      </c>
      <c r="WJ128" s="233">
        <v>0</v>
      </c>
      <c r="WK128" s="233">
        <v>4</v>
      </c>
      <c r="WL128" s="233">
        <v>0</v>
      </c>
      <c r="WM128" s="233">
        <v>0</v>
      </c>
      <c r="WN128" s="233">
        <v>0</v>
      </c>
      <c r="WO128" s="233">
        <v>0</v>
      </c>
      <c r="WP128" s="233">
        <v>0</v>
      </c>
      <c r="WQ128" s="233">
        <v>3</v>
      </c>
      <c r="WR128" s="233">
        <v>13</v>
      </c>
      <c r="WS128" s="235">
        <v>3</v>
      </c>
      <c r="WT128" s="234">
        <v>6</v>
      </c>
      <c r="WU128" s="233">
        <v>3</v>
      </c>
      <c r="WV128" s="233">
        <v>0</v>
      </c>
      <c r="WW128" s="233">
        <v>0</v>
      </c>
      <c r="WX128" s="233">
        <v>1</v>
      </c>
      <c r="WY128" s="233">
        <v>0</v>
      </c>
      <c r="WZ128" s="233">
        <v>7</v>
      </c>
      <c r="XA128" s="233">
        <v>10</v>
      </c>
      <c r="XB128" s="233">
        <v>10</v>
      </c>
      <c r="XC128" s="233">
        <v>0</v>
      </c>
      <c r="XD128" s="233">
        <v>0</v>
      </c>
      <c r="XE128" s="233">
        <v>11</v>
      </c>
      <c r="XF128" s="233">
        <v>14</v>
      </c>
      <c r="XG128" s="233">
        <v>16</v>
      </c>
      <c r="XH128" s="233">
        <v>3</v>
      </c>
      <c r="XI128" s="233">
        <v>11</v>
      </c>
      <c r="XJ128" s="233">
        <v>0</v>
      </c>
      <c r="XK128" s="233">
        <v>0</v>
      </c>
      <c r="XL128" s="233">
        <v>22</v>
      </c>
      <c r="XM128" s="233">
        <v>20</v>
      </c>
      <c r="XN128" s="233">
        <v>22</v>
      </c>
      <c r="XO128" s="233">
        <v>25</v>
      </c>
      <c r="XP128" s="233">
        <v>12</v>
      </c>
      <c r="XQ128" s="233">
        <v>5</v>
      </c>
      <c r="XR128" s="233">
        <v>0</v>
      </c>
      <c r="XS128" s="233">
        <v>0</v>
      </c>
      <c r="XT128" s="233">
        <v>5</v>
      </c>
      <c r="XU128" s="233">
        <v>10</v>
      </c>
      <c r="XV128" s="233">
        <v>14</v>
      </c>
      <c r="XW128" s="233">
        <v>16</v>
      </c>
      <c r="XX128" s="235">
        <v>0</v>
      </c>
      <c r="XY128" s="234">
        <v>0</v>
      </c>
      <c r="XZ128" s="233">
        <v>20</v>
      </c>
      <c r="YA128" s="233">
        <v>0</v>
      </c>
      <c r="YB128" s="233">
        <v>15</v>
      </c>
      <c r="YC128" s="233">
        <v>8</v>
      </c>
      <c r="YD128" s="233">
        <v>12</v>
      </c>
      <c r="YE128" s="233">
        <v>0</v>
      </c>
      <c r="YF128" s="233">
        <v>0</v>
      </c>
      <c r="YG128" s="233">
        <v>17</v>
      </c>
      <c r="YH128" s="233">
        <v>11</v>
      </c>
      <c r="YI128" s="233">
        <v>12</v>
      </c>
      <c r="YJ128" s="233">
        <v>12</v>
      </c>
      <c r="YK128" s="233">
        <v>12</v>
      </c>
      <c r="YL128" s="233">
        <v>0</v>
      </c>
      <c r="YM128" s="233">
        <v>0</v>
      </c>
      <c r="YN128" s="233">
        <v>2</v>
      </c>
      <c r="YO128" s="233">
        <v>8</v>
      </c>
      <c r="YP128" s="233">
        <v>21</v>
      </c>
      <c r="YQ128" s="233">
        <v>15</v>
      </c>
      <c r="YR128" s="233">
        <v>12</v>
      </c>
      <c r="YS128" s="233">
        <v>0</v>
      </c>
      <c r="YT128" s="233">
        <v>0</v>
      </c>
      <c r="YU128" s="233">
        <v>0</v>
      </c>
      <c r="YV128" s="233">
        <v>19</v>
      </c>
      <c r="YW128" s="233">
        <v>13</v>
      </c>
      <c r="YX128" s="233">
        <v>6</v>
      </c>
      <c r="YY128" s="233">
        <v>3</v>
      </c>
      <c r="YZ128" s="233">
        <v>0</v>
      </c>
      <c r="ZA128" s="233">
        <v>0</v>
      </c>
      <c r="ZB128" s="235">
        <v>10</v>
      </c>
      <c r="ZC128" s="234">
        <v>14</v>
      </c>
      <c r="ZD128" s="233">
        <v>20</v>
      </c>
      <c r="ZE128" s="233">
        <v>5</v>
      </c>
      <c r="ZF128" s="233">
        <v>4</v>
      </c>
      <c r="ZG128" s="233">
        <v>0</v>
      </c>
      <c r="ZH128" s="233">
        <v>0</v>
      </c>
      <c r="ZI128" s="233">
        <v>12</v>
      </c>
      <c r="ZJ128" s="233">
        <v>4</v>
      </c>
      <c r="ZK128" s="233">
        <v>6</v>
      </c>
      <c r="ZL128" s="233">
        <v>15</v>
      </c>
      <c r="ZM128" s="233">
        <v>14</v>
      </c>
      <c r="ZN128" s="233">
        <v>0</v>
      </c>
      <c r="ZO128" s="233">
        <v>0</v>
      </c>
      <c r="ZP128" s="233">
        <v>0</v>
      </c>
      <c r="ZQ128" s="233">
        <v>4</v>
      </c>
      <c r="ZR128" s="233">
        <v>12</v>
      </c>
      <c r="ZS128" s="233">
        <v>3</v>
      </c>
      <c r="ZT128" s="233">
        <v>0</v>
      </c>
      <c r="ZU128" s="233">
        <v>0</v>
      </c>
      <c r="ZV128" s="233">
        <v>0</v>
      </c>
      <c r="ZW128" s="233">
        <v>8</v>
      </c>
      <c r="ZX128" s="233">
        <v>7</v>
      </c>
      <c r="ZY128" s="233">
        <v>10</v>
      </c>
      <c r="ZZ128" s="233">
        <v>19</v>
      </c>
      <c r="AAA128" s="233">
        <v>6</v>
      </c>
      <c r="AAB128" s="233">
        <v>1</v>
      </c>
      <c r="AAC128" s="233">
        <v>0</v>
      </c>
      <c r="AAD128" s="233">
        <v>19</v>
      </c>
      <c r="AAE128" s="233">
        <v>13</v>
      </c>
      <c r="AAF128" s="233">
        <v>10</v>
      </c>
      <c r="AAG128" s="235">
        <v>9</v>
      </c>
      <c r="AAH128" s="234">
        <v>14</v>
      </c>
      <c r="AAI128" s="233">
        <v>0</v>
      </c>
      <c r="AAJ128" s="233">
        <v>0</v>
      </c>
      <c r="AAK128" s="233">
        <v>8</v>
      </c>
      <c r="AAL128" s="233">
        <v>9</v>
      </c>
      <c r="AAM128" s="233">
        <v>8</v>
      </c>
      <c r="AAN128" s="233">
        <v>20</v>
      </c>
      <c r="AAO128" s="233">
        <v>21</v>
      </c>
      <c r="AAP128" s="233">
        <v>12</v>
      </c>
      <c r="AAQ128" s="233">
        <v>0</v>
      </c>
      <c r="AAR128" s="233">
        <v>24</v>
      </c>
      <c r="AAS128" s="233">
        <v>24</v>
      </c>
      <c r="AAT128" s="233">
        <v>10</v>
      </c>
      <c r="AAU128" s="233">
        <v>16</v>
      </c>
      <c r="AAV128" s="233">
        <v>15</v>
      </c>
      <c r="AAW128" s="233">
        <v>6</v>
      </c>
      <c r="AAX128" s="233">
        <v>0</v>
      </c>
      <c r="AAY128" s="233">
        <v>5</v>
      </c>
      <c r="AAZ128" s="233">
        <v>16</v>
      </c>
      <c r="ABA128" s="233">
        <v>2</v>
      </c>
      <c r="ABB128" s="233">
        <v>0</v>
      </c>
      <c r="ABC128" s="233">
        <v>3</v>
      </c>
      <c r="ABD128" s="233">
        <v>0</v>
      </c>
      <c r="ABE128" s="233">
        <v>0</v>
      </c>
      <c r="ABF128" s="233">
        <v>7</v>
      </c>
      <c r="ABG128" s="233">
        <v>4</v>
      </c>
      <c r="ABH128" s="233">
        <v>14</v>
      </c>
      <c r="ABI128" s="233">
        <v>4</v>
      </c>
      <c r="ABJ128" s="233">
        <v>3</v>
      </c>
      <c r="ABK128" s="235">
        <v>0</v>
      </c>
      <c r="ABL128" s="234">
        <v>0</v>
      </c>
      <c r="ABM128" s="233">
        <v>15</v>
      </c>
      <c r="ABN128" s="233">
        <v>16</v>
      </c>
      <c r="ABO128" s="233">
        <v>12</v>
      </c>
      <c r="ABP128" s="233">
        <v>6</v>
      </c>
      <c r="ABQ128" s="233">
        <v>10</v>
      </c>
      <c r="ABR128" s="233">
        <v>12</v>
      </c>
      <c r="ABS128" s="233">
        <v>0</v>
      </c>
      <c r="ABT128" s="233">
        <v>6</v>
      </c>
      <c r="ABU128" s="233">
        <v>0</v>
      </c>
      <c r="ABV128" s="233">
        <v>0</v>
      </c>
      <c r="ABW128" s="233">
        <v>0</v>
      </c>
      <c r="ABX128" s="233">
        <v>0</v>
      </c>
      <c r="ABY128" s="233">
        <v>0</v>
      </c>
      <c r="ABZ128" s="233">
        <v>0</v>
      </c>
      <c r="ACA128" s="233">
        <v>26</v>
      </c>
      <c r="ACB128" s="233">
        <v>33</v>
      </c>
      <c r="ACC128" s="233">
        <v>22</v>
      </c>
      <c r="ACD128" s="233">
        <v>20</v>
      </c>
      <c r="ACE128" s="233">
        <v>20</v>
      </c>
      <c r="ACF128" s="233">
        <v>18</v>
      </c>
      <c r="ACG128" s="233">
        <v>0</v>
      </c>
      <c r="ACH128" s="233">
        <v>22</v>
      </c>
      <c r="ACI128" s="233">
        <v>26</v>
      </c>
      <c r="ACJ128" s="233">
        <v>35</v>
      </c>
      <c r="ACK128" s="233">
        <v>21</v>
      </c>
      <c r="ACL128" s="233">
        <v>16</v>
      </c>
      <c r="ACM128" s="233">
        <v>8</v>
      </c>
      <c r="ACN128" s="233">
        <v>0</v>
      </c>
      <c r="ACO128" s="233">
        <v>16</v>
      </c>
      <c r="ACP128" s="235">
        <v>28</v>
      </c>
      <c r="ACQ128" s="234">
        <v>23</v>
      </c>
      <c r="ACR128" s="233">
        <v>30</v>
      </c>
      <c r="ACS128" s="233">
        <v>18</v>
      </c>
      <c r="ACT128" s="233">
        <v>0</v>
      </c>
      <c r="ACU128" s="233">
        <v>0</v>
      </c>
      <c r="ACV128" s="233">
        <v>15</v>
      </c>
      <c r="ACW128" s="233">
        <v>16</v>
      </c>
      <c r="ACX128" s="233">
        <v>4</v>
      </c>
      <c r="ACY128" s="233">
        <v>1</v>
      </c>
      <c r="ACZ128" s="233">
        <v>11</v>
      </c>
      <c r="ADA128" s="233">
        <v>22</v>
      </c>
      <c r="ADB128" s="233">
        <v>0</v>
      </c>
      <c r="ADC128" s="233">
        <v>26</v>
      </c>
      <c r="ADD128" s="233">
        <v>30</v>
      </c>
      <c r="ADE128" s="233">
        <v>22</v>
      </c>
      <c r="ADF128" s="233">
        <v>11</v>
      </c>
      <c r="ADG128" s="233">
        <v>36</v>
      </c>
      <c r="ADH128" s="233">
        <v>34</v>
      </c>
      <c r="ADI128" s="233">
        <v>0</v>
      </c>
      <c r="ADJ128" s="233">
        <v>13</v>
      </c>
      <c r="ADK128" s="233">
        <v>32</v>
      </c>
      <c r="ADL128" s="233">
        <v>0</v>
      </c>
      <c r="ADM128" s="233">
        <v>33</v>
      </c>
      <c r="ADN128" s="233">
        <v>35</v>
      </c>
      <c r="ADO128" s="233">
        <v>0</v>
      </c>
      <c r="ADP128" s="233">
        <v>0</v>
      </c>
      <c r="ADQ128" s="233">
        <v>22</v>
      </c>
      <c r="ADR128" s="233">
        <v>9</v>
      </c>
      <c r="ADS128" s="233">
        <v>7</v>
      </c>
      <c r="ADT128" s="233">
        <v>20</v>
      </c>
      <c r="ADU128" s="235">
        <v>37</v>
      </c>
      <c r="ADV128" s="234">
        <v>0</v>
      </c>
      <c r="ADW128" s="233">
        <v>0</v>
      </c>
      <c r="ADX128" s="233">
        <v>0</v>
      </c>
      <c r="ADY128" s="233">
        <v>30</v>
      </c>
      <c r="ADZ128" s="233">
        <v>10</v>
      </c>
      <c r="AEA128" s="233">
        <v>13</v>
      </c>
      <c r="AEB128" s="233">
        <v>23</v>
      </c>
      <c r="AEC128" s="233">
        <v>12</v>
      </c>
      <c r="AED128" s="233">
        <v>0</v>
      </c>
      <c r="AEE128" s="233">
        <v>9</v>
      </c>
      <c r="AEF128" s="233">
        <v>10</v>
      </c>
      <c r="AEG128" s="233">
        <v>4</v>
      </c>
      <c r="AEH128" s="233">
        <v>2</v>
      </c>
      <c r="AEI128" s="233">
        <v>3</v>
      </c>
      <c r="AEJ128" s="233">
        <v>8</v>
      </c>
      <c r="AEK128" s="233">
        <v>0</v>
      </c>
      <c r="AEL128" s="233">
        <v>8</v>
      </c>
      <c r="AEM128" s="233">
        <v>2</v>
      </c>
      <c r="AEN128" s="233">
        <v>0</v>
      </c>
      <c r="AEO128" s="233">
        <v>2</v>
      </c>
      <c r="AEP128" s="233">
        <v>2</v>
      </c>
      <c r="AEQ128" s="233">
        <v>0</v>
      </c>
      <c r="AER128" s="233">
        <v>0</v>
      </c>
      <c r="AES128" s="233">
        <v>4</v>
      </c>
      <c r="AET128" s="233">
        <v>0</v>
      </c>
      <c r="AEU128" s="233">
        <v>0</v>
      </c>
      <c r="AEV128" s="233">
        <v>0</v>
      </c>
      <c r="AEW128" s="235">
        <v>0</v>
      </c>
      <c r="AEX128" s="256">
        <v>0</v>
      </c>
      <c r="AEY128" s="257">
        <v>0</v>
      </c>
      <c r="AEZ128" s="257">
        <v>2</v>
      </c>
      <c r="AFA128" s="257">
        <v>8</v>
      </c>
      <c r="AFB128" s="257">
        <v>22</v>
      </c>
      <c r="AFC128" s="257">
        <v>11</v>
      </c>
      <c r="AFD128" s="257">
        <v>12</v>
      </c>
      <c r="AFE128" s="257">
        <v>8</v>
      </c>
      <c r="AFF128" s="257">
        <v>0</v>
      </c>
      <c r="AFG128" s="257">
        <v>0</v>
      </c>
      <c r="AFH128" s="257">
        <v>11</v>
      </c>
      <c r="AFI128" s="257">
        <v>12</v>
      </c>
      <c r="AFJ128" s="257">
        <v>16</v>
      </c>
      <c r="AFK128" s="257">
        <v>13</v>
      </c>
      <c r="AFL128" s="257">
        <v>0</v>
      </c>
      <c r="AFM128" s="257">
        <v>0</v>
      </c>
      <c r="AFN128" s="257">
        <v>8</v>
      </c>
      <c r="AFO128" s="257">
        <v>8</v>
      </c>
      <c r="AFP128" s="257">
        <v>6</v>
      </c>
      <c r="AFQ128" s="257">
        <v>18</v>
      </c>
      <c r="AFR128" s="257">
        <v>10</v>
      </c>
      <c r="AFS128" s="257">
        <v>0</v>
      </c>
      <c r="AFT128" s="257">
        <v>0</v>
      </c>
      <c r="AFU128" s="257">
        <v>2</v>
      </c>
      <c r="AFV128" s="257">
        <v>10</v>
      </c>
      <c r="AFW128" s="257">
        <v>1</v>
      </c>
      <c r="AFX128" s="257">
        <v>8</v>
      </c>
      <c r="AFY128" s="257">
        <v>12</v>
      </c>
      <c r="AFZ128" s="257">
        <v>0</v>
      </c>
      <c r="AGA128" s="257">
        <v>0</v>
      </c>
      <c r="AGB128" s="258">
        <v>1</v>
      </c>
      <c r="AGC128" s="256">
        <v>4</v>
      </c>
      <c r="AGD128" s="257">
        <v>17</v>
      </c>
      <c r="AGE128" s="257">
        <v>0</v>
      </c>
      <c r="AGF128" s="257">
        <v>7</v>
      </c>
      <c r="AGG128" s="257">
        <v>22</v>
      </c>
      <c r="AGH128" s="257">
        <v>0</v>
      </c>
      <c r="AGI128" s="257">
        <v>8</v>
      </c>
      <c r="AGJ128" s="257">
        <v>10</v>
      </c>
      <c r="AGK128" s="257">
        <v>0</v>
      </c>
      <c r="AGL128" s="257">
        <v>10</v>
      </c>
      <c r="AGM128" s="257">
        <v>2</v>
      </c>
      <c r="AGN128" s="257">
        <v>0</v>
      </c>
      <c r="AGO128" s="257">
        <v>0</v>
      </c>
      <c r="AGP128" s="257">
        <v>0</v>
      </c>
      <c r="AGQ128" s="257">
        <v>0</v>
      </c>
      <c r="AGR128" s="257">
        <v>0</v>
      </c>
      <c r="AGS128" s="257">
        <v>0</v>
      </c>
      <c r="AGT128" s="257">
        <v>12</v>
      </c>
      <c r="AGU128" s="257">
        <v>2</v>
      </c>
      <c r="AGV128" s="257">
        <v>0</v>
      </c>
      <c r="AGW128" s="257">
        <v>4</v>
      </c>
      <c r="AGX128" s="257">
        <v>11</v>
      </c>
      <c r="AGY128" s="257">
        <v>14</v>
      </c>
      <c r="AGZ128" s="257">
        <v>8</v>
      </c>
      <c r="AHA128" s="257">
        <v>8</v>
      </c>
      <c r="AHB128" s="257">
        <v>4</v>
      </c>
      <c r="AHC128" s="257">
        <v>0</v>
      </c>
      <c r="AHD128" s="257">
        <v>1</v>
      </c>
      <c r="AHE128" s="257">
        <v>11</v>
      </c>
      <c r="AHF128" s="258">
        <v>14</v>
      </c>
      <c r="AHG128" s="256">
        <v>22</v>
      </c>
      <c r="AHH128" s="257">
        <v>11</v>
      </c>
      <c r="AHI128" s="257">
        <v>0</v>
      </c>
      <c r="AHJ128" s="257">
        <v>0</v>
      </c>
      <c r="AHK128" s="257">
        <v>16</v>
      </c>
      <c r="AHL128" s="257">
        <v>0</v>
      </c>
      <c r="AHM128" s="257">
        <v>0</v>
      </c>
      <c r="AHN128" s="257">
        <v>0</v>
      </c>
      <c r="AHO128" s="257">
        <v>0</v>
      </c>
      <c r="AHP128" s="257">
        <v>0</v>
      </c>
      <c r="AHQ128" s="257">
        <v>0</v>
      </c>
      <c r="AHR128" s="257">
        <v>2</v>
      </c>
      <c r="AHS128" s="257">
        <v>2</v>
      </c>
      <c r="AHT128" s="257">
        <v>2</v>
      </c>
      <c r="AHU128" s="257">
        <v>0</v>
      </c>
      <c r="AHV128" s="257">
        <v>3</v>
      </c>
      <c r="AHW128" s="257">
        <v>0</v>
      </c>
      <c r="AHX128" s="257">
        <v>0</v>
      </c>
      <c r="AHY128" s="257">
        <v>0</v>
      </c>
      <c r="AHZ128" s="257">
        <v>0</v>
      </c>
      <c r="AIA128" s="257">
        <v>5</v>
      </c>
      <c r="AIB128" s="257">
        <v>20</v>
      </c>
      <c r="AIC128" s="257">
        <v>6</v>
      </c>
      <c r="AID128" s="257">
        <v>0</v>
      </c>
      <c r="AIE128" s="257">
        <v>0</v>
      </c>
      <c r="AIF128" s="257">
        <v>0</v>
      </c>
      <c r="AIG128" s="257">
        <v>0</v>
      </c>
      <c r="AIH128" s="257">
        <v>0</v>
      </c>
      <c r="AII128" s="257">
        <v>4</v>
      </c>
      <c r="AIJ128" s="257">
        <v>16</v>
      </c>
      <c r="AIK128" s="258">
        <v>0</v>
      </c>
      <c r="AIL128" s="651">
        <f>[1]集計!G$1074</f>
        <v>0</v>
      </c>
      <c r="AIM128" s="651">
        <f>[1]集計!H$1074</f>
        <v>5</v>
      </c>
      <c r="AIN128" s="651">
        <f>[1]集計!I$1074</f>
        <v>8</v>
      </c>
      <c r="AIO128" s="651">
        <f>[1]集計!J$1074</f>
        <v>12</v>
      </c>
      <c r="AIP128" s="651">
        <f>[1]集計!K$1074</f>
        <v>18</v>
      </c>
      <c r="AIQ128" s="651">
        <f>[1]集計!L$1074</f>
        <v>18</v>
      </c>
      <c r="AIR128" s="651">
        <f>[1]集計!M$1074</f>
        <v>0</v>
      </c>
      <c r="AIS128" s="651">
        <f>[1]集計!N$1074</f>
        <v>0</v>
      </c>
      <c r="AIT128" s="651">
        <f>[1]集計!O$1074</f>
        <v>14</v>
      </c>
      <c r="AIU128" s="651">
        <f>[1]集計!P$1074</f>
        <v>20</v>
      </c>
      <c r="AIV128" s="192">
        <f t="shared" ref="AIV128:AJV128" si="140">SUMIF($C$5:$C$121,"仕上げ",AIV5:AIV121)</f>
        <v>17.978413799999998</v>
      </c>
      <c r="AIW128" s="515">
        <f t="shared" si="140"/>
        <v>20.978413799999998</v>
      </c>
      <c r="AIX128" s="192">
        <f t="shared" si="140"/>
        <v>16.978413799999998</v>
      </c>
      <c r="AIY128" s="192">
        <f t="shared" si="140"/>
        <v>0</v>
      </c>
      <c r="AIZ128" s="192">
        <f t="shared" si="140"/>
        <v>0</v>
      </c>
      <c r="AJA128" s="192">
        <f t="shared" si="140"/>
        <v>17</v>
      </c>
      <c r="AJB128" s="192">
        <f t="shared" si="140"/>
        <v>12</v>
      </c>
      <c r="AJC128" s="192">
        <f t="shared" si="140"/>
        <v>13</v>
      </c>
      <c r="AJD128" s="192">
        <f t="shared" si="140"/>
        <v>11</v>
      </c>
      <c r="AJE128" s="192">
        <f t="shared" si="140"/>
        <v>10</v>
      </c>
      <c r="AJF128" s="192">
        <f t="shared" si="140"/>
        <v>10</v>
      </c>
      <c r="AJG128" s="192">
        <f t="shared" si="140"/>
        <v>0</v>
      </c>
      <c r="AJH128" s="192">
        <f t="shared" si="140"/>
        <v>14</v>
      </c>
      <c r="AJI128" s="192">
        <f t="shared" si="140"/>
        <v>14</v>
      </c>
      <c r="AJJ128" s="192">
        <f t="shared" si="140"/>
        <v>14</v>
      </c>
      <c r="AJK128" s="192">
        <f t="shared" si="140"/>
        <v>4</v>
      </c>
      <c r="AJL128" s="192">
        <f t="shared" si="140"/>
        <v>4</v>
      </c>
      <c r="AJM128" s="192">
        <f t="shared" si="140"/>
        <v>0</v>
      </c>
      <c r="AJN128" s="192">
        <f t="shared" si="140"/>
        <v>0</v>
      </c>
      <c r="AJO128" s="192">
        <f t="shared" si="140"/>
        <v>0</v>
      </c>
      <c r="AJP128" s="192">
        <f t="shared" si="140"/>
        <v>9.9784137999999984</v>
      </c>
      <c r="AJQ128" s="192">
        <f t="shared" si="140"/>
        <v>4</v>
      </c>
      <c r="AJR128" s="192">
        <f t="shared" si="140"/>
        <v>6</v>
      </c>
      <c r="AJS128" s="192">
        <f t="shared" si="140"/>
        <v>11.978413799999998</v>
      </c>
      <c r="AJT128" s="192">
        <f t="shared" si="140"/>
        <v>0</v>
      </c>
      <c r="AJU128" s="192">
        <f t="shared" si="140"/>
        <v>0</v>
      </c>
      <c r="AJV128" s="192">
        <f t="shared" si="140"/>
        <v>2</v>
      </c>
      <c r="AJW128" s="192">
        <f t="shared" ref="AJW128:ALB128" si="141">SUMIF($C$5:$C$121,"仕上げ",AJW5:AJW121)</f>
        <v>9.9784137999999984</v>
      </c>
      <c r="AJX128" s="192">
        <f t="shared" si="141"/>
        <v>9.9784137999999984</v>
      </c>
      <c r="AJY128" s="192">
        <f t="shared" si="141"/>
        <v>7.9784137999999993</v>
      </c>
      <c r="AJZ128" s="192">
        <f t="shared" si="141"/>
        <v>5.9784137999999993</v>
      </c>
      <c r="AKA128" s="192">
        <f t="shared" si="141"/>
        <v>0</v>
      </c>
      <c r="AKB128" s="192">
        <f t="shared" si="141"/>
        <v>0</v>
      </c>
      <c r="AKC128" s="192">
        <f t="shared" si="141"/>
        <v>5.9784137999999993</v>
      </c>
      <c r="AKD128" s="192">
        <f t="shared" si="141"/>
        <v>11.978413799999998</v>
      </c>
      <c r="AKE128" s="192">
        <f t="shared" si="141"/>
        <v>13.2187529331324</v>
      </c>
      <c r="AKF128" s="192">
        <f t="shared" si="141"/>
        <v>21.382344151314218</v>
      </c>
      <c r="AKG128" s="192">
        <f t="shared" si="141"/>
        <v>21.382344151314218</v>
      </c>
      <c r="AKH128" s="192">
        <f t="shared" si="141"/>
        <v>14.163591218181816</v>
      </c>
      <c r="AKI128" s="192">
        <f t="shared" si="141"/>
        <v>0</v>
      </c>
      <c r="AKJ128" s="192">
        <f t="shared" si="141"/>
        <v>19.382344151314218</v>
      </c>
      <c r="AKK128" s="192">
        <f t="shared" si="141"/>
        <v>0</v>
      </c>
      <c r="AKL128" s="192">
        <f t="shared" si="141"/>
        <v>0</v>
      </c>
      <c r="AKM128" s="192">
        <f t="shared" si="141"/>
        <v>0</v>
      </c>
      <c r="AKN128" s="192">
        <f t="shared" si="141"/>
        <v>0</v>
      </c>
      <c r="AKO128" s="192">
        <f t="shared" si="141"/>
        <v>0</v>
      </c>
      <c r="AKP128" s="192">
        <f t="shared" si="141"/>
        <v>0</v>
      </c>
      <c r="AKQ128" s="192">
        <f t="shared" si="141"/>
        <v>15.403930351314218</v>
      </c>
      <c r="AKR128" s="192">
        <f t="shared" si="141"/>
        <v>13.403930351314218</v>
      </c>
      <c r="AKS128" s="192">
        <f t="shared" si="141"/>
        <v>6.1851774181818175</v>
      </c>
      <c r="AKT128" s="192">
        <f t="shared" si="141"/>
        <v>6</v>
      </c>
      <c r="AKU128" s="192">
        <f t="shared" si="141"/>
        <v>21.2187529331324</v>
      </c>
      <c r="AKV128" s="192">
        <f t="shared" si="141"/>
        <v>0</v>
      </c>
      <c r="AKW128" s="192">
        <f t="shared" si="141"/>
        <v>0</v>
      </c>
      <c r="AKX128" s="192">
        <f t="shared" si="141"/>
        <v>23.2187529331324</v>
      </c>
      <c r="AKY128" s="192">
        <f t="shared" si="141"/>
        <v>23.2187529331324</v>
      </c>
      <c r="AKZ128" s="192">
        <f t="shared" si="141"/>
        <v>23.2187529331324</v>
      </c>
      <c r="ALA128" s="192">
        <f t="shared" si="141"/>
        <v>23.2187529331324</v>
      </c>
      <c r="ALB128" s="192">
        <f t="shared" si="141"/>
        <v>21.403930351314219</v>
      </c>
      <c r="ALC128" s="192">
        <f t="shared" ref="ALC128:AMH128" si="142">SUMIF($C$5:$C$121,"仕上げ",ALC5:ALC121)</f>
        <v>0</v>
      </c>
      <c r="ALD128" s="192">
        <f t="shared" si="142"/>
        <v>0</v>
      </c>
      <c r="ALE128" s="192">
        <f t="shared" si="142"/>
        <v>8</v>
      </c>
      <c r="ALF128" s="192">
        <f t="shared" si="142"/>
        <v>10.185177418181818</v>
      </c>
      <c r="ALG128" s="192">
        <f t="shared" si="142"/>
        <v>12</v>
      </c>
      <c r="ALH128" s="192">
        <f t="shared" si="142"/>
        <v>12</v>
      </c>
      <c r="ALI128" s="192">
        <f t="shared" si="142"/>
        <v>14.185177418181818</v>
      </c>
      <c r="ALJ128" s="192">
        <f t="shared" si="142"/>
        <v>0</v>
      </c>
      <c r="ALK128" s="192">
        <f t="shared" si="142"/>
        <v>0</v>
      </c>
      <c r="ALL128" s="192">
        <f t="shared" si="142"/>
        <v>14.185177418181818</v>
      </c>
      <c r="ALM128" s="192">
        <f t="shared" si="142"/>
        <v>14.185177418181818</v>
      </c>
      <c r="ALN128" s="192">
        <f t="shared" si="142"/>
        <v>14.185177418181818</v>
      </c>
      <c r="ALO128" s="192">
        <f t="shared" si="142"/>
        <v>10.185177418181818</v>
      </c>
      <c r="ALP128" s="192">
        <f t="shared" si="142"/>
        <v>18.185177418181819</v>
      </c>
      <c r="ALQ128" s="192">
        <f t="shared" si="142"/>
        <v>2.185177418181818</v>
      </c>
      <c r="ALR128" s="192">
        <f t="shared" si="142"/>
        <v>0</v>
      </c>
      <c r="ALS128" s="192">
        <f t="shared" si="142"/>
        <v>22.185177418181819</v>
      </c>
      <c r="ALT128" s="192">
        <f t="shared" si="142"/>
        <v>22.185177418181819</v>
      </c>
      <c r="ALU128" s="192">
        <f t="shared" si="142"/>
        <v>20</v>
      </c>
      <c r="ALV128" s="192">
        <f t="shared" si="142"/>
        <v>22.185177418181819</v>
      </c>
      <c r="ALW128" s="192">
        <f t="shared" si="142"/>
        <v>22.185177418181819</v>
      </c>
      <c r="ALX128" s="192">
        <f t="shared" si="142"/>
        <v>0</v>
      </c>
      <c r="ALY128" s="192">
        <f t="shared" si="142"/>
        <v>0</v>
      </c>
      <c r="ALZ128" s="192">
        <f t="shared" si="142"/>
        <v>0</v>
      </c>
      <c r="AMA128" s="192">
        <f t="shared" si="142"/>
        <v>0</v>
      </c>
      <c r="AMB128" s="192">
        <f t="shared" si="142"/>
        <v>0</v>
      </c>
      <c r="AMC128" s="192">
        <f t="shared" si="142"/>
        <v>12</v>
      </c>
      <c r="AMD128" s="192">
        <f t="shared" si="142"/>
        <v>12</v>
      </c>
      <c r="AME128" s="192">
        <f t="shared" si="142"/>
        <v>12</v>
      </c>
      <c r="AMF128" s="192">
        <f t="shared" si="142"/>
        <v>8</v>
      </c>
      <c r="AMG128" s="192">
        <f t="shared" si="142"/>
        <v>4</v>
      </c>
      <c r="AMH128" s="192">
        <f t="shared" si="142"/>
        <v>14</v>
      </c>
      <c r="AMI128" s="192">
        <f t="shared" ref="AMI128:ANN128" si="143">SUMIF($C$5:$C$121,"仕上げ",AMI5:AMI121)</f>
        <v>8</v>
      </c>
      <c r="AMJ128" s="192">
        <f t="shared" si="143"/>
        <v>14</v>
      </c>
      <c r="AMK128" s="192">
        <f t="shared" si="143"/>
        <v>6</v>
      </c>
      <c r="AML128" s="192">
        <f t="shared" si="143"/>
        <v>14</v>
      </c>
      <c r="AMM128" s="192">
        <f t="shared" si="143"/>
        <v>8</v>
      </c>
      <c r="AMN128" s="192">
        <f t="shared" si="143"/>
        <v>14</v>
      </c>
      <c r="AMO128" s="192">
        <f t="shared" si="143"/>
        <v>6</v>
      </c>
      <c r="AMP128" s="192">
        <f t="shared" si="143"/>
        <v>4</v>
      </c>
      <c r="AMQ128" s="192">
        <f t="shared" si="143"/>
        <v>2</v>
      </c>
      <c r="AMR128" s="192">
        <f t="shared" si="143"/>
        <v>0</v>
      </c>
      <c r="AMS128" s="192">
        <f t="shared" si="143"/>
        <v>0</v>
      </c>
      <c r="AMT128" s="192">
        <f t="shared" si="143"/>
        <v>0</v>
      </c>
      <c r="AMU128" s="192">
        <f t="shared" si="143"/>
        <v>0</v>
      </c>
      <c r="AMV128" s="192">
        <f t="shared" si="143"/>
        <v>0</v>
      </c>
      <c r="AMW128" s="192">
        <f t="shared" si="143"/>
        <v>0</v>
      </c>
      <c r="AMX128" s="192">
        <f t="shared" si="143"/>
        <v>0</v>
      </c>
      <c r="AMY128" s="192">
        <f t="shared" si="143"/>
        <v>0</v>
      </c>
      <c r="AMZ128" s="192">
        <f t="shared" si="143"/>
        <v>0</v>
      </c>
      <c r="ANA128" s="192">
        <f t="shared" si="143"/>
        <v>0</v>
      </c>
      <c r="ANB128" s="192">
        <f t="shared" si="143"/>
        <v>0</v>
      </c>
      <c r="ANC128" s="192">
        <f t="shared" si="143"/>
        <v>0</v>
      </c>
      <c r="AND128" s="192">
        <f t="shared" si="143"/>
        <v>0</v>
      </c>
      <c r="ANE128" s="192">
        <f t="shared" si="143"/>
        <v>0</v>
      </c>
      <c r="ANF128" s="192">
        <f t="shared" si="143"/>
        <v>0</v>
      </c>
      <c r="ANG128" s="192">
        <f t="shared" si="143"/>
        <v>0</v>
      </c>
      <c r="ANH128" s="192">
        <f t="shared" si="143"/>
        <v>0</v>
      </c>
      <c r="ANI128" s="192">
        <f t="shared" si="143"/>
        <v>0</v>
      </c>
      <c r="ANJ128" s="192">
        <f t="shared" si="143"/>
        <v>0</v>
      </c>
      <c r="ANK128" s="192">
        <f t="shared" si="143"/>
        <v>0</v>
      </c>
      <c r="ANL128" s="192">
        <f t="shared" si="143"/>
        <v>0</v>
      </c>
      <c r="ANM128" s="192">
        <f t="shared" si="143"/>
        <v>0</v>
      </c>
      <c r="ANN128" s="192">
        <f t="shared" si="143"/>
        <v>0</v>
      </c>
      <c r="ANO128" s="192">
        <f t="shared" ref="ANO128:AOT128" si="144">SUMIF($C$5:$C$121,"仕上げ",ANO5:ANO121)</f>
        <v>0</v>
      </c>
      <c r="ANP128" s="192">
        <f t="shared" si="144"/>
        <v>0</v>
      </c>
      <c r="ANQ128" s="192">
        <f t="shared" si="144"/>
        <v>0</v>
      </c>
      <c r="ANR128" s="192">
        <f t="shared" si="144"/>
        <v>0</v>
      </c>
      <c r="ANS128" s="192">
        <f t="shared" si="144"/>
        <v>0</v>
      </c>
      <c r="ANT128" s="192">
        <f t="shared" si="144"/>
        <v>0</v>
      </c>
      <c r="ANU128" s="192">
        <f t="shared" si="144"/>
        <v>0</v>
      </c>
      <c r="ANV128" s="192">
        <f t="shared" si="144"/>
        <v>0</v>
      </c>
      <c r="ANW128" s="192">
        <f t="shared" si="144"/>
        <v>0</v>
      </c>
      <c r="ANX128" s="192">
        <f t="shared" si="144"/>
        <v>0</v>
      </c>
      <c r="ANY128" s="192">
        <f t="shared" si="144"/>
        <v>0</v>
      </c>
      <c r="ANZ128" s="192">
        <f t="shared" si="144"/>
        <v>0</v>
      </c>
      <c r="AOA128" s="192">
        <f t="shared" si="144"/>
        <v>0</v>
      </c>
      <c r="AOB128" s="192">
        <f t="shared" si="144"/>
        <v>0</v>
      </c>
      <c r="AOC128" s="192">
        <f t="shared" si="144"/>
        <v>0</v>
      </c>
      <c r="AOD128" s="192">
        <f t="shared" si="144"/>
        <v>0</v>
      </c>
      <c r="AOE128" s="192">
        <f t="shared" si="144"/>
        <v>0</v>
      </c>
      <c r="AOF128" s="192">
        <f t="shared" si="144"/>
        <v>0</v>
      </c>
      <c r="AOG128" s="192">
        <f t="shared" si="144"/>
        <v>0</v>
      </c>
      <c r="AOH128" s="192">
        <f t="shared" si="144"/>
        <v>0</v>
      </c>
      <c r="AOI128" s="192">
        <f t="shared" si="144"/>
        <v>0</v>
      </c>
      <c r="AOJ128" s="192">
        <f t="shared" si="144"/>
        <v>0</v>
      </c>
      <c r="AOK128" s="192">
        <f t="shared" si="144"/>
        <v>0</v>
      </c>
      <c r="AOL128" s="192">
        <f t="shared" si="144"/>
        <v>0</v>
      </c>
      <c r="AOM128" s="192">
        <f t="shared" si="144"/>
        <v>0</v>
      </c>
      <c r="AON128" s="192">
        <f t="shared" si="144"/>
        <v>0</v>
      </c>
      <c r="AOO128" s="192">
        <f t="shared" si="144"/>
        <v>0</v>
      </c>
      <c r="AOP128" s="192">
        <f t="shared" si="144"/>
        <v>0</v>
      </c>
      <c r="AOQ128" s="192">
        <f t="shared" si="144"/>
        <v>0</v>
      </c>
      <c r="AOR128" s="192">
        <f t="shared" si="144"/>
        <v>0</v>
      </c>
      <c r="AOS128" s="192">
        <f t="shared" si="144"/>
        <v>0</v>
      </c>
      <c r="AOT128" s="192">
        <f t="shared" si="144"/>
        <v>0</v>
      </c>
      <c r="AOU128" s="192">
        <f t="shared" ref="AOU128:APW128" si="145">SUMIF($C$5:$C$121,"仕上げ",AOU5:AOU121)</f>
        <v>0</v>
      </c>
      <c r="AOV128" s="192">
        <f t="shared" si="145"/>
        <v>0</v>
      </c>
      <c r="AOW128" s="192">
        <f t="shared" si="145"/>
        <v>0</v>
      </c>
      <c r="AOX128" s="192">
        <f t="shared" si="145"/>
        <v>0</v>
      </c>
      <c r="AOY128" s="192">
        <f t="shared" si="145"/>
        <v>0</v>
      </c>
      <c r="AOZ128" s="192">
        <f t="shared" si="145"/>
        <v>0</v>
      </c>
      <c r="APA128" s="192">
        <f t="shared" si="145"/>
        <v>0</v>
      </c>
      <c r="APB128" s="192">
        <f t="shared" si="145"/>
        <v>0</v>
      </c>
      <c r="APC128" s="192">
        <f t="shared" si="145"/>
        <v>0</v>
      </c>
      <c r="APD128" s="192">
        <f t="shared" si="145"/>
        <v>0</v>
      </c>
      <c r="APE128" s="192">
        <f t="shared" si="145"/>
        <v>0</v>
      </c>
      <c r="APF128" s="192">
        <f t="shared" si="145"/>
        <v>0</v>
      </c>
      <c r="APG128" s="192">
        <f t="shared" si="145"/>
        <v>0</v>
      </c>
      <c r="APH128" s="192">
        <f t="shared" si="145"/>
        <v>0</v>
      </c>
      <c r="API128" s="192">
        <f t="shared" si="145"/>
        <v>0</v>
      </c>
      <c r="APJ128" s="192">
        <f t="shared" si="145"/>
        <v>0</v>
      </c>
      <c r="APK128" s="192">
        <f t="shared" si="145"/>
        <v>0</v>
      </c>
      <c r="APL128" s="192">
        <f t="shared" si="145"/>
        <v>0</v>
      </c>
      <c r="APM128" s="192">
        <f t="shared" si="145"/>
        <v>0</v>
      </c>
      <c r="APN128" s="192">
        <f t="shared" si="145"/>
        <v>0</v>
      </c>
      <c r="APO128" s="192">
        <f t="shared" si="145"/>
        <v>0</v>
      </c>
      <c r="APP128" s="192">
        <f t="shared" si="145"/>
        <v>0</v>
      </c>
      <c r="APQ128" s="192">
        <f t="shared" si="145"/>
        <v>0</v>
      </c>
      <c r="APR128" s="192">
        <f t="shared" si="145"/>
        <v>0</v>
      </c>
      <c r="APS128" s="192">
        <f t="shared" si="145"/>
        <v>0</v>
      </c>
      <c r="APT128" s="192">
        <f t="shared" si="145"/>
        <v>0</v>
      </c>
      <c r="APU128" s="192">
        <f t="shared" si="145"/>
        <v>0</v>
      </c>
      <c r="APV128" s="192">
        <f t="shared" si="145"/>
        <v>0</v>
      </c>
      <c r="APW128" s="192">
        <f t="shared" si="145"/>
        <v>0</v>
      </c>
    </row>
    <row r="129" spans="2:1130" s="136" customFormat="1" ht="14.25" customHeight="1" thickBot="1">
      <c r="B129" s="188"/>
      <c r="C129" s="188"/>
      <c r="D129" s="189"/>
      <c r="E129" s="188"/>
      <c r="F129" s="190"/>
      <c r="G129" s="190"/>
      <c r="H129" s="190"/>
      <c r="I129" s="362"/>
      <c r="J129" s="243"/>
      <c r="K129" s="243"/>
      <c r="L129" s="243"/>
      <c r="M129" s="243"/>
      <c r="N129" s="243"/>
      <c r="O129" s="243"/>
      <c r="P129" s="243"/>
      <c r="Q129" s="243"/>
      <c r="R129" s="243"/>
      <c r="S129" s="243"/>
      <c r="T129" s="243"/>
      <c r="U129" s="243"/>
      <c r="V129" s="243"/>
      <c r="W129" s="243"/>
      <c r="X129" s="243"/>
      <c r="Y129" s="243"/>
      <c r="Z129" s="243"/>
      <c r="AA129" s="243"/>
      <c r="AB129" s="243"/>
      <c r="AC129" s="243"/>
      <c r="AD129" s="243"/>
      <c r="AE129" s="243"/>
      <c r="AF129" s="243"/>
      <c r="AG129" s="243"/>
      <c r="AH129" s="243"/>
      <c r="AI129" s="243"/>
      <c r="AJ129" s="243"/>
      <c r="AK129" s="243"/>
      <c r="AL129" s="243"/>
      <c r="AM129" s="284"/>
      <c r="AN129" s="362"/>
      <c r="AO129" s="243"/>
      <c r="AP129" s="243"/>
      <c r="AQ129" s="243"/>
      <c r="AR129" s="243"/>
      <c r="AS129" s="243"/>
      <c r="AT129" s="243"/>
      <c r="AU129" s="243"/>
      <c r="AV129" s="243"/>
      <c r="AW129" s="243"/>
      <c r="AX129" s="243"/>
      <c r="AY129" s="243"/>
      <c r="AZ129" s="243"/>
      <c r="BA129" s="243"/>
      <c r="BB129" s="243"/>
      <c r="BC129" s="243"/>
      <c r="BD129" s="243"/>
      <c r="BE129" s="243"/>
      <c r="BF129" s="243"/>
      <c r="BG129" s="243"/>
      <c r="BH129" s="243"/>
      <c r="BI129" s="243"/>
      <c r="BJ129" s="243"/>
      <c r="BK129" s="243"/>
      <c r="BL129" s="243"/>
      <c r="BM129" s="243"/>
      <c r="BN129" s="243"/>
      <c r="BO129" s="243"/>
      <c r="BP129" s="243"/>
      <c r="BQ129" s="243"/>
      <c r="BR129" s="284"/>
      <c r="BS129" s="362"/>
      <c r="BT129" s="243"/>
      <c r="BU129" s="243"/>
      <c r="BV129" s="243"/>
      <c r="BW129" s="243"/>
      <c r="BX129" s="243"/>
      <c r="BY129" s="243"/>
      <c r="BZ129" s="243"/>
      <c r="CA129" s="243"/>
      <c r="CB129" s="243"/>
      <c r="CC129" s="243"/>
      <c r="CD129" s="243"/>
      <c r="CE129" s="243"/>
      <c r="CF129" s="243"/>
      <c r="CG129" s="243"/>
      <c r="CH129" s="243"/>
      <c r="CI129" s="243"/>
      <c r="CJ129" s="243"/>
      <c r="CK129" s="243"/>
      <c r="CL129" s="243"/>
      <c r="CM129" s="243"/>
      <c r="CN129" s="243"/>
      <c r="CO129" s="243"/>
      <c r="CP129" s="243"/>
      <c r="CQ129" s="243"/>
      <c r="CR129" s="243"/>
      <c r="CS129" s="243"/>
      <c r="CT129" s="243"/>
      <c r="CU129" s="284"/>
      <c r="CV129" s="362"/>
      <c r="CW129" s="243"/>
      <c r="CX129" s="243"/>
      <c r="CY129" s="243"/>
      <c r="CZ129" s="243"/>
      <c r="DA129" s="243"/>
      <c r="DB129" s="243"/>
      <c r="DC129" s="243"/>
      <c r="DD129" s="243"/>
      <c r="DE129" s="243"/>
      <c r="DF129" s="243"/>
      <c r="DG129" s="243"/>
      <c r="DH129" s="243"/>
      <c r="DI129" s="243"/>
      <c r="DJ129" s="243"/>
      <c r="DK129" s="243"/>
      <c r="DL129" s="243"/>
      <c r="DM129" s="243"/>
      <c r="DN129" s="243"/>
      <c r="DO129" s="243"/>
      <c r="DP129" s="243"/>
      <c r="DQ129" s="243"/>
      <c r="DR129" s="243"/>
      <c r="DS129" s="243"/>
      <c r="DT129" s="243"/>
      <c r="DU129" s="243"/>
      <c r="DV129" s="243"/>
      <c r="DW129" s="243"/>
      <c r="DX129" s="243"/>
      <c r="DY129" s="243"/>
      <c r="DZ129" s="284"/>
      <c r="EA129" s="362"/>
      <c r="EB129" s="243"/>
      <c r="EC129" s="243"/>
      <c r="ED129" s="243"/>
      <c r="EE129" s="243"/>
      <c r="EF129" s="243"/>
      <c r="EG129" s="243"/>
      <c r="EH129" s="243"/>
      <c r="EI129" s="243"/>
      <c r="EJ129" s="243"/>
      <c r="EK129" s="243"/>
      <c r="EL129" s="243"/>
      <c r="EM129" s="243"/>
      <c r="EN129" s="243"/>
      <c r="EO129" s="243"/>
      <c r="EP129" s="243"/>
      <c r="EQ129" s="243"/>
      <c r="ER129" s="243"/>
      <c r="ES129" s="243"/>
      <c r="ET129" s="243"/>
      <c r="EU129" s="243"/>
      <c r="EV129" s="243"/>
      <c r="EW129" s="243"/>
      <c r="EX129" s="243"/>
      <c r="EY129" s="243"/>
      <c r="EZ129" s="243"/>
      <c r="FA129" s="243"/>
      <c r="FB129" s="243"/>
      <c r="FC129" s="243"/>
      <c r="FD129" s="284"/>
      <c r="FE129" s="362"/>
      <c r="FF129" s="243"/>
      <c r="FG129" s="243"/>
      <c r="FH129" s="243"/>
      <c r="FI129" s="243"/>
      <c r="FJ129" s="243"/>
      <c r="FK129" s="243"/>
      <c r="FL129" s="243"/>
      <c r="FM129" s="243"/>
      <c r="FN129" s="243"/>
      <c r="FO129" s="243"/>
      <c r="FP129" s="243"/>
      <c r="FQ129" s="243"/>
      <c r="FR129" s="243"/>
      <c r="FS129" s="243"/>
      <c r="FT129" s="243"/>
      <c r="FU129" s="243"/>
      <c r="FV129" s="243"/>
      <c r="FW129" s="243"/>
      <c r="FX129" s="243"/>
      <c r="FY129" s="243"/>
      <c r="FZ129" s="243"/>
      <c r="GA129" s="243"/>
      <c r="GB129" s="243"/>
      <c r="GC129" s="243"/>
      <c r="GD129" s="243"/>
      <c r="GE129" s="243"/>
      <c r="GF129" s="243"/>
      <c r="GG129" s="243"/>
      <c r="GH129" s="243"/>
      <c r="GI129" s="284"/>
      <c r="GJ129" s="362"/>
      <c r="GK129" s="243"/>
      <c r="GL129" s="243"/>
      <c r="GM129" s="243"/>
      <c r="GN129" s="243"/>
      <c r="GO129" s="243"/>
      <c r="GP129" s="243"/>
      <c r="GQ129" s="243"/>
      <c r="GR129" s="243"/>
      <c r="GS129" s="243"/>
      <c r="GT129" s="243"/>
      <c r="GU129" s="243"/>
      <c r="GV129" s="243"/>
      <c r="GW129" s="243"/>
      <c r="GX129" s="243"/>
      <c r="GY129" s="243"/>
      <c r="GZ129" s="243"/>
      <c r="HA129" s="243"/>
      <c r="HB129" s="243"/>
      <c r="HC129" s="243"/>
      <c r="HD129" s="243"/>
      <c r="HE129" s="243"/>
      <c r="HF129" s="243"/>
      <c r="HG129" s="243"/>
      <c r="HH129" s="243"/>
      <c r="HI129" s="243"/>
      <c r="HJ129" s="243"/>
      <c r="HK129" s="243"/>
      <c r="HL129" s="243"/>
      <c r="HM129" s="284"/>
      <c r="HN129" s="362"/>
      <c r="HO129" s="243"/>
      <c r="HP129" s="243"/>
      <c r="HQ129" s="243"/>
      <c r="HR129" s="243"/>
      <c r="HS129" s="233"/>
      <c r="HT129" s="233"/>
      <c r="HU129" s="233"/>
      <c r="HV129" s="233"/>
      <c r="HW129" s="233"/>
      <c r="HX129" s="233"/>
      <c r="HY129" s="233"/>
      <c r="HZ129" s="233"/>
      <c r="IA129" s="233"/>
      <c r="IB129" s="233"/>
      <c r="IC129" s="233"/>
      <c r="ID129" s="233"/>
      <c r="IE129" s="233"/>
      <c r="IF129" s="233"/>
      <c r="IG129" s="233"/>
      <c r="IH129" s="233"/>
      <c r="II129" s="233"/>
      <c r="IJ129" s="233"/>
      <c r="IK129" s="233"/>
      <c r="IL129" s="233"/>
      <c r="IM129" s="233"/>
      <c r="IN129" s="233"/>
      <c r="IO129" s="233"/>
      <c r="IP129" s="233"/>
      <c r="IQ129" s="233"/>
      <c r="IR129" s="235"/>
      <c r="IS129" s="378">
        <v>0</v>
      </c>
      <c r="IT129" s="373">
        <v>1</v>
      </c>
      <c r="IU129" s="373">
        <v>3</v>
      </c>
      <c r="IV129" s="373">
        <v>0</v>
      </c>
      <c r="IW129" s="373">
        <v>0</v>
      </c>
      <c r="IX129" s="373">
        <v>4</v>
      </c>
      <c r="IY129" s="373">
        <v>7</v>
      </c>
      <c r="IZ129" s="373">
        <v>1</v>
      </c>
      <c r="JA129" s="373">
        <v>0</v>
      </c>
      <c r="JB129" s="373">
        <v>2</v>
      </c>
      <c r="JC129" s="373">
        <v>0</v>
      </c>
      <c r="JD129" s="373">
        <v>0</v>
      </c>
      <c r="JE129" s="373">
        <v>3</v>
      </c>
      <c r="JF129" s="373">
        <v>1</v>
      </c>
      <c r="JG129" s="373">
        <v>5</v>
      </c>
      <c r="JH129" s="373">
        <v>2</v>
      </c>
      <c r="JI129" s="373">
        <v>23</v>
      </c>
      <c r="JJ129" s="373">
        <v>3</v>
      </c>
      <c r="JK129" s="373">
        <v>0</v>
      </c>
      <c r="JL129" s="373">
        <v>17</v>
      </c>
      <c r="JM129" s="373">
        <v>13</v>
      </c>
      <c r="JN129" s="373">
        <v>4</v>
      </c>
      <c r="JO129" s="373">
        <v>0</v>
      </c>
      <c r="JP129" s="373">
        <v>0</v>
      </c>
      <c r="JQ129" s="373">
        <v>0</v>
      </c>
      <c r="JR129" s="373">
        <v>0</v>
      </c>
      <c r="JS129" s="373">
        <v>0</v>
      </c>
      <c r="JT129" s="373">
        <v>5</v>
      </c>
      <c r="JU129" s="373">
        <v>2</v>
      </c>
      <c r="JV129" s="373">
        <v>0</v>
      </c>
      <c r="JW129" s="379">
        <v>1</v>
      </c>
      <c r="JX129" s="378">
        <v>2</v>
      </c>
      <c r="JY129" s="373">
        <v>0</v>
      </c>
      <c r="JZ129" s="373">
        <v>0</v>
      </c>
      <c r="KA129" s="373">
        <v>5</v>
      </c>
      <c r="KB129" s="373">
        <v>6</v>
      </c>
      <c r="KC129" s="373">
        <v>0</v>
      </c>
      <c r="KD129" s="373">
        <v>10</v>
      </c>
      <c r="KE129" s="373">
        <v>9</v>
      </c>
      <c r="KF129" s="373">
        <v>0</v>
      </c>
      <c r="KG129" s="373">
        <v>2</v>
      </c>
      <c r="KH129" s="373">
        <v>4</v>
      </c>
      <c r="KI129" s="373">
        <v>11</v>
      </c>
      <c r="KJ129" s="373">
        <v>1.5</v>
      </c>
      <c r="KK129" s="373">
        <v>2</v>
      </c>
      <c r="KL129" s="373">
        <v>0</v>
      </c>
      <c r="KM129" s="373">
        <v>0</v>
      </c>
      <c r="KN129" s="373">
        <v>0</v>
      </c>
      <c r="KO129" s="373">
        <v>0</v>
      </c>
      <c r="KP129" s="373">
        <v>0</v>
      </c>
      <c r="KQ129" s="373">
        <v>4</v>
      </c>
      <c r="KR129" s="373">
        <v>3</v>
      </c>
      <c r="KS129" s="373">
        <v>0</v>
      </c>
      <c r="KT129" s="373">
        <v>0</v>
      </c>
      <c r="KU129" s="373">
        <v>0</v>
      </c>
      <c r="KV129" s="373">
        <v>0</v>
      </c>
      <c r="KW129" s="373">
        <v>2</v>
      </c>
      <c r="KX129" s="373">
        <v>13</v>
      </c>
      <c r="KY129" s="373">
        <v>22</v>
      </c>
      <c r="KZ129" s="373">
        <v>1</v>
      </c>
      <c r="LA129" s="379">
        <v>0</v>
      </c>
      <c r="LB129" s="378">
        <v>19</v>
      </c>
      <c r="LC129" s="373">
        <v>21</v>
      </c>
      <c r="LD129" s="373">
        <v>9</v>
      </c>
      <c r="LE129" s="373">
        <v>8</v>
      </c>
      <c r="LF129" s="373">
        <v>7</v>
      </c>
      <c r="LG129" s="373">
        <v>0</v>
      </c>
      <c r="LH129" s="373">
        <v>0</v>
      </c>
      <c r="LI129" s="373">
        <v>10</v>
      </c>
      <c r="LJ129" s="373">
        <v>15</v>
      </c>
      <c r="LK129" s="373">
        <v>22</v>
      </c>
      <c r="LL129" s="373">
        <v>14</v>
      </c>
      <c r="LM129" s="373">
        <v>24</v>
      </c>
      <c r="LN129" s="373">
        <v>20</v>
      </c>
      <c r="LO129" s="373">
        <v>0</v>
      </c>
      <c r="LP129" s="373">
        <v>0</v>
      </c>
      <c r="LQ129" s="373">
        <v>20</v>
      </c>
      <c r="LR129" s="373">
        <v>10</v>
      </c>
      <c r="LS129" s="373">
        <v>10</v>
      </c>
      <c r="LT129" s="373">
        <v>10</v>
      </c>
      <c r="LU129" s="373">
        <v>1</v>
      </c>
      <c r="LV129" s="373">
        <v>0</v>
      </c>
      <c r="LW129" s="373">
        <v>3</v>
      </c>
      <c r="LX129" s="373">
        <v>1</v>
      </c>
      <c r="LY129" s="373">
        <v>0</v>
      </c>
      <c r="LZ129" s="373">
        <v>0</v>
      </c>
      <c r="MA129" s="373">
        <v>3</v>
      </c>
      <c r="MB129" s="373">
        <v>3</v>
      </c>
      <c r="MC129" s="373">
        <v>0</v>
      </c>
      <c r="MD129" s="373">
        <v>2</v>
      </c>
      <c r="ME129" s="373">
        <v>2</v>
      </c>
      <c r="MF129" s="379">
        <v>2</v>
      </c>
      <c r="MG129" s="425">
        <v>1</v>
      </c>
      <c r="MH129" s="424">
        <v>3</v>
      </c>
      <c r="MI129" s="424">
        <v>0</v>
      </c>
      <c r="MJ129" s="424">
        <v>0</v>
      </c>
      <c r="MK129" s="424">
        <v>7</v>
      </c>
      <c r="ML129" s="424">
        <v>0</v>
      </c>
      <c r="MM129" s="424">
        <v>4</v>
      </c>
      <c r="MN129" s="424">
        <v>0</v>
      </c>
      <c r="MO129" s="424">
        <v>5</v>
      </c>
      <c r="MP129" s="424">
        <v>0</v>
      </c>
      <c r="MQ129" s="424">
        <v>0</v>
      </c>
      <c r="MR129" s="424">
        <v>12</v>
      </c>
      <c r="MS129" s="424">
        <v>14</v>
      </c>
      <c r="MT129" s="424">
        <v>2</v>
      </c>
      <c r="MU129" s="424">
        <v>0</v>
      </c>
      <c r="MV129" s="424">
        <v>2</v>
      </c>
      <c r="MW129" s="424">
        <v>0</v>
      </c>
      <c r="MX129" s="424">
        <v>0</v>
      </c>
      <c r="MY129" s="424">
        <v>3</v>
      </c>
      <c r="MZ129" s="424">
        <v>0</v>
      </c>
      <c r="NA129" s="424">
        <v>0</v>
      </c>
      <c r="NB129" s="424">
        <v>0</v>
      </c>
      <c r="NC129" s="424">
        <v>5</v>
      </c>
      <c r="ND129" s="424">
        <v>0</v>
      </c>
      <c r="NE129" s="424">
        <v>0</v>
      </c>
      <c r="NF129" s="424">
        <v>2</v>
      </c>
      <c r="NG129" s="424">
        <v>0</v>
      </c>
      <c r="NH129" s="424">
        <v>2</v>
      </c>
      <c r="NI129" s="424">
        <v>1</v>
      </c>
      <c r="NJ129" s="426">
        <v>5</v>
      </c>
      <c r="NK129" s="234">
        <v>2</v>
      </c>
      <c r="NL129" s="233">
        <v>0</v>
      </c>
      <c r="NM129" s="233">
        <v>5</v>
      </c>
      <c r="NN129" s="233">
        <v>3</v>
      </c>
      <c r="NO129" s="233">
        <v>9</v>
      </c>
      <c r="NP129" s="233">
        <v>10</v>
      </c>
      <c r="NQ129" s="233">
        <v>11</v>
      </c>
      <c r="NR129" s="233">
        <v>24</v>
      </c>
      <c r="NS129" s="233">
        <v>0</v>
      </c>
      <c r="NT129" s="233">
        <v>0</v>
      </c>
      <c r="NU129" s="233">
        <v>0</v>
      </c>
      <c r="NV129" s="233">
        <v>0</v>
      </c>
      <c r="NW129" s="233">
        <v>0</v>
      </c>
      <c r="NX129" s="233">
        <v>0</v>
      </c>
      <c r="NY129" s="233">
        <v>0</v>
      </c>
      <c r="NZ129" s="233">
        <v>0</v>
      </c>
      <c r="OA129" s="233">
        <v>0</v>
      </c>
      <c r="OB129" s="233">
        <v>0</v>
      </c>
      <c r="OC129" s="233">
        <v>0</v>
      </c>
      <c r="OD129" s="233">
        <v>10</v>
      </c>
      <c r="OE129" s="233">
        <v>6</v>
      </c>
      <c r="OF129" s="233">
        <v>3</v>
      </c>
      <c r="OG129" s="233">
        <v>0</v>
      </c>
      <c r="OH129" s="233">
        <v>0</v>
      </c>
      <c r="OI129" s="233">
        <v>0</v>
      </c>
      <c r="OJ129" s="233">
        <v>8</v>
      </c>
      <c r="OK129" s="233">
        <v>7</v>
      </c>
      <c r="OL129" s="233">
        <v>2</v>
      </c>
      <c r="OM129" s="233">
        <v>3</v>
      </c>
      <c r="ON129" s="233">
        <v>0</v>
      </c>
      <c r="OO129" s="467">
        <v>0</v>
      </c>
      <c r="OP129" s="261">
        <v>4</v>
      </c>
      <c r="OQ129" s="262">
        <v>4</v>
      </c>
      <c r="OR129" s="262">
        <v>10</v>
      </c>
      <c r="OS129" s="262">
        <v>4</v>
      </c>
      <c r="OT129" s="262">
        <v>0</v>
      </c>
      <c r="OU129" s="262">
        <v>0</v>
      </c>
      <c r="OV129" s="262">
        <v>5</v>
      </c>
      <c r="OW129" s="262">
        <v>2</v>
      </c>
      <c r="OX129" s="262">
        <v>3</v>
      </c>
      <c r="OY129" s="262">
        <v>2</v>
      </c>
      <c r="OZ129" s="262">
        <v>4</v>
      </c>
      <c r="PA129" s="262">
        <v>1</v>
      </c>
      <c r="PB129" s="262">
        <v>0</v>
      </c>
      <c r="PC129" s="262">
        <v>2</v>
      </c>
      <c r="PD129" s="262">
        <v>0</v>
      </c>
      <c r="PE129" s="262">
        <v>0</v>
      </c>
      <c r="PF129" s="262">
        <v>1</v>
      </c>
      <c r="PG129" s="262">
        <v>0</v>
      </c>
      <c r="PH129" s="262">
        <v>1</v>
      </c>
      <c r="PI129" s="262">
        <v>0</v>
      </c>
      <c r="PJ129" s="262">
        <v>0</v>
      </c>
      <c r="PK129" s="262">
        <v>0</v>
      </c>
      <c r="PL129" s="262">
        <v>0</v>
      </c>
      <c r="PM129" s="262">
        <v>0</v>
      </c>
      <c r="PN129" s="262">
        <v>2</v>
      </c>
      <c r="PO129" s="262">
        <v>0</v>
      </c>
      <c r="PP129" s="262">
        <v>0</v>
      </c>
      <c r="PQ129" s="262">
        <v>0</v>
      </c>
      <c r="PR129" s="262">
        <v>7</v>
      </c>
      <c r="PS129" s="262">
        <v>14</v>
      </c>
      <c r="PT129" s="263">
        <v>7</v>
      </c>
      <c r="PU129" s="261">
        <v>9</v>
      </c>
      <c r="PV129" s="262">
        <v>1</v>
      </c>
      <c r="PW129" s="262">
        <v>0</v>
      </c>
      <c r="PX129" s="262">
        <v>0</v>
      </c>
      <c r="PY129" s="262">
        <v>3</v>
      </c>
      <c r="PZ129" s="262">
        <v>0</v>
      </c>
      <c r="QA129" s="262">
        <v>5</v>
      </c>
      <c r="QB129" s="262">
        <v>10</v>
      </c>
      <c r="QC129" s="262">
        <v>14</v>
      </c>
      <c r="QD129" s="262">
        <v>0</v>
      </c>
      <c r="QE129" s="262">
        <v>13</v>
      </c>
      <c r="QF129" s="262">
        <v>9</v>
      </c>
      <c r="QG129" s="262">
        <v>12</v>
      </c>
      <c r="QH129" s="262">
        <v>10</v>
      </c>
      <c r="QI129" s="262">
        <v>4</v>
      </c>
      <c r="QJ129" s="262">
        <v>0</v>
      </c>
      <c r="QK129" s="262">
        <v>0</v>
      </c>
      <c r="QL129" s="262">
        <v>8</v>
      </c>
      <c r="QM129" s="262">
        <v>5</v>
      </c>
      <c r="QN129" s="262">
        <v>0</v>
      </c>
      <c r="QO129" s="262">
        <v>2</v>
      </c>
      <c r="QP129" s="262">
        <v>1</v>
      </c>
      <c r="QQ129" s="262">
        <v>0</v>
      </c>
      <c r="QR129" s="262">
        <v>0</v>
      </c>
      <c r="QS129" s="262">
        <v>1</v>
      </c>
      <c r="QT129" s="262">
        <v>4</v>
      </c>
      <c r="QU129" s="262">
        <v>4</v>
      </c>
      <c r="QV129" s="263">
        <v>1</v>
      </c>
      <c r="QW129" s="237">
        <v>1</v>
      </c>
      <c r="QX129" s="236">
        <v>1</v>
      </c>
      <c r="QY129" s="236">
        <v>0</v>
      </c>
      <c r="QZ129" s="236">
        <v>0</v>
      </c>
      <c r="RA129" s="236">
        <v>5</v>
      </c>
      <c r="RB129" s="236">
        <v>8</v>
      </c>
      <c r="RC129" s="236">
        <v>16</v>
      </c>
      <c r="RD129" s="236">
        <v>11</v>
      </c>
      <c r="RE129" s="236">
        <v>9</v>
      </c>
      <c r="RF129" s="236">
        <v>0</v>
      </c>
      <c r="RG129" s="236">
        <v>3</v>
      </c>
      <c r="RH129" s="236">
        <v>2</v>
      </c>
      <c r="RI129" s="236">
        <v>21</v>
      </c>
      <c r="RJ129" s="236">
        <v>13</v>
      </c>
      <c r="RK129" s="236">
        <v>15</v>
      </c>
      <c r="RL129" s="236">
        <v>0</v>
      </c>
      <c r="RM129" s="236">
        <v>0</v>
      </c>
      <c r="RN129" s="236">
        <v>3</v>
      </c>
      <c r="RO129" s="236">
        <v>22</v>
      </c>
      <c r="RP129" s="236">
        <v>10</v>
      </c>
      <c r="RQ129" s="236">
        <v>12</v>
      </c>
      <c r="RR129" s="236">
        <v>9</v>
      </c>
      <c r="RS129" s="236">
        <v>0</v>
      </c>
      <c r="RT129" s="236">
        <v>0</v>
      </c>
      <c r="RU129" s="236">
        <v>11</v>
      </c>
      <c r="RV129" s="236">
        <v>22</v>
      </c>
      <c r="RW129" s="236">
        <v>11</v>
      </c>
      <c r="RX129" s="236">
        <v>8</v>
      </c>
      <c r="RY129" s="236">
        <v>15</v>
      </c>
      <c r="RZ129" s="236">
        <v>0</v>
      </c>
      <c r="SA129" s="238">
        <v>0</v>
      </c>
      <c r="SB129" s="237">
        <v>15</v>
      </c>
      <c r="SC129" s="236">
        <v>18</v>
      </c>
      <c r="SD129" s="236">
        <v>25</v>
      </c>
      <c r="SE129" s="236">
        <v>15</v>
      </c>
      <c r="SF129" s="236">
        <v>10</v>
      </c>
      <c r="SG129" s="236">
        <v>23</v>
      </c>
      <c r="SH129" s="236">
        <v>0</v>
      </c>
      <c r="SI129" s="236">
        <v>26</v>
      </c>
      <c r="SJ129" s="236">
        <v>0</v>
      </c>
      <c r="SK129" s="236">
        <v>30</v>
      </c>
      <c r="SL129" s="236">
        <v>17</v>
      </c>
      <c r="SM129" s="236">
        <v>18</v>
      </c>
      <c r="SN129" s="236">
        <v>0</v>
      </c>
      <c r="SO129" s="236">
        <v>0</v>
      </c>
      <c r="SP129" s="236">
        <v>0</v>
      </c>
      <c r="SQ129" s="236">
        <v>0</v>
      </c>
      <c r="SR129" s="236">
        <v>15</v>
      </c>
      <c r="SS129" s="236">
        <v>28</v>
      </c>
      <c r="ST129" s="236">
        <v>20</v>
      </c>
      <c r="SU129" s="236">
        <v>12</v>
      </c>
      <c r="SV129" s="236">
        <v>0</v>
      </c>
      <c r="SW129" s="236">
        <v>10</v>
      </c>
      <c r="SX129" s="236">
        <v>11</v>
      </c>
      <c r="SY129" s="236">
        <v>19</v>
      </c>
      <c r="SZ129" s="236">
        <v>24</v>
      </c>
      <c r="TA129" s="236">
        <v>21</v>
      </c>
      <c r="TB129" s="236">
        <v>20</v>
      </c>
      <c r="TC129" s="236">
        <v>0</v>
      </c>
      <c r="TD129" s="236">
        <v>38</v>
      </c>
      <c r="TE129" s="238">
        <v>36</v>
      </c>
      <c r="TF129" s="237">
        <v>14</v>
      </c>
      <c r="TG129" s="236">
        <v>22</v>
      </c>
      <c r="TH129" s="236">
        <v>24</v>
      </c>
      <c r="TI129" s="236">
        <v>0</v>
      </c>
      <c r="TJ129" s="236">
        <v>0</v>
      </c>
      <c r="TK129" s="236">
        <v>4</v>
      </c>
      <c r="TL129" s="236">
        <v>3</v>
      </c>
      <c r="TM129" s="236">
        <v>4</v>
      </c>
      <c r="TN129" s="236">
        <v>6</v>
      </c>
      <c r="TO129" s="236">
        <v>4</v>
      </c>
      <c r="TP129" s="236">
        <v>0</v>
      </c>
      <c r="TQ129" s="236">
        <v>0</v>
      </c>
      <c r="TR129" s="236">
        <v>4</v>
      </c>
      <c r="TS129" s="236">
        <v>14</v>
      </c>
      <c r="TT129" s="236">
        <v>6</v>
      </c>
      <c r="TU129" s="236">
        <v>5</v>
      </c>
      <c r="TV129" s="236">
        <v>3</v>
      </c>
      <c r="TW129" s="236">
        <v>22</v>
      </c>
      <c r="TX129" s="236">
        <v>3</v>
      </c>
      <c r="TY129" s="236">
        <v>11</v>
      </c>
      <c r="TZ129" s="236">
        <v>15</v>
      </c>
      <c r="UA129" s="236">
        <v>8</v>
      </c>
      <c r="UB129" s="236">
        <v>10</v>
      </c>
      <c r="UC129" s="236">
        <v>10</v>
      </c>
      <c r="UD129" s="236">
        <v>0</v>
      </c>
      <c r="UE129" s="236">
        <v>0</v>
      </c>
      <c r="UF129" s="236">
        <v>16</v>
      </c>
      <c r="UG129" s="236">
        <v>32</v>
      </c>
      <c r="UH129" s="236">
        <v>16</v>
      </c>
      <c r="UI129" s="236">
        <v>10</v>
      </c>
      <c r="UJ129" s="238">
        <v>8</v>
      </c>
      <c r="UK129" s="237">
        <v>1</v>
      </c>
      <c r="UL129" s="236">
        <v>0</v>
      </c>
      <c r="UM129" s="236">
        <v>2</v>
      </c>
      <c r="UN129" s="236">
        <v>4</v>
      </c>
      <c r="UO129" s="236">
        <v>6</v>
      </c>
      <c r="UP129" s="236">
        <v>4</v>
      </c>
      <c r="UQ129" s="236">
        <v>4</v>
      </c>
      <c r="UR129" s="236">
        <v>0</v>
      </c>
      <c r="US129" s="236">
        <v>0</v>
      </c>
      <c r="UT129" s="236">
        <v>2</v>
      </c>
      <c r="UU129" s="236">
        <v>0</v>
      </c>
      <c r="UV129" s="236">
        <v>2</v>
      </c>
      <c r="UW129" s="236">
        <v>2</v>
      </c>
      <c r="UX129" s="236">
        <v>4</v>
      </c>
      <c r="UY129" s="236">
        <v>10</v>
      </c>
      <c r="UZ129" s="236">
        <v>0</v>
      </c>
      <c r="VA129" s="236">
        <v>2</v>
      </c>
      <c r="VB129" s="236">
        <v>0</v>
      </c>
      <c r="VC129" s="236">
        <v>4</v>
      </c>
      <c r="VD129" s="236">
        <v>2</v>
      </c>
      <c r="VE129" s="236">
        <v>3</v>
      </c>
      <c r="VF129" s="236">
        <v>0</v>
      </c>
      <c r="VG129" s="236">
        <v>0</v>
      </c>
      <c r="VH129" s="236">
        <v>4</v>
      </c>
      <c r="VI129" s="236">
        <v>2</v>
      </c>
      <c r="VJ129" s="236">
        <v>4</v>
      </c>
      <c r="VK129" s="236">
        <v>3</v>
      </c>
      <c r="VL129" s="236">
        <v>5</v>
      </c>
      <c r="VM129" s="236">
        <v>0</v>
      </c>
      <c r="VN129" s="238">
        <v>0</v>
      </c>
      <c r="VO129" s="237">
        <v>0</v>
      </c>
      <c r="VP129" s="236">
        <v>6</v>
      </c>
      <c r="VQ129" s="236">
        <v>7</v>
      </c>
      <c r="VR129" s="236">
        <v>4</v>
      </c>
      <c r="VS129" s="236">
        <v>1</v>
      </c>
      <c r="VT129" s="236">
        <v>3</v>
      </c>
      <c r="VU129" s="236">
        <v>0</v>
      </c>
      <c r="VV129" s="236">
        <v>2</v>
      </c>
      <c r="VW129" s="236">
        <v>4</v>
      </c>
      <c r="VX129" s="236">
        <v>9</v>
      </c>
      <c r="VY129" s="236">
        <v>10</v>
      </c>
      <c r="VZ129" s="236">
        <v>8</v>
      </c>
      <c r="WA129" s="236">
        <v>2</v>
      </c>
      <c r="WB129" s="236">
        <v>0</v>
      </c>
      <c r="WC129" s="236">
        <v>12</v>
      </c>
      <c r="WD129" s="236">
        <v>6</v>
      </c>
      <c r="WE129" s="236">
        <v>7</v>
      </c>
      <c r="WF129" s="236">
        <v>16</v>
      </c>
      <c r="WG129" s="236">
        <v>13</v>
      </c>
      <c r="WH129" s="236">
        <v>12</v>
      </c>
      <c r="WI129" s="236">
        <v>0</v>
      </c>
      <c r="WJ129" s="236">
        <v>0</v>
      </c>
      <c r="WK129" s="236">
        <v>8</v>
      </c>
      <c r="WL129" s="236">
        <v>0</v>
      </c>
      <c r="WM129" s="236">
        <v>0</v>
      </c>
      <c r="WN129" s="236">
        <v>0</v>
      </c>
      <c r="WO129" s="236">
        <v>0</v>
      </c>
      <c r="WP129" s="236">
        <v>0</v>
      </c>
      <c r="WQ129" s="236">
        <v>21</v>
      </c>
      <c r="WR129" s="236">
        <v>20</v>
      </c>
      <c r="WS129" s="238">
        <v>7</v>
      </c>
      <c r="WT129" s="237">
        <v>13</v>
      </c>
      <c r="WU129" s="236">
        <v>6</v>
      </c>
      <c r="WV129" s="236">
        <v>0</v>
      </c>
      <c r="WW129" s="236">
        <v>0</v>
      </c>
      <c r="WX129" s="236">
        <v>9</v>
      </c>
      <c r="WY129" s="236">
        <v>7</v>
      </c>
      <c r="WZ129" s="236">
        <v>4</v>
      </c>
      <c r="XA129" s="236">
        <v>6</v>
      </c>
      <c r="XB129" s="236">
        <v>2</v>
      </c>
      <c r="XC129" s="236">
        <v>0</v>
      </c>
      <c r="XD129" s="236">
        <v>0</v>
      </c>
      <c r="XE129" s="236">
        <v>5</v>
      </c>
      <c r="XF129" s="236">
        <v>10</v>
      </c>
      <c r="XG129" s="236">
        <v>11</v>
      </c>
      <c r="XH129" s="236">
        <v>4</v>
      </c>
      <c r="XI129" s="236">
        <v>1</v>
      </c>
      <c r="XJ129" s="236">
        <v>0</v>
      </c>
      <c r="XK129" s="236">
        <v>0</v>
      </c>
      <c r="XL129" s="236">
        <v>5</v>
      </c>
      <c r="XM129" s="236">
        <v>4</v>
      </c>
      <c r="XN129" s="236">
        <v>8</v>
      </c>
      <c r="XO129" s="236">
        <v>6</v>
      </c>
      <c r="XP129" s="236">
        <v>0</v>
      </c>
      <c r="XQ129" s="236">
        <v>0</v>
      </c>
      <c r="XR129" s="236">
        <v>0</v>
      </c>
      <c r="XS129" s="236">
        <v>0</v>
      </c>
      <c r="XT129" s="236">
        <v>7</v>
      </c>
      <c r="XU129" s="236">
        <v>8</v>
      </c>
      <c r="XV129" s="236">
        <v>9</v>
      </c>
      <c r="XW129" s="236">
        <v>13</v>
      </c>
      <c r="XX129" s="238">
        <v>0</v>
      </c>
      <c r="XY129" s="237">
        <v>0</v>
      </c>
      <c r="XZ129" s="236">
        <v>19</v>
      </c>
      <c r="YA129" s="236">
        <v>0</v>
      </c>
      <c r="YB129" s="236">
        <v>18</v>
      </c>
      <c r="YC129" s="236">
        <v>32</v>
      </c>
      <c r="YD129" s="236">
        <v>20</v>
      </c>
      <c r="YE129" s="236">
        <v>0</v>
      </c>
      <c r="YF129" s="236">
        <v>0</v>
      </c>
      <c r="YG129" s="236">
        <v>24</v>
      </c>
      <c r="YH129" s="236">
        <v>20</v>
      </c>
      <c r="YI129" s="236">
        <v>29</v>
      </c>
      <c r="YJ129" s="236">
        <v>18</v>
      </c>
      <c r="YK129" s="236">
        <v>16</v>
      </c>
      <c r="YL129" s="236">
        <v>18</v>
      </c>
      <c r="YM129" s="236">
        <v>0</v>
      </c>
      <c r="YN129" s="236">
        <v>38</v>
      </c>
      <c r="YO129" s="236">
        <v>32</v>
      </c>
      <c r="YP129" s="236">
        <v>19</v>
      </c>
      <c r="YQ129" s="236">
        <v>27</v>
      </c>
      <c r="YR129" s="236">
        <v>16</v>
      </c>
      <c r="YS129" s="236">
        <v>0</v>
      </c>
      <c r="YT129" s="236">
        <v>0</v>
      </c>
      <c r="YU129" s="236">
        <v>0</v>
      </c>
      <c r="YV129" s="236">
        <v>31</v>
      </c>
      <c r="YW129" s="236">
        <v>31</v>
      </c>
      <c r="YX129" s="236">
        <v>34</v>
      </c>
      <c r="YY129" s="236">
        <v>25</v>
      </c>
      <c r="YZ129" s="236">
        <v>0</v>
      </c>
      <c r="ZA129" s="236">
        <v>0</v>
      </c>
      <c r="ZB129" s="238">
        <v>18</v>
      </c>
      <c r="ZC129" s="237">
        <v>17</v>
      </c>
      <c r="ZD129" s="236">
        <v>26</v>
      </c>
      <c r="ZE129" s="236">
        <v>37</v>
      </c>
      <c r="ZF129" s="236">
        <v>35</v>
      </c>
      <c r="ZG129" s="236">
        <v>0</v>
      </c>
      <c r="ZH129" s="236">
        <v>0</v>
      </c>
      <c r="ZI129" s="236">
        <v>24</v>
      </c>
      <c r="ZJ129" s="236">
        <v>27</v>
      </c>
      <c r="ZK129" s="236">
        <v>22</v>
      </c>
      <c r="ZL129" s="236">
        <v>25</v>
      </c>
      <c r="ZM129" s="236">
        <v>18</v>
      </c>
      <c r="ZN129" s="236">
        <v>0</v>
      </c>
      <c r="ZO129" s="236">
        <v>0</v>
      </c>
      <c r="ZP129" s="236">
        <v>0</v>
      </c>
      <c r="ZQ129" s="236">
        <v>26</v>
      </c>
      <c r="ZR129" s="236">
        <v>17</v>
      </c>
      <c r="ZS129" s="236">
        <v>20</v>
      </c>
      <c r="ZT129" s="236">
        <v>18</v>
      </c>
      <c r="ZU129" s="236">
        <v>0</v>
      </c>
      <c r="ZV129" s="236">
        <v>0</v>
      </c>
      <c r="ZW129" s="236">
        <v>9</v>
      </c>
      <c r="ZX129" s="236">
        <v>14</v>
      </c>
      <c r="ZY129" s="236">
        <v>13</v>
      </c>
      <c r="ZZ129" s="236">
        <v>9</v>
      </c>
      <c r="AAA129" s="236">
        <v>5</v>
      </c>
      <c r="AAB129" s="236">
        <v>0</v>
      </c>
      <c r="AAC129" s="236">
        <v>0</v>
      </c>
      <c r="AAD129" s="236">
        <v>6</v>
      </c>
      <c r="AAE129" s="236">
        <v>8</v>
      </c>
      <c r="AAF129" s="236">
        <v>11</v>
      </c>
      <c r="AAG129" s="238">
        <v>10</v>
      </c>
      <c r="AAH129" s="237">
        <v>5</v>
      </c>
      <c r="AAI129" s="236">
        <v>0</v>
      </c>
      <c r="AAJ129" s="236">
        <v>0</v>
      </c>
      <c r="AAK129" s="236">
        <v>0</v>
      </c>
      <c r="AAL129" s="236">
        <v>3</v>
      </c>
      <c r="AAM129" s="236">
        <v>8</v>
      </c>
      <c r="AAN129" s="236">
        <v>2</v>
      </c>
      <c r="AAO129" s="236">
        <v>4</v>
      </c>
      <c r="AAP129" s="236">
        <v>0</v>
      </c>
      <c r="AAQ129" s="236">
        <v>0</v>
      </c>
      <c r="AAR129" s="236">
        <v>2</v>
      </c>
      <c r="AAS129" s="236">
        <v>10</v>
      </c>
      <c r="AAT129" s="236">
        <v>9</v>
      </c>
      <c r="AAU129" s="236">
        <v>5</v>
      </c>
      <c r="AAV129" s="236">
        <v>13</v>
      </c>
      <c r="AAW129" s="236">
        <v>11</v>
      </c>
      <c r="AAX129" s="236">
        <v>0</v>
      </c>
      <c r="AAY129" s="236">
        <v>7</v>
      </c>
      <c r="AAZ129" s="236">
        <v>2</v>
      </c>
      <c r="ABA129" s="236">
        <v>4</v>
      </c>
      <c r="ABB129" s="236">
        <v>9</v>
      </c>
      <c r="ABC129" s="236">
        <v>12</v>
      </c>
      <c r="ABD129" s="236">
        <v>0</v>
      </c>
      <c r="ABE129" s="236">
        <v>0</v>
      </c>
      <c r="ABF129" s="236">
        <v>5</v>
      </c>
      <c r="ABG129" s="236">
        <v>7</v>
      </c>
      <c r="ABH129" s="236">
        <v>2</v>
      </c>
      <c r="ABI129" s="236">
        <v>14</v>
      </c>
      <c r="ABJ129" s="236">
        <v>7</v>
      </c>
      <c r="ABK129" s="238">
        <v>0</v>
      </c>
      <c r="ABL129" s="237">
        <v>0</v>
      </c>
      <c r="ABM129" s="236">
        <v>5</v>
      </c>
      <c r="ABN129" s="236">
        <v>5</v>
      </c>
      <c r="ABO129" s="236">
        <v>9</v>
      </c>
      <c r="ABP129" s="236">
        <v>8</v>
      </c>
      <c r="ABQ129" s="236">
        <v>2</v>
      </c>
      <c r="ABR129" s="236">
        <v>8</v>
      </c>
      <c r="ABS129" s="236">
        <v>0</v>
      </c>
      <c r="ABT129" s="236">
        <v>29</v>
      </c>
      <c r="ABU129" s="236">
        <v>0</v>
      </c>
      <c r="ABV129" s="236">
        <v>0</v>
      </c>
      <c r="ABW129" s="236">
        <v>0</v>
      </c>
      <c r="ABX129" s="236">
        <v>0</v>
      </c>
      <c r="ABY129" s="236">
        <v>0</v>
      </c>
      <c r="ABZ129" s="236">
        <v>0</v>
      </c>
      <c r="ACA129" s="236">
        <v>17</v>
      </c>
      <c r="ACB129" s="236">
        <v>16</v>
      </c>
      <c r="ACC129" s="236">
        <v>17</v>
      </c>
      <c r="ACD129" s="236">
        <v>7</v>
      </c>
      <c r="ACE129" s="236">
        <v>3</v>
      </c>
      <c r="ACF129" s="236">
        <v>3</v>
      </c>
      <c r="ACG129" s="236">
        <v>0</v>
      </c>
      <c r="ACH129" s="236">
        <v>1</v>
      </c>
      <c r="ACI129" s="236">
        <v>7</v>
      </c>
      <c r="ACJ129" s="236">
        <v>3</v>
      </c>
      <c r="ACK129" s="236">
        <v>2</v>
      </c>
      <c r="ACL129" s="236">
        <v>2</v>
      </c>
      <c r="ACM129" s="236">
        <v>1</v>
      </c>
      <c r="ACN129" s="236">
        <v>0</v>
      </c>
      <c r="ACO129" s="236">
        <v>2</v>
      </c>
      <c r="ACP129" s="238">
        <v>1</v>
      </c>
      <c r="ACQ129" s="237">
        <v>0</v>
      </c>
      <c r="ACR129" s="236">
        <v>2</v>
      </c>
      <c r="ACS129" s="236">
        <v>7</v>
      </c>
      <c r="ACT129" s="236">
        <v>0</v>
      </c>
      <c r="ACU129" s="236">
        <v>0</v>
      </c>
      <c r="ACV129" s="236">
        <v>9</v>
      </c>
      <c r="ACW129" s="236">
        <v>8</v>
      </c>
      <c r="ACX129" s="236">
        <v>26</v>
      </c>
      <c r="ACY129" s="236">
        <v>6</v>
      </c>
      <c r="ACZ129" s="236">
        <v>1</v>
      </c>
      <c r="ADA129" s="236">
        <v>1</v>
      </c>
      <c r="ADB129" s="236">
        <v>0</v>
      </c>
      <c r="ADC129" s="236">
        <v>8</v>
      </c>
      <c r="ADD129" s="236">
        <v>2</v>
      </c>
      <c r="ADE129" s="236">
        <v>17</v>
      </c>
      <c r="ADF129" s="236">
        <v>44</v>
      </c>
      <c r="ADG129" s="236">
        <v>22</v>
      </c>
      <c r="ADH129" s="236">
        <v>8</v>
      </c>
      <c r="ADI129" s="236">
        <v>0</v>
      </c>
      <c r="ADJ129" s="236">
        <v>4</v>
      </c>
      <c r="ADK129" s="236">
        <v>0</v>
      </c>
      <c r="ADL129" s="236">
        <v>0</v>
      </c>
      <c r="ADM129" s="236">
        <v>5</v>
      </c>
      <c r="ADN129" s="236">
        <v>1</v>
      </c>
      <c r="ADO129" s="236">
        <v>0</v>
      </c>
      <c r="ADP129" s="236">
        <v>0</v>
      </c>
      <c r="ADQ129" s="236">
        <v>8</v>
      </c>
      <c r="ADR129" s="236">
        <v>2</v>
      </c>
      <c r="ADS129" s="236">
        <v>14</v>
      </c>
      <c r="ADT129" s="236">
        <v>7</v>
      </c>
      <c r="ADU129" s="238">
        <v>3</v>
      </c>
      <c r="ADV129" s="237">
        <v>0</v>
      </c>
      <c r="ADW129" s="236">
        <v>0</v>
      </c>
      <c r="ADX129" s="236">
        <v>0</v>
      </c>
      <c r="ADY129" s="236">
        <v>10</v>
      </c>
      <c r="ADZ129" s="236">
        <v>35</v>
      </c>
      <c r="AEA129" s="236">
        <v>35</v>
      </c>
      <c r="AEB129" s="236">
        <v>17</v>
      </c>
      <c r="AEC129" s="236">
        <v>12</v>
      </c>
      <c r="AED129" s="236">
        <v>0</v>
      </c>
      <c r="AEE129" s="236">
        <v>32</v>
      </c>
      <c r="AEF129" s="236">
        <v>22</v>
      </c>
      <c r="AEG129" s="236">
        <v>44</v>
      </c>
      <c r="AEH129" s="236">
        <v>46</v>
      </c>
      <c r="AEI129" s="236">
        <v>45</v>
      </c>
      <c r="AEJ129" s="236">
        <v>24</v>
      </c>
      <c r="AEK129" s="236">
        <v>0</v>
      </c>
      <c r="AEL129" s="236">
        <v>40</v>
      </c>
      <c r="AEM129" s="236">
        <v>44</v>
      </c>
      <c r="AEN129" s="236">
        <v>33</v>
      </c>
      <c r="AEO129" s="236">
        <v>39</v>
      </c>
      <c r="AEP129" s="236">
        <v>11</v>
      </c>
      <c r="AEQ129" s="236">
        <v>0</v>
      </c>
      <c r="AER129" s="236">
        <v>0</v>
      </c>
      <c r="AES129" s="236">
        <v>8</v>
      </c>
      <c r="AET129" s="236">
        <v>10</v>
      </c>
      <c r="AEU129" s="236">
        <v>2</v>
      </c>
      <c r="AEV129" s="236">
        <v>4</v>
      </c>
      <c r="AEW129" s="238">
        <v>0</v>
      </c>
      <c r="AEX129" s="261">
        <v>13</v>
      </c>
      <c r="AEY129" s="262">
        <v>0</v>
      </c>
      <c r="AEZ129" s="262">
        <v>21</v>
      </c>
      <c r="AFA129" s="262">
        <v>19</v>
      </c>
      <c r="AFB129" s="262">
        <v>12</v>
      </c>
      <c r="AFC129" s="262">
        <v>18</v>
      </c>
      <c r="AFD129" s="262">
        <v>18</v>
      </c>
      <c r="AFE129" s="262">
        <v>11</v>
      </c>
      <c r="AFF129" s="262">
        <v>0</v>
      </c>
      <c r="AFG129" s="262">
        <v>56</v>
      </c>
      <c r="AFH129" s="262">
        <v>22</v>
      </c>
      <c r="AFI129" s="262">
        <v>22</v>
      </c>
      <c r="AFJ129" s="262">
        <v>20</v>
      </c>
      <c r="AFK129" s="262">
        <v>27</v>
      </c>
      <c r="AFL129" s="262">
        <v>0</v>
      </c>
      <c r="AFM129" s="262">
        <v>0</v>
      </c>
      <c r="AFN129" s="262">
        <v>24</v>
      </c>
      <c r="AFO129" s="262">
        <v>16</v>
      </c>
      <c r="AFP129" s="262">
        <v>31</v>
      </c>
      <c r="AFQ129" s="262">
        <v>30</v>
      </c>
      <c r="AFR129" s="262">
        <v>27</v>
      </c>
      <c r="AFS129" s="262">
        <v>0</v>
      </c>
      <c r="AFT129" s="262">
        <v>0</v>
      </c>
      <c r="AFU129" s="262">
        <v>32</v>
      </c>
      <c r="AFV129" s="262">
        <v>36</v>
      </c>
      <c r="AFW129" s="262">
        <v>41</v>
      </c>
      <c r="AFX129" s="262">
        <v>40</v>
      </c>
      <c r="AFY129" s="262">
        <v>23</v>
      </c>
      <c r="AFZ129" s="262">
        <v>0</v>
      </c>
      <c r="AGA129" s="262">
        <v>0</v>
      </c>
      <c r="AGB129" s="263">
        <v>7</v>
      </c>
      <c r="AGC129" s="256">
        <v>10</v>
      </c>
      <c r="AGD129" s="257">
        <v>3</v>
      </c>
      <c r="AGE129" s="257">
        <v>16</v>
      </c>
      <c r="AGF129" s="257">
        <v>17</v>
      </c>
      <c r="AGG129" s="257">
        <v>1</v>
      </c>
      <c r="AGH129" s="257">
        <v>0</v>
      </c>
      <c r="AGI129" s="257">
        <v>18</v>
      </c>
      <c r="AGJ129" s="257">
        <v>21</v>
      </c>
      <c r="AGK129" s="257">
        <v>0</v>
      </c>
      <c r="AGL129" s="257">
        <v>20</v>
      </c>
      <c r="AGM129" s="257">
        <v>32</v>
      </c>
      <c r="AGN129" s="257">
        <v>0</v>
      </c>
      <c r="AGO129" s="257">
        <v>0</v>
      </c>
      <c r="AGP129" s="257">
        <v>0</v>
      </c>
      <c r="AGQ129" s="257">
        <v>0</v>
      </c>
      <c r="AGR129" s="257">
        <v>0</v>
      </c>
      <c r="AGS129" s="257">
        <v>42</v>
      </c>
      <c r="AGT129" s="257">
        <v>29</v>
      </c>
      <c r="AGU129" s="257">
        <v>38</v>
      </c>
      <c r="AGV129" s="257">
        <v>0</v>
      </c>
      <c r="AGW129" s="257">
        <v>32</v>
      </c>
      <c r="AGX129" s="257">
        <v>28</v>
      </c>
      <c r="AGY129" s="257">
        <v>28</v>
      </c>
      <c r="AGZ129" s="257">
        <v>40</v>
      </c>
      <c r="AHA129" s="257">
        <v>40</v>
      </c>
      <c r="AHB129" s="257">
        <v>28</v>
      </c>
      <c r="AHC129" s="257">
        <v>0</v>
      </c>
      <c r="AHD129" s="257">
        <v>42</v>
      </c>
      <c r="AHE129" s="257">
        <v>37</v>
      </c>
      <c r="AHF129" s="258">
        <v>41</v>
      </c>
      <c r="AHG129" s="256">
        <v>35.5</v>
      </c>
      <c r="AHH129" s="257">
        <v>30</v>
      </c>
      <c r="AHI129" s="257">
        <v>25.5</v>
      </c>
      <c r="AHJ129" s="257">
        <v>0</v>
      </c>
      <c r="AHK129" s="257">
        <v>25.5</v>
      </c>
      <c r="AHL129" s="257">
        <v>34</v>
      </c>
      <c r="AHM129" s="257">
        <v>39.5</v>
      </c>
      <c r="AHN129" s="257">
        <v>4</v>
      </c>
      <c r="AHO129" s="257">
        <v>2</v>
      </c>
      <c r="AHP129" s="257">
        <v>0</v>
      </c>
      <c r="AHQ129" s="257">
        <v>0</v>
      </c>
      <c r="AHR129" s="257">
        <v>3</v>
      </c>
      <c r="AHS129" s="257">
        <v>0</v>
      </c>
      <c r="AHT129" s="257">
        <v>5</v>
      </c>
      <c r="AHU129" s="257">
        <v>4</v>
      </c>
      <c r="AHV129" s="257">
        <v>16</v>
      </c>
      <c r="AHW129" s="257">
        <v>0</v>
      </c>
      <c r="AHX129" s="257">
        <v>0</v>
      </c>
      <c r="AHY129" s="257">
        <v>11</v>
      </c>
      <c r="AHZ129" s="257">
        <v>34.5</v>
      </c>
      <c r="AIA129" s="257">
        <v>30</v>
      </c>
      <c r="AIB129" s="257">
        <v>40</v>
      </c>
      <c r="AIC129" s="257">
        <v>30</v>
      </c>
      <c r="AID129" s="257">
        <v>0</v>
      </c>
      <c r="AIE129" s="257">
        <v>0</v>
      </c>
      <c r="AIF129" s="257">
        <v>1</v>
      </c>
      <c r="AIG129" s="257">
        <v>0</v>
      </c>
      <c r="AIH129" s="257">
        <v>0</v>
      </c>
      <c r="AII129" s="257">
        <v>2</v>
      </c>
      <c r="AIJ129" s="257">
        <v>2</v>
      </c>
      <c r="AIK129" s="258">
        <v>0</v>
      </c>
      <c r="AIL129" s="651">
        <f>[1]集計!G$1076</f>
        <v>0</v>
      </c>
      <c r="AIM129" s="651">
        <f>[1]集計!H$1076</f>
        <v>2</v>
      </c>
      <c r="AIN129" s="651">
        <f>[1]集計!I$1076</f>
        <v>1</v>
      </c>
      <c r="AIO129" s="651">
        <f>[1]集計!J$1076</f>
        <v>4</v>
      </c>
      <c r="AIP129" s="651">
        <f>[1]集計!K$1076</f>
        <v>0</v>
      </c>
      <c r="AIQ129" s="651">
        <f>[1]集計!L$1076</f>
        <v>1</v>
      </c>
      <c r="AIR129" s="651">
        <f>[1]集計!M$1076</f>
        <v>0</v>
      </c>
      <c r="AIS129" s="651">
        <f>[1]集計!N$1076</f>
        <v>0</v>
      </c>
      <c r="AIT129" s="651">
        <f>[1]集計!O$1076</f>
        <v>5</v>
      </c>
      <c r="AIU129" s="651">
        <f>[1]集計!P$1076</f>
        <v>5</v>
      </c>
      <c r="AIV129" s="192"/>
      <c r="AIW129" s="515"/>
      <c r="AIX129" s="192"/>
      <c r="AIY129" s="192"/>
      <c r="AIZ129" s="192"/>
      <c r="AJA129" s="192"/>
      <c r="AJB129" s="192"/>
      <c r="AJC129" s="192"/>
      <c r="AJD129" s="192"/>
      <c r="AJE129" s="192"/>
      <c r="AJF129" s="192"/>
      <c r="AJG129" s="192"/>
      <c r="AJH129" s="192"/>
      <c r="AJI129" s="192"/>
      <c r="AJJ129" s="192"/>
      <c r="AJK129" s="192"/>
      <c r="AJL129" s="192"/>
      <c r="AJM129" s="192"/>
      <c r="AJN129" s="192"/>
      <c r="AJO129" s="192"/>
      <c r="AJP129" s="192"/>
      <c r="AJQ129" s="192"/>
      <c r="AJR129" s="192"/>
      <c r="AJS129" s="192"/>
      <c r="AJT129" s="192"/>
      <c r="AJU129" s="192"/>
      <c r="AJV129" s="192"/>
      <c r="AJW129" s="192"/>
      <c r="AJX129" s="192"/>
      <c r="AJY129" s="192"/>
      <c r="AJZ129" s="192"/>
      <c r="AKA129" s="192"/>
      <c r="AKB129" s="192"/>
      <c r="AKC129" s="192"/>
      <c r="AKD129" s="192"/>
      <c r="AKE129" s="192"/>
      <c r="AKF129" s="192"/>
      <c r="AKG129" s="192"/>
      <c r="AKH129" s="192"/>
      <c r="AKI129" s="192"/>
      <c r="AKJ129" s="192"/>
      <c r="AKK129" s="192"/>
      <c r="AKL129" s="192"/>
      <c r="AKM129" s="192"/>
      <c r="AKN129" s="192"/>
      <c r="AKO129" s="192"/>
      <c r="AKP129" s="192"/>
      <c r="AKQ129" s="192"/>
      <c r="AKR129" s="192"/>
      <c r="AKS129" s="192"/>
      <c r="AKT129" s="192"/>
      <c r="AKU129" s="192"/>
      <c r="AKV129" s="192"/>
      <c r="AKW129" s="192"/>
      <c r="AKX129" s="192"/>
      <c r="AKY129" s="192"/>
      <c r="AKZ129" s="192"/>
      <c r="ALA129" s="192"/>
      <c r="ALB129" s="192"/>
      <c r="ALC129" s="192"/>
      <c r="ALD129" s="192"/>
      <c r="ALE129" s="192"/>
      <c r="ALF129" s="192"/>
      <c r="ALG129" s="192"/>
      <c r="ALH129" s="192"/>
      <c r="ALI129" s="192"/>
      <c r="ALJ129" s="192"/>
      <c r="ALK129" s="192"/>
      <c r="ALL129" s="192"/>
      <c r="ALM129" s="192"/>
      <c r="ALN129" s="192"/>
      <c r="ALO129" s="192"/>
      <c r="ALP129" s="192"/>
      <c r="ALQ129" s="192"/>
      <c r="ALR129" s="192"/>
      <c r="ALS129" s="192"/>
      <c r="ALT129" s="192"/>
      <c r="ALU129" s="192"/>
      <c r="ALV129" s="192"/>
      <c r="ALW129" s="192"/>
      <c r="ALX129" s="192"/>
      <c r="ALY129" s="192"/>
      <c r="ALZ129" s="192"/>
      <c r="AMA129" s="192"/>
      <c r="AMB129" s="192"/>
      <c r="AMC129" s="192"/>
      <c r="AMD129" s="192"/>
      <c r="AME129" s="192"/>
      <c r="AMF129" s="192"/>
      <c r="AMG129" s="192"/>
      <c r="AMH129" s="192"/>
      <c r="AMI129" s="192"/>
      <c r="AMJ129" s="192"/>
      <c r="AMK129" s="192"/>
      <c r="AML129" s="192"/>
      <c r="AMM129" s="192"/>
      <c r="AMN129" s="192"/>
      <c r="AMO129" s="192"/>
      <c r="AMP129" s="192"/>
      <c r="AMQ129" s="192"/>
      <c r="AMR129" s="192"/>
      <c r="AMS129" s="192"/>
      <c r="AMT129" s="192"/>
      <c r="AMU129" s="192"/>
      <c r="AMV129" s="192"/>
      <c r="AMW129" s="192"/>
      <c r="AMX129" s="192"/>
      <c r="AMY129" s="192"/>
      <c r="AMZ129" s="192"/>
      <c r="ANA129" s="192"/>
      <c r="ANB129" s="192"/>
      <c r="ANC129" s="192"/>
      <c r="AND129" s="192"/>
      <c r="ANE129" s="192"/>
      <c r="ANF129" s="192"/>
      <c r="ANG129" s="192"/>
      <c r="ANH129" s="192"/>
      <c r="ANI129" s="192"/>
      <c r="ANJ129" s="192"/>
      <c r="ANK129" s="192"/>
      <c r="ANL129" s="192"/>
      <c r="ANM129" s="192"/>
      <c r="ANN129" s="192"/>
      <c r="ANO129" s="192"/>
      <c r="ANP129" s="192"/>
      <c r="ANQ129" s="192"/>
      <c r="ANR129" s="192"/>
      <c r="ANS129" s="192"/>
      <c r="ANT129" s="192"/>
      <c r="ANU129" s="192"/>
      <c r="ANV129" s="192"/>
      <c r="ANW129" s="192"/>
      <c r="ANX129" s="192"/>
      <c r="ANY129" s="192"/>
      <c r="ANZ129" s="192"/>
      <c r="AOA129" s="192"/>
      <c r="AOB129" s="192"/>
      <c r="AOC129" s="192"/>
      <c r="AOD129" s="192"/>
      <c r="AOE129" s="192"/>
      <c r="AOF129" s="192"/>
      <c r="AOG129" s="192"/>
      <c r="AOH129" s="192"/>
      <c r="AOI129" s="192"/>
      <c r="AOJ129" s="192"/>
      <c r="AOK129" s="192"/>
      <c r="AOL129" s="192"/>
      <c r="AOM129" s="192"/>
      <c r="AON129" s="192"/>
      <c r="AOO129" s="192"/>
      <c r="AOP129" s="192"/>
      <c r="AOQ129" s="192"/>
      <c r="AOR129" s="192"/>
      <c r="AOS129" s="192"/>
      <c r="AOT129" s="192"/>
      <c r="AOU129" s="192"/>
      <c r="AOV129" s="192"/>
      <c r="AOW129" s="192"/>
      <c r="AOX129" s="192"/>
      <c r="AOY129" s="192"/>
      <c r="AOZ129" s="192"/>
      <c r="APA129" s="192"/>
      <c r="APB129" s="192"/>
      <c r="APC129" s="192"/>
      <c r="APD129" s="192"/>
      <c r="APE129" s="192"/>
      <c r="APF129" s="192"/>
      <c r="APG129" s="192"/>
      <c r="APH129" s="192"/>
      <c r="API129" s="192"/>
      <c r="APJ129" s="192"/>
      <c r="APK129" s="192"/>
      <c r="APL129" s="192"/>
      <c r="APM129" s="192"/>
      <c r="APN129" s="192"/>
      <c r="APO129" s="192"/>
      <c r="APP129" s="192"/>
      <c r="APQ129" s="192"/>
      <c r="APR129" s="192"/>
      <c r="APS129" s="192"/>
      <c r="APT129" s="192"/>
      <c r="APU129" s="192"/>
      <c r="APV129" s="192"/>
      <c r="APW129" s="192"/>
    </row>
    <row r="130" spans="2:1130" s="136" customFormat="1" ht="14.25" customHeight="1">
      <c r="B130" s="188"/>
      <c r="C130" s="188"/>
      <c r="D130" s="189"/>
      <c r="E130" s="188"/>
      <c r="F130" s="190"/>
      <c r="G130" s="190"/>
      <c r="H130" s="190"/>
      <c r="I130" s="265">
        <f t="shared" ref="I130:S130" si="146">SUM(I123:I128)</f>
        <v>99</v>
      </c>
      <c r="J130" s="265">
        <f t="shared" si="146"/>
        <v>70</v>
      </c>
      <c r="K130" s="265">
        <f t="shared" si="146"/>
        <v>32</v>
      </c>
      <c r="L130" s="265">
        <f t="shared" si="146"/>
        <v>0</v>
      </c>
      <c r="M130" s="265">
        <f t="shared" si="146"/>
        <v>80</v>
      </c>
      <c r="N130" s="265">
        <f t="shared" si="146"/>
        <v>92</v>
      </c>
      <c r="O130" s="265">
        <f t="shared" si="146"/>
        <v>83</v>
      </c>
      <c r="P130" s="265">
        <f t="shared" si="146"/>
        <v>109</v>
      </c>
      <c r="Q130" s="265">
        <f t="shared" si="146"/>
        <v>54</v>
      </c>
      <c r="R130" s="265">
        <f t="shared" si="146"/>
        <v>0</v>
      </c>
      <c r="S130" s="265">
        <f t="shared" si="146"/>
        <v>0</v>
      </c>
      <c r="T130" s="265">
        <f t="shared" ref="T130:CE130" si="147">SUM(T123:T128)</f>
        <v>0</v>
      </c>
      <c r="U130" s="265">
        <f t="shared" si="147"/>
        <v>0</v>
      </c>
      <c r="V130" s="265">
        <f t="shared" si="147"/>
        <v>0</v>
      </c>
      <c r="W130" s="265">
        <f t="shared" si="147"/>
        <v>0</v>
      </c>
      <c r="X130" s="265">
        <f t="shared" si="147"/>
        <v>69</v>
      </c>
      <c r="Y130" s="265">
        <f t="shared" si="147"/>
        <v>80</v>
      </c>
      <c r="Z130" s="265">
        <f t="shared" si="147"/>
        <v>0</v>
      </c>
      <c r="AA130" s="265">
        <f t="shared" si="147"/>
        <v>53</v>
      </c>
      <c r="AB130" s="265">
        <f t="shared" si="147"/>
        <v>122</v>
      </c>
      <c r="AC130" s="265">
        <f t="shared" si="147"/>
        <v>80</v>
      </c>
      <c r="AD130" s="265">
        <f t="shared" si="147"/>
        <v>108</v>
      </c>
      <c r="AE130" s="265">
        <f t="shared" si="147"/>
        <v>127</v>
      </c>
      <c r="AF130" s="265">
        <f t="shared" si="147"/>
        <v>92</v>
      </c>
      <c r="AG130" s="265">
        <f t="shared" si="147"/>
        <v>0</v>
      </c>
      <c r="AH130" s="265">
        <f t="shared" si="147"/>
        <v>112</v>
      </c>
      <c r="AI130" s="265">
        <f t="shared" si="147"/>
        <v>108</v>
      </c>
      <c r="AJ130" s="265">
        <f t="shared" si="147"/>
        <v>77</v>
      </c>
      <c r="AK130" s="265">
        <f t="shared" si="147"/>
        <v>97</v>
      </c>
      <c r="AL130" s="265">
        <f t="shared" si="147"/>
        <v>82</v>
      </c>
      <c r="AM130" s="265">
        <f t="shared" si="147"/>
        <v>50</v>
      </c>
      <c r="AN130" s="265">
        <f t="shared" si="147"/>
        <v>1</v>
      </c>
      <c r="AO130" s="265">
        <f t="shared" si="147"/>
        <v>106</v>
      </c>
      <c r="AP130" s="265">
        <f t="shared" si="147"/>
        <v>103</v>
      </c>
      <c r="AQ130" s="265">
        <f t="shared" si="147"/>
        <v>58</v>
      </c>
      <c r="AR130" s="265">
        <f t="shared" si="147"/>
        <v>68</v>
      </c>
      <c r="AS130" s="265">
        <f t="shared" si="147"/>
        <v>78</v>
      </c>
      <c r="AT130" s="265">
        <f t="shared" si="147"/>
        <v>56.5</v>
      </c>
      <c r="AU130" s="265">
        <f t="shared" si="147"/>
        <v>0</v>
      </c>
      <c r="AV130" s="265">
        <f t="shared" si="147"/>
        <v>72</v>
      </c>
      <c r="AW130" s="265">
        <f t="shared" si="147"/>
        <v>85</v>
      </c>
      <c r="AX130" s="265">
        <f t="shared" si="147"/>
        <v>79.5</v>
      </c>
      <c r="AY130" s="265">
        <f t="shared" si="147"/>
        <v>92</v>
      </c>
      <c r="AZ130" s="265">
        <f t="shared" si="147"/>
        <v>85</v>
      </c>
      <c r="BA130" s="265">
        <f t="shared" si="147"/>
        <v>48</v>
      </c>
      <c r="BB130" s="265">
        <f t="shared" si="147"/>
        <v>0</v>
      </c>
      <c r="BC130" s="265">
        <f t="shared" si="147"/>
        <v>83</v>
      </c>
      <c r="BD130" s="265">
        <f t="shared" si="147"/>
        <v>82</v>
      </c>
      <c r="BE130" s="265">
        <f t="shared" si="147"/>
        <v>56</v>
      </c>
      <c r="BF130" s="265">
        <f t="shared" si="147"/>
        <v>82</v>
      </c>
      <c r="BG130" s="265">
        <f t="shared" si="147"/>
        <v>83</v>
      </c>
      <c r="BH130" s="265">
        <f t="shared" si="147"/>
        <v>57</v>
      </c>
      <c r="BI130" s="265">
        <f t="shared" si="147"/>
        <v>0</v>
      </c>
      <c r="BJ130" s="265">
        <f t="shared" si="147"/>
        <v>28</v>
      </c>
      <c r="BK130" s="265">
        <f t="shared" si="147"/>
        <v>82</v>
      </c>
      <c r="BL130" s="265">
        <f t="shared" si="147"/>
        <v>71</v>
      </c>
      <c r="BM130" s="265">
        <f t="shared" si="147"/>
        <v>103</v>
      </c>
      <c r="BN130" s="265">
        <f t="shared" si="147"/>
        <v>82</v>
      </c>
      <c r="BO130" s="265">
        <f t="shared" si="147"/>
        <v>47</v>
      </c>
      <c r="BP130" s="265">
        <f t="shared" si="147"/>
        <v>9</v>
      </c>
      <c r="BQ130" s="265">
        <f t="shared" si="147"/>
        <v>56</v>
      </c>
      <c r="BR130" s="265">
        <f t="shared" si="147"/>
        <v>70.5</v>
      </c>
      <c r="BS130" s="265">
        <f t="shared" si="147"/>
        <v>51</v>
      </c>
      <c r="BT130" s="265">
        <f t="shared" si="147"/>
        <v>73</v>
      </c>
      <c r="BU130" s="265">
        <f t="shared" si="147"/>
        <v>57</v>
      </c>
      <c r="BV130" s="265">
        <f t="shared" si="147"/>
        <v>24</v>
      </c>
      <c r="BW130" s="265">
        <f t="shared" si="147"/>
        <v>11.5</v>
      </c>
      <c r="BX130" s="265">
        <f t="shared" si="147"/>
        <v>72</v>
      </c>
      <c r="BY130" s="265">
        <f t="shared" si="147"/>
        <v>65</v>
      </c>
      <c r="BZ130" s="265">
        <f t="shared" si="147"/>
        <v>59</v>
      </c>
      <c r="CA130" s="265">
        <f t="shared" si="147"/>
        <v>86.5</v>
      </c>
      <c r="CB130" s="265">
        <f t="shared" si="147"/>
        <v>67</v>
      </c>
      <c r="CC130" s="265">
        <f t="shared" si="147"/>
        <v>28</v>
      </c>
      <c r="CD130" s="265">
        <f t="shared" si="147"/>
        <v>4</v>
      </c>
      <c r="CE130" s="265">
        <f t="shared" si="147"/>
        <v>60.5</v>
      </c>
      <c r="CF130" s="265">
        <f t="shared" ref="CF130:DF130" si="148">SUM(CF123:CF128)</f>
        <v>58</v>
      </c>
      <c r="CG130" s="265">
        <f t="shared" si="148"/>
        <v>40</v>
      </c>
      <c r="CH130" s="265">
        <f t="shared" si="148"/>
        <v>73</v>
      </c>
      <c r="CI130" s="265">
        <f t="shared" si="148"/>
        <v>74</v>
      </c>
      <c r="CJ130" s="265">
        <f t="shared" si="148"/>
        <v>35</v>
      </c>
      <c r="CK130" s="265">
        <f t="shared" si="148"/>
        <v>5</v>
      </c>
      <c r="CL130" s="265">
        <f t="shared" si="148"/>
        <v>79</v>
      </c>
      <c r="CM130" s="265">
        <f t="shared" si="148"/>
        <v>84.5</v>
      </c>
      <c r="CN130" s="265">
        <f t="shared" si="148"/>
        <v>43</v>
      </c>
      <c r="CO130" s="265">
        <f t="shared" si="148"/>
        <v>67</v>
      </c>
      <c r="CP130" s="265">
        <f t="shared" si="148"/>
        <v>66</v>
      </c>
      <c r="CQ130" s="265">
        <f t="shared" si="148"/>
        <v>33</v>
      </c>
      <c r="CR130" s="265">
        <f t="shared" si="148"/>
        <v>4</v>
      </c>
      <c r="CS130" s="265">
        <f t="shared" si="148"/>
        <v>74</v>
      </c>
      <c r="CT130" s="265">
        <f t="shared" si="148"/>
        <v>78</v>
      </c>
      <c r="CU130" s="265">
        <f t="shared" si="148"/>
        <v>31.5</v>
      </c>
      <c r="CV130" s="265">
        <f t="shared" si="148"/>
        <v>69</v>
      </c>
      <c r="CW130" s="265">
        <f t="shared" si="148"/>
        <v>65</v>
      </c>
      <c r="CX130" s="265">
        <f t="shared" si="148"/>
        <v>51</v>
      </c>
      <c r="CY130" s="265">
        <f t="shared" si="148"/>
        <v>3</v>
      </c>
      <c r="CZ130" s="265">
        <f t="shared" si="148"/>
        <v>58</v>
      </c>
      <c r="DA130" s="265">
        <f t="shared" si="148"/>
        <v>88</v>
      </c>
      <c r="DB130" s="265">
        <f t="shared" si="148"/>
        <v>53</v>
      </c>
      <c r="DC130" s="265">
        <f t="shared" si="148"/>
        <v>69.5</v>
      </c>
      <c r="DD130" s="265">
        <f t="shared" si="148"/>
        <v>83</v>
      </c>
      <c r="DE130" s="265">
        <f t="shared" si="148"/>
        <v>60</v>
      </c>
      <c r="DF130" s="265">
        <f t="shared" si="148"/>
        <v>0</v>
      </c>
      <c r="DG130" s="265">
        <f t="shared" ref="DG130:FR130" si="149">SUM(DG123:DG128)</f>
        <v>86</v>
      </c>
      <c r="DH130" s="265">
        <f t="shared" si="149"/>
        <v>99.5</v>
      </c>
      <c r="DI130" s="265">
        <f t="shared" si="149"/>
        <v>69</v>
      </c>
      <c r="DJ130" s="265">
        <f t="shared" si="149"/>
        <v>77</v>
      </c>
      <c r="DK130" s="265">
        <f t="shared" si="149"/>
        <v>82</v>
      </c>
      <c r="DL130" s="265">
        <f t="shared" si="149"/>
        <v>32</v>
      </c>
      <c r="DM130" s="265">
        <f t="shared" si="149"/>
        <v>0</v>
      </c>
      <c r="DN130" s="265">
        <f t="shared" si="149"/>
        <v>112</v>
      </c>
      <c r="DO130" s="265">
        <f t="shared" si="149"/>
        <v>111.5</v>
      </c>
      <c r="DP130" s="265">
        <f t="shared" si="149"/>
        <v>83</v>
      </c>
      <c r="DQ130" s="265">
        <f t="shared" si="149"/>
        <v>88</v>
      </c>
      <c r="DR130" s="265">
        <f t="shared" si="149"/>
        <v>93</v>
      </c>
      <c r="DS130" s="265">
        <f t="shared" si="149"/>
        <v>26</v>
      </c>
      <c r="DT130" s="265">
        <f t="shared" si="149"/>
        <v>0</v>
      </c>
      <c r="DU130" s="265">
        <f t="shared" si="149"/>
        <v>76</v>
      </c>
      <c r="DV130" s="265">
        <f t="shared" si="149"/>
        <v>69</v>
      </c>
      <c r="DW130" s="265">
        <f t="shared" si="149"/>
        <v>64</v>
      </c>
      <c r="DX130" s="265">
        <f t="shared" si="149"/>
        <v>80</v>
      </c>
      <c r="DY130" s="265">
        <f t="shared" si="149"/>
        <v>96</v>
      </c>
      <c r="DZ130" s="265">
        <f t="shared" si="149"/>
        <v>42</v>
      </c>
      <c r="EA130" s="265">
        <f t="shared" si="149"/>
        <v>0</v>
      </c>
      <c r="EB130" s="265">
        <f t="shared" si="149"/>
        <v>72</v>
      </c>
      <c r="EC130" s="265">
        <f t="shared" si="149"/>
        <v>72</v>
      </c>
      <c r="ED130" s="265">
        <f t="shared" si="149"/>
        <v>63</v>
      </c>
      <c r="EE130" s="265">
        <f t="shared" si="149"/>
        <v>75</v>
      </c>
      <c r="EF130" s="265">
        <f t="shared" si="149"/>
        <v>72</v>
      </c>
      <c r="EG130" s="265">
        <f t="shared" si="149"/>
        <v>63</v>
      </c>
      <c r="EH130" s="265">
        <f t="shared" si="149"/>
        <v>0</v>
      </c>
      <c r="EI130" s="265">
        <f t="shared" si="149"/>
        <v>42</v>
      </c>
      <c r="EJ130" s="265">
        <f t="shared" si="149"/>
        <v>93</v>
      </c>
      <c r="EK130" s="265">
        <f t="shared" si="149"/>
        <v>72</v>
      </c>
      <c r="EL130" s="265">
        <f t="shared" si="149"/>
        <v>79</v>
      </c>
      <c r="EM130" s="265">
        <f t="shared" si="149"/>
        <v>0</v>
      </c>
      <c r="EN130" s="265">
        <f t="shared" si="149"/>
        <v>0</v>
      </c>
      <c r="EO130" s="265">
        <f t="shared" si="149"/>
        <v>0</v>
      </c>
      <c r="EP130" s="265">
        <f t="shared" si="149"/>
        <v>33</v>
      </c>
      <c r="EQ130" s="265">
        <f t="shared" si="149"/>
        <v>97</v>
      </c>
      <c r="ER130" s="265">
        <f t="shared" si="149"/>
        <v>98</v>
      </c>
      <c r="ES130" s="265">
        <f t="shared" si="149"/>
        <v>102</v>
      </c>
      <c r="ET130" s="265">
        <f t="shared" si="149"/>
        <v>113</v>
      </c>
      <c r="EU130" s="265">
        <f t="shared" si="149"/>
        <v>90</v>
      </c>
      <c r="EV130" s="265">
        <f t="shared" si="149"/>
        <v>0</v>
      </c>
      <c r="EW130" s="265">
        <f t="shared" si="149"/>
        <v>97</v>
      </c>
      <c r="EX130" s="265">
        <f t="shared" si="149"/>
        <v>112</v>
      </c>
      <c r="EY130" s="265">
        <f t="shared" si="149"/>
        <v>89</v>
      </c>
      <c r="EZ130" s="265">
        <f t="shared" si="149"/>
        <v>102</v>
      </c>
      <c r="FA130" s="265">
        <f t="shared" si="149"/>
        <v>82</v>
      </c>
      <c r="FB130" s="265">
        <f t="shared" si="149"/>
        <v>95</v>
      </c>
      <c r="FC130" s="265">
        <f t="shared" si="149"/>
        <v>0</v>
      </c>
      <c r="FD130" s="265">
        <f t="shared" si="149"/>
        <v>86</v>
      </c>
      <c r="FE130" s="265">
        <f t="shared" si="149"/>
        <v>104</v>
      </c>
      <c r="FF130" s="265">
        <f t="shared" si="149"/>
        <v>93</v>
      </c>
      <c r="FG130" s="265">
        <f t="shared" si="149"/>
        <v>112</v>
      </c>
      <c r="FH130" s="265">
        <f t="shared" si="149"/>
        <v>99</v>
      </c>
      <c r="FI130" s="265">
        <f t="shared" si="149"/>
        <v>12</v>
      </c>
      <c r="FJ130" s="265">
        <f t="shared" si="149"/>
        <v>0</v>
      </c>
      <c r="FK130" s="265">
        <f t="shared" si="149"/>
        <v>90</v>
      </c>
      <c r="FL130" s="265">
        <f t="shared" si="149"/>
        <v>105</v>
      </c>
      <c r="FM130" s="265">
        <f t="shared" si="149"/>
        <v>81</v>
      </c>
      <c r="FN130" s="265">
        <f t="shared" si="149"/>
        <v>109</v>
      </c>
      <c r="FO130" s="265">
        <f t="shared" si="149"/>
        <v>93</v>
      </c>
      <c r="FP130" s="265">
        <f t="shared" si="149"/>
        <v>40</v>
      </c>
      <c r="FQ130" s="265">
        <f t="shared" si="149"/>
        <v>0</v>
      </c>
      <c r="FR130" s="265">
        <f t="shared" si="149"/>
        <v>83</v>
      </c>
      <c r="FS130" s="265">
        <f t="shared" ref="FS130:GS130" si="150">SUM(FS123:FS128)</f>
        <v>89</v>
      </c>
      <c r="FT130" s="265">
        <f t="shared" si="150"/>
        <v>64</v>
      </c>
      <c r="FU130" s="265">
        <f t="shared" si="150"/>
        <v>79</v>
      </c>
      <c r="FV130" s="265">
        <f t="shared" si="150"/>
        <v>83</v>
      </c>
      <c r="FW130" s="265">
        <f t="shared" si="150"/>
        <v>22</v>
      </c>
      <c r="FX130" s="265">
        <f t="shared" si="150"/>
        <v>0</v>
      </c>
      <c r="FY130" s="265">
        <f t="shared" si="150"/>
        <v>78</v>
      </c>
      <c r="FZ130" s="265">
        <f t="shared" si="150"/>
        <v>86</v>
      </c>
      <c r="GA130" s="265">
        <f t="shared" si="150"/>
        <v>72</v>
      </c>
      <c r="GB130" s="265">
        <f t="shared" si="150"/>
        <v>89</v>
      </c>
      <c r="GC130" s="265">
        <f t="shared" si="150"/>
        <v>70</v>
      </c>
      <c r="GD130" s="265">
        <f t="shared" si="150"/>
        <v>23</v>
      </c>
      <c r="GE130" s="265">
        <f t="shared" si="150"/>
        <v>6</v>
      </c>
      <c r="GF130" s="265">
        <f t="shared" si="150"/>
        <v>60</v>
      </c>
      <c r="GG130" s="265">
        <f t="shared" si="150"/>
        <v>68</v>
      </c>
      <c r="GH130" s="265">
        <f t="shared" si="150"/>
        <v>56</v>
      </c>
      <c r="GI130" s="265">
        <f t="shared" si="150"/>
        <v>56</v>
      </c>
      <c r="GJ130" s="265">
        <f t="shared" si="150"/>
        <v>63</v>
      </c>
      <c r="GK130" s="265">
        <f t="shared" si="150"/>
        <v>46</v>
      </c>
      <c r="GL130" s="265">
        <f t="shared" si="150"/>
        <v>23</v>
      </c>
      <c r="GM130" s="265">
        <f t="shared" si="150"/>
        <v>74</v>
      </c>
      <c r="GN130" s="265">
        <f t="shared" si="150"/>
        <v>74</v>
      </c>
      <c r="GO130" s="265">
        <f t="shared" si="150"/>
        <v>71</v>
      </c>
      <c r="GP130" s="265">
        <f t="shared" si="150"/>
        <v>61</v>
      </c>
      <c r="GQ130" s="265">
        <f t="shared" si="150"/>
        <v>60</v>
      </c>
      <c r="GR130" s="265">
        <f t="shared" si="150"/>
        <v>9</v>
      </c>
      <c r="GS130" s="265">
        <f t="shared" si="150"/>
        <v>0</v>
      </c>
      <c r="GT130" s="265">
        <f t="shared" ref="GT130:JE130" si="151">SUM(GT123:GT128)</f>
        <v>54</v>
      </c>
      <c r="GU130" s="265">
        <f t="shared" si="151"/>
        <v>46</v>
      </c>
      <c r="GV130" s="265">
        <f t="shared" si="151"/>
        <v>51</v>
      </c>
      <c r="GW130" s="265">
        <f t="shared" si="151"/>
        <v>59</v>
      </c>
      <c r="GX130" s="265">
        <f t="shared" si="151"/>
        <v>60</v>
      </c>
      <c r="GY130" s="265">
        <f t="shared" si="151"/>
        <v>44</v>
      </c>
      <c r="GZ130" s="265">
        <f t="shared" si="151"/>
        <v>0</v>
      </c>
      <c r="HA130" s="265">
        <f t="shared" si="151"/>
        <v>44</v>
      </c>
      <c r="HB130" s="265">
        <f t="shared" si="151"/>
        <v>32</v>
      </c>
      <c r="HC130" s="265">
        <f t="shared" si="151"/>
        <v>37</v>
      </c>
      <c r="HD130" s="265">
        <f t="shared" si="151"/>
        <v>44</v>
      </c>
      <c r="HE130" s="265">
        <f t="shared" si="151"/>
        <v>40</v>
      </c>
      <c r="HF130" s="265">
        <f t="shared" si="151"/>
        <v>28</v>
      </c>
      <c r="HG130" s="265">
        <f t="shared" si="151"/>
        <v>0</v>
      </c>
      <c r="HH130" s="265">
        <f t="shared" si="151"/>
        <v>0</v>
      </c>
      <c r="HI130" s="265">
        <f t="shared" si="151"/>
        <v>43</v>
      </c>
      <c r="HJ130" s="265">
        <f t="shared" si="151"/>
        <v>34</v>
      </c>
      <c r="HK130" s="265">
        <f t="shared" si="151"/>
        <v>36</v>
      </c>
      <c r="HL130" s="265">
        <f t="shared" si="151"/>
        <v>28</v>
      </c>
      <c r="HM130" s="265">
        <f t="shared" si="151"/>
        <v>21</v>
      </c>
      <c r="HN130" s="265">
        <f t="shared" si="151"/>
        <v>0</v>
      </c>
      <c r="HO130" s="265">
        <f t="shared" si="151"/>
        <v>37</v>
      </c>
      <c r="HP130" s="265">
        <f t="shared" si="151"/>
        <v>50</v>
      </c>
      <c r="HQ130" s="265">
        <f t="shared" si="151"/>
        <v>39</v>
      </c>
      <c r="HR130" s="265">
        <f t="shared" si="151"/>
        <v>51</v>
      </c>
      <c r="HS130" s="306">
        <f t="shared" si="151"/>
        <v>56</v>
      </c>
      <c r="HT130" s="306">
        <f t="shared" si="151"/>
        <v>60</v>
      </c>
      <c r="HU130" s="306">
        <f t="shared" si="151"/>
        <v>0</v>
      </c>
      <c r="HV130" s="306">
        <f t="shared" si="151"/>
        <v>74</v>
      </c>
      <c r="HW130" s="306">
        <f t="shared" si="151"/>
        <v>74</v>
      </c>
      <c r="HX130" s="306">
        <f t="shared" si="151"/>
        <v>89</v>
      </c>
      <c r="HY130" s="306">
        <f t="shared" si="151"/>
        <v>95.5</v>
      </c>
      <c r="HZ130" s="306">
        <f t="shared" si="151"/>
        <v>80</v>
      </c>
      <c r="IA130" s="306">
        <f t="shared" si="151"/>
        <v>95</v>
      </c>
      <c r="IB130" s="306">
        <f t="shared" si="151"/>
        <v>9</v>
      </c>
      <c r="IC130" s="306">
        <f t="shared" si="151"/>
        <v>67</v>
      </c>
      <c r="ID130" s="306">
        <f t="shared" si="151"/>
        <v>52</v>
      </c>
      <c r="IE130" s="306">
        <f t="shared" si="151"/>
        <v>40</v>
      </c>
      <c r="IF130" s="306">
        <f t="shared" si="151"/>
        <v>71</v>
      </c>
      <c r="IG130" s="306">
        <f t="shared" si="151"/>
        <v>82</v>
      </c>
      <c r="IH130" s="306">
        <f t="shared" si="151"/>
        <v>71</v>
      </c>
      <c r="II130" s="306">
        <f t="shared" si="151"/>
        <v>0</v>
      </c>
      <c r="IJ130" s="306">
        <f t="shared" si="151"/>
        <v>6</v>
      </c>
      <c r="IK130" s="306">
        <f t="shared" si="151"/>
        <v>0</v>
      </c>
      <c r="IL130" s="306">
        <f t="shared" si="151"/>
        <v>0</v>
      </c>
      <c r="IM130" s="306">
        <f t="shared" si="151"/>
        <v>0</v>
      </c>
      <c r="IN130" s="306">
        <f t="shared" si="151"/>
        <v>0</v>
      </c>
      <c r="IO130" s="306">
        <f t="shared" si="151"/>
        <v>64</v>
      </c>
      <c r="IP130" s="306">
        <f t="shared" si="151"/>
        <v>0</v>
      </c>
      <c r="IQ130" s="306">
        <f t="shared" si="151"/>
        <v>68</v>
      </c>
      <c r="IR130" s="321">
        <f t="shared" si="151"/>
        <v>73</v>
      </c>
      <c r="IS130" s="320">
        <f t="shared" si="151"/>
        <v>59</v>
      </c>
      <c r="IT130" s="306">
        <f t="shared" si="151"/>
        <v>60</v>
      </c>
      <c r="IU130" s="306">
        <f t="shared" si="151"/>
        <v>50</v>
      </c>
      <c r="IV130" s="306">
        <f t="shared" si="151"/>
        <v>17</v>
      </c>
      <c r="IW130" s="306">
        <f t="shared" si="151"/>
        <v>0</v>
      </c>
      <c r="IX130" s="306">
        <f t="shared" si="151"/>
        <v>46</v>
      </c>
      <c r="IY130" s="306">
        <f t="shared" si="151"/>
        <v>35</v>
      </c>
      <c r="IZ130" s="306">
        <f t="shared" si="151"/>
        <v>41</v>
      </c>
      <c r="JA130" s="306">
        <f t="shared" si="151"/>
        <v>65</v>
      </c>
      <c r="JB130" s="306">
        <f t="shared" si="151"/>
        <v>73</v>
      </c>
      <c r="JC130" s="306">
        <f t="shared" si="151"/>
        <v>0</v>
      </c>
      <c r="JD130" s="306">
        <f t="shared" si="151"/>
        <v>0</v>
      </c>
      <c r="JE130" s="306">
        <f t="shared" si="151"/>
        <v>108</v>
      </c>
      <c r="JF130" s="306">
        <f t="shared" ref="JF130:KG130" si="152">SUM(JF123:JF128)</f>
        <v>95</v>
      </c>
      <c r="JG130" s="306">
        <f t="shared" si="152"/>
        <v>48</v>
      </c>
      <c r="JH130" s="306">
        <f t="shared" si="152"/>
        <v>86</v>
      </c>
      <c r="JI130" s="306">
        <f t="shared" si="152"/>
        <v>52</v>
      </c>
      <c r="JJ130" s="306">
        <f t="shared" si="152"/>
        <v>17</v>
      </c>
      <c r="JK130" s="306">
        <f t="shared" si="152"/>
        <v>0</v>
      </c>
      <c r="JL130" s="306">
        <f t="shared" si="152"/>
        <v>54</v>
      </c>
      <c r="JM130" s="306">
        <f t="shared" si="152"/>
        <v>35</v>
      </c>
      <c r="JN130" s="306">
        <f t="shared" si="152"/>
        <v>57</v>
      </c>
      <c r="JO130" s="306">
        <f t="shared" si="152"/>
        <v>58</v>
      </c>
      <c r="JP130" s="306">
        <f t="shared" si="152"/>
        <v>50</v>
      </c>
      <c r="JQ130" s="306">
        <f t="shared" si="152"/>
        <v>7</v>
      </c>
      <c r="JR130" s="306">
        <f t="shared" si="152"/>
        <v>0</v>
      </c>
      <c r="JS130" s="306">
        <f t="shared" si="152"/>
        <v>0</v>
      </c>
      <c r="JT130" s="306">
        <f t="shared" si="152"/>
        <v>51</v>
      </c>
      <c r="JU130" s="306">
        <f t="shared" si="152"/>
        <v>57</v>
      </c>
      <c r="JV130" s="306">
        <f t="shared" si="152"/>
        <v>56</v>
      </c>
      <c r="JW130" s="321">
        <f t="shared" si="152"/>
        <v>63</v>
      </c>
      <c r="JX130" s="320">
        <f t="shared" si="152"/>
        <v>24</v>
      </c>
      <c r="JY130" s="306">
        <f t="shared" si="152"/>
        <v>0</v>
      </c>
      <c r="JZ130" s="306">
        <f t="shared" si="152"/>
        <v>5</v>
      </c>
      <c r="KA130" s="306">
        <f t="shared" si="152"/>
        <v>50</v>
      </c>
      <c r="KB130" s="306">
        <f t="shared" si="152"/>
        <v>50</v>
      </c>
      <c r="KC130" s="306">
        <f t="shared" si="152"/>
        <v>60.5</v>
      </c>
      <c r="KD130" s="306">
        <f t="shared" si="152"/>
        <v>62</v>
      </c>
      <c r="KE130" s="306">
        <f t="shared" si="152"/>
        <v>47</v>
      </c>
      <c r="KF130" s="306">
        <f t="shared" si="152"/>
        <v>0</v>
      </c>
      <c r="KG130" s="306">
        <f t="shared" si="152"/>
        <v>92</v>
      </c>
      <c r="KH130" s="306">
        <f t="shared" ref="KH130:MS130" si="153">SUM(KH123:KH128)</f>
        <v>58</v>
      </c>
      <c r="KI130" s="306">
        <f t="shared" si="153"/>
        <v>26</v>
      </c>
      <c r="KJ130" s="306">
        <f t="shared" si="153"/>
        <v>39</v>
      </c>
      <c r="KK130" s="306">
        <f t="shared" si="153"/>
        <v>54</v>
      </c>
      <c r="KL130" s="306">
        <f t="shared" si="153"/>
        <v>40</v>
      </c>
      <c r="KM130" s="306">
        <f t="shared" si="153"/>
        <v>0</v>
      </c>
      <c r="KN130" s="306">
        <f t="shared" si="153"/>
        <v>57</v>
      </c>
      <c r="KO130" s="306">
        <f t="shared" si="153"/>
        <v>43</v>
      </c>
      <c r="KP130" s="306">
        <f t="shared" si="153"/>
        <v>57</v>
      </c>
      <c r="KQ130" s="306">
        <f t="shared" si="153"/>
        <v>52</v>
      </c>
      <c r="KR130" s="306">
        <f t="shared" si="153"/>
        <v>63</v>
      </c>
      <c r="KS130" s="306">
        <f t="shared" si="153"/>
        <v>0</v>
      </c>
      <c r="KT130" s="306">
        <f t="shared" si="153"/>
        <v>0</v>
      </c>
      <c r="KU130" s="306">
        <f t="shared" si="153"/>
        <v>0</v>
      </c>
      <c r="KV130" s="306">
        <f t="shared" si="153"/>
        <v>66</v>
      </c>
      <c r="KW130" s="306">
        <f t="shared" si="153"/>
        <v>46</v>
      </c>
      <c r="KX130" s="306">
        <f t="shared" si="153"/>
        <v>35</v>
      </c>
      <c r="KY130" s="306">
        <f t="shared" si="153"/>
        <v>18</v>
      </c>
      <c r="KZ130" s="306">
        <f t="shared" si="153"/>
        <v>1.5</v>
      </c>
      <c r="LA130" s="321">
        <f t="shared" si="153"/>
        <v>0</v>
      </c>
      <c r="LB130" s="320">
        <f t="shared" si="153"/>
        <v>33</v>
      </c>
      <c r="LC130" s="306">
        <f t="shared" si="153"/>
        <v>37</v>
      </c>
      <c r="LD130" s="306">
        <f t="shared" si="153"/>
        <v>43</v>
      </c>
      <c r="LE130" s="306">
        <f t="shared" si="153"/>
        <v>52</v>
      </c>
      <c r="LF130" s="306">
        <f t="shared" si="153"/>
        <v>45</v>
      </c>
      <c r="LG130" s="306">
        <f t="shared" si="153"/>
        <v>18</v>
      </c>
      <c r="LH130" s="306">
        <f t="shared" si="153"/>
        <v>0</v>
      </c>
      <c r="LI130" s="306">
        <f t="shared" si="153"/>
        <v>55</v>
      </c>
      <c r="LJ130" s="306">
        <f t="shared" si="153"/>
        <v>45</v>
      </c>
      <c r="LK130" s="306">
        <f t="shared" si="153"/>
        <v>26</v>
      </c>
      <c r="LL130" s="306">
        <f t="shared" si="153"/>
        <v>38</v>
      </c>
      <c r="LM130" s="306">
        <f t="shared" si="153"/>
        <v>36</v>
      </c>
      <c r="LN130" s="306">
        <f t="shared" si="153"/>
        <v>22</v>
      </c>
      <c r="LO130" s="306">
        <f t="shared" si="153"/>
        <v>0</v>
      </c>
      <c r="LP130" s="306">
        <f t="shared" si="153"/>
        <v>0</v>
      </c>
      <c r="LQ130" s="306">
        <f t="shared" si="153"/>
        <v>12</v>
      </c>
      <c r="LR130" s="306">
        <f t="shared" si="153"/>
        <v>30</v>
      </c>
      <c r="LS130" s="306">
        <f t="shared" si="153"/>
        <v>44</v>
      </c>
      <c r="LT130" s="306">
        <f t="shared" si="153"/>
        <v>44</v>
      </c>
      <c r="LU130" s="306">
        <f t="shared" si="153"/>
        <v>9</v>
      </c>
      <c r="LV130" s="306">
        <f t="shared" si="153"/>
        <v>0</v>
      </c>
      <c r="LW130" s="306">
        <f t="shared" si="153"/>
        <v>55</v>
      </c>
      <c r="LX130" s="306">
        <f t="shared" si="153"/>
        <v>56</v>
      </c>
      <c r="LY130" s="306">
        <f t="shared" si="153"/>
        <v>43</v>
      </c>
      <c r="LZ130" s="306">
        <f t="shared" si="153"/>
        <v>66</v>
      </c>
      <c r="MA130" s="306">
        <f t="shared" si="153"/>
        <v>62</v>
      </c>
      <c r="MB130" s="306">
        <f t="shared" si="153"/>
        <v>21</v>
      </c>
      <c r="MC130" s="306">
        <f t="shared" si="153"/>
        <v>0</v>
      </c>
      <c r="MD130" s="306">
        <f t="shared" si="153"/>
        <v>83</v>
      </c>
      <c r="ME130" s="306">
        <f t="shared" si="153"/>
        <v>93</v>
      </c>
      <c r="MF130" s="321">
        <f t="shared" si="153"/>
        <v>85</v>
      </c>
      <c r="MG130" s="320">
        <f t="shared" si="153"/>
        <v>73</v>
      </c>
      <c r="MH130" s="306">
        <f t="shared" si="153"/>
        <v>83</v>
      </c>
      <c r="MI130" s="306">
        <f t="shared" si="153"/>
        <v>8</v>
      </c>
      <c r="MJ130" s="306">
        <f t="shared" si="153"/>
        <v>0</v>
      </c>
      <c r="MK130" s="306">
        <f t="shared" si="153"/>
        <v>75</v>
      </c>
      <c r="ML130" s="306">
        <f t="shared" si="153"/>
        <v>76</v>
      </c>
      <c r="MM130" s="306">
        <f t="shared" si="153"/>
        <v>88</v>
      </c>
      <c r="MN130" s="306">
        <f t="shared" si="153"/>
        <v>96</v>
      </c>
      <c r="MO130" s="306">
        <f t="shared" si="153"/>
        <v>81</v>
      </c>
      <c r="MP130" s="306">
        <f t="shared" si="153"/>
        <v>0</v>
      </c>
      <c r="MQ130" s="306">
        <f t="shared" si="153"/>
        <v>0</v>
      </c>
      <c r="MR130" s="306">
        <f t="shared" si="153"/>
        <v>46</v>
      </c>
      <c r="MS130" s="306">
        <f t="shared" si="153"/>
        <v>57</v>
      </c>
      <c r="MT130" s="306">
        <f t="shared" ref="MT130:NU130" si="154">SUM(MT123:MT128)</f>
        <v>64</v>
      </c>
      <c r="MU130" s="306">
        <f t="shared" si="154"/>
        <v>85</v>
      </c>
      <c r="MV130" s="306">
        <f t="shared" si="154"/>
        <v>76</v>
      </c>
      <c r="MW130" s="306">
        <f t="shared" si="154"/>
        <v>24</v>
      </c>
      <c r="MX130" s="306">
        <f t="shared" si="154"/>
        <v>0</v>
      </c>
      <c r="MY130" s="306">
        <f t="shared" si="154"/>
        <v>73</v>
      </c>
      <c r="MZ130" s="306">
        <f t="shared" si="154"/>
        <v>90</v>
      </c>
      <c r="NA130" s="306">
        <f t="shared" si="154"/>
        <v>83</v>
      </c>
      <c r="NB130" s="306">
        <f t="shared" si="154"/>
        <v>86</v>
      </c>
      <c r="NC130" s="306">
        <f t="shared" si="154"/>
        <v>102</v>
      </c>
      <c r="ND130" s="306">
        <f t="shared" si="154"/>
        <v>11</v>
      </c>
      <c r="NE130" s="306">
        <f t="shared" si="154"/>
        <v>0</v>
      </c>
      <c r="NF130" s="306">
        <f t="shared" si="154"/>
        <v>109</v>
      </c>
      <c r="NG130" s="306">
        <f t="shared" si="154"/>
        <v>101</v>
      </c>
      <c r="NH130" s="306">
        <f t="shared" si="154"/>
        <v>108</v>
      </c>
      <c r="NI130" s="306">
        <f t="shared" si="154"/>
        <v>121</v>
      </c>
      <c r="NJ130" s="321">
        <f t="shared" si="154"/>
        <v>103.5</v>
      </c>
      <c r="NK130" s="329">
        <f t="shared" si="154"/>
        <v>99</v>
      </c>
      <c r="NL130" s="306">
        <f t="shared" si="154"/>
        <v>0</v>
      </c>
      <c r="NM130" s="306">
        <f t="shared" si="154"/>
        <v>85</v>
      </c>
      <c r="NN130" s="306">
        <f t="shared" si="154"/>
        <v>54</v>
      </c>
      <c r="NO130" s="306">
        <f t="shared" si="154"/>
        <v>47</v>
      </c>
      <c r="NP130" s="306">
        <f t="shared" si="154"/>
        <v>58</v>
      </c>
      <c r="NQ130" s="306">
        <f t="shared" si="154"/>
        <v>58</v>
      </c>
      <c r="NR130" s="306">
        <f t="shared" si="154"/>
        <v>8</v>
      </c>
      <c r="NS130" s="306">
        <f t="shared" si="154"/>
        <v>0</v>
      </c>
      <c r="NT130" s="306">
        <f t="shared" si="154"/>
        <v>0</v>
      </c>
      <c r="NU130" s="306">
        <f t="shared" si="154"/>
        <v>0</v>
      </c>
      <c r="NV130" s="306">
        <f t="shared" ref="NV130:QG130" si="155">SUM(NV123:NV128)</f>
        <v>0</v>
      </c>
      <c r="NW130" s="306">
        <f t="shared" si="155"/>
        <v>0</v>
      </c>
      <c r="NX130" s="306">
        <f t="shared" si="155"/>
        <v>0</v>
      </c>
      <c r="NY130" s="306">
        <f t="shared" si="155"/>
        <v>0</v>
      </c>
      <c r="NZ130" s="306">
        <f t="shared" si="155"/>
        <v>0</v>
      </c>
      <c r="OA130" s="306">
        <f t="shared" si="155"/>
        <v>80</v>
      </c>
      <c r="OB130" s="306">
        <f t="shared" si="155"/>
        <v>60</v>
      </c>
      <c r="OC130" s="306">
        <f t="shared" si="155"/>
        <v>46</v>
      </c>
      <c r="OD130" s="306">
        <f t="shared" si="155"/>
        <v>38</v>
      </c>
      <c r="OE130" s="306">
        <f t="shared" si="155"/>
        <v>42</v>
      </c>
      <c r="OF130" s="306">
        <f t="shared" si="155"/>
        <v>43</v>
      </c>
      <c r="OG130" s="306">
        <f t="shared" si="155"/>
        <v>0</v>
      </c>
      <c r="OH130" s="306">
        <f t="shared" si="155"/>
        <v>0</v>
      </c>
      <c r="OI130" s="306">
        <f t="shared" si="155"/>
        <v>52</v>
      </c>
      <c r="OJ130" s="306">
        <f t="shared" si="155"/>
        <v>32</v>
      </c>
      <c r="OK130" s="306">
        <f t="shared" si="155"/>
        <v>65</v>
      </c>
      <c r="OL130" s="306">
        <f t="shared" si="155"/>
        <v>63</v>
      </c>
      <c r="OM130" s="306">
        <f t="shared" si="155"/>
        <v>65</v>
      </c>
      <c r="ON130" s="306">
        <f t="shared" si="155"/>
        <v>0</v>
      </c>
      <c r="OO130" s="468">
        <f t="shared" si="155"/>
        <v>101</v>
      </c>
      <c r="OP130" s="494">
        <f t="shared" si="155"/>
        <v>106</v>
      </c>
      <c r="OQ130" s="265">
        <f t="shared" si="155"/>
        <v>80</v>
      </c>
      <c r="OR130" s="265">
        <f t="shared" si="155"/>
        <v>51</v>
      </c>
      <c r="OS130" s="265">
        <f t="shared" si="155"/>
        <v>66</v>
      </c>
      <c r="OT130" s="265">
        <f t="shared" si="155"/>
        <v>0</v>
      </c>
      <c r="OU130" s="265">
        <f t="shared" si="155"/>
        <v>0</v>
      </c>
      <c r="OV130" s="265">
        <f t="shared" si="155"/>
        <v>60</v>
      </c>
      <c r="OW130" s="265">
        <f t="shared" si="155"/>
        <v>69</v>
      </c>
      <c r="OX130" s="265">
        <f t="shared" si="155"/>
        <v>41</v>
      </c>
      <c r="OY130" s="265">
        <f t="shared" si="155"/>
        <v>68</v>
      </c>
      <c r="OZ130" s="265">
        <f t="shared" si="155"/>
        <v>95</v>
      </c>
      <c r="PA130" s="265">
        <f t="shared" si="155"/>
        <v>15</v>
      </c>
      <c r="PB130" s="265">
        <f t="shared" si="155"/>
        <v>0</v>
      </c>
      <c r="PC130" s="265">
        <f t="shared" si="155"/>
        <v>100</v>
      </c>
      <c r="PD130" s="265">
        <f t="shared" si="155"/>
        <v>108</v>
      </c>
      <c r="PE130" s="265">
        <f t="shared" si="155"/>
        <v>68</v>
      </c>
      <c r="PF130" s="265">
        <f t="shared" si="155"/>
        <v>63</v>
      </c>
      <c r="PG130" s="265">
        <f t="shared" si="155"/>
        <v>55</v>
      </c>
      <c r="PH130" s="265">
        <f t="shared" si="155"/>
        <v>99</v>
      </c>
      <c r="PI130" s="265">
        <f t="shared" si="155"/>
        <v>0</v>
      </c>
      <c r="PJ130" s="265">
        <f t="shared" si="155"/>
        <v>82</v>
      </c>
      <c r="PK130" s="265">
        <f t="shared" si="155"/>
        <v>30</v>
      </c>
      <c r="PL130" s="265">
        <f t="shared" si="155"/>
        <v>75.5</v>
      </c>
      <c r="PM130" s="265">
        <f t="shared" si="155"/>
        <v>101</v>
      </c>
      <c r="PN130" s="265">
        <f t="shared" si="155"/>
        <v>95</v>
      </c>
      <c r="PO130" s="265">
        <f t="shared" si="155"/>
        <v>13</v>
      </c>
      <c r="PP130" s="265">
        <f t="shared" si="155"/>
        <v>0</v>
      </c>
      <c r="PQ130" s="265">
        <f t="shared" si="155"/>
        <v>94</v>
      </c>
      <c r="PR130" s="265">
        <f t="shared" si="155"/>
        <v>81</v>
      </c>
      <c r="PS130" s="265">
        <f t="shared" si="155"/>
        <v>76</v>
      </c>
      <c r="PT130" s="265">
        <f t="shared" si="155"/>
        <v>84</v>
      </c>
      <c r="PU130" s="306">
        <f t="shared" si="155"/>
        <v>81</v>
      </c>
      <c r="PV130" s="306">
        <f t="shared" si="155"/>
        <v>16</v>
      </c>
      <c r="PW130" s="306">
        <f t="shared" si="155"/>
        <v>0</v>
      </c>
      <c r="PX130" s="306">
        <f t="shared" si="155"/>
        <v>0</v>
      </c>
      <c r="PY130" s="306">
        <f t="shared" si="155"/>
        <v>80</v>
      </c>
      <c r="PZ130" s="306">
        <f t="shared" si="155"/>
        <v>91</v>
      </c>
      <c r="QA130" s="306">
        <f t="shared" si="155"/>
        <v>73</v>
      </c>
      <c r="QB130" s="306">
        <f t="shared" si="155"/>
        <v>69</v>
      </c>
      <c r="QC130" s="306">
        <f t="shared" si="155"/>
        <v>45</v>
      </c>
      <c r="QD130" s="306">
        <f t="shared" si="155"/>
        <v>0</v>
      </c>
      <c r="QE130" s="306">
        <f t="shared" si="155"/>
        <v>59</v>
      </c>
      <c r="QF130" s="306">
        <f t="shared" si="155"/>
        <v>55</v>
      </c>
      <c r="QG130" s="306">
        <f t="shared" si="155"/>
        <v>52</v>
      </c>
      <c r="QH130" s="306">
        <f t="shared" ref="QH130:RG130" si="156">SUM(QH123:QH128)</f>
        <v>55</v>
      </c>
      <c r="QI130" s="306">
        <f t="shared" si="156"/>
        <v>65</v>
      </c>
      <c r="QJ130" s="306">
        <f t="shared" si="156"/>
        <v>4</v>
      </c>
      <c r="QK130" s="306">
        <f t="shared" si="156"/>
        <v>0</v>
      </c>
      <c r="QL130" s="306">
        <f t="shared" si="156"/>
        <v>58</v>
      </c>
      <c r="QM130" s="306">
        <f t="shared" si="156"/>
        <v>60</v>
      </c>
      <c r="QN130" s="306">
        <f t="shared" si="156"/>
        <v>47</v>
      </c>
      <c r="QO130" s="306">
        <f t="shared" si="156"/>
        <v>53</v>
      </c>
      <c r="QP130" s="306">
        <f t="shared" si="156"/>
        <v>51</v>
      </c>
      <c r="QQ130" s="306">
        <f t="shared" si="156"/>
        <v>16</v>
      </c>
      <c r="QR130" s="306">
        <f t="shared" si="156"/>
        <v>0</v>
      </c>
      <c r="QS130" s="306">
        <f t="shared" si="156"/>
        <v>65</v>
      </c>
      <c r="QT130" s="306">
        <f t="shared" si="156"/>
        <v>46</v>
      </c>
      <c r="QU130" s="306">
        <f t="shared" si="156"/>
        <v>38</v>
      </c>
      <c r="QV130" s="306">
        <f t="shared" si="156"/>
        <v>19</v>
      </c>
      <c r="QW130" s="265">
        <f t="shared" si="156"/>
        <v>47</v>
      </c>
      <c r="QX130" s="265">
        <f t="shared" si="156"/>
        <v>43</v>
      </c>
      <c r="QY130" s="265">
        <f t="shared" si="156"/>
        <v>0</v>
      </c>
      <c r="QZ130" s="265">
        <f t="shared" si="156"/>
        <v>56</v>
      </c>
      <c r="RA130" s="265">
        <f t="shared" si="156"/>
        <v>51</v>
      </c>
      <c r="RB130" s="265">
        <f t="shared" si="156"/>
        <v>58</v>
      </c>
      <c r="RC130" s="265">
        <f t="shared" si="156"/>
        <v>64</v>
      </c>
      <c r="RD130" s="265">
        <f t="shared" si="156"/>
        <v>105</v>
      </c>
      <c r="RE130" s="265">
        <f t="shared" si="156"/>
        <v>73</v>
      </c>
      <c r="RF130" s="265">
        <f t="shared" si="156"/>
        <v>0</v>
      </c>
      <c r="RG130" s="265">
        <f t="shared" si="156"/>
        <v>65</v>
      </c>
      <c r="RH130" s="265">
        <f t="shared" ref="RH130:TP130" si="157">SUM(RH123:RH128)</f>
        <v>52</v>
      </c>
      <c r="RI130" s="265">
        <f t="shared" si="157"/>
        <v>27</v>
      </c>
      <c r="RJ130" s="265">
        <f t="shared" si="157"/>
        <v>43</v>
      </c>
      <c r="RK130" s="265">
        <f t="shared" si="157"/>
        <v>30</v>
      </c>
      <c r="RL130" s="265">
        <f t="shared" si="157"/>
        <v>0</v>
      </c>
      <c r="RM130" s="265">
        <f t="shared" si="157"/>
        <v>0</v>
      </c>
      <c r="RN130" s="265">
        <f t="shared" si="157"/>
        <v>45</v>
      </c>
      <c r="RO130" s="265">
        <f t="shared" si="157"/>
        <v>26</v>
      </c>
      <c r="RP130" s="265">
        <f t="shared" si="157"/>
        <v>38</v>
      </c>
      <c r="RQ130" s="265">
        <f t="shared" si="157"/>
        <v>40</v>
      </c>
      <c r="RR130" s="265">
        <f t="shared" si="157"/>
        <v>41</v>
      </c>
      <c r="RS130" s="265">
        <f t="shared" si="157"/>
        <v>0</v>
      </c>
      <c r="RT130" s="265">
        <f t="shared" si="157"/>
        <v>0</v>
      </c>
      <c r="RU130" s="265">
        <f t="shared" si="157"/>
        <v>45</v>
      </c>
      <c r="RV130" s="265">
        <f t="shared" si="157"/>
        <v>33</v>
      </c>
      <c r="RW130" s="265">
        <f t="shared" si="157"/>
        <v>37</v>
      </c>
      <c r="RX130" s="265">
        <f t="shared" si="157"/>
        <v>42</v>
      </c>
      <c r="RY130" s="265">
        <f t="shared" si="157"/>
        <v>33</v>
      </c>
      <c r="RZ130" s="265">
        <f t="shared" si="157"/>
        <v>0</v>
      </c>
      <c r="SA130" s="265">
        <f t="shared" si="157"/>
        <v>0</v>
      </c>
      <c r="SB130" s="265">
        <f t="shared" si="157"/>
        <v>37</v>
      </c>
      <c r="SC130" s="265">
        <f t="shared" si="157"/>
        <v>30</v>
      </c>
      <c r="SD130" s="265">
        <f t="shared" si="157"/>
        <v>25</v>
      </c>
      <c r="SE130" s="265">
        <f t="shared" si="157"/>
        <v>25</v>
      </c>
      <c r="SF130" s="265">
        <f t="shared" si="157"/>
        <v>34</v>
      </c>
      <c r="SG130" s="265">
        <f t="shared" si="157"/>
        <v>25</v>
      </c>
      <c r="SH130" s="265">
        <f t="shared" si="157"/>
        <v>0</v>
      </c>
      <c r="SI130" s="265">
        <f t="shared" si="157"/>
        <v>22</v>
      </c>
      <c r="SJ130" s="265">
        <f t="shared" si="157"/>
        <v>0</v>
      </c>
      <c r="SK130" s="265">
        <f t="shared" si="157"/>
        <v>18</v>
      </c>
      <c r="SL130" s="265">
        <f t="shared" si="157"/>
        <v>35</v>
      </c>
      <c r="SM130" s="265">
        <f t="shared" si="157"/>
        <v>30</v>
      </c>
      <c r="SN130" s="265">
        <f t="shared" si="157"/>
        <v>0</v>
      </c>
      <c r="SO130" s="265">
        <f t="shared" si="157"/>
        <v>0</v>
      </c>
      <c r="SP130" s="265">
        <f t="shared" si="157"/>
        <v>0</v>
      </c>
      <c r="SQ130" s="265">
        <f t="shared" si="157"/>
        <v>0</v>
      </c>
      <c r="SR130" s="265">
        <f t="shared" si="157"/>
        <v>49</v>
      </c>
      <c r="SS130" s="265">
        <f t="shared" si="157"/>
        <v>44</v>
      </c>
      <c r="ST130" s="265">
        <f t="shared" si="157"/>
        <v>36</v>
      </c>
      <c r="SU130" s="265">
        <f t="shared" si="157"/>
        <v>45</v>
      </c>
      <c r="SV130" s="265">
        <f t="shared" si="157"/>
        <v>0</v>
      </c>
      <c r="SW130" s="265">
        <f t="shared" si="157"/>
        <v>38</v>
      </c>
      <c r="SX130" s="265">
        <f t="shared" si="157"/>
        <v>45</v>
      </c>
      <c r="SY130" s="265">
        <f t="shared" si="157"/>
        <v>29</v>
      </c>
      <c r="SZ130" s="265">
        <f t="shared" si="157"/>
        <v>32</v>
      </c>
      <c r="TA130" s="265">
        <f t="shared" si="157"/>
        <v>33</v>
      </c>
      <c r="TB130" s="265">
        <f t="shared" si="157"/>
        <v>34</v>
      </c>
      <c r="TC130" s="265">
        <f t="shared" si="157"/>
        <v>0</v>
      </c>
      <c r="TD130" s="265">
        <f t="shared" si="157"/>
        <v>27</v>
      </c>
      <c r="TE130" s="265">
        <f t="shared" si="157"/>
        <v>16</v>
      </c>
      <c r="TF130" s="306">
        <f t="shared" si="157"/>
        <v>34</v>
      </c>
      <c r="TG130" s="306">
        <f t="shared" si="157"/>
        <v>22</v>
      </c>
      <c r="TH130" s="306">
        <f t="shared" si="157"/>
        <v>18</v>
      </c>
      <c r="TI130" s="306">
        <f t="shared" si="157"/>
        <v>0</v>
      </c>
      <c r="TJ130" s="306">
        <f t="shared" si="157"/>
        <v>0</v>
      </c>
      <c r="TK130" s="306">
        <f t="shared" si="157"/>
        <v>52</v>
      </c>
      <c r="TL130" s="306">
        <f t="shared" si="157"/>
        <v>60</v>
      </c>
      <c r="TM130" s="306">
        <f t="shared" si="157"/>
        <v>52</v>
      </c>
      <c r="TN130" s="306">
        <f t="shared" si="157"/>
        <v>53</v>
      </c>
      <c r="TO130" s="306">
        <f t="shared" si="157"/>
        <v>72</v>
      </c>
      <c r="TP130" s="306">
        <f t="shared" si="157"/>
        <v>0</v>
      </c>
      <c r="TQ130" s="306">
        <f t="shared" ref="TQ130:WB130" si="158">SUM(TQ123:TQ128)</f>
        <v>0</v>
      </c>
      <c r="TR130" s="306">
        <f t="shared" si="158"/>
        <v>60</v>
      </c>
      <c r="TS130" s="306">
        <f t="shared" si="158"/>
        <v>54</v>
      </c>
      <c r="TT130" s="306">
        <f t="shared" si="158"/>
        <v>62</v>
      </c>
      <c r="TU130" s="306">
        <f t="shared" si="158"/>
        <v>70</v>
      </c>
      <c r="TV130" s="306">
        <f t="shared" si="158"/>
        <v>71</v>
      </c>
      <c r="TW130" s="306">
        <f t="shared" si="158"/>
        <v>43</v>
      </c>
      <c r="TX130" s="306">
        <f t="shared" si="158"/>
        <v>0</v>
      </c>
      <c r="TY130" s="306">
        <f t="shared" si="158"/>
        <v>82</v>
      </c>
      <c r="TZ130" s="306">
        <f t="shared" si="158"/>
        <v>81</v>
      </c>
      <c r="UA130" s="306">
        <f t="shared" si="158"/>
        <v>89</v>
      </c>
      <c r="UB130" s="306">
        <f t="shared" si="158"/>
        <v>85</v>
      </c>
      <c r="UC130" s="306">
        <f t="shared" si="158"/>
        <v>68</v>
      </c>
      <c r="UD130" s="306">
        <f t="shared" si="158"/>
        <v>0</v>
      </c>
      <c r="UE130" s="306">
        <f t="shared" si="158"/>
        <v>0</v>
      </c>
      <c r="UF130" s="306">
        <f t="shared" si="158"/>
        <v>45</v>
      </c>
      <c r="UG130" s="306">
        <f t="shared" si="158"/>
        <v>26</v>
      </c>
      <c r="UH130" s="306">
        <f t="shared" si="158"/>
        <v>42</v>
      </c>
      <c r="UI130" s="306">
        <f t="shared" si="158"/>
        <v>74</v>
      </c>
      <c r="UJ130" s="306">
        <f t="shared" si="158"/>
        <v>62</v>
      </c>
      <c r="UK130" s="306">
        <f t="shared" si="158"/>
        <v>24</v>
      </c>
      <c r="UL130" s="306">
        <f t="shared" si="158"/>
        <v>0</v>
      </c>
      <c r="UM130" s="306">
        <f t="shared" si="158"/>
        <v>71</v>
      </c>
      <c r="UN130" s="306">
        <f t="shared" si="158"/>
        <v>82</v>
      </c>
      <c r="UO130" s="306">
        <f t="shared" si="158"/>
        <v>59</v>
      </c>
      <c r="UP130" s="306">
        <f t="shared" si="158"/>
        <v>78</v>
      </c>
      <c r="UQ130" s="306">
        <f t="shared" si="158"/>
        <v>88</v>
      </c>
      <c r="UR130" s="306">
        <f t="shared" si="158"/>
        <v>16</v>
      </c>
      <c r="US130" s="306">
        <f t="shared" si="158"/>
        <v>0</v>
      </c>
      <c r="UT130" s="306">
        <f t="shared" si="158"/>
        <v>96</v>
      </c>
      <c r="UU130" s="306">
        <f t="shared" si="158"/>
        <v>101</v>
      </c>
      <c r="UV130" s="306">
        <f t="shared" si="158"/>
        <v>93</v>
      </c>
      <c r="UW130" s="306">
        <f t="shared" si="158"/>
        <v>98</v>
      </c>
      <c r="UX130" s="306">
        <f t="shared" si="158"/>
        <v>82</v>
      </c>
      <c r="UY130" s="306">
        <f t="shared" si="158"/>
        <v>53</v>
      </c>
      <c r="UZ130" s="306">
        <f t="shared" si="158"/>
        <v>0</v>
      </c>
      <c r="VA130" s="306">
        <f t="shared" si="158"/>
        <v>65</v>
      </c>
      <c r="VB130" s="306">
        <f t="shared" si="158"/>
        <v>101</v>
      </c>
      <c r="VC130" s="306">
        <f t="shared" si="158"/>
        <v>83</v>
      </c>
      <c r="VD130" s="306">
        <f t="shared" si="158"/>
        <v>97</v>
      </c>
      <c r="VE130" s="306">
        <f t="shared" si="158"/>
        <v>89</v>
      </c>
      <c r="VF130" s="306">
        <f t="shared" si="158"/>
        <v>4</v>
      </c>
      <c r="VG130" s="306">
        <f t="shared" si="158"/>
        <v>0</v>
      </c>
      <c r="VH130" s="306">
        <f t="shared" si="158"/>
        <v>82</v>
      </c>
      <c r="VI130" s="306">
        <f t="shared" si="158"/>
        <v>69</v>
      </c>
      <c r="VJ130" s="306">
        <f t="shared" si="158"/>
        <v>44</v>
      </c>
      <c r="VK130" s="306">
        <f t="shared" si="158"/>
        <v>69</v>
      </c>
      <c r="VL130" s="306">
        <f t="shared" si="158"/>
        <v>71</v>
      </c>
      <c r="VM130" s="306">
        <f t="shared" si="158"/>
        <v>35</v>
      </c>
      <c r="VN130" s="306">
        <f t="shared" si="158"/>
        <v>0</v>
      </c>
      <c r="VO130" s="306">
        <f t="shared" si="158"/>
        <v>12</v>
      </c>
      <c r="VP130" s="306">
        <f t="shared" si="158"/>
        <v>64</v>
      </c>
      <c r="VQ130" s="306">
        <f t="shared" si="158"/>
        <v>49</v>
      </c>
      <c r="VR130" s="306">
        <f t="shared" si="158"/>
        <v>47</v>
      </c>
      <c r="VS130" s="306">
        <f t="shared" si="158"/>
        <v>52</v>
      </c>
      <c r="VT130" s="306">
        <f t="shared" si="158"/>
        <v>58</v>
      </c>
      <c r="VU130" s="306">
        <f t="shared" si="158"/>
        <v>0</v>
      </c>
      <c r="VV130" s="306">
        <f t="shared" si="158"/>
        <v>69</v>
      </c>
      <c r="VW130" s="306">
        <f t="shared" si="158"/>
        <v>78</v>
      </c>
      <c r="VX130" s="306">
        <f t="shared" si="158"/>
        <v>67</v>
      </c>
      <c r="VY130" s="306">
        <f t="shared" si="158"/>
        <v>74</v>
      </c>
      <c r="VZ130" s="306">
        <f t="shared" si="158"/>
        <v>68</v>
      </c>
      <c r="WA130" s="306">
        <f t="shared" si="158"/>
        <v>70</v>
      </c>
      <c r="WB130" s="306">
        <f t="shared" si="158"/>
        <v>0</v>
      </c>
      <c r="WC130" s="306">
        <f t="shared" ref="WC130:XD130" si="159">SUM(WC123:WC128)</f>
        <v>72</v>
      </c>
      <c r="WD130" s="306">
        <f t="shared" si="159"/>
        <v>64</v>
      </c>
      <c r="WE130" s="306">
        <f t="shared" si="159"/>
        <v>54</v>
      </c>
      <c r="WF130" s="306">
        <f t="shared" si="159"/>
        <v>73</v>
      </c>
      <c r="WG130" s="306">
        <f t="shared" si="159"/>
        <v>64</v>
      </c>
      <c r="WH130" s="306">
        <f t="shared" si="159"/>
        <v>51</v>
      </c>
      <c r="WI130" s="306">
        <f t="shared" si="159"/>
        <v>0</v>
      </c>
      <c r="WJ130" s="306">
        <f t="shared" si="159"/>
        <v>0</v>
      </c>
      <c r="WK130" s="306">
        <f t="shared" si="159"/>
        <v>44</v>
      </c>
      <c r="WL130" s="306">
        <f t="shared" si="159"/>
        <v>0</v>
      </c>
      <c r="WM130" s="306">
        <f t="shared" si="159"/>
        <v>0</v>
      </c>
      <c r="WN130" s="306">
        <f t="shared" si="159"/>
        <v>0</v>
      </c>
      <c r="WO130" s="306">
        <f t="shared" si="159"/>
        <v>0</v>
      </c>
      <c r="WP130" s="306">
        <f t="shared" si="159"/>
        <v>0</v>
      </c>
      <c r="WQ130" s="306">
        <f t="shared" si="159"/>
        <v>43</v>
      </c>
      <c r="WR130" s="306">
        <f t="shared" si="159"/>
        <v>40</v>
      </c>
      <c r="WS130" s="306">
        <f t="shared" si="159"/>
        <v>49</v>
      </c>
      <c r="WT130" s="193">
        <f t="shared" si="159"/>
        <v>46</v>
      </c>
      <c r="WU130" s="193">
        <f t="shared" si="159"/>
        <v>56</v>
      </c>
      <c r="WV130" s="193">
        <f t="shared" si="159"/>
        <v>0</v>
      </c>
      <c r="WW130" s="193">
        <f t="shared" si="159"/>
        <v>0</v>
      </c>
      <c r="WX130" s="193">
        <f t="shared" si="159"/>
        <v>64</v>
      </c>
      <c r="WY130" s="193">
        <f t="shared" si="159"/>
        <v>52</v>
      </c>
      <c r="WZ130" s="193">
        <f t="shared" si="159"/>
        <v>80</v>
      </c>
      <c r="XA130" s="193">
        <f t="shared" si="159"/>
        <v>72</v>
      </c>
      <c r="XB130" s="193">
        <f t="shared" si="159"/>
        <v>44</v>
      </c>
      <c r="XC130" s="193">
        <f t="shared" si="159"/>
        <v>0</v>
      </c>
      <c r="XD130" s="193">
        <f t="shared" si="159"/>
        <v>0</v>
      </c>
      <c r="XE130" s="193">
        <f t="shared" ref="XE130:ZP130" si="160">SUM(XE123:XE128)</f>
        <v>49</v>
      </c>
      <c r="XF130" s="193">
        <f t="shared" si="160"/>
        <v>54</v>
      </c>
      <c r="XG130" s="193">
        <f t="shared" si="160"/>
        <v>53</v>
      </c>
      <c r="XH130" s="193">
        <f t="shared" si="160"/>
        <v>64</v>
      </c>
      <c r="XI130" s="193">
        <f t="shared" si="160"/>
        <v>59</v>
      </c>
      <c r="XJ130" s="193">
        <f t="shared" si="160"/>
        <v>0</v>
      </c>
      <c r="XK130" s="193">
        <f t="shared" si="160"/>
        <v>0</v>
      </c>
      <c r="XL130" s="193">
        <f t="shared" si="160"/>
        <v>59</v>
      </c>
      <c r="XM130" s="193">
        <f t="shared" si="160"/>
        <v>44</v>
      </c>
      <c r="XN130" s="193">
        <f t="shared" si="160"/>
        <v>40</v>
      </c>
      <c r="XO130" s="193">
        <f t="shared" si="160"/>
        <v>42</v>
      </c>
      <c r="XP130" s="193">
        <f t="shared" si="160"/>
        <v>38</v>
      </c>
      <c r="XQ130" s="193">
        <f t="shared" si="160"/>
        <v>8</v>
      </c>
      <c r="XR130" s="193">
        <f t="shared" si="160"/>
        <v>0</v>
      </c>
      <c r="XS130" s="193">
        <f t="shared" si="160"/>
        <v>0</v>
      </c>
      <c r="XT130" s="193">
        <f t="shared" si="160"/>
        <v>55</v>
      </c>
      <c r="XU130" s="193">
        <f t="shared" si="160"/>
        <v>51</v>
      </c>
      <c r="XV130" s="193">
        <f t="shared" si="160"/>
        <v>51</v>
      </c>
      <c r="XW130" s="193">
        <f t="shared" si="160"/>
        <v>51</v>
      </c>
      <c r="XX130" s="193">
        <f t="shared" si="160"/>
        <v>0</v>
      </c>
      <c r="XY130" s="193">
        <f t="shared" si="160"/>
        <v>0</v>
      </c>
      <c r="XZ130" s="193">
        <f t="shared" si="160"/>
        <v>37</v>
      </c>
      <c r="YA130" s="193">
        <f t="shared" si="160"/>
        <v>0</v>
      </c>
      <c r="YB130" s="193">
        <f t="shared" si="160"/>
        <v>46</v>
      </c>
      <c r="YC130" s="193">
        <f t="shared" si="160"/>
        <v>30</v>
      </c>
      <c r="YD130" s="193">
        <f t="shared" si="160"/>
        <v>20</v>
      </c>
      <c r="YE130" s="193">
        <f t="shared" si="160"/>
        <v>0</v>
      </c>
      <c r="YF130" s="193">
        <f t="shared" si="160"/>
        <v>0</v>
      </c>
      <c r="YG130" s="193">
        <f t="shared" si="160"/>
        <v>35</v>
      </c>
      <c r="YH130" s="193">
        <f t="shared" si="160"/>
        <v>34</v>
      </c>
      <c r="YI130" s="193">
        <f t="shared" si="160"/>
        <v>37</v>
      </c>
      <c r="YJ130" s="193">
        <f t="shared" si="160"/>
        <v>47</v>
      </c>
      <c r="YK130" s="193">
        <f t="shared" si="160"/>
        <v>28</v>
      </c>
      <c r="YL130" s="193">
        <f t="shared" si="160"/>
        <v>14</v>
      </c>
      <c r="YM130" s="193">
        <f t="shared" si="160"/>
        <v>0</v>
      </c>
      <c r="YN130" s="193">
        <f t="shared" si="160"/>
        <v>10</v>
      </c>
      <c r="YO130" s="193">
        <f t="shared" si="160"/>
        <v>31</v>
      </c>
      <c r="YP130" s="193">
        <f t="shared" si="160"/>
        <v>35</v>
      </c>
      <c r="YQ130" s="193">
        <f t="shared" si="160"/>
        <v>21</v>
      </c>
      <c r="YR130" s="193">
        <f t="shared" si="160"/>
        <v>24</v>
      </c>
      <c r="YS130" s="193">
        <f t="shared" si="160"/>
        <v>0</v>
      </c>
      <c r="YT130" s="193">
        <f t="shared" si="160"/>
        <v>0</v>
      </c>
      <c r="YU130" s="193">
        <f t="shared" si="160"/>
        <v>0</v>
      </c>
      <c r="YV130" s="193">
        <f t="shared" si="160"/>
        <v>21</v>
      </c>
      <c r="YW130" s="193">
        <f t="shared" si="160"/>
        <v>17</v>
      </c>
      <c r="YX130" s="193">
        <f t="shared" si="160"/>
        <v>6</v>
      </c>
      <c r="YY130" s="193">
        <f t="shared" si="160"/>
        <v>18</v>
      </c>
      <c r="YZ130" s="193">
        <f t="shared" si="160"/>
        <v>0</v>
      </c>
      <c r="ZA130" s="193">
        <f t="shared" si="160"/>
        <v>0</v>
      </c>
      <c r="ZB130" s="193">
        <f t="shared" si="160"/>
        <v>30</v>
      </c>
      <c r="ZC130" s="193">
        <f t="shared" si="160"/>
        <v>31</v>
      </c>
      <c r="ZD130" s="193">
        <f t="shared" si="160"/>
        <v>30</v>
      </c>
      <c r="ZE130" s="193">
        <f t="shared" si="160"/>
        <v>15</v>
      </c>
      <c r="ZF130" s="193">
        <f t="shared" si="160"/>
        <v>17</v>
      </c>
      <c r="ZG130" s="193">
        <f t="shared" si="160"/>
        <v>0</v>
      </c>
      <c r="ZH130" s="193">
        <f t="shared" si="160"/>
        <v>0</v>
      </c>
      <c r="ZI130" s="193">
        <f t="shared" si="160"/>
        <v>28</v>
      </c>
      <c r="ZJ130" s="193">
        <f t="shared" si="160"/>
        <v>27</v>
      </c>
      <c r="ZK130" s="193">
        <f t="shared" si="160"/>
        <v>24</v>
      </c>
      <c r="ZL130" s="193">
        <f t="shared" si="160"/>
        <v>43</v>
      </c>
      <c r="ZM130" s="193">
        <f t="shared" si="160"/>
        <v>38</v>
      </c>
      <c r="ZN130" s="193">
        <f t="shared" si="160"/>
        <v>0</v>
      </c>
      <c r="ZO130" s="193">
        <f t="shared" si="160"/>
        <v>0</v>
      </c>
      <c r="ZP130" s="193">
        <f t="shared" si="160"/>
        <v>0</v>
      </c>
      <c r="ZQ130" s="193">
        <f t="shared" ref="ZQ130:ABV130" si="161">SUM(ZQ123:ZQ128)</f>
        <v>28</v>
      </c>
      <c r="ZR130" s="193">
        <f t="shared" si="161"/>
        <v>42</v>
      </c>
      <c r="ZS130" s="193">
        <f t="shared" si="161"/>
        <v>37</v>
      </c>
      <c r="ZT130" s="193">
        <f t="shared" si="161"/>
        <v>22</v>
      </c>
      <c r="ZU130" s="193">
        <f t="shared" si="161"/>
        <v>66</v>
      </c>
      <c r="ZV130" s="193">
        <f t="shared" si="161"/>
        <v>0</v>
      </c>
      <c r="ZW130" s="193">
        <f t="shared" si="161"/>
        <v>105</v>
      </c>
      <c r="ZX130" s="193">
        <f t="shared" si="161"/>
        <v>80</v>
      </c>
      <c r="ZY130" s="193">
        <f t="shared" si="161"/>
        <v>66</v>
      </c>
      <c r="ZZ130" s="193">
        <f t="shared" si="161"/>
        <v>79</v>
      </c>
      <c r="AAA130" s="193">
        <f t="shared" si="161"/>
        <v>79</v>
      </c>
      <c r="AAB130" s="193">
        <f t="shared" si="161"/>
        <v>32</v>
      </c>
      <c r="AAC130" s="193">
        <f t="shared" si="161"/>
        <v>2</v>
      </c>
      <c r="AAD130" s="193">
        <f t="shared" si="161"/>
        <v>107</v>
      </c>
      <c r="AAE130" s="193">
        <f t="shared" si="161"/>
        <v>107</v>
      </c>
      <c r="AAF130" s="193">
        <f t="shared" si="161"/>
        <v>86</v>
      </c>
      <c r="AAG130" s="193">
        <f t="shared" si="161"/>
        <v>98</v>
      </c>
      <c r="AAH130" s="193">
        <f t="shared" si="161"/>
        <v>102</v>
      </c>
      <c r="AAI130" s="193">
        <f t="shared" si="161"/>
        <v>28</v>
      </c>
      <c r="AAJ130" s="193">
        <f t="shared" si="161"/>
        <v>0</v>
      </c>
      <c r="AAK130" s="193">
        <f t="shared" si="161"/>
        <v>40</v>
      </c>
      <c r="AAL130" s="193">
        <f t="shared" si="161"/>
        <v>102</v>
      </c>
      <c r="AAM130" s="193">
        <f t="shared" si="161"/>
        <v>80</v>
      </c>
      <c r="AAN130" s="193">
        <f t="shared" si="161"/>
        <v>90</v>
      </c>
      <c r="AAO130" s="193">
        <f t="shared" si="161"/>
        <v>75</v>
      </c>
      <c r="AAP130" s="193">
        <f t="shared" si="161"/>
        <v>72</v>
      </c>
      <c r="AAQ130" s="193">
        <f t="shared" si="161"/>
        <v>0</v>
      </c>
      <c r="AAR130" s="193">
        <f t="shared" si="161"/>
        <v>93</v>
      </c>
      <c r="AAS130" s="193">
        <f t="shared" si="161"/>
        <v>72</v>
      </c>
      <c r="AAT130" s="193">
        <f t="shared" si="161"/>
        <v>63</v>
      </c>
      <c r="AAU130" s="193">
        <f t="shared" si="161"/>
        <v>54</v>
      </c>
      <c r="AAV130" s="193">
        <f t="shared" si="161"/>
        <v>45</v>
      </c>
      <c r="AAW130" s="193">
        <f t="shared" si="161"/>
        <v>21</v>
      </c>
      <c r="AAX130" s="193">
        <f t="shared" si="161"/>
        <v>0</v>
      </c>
      <c r="AAY130" s="193">
        <f t="shared" si="161"/>
        <v>35</v>
      </c>
      <c r="AAZ130" s="193">
        <f t="shared" si="161"/>
        <v>62</v>
      </c>
      <c r="ABA130" s="193">
        <f t="shared" si="161"/>
        <v>65</v>
      </c>
      <c r="ABB130" s="193">
        <f t="shared" si="161"/>
        <v>69</v>
      </c>
      <c r="ABC130" s="193">
        <f t="shared" si="161"/>
        <v>42</v>
      </c>
      <c r="ABD130" s="193">
        <f t="shared" si="161"/>
        <v>14</v>
      </c>
      <c r="ABE130" s="193">
        <f t="shared" si="161"/>
        <v>0</v>
      </c>
      <c r="ABF130" s="193">
        <f t="shared" si="161"/>
        <v>43</v>
      </c>
      <c r="ABG130" s="193">
        <f t="shared" si="161"/>
        <v>45</v>
      </c>
      <c r="ABH130" s="193">
        <f t="shared" si="161"/>
        <v>85</v>
      </c>
      <c r="ABI130" s="193">
        <f t="shared" si="161"/>
        <v>66</v>
      </c>
      <c r="ABJ130" s="193">
        <f t="shared" si="161"/>
        <v>74</v>
      </c>
      <c r="ABK130" s="193">
        <f t="shared" si="161"/>
        <v>0</v>
      </c>
      <c r="ABL130" s="193">
        <f t="shared" si="161"/>
        <v>0</v>
      </c>
      <c r="ABM130" s="193">
        <f t="shared" si="161"/>
        <v>53</v>
      </c>
      <c r="ABN130" s="193">
        <f t="shared" si="161"/>
        <v>51</v>
      </c>
      <c r="ABO130" s="193">
        <f t="shared" si="161"/>
        <v>49</v>
      </c>
      <c r="ABP130" s="193">
        <f t="shared" si="161"/>
        <v>72</v>
      </c>
      <c r="ABQ130" s="193">
        <f t="shared" si="161"/>
        <v>64</v>
      </c>
      <c r="ABR130" s="193">
        <f t="shared" si="161"/>
        <v>59</v>
      </c>
      <c r="ABS130" s="193">
        <f t="shared" si="161"/>
        <v>0</v>
      </c>
      <c r="ABT130" s="193">
        <f t="shared" si="161"/>
        <v>13</v>
      </c>
      <c r="ABU130" s="193">
        <f t="shared" si="161"/>
        <v>0</v>
      </c>
      <c r="ABV130" s="193">
        <f t="shared" si="161"/>
        <v>0</v>
      </c>
      <c r="ABW130" s="193">
        <f t="shared" ref="ABW130:AEH130" si="162">SUM(ABW123:ABW128)</f>
        <v>0</v>
      </c>
      <c r="ABX130" s="193">
        <f t="shared" si="162"/>
        <v>0</v>
      </c>
      <c r="ABY130" s="193">
        <f t="shared" si="162"/>
        <v>0</v>
      </c>
      <c r="ABZ130" s="193">
        <f t="shared" si="162"/>
        <v>0</v>
      </c>
      <c r="ACA130" s="193">
        <f t="shared" si="162"/>
        <v>78</v>
      </c>
      <c r="ACB130" s="193">
        <f t="shared" si="162"/>
        <v>82</v>
      </c>
      <c r="ACC130" s="193">
        <f t="shared" si="162"/>
        <v>65</v>
      </c>
      <c r="ACD130" s="193">
        <f t="shared" si="162"/>
        <v>87</v>
      </c>
      <c r="ACE130" s="193">
        <f t="shared" si="162"/>
        <v>98</v>
      </c>
      <c r="ACF130" s="193">
        <f t="shared" si="162"/>
        <v>55</v>
      </c>
      <c r="ACG130" s="193">
        <f t="shared" si="162"/>
        <v>0</v>
      </c>
      <c r="ACH130" s="193">
        <f t="shared" si="162"/>
        <v>38</v>
      </c>
      <c r="ACI130" s="193">
        <f t="shared" si="162"/>
        <v>63</v>
      </c>
      <c r="ACJ130" s="193">
        <f t="shared" si="162"/>
        <v>63</v>
      </c>
      <c r="ACK130" s="193">
        <f t="shared" si="162"/>
        <v>67</v>
      </c>
      <c r="ACL130" s="193">
        <f t="shared" si="162"/>
        <v>61</v>
      </c>
      <c r="ACM130" s="193">
        <f t="shared" si="162"/>
        <v>55</v>
      </c>
      <c r="ACN130" s="193">
        <f t="shared" si="162"/>
        <v>0</v>
      </c>
      <c r="ACO130" s="193">
        <f t="shared" si="162"/>
        <v>54</v>
      </c>
      <c r="ACP130" s="193">
        <f t="shared" si="162"/>
        <v>63</v>
      </c>
      <c r="ACQ130" s="577">
        <f t="shared" si="162"/>
        <v>64</v>
      </c>
      <c r="ACR130" s="577">
        <f t="shared" si="162"/>
        <v>85</v>
      </c>
      <c r="ACS130" s="577">
        <f t="shared" si="162"/>
        <v>62</v>
      </c>
      <c r="ACT130" s="577">
        <f t="shared" si="162"/>
        <v>0</v>
      </c>
      <c r="ACU130" s="577">
        <f t="shared" si="162"/>
        <v>0</v>
      </c>
      <c r="ACV130" s="577">
        <f t="shared" si="162"/>
        <v>45</v>
      </c>
      <c r="ACW130" s="577">
        <f t="shared" si="162"/>
        <v>66</v>
      </c>
      <c r="ACX130" s="577">
        <f t="shared" si="162"/>
        <v>50</v>
      </c>
      <c r="ACY130" s="577">
        <f t="shared" si="162"/>
        <v>58</v>
      </c>
      <c r="ACZ130" s="577">
        <f t="shared" si="162"/>
        <v>67</v>
      </c>
      <c r="ADA130" s="577">
        <f t="shared" si="162"/>
        <v>28</v>
      </c>
      <c r="ADB130" s="577">
        <f t="shared" si="162"/>
        <v>16</v>
      </c>
      <c r="ADC130" s="577">
        <f t="shared" si="162"/>
        <v>66</v>
      </c>
      <c r="ADD130" s="577">
        <f t="shared" si="162"/>
        <v>68</v>
      </c>
      <c r="ADE130" s="577">
        <f t="shared" si="162"/>
        <v>56</v>
      </c>
      <c r="ADF130" s="577">
        <f t="shared" si="162"/>
        <v>44</v>
      </c>
      <c r="ADG130" s="577">
        <f t="shared" si="162"/>
        <v>72</v>
      </c>
      <c r="ADH130" s="577">
        <f t="shared" si="162"/>
        <v>70</v>
      </c>
      <c r="ADI130" s="577">
        <f t="shared" si="162"/>
        <v>0</v>
      </c>
      <c r="ADJ130" s="577">
        <f t="shared" si="162"/>
        <v>54</v>
      </c>
      <c r="ADK130" s="577">
        <f t="shared" si="162"/>
        <v>55</v>
      </c>
      <c r="ADL130" s="577">
        <f t="shared" si="162"/>
        <v>0</v>
      </c>
      <c r="ADM130" s="577">
        <f t="shared" si="162"/>
        <v>51</v>
      </c>
      <c r="ADN130" s="577">
        <f t="shared" si="162"/>
        <v>55</v>
      </c>
      <c r="ADO130" s="577">
        <f t="shared" si="162"/>
        <v>0</v>
      </c>
      <c r="ADP130" s="577">
        <f t="shared" si="162"/>
        <v>0</v>
      </c>
      <c r="ADQ130" s="577">
        <f t="shared" si="162"/>
        <v>42</v>
      </c>
      <c r="ADR130" s="577">
        <f t="shared" si="162"/>
        <v>38</v>
      </c>
      <c r="ADS130" s="577">
        <f t="shared" si="162"/>
        <v>34</v>
      </c>
      <c r="ADT130" s="577">
        <f t="shared" si="162"/>
        <v>37</v>
      </c>
      <c r="ADU130" s="577">
        <f t="shared" si="162"/>
        <v>49</v>
      </c>
      <c r="ADV130" s="577">
        <f t="shared" si="162"/>
        <v>0</v>
      </c>
      <c r="ADW130" s="577">
        <f t="shared" si="162"/>
        <v>0</v>
      </c>
      <c r="ADX130" s="577">
        <f t="shared" si="162"/>
        <v>0</v>
      </c>
      <c r="ADY130" s="577">
        <f t="shared" si="162"/>
        <v>49</v>
      </c>
      <c r="ADZ130" s="577">
        <f t="shared" si="162"/>
        <v>29</v>
      </c>
      <c r="AEA130" s="577">
        <f t="shared" si="162"/>
        <v>21</v>
      </c>
      <c r="AEB130" s="577">
        <f t="shared" si="162"/>
        <v>23</v>
      </c>
      <c r="AEC130" s="577">
        <f t="shared" si="162"/>
        <v>26</v>
      </c>
      <c r="AED130" s="577">
        <f t="shared" si="162"/>
        <v>0</v>
      </c>
      <c r="AEE130" s="577">
        <f t="shared" si="162"/>
        <v>15</v>
      </c>
      <c r="AEF130" s="577">
        <f t="shared" si="162"/>
        <v>14</v>
      </c>
      <c r="AEG130" s="577">
        <f t="shared" si="162"/>
        <v>8</v>
      </c>
      <c r="AEH130" s="577">
        <f t="shared" si="162"/>
        <v>6</v>
      </c>
      <c r="AEI130" s="577">
        <f t="shared" ref="AEI130:AFH130" si="163">SUM(AEI123:AEI128)</f>
        <v>5</v>
      </c>
      <c r="AEJ130" s="577">
        <f t="shared" si="163"/>
        <v>10</v>
      </c>
      <c r="AEK130" s="577">
        <f t="shared" si="163"/>
        <v>0</v>
      </c>
      <c r="AEL130" s="577">
        <f t="shared" si="163"/>
        <v>12</v>
      </c>
      <c r="AEM130" s="577">
        <f t="shared" si="163"/>
        <v>6</v>
      </c>
      <c r="AEN130" s="577">
        <f t="shared" si="163"/>
        <v>11</v>
      </c>
      <c r="AEO130" s="577">
        <f t="shared" si="163"/>
        <v>11</v>
      </c>
      <c r="AEP130" s="577">
        <f t="shared" si="163"/>
        <v>36</v>
      </c>
      <c r="AEQ130" s="577">
        <f t="shared" si="163"/>
        <v>0</v>
      </c>
      <c r="AER130" s="577">
        <f t="shared" si="163"/>
        <v>0</v>
      </c>
      <c r="AES130" s="577">
        <f t="shared" si="163"/>
        <v>50</v>
      </c>
      <c r="AET130" s="577">
        <f t="shared" si="163"/>
        <v>39</v>
      </c>
      <c r="AEU130" s="577">
        <f t="shared" si="163"/>
        <v>40</v>
      </c>
      <c r="AEV130" s="577">
        <f t="shared" si="163"/>
        <v>44</v>
      </c>
      <c r="AEW130" s="577">
        <f t="shared" si="163"/>
        <v>0</v>
      </c>
      <c r="AEX130" s="577">
        <f t="shared" si="163"/>
        <v>38</v>
      </c>
      <c r="AEY130" s="577">
        <f t="shared" si="163"/>
        <v>0</v>
      </c>
      <c r="AEZ130" s="577">
        <f t="shared" si="163"/>
        <v>35</v>
      </c>
      <c r="AFA130" s="577">
        <f t="shared" si="163"/>
        <v>33</v>
      </c>
      <c r="AFB130" s="577">
        <f t="shared" si="163"/>
        <v>28</v>
      </c>
      <c r="AFC130" s="577">
        <f t="shared" si="163"/>
        <v>38</v>
      </c>
      <c r="AFD130" s="577">
        <f t="shared" si="163"/>
        <v>26</v>
      </c>
      <c r="AFE130" s="577">
        <f t="shared" si="163"/>
        <v>8</v>
      </c>
      <c r="AFF130" s="577">
        <f t="shared" si="163"/>
        <v>0</v>
      </c>
      <c r="AFG130" s="577">
        <f t="shared" si="163"/>
        <v>7</v>
      </c>
      <c r="AFH130" s="577">
        <f t="shared" si="163"/>
        <v>42</v>
      </c>
      <c r="AFI130" s="577">
        <f t="shared" ref="AFI130:AHT130" si="164">SUM(AFI123:AFI128)</f>
        <v>38</v>
      </c>
      <c r="AFJ130" s="577">
        <f t="shared" si="164"/>
        <v>69</v>
      </c>
      <c r="AFK130" s="577">
        <f t="shared" si="164"/>
        <v>36</v>
      </c>
      <c r="AFL130" s="577">
        <f t="shared" si="164"/>
        <v>0</v>
      </c>
      <c r="AFM130" s="577">
        <f t="shared" si="164"/>
        <v>0</v>
      </c>
      <c r="AFN130" s="577">
        <f t="shared" si="164"/>
        <v>32</v>
      </c>
      <c r="AFO130" s="577">
        <f t="shared" si="164"/>
        <v>35</v>
      </c>
      <c r="AFP130" s="577">
        <f t="shared" si="164"/>
        <v>29</v>
      </c>
      <c r="AFQ130" s="577">
        <f t="shared" si="164"/>
        <v>24</v>
      </c>
      <c r="AFR130" s="577">
        <f t="shared" si="164"/>
        <v>17</v>
      </c>
      <c r="AFS130" s="577">
        <f t="shared" si="164"/>
        <v>0</v>
      </c>
      <c r="AFT130" s="577">
        <f t="shared" si="164"/>
        <v>0</v>
      </c>
      <c r="AFU130" s="577">
        <f t="shared" si="164"/>
        <v>8</v>
      </c>
      <c r="AFV130" s="577">
        <f t="shared" si="164"/>
        <v>12</v>
      </c>
      <c r="AFW130" s="577">
        <f t="shared" si="164"/>
        <v>7</v>
      </c>
      <c r="AFX130" s="577">
        <f t="shared" si="164"/>
        <v>16</v>
      </c>
      <c r="AFY130" s="577">
        <f t="shared" si="164"/>
        <v>34</v>
      </c>
      <c r="AFZ130" s="577">
        <f t="shared" si="164"/>
        <v>8</v>
      </c>
      <c r="AGA130" s="577">
        <f t="shared" si="164"/>
        <v>0</v>
      </c>
      <c r="AGB130" s="577">
        <f t="shared" si="164"/>
        <v>37</v>
      </c>
      <c r="AGC130" s="193">
        <f t="shared" si="164"/>
        <v>50</v>
      </c>
      <c r="AGD130" s="193">
        <f t="shared" si="164"/>
        <v>53</v>
      </c>
      <c r="AGE130" s="193">
        <f t="shared" si="164"/>
        <v>58</v>
      </c>
      <c r="AGF130" s="193">
        <f t="shared" si="164"/>
        <v>69</v>
      </c>
      <c r="AGG130" s="193">
        <f t="shared" si="164"/>
        <v>61</v>
      </c>
      <c r="AGH130" s="193">
        <f t="shared" si="164"/>
        <v>0</v>
      </c>
      <c r="AGI130" s="193">
        <f t="shared" si="164"/>
        <v>52</v>
      </c>
      <c r="AGJ130" s="193">
        <f t="shared" si="164"/>
        <v>35</v>
      </c>
      <c r="AGK130" s="193">
        <f t="shared" si="164"/>
        <v>0</v>
      </c>
      <c r="AGL130" s="193">
        <f t="shared" si="164"/>
        <v>40</v>
      </c>
      <c r="AGM130" s="193">
        <f t="shared" si="164"/>
        <v>40</v>
      </c>
      <c r="AGN130" s="193">
        <f t="shared" si="164"/>
        <v>0</v>
      </c>
      <c r="AGO130" s="193">
        <f t="shared" si="164"/>
        <v>0</v>
      </c>
      <c r="AGP130" s="193">
        <f t="shared" si="164"/>
        <v>0</v>
      </c>
      <c r="AGQ130" s="193">
        <f t="shared" si="164"/>
        <v>0</v>
      </c>
      <c r="AGR130" s="193">
        <f t="shared" si="164"/>
        <v>0</v>
      </c>
      <c r="AGS130" s="193">
        <f t="shared" si="164"/>
        <v>33</v>
      </c>
      <c r="AGT130" s="193">
        <f t="shared" si="164"/>
        <v>47</v>
      </c>
      <c r="AGU130" s="193">
        <f t="shared" si="164"/>
        <v>33</v>
      </c>
      <c r="AGV130" s="193">
        <f t="shared" si="164"/>
        <v>0</v>
      </c>
      <c r="AGW130" s="193">
        <f t="shared" si="164"/>
        <v>30</v>
      </c>
      <c r="AGX130" s="193">
        <f t="shared" si="164"/>
        <v>26</v>
      </c>
      <c r="AGY130" s="193">
        <f t="shared" si="164"/>
        <v>19</v>
      </c>
      <c r="AGZ130" s="193">
        <f t="shared" si="164"/>
        <v>11</v>
      </c>
      <c r="AHA130" s="193">
        <f t="shared" si="164"/>
        <v>12</v>
      </c>
      <c r="AHB130" s="193">
        <f t="shared" si="164"/>
        <v>4</v>
      </c>
      <c r="AHC130" s="193">
        <f t="shared" si="164"/>
        <v>0</v>
      </c>
      <c r="AHD130" s="193">
        <f t="shared" si="164"/>
        <v>4</v>
      </c>
      <c r="AHE130" s="193">
        <f t="shared" si="164"/>
        <v>11</v>
      </c>
      <c r="AHF130" s="193">
        <f t="shared" si="164"/>
        <v>24</v>
      </c>
      <c r="AHG130" s="193">
        <f t="shared" si="164"/>
        <v>68</v>
      </c>
      <c r="AHH130" s="193">
        <f t="shared" si="164"/>
        <v>110</v>
      </c>
      <c r="AHI130" s="193">
        <f t="shared" si="164"/>
        <v>0</v>
      </c>
      <c r="AHJ130" s="193">
        <f t="shared" si="164"/>
        <v>0</v>
      </c>
      <c r="AHK130" s="193">
        <f t="shared" si="164"/>
        <v>64</v>
      </c>
      <c r="AHL130" s="193">
        <f t="shared" si="164"/>
        <v>64</v>
      </c>
      <c r="AHM130" s="193">
        <f t="shared" si="164"/>
        <v>47</v>
      </c>
      <c r="AHN130" s="193">
        <f t="shared" si="164"/>
        <v>52</v>
      </c>
      <c r="AHO130" s="193">
        <f t="shared" si="164"/>
        <v>78</v>
      </c>
      <c r="AHP130" s="193">
        <f t="shared" si="164"/>
        <v>0</v>
      </c>
      <c r="AHQ130" s="193">
        <f t="shared" si="164"/>
        <v>0</v>
      </c>
      <c r="AHR130" s="193">
        <f t="shared" si="164"/>
        <v>73</v>
      </c>
      <c r="AHS130" s="193">
        <f t="shared" si="164"/>
        <v>79</v>
      </c>
      <c r="AHT130" s="193">
        <f t="shared" si="164"/>
        <v>75</v>
      </c>
      <c r="AHU130" s="193">
        <f t="shared" ref="AHU130:AIU130" si="165">SUM(AHU123:AHU128)</f>
        <v>73</v>
      </c>
      <c r="AHV130" s="193">
        <f t="shared" si="165"/>
        <v>78</v>
      </c>
      <c r="AHW130" s="193">
        <f t="shared" si="165"/>
        <v>0</v>
      </c>
      <c r="AHX130" s="193">
        <f t="shared" si="165"/>
        <v>0</v>
      </c>
      <c r="AHY130" s="193">
        <f t="shared" si="165"/>
        <v>110</v>
      </c>
      <c r="AHZ130" s="193">
        <f t="shared" si="165"/>
        <v>120</v>
      </c>
      <c r="AIA130" s="193">
        <f t="shared" si="165"/>
        <v>109</v>
      </c>
      <c r="AIB130" s="193">
        <f t="shared" si="165"/>
        <v>123</v>
      </c>
      <c r="AIC130" s="193">
        <f t="shared" si="165"/>
        <v>112</v>
      </c>
      <c r="AID130" s="193">
        <f t="shared" si="165"/>
        <v>52</v>
      </c>
      <c r="AIE130" s="193">
        <f t="shared" si="165"/>
        <v>0</v>
      </c>
      <c r="AIF130" s="193">
        <f t="shared" si="165"/>
        <v>151</v>
      </c>
      <c r="AIG130" s="193">
        <f t="shared" si="165"/>
        <v>141</v>
      </c>
      <c r="AIH130" s="193">
        <f t="shared" si="165"/>
        <v>124</v>
      </c>
      <c r="AII130" s="193">
        <f t="shared" si="165"/>
        <v>165</v>
      </c>
      <c r="AIJ130" s="193">
        <f t="shared" si="165"/>
        <v>147</v>
      </c>
      <c r="AIK130" s="193">
        <f t="shared" si="165"/>
        <v>48</v>
      </c>
      <c r="AIL130" s="193">
        <f t="shared" si="165"/>
        <v>0</v>
      </c>
      <c r="AIM130" s="193">
        <f t="shared" si="165"/>
        <v>138</v>
      </c>
      <c r="AIN130" s="193">
        <f t="shared" si="165"/>
        <v>142</v>
      </c>
      <c r="AIO130" s="193">
        <f t="shared" si="165"/>
        <v>109</v>
      </c>
      <c r="AIP130" s="193">
        <f t="shared" si="165"/>
        <v>130</v>
      </c>
      <c r="AIQ130" s="193">
        <f t="shared" si="165"/>
        <v>135</v>
      </c>
      <c r="AIR130" s="193">
        <f t="shared" si="165"/>
        <v>34</v>
      </c>
      <c r="AIS130" s="193">
        <f t="shared" si="165"/>
        <v>0</v>
      </c>
      <c r="AIT130" s="193">
        <f t="shared" si="165"/>
        <v>117</v>
      </c>
      <c r="AIU130" s="193">
        <f t="shared" si="165"/>
        <v>93</v>
      </c>
      <c r="AIV130" s="193">
        <f t="shared" ref="AIV130:AKA130" si="166">SUM(AIV123:AIV128)</f>
        <v>86.582479599999999</v>
      </c>
      <c r="AIW130" s="299">
        <f t="shared" si="166"/>
        <v>76.106736272727275</v>
      </c>
      <c r="AIX130" s="193">
        <f t="shared" si="166"/>
        <v>67.804703372727275</v>
      </c>
      <c r="AIY130" s="193">
        <f t="shared" si="166"/>
        <v>0</v>
      </c>
      <c r="AIZ130" s="193">
        <f t="shared" si="166"/>
        <v>0</v>
      </c>
      <c r="AJA130" s="193">
        <f t="shared" si="166"/>
        <v>42.980673404919742</v>
      </c>
      <c r="AJB130" s="193">
        <f t="shared" si="166"/>
        <v>40.063239410909091</v>
      </c>
      <c r="AJC130" s="193">
        <f t="shared" si="166"/>
        <v>44.933319352727274</v>
      </c>
      <c r="AJD130" s="193">
        <f t="shared" si="166"/>
        <v>41</v>
      </c>
      <c r="AJE130" s="193">
        <f t="shared" si="166"/>
        <v>38</v>
      </c>
      <c r="AJF130" s="193">
        <f t="shared" si="166"/>
        <v>43.495595621818183</v>
      </c>
      <c r="AJG130" s="193">
        <f t="shared" si="166"/>
        <v>0</v>
      </c>
      <c r="AJH130" s="193">
        <f t="shared" si="166"/>
        <v>28.129920058181817</v>
      </c>
      <c r="AJI130" s="193">
        <f t="shared" si="166"/>
        <v>28.129920058181817</v>
      </c>
      <c r="AJJ130" s="193">
        <f t="shared" si="166"/>
        <v>25.572770018181821</v>
      </c>
      <c r="AJK130" s="193">
        <f t="shared" si="166"/>
        <v>25.911674268524422</v>
      </c>
      <c r="AJL130" s="193">
        <f t="shared" si="166"/>
        <v>28.976634297615327</v>
      </c>
      <c r="AJM130" s="193">
        <f t="shared" si="166"/>
        <v>0</v>
      </c>
      <c r="AJN130" s="193">
        <f t="shared" si="166"/>
        <v>0</v>
      </c>
      <c r="AJO130" s="193">
        <f t="shared" si="166"/>
        <v>0</v>
      </c>
      <c r="AJP130" s="193">
        <f t="shared" si="166"/>
        <v>47.551183818181819</v>
      </c>
      <c r="AJQ130" s="193">
        <f t="shared" si="166"/>
        <v>37.716201094545461</v>
      </c>
      <c r="AJR130" s="193">
        <f t="shared" si="166"/>
        <v>32.587518854195807</v>
      </c>
      <c r="AJS130" s="193">
        <f t="shared" si="166"/>
        <v>51.103532668881122</v>
      </c>
      <c r="AJT130" s="193">
        <f t="shared" si="166"/>
        <v>0</v>
      </c>
      <c r="AJU130" s="193">
        <f t="shared" si="166"/>
        <v>0</v>
      </c>
      <c r="AJV130" s="193">
        <f t="shared" si="166"/>
        <v>38.68036044363636</v>
      </c>
      <c r="AJW130" s="193">
        <f t="shared" si="166"/>
        <v>52.202172792727275</v>
      </c>
      <c r="AJX130" s="193">
        <f t="shared" si="166"/>
        <v>57.792433236363635</v>
      </c>
      <c r="AJY130" s="193">
        <f t="shared" si="166"/>
        <v>57.575853843636366</v>
      </c>
      <c r="AJZ130" s="193">
        <f t="shared" si="166"/>
        <v>50.502670472727274</v>
      </c>
      <c r="AKA130" s="193">
        <f t="shared" si="166"/>
        <v>0</v>
      </c>
      <c r="AKB130" s="193">
        <f t="shared" ref="AKB130:ALG130" si="167">SUM(AKB123:AKB128)</f>
        <v>0</v>
      </c>
      <c r="AKC130" s="193">
        <f t="shared" si="167"/>
        <v>50.502670472727274</v>
      </c>
      <c r="AKD130" s="193">
        <f t="shared" si="167"/>
        <v>78.632590530909084</v>
      </c>
      <c r="AKE130" s="193">
        <f t="shared" si="167"/>
        <v>73.671949797379824</v>
      </c>
      <c r="AKF130" s="193">
        <f t="shared" si="167"/>
        <v>99.961869678586936</v>
      </c>
      <c r="AKG130" s="193">
        <f t="shared" si="167"/>
        <v>101.58943860585967</v>
      </c>
      <c r="AKH130" s="193">
        <f t="shared" si="167"/>
        <v>83.846429000000001</v>
      </c>
      <c r="AKI130" s="193">
        <f t="shared" si="167"/>
        <v>4</v>
      </c>
      <c r="AKJ130" s="193">
        <f t="shared" si="167"/>
        <v>75.105701628902963</v>
      </c>
      <c r="AKK130" s="193">
        <f t="shared" si="167"/>
        <v>0</v>
      </c>
      <c r="AKL130" s="193">
        <f t="shared" si="167"/>
        <v>0</v>
      </c>
      <c r="AKM130" s="193">
        <f t="shared" si="167"/>
        <v>0</v>
      </c>
      <c r="AKN130" s="193">
        <f t="shared" si="167"/>
        <v>0</v>
      </c>
      <c r="AKO130" s="193">
        <f t="shared" si="167"/>
        <v>0</v>
      </c>
      <c r="AKP130" s="193">
        <f t="shared" si="167"/>
        <v>0</v>
      </c>
      <c r="AKQ130" s="193">
        <f t="shared" si="167"/>
        <v>76.245349242223313</v>
      </c>
      <c r="AKR130" s="193">
        <f t="shared" si="167"/>
        <v>61.403930351314216</v>
      </c>
      <c r="AKS130" s="193">
        <f t="shared" si="167"/>
        <v>54.185177418181816</v>
      </c>
      <c r="AKT130" s="193">
        <f t="shared" si="167"/>
        <v>70</v>
      </c>
      <c r="AKU130" s="193">
        <f t="shared" si="167"/>
        <v>85.218752933132407</v>
      </c>
      <c r="AKV130" s="193">
        <f t="shared" si="167"/>
        <v>0</v>
      </c>
      <c r="AKW130" s="193">
        <f t="shared" si="167"/>
        <v>0</v>
      </c>
      <c r="AKX130" s="193">
        <f t="shared" si="167"/>
        <v>87.218752933132407</v>
      </c>
      <c r="AKY130" s="193">
        <f t="shared" si="167"/>
        <v>100.21875293313241</v>
      </c>
      <c r="AKZ130" s="193">
        <f t="shared" si="167"/>
        <v>95.218752933132407</v>
      </c>
      <c r="ALA130" s="193">
        <f t="shared" si="167"/>
        <v>79.218752933132407</v>
      </c>
      <c r="ALB130" s="193">
        <f t="shared" si="167"/>
        <v>77.403930351314216</v>
      </c>
      <c r="ALC130" s="193">
        <f t="shared" si="167"/>
        <v>14</v>
      </c>
      <c r="ALD130" s="193">
        <f t="shared" si="167"/>
        <v>0</v>
      </c>
      <c r="ALE130" s="193">
        <f t="shared" si="167"/>
        <v>56</v>
      </c>
      <c r="ALF130" s="193">
        <f t="shared" si="167"/>
        <v>74.888452909090915</v>
      </c>
      <c r="ALG130" s="193">
        <f t="shared" si="167"/>
        <v>60.813101963636363</v>
      </c>
      <c r="ALH130" s="193">
        <f t="shared" ref="ALH130:AMI130" si="168">SUM(ALH123:ALH128)</f>
        <v>54.813101963636363</v>
      </c>
      <c r="ALI130" s="193">
        <f t="shared" si="168"/>
        <v>56.998279381818179</v>
      </c>
      <c r="ALJ130" s="193">
        <f t="shared" si="168"/>
        <v>8</v>
      </c>
      <c r="ALK130" s="193">
        <f t="shared" si="168"/>
        <v>0</v>
      </c>
      <c r="ALL130" s="193">
        <f t="shared" si="168"/>
        <v>48.013693694545452</v>
      </c>
      <c r="ALM130" s="193">
        <f t="shared" si="168"/>
        <v>47.873038596363635</v>
      </c>
      <c r="ALN130" s="193">
        <f t="shared" si="168"/>
        <v>46.185177418181816</v>
      </c>
      <c r="ALO130" s="193">
        <f t="shared" si="168"/>
        <v>26.185177418181816</v>
      </c>
      <c r="ALP130" s="193">
        <f t="shared" si="168"/>
        <v>26.185177418181819</v>
      </c>
      <c r="ALQ130" s="193">
        <f t="shared" si="168"/>
        <v>2.185177418181818</v>
      </c>
      <c r="ALR130" s="193">
        <f t="shared" si="168"/>
        <v>0</v>
      </c>
      <c r="ALS130" s="193">
        <f t="shared" si="168"/>
        <v>31.591728400000001</v>
      </c>
      <c r="ALT130" s="193">
        <f t="shared" si="168"/>
        <v>34.185177418181823</v>
      </c>
      <c r="ALU130" s="193">
        <f t="shared" si="168"/>
        <v>32</v>
      </c>
      <c r="ALV130" s="193">
        <f t="shared" si="168"/>
        <v>34.185177418181823</v>
      </c>
      <c r="ALW130" s="193">
        <f t="shared" si="168"/>
        <v>34.185177418181823</v>
      </c>
      <c r="ALX130" s="193">
        <f t="shared" si="168"/>
        <v>0</v>
      </c>
      <c r="ALY130" s="193">
        <f t="shared" si="168"/>
        <v>0</v>
      </c>
      <c r="ALZ130" s="193">
        <f t="shared" si="168"/>
        <v>0</v>
      </c>
      <c r="AMA130" s="193">
        <f t="shared" si="168"/>
        <v>0</v>
      </c>
      <c r="AMB130" s="193">
        <f t="shared" si="168"/>
        <v>0</v>
      </c>
      <c r="AMC130" s="193">
        <f t="shared" si="168"/>
        <v>24</v>
      </c>
      <c r="AMD130" s="193">
        <f t="shared" si="168"/>
        <v>24</v>
      </c>
      <c r="AME130" s="193">
        <f t="shared" si="168"/>
        <v>24</v>
      </c>
      <c r="AMF130" s="193">
        <f t="shared" si="168"/>
        <v>16</v>
      </c>
      <c r="AMG130" s="193">
        <f t="shared" si="168"/>
        <v>8</v>
      </c>
      <c r="AMH130" s="193">
        <f t="shared" si="168"/>
        <v>14</v>
      </c>
      <c r="AMI130" s="193">
        <f t="shared" si="168"/>
        <v>8</v>
      </c>
      <c r="AMJ130" s="193">
        <f t="shared" ref="AMJ130:AOU130" si="169">SUM(AMJ123:AMJ128)</f>
        <v>17</v>
      </c>
      <c r="AMK130" s="193">
        <f t="shared" si="169"/>
        <v>6</v>
      </c>
      <c r="AML130" s="193">
        <f t="shared" si="169"/>
        <v>14</v>
      </c>
      <c r="AMM130" s="193">
        <f t="shared" si="169"/>
        <v>8</v>
      </c>
      <c r="AMN130" s="193">
        <f t="shared" si="169"/>
        <v>20</v>
      </c>
      <c r="AMO130" s="193">
        <f t="shared" si="169"/>
        <v>12</v>
      </c>
      <c r="AMP130" s="193">
        <f t="shared" si="169"/>
        <v>10</v>
      </c>
      <c r="AMQ130" s="193">
        <f t="shared" si="169"/>
        <v>2</v>
      </c>
      <c r="AMR130" s="193">
        <f t="shared" si="169"/>
        <v>0</v>
      </c>
      <c r="AMS130" s="193">
        <f t="shared" si="169"/>
        <v>0</v>
      </c>
      <c r="AMT130" s="193">
        <f t="shared" si="169"/>
        <v>0</v>
      </c>
      <c r="AMU130" s="193">
        <f t="shared" si="169"/>
        <v>0</v>
      </c>
      <c r="AMV130" s="193">
        <f t="shared" si="169"/>
        <v>6</v>
      </c>
      <c r="AMW130" s="193">
        <f t="shared" si="169"/>
        <v>0</v>
      </c>
      <c r="AMX130" s="193">
        <f t="shared" si="169"/>
        <v>0</v>
      </c>
      <c r="AMY130" s="193">
        <f t="shared" si="169"/>
        <v>0</v>
      </c>
      <c r="AMZ130" s="193">
        <f t="shared" si="169"/>
        <v>0</v>
      </c>
      <c r="ANA130" s="193">
        <f t="shared" si="169"/>
        <v>0</v>
      </c>
      <c r="ANB130" s="193">
        <f t="shared" si="169"/>
        <v>0</v>
      </c>
      <c r="ANC130" s="193">
        <f t="shared" si="169"/>
        <v>6</v>
      </c>
      <c r="AND130" s="193">
        <f t="shared" si="169"/>
        <v>6</v>
      </c>
      <c r="ANE130" s="193">
        <f t="shared" si="169"/>
        <v>0</v>
      </c>
      <c r="ANF130" s="193">
        <f t="shared" si="169"/>
        <v>0</v>
      </c>
      <c r="ANG130" s="193">
        <f t="shared" si="169"/>
        <v>6</v>
      </c>
      <c r="ANH130" s="193">
        <f t="shared" si="169"/>
        <v>0</v>
      </c>
      <c r="ANI130" s="193">
        <f t="shared" si="169"/>
        <v>0</v>
      </c>
      <c r="ANJ130" s="193">
        <f t="shared" si="169"/>
        <v>0</v>
      </c>
      <c r="ANK130" s="193">
        <f t="shared" si="169"/>
        <v>6</v>
      </c>
      <c r="ANL130" s="193">
        <f t="shared" si="169"/>
        <v>0</v>
      </c>
      <c r="ANM130" s="193">
        <f t="shared" si="169"/>
        <v>0</v>
      </c>
      <c r="ANN130" s="193">
        <f t="shared" si="169"/>
        <v>0</v>
      </c>
      <c r="ANO130" s="193">
        <f t="shared" si="169"/>
        <v>0</v>
      </c>
      <c r="ANP130" s="193">
        <f t="shared" si="169"/>
        <v>0</v>
      </c>
      <c r="ANQ130" s="193">
        <f t="shared" si="169"/>
        <v>0</v>
      </c>
      <c r="ANR130" s="193">
        <f t="shared" si="169"/>
        <v>0</v>
      </c>
      <c r="ANS130" s="193">
        <f t="shared" si="169"/>
        <v>0</v>
      </c>
      <c r="ANT130" s="193">
        <f t="shared" si="169"/>
        <v>0</v>
      </c>
      <c r="ANU130" s="193">
        <f t="shared" si="169"/>
        <v>0</v>
      </c>
      <c r="ANV130" s="193">
        <f t="shared" si="169"/>
        <v>6</v>
      </c>
      <c r="ANW130" s="193">
        <f t="shared" si="169"/>
        <v>6</v>
      </c>
      <c r="ANX130" s="193">
        <f t="shared" si="169"/>
        <v>0</v>
      </c>
      <c r="ANY130" s="193">
        <f t="shared" si="169"/>
        <v>0</v>
      </c>
      <c r="ANZ130" s="193">
        <f t="shared" si="169"/>
        <v>0</v>
      </c>
      <c r="AOA130" s="193">
        <f t="shared" si="169"/>
        <v>0</v>
      </c>
      <c r="AOB130" s="193">
        <f t="shared" si="169"/>
        <v>0</v>
      </c>
      <c r="AOC130" s="193">
        <f t="shared" si="169"/>
        <v>6</v>
      </c>
      <c r="AOD130" s="193">
        <f t="shared" si="169"/>
        <v>6</v>
      </c>
      <c r="AOE130" s="193">
        <f t="shared" si="169"/>
        <v>0</v>
      </c>
      <c r="AOF130" s="193">
        <f t="shared" si="169"/>
        <v>6</v>
      </c>
      <c r="AOG130" s="193">
        <f t="shared" si="169"/>
        <v>0</v>
      </c>
      <c r="AOH130" s="193">
        <f t="shared" si="169"/>
        <v>0</v>
      </c>
      <c r="AOI130" s="193">
        <f t="shared" si="169"/>
        <v>6</v>
      </c>
      <c r="AOJ130" s="193">
        <f t="shared" si="169"/>
        <v>6</v>
      </c>
      <c r="AOK130" s="193">
        <f t="shared" si="169"/>
        <v>0</v>
      </c>
      <c r="AOL130" s="193">
        <f t="shared" si="169"/>
        <v>0</v>
      </c>
      <c r="AOM130" s="193">
        <f t="shared" si="169"/>
        <v>0</v>
      </c>
      <c r="AON130" s="193">
        <f t="shared" si="169"/>
        <v>0</v>
      </c>
      <c r="AOO130" s="193">
        <f t="shared" si="169"/>
        <v>0</v>
      </c>
      <c r="AOP130" s="193">
        <f t="shared" si="169"/>
        <v>0</v>
      </c>
      <c r="AOQ130" s="193">
        <f t="shared" si="169"/>
        <v>0</v>
      </c>
      <c r="AOR130" s="193">
        <f t="shared" si="169"/>
        <v>0</v>
      </c>
      <c r="AOS130" s="193">
        <f t="shared" si="169"/>
        <v>0</v>
      </c>
      <c r="AOT130" s="193">
        <f t="shared" si="169"/>
        <v>0</v>
      </c>
      <c r="AOU130" s="193">
        <f t="shared" si="169"/>
        <v>0</v>
      </c>
      <c r="AOV130" s="193">
        <f t="shared" ref="AOV130:APW130" si="170">SUM(AOV123:AOV128)</f>
        <v>0</v>
      </c>
      <c r="AOW130" s="193">
        <f t="shared" si="170"/>
        <v>0</v>
      </c>
      <c r="AOX130" s="193">
        <f t="shared" si="170"/>
        <v>0</v>
      </c>
      <c r="AOY130" s="193">
        <f t="shared" si="170"/>
        <v>0</v>
      </c>
      <c r="AOZ130" s="193">
        <f t="shared" si="170"/>
        <v>0</v>
      </c>
      <c r="APA130" s="193">
        <f t="shared" si="170"/>
        <v>0</v>
      </c>
      <c r="APB130" s="193">
        <f t="shared" si="170"/>
        <v>0</v>
      </c>
      <c r="APC130" s="193">
        <f t="shared" si="170"/>
        <v>0</v>
      </c>
      <c r="APD130" s="193">
        <f t="shared" si="170"/>
        <v>0</v>
      </c>
      <c r="APE130" s="193">
        <f t="shared" si="170"/>
        <v>0</v>
      </c>
      <c r="APF130" s="193">
        <f t="shared" si="170"/>
        <v>0</v>
      </c>
      <c r="APG130" s="193">
        <f t="shared" si="170"/>
        <v>0</v>
      </c>
      <c r="APH130" s="193">
        <f t="shared" si="170"/>
        <v>0</v>
      </c>
      <c r="API130" s="193">
        <f t="shared" si="170"/>
        <v>0</v>
      </c>
      <c r="APJ130" s="193">
        <f t="shared" si="170"/>
        <v>0</v>
      </c>
      <c r="APK130" s="193">
        <f t="shared" si="170"/>
        <v>0</v>
      </c>
      <c r="APL130" s="193">
        <f t="shared" si="170"/>
        <v>0</v>
      </c>
      <c r="APM130" s="193">
        <f t="shared" si="170"/>
        <v>0</v>
      </c>
      <c r="APN130" s="193">
        <f t="shared" si="170"/>
        <v>0</v>
      </c>
      <c r="APO130" s="193">
        <f t="shared" si="170"/>
        <v>0</v>
      </c>
      <c r="APP130" s="193">
        <f t="shared" si="170"/>
        <v>0</v>
      </c>
      <c r="APQ130" s="193">
        <f t="shared" si="170"/>
        <v>0</v>
      </c>
      <c r="APR130" s="193">
        <f t="shared" si="170"/>
        <v>0</v>
      </c>
      <c r="APS130" s="193">
        <f t="shared" si="170"/>
        <v>0</v>
      </c>
      <c r="APT130" s="193">
        <f t="shared" si="170"/>
        <v>0</v>
      </c>
      <c r="APU130" s="193">
        <f t="shared" si="170"/>
        <v>0</v>
      </c>
      <c r="APV130" s="193">
        <f t="shared" si="170"/>
        <v>0</v>
      </c>
      <c r="APW130" s="193">
        <f t="shared" si="170"/>
        <v>0</v>
      </c>
    </row>
    <row r="131" spans="2:1130" s="119" customFormat="1" ht="14.25" customHeight="1" thickBot="1">
      <c r="B131" s="142"/>
      <c r="C131" s="142"/>
      <c r="D131" s="145"/>
      <c r="E131" s="145"/>
      <c r="F131" s="145"/>
      <c r="G131" s="145"/>
      <c r="H131" s="145"/>
      <c r="I131" s="267">
        <f t="shared" ref="I131:S131" si="171">I130-I125</f>
        <v>85</v>
      </c>
      <c r="J131" s="267">
        <f t="shared" si="171"/>
        <v>52</v>
      </c>
      <c r="K131" s="267">
        <f t="shared" si="171"/>
        <v>31</v>
      </c>
      <c r="L131" s="267">
        <f t="shared" si="171"/>
        <v>0</v>
      </c>
      <c r="M131" s="267">
        <f t="shared" si="171"/>
        <v>52</v>
      </c>
      <c r="N131" s="267">
        <f t="shared" si="171"/>
        <v>64</v>
      </c>
      <c r="O131" s="267">
        <f t="shared" si="171"/>
        <v>48</v>
      </c>
      <c r="P131" s="267">
        <f t="shared" si="171"/>
        <v>59</v>
      </c>
      <c r="Q131" s="267">
        <f t="shared" si="171"/>
        <v>40</v>
      </c>
      <c r="R131" s="267">
        <f t="shared" si="171"/>
        <v>0</v>
      </c>
      <c r="S131" s="267">
        <f t="shared" si="171"/>
        <v>0</v>
      </c>
      <c r="T131" s="267">
        <f t="shared" ref="T131:CE131" si="172">T130-T125</f>
        <v>0</v>
      </c>
      <c r="U131" s="267">
        <f t="shared" si="172"/>
        <v>0</v>
      </c>
      <c r="V131" s="267">
        <f t="shared" si="172"/>
        <v>0</v>
      </c>
      <c r="W131" s="267">
        <f t="shared" si="172"/>
        <v>0</v>
      </c>
      <c r="X131" s="267">
        <f t="shared" si="172"/>
        <v>40</v>
      </c>
      <c r="Y131" s="267">
        <f t="shared" si="172"/>
        <v>46</v>
      </c>
      <c r="Z131" s="267">
        <f t="shared" si="172"/>
        <v>0</v>
      </c>
      <c r="AA131" s="267">
        <f t="shared" si="172"/>
        <v>47</v>
      </c>
      <c r="AB131" s="267">
        <f t="shared" si="172"/>
        <v>66</v>
      </c>
      <c r="AC131" s="267">
        <f t="shared" si="172"/>
        <v>35</v>
      </c>
      <c r="AD131" s="267">
        <f t="shared" si="172"/>
        <v>64</v>
      </c>
      <c r="AE131" s="267">
        <f t="shared" si="172"/>
        <v>88</v>
      </c>
      <c r="AF131" s="267">
        <f t="shared" si="172"/>
        <v>65</v>
      </c>
      <c r="AG131" s="267">
        <f t="shared" si="172"/>
        <v>0</v>
      </c>
      <c r="AH131" s="267">
        <f t="shared" si="172"/>
        <v>84</v>
      </c>
      <c r="AI131" s="267">
        <f t="shared" si="172"/>
        <v>83</v>
      </c>
      <c r="AJ131" s="267">
        <f t="shared" si="172"/>
        <v>77</v>
      </c>
      <c r="AK131" s="267">
        <f t="shared" si="172"/>
        <v>88</v>
      </c>
      <c r="AL131" s="267">
        <f t="shared" si="172"/>
        <v>72</v>
      </c>
      <c r="AM131" s="267">
        <f t="shared" si="172"/>
        <v>42</v>
      </c>
      <c r="AN131" s="267">
        <f t="shared" si="172"/>
        <v>1</v>
      </c>
      <c r="AO131" s="267">
        <f t="shared" si="172"/>
        <v>86</v>
      </c>
      <c r="AP131" s="267">
        <f t="shared" si="172"/>
        <v>103</v>
      </c>
      <c r="AQ131" s="267">
        <f t="shared" si="172"/>
        <v>46</v>
      </c>
      <c r="AR131" s="267">
        <f t="shared" si="172"/>
        <v>58</v>
      </c>
      <c r="AS131" s="267">
        <f t="shared" si="172"/>
        <v>58</v>
      </c>
      <c r="AT131" s="267">
        <f t="shared" si="172"/>
        <v>38.5</v>
      </c>
      <c r="AU131" s="267">
        <f t="shared" si="172"/>
        <v>0</v>
      </c>
      <c r="AV131" s="267">
        <f t="shared" si="172"/>
        <v>44</v>
      </c>
      <c r="AW131" s="267">
        <f t="shared" si="172"/>
        <v>58</v>
      </c>
      <c r="AX131" s="267">
        <f t="shared" si="172"/>
        <v>43.5</v>
      </c>
      <c r="AY131" s="267">
        <f t="shared" si="172"/>
        <v>58</v>
      </c>
      <c r="AZ131" s="267">
        <f t="shared" si="172"/>
        <v>54</v>
      </c>
      <c r="BA131" s="267">
        <f t="shared" si="172"/>
        <v>28</v>
      </c>
      <c r="BB131" s="267">
        <f t="shared" si="172"/>
        <v>0</v>
      </c>
      <c r="BC131" s="267">
        <f t="shared" si="172"/>
        <v>53</v>
      </c>
      <c r="BD131" s="267">
        <f t="shared" si="172"/>
        <v>56</v>
      </c>
      <c r="BE131" s="267">
        <f t="shared" si="172"/>
        <v>40</v>
      </c>
      <c r="BF131" s="267">
        <f t="shared" si="172"/>
        <v>61</v>
      </c>
      <c r="BG131" s="267">
        <f t="shared" si="172"/>
        <v>71</v>
      </c>
      <c r="BH131" s="267">
        <f t="shared" si="172"/>
        <v>43</v>
      </c>
      <c r="BI131" s="267">
        <f t="shared" si="172"/>
        <v>0</v>
      </c>
      <c r="BJ131" s="267">
        <f t="shared" si="172"/>
        <v>24</v>
      </c>
      <c r="BK131" s="267">
        <f t="shared" si="172"/>
        <v>54</v>
      </c>
      <c r="BL131" s="267">
        <f t="shared" si="172"/>
        <v>40</v>
      </c>
      <c r="BM131" s="267">
        <f t="shared" si="172"/>
        <v>61</v>
      </c>
      <c r="BN131" s="267">
        <f t="shared" si="172"/>
        <v>58</v>
      </c>
      <c r="BO131" s="267">
        <f t="shared" si="172"/>
        <v>38</v>
      </c>
      <c r="BP131" s="267">
        <f t="shared" si="172"/>
        <v>9</v>
      </c>
      <c r="BQ131" s="267">
        <f t="shared" si="172"/>
        <v>48</v>
      </c>
      <c r="BR131" s="267">
        <f t="shared" si="172"/>
        <v>58.5</v>
      </c>
      <c r="BS131" s="267">
        <f t="shared" si="172"/>
        <v>37</v>
      </c>
      <c r="BT131" s="267">
        <f t="shared" si="172"/>
        <v>50</v>
      </c>
      <c r="BU131" s="267">
        <f t="shared" si="172"/>
        <v>45</v>
      </c>
      <c r="BV131" s="267">
        <f t="shared" si="172"/>
        <v>22</v>
      </c>
      <c r="BW131" s="267">
        <f t="shared" si="172"/>
        <v>11.5</v>
      </c>
      <c r="BX131" s="267">
        <f t="shared" si="172"/>
        <v>64</v>
      </c>
      <c r="BY131" s="267">
        <f t="shared" si="172"/>
        <v>59</v>
      </c>
      <c r="BZ131" s="267">
        <f t="shared" si="172"/>
        <v>51</v>
      </c>
      <c r="CA131" s="267">
        <f t="shared" si="172"/>
        <v>67.5</v>
      </c>
      <c r="CB131" s="267">
        <f t="shared" si="172"/>
        <v>52</v>
      </c>
      <c r="CC131" s="267">
        <f t="shared" si="172"/>
        <v>24</v>
      </c>
      <c r="CD131" s="267">
        <f t="shared" si="172"/>
        <v>4</v>
      </c>
      <c r="CE131" s="267">
        <f t="shared" si="172"/>
        <v>60.5</v>
      </c>
      <c r="CF131" s="267">
        <f t="shared" ref="CF131:DF131" si="173">CF130-CF125</f>
        <v>58</v>
      </c>
      <c r="CG131" s="267">
        <f t="shared" si="173"/>
        <v>35</v>
      </c>
      <c r="CH131" s="267">
        <f t="shared" si="173"/>
        <v>61</v>
      </c>
      <c r="CI131" s="267">
        <f t="shared" si="173"/>
        <v>58</v>
      </c>
      <c r="CJ131" s="267">
        <f t="shared" si="173"/>
        <v>35</v>
      </c>
      <c r="CK131" s="267">
        <f t="shared" si="173"/>
        <v>5</v>
      </c>
      <c r="CL131" s="267">
        <f t="shared" si="173"/>
        <v>70</v>
      </c>
      <c r="CM131" s="267">
        <f t="shared" si="173"/>
        <v>83.5</v>
      </c>
      <c r="CN131" s="267">
        <f t="shared" si="173"/>
        <v>35</v>
      </c>
      <c r="CO131" s="267">
        <f t="shared" si="173"/>
        <v>59</v>
      </c>
      <c r="CP131" s="267">
        <f t="shared" si="173"/>
        <v>58</v>
      </c>
      <c r="CQ131" s="267">
        <f t="shared" si="173"/>
        <v>33</v>
      </c>
      <c r="CR131" s="267">
        <f t="shared" si="173"/>
        <v>4</v>
      </c>
      <c r="CS131" s="267">
        <f t="shared" si="173"/>
        <v>62</v>
      </c>
      <c r="CT131" s="267">
        <f t="shared" si="173"/>
        <v>62</v>
      </c>
      <c r="CU131" s="267">
        <f t="shared" si="173"/>
        <v>25.5</v>
      </c>
      <c r="CV131" s="267">
        <f t="shared" si="173"/>
        <v>51</v>
      </c>
      <c r="CW131" s="267">
        <f t="shared" si="173"/>
        <v>49</v>
      </c>
      <c r="CX131" s="267">
        <f t="shared" si="173"/>
        <v>40</v>
      </c>
      <c r="CY131" s="267">
        <f t="shared" si="173"/>
        <v>3</v>
      </c>
      <c r="CZ131" s="267">
        <f t="shared" si="173"/>
        <v>40</v>
      </c>
      <c r="DA131" s="267">
        <f t="shared" si="173"/>
        <v>64</v>
      </c>
      <c r="DB131" s="267">
        <f t="shared" si="173"/>
        <v>29</v>
      </c>
      <c r="DC131" s="267">
        <f t="shared" si="173"/>
        <v>55.5</v>
      </c>
      <c r="DD131" s="267">
        <f t="shared" si="173"/>
        <v>49</v>
      </c>
      <c r="DE131" s="267">
        <f t="shared" si="173"/>
        <v>44</v>
      </c>
      <c r="DF131" s="267">
        <f t="shared" si="173"/>
        <v>0</v>
      </c>
      <c r="DG131" s="267">
        <f t="shared" ref="DG131:FR131" si="174">DG130-DG125</f>
        <v>58</v>
      </c>
      <c r="DH131" s="267">
        <f t="shared" si="174"/>
        <v>68.5</v>
      </c>
      <c r="DI131" s="267">
        <f t="shared" si="174"/>
        <v>43</v>
      </c>
      <c r="DJ131" s="267">
        <f t="shared" si="174"/>
        <v>46</v>
      </c>
      <c r="DK131" s="267">
        <f t="shared" si="174"/>
        <v>56</v>
      </c>
      <c r="DL131" s="267">
        <f t="shared" si="174"/>
        <v>20</v>
      </c>
      <c r="DM131" s="267">
        <f t="shared" si="174"/>
        <v>0</v>
      </c>
      <c r="DN131" s="267">
        <f t="shared" si="174"/>
        <v>62</v>
      </c>
      <c r="DO131" s="267">
        <f t="shared" si="174"/>
        <v>61</v>
      </c>
      <c r="DP131" s="267">
        <f t="shared" si="174"/>
        <v>44</v>
      </c>
      <c r="DQ131" s="267">
        <f t="shared" si="174"/>
        <v>54</v>
      </c>
      <c r="DR131" s="267">
        <f t="shared" si="174"/>
        <v>56</v>
      </c>
      <c r="DS131" s="267">
        <f t="shared" si="174"/>
        <v>26</v>
      </c>
      <c r="DT131" s="267">
        <f t="shared" si="174"/>
        <v>0</v>
      </c>
      <c r="DU131" s="267">
        <f t="shared" si="174"/>
        <v>56</v>
      </c>
      <c r="DV131" s="267">
        <f t="shared" si="174"/>
        <v>57</v>
      </c>
      <c r="DW131" s="267">
        <f t="shared" si="174"/>
        <v>56</v>
      </c>
      <c r="DX131" s="267">
        <f t="shared" si="174"/>
        <v>64</v>
      </c>
      <c r="DY131" s="267">
        <f t="shared" si="174"/>
        <v>68</v>
      </c>
      <c r="DZ131" s="267">
        <f t="shared" si="174"/>
        <v>30</v>
      </c>
      <c r="EA131" s="267">
        <f t="shared" si="174"/>
        <v>0</v>
      </c>
      <c r="EB131" s="267">
        <f t="shared" si="174"/>
        <v>59</v>
      </c>
      <c r="EC131" s="267">
        <f t="shared" si="174"/>
        <v>54</v>
      </c>
      <c r="ED131" s="267">
        <f t="shared" si="174"/>
        <v>55</v>
      </c>
      <c r="EE131" s="267">
        <f t="shared" si="174"/>
        <v>57</v>
      </c>
      <c r="EF131" s="267">
        <f t="shared" si="174"/>
        <v>54</v>
      </c>
      <c r="EG131" s="267">
        <f t="shared" si="174"/>
        <v>47</v>
      </c>
      <c r="EH131" s="267">
        <f t="shared" si="174"/>
        <v>0</v>
      </c>
      <c r="EI131" s="267">
        <f t="shared" si="174"/>
        <v>24</v>
      </c>
      <c r="EJ131" s="267">
        <f t="shared" si="174"/>
        <v>67</v>
      </c>
      <c r="EK131" s="267">
        <f t="shared" si="174"/>
        <v>48</v>
      </c>
      <c r="EL131" s="267">
        <f t="shared" si="174"/>
        <v>67</v>
      </c>
      <c r="EM131" s="267">
        <f t="shared" si="174"/>
        <v>0</v>
      </c>
      <c r="EN131" s="267">
        <f t="shared" si="174"/>
        <v>0</v>
      </c>
      <c r="EO131" s="267">
        <f t="shared" si="174"/>
        <v>0</v>
      </c>
      <c r="EP131" s="267">
        <f t="shared" si="174"/>
        <v>30</v>
      </c>
      <c r="EQ131" s="267">
        <f t="shared" si="174"/>
        <v>68</v>
      </c>
      <c r="ER131" s="267">
        <f>ER130-ER125</f>
        <v>64</v>
      </c>
      <c r="ES131" s="267">
        <f t="shared" si="174"/>
        <v>66</v>
      </c>
      <c r="ET131" s="267">
        <f t="shared" si="174"/>
        <v>62</v>
      </c>
      <c r="EU131" s="267">
        <f t="shared" si="174"/>
        <v>54</v>
      </c>
      <c r="EV131" s="267">
        <f t="shared" si="174"/>
        <v>0</v>
      </c>
      <c r="EW131" s="267">
        <f t="shared" si="174"/>
        <v>63</v>
      </c>
      <c r="EX131" s="267">
        <f t="shared" si="174"/>
        <v>67</v>
      </c>
      <c r="EY131" s="267">
        <f>EY130-EY125</f>
        <v>47</v>
      </c>
      <c r="EZ131" s="267">
        <f t="shared" si="174"/>
        <v>82</v>
      </c>
      <c r="FA131" s="267">
        <f t="shared" si="174"/>
        <v>74</v>
      </c>
      <c r="FB131" s="267">
        <f t="shared" si="174"/>
        <v>64</v>
      </c>
      <c r="FC131" s="267">
        <f t="shared" si="174"/>
        <v>0</v>
      </c>
      <c r="FD131" s="267">
        <f t="shared" si="174"/>
        <v>60</v>
      </c>
      <c r="FE131" s="267">
        <f t="shared" si="174"/>
        <v>82</v>
      </c>
      <c r="FF131" s="267">
        <f t="shared" si="174"/>
        <v>55</v>
      </c>
      <c r="FG131" s="267">
        <f t="shared" si="174"/>
        <v>59</v>
      </c>
      <c r="FH131" s="267">
        <f t="shared" si="174"/>
        <v>67</v>
      </c>
      <c r="FI131" s="267">
        <f t="shared" si="174"/>
        <v>12</v>
      </c>
      <c r="FJ131" s="267">
        <f t="shared" si="174"/>
        <v>0</v>
      </c>
      <c r="FK131" s="267">
        <f t="shared" si="174"/>
        <v>56</v>
      </c>
      <c r="FL131" s="267">
        <f t="shared" si="174"/>
        <v>51</v>
      </c>
      <c r="FM131" s="267">
        <f t="shared" si="174"/>
        <v>34</v>
      </c>
      <c r="FN131" s="267">
        <f t="shared" si="174"/>
        <v>72</v>
      </c>
      <c r="FO131" s="267">
        <f t="shared" si="174"/>
        <v>69</v>
      </c>
      <c r="FP131" s="267">
        <f t="shared" si="174"/>
        <v>40</v>
      </c>
      <c r="FQ131" s="267">
        <f t="shared" si="174"/>
        <v>0</v>
      </c>
      <c r="FR131" s="267">
        <f t="shared" si="174"/>
        <v>59</v>
      </c>
      <c r="FS131" s="267">
        <f t="shared" ref="FS131:GS131" si="175">FS130-FS125</f>
        <v>66</v>
      </c>
      <c r="FT131" s="267">
        <f t="shared" si="175"/>
        <v>48</v>
      </c>
      <c r="FU131" s="267">
        <f t="shared" si="175"/>
        <v>54</v>
      </c>
      <c r="FV131" s="267">
        <f t="shared" si="175"/>
        <v>55</v>
      </c>
      <c r="FW131" s="267">
        <f t="shared" si="175"/>
        <v>18</v>
      </c>
      <c r="FX131" s="267">
        <f t="shared" si="175"/>
        <v>0</v>
      </c>
      <c r="FY131" s="267">
        <f t="shared" si="175"/>
        <v>52</v>
      </c>
      <c r="FZ131" s="267">
        <f t="shared" si="175"/>
        <v>50</v>
      </c>
      <c r="GA131" s="267">
        <f t="shared" si="175"/>
        <v>40</v>
      </c>
      <c r="GB131" s="267">
        <f t="shared" si="175"/>
        <v>53</v>
      </c>
      <c r="GC131" s="267">
        <f t="shared" si="175"/>
        <v>48</v>
      </c>
      <c r="GD131" s="267">
        <f t="shared" si="175"/>
        <v>19</v>
      </c>
      <c r="GE131" s="267">
        <f t="shared" si="175"/>
        <v>6</v>
      </c>
      <c r="GF131" s="267">
        <f t="shared" si="175"/>
        <v>44</v>
      </c>
      <c r="GG131" s="267">
        <f t="shared" si="175"/>
        <v>46</v>
      </c>
      <c r="GH131" s="267">
        <f t="shared" si="175"/>
        <v>36</v>
      </c>
      <c r="GI131" s="267">
        <f t="shared" si="175"/>
        <v>50</v>
      </c>
      <c r="GJ131" s="267">
        <f t="shared" si="175"/>
        <v>48</v>
      </c>
      <c r="GK131" s="267">
        <f t="shared" si="175"/>
        <v>42</v>
      </c>
      <c r="GL131" s="267">
        <f t="shared" si="175"/>
        <v>23</v>
      </c>
      <c r="GM131" s="267">
        <f t="shared" si="175"/>
        <v>56</v>
      </c>
      <c r="GN131" s="267">
        <f t="shared" si="175"/>
        <v>60</v>
      </c>
      <c r="GO131" s="267">
        <f t="shared" si="175"/>
        <v>48</v>
      </c>
      <c r="GP131" s="267">
        <f t="shared" si="175"/>
        <v>43</v>
      </c>
      <c r="GQ131" s="267">
        <f t="shared" si="175"/>
        <v>36</v>
      </c>
      <c r="GR131" s="267">
        <f t="shared" si="175"/>
        <v>5</v>
      </c>
      <c r="GS131" s="267">
        <f t="shared" si="175"/>
        <v>0</v>
      </c>
      <c r="GT131" s="267">
        <f t="shared" ref="GT131:JE131" si="176">GT130-GT125</f>
        <v>35</v>
      </c>
      <c r="GU131" s="267">
        <f t="shared" si="176"/>
        <v>40</v>
      </c>
      <c r="GV131" s="267">
        <f t="shared" si="176"/>
        <v>51</v>
      </c>
      <c r="GW131" s="267">
        <f t="shared" si="176"/>
        <v>58</v>
      </c>
      <c r="GX131" s="267">
        <f t="shared" si="176"/>
        <v>60</v>
      </c>
      <c r="GY131" s="267">
        <f t="shared" si="176"/>
        <v>44</v>
      </c>
      <c r="GZ131" s="267">
        <f t="shared" si="176"/>
        <v>0</v>
      </c>
      <c r="HA131" s="267">
        <f t="shared" si="176"/>
        <v>44</v>
      </c>
      <c r="HB131" s="267">
        <f t="shared" si="176"/>
        <v>32</v>
      </c>
      <c r="HC131" s="267">
        <f t="shared" si="176"/>
        <v>37</v>
      </c>
      <c r="HD131" s="267">
        <f t="shared" si="176"/>
        <v>44</v>
      </c>
      <c r="HE131" s="267">
        <f t="shared" si="176"/>
        <v>40</v>
      </c>
      <c r="HF131" s="267">
        <f t="shared" si="176"/>
        <v>28</v>
      </c>
      <c r="HG131" s="267">
        <f t="shared" si="176"/>
        <v>0</v>
      </c>
      <c r="HH131" s="267">
        <f t="shared" si="176"/>
        <v>0</v>
      </c>
      <c r="HI131" s="267">
        <f t="shared" si="176"/>
        <v>43</v>
      </c>
      <c r="HJ131" s="267">
        <f t="shared" si="176"/>
        <v>34</v>
      </c>
      <c r="HK131" s="267">
        <f t="shared" si="176"/>
        <v>36</v>
      </c>
      <c r="HL131" s="267">
        <f t="shared" si="176"/>
        <v>28</v>
      </c>
      <c r="HM131" s="267">
        <f t="shared" si="176"/>
        <v>21</v>
      </c>
      <c r="HN131" s="267">
        <f t="shared" si="176"/>
        <v>0</v>
      </c>
      <c r="HO131" s="267">
        <f t="shared" si="176"/>
        <v>32</v>
      </c>
      <c r="HP131" s="267">
        <f t="shared" si="176"/>
        <v>44</v>
      </c>
      <c r="HQ131" s="267">
        <f t="shared" si="176"/>
        <v>39</v>
      </c>
      <c r="HR131" s="267">
        <f t="shared" si="176"/>
        <v>51</v>
      </c>
      <c r="HS131" s="267">
        <f t="shared" si="176"/>
        <v>52</v>
      </c>
      <c r="HT131" s="267">
        <f t="shared" si="176"/>
        <v>48</v>
      </c>
      <c r="HU131" s="267">
        <f t="shared" si="176"/>
        <v>0</v>
      </c>
      <c r="HV131" s="267">
        <f t="shared" si="176"/>
        <v>58</v>
      </c>
      <c r="HW131" s="267">
        <f t="shared" si="176"/>
        <v>56</v>
      </c>
      <c r="HX131" s="267">
        <f t="shared" si="176"/>
        <v>58</v>
      </c>
      <c r="HY131" s="267">
        <f t="shared" si="176"/>
        <v>64.5</v>
      </c>
      <c r="HZ131" s="267">
        <f t="shared" si="176"/>
        <v>64</v>
      </c>
      <c r="IA131" s="267">
        <f t="shared" si="176"/>
        <v>52</v>
      </c>
      <c r="IB131" s="267">
        <f t="shared" si="176"/>
        <v>9</v>
      </c>
      <c r="IC131" s="267">
        <f t="shared" si="176"/>
        <v>43</v>
      </c>
      <c r="ID131" s="267">
        <f t="shared" si="176"/>
        <v>48</v>
      </c>
      <c r="IE131" s="267">
        <f t="shared" si="176"/>
        <v>40</v>
      </c>
      <c r="IF131" s="267">
        <f t="shared" si="176"/>
        <v>44</v>
      </c>
      <c r="IG131" s="267">
        <f t="shared" si="176"/>
        <v>40</v>
      </c>
      <c r="IH131" s="267">
        <f t="shared" si="176"/>
        <v>34</v>
      </c>
      <c r="II131" s="267">
        <f t="shared" si="176"/>
        <v>0</v>
      </c>
      <c r="IJ131" s="267">
        <f t="shared" si="176"/>
        <v>6</v>
      </c>
      <c r="IK131" s="267">
        <f t="shared" si="176"/>
        <v>0</v>
      </c>
      <c r="IL131" s="267">
        <f t="shared" si="176"/>
        <v>0</v>
      </c>
      <c r="IM131" s="267">
        <f t="shared" si="176"/>
        <v>0</v>
      </c>
      <c r="IN131" s="267">
        <f t="shared" si="176"/>
        <v>0</v>
      </c>
      <c r="IO131" s="267">
        <f t="shared" si="176"/>
        <v>40</v>
      </c>
      <c r="IP131" s="267">
        <f t="shared" si="176"/>
        <v>0</v>
      </c>
      <c r="IQ131" s="267">
        <f t="shared" si="176"/>
        <v>49</v>
      </c>
      <c r="IR131" s="268">
        <f t="shared" si="176"/>
        <v>55</v>
      </c>
      <c r="IS131" s="266">
        <f t="shared" si="176"/>
        <v>45</v>
      </c>
      <c r="IT131" s="267">
        <f t="shared" si="176"/>
        <v>51</v>
      </c>
      <c r="IU131" s="267">
        <f t="shared" si="176"/>
        <v>46</v>
      </c>
      <c r="IV131" s="267">
        <f t="shared" si="176"/>
        <v>17</v>
      </c>
      <c r="IW131" s="267">
        <f t="shared" si="176"/>
        <v>0</v>
      </c>
      <c r="IX131" s="267">
        <f t="shared" si="176"/>
        <v>38</v>
      </c>
      <c r="IY131" s="267">
        <f t="shared" si="176"/>
        <v>35</v>
      </c>
      <c r="IZ131" s="267">
        <f t="shared" si="176"/>
        <v>39</v>
      </c>
      <c r="JA131" s="267">
        <f t="shared" si="176"/>
        <v>48</v>
      </c>
      <c r="JB131" s="267">
        <f t="shared" si="176"/>
        <v>46</v>
      </c>
      <c r="JC131" s="267">
        <f t="shared" si="176"/>
        <v>0</v>
      </c>
      <c r="JD131" s="267">
        <f t="shared" si="176"/>
        <v>0</v>
      </c>
      <c r="JE131" s="267">
        <f t="shared" si="176"/>
        <v>70</v>
      </c>
      <c r="JF131" s="267">
        <f t="shared" ref="JF131:KG131" si="177">JF130-JF125</f>
        <v>57</v>
      </c>
      <c r="JG131" s="267">
        <f t="shared" si="177"/>
        <v>32</v>
      </c>
      <c r="JH131" s="267">
        <f t="shared" si="177"/>
        <v>62</v>
      </c>
      <c r="JI131" s="267">
        <f t="shared" si="177"/>
        <v>34</v>
      </c>
      <c r="JJ131" s="267">
        <f t="shared" si="177"/>
        <v>9</v>
      </c>
      <c r="JK131" s="267">
        <f t="shared" si="177"/>
        <v>0</v>
      </c>
      <c r="JL131" s="267">
        <f t="shared" si="177"/>
        <v>27</v>
      </c>
      <c r="JM131" s="267">
        <f t="shared" si="177"/>
        <v>27</v>
      </c>
      <c r="JN131" s="267">
        <f t="shared" si="177"/>
        <v>43</v>
      </c>
      <c r="JO131" s="267">
        <f t="shared" si="177"/>
        <v>48</v>
      </c>
      <c r="JP131" s="267">
        <f t="shared" si="177"/>
        <v>34</v>
      </c>
      <c r="JQ131" s="267">
        <f t="shared" si="177"/>
        <v>7</v>
      </c>
      <c r="JR131" s="267">
        <f t="shared" si="177"/>
        <v>0</v>
      </c>
      <c r="JS131" s="267">
        <f t="shared" si="177"/>
        <v>0</v>
      </c>
      <c r="JT131" s="267">
        <f t="shared" si="177"/>
        <v>35</v>
      </c>
      <c r="JU131" s="267">
        <f t="shared" si="177"/>
        <v>38</v>
      </c>
      <c r="JV131" s="267">
        <f t="shared" si="177"/>
        <v>48</v>
      </c>
      <c r="JW131" s="268">
        <f t="shared" si="177"/>
        <v>47</v>
      </c>
      <c r="JX131" s="266">
        <f t="shared" si="177"/>
        <v>24</v>
      </c>
      <c r="JY131" s="267">
        <f t="shared" si="177"/>
        <v>0</v>
      </c>
      <c r="JZ131" s="267">
        <f t="shared" si="177"/>
        <v>5</v>
      </c>
      <c r="KA131" s="267">
        <f t="shared" si="177"/>
        <v>36</v>
      </c>
      <c r="KB131" s="267">
        <f t="shared" si="177"/>
        <v>34</v>
      </c>
      <c r="KC131" s="267">
        <f t="shared" si="177"/>
        <v>40.5</v>
      </c>
      <c r="KD131" s="267">
        <f t="shared" si="177"/>
        <v>38</v>
      </c>
      <c r="KE131" s="267">
        <f t="shared" si="177"/>
        <v>31</v>
      </c>
      <c r="KF131" s="267">
        <f t="shared" si="177"/>
        <v>0</v>
      </c>
      <c r="KG131" s="267">
        <f t="shared" si="177"/>
        <v>60</v>
      </c>
      <c r="KH131" s="267">
        <f t="shared" ref="KH131:MS131" si="178">KH130-KH125</f>
        <v>42</v>
      </c>
      <c r="KI131" s="267">
        <f t="shared" si="178"/>
        <v>21</v>
      </c>
      <c r="KJ131" s="267">
        <f t="shared" si="178"/>
        <v>39</v>
      </c>
      <c r="KK131" s="267">
        <f t="shared" si="178"/>
        <v>54</v>
      </c>
      <c r="KL131" s="267">
        <f t="shared" si="178"/>
        <v>32</v>
      </c>
      <c r="KM131" s="267">
        <f t="shared" si="178"/>
        <v>0</v>
      </c>
      <c r="KN131" s="267">
        <f t="shared" si="178"/>
        <v>57</v>
      </c>
      <c r="KO131" s="267">
        <f t="shared" si="178"/>
        <v>41</v>
      </c>
      <c r="KP131" s="267">
        <f t="shared" si="178"/>
        <v>57</v>
      </c>
      <c r="KQ131" s="267">
        <f t="shared" si="178"/>
        <v>36</v>
      </c>
      <c r="KR131" s="267">
        <f t="shared" si="178"/>
        <v>47</v>
      </c>
      <c r="KS131" s="267">
        <f t="shared" si="178"/>
        <v>0</v>
      </c>
      <c r="KT131" s="267">
        <f t="shared" si="178"/>
        <v>0</v>
      </c>
      <c r="KU131" s="267">
        <f t="shared" si="178"/>
        <v>0</v>
      </c>
      <c r="KV131" s="267">
        <f t="shared" si="178"/>
        <v>50</v>
      </c>
      <c r="KW131" s="267">
        <f t="shared" si="178"/>
        <v>30</v>
      </c>
      <c r="KX131" s="267">
        <f t="shared" si="178"/>
        <v>19</v>
      </c>
      <c r="KY131" s="267">
        <f t="shared" si="178"/>
        <v>10</v>
      </c>
      <c r="KZ131" s="267">
        <f t="shared" si="178"/>
        <v>1.5</v>
      </c>
      <c r="LA131" s="268">
        <f t="shared" si="178"/>
        <v>0</v>
      </c>
      <c r="LB131" s="266">
        <f t="shared" si="178"/>
        <v>21</v>
      </c>
      <c r="LC131" s="267">
        <f t="shared" si="178"/>
        <v>19</v>
      </c>
      <c r="LD131" s="267">
        <f t="shared" si="178"/>
        <v>31</v>
      </c>
      <c r="LE131" s="267">
        <f t="shared" si="178"/>
        <v>32</v>
      </c>
      <c r="LF131" s="267">
        <f t="shared" si="178"/>
        <v>25</v>
      </c>
      <c r="LG131" s="267">
        <f t="shared" si="178"/>
        <v>0</v>
      </c>
      <c r="LH131" s="267">
        <f t="shared" si="178"/>
        <v>0</v>
      </c>
      <c r="LI131" s="267">
        <f t="shared" si="178"/>
        <v>30</v>
      </c>
      <c r="LJ131" s="267">
        <f t="shared" si="178"/>
        <v>25</v>
      </c>
      <c r="LK131" s="267">
        <f t="shared" si="178"/>
        <v>18</v>
      </c>
      <c r="LL131" s="267">
        <f t="shared" si="178"/>
        <v>18</v>
      </c>
      <c r="LM131" s="267">
        <f t="shared" si="178"/>
        <v>16</v>
      </c>
      <c r="LN131" s="267">
        <f t="shared" si="178"/>
        <v>16</v>
      </c>
      <c r="LO131" s="267">
        <f t="shared" si="178"/>
        <v>0</v>
      </c>
      <c r="LP131" s="267">
        <f t="shared" si="178"/>
        <v>0</v>
      </c>
      <c r="LQ131" s="267">
        <f t="shared" si="178"/>
        <v>12</v>
      </c>
      <c r="LR131" s="267">
        <f t="shared" si="178"/>
        <v>30</v>
      </c>
      <c r="LS131" s="267">
        <f t="shared" si="178"/>
        <v>44</v>
      </c>
      <c r="LT131" s="267">
        <f t="shared" si="178"/>
        <v>44</v>
      </c>
      <c r="LU131" s="267">
        <f t="shared" si="178"/>
        <v>9</v>
      </c>
      <c r="LV131" s="267">
        <f t="shared" si="178"/>
        <v>0</v>
      </c>
      <c r="LW131" s="267">
        <f t="shared" si="178"/>
        <v>47</v>
      </c>
      <c r="LX131" s="267">
        <f t="shared" si="178"/>
        <v>50</v>
      </c>
      <c r="LY131" s="267">
        <f t="shared" si="178"/>
        <v>43</v>
      </c>
      <c r="LZ131" s="267">
        <f t="shared" si="178"/>
        <v>66</v>
      </c>
      <c r="MA131" s="267">
        <f t="shared" si="178"/>
        <v>61</v>
      </c>
      <c r="MB131" s="267">
        <f t="shared" si="178"/>
        <v>21</v>
      </c>
      <c r="MC131" s="267">
        <f t="shared" si="178"/>
        <v>0</v>
      </c>
      <c r="MD131" s="267">
        <f t="shared" si="178"/>
        <v>48</v>
      </c>
      <c r="ME131" s="267">
        <f t="shared" si="178"/>
        <v>39</v>
      </c>
      <c r="MF131" s="268">
        <f t="shared" si="178"/>
        <v>42</v>
      </c>
      <c r="MG131" s="266">
        <f t="shared" si="178"/>
        <v>53</v>
      </c>
      <c r="MH131" s="267">
        <f t="shared" si="178"/>
        <v>74</v>
      </c>
      <c r="MI131" s="267">
        <f t="shared" si="178"/>
        <v>8</v>
      </c>
      <c r="MJ131" s="267">
        <f t="shared" si="178"/>
        <v>0</v>
      </c>
      <c r="MK131" s="267">
        <f t="shared" si="178"/>
        <v>47</v>
      </c>
      <c r="ML131" s="267">
        <f t="shared" si="178"/>
        <v>40</v>
      </c>
      <c r="MM131" s="267">
        <f t="shared" si="178"/>
        <v>36</v>
      </c>
      <c r="MN131" s="267">
        <f t="shared" si="178"/>
        <v>44</v>
      </c>
      <c r="MO131" s="267">
        <f t="shared" si="178"/>
        <v>35</v>
      </c>
      <c r="MP131" s="267">
        <f t="shared" si="178"/>
        <v>0</v>
      </c>
      <c r="MQ131" s="267">
        <f t="shared" si="178"/>
        <v>0</v>
      </c>
      <c r="MR131" s="267">
        <f t="shared" si="178"/>
        <v>28</v>
      </c>
      <c r="MS131" s="267">
        <f t="shared" si="178"/>
        <v>31</v>
      </c>
      <c r="MT131" s="267">
        <f t="shared" ref="MT131:NU131" si="179">MT130-MT125</f>
        <v>36</v>
      </c>
      <c r="MU131" s="267">
        <f t="shared" si="179"/>
        <v>66</v>
      </c>
      <c r="MV131" s="267">
        <f t="shared" si="179"/>
        <v>64</v>
      </c>
      <c r="MW131" s="267">
        <f t="shared" si="179"/>
        <v>24</v>
      </c>
      <c r="MX131" s="267">
        <f t="shared" si="179"/>
        <v>0</v>
      </c>
      <c r="MY131" s="267">
        <f t="shared" si="179"/>
        <v>63</v>
      </c>
      <c r="MZ131" s="267">
        <f t="shared" si="179"/>
        <v>64</v>
      </c>
      <c r="NA131" s="267">
        <f t="shared" si="179"/>
        <v>64</v>
      </c>
      <c r="NB131" s="267">
        <f t="shared" si="179"/>
        <v>63</v>
      </c>
      <c r="NC131" s="267">
        <f t="shared" si="179"/>
        <v>60</v>
      </c>
      <c r="ND131" s="267">
        <f t="shared" si="179"/>
        <v>3</v>
      </c>
      <c r="NE131" s="267">
        <f t="shared" si="179"/>
        <v>0</v>
      </c>
      <c r="NF131" s="267">
        <f t="shared" si="179"/>
        <v>72</v>
      </c>
      <c r="NG131" s="267">
        <f t="shared" si="179"/>
        <v>71</v>
      </c>
      <c r="NH131" s="267">
        <f t="shared" si="179"/>
        <v>49</v>
      </c>
      <c r="NI131" s="267">
        <f t="shared" si="179"/>
        <v>63</v>
      </c>
      <c r="NJ131" s="268">
        <f t="shared" si="179"/>
        <v>57.5</v>
      </c>
      <c r="NK131" s="283">
        <f t="shared" si="179"/>
        <v>51</v>
      </c>
      <c r="NL131" s="267">
        <f t="shared" si="179"/>
        <v>0</v>
      </c>
      <c r="NM131" s="267">
        <f t="shared" si="179"/>
        <v>45</v>
      </c>
      <c r="NN131" s="267">
        <f t="shared" si="179"/>
        <v>29</v>
      </c>
      <c r="NO131" s="267">
        <f t="shared" si="179"/>
        <v>33</v>
      </c>
      <c r="NP131" s="267">
        <f t="shared" si="179"/>
        <v>46</v>
      </c>
      <c r="NQ131" s="267">
        <f t="shared" si="179"/>
        <v>37</v>
      </c>
      <c r="NR131" s="267">
        <f t="shared" si="179"/>
        <v>8</v>
      </c>
      <c r="NS131" s="267">
        <f t="shared" si="179"/>
        <v>0</v>
      </c>
      <c r="NT131" s="267">
        <f t="shared" si="179"/>
        <v>0</v>
      </c>
      <c r="NU131" s="267">
        <f t="shared" si="179"/>
        <v>0</v>
      </c>
      <c r="NV131" s="267">
        <f t="shared" ref="NV131:QG131" si="180">NV130-NV125</f>
        <v>0</v>
      </c>
      <c r="NW131" s="267">
        <f t="shared" si="180"/>
        <v>0</v>
      </c>
      <c r="NX131" s="267">
        <f t="shared" si="180"/>
        <v>0</v>
      </c>
      <c r="NY131" s="267">
        <f t="shared" si="180"/>
        <v>0</v>
      </c>
      <c r="NZ131" s="267">
        <f t="shared" si="180"/>
        <v>0</v>
      </c>
      <c r="OA131" s="267">
        <f t="shared" si="180"/>
        <v>48</v>
      </c>
      <c r="OB131" s="267">
        <f t="shared" si="180"/>
        <v>36</v>
      </c>
      <c r="OC131" s="267">
        <f t="shared" si="180"/>
        <v>44</v>
      </c>
      <c r="OD131" s="267">
        <f t="shared" si="180"/>
        <v>30</v>
      </c>
      <c r="OE131" s="267">
        <f t="shared" si="180"/>
        <v>34</v>
      </c>
      <c r="OF131" s="267">
        <f t="shared" si="180"/>
        <v>37</v>
      </c>
      <c r="OG131" s="267">
        <f t="shared" si="180"/>
        <v>0</v>
      </c>
      <c r="OH131" s="267">
        <f t="shared" si="180"/>
        <v>0</v>
      </c>
      <c r="OI131" s="267">
        <f t="shared" si="180"/>
        <v>44</v>
      </c>
      <c r="OJ131" s="267">
        <f t="shared" si="180"/>
        <v>24</v>
      </c>
      <c r="OK131" s="267">
        <f t="shared" si="180"/>
        <v>39</v>
      </c>
      <c r="OL131" s="267">
        <f t="shared" si="180"/>
        <v>39</v>
      </c>
      <c r="OM131" s="267">
        <f t="shared" si="180"/>
        <v>37</v>
      </c>
      <c r="ON131" s="267">
        <f t="shared" si="180"/>
        <v>0</v>
      </c>
      <c r="OO131" s="469">
        <f t="shared" si="180"/>
        <v>70</v>
      </c>
      <c r="OP131" s="266">
        <f t="shared" si="180"/>
        <v>66</v>
      </c>
      <c r="OQ131" s="267">
        <f t="shared" si="180"/>
        <v>48</v>
      </c>
      <c r="OR131" s="267">
        <f t="shared" si="180"/>
        <v>44</v>
      </c>
      <c r="OS131" s="267">
        <f t="shared" si="180"/>
        <v>48</v>
      </c>
      <c r="OT131" s="267">
        <f t="shared" si="180"/>
        <v>0</v>
      </c>
      <c r="OU131" s="267">
        <f t="shared" si="180"/>
        <v>0</v>
      </c>
      <c r="OV131" s="267">
        <f t="shared" si="180"/>
        <v>36</v>
      </c>
      <c r="OW131" s="267">
        <f t="shared" si="180"/>
        <v>51</v>
      </c>
      <c r="OX131" s="267">
        <f t="shared" si="180"/>
        <v>41</v>
      </c>
      <c r="OY131" s="267">
        <f t="shared" si="180"/>
        <v>60</v>
      </c>
      <c r="OZ131" s="267">
        <f t="shared" si="180"/>
        <v>71</v>
      </c>
      <c r="PA131" s="267">
        <f t="shared" si="180"/>
        <v>15</v>
      </c>
      <c r="PB131" s="267">
        <f t="shared" si="180"/>
        <v>0</v>
      </c>
      <c r="PC131" s="267">
        <f t="shared" si="180"/>
        <v>66</v>
      </c>
      <c r="PD131" s="267">
        <f t="shared" si="180"/>
        <v>70</v>
      </c>
      <c r="PE131" s="267">
        <f t="shared" si="180"/>
        <v>63</v>
      </c>
      <c r="PF131" s="267">
        <f t="shared" si="180"/>
        <v>55</v>
      </c>
      <c r="PG131" s="267">
        <f t="shared" si="180"/>
        <v>47</v>
      </c>
      <c r="PH131" s="267">
        <f t="shared" si="180"/>
        <v>83</v>
      </c>
      <c r="PI131" s="267">
        <f t="shared" si="180"/>
        <v>0</v>
      </c>
      <c r="PJ131" s="267">
        <f t="shared" si="180"/>
        <v>71</v>
      </c>
      <c r="PK131" s="267">
        <f t="shared" si="180"/>
        <v>30</v>
      </c>
      <c r="PL131" s="267">
        <f t="shared" si="180"/>
        <v>59.5</v>
      </c>
      <c r="PM131" s="267">
        <f t="shared" si="180"/>
        <v>85</v>
      </c>
      <c r="PN131" s="267">
        <f t="shared" si="180"/>
        <v>75</v>
      </c>
      <c r="PO131" s="267">
        <f t="shared" si="180"/>
        <v>13</v>
      </c>
      <c r="PP131" s="267">
        <f t="shared" si="180"/>
        <v>0</v>
      </c>
      <c r="PQ131" s="267">
        <f t="shared" si="180"/>
        <v>58</v>
      </c>
      <c r="PR131" s="267">
        <f t="shared" si="180"/>
        <v>41</v>
      </c>
      <c r="PS131" s="267">
        <f t="shared" si="180"/>
        <v>28</v>
      </c>
      <c r="PT131" s="267">
        <f t="shared" si="180"/>
        <v>34</v>
      </c>
      <c r="PU131" s="267">
        <f t="shared" si="180"/>
        <v>33</v>
      </c>
      <c r="PV131" s="267">
        <f t="shared" si="180"/>
        <v>16</v>
      </c>
      <c r="PW131" s="267">
        <f t="shared" si="180"/>
        <v>0</v>
      </c>
      <c r="PX131" s="267">
        <f t="shared" si="180"/>
        <v>0</v>
      </c>
      <c r="PY131" s="267">
        <f t="shared" si="180"/>
        <v>38</v>
      </c>
      <c r="PZ131" s="267">
        <f t="shared" si="180"/>
        <v>40</v>
      </c>
      <c r="QA131" s="267">
        <f t="shared" si="180"/>
        <v>34</v>
      </c>
      <c r="QB131" s="267">
        <f t="shared" si="180"/>
        <v>30</v>
      </c>
      <c r="QC131" s="267">
        <f t="shared" si="180"/>
        <v>18</v>
      </c>
      <c r="QD131" s="267">
        <f t="shared" si="180"/>
        <v>0</v>
      </c>
      <c r="QE131" s="267">
        <f t="shared" si="180"/>
        <v>27</v>
      </c>
      <c r="QF131" s="267">
        <f t="shared" si="180"/>
        <v>23</v>
      </c>
      <c r="QG131" s="267">
        <f t="shared" si="180"/>
        <v>20</v>
      </c>
      <c r="QH131" s="267">
        <f t="shared" ref="QH131:RG131" si="181">QH130-QH125</f>
        <v>31</v>
      </c>
      <c r="QI131" s="267">
        <f t="shared" si="181"/>
        <v>41</v>
      </c>
      <c r="QJ131" s="267">
        <f t="shared" si="181"/>
        <v>4</v>
      </c>
      <c r="QK131" s="267">
        <f t="shared" si="181"/>
        <v>0</v>
      </c>
      <c r="QL131" s="267">
        <f t="shared" si="181"/>
        <v>32</v>
      </c>
      <c r="QM131" s="267">
        <f t="shared" si="181"/>
        <v>35</v>
      </c>
      <c r="QN131" s="267">
        <f t="shared" si="181"/>
        <v>32</v>
      </c>
      <c r="QO131" s="267">
        <f t="shared" si="181"/>
        <v>38</v>
      </c>
      <c r="QP131" s="267">
        <f t="shared" si="181"/>
        <v>35</v>
      </c>
      <c r="QQ131" s="267">
        <f t="shared" si="181"/>
        <v>16</v>
      </c>
      <c r="QR131" s="267">
        <f t="shared" si="181"/>
        <v>0</v>
      </c>
      <c r="QS131" s="267">
        <f t="shared" si="181"/>
        <v>49</v>
      </c>
      <c r="QT131" s="267">
        <f t="shared" si="181"/>
        <v>30</v>
      </c>
      <c r="QU131" s="267">
        <f t="shared" si="181"/>
        <v>28</v>
      </c>
      <c r="QV131" s="267">
        <f t="shared" si="181"/>
        <v>19</v>
      </c>
      <c r="QW131" s="267">
        <f t="shared" si="181"/>
        <v>39</v>
      </c>
      <c r="QX131" s="267">
        <f t="shared" si="181"/>
        <v>39</v>
      </c>
      <c r="QY131" s="267">
        <f t="shared" si="181"/>
        <v>0</v>
      </c>
      <c r="QZ131" s="267">
        <f t="shared" si="181"/>
        <v>56</v>
      </c>
      <c r="RA131" s="267">
        <f t="shared" si="181"/>
        <v>49</v>
      </c>
      <c r="RB131" s="267">
        <f t="shared" si="181"/>
        <v>40</v>
      </c>
      <c r="RC131" s="267">
        <f t="shared" si="181"/>
        <v>32</v>
      </c>
      <c r="RD131" s="267">
        <f t="shared" si="181"/>
        <v>49</v>
      </c>
      <c r="RE131" s="267">
        <f t="shared" si="181"/>
        <v>43</v>
      </c>
      <c r="RF131" s="267">
        <f t="shared" si="181"/>
        <v>0</v>
      </c>
      <c r="RG131" s="267">
        <f t="shared" si="181"/>
        <v>45</v>
      </c>
      <c r="RH131" s="267">
        <f t="shared" ref="RH131:TP131" si="182">RH130-RH125</f>
        <v>50</v>
      </c>
      <c r="RI131" s="267">
        <f t="shared" si="182"/>
        <v>19</v>
      </c>
      <c r="RJ131" s="267">
        <f t="shared" si="182"/>
        <v>39</v>
      </c>
      <c r="RK131" s="267">
        <f t="shared" si="182"/>
        <v>29</v>
      </c>
      <c r="RL131" s="267">
        <f t="shared" si="182"/>
        <v>0</v>
      </c>
      <c r="RM131" s="267">
        <f t="shared" si="182"/>
        <v>0</v>
      </c>
      <c r="RN131" s="267">
        <f t="shared" si="182"/>
        <v>37</v>
      </c>
      <c r="RO131" s="267">
        <f t="shared" si="182"/>
        <v>18</v>
      </c>
      <c r="RP131" s="267">
        <f t="shared" si="182"/>
        <v>38</v>
      </c>
      <c r="RQ131" s="267">
        <f t="shared" si="182"/>
        <v>32</v>
      </c>
      <c r="RR131" s="267">
        <f t="shared" si="182"/>
        <v>34</v>
      </c>
      <c r="RS131" s="267">
        <f t="shared" si="182"/>
        <v>0</v>
      </c>
      <c r="RT131" s="267">
        <f t="shared" si="182"/>
        <v>0</v>
      </c>
      <c r="RU131" s="267">
        <f t="shared" si="182"/>
        <v>37</v>
      </c>
      <c r="RV131" s="267">
        <f t="shared" si="182"/>
        <v>26</v>
      </c>
      <c r="RW131" s="267">
        <f t="shared" si="182"/>
        <v>37</v>
      </c>
      <c r="RX131" s="267">
        <f t="shared" si="182"/>
        <v>42</v>
      </c>
      <c r="RY131" s="267">
        <f t="shared" si="182"/>
        <v>33</v>
      </c>
      <c r="RZ131" s="267">
        <f t="shared" si="182"/>
        <v>0</v>
      </c>
      <c r="SA131" s="267">
        <f t="shared" si="182"/>
        <v>0</v>
      </c>
      <c r="SB131" s="267">
        <f t="shared" si="182"/>
        <v>33</v>
      </c>
      <c r="SC131" s="267">
        <f t="shared" si="182"/>
        <v>30</v>
      </c>
      <c r="SD131" s="267">
        <f t="shared" si="182"/>
        <v>25</v>
      </c>
      <c r="SE131" s="267">
        <f t="shared" si="182"/>
        <v>25</v>
      </c>
      <c r="SF131" s="267">
        <f t="shared" si="182"/>
        <v>30</v>
      </c>
      <c r="SG131" s="267">
        <f t="shared" si="182"/>
        <v>25</v>
      </c>
      <c r="SH131" s="267">
        <f t="shared" si="182"/>
        <v>0</v>
      </c>
      <c r="SI131" s="267">
        <f t="shared" si="182"/>
        <v>22</v>
      </c>
      <c r="SJ131" s="267">
        <f t="shared" si="182"/>
        <v>0</v>
      </c>
      <c r="SK131" s="267">
        <f t="shared" si="182"/>
        <v>18</v>
      </c>
      <c r="SL131" s="267">
        <f t="shared" si="182"/>
        <v>35</v>
      </c>
      <c r="SM131" s="267">
        <f t="shared" si="182"/>
        <v>30</v>
      </c>
      <c r="SN131" s="267">
        <f t="shared" si="182"/>
        <v>0</v>
      </c>
      <c r="SO131" s="267">
        <f t="shared" si="182"/>
        <v>0</v>
      </c>
      <c r="SP131" s="267">
        <f t="shared" si="182"/>
        <v>0</v>
      </c>
      <c r="SQ131" s="267">
        <f t="shared" si="182"/>
        <v>0</v>
      </c>
      <c r="SR131" s="267">
        <f t="shared" si="182"/>
        <v>49</v>
      </c>
      <c r="SS131" s="267">
        <f t="shared" si="182"/>
        <v>44</v>
      </c>
      <c r="ST131" s="267">
        <f t="shared" si="182"/>
        <v>36</v>
      </c>
      <c r="SU131" s="267">
        <f t="shared" si="182"/>
        <v>44</v>
      </c>
      <c r="SV131" s="267">
        <f t="shared" si="182"/>
        <v>0</v>
      </c>
      <c r="SW131" s="267">
        <f t="shared" si="182"/>
        <v>38</v>
      </c>
      <c r="SX131" s="267">
        <f t="shared" si="182"/>
        <v>45</v>
      </c>
      <c r="SY131" s="267">
        <f t="shared" si="182"/>
        <v>29</v>
      </c>
      <c r="SZ131" s="267">
        <f t="shared" si="182"/>
        <v>31</v>
      </c>
      <c r="TA131" s="267">
        <f t="shared" si="182"/>
        <v>33</v>
      </c>
      <c r="TB131" s="267">
        <f t="shared" si="182"/>
        <v>34</v>
      </c>
      <c r="TC131" s="267">
        <f t="shared" si="182"/>
        <v>0</v>
      </c>
      <c r="TD131" s="267">
        <f t="shared" si="182"/>
        <v>15</v>
      </c>
      <c r="TE131" s="267">
        <f t="shared" si="182"/>
        <v>16</v>
      </c>
      <c r="TF131" s="267">
        <f t="shared" si="182"/>
        <v>34</v>
      </c>
      <c r="TG131" s="267">
        <f t="shared" si="182"/>
        <v>22</v>
      </c>
      <c r="TH131" s="267">
        <f t="shared" si="182"/>
        <v>16</v>
      </c>
      <c r="TI131" s="267">
        <f t="shared" si="182"/>
        <v>0</v>
      </c>
      <c r="TJ131" s="267">
        <f t="shared" si="182"/>
        <v>0</v>
      </c>
      <c r="TK131" s="267">
        <f t="shared" si="182"/>
        <v>44</v>
      </c>
      <c r="TL131" s="267">
        <f t="shared" si="182"/>
        <v>45</v>
      </c>
      <c r="TM131" s="267">
        <f t="shared" si="182"/>
        <v>44</v>
      </c>
      <c r="TN131" s="267">
        <f t="shared" si="182"/>
        <v>52</v>
      </c>
      <c r="TO131" s="267">
        <f t="shared" si="182"/>
        <v>56</v>
      </c>
      <c r="TP131" s="267">
        <f t="shared" si="182"/>
        <v>0</v>
      </c>
      <c r="TQ131" s="267">
        <f t="shared" ref="TQ131:WB131" si="183">TQ130-TQ125</f>
        <v>0</v>
      </c>
      <c r="TR131" s="267">
        <f t="shared" si="183"/>
        <v>44</v>
      </c>
      <c r="TS131" s="267">
        <f t="shared" si="183"/>
        <v>38</v>
      </c>
      <c r="TT131" s="267">
        <f t="shared" si="183"/>
        <v>45</v>
      </c>
      <c r="TU131" s="267">
        <f t="shared" si="183"/>
        <v>43</v>
      </c>
      <c r="TV131" s="267">
        <f t="shared" si="183"/>
        <v>48</v>
      </c>
      <c r="TW131" s="267">
        <f t="shared" si="183"/>
        <v>26</v>
      </c>
      <c r="TX131" s="267">
        <f t="shared" si="183"/>
        <v>0</v>
      </c>
      <c r="TY131" s="267">
        <f t="shared" si="183"/>
        <v>42</v>
      </c>
      <c r="TZ131" s="267">
        <f t="shared" si="183"/>
        <v>33</v>
      </c>
      <c r="UA131" s="267">
        <f t="shared" si="183"/>
        <v>44</v>
      </c>
      <c r="UB131" s="267">
        <f t="shared" si="183"/>
        <v>38</v>
      </c>
      <c r="UC131" s="267">
        <f t="shared" si="183"/>
        <v>44</v>
      </c>
      <c r="UD131" s="267">
        <f t="shared" si="183"/>
        <v>0</v>
      </c>
      <c r="UE131" s="267">
        <f t="shared" si="183"/>
        <v>0</v>
      </c>
      <c r="UF131" s="267">
        <f t="shared" si="183"/>
        <v>40</v>
      </c>
      <c r="UG131" s="267">
        <f t="shared" si="183"/>
        <v>24</v>
      </c>
      <c r="UH131" s="267">
        <f t="shared" si="183"/>
        <v>32</v>
      </c>
      <c r="UI131" s="267">
        <f t="shared" si="183"/>
        <v>42</v>
      </c>
      <c r="UJ131" s="267">
        <f t="shared" si="183"/>
        <v>50</v>
      </c>
      <c r="UK131" s="267">
        <f t="shared" si="183"/>
        <v>24</v>
      </c>
      <c r="UL131" s="267">
        <f t="shared" si="183"/>
        <v>0</v>
      </c>
      <c r="UM131" s="267">
        <f t="shared" si="183"/>
        <v>59</v>
      </c>
      <c r="UN131" s="267">
        <f t="shared" si="183"/>
        <v>46</v>
      </c>
      <c r="UO131" s="267">
        <f t="shared" si="183"/>
        <v>34</v>
      </c>
      <c r="UP131" s="267">
        <f t="shared" si="183"/>
        <v>76</v>
      </c>
      <c r="UQ131" s="267">
        <f t="shared" si="183"/>
        <v>64</v>
      </c>
      <c r="UR131" s="267">
        <f t="shared" si="183"/>
        <v>16</v>
      </c>
      <c r="US131" s="267">
        <f t="shared" si="183"/>
        <v>0</v>
      </c>
      <c r="UT131" s="267">
        <f t="shared" si="183"/>
        <v>62</v>
      </c>
      <c r="UU131" s="267">
        <f t="shared" si="183"/>
        <v>54</v>
      </c>
      <c r="UV131" s="267">
        <f t="shared" si="183"/>
        <v>38</v>
      </c>
      <c r="UW131" s="267">
        <f t="shared" si="183"/>
        <v>54</v>
      </c>
      <c r="UX131" s="267">
        <f t="shared" si="183"/>
        <v>52</v>
      </c>
      <c r="UY131" s="267">
        <f t="shared" si="183"/>
        <v>44</v>
      </c>
      <c r="UZ131" s="267">
        <f t="shared" si="183"/>
        <v>0</v>
      </c>
      <c r="VA131" s="267">
        <f t="shared" si="183"/>
        <v>55</v>
      </c>
      <c r="VB131" s="267">
        <f t="shared" si="183"/>
        <v>75</v>
      </c>
      <c r="VC131" s="267">
        <f t="shared" si="183"/>
        <v>43</v>
      </c>
      <c r="VD131" s="267">
        <f t="shared" si="183"/>
        <v>58</v>
      </c>
      <c r="VE131" s="267">
        <f t="shared" si="183"/>
        <v>61</v>
      </c>
      <c r="VF131" s="267">
        <f t="shared" si="183"/>
        <v>0</v>
      </c>
      <c r="VG131" s="267">
        <f t="shared" si="183"/>
        <v>0</v>
      </c>
      <c r="VH131" s="267">
        <f t="shared" si="183"/>
        <v>54</v>
      </c>
      <c r="VI131" s="267">
        <f t="shared" si="183"/>
        <v>54</v>
      </c>
      <c r="VJ131" s="267">
        <f t="shared" si="183"/>
        <v>44</v>
      </c>
      <c r="VK131" s="267">
        <f t="shared" si="183"/>
        <v>47</v>
      </c>
      <c r="VL131" s="267">
        <f t="shared" si="183"/>
        <v>43</v>
      </c>
      <c r="VM131" s="267">
        <f t="shared" si="183"/>
        <v>17</v>
      </c>
      <c r="VN131" s="267">
        <f t="shared" si="183"/>
        <v>0</v>
      </c>
      <c r="VO131" s="267">
        <f t="shared" si="183"/>
        <v>0</v>
      </c>
      <c r="VP131" s="267">
        <f t="shared" si="183"/>
        <v>38</v>
      </c>
      <c r="VQ131" s="267">
        <f t="shared" si="183"/>
        <v>33</v>
      </c>
      <c r="VR131" s="267">
        <f t="shared" si="183"/>
        <v>28</v>
      </c>
      <c r="VS131" s="267">
        <f t="shared" si="183"/>
        <v>35</v>
      </c>
      <c r="VT131" s="267">
        <f t="shared" si="183"/>
        <v>44</v>
      </c>
      <c r="VU131" s="267">
        <f t="shared" si="183"/>
        <v>0</v>
      </c>
      <c r="VV131" s="267">
        <f t="shared" si="183"/>
        <v>56</v>
      </c>
      <c r="VW131" s="267">
        <f t="shared" si="183"/>
        <v>52</v>
      </c>
      <c r="VX131" s="267">
        <f t="shared" si="183"/>
        <v>43</v>
      </c>
      <c r="VY131" s="267">
        <f t="shared" si="183"/>
        <v>42</v>
      </c>
      <c r="VZ131" s="267">
        <f t="shared" si="183"/>
        <v>38</v>
      </c>
      <c r="WA131" s="267">
        <f t="shared" si="183"/>
        <v>32</v>
      </c>
      <c r="WB131" s="267">
        <f t="shared" si="183"/>
        <v>0</v>
      </c>
      <c r="WC131" s="267">
        <f t="shared" ref="WC131:XD131" si="184">WC130-WC125</f>
        <v>36</v>
      </c>
      <c r="WD131" s="267">
        <f t="shared" si="184"/>
        <v>32</v>
      </c>
      <c r="WE131" s="267">
        <f t="shared" si="184"/>
        <v>30</v>
      </c>
      <c r="WF131" s="267">
        <f t="shared" si="184"/>
        <v>32</v>
      </c>
      <c r="WG131" s="267">
        <f t="shared" si="184"/>
        <v>27</v>
      </c>
      <c r="WH131" s="267">
        <f t="shared" si="184"/>
        <v>28</v>
      </c>
      <c r="WI131" s="267">
        <f t="shared" si="184"/>
        <v>0</v>
      </c>
      <c r="WJ131" s="267">
        <f t="shared" si="184"/>
        <v>0</v>
      </c>
      <c r="WK131" s="267">
        <f t="shared" si="184"/>
        <v>20</v>
      </c>
      <c r="WL131" s="267">
        <f t="shared" si="184"/>
        <v>0</v>
      </c>
      <c r="WM131" s="267">
        <f t="shared" si="184"/>
        <v>0</v>
      </c>
      <c r="WN131" s="267">
        <f t="shared" si="184"/>
        <v>0</v>
      </c>
      <c r="WO131" s="267">
        <f t="shared" si="184"/>
        <v>0</v>
      </c>
      <c r="WP131" s="267">
        <f t="shared" si="184"/>
        <v>0</v>
      </c>
      <c r="WQ131" s="267">
        <f t="shared" si="184"/>
        <v>19</v>
      </c>
      <c r="WR131" s="267">
        <f t="shared" si="184"/>
        <v>16</v>
      </c>
      <c r="WS131" s="267">
        <f t="shared" si="184"/>
        <v>25</v>
      </c>
      <c r="WT131" s="195">
        <f t="shared" si="184"/>
        <v>27</v>
      </c>
      <c r="WU131" s="195">
        <f t="shared" si="184"/>
        <v>34</v>
      </c>
      <c r="WV131" s="195">
        <f t="shared" si="184"/>
        <v>0</v>
      </c>
      <c r="WW131" s="195">
        <f t="shared" si="184"/>
        <v>0</v>
      </c>
      <c r="WX131" s="195">
        <f t="shared" si="184"/>
        <v>39</v>
      </c>
      <c r="WY131" s="195">
        <f t="shared" si="184"/>
        <v>41</v>
      </c>
      <c r="WZ131" s="195">
        <f t="shared" si="184"/>
        <v>44</v>
      </c>
      <c r="XA131" s="195">
        <f t="shared" si="184"/>
        <v>50</v>
      </c>
      <c r="XB131" s="195">
        <f t="shared" si="184"/>
        <v>38</v>
      </c>
      <c r="XC131" s="195">
        <f t="shared" si="184"/>
        <v>0</v>
      </c>
      <c r="XD131" s="195">
        <f t="shared" si="184"/>
        <v>0</v>
      </c>
      <c r="XE131" s="195">
        <f t="shared" ref="XE131:ZP131" si="185">XE130-XE125</f>
        <v>39</v>
      </c>
      <c r="XF131" s="195">
        <f t="shared" si="185"/>
        <v>38</v>
      </c>
      <c r="XG131" s="195">
        <f t="shared" si="185"/>
        <v>41</v>
      </c>
      <c r="XH131" s="195">
        <f t="shared" si="185"/>
        <v>48</v>
      </c>
      <c r="XI131" s="195">
        <f t="shared" si="185"/>
        <v>43</v>
      </c>
      <c r="XJ131" s="195">
        <f t="shared" si="185"/>
        <v>0</v>
      </c>
      <c r="XK131" s="195">
        <f t="shared" si="185"/>
        <v>0</v>
      </c>
      <c r="XL131" s="195">
        <f t="shared" si="185"/>
        <v>43</v>
      </c>
      <c r="XM131" s="195">
        <f t="shared" si="185"/>
        <v>44</v>
      </c>
      <c r="XN131" s="195">
        <f t="shared" si="185"/>
        <v>40</v>
      </c>
      <c r="XO131" s="195">
        <f t="shared" si="185"/>
        <v>42</v>
      </c>
      <c r="XP131" s="195">
        <f t="shared" si="185"/>
        <v>38</v>
      </c>
      <c r="XQ131" s="195">
        <f t="shared" si="185"/>
        <v>8</v>
      </c>
      <c r="XR131" s="195">
        <f t="shared" si="185"/>
        <v>0</v>
      </c>
      <c r="XS131" s="195">
        <f t="shared" si="185"/>
        <v>0</v>
      </c>
      <c r="XT131" s="195">
        <f t="shared" si="185"/>
        <v>41</v>
      </c>
      <c r="XU131" s="195">
        <f t="shared" si="185"/>
        <v>47</v>
      </c>
      <c r="XV131" s="195">
        <f t="shared" si="185"/>
        <v>47</v>
      </c>
      <c r="XW131" s="195">
        <f t="shared" si="185"/>
        <v>35</v>
      </c>
      <c r="XX131" s="195">
        <f t="shared" si="185"/>
        <v>0</v>
      </c>
      <c r="XY131" s="195">
        <f t="shared" si="185"/>
        <v>0</v>
      </c>
      <c r="XZ131" s="195">
        <f t="shared" si="185"/>
        <v>29</v>
      </c>
      <c r="YA131" s="195">
        <f t="shared" si="185"/>
        <v>0</v>
      </c>
      <c r="YB131" s="195">
        <f t="shared" si="185"/>
        <v>30</v>
      </c>
      <c r="YC131" s="195">
        <f t="shared" si="185"/>
        <v>16</v>
      </c>
      <c r="YD131" s="195">
        <f t="shared" si="185"/>
        <v>20</v>
      </c>
      <c r="YE131" s="195">
        <f t="shared" si="185"/>
        <v>0</v>
      </c>
      <c r="YF131" s="195">
        <f t="shared" si="185"/>
        <v>0</v>
      </c>
      <c r="YG131" s="195">
        <f t="shared" si="185"/>
        <v>31</v>
      </c>
      <c r="YH131" s="195">
        <f t="shared" si="185"/>
        <v>34</v>
      </c>
      <c r="YI131" s="195">
        <f t="shared" si="185"/>
        <v>21</v>
      </c>
      <c r="YJ131" s="195">
        <f t="shared" si="185"/>
        <v>30</v>
      </c>
      <c r="YK131" s="195">
        <f t="shared" si="185"/>
        <v>24</v>
      </c>
      <c r="YL131" s="195">
        <f t="shared" si="185"/>
        <v>14</v>
      </c>
      <c r="YM131" s="195">
        <f t="shared" si="185"/>
        <v>0</v>
      </c>
      <c r="YN131" s="195">
        <f t="shared" si="185"/>
        <v>10</v>
      </c>
      <c r="YO131" s="195">
        <f t="shared" si="185"/>
        <v>16</v>
      </c>
      <c r="YP131" s="195">
        <f t="shared" si="185"/>
        <v>31</v>
      </c>
      <c r="YQ131" s="195">
        <f t="shared" si="185"/>
        <v>21</v>
      </c>
      <c r="YR131" s="195">
        <f t="shared" si="185"/>
        <v>24</v>
      </c>
      <c r="YS131" s="195">
        <f t="shared" si="185"/>
        <v>0</v>
      </c>
      <c r="YT131" s="195">
        <f t="shared" si="185"/>
        <v>0</v>
      </c>
      <c r="YU131" s="195">
        <f t="shared" si="185"/>
        <v>0</v>
      </c>
      <c r="YV131" s="195">
        <f t="shared" si="185"/>
        <v>21</v>
      </c>
      <c r="YW131" s="195">
        <f t="shared" si="185"/>
        <v>17</v>
      </c>
      <c r="YX131" s="195">
        <f t="shared" si="185"/>
        <v>6</v>
      </c>
      <c r="YY131" s="195">
        <f t="shared" si="185"/>
        <v>17</v>
      </c>
      <c r="YZ131" s="195">
        <f t="shared" si="185"/>
        <v>0</v>
      </c>
      <c r="ZA131" s="195">
        <f t="shared" si="185"/>
        <v>0</v>
      </c>
      <c r="ZB131" s="195">
        <f t="shared" si="185"/>
        <v>30</v>
      </c>
      <c r="ZC131" s="195">
        <f t="shared" si="185"/>
        <v>31</v>
      </c>
      <c r="ZD131" s="195">
        <f t="shared" si="185"/>
        <v>30</v>
      </c>
      <c r="ZE131" s="195">
        <f t="shared" si="185"/>
        <v>15</v>
      </c>
      <c r="ZF131" s="195">
        <f t="shared" si="185"/>
        <v>17</v>
      </c>
      <c r="ZG131" s="195">
        <f t="shared" si="185"/>
        <v>0</v>
      </c>
      <c r="ZH131" s="195">
        <f t="shared" si="185"/>
        <v>0</v>
      </c>
      <c r="ZI131" s="195">
        <f t="shared" si="185"/>
        <v>28</v>
      </c>
      <c r="ZJ131" s="195">
        <f t="shared" si="185"/>
        <v>27</v>
      </c>
      <c r="ZK131" s="195">
        <f t="shared" si="185"/>
        <v>24</v>
      </c>
      <c r="ZL131" s="195">
        <f t="shared" si="185"/>
        <v>35</v>
      </c>
      <c r="ZM131" s="195">
        <f t="shared" si="185"/>
        <v>34</v>
      </c>
      <c r="ZN131" s="195">
        <f t="shared" si="185"/>
        <v>0</v>
      </c>
      <c r="ZO131" s="195">
        <f t="shared" si="185"/>
        <v>0</v>
      </c>
      <c r="ZP131" s="195">
        <f t="shared" si="185"/>
        <v>0</v>
      </c>
      <c r="ZQ131" s="195">
        <f t="shared" ref="ZQ131:ABV131" si="186">ZQ130-ZQ125</f>
        <v>28</v>
      </c>
      <c r="ZR131" s="195">
        <f t="shared" si="186"/>
        <v>36</v>
      </c>
      <c r="ZS131" s="195">
        <f t="shared" si="186"/>
        <v>31</v>
      </c>
      <c r="ZT131" s="195">
        <f t="shared" si="186"/>
        <v>22</v>
      </c>
      <c r="ZU131" s="195">
        <f t="shared" si="186"/>
        <v>58</v>
      </c>
      <c r="ZV131" s="195">
        <f t="shared" si="186"/>
        <v>0</v>
      </c>
      <c r="ZW131" s="195">
        <f t="shared" si="186"/>
        <v>73</v>
      </c>
      <c r="ZX131" s="195">
        <f t="shared" si="186"/>
        <v>48</v>
      </c>
      <c r="ZY131" s="195">
        <f t="shared" si="186"/>
        <v>38</v>
      </c>
      <c r="ZZ131" s="195">
        <f t="shared" si="186"/>
        <v>46</v>
      </c>
      <c r="AAA131" s="195">
        <f t="shared" si="186"/>
        <v>45</v>
      </c>
      <c r="AAB131" s="195">
        <f t="shared" si="186"/>
        <v>8</v>
      </c>
      <c r="AAC131" s="195">
        <f t="shared" si="186"/>
        <v>0</v>
      </c>
      <c r="AAD131" s="195">
        <f t="shared" si="186"/>
        <v>53</v>
      </c>
      <c r="AAE131" s="195">
        <f t="shared" si="186"/>
        <v>53</v>
      </c>
      <c r="AAF131" s="195">
        <f t="shared" si="186"/>
        <v>40</v>
      </c>
      <c r="AAG131" s="195">
        <f t="shared" si="186"/>
        <v>44</v>
      </c>
      <c r="AAH131" s="195">
        <f t="shared" si="186"/>
        <v>48</v>
      </c>
      <c r="AAI131" s="195">
        <f t="shared" si="186"/>
        <v>0</v>
      </c>
      <c r="AAJ131" s="195">
        <f t="shared" si="186"/>
        <v>0</v>
      </c>
      <c r="AAK131" s="195">
        <f t="shared" si="186"/>
        <v>24</v>
      </c>
      <c r="AAL131" s="195">
        <f t="shared" si="186"/>
        <v>62</v>
      </c>
      <c r="AAM131" s="195">
        <f t="shared" si="186"/>
        <v>46</v>
      </c>
      <c r="AAN131" s="195">
        <f t="shared" si="186"/>
        <v>58</v>
      </c>
      <c r="AAO131" s="195">
        <f t="shared" si="186"/>
        <v>49</v>
      </c>
      <c r="AAP131" s="195">
        <f t="shared" si="186"/>
        <v>48</v>
      </c>
      <c r="AAQ131" s="195">
        <f t="shared" si="186"/>
        <v>0</v>
      </c>
      <c r="AAR131" s="195">
        <f t="shared" si="186"/>
        <v>60</v>
      </c>
      <c r="AAS131" s="195">
        <f t="shared" si="186"/>
        <v>40</v>
      </c>
      <c r="AAT131" s="195">
        <f t="shared" si="186"/>
        <v>35</v>
      </c>
      <c r="AAU131" s="195">
        <f t="shared" si="186"/>
        <v>50</v>
      </c>
      <c r="AAV131" s="195">
        <f t="shared" si="186"/>
        <v>45</v>
      </c>
      <c r="AAW131" s="195">
        <f t="shared" si="186"/>
        <v>21</v>
      </c>
      <c r="AAX131" s="195">
        <f t="shared" si="186"/>
        <v>0</v>
      </c>
      <c r="AAY131" s="195">
        <f t="shared" si="186"/>
        <v>35</v>
      </c>
      <c r="AAZ131" s="195">
        <f t="shared" si="186"/>
        <v>62</v>
      </c>
      <c r="ABA131" s="195">
        <f t="shared" si="186"/>
        <v>46</v>
      </c>
      <c r="ABB131" s="195">
        <f t="shared" si="186"/>
        <v>45</v>
      </c>
      <c r="ABC131" s="195">
        <f t="shared" si="186"/>
        <v>38</v>
      </c>
      <c r="ABD131" s="195">
        <f t="shared" si="186"/>
        <v>14</v>
      </c>
      <c r="ABE131" s="195">
        <f t="shared" si="186"/>
        <v>0</v>
      </c>
      <c r="ABF131" s="195">
        <f t="shared" si="186"/>
        <v>43</v>
      </c>
      <c r="ABG131" s="195">
        <f t="shared" si="186"/>
        <v>41</v>
      </c>
      <c r="ABH131" s="195">
        <f t="shared" si="186"/>
        <v>56</v>
      </c>
      <c r="ABI131" s="195">
        <f t="shared" si="186"/>
        <v>34</v>
      </c>
      <c r="ABJ131" s="195">
        <f t="shared" si="186"/>
        <v>51</v>
      </c>
      <c r="ABK131" s="195">
        <f t="shared" si="186"/>
        <v>0</v>
      </c>
      <c r="ABL131" s="195">
        <f t="shared" si="186"/>
        <v>0</v>
      </c>
      <c r="ABM131" s="195">
        <f t="shared" si="186"/>
        <v>51</v>
      </c>
      <c r="ABN131" s="195">
        <f t="shared" si="186"/>
        <v>51</v>
      </c>
      <c r="ABO131" s="195">
        <f t="shared" si="186"/>
        <v>39</v>
      </c>
      <c r="ABP131" s="195">
        <f t="shared" si="186"/>
        <v>48</v>
      </c>
      <c r="ABQ131" s="195">
        <f t="shared" si="186"/>
        <v>40</v>
      </c>
      <c r="ABR131" s="195">
        <f t="shared" si="186"/>
        <v>36</v>
      </c>
      <c r="ABS131" s="195">
        <f t="shared" si="186"/>
        <v>0</v>
      </c>
      <c r="ABT131" s="195">
        <f t="shared" si="186"/>
        <v>13</v>
      </c>
      <c r="ABU131" s="195">
        <f t="shared" si="186"/>
        <v>0</v>
      </c>
      <c r="ABV131" s="195">
        <f t="shared" si="186"/>
        <v>0</v>
      </c>
      <c r="ABW131" s="195">
        <f t="shared" ref="ABW131:AEH131" si="187">ABW130-ABW125</f>
        <v>0</v>
      </c>
      <c r="ABX131" s="195">
        <f t="shared" si="187"/>
        <v>0</v>
      </c>
      <c r="ABY131" s="195">
        <f t="shared" si="187"/>
        <v>0</v>
      </c>
      <c r="ABZ131" s="195">
        <f t="shared" si="187"/>
        <v>0</v>
      </c>
      <c r="ACA131" s="195">
        <f t="shared" si="187"/>
        <v>38</v>
      </c>
      <c r="ACB131" s="195">
        <f t="shared" si="187"/>
        <v>40</v>
      </c>
      <c r="ACC131" s="195">
        <f t="shared" si="187"/>
        <v>27</v>
      </c>
      <c r="ACD131" s="195">
        <f t="shared" si="187"/>
        <v>47</v>
      </c>
      <c r="ACE131" s="195">
        <f t="shared" si="187"/>
        <v>58</v>
      </c>
      <c r="ACF131" s="195">
        <f t="shared" si="187"/>
        <v>39</v>
      </c>
      <c r="ACG131" s="195">
        <f t="shared" si="187"/>
        <v>0</v>
      </c>
      <c r="ACH131" s="195">
        <f t="shared" si="187"/>
        <v>38</v>
      </c>
      <c r="ACI131" s="195">
        <f t="shared" si="187"/>
        <v>55</v>
      </c>
      <c r="ACJ131" s="195">
        <f t="shared" si="187"/>
        <v>47</v>
      </c>
      <c r="ACK131" s="195">
        <f t="shared" si="187"/>
        <v>51</v>
      </c>
      <c r="ACL131" s="195">
        <f t="shared" si="187"/>
        <v>55</v>
      </c>
      <c r="ACM131" s="195">
        <f t="shared" si="187"/>
        <v>47</v>
      </c>
      <c r="ACN131" s="195">
        <f t="shared" si="187"/>
        <v>0</v>
      </c>
      <c r="ACO131" s="195">
        <f t="shared" si="187"/>
        <v>46</v>
      </c>
      <c r="ACP131" s="195">
        <f t="shared" si="187"/>
        <v>55</v>
      </c>
      <c r="ACQ131" s="195">
        <f t="shared" si="187"/>
        <v>52</v>
      </c>
      <c r="ACR131" s="195">
        <f t="shared" si="187"/>
        <v>80</v>
      </c>
      <c r="ACS131" s="195">
        <f t="shared" si="187"/>
        <v>54</v>
      </c>
      <c r="ACT131" s="195">
        <f t="shared" si="187"/>
        <v>0</v>
      </c>
      <c r="ACU131" s="195">
        <f t="shared" si="187"/>
        <v>0</v>
      </c>
      <c r="ACV131" s="195">
        <f t="shared" si="187"/>
        <v>43</v>
      </c>
      <c r="ACW131" s="195">
        <f t="shared" si="187"/>
        <v>52</v>
      </c>
      <c r="ACX131" s="195">
        <f t="shared" si="187"/>
        <v>34</v>
      </c>
      <c r="ACY131" s="195">
        <f t="shared" si="187"/>
        <v>35</v>
      </c>
      <c r="ACZ131" s="195">
        <f t="shared" si="187"/>
        <v>47</v>
      </c>
      <c r="ADA131" s="195">
        <f t="shared" si="187"/>
        <v>28</v>
      </c>
      <c r="ADB131" s="195">
        <f t="shared" si="187"/>
        <v>16</v>
      </c>
      <c r="ADC131" s="195">
        <f t="shared" si="187"/>
        <v>42</v>
      </c>
      <c r="ADD131" s="195">
        <f t="shared" si="187"/>
        <v>46</v>
      </c>
      <c r="ADE131" s="195">
        <f t="shared" si="187"/>
        <v>33</v>
      </c>
      <c r="ADF131" s="195">
        <f t="shared" si="187"/>
        <v>28</v>
      </c>
      <c r="ADG131" s="195">
        <f t="shared" si="187"/>
        <v>48</v>
      </c>
      <c r="ADH131" s="195">
        <f t="shared" si="187"/>
        <v>54</v>
      </c>
      <c r="ADI131" s="195">
        <f t="shared" si="187"/>
        <v>0</v>
      </c>
      <c r="ADJ131" s="195">
        <f t="shared" si="187"/>
        <v>40</v>
      </c>
      <c r="ADK131" s="195">
        <f t="shared" si="187"/>
        <v>55</v>
      </c>
      <c r="ADL131" s="195">
        <f t="shared" si="187"/>
        <v>0</v>
      </c>
      <c r="ADM131" s="195">
        <f t="shared" si="187"/>
        <v>51</v>
      </c>
      <c r="ADN131" s="195">
        <f t="shared" si="187"/>
        <v>55</v>
      </c>
      <c r="ADO131" s="195">
        <f t="shared" si="187"/>
        <v>0</v>
      </c>
      <c r="ADP131" s="195">
        <f t="shared" si="187"/>
        <v>0</v>
      </c>
      <c r="ADQ131" s="195">
        <f t="shared" si="187"/>
        <v>42</v>
      </c>
      <c r="ADR131" s="195">
        <f t="shared" si="187"/>
        <v>38</v>
      </c>
      <c r="ADS131" s="195">
        <f t="shared" si="187"/>
        <v>34</v>
      </c>
      <c r="ADT131" s="195">
        <f t="shared" si="187"/>
        <v>37</v>
      </c>
      <c r="ADU131" s="195">
        <f t="shared" si="187"/>
        <v>49</v>
      </c>
      <c r="ADV131" s="195">
        <f t="shared" si="187"/>
        <v>0</v>
      </c>
      <c r="ADW131" s="195">
        <f t="shared" si="187"/>
        <v>0</v>
      </c>
      <c r="ADX131" s="195">
        <f t="shared" si="187"/>
        <v>0</v>
      </c>
      <c r="ADY131" s="195">
        <f t="shared" si="187"/>
        <v>38</v>
      </c>
      <c r="ADZ131" s="195">
        <f t="shared" si="187"/>
        <v>13</v>
      </c>
      <c r="AEA131" s="195">
        <f t="shared" si="187"/>
        <v>13</v>
      </c>
      <c r="AEB131" s="195">
        <f t="shared" si="187"/>
        <v>23</v>
      </c>
      <c r="AEC131" s="195">
        <f t="shared" si="187"/>
        <v>26</v>
      </c>
      <c r="AED131" s="195">
        <f t="shared" si="187"/>
        <v>0</v>
      </c>
      <c r="AEE131" s="195">
        <f t="shared" si="187"/>
        <v>13</v>
      </c>
      <c r="AEF131" s="195">
        <f t="shared" si="187"/>
        <v>14</v>
      </c>
      <c r="AEG131" s="195">
        <f t="shared" si="187"/>
        <v>8</v>
      </c>
      <c r="AEH131" s="195">
        <f t="shared" si="187"/>
        <v>6</v>
      </c>
      <c r="AEI131" s="195">
        <f t="shared" ref="AEI131:AFH131" si="188">AEI130-AEI125</f>
        <v>5</v>
      </c>
      <c r="AEJ131" s="195">
        <f t="shared" si="188"/>
        <v>10</v>
      </c>
      <c r="AEK131" s="195">
        <f t="shared" si="188"/>
        <v>0</v>
      </c>
      <c r="AEL131" s="195">
        <f t="shared" si="188"/>
        <v>12</v>
      </c>
      <c r="AEM131" s="195">
        <f t="shared" si="188"/>
        <v>6</v>
      </c>
      <c r="AEN131" s="195">
        <f t="shared" si="188"/>
        <v>11</v>
      </c>
      <c r="AEO131" s="195">
        <f t="shared" si="188"/>
        <v>11</v>
      </c>
      <c r="AEP131" s="195">
        <f t="shared" si="188"/>
        <v>36</v>
      </c>
      <c r="AEQ131" s="195">
        <f t="shared" si="188"/>
        <v>0</v>
      </c>
      <c r="AER131" s="195">
        <f t="shared" si="188"/>
        <v>0</v>
      </c>
      <c r="AES131" s="195">
        <f t="shared" si="188"/>
        <v>48</v>
      </c>
      <c r="AET131" s="195">
        <f t="shared" si="188"/>
        <v>39</v>
      </c>
      <c r="AEU131" s="195">
        <f t="shared" si="188"/>
        <v>40</v>
      </c>
      <c r="AEV131" s="195">
        <f t="shared" si="188"/>
        <v>44</v>
      </c>
      <c r="AEW131" s="195">
        <f t="shared" si="188"/>
        <v>0</v>
      </c>
      <c r="AEX131" s="195">
        <f t="shared" si="188"/>
        <v>38</v>
      </c>
      <c r="AEY131" s="195">
        <f t="shared" si="188"/>
        <v>0</v>
      </c>
      <c r="AEZ131" s="195">
        <f t="shared" si="188"/>
        <v>35</v>
      </c>
      <c r="AFA131" s="195">
        <f t="shared" si="188"/>
        <v>33</v>
      </c>
      <c r="AFB131" s="195">
        <f t="shared" si="188"/>
        <v>28</v>
      </c>
      <c r="AFC131" s="195">
        <f t="shared" si="188"/>
        <v>26</v>
      </c>
      <c r="AFD131" s="195">
        <f t="shared" si="188"/>
        <v>22</v>
      </c>
      <c r="AFE131" s="195">
        <f t="shared" si="188"/>
        <v>8</v>
      </c>
      <c r="AFF131" s="195">
        <f t="shared" si="188"/>
        <v>0</v>
      </c>
      <c r="AFG131" s="195">
        <f t="shared" si="188"/>
        <v>0</v>
      </c>
      <c r="AFH131" s="195">
        <f t="shared" si="188"/>
        <v>30</v>
      </c>
      <c r="AFI131" s="195">
        <f t="shared" ref="AFI131:AHT131" si="189">AFI130-AFI125</f>
        <v>18</v>
      </c>
      <c r="AFJ131" s="195">
        <f t="shared" si="189"/>
        <v>28</v>
      </c>
      <c r="AFK131" s="195">
        <f t="shared" si="189"/>
        <v>21</v>
      </c>
      <c r="AFL131" s="195">
        <f t="shared" si="189"/>
        <v>0</v>
      </c>
      <c r="AFM131" s="195">
        <f t="shared" si="189"/>
        <v>0</v>
      </c>
      <c r="AFN131" s="195">
        <f t="shared" si="189"/>
        <v>24</v>
      </c>
      <c r="AFO131" s="195">
        <f t="shared" si="189"/>
        <v>24</v>
      </c>
      <c r="AFP131" s="195">
        <f t="shared" si="189"/>
        <v>13</v>
      </c>
      <c r="AFQ131" s="195">
        <f t="shared" si="189"/>
        <v>18</v>
      </c>
      <c r="AFR131" s="195">
        <f t="shared" si="189"/>
        <v>17</v>
      </c>
      <c r="AFS131" s="195">
        <f t="shared" si="189"/>
        <v>0</v>
      </c>
      <c r="AFT131" s="195">
        <f t="shared" si="189"/>
        <v>0</v>
      </c>
      <c r="AFU131" s="195">
        <f t="shared" si="189"/>
        <v>8</v>
      </c>
      <c r="AFV131" s="195">
        <f t="shared" si="189"/>
        <v>12</v>
      </c>
      <c r="AFW131" s="195">
        <f t="shared" si="189"/>
        <v>7</v>
      </c>
      <c r="AFX131" s="195">
        <f t="shared" si="189"/>
        <v>8</v>
      </c>
      <c r="AFY131" s="195">
        <f t="shared" si="189"/>
        <v>32</v>
      </c>
      <c r="AFZ131" s="195">
        <f t="shared" si="189"/>
        <v>8</v>
      </c>
      <c r="AGA131" s="195">
        <f t="shared" si="189"/>
        <v>0</v>
      </c>
      <c r="AGB131" s="195">
        <f t="shared" si="189"/>
        <v>37</v>
      </c>
      <c r="AGC131" s="195">
        <f t="shared" si="189"/>
        <v>42</v>
      </c>
      <c r="AGD131" s="195">
        <f t="shared" si="189"/>
        <v>49</v>
      </c>
      <c r="AGE131" s="195">
        <f t="shared" si="189"/>
        <v>36</v>
      </c>
      <c r="AGF131" s="195">
        <f t="shared" si="189"/>
        <v>33</v>
      </c>
      <c r="AGG131" s="195">
        <f t="shared" si="189"/>
        <v>47</v>
      </c>
      <c r="AGH131" s="195">
        <f t="shared" si="189"/>
        <v>0</v>
      </c>
      <c r="AGI131" s="195">
        <f t="shared" si="189"/>
        <v>30</v>
      </c>
      <c r="AGJ131" s="195">
        <f t="shared" si="189"/>
        <v>27</v>
      </c>
      <c r="AGK131" s="195">
        <f t="shared" si="189"/>
        <v>0</v>
      </c>
      <c r="AGL131" s="195">
        <f t="shared" si="189"/>
        <v>28</v>
      </c>
      <c r="AGM131" s="195">
        <f t="shared" si="189"/>
        <v>16</v>
      </c>
      <c r="AGN131" s="195">
        <f t="shared" si="189"/>
        <v>0</v>
      </c>
      <c r="AGO131" s="195">
        <f t="shared" si="189"/>
        <v>0</v>
      </c>
      <c r="AGP131" s="195">
        <f t="shared" si="189"/>
        <v>0</v>
      </c>
      <c r="AGQ131" s="195">
        <f t="shared" si="189"/>
        <v>0</v>
      </c>
      <c r="AGR131" s="195">
        <f t="shared" si="189"/>
        <v>0</v>
      </c>
      <c r="AGS131" s="195">
        <f t="shared" si="189"/>
        <v>9</v>
      </c>
      <c r="AGT131" s="195">
        <f t="shared" si="189"/>
        <v>31</v>
      </c>
      <c r="AGU131" s="195">
        <f t="shared" si="189"/>
        <v>12</v>
      </c>
      <c r="AGV131" s="195">
        <f t="shared" si="189"/>
        <v>0</v>
      </c>
      <c r="AGW131" s="195">
        <f t="shared" si="189"/>
        <v>12</v>
      </c>
      <c r="AGX131" s="195">
        <f t="shared" si="189"/>
        <v>22</v>
      </c>
      <c r="AGY131" s="195">
        <f t="shared" si="189"/>
        <v>19</v>
      </c>
      <c r="AGZ131" s="195">
        <f t="shared" si="189"/>
        <v>11</v>
      </c>
      <c r="AHA131" s="195">
        <f t="shared" si="189"/>
        <v>12</v>
      </c>
      <c r="AHB131" s="195">
        <f t="shared" si="189"/>
        <v>4</v>
      </c>
      <c r="AHC131" s="195">
        <f t="shared" si="189"/>
        <v>0</v>
      </c>
      <c r="AHD131" s="195">
        <f t="shared" si="189"/>
        <v>2</v>
      </c>
      <c r="AHE131" s="195">
        <f t="shared" si="189"/>
        <v>11</v>
      </c>
      <c r="AHF131" s="195">
        <f t="shared" si="189"/>
        <v>24</v>
      </c>
      <c r="AHG131" s="195">
        <f t="shared" si="189"/>
        <v>60</v>
      </c>
      <c r="AHH131" s="195">
        <f t="shared" si="189"/>
        <v>102</v>
      </c>
      <c r="AHI131" s="195">
        <f t="shared" si="189"/>
        <v>0</v>
      </c>
      <c r="AHJ131" s="195">
        <f t="shared" si="189"/>
        <v>0</v>
      </c>
      <c r="AHK131" s="195">
        <f t="shared" si="189"/>
        <v>56</v>
      </c>
      <c r="AHL131" s="195">
        <f t="shared" si="189"/>
        <v>54</v>
      </c>
      <c r="AHM131" s="195">
        <f t="shared" si="189"/>
        <v>47</v>
      </c>
      <c r="AHN131" s="195">
        <f t="shared" si="189"/>
        <v>51</v>
      </c>
      <c r="AHO131" s="195">
        <f t="shared" si="189"/>
        <v>72</v>
      </c>
      <c r="AHP131" s="195">
        <f t="shared" si="189"/>
        <v>0</v>
      </c>
      <c r="AHQ131" s="195">
        <f t="shared" si="189"/>
        <v>0</v>
      </c>
      <c r="AHR131" s="195">
        <f t="shared" si="189"/>
        <v>67</v>
      </c>
      <c r="AHS131" s="195">
        <f t="shared" si="189"/>
        <v>62</v>
      </c>
      <c r="AHT131" s="195">
        <f t="shared" si="189"/>
        <v>49</v>
      </c>
      <c r="AHU131" s="195">
        <f t="shared" ref="AHU131:AIU131" si="190">AHU130-AHU125</f>
        <v>58</v>
      </c>
      <c r="AHV131" s="195">
        <f t="shared" si="190"/>
        <v>46</v>
      </c>
      <c r="AHW131" s="195">
        <f t="shared" si="190"/>
        <v>0</v>
      </c>
      <c r="AHX131" s="195">
        <f t="shared" si="190"/>
        <v>0</v>
      </c>
      <c r="AHY131" s="195">
        <f t="shared" si="190"/>
        <v>78</v>
      </c>
      <c r="AHZ131" s="195">
        <f t="shared" si="190"/>
        <v>75</v>
      </c>
      <c r="AIA131" s="195">
        <f t="shared" si="190"/>
        <v>61</v>
      </c>
      <c r="AIB131" s="195">
        <f t="shared" si="190"/>
        <v>80</v>
      </c>
      <c r="AIC131" s="195">
        <f t="shared" si="190"/>
        <v>75</v>
      </c>
      <c r="AID131" s="195">
        <f t="shared" si="190"/>
        <v>36</v>
      </c>
      <c r="AIE131" s="195">
        <f t="shared" si="190"/>
        <v>0</v>
      </c>
      <c r="AIF131" s="195">
        <f t="shared" si="190"/>
        <v>102</v>
      </c>
      <c r="AIG131" s="195">
        <f t="shared" si="190"/>
        <v>91</v>
      </c>
      <c r="AIH131" s="195">
        <f t="shared" si="190"/>
        <v>94</v>
      </c>
      <c r="AII131" s="195">
        <f t="shared" si="190"/>
        <v>106</v>
      </c>
      <c r="AIJ131" s="195">
        <f t="shared" si="190"/>
        <v>95</v>
      </c>
      <c r="AIK131" s="195">
        <f t="shared" si="190"/>
        <v>22</v>
      </c>
      <c r="AIL131" s="195">
        <f t="shared" si="190"/>
        <v>0</v>
      </c>
      <c r="AIM131" s="195">
        <f t="shared" si="190"/>
        <v>86</v>
      </c>
      <c r="AIN131" s="195">
        <f t="shared" si="190"/>
        <v>74</v>
      </c>
      <c r="AIO131" s="195">
        <f t="shared" si="190"/>
        <v>58</v>
      </c>
      <c r="AIP131" s="195">
        <f t="shared" si="190"/>
        <v>62</v>
      </c>
      <c r="AIQ131" s="195">
        <f t="shared" si="190"/>
        <v>62</v>
      </c>
      <c r="AIR131" s="195">
        <f t="shared" si="190"/>
        <v>0</v>
      </c>
      <c r="AIS131" s="195">
        <f t="shared" si="190"/>
        <v>0</v>
      </c>
      <c r="AIT131" s="195">
        <f t="shared" si="190"/>
        <v>61</v>
      </c>
      <c r="AIU131" s="195">
        <f t="shared" si="190"/>
        <v>67</v>
      </c>
      <c r="AIV131" s="195">
        <f t="shared" ref="AIV131:AKA131" si="191">AIV130-AIV125</f>
        <v>46.582479599999999</v>
      </c>
      <c r="AIW131" s="300">
        <f t="shared" si="191"/>
        <v>52.106736272727275</v>
      </c>
      <c r="AIX131" s="195">
        <f t="shared" si="191"/>
        <v>43.804703372727275</v>
      </c>
      <c r="AIY131" s="195">
        <f t="shared" si="191"/>
        <v>0</v>
      </c>
      <c r="AIZ131" s="195">
        <f t="shared" si="191"/>
        <v>0</v>
      </c>
      <c r="AJA131" s="195">
        <f t="shared" si="191"/>
        <v>36.980673404919742</v>
      </c>
      <c r="AJB131" s="195">
        <f t="shared" si="191"/>
        <v>34.063239410909091</v>
      </c>
      <c r="AJC131" s="195">
        <f t="shared" si="191"/>
        <v>28.933319352727274</v>
      </c>
      <c r="AJD131" s="195">
        <f t="shared" si="191"/>
        <v>25</v>
      </c>
      <c r="AJE131" s="195">
        <f t="shared" si="191"/>
        <v>22</v>
      </c>
      <c r="AJF131" s="195">
        <f t="shared" si="191"/>
        <v>24.129920058181817</v>
      </c>
      <c r="AJG131" s="195">
        <f t="shared" si="191"/>
        <v>0</v>
      </c>
      <c r="AJH131" s="195">
        <f t="shared" si="191"/>
        <v>20.129920058181817</v>
      </c>
      <c r="AJI131" s="195">
        <f t="shared" si="191"/>
        <v>20.129920058181817</v>
      </c>
      <c r="AJJ131" s="195">
        <f t="shared" si="191"/>
        <v>18</v>
      </c>
      <c r="AJK131" s="195">
        <f t="shared" si="191"/>
        <v>18.338904250342601</v>
      </c>
      <c r="AJL131" s="195">
        <f t="shared" si="191"/>
        <v>21.403864279433506</v>
      </c>
      <c r="AJM131" s="195">
        <f t="shared" si="191"/>
        <v>0</v>
      </c>
      <c r="AJN131" s="195">
        <f t="shared" si="191"/>
        <v>0</v>
      </c>
      <c r="AJO131" s="195">
        <f t="shared" si="191"/>
        <v>0</v>
      </c>
      <c r="AJP131" s="195">
        <f t="shared" si="191"/>
        <v>25.978413799999998</v>
      </c>
      <c r="AJQ131" s="195">
        <f t="shared" si="191"/>
        <v>17.826268858181823</v>
      </c>
      <c r="AJR131" s="195">
        <f t="shared" si="191"/>
        <v>19.014748836013986</v>
      </c>
      <c r="AJS131" s="195">
        <f t="shared" si="191"/>
        <v>37.530762650699302</v>
      </c>
      <c r="AJT131" s="195">
        <f t="shared" si="191"/>
        <v>0</v>
      </c>
      <c r="AJU131" s="195">
        <f t="shared" si="191"/>
        <v>0</v>
      </c>
      <c r="AJV131" s="195">
        <f t="shared" si="191"/>
        <v>31.949009316363632</v>
      </c>
      <c r="AJW131" s="195">
        <f t="shared" si="191"/>
        <v>40.312240556363633</v>
      </c>
      <c r="AJX131" s="195">
        <f t="shared" si="191"/>
        <v>45.902501000000001</v>
      </c>
      <c r="AJY131" s="195">
        <f t="shared" si="191"/>
        <v>51.575853843636366</v>
      </c>
      <c r="AJZ131" s="195">
        <f t="shared" si="191"/>
        <v>50.502670472727274</v>
      </c>
      <c r="AKA131" s="195">
        <f t="shared" si="191"/>
        <v>0</v>
      </c>
      <c r="AKB131" s="195">
        <f t="shared" ref="AKB131:ALG131" si="192">AKB130-AKB125</f>
        <v>0</v>
      </c>
      <c r="AKC131" s="195">
        <f t="shared" si="192"/>
        <v>50.502670472727274</v>
      </c>
      <c r="AKD131" s="195">
        <f t="shared" si="192"/>
        <v>78.632590530909084</v>
      </c>
      <c r="AKE131" s="195">
        <f t="shared" si="192"/>
        <v>73.671949797379824</v>
      </c>
      <c r="AKF131" s="195">
        <f t="shared" si="192"/>
        <v>69.230518551314205</v>
      </c>
      <c r="AKG131" s="195">
        <f t="shared" si="192"/>
        <v>73.382344151314214</v>
      </c>
      <c r="AKH131" s="195">
        <f t="shared" si="192"/>
        <v>59.846429000000001</v>
      </c>
      <c r="AKI131" s="195">
        <f t="shared" si="192"/>
        <v>4</v>
      </c>
      <c r="AKJ131" s="195">
        <f t="shared" si="192"/>
        <v>51.105701628902963</v>
      </c>
      <c r="AKK131" s="195">
        <f t="shared" si="192"/>
        <v>0</v>
      </c>
      <c r="AKL131" s="195">
        <f t="shared" si="192"/>
        <v>0</v>
      </c>
      <c r="AKM131" s="195">
        <f t="shared" si="192"/>
        <v>0</v>
      </c>
      <c r="AKN131" s="195">
        <f t="shared" si="192"/>
        <v>0</v>
      </c>
      <c r="AKO131" s="195">
        <f t="shared" si="192"/>
        <v>0</v>
      </c>
      <c r="AKP131" s="195">
        <f t="shared" si="192"/>
        <v>0</v>
      </c>
      <c r="AKQ131" s="195">
        <f t="shared" si="192"/>
        <v>52.245349242223313</v>
      </c>
      <c r="AKR131" s="195">
        <f t="shared" si="192"/>
        <v>37.403930351314216</v>
      </c>
      <c r="AKS131" s="195">
        <f t="shared" si="192"/>
        <v>30.185177418181816</v>
      </c>
      <c r="AKT131" s="195">
        <f t="shared" si="192"/>
        <v>38</v>
      </c>
      <c r="AKU131" s="195">
        <f t="shared" si="192"/>
        <v>53.218752933132407</v>
      </c>
      <c r="AKV131" s="195">
        <f t="shared" si="192"/>
        <v>0</v>
      </c>
      <c r="AKW131" s="195">
        <f t="shared" si="192"/>
        <v>0</v>
      </c>
      <c r="AKX131" s="195">
        <f t="shared" si="192"/>
        <v>55.218752933132407</v>
      </c>
      <c r="AKY131" s="195">
        <f t="shared" si="192"/>
        <v>68.218752933132407</v>
      </c>
      <c r="AKZ131" s="195">
        <f t="shared" si="192"/>
        <v>63.218752933132407</v>
      </c>
      <c r="ALA131" s="195">
        <f t="shared" si="192"/>
        <v>55.218752933132407</v>
      </c>
      <c r="ALB131" s="195">
        <f t="shared" si="192"/>
        <v>53.403930351314216</v>
      </c>
      <c r="ALC131" s="195">
        <f t="shared" si="192"/>
        <v>14</v>
      </c>
      <c r="ALD131" s="195">
        <f t="shared" si="192"/>
        <v>0</v>
      </c>
      <c r="ALE131" s="195">
        <f t="shared" si="192"/>
        <v>32</v>
      </c>
      <c r="ALF131" s="195">
        <f t="shared" si="192"/>
        <v>42.888452909090915</v>
      </c>
      <c r="ALG131" s="195">
        <f t="shared" si="192"/>
        <v>28.813101963636363</v>
      </c>
      <c r="ALH131" s="195">
        <f t="shared" ref="ALH131:AMI131" si="193">ALH130-ALH125</f>
        <v>30.813101963636363</v>
      </c>
      <c r="ALI131" s="195">
        <f t="shared" si="193"/>
        <v>32.998279381818179</v>
      </c>
      <c r="ALJ131" s="195">
        <f t="shared" si="193"/>
        <v>0</v>
      </c>
      <c r="ALK131" s="195">
        <f t="shared" si="193"/>
        <v>0</v>
      </c>
      <c r="ALL131" s="195">
        <f t="shared" si="193"/>
        <v>32.013693694545452</v>
      </c>
      <c r="ALM131" s="195">
        <f t="shared" si="193"/>
        <v>31.873038596363635</v>
      </c>
      <c r="ALN131" s="195">
        <f t="shared" si="193"/>
        <v>30.185177418181816</v>
      </c>
      <c r="ALO131" s="195">
        <f t="shared" si="193"/>
        <v>10.185177418181816</v>
      </c>
      <c r="ALP131" s="195">
        <f t="shared" si="193"/>
        <v>26.185177418181819</v>
      </c>
      <c r="ALQ131" s="195">
        <f t="shared" si="193"/>
        <v>2.185177418181818</v>
      </c>
      <c r="ALR131" s="195">
        <f t="shared" si="193"/>
        <v>0</v>
      </c>
      <c r="ALS131" s="195">
        <f t="shared" si="193"/>
        <v>31.591728400000001</v>
      </c>
      <c r="ALT131" s="195">
        <f t="shared" si="193"/>
        <v>34.185177418181823</v>
      </c>
      <c r="ALU131" s="195">
        <f t="shared" si="193"/>
        <v>32</v>
      </c>
      <c r="ALV131" s="195">
        <f t="shared" si="193"/>
        <v>34.185177418181823</v>
      </c>
      <c r="ALW131" s="195">
        <f t="shared" si="193"/>
        <v>34.185177418181823</v>
      </c>
      <c r="ALX131" s="195">
        <f t="shared" si="193"/>
        <v>0</v>
      </c>
      <c r="ALY131" s="195">
        <f t="shared" si="193"/>
        <v>0</v>
      </c>
      <c r="ALZ131" s="195">
        <f t="shared" si="193"/>
        <v>0</v>
      </c>
      <c r="AMA131" s="195">
        <f t="shared" si="193"/>
        <v>0</v>
      </c>
      <c r="AMB131" s="195">
        <f t="shared" si="193"/>
        <v>0</v>
      </c>
      <c r="AMC131" s="195">
        <f t="shared" si="193"/>
        <v>24</v>
      </c>
      <c r="AMD131" s="195">
        <f t="shared" si="193"/>
        <v>24</v>
      </c>
      <c r="AME131" s="195">
        <f t="shared" si="193"/>
        <v>24</v>
      </c>
      <c r="AMF131" s="195">
        <f t="shared" si="193"/>
        <v>16</v>
      </c>
      <c r="AMG131" s="195">
        <f t="shared" si="193"/>
        <v>8</v>
      </c>
      <c r="AMH131" s="195">
        <f t="shared" si="193"/>
        <v>14</v>
      </c>
      <c r="AMI131" s="195">
        <f t="shared" si="193"/>
        <v>8</v>
      </c>
      <c r="AMJ131" s="195">
        <f t="shared" ref="AMJ131:AOU131" si="194">AMJ130-AMJ125</f>
        <v>17</v>
      </c>
      <c r="AMK131" s="195">
        <f t="shared" si="194"/>
        <v>6</v>
      </c>
      <c r="AML131" s="195">
        <f t="shared" si="194"/>
        <v>14</v>
      </c>
      <c r="AMM131" s="195">
        <f t="shared" si="194"/>
        <v>8</v>
      </c>
      <c r="AMN131" s="195">
        <f t="shared" si="194"/>
        <v>20</v>
      </c>
      <c r="AMO131" s="195">
        <f t="shared" si="194"/>
        <v>12</v>
      </c>
      <c r="AMP131" s="195">
        <f t="shared" si="194"/>
        <v>10</v>
      </c>
      <c r="AMQ131" s="195">
        <f t="shared" si="194"/>
        <v>2</v>
      </c>
      <c r="AMR131" s="195">
        <f t="shared" si="194"/>
        <v>0</v>
      </c>
      <c r="AMS131" s="195">
        <f t="shared" si="194"/>
        <v>0</v>
      </c>
      <c r="AMT131" s="195">
        <f t="shared" si="194"/>
        <v>0</v>
      </c>
      <c r="AMU131" s="195">
        <f t="shared" si="194"/>
        <v>0</v>
      </c>
      <c r="AMV131" s="195">
        <f t="shared" si="194"/>
        <v>6</v>
      </c>
      <c r="AMW131" s="195">
        <f t="shared" si="194"/>
        <v>0</v>
      </c>
      <c r="AMX131" s="195">
        <f t="shared" si="194"/>
        <v>0</v>
      </c>
      <c r="AMY131" s="195">
        <f t="shared" si="194"/>
        <v>0</v>
      </c>
      <c r="AMZ131" s="195">
        <f t="shared" si="194"/>
        <v>0</v>
      </c>
      <c r="ANA131" s="195">
        <f t="shared" si="194"/>
        <v>0</v>
      </c>
      <c r="ANB131" s="195">
        <f t="shared" si="194"/>
        <v>0</v>
      </c>
      <c r="ANC131" s="195">
        <f t="shared" si="194"/>
        <v>6</v>
      </c>
      <c r="AND131" s="195">
        <f t="shared" si="194"/>
        <v>6</v>
      </c>
      <c r="ANE131" s="195">
        <f t="shared" si="194"/>
        <v>0</v>
      </c>
      <c r="ANF131" s="195">
        <f t="shared" si="194"/>
        <v>0</v>
      </c>
      <c r="ANG131" s="195">
        <f t="shared" si="194"/>
        <v>6</v>
      </c>
      <c r="ANH131" s="195">
        <f t="shared" si="194"/>
        <v>0</v>
      </c>
      <c r="ANI131" s="195">
        <f t="shared" si="194"/>
        <v>0</v>
      </c>
      <c r="ANJ131" s="195">
        <f t="shared" si="194"/>
        <v>0</v>
      </c>
      <c r="ANK131" s="195">
        <f t="shared" si="194"/>
        <v>6</v>
      </c>
      <c r="ANL131" s="195">
        <f t="shared" si="194"/>
        <v>0</v>
      </c>
      <c r="ANM131" s="195">
        <f t="shared" si="194"/>
        <v>0</v>
      </c>
      <c r="ANN131" s="195">
        <f t="shared" si="194"/>
        <v>0</v>
      </c>
      <c r="ANO131" s="195">
        <f t="shared" si="194"/>
        <v>0</v>
      </c>
      <c r="ANP131" s="195">
        <f t="shared" si="194"/>
        <v>0</v>
      </c>
      <c r="ANQ131" s="195">
        <f t="shared" si="194"/>
        <v>0</v>
      </c>
      <c r="ANR131" s="195">
        <f t="shared" si="194"/>
        <v>0</v>
      </c>
      <c r="ANS131" s="195">
        <f t="shared" si="194"/>
        <v>0</v>
      </c>
      <c r="ANT131" s="195">
        <f t="shared" si="194"/>
        <v>0</v>
      </c>
      <c r="ANU131" s="195">
        <f t="shared" si="194"/>
        <v>0</v>
      </c>
      <c r="ANV131" s="195">
        <f t="shared" si="194"/>
        <v>6</v>
      </c>
      <c r="ANW131" s="195">
        <f t="shared" si="194"/>
        <v>6</v>
      </c>
      <c r="ANX131" s="195">
        <f t="shared" si="194"/>
        <v>0</v>
      </c>
      <c r="ANY131" s="195">
        <f t="shared" si="194"/>
        <v>0</v>
      </c>
      <c r="ANZ131" s="195">
        <f t="shared" si="194"/>
        <v>0</v>
      </c>
      <c r="AOA131" s="195">
        <f t="shared" si="194"/>
        <v>0</v>
      </c>
      <c r="AOB131" s="195">
        <f t="shared" si="194"/>
        <v>0</v>
      </c>
      <c r="AOC131" s="195">
        <f t="shared" si="194"/>
        <v>6</v>
      </c>
      <c r="AOD131" s="195">
        <f t="shared" si="194"/>
        <v>6</v>
      </c>
      <c r="AOE131" s="195">
        <f t="shared" si="194"/>
        <v>0</v>
      </c>
      <c r="AOF131" s="195">
        <f t="shared" si="194"/>
        <v>6</v>
      </c>
      <c r="AOG131" s="195">
        <f t="shared" si="194"/>
        <v>0</v>
      </c>
      <c r="AOH131" s="195">
        <f t="shared" si="194"/>
        <v>0</v>
      </c>
      <c r="AOI131" s="195">
        <f t="shared" si="194"/>
        <v>6</v>
      </c>
      <c r="AOJ131" s="195">
        <f t="shared" si="194"/>
        <v>6</v>
      </c>
      <c r="AOK131" s="195">
        <f t="shared" si="194"/>
        <v>0</v>
      </c>
      <c r="AOL131" s="195">
        <f t="shared" si="194"/>
        <v>0</v>
      </c>
      <c r="AOM131" s="195">
        <f t="shared" si="194"/>
        <v>0</v>
      </c>
      <c r="AON131" s="195">
        <f t="shared" si="194"/>
        <v>0</v>
      </c>
      <c r="AOO131" s="195">
        <f t="shared" si="194"/>
        <v>0</v>
      </c>
      <c r="AOP131" s="195">
        <f t="shared" si="194"/>
        <v>0</v>
      </c>
      <c r="AOQ131" s="195">
        <f t="shared" si="194"/>
        <v>0</v>
      </c>
      <c r="AOR131" s="195">
        <f t="shared" si="194"/>
        <v>0</v>
      </c>
      <c r="AOS131" s="195">
        <f t="shared" si="194"/>
        <v>0</v>
      </c>
      <c r="AOT131" s="195">
        <f t="shared" si="194"/>
        <v>0</v>
      </c>
      <c r="AOU131" s="195">
        <f t="shared" si="194"/>
        <v>0</v>
      </c>
      <c r="AOV131" s="195">
        <f t="shared" ref="AOV131:APW131" si="195">AOV130-AOV125</f>
        <v>0</v>
      </c>
      <c r="AOW131" s="195">
        <f t="shared" si="195"/>
        <v>0</v>
      </c>
      <c r="AOX131" s="195">
        <f t="shared" si="195"/>
        <v>0</v>
      </c>
      <c r="AOY131" s="195">
        <f t="shared" si="195"/>
        <v>0</v>
      </c>
      <c r="AOZ131" s="195">
        <f t="shared" si="195"/>
        <v>0</v>
      </c>
      <c r="APA131" s="195">
        <f t="shared" si="195"/>
        <v>0</v>
      </c>
      <c r="APB131" s="195">
        <f t="shared" si="195"/>
        <v>0</v>
      </c>
      <c r="APC131" s="195">
        <f t="shared" si="195"/>
        <v>0</v>
      </c>
      <c r="APD131" s="195">
        <f t="shared" si="195"/>
        <v>0</v>
      </c>
      <c r="APE131" s="195">
        <f t="shared" si="195"/>
        <v>0</v>
      </c>
      <c r="APF131" s="195">
        <f t="shared" si="195"/>
        <v>0</v>
      </c>
      <c r="APG131" s="195">
        <f t="shared" si="195"/>
        <v>0</v>
      </c>
      <c r="APH131" s="195">
        <f t="shared" si="195"/>
        <v>0</v>
      </c>
      <c r="API131" s="195">
        <f t="shared" si="195"/>
        <v>0</v>
      </c>
      <c r="APJ131" s="195">
        <f t="shared" si="195"/>
        <v>0</v>
      </c>
      <c r="APK131" s="195">
        <f t="shared" si="195"/>
        <v>0</v>
      </c>
      <c r="APL131" s="195">
        <f t="shared" si="195"/>
        <v>0</v>
      </c>
      <c r="APM131" s="195">
        <f t="shared" si="195"/>
        <v>0</v>
      </c>
      <c r="APN131" s="195">
        <f t="shared" si="195"/>
        <v>0</v>
      </c>
      <c r="APO131" s="195">
        <f t="shared" si="195"/>
        <v>0</v>
      </c>
      <c r="APP131" s="195">
        <f t="shared" si="195"/>
        <v>0</v>
      </c>
      <c r="APQ131" s="195">
        <f t="shared" si="195"/>
        <v>0</v>
      </c>
      <c r="APR131" s="195">
        <f t="shared" si="195"/>
        <v>0</v>
      </c>
      <c r="APS131" s="195">
        <f t="shared" si="195"/>
        <v>0</v>
      </c>
      <c r="APT131" s="195">
        <f t="shared" si="195"/>
        <v>0</v>
      </c>
      <c r="APU131" s="195">
        <f t="shared" si="195"/>
        <v>0</v>
      </c>
      <c r="APV131" s="195">
        <f t="shared" si="195"/>
        <v>0</v>
      </c>
      <c r="APW131" s="195">
        <f t="shared" si="195"/>
        <v>0</v>
      </c>
    </row>
    <row r="132" spans="2:1130" ht="13.2">
      <c r="I132" s="245"/>
      <c r="J132" s="245"/>
      <c r="K132" s="245"/>
      <c r="L132" s="136"/>
      <c r="M132" s="245"/>
      <c r="N132" s="245"/>
      <c r="O132" s="244">
        <f>SUM(M131:Q131)/5</f>
        <v>52.6</v>
      </c>
      <c r="P132" s="245"/>
      <c r="Q132" s="245"/>
      <c r="R132" s="245"/>
      <c r="S132" s="136"/>
      <c r="T132" s="136"/>
      <c r="U132" s="136"/>
      <c r="V132" s="244">
        <f>SUM(X131)/1</f>
        <v>40</v>
      </c>
      <c r="W132" s="136"/>
      <c r="X132" s="136"/>
      <c r="Y132" s="136"/>
      <c r="Z132" s="136"/>
      <c r="AA132" s="136"/>
      <c r="AB132" s="136"/>
      <c r="AC132" s="244">
        <f>SUM(AB131:AE131)/4</f>
        <v>63.25</v>
      </c>
      <c r="AD132" s="136"/>
      <c r="AE132" s="136"/>
      <c r="AF132" s="136"/>
      <c r="AG132" s="136"/>
      <c r="AH132" s="136"/>
      <c r="AI132" s="136"/>
      <c r="AJ132" s="244">
        <f>SUM(AH131:AL131)/5</f>
        <v>80.8</v>
      </c>
      <c r="AK132" s="136"/>
      <c r="AL132" s="136"/>
      <c r="AM132" s="136"/>
      <c r="AN132" s="136"/>
      <c r="AO132" s="136"/>
      <c r="AP132" s="136"/>
      <c r="AQ132" s="244">
        <f>SUM(AO131:AS131)/5</f>
        <v>70.2</v>
      </c>
      <c r="AR132" s="136"/>
      <c r="AS132" s="136"/>
      <c r="AT132" s="136"/>
      <c r="AU132" s="136"/>
      <c r="AV132" s="136"/>
      <c r="AW132" s="136"/>
      <c r="AX132" s="244">
        <f>SUM(AV131:AZ131)/5</f>
        <v>51.5</v>
      </c>
      <c r="AY132" s="136"/>
      <c r="AZ132" s="136"/>
      <c r="BA132" s="136"/>
      <c r="BB132" s="136"/>
      <c r="BC132" s="136"/>
      <c r="BD132" s="136"/>
      <c r="BE132" s="244">
        <f>SUM(BC131:BG131)/5</f>
        <v>56.2</v>
      </c>
      <c r="BF132" s="136"/>
      <c r="BG132" s="136"/>
      <c r="BH132" s="136"/>
      <c r="BI132" s="136"/>
      <c r="BJ132" s="136"/>
      <c r="BK132" s="136"/>
      <c r="BL132" s="244">
        <f>SUM(BJ131:BN131)/5</f>
        <v>47.4</v>
      </c>
      <c r="BM132" s="136"/>
      <c r="BN132" s="136"/>
      <c r="BO132" s="136"/>
      <c r="BP132" s="136"/>
      <c r="BQ132" s="136"/>
      <c r="BR132" s="136"/>
      <c r="BS132" s="244">
        <f>SUM(BQ131:BU131)/5</f>
        <v>47.7</v>
      </c>
      <c r="BT132" s="136"/>
      <c r="BU132" s="136"/>
      <c r="BV132" s="136"/>
      <c r="BW132" s="136"/>
      <c r="BX132" s="136"/>
      <c r="BY132" s="136"/>
      <c r="BZ132" s="244">
        <f>SUM(BX131:CB131)/5</f>
        <v>58.7</v>
      </c>
      <c r="CA132" s="136"/>
      <c r="CB132" s="136"/>
      <c r="CC132" s="136"/>
      <c r="CD132" s="136"/>
      <c r="CE132" s="136"/>
      <c r="CF132" s="136"/>
      <c r="CG132" s="244">
        <f>SUM(CE131:CI131)/5</f>
        <v>54.5</v>
      </c>
      <c r="CH132" s="136"/>
      <c r="CI132" s="136"/>
      <c r="CJ132" s="136"/>
      <c r="CK132" s="136"/>
      <c r="CL132" s="136"/>
      <c r="CM132" s="136"/>
      <c r="CN132" s="244">
        <f>SUM(CL131:CP131)/5</f>
        <v>61.1</v>
      </c>
      <c r="CO132" s="136"/>
      <c r="CP132" s="136"/>
      <c r="CQ132" s="136"/>
      <c r="CR132" s="136"/>
      <c r="CS132" s="136"/>
      <c r="CT132" s="136"/>
      <c r="CU132" s="244">
        <f>SUM(CS131:CW131)/5</f>
        <v>49.9</v>
      </c>
      <c r="CV132" s="136"/>
      <c r="CW132" s="136"/>
      <c r="CX132" s="136"/>
      <c r="CY132" s="136"/>
      <c r="CZ132" s="136"/>
      <c r="DA132" s="136"/>
      <c r="DB132" s="244">
        <f>SUM(CZ131:DD131)/5</f>
        <v>47.5</v>
      </c>
      <c r="DC132" s="136"/>
      <c r="DD132" s="136"/>
      <c r="DE132" s="136"/>
      <c r="DF132" s="136"/>
      <c r="DG132" s="136"/>
      <c r="DH132" s="136"/>
      <c r="DI132" s="244">
        <f>SUM(DG131:DK131)/5</f>
        <v>54.3</v>
      </c>
      <c r="DJ132" s="136"/>
      <c r="DK132" s="136"/>
      <c r="DL132" s="136"/>
      <c r="DM132" s="136"/>
      <c r="DN132" s="136"/>
      <c r="DO132" s="136"/>
      <c r="DP132" s="244">
        <f>SUM(DN131:DR131)/5</f>
        <v>55.4</v>
      </c>
      <c r="DQ132" s="136"/>
      <c r="DR132" s="136"/>
      <c r="DS132" s="136"/>
      <c r="DT132" s="136"/>
      <c r="DU132" s="136"/>
      <c r="DV132" s="136"/>
      <c r="DW132" s="244">
        <f>SUM(DU131:DY131)/5</f>
        <v>60.2</v>
      </c>
      <c r="DX132" s="136"/>
      <c r="DY132" s="136"/>
      <c r="DZ132" s="136"/>
      <c r="EA132" s="136"/>
      <c r="EB132" s="136"/>
      <c r="EC132" s="136"/>
      <c r="ED132" s="244">
        <f>SUM(EB131:EF131)/5</f>
        <v>55.8</v>
      </c>
      <c r="EE132" s="136"/>
      <c r="EF132" s="136"/>
      <c r="EG132" s="136"/>
      <c r="EH132" s="136"/>
      <c r="EI132" s="136"/>
      <c r="EJ132" s="136"/>
      <c r="EK132" s="136"/>
      <c r="EL132" s="244">
        <f>SUM(EJ131:EL131)/3</f>
        <v>60.666666666666664</v>
      </c>
      <c r="EM132" s="136"/>
      <c r="EN132" s="136"/>
      <c r="EO132" s="136"/>
      <c r="EP132" s="136"/>
      <c r="EQ132" s="136"/>
      <c r="ER132" s="244">
        <f>SUM(EQ131:ET131)/4</f>
        <v>65</v>
      </c>
      <c r="ES132" s="136"/>
      <c r="ET132" s="136"/>
      <c r="EU132" s="136"/>
      <c r="EV132" s="136"/>
      <c r="EW132" s="136"/>
      <c r="EX132" s="136"/>
      <c r="EY132" s="244">
        <f>SUM(EW131:FA131)/5</f>
        <v>66.599999999999994</v>
      </c>
      <c r="EZ132" s="136"/>
      <c r="FA132" s="136"/>
      <c r="FB132" s="136"/>
      <c r="FC132" s="136"/>
      <c r="FD132" s="136"/>
      <c r="FE132" s="136"/>
      <c r="FF132" s="244">
        <f>SUM(FD131:FH131)/5</f>
        <v>64.599999999999994</v>
      </c>
      <c r="FG132" s="136"/>
      <c r="FH132" s="136"/>
      <c r="FI132" s="136"/>
      <c r="FJ132" s="136"/>
      <c r="FK132" s="136"/>
      <c r="FL132" s="136"/>
      <c r="FM132" s="244">
        <f>SUM(FK131:FO131)/5</f>
        <v>56.4</v>
      </c>
      <c r="FN132" s="136"/>
      <c r="FO132" s="136"/>
      <c r="FP132" s="136"/>
      <c r="FQ132" s="136"/>
      <c r="FR132" s="136"/>
      <c r="FS132" s="136"/>
      <c r="FT132" s="244">
        <f>SUM(FR131:FV131)/5</f>
        <v>56.4</v>
      </c>
      <c r="FU132" s="136"/>
      <c r="FV132" s="136"/>
      <c r="FW132" s="136"/>
      <c r="FX132" s="136"/>
      <c r="FY132" s="136"/>
      <c r="FZ132" s="136"/>
      <c r="GA132" s="244">
        <f>SUM(FY131:GC131)/5</f>
        <v>48.6</v>
      </c>
      <c r="GB132" s="136"/>
      <c r="GC132" s="136"/>
      <c r="GD132" s="136"/>
      <c r="GE132" s="136"/>
      <c r="GF132" s="136"/>
      <c r="GG132" s="136"/>
      <c r="GH132" s="244">
        <f>SUM(GF131:GJ131)/5</f>
        <v>44.8</v>
      </c>
      <c r="GI132" s="136"/>
      <c r="GJ132" s="136"/>
      <c r="GK132" s="136"/>
      <c r="GL132" s="136"/>
      <c r="GM132" s="136"/>
      <c r="GN132" s="136"/>
      <c r="GO132" s="244">
        <f>SUM(GM131:GQ131)/5</f>
        <v>48.6</v>
      </c>
      <c r="GP132" s="136"/>
      <c r="GQ132" s="136"/>
      <c r="GR132" s="136"/>
      <c r="GS132" s="136"/>
      <c r="GT132" s="136"/>
      <c r="GU132" s="136"/>
      <c r="GV132" s="244">
        <f>SUM(GT131:GX131)/5</f>
        <v>48.8</v>
      </c>
      <c r="GW132" s="136"/>
      <c r="GX132" s="136"/>
      <c r="GY132" s="136"/>
      <c r="GZ132" s="136"/>
      <c r="HA132" s="136"/>
      <c r="HB132" s="136"/>
      <c r="HC132" s="244">
        <f>SUM(HA131:HE131)/5</f>
        <v>39.4</v>
      </c>
      <c r="HD132" s="136"/>
      <c r="HE132" s="136"/>
      <c r="HF132" s="136"/>
      <c r="HG132" s="136"/>
      <c r="HH132" s="136"/>
      <c r="HI132" s="136"/>
      <c r="HJ132" s="244">
        <f>SUM(HI131:HL131)/4</f>
        <v>35.25</v>
      </c>
      <c r="HK132" s="136"/>
      <c r="HL132" s="136"/>
      <c r="HM132" s="136"/>
      <c r="HN132" s="136"/>
      <c r="HO132" s="136"/>
      <c r="HP132" s="136"/>
      <c r="HQ132" s="244">
        <f>SUM(HO131:HS131)/5</f>
        <v>43.6</v>
      </c>
      <c r="HR132" s="136"/>
      <c r="HS132" s="136"/>
      <c r="HT132" s="136"/>
      <c r="HU132" s="136"/>
      <c r="HV132" s="136"/>
      <c r="HW132" s="136"/>
      <c r="HX132" s="244">
        <f>SUM(HV131:HZ131)/5</f>
        <v>60.1</v>
      </c>
      <c r="HY132" s="136"/>
      <c r="HZ132" s="136"/>
      <c r="IA132" s="136"/>
      <c r="IB132" s="136"/>
      <c r="IC132" s="136"/>
      <c r="ID132" s="136"/>
      <c r="IE132" s="244">
        <f>SUM(IC131:IG131)/5</f>
        <v>43</v>
      </c>
      <c r="IF132" s="136"/>
      <c r="IG132" s="136"/>
      <c r="IH132" s="136"/>
      <c r="II132" s="136"/>
      <c r="IJ132" s="136"/>
      <c r="IK132" s="136"/>
      <c r="IL132" s="244"/>
      <c r="IM132" s="136"/>
      <c r="IN132" s="136"/>
      <c r="IO132" s="136"/>
      <c r="IP132" s="136"/>
      <c r="IQ132" s="136"/>
      <c r="IR132" s="136"/>
      <c r="IS132" s="380">
        <f>((SUM(IQ129:IU129))+(SUM(IQ131:IU131)))/5</f>
        <v>50</v>
      </c>
      <c r="IT132" s="136"/>
      <c r="IU132" s="136"/>
      <c r="IV132" s="136"/>
      <c r="IW132" s="136"/>
      <c r="IX132" s="136"/>
      <c r="IY132" s="136"/>
      <c r="IZ132" s="380">
        <f>((SUM(IX129:JB129))+(SUM(IX131:JB131)))/5</f>
        <v>44</v>
      </c>
      <c r="JA132" s="136"/>
      <c r="JB132" s="136"/>
      <c r="JC132" s="136"/>
      <c r="JD132" s="136"/>
      <c r="JE132" s="136"/>
      <c r="JF132" s="136"/>
      <c r="JG132" s="380">
        <f>((SUM(JE129:JI129))+(SUM(JE131:JI131)))/5</f>
        <v>57.8</v>
      </c>
      <c r="JH132" s="136"/>
      <c r="JI132" s="136"/>
      <c r="JJ132" s="136"/>
      <c r="JK132" s="136"/>
      <c r="JL132" s="136"/>
      <c r="JM132" s="136"/>
      <c r="JN132" s="380">
        <f>((SUM(JL129:JP129))+(SUM(JL131:JP131)))/5</f>
        <v>42.6</v>
      </c>
      <c r="JO132" s="136"/>
      <c r="JP132" s="136"/>
      <c r="JQ132" s="136"/>
      <c r="JR132" s="136"/>
      <c r="JS132" s="136"/>
      <c r="JT132" s="136"/>
      <c r="JU132" s="380">
        <f>((SUM(JT129:JW129))+(SUM(JT131:JW131)))/4</f>
        <v>44</v>
      </c>
      <c r="JV132" s="136"/>
      <c r="JW132" s="136"/>
      <c r="JX132" s="136"/>
      <c r="JY132" s="136"/>
      <c r="JZ132" s="136"/>
      <c r="KA132" s="136"/>
      <c r="KB132" s="244">
        <f>((SUM(KA129:KD129))+(SUM(KA131:KD131)))/4</f>
        <v>42.375</v>
      </c>
      <c r="KC132" s="136"/>
      <c r="KD132" s="136"/>
      <c r="KE132" s="136"/>
      <c r="KF132" s="136"/>
      <c r="KG132" s="136"/>
      <c r="KH132" s="136"/>
      <c r="KI132" s="244">
        <f>((SUM(KG129:KK129))+(SUM(KG131:KK131)))/5</f>
        <v>47.3</v>
      </c>
      <c r="KJ132" s="136"/>
      <c r="KK132" s="136"/>
      <c r="KL132" s="136"/>
      <c r="KM132" s="136"/>
      <c r="KN132" s="136"/>
      <c r="KO132" s="136"/>
      <c r="KP132" s="244">
        <f>((SUM(KN129:KR129))+(SUM(KN131:KR131)))/5</f>
        <v>49</v>
      </c>
      <c r="KQ132" s="136"/>
      <c r="KR132" s="136"/>
      <c r="KS132" s="136"/>
      <c r="KT132" s="136"/>
      <c r="KU132" s="136"/>
      <c r="KV132" s="136"/>
      <c r="KW132" s="244">
        <f>((SUM(KV129:KY129))+(SUM(KV131:KY131)))/4</f>
        <v>36.5</v>
      </c>
      <c r="KX132" s="136"/>
      <c r="KY132" s="136"/>
      <c r="KZ132" s="136"/>
      <c r="LA132" s="136"/>
      <c r="LB132" s="136"/>
      <c r="LC132" s="136"/>
      <c r="LD132" s="244">
        <f>((SUM(LB129:LF129))+(SUM(LB131:LF131)))/5</f>
        <v>38.4</v>
      </c>
      <c r="LE132" s="136"/>
      <c r="LF132" s="136"/>
      <c r="LG132" s="136"/>
      <c r="LH132" s="136"/>
      <c r="LI132" s="136"/>
      <c r="LJ132" s="136"/>
      <c r="LK132" s="244">
        <f>((SUM(LI129:LM129))+(SUM(LI131:LM131)))/5</f>
        <v>38.4</v>
      </c>
      <c r="LL132" s="136"/>
      <c r="LM132" s="136"/>
      <c r="LN132" s="136"/>
      <c r="LO132" s="136"/>
      <c r="LP132" s="136"/>
      <c r="LQ132" s="136"/>
      <c r="LR132" s="244">
        <f>((SUM(LQ129:LT129))+(SUM(LQ131:LT131)))/4</f>
        <v>45</v>
      </c>
      <c r="LS132" s="136"/>
      <c r="LT132" s="136"/>
      <c r="LU132" s="136"/>
      <c r="LV132" s="136"/>
      <c r="LW132" s="136"/>
      <c r="LX132" s="136"/>
      <c r="LY132" s="244">
        <f>((SUM(LW129:MA129))+(SUM(LW131:MA131)))/5</f>
        <v>54.8</v>
      </c>
      <c r="LZ132" s="136"/>
      <c r="MA132" s="136"/>
      <c r="MB132" s="136"/>
      <c r="MC132" s="136"/>
      <c r="MD132" s="136"/>
      <c r="ME132" s="136"/>
      <c r="MF132" s="244">
        <f>((SUM(MD129:MH129))+(SUM(MD131:MH131)))/5</f>
        <v>53.2</v>
      </c>
      <c r="MG132" s="136"/>
      <c r="MH132" s="136"/>
      <c r="MI132" s="136"/>
      <c r="MJ132" s="136"/>
      <c r="MK132" s="136"/>
      <c r="ML132" s="136"/>
      <c r="MM132" s="244">
        <f>((SUM(MK129:MO129))+(SUM(MK131:MO131)))/5</f>
        <v>43.6</v>
      </c>
      <c r="MN132" s="136"/>
      <c r="MO132" s="136"/>
      <c r="MP132" s="136"/>
      <c r="MQ132" s="136"/>
      <c r="MR132" s="136"/>
      <c r="MS132" s="136"/>
      <c r="MT132" s="244">
        <f>((SUM(MR129:MV129))+(SUM(MR131:MV131)))/5</f>
        <v>51</v>
      </c>
      <c r="MU132" s="136"/>
      <c r="MV132" s="136"/>
      <c r="MW132" s="136"/>
      <c r="MX132" s="136"/>
      <c r="MY132" s="136"/>
      <c r="MZ132" s="136"/>
      <c r="NA132" s="244">
        <f>((SUM(MY129:NC129))+(SUM(MY131:NC131)))/5</f>
        <v>64.400000000000006</v>
      </c>
      <c r="NB132" s="136"/>
      <c r="NC132" s="136"/>
      <c r="ND132" s="136"/>
      <c r="NE132" s="136"/>
      <c r="NF132" s="136"/>
      <c r="NG132" s="136"/>
      <c r="NH132" s="244">
        <f>((SUM(NF129:NJ129))+(SUM(NF131:NJ131)))/5</f>
        <v>64.5</v>
      </c>
      <c r="NI132" s="136"/>
      <c r="NJ132" s="136"/>
      <c r="NK132" s="136"/>
      <c r="NL132" s="136"/>
      <c r="NM132" s="136"/>
      <c r="NN132" s="136"/>
      <c r="NO132" s="244">
        <f>((SUM(NM129:NQ129))+(SUM(NM131:NQ131)))/5</f>
        <v>45.6</v>
      </c>
      <c r="NP132" s="136"/>
      <c r="NQ132" s="136"/>
      <c r="NR132" s="136"/>
      <c r="NS132" s="136"/>
      <c r="NT132" s="136"/>
      <c r="NU132" s="136"/>
      <c r="NV132" s="244">
        <f>SUM(NO132+OC132)/2</f>
        <v>43.6</v>
      </c>
      <c r="OC132" s="244">
        <f>((SUM(OA129:OE129))+(SUM(OA131:OE131)))/5</f>
        <v>41.6</v>
      </c>
      <c r="OJ132" s="244">
        <f>((SUM(OI129:OM129))+(SUM(OI131:OM131)))/5</f>
        <v>40.6</v>
      </c>
      <c r="OQ132" s="244">
        <f>((SUM(OO129:OS129))+(SUM(OO131:OS131)))/5</f>
        <v>59.6</v>
      </c>
      <c r="OX132" s="244">
        <f>((SUM(OV129:OZ129))+(SUM(OV131:OZ131)))/5</f>
        <v>55</v>
      </c>
      <c r="PE132" s="244">
        <f>((SUM(PC129:PG129))+(SUM(PC131:PG131)))/5</f>
        <v>60.8</v>
      </c>
      <c r="PL132" s="244">
        <f>((SUM(PJ129:PN129))+(SUM(PJ131:PN131)))/4</f>
        <v>80.625</v>
      </c>
      <c r="PS132" s="244">
        <f>((SUM(PQ129:PU129))+(SUM(PQ131:PU131)))/5</f>
        <v>46.2</v>
      </c>
      <c r="PZ132" s="244">
        <f>((SUM(PY129:QB129))+(SUM(PY131:QB131)))/4</f>
        <v>40</v>
      </c>
      <c r="QG132" s="244">
        <f>((SUM(QE129:QI129))+(SUM(QE131:QI131)))/5</f>
        <v>38</v>
      </c>
      <c r="QN132" s="244">
        <f>((SUM(QL129:QP129))+(SUM(QL131:QP131)))/5</f>
        <v>37.6</v>
      </c>
      <c r="QU132" s="244">
        <f>((SUM(QS129:QW129))+(SUM(QS131:QW131)))/4.5</f>
        <v>39.111111111111114</v>
      </c>
      <c r="RB132" s="380">
        <f>((SUM(QZ129:RD129))+(SUM(QZ131:RD131)))/5</f>
        <v>53.2</v>
      </c>
      <c r="RH132" s="136"/>
      <c r="RI132" s="244">
        <f>((SUM(RG129:RK129))+(SUM(RG131:RK131)))/5</f>
        <v>47.2</v>
      </c>
      <c r="RJ132" s="136"/>
      <c r="RK132" s="136"/>
      <c r="RL132" s="136"/>
      <c r="RM132" s="136"/>
      <c r="RN132" s="136"/>
      <c r="RO132" s="136"/>
      <c r="RP132" s="244">
        <f>((SUM(RN129:RR129))+(SUM(RN131:RR131)))/5</f>
        <v>43</v>
      </c>
      <c r="RQ132" s="136"/>
      <c r="RR132" s="136"/>
      <c r="RS132" s="136"/>
      <c r="RT132" s="136"/>
      <c r="RU132" s="136"/>
      <c r="RV132" s="136"/>
      <c r="RW132" s="244">
        <f>((SUM(RU129:RY129))+(SUM(RU131:RY131)))/5</f>
        <v>48.4</v>
      </c>
      <c r="RX132" s="136"/>
      <c r="RY132" s="136"/>
      <c r="RZ132" s="136"/>
      <c r="SA132" s="136"/>
      <c r="SB132" s="136"/>
      <c r="SC132" s="136"/>
      <c r="SD132" s="244">
        <f>((SUM(SB129:SF129))+(SUM(SB131:SF131)))/5</f>
        <v>45.2</v>
      </c>
      <c r="SE132" s="136"/>
      <c r="SF132" s="136"/>
      <c r="SG132" s="136"/>
      <c r="SH132" s="136"/>
      <c r="SI132" s="136"/>
      <c r="SJ132" s="136"/>
      <c r="SK132" s="244">
        <f>((SUM(SI129:SM129))+(SUM(SI131:SM131)))/4</f>
        <v>49</v>
      </c>
      <c r="SL132" s="136"/>
      <c r="SM132" s="136"/>
      <c r="SN132" s="136"/>
      <c r="SO132" s="136"/>
      <c r="SP132" s="136"/>
      <c r="SQ132" s="136"/>
      <c r="SR132" s="244">
        <f>((SUM(SR129:ST129))+(SUM(SR131:ST131)))/3</f>
        <v>64</v>
      </c>
      <c r="SS132" s="136"/>
      <c r="ST132" s="136"/>
      <c r="SU132" s="136"/>
      <c r="SV132" s="136"/>
      <c r="SW132" s="136"/>
      <c r="SX132" s="136"/>
      <c r="SY132" s="244">
        <f>((SUM(SW129:TA129))+(SUM(SW131:TA131)))/5</f>
        <v>52.2</v>
      </c>
      <c r="SZ132" s="136"/>
      <c r="TA132" s="136"/>
      <c r="TB132" s="136"/>
      <c r="TC132" s="136"/>
      <c r="TD132" s="136"/>
      <c r="TE132" s="136"/>
      <c r="TF132" s="244">
        <f>((SUM(TD129:TH129))+(SUM(TD131:TH131)))/5</f>
        <v>47.4</v>
      </c>
      <c r="TG132" s="136"/>
      <c r="TH132" s="136"/>
      <c r="TI132" s="136"/>
      <c r="TJ132" s="136"/>
      <c r="TK132" s="136"/>
      <c r="TL132" s="136"/>
      <c r="TM132" s="244">
        <f>((SUM(TK129:TO129))+(SUM(TK131:TO131)))/5</f>
        <v>52.4</v>
      </c>
      <c r="TN132" s="136"/>
      <c r="TO132" s="136"/>
      <c r="TP132" s="136"/>
      <c r="TQ132" s="136"/>
      <c r="TR132" s="136"/>
      <c r="TS132" s="136"/>
      <c r="TT132" s="244">
        <f>((SUM(TR129:TV129))+(SUM(TR131:TV131)))/5</f>
        <v>50</v>
      </c>
      <c r="TU132" s="136"/>
      <c r="TV132" s="136"/>
      <c r="TW132" s="136"/>
      <c r="TX132" s="136"/>
      <c r="TY132" s="136"/>
      <c r="TZ132" s="136"/>
      <c r="UA132" s="244">
        <f>((SUM(TY129:UC129))+(SUM(TY131:UC131)))/5</f>
        <v>51</v>
      </c>
      <c r="UB132" s="136"/>
      <c r="UC132" s="136"/>
      <c r="UD132" s="136"/>
      <c r="UE132" s="136"/>
      <c r="UF132" s="136"/>
      <c r="UG132" s="136"/>
      <c r="UH132" s="244">
        <f>((SUM(UF129:UJ129))+(SUM(UF131:UJ131)))/5</f>
        <v>54</v>
      </c>
      <c r="UI132" s="136"/>
      <c r="UJ132" s="136"/>
      <c r="UK132" s="136"/>
      <c r="UL132" s="136"/>
      <c r="UM132" s="136"/>
      <c r="UN132" s="136"/>
      <c r="UO132" s="244">
        <f>((SUM(UM129:UQ129))+(SUM(UM131:UQ131)))/5</f>
        <v>59.8</v>
      </c>
      <c r="UP132" s="136"/>
      <c r="UQ132" s="136"/>
      <c r="UR132" s="136"/>
      <c r="US132" s="136"/>
      <c r="UT132" s="136"/>
      <c r="UU132" s="136"/>
      <c r="UV132" s="380">
        <f>((SUM(UT129:UX129))+(SUM(UT131:UX131)))/5</f>
        <v>54</v>
      </c>
      <c r="UW132" s="136"/>
      <c r="UX132" s="136"/>
      <c r="UY132" s="136"/>
      <c r="UZ132" s="136"/>
      <c r="VA132" s="136"/>
      <c r="VB132" s="136"/>
      <c r="VC132" s="244">
        <f>((SUM(VA129:VE129))+(SUM(VA131:VE131)))/5</f>
        <v>60.6</v>
      </c>
      <c r="VD132" s="136"/>
      <c r="VE132" s="136"/>
      <c r="VF132" s="136"/>
      <c r="VG132" s="136"/>
      <c r="VH132" s="136"/>
      <c r="VI132" s="136"/>
      <c r="VJ132" s="244">
        <f>((SUM(VH129:VL129))+(SUM(VH131:VL131)))/5</f>
        <v>52</v>
      </c>
      <c r="VK132" s="136"/>
      <c r="VL132" s="136"/>
      <c r="VM132" s="136"/>
      <c r="VN132" s="136"/>
      <c r="VO132" s="136"/>
      <c r="VP132" s="136"/>
      <c r="VQ132" s="244">
        <f>((SUM(VP129:VS129))+(SUM(VP131:VS131)))/4</f>
        <v>38</v>
      </c>
      <c r="VR132" s="136"/>
      <c r="VS132" s="136"/>
      <c r="VT132" s="136"/>
      <c r="VU132" s="136"/>
      <c r="VV132" s="136"/>
      <c r="VW132" s="136"/>
      <c r="VX132" s="244">
        <f>((SUM(VV129:VZ129))+(SUM(VV131:VZ131)))/5</f>
        <v>52.8</v>
      </c>
      <c r="VY132" s="136"/>
      <c r="VZ132" s="136"/>
      <c r="WA132" s="136"/>
      <c r="WB132" s="136"/>
      <c r="WC132" s="136"/>
      <c r="WD132" s="136"/>
      <c r="WE132" s="244">
        <f>((SUM(WC129:WG129))+(SUM(WC131:WG131)))/5</f>
        <v>42.2</v>
      </c>
      <c r="WF132" s="136"/>
      <c r="WG132" s="136"/>
      <c r="WH132" s="136"/>
      <c r="WI132" s="136"/>
      <c r="WJ132" s="136"/>
      <c r="WK132" s="136"/>
      <c r="WL132" s="136"/>
      <c r="WM132" s="136"/>
      <c r="WN132" s="136"/>
      <c r="WO132" s="136"/>
      <c r="WP132" s="136"/>
      <c r="WQ132" s="136"/>
      <c r="WR132" s="136"/>
      <c r="WS132" s="244">
        <f>((SUM(WQ129:WU129))+(SUM(WQ131:WU131)))/5</f>
        <v>37.6</v>
      </c>
      <c r="WT132" s="136"/>
      <c r="WU132" s="136"/>
      <c r="WV132" s="136"/>
      <c r="WW132" s="136"/>
      <c r="WX132" s="136"/>
      <c r="WY132" s="136"/>
      <c r="WZ132" s="244">
        <f>((SUM(WX129:XB129))+(SUM(WX131:XB131)))/5</f>
        <v>48</v>
      </c>
      <c r="XA132" s="136"/>
      <c r="XB132" s="136"/>
      <c r="XC132" s="136"/>
      <c r="XD132" s="136"/>
      <c r="XE132" s="136"/>
      <c r="XF132" s="136"/>
      <c r="XG132" s="244">
        <f>((SUM(XE129:XI129))+(SUM(XE131:XI131)))/5</f>
        <v>48</v>
      </c>
      <c r="XH132" s="136"/>
      <c r="XI132" s="136"/>
      <c r="XJ132" s="136"/>
      <c r="XK132" s="136"/>
      <c r="XL132" s="136"/>
      <c r="XM132" s="136"/>
      <c r="XN132" s="244">
        <f>((SUM(XL129:XP129))+(SUM(XL131:XP131)))/5</f>
        <v>46</v>
      </c>
      <c r="XO132" s="136"/>
      <c r="XP132" s="136"/>
      <c r="XQ132" s="136"/>
      <c r="XR132" s="136"/>
      <c r="XS132" s="136"/>
      <c r="XT132" s="136"/>
      <c r="XU132" s="244">
        <f>((SUM(XT129:XW129))+(SUM(XT131:XW131)))/4</f>
        <v>51.75</v>
      </c>
      <c r="XV132" s="136"/>
      <c r="XW132" s="136"/>
      <c r="XX132" s="136"/>
      <c r="XY132" s="136"/>
      <c r="XZ132" s="136"/>
      <c r="YA132" s="136"/>
      <c r="YB132" s="244">
        <f>((SUM(YB129:YD129))+(SUM(YB131:YD131)))/3</f>
        <v>45.333333333333336</v>
      </c>
      <c r="YC132" s="136"/>
      <c r="YD132" s="136"/>
      <c r="YE132" s="136"/>
      <c r="YF132" s="136"/>
      <c r="YG132" s="136"/>
      <c r="YH132" s="136"/>
      <c r="YI132" s="244">
        <f>((SUM(YG129:YK129))+(SUM(YG131:YK131)))/5</f>
        <v>49.4</v>
      </c>
      <c r="YJ132" s="136"/>
      <c r="YK132" s="136"/>
      <c r="YL132" s="136"/>
      <c r="YM132" s="136"/>
      <c r="YN132" s="136"/>
      <c r="YO132" s="136"/>
      <c r="YP132" s="244">
        <f>((SUM(YN129:YR129))+(SUM(YN131:YR131)))/5</f>
        <v>46.8</v>
      </c>
      <c r="YQ132" s="136"/>
      <c r="YR132" s="136"/>
      <c r="YS132" s="136"/>
      <c r="YT132" s="136"/>
      <c r="YU132" s="136"/>
      <c r="YV132" s="136"/>
      <c r="YW132" s="244">
        <f>((SUM(YV129:YY129))+(SUM(YV131:YY131)))/4</f>
        <v>45.5</v>
      </c>
      <c r="YX132" s="136"/>
      <c r="YY132" s="136"/>
      <c r="YZ132" s="136"/>
      <c r="ZA132" s="136"/>
      <c r="ZB132" s="136"/>
      <c r="ZC132" s="136"/>
      <c r="ZD132" s="244">
        <f>((SUM(ZB129:ZF129))+(SUM(ZB131:ZF131)))/5</f>
        <v>51.2</v>
      </c>
      <c r="ZE132" s="136"/>
      <c r="ZF132" s="136"/>
      <c r="ZG132" s="136"/>
      <c r="ZH132" s="136"/>
      <c r="ZI132" s="136"/>
      <c r="ZJ132" s="136"/>
      <c r="ZK132" s="244">
        <f>((SUM(ZI129:ZM129))+(SUM(ZI131:ZM131)))/5</f>
        <v>52.8</v>
      </c>
      <c r="ZL132" s="136"/>
      <c r="ZM132" s="136"/>
      <c r="ZN132" s="136"/>
      <c r="ZO132" s="136"/>
      <c r="ZP132" s="136"/>
      <c r="ZQ132" s="136"/>
      <c r="ZR132" s="244">
        <f>((SUM(ZQ129:ZT129))+(SUM(ZQ131:ZT131)))/4</f>
        <v>49.5</v>
      </c>
      <c r="ZS132" s="136"/>
      <c r="ZT132" s="136"/>
      <c r="ZU132" s="136"/>
      <c r="ZV132" s="136"/>
      <c r="ZW132" s="136"/>
      <c r="ZX132" s="136"/>
      <c r="ZY132" s="244">
        <f>((SUM(ZW129:AAA129))+(SUM(ZW131:AAA131)))/5</f>
        <v>60</v>
      </c>
      <c r="ZZ132" s="136"/>
      <c r="AAA132" s="136"/>
      <c r="AAB132" s="136"/>
      <c r="AAC132" s="136"/>
      <c r="AAD132" s="136"/>
      <c r="AAE132" s="136"/>
      <c r="AAF132" s="244">
        <f>((SUM(AAD129:AAH129))+(SUM(AAD131:AAH131)))/5</f>
        <v>55.6</v>
      </c>
      <c r="AAG132" s="136"/>
      <c r="AAH132" s="136"/>
      <c r="AAI132" s="136"/>
      <c r="AAJ132" s="136"/>
      <c r="AAK132" s="136"/>
      <c r="AAL132" s="136"/>
      <c r="AAM132" s="244">
        <f>((SUM(AAL129:AAO129))+(SUM(AAL131:AAO131)))/4</f>
        <v>58</v>
      </c>
      <c r="AAN132" s="136"/>
      <c r="AAO132" s="136"/>
      <c r="AAP132" s="136"/>
      <c r="AAQ132" s="136"/>
      <c r="AAR132" s="136"/>
      <c r="AAS132" s="136"/>
      <c r="AAT132" s="244">
        <f>((SUM(AAR129:AAV129))+(SUM(AAR131:AAV131)))/5</f>
        <v>53.8</v>
      </c>
      <c r="AAU132" s="136"/>
      <c r="AAV132" s="136"/>
      <c r="AAW132" s="136"/>
      <c r="AAX132" s="136"/>
      <c r="AAY132" s="136"/>
      <c r="AAZ132" s="136"/>
      <c r="ABA132" s="244">
        <f>((SUM(AAY129:ABC129))+(SUM(AAY131:ABC131)))/5</f>
        <v>52</v>
      </c>
      <c r="ABB132" s="136"/>
      <c r="ABC132" s="136"/>
      <c r="ABD132" s="136"/>
      <c r="ABE132" s="136"/>
      <c r="ABF132" s="136"/>
      <c r="ABG132" s="136"/>
      <c r="ABH132" s="244">
        <f>((SUM(ABF129:ABJ129))+(SUM(ABF131:ABJ131)))/5</f>
        <v>52</v>
      </c>
      <c r="ABI132" s="136"/>
      <c r="ABJ132" s="136"/>
      <c r="ABK132" s="136"/>
      <c r="ABL132" s="136"/>
      <c r="ABM132" s="136"/>
      <c r="ABN132" s="136"/>
      <c r="ABO132" s="244">
        <f>((SUM(ABM129:ABQ129))+(SUM(ABM131:ABQ131)))/5</f>
        <v>51.6</v>
      </c>
      <c r="ABP132" s="136"/>
      <c r="ABQ132" s="136"/>
      <c r="ABR132" s="136"/>
      <c r="ABS132" s="136"/>
      <c r="ABT132" s="136"/>
      <c r="ABU132" s="136"/>
      <c r="ABV132" s="136"/>
      <c r="ABW132" s="136"/>
      <c r="ABX132" s="136"/>
      <c r="ABY132" s="136"/>
      <c r="ABZ132" s="136"/>
      <c r="ACA132" s="136"/>
      <c r="ACB132" s="136"/>
      <c r="ACC132" s="244">
        <f>((SUM(ACA129:ACE129))+(SUM(ACA131:ACE131)))/5</f>
        <v>54</v>
      </c>
      <c r="ACD132" s="136"/>
      <c r="ACE132" s="136"/>
      <c r="ACF132" s="136"/>
      <c r="ACG132" s="136"/>
      <c r="ACH132" s="136"/>
      <c r="ACI132" s="136"/>
      <c r="ACJ132" s="244">
        <f>((SUM(ACI129:ACL129))+(SUM(ACI131:ACL131)))/4</f>
        <v>55.5</v>
      </c>
      <c r="ACK132" s="136"/>
      <c r="ACL132" s="136"/>
      <c r="ACM132" s="136"/>
      <c r="ACN132" s="136"/>
      <c r="ACO132" s="136"/>
      <c r="ACP132" s="136"/>
      <c r="ACQ132" s="244">
        <f>((SUM(ACO129:ACS129))+(SUM(ACO131:ACS131)))/5</f>
        <v>59.8</v>
      </c>
      <c r="ACR132" s="136"/>
      <c r="ACS132" s="136"/>
      <c r="ACT132" s="136"/>
      <c r="ACU132" s="136"/>
      <c r="ACV132" s="136"/>
      <c r="ACW132" s="136"/>
      <c r="ACX132" s="244">
        <f>((SUM(ACV129:ACZ129))+(SUM(ACV131:ACZ131)))/5</f>
        <v>52.2</v>
      </c>
      <c r="ACY132" s="136"/>
      <c r="ACZ132" s="136"/>
      <c r="ADA132" s="136"/>
      <c r="ADB132" s="136"/>
      <c r="ADC132" s="136"/>
      <c r="ADD132" s="136"/>
      <c r="ADE132" s="380">
        <f>((SUM(ADC129:ADG129))+(SUM(ADC131:ADG131)))/5</f>
        <v>58</v>
      </c>
      <c r="ADF132" s="136"/>
      <c r="ADG132" s="136"/>
      <c r="ADH132" s="136"/>
      <c r="ADI132" s="136"/>
      <c r="ADJ132" s="136"/>
      <c r="ADK132" s="136"/>
      <c r="ADL132" s="380">
        <f>((SUM(ADJ129:ADN129))+(SUM(ADJ131:ADN131)))/4</f>
        <v>52.75</v>
      </c>
      <c r="ADM132" s="136"/>
      <c r="ADN132" s="136"/>
      <c r="ADO132" s="136"/>
      <c r="ADP132" s="136"/>
      <c r="ADQ132" s="136"/>
      <c r="ADR132" s="136"/>
      <c r="ADS132" s="244">
        <f>((SUM(ADQ129:ADU129))+(SUM(ADQ131:ADU131)))/5</f>
        <v>46.8</v>
      </c>
      <c r="ADT132" s="136"/>
      <c r="ADU132" s="136"/>
      <c r="ADV132" s="136"/>
      <c r="ADW132" s="136"/>
      <c r="ADX132" s="136"/>
      <c r="ADY132" s="136"/>
      <c r="ADZ132" s="244">
        <f>((SUM(ADY129:AEB129))+(SUM(ADY131:AEB131)))/4</f>
        <v>46</v>
      </c>
      <c r="AEA132" s="136"/>
      <c r="AEB132" s="136"/>
      <c r="AEC132" s="136"/>
      <c r="AED132" s="136"/>
      <c r="AEE132" s="136"/>
      <c r="AEF132" s="136"/>
      <c r="AEG132" s="244">
        <f>((SUM(AEE129:AEI129))+(SUM(AEE131:AEI131)))/5</f>
        <v>47</v>
      </c>
      <c r="AEH132" s="136"/>
      <c r="AEI132" s="136"/>
      <c r="AEJ132" s="136"/>
      <c r="AEK132" s="136"/>
      <c r="AEL132" s="136"/>
      <c r="AEM132" s="136"/>
      <c r="AEN132" s="244">
        <f>((SUM(AEL129:AEP129))+(SUM(AEL131:AEP131)))/5</f>
        <v>48.6</v>
      </c>
      <c r="AEO132" s="136"/>
      <c r="AEP132" s="136"/>
      <c r="AEQ132" s="136"/>
      <c r="AER132" s="136"/>
      <c r="AES132" s="136"/>
      <c r="AET132" s="136"/>
      <c r="AEU132" s="244">
        <f>((SUM(AES129:AEV129))+(SUM(AES131:AEV131)))/4</f>
        <v>48.75</v>
      </c>
      <c r="AEV132" s="136"/>
      <c r="AEW132" s="136"/>
      <c r="AEX132" s="136"/>
      <c r="AEY132" s="136"/>
      <c r="AEZ132" s="136"/>
      <c r="AFA132" s="136"/>
      <c r="AFB132" s="244">
        <f>((SUM(AEZ129:AFD129))+(SUM(AEZ131:AFD131)))/5</f>
        <v>46.4</v>
      </c>
      <c r="AFC132" s="136"/>
      <c r="AFD132" s="136"/>
      <c r="AFE132" s="136"/>
      <c r="AFF132" s="136"/>
      <c r="AFG132" s="136"/>
      <c r="AFH132" s="136"/>
      <c r="AFI132" s="244">
        <f>((SUM(AFG129:AFK129))+(SUM(AFG131:AFK131)))/5</f>
        <v>48.8</v>
      </c>
      <c r="AFJ132" s="136"/>
      <c r="AFK132" s="136"/>
      <c r="AFL132" s="136"/>
      <c r="AFM132" s="136"/>
      <c r="AFN132" s="136"/>
      <c r="AFO132" s="136"/>
      <c r="AFP132" s="244">
        <f>((SUM(AFN129:AFR129))+(SUM(AFN131:AFR131)))/5</f>
        <v>44.8</v>
      </c>
      <c r="AFQ132" s="136"/>
      <c r="AFR132" s="136"/>
      <c r="AFS132" s="136"/>
      <c r="AFT132" s="136"/>
      <c r="AFU132" s="136"/>
      <c r="AFV132" s="136"/>
      <c r="AFW132" s="244">
        <f>((SUM(AFU129:AFY129))+(SUM(AFU131:AFY131)))/5</f>
        <v>47.8</v>
      </c>
      <c r="AFX132" s="136"/>
      <c r="AFY132" s="136"/>
      <c r="AFZ132" s="136"/>
      <c r="AGA132" s="136"/>
      <c r="AGB132" s="136"/>
      <c r="AGC132" s="136"/>
      <c r="AGD132" s="244">
        <f>((SUM(AGB129:AGF129))+(SUM(AGB131:AGF131)))/5</f>
        <v>50</v>
      </c>
      <c r="AGE132" s="136"/>
      <c r="AGF132" s="136"/>
      <c r="AGG132" s="136"/>
      <c r="AGH132" s="136"/>
      <c r="AGI132" s="136"/>
      <c r="AGJ132" s="136"/>
      <c r="AGK132" s="380">
        <f>((SUM(AGI129:AGM129))+(SUM(AGI131:AGM131)))/4</f>
        <v>48</v>
      </c>
      <c r="AGL132" s="136"/>
      <c r="AGM132" s="136"/>
      <c r="AGN132" s="136"/>
      <c r="AGO132" s="136"/>
      <c r="AGP132" s="136"/>
      <c r="AGQ132" s="136"/>
      <c r="AGR132" s="380">
        <f>((SUM(AGS129:AGT129))+(SUM(AGS131:AGT131)))/2</f>
        <v>55.5</v>
      </c>
      <c r="AGS132" s="136"/>
      <c r="AGT132" s="136"/>
      <c r="AGU132" s="136"/>
      <c r="AGV132" s="136"/>
      <c r="AGW132" s="136"/>
      <c r="AGX132" s="136"/>
      <c r="AGY132" s="244">
        <f>((SUM(AGW129:AHA129))+(SUM(AGW131:AHA131)))/5</f>
        <v>48.8</v>
      </c>
      <c r="AGZ132" s="136"/>
      <c r="AHA132" s="136"/>
      <c r="AHB132" s="136"/>
      <c r="AHC132" s="136"/>
      <c r="AHD132" s="136"/>
      <c r="AHE132" s="136"/>
      <c r="AHF132" s="244">
        <f>((SUM(AHD129:AHH129))+(SUM(AHD131:AHH131)))/5</f>
        <v>76.900000000000006</v>
      </c>
      <c r="AHG132" s="136"/>
      <c r="AHH132" s="136"/>
      <c r="AHI132" s="136"/>
      <c r="AHJ132" s="136"/>
      <c r="AHK132" s="136"/>
      <c r="AHL132" s="136"/>
      <c r="AHM132" s="244">
        <f>((SUM(AHK129:AHO129))+(SUM(AHK131:AHO131)))/5</f>
        <v>77</v>
      </c>
      <c r="AHN132" s="136"/>
      <c r="AHO132" s="136"/>
      <c r="AHP132" s="136"/>
      <c r="AHQ132" s="136"/>
      <c r="AHR132" s="136"/>
      <c r="AHS132" s="136"/>
      <c r="AHT132" s="244">
        <f>((SUM(AHR129:AHV129))+(SUM(AHR131:AHV131)))/5</f>
        <v>62</v>
      </c>
      <c r="AHU132" s="136"/>
      <c r="AHV132" s="136"/>
      <c r="AHW132" s="136"/>
      <c r="AHX132" s="136"/>
      <c r="AHY132" s="136"/>
      <c r="AHZ132" s="136"/>
      <c r="AIA132" s="244">
        <f>((SUM(AHY129:AIC129))+(SUM(AHY131:AIC131)))/5</f>
        <v>102.9</v>
      </c>
      <c r="AIB132" s="136"/>
      <c r="AIC132" s="136"/>
      <c r="AID132" s="136"/>
      <c r="AIE132" s="136"/>
      <c r="AIF132" s="136"/>
      <c r="AIG132" s="136"/>
      <c r="AIH132" s="244">
        <f>((SUM(AIF129:AIJ129))+(SUM(AIF131:AIJ131)))/5</f>
        <v>98.6</v>
      </c>
      <c r="AII132" s="136"/>
      <c r="AIJ132" s="136"/>
      <c r="AIK132" s="136"/>
      <c r="AIL132" s="136"/>
      <c r="AIM132" s="136"/>
      <c r="AIN132" s="136"/>
      <c r="AIO132" s="244">
        <f>((SUM(AIM129:AIQ129))+(SUM(AIM131:AIQ131)))/5</f>
        <v>70</v>
      </c>
      <c r="AIP132" s="136"/>
      <c r="AIQ132" s="136"/>
      <c r="AIR132" s="136"/>
      <c r="AIS132" s="136"/>
      <c r="AIT132" s="136"/>
      <c r="AIU132" s="136"/>
      <c r="AIV132" s="244">
        <f>((SUM(AIT129:AIX129))+(SUM(AIT131:AIX131)))/5</f>
        <v>56.098783849090907</v>
      </c>
      <c r="AIW132" s="399"/>
      <c r="AIX132" s="136"/>
      <c r="AIY132" s="136"/>
      <c r="AIZ132" s="136"/>
      <c r="AJA132" s="136"/>
      <c r="AJB132" s="136"/>
      <c r="AJC132" s="380">
        <f>((SUM(AJA129:AJE129))+(SUM(AJA131:AJE131)))/5</f>
        <v>29.395446433711221</v>
      </c>
      <c r="AJD132" s="136"/>
      <c r="AJE132" s="136"/>
      <c r="AJF132" s="136"/>
      <c r="AJG132" s="136"/>
      <c r="AJH132" s="136"/>
      <c r="AJI132" s="136"/>
      <c r="AJJ132" s="380">
        <f>((SUM(AJH129:AJL129))+(SUM(AJH131:AJL131)))/5</f>
        <v>19.600521729227946</v>
      </c>
      <c r="AJK132" s="136"/>
      <c r="AJL132" s="136"/>
      <c r="AJM132" s="136"/>
      <c r="AJN132" s="136"/>
      <c r="AJO132" s="136"/>
      <c r="AJP132" s="136"/>
      <c r="AJQ132" s="380">
        <f>((SUM(AJP129:AJS129))+(SUM(AJP131:AJS131)))/4</f>
        <v>25.087548536223778</v>
      </c>
      <c r="AJR132" s="136"/>
      <c r="AJS132" s="136"/>
      <c r="AJT132" s="136"/>
      <c r="AJU132" s="136"/>
      <c r="AJV132" s="136"/>
      <c r="AJW132" s="136"/>
      <c r="AJX132" s="380">
        <f>((SUM(AJV129:AJZ129))+(SUM(AJV131:AJZ131)))/5</f>
        <v>44.048455037818179</v>
      </c>
      <c r="AJY132" s="136"/>
      <c r="AJZ132" s="136"/>
      <c r="AKA132" s="136"/>
      <c r="AKB132" s="136"/>
      <c r="AKC132" s="136"/>
      <c r="AKD132" s="136"/>
      <c r="AKE132" s="380">
        <f>((SUM(AKC129:AKG129))+(SUM(AKC131:AKG131)))/5</f>
        <v>69.084014700728915</v>
      </c>
      <c r="AKF132" s="136"/>
      <c r="AKG132" s="136"/>
      <c r="AKH132" s="136"/>
      <c r="AKI132" s="136"/>
      <c r="AKJ132" s="136"/>
      <c r="AKK132" s="136"/>
      <c r="AKL132" s="380">
        <f>((SUM(AKJ129))+(SUM(AKJ131)))/5</f>
        <v>10.221140325780592</v>
      </c>
      <c r="AKM132" s="136"/>
      <c r="AKN132" s="136"/>
      <c r="AKO132" s="136"/>
      <c r="AKP132" s="136"/>
      <c r="AKQ132" s="136"/>
      <c r="AKR132" s="136"/>
      <c r="AKS132" s="380">
        <f>((SUM(AKQ129:AKU129))+(SUM(AKQ131:AKU131)))/5</f>
        <v>42.210641988970352</v>
      </c>
      <c r="AKT132" s="136"/>
      <c r="AKU132" s="136"/>
      <c r="AKV132" s="136"/>
      <c r="AKW132" s="136"/>
      <c r="AKX132" s="136"/>
      <c r="AKY132" s="136"/>
      <c r="AKZ132" s="380">
        <f>((SUM(AKX129:ALB129))+(SUM(AKX131:ALB131)))/5</f>
        <v>59.05578841676877</v>
      </c>
      <c r="ALA132" s="136"/>
      <c r="ALB132" s="136"/>
      <c r="ALC132" s="136"/>
      <c r="ALD132" s="136"/>
      <c r="ALE132" s="136"/>
      <c r="ALF132" s="136"/>
      <c r="ALG132" s="380">
        <f>((SUM(ALE129:ALI129))+(SUM(ALE131:ALI131)))/5</f>
        <v>33.50258724363637</v>
      </c>
      <c r="ALH132" s="136"/>
      <c r="ALI132" s="136"/>
      <c r="ALJ132" s="136"/>
      <c r="ALK132" s="136"/>
      <c r="ALL132" s="136"/>
      <c r="ALM132" s="136"/>
      <c r="ALN132" s="380">
        <f>((SUM(ALL129:ALP129))+(SUM(ALL131:ALP131)))/5</f>
        <v>26.088452909090904</v>
      </c>
      <c r="ALO132" s="136"/>
      <c r="ALP132" s="136"/>
      <c r="ALQ132" s="136"/>
      <c r="ALR132" s="136"/>
      <c r="ALS132" s="136"/>
      <c r="ALT132" s="136"/>
      <c r="ALU132" s="380">
        <f>((SUM(ALS129:ALW129))+(SUM(ALS131:ALW131)))/5</f>
        <v>33.229452130909088</v>
      </c>
      <c r="ALV132" s="136"/>
      <c r="ALW132" s="136"/>
      <c r="ALX132" s="136"/>
      <c r="ALY132" s="136"/>
      <c r="ALZ132" s="136"/>
      <c r="AMA132" s="136"/>
      <c r="AMB132" s="380">
        <f>((SUM(AMC129:AMD129))+(SUM(AMC131:AMD131)))/2</f>
        <v>24</v>
      </c>
      <c r="AMD132" s="136"/>
      <c r="AME132" s="136"/>
      <c r="AMF132" s="136"/>
      <c r="AMG132" s="136"/>
      <c r="AMH132" s="136"/>
      <c r="AMI132" s="380">
        <f>((SUM(AMG129:AMK129))+(SUM(AMG131:AMK131)))/5</f>
        <v>10.6</v>
      </c>
      <c r="AMJ132" s="136"/>
      <c r="AMK132" s="136"/>
      <c r="AML132" s="136"/>
      <c r="AMM132" s="136"/>
      <c r="AMN132" s="136"/>
      <c r="AMO132" s="136"/>
      <c r="AMP132" s="380">
        <f>((SUM(AMN129:AMR129))+(SUM(AMN131:AMR131)))/5</f>
        <v>8.8000000000000007</v>
      </c>
      <c r="AMQ132" s="136"/>
      <c r="AMR132" s="136"/>
      <c r="AMS132" s="136"/>
      <c r="AMT132" s="136"/>
      <c r="AMU132" s="136"/>
      <c r="AMV132" s="136"/>
      <c r="AMW132" s="380">
        <f>((SUM(AMV129:AMY129))+(SUM(AMV131:AMY131)))/4</f>
        <v>1.5</v>
      </c>
      <c r="AMX132" s="136"/>
      <c r="AMY132" s="136"/>
      <c r="AMZ132" s="136"/>
      <c r="ANA132" s="136"/>
      <c r="ANB132" s="136"/>
      <c r="ANC132" s="136"/>
      <c r="AND132" s="380">
        <f>((SUM(ANB129:ANF129))+(SUM(ANB131:ANF131)))/5</f>
        <v>2.4</v>
      </c>
      <c r="ANE132" s="136"/>
      <c r="ANF132" s="136"/>
      <c r="ANG132" s="136"/>
      <c r="ANH132" s="136"/>
      <c r="ANI132" s="136"/>
      <c r="ANJ132" s="136"/>
      <c r="ANK132" s="380">
        <f>((SUM(ANI129:ANM129))+(SUM(ANI131:ANM131)))/5</f>
        <v>1.2</v>
      </c>
      <c r="ANL132" s="136"/>
      <c r="ANM132" s="136"/>
      <c r="ANN132" s="136"/>
      <c r="ANO132" s="136"/>
      <c r="ANP132" s="136"/>
      <c r="ANQ132" s="136"/>
      <c r="ANR132" s="380">
        <f>((SUM(ANP129:ANT129))+(SUM(ANP131:ANT131)))/5</f>
        <v>0</v>
      </c>
      <c r="ANS132" s="136"/>
      <c r="ANT132" s="136"/>
      <c r="ANU132" s="136"/>
      <c r="ANV132" s="136"/>
      <c r="ANW132" s="136"/>
      <c r="ANX132" s="136"/>
      <c r="ANY132" s="380">
        <f>((SUM(ANW129:AOA129))+(SUM(ANW131:AOA131)))/5</f>
        <v>1.2</v>
      </c>
      <c r="ANZ132" s="136"/>
      <c r="AOA132" s="136"/>
      <c r="AOB132" s="136"/>
      <c r="AOC132" s="136"/>
      <c r="AOD132" s="136"/>
      <c r="AOE132" s="136"/>
      <c r="AOF132" s="380">
        <f>((SUM(AOD129:AOH129))+(SUM(AOD131:AOH131)))/5</f>
        <v>2.4</v>
      </c>
      <c r="AOG132" s="136"/>
      <c r="AOH132" s="136"/>
      <c r="AOI132" s="136"/>
      <c r="AOJ132" s="136"/>
      <c r="AOK132" s="136"/>
      <c r="AOL132" s="136"/>
      <c r="AOM132" s="380">
        <f>((SUM(AOL129:AOO129))+(SUM(AOL131:AOO131)))/4</f>
        <v>0</v>
      </c>
      <c r="AON132" s="136"/>
      <c r="AOO132" s="136"/>
      <c r="AOP132" s="136"/>
      <c r="AOQ132" s="136"/>
      <c r="AOR132" s="136"/>
      <c r="AOS132" s="136"/>
      <c r="AOT132" s="380">
        <f>((SUM(AOR129:AOV129))+(SUM(AOR131:AOV131)))/5</f>
        <v>0</v>
      </c>
      <c r="AOU132" s="136"/>
      <c r="AOV132" s="136"/>
      <c r="AOW132" s="136"/>
      <c r="AOX132" s="136"/>
      <c r="AOY132" s="136"/>
      <c r="AOZ132" s="136"/>
      <c r="APA132" s="380">
        <f>((SUM(AOY129:APC129))+(SUM(AOY131:APC131)))/5</f>
        <v>0</v>
      </c>
      <c r="APB132" s="136"/>
      <c r="APC132" s="136"/>
      <c r="APD132" s="136"/>
      <c r="APE132" s="136"/>
      <c r="APF132" s="136"/>
      <c r="APG132" s="136"/>
      <c r="APH132" s="380">
        <f>((SUM(APF129:APJ129))+(SUM(APF131:APJ131)))/5</f>
        <v>0</v>
      </c>
      <c r="API132" s="136"/>
      <c r="APJ132" s="136"/>
      <c r="APK132" s="136"/>
      <c r="APL132" s="136"/>
      <c r="APM132" s="136"/>
      <c r="APN132" s="136"/>
      <c r="APO132" s="380">
        <f>((SUM(APM129:APQ129))+(SUM(APM131:APQ131)))/5</f>
        <v>0</v>
      </c>
      <c r="APP132" s="136"/>
      <c r="APQ132" s="136"/>
      <c r="APR132" s="136"/>
      <c r="APS132" s="136"/>
      <c r="APT132" s="136"/>
      <c r="APU132" s="136"/>
      <c r="APV132" s="380">
        <f>((SUM(APT129:APU129))+(SUM(APT131:APU131)))/2</f>
        <v>0</v>
      </c>
      <c r="APW132" s="136"/>
      <c r="APX132" s="119"/>
      <c r="APY132" s="119"/>
      <c r="APZ132" s="119"/>
      <c r="AQA132" s="119"/>
      <c r="AQB132" s="119"/>
      <c r="AQC132" s="119"/>
      <c r="AQD132" s="119"/>
      <c r="AQE132" s="119"/>
      <c r="AQF132" s="119"/>
      <c r="AQG132" s="119"/>
      <c r="AQH132" s="119"/>
      <c r="AQI132" s="119"/>
      <c r="AQJ132" s="119"/>
      <c r="AQK132" s="119"/>
      <c r="AQL132" s="119"/>
    </row>
    <row r="133" spans="2:1130" s="136" customFormat="1" ht="13.2">
      <c r="C133" s="307" t="s">
        <v>237</v>
      </c>
      <c r="I133" s="305">
        <v>787.40000000000009</v>
      </c>
      <c r="J133" s="305">
        <v>787.40000000000009</v>
      </c>
      <c r="K133" s="305">
        <v>787.40000000000009</v>
      </c>
      <c r="L133" s="305">
        <v>753.95000000000016</v>
      </c>
      <c r="M133" s="305">
        <v>756.58000000000015</v>
      </c>
      <c r="N133" s="305">
        <v>723.33000000000015</v>
      </c>
      <c r="O133" s="305">
        <v>737.08000000000015</v>
      </c>
      <c r="P133" s="305">
        <v>737.08000000000015</v>
      </c>
      <c r="Q133" s="305">
        <v>705.5200000000001</v>
      </c>
      <c r="R133" s="305">
        <v>705.5200000000001</v>
      </c>
      <c r="S133" s="305">
        <v>705.5200000000001</v>
      </c>
      <c r="T133" s="305">
        <v>705.5200000000001</v>
      </c>
      <c r="U133" s="305">
        <v>705.5200000000001</v>
      </c>
      <c r="V133" s="305">
        <v>705.5200000000001</v>
      </c>
      <c r="W133" s="305">
        <v>705.5200000000001</v>
      </c>
      <c r="X133" s="305">
        <v>705.5200000000001</v>
      </c>
      <c r="Y133" s="305">
        <v>750.24</v>
      </c>
      <c r="Z133" s="305">
        <v>750.24</v>
      </c>
      <c r="AA133" s="305">
        <v>750.24</v>
      </c>
      <c r="AB133" s="305">
        <v>750.24</v>
      </c>
      <c r="AC133" s="305">
        <v>788.74</v>
      </c>
      <c r="AD133" s="305">
        <v>782.99</v>
      </c>
      <c r="AE133" s="305">
        <v>782.99</v>
      </c>
      <c r="AF133" s="305">
        <v>694.43999999999994</v>
      </c>
      <c r="AG133" s="305">
        <v>638.68999999999994</v>
      </c>
      <c r="AH133" s="305">
        <v>689.36</v>
      </c>
      <c r="AI133" s="305">
        <v>767.36</v>
      </c>
      <c r="AJ133" s="305">
        <v>694.56000000000006</v>
      </c>
      <c r="AK133" s="305">
        <v>704.96</v>
      </c>
      <c r="AL133" s="305">
        <v>756.38499999999999</v>
      </c>
      <c r="AM133" s="305">
        <v>719.4849999999999</v>
      </c>
      <c r="AN133" s="305">
        <v>719.4849999999999</v>
      </c>
      <c r="AO133" s="305">
        <v>719.4849999999999</v>
      </c>
      <c r="AP133" s="305">
        <v>653.9849999999999</v>
      </c>
      <c r="AQ133" s="305">
        <v>644.06499999999994</v>
      </c>
      <c r="AR133" s="305">
        <v>644.06499999999994</v>
      </c>
      <c r="AS133" s="305">
        <v>716.6049999999999</v>
      </c>
      <c r="AT133" s="305">
        <v>706.40499999999997</v>
      </c>
      <c r="AU133" s="305">
        <v>706.40499999999997</v>
      </c>
      <c r="AV133" s="305">
        <v>706.40499999999997</v>
      </c>
      <c r="AW133" s="305">
        <v>685.36500000000001</v>
      </c>
      <c r="AX133" s="305">
        <v>685.36500000000001</v>
      </c>
      <c r="AY133" s="305">
        <v>611.61500000000001</v>
      </c>
      <c r="AZ133" s="305">
        <v>566.6149999999999</v>
      </c>
      <c r="BA133" s="305">
        <v>582.1149999999999</v>
      </c>
      <c r="BB133" s="305">
        <v>582.1149999999999</v>
      </c>
      <c r="BC133" s="305">
        <v>549.04833333333329</v>
      </c>
      <c r="BD133" s="305">
        <v>549.04833333333329</v>
      </c>
      <c r="BE133" s="305">
        <v>557.19833333333327</v>
      </c>
      <c r="BF133" s="305">
        <v>631.69833333333327</v>
      </c>
      <c r="BG133" s="305">
        <v>678.6483333333332</v>
      </c>
      <c r="BH133" s="305">
        <v>678.6483333333332</v>
      </c>
      <c r="BI133" s="305">
        <v>678.6483333333332</v>
      </c>
      <c r="BJ133" s="305">
        <v>678.6483333333332</v>
      </c>
      <c r="BK133" s="305">
        <v>678.6483333333332</v>
      </c>
      <c r="BL133" s="305">
        <v>610.50833333333344</v>
      </c>
      <c r="BM133" s="305">
        <v>690.55333333333328</v>
      </c>
      <c r="BN133" s="305">
        <v>690.55333333333328</v>
      </c>
      <c r="BO133" s="305">
        <v>698.70333333333338</v>
      </c>
      <c r="BP133" s="305">
        <v>682.17000000000007</v>
      </c>
      <c r="BQ133" s="305">
        <v>732.17000000000007</v>
      </c>
      <c r="BR133" s="305">
        <v>566.56999999999994</v>
      </c>
      <c r="BS133" s="305">
        <v>566.56999999999994</v>
      </c>
      <c r="BT133" s="305">
        <v>540.41000000000008</v>
      </c>
      <c r="BU133" s="305">
        <v>548.26</v>
      </c>
      <c r="BV133" s="305">
        <v>540.55999999999995</v>
      </c>
      <c r="BW133" s="305">
        <v>540.55999999999995</v>
      </c>
      <c r="BX133" s="305">
        <v>568.05999999999995</v>
      </c>
      <c r="BY133" s="305">
        <v>615.84500000000003</v>
      </c>
      <c r="BZ133" s="305">
        <v>512.59500000000003</v>
      </c>
      <c r="CA133" s="305">
        <v>512.59500000000003</v>
      </c>
      <c r="CB133" s="305">
        <v>651.44499999999994</v>
      </c>
      <c r="CC133" s="305">
        <v>651.44499999999994</v>
      </c>
      <c r="CD133" s="305">
        <v>651.44499999999994</v>
      </c>
      <c r="CE133" s="305">
        <v>706.81999999999994</v>
      </c>
      <c r="CF133" s="305">
        <v>719.37000000000012</v>
      </c>
      <c r="CG133" s="305">
        <v>727.22</v>
      </c>
      <c r="CH133" s="305">
        <v>704.12000000000012</v>
      </c>
      <c r="CI133" s="305">
        <v>704.12000000000012</v>
      </c>
      <c r="CJ133" s="305">
        <v>724.92000000000007</v>
      </c>
      <c r="CK133" s="305">
        <v>724.92000000000007</v>
      </c>
      <c r="CL133" s="305">
        <v>700.47</v>
      </c>
      <c r="CM133" s="305">
        <v>700.47</v>
      </c>
      <c r="CN133" s="305">
        <v>700.47</v>
      </c>
      <c r="CO133" s="305">
        <v>725.27</v>
      </c>
      <c r="CP133" s="305">
        <v>632.39499999999998</v>
      </c>
      <c r="CQ133" s="305">
        <v>563.64499999999998</v>
      </c>
      <c r="CR133" s="305">
        <v>525.14499999999998</v>
      </c>
      <c r="CS133" s="305">
        <v>632.00499999999988</v>
      </c>
      <c r="CT133" s="305">
        <v>652.80499999999995</v>
      </c>
      <c r="CU133" s="305">
        <v>652.80499999999995</v>
      </c>
      <c r="CV133" s="305">
        <v>660.65499999999997</v>
      </c>
      <c r="CW133" s="305">
        <v>588.90499999999997</v>
      </c>
      <c r="CX133" s="305">
        <v>588.90499999999997</v>
      </c>
      <c r="CY133" s="305">
        <v>588.90499999999997</v>
      </c>
      <c r="CZ133" s="305">
        <v>588.90499999999997</v>
      </c>
      <c r="DA133" s="305">
        <v>588.90499999999997</v>
      </c>
      <c r="DB133" s="305">
        <v>588.90499999999997</v>
      </c>
      <c r="DC133" s="305">
        <v>747.90499999999997</v>
      </c>
      <c r="DD133" s="305">
        <v>747.90499999999997</v>
      </c>
      <c r="DE133" s="305">
        <v>711.3</v>
      </c>
      <c r="DF133" s="305">
        <v>711.3</v>
      </c>
      <c r="DG133" s="305">
        <v>711.3</v>
      </c>
      <c r="DH133" s="305">
        <v>722.1</v>
      </c>
      <c r="DI133" s="305">
        <v>691.245</v>
      </c>
      <c r="DJ133" s="305">
        <v>639.245</v>
      </c>
      <c r="DK133" s="305">
        <v>646.745</v>
      </c>
      <c r="DL133" s="305">
        <f t="shared" ref="DL133:DT133" si="196">SUMIF($B$5:$B$122,"面積",DL5:DL122)</f>
        <v>0</v>
      </c>
      <c r="DM133" s="305">
        <f t="shared" si="196"/>
        <v>0</v>
      </c>
      <c r="DN133" s="305">
        <f t="shared" si="196"/>
        <v>0</v>
      </c>
      <c r="DO133" s="305">
        <f t="shared" si="196"/>
        <v>0</v>
      </c>
      <c r="DP133" s="305">
        <f t="shared" si="196"/>
        <v>0</v>
      </c>
      <c r="DQ133" s="305">
        <f t="shared" si="196"/>
        <v>0</v>
      </c>
      <c r="DR133" s="305">
        <f t="shared" si="196"/>
        <v>0</v>
      </c>
      <c r="DS133" s="305">
        <f t="shared" si="196"/>
        <v>0</v>
      </c>
      <c r="DT133" s="305">
        <f t="shared" si="196"/>
        <v>0</v>
      </c>
      <c r="DU133" s="305">
        <v>741.05500000000006</v>
      </c>
      <c r="DV133" s="305">
        <v>734.11500000000001</v>
      </c>
      <c r="DW133" s="305">
        <v>741.61500000000001</v>
      </c>
      <c r="DX133" s="305">
        <v>741.61500000000001</v>
      </c>
      <c r="DY133" s="305">
        <v>741.61500000000001</v>
      </c>
      <c r="DZ133" s="305">
        <v>765.15249999999992</v>
      </c>
      <c r="EA133" s="305">
        <v>765.15249999999992</v>
      </c>
      <c r="EB133" s="305">
        <v>765.15249999999992</v>
      </c>
      <c r="EC133" s="305">
        <v>765.15249999999992</v>
      </c>
      <c r="ED133" s="305">
        <v>765.15249999999992</v>
      </c>
      <c r="EE133" s="305">
        <v>708.57999999999993</v>
      </c>
      <c r="EF133" s="305">
        <v>708.57999999999993</v>
      </c>
      <c r="EG133" s="305">
        <v>652.16</v>
      </c>
      <c r="EH133" s="305">
        <v>652.16</v>
      </c>
      <c r="EI133" s="305">
        <v>652.16</v>
      </c>
      <c r="EJ133" s="305">
        <v>689.16</v>
      </c>
      <c r="EK133" s="305">
        <v>696.66</v>
      </c>
      <c r="EL133" s="305">
        <v>732.66</v>
      </c>
      <c r="EM133" s="305">
        <v>547.5</v>
      </c>
      <c r="EN133" s="305">
        <v>547.5</v>
      </c>
      <c r="EO133" s="305">
        <v>547.5</v>
      </c>
      <c r="EP133" s="305">
        <v>547.5</v>
      </c>
      <c r="EQ133" s="305">
        <v>783.41</v>
      </c>
      <c r="ER133" s="305">
        <v>909.61</v>
      </c>
      <c r="ES133" s="305">
        <v>897.11</v>
      </c>
      <c r="ET133" s="305">
        <v>897.11</v>
      </c>
      <c r="EU133" s="305">
        <v>897.11</v>
      </c>
      <c r="EV133" s="305">
        <v>897.11</v>
      </c>
      <c r="EW133" s="305">
        <v>922.11</v>
      </c>
      <c r="EX133" s="305">
        <v>897.93</v>
      </c>
      <c r="EY133" s="305">
        <v>947.93</v>
      </c>
      <c r="EZ133" s="305">
        <v>947.93</v>
      </c>
      <c r="FA133" s="305">
        <v>957.93</v>
      </c>
      <c r="FB133" s="305">
        <v>834.49</v>
      </c>
      <c r="FC133" s="305">
        <v>834.49</v>
      </c>
      <c r="FD133" s="305">
        <v>863.69</v>
      </c>
      <c r="FE133" s="305">
        <v>823.39</v>
      </c>
      <c r="FF133" s="305">
        <v>837.24</v>
      </c>
      <c r="FG133" s="305">
        <v>837.24</v>
      </c>
      <c r="FH133" s="305">
        <v>864.24</v>
      </c>
      <c r="FI133" s="305">
        <v>864.24</v>
      </c>
      <c r="FJ133" s="305">
        <v>879.6400000000001</v>
      </c>
      <c r="FK133" s="305">
        <v>904.6400000000001</v>
      </c>
      <c r="FL133" s="305">
        <v>830.65000000000009</v>
      </c>
      <c r="FM133" s="305">
        <v>830.65000000000009</v>
      </c>
      <c r="FN133" s="305">
        <v>830.65000000000009</v>
      </c>
      <c r="FO133" s="305">
        <v>812.05</v>
      </c>
      <c r="FP133" s="305">
        <v>812.05</v>
      </c>
      <c r="FQ133" s="305">
        <v>822.05</v>
      </c>
      <c r="FR133" s="305">
        <v>822.05</v>
      </c>
      <c r="FS133" s="305">
        <v>787.69999999999993</v>
      </c>
      <c r="FT133" s="305">
        <v>787.69999999999993</v>
      </c>
      <c r="FU133" s="305">
        <v>787.69999999999993</v>
      </c>
      <c r="FV133" s="305">
        <v>787.7</v>
      </c>
      <c r="FW133" s="305">
        <v>787.7</v>
      </c>
      <c r="FX133" s="305">
        <v>787.7</v>
      </c>
      <c r="FY133" s="305">
        <v>770.39999999999986</v>
      </c>
      <c r="FZ133" s="305">
        <v>713.05</v>
      </c>
      <c r="GA133" s="305">
        <v>596.25</v>
      </c>
      <c r="GB133" s="305">
        <v>596.25</v>
      </c>
      <c r="GC133" s="305">
        <v>579.1</v>
      </c>
      <c r="GD133" s="305">
        <v>579.1</v>
      </c>
      <c r="GE133" s="305">
        <v>579.1</v>
      </c>
      <c r="GF133" s="305">
        <v>549.9</v>
      </c>
      <c r="GG133" s="305">
        <v>549.9</v>
      </c>
      <c r="GH133" s="305">
        <v>450.34999999999997</v>
      </c>
      <c r="GI133" s="305">
        <v>450.34999999999997</v>
      </c>
      <c r="GJ133" s="305">
        <v>618.85</v>
      </c>
      <c r="GK133" s="305">
        <v>618.85</v>
      </c>
      <c r="GL133" s="305">
        <v>618.85</v>
      </c>
      <c r="GM133" s="305">
        <v>618.85</v>
      </c>
      <c r="GN133" s="305">
        <v>577.30000000000007</v>
      </c>
      <c r="GO133" s="305">
        <v>495.09999999999997</v>
      </c>
      <c r="GP133" s="305">
        <v>495.09999999999997</v>
      </c>
      <c r="GQ133" s="305">
        <v>495.09999999999997</v>
      </c>
      <c r="GR133" s="305">
        <v>456.9</v>
      </c>
      <c r="GS133" s="305">
        <v>456.9</v>
      </c>
      <c r="GT133" s="305">
        <v>351</v>
      </c>
      <c r="GU133" s="305">
        <v>351</v>
      </c>
      <c r="GV133" s="305">
        <v>351</v>
      </c>
      <c r="GW133" s="305">
        <v>351</v>
      </c>
      <c r="GX133" s="305">
        <v>401</v>
      </c>
      <c r="GY133" s="305">
        <v>401</v>
      </c>
      <c r="GZ133" s="305">
        <v>401</v>
      </c>
      <c r="HA133" s="305">
        <v>401</v>
      </c>
      <c r="HB133" s="305">
        <v>401</v>
      </c>
      <c r="HC133" s="305">
        <v>317.2</v>
      </c>
      <c r="HD133" s="305">
        <v>218.2</v>
      </c>
      <c r="HE133" s="305">
        <v>283.23333333333335</v>
      </c>
      <c r="HF133" s="305">
        <v>283.23333333333335</v>
      </c>
      <c r="HG133" s="305">
        <v>283.23333333333335</v>
      </c>
      <c r="HH133" s="305">
        <v>283.23333333333335</v>
      </c>
      <c r="HI133" s="305">
        <v>301.83333333333337</v>
      </c>
      <c r="HJ133" s="305">
        <v>264.88333333333333</v>
      </c>
      <c r="HK133" s="305">
        <v>313.35833333333335</v>
      </c>
      <c r="HL133" s="305">
        <v>313.35833333333335</v>
      </c>
      <c r="HM133" s="305">
        <v>248.25833333333333</v>
      </c>
      <c r="HN133" s="305">
        <v>248.25833333333333</v>
      </c>
      <c r="HO133" s="305">
        <v>323.85833333333335</v>
      </c>
      <c r="HP133" s="305">
        <v>323.85833333333335</v>
      </c>
      <c r="HQ133" s="305">
        <v>323.85833333333335</v>
      </c>
      <c r="HR133" s="305">
        <v>482.10833333333335</v>
      </c>
      <c r="HS133" s="305">
        <v>528.85833333333335</v>
      </c>
      <c r="HT133" s="305">
        <v>528.85833333333335</v>
      </c>
      <c r="HU133" s="305">
        <v>510.63333333333333</v>
      </c>
      <c r="HV133" s="305">
        <v>482.28333333333336</v>
      </c>
      <c r="HW133" s="305">
        <v>482.28333333333336</v>
      </c>
      <c r="HX133" s="305">
        <v>482.28333333333336</v>
      </c>
      <c r="HY133" s="305">
        <v>546.33333333333337</v>
      </c>
      <c r="HZ133" s="305">
        <v>555.98333333333335</v>
      </c>
      <c r="IA133" s="305">
        <v>555.98333333333335</v>
      </c>
      <c r="IB133" s="305">
        <v>555.98333333333335</v>
      </c>
      <c r="IC133" s="305">
        <v>555.98333333333335</v>
      </c>
      <c r="ID133" s="305">
        <v>555.98333333333335</v>
      </c>
      <c r="IE133" s="305">
        <v>494.4</v>
      </c>
      <c r="IF133" s="305">
        <v>544.4</v>
      </c>
      <c r="IG133" s="305">
        <f t="shared" ref="IG133:IR133" si="197">SUMIF($B$5:$B$122,"面積",IG5:IG122)</f>
        <v>0</v>
      </c>
      <c r="IH133" s="305">
        <f t="shared" si="197"/>
        <v>0</v>
      </c>
      <c r="II133" s="305">
        <f t="shared" si="197"/>
        <v>0</v>
      </c>
      <c r="IJ133" s="305">
        <f t="shared" si="197"/>
        <v>0</v>
      </c>
      <c r="IK133" s="305">
        <f t="shared" si="197"/>
        <v>0</v>
      </c>
      <c r="IL133" s="305">
        <f t="shared" si="197"/>
        <v>0</v>
      </c>
      <c r="IM133" s="305">
        <f t="shared" si="197"/>
        <v>0</v>
      </c>
      <c r="IN133" s="305">
        <f t="shared" si="197"/>
        <v>0</v>
      </c>
      <c r="IO133" s="305">
        <f t="shared" si="197"/>
        <v>0</v>
      </c>
      <c r="IP133" s="305">
        <f t="shared" si="197"/>
        <v>0</v>
      </c>
      <c r="IQ133" s="305">
        <f t="shared" si="197"/>
        <v>0</v>
      </c>
      <c r="IR133" s="305">
        <f t="shared" si="197"/>
        <v>0</v>
      </c>
      <c r="IS133" s="305">
        <v>542.05000000000007</v>
      </c>
      <c r="IT133" s="305">
        <v>542.05000000000007</v>
      </c>
      <c r="IU133" s="305">
        <v>585.6</v>
      </c>
      <c r="IV133" s="305">
        <v>528.6</v>
      </c>
      <c r="IW133" s="305">
        <v>528.6</v>
      </c>
      <c r="IX133" s="305">
        <v>585.6</v>
      </c>
      <c r="IY133" s="305">
        <v>585.6</v>
      </c>
      <c r="IZ133" s="305">
        <v>585.6</v>
      </c>
      <c r="JA133" s="305">
        <v>585.6</v>
      </c>
      <c r="JB133" s="305">
        <v>628.30000000000007</v>
      </c>
      <c r="JC133" s="305">
        <v>628.30000000000007</v>
      </c>
      <c r="JD133" s="305">
        <v>628.30000000000007</v>
      </c>
      <c r="JE133" s="305">
        <v>628.30000000000007</v>
      </c>
      <c r="JF133" s="305">
        <v>584.55000000000007</v>
      </c>
      <c r="JG133" s="305">
        <v>574.90000000000009</v>
      </c>
      <c r="JH133" s="305">
        <v>574.90000000000009</v>
      </c>
      <c r="JI133" s="305">
        <v>574.90000000000009</v>
      </c>
      <c r="JJ133" s="305">
        <v>554.29999999999995</v>
      </c>
      <c r="JK133" s="305">
        <v>554.29999999999995</v>
      </c>
      <c r="JL133" s="305">
        <v>598.65</v>
      </c>
      <c r="JM133" s="305">
        <v>598.65</v>
      </c>
      <c r="JN133" s="305">
        <v>592.6</v>
      </c>
      <c r="JO133" s="305">
        <v>592.6</v>
      </c>
      <c r="JP133" s="305">
        <v>592.6</v>
      </c>
      <c r="JQ133" s="305">
        <v>535.6</v>
      </c>
      <c r="JR133" s="305">
        <v>535.6</v>
      </c>
      <c r="JS133" s="305">
        <v>535.6</v>
      </c>
      <c r="JT133" s="305">
        <v>535.6</v>
      </c>
      <c r="JU133" s="305">
        <v>544.95000000000005</v>
      </c>
      <c r="JV133" s="305">
        <v>544.95000000000005</v>
      </c>
      <c r="JW133" s="305">
        <v>544.95000000000005</v>
      </c>
      <c r="JX133" s="305">
        <v>544.95000000000005</v>
      </c>
      <c r="JY133" s="305">
        <v>544.95000000000005</v>
      </c>
      <c r="JZ133" s="305">
        <v>544.95000000000005</v>
      </c>
      <c r="KA133" s="305">
        <v>516</v>
      </c>
      <c r="KB133" s="305">
        <v>556.25</v>
      </c>
      <c r="KC133" s="305">
        <v>556.25</v>
      </c>
      <c r="KD133" s="305">
        <v>602.65</v>
      </c>
      <c r="KE133" s="305">
        <v>538.6</v>
      </c>
      <c r="KF133" s="305">
        <v>538.6</v>
      </c>
      <c r="KG133" s="305">
        <v>538.6</v>
      </c>
      <c r="KH133" s="305">
        <v>547.95000000000005</v>
      </c>
      <c r="KI133" s="305">
        <v>547.95000000000005</v>
      </c>
      <c r="KJ133" s="305">
        <v>547.95000000000005</v>
      </c>
      <c r="KK133" s="305">
        <v>591.45000000000005</v>
      </c>
      <c r="KL133" s="305">
        <v>591.45000000000005</v>
      </c>
      <c r="KM133" s="305">
        <v>591.45000000000005</v>
      </c>
      <c r="KN133" s="305">
        <v>591.45000000000005</v>
      </c>
      <c r="KO133" s="305">
        <v>543.20000000000005</v>
      </c>
      <c r="KP133" s="305">
        <v>543.20000000000005</v>
      </c>
      <c r="KQ133" s="305">
        <v>543.20000000000005</v>
      </c>
      <c r="KR133" s="305">
        <v>543.20000000000005</v>
      </c>
      <c r="KS133" s="305">
        <v>477.75</v>
      </c>
      <c r="KT133" s="305">
        <v>426.25</v>
      </c>
      <c r="KU133" s="305">
        <v>451.25</v>
      </c>
      <c r="KV133" s="305">
        <v>432.63</v>
      </c>
      <c r="KW133" s="305">
        <v>379.255</v>
      </c>
      <c r="KX133" s="305">
        <v>379.255</v>
      </c>
      <c r="KY133" s="305">
        <v>379.255</v>
      </c>
      <c r="KZ133" s="305">
        <v>335.505</v>
      </c>
      <c r="LA133" s="305">
        <v>282.13</v>
      </c>
      <c r="LB133" s="305">
        <v>282.13</v>
      </c>
      <c r="LC133" s="305">
        <v>282.13</v>
      </c>
      <c r="LD133" s="305">
        <v>307.13</v>
      </c>
      <c r="LE133" s="305">
        <v>307.13</v>
      </c>
      <c r="LF133" s="305">
        <v>381.93</v>
      </c>
      <c r="LG133" s="305">
        <v>381.93</v>
      </c>
      <c r="LH133" s="305">
        <v>381.93</v>
      </c>
      <c r="LI133" s="305">
        <v>381.93</v>
      </c>
      <c r="LJ133" s="305">
        <v>381.93</v>
      </c>
      <c r="LK133" s="305">
        <v>360.23</v>
      </c>
      <c r="LL133" s="305">
        <v>360.23</v>
      </c>
      <c r="LM133" s="305">
        <v>387.40999999999997</v>
      </c>
      <c r="LN133" s="305">
        <v>387.40999999999997</v>
      </c>
      <c r="LO133" s="305">
        <v>387.40999999999997</v>
      </c>
      <c r="LP133" s="305">
        <v>387.40999999999997</v>
      </c>
      <c r="LQ133" s="305">
        <v>387.40999999999997</v>
      </c>
      <c r="LR133" s="305">
        <v>359.35999999999996</v>
      </c>
      <c r="LS133" s="305">
        <v>359.35999999999996</v>
      </c>
      <c r="LT133" s="305">
        <v>359.35999999999996</v>
      </c>
      <c r="LU133" s="305">
        <v>359.35999999999996</v>
      </c>
      <c r="LV133" s="305">
        <v>334.35999999999996</v>
      </c>
      <c r="LW133" s="305">
        <v>422.10999999999996</v>
      </c>
      <c r="LX133" s="305">
        <v>422.10999999999996</v>
      </c>
      <c r="LY133" s="305">
        <v>422.10999999999996</v>
      </c>
      <c r="LZ133" s="305">
        <v>440.00999999999993</v>
      </c>
      <c r="MA133" s="305">
        <v>485.50999999999993</v>
      </c>
      <c r="MB133" s="305">
        <v>485.50999999999993</v>
      </c>
      <c r="MC133" s="305">
        <v>485.50999999999993</v>
      </c>
      <c r="MD133" s="305">
        <v>485.50999999999993</v>
      </c>
      <c r="ME133" s="305">
        <v>547.09333333333336</v>
      </c>
      <c r="MF133" s="305">
        <v>547.09333333333336</v>
      </c>
      <c r="MG133" s="305">
        <v>547.09333333333336</v>
      </c>
      <c r="MH133" s="305">
        <v>547.09333333333336</v>
      </c>
      <c r="MI133" s="305">
        <v>435.38333333333333</v>
      </c>
      <c r="MJ133" s="305">
        <v>435.38333333333333</v>
      </c>
      <c r="MK133" s="305">
        <v>453.43333333333334</v>
      </c>
      <c r="ML133" s="305">
        <v>453.43333333333334</v>
      </c>
      <c r="MM133" s="305">
        <v>453.43333333333334</v>
      </c>
      <c r="MN133" s="305">
        <v>453.43333333333334</v>
      </c>
      <c r="MO133" s="305">
        <v>470.98333333333335</v>
      </c>
      <c r="MP133" s="305">
        <v>470.98333333333335</v>
      </c>
      <c r="MQ133" s="305">
        <v>470.98333333333335</v>
      </c>
      <c r="MR133" s="305">
        <v>470.98333333333335</v>
      </c>
      <c r="MS133" s="305">
        <v>695.98333333333346</v>
      </c>
      <c r="MT133" s="305">
        <v>720.98333333333346</v>
      </c>
      <c r="MU133" s="305">
        <v>712.18333333333339</v>
      </c>
      <c r="MV133" s="305">
        <v>712.18333333333339</v>
      </c>
      <c r="MW133" s="305">
        <v>712.18333333333339</v>
      </c>
      <c r="MX133" s="305">
        <v>712.18333333333339</v>
      </c>
      <c r="MY133" s="305">
        <v>712.18333333333339</v>
      </c>
      <c r="MZ133" s="305">
        <v>730.23333333333335</v>
      </c>
      <c r="NA133" s="305">
        <v>766.03333333333342</v>
      </c>
      <c r="NB133" s="305">
        <v>766.03333333333342</v>
      </c>
      <c r="NC133" s="305">
        <v>766.0333333333333</v>
      </c>
      <c r="ND133" s="305">
        <v>766.0333333333333</v>
      </c>
      <c r="NE133" s="305">
        <v>766.0333333333333</v>
      </c>
      <c r="NF133" s="305">
        <v>766.0333333333333</v>
      </c>
      <c r="NG133" s="305">
        <v>766.0333333333333</v>
      </c>
      <c r="NH133" s="305">
        <v>766.0333333333333</v>
      </c>
      <c r="NI133" s="305">
        <v>766.0333333333333</v>
      </c>
      <c r="NJ133" s="305">
        <v>783.58333333333326</v>
      </c>
      <c r="NK133" s="305">
        <v>783.58333333333326</v>
      </c>
      <c r="NL133" s="305">
        <v>783.58333333333326</v>
      </c>
      <c r="NM133" s="305">
        <v>783.58333333333326</v>
      </c>
      <c r="NN133" s="305">
        <v>783.58333333333326</v>
      </c>
      <c r="NO133" s="305">
        <v>783.58333333333326</v>
      </c>
      <c r="NP133" s="305">
        <v>774.63333333333333</v>
      </c>
      <c r="NQ133" s="305">
        <v>774.63333333333333</v>
      </c>
      <c r="NR133" s="305">
        <v>774.63333333333333</v>
      </c>
      <c r="NS133" s="305">
        <v>774.63333333333333</v>
      </c>
      <c r="NT133" s="305">
        <v>774.63333333333333</v>
      </c>
      <c r="NU133" s="305">
        <v>774.63333333333333</v>
      </c>
      <c r="NV133" s="305">
        <v>774.63333333333333</v>
      </c>
      <c r="NW133" s="305">
        <v>774.63333333333333</v>
      </c>
      <c r="NX133" s="305">
        <v>774.63333333333333</v>
      </c>
      <c r="NY133" s="305">
        <v>774.63333333333333</v>
      </c>
      <c r="NZ133" s="305">
        <v>774.63333333333333</v>
      </c>
      <c r="OA133" s="305">
        <v>774.63333333333344</v>
      </c>
      <c r="OB133" s="305">
        <v>774.63333333333344</v>
      </c>
      <c r="OC133" s="305">
        <v>774.63333333333344</v>
      </c>
      <c r="OD133" s="305">
        <v>774.63333333333344</v>
      </c>
      <c r="OE133" s="305">
        <v>774.63333333333344</v>
      </c>
      <c r="OF133" s="305">
        <v>738.83333333333337</v>
      </c>
      <c r="OG133" s="305">
        <v>738.83333333333337</v>
      </c>
      <c r="OH133" s="305">
        <v>738.83333333333337</v>
      </c>
      <c r="OI133" s="305">
        <v>774.93333333333339</v>
      </c>
      <c r="OJ133" s="305">
        <v>713.35</v>
      </c>
      <c r="OK133" s="305">
        <v>713.35</v>
      </c>
      <c r="OL133" s="305">
        <v>731.25</v>
      </c>
      <c r="OM133" s="305">
        <v>681.25</v>
      </c>
      <c r="ON133" s="305">
        <v>681.25</v>
      </c>
      <c r="OO133" s="305">
        <v>681.25</v>
      </c>
      <c r="OP133" s="305">
        <v>681.25</v>
      </c>
      <c r="OQ133" s="305">
        <v>681.25</v>
      </c>
      <c r="OR133" s="305">
        <v>681.25</v>
      </c>
      <c r="OS133" s="305">
        <v>681.25</v>
      </c>
      <c r="OT133" s="305">
        <v>686.85</v>
      </c>
      <c r="OU133" s="305">
        <v>686.85</v>
      </c>
      <c r="OV133" s="305">
        <v>824.85</v>
      </c>
      <c r="OW133" s="305">
        <v>824.85</v>
      </c>
      <c r="OX133" s="305">
        <v>833.94999999999993</v>
      </c>
      <c r="OY133" s="305">
        <v>833.94999999999993</v>
      </c>
      <c r="OZ133" s="305">
        <v>833.94999999999993</v>
      </c>
      <c r="PA133" s="305">
        <v>833.94999999999993</v>
      </c>
      <c r="PB133" s="305">
        <v>833.94999999999993</v>
      </c>
      <c r="PC133" s="305">
        <v>772.85</v>
      </c>
      <c r="PD133" s="305">
        <v>772.85</v>
      </c>
      <c r="PE133" s="305">
        <v>772.85</v>
      </c>
      <c r="PF133" s="305">
        <v>772.85</v>
      </c>
      <c r="PG133" s="305">
        <v>677.84999999999991</v>
      </c>
      <c r="PH133" s="305">
        <v>677.84999999999991</v>
      </c>
      <c r="PI133" s="305">
        <v>677.84999999999991</v>
      </c>
      <c r="PJ133" s="305">
        <v>644.51666666666665</v>
      </c>
      <c r="PK133" s="305">
        <v>658.31666666666672</v>
      </c>
      <c r="PL133" s="305">
        <v>658.31666666666672</v>
      </c>
      <c r="PM133" s="305">
        <v>658.31666666666672</v>
      </c>
      <c r="PN133" s="305">
        <v>616.65</v>
      </c>
      <c r="PO133" s="305">
        <v>616.65</v>
      </c>
      <c r="PP133" s="305">
        <v>616.65</v>
      </c>
      <c r="PQ133" s="305">
        <v>616.65</v>
      </c>
      <c r="PR133" s="305">
        <v>616.65</v>
      </c>
      <c r="PS133" s="305">
        <v>519.65000000000009</v>
      </c>
      <c r="PT133" s="305">
        <v>533.45000000000005</v>
      </c>
      <c r="PU133" s="305">
        <v>533.45000000000005</v>
      </c>
      <c r="PV133" s="305">
        <v>533.45000000000005</v>
      </c>
      <c r="PW133" s="305">
        <v>533.45000000000005</v>
      </c>
      <c r="PX133" s="305">
        <v>533.45000000000005</v>
      </c>
      <c r="PY133" s="305">
        <v>533.45000000000005</v>
      </c>
      <c r="PZ133" s="305">
        <v>539.04999999999995</v>
      </c>
      <c r="QA133" s="305">
        <v>539.04999999999995</v>
      </c>
      <c r="QB133" s="305">
        <v>539.04999999999995</v>
      </c>
      <c r="QC133" s="305">
        <v>539.04999999999995</v>
      </c>
      <c r="QD133" s="305">
        <v>539.04999999999995</v>
      </c>
      <c r="QE133" s="305">
        <v>541.65</v>
      </c>
      <c r="QF133" s="305">
        <v>541.65</v>
      </c>
      <c r="QG133" s="305">
        <v>591.65</v>
      </c>
      <c r="QH133" s="305">
        <v>591.65</v>
      </c>
      <c r="QI133" s="305">
        <v>591.65</v>
      </c>
      <c r="QJ133" s="305">
        <v>591.65</v>
      </c>
      <c r="QK133" s="305">
        <v>591.65</v>
      </c>
      <c r="QL133" s="305">
        <v>591.65</v>
      </c>
      <c r="QM133" s="305">
        <v>666.45</v>
      </c>
      <c r="QN133" s="305">
        <v>682.3</v>
      </c>
      <c r="QO133" s="305">
        <v>682.3</v>
      </c>
      <c r="QP133" s="305">
        <v>682.3</v>
      </c>
      <c r="QQ133" s="305">
        <v>682.3</v>
      </c>
      <c r="QR133" s="305">
        <v>682.3</v>
      </c>
      <c r="QS133" s="305">
        <v>682.3</v>
      </c>
      <c r="QT133" s="305">
        <v>717.4</v>
      </c>
      <c r="QU133" s="305">
        <v>727.4</v>
      </c>
      <c r="QV133" s="305">
        <v>692.25000000000011</v>
      </c>
      <c r="QW133" s="305">
        <v>709.80000000000007</v>
      </c>
      <c r="QX133" s="305">
        <v>709.80000000000007</v>
      </c>
      <c r="QY133" s="305">
        <v>546.90000000000009</v>
      </c>
      <c r="QZ133" s="305">
        <v>546.90000000000009</v>
      </c>
      <c r="RA133" s="305">
        <v>546.90000000000009</v>
      </c>
      <c r="RB133" s="305">
        <v>546.90000000000009</v>
      </c>
      <c r="RC133" s="305">
        <v>571.90000000000009</v>
      </c>
      <c r="RD133" s="305">
        <v>596.90000000000009</v>
      </c>
      <c r="RE133" s="305">
        <v>596.90000000000009</v>
      </c>
      <c r="RF133" s="305">
        <v>563.30000000000007</v>
      </c>
      <c r="RG133" s="305">
        <v>465.95000000000005</v>
      </c>
      <c r="RH133" s="305">
        <v>430.85000000000008</v>
      </c>
      <c r="RI133" s="305">
        <v>430.85000000000008</v>
      </c>
      <c r="RJ133" s="305">
        <v>430.85000000000008</v>
      </c>
      <c r="RK133" s="305">
        <v>432.90000000000003</v>
      </c>
      <c r="RL133" s="305">
        <v>364.40000000000003</v>
      </c>
      <c r="RM133" s="305">
        <v>364.40000000000003</v>
      </c>
      <c r="RN133" s="305">
        <v>364.40000000000003</v>
      </c>
      <c r="RO133" s="305">
        <v>364.40000000000003</v>
      </c>
      <c r="RP133" s="305">
        <v>364.40000000000003</v>
      </c>
      <c r="RQ133" s="305">
        <v>364.40000000000003</v>
      </c>
      <c r="RR133" s="305">
        <v>421.09000000000003</v>
      </c>
      <c r="RS133" s="305">
        <v>421.09000000000003</v>
      </c>
      <c r="RT133" s="305">
        <v>421.09000000000003</v>
      </c>
      <c r="RU133" s="305">
        <v>421.09000000000003</v>
      </c>
      <c r="RV133" s="305">
        <v>446.09000000000003</v>
      </c>
      <c r="RW133" s="305">
        <v>471.09000000000003</v>
      </c>
      <c r="RX133" s="305">
        <v>471.09000000000003</v>
      </c>
      <c r="RY133" s="305">
        <v>473.14</v>
      </c>
      <c r="RZ133" s="305">
        <v>429.26499999999999</v>
      </c>
      <c r="SA133" s="305">
        <v>401.42500000000007</v>
      </c>
      <c r="SB133" s="305">
        <v>401.42500000000007</v>
      </c>
      <c r="SC133" s="305">
        <v>401.42500000000007</v>
      </c>
      <c r="SD133" s="305">
        <v>401.42500000000007</v>
      </c>
      <c r="SE133" s="305">
        <v>456.625</v>
      </c>
      <c r="SF133" s="305">
        <v>456.625</v>
      </c>
      <c r="SG133" s="305">
        <v>456.625</v>
      </c>
      <c r="SH133" s="305">
        <v>456.625</v>
      </c>
      <c r="SI133" s="305">
        <v>444.125</v>
      </c>
      <c r="SJ133" s="305">
        <v>437.97500000000002</v>
      </c>
      <c r="SK133" s="305">
        <v>437.97500000000002</v>
      </c>
      <c r="SL133" s="305">
        <v>437.97500000000002</v>
      </c>
      <c r="SM133" s="305">
        <v>437.97500000000002</v>
      </c>
      <c r="SN133" s="305">
        <v>382.77500000000003</v>
      </c>
      <c r="SO133" s="305">
        <v>382.77500000000003</v>
      </c>
      <c r="SP133" s="305">
        <v>382.77500000000003</v>
      </c>
      <c r="SQ133" s="305">
        <v>382.77500000000003</v>
      </c>
      <c r="SR133" s="305">
        <v>382.77500000000003</v>
      </c>
      <c r="SS133" s="305">
        <v>382.77500000000003</v>
      </c>
      <c r="ST133" s="305">
        <v>336.375</v>
      </c>
      <c r="SU133" s="305">
        <v>336.375</v>
      </c>
      <c r="SV133" s="305">
        <v>336.375</v>
      </c>
      <c r="SW133" s="305">
        <v>336.375</v>
      </c>
      <c r="SX133" s="305">
        <v>336.375</v>
      </c>
      <c r="SY133" s="305">
        <v>336.375</v>
      </c>
      <c r="SZ133" s="305">
        <v>336.375</v>
      </c>
      <c r="TA133" s="305">
        <v>350.125</v>
      </c>
      <c r="TB133" s="305">
        <v>350.125</v>
      </c>
      <c r="TC133" s="305">
        <v>350.125</v>
      </c>
      <c r="TD133" s="305">
        <v>350.125</v>
      </c>
      <c r="TE133" s="305">
        <v>323.67500000000001</v>
      </c>
      <c r="TF133" s="305">
        <v>323.67500000000001</v>
      </c>
      <c r="TG133" s="305">
        <v>323.67500000000001</v>
      </c>
      <c r="TH133" s="305">
        <v>381.17500000000001</v>
      </c>
      <c r="TI133" s="305">
        <v>381.17500000000001</v>
      </c>
      <c r="TJ133" s="305">
        <v>381.17500000000001</v>
      </c>
      <c r="TK133" s="305">
        <v>383.92500000000001</v>
      </c>
      <c r="TL133" s="305">
        <v>383.92500000000001</v>
      </c>
      <c r="TM133" s="305">
        <v>424.92500000000001</v>
      </c>
      <c r="TN133" s="305">
        <v>399.92500000000001</v>
      </c>
      <c r="TO133" s="305">
        <v>399.92500000000001</v>
      </c>
      <c r="TP133" s="305">
        <v>216.32499999999999</v>
      </c>
      <c r="TQ133" s="305">
        <v>216.32499999999999</v>
      </c>
      <c r="TR133" s="305">
        <v>241.32499999999999</v>
      </c>
      <c r="TS133" s="305">
        <v>241.32499999999999</v>
      </c>
      <c r="TT133" s="305">
        <v>252.82499999999999</v>
      </c>
      <c r="TU133" s="305">
        <v>252.82499999999999</v>
      </c>
      <c r="TV133" s="305">
        <v>255.57499999999999</v>
      </c>
      <c r="TW133" s="305">
        <v>255.57499999999999</v>
      </c>
      <c r="TX133" s="305">
        <v>255.57499999999999</v>
      </c>
      <c r="TY133" s="305">
        <v>255.57499999999999</v>
      </c>
      <c r="TZ133" s="305">
        <v>278.45</v>
      </c>
      <c r="UA133" s="305">
        <v>278.45</v>
      </c>
      <c r="UB133" s="305">
        <v>274.14999999999998</v>
      </c>
      <c r="UC133" s="305">
        <v>268.64999999999998</v>
      </c>
      <c r="UD133" s="305">
        <v>239.9</v>
      </c>
      <c r="UE133" s="305">
        <v>239.9</v>
      </c>
      <c r="UF133" s="305">
        <v>298.64999999999998</v>
      </c>
      <c r="UG133" s="305">
        <v>298.64999999999998</v>
      </c>
      <c r="UH133" s="305">
        <v>298.64999999999998</v>
      </c>
      <c r="UI133" s="305">
        <v>298.64999999999998</v>
      </c>
      <c r="UJ133" s="305">
        <v>310.14999999999998</v>
      </c>
      <c r="UK133" s="305">
        <v>293.95</v>
      </c>
      <c r="UL133" s="305">
        <v>293.95</v>
      </c>
      <c r="UM133" s="305">
        <v>302.14999999999998</v>
      </c>
      <c r="UN133" s="305">
        <v>302.14999999999998</v>
      </c>
      <c r="UO133" s="305">
        <v>402.15</v>
      </c>
      <c r="UP133" s="305">
        <v>410.4</v>
      </c>
      <c r="UQ133" s="305">
        <v>423.75</v>
      </c>
      <c r="UR133" s="305">
        <v>423.75</v>
      </c>
      <c r="US133" s="305">
        <v>423.75</v>
      </c>
      <c r="UT133" s="305">
        <v>423.75</v>
      </c>
      <c r="UU133" s="305">
        <v>423.75</v>
      </c>
      <c r="UV133" s="305">
        <v>423.75</v>
      </c>
      <c r="UW133" s="305">
        <v>423.75</v>
      </c>
      <c r="UX133" s="305">
        <v>435.5</v>
      </c>
      <c r="UY133" s="305">
        <v>435.5</v>
      </c>
      <c r="UZ133" s="305">
        <v>435.5</v>
      </c>
      <c r="VA133" s="305">
        <v>545</v>
      </c>
      <c r="VB133" s="305">
        <v>545</v>
      </c>
      <c r="VC133" s="305">
        <v>550.09999999999991</v>
      </c>
      <c r="VD133" s="305">
        <v>550.09999999999991</v>
      </c>
      <c r="VE133" s="305">
        <v>550.09999999999991</v>
      </c>
      <c r="VF133" s="305">
        <v>550.09999999999991</v>
      </c>
      <c r="VG133" s="305">
        <v>550.09999999999991</v>
      </c>
      <c r="VH133" s="305">
        <v>550.09999999999991</v>
      </c>
      <c r="VI133" s="305">
        <v>550.09999999999991</v>
      </c>
      <c r="VJ133" s="305">
        <v>561.59999999999991</v>
      </c>
      <c r="VK133" s="305">
        <v>561.59999999999991</v>
      </c>
      <c r="VL133" s="305">
        <v>561.59999999999991</v>
      </c>
      <c r="VM133" s="305">
        <v>581.59999999999991</v>
      </c>
      <c r="VN133" s="305">
        <v>581.59999999999991</v>
      </c>
      <c r="VO133" s="305">
        <v>593.34999999999991</v>
      </c>
      <c r="VP133" s="305">
        <v>593.34999999999991</v>
      </c>
      <c r="VQ133" s="305">
        <v>593.34999999999991</v>
      </c>
      <c r="VR133" s="305">
        <v>630.84999999999991</v>
      </c>
      <c r="VS133" s="305">
        <v>704.65</v>
      </c>
      <c r="VT133" s="305">
        <v>704.65</v>
      </c>
      <c r="VU133" s="305">
        <v>704.65</v>
      </c>
      <c r="VV133" s="305">
        <v>670.15</v>
      </c>
      <c r="VW133" s="305">
        <v>670.15</v>
      </c>
      <c r="VX133" s="305">
        <v>690.35</v>
      </c>
      <c r="VY133" s="305">
        <v>663.65</v>
      </c>
      <c r="VZ133" s="305">
        <v>663.65</v>
      </c>
      <c r="WA133" s="305">
        <v>663.65</v>
      </c>
      <c r="WB133" s="305">
        <v>663.65</v>
      </c>
      <c r="WC133" s="305">
        <v>663.65</v>
      </c>
      <c r="WD133" s="305">
        <v>663.65</v>
      </c>
      <c r="WE133" s="305">
        <v>663.65</v>
      </c>
      <c r="WF133" s="305">
        <v>639.05000000000007</v>
      </c>
      <c r="WG133" s="305">
        <v>659.05000000000007</v>
      </c>
      <c r="WH133" s="305">
        <v>659.05000000000007</v>
      </c>
      <c r="WI133" s="305">
        <v>606.17500000000007</v>
      </c>
      <c r="WJ133" s="305">
        <v>606.17500000000007</v>
      </c>
      <c r="WK133" s="305">
        <v>606.17500000000007</v>
      </c>
      <c r="WL133" s="305">
        <v>606.17500000000007</v>
      </c>
      <c r="WM133" s="305">
        <v>606.17500000000007</v>
      </c>
      <c r="WN133" s="305">
        <v>606.17500000000007</v>
      </c>
      <c r="WO133" s="305">
        <v>606.17500000000007</v>
      </c>
      <c r="WP133" s="305">
        <v>606.17500000000007</v>
      </c>
      <c r="WQ133" s="305">
        <v>606.17500000000007</v>
      </c>
      <c r="WR133" s="305">
        <v>631.92500000000007</v>
      </c>
      <c r="WS133" s="305">
        <v>631.92500000000007</v>
      </c>
      <c r="WT133" s="305">
        <v>631.92500000000007</v>
      </c>
      <c r="WU133" s="305">
        <v>728.82500000000005</v>
      </c>
      <c r="WV133" s="305">
        <v>728.82500000000005</v>
      </c>
      <c r="WW133" s="305">
        <v>728.82500000000005</v>
      </c>
      <c r="WX133" s="305">
        <v>728.82500000000005</v>
      </c>
      <c r="WY133" s="305">
        <v>552.41999999999996</v>
      </c>
      <c r="WZ133" s="305">
        <v>552.41999999999996</v>
      </c>
      <c r="XA133" s="305">
        <v>552.41999999999996</v>
      </c>
      <c r="XB133" s="305">
        <v>552.41999999999996</v>
      </c>
      <c r="XC133" s="305">
        <v>552.41999999999996</v>
      </c>
      <c r="XD133" s="305">
        <v>552.41999999999996</v>
      </c>
      <c r="XE133" s="305">
        <v>552.41999999999996</v>
      </c>
      <c r="XF133" s="305">
        <v>562.71999999999991</v>
      </c>
      <c r="XG133" s="305">
        <v>575.21999999999991</v>
      </c>
      <c r="XH133" s="305">
        <v>575.21999999999991</v>
      </c>
      <c r="XI133" s="305">
        <v>587.70499999999993</v>
      </c>
      <c r="XJ133" s="305">
        <v>587.70499999999993</v>
      </c>
      <c r="XK133" s="305">
        <v>587.70499999999993</v>
      </c>
      <c r="XL133" s="305">
        <v>582.55499999999995</v>
      </c>
      <c r="XM133" s="305">
        <v>582.55499999999995</v>
      </c>
      <c r="XN133" s="305">
        <v>597.55499999999995</v>
      </c>
      <c r="XO133" s="305">
        <v>637.60500000000002</v>
      </c>
      <c r="XP133" s="305">
        <v>614.005</v>
      </c>
      <c r="XQ133" s="305">
        <v>547.17500000000007</v>
      </c>
      <c r="XR133" s="305">
        <v>547.17500000000007</v>
      </c>
      <c r="XS133" s="305">
        <v>547.17500000000007</v>
      </c>
      <c r="XT133" s="305">
        <v>473.02500000000003</v>
      </c>
      <c r="XU133" s="305">
        <v>473.02500000000003</v>
      </c>
      <c r="XV133" s="305">
        <v>473.02500000000003</v>
      </c>
      <c r="XW133" s="305">
        <v>473.02500000000003</v>
      </c>
      <c r="XX133" s="305">
        <v>473.02500000000003</v>
      </c>
      <c r="XY133" s="305">
        <v>473.02500000000003</v>
      </c>
      <c r="XZ133" s="305">
        <v>473.02500000000003</v>
      </c>
      <c r="YA133" s="305">
        <v>432.97500000000002</v>
      </c>
      <c r="YB133" s="305">
        <v>432.97500000000002</v>
      </c>
      <c r="YC133" s="305">
        <v>420.97500000000002</v>
      </c>
      <c r="YD133" s="305">
        <v>392.22500000000002</v>
      </c>
      <c r="YE133" s="305">
        <v>274.39999999999998</v>
      </c>
      <c r="YF133" s="305">
        <v>274.39999999999998</v>
      </c>
      <c r="YG133" s="305">
        <v>326.875</v>
      </c>
      <c r="YH133" s="305">
        <v>326.875</v>
      </c>
      <c r="YI133" s="305">
        <v>326.875</v>
      </c>
      <c r="YJ133" s="305">
        <v>326.875</v>
      </c>
      <c r="YK133" s="305">
        <v>324.375</v>
      </c>
      <c r="YL133" s="305">
        <v>324.375</v>
      </c>
      <c r="YM133" s="305">
        <v>324.375</v>
      </c>
      <c r="YN133" s="305">
        <v>379.125</v>
      </c>
      <c r="YO133" s="305">
        <v>379.125</v>
      </c>
      <c r="YP133" s="305">
        <v>379.125</v>
      </c>
      <c r="YQ133" s="305">
        <v>379.125</v>
      </c>
      <c r="YR133" s="305">
        <v>379.125</v>
      </c>
      <c r="YS133" s="305">
        <v>379.125</v>
      </c>
      <c r="YT133" s="305">
        <v>379.125</v>
      </c>
      <c r="YU133" s="305">
        <v>379.125</v>
      </c>
      <c r="YV133" s="305">
        <v>389.72500000000002</v>
      </c>
      <c r="YW133" s="305">
        <v>389.72500000000002</v>
      </c>
      <c r="YX133" s="305">
        <v>322.97500000000002</v>
      </c>
      <c r="YY133" s="305">
        <v>322.97500000000002</v>
      </c>
      <c r="YZ133" s="305">
        <v>268.22500000000002</v>
      </c>
      <c r="ZA133" s="305">
        <v>268.22500000000002</v>
      </c>
      <c r="ZB133" s="305">
        <v>268.22500000000002</v>
      </c>
      <c r="ZC133" s="305">
        <v>280.22500000000002</v>
      </c>
      <c r="ZD133" s="305">
        <v>280.22500000000002</v>
      </c>
      <c r="ZE133" s="305">
        <v>248.42500000000001</v>
      </c>
      <c r="ZF133" s="305">
        <v>248.42500000000001</v>
      </c>
      <c r="ZG133" s="305">
        <v>235.92500000000001</v>
      </c>
      <c r="ZH133" s="305">
        <v>235.92500000000001</v>
      </c>
      <c r="ZI133" s="305">
        <v>235.92500000000001</v>
      </c>
      <c r="ZJ133" s="305">
        <v>206.55</v>
      </c>
      <c r="ZK133" s="305">
        <v>206.55</v>
      </c>
      <c r="ZL133" s="305">
        <v>211.7</v>
      </c>
      <c r="ZM133" s="305">
        <v>211.7</v>
      </c>
      <c r="ZN133" s="305">
        <v>211.7</v>
      </c>
      <c r="ZO133" s="305">
        <v>211.7</v>
      </c>
      <c r="ZP133" s="305">
        <v>211.7</v>
      </c>
      <c r="ZQ133" s="305">
        <v>211.7</v>
      </c>
      <c r="ZR133" s="305">
        <v>194.45</v>
      </c>
      <c r="ZS133" s="305">
        <v>194.45</v>
      </c>
      <c r="ZT133" s="305">
        <v>219.45</v>
      </c>
      <c r="ZU133" s="305">
        <v>269.45</v>
      </c>
      <c r="ZV133" s="305">
        <v>269.45</v>
      </c>
      <c r="ZW133" s="305">
        <v>282.10000000000002</v>
      </c>
      <c r="ZX133" s="305">
        <v>270.10000000000002</v>
      </c>
      <c r="ZY133" s="305">
        <v>354.65</v>
      </c>
      <c r="ZZ133" s="305">
        <v>354.65</v>
      </c>
      <c r="AAA133" s="305">
        <v>354.65</v>
      </c>
      <c r="AAB133" s="305">
        <v>354.65</v>
      </c>
      <c r="AAC133" s="305">
        <v>354.65</v>
      </c>
      <c r="AAD133" s="305">
        <v>354.65</v>
      </c>
      <c r="AAE133" s="305">
        <v>354.65</v>
      </c>
      <c r="AAF133" s="305">
        <v>301.64999999999998</v>
      </c>
      <c r="AAG133" s="305">
        <v>301.64999999999998</v>
      </c>
      <c r="AAH133" s="305">
        <v>389.3</v>
      </c>
      <c r="AAI133" s="305">
        <v>389.3</v>
      </c>
      <c r="AAJ133" s="305">
        <v>389.3</v>
      </c>
      <c r="AAK133" s="305">
        <v>389.3</v>
      </c>
      <c r="AAL133" s="305">
        <v>444.05</v>
      </c>
      <c r="AAM133" s="305">
        <v>444.05</v>
      </c>
      <c r="AAN133" s="305">
        <v>444.05</v>
      </c>
      <c r="AAO133" s="305">
        <v>444.05</v>
      </c>
      <c r="AAP133" s="305">
        <v>444.05</v>
      </c>
      <c r="AAQ133" s="305">
        <v>464.05</v>
      </c>
      <c r="AAR133" s="305">
        <v>464.05</v>
      </c>
      <c r="AAS133" s="305">
        <v>464.05</v>
      </c>
      <c r="AAT133" s="305">
        <v>464.05</v>
      </c>
      <c r="AAU133" s="305">
        <v>414.05</v>
      </c>
      <c r="AAV133" s="305">
        <v>414.05</v>
      </c>
      <c r="AAW133" s="305">
        <v>414.05</v>
      </c>
      <c r="AAX133" s="305">
        <v>388.75</v>
      </c>
      <c r="AAY133" s="305">
        <v>388.75</v>
      </c>
      <c r="AAZ133" s="305">
        <v>339.2</v>
      </c>
      <c r="ABA133" s="305">
        <v>374.25</v>
      </c>
      <c r="ABB133" s="305">
        <v>412.2</v>
      </c>
      <c r="ABC133" s="305">
        <v>412.2</v>
      </c>
      <c r="ABD133" s="305">
        <v>439.90000000000003</v>
      </c>
      <c r="ABE133" s="305">
        <v>439.90000000000003</v>
      </c>
      <c r="ABF133" s="305">
        <v>451.40000000000003</v>
      </c>
      <c r="ABG133" s="305">
        <v>451.40000000000003</v>
      </c>
      <c r="ABH133" s="305">
        <v>413.45</v>
      </c>
      <c r="ABI133" s="305">
        <v>371.45000000000005</v>
      </c>
      <c r="ABJ133" s="305">
        <v>371.45000000000005</v>
      </c>
      <c r="ABK133" s="305">
        <v>371.45000000000005</v>
      </c>
      <c r="ABL133" s="305">
        <v>371.45000000000005</v>
      </c>
      <c r="ABM133" s="305">
        <v>371.45000000000005</v>
      </c>
      <c r="ABN133" s="305">
        <v>411.45000000000005</v>
      </c>
      <c r="ABO133" s="305">
        <v>411.45000000000005</v>
      </c>
      <c r="ABP133" s="305">
        <v>411.45000000000005</v>
      </c>
      <c r="ABQ133" s="305">
        <v>420</v>
      </c>
      <c r="ABR133" s="305">
        <v>420</v>
      </c>
      <c r="ABS133" s="305">
        <v>420</v>
      </c>
      <c r="ABT133" s="305">
        <v>420</v>
      </c>
      <c r="ABU133" s="305">
        <v>405</v>
      </c>
      <c r="ABV133" s="305">
        <v>405</v>
      </c>
      <c r="ABW133" s="305">
        <v>405</v>
      </c>
      <c r="ABX133" s="305">
        <v>410.3</v>
      </c>
      <c r="ABY133" s="305">
        <v>410.3</v>
      </c>
      <c r="ABZ133" s="305">
        <v>410.3</v>
      </c>
      <c r="ACA133" s="305">
        <v>410.3</v>
      </c>
      <c r="ACB133" s="305">
        <v>471.88333333333333</v>
      </c>
      <c r="ACC133" s="305">
        <v>471.88333333333333</v>
      </c>
      <c r="ACD133" s="305">
        <v>471.88333333333333</v>
      </c>
      <c r="ACE133" s="305">
        <v>471.88333333333333</v>
      </c>
      <c r="ACF133" s="305">
        <v>471.88333333333333</v>
      </c>
      <c r="ACG133" s="305">
        <v>471.88333333333333</v>
      </c>
      <c r="ACH133" s="305">
        <v>477.18333333333328</v>
      </c>
      <c r="ACI133" s="305">
        <v>505.7833333333333</v>
      </c>
      <c r="ACJ133" s="305">
        <v>488.68333333333339</v>
      </c>
      <c r="ACK133" s="305">
        <v>548.08333333333337</v>
      </c>
      <c r="ACL133" s="305">
        <v>492.68333333333339</v>
      </c>
      <c r="ACM133" s="305">
        <v>492.68333333333339</v>
      </c>
      <c r="ACN133" s="305">
        <v>492.68333333333339</v>
      </c>
      <c r="ACO133" s="305">
        <v>492.68333333333339</v>
      </c>
      <c r="ACP133" s="305">
        <v>492.68333333333339</v>
      </c>
      <c r="ACQ133" s="305">
        <v>476.58333333333337</v>
      </c>
      <c r="ACR133" s="305">
        <v>481.88333333333333</v>
      </c>
      <c r="ACS133" s="305">
        <v>481.88333333333333</v>
      </c>
      <c r="ACT133" s="305">
        <v>536.88333333333333</v>
      </c>
      <c r="ACU133" s="305">
        <v>536.88333333333333</v>
      </c>
      <c r="ACV133" s="305">
        <v>536.88333333333333</v>
      </c>
      <c r="ACW133" s="305">
        <v>631.86333333333334</v>
      </c>
      <c r="ACX133" s="305">
        <v>603.46333333333337</v>
      </c>
      <c r="ACY133" s="305">
        <v>548.46333333333337</v>
      </c>
      <c r="ACZ133" s="305">
        <v>523.46333333333337</v>
      </c>
      <c r="ADA133" s="305">
        <v>523.46333333333337</v>
      </c>
      <c r="ADB133" s="305">
        <v>523.46333333333337</v>
      </c>
      <c r="ADC133" s="305">
        <v>523.46333333333337</v>
      </c>
      <c r="ADD133" s="305">
        <v>523.46333333333337</v>
      </c>
      <c r="ADE133" s="305">
        <v>487.9133333333333</v>
      </c>
      <c r="ADF133" s="305">
        <v>487.9133333333333</v>
      </c>
      <c r="ADG133" s="305">
        <v>461.4133333333333</v>
      </c>
      <c r="ADH133" s="305">
        <v>461.4133333333333</v>
      </c>
      <c r="ADI133" s="305">
        <v>436.11333333333334</v>
      </c>
      <c r="ADJ133" s="305">
        <v>436.11333333333334</v>
      </c>
      <c r="ADK133" s="305">
        <v>406.9933333333334</v>
      </c>
      <c r="ADL133" s="305">
        <v>406.9933333333334</v>
      </c>
      <c r="ADM133" s="305">
        <v>406.9933333333334</v>
      </c>
      <c r="ADN133" s="305">
        <v>406.9933333333334</v>
      </c>
      <c r="ADO133" s="305">
        <v>406.9933333333334</v>
      </c>
      <c r="ADP133" s="305">
        <v>406.9933333333334</v>
      </c>
      <c r="ADQ133" s="305">
        <v>419.4933333333334</v>
      </c>
      <c r="ADR133" s="305">
        <v>372.40333333333336</v>
      </c>
      <c r="ADS133" s="305">
        <v>326.69833333333338</v>
      </c>
      <c r="ADT133" s="305">
        <v>280.99333333333334</v>
      </c>
      <c r="ADU133" s="305">
        <v>280.99333333333334</v>
      </c>
      <c r="ADV133" s="305">
        <v>269.49333333333334</v>
      </c>
      <c r="ADW133" s="305">
        <v>269.49333333333334</v>
      </c>
      <c r="ADX133" s="305">
        <v>269.49333333333334</v>
      </c>
      <c r="ADY133" s="305">
        <v>269.49333333333334</v>
      </c>
      <c r="ADZ133" s="305">
        <v>269.49333333333334</v>
      </c>
      <c r="AEA133" s="305">
        <v>256.99333333333334</v>
      </c>
      <c r="AEB133" s="305">
        <v>256.99333333333334</v>
      </c>
      <c r="AEC133" s="305">
        <v>256.99333333333334</v>
      </c>
      <c r="AED133" s="305">
        <v>256.99333333333334</v>
      </c>
      <c r="AEE133" s="305">
        <v>256.99333333333334</v>
      </c>
      <c r="AEF133" s="305">
        <v>256.99333333333334</v>
      </c>
      <c r="AEG133" s="305">
        <v>256.99333333333334</v>
      </c>
      <c r="AEH133" s="305">
        <v>256.99333333333334</v>
      </c>
      <c r="AEI133" s="305">
        <v>195.41000000000003</v>
      </c>
      <c r="AEJ133" s="305">
        <v>195.41000000000003</v>
      </c>
      <c r="AEK133" s="305">
        <v>195.41000000000003</v>
      </c>
      <c r="AEL133" s="305">
        <v>195.41000000000003</v>
      </c>
      <c r="AEM133" s="305">
        <v>198.81</v>
      </c>
      <c r="AEN133" s="305">
        <v>210.69</v>
      </c>
      <c r="AEO133" s="305">
        <v>270.19</v>
      </c>
      <c r="AEP133" s="305">
        <v>345.19</v>
      </c>
      <c r="AEQ133" s="305">
        <v>345.19</v>
      </c>
      <c r="AER133" s="305">
        <v>345.19</v>
      </c>
      <c r="AES133" s="305">
        <v>345.19</v>
      </c>
      <c r="AET133" s="305">
        <v>345.19</v>
      </c>
      <c r="AEU133" s="305">
        <v>345.19</v>
      </c>
      <c r="AEV133" s="305">
        <v>345.19</v>
      </c>
      <c r="AEW133" s="305">
        <v>345.19</v>
      </c>
      <c r="AEX133" s="305">
        <v>345.19</v>
      </c>
      <c r="AEY133" s="305">
        <v>345.19</v>
      </c>
      <c r="AEZ133" s="305">
        <v>347.05</v>
      </c>
      <c r="AFA133" s="305">
        <v>347.05</v>
      </c>
      <c r="AFB133" s="305">
        <v>347.05</v>
      </c>
      <c r="AFC133" s="305">
        <v>347.05</v>
      </c>
      <c r="AFD133" s="305">
        <v>262.3</v>
      </c>
      <c r="AFE133" s="305">
        <v>262.3</v>
      </c>
      <c r="AFF133" s="305">
        <v>262.3</v>
      </c>
      <c r="AFG133" s="305">
        <v>236.65</v>
      </c>
      <c r="AFH133" s="305">
        <v>236.65</v>
      </c>
      <c r="AFI133" s="305">
        <v>236.65</v>
      </c>
      <c r="AFJ133" s="305">
        <v>236.65</v>
      </c>
      <c r="AFK133" s="305">
        <v>236.65</v>
      </c>
      <c r="AFL133" s="305">
        <v>236.65</v>
      </c>
      <c r="AFM133" s="305">
        <v>236.65</v>
      </c>
      <c r="AFN133" s="305">
        <v>236.65</v>
      </c>
      <c r="AFO133" s="305">
        <v>236.65</v>
      </c>
      <c r="AFP133" s="305">
        <v>236.65</v>
      </c>
      <c r="AFQ133" s="305">
        <v>236.65</v>
      </c>
      <c r="AFR133" s="305">
        <v>261.64999999999998</v>
      </c>
      <c r="AFS133" s="305">
        <v>218.9</v>
      </c>
      <c r="AFT133" s="305">
        <v>218.9</v>
      </c>
      <c r="AFU133" s="305">
        <v>218.9</v>
      </c>
      <c r="AFV133" s="305">
        <v>218.9</v>
      </c>
      <c r="AFW133" s="305">
        <v>218.9</v>
      </c>
      <c r="AFX133" s="305">
        <v>218.9</v>
      </c>
      <c r="AFY133" s="305">
        <v>293.89999999999998</v>
      </c>
      <c r="AFZ133" s="305">
        <v>293.89999999999998</v>
      </c>
      <c r="AGA133" s="305">
        <v>293.89999999999998</v>
      </c>
      <c r="AGB133" s="305">
        <v>268.89999999999998</v>
      </c>
      <c r="AGC133" s="305">
        <v>268.89999999999998</v>
      </c>
      <c r="AGD133" s="305">
        <v>268.89999999999998</v>
      </c>
      <c r="AGE133" s="305">
        <v>268.89999999999998</v>
      </c>
      <c r="AGF133" s="305">
        <v>308.89999999999998</v>
      </c>
      <c r="AGG133" s="305">
        <v>308.89999999999998</v>
      </c>
      <c r="AGH133" s="305">
        <v>308.89999999999998</v>
      </c>
      <c r="AGI133" s="305">
        <v>308.89999999999998</v>
      </c>
      <c r="AGJ133" s="305">
        <v>308.89999999999998</v>
      </c>
      <c r="AGK133" s="305">
        <v>308.89999999999998</v>
      </c>
      <c r="AGL133" s="305">
        <v>333.9</v>
      </c>
      <c r="AGM133" s="305">
        <v>333.9</v>
      </c>
      <c r="AGN133" s="305">
        <v>308.89999999999998</v>
      </c>
      <c r="AGO133" s="305">
        <v>308.89999999999998</v>
      </c>
      <c r="AGP133" s="305">
        <v>308.89999999999998</v>
      </c>
      <c r="AGQ133" s="305">
        <v>308.89999999999998</v>
      </c>
      <c r="AGR133" s="305">
        <v>308.89999999999998</v>
      </c>
      <c r="AGS133" s="305">
        <v>308.89999999999998</v>
      </c>
      <c r="AGT133" s="305">
        <v>308.89999999999998</v>
      </c>
      <c r="AGU133" s="305">
        <v>308.89999999999998</v>
      </c>
      <c r="AGV133" s="305">
        <v>308.89999999999998</v>
      </c>
      <c r="AGW133" s="305">
        <v>323.89999999999998</v>
      </c>
      <c r="AGX133" s="305">
        <v>286.39999999999998</v>
      </c>
      <c r="AGY133" s="305">
        <v>286.39999999999998</v>
      </c>
      <c r="AGZ133" s="305">
        <v>286.39999999999998</v>
      </c>
      <c r="AHA133" s="305">
        <v>286.39999999999998</v>
      </c>
      <c r="AHB133" s="305">
        <v>286.39999999999998</v>
      </c>
      <c r="AHC133" s="305">
        <v>286.39999999999998</v>
      </c>
      <c r="AHD133" s="305">
        <v>286.39999999999998</v>
      </c>
      <c r="AHE133" s="305">
        <v>261.39999999999998</v>
      </c>
      <c r="AHF133" s="305">
        <v>334.4</v>
      </c>
      <c r="AHG133" s="305">
        <v>334.4</v>
      </c>
      <c r="AHH133" s="305">
        <v>345.59375</v>
      </c>
      <c r="AHI133" s="305">
        <v>345.59375</v>
      </c>
      <c r="AHJ133" s="305">
        <v>345.59375</v>
      </c>
      <c r="AHK133" s="305">
        <v>345.59375</v>
      </c>
      <c r="AHL133" s="305">
        <v>263.94375000000002</v>
      </c>
      <c r="AHM133" s="305">
        <v>263.94375000000002</v>
      </c>
      <c r="AHN133" s="305">
        <v>263.94375000000002</v>
      </c>
      <c r="AHO133" s="305">
        <v>353.44375000000002</v>
      </c>
      <c r="AHP133" s="305">
        <v>353.44375000000002</v>
      </c>
      <c r="AHQ133" s="305">
        <v>353.44375000000002</v>
      </c>
      <c r="AHR133" s="305">
        <v>308.44375000000002</v>
      </c>
      <c r="AHS133" s="305">
        <v>327.19375000000002</v>
      </c>
      <c r="AHT133" s="305">
        <v>340.92499999999995</v>
      </c>
      <c r="AHU133" s="305">
        <v>365.92499999999995</v>
      </c>
      <c r="AHV133" s="305">
        <v>365.92499999999995</v>
      </c>
      <c r="AHW133" s="305">
        <v>365.92499999999995</v>
      </c>
      <c r="AHX133" s="305">
        <v>365.92499999999995</v>
      </c>
      <c r="AHY133" s="305">
        <v>380.52499999999998</v>
      </c>
      <c r="AHZ133" s="305">
        <v>398.42499999999995</v>
      </c>
      <c r="AIA133" s="305">
        <v>398.42499999999995</v>
      </c>
      <c r="AIB133" s="305">
        <v>409.67499999999995</v>
      </c>
      <c r="AIC133" s="305">
        <v>440.46666666666664</v>
      </c>
      <c r="AID133" s="305">
        <v>440.46666666666664</v>
      </c>
      <c r="AIE133" s="305">
        <v>440.46666666666664</v>
      </c>
      <c r="AIF133" s="305">
        <v>440.46666666666664</v>
      </c>
      <c r="AIG133" s="305">
        <v>440.46666666666664</v>
      </c>
      <c r="AIH133" s="305">
        <v>440.46666666666664</v>
      </c>
      <c r="AII133" s="305">
        <v>429.21666666666664</v>
      </c>
      <c r="AIJ133" s="305">
        <v>429.21666666666664</v>
      </c>
      <c r="AIK133" s="305">
        <v>429.21666666666664</v>
      </c>
      <c r="AIL133" s="305">
        <v>429.21666666666664</v>
      </c>
      <c r="AIM133" s="305">
        <v>429.21666666666664</v>
      </c>
      <c r="AIN133" s="305">
        <v>443.81666666666666</v>
      </c>
      <c r="AIO133" s="305">
        <v>462.89166666666665</v>
      </c>
      <c r="AIP133" s="273">
        <f t="shared" ref="AIP133:AJU133" si="198">SUMIF($B$5:$B$122,"面積",AIP5:AIP122)</f>
        <v>462.89166666666665</v>
      </c>
      <c r="AIQ133" s="273">
        <f t="shared" si="198"/>
        <v>462.89166666666665</v>
      </c>
      <c r="AIR133" s="273">
        <f t="shared" si="198"/>
        <v>437.89166666666665</v>
      </c>
      <c r="AIS133" s="273">
        <f t="shared" si="198"/>
        <v>437.89166666666665</v>
      </c>
      <c r="AIT133" s="273">
        <f t="shared" si="198"/>
        <v>437.89166666666665</v>
      </c>
      <c r="AIU133" s="273">
        <f t="shared" si="198"/>
        <v>437.89166666666665</v>
      </c>
      <c r="AIV133" s="273">
        <f t="shared" si="198"/>
        <v>462.89166666666665</v>
      </c>
      <c r="AIW133" s="287">
        <f t="shared" si="198"/>
        <v>462.89166666666665</v>
      </c>
      <c r="AIX133" s="273">
        <f t="shared" si="198"/>
        <v>462.89166666666665</v>
      </c>
      <c r="AIY133" s="273">
        <f t="shared" si="198"/>
        <v>462.89166666666665</v>
      </c>
      <c r="AIZ133" s="273">
        <f t="shared" si="198"/>
        <v>462.89166666666665</v>
      </c>
      <c r="AJA133" s="273">
        <f t="shared" si="198"/>
        <v>462.89166666666665</v>
      </c>
      <c r="AJB133" s="273">
        <f t="shared" si="198"/>
        <v>475.39166666666665</v>
      </c>
      <c r="AJC133" s="273">
        <f t="shared" si="198"/>
        <v>475.39166666666665</v>
      </c>
      <c r="AJD133" s="273">
        <f t="shared" si="198"/>
        <v>475.39166666666665</v>
      </c>
      <c r="AJE133" s="273">
        <f t="shared" si="198"/>
        <v>475.39166666666665</v>
      </c>
      <c r="AJF133" s="273">
        <f t="shared" si="198"/>
        <v>475.39166666666665</v>
      </c>
      <c r="AJG133" s="273">
        <f t="shared" si="198"/>
        <v>450.39166666666665</v>
      </c>
      <c r="AJH133" s="273">
        <f t="shared" si="198"/>
        <v>450.39166666666665</v>
      </c>
      <c r="AJI133" s="273">
        <f t="shared" si="198"/>
        <v>450.39166666666665</v>
      </c>
      <c r="AJJ133" s="273">
        <f t="shared" si="198"/>
        <v>421.19166666666666</v>
      </c>
      <c r="AJK133" s="273">
        <f t="shared" si="198"/>
        <v>384.16666666666669</v>
      </c>
      <c r="AJL133" s="273">
        <f t="shared" si="198"/>
        <v>384.16666666666669</v>
      </c>
      <c r="AJM133" s="273">
        <f t="shared" si="198"/>
        <v>391.73166666666668</v>
      </c>
      <c r="AJN133" s="273">
        <f t="shared" si="198"/>
        <v>391.73166666666668</v>
      </c>
      <c r="AJO133" s="273">
        <f t="shared" si="198"/>
        <v>391.73166666666668</v>
      </c>
      <c r="AJP133" s="273">
        <f t="shared" si="198"/>
        <v>391.73166666666668</v>
      </c>
      <c r="AJQ133" s="273">
        <f t="shared" si="198"/>
        <v>391.73166666666668</v>
      </c>
      <c r="AJR133" s="273">
        <f t="shared" si="198"/>
        <v>391.73166666666668</v>
      </c>
      <c r="AJS133" s="273">
        <f t="shared" si="198"/>
        <v>446.65666666666664</v>
      </c>
      <c r="AJT133" s="273">
        <f t="shared" si="198"/>
        <v>446.65666666666664</v>
      </c>
      <c r="AJU133" s="273">
        <f t="shared" si="198"/>
        <v>446.65666666666664</v>
      </c>
      <c r="AJV133" s="273">
        <f t="shared" ref="AJV133:ALA133" si="199">SUMIF($B$5:$B$122,"面積",AJV5:AJV122)</f>
        <v>446.65666666666664</v>
      </c>
      <c r="AJW133" s="273">
        <f t="shared" si="199"/>
        <v>446.65666666666664</v>
      </c>
      <c r="AJX133" s="273">
        <f t="shared" si="199"/>
        <v>527.95666666666659</v>
      </c>
      <c r="AJY133" s="273">
        <f t="shared" si="199"/>
        <v>527.95666666666659</v>
      </c>
      <c r="AJZ133" s="273">
        <f t="shared" si="199"/>
        <v>527.95666666666659</v>
      </c>
      <c r="AKA133" s="273">
        <f t="shared" si="199"/>
        <v>527.95666666666659</v>
      </c>
      <c r="AKB133" s="273">
        <f t="shared" si="199"/>
        <v>527.95666666666659</v>
      </c>
      <c r="AKC133" s="273">
        <f t="shared" si="199"/>
        <v>611.09846666666658</v>
      </c>
      <c r="AKD133" s="273">
        <f t="shared" si="199"/>
        <v>633.5984666666667</v>
      </c>
      <c r="AKE133" s="273">
        <f t="shared" si="199"/>
        <v>651.49846666666667</v>
      </c>
      <c r="AKF133" s="273">
        <f t="shared" si="199"/>
        <v>651.49846666666667</v>
      </c>
      <c r="AKG133" s="273">
        <f t="shared" si="199"/>
        <v>615.19846666666672</v>
      </c>
      <c r="AKH133" s="273">
        <f t="shared" si="199"/>
        <v>615.19846666666672</v>
      </c>
      <c r="AKI133" s="273">
        <f t="shared" si="199"/>
        <v>615.19846666666672</v>
      </c>
      <c r="AKJ133" s="273">
        <f t="shared" si="199"/>
        <v>615.19846666666672</v>
      </c>
      <c r="AKK133" s="273">
        <f t="shared" si="199"/>
        <v>615.19846666666672</v>
      </c>
      <c r="AKL133" s="273">
        <f t="shared" si="199"/>
        <v>615.19846666666672</v>
      </c>
      <c r="AKM133" s="273">
        <f t="shared" si="199"/>
        <v>615.19846666666672</v>
      </c>
      <c r="AKN133" s="273">
        <f t="shared" si="199"/>
        <v>615.19846666666672</v>
      </c>
      <c r="AKO133" s="273">
        <f t="shared" si="199"/>
        <v>615.19846666666672</v>
      </c>
      <c r="AKP133" s="273">
        <f t="shared" si="199"/>
        <v>615.19846666666672</v>
      </c>
      <c r="AKQ133" s="273">
        <f t="shared" si="199"/>
        <v>592.69846666666672</v>
      </c>
      <c r="AKR133" s="273">
        <f t="shared" si="199"/>
        <v>592.69846666666672</v>
      </c>
      <c r="AKS133" s="273">
        <f t="shared" si="199"/>
        <v>600.19846666666672</v>
      </c>
      <c r="AKT133" s="273">
        <f t="shared" si="199"/>
        <v>546.49846666666667</v>
      </c>
      <c r="AKU133" s="273">
        <f t="shared" si="199"/>
        <v>546.49846666666667</v>
      </c>
      <c r="AKV133" s="273">
        <f t="shared" si="199"/>
        <v>516.74846666666667</v>
      </c>
      <c r="AKW133" s="273">
        <f t="shared" si="199"/>
        <v>516.74846666666667</v>
      </c>
      <c r="AKX133" s="273">
        <f t="shared" si="199"/>
        <v>516.74846666666667</v>
      </c>
      <c r="AKY133" s="273">
        <f t="shared" si="199"/>
        <v>433.0018</v>
      </c>
      <c r="AKZ133" s="273">
        <f t="shared" si="199"/>
        <v>433.0018</v>
      </c>
      <c r="ALA133" s="273">
        <f t="shared" si="199"/>
        <v>433.0018</v>
      </c>
      <c r="ALB133" s="273">
        <f t="shared" ref="ALB133:AMG133" si="200">SUMIF($B$5:$B$122,"面積",ALB5:ALB122)</f>
        <v>443.52179999999998</v>
      </c>
      <c r="ALC133" s="273">
        <f t="shared" si="200"/>
        <v>443.52179999999998</v>
      </c>
      <c r="ALD133" s="273">
        <f t="shared" si="200"/>
        <v>443.52179999999998</v>
      </c>
      <c r="ALE133" s="273">
        <f t="shared" si="200"/>
        <v>443.52179999999998</v>
      </c>
      <c r="ALF133" s="273">
        <f t="shared" si="200"/>
        <v>443.52179999999998</v>
      </c>
      <c r="ALG133" s="273">
        <f t="shared" si="200"/>
        <v>443.52179999999998</v>
      </c>
      <c r="ALH133" s="273">
        <f t="shared" si="200"/>
        <v>443.52179999999998</v>
      </c>
      <c r="ALI133" s="273">
        <f t="shared" si="200"/>
        <v>443.52179999999998</v>
      </c>
      <c r="ALJ133" s="273">
        <f t="shared" si="200"/>
        <v>443.52179999999998</v>
      </c>
      <c r="ALK133" s="273">
        <f t="shared" si="200"/>
        <v>378.27089999999998</v>
      </c>
      <c r="ALL133" s="273">
        <f t="shared" si="200"/>
        <v>355.57589999999999</v>
      </c>
      <c r="ALM133" s="273">
        <f t="shared" si="200"/>
        <v>355.57589999999999</v>
      </c>
      <c r="ALN133" s="273">
        <f t="shared" si="200"/>
        <v>355.57589999999999</v>
      </c>
      <c r="ALO133" s="273">
        <f t="shared" si="200"/>
        <v>355.57589999999999</v>
      </c>
      <c r="ALP133" s="273">
        <f t="shared" si="200"/>
        <v>303.07589999999999</v>
      </c>
      <c r="ALQ133" s="273">
        <f t="shared" si="200"/>
        <v>229.07589999999999</v>
      </c>
      <c r="ALR133" s="273">
        <f t="shared" si="200"/>
        <v>229.07589999999999</v>
      </c>
      <c r="ALS133" s="273">
        <f t="shared" si="200"/>
        <v>229.07589999999999</v>
      </c>
      <c r="ALT133" s="273">
        <f t="shared" si="200"/>
        <v>289.07589999999999</v>
      </c>
      <c r="ALU133" s="273">
        <f t="shared" si="200"/>
        <v>289.07589999999999</v>
      </c>
      <c r="ALV133" s="273">
        <f t="shared" si="200"/>
        <v>289.07589999999999</v>
      </c>
      <c r="ALW133" s="273">
        <f t="shared" si="200"/>
        <v>289.07589999999999</v>
      </c>
      <c r="ALX133" s="273">
        <f t="shared" si="200"/>
        <v>251.2509</v>
      </c>
      <c r="ALY133" s="273">
        <f t="shared" si="200"/>
        <v>251.2509</v>
      </c>
      <c r="ALZ133" s="273">
        <f t="shared" si="200"/>
        <v>251.2509</v>
      </c>
      <c r="AMA133" s="273">
        <f t="shared" si="200"/>
        <v>251.2509</v>
      </c>
      <c r="AMB133" s="273">
        <f t="shared" si="200"/>
        <v>251.2509</v>
      </c>
      <c r="AMC133" s="273">
        <f t="shared" si="200"/>
        <v>251.2509</v>
      </c>
      <c r="AMD133" s="273">
        <f t="shared" si="200"/>
        <v>214.7509</v>
      </c>
      <c r="AME133" s="273">
        <f t="shared" si="200"/>
        <v>192.2509</v>
      </c>
      <c r="AMF133" s="273">
        <f t="shared" si="200"/>
        <v>192.2509</v>
      </c>
      <c r="AMG133" s="273">
        <f t="shared" si="200"/>
        <v>192.2509</v>
      </c>
      <c r="AMH133" s="273">
        <f t="shared" ref="AMH133:ANM133" si="201">SUMIF($B$5:$B$122,"面積",AMH5:AMH122)</f>
        <v>192.2509</v>
      </c>
      <c r="AMI133" s="273">
        <f t="shared" si="201"/>
        <v>192.2509</v>
      </c>
      <c r="AMJ133" s="273">
        <f t="shared" si="201"/>
        <v>192.2509</v>
      </c>
      <c r="AMK133" s="273">
        <f t="shared" si="201"/>
        <v>192.2509</v>
      </c>
      <c r="AML133" s="273">
        <f t="shared" si="201"/>
        <v>192.2509</v>
      </c>
      <c r="AMM133" s="273">
        <f t="shared" si="201"/>
        <v>192.2509</v>
      </c>
      <c r="AMN133" s="273">
        <f t="shared" si="201"/>
        <v>115.2509</v>
      </c>
      <c r="AMO133" s="273">
        <f t="shared" si="201"/>
        <v>50</v>
      </c>
      <c r="AMP133" s="273">
        <f t="shared" si="201"/>
        <v>50</v>
      </c>
      <c r="AMQ133" s="273">
        <f t="shared" si="201"/>
        <v>50</v>
      </c>
      <c r="AMR133" s="273">
        <f t="shared" si="201"/>
        <v>50</v>
      </c>
      <c r="AMS133" s="273">
        <f t="shared" si="201"/>
        <v>50</v>
      </c>
      <c r="AMT133" s="273">
        <f t="shared" si="201"/>
        <v>50</v>
      </c>
      <c r="AMU133" s="273">
        <f t="shared" si="201"/>
        <v>50</v>
      </c>
      <c r="AMV133" s="273">
        <f t="shared" si="201"/>
        <v>50</v>
      </c>
      <c r="AMW133" s="273">
        <f t="shared" si="201"/>
        <v>12.5</v>
      </c>
      <c r="AMX133" s="273">
        <f t="shared" si="201"/>
        <v>12.5</v>
      </c>
      <c r="AMY133" s="273">
        <f t="shared" si="201"/>
        <v>12.5</v>
      </c>
      <c r="AMZ133" s="273">
        <f t="shared" si="201"/>
        <v>12.5</v>
      </c>
      <c r="ANA133" s="273">
        <f t="shared" si="201"/>
        <v>12.5</v>
      </c>
      <c r="ANB133" s="273">
        <f t="shared" si="201"/>
        <v>12.5</v>
      </c>
      <c r="ANC133" s="273">
        <f t="shared" si="201"/>
        <v>12.5</v>
      </c>
      <c r="AND133" s="273">
        <f t="shared" si="201"/>
        <v>12.5</v>
      </c>
      <c r="ANE133" s="273">
        <f t="shared" si="201"/>
        <v>12.5</v>
      </c>
      <c r="ANF133" s="273">
        <f t="shared" si="201"/>
        <v>12.5</v>
      </c>
      <c r="ANG133" s="273">
        <f t="shared" si="201"/>
        <v>12.5</v>
      </c>
      <c r="ANH133" s="273">
        <f t="shared" si="201"/>
        <v>12.5</v>
      </c>
      <c r="ANI133" s="273">
        <f t="shared" si="201"/>
        <v>12.5</v>
      </c>
      <c r="ANJ133" s="273">
        <f t="shared" si="201"/>
        <v>12.5</v>
      </c>
      <c r="ANK133" s="273">
        <f t="shared" si="201"/>
        <v>12.5</v>
      </c>
      <c r="ANL133" s="273">
        <f t="shared" si="201"/>
        <v>12.5</v>
      </c>
      <c r="ANM133" s="273">
        <f t="shared" si="201"/>
        <v>12.5</v>
      </c>
      <c r="ANN133" s="273">
        <f t="shared" ref="ANN133:AOS133" si="202">SUMIF($B$5:$B$122,"面積",ANN5:ANN122)</f>
        <v>12.5</v>
      </c>
      <c r="ANO133" s="273">
        <f t="shared" si="202"/>
        <v>12.5</v>
      </c>
      <c r="ANP133" s="273">
        <f t="shared" si="202"/>
        <v>12.5</v>
      </c>
      <c r="ANQ133" s="273">
        <f t="shared" si="202"/>
        <v>12.5</v>
      </c>
      <c r="ANR133" s="273">
        <f t="shared" si="202"/>
        <v>12.5</v>
      </c>
      <c r="ANS133" s="273">
        <f t="shared" si="202"/>
        <v>12.5</v>
      </c>
      <c r="ANT133" s="273">
        <f t="shared" si="202"/>
        <v>12.5</v>
      </c>
      <c r="ANU133" s="273">
        <f t="shared" si="202"/>
        <v>12.5</v>
      </c>
      <c r="ANV133" s="273">
        <f t="shared" si="202"/>
        <v>12.5</v>
      </c>
      <c r="ANW133" s="273">
        <f t="shared" si="202"/>
        <v>12.5</v>
      </c>
      <c r="ANX133" s="273">
        <f t="shared" si="202"/>
        <v>12.5</v>
      </c>
      <c r="ANY133" s="273">
        <f t="shared" si="202"/>
        <v>12.5</v>
      </c>
      <c r="ANZ133" s="273">
        <f t="shared" si="202"/>
        <v>12.5</v>
      </c>
      <c r="AOA133" s="273">
        <f t="shared" si="202"/>
        <v>12.5</v>
      </c>
      <c r="AOB133" s="273">
        <f t="shared" si="202"/>
        <v>12.5</v>
      </c>
      <c r="AOC133" s="273">
        <f t="shared" si="202"/>
        <v>12.5</v>
      </c>
      <c r="AOD133" s="273">
        <f t="shared" si="202"/>
        <v>12.5</v>
      </c>
      <c r="AOE133" s="273">
        <f t="shared" si="202"/>
        <v>12.5</v>
      </c>
      <c r="AOF133" s="273">
        <f t="shared" si="202"/>
        <v>12.5</v>
      </c>
      <c r="AOG133" s="273">
        <f t="shared" si="202"/>
        <v>12.5</v>
      </c>
      <c r="AOH133" s="273">
        <f t="shared" si="202"/>
        <v>12.5</v>
      </c>
      <c r="AOI133" s="273">
        <f t="shared" si="202"/>
        <v>12.5</v>
      </c>
      <c r="AOJ133" s="273">
        <f t="shared" si="202"/>
        <v>12.5</v>
      </c>
      <c r="AOK133" s="273">
        <f t="shared" si="202"/>
        <v>12.5</v>
      </c>
      <c r="AOL133" s="273">
        <f t="shared" si="202"/>
        <v>12.5</v>
      </c>
      <c r="AOM133" s="273">
        <f t="shared" si="202"/>
        <v>12.5</v>
      </c>
      <c r="AON133" s="273">
        <f t="shared" si="202"/>
        <v>12.5</v>
      </c>
      <c r="AOO133" s="273">
        <f t="shared" si="202"/>
        <v>0</v>
      </c>
      <c r="AOP133" s="273">
        <f t="shared" si="202"/>
        <v>0</v>
      </c>
      <c r="AOQ133" s="273">
        <f t="shared" si="202"/>
        <v>0</v>
      </c>
      <c r="AOR133" s="273">
        <f t="shared" si="202"/>
        <v>0</v>
      </c>
      <c r="AOS133" s="273">
        <f t="shared" si="202"/>
        <v>0</v>
      </c>
      <c r="AOT133" s="273">
        <f t="shared" ref="AOT133:APW133" si="203">SUMIF($B$5:$B$122,"面積",AOT5:AOT122)</f>
        <v>0</v>
      </c>
      <c r="AOU133" s="273">
        <f t="shared" si="203"/>
        <v>0</v>
      </c>
      <c r="AOV133" s="273">
        <f t="shared" si="203"/>
        <v>0</v>
      </c>
      <c r="AOW133" s="273">
        <f t="shared" si="203"/>
        <v>0</v>
      </c>
      <c r="AOX133" s="273">
        <f t="shared" si="203"/>
        <v>0</v>
      </c>
      <c r="AOY133" s="273">
        <f t="shared" si="203"/>
        <v>0</v>
      </c>
      <c r="AOZ133" s="273">
        <f t="shared" si="203"/>
        <v>0</v>
      </c>
      <c r="APA133" s="273">
        <f t="shared" si="203"/>
        <v>0</v>
      </c>
      <c r="APB133" s="273">
        <f t="shared" si="203"/>
        <v>0</v>
      </c>
      <c r="APC133" s="273">
        <f t="shared" si="203"/>
        <v>0</v>
      </c>
      <c r="APD133" s="273">
        <f t="shared" si="203"/>
        <v>0</v>
      </c>
      <c r="APE133" s="273">
        <f t="shared" si="203"/>
        <v>0</v>
      </c>
      <c r="APF133" s="273">
        <f t="shared" si="203"/>
        <v>0</v>
      </c>
      <c r="APG133" s="273">
        <f t="shared" si="203"/>
        <v>0</v>
      </c>
      <c r="APH133" s="273">
        <f t="shared" si="203"/>
        <v>0</v>
      </c>
      <c r="API133" s="273">
        <f t="shared" si="203"/>
        <v>0</v>
      </c>
      <c r="APJ133" s="273">
        <f t="shared" si="203"/>
        <v>0</v>
      </c>
      <c r="APK133" s="273">
        <f t="shared" si="203"/>
        <v>0</v>
      </c>
      <c r="APL133" s="273">
        <f t="shared" si="203"/>
        <v>0</v>
      </c>
      <c r="APM133" s="273">
        <f t="shared" si="203"/>
        <v>0</v>
      </c>
      <c r="APN133" s="273">
        <f t="shared" si="203"/>
        <v>0</v>
      </c>
      <c r="APO133" s="273">
        <f t="shared" si="203"/>
        <v>0</v>
      </c>
      <c r="APP133" s="273">
        <f t="shared" si="203"/>
        <v>0</v>
      </c>
      <c r="APQ133" s="273">
        <f t="shared" si="203"/>
        <v>0</v>
      </c>
      <c r="APR133" s="273">
        <f t="shared" si="203"/>
        <v>0</v>
      </c>
      <c r="APS133" s="273">
        <f t="shared" si="203"/>
        <v>0</v>
      </c>
      <c r="APT133" s="273">
        <f t="shared" si="203"/>
        <v>0</v>
      </c>
      <c r="APU133" s="273">
        <f t="shared" si="203"/>
        <v>0</v>
      </c>
      <c r="APV133" s="273">
        <f t="shared" si="203"/>
        <v>0</v>
      </c>
      <c r="APW133" s="273">
        <f t="shared" si="203"/>
        <v>0</v>
      </c>
      <c r="APX133" s="119"/>
      <c r="APY133" s="119"/>
      <c r="APZ133" s="119"/>
      <c r="AQA133" s="119"/>
      <c r="AQB133" s="119"/>
      <c r="AQC133" s="119"/>
      <c r="AQD133" s="119"/>
      <c r="AQE133" s="119"/>
      <c r="AQF133" s="119"/>
      <c r="AQG133" s="119"/>
      <c r="AQH133" s="119"/>
      <c r="AQI133" s="119"/>
      <c r="AQJ133" s="119"/>
      <c r="AQK133" s="119"/>
      <c r="AQL133" s="119"/>
    </row>
    <row r="134" spans="2:1130" s="136" customFormat="1" ht="13.95" customHeight="1">
      <c r="C134" s="148">
        <v>981</v>
      </c>
      <c r="D134" s="148"/>
      <c r="I134" s="328">
        <v>0.80265035677879726</v>
      </c>
      <c r="J134" s="328">
        <v>0.80265035677879726</v>
      </c>
      <c r="K134" s="328">
        <v>0.80265035677879726</v>
      </c>
      <c r="L134" s="328">
        <v>0.76855249745158016</v>
      </c>
      <c r="M134" s="328">
        <v>0.77123343527013266</v>
      </c>
      <c r="N134" s="328">
        <v>0.73733944954128461</v>
      </c>
      <c r="O134" s="328">
        <v>0.75135575942915411</v>
      </c>
      <c r="P134" s="328">
        <v>0.75135575942915411</v>
      </c>
      <c r="Q134" s="328">
        <v>0.71918450560652403</v>
      </c>
      <c r="R134" s="328">
        <v>0.71918450560652403</v>
      </c>
      <c r="S134" s="328">
        <v>0.71918450560652403</v>
      </c>
      <c r="T134" s="328">
        <v>0.71918450560652403</v>
      </c>
      <c r="U134" s="328">
        <v>0.71918450560652403</v>
      </c>
      <c r="V134" s="328">
        <v>0.71918450560652403</v>
      </c>
      <c r="W134" s="328">
        <v>0.71918450560652403</v>
      </c>
      <c r="X134" s="328">
        <v>0.71918450560652403</v>
      </c>
      <c r="Y134" s="328">
        <v>0.76477064220183488</v>
      </c>
      <c r="Z134" s="328">
        <v>0.76477064220183488</v>
      </c>
      <c r="AA134" s="328">
        <v>0.76477064220183488</v>
      </c>
      <c r="AB134" s="328">
        <v>0.76477064220183488</v>
      </c>
      <c r="AC134" s="328">
        <v>0.80401630988786954</v>
      </c>
      <c r="AD134" s="328">
        <v>0.7981549439347605</v>
      </c>
      <c r="AE134" s="328">
        <v>0.7981549439347605</v>
      </c>
      <c r="AF134" s="328">
        <v>0.7078899082568807</v>
      </c>
      <c r="AG134" s="328">
        <v>0.6510601427115188</v>
      </c>
      <c r="AH134" s="328">
        <v>0.70271151885830785</v>
      </c>
      <c r="AI134" s="328">
        <v>0.78222222222222226</v>
      </c>
      <c r="AJ134" s="328">
        <v>0.70801223241590217</v>
      </c>
      <c r="AK134" s="328">
        <v>0.7186136595310908</v>
      </c>
      <c r="AL134" s="328">
        <v>0.7710346585117227</v>
      </c>
      <c r="AM134" s="328">
        <v>0.73341997961264005</v>
      </c>
      <c r="AN134" s="328">
        <v>0.73341997961264005</v>
      </c>
      <c r="AO134" s="328">
        <v>0.73341997961264005</v>
      </c>
      <c r="AP134" s="328">
        <v>0.66665137614678893</v>
      </c>
      <c r="AQ134" s="328">
        <v>0.65653924566768596</v>
      </c>
      <c r="AR134" s="328">
        <v>0.65653924566768596</v>
      </c>
      <c r="AS134" s="328">
        <v>0.73048419979612633</v>
      </c>
      <c r="AT134" s="328">
        <v>0.72008664627930685</v>
      </c>
      <c r="AU134" s="328">
        <v>0.72008664627930685</v>
      </c>
      <c r="AV134" s="328">
        <v>0.72008664627930685</v>
      </c>
      <c r="AW134" s="328">
        <v>0.69863914373088687</v>
      </c>
      <c r="AX134" s="328">
        <v>0.69863914373088687</v>
      </c>
      <c r="AY134" s="328">
        <v>0.62346075433231396</v>
      </c>
      <c r="AZ134" s="328">
        <v>0.57758919469928638</v>
      </c>
      <c r="BA134" s="328">
        <v>0.59338939857288475</v>
      </c>
      <c r="BB134" s="328">
        <v>0.59338939857288475</v>
      </c>
      <c r="BC134" s="328">
        <v>0.5596822969758749</v>
      </c>
      <c r="BD134" s="328">
        <v>0.5596822969758749</v>
      </c>
      <c r="BE134" s="328">
        <v>0.56799014610941212</v>
      </c>
      <c r="BF134" s="328">
        <v>0.6439330615018688</v>
      </c>
      <c r="BG134" s="328">
        <v>0.69179238871899407</v>
      </c>
      <c r="BH134" s="328">
        <v>0.69179238871899407</v>
      </c>
      <c r="BI134" s="328">
        <v>0.69179238871899407</v>
      </c>
      <c r="BJ134" s="328">
        <v>0.69179238871899407</v>
      </c>
      <c r="BK134" s="328">
        <v>0.69179238871899407</v>
      </c>
      <c r="BL134" s="328">
        <v>0.62233265375467217</v>
      </c>
      <c r="BM134" s="328">
        <v>0.70392796466190954</v>
      </c>
      <c r="BN134" s="328">
        <v>0.70392796466190954</v>
      </c>
      <c r="BO134" s="328">
        <v>0.71223581379544687</v>
      </c>
      <c r="BP134" s="328">
        <v>0.69538226299694195</v>
      </c>
      <c r="BQ134" s="328">
        <v>0.7463506625891948</v>
      </c>
      <c r="BR134" s="328">
        <v>0.5775433231396534</v>
      </c>
      <c r="BS134" s="328">
        <v>0.5775433231396534</v>
      </c>
      <c r="BT134" s="328">
        <v>0.55087665647298678</v>
      </c>
      <c r="BU134" s="328">
        <v>0.55887869520897038</v>
      </c>
      <c r="BV134" s="328">
        <v>0.55102956167176342</v>
      </c>
      <c r="BW134" s="328">
        <v>0.55102956167176342</v>
      </c>
      <c r="BX134" s="328">
        <v>0.57906218144750254</v>
      </c>
      <c r="BY134" s="328">
        <v>0.62777268093781857</v>
      </c>
      <c r="BZ134" s="328">
        <v>0.52252293577981657</v>
      </c>
      <c r="CA134" s="328">
        <v>0.52252293577981657</v>
      </c>
      <c r="CB134" s="328">
        <v>0.66406218144750251</v>
      </c>
      <c r="CC134" s="328">
        <v>0.66406218144750251</v>
      </c>
      <c r="CD134" s="328">
        <v>0.66406218144750251</v>
      </c>
      <c r="CE134" s="328">
        <v>0.72050968399592241</v>
      </c>
      <c r="CF134" s="328">
        <v>0.73330275229357811</v>
      </c>
      <c r="CG134" s="328">
        <v>0.7413047910295617</v>
      </c>
      <c r="CH134" s="328">
        <v>0.71775739041794095</v>
      </c>
      <c r="CI134" s="328">
        <v>0.71775739041794095</v>
      </c>
      <c r="CJ134" s="328">
        <v>0.73896024464831811</v>
      </c>
      <c r="CK134" s="328">
        <v>0.73896024464831811</v>
      </c>
      <c r="CL134" s="328">
        <v>0.71403669724770646</v>
      </c>
      <c r="CM134" s="328">
        <v>0.71403669724770646</v>
      </c>
      <c r="CN134" s="328">
        <v>0.71403669724770646</v>
      </c>
      <c r="CO134" s="328">
        <v>0.73931702344546379</v>
      </c>
      <c r="CP134" s="328">
        <v>0.64464322120285422</v>
      </c>
      <c r="CQ134" s="328">
        <v>0.57456167176350659</v>
      </c>
      <c r="CR134" s="328">
        <v>0.53531600407747193</v>
      </c>
      <c r="CS134" s="328">
        <v>0.64424566768603453</v>
      </c>
      <c r="CT134" s="328">
        <v>0.66544852191641179</v>
      </c>
      <c r="CU134" s="328">
        <v>0.66544852191641179</v>
      </c>
      <c r="CV134" s="328">
        <v>0.6734505606523955</v>
      </c>
      <c r="CW134" s="328">
        <v>0.60031090723751268</v>
      </c>
      <c r="CX134" s="328">
        <v>0.60031090723751268</v>
      </c>
      <c r="CY134" s="328">
        <v>0.60031090723751268</v>
      </c>
      <c r="CZ134" s="328">
        <v>0.60031090723751268</v>
      </c>
      <c r="DA134" s="328">
        <v>0.60031090723751268</v>
      </c>
      <c r="DB134" s="328">
        <v>0.60031090723751268</v>
      </c>
      <c r="DC134" s="328">
        <v>0.76239041794087659</v>
      </c>
      <c r="DD134" s="328">
        <v>0.76239041794087659</v>
      </c>
      <c r="DE134" s="328">
        <v>0.72507645259938835</v>
      </c>
      <c r="DF134" s="328">
        <v>0.72507645259938835</v>
      </c>
      <c r="DG134" s="328">
        <v>0.72507645259938835</v>
      </c>
      <c r="DH134" s="328">
        <v>0.73608562691131496</v>
      </c>
      <c r="DI134" s="328">
        <v>0.70463302752293577</v>
      </c>
      <c r="DJ134" s="328">
        <v>0.65162589194699283</v>
      </c>
      <c r="DK134" s="328">
        <v>0.65927115188583074</v>
      </c>
      <c r="DL134" s="328">
        <f t="shared" ref="DL134:DT134" si="204">SUM(DL133/$C$134)</f>
        <v>0</v>
      </c>
      <c r="DM134" s="328">
        <f t="shared" si="204"/>
        <v>0</v>
      </c>
      <c r="DN134" s="328">
        <f t="shared" si="204"/>
        <v>0</v>
      </c>
      <c r="DO134" s="328">
        <f t="shared" si="204"/>
        <v>0</v>
      </c>
      <c r="DP134" s="328">
        <f t="shared" si="204"/>
        <v>0</v>
      </c>
      <c r="DQ134" s="328">
        <f t="shared" si="204"/>
        <v>0</v>
      </c>
      <c r="DR134" s="328">
        <f t="shared" si="204"/>
        <v>0</v>
      </c>
      <c r="DS134" s="328">
        <f t="shared" si="204"/>
        <v>0</v>
      </c>
      <c r="DT134" s="328">
        <f t="shared" si="204"/>
        <v>0</v>
      </c>
      <c r="DU134" s="328">
        <v>0.75540774719673809</v>
      </c>
      <c r="DV134" s="328">
        <v>0.74833333333333329</v>
      </c>
      <c r="DW134" s="328">
        <v>0.75597859327217132</v>
      </c>
      <c r="DX134" s="328">
        <v>0.75597859327217132</v>
      </c>
      <c r="DY134" s="328">
        <v>0.75597859327217132</v>
      </c>
      <c r="DZ134" s="328">
        <v>0.77997196738022423</v>
      </c>
      <c r="EA134" s="328">
        <v>0.77997196738022423</v>
      </c>
      <c r="EB134" s="328">
        <v>0.77997196738022423</v>
      </c>
      <c r="EC134" s="328">
        <v>0.77997196738022423</v>
      </c>
      <c r="ED134" s="328">
        <v>0.77997196738022423</v>
      </c>
      <c r="EE134" s="328">
        <v>0.72230377166156978</v>
      </c>
      <c r="EF134" s="328">
        <v>0.72230377166156978</v>
      </c>
      <c r="EG134" s="328">
        <v>0.66479102956167169</v>
      </c>
      <c r="EH134" s="328">
        <v>0.66479102956167169</v>
      </c>
      <c r="EI134" s="328">
        <v>0.66479102956167169</v>
      </c>
      <c r="EJ134" s="328">
        <v>0.70250764525993881</v>
      </c>
      <c r="EK134" s="328">
        <v>0.71015290519877672</v>
      </c>
      <c r="EL134" s="328">
        <v>0.74685015290519874</v>
      </c>
      <c r="EM134" s="328">
        <v>0.55810397553516822</v>
      </c>
      <c r="EN134" s="328">
        <v>0.55810397553516822</v>
      </c>
      <c r="EO134" s="328">
        <v>0.55810397553516822</v>
      </c>
      <c r="EP134" s="328">
        <v>0.55810397553516822</v>
      </c>
      <c r="EQ134" s="328">
        <v>0.79858307849133536</v>
      </c>
      <c r="ER134" s="328">
        <v>0.92722731906218148</v>
      </c>
      <c r="ES134" s="328">
        <v>0.91448521916411829</v>
      </c>
      <c r="ET134" s="328">
        <v>0.91448521916411829</v>
      </c>
      <c r="EU134" s="328">
        <v>0.91448521916411829</v>
      </c>
      <c r="EV134" s="328">
        <v>0.91448521916411829</v>
      </c>
      <c r="EW134" s="328">
        <v>0.93996941896024466</v>
      </c>
      <c r="EX134" s="328">
        <v>0.91532110091743113</v>
      </c>
      <c r="EY134" s="328">
        <v>0.96628950050968399</v>
      </c>
      <c r="EZ134" s="328">
        <v>0.96628950050968399</v>
      </c>
      <c r="FA134" s="328">
        <v>0.97648318042813453</v>
      </c>
      <c r="FB134" s="328">
        <v>0.85065239551478089</v>
      </c>
      <c r="FC134" s="328">
        <v>0.85065239551478089</v>
      </c>
      <c r="FD134" s="328">
        <v>0.88041794087665648</v>
      </c>
      <c r="FE134" s="328">
        <v>0.83933741080530067</v>
      </c>
      <c r="FF134" s="328">
        <v>0.85345565749235475</v>
      </c>
      <c r="FG134" s="328">
        <v>0.85345565749235475</v>
      </c>
      <c r="FH134" s="328">
        <v>0.88097859327217132</v>
      </c>
      <c r="FI134" s="328">
        <v>0.88097859327217132</v>
      </c>
      <c r="FJ134" s="328">
        <v>0.89667686034658522</v>
      </c>
      <c r="FK134" s="328">
        <v>0.9221610601427116</v>
      </c>
      <c r="FL134" s="328">
        <v>0.84673802242609586</v>
      </c>
      <c r="FM134" s="328">
        <v>0.84673802242609586</v>
      </c>
      <c r="FN134" s="328">
        <v>0.84673802242609586</v>
      </c>
      <c r="FO134" s="328">
        <v>0.82777777777777772</v>
      </c>
      <c r="FP134" s="328">
        <v>0.82777777777777772</v>
      </c>
      <c r="FQ134" s="328">
        <v>0.83797145769622827</v>
      </c>
      <c r="FR134" s="328">
        <v>0.83797145769622827</v>
      </c>
      <c r="FS134" s="328">
        <v>0.80295616717635054</v>
      </c>
      <c r="FT134" s="328">
        <v>0.80295616717635054</v>
      </c>
      <c r="FU134" s="328">
        <v>0.80295616717635054</v>
      </c>
      <c r="FV134" s="328">
        <v>0.80295616717635065</v>
      </c>
      <c r="FW134" s="328">
        <v>0.80295616717635065</v>
      </c>
      <c r="FX134" s="328">
        <v>0.80295616717635065</v>
      </c>
      <c r="FY134" s="328">
        <v>0.78532110091743101</v>
      </c>
      <c r="FZ134" s="328">
        <v>0.72686034658511722</v>
      </c>
      <c r="GA134" s="328">
        <v>0.60779816513761464</v>
      </c>
      <c r="GB134" s="328">
        <v>0.60779816513761464</v>
      </c>
      <c r="GC134" s="328">
        <v>0.59031600407747198</v>
      </c>
      <c r="GD134" s="328">
        <v>0.59031600407747198</v>
      </c>
      <c r="GE134" s="328">
        <v>0.59031600407747198</v>
      </c>
      <c r="GF134" s="328">
        <v>0.56055045871559628</v>
      </c>
      <c r="GG134" s="328">
        <v>0.56055045871559628</v>
      </c>
      <c r="GH134" s="328">
        <v>0.45907237512742094</v>
      </c>
      <c r="GI134" s="328">
        <v>0.45907237512742094</v>
      </c>
      <c r="GJ134" s="328">
        <v>0.63083588175331295</v>
      </c>
      <c r="GK134" s="328">
        <v>0.63083588175331295</v>
      </c>
      <c r="GL134" s="328">
        <v>0.63083588175331295</v>
      </c>
      <c r="GM134" s="328">
        <v>0.63083588175331295</v>
      </c>
      <c r="GN134" s="328">
        <v>0.58848114169215093</v>
      </c>
      <c r="GO134" s="328">
        <v>0.50468909276248719</v>
      </c>
      <c r="GP134" s="328">
        <v>0.50468909276248719</v>
      </c>
      <c r="GQ134" s="328">
        <v>0.50468909276248719</v>
      </c>
      <c r="GR134" s="328">
        <v>0.4657492354740061</v>
      </c>
      <c r="GS134" s="328">
        <v>0.4657492354740061</v>
      </c>
      <c r="GT134" s="328">
        <v>0.3577981651376147</v>
      </c>
      <c r="GU134" s="328">
        <v>0.3577981651376147</v>
      </c>
      <c r="GV134" s="328">
        <v>0.3577981651376147</v>
      </c>
      <c r="GW134" s="328">
        <v>0.3577981651376147</v>
      </c>
      <c r="GX134" s="328">
        <v>0.4087665647298675</v>
      </c>
      <c r="GY134" s="328">
        <v>0.4087665647298675</v>
      </c>
      <c r="GZ134" s="328">
        <v>0.4087665647298675</v>
      </c>
      <c r="HA134" s="328">
        <v>0.4087665647298675</v>
      </c>
      <c r="HB134" s="328">
        <v>0.4087665647298675</v>
      </c>
      <c r="HC134" s="328">
        <v>0.32334352701325175</v>
      </c>
      <c r="HD134" s="328">
        <v>0.22242609582059122</v>
      </c>
      <c r="HE134" s="328">
        <v>0.28871899422358138</v>
      </c>
      <c r="HF134" s="328">
        <v>0.28871899422358138</v>
      </c>
      <c r="HG134" s="328">
        <v>0.28871899422358138</v>
      </c>
      <c r="HH134" s="328">
        <v>0.28871899422358138</v>
      </c>
      <c r="HI134" s="328">
        <v>0.30767923887189946</v>
      </c>
      <c r="HJ134" s="328">
        <v>0.27001359157322458</v>
      </c>
      <c r="HK134" s="328">
        <v>0.31942745497791369</v>
      </c>
      <c r="HL134" s="328">
        <v>0.31942745497791369</v>
      </c>
      <c r="HM134" s="328">
        <v>0.25306659870880055</v>
      </c>
      <c r="HN134" s="328">
        <v>0.25306659870880055</v>
      </c>
      <c r="HO134" s="328">
        <v>0.33013081889228679</v>
      </c>
      <c r="HP134" s="328">
        <v>0.33013081889228679</v>
      </c>
      <c r="HQ134" s="328">
        <v>0.33013081889228679</v>
      </c>
      <c r="HR134" s="328">
        <v>0.49144580360176693</v>
      </c>
      <c r="HS134" s="328">
        <v>0.53910125722052327</v>
      </c>
      <c r="HT134" s="328">
        <v>0.53910125722052327</v>
      </c>
      <c r="HU134" s="328">
        <v>0.52052327556914713</v>
      </c>
      <c r="HV134" s="328">
        <v>0.49162419300033983</v>
      </c>
      <c r="HW134" s="328">
        <v>0.49162419300033983</v>
      </c>
      <c r="HX134" s="328">
        <v>0.49162419300033983</v>
      </c>
      <c r="HY134" s="328">
        <v>0.55691471287801564</v>
      </c>
      <c r="HZ134" s="328">
        <v>0.56675161399932039</v>
      </c>
      <c r="IA134" s="328">
        <v>0.56675161399932039</v>
      </c>
      <c r="IB134" s="328">
        <v>0.56675161399932039</v>
      </c>
      <c r="IC134" s="328">
        <v>0.56675161399932039</v>
      </c>
      <c r="ID134" s="328">
        <v>0.56675161399932039</v>
      </c>
      <c r="IE134" s="328">
        <v>0.50397553516819571</v>
      </c>
      <c r="IF134" s="328">
        <v>0.55494393476044845</v>
      </c>
      <c r="IG134" s="328">
        <f t="shared" ref="IG134:IR134" si="205">SUM(IG133/$C$134)</f>
        <v>0</v>
      </c>
      <c r="IH134" s="328">
        <f t="shared" si="205"/>
        <v>0</v>
      </c>
      <c r="II134" s="328">
        <f t="shared" si="205"/>
        <v>0</v>
      </c>
      <c r="IJ134" s="328">
        <f t="shared" si="205"/>
        <v>0</v>
      </c>
      <c r="IK134" s="328">
        <f t="shared" si="205"/>
        <v>0</v>
      </c>
      <c r="IL134" s="328">
        <f t="shared" si="205"/>
        <v>0</v>
      </c>
      <c r="IM134" s="328">
        <f t="shared" si="205"/>
        <v>0</v>
      </c>
      <c r="IN134" s="328">
        <f t="shared" si="205"/>
        <v>0</v>
      </c>
      <c r="IO134" s="328">
        <f t="shared" si="205"/>
        <v>0</v>
      </c>
      <c r="IP134" s="328">
        <f t="shared" si="205"/>
        <v>0</v>
      </c>
      <c r="IQ134" s="328">
        <f t="shared" si="205"/>
        <v>0</v>
      </c>
      <c r="IR134" s="328">
        <f t="shared" si="205"/>
        <v>0</v>
      </c>
      <c r="IS134" s="328">
        <v>0.55254841997961268</v>
      </c>
      <c r="IT134" s="328">
        <v>0.55254841997961268</v>
      </c>
      <c r="IU134" s="328">
        <v>0.5969418960244649</v>
      </c>
      <c r="IV134" s="328">
        <v>0.53883792048929668</v>
      </c>
      <c r="IW134" s="328">
        <v>0.53883792048929668</v>
      </c>
      <c r="IX134" s="328">
        <v>0.5969418960244649</v>
      </c>
      <c r="IY134" s="328">
        <v>0.5969418960244649</v>
      </c>
      <c r="IZ134" s="328">
        <v>0.5969418960244649</v>
      </c>
      <c r="JA134" s="328">
        <v>0.5969418960244649</v>
      </c>
      <c r="JB134" s="328">
        <v>0.64046890927624878</v>
      </c>
      <c r="JC134" s="328">
        <v>0.64046890927624878</v>
      </c>
      <c r="JD134" s="328">
        <v>0.64046890927624878</v>
      </c>
      <c r="JE134" s="328">
        <v>0.64046890927624878</v>
      </c>
      <c r="JF134" s="328">
        <v>0.59587155963302763</v>
      </c>
      <c r="JG134" s="328">
        <v>0.58603465851172287</v>
      </c>
      <c r="JH134" s="328">
        <v>0.58603465851172287</v>
      </c>
      <c r="JI134" s="328">
        <v>0.58603465851172287</v>
      </c>
      <c r="JJ134" s="328">
        <v>0.56503567787971454</v>
      </c>
      <c r="JK134" s="328">
        <v>0.56503567787971454</v>
      </c>
      <c r="JL134" s="328">
        <v>0.61024464831804281</v>
      </c>
      <c r="JM134" s="328">
        <v>0.61024464831804281</v>
      </c>
      <c r="JN134" s="328">
        <v>0.60407747196738026</v>
      </c>
      <c r="JO134" s="328">
        <v>0.60407747196738026</v>
      </c>
      <c r="JP134" s="328">
        <v>0.60407747196738026</v>
      </c>
      <c r="JQ134" s="328">
        <v>0.54597349643221205</v>
      </c>
      <c r="JR134" s="328">
        <v>0.54597349643221205</v>
      </c>
      <c r="JS134" s="328">
        <v>0.54597349643221205</v>
      </c>
      <c r="JT134" s="328">
        <v>0.54597349643221205</v>
      </c>
      <c r="JU134" s="328">
        <v>0.5555045871559634</v>
      </c>
      <c r="JV134" s="328">
        <v>0.5555045871559634</v>
      </c>
      <c r="JW134" s="328">
        <v>0.5555045871559634</v>
      </c>
      <c r="JX134" s="328">
        <v>0.5555045871559634</v>
      </c>
      <c r="JY134" s="328">
        <v>0.5555045871559634</v>
      </c>
      <c r="JZ134" s="328">
        <v>0.5555045871559634</v>
      </c>
      <c r="KA134" s="328">
        <v>0.52599388379204892</v>
      </c>
      <c r="KB134" s="328">
        <v>0.56702344546381245</v>
      </c>
      <c r="KC134" s="328">
        <v>0.56702344546381245</v>
      </c>
      <c r="KD134" s="328">
        <v>0.61432212028542299</v>
      </c>
      <c r="KE134" s="328">
        <v>0.54903160040774723</v>
      </c>
      <c r="KF134" s="328">
        <v>0.54903160040774723</v>
      </c>
      <c r="KG134" s="328">
        <v>0.54903160040774723</v>
      </c>
      <c r="KH134" s="328">
        <v>0.55856269113149848</v>
      </c>
      <c r="KI134" s="328">
        <v>0.55856269113149848</v>
      </c>
      <c r="KJ134" s="328">
        <v>0.55856269113149848</v>
      </c>
      <c r="KK134" s="328">
        <v>0.60290519877675841</v>
      </c>
      <c r="KL134" s="328">
        <v>0.60290519877675841</v>
      </c>
      <c r="KM134" s="328">
        <v>0.60290519877675841</v>
      </c>
      <c r="KN134" s="328">
        <v>0.60290519877675841</v>
      </c>
      <c r="KO134" s="328">
        <v>0.55372069317023453</v>
      </c>
      <c r="KP134" s="328">
        <v>0.55372069317023453</v>
      </c>
      <c r="KQ134" s="328">
        <v>0.55372069317023453</v>
      </c>
      <c r="KR134" s="328">
        <v>0.55372069317023453</v>
      </c>
      <c r="KS134" s="328">
        <v>0.48700305810397554</v>
      </c>
      <c r="KT134" s="328">
        <v>0.43450560652395515</v>
      </c>
      <c r="KU134" s="328">
        <v>0.45998980632008157</v>
      </c>
      <c r="KV134" s="328">
        <v>0.4410091743119266</v>
      </c>
      <c r="KW134" s="328">
        <v>0.38660040774719673</v>
      </c>
      <c r="KX134" s="328">
        <v>0.38660040774719673</v>
      </c>
      <c r="KY134" s="328">
        <v>0.38660040774719673</v>
      </c>
      <c r="KZ134" s="328">
        <v>0.34200305810397552</v>
      </c>
      <c r="LA134" s="328">
        <v>0.28759429153924565</v>
      </c>
      <c r="LB134" s="328">
        <v>0.28759429153924565</v>
      </c>
      <c r="LC134" s="328">
        <v>0.28759429153924565</v>
      </c>
      <c r="LD134" s="328">
        <v>0.31307849133537208</v>
      </c>
      <c r="LE134" s="328">
        <v>0.31307849133537208</v>
      </c>
      <c r="LF134" s="328">
        <v>0.38932721712538226</v>
      </c>
      <c r="LG134" s="328">
        <v>0.38932721712538226</v>
      </c>
      <c r="LH134" s="328">
        <v>0.38932721712538226</v>
      </c>
      <c r="LI134" s="328">
        <v>0.38932721712538226</v>
      </c>
      <c r="LJ134" s="328">
        <v>0.38932721712538226</v>
      </c>
      <c r="LK134" s="328">
        <v>0.36720693170234459</v>
      </c>
      <c r="LL134" s="328">
        <v>0.36720693170234459</v>
      </c>
      <c r="LM134" s="328">
        <v>0.39491335372069314</v>
      </c>
      <c r="LN134" s="328">
        <v>0.39491335372069314</v>
      </c>
      <c r="LO134" s="328">
        <v>0.39491335372069314</v>
      </c>
      <c r="LP134" s="328">
        <v>0.39491335372069314</v>
      </c>
      <c r="LQ134" s="328">
        <v>0.39491335372069314</v>
      </c>
      <c r="LR134" s="328">
        <v>0.36632008154943929</v>
      </c>
      <c r="LS134" s="328">
        <v>0.36632008154943929</v>
      </c>
      <c r="LT134" s="328">
        <v>0.36632008154943929</v>
      </c>
      <c r="LU134" s="328">
        <v>0.36632008154943929</v>
      </c>
      <c r="LV134" s="328">
        <v>0.34083588175331292</v>
      </c>
      <c r="LW134" s="328">
        <v>0.43028542303771655</v>
      </c>
      <c r="LX134" s="328">
        <v>0.43028542303771655</v>
      </c>
      <c r="LY134" s="328">
        <v>0.43028542303771655</v>
      </c>
      <c r="LZ134" s="328">
        <v>0.44853211009174304</v>
      </c>
      <c r="MA134" s="328">
        <v>0.49491335372069312</v>
      </c>
      <c r="MB134" s="328">
        <v>0.49491335372069312</v>
      </c>
      <c r="MC134" s="328">
        <v>0.49491335372069312</v>
      </c>
      <c r="MD134" s="328">
        <v>0.49491335372069312</v>
      </c>
      <c r="ME134" s="328">
        <v>0.55768943255181791</v>
      </c>
      <c r="MF134" s="328">
        <v>0.55768943255181791</v>
      </c>
      <c r="MG134" s="328">
        <v>0.55768943255181791</v>
      </c>
      <c r="MH134" s="328">
        <v>0.55768943255181791</v>
      </c>
      <c r="MI134" s="328">
        <v>0.44381583418280668</v>
      </c>
      <c r="MJ134" s="328">
        <v>0.44381583418280668</v>
      </c>
      <c r="MK134" s="328">
        <v>0.46221542643560992</v>
      </c>
      <c r="ML134" s="328">
        <v>0.46221542643560992</v>
      </c>
      <c r="MM134" s="328">
        <v>0.46221542643560992</v>
      </c>
      <c r="MN134" s="328">
        <v>0.46221542643560992</v>
      </c>
      <c r="MO134" s="328">
        <v>0.48010533469249067</v>
      </c>
      <c r="MP134" s="328">
        <v>0.48010533469249067</v>
      </c>
      <c r="MQ134" s="328">
        <v>0.48010533469249067</v>
      </c>
      <c r="MR134" s="328">
        <v>0.48010533469249067</v>
      </c>
      <c r="MS134" s="328">
        <v>0.70946313285762841</v>
      </c>
      <c r="MT134" s="328">
        <v>0.73494733265375478</v>
      </c>
      <c r="MU134" s="328">
        <v>0.72597689432551826</v>
      </c>
      <c r="MV134" s="328">
        <v>0.72597689432551826</v>
      </c>
      <c r="MW134" s="328">
        <v>0.72597689432551826</v>
      </c>
      <c r="MX134" s="328">
        <v>0.72597689432551826</v>
      </c>
      <c r="MY134" s="328">
        <v>0.72597689432551826</v>
      </c>
      <c r="MZ134" s="328">
        <v>0.74437648657832145</v>
      </c>
      <c r="NA134" s="328">
        <v>0.78086986068637454</v>
      </c>
      <c r="NB134" s="328">
        <v>0.78086986068637454</v>
      </c>
      <c r="NC134" s="328">
        <v>0.78086986068637443</v>
      </c>
      <c r="ND134" s="328">
        <v>0.78086986068637443</v>
      </c>
      <c r="NE134" s="328">
        <v>0.78086986068637443</v>
      </c>
      <c r="NF134" s="328">
        <v>0.78086986068637443</v>
      </c>
      <c r="NG134" s="328">
        <v>0.78086986068637443</v>
      </c>
      <c r="NH134" s="328">
        <v>0.78086986068637443</v>
      </c>
      <c r="NI134" s="328">
        <v>0.78086986068637443</v>
      </c>
      <c r="NJ134" s="328">
        <v>0.79875976894325507</v>
      </c>
      <c r="NK134" s="328">
        <v>0.79875976894325507</v>
      </c>
      <c r="NL134" s="328">
        <v>0.79875976894325507</v>
      </c>
      <c r="NM134" s="328">
        <v>0.79875976894325507</v>
      </c>
      <c r="NN134" s="328">
        <v>0.79875976894325507</v>
      </c>
      <c r="NO134" s="328">
        <v>0.79875976894325507</v>
      </c>
      <c r="NP134" s="328">
        <v>0.7896364254162419</v>
      </c>
      <c r="NQ134" s="328">
        <v>0.7896364254162419</v>
      </c>
      <c r="NR134" s="328">
        <v>0.7896364254162419</v>
      </c>
      <c r="NS134" s="328">
        <v>0.7896364254162419</v>
      </c>
      <c r="NT134" s="328">
        <v>0.7896364254162419</v>
      </c>
      <c r="NU134" s="328">
        <v>0.7896364254162419</v>
      </c>
      <c r="NV134" s="328">
        <v>0.7896364254162419</v>
      </c>
      <c r="NW134" s="328">
        <v>0.7896364254162419</v>
      </c>
      <c r="NX134" s="328">
        <v>0.7896364254162419</v>
      </c>
      <c r="NY134" s="328">
        <v>0.7896364254162419</v>
      </c>
      <c r="NZ134" s="328">
        <v>0.7896364254162419</v>
      </c>
      <c r="OA134" s="328">
        <v>0.78963642541624202</v>
      </c>
      <c r="OB134" s="328">
        <v>0.78963642541624202</v>
      </c>
      <c r="OC134" s="328">
        <v>0.78963642541624202</v>
      </c>
      <c r="OD134" s="328">
        <v>0.78963642541624202</v>
      </c>
      <c r="OE134" s="328">
        <v>0.78963642541624202</v>
      </c>
      <c r="OF134" s="328">
        <v>0.75314305130818893</v>
      </c>
      <c r="OG134" s="328">
        <v>0.75314305130818893</v>
      </c>
      <c r="OH134" s="328">
        <v>0.75314305130818893</v>
      </c>
      <c r="OI134" s="328">
        <v>0.78994223581379552</v>
      </c>
      <c r="OJ134" s="328">
        <v>0.72716615698267073</v>
      </c>
      <c r="OK134" s="328">
        <v>0.72716615698267073</v>
      </c>
      <c r="OL134" s="328">
        <v>0.74541284403669728</v>
      </c>
      <c r="OM134" s="328">
        <v>0.69444444444444442</v>
      </c>
      <c r="ON134" s="328">
        <v>0.69444444444444442</v>
      </c>
      <c r="OO134" s="328">
        <v>0.69444444444444442</v>
      </c>
      <c r="OP134" s="328">
        <v>0.69444444444444442</v>
      </c>
      <c r="OQ134" s="328">
        <v>0.69444444444444442</v>
      </c>
      <c r="OR134" s="328">
        <v>0.69444444444444442</v>
      </c>
      <c r="OS134" s="328">
        <v>0.69444444444444442</v>
      </c>
      <c r="OT134" s="328">
        <v>0.70015290519877682</v>
      </c>
      <c r="OU134" s="328">
        <v>0.70015290519877682</v>
      </c>
      <c r="OV134" s="328">
        <v>0.84082568807339453</v>
      </c>
      <c r="OW134" s="328">
        <v>0.84082568807339453</v>
      </c>
      <c r="OX134" s="328">
        <v>0.85010193679918444</v>
      </c>
      <c r="OY134" s="328">
        <v>0.85010193679918444</v>
      </c>
      <c r="OZ134" s="328">
        <v>0.85010193679918444</v>
      </c>
      <c r="PA134" s="328">
        <v>0.85010193679918444</v>
      </c>
      <c r="PB134" s="328">
        <v>0.85010193679918444</v>
      </c>
      <c r="PC134" s="328">
        <v>0.78781855249745159</v>
      </c>
      <c r="PD134" s="328">
        <v>0.78781855249745159</v>
      </c>
      <c r="PE134" s="328">
        <v>0.78781855249745159</v>
      </c>
      <c r="PF134" s="328">
        <v>0.78781855249745159</v>
      </c>
      <c r="PG134" s="328">
        <v>0.69097859327217115</v>
      </c>
      <c r="PH134" s="328">
        <v>0.69097859327217115</v>
      </c>
      <c r="PI134" s="328">
        <v>0.69097859327217115</v>
      </c>
      <c r="PJ134" s="328">
        <v>0.65699966021066936</v>
      </c>
      <c r="PK134" s="328">
        <v>0.67106693849813126</v>
      </c>
      <c r="PL134" s="328">
        <v>0.67106693849813126</v>
      </c>
      <c r="PM134" s="328">
        <v>0.67106693849813126</v>
      </c>
      <c r="PN134" s="328">
        <v>0.62859327217125383</v>
      </c>
      <c r="PO134" s="328">
        <v>0.62859327217125383</v>
      </c>
      <c r="PP134" s="328">
        <v>0.62859327217125383</v>
      </c>
      <c r="PQ134" s="328">
        <v>0.62859327217125383</v>
      </c>
      <c r="PR134" s="328">
        <v>0.62859327217125383</v>
      </c>
      <c r="PS134" s="328">
        <v>0.52971457696228352</v>
      </c>
      <c r="PT134" s="328">
        <v>0.54378185524974521</v>
      </c>
      <c r="PU134" s="328">
        <v>0.54378185524974521</v>
      </c>
      <c r="PV134" s="328">
        <v>0.54378185524974521</v>
      </c>
      <c r="PW134" s="328">
        <v>0.54378185524974521</v>
      </c>
      <c r="PX134" s="328">
        <v>0.54378185524974521</v>
      </c>
      <c r="PY134" s="328">
        <v>0.54378185524974521</v>
      </c>
      <c r="PZ134" s="328">
        <v>0.54949031600407738</v>
      </c>
      <c r="QA134" s="328">
        <v>0.54949031600407738</v>
      </c>
      <c r="QB134" s="328">
        <v>0.54949031600407738</v>
      </c>
      <c r="QC134" s="328">
        <v>0.54949031600407738</v>
      </c>
      <c r="QD134" s="328">
        <v>0.54949031600407738</v>
      </c>
      <c r="QE134" s="328">
        <v>0.5521406727828746</v>
      </c>
      <c r="QF134" s="328">
        <v>0.5521406727828746</v>
      </c>
      <c r="QG134" s="328">
        <v>0.60310907237512745</v>
      </c>
      <c r="QH134" s="328">
        <v>0.60310907237512745</v>
      </c>
      <c r="QI134" s="328">
        <v>0.60310907237512745</v>
      </c>
      <c r="QJ134" s="328">
        <v>0.60310907237512745</v>
      </c>
      <c r="QK134" s="328">
        <v>0.60310907237512745</v>
      </c>
      <c r="QL134" s="328">
        <v>0.60310907237512745</v>
      </c>
      <c r="QM134" s="328">
        <v>0.67935779816513764</v>
      </c>
      <c r="QN134" s="328">
        <v>0.6955147808358817</v>
      </c>
      <c r="QO134" s="328">
        <v>0.6955147808358817</v>
      </c>
      <c r="QP134" s="328">
        <v>0.6955147808358817</v>
      </c>
      <c r="QQ134" s="328">
        <v>0.6955147808358817</v>
      </c>
      <c r="QR134" s="328">
        <v>0.6955147808358817</v>
      </c>
      <c r="QS134" s="328">
        <v>0.6955147808358817</v>
      </c>
      <c r="QT134" s="328">
        <v>0.73129459734964319</v>
      </c>
      <c r="QU134" s="328">
        <v>0.74148827726809374</v>
      </c>
      <c r="QV134" s="328">
        <v>0.70565749235474018</v>
      </c>
      <c r="QW134" s="328">
        <v>0.72354740061162082</v>
      </c>
      <c r="QX134" s="328">
        <v>0.72354740061162082</v>
      </c>
      <c r="QY134" s="328">
        <v>0.5574923547400612</v>
      </c>
      <c r="QZ134" s="328">
        <v>0.5574923547400612</v>
      </c>
      <c r="RA134" s="328">
        <v>0.5574923547400612</v>
      </c>
      <c r="RB134" s="328">
        <v>0.5574923547400612</v>
      </c>
      <c r="RC134" s="328">
        <v>0.58297655453618769</v>
      </c>
      <c r="RD134" s="328">
        <v>0.60846075433231406</v>
      </c>
      <c r="RE134" s="328">
        <v>0.60846075433231406</v>
      </c>
      <c r="RF134" s="328">
        <v>0.5742099898063201</v>
      </c>
      <c r="RG134" s="328">
        <v>0.47497451580020394</v>
      </c>
      <c r="RH134" s="328">
        <v>0.4391946992864425</v>
      </c>
      <c r="RI134" s="328">
        <v>0.4391946992864425</v>
      </c>
      <c r="RJ134" s="328">
        <v>0.4391946992864425</v>
      </c>
      <c r="RK134" s="328">
        <v>0.44128440366972482</v>
      </c>
      <c r="RL134" s="328">
        <v>0.37145769622833846</v>
      </c>
      <c r="RM134" s="328">
        <v>0.37145769622833846</v>
      </c>
      <c r="RN134" s="328">
        <v>0.37145769622833846</v>
      </c>
      <c r="RO134" s="328">
        <v>0.37145769622833846</v>
      </c>
      <c r="RP134" s="328">
        <v>0.37145769622833846</v>
      </c>
      <c r="RQ134" s="328">
        <v>0.37145769622833846</v>
      </c>
      <c r="RR134" s="328">
        <v>0.42924566768603467</v>
      </c>
      <c r="RS134" s="328">
        <v>0.42924566768603467</v>
      </c>
      <c r="RT134" s="328">
        <v>0.42924566768603467</v>
      </c>
      <c r="RU134" s="328">
        <v>0.42924566768603467</v>
      </c>
      <c r="RV134" s="328">
        <v>0.4547298674821611</v>
      </c>
      <c r="RW134" s="328">
        <v>0.48021406727828747</v>
      </c>
      <c r="RX134" s="328">
        <v>0.48021406727828747</v>
      </c>
      <c r="RY134" s="328">
        <v>0.48230377166156979</v>
      </c>
      <c r="RZ134" s="328">
        <v>0.43757900101936797</v>
      </c>
      <c r="SA134" s="328">
        <v>0.40919979612640173</v>
      </c>
      <c r="SB134" s="328">
        <v>0.40919979612640173</v>
      </c>
      <c r="SC134" s="328">
        <v>0.40919979612640173</v>
      </c>
      <c r="SD134" s="328">
        <v>0.40919979612640173</v>
      </c>
      <c r="SE134" s="328">
        <v>0.46546890927624873</v>
      </c>
      <c r="SF134" s="328">
        <v>0.46546890927624873</v>
      </c>
      <c r="SG134" s="328">
        <v>0.46546890927624873</v>
      </c>
      <c r="SH134" s="328">
        <v>0.46546890927624873</v>
      </c>
      <c r="SI134" s="328">
        <v>0.45272680937818555</v>
      </c>
      <c r="SJ134" s="328">
        <v>0.44645769622833847</v>
      </c>
      <c r="SK134" s="328">
        <v>0.44645769622833847</v>
      </c>
      <c r="SL134" s="328">
        <v>0.44645769622833847</v>
      </c>
      <c r="SM134" s="328">
        <v>0.44645769622833847</v>
      </c>
      <c r="SN134" s="328">
        <v>0.39018858307849136</v>
      </c>
      <c r="SO134" s="328">
        <v>0.39018858307849136</v>
      </c>
      <c r="SP134" s="328">
        <v>0.39018858307849136</v>
      </c>
      <c r="SQ134" s="328">
        <v>0.39018858307849136</v>
      </c>
      <c r="SR134" s="328">
        <v>0.39018858307849136</v>
      </c>
      <c r="SS134" s="328">
        <v>0.39018858307849136</v>
      </c>
      <c r="ST134" s="328">
        <v>0.34288990825688076</v>
      </c>
      <c r="SU134" s="328">
        <v>0.34288990825688076</v>
      </c>
      <c r="SV134" s="328">
        <v>0.34288990825688076</v>
      </c>
      <c r="SW134" s="328">
        <v>0.34288990825688076</v>
      </c>
      <c r="SX134" s="328">
        <v>0.34288990825688076</v>
      </c>
      <c r="SY134" s="328">
        <v>0.34288990825688076</v>
      </c>
      <c r="SZ134" s="328">
        <v>0.34288990825688076</v>
      </c>
      <c r="TA134" s="328">
        <v>0.35690621814475026</v>
      </c>
      <c r="TB134" s="328">
        <v>0.35690621814475026</v>
      </c>
      <c r="TC134" s="328">
        <v>0.35690621814475026</v>
      </c>
      <c r="TD134" s="328">
        <v>0.35690621814475026</v>
      </c>
      <c r="TE134" s="328">
        <v>0.32994393476044853</v>
      </c>
      <c r="TF134" s="328">
        <v>0.32994393476044853</v>
      </c>
      <c r="TG134" s="328">
        <v>0.32994393476044853</v>
      </c>
      <c r="TH134" s="328">
        <v>0.38855759429153924</v>
      </c>
      <c r="TI134" s="328">
        <v>0.38855759429153924</v>
      </c>
      <c r="TJ134" s="328">
        <v>0.38855759429153924</v>
      </c>
      <c r="TK134" s="328">
        <v>0.39136085626911316</v>
      </c>
      <c r="TL134" s="328">
        <v>0.39136085626911316</v>
      </c>
      <c r="TM134" s="328">
        <v>0.43315494393476045</v>
      </c>
      <c r="TN134" s="328">
        <v>0.40767074413863408</v>
      </c>
      <c r="TO134" s="328">
        <v>0.40767074413863408</v>
      </c>
      <c r="TP134" s="328">
        <v>0.22051478083588175</v>
      </c>
      <c r="TQ134" s="328">
        <v>0.22051478083588175</v>
      </c>
      <c r="TR134" s="328">
        <v>0.24599898063200815</v>
      </c>
      <c r="TS134" s="328">
        <v>0.24599898063200815</v>
      </c>
      <c r="TT134" s="328">
        <v>0.25772171253822629</v>
      </c>
      <c r="TU134" s="328">
        <v>0.25772171253822629</v>
      </c>
      <c r="TV134" s="328">
        <v>0.2605249745158002</v>
      </c>
      <c r="TW134" s="328">
        <v>0.2605249745158002</v>
      </c>
      <c r="TX134" s="328">
        <v>0.2605249745158002</v>
      </c>
      <c r="TY134" s="328">
        <v>0.2605249745158002</v>
      </c>
      <c r="TZ134" s="328">
        <v>0.28384301732925588</v>
      </c>
      <c r="UA134" s="328">
        <v>0.28384301732925588</v>
      </c>
      <c r="UB134" s="328">
        <v>0.27945973496432208</v>
      </c>
      <c r="UC134" s="328">
        <v>0.27385321100917431</v>
      </c>
      <c r="UD134" s="328">
        <v>0.24454638124362896</v>
      </c>
      <c r="UE134" s="328">
        <v>0.24454638124362896</v>
      </c>
      <c r="UF134" s="328">
        <v>0.30443425076452596</v>
      </c>
      <c r="UG134" s="328">
        <v>0.30443425076452596</v>
      </c>
      <c r="UH134" s="328">
        <v>0.30443425076452596</v>
      </c>
      <c r="UI134" s="328">
        <v>0.30443425076452596</v>
      </c>
      <c r="UJ134" s="328">
        <v>0.3161569826707441</v>
      </c>
      <c r="UK134" s="328">
        <v>0.29964322120285419</v>
      </c>
      <c r="UL134" s="328">
        <v>0.29964322120285419</v>
      </c>
      <c r="UM134" s="328">
        <v>0.30800203873598364</v>
      </c>
      <c r="UN134" s="328">
        <v>0.30800203873598364</v>
      </c>
      <c r="UO134" s="328">
        <v>0.4099388379204893</v>
      </c>
      <c r="UP134" s="328">
        <v>0.41834862385321098</v>
      </c>
      <c r="UQ134" s="328">
        <v>0.43195718654434251</v>
      </c>
      <c r="UR134" s="328">
        <v>0.43195718654434251</v>
      </c>
      <c r="US134" s="328">
        <v>0.43195718654434251</v>
      </c>
      <c r="UT134" s="328">
        <v>0.43195718654434251</v>
      </c>
      <c r="UU134" s="328">
        <v>0.43195718654434251</v>
      </c>
      <c r="UV134" s="328">
        <v>0.43195718654434251</v>
      </c>
      <c r="UW134" s="328">
        <v>0.43195718654434251</v>
      </c>
      <c r="UX134" s="328">
        <v>0.44393476044852193</v>
      </c>
      <c r="UY134" s="328">
        <v>0.44393476044852193</v>
      </c>
      <c r="UZ134" s="328">
        <v>0.44393476044852193</v>
      </c>
      <c r="VA134" s="328">
        <v>0.55555555555555558</v>
      </c>
      <c r="VB134" s="328">
        <v>0.55555555555555558</v>
      </c>
      <c r="VC134" s="328">
        <v>0.56075433231396521</v>
      </c>
      <c r="VD134" s="328">
        <v>0.56075433231396521</v>
      </c>
      <c r="VE134" s="328">
        <v>0.56075433231396521</v>
      </c>
      <c r="VF134" s="328">
        <v>0.56075433231396521</v>
      </c>
      <c r="VG134" s="328">
        <v>0.56075433231396521</v>
      </c>
      <c r="VH134" s="328">
        <v>0.56075433231396521</v>
      </c>
      <c r="VI134" s="328">
        <v>0.56075433231396521</v>
      </c>
      <c r="VJ134" s="328">
        <v>0.57247706422018341</v>
      </c>
      <c r="VK134" s="328">
        <v>0.57247706422018341</v>
      </c>
      <c r="VL134" s="328">
        <v>0.57247706422018341</v>
      </c>
      <c r="VM134" s="328">
        <v>0.5928644240570845</v>
      </c>
      <c r="VN134" s="328">
        <v>0.5928644240570845</v>
      </c>
      <c r="VO134" s="328">
        <v>0.60484199796126392</v>
      </c>
      <c r="VP134" s="328">
        <v>0.60484199796126392</v>
      </c>
      <c r="VQ134" s="328">
        <v>0.60484199796126392</v>
      </c>
      <c r="VR134" s="328">
        <v>0.64306829765545348</v>
      </c>
      <c r="VS134" s="328">
        <v>0.71829765545361879</v>
      </c>
      <c r="VT134" s="328">
        <v>0.71829765545361879</v>
      </c>
      <c r="VU134" s="328">
        <v>0.71829765545361879</v>
      </c>
      <c r="VV134" s="328">
        <v>0.68312945973496431</v>
      </c>
      <c r="VW134" s="328">
        <v>0.68312945973496431</v>
      </c>
      <c r="VX134" s="328">
        <v>0.70372069317023445</v>
      </c>
      <c r="VY134" s="328">
        <v>0.67650356778797138</v>
      </c>
      <c r="VZ134" s="328">
        <v>0.67650356778797138</v>
      </c>
      <c r="WA134" s="328">
        <v>0.67650356778797138</v>
      </c>
      <c r="WB134" s="328">
        <v>0.67650356778797138</v>
      </c>
      <c r="WC134" s="328">
        <v>0.67650356778797138</v>
      </c>
      <c r="WD134" s="328">
        <v>0.67650356778797138</v>
      </c>
      <c r="WE134" s="328">
        <v>0.67650356778797138</v>
      </c>
      <c r="WF134" s="328">
        <v>0.65142711518858309</v>
      </c>
      <c r="WG134" s="328">
        <v>0.6718144750254843</v>
      </c>
      <c r="WH134" s="328">
        <v>0.6718144750254843</v>
      </c>
      <c r="WI134" s="328">
        <v>0.61791539245667693</v>
      </c>
      <c r="WJ134" s="328">
        <v>0.61791539245667693</v>
      </c>
      <c r="WK134" s="328">
        <v>0.61791539245667693</v>
      </c>
      <c r="WL134" s="328">
        <v>0.61791539245667693</v>
      </c>
      <c r="WM134" s="328">
        <v>0.61791539245667693</v>
      </c>
      <c r="WN134" s="328">
        <v>0.61791539245667693</v>
      </c>
      <c r="WO134" s="328">
        <v>0.61791539245667693</v>
      </c>
      <c r="WP134" s="328">
        <v>0.61791539245667693</v>
      </c>
      <c r="WQ134" s="328">
        <v>0.61791539245667693</v>
      </c>
      <c r="WR134" s="328">
        <v>0.64416411824668718</v>
      </c>
      <c r="WS134" s="328">
        <v>0.64416411824668718</v>
      </c>
      <c r="WT134" s="328">
        <v>0.64416411824668718</v>
      </c>
      <c r="WU134" s="328">
        <v>0.74294087665647301</v>
      </c>
      <c r="WV134" s="328">
        <v>0.74294087665647301</v>
      </c>
      <c r="WW134" s="328">
        <v>0.74294087665647301</v>
      </c>
      <c r="WX134" s="328">
        <v>0.74294087665647301</v>
      </c>
      <c r="WY134" s="328">
        <v>0.56311926605504581</v>
      </c>
      <c r="WZ134" s="328">
        <v>0.56311926605504581</v>
      </c>
      <c r="XA134" s="328">
        <v>0.56311926605504581</v>
      </c>
      <c r="XB134" s="328">
        <v>0.56311926605504581</v>
      </c>
      <c r="XC134" s="328">
        <v>0.56311926605504581</v>
      </c>
      <c r="XD134" s="328">
        <v>0.56311926605504581</v>
      </c>
      <c r="XE134" s="328">
        <v>0.56311926605504581</v>
      </c>
      <c r="XF134" s="328">
        <v>0.57361875637104986</v>
      </c>
      <c r="XG134" s="328">
        <v>0.58636085626911305</v>
      </c>
      <c r="XH134" s="328">
        <v>0.58636085626911305</v>
      </c>
      <c r="XI134" s="328">
        <v>0.59908766564729865</v>
      </c>
      <c r="XJ134" s="328">
        <v>0.59908766564729865</v>
      </c>
      <c r="XK134" s="328">
        <v>0.59908766564729865</v>
      </c>
      <c r="XL134" s="328">
        <v>0.59383792048929662</v>
      </c>
      <c r="XM134" s="328">
        <v>0.59383792048929662</v>
      </c>
      <c r="XN134" s="328">
        <v>0.60912844036697245</v>
      </c>
      <c r="XO134" s="328">
        <v>0.64995412844036704</v>
      </c>
      <c r="XP134" s="328">
        <v>0.62589704383282363</v>
      </c>
      <c r="XQ134" s="328">
        <v>0.55777268093781862</v>
      </c>
      <c r="XR134" s="328">
        <v>0.55777268093781862</v>
      </c>
      <c r="XS134" s="328">
        <v>0.55777268093781862</v>
      </c>
      <c r="XT134" s="328">
        <v>0.48218654434250768</v>
      </c>
      <c r="XU134" s="328">
        <v>0.48218654434250768</v>
      </c>
      <c r="XV134" s="328">
        <v>0.48218654434250768</v>
      </c>
      <c r="XW134" s="328">
        <v>0.48218654434250768</v>
      </c>
      <c r="XX134" s="328">
        <v>0.48218654434250768</v>
      </c>
      <c r="XY134" s="328">
        <v>0.48218654434250768</v>
      </c>
      <c r="XZ134" s="328">
        <v>0.48218654434250768</v>
      </c>
      <c r="YA134" s="328">
        <v>0.4413608562691132</v>
      </c>
      <c r="YB134" s="328">
        <v>0.4413608562691132</v>
      </c>
      <c r="YC134" s="328">
        <v>0.42912844036697251</v>
      </c>
      <c r="YD134" s="328">
        <v>0.39982161060142712</v>
      </c>
      <c r="YE134" s="328">
        <v>0.27971457696228336</v>
      </c>
      <c r="YF134" s="328">
        <v>0.27971457696228336</v>
      </c>
      <c r="YG134" s="328">
        <v>0.33320591233435271</v>
      </c>
      <c r="YH134" s="328">
        <v>0.33320591233435271</v>
      </c>
      <c r="YI134" s="328">
        <v>0.33320591233435271</v>
      </c>
      <c r="YJ134" s="328">
        <v>0.33320591233435271</v>
      </c>
      <c r="YK134" s="328">
        <v>0.33065749235474007</v>
      </c>
      <c r="YL134" s="328">
        <v>0.33065749235474007</v>
      </c>
      <c r="YM134" s="328">
        <v>0.33065749235474007</v>
      </c>
      <c r="YN134" s="328">
        <v>0.38646788990825687</v>
      </c>
      <c r="YO134" s="328">
        <v>0.38646788990825687</v>
      </c>
      <c r="YP134" s="328">
        <v>0.38646788990825687</v>
      </c>
      <c r="YQ134" s="328">
        <v>0.38646788990825687</v>
      </c>
      <c r="YR134" s="328">
        <v>0.38646788990825687</v>
      </c>
      <c r="YS134" s="328">
        <v>0.38646788990825687</v>
      </c>
      <c r="YT134" s="328">
        <v>0.38646788990825687</v>
      </c>
      <c r="YU134" s="328">
        <v>0.38646788990825687</v>
      </c>
      <c r="YV134" s="328">
        <v>0.39727319062181449</v>
      </c>
      <c r="YW134" s="328">
        <v>0.39727319062181449</v>
      </c>
      <c r="YX134" s="328">
        <v>0.329230377166157</v>
      </c>
      <c r="YY134" s="328">
        <v>0.329230377166157</v>
      </c>
      <c r="YZ134" s="328">
        <v>0.2734199796126402</v>
      </c>
      <c r="ZA134" s="328">
        <v>0.2734199796126402</v>
      </c>
      <c r="ZB134" s="328">
        <v>0.2734199796126402</v>
      </c>
      <c r="ZC134" s="328">
        <v>0.28565239551478083</v>
      </c>
      <c r="ZD134" s="328">
        <v>0.28565239551478083</v>
      </c>
      <c r="ZE134" s="328">
        <v>0.25323649337410808</v>
      </c>
      <c r="ZF134" s="328">
        <v>0.25323649337410808</v>
      </c>
      <c r="ZG134" s="328">
        <v>0.24049439347604487</v>
      </c>
      <c r="ZH134" s="328">
        <v>0.24049439347604487</v>
      </c>
      <c r="ZI134" s="328">
        <v>0.24049439347604487</v>
      </c>
      <c r="ZJ134" s="328">
        <v>0.21055045871559633</v>
      </c>
      <c r="ZK134" s="328">
        <v>0.21055045871559633</v>
      </c>
      <c r="ZL134" s="328">
        <v>0.21580020387359836</v>
      </c>
      <c r="ZM134" s="328">
        <v>0.21580020387359836</v>
      </c>
      <c r="ZN134" s="328">
        <v>0.21580020387359836</v>
      </c>
      <c r="ZO134" s="328">
        <v>0.21580020387359836</v>
      </c>
      <c r="ZP134" s="328">
        <v>0.21580020387359836</v>
      </c>
      <c r="ZQ134" s="328">
        <v>0.21580020387359836</v>
      </c>
      <c r="ZR134" s="328">
        <v>0.19821610601427114</v>
      </c>
      <c r="ZS134" s="328">
        <v>0.19821610601427114</v>
      </c>
      <c r="ZT134" s="328">
        <v>0.22370030581039754</v>
      </c>
      <c r="ZU134" s="328">
        <v>0.27466870540265037</v>
      </c>
      <c r="ZV134" s="328">
        <v>0.27466870540265037</v>
      </c>
      <c r="ZW134" s="328">
        <v>0.28756371049949037</v>
      </c>
      <c r="ZX134" s="328">
        <v>0.27533129459734967</v>
      </c>
      <c r="ZY134" s="328">
        <v>0.36151885830784913</v>
      </c>
      <c r="ZZ134" s="328">
        <v>0.36151885830784913</v>
      </c>
      <c r="AAA134" s="328">
        <v>0.36151885830784913</v>
      </c>
      <c r="AAB134" s="328">
        <v>0.36151885830784913</v>
      </c>
      <c r="AAC134" s="328">
        <v>0.36151885830784913</v>
      </c>
      <c r="AAD134" s="328">
        <v>0.36151885830784913</v>
      </c>
      <c r="AAE134" s="328">
        <v>0.36151885830784913</v>
      </c>
      <c r="AAF134" s="328">
        <v>0.30749235474006115</v>
      </c>
      <c r="AAG134" s="328">
        <v>0.30749235474006115</v>
      </c>
      <c r="AAH134" s="328">
        <v>0.39683995922528031</v>
      </c>
      <c r="AAI134" s="328">
        <v>0.39683995922528031</v>
      </c>
      <c r="AAJ134" s="328">
        <v>0.39683995922528031</v>
      </c>
      <c r="AAK134" s="328">
        <v>0.39683995922528031</v>
      </c>
      <c r="AAL134" s="328">
        <v>0.45265035677879717</v>
      </c>
      <c r="AAM134" s="328">
        <v>0.45265035677879717</v>
      </c>
      <c r="AAN134" s="328">
        <v>0.45265035677879717</v>
      </c>
      <c r="AAO134" s="328">
        <v>0.45265035677879717</v>
      </c>
      <c r="AAP134" s="328">
        <v>0.45265035677879717</v>
      </c>
      <c r="AAQ134" s="328">
        <v>0.47303771661569827</v>
      </c>
      <c r="AAR134" s="328">
        <v>0.47303771661569827</v>
      </c>
      <c r="AAS134" s="328">
        <v>0.47303771661569827</v>
      </c>
      <c r="AAT134" s="328">
        <v>0.47303771661569827</v>
      </c>
      <c r="AAU134" s="328">
        <v>0.42206931702344547</v>
      </c>
      <c r="AAV134" s="328">
        <v>0.42206931702344547</v>
      </c>
      <c r="AAW134" s="328">
        <v>0.42206931702344547</v>
      </c>
      <c r="AAX134" s="328">
        <v>0.39627930682976553</v>
      </c>
      <c r="AAY134" s="328">
        <v>0.39627930682976553</v>
      </c>
      <c r="AAZ134" s="328">
        <v>0.34576962283384299</v>
      </c>
      <c r="ABA134" s="328">
        <v>0.38149847094801226</v>
      </c>
      <c r="ABB134" s="328">
        <v>0.42018348623853208</v>
      </c>
      <c r="ABC134" s="328">
        <v>0.42018348623853208</v>
      </c>
      <c r="ABD134" s="328">
        <v>0.44841997961264018</v>
      </c>
      <c r="ABE134" s="328">
        <v>0.44841997961264018</v>
      </c>
      <c r="ABF134" s="328">
        <v>0.46014271151885833</v>
      </c>
      <c r="ABG134" s="328">
        <v>0.46014271151885833</v>
      </c>
      <c r="ABH134" s="328">
        <v>0.4214576962283384</v>
      </c>
      <c r="ABI134" s="328">
        <v>0.37864424057084611</v>
      </c>
      <c r="ABJ134" s="328">
        <v>0.37864424057084611</v>
      </c>
      <c r="ABK134" s="328">
        <v>0.37864424057084611</v>
      </c>
      <c r="ABL134" s="328">
        <v>0.37864424057084611</v>
      </c>
      <c r="ABM134" s="328">
        <v>0.37864424057084611</v>
      </c>
      <c r="ABN134" s="328">
        <v>0.41941896024464836</v>
      </c>
      <c r="ABO134" s="328">
        <v>0.41941896024464836</v>
      </c>
      <c r="ABP134" s="328">
        <v>0.41941896024464836</v>
      </c>
      <c r="ABQ134" s="328">
        <v>0.42813455657492355</v>
      </c>
      <c r="ABR134" s="328">
        <v>0.42813455657492355</v>
      </c>
      <c r="ABS134" s="328">
        <v>0.42813455657492355</v>
      </c>
      <c r="ABT134" s="328">
        <v>0.42813455657492355</v>
      </c>
      <c r="ABU134" s="328">
        <v>0.41284403669724773</v>
      </c>
      <c r="ABV134" s="328">
        <v>0.41284403669724773</v>
      </c>
      <c r="ABW134" s="328">
        <v>0.41284403669724773</v>
      </c>
      <c r="ABX134" s="328">
        <v>0.41824668705402651</v>
      </c>
      <c r="ABY134" s="328">
        <v>0.41824668705402651</v>
      </c>
      <c r="ABZ134" s="328">
        <v>0.41824668705402651</v>
      </c>
      <c r="ACA134" s="328">
        <v>0.41824668705402651</v>
      </c>
      <c r="ACB134" s="328">
        <v>0.48102276588515119</v>
      </c>
      <c r="ACC134" s="328">
        <v>0.48102276588515119</v>
      </c>
      <c r="ACD134" s="328">
        <v>0.48102276588515119</v>
      </c>
      <c r="ACE134" s="328">
        <v>0.48102276588515119</v>
      </c>
      <c r="ACF134" s="328">
        <v>0.48102276588515119</v>
      </c>
      <c r="ACG134" s="328">
        <v>0.48102276588515119</v>
      </c>
      <c r="ACH134" s="328">
        <v>0.48642541624192998</v>
      </c>
      <c r="ACI134" s="328">
        <v>0.51557934080869861</v>
      </c>
      <c r="ACJ134" s="328">
        <v>0.49814814814814823</v>
      </c>
      <c r="ACK134" s="328">
        <v>0.55869860686374451</v>
      </c>
      <c r="ACL134" s="328">
        <v>0.5022256201155284</v>
      </c>
      <c r="ACM134" s="328">
        <v>0.5022256201155284</v>
      </c>
      <c r="ACN134" s="328">
        <v>0.5022256201155284</v>
      </c>
      <c r="ACO134" s="328">
        <v>0.5022256201155284</v>
      </c>
      <c r="ACP134" s="328">
        <v>0.5022256201155284</v>
      </c>
      <c r="ACQ134" s="328">
        <v>0.48581379544682302</v>
      </c>
      <c r="ACR134" s="328">
        <v>0.49121644580360174</v>
      </c>
      <c r="ACS134" s="328">
        <v>0.49121644580360174</v>
      </c>
      <c r="ACT134" s="328">
        <v>0.54728168535507982</v>
      </c>
      <c r="ACU134" s="328">
        <v>0.54728168535507982</v>
      </c>
      <c r="ACV134" s="328">
        <v>0.54728168535507982</v>
      </c>
      <c r="ACW134" s="328">
        <v>0.64410125722052325</v>
      </c>
      <c r="ACX134" s="328">
        <v>0.61515120625212372</v>
      </c>
      <c r="ACY134" s="328">
        <v>0.55908596670064559</v>
      </c>
      <c r="ACZ134" s="328">
        <v>0.53360176690451921</v>
      </c>
      <c r="ADA134" s="328">
        <v>0.53360176690451921</v>
      </c>
      <c r="ADB134" s="328">
        <v>0.53360176690451921</v>
      </c>
      <c r="ADC134" s="328">
        <v>0.53360176690451921</v>
      </c>
      <c r="ADD134" s="328">
        <v>0.53360176690451921</v>
      </c>
      <c r="ADE134" s="328">
        <v>0.4973632347944274</v>
      </c>
      <c r="ADF134" s="328">
        <v>0.4973632347944274</v>
      </c>
      <c r="ADG134" s="328">
        <v>0.47034998301053343</v>
      </c>
      <c r="ADH134" s="328">
        <v>0.47034998301053343</v>
      </c>
      <c r="ADI134" s="328">
        <v>0.44455997281685355</v>
      </c>
      <c r="ADJ134" s="328">
        <v>0.44455997281685355</v>
      </c>
      <c r="ADK134" s="328">
        <v>0.41487597689432559</v>
      </c>
      <c r="ADL134" s="328">
        <v>0.41487597689432559</v>
      </c>
      <c r="ADM134" s="328">
        <v>0.41487597689432559</v>
      </c>
      <c r="ADN134" s="328">
        <v>0.41487597689432559</v>
      </c>
      <c r="ADO134" s="328">
        <v>0.41487597689432559</v>
      </c>
      <c r="ADP134" s="328">
        <v>0.41487597689432559</v>
      </c>
      <c r="ADQ134" s="328">
        <v>0.42761807679238878</v>
      </c>
      <c r="ADR134" s="328">
        <v>0.37961603805640504</v>
      </c>
      <c r="ADS134" s="328">
        <v>0.33302582398912678</v>
      </c>
      <c r="ADT134" s="328">
        <v>0.28643560992184847</v>
      </c>
      <c r="ADU134" s="328">
        <v>0.28643560992184847</v>
      </c>
      <c r="ADV134" s="328">
        <v>0.27471287801563032</v>
      </c>
      <c r="ADW134" s="328">
        <v>0.27471287801563032</v>
      </c>
      <c r="ADX134" s="328">
        <v>0.27471287801563032</v>
      </c>
      <c r="ADY134" s="328">
        <v>0.27471287801563032</v>
      </c>
      <c r="ADZ134" s="328">
        <v>0.27471287801563032</v>
      </c>
      <c r="AEA134" s="328">
        <v>0.26197077811756714</v>
      </c>
      <c r="AEB134" s="328">
        <v>0.26197077811756714</v>
      </c>
      <c r="AEC134" s="328">
        <v>0.26197077811756714</v>
      </c>
      <c r="AED134" s="328">
        <v>0.26197077811756714</v>
      </c>
      <c r="AEE134" s="328">
        <v>0.26197077811756714</v>
      </c>
      <c r="AEF134" s="328">
        <v>0.26197077811756714</v>
      </c>
      <c r="AEG134" s="328">
        <v>0.26197077811756714</v>
      </c>
      <c r="AEH134" s="328">
        <v>0.26197077811756714</v>
      </c>
      <c r="AEI134" s="328">
        <v>0.19919469928644243</v>
      </c>
      <c r="AEJ134" s="328">
        <v>0.19919469928644243</v>
      </c>
      <c r="AEK134" s="328">
        <v>0.19919469928644243</v>
      </c>
      <c r="AEL134" s="328">
        <v>0.19919469928644243</v>
      </c>
      <c r="AEM134" s="328">
        <v>0.20266055045871559</v>
      </c>
      <c r="AEN134" s="328">
        <v>0.21477064220183487</v>
      </c>
      <c r="AEO134" s="328">
        <v>0.27542303771661569</v>
      </c>
      <c r="AEP134" s="328">
        <v>0.35187563710499492</v>
      </c>
      <c r="AEQ134" s="328">
        <v>0.35187563710499492</v>
      </c>
      <c r="AER134" s="328">
        <v>0.35187563710499492</v>
      </c>
      <c r="AES134" s="328">
        <v>0.35187563710499492</v>
      </c>
      <c r="AET134" s="328">
        <v>0.35187563710499492</v>
      </c>
      <c r="AEU134" s="328">
        <v>0.35187563710499492</v>
      </c>
      <c r="AEV134" s="328">
        <v>0.35187563710499492</v>
      </c>
      <c r="AEW134" s="328">
        <v>0.35187563710499492</v>
      </c>
      <c r="AEX134" s="328">
        <v>0.35187563710499492</v>
      </c>
      <c r="AEY134" s="328">
        <v>0.35187563710499492</v>
      </c>
      <c r="AEZ134" s="328">
        <v>0.3537716615698267</v>
      </c>
      <c r="AFA134" s="328">
        <v>0.3537716615698267</v>
      </c>
      <c r="AFB134" s="328">
        <v>0.3537716615698267</v>
      </c>
      <c r="AFC134" s="328">
        <v>0.3537716615698267</v>
      </c>
      <c r="AFD134" s="328">
        <v>0.2673802242609582</v>
      </c>
      <c r="AFE134" s="328">
        <v>0.2673802242609582</v>
      </c>
      <c r="AFF134" s="328">
        <v>0.2673802242609582</v>
      </c>
      <c r="AFG134" s="328">
        <v>0.24123343527013252</v>
      </c>
      <c r="AFH134" s="328">
        <v>0.24123343527013252</v>
      </c>
      <c r="AFI134" s="328">
        <v>0.24123343527013252</v>
      </c>
      <c r="AFJ134" s="328">
        <v>0.24123343527013252</v>
      </c>
      <c r="AFK134" s="328">
        <v>0.24123343527013252</v>
      </c>
      <c r="AFL134" s="328">
        <v>0.24123343527013252</v>
      </c>
      <c r="AFM134" s="328">
        <v>0.24123343527013252</v>
      </c>
      <c r="AFN134" s="328">
        <v>0.24123343527013252</v>
      </c>
      <c r="AFO134" s="328">
        <v>0.24123343527013252</v>
      </c>
      <c r="AFP134" s="328">
        <v>0.24123343527013252</v>
      </c>
      <c r="AFQ134" s="328">
        <v>0.24123343527013252</v>
      </c>
      <c r="AFR134" s="328">
        <v>0.2667176350662589</v>
      </c>
      <c r="AFS134" s="328">
        <v>0.22313965341488279</v>
      </c>
      <c r="AFT134" s="328">
        <v>0.22313965341488279</v>
      </c>
      <c r="AFU134" s="328">
        <v>0.22313965341488279</v>
      </c>
      <c r="AFV134" s="328">
        <v>0.22313965341488279</v>
      </c>
      <c r="AFW134" s="328">
        <v>0.22313965341488279</v>
      </c>
      <c r="AFX134" s="328">
        <v>0.22313965341488279</v>
      </c>
      <c r="AFY134" s="328">
        <v>0.29959225280326196</v>
      </c>
      <c r="AFZ134" s="328">
        <v>0.29959225280326196</v>
      </c>
      <c r="AGA134" s="328">
        <v>0.29959225280326196</v>
      </c>
      <c r="AGB134" s="328">
        <v>0.27410805300713553</v>
      </c>
      <c r="AGC134" s="328">
        <v>0.27410805300713553</v>
      </c>
      <c r="AGD134" s="328">
        <v>0.27410805300713553</v>
      </c>
      <c r="AGE134" s="328">
        <v>0.27410805300713553</v>
      </c>
      <c r="AGF134" s="328">
        <v>0.31488277268093778</v>
      </c>
      <c r="AGG134" s="328">
        <v>0.31488277268093778</v>
      </c>
      <c r="AGH134" s="328">
        <v>0.31488277268093778</v>
      </c>
      <c r="AGI134" s="328">
        <v>0.31488277268093778</v>
      </c>
      <c r="AGJ134" s="328">
        <v>0.31488277268093778</v>
      </c>
      <c r="AGK134" s="328">
        <v>0.31488277268093778</v>
      </c>
      <c r="AGL134" s="328">
        <v>0.34036697247706421</v>
      </c>
      <c r="AGM134" s="328">
        <v>0.34036697247706421</v>
      </c>
      <c r="AGN134" s="328">
        <v>0.31488277268093778</v>
      </c>
      <c r="AGO134" s="328">
        <v>0.31488277268093778</v>
      </c>
      <c r="AGP134" s="328">
        <v>0.31488277268093778</v>
      </c>
      <c r="AGQ134" s="328">
        <v>0.31488277268093778</v>
      </c>
      <c r="AGR134" s="328">
        <v>0.31488277268093778</v>
      </c>
      <c r="AGS134" s="328">
        <v>0.31488277268093778</v>
      </c>
      <c r="AGT134" s="328">
        <v>0.31488277268093778</v>
      </c>
      <c r="AGU134" s="328">
        <v>0.31488277268093778</v>
      </c>
      <c r="AGV134" s="328">
        <v>0.31488277268093778</v>
      </c>
      <c r="AGW134" s="328">
        <v>0.33017329255861366</v>
      </c>
      <c r="AGX134" s="328">
        <v>0.29194699286442405</v>
      </c>
      <c r="AGY134" s="328">
        <v>0.29194699286442405</v>
      </c>
      <c r="AGZ134" s="328">
        <v>0.29194699286442405</v>
      </c>
      <c r="AHA134" s="328">
        <v>0.29194699286442405</v>
      </c>
      <c r="AHB134" s="328">
        <v>0.29194699286442405</v>
      </c>
      <c r="AHC134" s="328">
        <v>0.29194699286442405</v>
      </c>
      <c r="AHD134" s="328">
        <v>0.29194699286442405</v>
      </c>
      <c r="AHE134" s="328">
        <v>0.26646279306829762</v>
      </c>
      <c r="AHF134" s="328">
        <v>0.34087665647298671</v>
      </c>
      <c r="AHG134" s="328">
        <v>0.34087665647298671</v>
      </c>
      <c r="AHH134" s="328">
        <v>0.35228720693170235</v>
      </c>
      <c r="AHI134" s="328">
        <v>0.35228720693170235</v>
      </c>
      <c r="AHJ134" s="328">
        <v>0.35228720693170235</v>
      </c>
      <c r="AHK134" s="328">
        <v>0.35228720693170235</v>
      </c>
      <c r="AHL134" s="328">
        <v>0.26905581039755355</v>
      </c>
      <c r="AHM134" s="328">
        <v>0.26905581039755355</v>
      </c>
      <c r="AHN134" s="328">
        <v>0.26905581039755355</v>
      </c>
      <c r="AHO134" s="328">
        <v>0.36028924566768605</v>
      </c>
      <c r="AHP134" s="328">
        <v>0.36028924566768605</v>
      </c>
      <c r="AHQ134" s="328">
        <v>0.36028924566768605</v>
      </c>
      <c r="AHR134" s="328">
        <v>0.31441768603465853</v>
      </c>
      <c r="AHS134" s="328">
        <v>0.33353083588175336</v>
      </c>
      <c r="AHT134" s="328">
        <v>0.34752803261977572</v>
      </c>
      <c r="AHU134" s="328">
        <v>0.37301223241590209</v>
      </c>
      <c r="AHV134" s="328">
        <v>0.37301223241590209</v>
      </c>
      <c r="AHW134" s="328">
        <v>0.37301223241590209</v>
      </c>
      <c r="AHX134" s="328">
        <v>0.37301223241590209</v>
      </c>
      <c r="AHY134" s="328">
        <v>0.38789500509683994</v>
      </c>
      <c r="AHZ134" s="328">
        <v>0.40614169215086643</v>
      </c>
      <c r="AIA134" s="328">
        <v>0.40614169215086643</v>
      </c>
      <c r="AIB134" s="328">
        <v>0.4176095820591233</v>
      </c>
      <c r="AIC134" s="328">
        <v>0.44899762147468569</v>
      </c>
      <c r="AID134" s="328">
        <v>0.44899762147468569</v>
      </c>
      <c r="AIE134" s="328">
        <v>0.44899762147468569</v>
      </c>
      <c r="AIF134" s="328">
        <v>0.44899762147468569</v>
      </c>
      <c r="AIG134" s="328">
        <v>0.44899762147468569</v>
      </c>
      <c r="AIH134" s="328">
        <v>0.44899762147468569</v>
      </c>
      <c r="AII134" s="328">
        <v>0.43752973156642877</v>
      </c>
      <c r="AIJ134" s="328">
        <v>0.43752973156642877</v>
      </c>
      <c r="AIK134" s="328">
        <v>0.43752973156642877</v>
      </c>
      <c r="AIL134" s="328">
        <v>0.43752973156642877</v>
      </c>
      <c r="AIM134" s="328">
        <v>0.43752973156642877</v>
      </c>
      <c r="AIN134" s="328">
        <v>0.45241250424736662</v>
      </c>
      <c r="AIO134" s="328">
        <v>0.47185694869181105</v>
      </c>
      <c r="AIP134" s="308">
        <f t="shared" ref="AIP134:AIU134" si="206">SUM(AIP133/$C$134)</f>
        <v>0.47185694869181105</v>
      </c>
      <c r="AIQ134" s="308">
        <f t="shared" si="206"/>
        <v>0.47185694869181105</v>
      </c>
      <c r="AIR134" s="308">
        <f t="shared" si="206"/>
        <v>0.44637274889568468</v>
      </c>
      <c r="AIS134" s="308">
        <f t="shared" si="206"/>
        <v>0.44637274889568468</v>
      </c>
      <c r="AIT134" s="308">
        <f t="shared" si="206"/>
        <v>0.44637274889568468</v>
      </c>
      <c r="AIU134" s="308">
        <f t="shared" si="206"/>
        <v>0.44637274889568468</v>
      </c>
      <c r="AIV134" s="308">
        <f t="shared" ref="AIV134:AKA134" si="207">SUM(AIV133/$C$134)</f>
        <v>0.47185694869181105</v>
      </c>
      <c r="AIW134" s="407">
        <f t="shared" si="207"/>
        <v>0.47185694869181105</v>
      </c>
      <c r="AIX134" s="308">
        <f t="shared" si="207"/>
        <v>0.47185694869181105</v>
      </c>
      <c r="AIY134" s="308">
        <f t="shared" si="207"/>
        <v>0.47185694869181105</v>
      </c>
      <c r="AIZ134" s="308">
        <f t="shared" si="207"/>
        <v>0.47185694869181105</v>
      </c>
      <c r="AJA134" s="308">
        <f t="shared" si="207"/>
        <v>0.47185694869181105</v>
      </c>
      <c r="AJB134" s="308">
        <f t="shared" si="207"/>
        <v>0.48459904858987424</v>
      </c>
      <c r="AJC134" s="308">
        <f t="shared" si="207"/>
        <v>0.48459904858987424</v>
      </c>
      <c r="AJD134" s="308">
        <f t="shared" si="207"/>
        <v>0.48459904858987424</v>
      </c>
      <c r="AJE134" s="308">
        <f t="shared" si="207"/>
        <v>0.48459904858987424</v>
      </c>
      <c r="AJF134" s="308">
        <f t="shared" si="207"/>
        <v>0.48459904858987424</v>
      </c>
      <c r="AJG134" s="308">
        <f t="shared" si="207"/>
        <v>0.45911484879374787</v>
      </c>
      <c r="AJH134" s="308">
        <f t="shared" si="207"/>
        <v>0.45911484879374787</v>
      </c>
      <c r="AJI134" s="308">
        <f t="shared" si="207"/>
        <v>0.45911484879374787</v>
      </c>
      <c r="AJJ134" s="308">
        <f t="shared" si="207"/>
        <v>0.42934930343187222</v>
      </c>
      <c r="AJK134" s="308">
        <f t="shared" si="207"/>
        <v>0.39160720353380907</v>
      </c>
      <c r="AJL134" s="308">
        <f t="shared" si="207"/>
        <v>0.39160720353380907</v>
      </c>
      <c r="AJM134" s="308">
        <f t="shared" si="207"/>
        <v>0.39931872239211691</v>
      </c>
      <c r="AJN134" s="308">
        <f t="shared" si="207"/>
        <v>0.39931872239211691</v>
      </c>
      <c r="AJO134" s="308">
        <f t="shared" si="207"/>
        <v>0.39931872239211691</v>
      </c>
      <c r="AJP134" s="308">
        <f t="shared" si="207"/>
        <v>0.39931872239211691</v>
      </c>
      <c r="AJQ134" s="308">
        <f t="shared" si="207"/>
        <v>0.39931872239211691</v>
      </c>
      <c r="AJR134" s="308">
        <f t="shared" si="207"/>
        <v>0.39931872239211691</v>
      </c>
      <c r="AJS134" s="308">
        <f t="shared" si="207"/>
        <v>0.45530750934420655</v>
      </c>
      <c r="AJT134" s="308">
        <f t="shared" si="207"/>
        <v>0.45530750934420655</v>
      </c>
      <c r="AJU134" s="308">
        <f t="shared" si="207"/>
        <v>0.45530750934420655</v>
      </c>
      <c r="AJV134" s="308">
        <f t="shared" si="207"/>
        <v>0.45530750934420655</v>
      </c>
      <c r="AJW134" s="308">
        <f t="shared" si="207"/>
        <v>0.45530750934420655</v>
      </c>
      <c r="AJX134" s="308">
        <f t="shared" si="207"/>
        <v>0.5381821270812096</v>
      </c>
      <c r="AJY134" s="308">
        <f t="shared" si="207"/>
        <v>0.5381821270812096</v>
      </c>
      <c r="AJZ134" s="308">
        <f t="shared" si="207"/>
        <v>0.5381821270812096</v>
      </c>
      <c r="AKA134" s="308">
        <f t="shared" si="207"/>
        <v>0.5381821270812096</v>
      </c>
      <c r="AKB134" s="308">
        <f t="shared" ref="AKB134:ALG134" si="208">SUM(AKB133/$C$134)</f>
        <v>0.5381821270812096</v>
      </c>
      <c r="AKC134" s="308">
        <f t="shared" si="208"/>
        <v>0.6229342167855928</v>
      </c>
      <c r="AKD134" s="308">
        <f t="shared" si="208"/>
        <v>0.64586999660210676</v>
      </c>
      <c r="AKE134" s="308">
        <f t="shared" si="208"/>
        <v>0.66411668365613319</v>
      </c>
      <c r="AKF134" s="308">
        <f t="shared" si="208"/>
        <v>0.66411668365613319</v>
      </c>
      <c r="AKG134" s="308">
        <f t="shared" si="208"/>
        <v>0.62711362555215766</v>
      </c>
      <c r="AKH134" s="308">
        <f t="shared" si="208"/>
        <v>0.62711362555215766</v>
      </c>
      <c r="AKI134" s="308">
        <f t="shared" si="208"/>
        <v>0.62711362555215766</v>
      </c>
      <c r="AKJ134" s="308">
        <f t="shared" si="208"/>
        <v>0.62711362555215766</v>
      </c>
      <c r="AKK134" s="308">
        <f t="shared" si="208"/>
        <v>0.62711362555215766</v>
      </c>
      <c r="AKL134" s="308">
        <f t="shared" si="208"/>
        <v>0.62711362555215766</v>
      </c>
      <c r="AKM134" s="308">
        <f t="shared" si="208"/>
        <v>0.62711362555215766</v>
      </c>
      <c r="AKN134" s="308">
        <f t="shared" si="208"/>
        <v>0.62711362555215766</v>
      </c>
      <c r="AKO134" s="308">
        <f t="shared" si="208"/>
        <v>0.62711362555215766</v>
      </c>
      <c r="AKP134" s="308">
        <f t="shared" si="208"/>
        <v>0.62711362555215766</v>
      </c>
      <c r="AKQ134" s="308">
        <f t="shared" si="208"/>
        <v>0.60417784573564393</v>
      </c>
      <c r="AKR134" s="308">
        <f t="shared" si="208"/>
        <v>0.60417784573564393</v>
      </c>
      <c r="AKS134" s="308">
        <f t="shared" si="208"/>
        <v>0.61182310567448184</v>
      </c>
      <c r="AKT134" s="308">
        <f t="shared" si="208"/>
        <v>0.55708304451240231</v>
      </c>
      <c r="AKU134" s="308">
        <f t="shared" si="208"/>
        <v>0.55708304451240231</v>
      </c>
      <c r="AKV134" s="308">
        <f t="shared" si="208"/>
        <v>0.52675684675501189</v>
      </c>
      <c r="AKW134" s="308">
        <f t="shared" si="208"/>
        <v>0.52675684675501189</v>
      </c>
      <c r="AKX134" s="308">
        <f t="shared" si="208"/>
        <v>0.52675684675501189</v>
      </c>
      <c r="AKY134" s="308">
        <f t="shared" si="208"/>
        <v>0.4413881753312946</v>
      </c>
      <c r="AKZ134" s="308">
        <f t="shared" si="208"/>
        <v>0.4413881753312946</v>
      </c>
      <c r="ALA134" s="308">
        <f t="shared" si="208"/>
        <v>0.4413881753312946</v>
      </c>
      <c r="ALB134" s="308">
        <f t="shared" si="208"/>
        <v>0.45211192660550459</v>
      </c>
      <c r="ALC134" s="308">
        <f t="shared" si="208"/>
        <v>0.45211192660550459</v>
      </c>
      <c r="ALD134" s="308">
        <f t="shared" si="208"/>
        <v>0.45211192660550459</v>
      </c>
      <c r="ALE134" s="308">
        <f t="shared" si="208"/>
        <v>0.45211192660550459</v>
      </c>
      <c r="ALF134" s="308">
        <f t="shared" si="208"/>
        <v>0.45211192660550459</v>
      </c>
      <c r="ALG134" s="308">
        <f t="shared" si="208"/>
        <v>0.45211192660550459</v>
      </c>
      <c r="ALH134" s="308">
        <f t="shared" ref="ALH134:AMI134" si="209">SUM(ALH133/$C$134)</f>
        <v>0.45211192660550459</v>
      </c>
      <c r="ALI134" s="308">
        <f t="shared" si="209"/>
        <v>0.45211192660550459</v>
      </c>
      <c r="ALJ134" s="308">
        <f t="shared" si="209"/>
        <v>0.45211192660550459</v>
      </c>
      <c r="ALK134" s="308">
        <f t="shared" si="209"/>
        <v>0.38559724770642201</v>
      </c>
      <c r="ALL134" s="308">
        <f t="shared" si="209"/>
        <v>0.36246269113149848</v>
      </c>
      <c r="ALM134" s="308">
        <f t="shared" si="209"/>
        <v>0.36246269113149848</v>
      </c>
      <c r="ALN134" s="308">
        <f t="shared" si="209"/>
        <v>0.36246269113149848</v>
      </c>
      <c r="ALO134" s="308">
        <f t="shared" si="209"/>
        <v>0.36246269113149848</v>
      </c>
      <c r="ALP134" s="308">
        <f t="shared" si="209"/>
        <v>0.30894587155963305</v>
      </c>
      <c r="ALQ134" s="308">
        <f t="shared" si="209"/>
        <v>0.23351264016309886</v>
      </c>
      <c r="ALR134" s="308">
        <f t="shared" si="209"/>
        <v>0.23351264016309886</v>
      </c>
      <c r="ALS134" s="308">
        <f t="shared" si="209"/>
        <v>0.23351264016309886</v>
      </c>
      <c r="ALT134" s="308">
        <f t="shared" si="209"/>
        <v>0.29467471967380221</v>
      </c>
      <c r="ALU134" s="308">
        <f t="shared" si="209"/>
        <v>0.29467471967380221</v>
      </c>
      <c r="ALV134" s="308">
        <f t="shared" si="209"/>
        <v>0.29467471967380221</v>
      </c>
      <c r="ALW134" s="308">
        <f t="shared" si="209"/>
        <v>0.29467471967380221</v>
      </c>
      <c r="ALX134" s="308">
        <f t="shared" si="209"/>
        <v>0.256117125382263</v>
      </c>
      <c r="ALY134" s="308">
        <f t="shared" si="209"/>
        <v>0.256117125382263</v>
      </c>
      <c r="ALZ134" s="308">
        <f t="shared" si="209"/>
        <v>0.256117125382263</v>
      </c>
      <c r="AMA134" s="308">
        <f t="shared" si="209"/>
        <v>0.256117125382263</v>
      </c>
      <c r="AMB134" s="308">
        <f t="shared" si="209"/>
        <v>0.256117125382263</v>
      </c>
      <c r="AMC134" s="308">
        <f t="shared" si="209"/>
        <v>0.256117125382263</v>
      </c>
      <c r="AMD134" s="308">
        <f t="shared" si="209"/>
        <v>0.21891019367991846</v>
      </c>
      <c r="AME134" s="308">
        <f t="shared" si="209"/>
        <v>0.1959744138634047</v>
      </c>
      <c r="AMF134" s="308">
        <f t="shared" si="209"/>
        <v>0.1959744138634047</v>
      </c>
      <c r="AMG134" s="308">
        <f t="shared" si="209"/>
        <v>0.1959744138634047</v>
      </c>
      <c r="AMH134" s="308">
        <f t="shared" si="209"/>
        <v>0.1959744138634047</v>
      </c>
      <c r="AMI134" s="308">
        <f t="shared" si="209"/>
        <v>0.1959744138634047</v>
      </c>
      <c r="AMJ134" s="308">
        <f t="shared" ref="AMJ134:AOU134" si="210">SUM(AMJ133/$C$134)</f>
        <v>0.1959744138634047</v>
      </c>
      <c r="AMK134" s="308">
        <f t="shared" si="210"/>
        <v>0.1959744138634047</v>
      </c>
      <c r="AML134" s="308">
        <f t="shared" si="210"/>
        <v>0.1959744138634047</v>
      </c>
      <c r="AMM134" s="308">
        <f t="shared" si="210"/>
        <v>0.1959744138634047</v>
      </c>
      <c r="AMN134" s="308">
        <f t="shared" si="210"/>
        <v>0.11748307849133538</v>
      </c>
      <c r="AMO134" s="308">
        <f t="shared" si="210"/>
        <v>5.09683995922528E-2</v>
      </c>
      <c r="AMP134" s="308">
        <f t="shared" si="210"/>
        <v>5.09683995922528E-2</v>
      </c>
      <c r="AMQ134" s="308">
        <f t="shared" si="210"/>
        <v>5.09683995922528E-2</v>
      </c>
      <c r="AMR134" s="308">
        <f t="shared" si="210"/>
        <v>5.09683995922528E-2</v>
      </c>
      <c r="AMS134" s="308">
        <f t="shared" si="210"/>
        <v>5.09683995922528E-2</v>
      </c>
      <c r="AMT134" s="308">
        <f t="shared" si="210"/>
        <v>5.09683995922528E-2</v>
      </c>
      <c r="AMU134" s="308">
        <f t="shared" si="210"/>
        <v>5.09683995922528E-2</v>
      </c>
      <c r="AMV134" s="308">
        <f t="shared" si="210"/>
        <v>5.09683995922528E-2</v>
      </c>
      <c r="AMW134" s="308">
        <f t="shared" si="210"/>
        <v>1.27420998980632E-2</v>
      </c>
      <c r="AMX134" s="308">
        <f t="shared" si="210"/>
        <v>1.27420998980632E-2</v>
      </c>
      <c r="AMY134" s="308">
        <f t="shared" si="210"/>
        <v>1.27420998980632E-2</v>
      </c>
      <c r="AMZ134" s="308">
        <f t="shared" si="210"/>
        <v>1.27420998980632E-2</v>
      </c>
      <c r="ANA134" s="308">
        <f t="shared" si="210"/>
        <v>1.27420998980632E-2</v>
      </c>
      <c r="ANB134" s="308">
        <f t="shared" si="210"/>
        <v>1.27420998980632E-2</v>
      </c>
      <c r="ANC134" s="308">
        <f t="shared" si="210"/>
        <v>1.27420998980632E-2</v>
      </c>
      <c r="AND134" s="308">
        <f t="shared" si="210"/>
        <v>1.27420998980632E-2</v>
      </c>
      <c r="ANE134" s="308">
        <f t="shared" si="210"/>
        <v>1.27420998980632E-2</v>
      </c>
      <c r="ANF134" s="308">
        <f t="shared" si="210"/>
        <v>1.27420998980632E-2</v>
      </c>
      <c r="ANG134" s="308">
        <f t="shared" si="210"/>
        <v>1.27420998980632E-2</v>
      </c>
      <c r="ANH134" s="308">
        <f t="shared" si="210"/>
        <v>1.27420998980632E-2</v>
      </c>
      <c r="ANI134" s="308">
        <f t="shared" si="210"/>
        <v>1.27420998980632E-2</v>
      </c>
      <c r="ANJ134" s="308">
        <f t="shared" si="210"/>
        <v>1.27420998980632E-2</v>
      </c>
      <c r="ANK134" s="308">
        <f t="shared" si="210"/>
        <v>1.27420998980632E-2</v>
      </c>
      <c r="ANL134" s="308">
        <f t="shared" si="210"/>
        <v>1.27420998980632E-2</v>
      </c>
      <c r="ANM134" s="308">
        <f t="shared" si="210"/>
        <v>1.27420998980632E-2</v>
      </c>
      <c r="ANN134" s="308">
        <f t="shared" si="210"/>
        <v>1.27420998980632E-2</v>
      </c>
      <c r="ANO134" s="308">
        <f t="shared" si="210"/>
        <v>1.27420998980632E-2</v>
      </c>
      <c r="ANP134" s="308">
        <f t="shared" si="210"/>
        <v>1.27420998980632E-2</v>
      </c>
      <c r="ANQ134" s="308">
        <f t="shared" si="210"/>
        <v>1.27420998980632E-2</v>
      </c>
      <c r="ANR134" s="308">
        <f t="shared" si="210"/>
        <v>1.27420998980632E-2</v>
      </c>
      <c r="ANS134" s="308">
        <f t="shared" si="210"/>
        <v>1.27420998980632E-2</v>
      </c>
      <c r="ANT134" s="308">
        <f t="shared" si="210"/>
        <v>1.27420998980632E-2</v>
      </c>
      <c r="ANU134" s="308">
        <f t="shared" si="210"/>
        <v>1.27420998980632E-2</v>
      </c>
      <c r="ANV134" s="308">
        <f t="shared" si="210"/>
        <v>1.27420998980632E-2</v>
      </c>
      <c r="ANW134" s="308">
        <f t="shared" si="210"/>
        <v>1.27420998980632E-2</v>
      </c>
      <c r="ANX134" s="308">
        <f t="shared" si="210"/>
        <v>1.27420998980632E-2</v>
      </c>
      <c r="ANY134" s="308">
        <f t="shared" si="210"/>
        <v>1.27420998980632E-2</v>
      </c>
      <c r="ANZ134" s="308">
        <f t="shared" si="210"/>
        <v>1.27420998980632E-2</v>
      </c>
      <c r="AOA134" s="308">
        <f t="shared" si="210"/>
        <v>1.27420998980632E-2</v>
      </c>
      <c r="AOB134" s="308">
        <f t="shared" si="210"/>
        <v>1.27420998980632E-2</v>
      </c>
      <c r="AOC134" s="308">
        <f t="shared" si="210"/>
        <v>1.27420998980632E-2</v>
      </c>
      <c r="AOD134" s="308">
        <f t="shared" si="210"/>
        <v>1.27420998980632E-2</v>
      </c>
      <c r="AOE134" s="308">
        <f t="shared" si="210"/>
        <v>1.27420998980632E-2</v>
      </c>
      <c r="AOF134" s="308">
        <f t="shared" si="210"/>
        <v>1.27420998980632E-2</v>
      </c>
      <c r="AOG134" s="308">
        <f t="shared" si="210"/>
        <v>1.27420998980632E-2</v>
      </c>
      <c r="AOH134" s="308">
        <f t="shared" si="210"/>
        <v>1.27420998980632E-2</v>
      </c>
      <c r="AOI134" s="308">
        <f t="shared" si="210"/>
        <v>1.27420998980632E-2</v>
      </c>
      <c r="AOJ134" s="308">
        <f t="shared" si="210"/>
        <v>1.27420998980632E-2</v>
      </c>
      <c r="AOK134" s="308">
        <f t="shared" si="210"/>
        <v>1.27420998980632E-2</v>
      </c>
      <c r="AOL134" s="308">
        <f t="shared" si="210"/>
        <v>1.27420998980632E-2</v>
      </c>
      <c r="AOM134" s="308">
        <f t="shared" si="210"/>
        <v>1.27420998980632E-2</v>
      </c>
      <c r="AON134" s="308">
        <f t="shared" si="210"/>
        <v>1.27420998980632E-2</v>
      </c>
      <c r="AOO134" s="308">
        <f t="shared" si="210"/>
        <v>0</v>
      </c>
      <c r="AOP134" s="308">
        <f t="shared" si="210"/>
        <v>0</v>
      </c>
      <c r="AOQ134" s="308">
        <f t="shared" si="210"/>
        <v>0</v>
      </c>
      <c r="AOR134" s="308">
        <f t="shared" si="210"/>
        <v>0</v>
      </c>
      <c r="AOS134" s="308">
        <f t="shared" si="210"/>
        <v>0</v>
      </c>
      <c r="AOT134" s="308">
        <f t="shared" si="210"/>
        <v>0</v>
      </c>
      <c r="AOU134" s="308">
        <f t="shared" si="210"/>
        <v>0</v>
      </c>
      <c r="AOV134" s="308">
        <f t="shared" ref="AOV134:APW134" si="211">SUM(AOV133/$C$134)</f>
        <v>0</v>
      </c>
      <c r="AOW134" s="308">
        <f t="shared" si="211"/>
        <v>0</v>
      </c>
      <c r="AOX134" s="308">
        <f t="shared" si="211"/>
        <v>0</v>
      </c>
      <c r="AOY134" s="308">
        <f t="shared" si="211"/>
        <v>0</v>
      </c>
      <c r="AOZ134" s="308">
        <f t="shared" si="211"/>
        <v>0</v>
      </c>
      <c r="APA134" s="308">
        <f t="shared" si="211"/>
        <v>0</v>
      </c>
      <c r="APB134" s="308">
        <f t="shared" si="211"/>
        <v>0</v>
      </c>
      <c r="APC134" s="308">
        <f t="shared" si="211"/>
        <v>0</v>
      </c>
      <c r="APD134" s="308">
        <f t="shared" si="211"/>
        <v>0</v>
      </c>
      <c r="APE134" s="308">
        <f t="shared" si="211"/>
        <v>0</v>
      </c>
      <c r="APF134" s="308">
        <f t="shared" si="211"/>
        <v>0</v>
      </c>
      <c r="APG134" s="308">
        <f t="shared" si="211"/>
        <v>0</v>
      </c>
      <c r="APH134" s="308">
        <f t="shared" si="211"/>
        <v>0</v>
      </c>
      <c r="API134" s="308">
        <f t="shared" si="211"/>
        <v>0</v>
      </c>
      <c r="APJ134" s="308">
        <f t="shared" si="211"/>
        <v>0</v>
      </c>
      <c r="APK134" s="308">
        <f t="shared" si="211"/>
        <v>0</v>
      </c>
      <c r="APL134" s="308">
        <f t="shared" si="211"/>
        <v>0</v>
      </c>
      <c r="APM134" s="308">
        <f t="shared" si="211"/>
        <v>0</v>
      </c>
      <c r="APN134" s="308">
        <f t="shared" si="211"/>
        <v>0</v>
      </c>
      <c r="APO134" s="308">
        <f t="shared" si="211"/>
        <v>0</v>
      </c>
      <c r="APP134" s="308">
        <f t="shared" si="211"/>
        <v>0</v>
      </c>
      <c r="APQ134" s="308">
        <f t="shared" si="211"/>
        <v>0</v>
      </c>
      <c r="APR134" s="308">
        <f t="shared" si="211"/>
        <v>0</v>
      </c>
      <c r="APS134" s="308">
        <f t="shared" si="211"/>
        <v>0</v>
      </c>
      <c r="APT134" s="308">
        <f t="shared" si="211"/>
        <v>0</v>
      </c>
      <c r="APU134" s="308">
        <f t="shared" si="211"/>
        <v>0</v>
      </c>
      <c r="APV134" s="308">
        <f t="shared" si="211"/>
        <v>0</v>
      </c>
      <c r="APW134" s="308">
        <f t="shared" si="211"/>
        <v>0</v>
      </c>
    </row>
    <row r="152" spans="437:1023" ht="13.2">
      <c r="QW152" s="272">
        <v>45737</v>
      </c>
      <c r="QX152" s="272">
        <v>45738</v>
      </c>
      <c r="QY152" s="272">
        <v>45739</v>
      </c>
      <c r="QZ152" s="272">
        <v>45740</v>
      </c>
      <c r="RA152" s="272">
        <v>45741</v>
      </c>
      <c r="RB152" s="272">
        <v>45742</v>
      </c>
      <c r="RC152" s="272">
        <v>45743</v>
      </c>
      <c r="RD152" s="272">
        <v>45744</v>
      </c>
      <c r="RE152" s="272">
        <v>45745</v>
      </c>
      <c r="RF152" s="272">
        <v>45746</v>
      </c>
      <c r="RG152" s="272">
        <v>45747</v>
      </c>
      <c r="RH152" s="272">
        <v>45748</v>
      </c>
      <c r="RI152" s="272">
        <v>45749</v>
      </c>
      <c r="RJ152" s="272">
        <v>45750</v>
      </c>
      <c r="RK152" s="272">
        <v>45751</v>
      </c>
      <c r="RL152" s="272">
        <v>45752</v>
      </c>
      <c r="RM152" s="272">
        <v>45753</v>
      </c>
      <c r="RN152" s="272">
        <v>45754</v>
      </c>
      <c r="RO152" s="272">
        <v>45755</v>
      </c>
      <c r="RP152" s="272">
        <v>45756</v>
      </c>
      <c r="RQ152" s="272">
        <v>45757</v>
      </c>
      <c r="RR152" s="272">
        <v>45758</v>
      </c>
      <c r="RS152" s="272">
        <v>45759</v>
      </c>
      <c r="RT152" s="272">
        <v>45760</v>
      </c>
      <c r="RU152" s="272">
        <v>45761</v>
      </c>
      <c r="RV152" s="272">
        <v>45762</v>
      </c>
      <c r="RW152" s="272">
        <v>45763</v>
      </c>
      <c r="RX152" s="272">
        <v>45764</v>
      </c>
      <c r="RY152" s="272">
        <v>45765</v>
      </c>
      <c r="RZ152" s="272">
        <v>45766</v>
      </c>
      <c r="SA152" s="272">
        <v>45767</v>
      </c>
      <c r="SB152" s="272">
        <v>45768</v>
      </c>
      <c r="SC152" s="272">
        <v>45769</v>
      </c>
      <c r="SD152" s="272">
        <v>45770</v>
      </c>
      <c r="SE152" s="272">
        <v>45771</v>
      </c>
      <c r="SF152" s="272">
        <v>45772</v>
      </c>
      <c r="SG152" s="272">
        <v>45773</v>
      </c>
      <c r="SH152" s="272">
        <v>45774</v>
      </c>
      <c r="SI152" s="272">
        <v>45775</v>
      </c>
      <c r="SJ152" s="272">
        <v>45776</v>
      </c>
      <c r="SK152" s="272">
        <v>45777</v>
      </c>
      <c r="SL152" s="272">
        <v>45778</v>
      </c>
      <c r="SM152" s="272">
        <v>45779</v>
      </c>
      <c r="SN152" s="272">
        <v>45780</v>
      </c>
      <c r="SO152" s="272">
        <v>45781</v>
      </c>
      <c r="SP152" s="272">
        <v>45782</v>
      </c>
      <c r="SQ152" s="272">
        <v>45783</v>
      </c>
      <c r="SR152" s="272">
        <v>45784</v>
      </c>
      <c r="SS152" s="272">
        <v>45785</v>
      </c>
      <c r="ST152" s="272">
        <v>45786</v>
      </c>
      <c r="SU152" s="272">
        <v>45787</v>
      </c>
      <c r="SV152" s="272">
        <v>45788</v>
      </c>
      <c r="SW152" s="272">
        <v>45789</v>
      </c>
      <c r="SX152" s="272">
        <v>45790</v>
      </c>
      <c r="SY152" s="272">
        <v>45791</v>
      </c>
      <c r="SZ152" s="272">
        <v>45792</v>
      </c>
      <c r="TA152" s="272">
        <v>45793</v>
      </c>
      <c r="TB152" s="272">
        <v>45794</v>
      </c>
      <c r="TC152" s="272">
        <v>45795</v>
      </c>
      <c r="TD152" s="272">
        <v>45796</v>
      </c>
      <c r="TE152" s="272">
        <v>45797</v>
      </c>
      <c r="TF152" s="272">
        <v>45798</v>
      </c>
      <c r="TG152" s="272">
        <v>45799</v>
      </c>
      <c r="TH152" s="272">
        <v>45800</v>
      </c>
      <c r="TI152" s="272">
        <v>45801</v>
      </c>
      <c r="TJ152" s="272">
        <v>45802</v>
      </c>
      <c r="TK152" s="272">
        <v>45803</v>
      </c>
      <c r="TL152" s="272">
        <v>45804</v>
      </c>
      <c r="TM152" s="272">
        <v>45805</v>
      </c>
      <c r="TN152" s="272">
        <v>45806</v>
      </c>
      <c r="TO152" s="272">
        <v>45807</v>
      </c>
      <c r="TP152" s="272">
        <v>45808</v>
      </c>
      <c r="TQ152" s="272">
        <v>45809</v>
      </c>
      <c r="TR152" s="272">
        <v>45810</v>
      </c>
      <c r="TS152" s="272">
        <v>45811</v>
      </c>
      <c r="TT152" s="272">
        <v>45812</v>
      </c>
      <c r="TU152" s="272">
        <v>45813</v>
      </c>
      <c r="TV152" s="272">
        <v>45814</v>
      </c>
      <c r="TW152" s="272">
        <v>45815</v>
      </c>
      <c r="TX152" s="272">
        <v>45816</v>
      </c>
      <c r="TY152" s="272">
        <v>45817</v>
      </c>
      <c r="TZ152" s="272">
        <v>45818</v>
      </c>
      <c r="UA152" s="272">
        <v>45819</v>
      </c>
      <c r="UB152" s="272">
        <v>45820</v>
      </c>
      <c r="UC152" s="272">
        <v>45821</v>
      </c>
      <c r="UD152" s="272">
        <v>45822</v>
      </c>
      <c r="UE152" s="272">
        <v>45823</v>
      </c>
      <c r="UF152" s="272">
        <v>45824</v>
      </c>
      <c r="UG152" s="272">
        <v>45825</v>
      </c>
      <c r="UH152" s="272">
        <v>45826</v>
      </c>
      <c r="UI152" s="272">
        <v>45827</v>
      </c>
      <c r="UJ152" s="272">
        <v>45828</v>
      </c>
      <c r="UK152" s="272">
        <v>45829</v>
      </c>
      <c r="UL152" s="272">
        <v>45830</v>
      </c>
      <c r="UM152" s="272">
        <v>45831</v>
      </c>
      <c r="UN152" s="272">
        <v>45832</v>
      </c>
      <c r="UO152" s="272">
        <v>45833</v>
      </c>
      <c r="UP152" s="272">
        <v>45834</v>
      </c>
      <c r="UQ152" s="272">
        <v>45835</v>
      </c>
      <c r="UR152" s="272">
        <v>45836</v>
      </c>
      <c r="US152" s="272">
        <v>45837</v>
      </c>
      <c r="UT152" s="272">
        <v>45838</v>
      </c>
      <c r="UU152" s="272">
        <v>45839</v>
      </c>
      <c r="UV152" s="272">
        <v>45840</v>
      </c>
      <c r="UW152" s="272">
        <v>45841</v>
      </c>
      <c r="UX152" s="272">
        <v>45842</v>
      </c>
      <c r="UY152" s="272">
        <v>45843</v>
      </c>
      <c r="UZ152" s="272">
        <v>45844</v>
      </c>
      <c r="VA152" s="272">
        <v>45845</v>
      </c>
      <c r="VB152" s="272">
        <v>45846</v>
      </c>
      <c r="VC152" s="272">
        <v>45847</v>
      </c>
      <c r="VD152" s="272">
        <v>45848</v>
      </c>
      <c r="VE152" s="272">
        <v>45849</v>
      </c>
      <c r="VF152" s="272">
        <v>45850</v>
      </c>
      <c r="VG152" s="272">
        <v>45851</v>
      </c>
      <c r="VH152" s="272">
        <v>45852</v>
      </c>
      <c r="VI152" s="272">
        <v>45853</v>
      </c>
      <c r="VJ152" s="272">
        <v>45854</v>
      </c>
      <c r="VK152" s="272">
        <v>45855</v>
      </c>
      <c r="VL152" s="272">
        <v>45856</v>
      </c>
      <c r="VM152" s="272">
        <v>45857</v>
      </c>
      <c r="VN152" s="272">
        <v>45858</v>
      </c>
      <c r="VO152" s="272">
        <v>45859</v>
      </c>
      <c r="VP152" s="272">
        <v>45860</v>
      </c>
      <c r="VQ152" s="272">
        <v>45861</v>
      </c>
      <c r="VR152" s="272">
        <v>45862</v>
      </c>
      <c r="VS152" s="272">
        <v>45863</v>
      </c>
      <c r="VT152" s="272">
        <v>45864</v>
      </c>
      <c r="VU152" s="272">
        <v>45865</v>
      </c>
      <c r="VV152" s="272">
        <v>45866</v>
      </c>
      <c r="VW152" s="272">
        <v>45867</v>
      </c>
      <c r="VX152" s="272">
        <v>45868</v>
      </c>
      <c r="VY152" s="272">
        <v>45869</v>
      </c>
      <c r="VZ152" s="272">
        <v>45870</v>
      </c>
      <c r="WA152" s="272">
        <v>45871</v>
      </c>
      <c r="WB152" s="272">
        <v>45872</v>
      </c>
      <c r="WC152" s="272">
        <v>45873</v>
      </c>
      <c r="WD152" s="272">
        <v>45874</v>
      </c>
      <c r="WE152" s="272">
        <v>45875</v>
      </c>
      <c r="WF152" s="272">
        <v>45876</v>
      </c>
      <c r="WG152" s="272">
        <v>45877</v>
      </c>
      <c r="WH152" s="272">
        <v>45878</v>
      </c>
      <c r="WI152" s="272">
        <v>45879</v>
      </c>
      <c r="WJ152" s="272">
        <v>45880</v>
      </c>
      <c r="WK152" s="272">
        <v>45881</v>
      </c>
      <c r="WL152" s="272">
        <v>45882</v>
      </c>
      <c r="WM152" s="272">
        <v>45883</v>
      </c>
      <c r="WN152" s="272">
        <v>45884</v>
      </c>
      <c r="WO152" s="272">
        <v>45885</v>
      </c>
      <c r="WP152" s="272">
        <v>45886</v>
      </c>
      <c r="WQ152" s="272">
        <v>45887</v>
      </c>
      <c r="WR152" s="272">
        <v>45888</v>
      </c>
      <c r="WS152" s="272">
        <v>45889</v>
      </c>
      <c r="WT152" s="272">
        <v>45890</v>
      </c>
      <c r="WU152" s="272">
        <v>45891</v>
      </c>
      <c r="WV152" s="272">
        <v>45892</v>
      </c>
      <c r="WW152" s="272">
        <v>45893</v>
      </c>
      <c r="WX152" s="272">
        <v>45894</v>
      </c>
      <c r="WY152" s="272">
        <v>45895</v>
      </c>
      <c r="WZ152" s="272">
        <v>45896</v>
      </c>
      <c r="XA152" s="272">
        <v>45897</v>
      </c>
      <c r="XB152" s="272">
        <v>45898</v>
      </c>
      <c r="XC152" s="272">
        <v>45899</v>
      </c>
      <c r="XD152" s="272">
        <v>45900</v>
      </c>
      <c r="XE152" s="272">
        <v>45901</v>
      </c>
      <c r="XF152" s="272">
        <v>45902</v>
      </c>
      <c r="XG152" s="272">
        <v>45903</v>
      </c>
      <c r="XH152" s="272">
        <v>45904</v>
      </c>
      <c r="XI152" s="272">
        <v>45905</v>
      </c>
      <c r="XJ152" s="272">
        <v>45906</v>
      </c>
      <c r="XK152" s="272">
        <v>45907</v>
      </c>
      <c r="XL152" s="272">
        <v>45908</v>
      </c>
      <c r="XM152" s="272">
        <v>45909</v>
      </c>
      <c r="XN152" s="272">
        <v>45910</v>
      </c>
      <c r="XO152" s="272">
        <v>45911</v>
      </c>
      <c r="XP152" s="272">
        <v>45912</v>
      </c>
      <c r="XQ152" s="272">
        <v>45913</v>
      </c>
      <c r="XR152" s="272">
        <v>45914</v>
      </c>
      <c r="XS152" s="272">
        <v>45915</v>
      </c>
      <c r="XT152" s="272">
        <v>45916</v>
      </c>
      <c r="XU152" s="272">
        <v>45917</v>
      </c>
      <c r="XV152" s="272">
        <v>45918</v>
      </c>
      <c r="XW152" s="272">
        <v>45919</v>
      </c>
      <c r="XX152" s="272">
        <v>45920</v>
      </c>
      <c r="XY152" s="272">
        <v>45921</v>
      </c>
      <c r="XZ152" s="272">
        <v>45922</v>
      </c>
      <c r="YA152" s="272">
        <v>45923</v>
      </c>
      <c r="YB152" s="272">
        <v>45924</v>
      </c>
      <c r="YC152" s="272">
        <v>45925</v>
      </c>
      <c r="YD152" s="272">
        <v>45926</v>
      </c>
      <c r="YE152" s="272">
        <v>45927</v>
      </c>
      <c r="YF152" s="272">
        <v>45928</v>
      </c>
      <c r="YG152" s="272">
        <v>45929</v>
      </c>
      <c r="YH152" s="272">
        <v>45930</v>
      </c>
      <c r="YI152" s="272">
        <v>45931</v>
      </c>
      <c r="YJ152" s="272">
        <v>45932</v>
      </c>
      <c r="YK152" s="272">
        <v>45933</v>
      </c>
      <c r="YL152" s="272">
        <v>45934</v>
      </c>
      <c r="YM152" s="272">
        <v>45935</v>
      </c>
      <c r="YN152" s="272">
        <v>45936</v>
      </c>
      <c r="YO152" s="272">
        <v>45937</v>
      </c>
      <c r="YP152" s="272">
        <v>45938</v>
      </c>
      <c r="YQ152" s="272">
        <v>45939</v>
      </c>
      <c r="YR152" s="272">
        <v>45940</v>
      </c>
      <c r="YS152" s="272">
        <v>45941</v>
      </c>
      <c r="YT152" s="272">
        <v>45942</v>
      </c>
      <c r="YU152" s="272">
        <v>45943</v>
      </c>
      <c r="YV152" s="272">
        <v>45944</v>
      </c>
      <c r="YW152" s="272">
        <v>45945</v>
      </c>
      <c r="YX152" s="272">
        <v>45946</v>
      </c>
      <c r="YY152" s="272">
        <v>45947</v>
      </c>
      <c r="YZ152" s="272">
        <v>45948</v>
      </c>
      <c r="ZA152" s="272">
        <v>45949</v>
      </c>
      <c r="ZB152" s="272">
        <v>45950</v>
      </c>
      <c r="ZC152" s="272">
        <v>45951</v>
      </c>
      <c r="ZD152" s="272">
        <v>45952</v>
      </c>
      <c r="ZE152" s="272">
        <v>45953</v>
      </c>
      <c r="ZF152" s="272">
        <v>45954</v>
      </c>
      <c r="ZG152" s="272">
        <v>45955</v>
      </c>
      <c r="ZH152" s="272">
        <v>45956</v>
      </c>
      <c r="ZI152" s="272">
        <v>45957</v>
      </c>
      <c r="ZJ152" s="272">
        <v>45958</v>
      </c>
      <c r="ZK152" s="272">
        <v>45959</v>
      </c>
      <c r="ZL152" s="272">
        <v>45960</v>
      </c>
      <c r="ZM152" s="272">
        <v>45961</v>
      </c>
      <c r="ZN152" s="272">
        <v>45962</v>
      </c>
      <c r="ZO152" s="272">
        <v>45963</v>
      </c>
      <c r="ZP152" s="272">
        <v>45964</v>
      </c>
      <c r="ZQ152" s="272">
        <v>45965</v>
      </c>
      <c r="ZR152" s="272">
        <v>45966</v>
      </c>
      <c r="ZS152" s="272">
        <v>45967</v>
      </c>
      <c r="ZT152" s="272">
        <v>45968</v>
      </c>
      <c r="ZU152" s="272">
        <v>45969</v>
      </c>
      <c r="ZV152" s="272">
        <v>45970</v>
      </c>
      <c r="ZW152" s="272">
        <v>45971</v>
      </c>
      <c r="ZX152" s="272">
        <v>45972</v>
      </c>
      <c r="ZY152" s="272">
        <v>45973</v>
      </c>
      <c r="ZZ152" s="272">
        <v>45974</v>
      </c>
      <c r="AAA152" s="272">
        <v>45975</v>
      </c>
      <c r="AAB152" s="272">
        <v>45976</v>
      </c>
      <c r="AAC152" s="272">
        <v>45977</v>
      </c>
      <c r="AAD152" s="272">
        <v>45978</v>
      </c>
      <c r="AAE152" s="272">
        <v>45979</v>
      </c>
      <c r="AAF152" s="272">
        <v>45980</v>
      </c>
      <c r="AAG152" s="272">
        <v>45981</v>
      </c>
      <c r="AAH152" s="272">
        <v>45982</v>
      </c>
      <c r="AAI152" s="272">
        <v>45983</v>
      </c>
      <c r="AAJ152" s="272">
        <v>45984</v>
      </c>
      <c r="AAK152" s="272">
        <v>45985</v>
      </c>
      <c r="AAL152" s="272">
        <v>45986</v>
      </c>
      <c r="AAM152" s="272">
        <v>45987</v>
      </c>
      <c r="AAN152" s="272">
        <v>45988</v>
      </c>
      <c r="AAO152" s="272">
        <v>45989</v>
      </c>
      <c r="AAP152" s="272">
        <v>45990</v>
      </c>
      <c r="AAQ152" s="272">
        <v>45991</v>
      </c>
      <c r="AAR152" s="272">
        <v>45992</v>
      </c>
      <c r="AAS152" s="272">
        <v>45993</v>
      </c>
      <c r="AAT152" s="272">
        <v>45994</v>
      </c>
      <c r="AAU152" s="272">
        <v>45995</v>
      </c>
      <c r="AAV152" s="272">
        <v>45996</v>
      </c>
      <c r="AAW152" s="272">
        <v>45997</v>
      </c>
      <c r="AAX152" s="272">
        <v>45998</v>
      </c>
      <c r="AAY152" s="272">
        <v>45999</v>
      </c>
      <c r="AAZ152" s="272">
        <v>46000</v>
      </c>
      <c r="ABA152" s="272">
        <v>46001</v>
      </c>
      <c r="ABB152" s="272">
        <v>46002</v>
      </c>
      <c r="ABC152" s="272">
        <v>46003</v>
      </c>
      <c r="ABD152" s="272">
        <v>46004</v>
      </c>
      <c r="ABE152" s="272">
        <v>46005</v>
      </c>
      <c r="ABF152" s="272">
        <v>46006</v>
      </c>
      <c r="ABG152" s="272">
        <v>46007</v>
      </c>
      <c r="ABH152" s="272">
        <v>46008</v>
      </c>
      <c r="ABI152" s="272">
        <v>46009</v>
      </c>
      <c r="ABJ152" s="272">
        <v>46010</v>
      </c>
      <c r="ABK152" s="272">
        <v>46011</v>
      </c>
      <c r="ABL152" s="272">
        <v>46012</v>
      </c>
      <c r="ABM152" s="272">
        <v>46013</v>
      </c>
      <c r="ABN152" s="272">
        <v>46014</v>
      </c>
      <c r="ABO152" s="272">
        <v>46015</v>
      </c>
      <c r="ABP152" s="272">
        <v>46016</v>
      </c>
      <c r="ABQ152" s="272">
        <v>46017</v>
      </c>
      <c r="ABR152" s="272">
        <v>46018</v>
      </c>
      <c r="ABS152" s="272">
        <v>46019</v>
      </c>
      <c r="ABT152" s="272">
        <v>46020</v>
      </c>
      <c r="ABU152" s="272">
        <v>46021</v>
      </c>
      <c r="ABV152" s="272">
        <v>46022</v>
      </c>
      <c r="ABW152" s="272">
        <v>46023</v>
      </c>
      <c r="ABX152" s="272">
        <v>46024</v>
      </c>
      <c r="ABY152" s="272">
        <v>46025</v>
      </c>
      <c r="ABZ152" s="272">
        <v>46026</v>
      </c>
      <c r="ACA152" s="272">
        <v>46027</v>
      </c>
      <c r="ACB152" s="272">
        <v>46028</v>
      </c>
      <c r="ACC152" s="272">
        <v>46029</v>
      </c>
      <c r="ACD152" s="272">
        <v>46030</v>
      </c>
      <c r="ACE152" s="272">
        <v>46031</v>
      </c>
      <c r="ACF152" s="272">
        <v>46032</v>
      </c>
      <c r="ACG152" s="272">
        <v>46033</v>
      </c>
      <c r="ACH152" s="272">
        <v>46034</v>
      </c>
      <c r="ACI152" s="272">
        <v>46035</v>
      </c>
      <c r="ACJ152" s="272">
        <v>46036</v>
      </c>
      <c r="ACK152" s="272">
        <v>46037</v>
      </c>
      <c r="ACL152" s="272">
        <v>46038</v>
      </c>
      <c r="ACM152" s="272">
        <v>46039</v>
      </c>
      <c r="ACN152" s="272">
        <v>46040</v>
      </c>
      <c r="ACO152" s="272">
        <v>46041</v>
      </c>
      <c r="ACP152" s="272">
        <v>46042</v>
      </c>
      <c r="ACQ152" s="272">
        <v>46043</v>
      </c>
      <c r="ACR152" s="272">
        <v>46044</v>
      </c>
      <c r="ACS152" s="272">
        <v>46045</v>
      </c>
      <c r="ACT152" s="272">
        <v>46046</v>
      </c>
      <c r="ACU152" s="272">
        <v>46047</v>
      </c>
      <c r="ACV152" s="272">
        <v>46048</v>
      </c>
      <c r="ACW152" s="272">
        <v>46049</v>
      </c>
      <c r="ACX152" s="272">
        <v>46050</v>
      </c>
      <c r="ACY152" s="272">
        <v>46051</v>
      </c>
      <c r="ACZ152" s="272">
        <v>46052</v>
      </c>
      <c r="ADA152" s="272">
        <v>46053</v>
      </c>
      <c r="ADB152" s="272">
        <v>46054</v>
      </c>
      <c r="ADC152" s="272">
        <v>46055</v>
      </c>
      <c r="ADD152" s="272">
        <v>46056</v>
      </c>
      <c r="ADE152" s="272">
        <v>46057</v>
      </c>
      <c r="ADF152" s="272">
        <v>46058</v>
      </c>
      <c r="ADG152" s="272">
        <v>46059</v>
      </c>
      <c r="ADH152" s="272">
        <v>46060</v>
      </c>
      <c r="ADI152" s="272">
        <v>46061</v>
      </c>
      <c r="ADJ152" s="272">
        <v>46062</v>
      </c>
      <c r="ADK152" s="272">
        <v>46063</v>
      </c>
      <c r="ADL152" s="272">
        <v>46064</v>
      </c>
      <c r="ADM152" s="272">
        <v>46065</v>
      </c>
      <c r="ADN152" s="272">
        <v>46066</v>
      </c>
      <c r="ADO152" s="272">
        <v>46067</v>
      </c>
      <c r="ADP152" s="272">
        <v>46068</v>
      </c>
      <c r="ADQ152" s="272">
        <v>46069</v>
      </c>
      <c r="ADR152" s="272">
        <v>46070</v>
      </c>
      <c r="ADS152" s="272">
        <v>46071</v>
      </c>
      <c r="ADT152" s="272">
        <v>46072</v>
      </c>
      <c r="ADU152" s="272">
        <v>46073</v>
      </c>
      <c r="ADV152" s="272">
        <v>46074</v>
      </c>
      <c r="ADW152" s="272">
        <v>46075</v>
      </c>
      <c r="ADX152" s="272">
        <v>46076</v>
      </c>
      <c r="ADY152" s="272">
        <v>46077</v>
      </c>
      <c r="ADZ152" s="272">
        <v>46078</v>
      </c>
      <c r="AEA152" s="272">
        <v>46079</v>
      </c>
      <c r="AEB152" s="272">
        <v>46080</v>
      </c>
      <c r="AEC152" s="272">
        <v>46081</v>
      </c>
      <c r="AED152" s="272">
        <v>46082</v>
      </c>
      <c r="AEE152" s="272">
        <v>46083</v>
      </c>
      <c r="AEF152" s="272">
        <v>46084</v>
      </c>
      <c r="AEG152" s="272">
        <v>46085</v>
      </c>
      <c r="AEH152" s="272">
        <v>46086</v>
      </c>
      <c r="AEI152" s="272">
        <v>46087</v>
      </c>
      <c r="AEJ152" s="272">
        <v>46088</v>
      </c>
      <c r="AEK152" s="272">
        <v>46089</v>
      </c>
      <c r="AEL152" s="272">
        <v>46090</v>
      </c>
      <c r="AEM152" s="272">
        <v>46091</v>
      </c>
      <c r="AEN152" s="272">
        <v>46092</v>
      </c>
      <c r="AEO152" s="272">
        <v>46093</v>
      </c>
      <c r="AEP152" s="272">
        <v>46094</v>
      </c>
      <c r="AEQ152" s="272">
        <v>46095</v>
      </c>
      <c r="AER152" s="272">
        <v>46096</v>
      </c>
      <c r="AES152" s="272">
        <v>46097</v>
      </c>
      <c r="AET152" s="272">
        <v>46098</v>
      </c>
      <c r="AEU152" s="272">
        <v>46099</v>
      </c>
      <c r="AEV152" s="272">
        <v>46100</v>
      </c>
      <c r="AEW152" s="272">
        <v>46101</v>
      </c>
      <c r="AEX152" s="272">
        <v>46102</v>
      </c>
      <c r="AEY152" s="272">
        <v>46103</v>
      </c>
      <c r="AEZ152" s="272">
        <v>46104</v>
      </c>
      <c r="AFA152" s="272">
        <v>46105</v>
      </c>
      <c r="AFB152" s="272">
        <v>46106</v>
      </c>
      <c r="AFC152" s="272">
        <v>46107</v>
      </c>
      <c r="AFD152" s="272">
        <v>46108</v>
      </c>
      <c r="AFE152" s="272">
        <v>46109</v>
      </c>
      <c r="AFF152" s="272">
        <v>46110</v>
      </c>
      <c r="AFG152" s="272">
        <v>46111</v>
      </c>
      <c r="AFH152" s="272">
        <v>46112</v>
      </c>
      <c r="AFI152" s="272">
        <v>46113</v>
      </c>
      <c r="AFJ152" s="272">
        <v>46114</v>
      </c>
      <c r="AFK152" s="272">
        <v>46115</v>
      </c>
      <c r="AFL152" s="272">
        <v>46116</v>
      </c>
      <c r="AFM152" s="272">
        <v>46117</v>
      </c>
      <c r="AFN152" s="272">
        <v>46118</v>
      </c>
      <c r="AFO152" s="272">
        <v>46119</v>
      </c>
      <c r="AFP152" s="272">
        <v>46120</v>
      </c>
      <c r="AFQ152" s="272">
        <v>46121</v>
      </c>
      <c r="AFR152" s="272">
        <v>46122</v>
      </c>
      <c r="AFS152" s="272">
        <v>46123</v>
      </c>
      <c r="AFT152" s="272">
        <v>46124</v>
      </c>
      <c r="AFU152" s="272">
        <v>46125</v>
      </c>
      <c r="AFV152" s="272">
        <v>46126</v>
      </c>
      <c r="AFW152" s="272">
        <v>46127</v>
      </c>
      <c r="AFX152" s="272">
        <v>46128</v>
      </c>
      <c r="AFY152" s="272">
        <v>46129</v>
      </c>
      <c r="AFZ152" s="272">
        <v>46130</v>
      </c>
      <c r="AGA152" s="272">
        <v>46131</v>
      </c>
      <c r="AGB152" s="272">
        <v>46132</v>
      </c>
      <c r="AGC152" s="272">
        <v>46133</v>
      </c>
      <c r="AGD152" s="272">
        <v>46134</v>
      </c>
      <c r="AGE152" s="272">
        <v>46135</v>
      </c>
      <c r="AGF152" s="272">
        <v>46136</v>
      </c>
      <c r="AGG152" s="272">
        <v>46137</v>
      </c>
      <c r="AGH152" s="272">
        <v>46138</v>
      </c>
      <c r="AGI152" s="272">
        <v>46139</v>
      </c>
      <c r="AGJ152" s="272">
        <v>46140</v>
      </c>
      <c r="AGK152" s="272">
        <v>46141</v>
      </c>
      <c r="AGL152" s="272">
        <v>46142</v>
      </c>
      <c r="AGM152" s="272">
        <v>46143</v>
      </c>
      <c r="AGN152" s="272">
        <v>46144</v>
      </c>
      <c r="AGO152" s="272">
        <v>46145</v>
      </c>
      <c r="AGP152" s="272">
        <v>46146</v>
      </c>
      <c r="AGQ152" s="272">
        <v>46147</v>
      </c>
      <c r="AGR152" s="272">
        <v>46148</v>
      </c>
      <c r="AGS152" s="272">
        <v>46149</v>
      </c>
      <c r="AGT152" s="272">
        <v>46150</v>
      </c>
      <c r="AGU152" s="272">
        <v>46151</v>
      </c>
      <c r="AGV152" s="272">
        <v>46152</v>
      </c>
      <c r="AGW152" s="272">
        <v>46153</v>
      </c>
      <c r="AGX152" s="272">
        <v>46154</v>
      </c>
      <c r="AGY152" s="272">
        <v>46155</v>
      </c>
      <c r="AGZ152" s="272">
        <v>46156</v>
      </c>
      <c r="AHA152" s="272">
        <v>46157</v>
      </c>
      <c r="AHB152" s="272">
        <v>46158</v>
      </c>
      <c r="AHC152" s="272">
        <v>46159</v>
      </c>
      <c r="AHD152" s="272">
        <v>46160</v>
      </c>
      <c r="AHE152" s="272">
        <v>46161</v>
      </c>
      <c r="AHF152" s="272">
        <v>46162</v>
      </c>
      <c r="AHG152" s="272">
        <v>46163</v>
      </c>
      <c r="AHH152" s="272">
        <v>46164</v>
      </c>
      <c r="AHI152" s="272">
        <v>46165</v>
      </c>
      <c r="AHJ152" s="272">
        <v>46166</v>
      </c>
      <c r="AHK152" s="272">
        <v>46167</v>
      </c>
      <c r="AHL152" s="272">
        <v>46168</v>
      </c>
      <c r="AHM152" s="272">
        <v>46169</v>
      </c>
      <c r="AHN152" s="272">
        <v>46170</v>
      </c>
      <c r="AHO152" s="272">
        <v>46171</v>
      </c>
      <c r="AHP152" s="272">
        <v>46172</v>
      </c>
      <c r="AHQ152" s="272">
        <v>46173</v>
      </c>
      <c r="AHR152" s="272">
        <v>46174</v>
      </c>
      <c r="AHS152" s="272">
        <v>46175</v>
      </c>
      <c r="AHT152" s="272">
        <v>46176</v>
      </c>
      <c r="AHU152" s="272">
        <v>46177</v>
      </c>
      <c r="AHV152" s="272">
        <v>46178</v>
      </c>
      <c r="AHW152" s="272">
        <v>46179</v>
      </c>
      <c r="AHX152" s="272">
        <v>46180</v>
      </c>
      <c r="AHY152" s="272">
        <v>46181</v>
      </c>
      <c r="AHZ152" s="272">
        <v>46182</v>
      </c>
      <c r="AIA152" s="272">
        <v>46183</v>
      </c>
      <c r="AIB152" s="272">
        <v>46184</v>
      </c>
      <c r="AIC152" s="272">
        <v>46185</v>
      </c>
      <c r="AID152" s="272">
        <v>46186</v>
      </c>
      <c r="AIE152" s="272">
        <v>46187</v>
      </c>
      <c r="AIF152" s="272">
        <v>46188</v>
      </c>
      <c r="AIG152" s="272">
        <v>46189</v>
      </c>
      <c r="AIH152" s="272">
        <v>46190</v>
      </c>
      <c r="AII152" s="272">
        <v>46191</v>
      </c>
      <c r="AIJ152" s="272">
        <v>46192</v>
      </c>
      <c r="AIK152" s="272">
        <v>46193</v>
      </c>
      <c r="AIL152" s="272">
        <v>46194</v>
      </c>
      <c r="AIM152" s="272">
        <v>46195</v>
      </c>
      <c r="AIN152" s="272">
        <v>46196</v>
      </c>
      <c r="AIO152" s="272">
        <v>46197</v>
      </c>
      <c r="AIP152" s="272">
        <v>46198</v>
      </c>
      <c r="AIQ152" s="272">
        <v>46199</v>
      </c>
      <c r="AIR152" s="272">
        <v>46200</v>
      </c>
      <c r="AIS152" s="272">
        <v>46201</v>
      </c>
      <c r="AIT152" s="272">
        <v>46202</v>
      </c>
      <c r="AIU152" s="272">
        <v>46203</v>
      </c>
      <c r="AIV152" s="272">
        <v>46204</v>
      </c>
      <c r="AIW152" s="403">
        <v>46205</v>
      </c>
      <c r="AIX152" s="272">
        <v>46206</v>
      </c>
      <c r="AIY152" s="272">
        <v>46207</v>
      </c>
      <c r="AIZ152" s="272">
        <v>46208</v>
      </c>
      <c r="AJA152" s="272">
        <v>46209</v>
      </c>
      <c r="AJB152" s="272">
        <v>46210</v>
      </c>
      <c r="AJC152" s="272">
        <v>46211</v>
      </c>
      <c r="AJD152" s="272">
        <v>46212</v>
      </c>
      <c r="AJE152" s="272">
        <v>46213</v>
      </c>
      <c r="AJF152" s="272">
        <v>46214</v>
      </c>
      <c r="AJG152" s="272">
        <v>46215</v>
      </c>
      <c r="AJH152" s="272">
        <v>46216</v>
      </c>
      <c r="AJI152" s="272">
        <v>46217</v>
      </c>
      <c r="AJJ152" s="272">
        <v>46218</v>
      </c>
      <c r="AJK152" s="272">
        <v>46219</v>
      </c>
      <c r="AJL152" s="272">
        <v>46220</v>
      </c>
      <c r="AJM152" s="272">
        <v>46221</v>
      </c>
      <c r="AJN152" s="272">
        <v>46222</v>
      </c>
      <c r="AJO152" s="272">
        <v>46223</v>
      </c>
      <c r="AJP152" s="272">
        <v>46224</v>
      </c>
      <c r="AJQ152" s="272">
        <v>46225</v>
      </c>
      <c r="AJR152" s="272">
        <v>46226</v>
      </c>
      <c r="AJS152" s="272">
        <v>46227</v>
      </c>
      <c r="AJT152" s="272">
        <v>46228</v>
      </c>
      <c r="AJU152" s="272">
        <v>46229</v>
      </c>
      <c r="AJV152" s="272">
        <v>46230</v>
      </c>
      <c r="AJW152" s="272">
        <v>46231</v>
      </c>
      <c r="AJX152" s="272">
        <v>46232</v>
      </c>
      <c r="AJY152" s="272">
        <v>46233</v>
      </c>
      <c r="AJZ152" s="272">
        <v>46234</v>
      </c>
      <c r="AKA152" s="272">
        <v>46235</v>
      </c>
      <c r="AKB152" s="272">
        <v>46236</v>
      </c>
      <c r="AKC152" s="272">
        <v>46237</v>
      </c>
      <c r="AKD152" s="272">
        <v>46238</v>
      </c>
      <c r="AKE152" s="272">
        <v>46239</v>
      </c>
      <c r="AKF152" s="272">
        <v>46240</v>
      </c>
      <c r="AKG152" s="272">
        <v>46241</v>
      </c>
      <c r="AKH152" s="272">
        <v>46242</v>
      </c>
      <c r="AKI152" s="272">
        <v>46243</v>
      </c>
      <c r="AKJ152" s="272">
        <v>46244</v>
      </c>
      <c r="AKK152" s="272">
        <v>46245</v>
      </c>
      <c r="AKL152" s="272">
        <v>46246</v>
      </c>
      <c r="AKM152" s="272">
        <v>46247</v>
      </c>
      <c r="AKN152" s="272">
        <v>46248</v>
      </c>
      <c r="AKO152" s="272">
        <v>46249</v>
      </c>
      <c r="AKP152" s="272">
        <v>46250</v>
      </c>
      <c r="AKQ152" s="272">
        <v>46251</v>
      </c>
      <c r="AKR152" s="272">
        <v>46252</v>
      </c>
      <c r="AKS152" s="272">
        <v>46253</v>
      </c>
      <c r="AKT152" s="272">
        <v>46254</v>
      </c>
      <c r="AKU152" s="272">
        <v>46255</v>
      </c>
      <c r="AKV152" s="272">
        <v>46256</v>
      </c>
      <c r="AKW152" s="272">
        <v>46257</v>
      </c>
      <c r="AKX152" s="272">
        <v>46258</v>
      </c>
      <c r="AKY152" s="272">
        <v>46259</v>
      </c>
      <c r="AKZ152" s="272">
        <v>46260</v>
      </c>
      <c r="ALA152" s="272">
        <v>46261</v>
      </c>
      <c r="ALB152" s="272">
        <v>46262</v>
      </c>
      <c r="ALC152" s="272">
        <v>46263</v>
      </c>
      <c r="ALD152" s="272">
        <v>46264</v>
      </c>
      <c r="ALE152" s="272">
        <v>46265</v>
      </c>
      <c r="ALF152" s="272">
        <v>46266</v>
      </c>
      <c r="ALG152" s="272">
        <v>46267</v>
      </c>
      <c r="ALH152" s="272">
        <v>46268</v>
      </c>
      <c r="ALI152" s="272">
        <v>46269</v>
      </c>
      <c r="ALJ152" s="272">
        <v>46270</v>
      </c>
      <c r="ALK152" s="272">
        <v>46271</v>
      </c>
      <c r="ALL152" s="272">
        <v>46272</v>
      </c>
      <c r="ALM152" s="272">
        <v>46273</v>
      </c>
      <c r="ALN152" s="272">
        <v>46274</v>
      </c>
      <c r="ALO152" s="272">
        <v>46275</v>
      </c>
      <c r="ALP152" s="272">
        <v>46276</v>
      </c>
      <c r="ALQ152" s="272">
        <v>46277</v>
      </c>
      <c r="ALR152" s="272">
        <v>46278</v>
      </c>
      <c r="ALS152" s="272">
        <v>46279</v>
      </c>
      <c r="ALT152" s="272">
        <v>46280</v>
      </c>
      <c r="ALU152" s="272">
        <v>46281</v>
      </c>
      <c r="ALV152" s="272">
        <v>46282</v>
      </c>
      <c r="ALW152" s="272">
        <v>46283</v>
      </c>
      <c r="ALX152" s="272">
        <v>46284</v>
      </c>
      <c r="ALY152" s="272">
        <v>46285</v>
      </c>
      <c r="ALZ152" s="272">
        <v>46286</v>
      </c>
      <c r="AMA152" s="272">
        <v>46287</v>
      </c>
      <c r="AMB152" s="272">
        <v>46288</v>
      </c>
      <c r="AMC152" s="272">
        <v>46289</v>
      </c>
      <c r="AMD152" s="272">
        <v>46290</v>
      </c>
      <c r="AME152" s="272">
        <v>46291</v>
      </c>
      <c r="AMF152" s="272">
        <v>46292</v>
      </c>
      <c r="AMG152" s="272">
        <v>46293</v>
      </c>
      <c r="AMH152" s="272">
        <v>46294</v>
      </c>
      <c r="AMI152" s="272">
        <v>46295</v>
      </c>
    </row>
    <row r="155" spans="437:1023" ht="13.2">
      <c r="PU155" s="272">
        <v>45709</v>
      </c>
      <c r="PV155" s="272">
        <v>45710</v>
      </c>
      <c r="PW155" s="272">
        <v>45711</v>
      </c>
      <c r="PX155" s="272">
        <v>45712</v>
      </c>
      <c r="PY155" s="272">
        <v>45713</v>
      </c>
      <c r="PZ155" s="272">
        <v>45714</v>
      </c>
      <c r="QA155" s="272">
        <v>45715</v>
      </c>
      <c r="QB155" s="272">
        <v>45716</v>
      </c>
      <c r="QC155" s="272">
        <v>45717</v>
      </c>
      <c r="QD155" s="272">
        <v>45718</v>
      </c>
      <c r="QE155" s="272">
        <v>45719</v>
      </c>
      <c r="QF155" s="272">
        <v>45720</v>
      </c>
      <c r="QG155" s="272">
        <v>45721</v>
      </c>
      <c r="QH155" s="272">
        <v>45722</v>
      </c>
      <c r="QI155" s="272">
        <v>45723</v>
      </c>
      <c r="QJ155" s="272">
        <v>45724</v>
      </c>
      <c r="QK155" s="272">
        <v>45725</v>
      </c>
      <c r="QL155" s="272">
        <v>45726</v>
      </c>
      <c r="QM155" s="272">
        <v>45727</v>
      </c>
      <c r="QN155" s="272">
        <v>45728</v>
      </c>
      <c r="QO155" s="272">
        <v>45729</v>
      </c>
      <c r="QP155" s="272">
        <v>45730</v>
      </c>
      <c r="QQ155" s="272">
        <v>45731</v>
      </c>
      <c r="QR155" s="272">
        <v>45732</v>
      </c>
      <c r="QS155" s="272">
        <v>45733</v>
      </c>
      <c r="QT155" s="272">
        <v>45734</v>
      </c>
      <c r="QU155" s="272">
        <v>45735</v>
      </c>
      <c r="QV155" s="272">
        <v>45736</v>
      </c>
      <c r="RH155" s="136"/>
      <c r="RI155" s="136"/>
      <c r="RJ155" s="136"/>
      <c r="RK155" s="136"/>
      <c r="RL155" s="136"/>
      <c r="RM155" s="136"/>
      <c r="RN155" s="136"/>
      <c r="RO155" s="136"/>
      <c r="RP155" s="136"/>
      <c r="RQ155" s="136"/>
      <c r="RR155" s="136"/>
      <c r="RS155" s="136"/>
      <c r="RT155" s="136"/>
      <c r="RU155" s="136"/>
      <c r="RV155" s="136"/>
      <c r="RW155" s="136"/>
      <c r="RX155" s="136"/>
      <c r="RY155" s="136"/>
      <c r="RZ155" s="136"/>
      <c r="SA155" s="136"/>
      <c r="SB155" s="136"/>
      <c r="SC155" s="136"/>
      <c r="SD155" s="136"/>
      <c r="SE155" s="136"/>
      <c r="SF155" s="136"/>
      <c r="SG155" s="136"/>
      <c r="SH155" s="136"/>
      <c r="SI155" s="136"/>
      <c r="SJ155" s="136"/>
      <c r="SK155" s="136"/>
      <c r="SL155" s="136"/>
      <c r="SM155" s="136"/>
      <c r="SN155" s="136"/>
      <c r="SO155" s="136"/>
      <c r="SP155" s="136"/>
      <c r="SQ155" s="136"/>
      <c r="SR155" s="136"/>
      <c r="SS155" s="136"/>
      <c r="ST155" s="136"/>
      <c r="SU155" s="136"/>
      <c r="SV155" s="136"/>
      <c r="SW155" s="136"/>
      <c r="SX155" s="136"/>
      <c r="SY155" s="136"/>
      <c r="SZ155" s="136"/>
      <c r="TA155" s="136"/>
      <c r="TB155" s="136"/>
      <c r="TC155" s="136"/>
      <c r="TD155" s="136"/>
      <c r="TE155" s="136"/>
      <c r="TF155" s="136"/>
      <c r="TG155" s="136"/>
      <c r="TH155" s="136"/>
      <c r="TI155" s="136"/>
      <c r="TJ155" s="136"/>
      <c r="TK155" s="136"/>
      <c r="TL155" s="136"/>
      <c r="TM155" s="136"/>
      <c r="TN155" s="136"/>
      <c r="TO155" s="136"/>
      <c r="TP155" s="136"/>
      <c r="TQ155" s="136"/>
      <c r="TR155" s="136"/>
      <c r="TS155" s="136"/>
      <c r="TT155" s="136"/>
      <c r="TU155" s="136"/>
      <c r="TV155" s="136"/>
      <c r="TW155" s="136"/>
      <c r="TX155" s="136"/>
      <c r="TY155" s="136"/>
      <c r="TZ155" s="136"/>
      <c r="UA155" s="136"/>
      <c r="UB155" s="136"/>
      <c r="UC155" s="136"/>
      <c r="UD155" s="136"/>
      <c r="UE155" s="136"/>
      <c r="UF155" s="136"/>
      <c r="UG155" s="136"/>
      <c r="UH155" s="136"/>
      <c r="UI155" s="136"/>
      <c r="UJ155" s="136"/>
      <c r="UK155" s="136"/>
      <c r="UL155" s="136"/>
      <c r="UM155" s="136"/>
      <c r="UN155" s="136"/>
      <c r="UO155" s="136"/>
      <c r="UP155" s="136"/>
      <c r="UQ155" s="136"/>
      <c r="UR155" s="136"/>
      <c r="US155" s="136"/>
      <c r="UT155" s="136"/>
      <c r="UU155" s="136"/>
      <c r="UV155" s="136"/>
      <c r="UW155" s="136"/>
      <c r="UX155" s="136"/>
      <c r="UY155" s="136"/>
      <c r="UZ155" s="136"/>
      <c r="VA155" s="136"/>
      <c r="VB155" s="136"/>
      <c r="VC155" s="136"/>
      <c r="VD155" s="136"/>
      <c r="VE155" s="136"/>
      <c r="VF155" s="136"/>
      <c r="VG155" s="136"/>
      <c r="VH155" s="136"/>
      <c r="VI155" s="136"/>
      <c r="VJ155" s="136"/>
      <c r="VK155" s="136"/>
      <c r="VL155" s="136"/>
      <c r="VM155" s="136"/>
      <c r="VN155" s="136"/>
      <c r="VO155" s="136"/>
      <c r="VP155" s="136"/>
      <c r="VQ155" s="136"/>
      <c r="VR155" s="136"/>
      <c r="VS155" s="136"/>
      <c r="VT155" s="136"/>
      <c r="VU155" s="136"/>
      <c r="VV155" s="136"/>
      <c r="VW155" s="136"/>
      <c r="VX155" s="136"/>
      <c r="VY155" s="136"/>
      <c r="VZ155" s="136"/>
      <c r="WA155" s="136"/>
      <c r="WB155" s="136"/>
      <c r="WC155" s="136"/>
      <c r="WD155" s="136"/>
      <c r="WE155" s="136"/>
      <c r="WF155" s="136"/>
      <c r="WG155" s="136"/>
      <c r="WH155" s="136"/>
      <c r="WI155" s="136"/>
      <c r="WJ155" s="136"/>
      <c r="WK155" s="136"/>
      <c r="WL155" s="136"/>
      <c r="WM155" s="136"/>
      <c r="WN155" s="136"/>
      <c r="WO155" s="136"/>
      <c r="WP155" s="136"/>
      <c r="WQ155" s="136"/>
      <c r="WR155" s="136"/>
      <c r="WS155" s="136"/>
      <c r="WT155" s="136"/>
      <c r="WU155" s="136"/>
      <c r="WV155" s="136"/>
      <c r="WW155" s="136"/>
      <c r="WX155" s="136"/>
      <c r="WY155" s="136"/>
      <c r="WZ155" s="136"/>
      <c r="XA155" s="136"/>
      <c r="XB155" s="136"/>
      <c r="XC155" s="136"/>
      <c r="XD155" s="136"/>
      <c r="XE155" s="136"/>
      <c r="XF155" s="136"/>
      <c r="XG155" s="136"/>
      <c r="XH155" s="136"/>
      <c r="XI155" s="136"/>
      <c r="XJ155" s="136"/>
      <c r="XK155" s="136"/>
      <c r="XL155" s="136"/>
      <c r="XM155" s="136"/>
      <c r="XN155" s="136"/>
      <c r="XO155" s="136"/>
      <c r="XP155" s="136"/>
      <c r="XQ155" s="136"/>
      <c r="XR155" s="136"/>
      <c r="XS155" s="136"/>
      <c r="XT155" s="136"/>
      <c r="XU155" s="136"/>
      <c r="XV155" s="136"/>
      <c r="XW155" s="136"/>
      <c r="XX155" s="136"/>
      <c r="XY155" s="136"/>
      <c r="XZ155" s="136"/>
    </row>
    <row r="251" spans="4:933" s="136" customFormat="1" ht="13.2">
      <c r="D251" s="148"/>
      <c r="AIW251" s="399"/>
    </row>
    <row r="252" spans="4:933" s="136" customFormat="1" ht="13.95" customHeight="1">
      <c r="D252" s="148"/>
      <c r="AIW252" s="399"/>
    </row>
    <row r="253" spans="4:933" s="136" customFormat="1" ht="13.2">
      <c r="D253" s="148"/>
      <c r="AIW253" s="399"/>
    </row>
    <row r="254" spans="4:933" ht="13.2"/>
    <row r="255" spans="4:933" ht="13.2"/>
  </sheetData>
  <autoFilter ref="B1:B639" xr:uid="{1EE07799-C9CA-4027-AF8A-85A55BA38103}"/>
  <mergeCells count="1">
    <mergeCell ref="AED115:AEE115"/>
  </mergeCells>
  <phoneticPr fontId="1"/>
  <pageMargins left="0" right="0" top="0" bottom="0" header="0.31496062992125984" footer="0.31496062992125984"/>
  <pageSetup paperSize="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E57B-0D08-4999-A162-D2929B05518A}">
  <sheetPr codeName="Sheet5">
    <tabColor theme="8" tint="0.79998168889431442"/>
  </sheetPr>
  <dimension ref="A1:ATI235"/>
  <sheetViews>
    <sheetView zoomScale="80" zoomScaleNormal="80" workbookViewId="0">
      <pane xSplit="8" ySplit="4" topLeftCell="AHT5" activePane="bottomRight" state="frozenSplit"/>
      <selection pane="topRight" activeCell="AIJ126" sqref="AIJ126"/>
      <selection pane="bottomLeft" activeCell="AIJ126" sqref="AIJ126"/>
      <selection pane="bottomRight" activeCell="AII65" sqref="AII65"/>
    </sheetView>
  </sheetViews>
  <sheetFormatPr defaultColWidth="9.109375" defaultRowHeight="13.2" outlineLevelRow="1"/>
  <cols>
    <col min="1" max="1" width="9.6640625" style="119" hidden="1" customWidth="1"/>
    <col min="2" max="2" width="8.6640625" style="119" customWidth="1"/>
    <col min="3" max="3" width="9.6640625" style="119" customWidth="1"/>
    <col min="4" max="4" width="3.6640625" style="247" customWidth="1"/>
    <col min="5" max="5" width="8.6640625" style="119" customWidth="1"/>
    <col min="6" max="8" width="3.6640625" style="119" customWidth="1"/>
    <col min="9" max="385" width="2.6640625" style="119" customWidth="1"/>
    <col min="386" max="475" width="2.6640625" style="136" customWidth="1"/>
    <col min="476" max="932" width="2.6640625" style="119" customWidth="1"/>
    <col min="933" max="933" width="2.6640625" style="138" customWidth="1"/>
    <col min="934" max="1115" width="2.6640625" style="119" customWidth="1"/>
    <col min="1116" max="1205" width="2.44140625" style="119" customWidth="1"/>
    <col min="1206" max="16384" width="9.109375" style="119"/>
  </cols>
  <sheetData>
    <row r="1" spans="1:1205" ht="18" customHeight="1">
      <c r="F1" s="335"/>
      <c r="G1" s="335"/>
      <c r="H1" s="196" t="s">
        <v>377</v>
      </c>
      <c r="J1" s="119" t="s">
        <v>187</v>
      </c>
      <c r="AX1" s="119" t="s">
        <v>199</v>
      </c>
      <c r="BO1" s="119" t="s">
        <v>188</v>
      </c>
      <c r="DG1" s="119" t="s">
        <v>189</v>
      </c>
      <c r="IX1" s="136"/>
      <c r="IY1" s="136"/>
      <c r="JA1" s="136"/>
      <c r="JB1" s="136"/>
      <c r="KL1" s="119" t="s">
        <v>189</v>
      </c>
      <c r="KN1" s="119" t="s">
        <v>180</v>
      </c>
      <c r="LN1" s="119" t="s">
        <v>188</v>
      </c>
      <c r="LQ1" s="136"/>
      <c r="LS1" s="136" t="s">
        <v>189</v>
      </c>
      <c r="LT1" s="136"/>
      <c r="LY1" s="136"/>
      <c r="LZ1" s="136" t="s">
        <v>189</v>
      </c>
      <c r="NC1" s="119" t="s">
        <v>187</v>
      </c>
      <c r="NH1" s="136" t="s">
        <v>196</v>
      </c>
      <c r="OG1" s="136" t="s">
        <v>190</v>
      </c>
      <c r="OM1" s="136" t="s">
        <v>191</v>
      </c>
      <c r="PF1" s="281" t="s">
        <v>192</v>
      </c>
      <c r="QC1" s="136" t="s">
        <v>195</v>
      </c>
      <c r="QU1" s="136" t="s">
        <v>189</v>
      </c>
      <c r="TW1" s="119" t="s">
        <v>188</v>
      </c>
      <c r="WH1" s="136"/>
      <c r="WI1" s="136"/>
      <c r="WJ1" s="136"/>
      <c r="WK1" s="136" t="s">
        <v>378</v>
      </c>
      <c r="YB1" s="119" t="s">
        <v>379</v>
      </c>
      <c r="ZK1" s="136" t="s">
        <v>380</v>
      </c>
      <c r="AAR1" t="s">
        <v>381</v>
      </c>
      <c r="AAS1" s="136"/>
      <c r="AAT1" s="136"/>
      <c r="AAU1" s="136"/>
      <c r="AAV1" s="136"/>
      <c r="AAW1" s="136" t="s">
        <v>382</v>
      </c>
      <c r="ABO1" s="119" t="s">
        <v>196</v>
      </c>
      <c r="AEJ1" s="119" t="s">
        <v>386</v>
      </c>
      <c r="AEK1" s="458"/>
      <c r="AES1"/>
      <c r="AFJ1" s="136" t="s">
        <v>381</v>
      </c>
      <c r="AFK1" s="136"/>
      <c r="AFL1" s="136"/>
      <c r="AFM1" s="136"/>
      <c r="AGM1" s="136" t="s">
        <v>195</v>
      </c>
      <c r="AGN1" s="136"/>
      <c r="AGO1" s="136"/>
      <c r="AGP1" s="136"/>
      <c r="AGQ1" s="136"/>
      <c r="AGR1" s="136"/>
      <c r="AGS1" s="136"/>
      <c r="AGT1" s="136"/>
      <c r="AGU1" s="136"/>
      <c r="AGV1" s="136"/>
      <c r="AGW1" s="136"/>
      <c r="AGX1" s="136"/>
      <c r="AGY1" s="136"/>
      <c r="AGZ1" s="136"/>
      <c r="AHA1" s="136"/>
      <c r="AHB1" s="136"/>
      <c r="AHC1" s="136"/>
      <c r="AHD1" s="136"/>
      <c r="AHE1" s="136"/>
      <c r="AHF1" s="136"/>
      <c r="AHG1" s="136"/>
      <c r="AHH1" s="136"/>
      <c r="AHI1" s="136"/>
      <c r="AHJ1" s="136"/>
      <c r="AHK1" s="136"/>
      <c r="AHL1" s="136"/>
      <c r="AHM1" s="136"/>
      <c r="AHN1" s="136"/>
      <c r="AHO1" s="136"/>
      <c r="AHP1" s="136" t="s">
        <v>387</v>
      </c>
      <c r="AHQ1" s="136"/>
      <c r="AHR1" s="136"/>
      <c r="AHS1" s="136"/>
      <c r="AHT1" s="136"/>
      <c r="AHU1" s="136"/>
      <c r="AHV1" s="136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 s="136" t="s">
        <v>379</v>
      </c>
      <c r="AIW1" s="499"/>
      <c r="AIX1"/>
      <c r="AIY1"/>
      <c r="AIZ1"/>
      <c r="AJA1"/>
      <c r="AJB1"/>
      <c r="AJC1"/>
      <c r="AJD1" s="584"/>
      <c r="AJE1" s="584"/>
      <c r="AJF1" s="584" t="s">
        <v>388</v>
      </c>
      <c r="AJG1" s="584"/>
      <c r="AJH1" s="584"/>
      <c r="AJI1" s="584"/>
      <c r="AJJ1" s="584"/>
      <c r="AJK1"/>
      <c r="AJL1"/>
      <c r="AJM1"/>
      <c r="AJN1"/>
      <c r="AJO1"/>
      <c r="AJP1"/>
    </row>
    <row r="2" spans="1:1205">
      <c r="F2" s="335"/>
      <c r="G2" s="335"/>
      <c r="H2" s="196" t="s">
        <v>389</v>
      </c>
      <c r="I2" s="119" t="s">
        <v>193</v>
      </c>
      <c r="J2" s="119" t="s">
        <v>194</v>
      </c>
      <c r="T2" s="139">
        <v>2</v>
      </c>
      <c r="U2" s="140">
        <v>0</v>
      </c>
      <c r="V2" s="140">
        <v>2</v>
      </c>
      <c r="W2" s="140">
        <v>4</v>
      </c>
      <c r="Y2" s="136" t="s">
        <v>195</v>
      </c>
      <c r="AM2" s="119" t="s">
        <v>193</v>
      </c>
      <c r="AX2" s="136" t="s">
        <v>196</v>
      </c>
      <c r="BA2" s="119" t="s">
        <v>189</v>
      </c>
      <c r="BG2" s="136" t="s">
        <v>195</v>
      </c>
      <c r="BN2" s="119" t="s">
        <v>197</v>
      </c>
      <c r="BS2" s="136" t="s">
        <v>196</v>
      </c>
      <c r="BZ2" s="119" t="s">
        <v>197</v>
      </c>
      <c r="CC2" s="136" t="s">
        <v>195</v>
      </c>
      <c r="CF2" s="119" t="s">
        <v>193</v>
      </c>
      <c r="CM2" s="119" t="s">
        <v>197</v>
      </c>
      <c r="CN2" s="119" t="s">
        <v>198</v>
      </c>
      <c r="CT2" s="119" t="s">
        <v>197</v>
      </c>
      <c r="DB2" s="136" t="s">
        <v>196</v>
      </c>
      <c r="DG2" s="119" t="s">
        <v>199</v>
      </c>
      <c r="DK2" s="136" t="s">
        <v>195</v>
      </c>
      <c r="DW2" s="119" t="s">
        <v>197</v>
      </c>
      <c r="EU2" s="136" t="s">
        <v>195</v>
      </c>
      <c r="FI2" s="341" t="s">
        <v>200</v>
      </c>
      <c r="FV2" s="136" t="s">
        <v>195</v>
      </c>
      <c r="GA2" s="136" t="s">
        <v>197</v>
      </c>
      <c r="GK2" s="136" t="s">
        <v>189</v>
      </c>
      <c r="GQ2" s="119" t="s">
        <v>193</v>
      </c>
      <c r="GX2" s="119" t="s">
        <v>189</v>
      </c>
      <c r="GY2" s="136" t="s">
        <v>195</v>
      </c>
      <c r="HQ2" s="136" t="s">
        <v>196</v>
      </c>
      <c r="IA2" s="136" t="s">
        <v>195</v>
      </c>
      <c r="IH2" s="136" t="s">
        <v>189</v>
      </c>
      <c r="IZ2" s="136" t="s">
        <v>196</v>
      </c>
      <c r="JI2" s="136" t="s">
        <v>195</v>
      </c>
      <c r="JU2" s="136" t="s">
        <v>196</v>
      </c>
      <c r="KB2" s="119" t="s">
        <v>201</v>
      </c>
      <c r="KC2" s="119" t="s">
        <v>202</v>
      </c>
      <c r="KE2" s="119" t="s">
        <v>198</v>
      </c>
      <c r="KL2" s="136" t="s">
        <v>195</v>
      </c>
      <c r="KP2" t="s">
        <v>197</v>
      </c>
      <c r="KV2" s="119" t="s">
        <v>189</v>
      </c>
      <c r="KW2" s="136" t="s">
        <v>196</v>
      </c>
      <c r="LN2" s="136" t="s">
        <v>195</v>
      </c>
      <c r="LQ2" s="136" t="s">
        <v>189</v>
      </c>
      <c r="LS2" s="136" t="s">
        <v>197</v>
      </c>
      <c r="LT2" s="136"/>
      <c r="LY2"/>
      <c r="LZ2" s="136" t="s">
        <v>188</v>
      </c>
      <c r="MF2" s="136" t="s">
        <v>196</v>
      </c>
      <c r="MV2" s="136" t="s">
        <v>195</v>
      </c>
      <c r="NB2" s="119" t="s">
        <v>193</v>
      </c>
      <c r="NC2" s="119" t="s">
        <v>194</v>
      </c>
      <c r="NH2" s="119" t="s">
        <v>197</v>
      </c>
      <c r="NK2" s="119" t="s">
        <v>193</v>
      </c>
      <c r="NV2" s="139">
        <v>2</v>
      </c>
      <c r="NW2" s="140">
        <v>0</v>
      </c>
      <c r="NX2" s="140">
        <v>2</v>
      </c>
      <c r="NY2" s="140">
        <v>5</v>
      </c>
      <c r="OG2" s="136" t="s">
        <v>203</v>
      </c>
      <c r="OM2" s="119" t="s">
        <v>193</v>
      </c>
      <c r="PF2" s="136" t="s">
        <v>195</v>
      </c>
      <c r="PM2" s="136" t="s">
        <v>193</v>
      </c>
      <c r="PQ2" s="136" t="s">
        <v>189</v>
      </c>
      <c r="PS2" s="136" t="s">
        <v>196</v>
      </c>
      <c r="QA2" s="136" t="s">
        <v>197</v>
      </c>
      <c r="QC2" s="137" t="s">
        <v>181</v>
      </c>
      <c r="QG2" s="136" t="s">
        <v>197</v>
      </c>
      <c r="QS2" s="136" t="s">
        <v>189</v>
      </c>
      <c r="QU2" s="136" t="s">
        <v>196</v>
      </c>
      <c r="QW2" s="136" t="s">
        <v>193</v>
      </c>
      <c r="RE2" s="136" t="s">
        <v>193</v>
      </c>
      <c r="RK2" s="136" t="s">
        <v>195</v>
      </c>
      <c r="RP2" s="136" t="s">
        <v>197</v>
      </c>
      <c r="SH2" s="472" t="s">
        <v>390</v>
      </c>
      <c r="SM2" s="136" t="s">
        <v>195</v>
      </c>
      <c r="TM2" s="136" t="s">
        <v>196</v>
      </c>
      <c r="TW2" s="136" t="s">
        <v>195</v>
      </c>
      <c r="UH2" s="119" t="s">
        <v>197</v>
      </c>
      <c r="UJ2" s="136"/>
      <c r="UK2" s="136"/>
      <c r="UL2" s="136"/>
      <c r="UM2" s="136"/>
      <c r="UN2" s="136"/>
      <c r="UO2" s="136" t="s">
        <v>196</v>
      </c>
      <c r="UP2" s="136" t="s">
        <v>381</v>
      </c>
      <c r="UV2" s="136" t="s">
        <v>391</v>
      </c>
      <c r="UY2" s="136" t="s">
        <v>195</v>
      </c>
      <c r="WA2" s="136" t="s">
        <v>195</v>
      </c>
      <c r="WE2" s="119" t="s">
        <v>381</v>
      </c>
      <c r="WH2" s="136" t="s">
        <v>391</v>
      </c>
      <c r="WI2" s="136"/>
      <c r="WJ2" s="136"/>
      <c r="WK2" s="136" t="s">
        <v>381</v>
      </c>
      <c r="YB2" t="s">
        <v>392</v>
      </c>
      <c r="YC2"/>
      <c r="YN2" s="136" t="s">
        <v>378</v>
      </c>
      <c r="YO2" s="136"/>
      <c r="YP2" s="136"/>
      <c r="YQ2" s="136"/>
      <c r="YR2" s="136"/>
      <c r="YS2" s="136"/>
      <c r="YT2" s="136"/>
      <c r="YU2" s="136"/>
      <c r="YV2" s="136" t="s">
        <v>378</v>
      </c>
      <c r="YW2" s="136" t="s">
        <v>381</v>
      </c>
      <c r="ZE2" s="136" t="s">
        <v>391</v>
      </c>
      <c r="ZK2" s="136" t="s">
        <v>393</v>
      </c>
      <c r="AAM2" s="136" t="s">
        <v>196</v>
      </c>
      <c r="AAP2" t="s">
        <v>391</v>
      </c>
      <c r="AAR2" s="119" t="s">
        <v>395</v>
      </c>
      <c r="AAS2" s="136" t="s">
        <v>378</v>
      </c>
      <c r="AAT2" s="136"/>
      <c r="AAU2" s="136" t="s">
        <v>195</v>
      </c>
      <c r="AAV2" s="136" t="s">
        <v>193</v>
      </c>
      <c r="AAW2" s="136" t="s">
        <v>378</v>
      </c>
      <c r="ABA2" t="s">
        <v>381</v>
      </c>
      <c r="ABH2" s="136" t="s">
        <v>378</v>
      </c>
      <c r="ABO2" t="s">
        <v>381</v>
      </c>
      <c r="ABR2" t="s">
        <v>391</v>
      </c>
      <c r="ABT2" s="136" t="s">
        <v>378</v>
      </c>
      <c r="ABW2" s="139">
        <v>2</v>
      </c>
      <c r="ABX2" s="140">
        <v>0</v>
      </c>
      <c r="ABY2" s="140">
        <v>2</v>
      </c>
      <c r="ABZ2" s="140">
        <v>6</v>
      </c>
      <c r="ACA2" s="136"/>
      <c r="ACB2" s="119" t="s">
        <v>378</v>
      </c>
      <c r="ACC2" s="119" t="s">
        <v>396</v>
      </c>
      <c r="ACF2" s="136" t="s">
        <v>195</v>
      </c>
      <c r="ACK2" s="136" t="s">
        <v>378</v>
      </c>
      <c r="ACV2" s="136" t="s">
        <v>378</v>
      </c>
      <c r="ACX2" s="119" t="s">
        <v>379</v>
      </c>
      <c r="ADH2" s="136" t="s">
        <v>195</v>
      </c>
      <c r="AEF2" s="119" t="s">
        <v>193</v>
      </c>
      <c r="AEJ2" s="136" t="s">
        <v>195</v>
      </c>
      <c r="AEM2" s="119" t="s">
        <v>193</v>
      </c>
      <c r="AES2" s="119" t="s">
        <v>378</v>
      </c>
      <c r="AEV2" s="136" t="s">
        <v>381</v>
      </c>
      <c r="AEX2" s="119" t="s">
        <v>378</v>
      </c>
      <c r="AFJ2" s="136" t="s">
        <v>195</v>
      </c>
      <c r="AFK2" s="136" t="s">
        <v>381</v>
      </c>
      <c r="AFL2" s="136"/>
      <c r="AFM2" s="136"/>
      <c r="AFV2" s="136" t="s">
        <v>381</v>
      </c>
      <c r="AGG2" s="136" t="s">
        <v>391</v>
      </c>
      <c r="AGM2" s="137" t="s">
        <v>181</v>
      </c>
      <c r="AGN2" s="136"/>
      <c r="AGO2" s="136"/>
      <c r="AGP2" s="136"/>
      <c r="AGQ2" s="136"/>
      <c r="AGR2" s="136"/>
      <c r="AGS2" s="136"/>
      <c r="AGT2" s="136"/>
      <c r="AGU2" s="136"/>
      <c r="AGV2" s="136"/>
      <c r="AGW2" s="136"/>
      <c r="AGX2" s="136"/>
      <c r="AGY2" s="136"/>
      <c r="AGZ2" s="136"/>
      <c r="AHA2" s="136"/>
      <c r="AHB2" s="136" t="s">
        <v>391</v>
      </c>
      <c r="AHC2" s="136"/>
      <c r="AHD2" s="136"/>
      <c r="AHE2" s="136"/>
      <c r="AHF2" s="136"/>
      <c r="AHG2" s="136" t="s">
        <v>381</v>
      </c>
      <c r="AHH2" s="136"/>
      <c r="AHI2" s="136"/>
      <c r="AHJ2" s="136"/>
      <c r="AHK2" s="136"/>
      <c r="AHL2" s="136"/>
      <c r="AHM2" s="136"/>
      <c r="AHN2" s="136"/>
      <c r="AHO2" s="136"/>
      <c r="AHP2" s="136" t="s">
        <v>397</v>
      </c>
      <c r="AHQ2" s="136"/>
      <c r="AHR2" s="136"/>
      <c r="AHS2" s="136"/>
      <c r="AHT2" s="136" t="s">
        <v>396</v>
      </c>
      <c r="AHU2" s="136" t="s">
        <v>378</v>
      </c>
      <c r="AHV2" s="136" t="s">
        <v>195</v>
      </c>
      <c r="AHW2"/>
      <c r="AHX2"/>
      <c r="AHY2"/>
      <c r="AHZ2"/>
      <c r="AIA2" s="136" t="s">
        <v>378</v>
      </c>
      <c r="AIB2"/>
      <c r="AIC2"/>
      <c r="AID2"/>
      <c r="AIE2"/>
      <c r="AIF2"/>
      <c r="AIG2"/>
      <c r="AIH2"/>
      <c r="AII2"/>
      <c r="AIJ2"/>
      <c r="AIK2"/>
      <c r="AIL2"/>
      <c r="AIM2"/>
      <c r="AIN2"/>
      <c r="AIP2"/>
      <c r="AIQ2"/>
      <c r="AIR2"/>
      <c r="AIS2"/>
      <c r="AIT2"/>
      <c r="AIU2"/>
      <c r="AIV2" s="137" t="s">
        <v>181</v>
      </c>
      <c r="AIW2" s="499"/>
      <c r="AIX2" s="559" t="s">
        <v>195</v>
      </c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 s="626" t="s">
        <v>381</v>
      </c>
      <c r="AKG2" s="559" t="s">
        <v>195</v>
      </c>
      <c r="AKY2" s="626" t="s">
        <v>381</v>
      </c>
      <c r="AKZ2" s="626" t="s">
        <v>381</v>
      </c>
      <c r="ALI2" s="559" t="s">
        <v>195</v>
      </c>
      <c r="ANY2" s="626" t="s">
        <v>381</v>
      </c>
      <c r="APX2" s="139">
        <v>2</v>
      </c>
      <c r="APY2" s="140">
        <v>0</v>
      </c>
      <c r="APZ2" s="140">
        <v>2</v>
      </c>
      <c r="AQA2" s="140">
        <v>7</v>
      </c>
      <c r="ARE2" s="626" t="s">
        <v>381</v>
      </c>
    </row>
    <row r="3" spans="1:1205">
      <c r="B3" s="226"/>
      <c r="C3" s="226"/>
      <c r="D3" s="227"/>
      <c r="E3" s="226"/>
      <c r="F3" s="335"/>
      <c r="H3" s="197" t="s">
        <v>398</v>
      </c>
      <c r="I3" s="137" t="s">
        <v>180</v>
      </c>
      <c r="J3" s="137" t="s">
        <v>181</v>
      </c>
      <c r="K3" s="137"/>
      <c r="L3" s="137"/>
      <c r="M3" s="137"/>
      <c r="N3" s="137"/>
      <c r="O3" s="137"/>
      <c r="P3" s="137"/>
      <c r="Q3" s="137"/>
      <c r="R3" s="137"/>
      <c r="S3" s="137"/>
      <c r="T3" s="143">
        <v>1</v>
      </c>
      <c r="U3" s="218"/>
      <c r="V3" s="218"/>
      <c r="W3" s="218"/>
      <c r="X3" s="218"/>
      <c r="Y3" s="137" t="s">
        <v>181</v>
      </c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K3" s="218"/>
      <c r="AL3" s="218"/>
      <c r="AM3" s="137" t="s">
        <v>180</v>
      </c>
      <c r="AN3" s="218"/>
      <c r="AO3" s="218"/>
      <c r="AP3" s="218"/>
      <c r="AR3" s="218"/>
      <c r="AT3" s="218"/>
      <c r="AU3" s="218"/>
      <c r="AV3" s="218"/>
      <c r="AW3" s="218"/>
      <c r="AX3" s="137" t="s">
        <v>181</v>
      </c>
      <c r="AY3" s="144">
        <v>2</v>
      </c>
      <c r="AZ3" s="218"/>
      <c r="BA3" s="137" t="s">
        <v>180</v>
      </c>
      <c r="BB3" s="218"/>
      <c r="BC3" s="218"/>
      <c r="BD3" s="218"/>
      <c r="BE3" s="218"/>
      <c r="BF3" s="218"/>
      <c r="BG3" s="137" t="s">
        <v>181</v>
      </c>
      <c r="BH3" s="218"/>
      <c r="BI3" s="218"/>
      <c r="BJ3" s="218"/>
      <c r="BK3" s="218"/>
      <c r="BL3" s="218"/>
      <c r="BM3" s="218"/>
      <c r="BN3" s="137" t="s">
        <v>180</v>
      </c>
      <c r="BO3" s="218"/>
      <c r="BP3" s="218"/>
      <c r="BQ3" s="218"/>
      <c r="BR3" s="218"/>
      <c r="BS3" s="137" t="s">
        <v>181</v>
      </c>
      <c r="BT3" s="218"/>
      <c r="BU3" s="218"/>
      <c r="BV3" s="218"/>
      <c r="BW3" s="218"/>
      <c r="BX3" s="218"/>
      <c r="BY3" s="218"/>
      <c r="BZ3" s="137" t="s">
        <v>204</v>
      </c>
      <c r="CA3" s="218"/>
      <c r="CB3" s="144">
        <v>3</v>
      </c>
      <c r="CC3" s="137" t="s">
        <v>181</v>
      </c>
      <c r="CD3" s="218"/>
      <c r="CE3" s="218"/>
      <c r="CF3" s="137" t="s">
        <v>180</v>
      </c>
      <c r="CG3" s="218"/>
      <c r="CH3" s="218"/>
      <c r="CI3" s="218"/>
      <c r="CJ3" s="218"/>
      <c r="CK3" s="218"/>
      <c r="CL3" s="218"/>
      <c r="CM3" s="137" t="s">
        <v>180</v>
      </c>
      <c r="CN3" s="218" t="s">
        <v>205</v>
      </c>
      <c r="CO3" s="218"/>
      <c r="CP3" s="218"/>
      <c r="CQ3" s="218"/>
      <c r="CR3" s="218"/>
      <c r="CS3" s="218"/>
      <c r="CT3" s="137" t="s">
        <v>205</v>
      </c>
      <c r="CU3" s="218"/>
      <c r="CV3" s="218"/>
      <c r="CW3" s="218"/>
      <c r="CX3" s="218"/>
      <c r="CY3" s="218"/>
      <c r="CZ3" s="218"/>
      <c r="DA3" s="218"/>
      <c r="DB3" s="137" t="s">
        <v>181</v>
      </c>
      <c r="DC3" s="218"/>
      <c r="DD3" s="218"/>
      <c r="DE3" s="218"/>
      <c r="DF3" s="218"/>
      <c r="DG3" s="144">
        <v>4</v>
      </c>
      <c r="DH3" s="218"/>
      <c r="DI3" s="136"/>
      <c r="DJ3" s="136"/>
      <c r="DK3" s="137" t="s">
        <v>181</v>
      </c>
      <c r="DL3" s="136"/>
      <c r="DM3" s="136"/>
      <c r="DN3" s="136"/>
      <c r="DO3" s="136"/>
      <c r="DP3" s="136"/>
      <c r="DR3" s="136" t="s">
        <v>189</v>
      </c>
      <c r="DS3" s="136" t="s">
        <v>206</v>
      </c>
      <c r="DT3" s="136" t="s">
        <v>180</v>
      </c>
      <c r="DU3" s="136" t="s">
        <v>207</v>
      </c>
      <c r="DV3" s="136" t="s">
        <v>208</v>
      </c>
      <c r="DW3" s="137" t="s">
        <v>204</v>
      </c>
      <c r="DX3" s="136"/>
      <c r="DY3" s="136"/>
      <c r="DZ3" s="136"/>
      <c r="EA3" s="136"/>
      <c r="EB3" s="136"/>
      <c r="EC3" s="136"/>
      <c r="ED3" s="137" t="s">
        <v>181</v>
      </c>
      <c r="EE3" s="136"/>
      <c r="EF3" s="136"/>
      <c r="EG3" s="136"/>
      <c r="EH3" s="136"/>
      <c r="EI3" s="136"/>
      <c r="EJ3" s="136"/>
      <c r="EK3" s="144">
        <v>5</v>
      </c>
      <c r="EL3" s="136"/>
      <c r="EM3" s="136"/>
      <c r="EN3" s="136"/>
      <c r="EO3" s="136"/>
      <c r="EP3" s="136"/>
      <c r="EQ3" s="136"/>
      <c r="ER3" s="136"/>
      <c r="ES3" s="136"/>
      <c r="ET3" s="136"/>
      <c r="EU3" s="137" t="s">
        <v>181</v>
      </c>
      <c r="EV3" s="136"/>
      <c r="EW3" s="136"/>
      <c r="EX3" s="136"/>
      <c r="EY3" s="136"/>
      <c r="EZ3" s="136"/>
      <c r="FA3" s="136"/>
      <c r="FB3" s="136"/>
      <c r="FC3" s="136"/>
      <c r="FD3" s="136"/>
      <c r="FE3" s="136"/>
      <c r="FF3" s="137" t="s">
        <v>181</v>
      </c>
      <c r="FG3" s="136"/>
      <c r="FH3" s="136"/>
      <c r="FI3" s="342" t="s">
        <v>209</v>
      </c>
      <c r="FJ3" s="136"/>
      <c r="FK3" s="136"/>
      <c r="FL3" s="136"/>
      <c r="FM3" s="136"/>
      <c r="FN3" s="136"/>
      <c r="FO3" s="136"/>
      <c r="FP3" s="143">
        <v>6</v>
      </c>
      <c r="FQ3" s="136"/>
      <c r="FR3" s="136"/>
      <c r="FS3" s="136"/>
      <c r="FT3" s="136"/>
      <c r="FU3" s="136"/>
      <c r="FV3" s="137" t="s">
        <v>181</v>
      </c>
      <c r="FW3" s="136"/>
      <c r="FX3" s="136"/>
      <c r="FY3" s="136"/>
      <c r="FZ3" s="136"/>
      <c r="GA3" s="137" t="s">
        <v>204</v>
      </c>
      <c r="GB3" s="136"/>
      <c r="GC3" s="136"/>
      <c r="GD3" s="136"/>
      <c r="GE3" s="136"/>
      <c r="GF3" s="136"/>
      <c r="GG3" s="136"/>
      <c r="GH3" s="136"/>
      <c r="GI3" s="136"/>
      <c r="GJ3" s="136"/>
      <c r="GK3" s="136" t="s">
        <v>180</v>
      </c>
      <c r="GL3" s="136"/>
      <c r="GM3" s="136"/>
      <c r="GN3" s="136"/>
      <c r="GO3" s="136"/>
      <c r="GP3" s="136"/>
      <c r="GQ3" s="136" t="s">
        <v>205</v>
      </c>
      <c r="GR3" s="136"/>
      <c r="GS3" s="136"/>
      <c r="GT3" s="144">
        <v>7</v>
      </c>
      <c r="GU3" s="136"/>
      <c r="GV3" s="136"/>
      <c r="GW3" s="136"/>
      <c r="GX3" s="136" t="s">
        <v>188</v>
      </c>
      <c r="GY3" s="137" t="s">
        <v>181</v>
      </c>
      <c r="GZ3" s="136"/>
      <c r="HA3" s="136"/>
      <c r="HB3" s="136"/>
      <c r="HC3" s="136"/>
      <c r="HD3" s="136"/>
      <c r="HE3" s="136"/>
      <c r="HF3" s="136"/>
      <c r="HG3" s="136"/>
      <c r="HH3" s="136"/>
      <c r="HI3" s="136"/>
      <c r="HJ3" s="136"/>
      <c r="HL3" s="136"/>
      <c r="HM3" s="136"/>
      <c r="HN3" s="136"/>
      <c r="HO3" s="136"/>
      <c r="HP3" s="136"/>
      <c r="HQ3" s="137" t="s">
        <v>181</v>
      </c>
      <c r="HR3" s="136"/>
      <c r="HS3" s="136"/>
      <c r="HT3" s="136"/>
      <c r="HU3" s="136"/>
      <c r="HV3" s="136"/>
      <c r="HW3" s="136"/>
      <c r="HX3" s="136"/>
      <c r="HY3" s="144">
        <v>8</v>
      </c>
      <c r="HZ3" s="136"/>
      <c r="IA3" s="137" t="s">
        <v>181</v>
      </c>
      <c r="IB3" s="136"/>
      <c r="IC3" s="136"/>
      <c r="ID3" s="136"/>
      <c r="IE3" s="136"/>
      <c r="IF3" s="136"/>
      <c r="IG3" s="136"/>
      <c r="IH3" s="136" t="s">
        <v>180</v>
      </c>
      <c r="II3" s="136"/>
      <c r="IJ3" s="136"/>
      <c r="IK3" s="136"/>
      <c r="IL3" s="136"/>
      <c r="IM3" s="136"/>
      <c r="IN3" s="136"/>
      <c r="IO3" s="136"/>
      <c r="IP3" s="136"/>
      <c r="IQ3" s="136"/>
      <c r="IR3" s="136"/>
      <c r="IS3" s="136"/>
      <c r="IT3" s="136"/>
      <c r="IU3" s="136"/>
      <c r="IV3" s="136"/>
      <c r="IW3" s="136"/>
      <c r="IX3" s="136"/>
      <c r="IY3" s="136"/>
      <c r="IZ3" s="137" t="s">
        <v>181</v>
      </c>
      <c r="JA3" s="136"/>
      <c r="JB3" s="136"/>
      <c r="JC3" s="136"/>
      <c r="JD3" s="143">
        <v>9</v>
      </c>
      <c r="JE3" s="136"/>
      <c r="JF3" s="136"/>
      <c r="JG3" s="136"/>
      <c r="JH3" s="136"/>
      <c r="JI3" s="137" t="s">
        <v>181</v>
      </c>
      <c r="JJ3" s="136"/>
      <c r="JK3" s="136"/>
      <c r="JL3" s="136"/>
      <c r="JM3" s="136"/>
      <c r="JN3" s="136"/>
      <c r="JO3" s="136"/>
      <c r="JP3" s="136"/>
      <c r="JQ3" s="136"/>
      <c r="JR3" s="136"/>
      <c r="JS3" s="136"/>
      <c r="JT3" s="136"/>
      <c r="JU3" s="137" t="s">
        <v>181</v>
      </c>
      <c r="JV3" s="136"/>
      <c r="JW3" s="136"/>
      <c r="JX3" s="136"/>
      <c r="JY3" s="136"/>
      <c r="JZ3" s="136"/>
      <c r="KA3" s="136"/>
      <c r="KB3" s="136" t="s">
        <v>210</v>
      </c>
      <c r="KC3" s="136" t="s">
        <v>211</v>
      </c>
      <c r="KD3" s="136"/>
      <c r="KE3" s="119" t="s">
        <v>180</v>
      </c>
      <c r="KF3" s="136"/>
      <c r="KG3" s="136"/>
      <c r="KH3" s="144">
        <v>10</v>
      </c>
      <c r="KL3" s="137" t="s">
        <v>181</v>
      </c>
      <c r="KP3" s="119" t="s">
        <v>204</v>
      </c>
      <c r="KV3" s="119" t="s">
        <v>180</v>
      </c>
      <c r="KW3" s="137" t="s">
        <v>181</v>
      </c>
      <c r="LM3" s="144">
        <v>11</v>
      </c>
      <c r="LN3" s="137" t="s">
        <v>181</v>
      </c>
      <c r="LQ3" s="136" t="s">
        <v>205</v>
      </c>
      <c r="LS3" s="119" t="s">
        <v>199</v>
      </c>
      <c r="LZ3" s="119" t="s">
        <v>399</v>
      </c>
      <c r="MF3" s="137" t="s">
        <v>181</v>
      </c>
      <c r="MQ3" s="143">
        <v>12</v>
      </c>
      <c r="MV3" s="137" t="s">
        <v>181</v>
      </c>
      <c r="NB3" s="119" t="s">
        <v>199</v>
      </c>
      <c r="NC3" s="119" t="s">
        <v>181</v>
      </c>
      <c r="NH3" s="119" t="s">
        <v>204</v>
      </c>
      <c r="NK3" s="119" t="s">
        <v>180</v>
      </c>
      <c r="NV3" s="143">
        <v>1</v>
      </c>
      <c r="NW3" s="119"/>
      <c r="NX3" s="119"/>
      <c r="NY3" s="119"/>
      <c r="NZ3" s="119"/>
      <c r="OA3" s="119"/>
      <c r="OB3" s="119"/>
      <c r="OC3" s="119"/>
      <c r="OD3" s="119"/>
      <c r="OE3" s="119"/>
      <c r="OG3" s="119" t="s">
        <v>212</v>
      </c>
      <c r="OH3" s="119"/>
      <c r="OI3" s="119"/>
      <c r="OJ3" s="119"/>
      <c r="OK3" s="119"/>
      <c r="OL3" s="119"/>
      <c r="OM3" s="119" t="s">
        <v>180</v>
      </c>
      <c r="ON3" s="119"/>
      <c r="OO3" s="119"/>
      <c r="OP3" s="119"/>
      <c r="OQ3" s="119"/>
      <c r="OR3" s="119"/>
      <c r="OS3" s="119"/>
      <c r="OT3" s="119"/>
      <c r="OU3" s="119"/>
      <c r="OV3" s="119"/>
      <c r="OW3" s="119"/>
      <c r="OX3" s="119"/>
      <c r="OY3" s="119"/>
      <c r="OZ3" s="119"/>
      <c r="PA3" s="143">
        <v>2</v>
      </c>
      <c r="PB3" s="119"/>
      <c r="PC3" s="119"/>
      <c r="PD3" s="119"/>
      <c r="PE3" s="119"/>
      <c r="PF3" s="137" t="s">
        <v>181</v>
      </c>
      <c r="PG3" s="119"/>
      <c r="PI3" s="119"/>
      <c r="PJ3" s="119"/>
      <c r="PK3" s="119"/>
      <c r="PL3" s="119"/>
      <c r="PM3" s="119" t="s">
        <v>205</v>
      </c>
      <c r="PN3" s="119"/>
      <c r="PO3" s="119"/>
      <c r="PP3" s="119"/>
      <c r="PQ3" s="137" t="s">
        <v>188</v>
      </c>
      <c r="PR3" s="119"/>
      <c r="PS3" s="137" t="s">
        <v>181</v>
      </c>
      <c r="PT3" s="119"/>
      <c r="PU3" s="119"/>
      <c r="PV3" s="119"/>
      <c r="PW3" s="119"/>
      <c r="PX3" s="119"/>
      <c r="PY3" s="119"/>
      <c r="PZ3" s="119"/>
      <c r="QA3" s="119" t="s">
        <v>180</v>
      </c>
      <c r="QC3" s="144">
        <v>3</v>
      </c>
      <c r="QD3" s="119"/>
      <c r="QE3" s="119"/>
      <c r="QF3" s="119"/>
      <c r="QG3" s="119" t="s">
        <v>204</v>
      </c>
      <c r="QH3" s="119"/>
      <c r="QI3" s="119"/>
      <c r="QJ3" s="119"/>
      <c r="QK3" s="119"/>
      <c r="QL3" s="119"/>
      <c r="QM3" s="119"/>
      <c r="QN3" s="119"/>
      <c r="QO3" s="119"/>
      <c r="QP3" s="119"/>
      <c r="QQ3" s="119"/>
      <c r="QR3" s="119"/>
      <c r="QS3" s="119" t="s">
        <v>180</v>
      </c>
      <c r="QT3" s="119"/>
      <c r="QU3" s="137" t="s">
        <v>181</v>
      </c>
      <c r="QV3" s="119"/>
      <c r="QW3" s="119" t="s">
        <v>205</v>
      </c>
      <c r="QX3" s="119"/>
      <c r="QY3" s="119"/>
      <c r="QZ3" s="119"/>
      <c r="RA3" s="119"/>
      <c r="RB3" s="119"/>
      <c r="RC3" s="119"/>
      <c r="RD3" s="119"/>
      <c r="RE3" s="119" t="s">
        <v>205</v>
      </c>
      <c r="RF3" s="119"/>
      <c r="RG3" s="119"/>
      <c r="RH3" s="144">
        <v>4</v>
      </c>
      <c r="RJ3" s="136"/>
      <c r="RK3" s="137" t="s">
        <v>181</v>
      </c>
      <c r="RL3" s="136"/>
      <c r="RM3" s="136"/>
      <c r="RN3" s="136"/>
      <c r="RO3" s="136"/>
      <c r="RP3" s="119" t="s">
        <v>204</v>
      </c>
      <c r="RQ3" s="136"/>
      <c r="RR3" s="136"/>
      <c r="RS3" s="136"/>
      <c r="RT3" s="136"/>
      <c r="RU3" s="136"/>
      <c r="RV3" s="136"/>
      <c r="RW3" s="136"/>
      <c r="RX3" s="136"/>
      <c r="RY3" s="136"/>
      <c r="RZ3" s="136"/>
      <c r="SA3" s="136"/>
      <c r="SB3" s="136"/>
      <c r="SC3" s="136"/>
      <c r="SD3" s="136"/>
      <c r="SE3" s="136"/>
      <c r="SF3" s="136"/>
      <c r="SG3" s="136"/>
      <c r="SH3" s="196" t="s">
        <v>400</v>
      </c>
      <c r="SI3" s="136"/>
      <c r="SJ3" s="136"/>
      <c r="SK3" s="136"/>
      <c r="SL3" s="144">
        <v>5</v>
      </c>
      <c r="SM3" s="137" t="s">
        <v>181</v>
      </c>
      <c r="SN3" s="136"/>
      <c r="SO3" s="136"/>
      <c r="SP3" s="136"/>
      <c r="SQ3" s="136"/>
      <c r="SR3" s="136"/>
      <c r="SS3" s="136"/>
      <c r="ST3" s="136"/>
      <c r="SU3" s="136"/>
      <c r="SV3" s="136"/>
      <c r="SW3" s="136"/>
      <c r="SX3" s="136"/>
      <c r="SY3" s="136"/>
      <c r="SZ3" s="136"/>
      <c r="TA3" s="136"/>
      <c r="TB3" s="136"/>
      <c r="TC3" s="136"/>
      <c r="TD3" s="136"/>
      <c r="TE3" s="136"/>
      <c r="TF3" s="136"/>
      <c r="TG3" s="136"/>
      <c r="TH3" s="136"/>
      <c r="TI3" s="136"/>
      <c r="TJ3" s="136"/>
      <c r="TK3" s="136"/>
      <c r="TL3" s="136"/>
      <c r="TM3" s="137" t="s">
        <v>181</v>
      </c>
      <c r="TN3" s="136"/>
      <c r="TO3" s="136"/>
      <c r="TP3" s="136"/>
      <c r="TQ3" s="143">
        <v>6</v>
      </c>
      <c r="TS3" s="136"/>
      <c r="TT3" s="136"/>
      <c r="TU3" s="136"/>
      <c r="TV3" s="136"/>
      <c r="TW3" s="137" t="s">
        <v>181</v>
      </c>
      <c r="TX3" s="136"/>
      <c r="TY3" s="136"/>
      <c r="TZ3" s="136"/>
      <c r="UA3" s="136"/>
      <c r="UB3" s="136"/>
      <c r="UC3" s="136"/>
      <c r="UD3" s="136"/>
      <c r="UE3" s="136"/>
      <c r="UF3" s="136"/>
      <c r="UG3" s="136"/>
      <c r="UH3" s="136" t="s">
        <v>204</v>
      </c>
      <c r="UJ3" s="136"/>
      <c r="UK3" s="136"/>
      <c r="UL3" s="136"/>
      <c r="UM3" s="136"/>
      <c r="UN3" s="137"/>
      <c r="UO3" s="137" t="s">
        <v>181</v>
      </c>
      <c r="UP3" s="136" t="s">
        <v>395</v>
      </c>
      <c r="UQ3" s="136"/>
      <c r="UR3" s="136"/>
      <c r="US3" s="136"/>
      <c r="UT3" s="136"/>
      <c r="UU3" s="144">
        <v>7</v>
      </c>
      <c r="UV3" s="119" t="s">
        <v>401</v>
      </c>
      <c r="UW3" s="136"/>
      <c r="UX3" s="136"/>
      <c r="UY3" s="137" t="s">
        <v>181</v>
      </c>
      <c r="UZ3" s="136"/>
      <c r="VA3" s="136"/>
      <c r="VB3" s="136"/>
      <c r="VC3" s="136"/>
      <c r="VD3" s="136"/>
      <c r="VE3" s="136"/>
      <c r="VF3" s="136"/>
      <c r="VG3" s="136"/>
      <c r="VH3" s="136"/>
      <c r="VI3" s="136"/>
      <c r="VJ3" s="136"/>
      <c r="VK3" s="136"/>
      <c r="VL3" s="136"/>
      <c r="VM3" s="136"/>
      <c r="VN3" s="136"/>
      <c r="VO3" s="136"/>
      <c r="VP3" s="136"/>
      <c r="VQ3" s="136"/>
      <c r="VR3" s="136"/>
      <c r="VS3" s="136"/>
      <c r="VT3" s="136"/>
      <c r="VU3" s="136"/>
      <c r="VV3" s="136"/>
      <c r="VW3" s="136"/>
      <c r="VX3" s="136"/>
      <c r="VY3" s="136"/>
      <c r="VZ3" s="144">
        <v>8</v>
      </c>
      <c r="WA3" s="137" t="s">
        <v>181</v>
      </c>
      <c r="WE3" s="119" t="s">
        <v>402</v>
      </c>
      <c r="WH3" s="119" t="s">
        <v>395</v>
      </c>
      <c r="WK3" s="119" t="s">
        <v>395</v>
      </c>
      <c r="XE3" s="144">
        <v>9</v>
      </c>
      <c r="YB3" s="119" t="s">
        <v>403</v>
      </c>
      <c r="YI3" s="144">
        <v>10</v>
      </c>
      <c r="YN3" s="119" t="s">
        <v>395</v>
      </c>
      <c r="YV3" s="119" t="s">
        <v>395</v>
      </c>
      <c r="YW3" s="119" t="s">
        <v>402</v>
      </c>
      <c r="ZE3" s="119" t="s">
        <v>401</v>
      </c>
      <c r="ZN3" s="143">
        <v>11</v>
      </c>
      <c r="AAM3" s="119" t="s">
        <v>181</v>
      </c>
      <c r="AAP3" s="119" t="s">
        <v>395</v>
      </c>
      <c r="AAR3" s="144">
        <v>12</v>
      </c>
      <c r="AAS3" s="119" t="s">
        <v>405</v>
      </c>
      <c r="AAU3" s="137" t="s">
        <v>181</v>
      </c>
      <c r="AAV3" s="119" t="s">
        <v>188</v>
      </c>
      <c r="AAW3" s="119" t="s">
        <v>395</v>
      </c>
      <c r="ABA3" s="119" t="s">
        <v>402</v>
      </c>
      <c r="ABH3" s="119" t="s">
        <v>405</v>
      </c>
      <c r="ABO3" s="119" t="s">
        <v>395</v>
      </c>
      <c r="ABR3" s="119" t="s">
        <v>395</v>
      </c>
      <c r="ABT3" s="119" t="s">
        <v>406</v>
      </c>
      <c r="ABW3" s="143">
        <v>1</v>
      </c>
      <c r="ACB3" s="119" t="s">
        <v>407</v>
      </c>
      <c r="ACC3" s="119" t="s">
        <v>404</v>
      </c>
      <c r="ACF3" s="137" t="s">
        <v>181</v>
      </c>
      <c r="ACK3" s="119" t="s">
        <v>405</v>
      </c>
      <c r="ACV3" s="119" t="s">
        <v>405</v>
      </c>
      <c r="ACX3" s="119" t="s">
        <v>404</v>
      </c>
      <c r="ADB3" s="143">
        <v>2</v>
      </c>
      <c r="ADH3" s="137" t="s">
        <v>181</v>
      </c>
      <c r="ADJ3" s="119" t="s">
        <v>391</v>
      </c>
      <c r="ADK3" s="119" t="s">
        <v>405</v>
      </c>
      <c r="AED3" s="143">
        <v>3</v>
      </c>
      <c r="AEF3" s="119" t="s">
        <v>180</v>
      </c>
      <c r="AEJ3" s="137" t="s">
        <v>181</v>
      </c>
      <c r="AEM3" s="119" t="s">
        <v>180</v>
      </c>
      <c r="AES3" s="119" t="s">
        <v>180</v>
      </c>
      <c r="AEV3" s="136" t="s">
        <v>395</v>
      </c>
      <c r="AEX3" s="119" t="s">
        <v>180</v>
      </c>
      <c r="AFI3" s="144">
        <v>4</v>
      </c>
      <c r="AFJ3" s="137" t="s">
        <v>181</v>
      </c>
      <c r="AFK3" s="136" t="s">
        <v>395</v>
      </c>
      <c r="AFL3" s="136"/>
      <c r="AFM3" s="136"/>
      <c r="AFN3" s="136"/>
      <c r="AFO3" s="136"/>
      <c r="AFP3" s="136"/>
      <c r="AFQ3" s="136"/>
      <c r="AFR3" s="136"/>
      <c r="AFS3" s="136"/>
      <c r="AFT3" s="136"/>
      <c r="AFU3" s="136"/>
      <c r="AFV3" s="136" t="s">
        <v>395</v>
      </c>
      <c r="AFW3" s="136"/>
      <c r="AFX3" s="136"/>
      <c r="AFY3" s="136"/>
      <c r="AFZ3" s="136"/>
      <c r="AGA3" s="136"/>
      <c r="AGB3" s="136"/>
      <c r="AGC3" s="136"/>
      <c r="AGD3" s="136"/>
      <c r="AGE3" s="136"/>
      <c r="AGF3" s="136"/>
      <c r="AGG3" s="136" t="s">
        <v>406</v>
      </c>
      <c r="AGH3" s="136"/>
      <c r="AGI3" s="136"/>
      <c r="AGJ3" s="136"/>
      <c r="AGK3" s="136"/>
      <c r="AGL3" s="136"/>
      <c r="AGM3" s="137">
        <v>5</v>
      </c>
      <c r="AGP3" s="136"/>
      <c r="AGQ3" s="136"/>
      <c r="AGR3" s="136"/>
      <c r="AGS3" s="136"/>
      <c r="AGT3" s="136"/>
      <c r="AGU3" s="136"/>
      <c r="AGV3" s="136"/>
      <c r="AGW3" s="136"/>
      <c r="AGX3" s="136"/>
      <c r="AGY3" s="136"/>
      <c r="AGZ3" s="136"/>
      <c r="AHA3" s="136"/>
      <c r="AHB3" s="136" t="s">
        <v>395</v>
      </c>
      <c r="AHC3" s="136"/>
      <c r="AHD3" s="136"/>
      <c r="AHE3" s="136"/>
      <c r="AHF3" s="136"/>
      <c r="AHG3" s="136" t="s">
        <v>395</v>
      </c>
      <c r="AHH3" s="136"/>
      <c r="AHI3" s="136"/>
      <c r="AHJ3" s="136"/>
      <c r="AHK3" s="136"/>
      <c r="AHL3" s="136"/>
      <c r="AHM3" s="136"/>
      <c r="AHN3" s="136"/>
      <c r="AHO3" s="136"/>
      <c r="AHP3" s="136" t="s">
        <v>408</v>
      </c>
      <c r="AHQ3" s="136"/>
      <c r="AHR3" s="144">
        <v>6</v>
      </c>
      <c r="AHT3" s="137" t="s">
        <v>181</v>
      </c>
      <c r="AHU3" s="136" t="s">
        <v>401</v>
      </c>
      <c r="AHV3" s="137" t="s">
        <v>181</v>
      </c>
      <c r="AHW3" s="136"/>
      <c r="AHX3" s="136"/>
      <c r="AHY3" s="136"/>
      <c r="AHZ3" s="136"/>
      <c r="AIA3" s="136" t="s">
        <v>407</v>
      </c>
      <c r="AIB3" s="136"/>
      <c r="AIC3" s="136"/>
      <c r="AID3" s="136"/>
      <c r="AIE3" s="136"/>
      <c r="AIF3" s="136"/>
      <c r="AIG3" s="136"/>
      <c r="AIH3" s="136"/>
      <c r="AII3" s="136"/>
      <c r="AIJ3" s="136"/>
      <c r="AIK3" s="136"/>
      <c r="AIL3" s="136"/>
      <c r="AIM3" s="136"/>
      <c r="AIN3" t="s">
        <v>409</v>
      </c>
      <c r="AIO3" t="s">
        <v>410</v>
      </c>
      <c r="AIP3" s="136"/>
      <c r="AIQ3" s="136"/>
      <c r="AIR3" s="136"/>
      <c r="AIV3" s="144">
        <v>7</v>
      </c>
      <c r="AIX3" s="568" t="s">
        <v>181</v>
      </c>
      <c r="AJQ3" s="627" t="s">
        <v>402</v>
      </c>
      <c r="AKA3" s="143">
        <v>8</v>
      </c>
      <c r="AKG3" s="568" t="s">
        <v>181</v>
      </c>
      <c r="AKY3" s="627" t="s">
        <v>402</v>
      </c>
      <c r="AKZ3" s="627" t="s">
        <v>402</v>
      </c>
      <c r="ALF3" s="143">
        <v>9</v>
      </c>
      <c r="ALI3" s="568" t="s">
        <v>181</v>
      </c>
      <c r="AMJ3" s="143">
        <v>10</v>
      </c>
      <c r="ANO3" s="143">
        <v>11</v>
      </c>
      <c r="ANY3" s="627" t="s">
        <v>402</v>
      </c>
      <c r="AOS3" s="143">
        <v>12</v>
      </c>
      <c r="APX3" s="143">
        <v>1</v>
      </c>
      <c r="ARC3" s="143">
        <v>2</v>
      </c>
      <c r="ARE3" s="627" t="s">
        <v>402</v>
      </c>
      <c r="ASE3" s="143">
        <v>3</v>
      </c>
    </row>
    <row r="4" spans="1:1205">
      <c r="B4" s="189" t="s">
        <v>213</v>
      </c>
      <c r="C4" s="189" t="s">
        <v>183</v>
      </c>
      <c r="D4" s="333" t="s">
        <v>214</v>
      </c>
      <c r="E4" s="189" t="s">
        <v>215</v>
      </c>
      <c r="F4" s="441" t="s">
        <v>217</v>
      </c>
      <c r="G4" s="442" t="s">
        <v>216</v>
      </c>
      <c r="H4" s="226"/>
      <c r="I4" s="137">
        <v>21</v>
      </c>
      <c r="J4" s="137">
        <v>22</v>
      </c>
      <c r="K4" s="146">
        <v>23</v>
      </c>
      <c r="L4" s="146">
        <v>24</v>
      </c>
      <c r="M4" s="137">
        <v>25</v>
      </c>
      <c r="N4" s="137">
        <v>26</v>
      </c>
      <c r="O4" s="137">
        <v>27</v>
      </c>
      <c r="P4" s="137">
        <v>28</v>
      </c>
      <c r="Q4" s="137">
        <v>29</v>
      </c>
      <c r="R4" s="146">
        <v>30</v>
      </c>
      <c r="S4" s="146">
        <v>31</v>
      </c>
      <c r="T4" s="282">
        <v>1</v>
      </c>
      <c r="U4" s="282">
        <v>2</v>
      </c>
      <c r="V4" s="146">
        <v>3</v>
      </c>
      <c r="W4" s="282">
        <v>4</v>
      </c>
      <c r="X4" s="137">
        <v>5</v>
      </c>
      <c r="Y4" s="218">
        <v>6</v>
      </c>
      <c r="Z4" s="146">
        <v>7</v>
      </c>
      <c r="AA4" s="282">
        <v>8</v>
      </c>
      <c r="AB4" s="137">
        <v>9</v>
      </c>
      <c r="AC4" s="218">
        <v>10</v>
      </c>
      <c r="AD4" s="137">
        <v>11</v>
      </c>
      <c r="AE4" s="218">
        <v>12</v>
      </c>
      <c r="AF4" s="137">
        <v>13</v>
      </c>
      <c r="AG4" s="282">
        <v>14</v>
      </c>
      <c r="AH4" s="137">
        <v>15</v>
      </c>
      <c r="AI4" s="218">
        <v>16</v>
      </c>
      <c r="AJ4" s="137">
        <v>17</v>
      </c>
      <c r="AK4" s="218">
        <v>18</v>
      </c>
      <c r="AL4" s="137">
        <v>19</v>
      </c>
      <c r="AM4" s="218">
        <v>20</v>
      </c>
      <c r="AN4" s="146">
        <v>21</v>
      </c>
      <c r="AO4" s="218">
        <v>22</v>
      </c>
      <c r="AP4" s="137">
        <v>23</v>
      </c>
      <c r="AQ4" s="218">
        <v>24</v>
      </c>
      <c r="AR4" s="137">
        <v>25</v>
      </c>
      <c r="AS4" s="218">
        <v>26</v>
      </c>
      <c r="AT4" s="146">
        <v>27</v>
      </c>
      <c r="AU4" s="282">
        <v>28</v>
      </c>
      <c r="AV4" s="137">
        <v>29</v>
      </c>
      <c r="AW4" s="218">
        <v>30</v>
      </c>
      <c r="AX4" s="137">
        <v>31</v>
      </c>
      <c r="AY4" s="218">
        <v>1</v>
      </c>
      <c r="AZ4" s="218">
        <v>2</v>
      </c>
      <c r="BA4" s="218">
        <v>3</v>
      </c>
      <c r="BB4" s="282">
        <v>4</v>
      </c>
      <c r="BC4" s="218">
        <v>5</v>
      </c>
      <c r="BD4" s="218">
        <v>6</v>
      </c>
      <c r="BE4" s="218">
        <v>7</v>
      </c>
      <c r="BF4" s="218">
        <v>8</v>
      </c>
      <c r="BG4" s="218">
        <v>9</v>
      </c>
      <c r="BH4" s="282">
        <v>10</v>
      </c>
      <c r="BI4" s="146">
        <v>11</v>
      </c>
      <c r="BJ4" s="282">
        <v>12</v>
      </c>
      <c r="BK4" s="137">
        <v>13</v>
      </c>
      <c r="BL4" s="218">
        <v>14</v>
      </c>
      <c r="BM4" s="137">
        <v>15</v>
      </c>
      <c r="BN4" s="218">
        <v>16</v>
      </c>
      <c r="BO4" s="137">
        <v>17</v>
      </c>
      <c r="BP4" s="282">
        <v>18</v>
      </c>
      <c r="BQ4" s="137">
        <v>19</v>
      </c>
      <c r="BR4" s="218">
        <v>20</v>
      </c>
      <c r="BS4" s="137">
        <v>21</v>
      </c>
      <c r="BT4" s="218">
        <v>22</v>
      </c>
      <c r="BU4" s="146">
        <v>23</v>
      </c>
      <c r="BV4" s="282">
        <v>24</v>
      </c>
      <c r="BW4" s="146">
        <v>25</v>
      </c>
      <c r="BX4" s="218">
        <v>26</v>
      </c>
      <c r="BY4" s="137">
        <v>27</v>
      </c>
      <c r="BZ4" s="218">
        <v>28</v>
      </c>
      <c r="CA4" s="218">
        <v>29</v>
      </c>
      <c r="CB4" s="218">
        <v>1</v>
      </c>
      <c r="CC4" s="218">
        <v>2</v>
      </c>
      <c r="CD4" s="282">
        <v>3</v>
      </c>
      <c r="CE4" s="218">
        <v>4</v>
      </c>
      <c r="CF4" s="218">
        <v>5</v>
      </c>
      <c r="CG4" s="218">
        <v>6</v>
      </c>
      <c r="CH4" s="218">
        <v>7</v>
      </c>
      <c r="CI4" s="218">
        <v>8</v>
      </c>
      <c r="CJ4" s="282">
        <v>9</v>
      </c>
      <c r="CK4" s="282">
        <v>10</v>
      </c>
      <c r="CL4" s="218">
        <v>11</v>
      </c>
      <c r="CM4" s="218">
        <v>12</v>
      </c>
      <c r="CN4" s="218">
        <v>13</v>
      </c>
      <c r="CO4" s="218">
        <v>14</v>
      </c>
      <c r="CP4" s="218">
        <v>15</v>
      </c>
      <c r="CQ4" s="282">
        <v>16</v>
      </c>
      <c r="CR4" s="282">
        <v>17</v>
      </c>
      <c r="CS4" s="218">
        <v>18</v>
      </c>
      <c r="CT4" s="218">
        <v>19</v>
      </c>
      <c r="CU4" s="282">
        <v>20</v>
      </c>
      <c r="CV4" s="218">
        <v>21</v>
      </c>
      <c r="CW4" s="218">
        <v>22</v>
      </c>
      <c r="CX4" s="218">
        <v>23</v>
      </c>
      <c r="CY4" s="282">
        <v>24</v>
      </c>
      <c r="CZ4" s="218">
        <v>25</v>
      </c>
      <c r="DA4" s="218">
        <v>26</v>
      </c>
      <c r="DB4" s="218">
        <v>27</v>
      </c>
      <c r="DC4" s="218">
        <v>28</v>
      </c>
      <c r="DD4" s="218">
        <v>29</v>
      </c>
      <c r="DE4" s="218">
        <v>30</v>
      </c>
      <c r="DF4" s="282">
        <v>31</v>
      </c>
      <c r="DG4" s="218">
        <v>1</v>
      </c>
      <c r="DH4" s="218">
        <v>2</v>
      </c>
      <c r="DI4" s="218">
        <v>3</v>
      </c>
      <c r="DJ4" s="218">
        <v>4</v>
      </c>
      <c r="DK4" s="218">
        <v>5</v>
      </c>
      <c r="DL4" s="282">
        <v>6</v>
      </c>
      <c r="DM4" s="282">
        <v>7</v>
      </c>
      <c r="DN4" s="218">
        <v>8</v>
      </c>
      <c r="DO4" s="218">
        <v>9</v>
      </c>
      <c r="DP4" s="218">
        <v>10</v>
      </c>
      <c r="DQ4" s="218">
        <v>11</v>
      </c>
      <c r="DR4" s="218">
        <v>12</v>
      </c>
      <c r="DS4" s="282">
        <v>13</v>
      </c>
      <c r="DT4" s="282">
        <v>14</v>
      </c>
      <c r="DU4" s="218">
        <v>15</v>
      </c>
      <c r="DV4" s="218">
        <v>16</v>
      </c>
      <c r="DW4" s="218">
        <v>17</v>
      </c>
      <c r="DX4" s="218">
        <v>18</v>
      </c>
      <c r="DY4" s="218">
        <v>19</v>
      </c>
      <c r="DZ4" s="282">
        <v>20</v>
      </c>
      <c r="EA4" s="282">
        <v>21</v>
      </c>
      <c r="EB4" s="218">
        <v>22</v>
      </c>
      <c r="EC4" s="218">
        <v>23</v>
      </c>
      <c r="ED4" s="218">
        <v>24</v>
      </c>
      <c r="EE4" s="218">
        <v>25</v>
      </c>
      <c r="EF4" s="218">
        <v>26</v>
      </c>
      <c r="EG4" s="218">
        <v>27</v>
      </c>
      <c r="EH4" s="282">
        <v>28</v>
      </c>
      <c r="EI4" s="282">
        <v>29</v>
      </c>
      <c r="EJ4" s="218">
        <v>30</v>
      </c>
      <c r="EK4" s="218">
        <v>1</v>
      </c>
      <c r="EL4" s="137">
        <v>2</v>
      </c>
      <c r="EM4" s="282">
        <v>3</v>
      </c>
      <c r="EN4" s="146">
        <v>4</v>
      </c>
      <c r="EO4" s="282">
        <v>5</v>
      </c>
      <c r="EP4" s="146">
        <v>6</v>
      </c>
      <c r="EQ4" s="218">
        <v>7</v>
      </c>
      <c r="ER4" s="137">
        <v>8</v>
      </c>
      <c r="ES4" s="218">
        <v>9</v>
      </c>
      <c r="ET4" s="137">
        <v>10</v>
      </c>
      <c r="EU4" s="218">
        <v>11</v>
      </c>
      <c r="EV4" s="146">
        <v>12</v>
      </c>
      <c r="EW4" s="218">
        <v>13</v>
      </c>
      <c r="EX4" s="137">
        <v>14</v>
      </c>
      <c r="EY4" s="218">
        <v>15</v>
      </c>
      <c r="EZ4" s="137">
        <v>16</v>
      </c>
      <c r="FA4" s="218">
        <v>17</v>
      </c>
      <c r="FB4" s="137">
        <v>18</v>
      </c>
      <c r="FC4" s="282">
        <v>19</v>
      </c>
      <c r="FD4" s="137">
        <v>20</v>
      </c>
      <c r="FE4" s="218">
        <v>21</v>
      </c>
      <c r="FF4" s="137">
        <v>22</v>
      </c>
      <c r="FG4" s="218">
        <v>23</v>
      </c>
      <c r="FH4" s="137">
        <v>24</v>
      </c>
      <c r="FI4" s="282">
        <v>25</v>
      </c>
      <c r="FJ4" s="146">
        <v>26</v>
      </c>
      <c r="FK4" s="218">
        <v>27</v>
      </c>
      <c r="FL4" s="137">
        <v>28</v>
      </c>
      <c r="FM4" s="218">
        <v>29</v>
      </c>
      <c r="FN4" s="137">
        <v>30</v>
      </c>
      <c r="FO4" s="218">
        <v>31</v>
      </c>
      <c r="FP4" s="282">
        <v>1</v>
      </c>
      <c r="FQ4" s="146">
        <v>2</v>
      </c>
      <c r="FR4" s="218">
        <v>3</v>
      </c>
      <c r="FS4" s="137">
        <v>4</v>
      </c>
      <c r="FT4" s="218">
        <v>5</v>
      </c>
      <c r="FU4" s="137">
        <v>6</v>
      </c>
      <c r="FV4" s="218">
        <v>7</v>
      </c>
      <c r="FW4" s="146">
        <v>8</v>
      </c>
      <c r="FX4" s="282">
        <v>9</v>
      </c>
      <c r="FY4" s="137">
        <v>10</v>
      </c>
      <c r="FZ4" s="218">
        <v>11</v>
      </c>
      <c r="GA4" s="137">
        <v>12</v>
      </c>
      <c r="GB4" s="218">
        <v>13</v>
      </c>
      <c r="GC4" s="137">
        <v>14</v>
      </c>
      <c r="GD4" s="282">
        <v>15</v>
      </c>
      <c r="GE4" s="146">
        <v>16</v>
      </c>
      <c r="GF4" s="218">
        <v>17</v>
      </c>
      <c r="GG4" s="137">
        <v>18</v>
      </c>
      <c r="GH4" s="218">
        <v>19</v>
      </c>
      <c r="GI4" s="137">
        <v>20</v>
      </c>
      <c r="GJ4" s="218">
        <v>21</v>
      </c>
      <c r="GK4" s="137">
        <v>22</v>
      </c>
      <c r="GL4" s="282">
        <v>23</v>
      </c>
      <c r="GM4" s="137">
        <v>24</v>
      </c>
      <c r="GN4" s="218">
        <v>25</v>
      </c>
      <c r="GO4" s="137">
        <v>26</v>
      </c>
      <c r="GP4" s="218">
        <v>27</v>
      </c>
      <c r="GQ4" s="137">
        <v>28</v>
      </c>
      <c r="GR4" s="282">
        <v>29</v>
      </c>
      <c r="GS4" s="146">
        <v>30</v>
      </c>
      <c r="GT4" s="218">
        <v>1</v>
      </c>
      <c r="GU4" s="137">
        <v>2</v>
      </c>
      <c r="GV4" s="218">
        <v>3</v>
      </c>
      <c r="GW4" s="137">
        <v>4</v>
      </c>
      <c r="GX4" s="218">
        <v>5</v>
      </c>
      <c r="GY4" s="137">
        <v>6</v>
      </c>
      <c r="GZ4" s="282">
        <v>7</v>
      </c>
      <c r="HA4" s="137">
        <v>8</v>
      </c>
      <c r="HB4" s="218">
        <v>9</v>
      </c>
      <c r="HC4" s="137">
        <v>10</v>
      </c>
      <c r="HD4" s="218">
        <v>11</v>
      </c>
      <c r="HE4" s="137">
        <v>12</v>
      </c>
      <c r="HF4" s="218">
        <v>13</v>
      </c>
      <c r="HG4" s="146">
        <v>14</v>
      </c>
      <c r="HH4" s="282">
        <v>15</v>
      </c>
      <c r="HI4" s="137">
        <v>16</v>
      </c>
      <c r="HJ4" s="218">
        <v>17</v>
      </c>
      <c r="HK4" s="137">
        <v>18</v>
      </c>
      <c r="HL4" s="218">
        <v>19</v>
      </c>
      <c r="HM4" s="146">
        <v>20</v>
      </c>
      <c r="HN4" s="282">
        <v>21</v>
      </c>
      <c r="HO4" s="137">
        <v>22</v>
      </c>
      <c r="HP4" s="218">
        <v>23</v>
      </c>
      <c r="HQ4" s="137">
        <v>24</v>
      </c>
      <c r="HR4" s="218">
        <v>25</v>
      </c>
      <c r="HS4" s="137">
        <v>26</v>
      </c>
      <c r="HT4" s="218">
        <v>27</v>
      </c>
      <c r="HU4" s="146">
        <v>28</v>
      </c>
      <c r="HV4" s="218">
        <v>29</v>
      </c>
      <c r="HW4" s="137">
        <v>30</v>
      </c>
      <c r="HX4" s="218">
        <v>31</v>
      </c>
      <c r="HY4" s="137">
        <v>1</v>
      </c>
      <c r="HZ4" s="137">
        <v>2</v>
      </c>
      <c r="IA4" s="137">
        <v>3</v>
      </c>
      <c r="IB4" s="146">
        <v>4</v>
      </c>
      <c r="IC4" s="137">
        <v>5</v>
      </c>
      <c r="ID4" s="137">
        <v>6</v>
      </c>
      <c r="IE4" s="137">
        <v>7</v>
      </c>
      <c r="IF4" s="137">
        <v>8</v>
      </c>
      <c r="IG4" s="137">
        <v>9</v>
      </c>
      <c r="IH4" s="137">
        <v>10</v>
      </c>
      <c r="II4" s="146">
        <v>11</v>
      </c>
      <c r="IJ4" s="146">
        <v>12</v>
      </c>
      <c r="IK4" s="146">
        <v>13</v>
      </c>
      <c r="IL4" s="146">
        <v>14</v>
      </c>
      <c r="IM4" s="146">
        <v>15</v>
      </c>
      <c r="IN4" s="146">
        <v>16</v>
      </c>
      <c r="IO4" s="137">
        <v>17</v>
      </c>
      <c r="IP4" s="146">
        <v>18</v>
      </c>
      <c r="IQ4" s="137">
        <v>19</v>
      </c>
      <c r="IR4" s="137">
        <v>20</v>
      </c>
      <c r="IS4" s="137">
        <v>21</v>
      </c>
      <c r="IT4" s="137">
        <v>22</v>
      </c>
      <c r="IU4" s="137">
        <v>23</v>
      </c>
      <c r="IV4" s="146">
        <v>24</v>
      </c>
      <c r="IW4" s="146">
        <v>25</v>
      </c>
      <c r="IX4" s="137">
        <v>26</v>
      </c>
      <c r="IY4" s="137">
        <v>27</v>
      </c>
      <c r="IZ4" s="137">
        <v>28</v>
      </c>
      <c r="JA4" s="137">
        <v>29</v>
      </c>
      <c r="JB4" s="137">
        <v>30</v>
      </c>
      <c r="JC4" s="146">
        <v>31</v>
      </c>
      <c r="JD4" s="146">
        <v>1</v>
      </c>
      <c r="JE4" s="137">
        <v>2</v>
      </c>
      <c r="JF4" s="137">
        <v>3</v>
      </c>
      <c r="JG4" s="137">
        <v>4</v>
      </c>
      <c r="JH4" s="137">
        <v>5</v>
      </c>
      <c r="JI4" s="137">
        <v>6</v>
      </c>
      <c r="JJ4" s="146">
        <v>7</v>
      </c>
      <c r="JK4" s="146">
        <v>8</v>
      </c>
      <c r="JL4" s="137">
        <v>9</v>
      </c>
      <c r="JM4" s="137">
        <v>10</v>
      </c>
      <c r="JN4" s="137">
        <v>11</v>
      </c>
      <c r="JO4" s="137">
        <v>12</v>
      </c>
      <c r="JP4" s="137">
        <v>13</v>
      </c>
      <c r="JQ4" s="146">
        <v>14</v>
      </c>
      <c r="JR4" s="146">
        <v>15</v>
      </c>
      <c r="JS4" s="146">
        <v>16</v>
      </c>
      <c r="JT4" s="137">
        <v>17</v>
      </c>
      <c r="JU4" s="137">
        <v>18</v>
      </c>
      <c r="JV4" s="137">
        <v>19</v>
      </c>
      <c r="JW4" s="137">
        <v>20</v>
      </c>
      <c r="JX4" s="146">
        <v>21</v>
      </c>
      <c r="JY4" s="146">
        <v>22</v>
      </c>
      <c r="JZ4" s="146">
        <v>23</v>
      </c>
      <c r="KA4" s="137">
        <v>24</v>
      </c>
      <c r="KB4" s="137">
        <v>25</v>
      </c>
      <c r="KC4" s="137">
        <v>26</v>
      </c>
      <c r="KD4" s="137">
        <v>27</v>
      </c>
      <c r="KE4" s="137">
        <v>28</v>
      </c>
      <c r="KF4" s="146">
        <v>29</v>
      </c>
      <c r="KG4" s="137">
        <v>30</v>
      </c>
      <c r="KH4" s="218">
        <v>1</v>
      </c>
      <c r="KI4" s="218">
        <v>2</v>
      </c>
      <c r="KJ4" s="218">
        <v>3</v>
      </c>
      <c r="KK4" s="218">
        <v>4</v>
      </c>
      <c r="KL4" s="218">
        <v>5</v>
      </c>
      <c r="KM4" s="282">
        <v>6</v>
      </c>
      <c r="KN4" s="218">
        <v>7</v>
      </c>
      <c r="KO4" s="218">
        <v>8</v>
      </c>
      <c r="KP4" s="218">
        <v>9</v>
      </c>
      <c r="KQ4" s="218">
        <v>10</v>
      </c>
      <c r="KR4" s="218">
        <v>11</v>
      </c>
      <c r="KS4" s="282">
        <v>12</v>
      </c>
      <c r="KT4" s="282">
        <v>13</v>
      </c>
      <c r="KU4" s="282">
        <v>14</v>
      </c>
      <c r="KV4" s="218">
        <v>15</v>
      </c>
      <c r="KW4" s="218">
        <v>16</v>
      </c>
      <c r="KX4" s="218">
        <v>17</v>
      </c>
      <c r="KY4" s="218">
        <v>18</v>
      </c>
      <c r="KZ4" s="282">
        <v>19</v>
      </c>
      <c r="LA4" s="282">
        <v>20</v>
      </c>
      <c r="LB4" s="218">
        <v>21</v>
      </c>
      <c r="LC4" s="218">
        <v>22</v>
      </c>
      <c r="LD4" s="218">
        <v>23</v>
      </c>
      <c r="LE4" s="218">
        <v>24</v>
      </c>
      <c r="LF4" s="218">
        <v>25</v>
      </c>
      <c r="LG4" s="282">
        <v>26</v>
      </c>
      <c r="LH4" s="282">
        <v>27</v>
      </c>
      <c r="LI4" s="218">
        <v>28</v>
      </c>
      <c r="LJ4" s="218">
        <v>29</v>
      </c>
      <c r="LK4" s="218">
        <v>30</v>
      </c>
      <c r="LL4" s="218">
        <v>31</v>
      </c>
      <c r="LM4" s="218">
        <v>1</v>
      </c>
      <c r="LN4" s="218">
        <v>2</v>
      </c>
      <c r="LO4" s="282">
        <v>3</v>
      </c>
      <c r="LP4" s="282">
        <v>4</v>
      </c>
      <c r="LQ4" s="218">
        <v>5</v>
      </c>
      <c r="LR4" s="218">
        <v>6</v>
      </c>
      <c r="LS4" s="218">
        <v>7</v>
      </c>
      <c r="LT4" s="218">
        <v>8</v>
      </c>
      <c r="LU4" s="282">
        <v>9</v>
      </c>
      <c r="LV4" s="282">
        <v>10</v>
      </c>
      <c r="LW4" s="218">
        <v>11</v>
      </c>
      <c r="LX4" s="218">
        <v>12</v>
      </c>
      <c r="LY4" s="218">
        <v>13</v>
      </c>
      <c r="LZ4" s="218">
        <v>14</v>
      </c>
      <c r="MA4" s="218">
        <v>15</v>
      </c>
      <c r="MB4" s="282">
        <v>16</v>
      </c>
      <c r="MC4" s="282">
        <v>17</v>
      </c>
      <c r="MD4" s="218">
        <v>18</v>
      </c>
      <c r="ME4" s="218">
        <v>19</v>
      </c>
      <c r="MF4" s="218">
        <v>20</v>
      </c>
      <c r="MG4" s="218">
        <v>21</v>
      </c>
      <c r="MH4" s="218">
        <v>22</v>
      </c>
      <c r="MI4" s="282">
        <v>23</v>
      </c>
      <c r="MJ4" s="282">
        <v>24</v>
      </c>
      <c r="MK4" s="218">
        <v>25</v>
      </c>
      <c r="ML4" s="218">
        <v>26</v>
      </c>
      <c r="MM4" s="218">
        <v>27</v>
      </c>
      <c r="MN4" s="218">
        <v>28</v>
      </c>
      <c r="MO4" s="218">
        <v>29</v>
      </c>
      <c r="MP4" s="282">
        <v>30</v>
      </c>
      <c r="MQ4" s="282">
        <v>1</v>
      </c>
      <c r="MR4" s="218">
        <v>2</v>
      </c>
      <c r="MS4" s="218">
        <v>3</v>
      </c>
      <c r="MT4" s="218">
        <v>4</v>
      </c>
      <c r="MU4" s="218">
        <v>5</v>
      </c>
      <c r="MV4" s="218">
        <v>6</v>
      </c>
      <c r="MW4" s="282">
        <v>7</v>
      </c>
      <c r="MX4" s="282">
        <v>8</v>
      </c>
      <c r="MY4" s="218">
        <v>9</v>
      </c>
      <c r="MZ4" s="218">
        <v>10</v>
      </c>
      <c r="NA4" s="218">
        <v>11</v>
      </c>
      <c r="NB4" s="218">
        <v>12</v>
      </c>
      <c r="NC4" s="218">
        <v>13</v>
      </c>
      <c r="ND4" s="282">
        <v>14</v>
      </c>
      <c r="NE4" s="282">
        <v>15</v>
      </c>
      <c r="NF4" s="218">
        <v>16</v>
      </c>
      <c r="NG4" s="218">
        <v>17</v>
      </c>
      <c r="NH4" s="218">
        <v>18</v>
      </c>
      <c r="NI4" s="218">
        <v>19</v>
      </c>
      <c r="NJ4" s="218">
        <v>20</v>
      </c>
      <c r="NK4" s="218">
        <v>21</v>
      </c>
      <c r="NL4" s="282">
        <v>22</v>
      </c>
      <c r="NM4" s="218">
        <v>23</v>
      </c>
      <c r="NN4" s="218">
        <v>24</v>
      </c>
      <c r="NO4" s="218">
        <v>25</v>
      </c>
      <c r="NP4" s="218">
        <v>26</v>
      </c>
      <c r="NQ4" s="218">
        <v>27</v>
      </c>
      <c r="NR4" s="218">
        <v>28</v>
      </c>
      <c r="NS4" s="282">
        <v>29</v>
      </c>
      <c r="NT4" s="282">
        <v>30</v>
      </c>
      <c r="NU4" s="282">
        <v>31</v>
      </c>
      <c r="NV4" s="282">
        <v>1</v>
      </c>
      <c r="NW4" s="282">
        <v>2</v>
      </c>
      <c r="NX4" s="282">
        <v>3</v>
      </c>
      <c r="NY4" s="282">
        <v>4</v>
      </c>
      <c r="NZ4" s="282">
        <v>5</v>
      </c>
      <c r="OA4" s="218">
        <v>6</v>
      </c>
      <c r="OB4" s="218">
        <v>7</v>
      </c>
      <c r="OC4" s="218">
        <v>8</v>
      </c>
      <c r="OD4" s="218">
        <v>9</v>
      </c>
      <c r="OE4" s="218">
        <v>10</v>
      </c>
      <c r="OF4" s="218">
        <v>11</v>
      </c>
      <c r="OG4" s="282">
        <v>12</v>
      </c>
      <c r="OH4" s="282">
        <v>13</v>
      </c>
      <c r="OI4" s="218">
        <v>14</v>
      </c>
      <c r="OJ4" s="218">
        <v>15</v>
      </c>
      <c r="OK4" s="218">
        <v>16</v>
      </c>
      <c r="OL4" s="218">
        <v>17</v>
      </c>
      <c r="OM4" s="218">
        <v>18</v>
      </c>
      <c r="ON4" s="282">
        <v>19</v>
      </c>
      <c r="OO4" s="218">
        <v>20</v>
      </c>
      <c r="OP4" s="218">
        <v>21</v>
      </c>
      <c r="OQ4" s="218">
        <v>22</v>
      </c>
      <c r="OR4" s="218">
        <v>23</v>
      </c>
      <c r="OS4" s="218">
        <v>24</v>
      </c>
      <c r="OT4" s="282">
        <v>25</v>
      </c>
      <c r="OU4" s="282">
        <v>26</v>
      </c>
      <c r="OV4" s="218">
        <v>27</v>
      </c>
      <c r="OW4" s="218">
        <v>28</v>
      </c>
      <c r="OX4" s="218">
        <v>29</v>
      </c>
      <c r="OY4" s="218">
        <v>30</v>
      </c>
      <c r="OZ4" s="218">
        <v>31</v>
      </c>
      <c r="PA4" s="282">
        <v>1</v>
      </c>
      <c r="PB4" s="282">
        <v>2</v>
      </c>
      <c r="PC4" s="218">
        <v>3</v>
      </c>
      <c r="PD4" s="218">
        <v>4</v>
      </c>
      <c r="PE4" s="218">
        <v>5</v>
      </c>
      <c r="PF4" s="218">
        <v>6</v>
      </c>
      <c r="PG4" s="218">
        <v>7</v>
      </c>
      <c r="PH4" s="218">
        <v>8</v>
      </c>
      <c r="PI4" s="282">
        <v>9</v>
      </c>
      <c r="PJ4" s="218">
        <v>10</v>
      </c>
      <c r="PK4" s="282">
        <v>11</v>
      </c>
      <c r="PL4" s="218">
        <v>12</v>
      </c>
      <c r="PM4" s="218">
        <v>13</v>
      </c>
      <c r="PN4" s="218">
        <v>14</v>
      </c>
      <c r="PO4" s="282">
        <v>15</v>
      </c>
      <c r="PP4" s="282">
        <v>16</v>
      </c>
      <c r="PQ4" s="218">
        <v>17</v>
      </c>
      <c r="PR4" s="218">
        <v>18</v>
      </c>
      <c r="PS4" s="218">
        <v>19</v>
      </c>
      <c r="PT4" s="218">
        <v>20</v>
      </c>
      <c r="PU4" s="218">
        <v>21</v>
      </c>
      <c r="PV4" s="282">
        <v>22</v>
      </c>
      <c r="PW4" s="282">
        <v>23</v>
      </c>
      <c r="PX4" s="282">
        <v>24</v>
      </c>
      <c r="PY4" s="218">
        <v>25</v>
      </c>
      <c r="PZ4" s="218">
        <v>26</v>
      </c>
      <c r="QA4" s="218">
        <v>27</v>
      </c>
      <c r="QB4" s="218">
        <v>28</v>
      </c>
      <c r="QC4" s="218">
        <v>1</v>
      </c>
      <c r="QD4" s="282">
        <v>2</v>
      </c>
      <c r="QE4" s="218">
        <v>3</v>
      </c>
      <c r="QF4" s="218">
        <v>4</v>
      </c>
      <c r="QG4" s="218">
        <v>5</v>
      </c>
      <c r="QH4" s="218">
        <v>6</v>
      </c>
      <c r="QI4" s="218">
        <v>7</v>
      </c>
      <c r="QJ4" s="282">
        <v>8</v>
      </c>
      <c r="QK4" s="282">
        <v>9</v>
      </c>
      <c r="QL4" s="218">
        <v>10</v>
      </c>
      <c r="QM4" s="218">
        <v>11</v>
      </c>
      <c r="QN4" s="218">
        <v>12</v>
      </c>
      <c r="QO4" s="218">
        <v>13</v>
      </c>
      <c r="QP4" s="218">
        <v>14</v>
      </c>
      <c r="QQ4" s="282">
        <v>15</v>
      </c>
      <c r="QR4" s="282">
        <v>16</v>
      </c>
      <c r="QS4" s="218">
        <v>17</v>
      </c>
      <c r="QT4" s="218">
        <v>18</v>
      </c>
      <c r="QU4" s="218">
        <v>19</v>
      </c>
      <c r="QV4" s="282">
        <v>20</v>
      </c>
      <c r="QW4" s="218">
        <v>21</v>
      </c>
      <c r="QX4" s="218">
        <v>22</v>
      </c>
      <c r="QY4" s="282">
        <v>23</v>
      </c>
      <c r="QZ4" s="218">
        <v>24</v>
      </c>
      <c r="RA4" s="218">
        <v>25</v>
      </c>
      <c r="RB4" s="218">
        <v>26</v>
      </c>
      <c r="RC4" s="218">
        <v>27</v>
      </c>
      <c r="RD4" s="218">
        <v>28</v>
      </c>
      <c r="RE4" s="218">
        <v>29</v>
      </c>
      <c r="RF4" s="282">
        <v>30</v>
      </c>
      <c r="RG4" s="218">
        <v>31</v>
      </c>
      <c r="RH4" s="218">
        <v>1</v>
      </c>
      <c r="RI4" s="218">
        <v>2</v>
      </c>
      <c r="RJ4" s="218">
        <v>3</v>
      </c>
      <c r="RK4" s="218">
        <v>4</v>
      </c>
      <c r="RL4" s="282">
        <v>5</v>
      </c>
      <c r="RM4" s="282">
        <v>6</v>
      </c>
      <c r="RN4" s="218">
        <v>7</v>
      </c>
      <c r="RO4" s="218">
        <v>8</v>
      </c>
      <c r="RP4" s="218">
        <v>9</v>
      </c>
      <c r="RQ4" s="218">
        <v>10</v>
      </c>
      <c r="RR4" s="218">
        <v>11</v>
      </c>
      <c r="RS4" s="282">
        <v>12</v>
      </c>
      <c r="RT4" s="282">
        <v>13</v>
      </c>
      <c r="RU4" s="218">
        <v>14</v>
      </c>
      <c r="RV4" s="218">
        <v>15</v>
      </c>
      <c r="RW4" s="218">
        <v>16</v>
      </c>
      <c r="RX4" s="218">
        <v>17</v>
      </c>
      <c r="RY4" s="218">
        <v>18</v>
      </c>
      <c r="RZ4" s="282">
        <v>19</v>
      </c>
      <c r="SA4" s="282">
        <v>20</v>
      </c>
      <c r="SB4" s="218">
        <v>21</v>
      </c>
      <c r="SC4" s="218">
        <v>22</v>
      </c>
      <c r="SD4" s="218">
        <v>23</v>
      </c>
      <c r="SE4" s="218">
        <v>24</v>
      </c>
      <c r="SF4" s="218">
        <v>25</v>
      </c>
      <c r="SG4" s="218">
        <v>26</v>
      </c>
      <c r="SH4" s="282">
        <v>27</v>
      </c>
      <c r="SI4" s="218">
        <v>28</v>
      </c>
      <c r="SJ4" s="282">
        <v>29</v>
      </c>
      <c r="SK4" s="218">
        <v>30</v>
      </c>
      <c r="SL4" s="218">
        <v>1</v>
      </c>
      <c r="SM4" s="218">
        <v>2</v>
      </c>
      <c r="SN4" s="282">
        <v>3</v>
      </c>
      <c r="SO4" s="282">
        <v>4</v>
      </c>
      <c r="SP4" s="282">
        <v>5</v>
      </c>
      <c r="SQ4" s="282">
        <v>6</v>
      </c>
      <c r="SR4" s="218">
        <v>7</v>
      </c>
      <c r="SS4" s="218">
        <v>8</v>
      </c>
      <c r="ST4" s="218">
        <v>9</v>
      </c>
      <c r="SU4" s="218">
        <v>10</v>
      </c>
      <c r="SV4" s="282">
        <v>11</v>
      </c>
      <c r="SW4" s="218">
        <v>12</v>
      </c>
      <c r="SX4" s="218">
        <v>13</v>
      </c>
      <c r="SY4" s="218">
        <v>14</v>
      </c>
      <c r="SZ4" s="218">
        <v>15</v>
      </c>
      <c r="TA4" s="218">
        <v>16</v>
      </c>
      <c r="TB4" s="218">
        <v>17</v>
      </c>
      <c r="TC4" s="282">
        <v>18</v>
      </c>
      <c r="TD4" s="218">
        <v>19</v>
      </c>
      <c r="TE4" s="218">
        <v>20</v>
      </c>
      <c r="TF4" s="218">
        <v>21</v>
      </c>
      <c r="TG4" s="218">
        <v>22</v>
      </c>
      <c r="TH4" s="218">
        <v>23</v>
      </c>
      <c r="TI4" s="282">
        <v>24</v>
      </c>
      <c r="TJ4" s="282">
        <v>25</v>
      </c>
      <c r="TK4" s="218">
        <v>26</v>
      </c>
      <c r="TL4" s="218">
        <v>27</v>
      </c>
      <c r="TM4" s="218">
        <v>28</v>
      </c>
      <c r="TN4" s="218">
        <v>29</v>
      </c>
      <c r="TO4" s="218">
        <v>30</v>
      </c>
      <c r="TP4" s="282">
        <v>31</v>
      </c>
      <c r="TQ4" s="282">
        <v>1</v>
      </c>
      <c r="TR4" s="218">
        <v>2</v>
      </c>
      <c r="TS4" s="218">
        <v>3</v>
      </c>
      <c r="TT4" s="218">
        <v>4</v>
      </c>
      <c r="TU4" s="218">
        <v>5</v>
      </c>
      <c r="TV4" s="218">
        <v>6</v>
      </c>
      <c r="TW4" s="218">
        <v>7</v>
      </c>
      <c r="TX4" s="282">
        <v>8</v>
      </c>
      <c r="TY4" s="218">
        <v>9</v>
      </c>
      <c r="TZ4" s="218">
        <v>10</v>
      </c>
      <c r="UA4" s="218">
        <v>11</v>
      </c>
      <c r="UB4" s="218">
        <v>12</v>
      </c>
      <c r="UC4" s="218">
        <v>13</v>
      </c>
      <c r="UD4" s="282">
        <v>14</v>
      </c>
      <c r="UE4" s="282">
        <v>15</v>
      </c>
      <c r="UF4" s="218">
        <v>16</v>
      </c>
      <c r="UG4" s="218">
        <v>17</v>
      </c>
      <c r="UH4" s="218">
        <v>18</v>
      </c>
      <c r="UI4" s="218">
        <v>19</v>
      </c>
      <c r="UJ4" s="218">
        <v>20</v>
      </c>
      <c r="UK4" s="282">
        <v>21</v>
      </c>
      <c r="UL4" s="282">
        <v>22</v>
      </c>
      <c r="UM4" s="218">
        <v>23</v>
      </c>
      <c r="UN4" s="218">
        <v>24</v>
      </c>
      <c r="UO4" s="218">
        <v>25</v>
      </c>
      <c r="UP4" s="218">
        <v>26</v>
      </c>
      <c r="UQ4" s="218">
        <v>27</v>
      </c>
      <c r="UR4" s="282">
        <v>28</v>
      </c>
      <c r="US4" s="282">
        <v>29</v>
      </c>
      <c r="UT4" s="218">
        <v>30</v>
      </c>
      <c r="UU4" s="218">
        <v>1</v>
      </c>
      <c r="UV4" s="218">
        <v>2</v>
      </c>
      <c r="UW4" s="218">
        <v>3</v>
      </c>
      <c r="UX4" s="218">
        <v>4</v>
      </c>
      <c r="UY4" s="218">
        <v>5</v>
      </c>
      <c r="UZ4" s="282">
        <v>6</v>
      </c>
      <c r="VA4" s="218">
        <v>7</v>
      </c>
      <c r="VB4" s="218">
        <v>8</v>
      </c>
      <c r="VC4" s="218">
        <v>9</v>
      </c>
      <c r="VD4" s="218">
        <v>10</v>
      </c>
      <c r="VE4" s="218">
        <v>11</v>
      </c>
      <c r="VF4" s="282">
        <v>12</v>
      </c>
      <c r="VG4" s="282">
        <v>13</v>
      </c>
      <c r="VH4" s="218">
        <v>14</v>
      </c>
      <c r="VI4" s="218">
        <v>15</v>
      </c>
      <c r="VJ4" s="218">
        <v>16</v>
      </c>
      <c r="VK4" s="218">
        <v>17</v>
      </c>
      <c r="VL4" s="218">
        <v>18</v>
      </c>
      <c r="VM4" s="282">
        <v>19</v>
      </c>
      <c r="VN4" s="282">
        <v>20</v>
      </c>
      <c r="VO4" s="282">
        <v>21</v>
      </c>
      <c r="VP4" s="218">
        <v>22</v>
      </c>
      <c r="VQ4" s="218">
        <v>23</v>
      </c>
      <c r="VR4" s="218">
        <v>24</v>
      </c>
      <c r="VS4" s="218">
        <v>25</v>
      </c>
      <c r="VT4" s="218">
        <v>26</v>
      </c>
      <c r="VU4" s="282">
        <v>27</v>
      </c>
      <c r="VV4" s="218">
        <v>28</v>
      </c>
      <c r="VW4" s="218">
        <v>29</v>
      </c>
      <c r="VX4" s="218">
        <v>30</v>
      </c>
      <c r="VY4" s="218">
        <v>31</v>
      </c>
      <c r="VZ4" s="218">
        <v>1</v>
      </c>
      <c r="WA4" s="218">
        <v>2</v>
      </c>
      <c r="WB4" s="282">
        <v>3</v>
      </c>
      <c r="WC4" s="218">
        <v>4</v>
      </c>
      <c r="WD4" s="218">
        <v>5</v>
      </c>
      <c r="WE4" s="218">
        <v>6</v>
      </c>
      <c r="WF4" s="218">
        <v>7</v>
      </c>
      <c r="WG4" s="218">
        <v>8</v>
      </c>
      <c r="WH4" s="218">
        <v>9</v>
      </c>
      <c r="WI4" s="282">
        <v>10</v>
      </c>
      <c r="WJ4" s="282">
        <v>11</v>
      </c>
      <c r="WK4" s="218">
        <v>12</v>
      </c>
      <c r="WL4" s="282">
        <v>13</v>
      </c>
      <c r="WM4" s="282">
        <v>14</v>
      </c>
      <c r="WN4" s="282">
        <v>15</v>
      </c>
      <c r="WO4" s="282">
        <v>16</v>
      </c>
      <c r="WP4" s="282">
        <v>17</v>
      </c>
      <c r="WQ4" s="218">
        <v>18</v>
      </c>
      <c r="WR4" s="218">
        <v>19</v>
      </c>
      <c r="WS4" s="218">
        <v>20</v>
      </c>
      <c r="WT4" s="218">
        <v>21</v>
      </c>
      <c r="WU4" s="218">
        <v>22</v>
      </c>
      <c r="WV4" s="282">
        <v>23</v>
      </c>
      <c r="WW4" s="282">
        <v>24</v>
      </c>
      <c r="WX4" s="218">
        <v>25</v>
      </c>
      <c r="WY4" s="218">
        <v>26</v>
      </c>
      <c r="WZ4" s="218">
        <v>27</v>
      </c>
      <c r="XA4" s="218">
        <v>28</v>
      </c>
      <c r="XB4" s="218">
        <v>29</v>
      </c>
      <c r="XC4" s="282">
        <v>30</v>
      </c>
      <c r="XD4" s="282">
        <v>31</v>
      </c>
      <c r="XE4" s="218">
        <v>1</v>
      </c>
      <c r="XF4" s="218">
        <v>2</v>
      </c>
      <c r="XG4" s="218">
        <v>3</v>
      </c>
      <c r="XH4" s="218">
        <v>4</v>
      </c>
      <c r="XI4" s="218">
        <v>5</v>
      </c>
      <c r="XJ4" s="282">
        <v>6</v>
      </c>
      <c r="XK4" s="282">
        <v>7</v>
      </c>
      <c r="XL4" s="218">
        <v>8</v>
      </c>
      <c r="XM4" s="218">
        <v>9</v>
      </c>
      <c r="XN4" s="218">
        <v>10</v>
      </c>
      <c r="XO4" s="218">
        <v>11</v>
      </c>
      <c r="XP4" s="218">
        <v>12</v>
      </c>
      <c r="XQ4" s="282">
        <v>13</v>
      </c>
      <c r="XR4" s="282">
        <v>14</v>
      </c>
      <c r="XS4" s="282">
        <v>15</v>
      </c>
      <c r="XT4" s="218">
        <v>16</v>
      </c>
      <c r="XU4" s="218">
        <v>17</v>
      </c>
      <c r="XV4" s="218">
        <v>18</v>
      </c>
      <c r="XW4" s="218">
        <v>19</v>
      </c>
      <c r="XX4" s="282">
        <v>20</v>
      </c>
      <c r="XY4" s="282">
        <v>21</v>
      </c>
      <c r="XZ4" s="218">
        <v>22</v>
      </c>
      <c r="YA4" s="282">
        <v>23</v>
      </c>
      <c r="YB4" s="218">
        <v>24</v>
      </c>
      <c r="YC4" s="218">
        <v>25</v>
      </c>
      <c r="YD4" s="218">
        <v>26</v>
      </c>
      <c r="YE4" s="282">
        <v>27</v>
      </c>
      <c r="YF4" s="282">
        <v>28</v>
      </c>
      <c r="YG4" s="218">
        <v>29</v>
      </c>
      <c r="YH4" s="218">
        <v>30</v>
      </c>
      <c r="YI4" s="218">
        <v>1</v>
      </c>
      <c r="YJ4" s="218">
        <v>2</v>
      </c>
      <c r="YK4" s="218">
        <v>3</v>
      </c>
      <c r="YL4" s="218">
        <v>4</v>
      </c>
      <c r="YM4" s="282">
        <v>5</v>
      </c>
      <c r="YN4" s="218">
        <v>6</v>
      </c>
      <c r="YO4" s="218">
        <v>7</v>
      </c>
      <c r="YP4" s="218">
        <v>8</v>
      </c>
      <c r="YQ4" s="218">
        <v>9</v>
      </c>
      <c r="YR4" s="218">
        <v>10</v>
      </c>
      <c r="YS4" s="282">
        <v>11</v>
      </c>
      <c r="YT4" s="282">
        <v>12</v>
      </c>
      <c r="YU4" s="282">
        <v>13</v>
      </c>
      <c r="YV4" s="218">
        <v>14</v>
      </c>
      <c r="YW4" s="218">
        <v>15</v>
      </c>
      <c r="YX4" s="218">
        <v>16</v>
      </c>
      <c r="YY4" s="218">
        <v>17</v>
      </c>
      <c r="YZ4" s="282">
        <v>18</v>
      </c>
      <c r="ZA4" s="282">
        <v>19</v>
      </c>
      <c r="ZB4" s="218">
        <v>20</v>
      </c>
      <c r="ZC4" s="218">
        <v>21</v>
      </c>
      <c r="ZD4" s="218">
        <v>22</v>
      </c>
      <c r="ZE4" s="218">
        <v>23</v>
      </c>
      <c r="ZF4" s="218">
        <v>24</v>
      </c>
      <c r="ZG4" s="282">
        <v>25</v>
      </c>
      <c r="ZH4" s="282">
        <v>26</v>
      </c>
      <c r="ZI4" s="218">
        <v>27</v>
      </c>
      <c r="ZJ4" s="218">
        <v>28</v>
      </c>
      <c r="ZK4" s="218">
        <v>29</v>
      </c>
      <c r="ZL4" s="218">
        <v>30</v>
      </c>
      <c r="ZM4" s="218">
        <v>31</v>
      </c>
      <c r="ZN4" s="282">
        <v>1</v>
      </c>
      <c r="ZO4" s="282">
        <v>2</v>
      </c>
      <c r="ZP4" s="282">
        <v>3</v>
      </c>
      <c r="ZQ4" s="218">
        <v>4</v>
      </c>
      <c r="ZR4" s="218">
        <v>5</v>
      </c>
      <c r="ZS4" s="218">
        <v>6</v>
      </c>
      <c r="ZT4" s="218">
        <v>7</v>
      </c>
      <c r="ZU4" s="218">
        <v>8</v>
      </c>
      <c r="ZV4" s="282">
        <v>9</v>
      </c>
      <c r="ZW4" s="218">
        <v>10</v>
      </c>
      <c r="ZX4" s="218">
        <v>11</v>
      </c>
      <c r="ZY4" s="218">
        <v>12</v>
      </c>
      <c r="ZZ4" s="218">
        <v>13</v>
      </c>
      <c r="AAA4" s="218">
        <v>14</v>
      </c>
      <c r="AAB4" s="282">
        <v>15</v>
      </c>
      <c r="AAC4" s="282">
        <v>16</v>
      </c>
      <c r="AAD4" s="218">
        <v>17</v>
      </c>
      <c r="AAE4" s="218">
        <v>18</v>
      </c>
      <c r="AAF4" s="218">
        <v>19</v>
      </c>
      <c r="AAG4" s="218">
        <v>20</v>
      </c>
      <c r="AAH4" s="218">
        <v>21</v>
      </c>
      <c r="AAI4" s="282">
        <v>22</v>
      </c>
      <c r="AAJ4" s="282">
        <v>23</v>
      </c>
      <c r="AAK4" s="282">
        <v>24</v>
      </c>
      <c r="AAL4" s="218">
        <v>25</v>
      </c>
      <c r="AAM4" s="218">
        <v>26</v>
      </c>
      <c r="AAN4" s="218">
        <v>27</v>
      </c>
      <c r="AAO4" s="218">
        <v>28</v>
      </c>
      <c r="AAP4" s="218">
        <v>29</v>
      </c>
      <c r="AAQ4" s="282">
        <v>30</v>
      </c>
      <c r="AAR4" s="218">
        <v>1</v>
      </c>
      <c r="AAS4" s="218">
        <v>2</v>
      </c>
      <c r="AAT4" s="218">
        <v>3</v>
      </c>
      <c r="AAU4" s="218">
        <v>4</v>
      </c>
      <c r="AAV4" s="218">
        <v>5</v>
      </c>
      <c r="AAW4" s="218">
        <v>6</v>
      </c>
      <c r="AAX4" s="282">
        <v>7</v>
      </c>
      <c r="AAY4" s="218">
        <v>8</v>
      </c>
      <c r="AAZ4" s="218">
        <v>9</v>
      </c>
      <c r="ABA4" s="218">
        <v>10</v>
      </c>
      <c r="ABB4" s="218">
        <v>11</v>
      </c>
      <c r="ABC4" s="218">
        <v>12</v>
      </c>
      <c r="ABD4" s="282">
        <v>13</v>
      </c>
      <c r="ABE4" s="282">
        <v>14</v>
      </c>
      <c r="ABF4" s="218">
        <v>15</v>
      </c>
      <c r="ABG4" s="218">
        <v>16</v>
      </c>
      <c r="ABH4" s="218">
        <v>17</v>
      </c>
      <c r="ABI4" s="218">
        <v>18</v>
      </c>
      <c r="ABJ4" s="218">
        <v>19</v>
      </c>
      <c r="ABK4" s="282">
        <v>20</v>
      </c>
      <c r="ABL4" s="282">
        <v>21</v>
      </c>
      <c r="ABM4" s="218">
        <v>22</v>
      </c>
      <c r="ABN4" s="218">
        <v>23</v>
      </c>
      <c r="ABO4" s="218">
        <v>24</v>
      </c>
      <c r="ABP4" s="218">
        <v>25</v>
      </c>
      <c r="ABQ4" s="218">
        <v>26</v>
      </c>
      <c r="ABR4" s="218">
        <v>27</v>
      </c>
      <c r="ABS4" s="282">
        <v>28</v>
      </c>
      <c r="ABT4" s="218">
        <v>29</v>
      </c>
      <c r="ABU4" s="282">
        <v>30</v>
      </c>
      <c r="ABV4" s="282">
        <v>31</v>
      </c>
      <c r="ABW4" s="282">
        <v>1</v>
      </c>
      <c r="ABX4" s="282">
        <v>2</v>
      </c>
      <c r="ABY4" s="282">
        <v>3</v>
      </c>
      <c r="ABZ4" s="282">
        <v>4</v>
      </c>
      <c r="ACA4" s="218">
        <v>5</v>
      </c>
      <c r="ACB4" s="218">
        <v>6</v>
      </c>
      <c r="ACC4" s="218">
        <v>7</v>
      </c>
      <c r="ACD4" s="218">
        <v>8</v>
      </c>
      <c r="ACE4" s="218">
        <v>9</v>
      </c>
      <c r="ACF4" s="218">
        <v>10</v>
      </c>
      <c r="ACG4" s="282">
        <v>11</v>
      </c>
      <c r="ACH4" s="282">
        <v>12</v>
      </c>
      <c r="ACI4" s="218">
        <v>13</v>
      </c>
      <c r="ACJ4" s="218">
        <v>14</v>
      </c>
      <c r="ACK4" s="218">
        <v>15</v>
      </c>
      <c r="ACL4" s="218">
        <v>16</v>
      </c>
      <c r="ACM4" s="218">
        <v>17</v>
      </c>
      <c r="ACN4" s="282">
        <v>18</v>
      </c>
      <c r="ACO4" s="218">
        <v>19</v>
      </c>
      <c r="ACP4" s="218">
        <v>20</v>
      </c>
      <c r="ACQ4" s="218">
        <v>21</v>
      </c>
      <c r="ACR4" s="218">
        <v>22</v>
      </c>
      <c r="ACS4" s="218">
        <v>23</v>
      </c>
      <c r="ACT4" s="282">
        <v>24</v>
      </c>
      <c r="ACU4" s="282">
        <v>25</v>
      </c>
      <c r="ACV4" s="218">
        <v>26</v>
      </c>
      <c r="ACW4" s="218">
        <v>27</v>
      </c>
      <c r="ACX4" s="218">
        <v>28</v>
      </c>
      <c r="ACY4" s="218">
        <v>29</v>
      </c>
      <c r="ACZ4" s="218">
        <v>30</v>
      </c>
      <c r="ADA4" s="282">
        <v>31</v>
      </c>
      <c r="ADB4" s="282">
        <v>1</v>
      </c>
      <c r="ADC4" s="218">
        <v>2</v>
      </c>
      <c r="ADD4" s="218">
        <v>3</v>
      </c>
      <c r="ADE4" s="218">
        <v>4</v>
      </c>
      <c r="ADF4" s="218">
        <v>5</v>
      </c>
      <c r="ADG4" s="218">
        <v>6</v>
      </c>
      <c r="ADH4" s="218">
        <v>7</v>
      </c>
      <c r="ADI4" s="282">
        <v>8</v>
      </c>
      <c r="ADJ4" s="218">
        <v>9</v>
      </c>
      <c r="ADK4" s="218">
        <v>10</v>
      </c>
      <c r="ADL4" s="282">
        <v>11</v>
      </c>
      <c r="ADM4" s="218">
        <v>12</v>
      </c>
      <c r="ADN4" s="218">
        <v>13</v>
      </c>
      <c r="ADO4" s="282">
        <v>14</v>
      </c>
      <c r="ADP4" s="282">
        <v>15</v>
      </c>
      <c r="ADQ4" s="218">
        <v>16</v>
      </c>
      <c r="ADR4" s="218">
        <v>17</v>
      </c>
      <c r="ADS4" s="218">
        <v>18</v>
      </c>
      <c r="ADT4" s="218">
        <v>19</v>
      </c>
      <c r="ADU4" s="218">
        <v>20</v>
      </c>
      <c r="ADV4" s="282">
        <v>21</v>
      </c>
      <c r="ADW4" s="282">
        <v>22</v>
      </c>
      <c r="ADX4" s="282">
        <v>23</v>
      </c>
      <c r="ADY4" s="218">
        <v>24</v>
      </c>
      <c r="ADZ4" s="218">
        <v>25</v>
      </c>
      <c r="AEA4" s="218">
        <v>26</v>
      </c>
      <c r="AEB4" s="218">
        <v>27</v>
      </c>
      <c r="AEC4" s="218">
        <v>28</v>
      </c>
      <c r="AED4" s="282">
        <v>1</v>
      </c>
      <c r="AEE4" s="218">
        <v>2</v>
      </c>
      <c r="AEF4" s="218">
        <v>3</v>
      </c>
      <c r="AEG4" s="218">
        <v>4</v>
      </c>
      <c r="AEH4" s="218">
        <v>5</v>
      </c>
      <c r="AEI4" s="218">
        <v>6</v>
      </c>
      <c r="AEJ4" s="218">
        <v>7</v>
      </c>
      <c r="AEK4" s="282">
        <v>8</v>
      </c>
      <c r="AEL4" s="218">
        <v>9</v>
      </c>
      <c r="AEM4" s="218">
        <v>10</v>
      </c>
      <c r="AEN4" s="218">
        <v>11</v>
      </c>
      <c r="AEO4" s="218">
        <v>12</v>
      </c>
      <c r="AEP4" s="218">
        <v>13</v>
      </c>
      <c r="AEQ4" s="282">
        <v>14</v>
      </c>
      <c r="AER4" s="282">
        <v>15</v>
      </c>
      <c r="AES4" s="218">
        <v>16</v>
      </c>
      <c r="AET4" s="218">
        <v>17</v>
      </c>
      <c r="AEU4" s="218">
        <v>18</v>
      </c>
      <c r="AEV4" s="218">
        <v>19</v>
      </c>
      <c r="AEW4" s="282">
        <v>20</v>
      </c>
      <c r="AEX4" s="218">
        <v>21</v>
      </c>
      <c r="AEY4" s="282">
        <v>22</v>
      </c>
      <c r="AEZ4" s="218">
        <v>23</v>
      </c>
      <c r="AFA4" s="218">
        <v>24</v>
      </c>
      <c r="AFB4" s="218">
        <v>25</v>
      </c>
      <c r="AFC4" s="218">
        <v>26</v>
      </c>
      <c r="AFD4" s="218">
        <v>27</v>
      </c>
      <c r="AFE4" s="218">
        <v>28</v>
      </c>
      <c r="AFF4" s="282">
        <v>29</v>
      </c>
      <c r="AFG4" s="218">
        <v>30</v>
      </c>
      <c r="AFH4" s="218">
        <v>31</v>
      </c>
      <c r="AFI4" s="218">
        <v>1</v>
      </c>
      <c r="AFJ4" s="218">
        <v>2</v>
      </c>
      <c r="AFK4" s="218">
        <v>3</v>
      </c>
      <c r="AFL4" s="282">
        <v>4</v>
      </c>
      <c r="AFM4" s="282">
        <v>5</v>
      </c>
      <c r="AFN4" s="218">
        <v>6</v>
      </c>
      <c r="AFO4" s="218">
        <v>7</v>
      </c>
      <c r="AFP4" s="218">
        <v>8</v>
      </c>
      <c r="AFQ4" s="218">
        <v>9</v>
      </c>
      <c r="AFR4" s="218">
        <v>10</v>
      </c>
      <c r="AFS4" s="282">
        <v>11</v>
      </c>
      <c r="AFT4" s="282">
        <v>12</v>
      </c>
      <c r="AFU4" s="218">
        <v>13</v>
      </c>
      <c r="AFV4" s="218">
        <v>14</v>
      </c>
      <c r="AFW4" s="218">
        <v>15</v>
      </c>
      <c r="AFX4" s="218">
        <v>16</v>
      </c>
      <c r="AFY4" s="218">
        <v>17</v>
      </c>
      <c r="AFZ4" s="282">
        <v>18</v>
      </c>
      <c r="AGA4" s="282">
        <v>19</v>
      </c>
      <c r="AGB4" s="218">
        <v>20</v>
      </c>
      <c r="AGC4" s="218">
        <v>21</v>
      </c>
      <c r="AGD4" s="218">
        <v>22</v>
      </c>
      <c r="AGE4" s="218">
        <v>23</v>
      </c>
      <c r="AGF4" s="218">
        <v>24</v>
      </c>
      <c r="AGG4" s="218">
        <v>25</v>
      </c>
      <c r="AGH4" s="282">
        <v>26</v>
      </c>
      <c r="AGI4" s="218">
        <v>27</v>
      </c>
      <c r="AGJ4" s="218">
        <v>28</v>
      </c>
      <c r="AGK4" s="282">
        <v>29</v>
      </c>
      <c r="AGL4" s="218">
        <v>30</v>
      </c>
      <c r="AGM4" s="218">
        <v>1</v>
      </c>
      <c r="AGN4" s="282">
        <v>2</v>
      </c>
      <c r="AGO4" s="282">
        <v>3</v>
      </c>
      <c r="AGP4" s="282">
        <v>4</v>
      </c>
      <c r="AGQ4" s="282">
        <v>5</v>
      </c>
      <c r="AGR4" s="282">
        <v>6</v>
      </c>
      <c r="AGS4" s="218">
        <v>7</v>
      </c>
      <c r="AGT4" s="218">
        <v>8</v>
      </c>
      <c r="AGU4" s="218">
        <v>9</v>
      </c>
      <c r="AGV4" s="282">
        <v>10</v>
      </c>
      <c r="AGW4" s="218">
        <v>11</v>
      </c>
      <c r="AGX4" s="218">
        <v>12</v>
      </c>
      <c r="AGY4" s="218">
        <v>13</v>
      </c>
      <c r="AGZ4" s="218">
        <v>14</v>
      </c>
      <c r="AHA4" s="218">
        <v>15</v>
      </c>
      <c r="AHB4" s="218">
        <v>16</v>
      </c>
      <c r="AHC4" s="282">
        <v>17</v>
      </c>
      <c r="AHD4" s="218">
        <v>18</v>
      </c>
      <c r="AHE4" s="218">
        <v>19</v>
      </c>
      <c r="AHF4" s="218">
        <v>20</v>
      </c>
      <c r="AHG4" s="218">
        <v>21</v>
      </c>
      <c r="AHH4" s="218">
        <v>22</v>
      </c>
      <c r="AHI4" s="282">
        <v>23</v>
      </c>
      <c r="AHJ4" s="282">
        <v>24</v>
      </c>
      <c r="AHK4" s="218">
        <v>25</v>
      </c>
      <c r="AHL4" s="218">
        <v>26</v>
      </c>
      <c r="AHM4" s="218">
        <v>27</v>
      </c>
      <c r="AHN4" s="218">
        <v>28</v>
      </c>
      <c r="AHO4" s="218">
        <v>29</v>
      </c>
      <c r="AHP4" s="282">
        <v>30</v>
      </c>
      <c r="AHQ4" s="282">
        <v>31</v>
      </c>
      <c r="AHR4" s="218">
        <v>1</v>
      </c>
      <c r="AHS4" s="218">
        <v>2</v>
      </c>
      <c r="AHT4" s="218">
        <v>3</v>
      </c>
      <c r="AHU4" s="218">
        <v>4</v>
      </c>
      <c r="AHV4" s="218">
        <v>5</v>
      </c>
      <c r="AHW4" s="282">
        <v>6</v>
      </c>
      <c r="AHX4" s="282">
        <v>7</v>
      </c>
      <c r="AHY4" s="218">
        <v>8</v>
      </c>
      <c r="AHZ4" s="218">
        <v>9</v>
      </c>
      <c r="AIA4" s="218">
        <v>10</v>
      </c>
      <c r="AIB4" s="218">
        <v>11</v>
      </c>
      <c r="AIC4" s="218">
        <v>12</v>
      </c>
      <c r="AID4" s="282">
        <v>13</v>
      </c>
      <c r="AIE4" s="282">
        <v>14</v>
      </c>
      <c r="AIF4" s="218">
        <v>15</v>
      </c>
      <c r="AIG4" s="218">
        <v>16</v>
      </c>
      <c r="AIH4" s="218">
        <v>17</v>
      </c>
      <c r="AII4" s="218">
        <v>18</v>
      </c>
      <c r="AIJ4" s="218">
        <v>19</v>
      </c>
      <c r="AIK4" s="282">
        <v>20</v>
      </c>
      <c r="AIL4" s="282">
        <v>21</v>
      </c>
      <c r="AIM4" s="218">
        <v>22</v>
      </c>
      <c r="AIN4" s="218">
        <v>23</v>
      </c>
      <c r="AIO4" s="218">
        <v>24</v>
      </c>
      <c r="AIP4" s="218">
        <v>25</v>
      </c>
      <c r="AIQ4" s="218">
        <v>26</v>
      </c>
      <c r="AIR4" s="282">
        <v>27</v>
      </c>
      <c r="AIS4" s="282">
        <v>28</v>
      </c>
      <c r="AIT4" s="218">
        <v>29</v>
      </c>
      <c r="AIU4" s="218">
        <v>30</v>
      </c>
      <c r="AIV4" s="218">
        <v>1</v>
      </c>
      <c r="AIW4" s="215">
        <v>2</v>
      </c>
      <c r="AIX4" s="218">
        <v>3</v>
      </c>
      <c r="AIY4" s="282">
        <v>4</v>
      </c>
      <c r="AIZ4" s="282">
        <v>5</v>
      </c>
      <c r="AJA4" s="218">
        <v>6</v>
      </c>
      <c r="AJB4" s="218">
        <v>7</v>
      </c>
      <c r="AJC4" s="218">
        <v>8</v>
      </c>
      <c r="AJD4" s="218">
        <v>9</v>
      </c>
      <c r="AJE4" s="218">
        <v>10</v>
      </c>
      <c r="AJF4" s="218">
        <v>11</v>
      </c>
      <c r="AJG4" s="282">
        <v>12</v>
      </c>
      <c r="AJH4" s="218">
        <v>13</v>
      </c>
      <c r="AJI4" s="218">
        <v>14</v>
      </c>
      <c r="AJJ4" s="218">
        <v>15</v>
      </c>
      <c r="AJK4" s="218">
        <v>16</v>
      </c>
      <c r="AJL4" s="218">
        <v>17</v>
      </c>
      <c r="AJM4" s="282">
        <v>18</v>
      </c>
      <c r="AJN4" s="282">
        <v>19</v>
      </c>
      <c r="AJO4" s="282">
        <v>20</v>
      </c>
      <c r="AJP4" s="218">
        <v>21</v>
      </c>
      <c r="AJQ4" s="218">
        <v>22</v>
      </c>
      <c r="AJR4" s="218">
        <v>23</v>
      </c>
      <c r="AJS4" s="218">
        <v>24</v>
      </c>
      <c r="AJT4" s="282">
        <v>25</v>
      </c>
      <c r="AJU4" s="282">
        <v>26</v>
      </c>
      <c r="AJV4" s="218">
        <v>27</v>
      </c>
      <c r="AJW4" s="218">
        <v>28</v>
      </c>
      <c r="AJX4" s="218">
        <v>29</v>
      </c>
      <c r="AJY4" s="218">
        <v>30</v>
      </c>
      <c r="AJZ4" s="218">
        <v>31</v>
      </c>
      <c r="AKA4" s="282">
        <v>1</v>
      </c>
      <c r="AKB4" s="282">
        <v>2</v>
      </c>
      <c r="AKC4" s="218">
        <v>3</v>
      </c>
      <c r="AKD4" s="218">
        <v>4</v>
      </c>
      <c r="AKE4" s="218">
        <v>5</v>
      </c>
      <c r="AKF4" s="218">
        <v>6</v>
      </c>
      <c r="AKG4" s="218">
        <v>7</v>
      </c>
      <c r="AKH4" s="218">
        <v>8</v>
      </c>
      <c r="AKI4" s="282">
        <v>9</v>
      </c>
      <c r="AKJ4" s="218">
        <v>10</v>
      </c>
      <c r="AKK4" s="282">
        <v>11</v>
      </c>
      <c r="AKL4" s="282">
        <v>12</v>
      </c>
      <c r="AKM4" s="282">
        <v>13</v>
      </c>
      <c r="AKN4" s="282">
        <v>14</v>
      </c>
      <c r="AKO4" s="282">
        <v>15</v>
      </c>
      <c r="AKP4" s="282">
        <v>16</v>
      </c>
      <c r="AKQ4" s="218">
        <v>17</v>
      </c>
      <c r="AKR4" s="218">
        <v>18</v>
      </c>
      <c r="AKS4" s="218">
        <v>19</v>
      </c>
      <c r="AKT4" s="218">
        <v>20</v>
      </c>
      <c r="AKU4" s="218">
        <v>21</v>
      </c>
      <c r="AKV4" s="282">
        <v>22</v>
      </c>
      <c r="AKW4" s="282">
        <v>23</v>
      </c>
      <c r="AKX4" s="218">
        <v>24</v>
      </c>
      <c r="AKY4" s="218">
        <v>25</v>
      </c>
      <c r="AKZ4" s="218">
        <v>26</v>
      </c>
      <c r="ALA4" s="218">
        <v>27</v>
      </c>
      <c r="ALB4" s="218">
        <v>28</v>
      </c>
      <c r="ALC4" s="282">
        <v>29</v>
      </c>
      <c r="ALD4" s="282">
        <v>30</v>
      </c>
      <c r="ALE4" s="218">
        <v>31</v>
      </c>
      <c r="ALF4" s="218">
        <v>1</v>
      </c>
      <c r="ALG4" s="218">
        <v>2</v>
      </c>
      <c r="ALH4" s="218">
        <v>3</v>
      </c>
      <c r="ALI4" s="218">
        <v>4</v>
      </c>
      <c r="ALJ4" s="282">
        <v>5</v>
      </c>
      <c r="ALK4" s="282">
        <v>6</v>
      </c>
      <c r="ALL4" s="218">
        <v>7</v>
      </c>
      <c r="ALM4" s="218">
        <v>8</v>
      </c>
      <c r="ALN4" s="218">
        <v>9</v>
      </c>
      <c r="ALO4" s="218">
        <v>10</v>
      </c>
      <c r="ALP4" s="218">
        <v>11</v>
      </c>
      <c r="ALQ4" s="282">
        <v>12</v>
      </c>
      <c r="ALR4" s="282">
        <v>13</v>
      </c>
      <c r="ALS4" s="218">
        <v>14</v>
      </c>
      <c r="ALT4" s="218">
        <v>15</v>
      </c>
      <c r="ALU4" s="218">
        <v>16</v>
      </c>
      <c r="ALV4" s="218">
        <v>17</v>
      </c>
      <c r="ALW4" s="218">
        <v>18</v>
      </c>
      <c r="ALX4" s="282">
        <v>19</v>
      </c>
      <c r="ALY4" s="282">
        <v>20</v>
      </c>
      <c r="ALZ4" s="282">
        <v>21</v>
      </c>
      <c r="AMA4" s="282">
        <v>22</v>
      </c>
      <c r="AMB4" s="282">
        <v>23</v>
      </c>
      <c r="AMC4" s="218">
        <v>24</v>
      </c>
      <c r="AMD4" s="218">
        <v>25</v>
      </c>
      <c r="AME4" s="218">
        <v>26</v>
      </c>
      <c r="AMF4" s="282">
        <v>27</v>
      </c>
      <c r="AMG4" s="218">
        <v>28</v>
      </c>
      <c r="AMH4" s="218">
        <v>29</v>
      </c>
      <c r="AMI4" s="218">
        <v>30</v>
      </c>
      <c r="AMJ4" s="218">
        <v>1</v>
      </c>
      <c r="AMK4" s="218">
        <v>2</v>
      </c>
      <c r="AML4" s="282">
        <v>3</v>
      </c>
      <c r="AMM4" s="282">
        <v>4</v>
      </c>
      <c r="AMN4" s="218">
        <v>5</v>
      </c>
      <c r="AMO4" s="218">
        <v>6</v>
      </c>
      <c r="AMP4" s="218">
        <v>7</v>
      </c>
      <c r="AMQ4" s="218">
        <v>8</v>
      </c>
      <c r="AMR4" s="218">
        <v>9</v>
      </c>
      <c r="AMS4" s="282">
        <v>10</v>
      </c>
      <c r="AMT4" s="282">
        <v>11</v>
      </c>
      <c r="AMU4" s="282">
        <v>12</v>
      </c>
      <c r="AMV4" s="218">
        <v>13</v>
      </c>
      <c r="AMW4" s="218">
        <v>14</v>
      </c>
      <c r="AMX4" s="218">
        <v>15</v>
      </c>
      <c r="AMY4" s="218">
        <v>16</v>
      </c>
      <c r="AMZ4" s="218">
        <v>17</v>
      </c>
      <c r="ANA4" s="282">
        <v>18</v>
      </c>
      <c r="ANB4" s="218">
        <v>19</v>
      </c>
      <c r="ANC4" s="218">
        <v>20</v>
      </c>
      <c r="AND4" s="218">
        <v>21</v>
      </c>
      <c r="ANE4" s="218">
        <v>22</v>
      </c>
      <c r="ANF4" s="218">
        <v>23</v>
      </c>
      <c r="ANG4" s="282">
        <v>24</v>
      </c>
      <c r="ANH4" s="282">
        <v>25</v>
      </c>
      <c r="ANI4" s="218">
        <v>26</v>
      </c>
      <c r="ANJ4" s="218">
        <v>27</v>
      </c>
      <c r="ANK4" s="218">
        <v>28</v>
      </c>
      <c r="ANL4" s="218">
        <v>29</v>
      </c>
      <c r="ANM4" s="218">
        <v>30</v>
      </c>
      <c r="ANN4" s="282">
        <v>31</v>
      </c>
      <c r="ANO4" s="282">
        <v>1</v>
      </c>
      <c r="ANP4" s="218">
        <v>2</v>
      </c>
      <c r="ANQ4" s="282">
        <v>3</v>
      </c>
      <c r="ANR4" s="218">
        <v>4</v>
      </c>
      <c r="ANS4" s="218">
        <v>5</v>
      </c>
      <c r="ANT4" s="218">
        <v>6</v>
      </c>
      <c r="ANU4" s="282">
        <v>7</v>
      </c>
      <c r="ANV4" s="282">
        <v>8</v>
      </c>
      <c r="ANW4" s="218">
        <v>9</v>
      </c>
      <c r="ANX4" s="218">
        <v>10</v>
      </c>
      <c r="ANY4" s="218">
        <v>11</v>
      </c>
      <c r="ANZ4" s="218">
        <v>12</v>
      </c>
      <c r="AOA4" s="218">
        <v>13</v>
      </c>
      <c r="AOB4" s="282">
        <v>14</v>
      </c>
      <c r="AOC4" s="282">
        <v>15</v>
      </c>
      <c r="AOD4" s="218">
        <v>16</v>
      </c>
      <c r="AOE4" s="218">
        <v>17</v>
      </c>
      <c r="AOF4" s="218">
        <v>18</v>
      </c>
      <c r="AOG4" s="218">
        <v>19</v>
      </c>
      <c r="AOH4" s="218">
        <v>20</v>
      </c>
      <c r="AOI4" s="282">
        <v>21</v>
      </c>
      <c r="AOJ4" s="282">
        <v>22</v>
      </c>
      <c r="AOK4" s="282">
        <v>23</v>
      </c>
      <c r="AOL4" s="218">
        <v>24</v>
      </c>
      <c r="AOM4" s="218">
        <v>25</v>
      </c>
      <c r="AON4" s="218">
        <v>26</v>
      </c>
      <c r="AOO4" s="218">
        <v>27</v>
      </c>
      <c r="AOP4" s="218">
        <v>28</v>
      </c>
      <c r="AOQ4" s="282">
        <v>29</v>
      </c>
      <c r="AOR4" s="218">
        <v>30</v>
      </c>
      <c r="AOS4" s="218">
        <v>1</v>
      </c>
      <c r="AOT4" s="218">
        <v>2</v>
      </c>
      <c r="AOU4" s="218">
        <v>3</v>
      </c>
      <c r="AOV4" s="218">
        <v>4</v>
      </c>
      <c r="AOW4" s="218">
        <v>5</v>
      </c>
      <c r="AOX4" s="282">
        <v>6</v>
      </c>
      <c r="AOY4" s="218">
        <v>7</v>
      </c>
      <c r="AOZ4" s="218">
        <v>8</v>
      </c>
      <c r="APA4" s="218">
        <v>9</v>
      </c>
      <c r="APB4" s="218">
        <v>10</v>
      </c>
      <c r="APC4" s="218">
        <v>11</v>
      </c>
      <c r="APD4" s="282">
        <v>12</v>
      </c>
      <c r="APE4" s="282">
        <v>13</v>
      </c>
      <c r="APF4" s="218">
        <v>14</v>
      </c>
      <c r="APG4" s="218">
        <v>15</v>
      </c>
      <c r="APH4" s="218">
        <v>16</v>
      </c>
      <c r="API4" s="218">
        <v>17</v>
      </c>
      <c r="APJ4" s="218">
        <v>18</v>
      </c>
      <c r="APK4" s="282">
        <v>19</v>
      </c>
      <c r="APL4" s="282">
        <v>20</v>
      </c>
      <c r="APM4" s="218">
        <v>21</v>
      </c>
      <c r="APN4" s="218">
        <v>22</v>
      </c>
      <c r="APO4" s="218">
        <v>23</v>
      </c>
      <c r="APP4" s="218">
        <v>24</v>
      </c>
      <c r="APQ4" s="218">
        <v>25</v>
      </c>
      <c r="APR4" s="218">
        <v>26</v>
      </c>
      <c r="APS4" s="282">
        <v>27</v>
      </c>
      <c r="APT4" s="218">
        <v>28</v>
      </c>
      <c r="APU4" s="218">
        <v>29</v>
      </c>
      <c r="APV4" s="282">
        <v>30</v>
      </c>
      <c r="APW4" s="282">
        <v>31</v>
      </c>
      <c r="APX4" s="282">
        <v>1</v>
      </c>
      <c r="APY4" s="282">
        <v>2</v>
      </c>
      <c r="APZ4" s="282">
        <v>3</v>
      </c>
      <c r="AQA4" s="282">
        <v>4</v>
      </c>
      <c r="AQB4" s="218">
        <v>5</v>
      </c>
      <c r="AQC4" s="218">
        <v>6</v>
      </c>
      <c r="AQD4" s="218">
        <v>7</v>
      </c>
      <c r="AQE4" s="218">
        <v>8</v>
      </c>
      <c r="AQF4" s="282">
        <v>9</v>
      </c>
      <c r="AQG4" s="282">
        <v>10</v>
      </c>
      <c r="AQH4" s="282">
        <v>11</v>
      </c>
      <c r="AQI4" s="218">
        <v>12</v>
      </c>
      <c r="AQJ4" s="218">
        <v>13</v>
      </c>
      <c r="AQK4" s="218">
        <v>14</v>
      </c>
      <c r="AQL4" s="218">
        <v>15</v>
      </c>
      <c r="AQM4" s="218">
        <v>16</v>
      </c>
      <c r="AQN4" s="282">
        <v>17</v>
      </c>
      <c r="AQO4" s="218">
        <v>18</v>
      </c>
      <c r="AQP4" s="218">
        <v>19</v>
      </c>
      <c r="AQQ4" s="218">
        <v>20</v>
      </c>
      <c r="AQR4" s="218">
        <v>21</v>
      </c>
      <c r="AQS4" s="218">
        <v>22</v>
      </c>
      <c r="AQT4" s="282">
        <v>23</v>
      </c>
      <c r="AQU4" s="282">
        <v>24</v>
      </c>
      <c r="AQV4" s="218">
        <v>25</v>
      </c>
      <c r="AQW4" s="218">
        <v>26</v>
      </c>
      <c r="AQX4" s="218">
        <v>27</v>
      </c>
      <c r="AQY4" s="218">
        <v>28</v>
      </c>
      <c r="AQZ4" s="218">
        <v>29</v>
      </c>
      <c r="ARA4" s="282">
        <v>30</v>
      </c>
      <c r="ARB4" s="282">
        <v>31</v>
      </c>
      <c r="ARC4" s="218">
        <v>1</v>
      </c>
      <c r="ARD4" s="218">
        <v>2</v>
      </c>
      <c r="ARE4" s="218">
        <v>3</v>
      </c>
      <c r="ARF4" s="218">
        <v>4</v>
      </c>
      <c r="ARG4" s="218">
        <v>5</v>
      </c>
      <c r="ARH4" s="282">
        <v>6</v>
      </c>
      <c r="ARI4" s="282">
        <v>7</v>
      </c>
      <c r="ARJ4" s="218">
        <v>8</v>
      </c>
      <c r="ARK4" s="218">
        <v>9</v>
      </c>
      <c r="ARL4" s="218">
        <v>10</v>
      </c>
      <c r="ARM4" s="282">
        <v>11</v>
      </c>
      <c r="ARN4" s="218">
        <v>12</v>
      </c>
      <c r="ARO4" s="282">
        <v>13</v>
      </c>
      <c r="ARP4" s="282">
        <v>14</v>
      </c>
      <c r="ARQ4" s="218">
        <v>15</v>
      </c>
      <c r="ARR4" s="218">
        <v>16</v>
      </c>
      <c r="ARS4" s="218">
        <v>17</v>
      </c>
      <c r="ART4" s="218">
        <v>18</v>
      </c>
      <c r="ARU4" s="218">
        <v>19</v>
      </c>
      <c r="ARV4" s="282">
        <v>20</v>
      </c>
      <c r="ARW4" s="282">
        <v>21</v>
      </c>
      <c r="ARX4" s="218">
        <v>22</v>
      </c>
      <c r="ARY4" s="282">
        <v>23</v>
      </c>
      <c r="ARZ4" s="218">
        <v>24</v>
      </c>
      <c r="ASA4" s="218">
        <v>25</v>
      </c>
      <c r="ASB4" s="218">
        <v>26</v>
      </c>
      <c r="ASC4" s="218">
        <v>27</v>
      </c>
      <c r="ASD4" s="282">
        <v>28</v>
      </c>
      <c r="ASE4" s="218">
        <v>1</v>
      </c>
      <c r="ASF4" s="218">
        <v>2</v>
      </c>
      <c r="ASG4" s="218">
        <v>3</v>
      </c>
      <c r="ASH4" s="218">
        <v>4</v>
      </c>
      <c r="ASI4" s="218">
        <v>5</v>
      </c>
      <c r="ASJ4" s="282">
        <v>6</v>
      </c>
      <c r="ASK4" s="282">
        <v>7</v>
      </c>
      <c r="ASL4" s="218">
        <v>8</v>
      </c>
      <c r="ASM4" s="218">
        <v>9</v>
      </c>
      <c r="ASN4" s="218">
        <v>10</v>
      </c>
      <c r="ASO4" s="218">
        <v>11</v>
      </c>
      <c r="ASP4" s="218">
        <v>12</v>
      </c>
      <c r="ASQ4" s="282">
        <v>13</v>
      </c>
      <c r="ASR4" s="282">
        <v>14</v>
      </c>
      <c r="ASS4" s="218">
        <v>15</v>
      </c>
      <c r="AST4" s="218">
        <v>16</v>
      </c>
      <c r="ASU4" s="218">
        <v>17</v>
      </c>
      <c r="ASV4" s="218">
        <v>18</v>
      </c>
      <c r="ASW4" s="218">
        <v>19</v>
      </c>
      <c r="ASX4" s="282">
        <v>20</v>
      </c>
      <c r="ASY4" s="282">
        <v>21</v>
      </c>
      <c r="ASZ4" s="282">
        <v>22</v>
      </c>
      <c r="ATA4" s="218">
        <v>23</v>
      </c>
      <c r="ATB4" s="218">
        <v>24</v>
      </c>
      <c r="ATC4" s="218">
        <v>25</v>
      </c>
      <c r="ATD4" s="218">
        <v>26</v>
      </c>
      <c r="ATE4" s="282">
        <v>27</v>
      </c>
      <c r="ATF4" s="282">
        <v>28</v>
      </c>
      <c r="ATG4" s="218">
        <v>29</v>
      </c>
      <c r="ATH4" s="218">
        <v>30</v>
      </c>
      <c r="ATI4" s="218">
        <v>31</v>
      </c>
    </row>
    <row r="5" spans="1:1205" ht="55.5" customHeight="1">
      <c r="A5" s="88"/>
      <c r="B5" s="435" t="s">
        <v>28</v>
      </c>
      <c r="C5" s="209" t="s">
        <v>603</v>
      </c>
      <c r="D5" s="288" t="s">
        <v>422</v>
      </c>
      <c r="E5" s="149" t="s">
        <v>604</v>
      </c>
      <c r="F5" s="443" t="s">
        <v>605</v>
      </c>
      <c r="G5" s="76"/>
      <c r="H5" s="76"/>
      <c r="NV5" s="119"/>
      <c r="NW5" s="119"/>
      <c r="NX5" s="119"/>
      <c r="NY5" s="119"/>
      <c r="NZ5" s="119"/>
      <c r="RG5" s="119"/>
      <c r="RH5" s="136"/>
      <c r="RI5" s="136"/>
      <c r="RJ5" s="136"/>
      <c r="TR5" s="474" t="s">
        <v>221</v>
      </c>
      <c r="UX5" s="152" t="s">
        <v>606</v>
      </c>
      <c r="UY5" s="170"/>
      <c r="VE5" s="152" t="s">
        <v>606</v>
      </c>
      <c r="VL5" s="152" t="s">
        <v>606</v>
      </c>
      <c r="VR5" s="152" t="s">
        <v>606</v>
      </c>
      <c r="VY5" s="152" t="s">
        <v>606</v>
      </c>
      <c r="WG5" s="152" t="s">
        <v>607</v>
      </c>
      <c r="WI5" s="121"/>
      <c r="WJ5" s="121"/>
      <c r="WK5" s="121"/>
      <c r="WL5" s="121"/>
      <c r="WM5" s="121"/>
      <c r="WN5" s="121"/>
      <c r="WO5" s="121"/>
      <c r="WP5" s="121"/>
      <c r="WQ5" s="121"/>
      <c r="WR5" s="121"/>
      <c r="WS5" s="121"/>
      <c r="WT5" s="121"/>
      <c r="WU5" s="152" t="s">
        <v>607</v>
      </c>
      <c r="WV5" s="121"/>
      <c r="WW5" s="121"/>
      <c r="WX5" s="121"/>
      <c r="WY5" s="121"/>
      <c r="WZ5" s="121"/>
      <c r="XA5" s="121"/>
      <c r="XB5" s="152" t="s">
        <v>607</v>
      </c>
      <c r="XC5" s="121"/>
      <c r="XD5" s="121"/>
      <c r="XE5" s="121"/>
      <c r="XF5" s="121"/>
      <c r="XG5" s="121"/>
      <c r="XH5" s="121"/>
      <c r="XI5" s="152" t="s">
        <v>607</v>
      </c>
      <c r="XJ5" s="121"/>
      <c r="XK5" s="121"/>
      <c r="XL5" s="121"/>
      <c r="XM5" s="121"/>
      <c r="XN5" s="121"/>
      <c r="XO5" s="121"/>
      <c r="XP5" s="121"/>
      <c r="XQ5" s="121"/>
      <c r="XR5" s="121"/>
      <c r="XS5" s="121"/>
      <c r="XT5" s="121"/>
      <c r="XU5" s="121"/>
      <c r="XV5" s="121"/>
      <c r="XW5" s="121"/>
      <c r="XX5" s="121"/>
      <c r="XY5" s="121"/>
      <c r="XZ5" s="121"/>
      <c r="YA5" s="121"/>
      <c r="YB5" s="121"/>
      <c r="YC5" s="121"/>
      <c r="YD5" s="121"/>
      <c r="YE5" s="121"/>
      <c r="YF5" s="121"/>
      <c r="YG5" s="121"/>
      <c r="YH5" s="121"/>
      <c r="YI5" s="121"/>
      <c r="YJ5" s="121"/>
      <c r="YK5" s="121"/>
      <c r="YL5" s="121"/>
      <c r="YM5" s="121"/>
      <c r="YN5" s="121"/>
      <c r="YO5" s="121"/>
      <c r="YP5" s="121"/>
      <c r="YQ5" s="121"/>
      <c r="YR5" s="471" t="s">
        <v>608</v>
      </c>
      <c r="YS5" s="121"/>
      <c r="YT5" s="121"/>
      <c r="YU5" s="121"/>
      <c r="YV5" s="121"/>
      <c r="YW5" s="121"/>
      <c r="YX5" s="121"/>
      <c r="YY5" s="121"/>
      <c r="YZ5" s="121"/>
      <c r="ZA5" s="121"/>
      <c r="ZC5" s="178" t="s">
        <v>490</v>
      </c>
      <c r="ZD5" s="121"/>
      <c r="ZE5" s="121"/>
      <c r="ZF5" s="121"/>
      <c r="ZG5" s="121"/>
      <c r="ZH5" s="121"/>
      <c r="ZI5" s="121"/>
      <c r="ZJ5" s="121"/>
      <c r="ZK5" s="121"/>
      <c r="ZL5" s="121"/>
      <c r="ZM5" s="121"/>
      <c r="ZN5" s="121"/>
      <c r="ZO5" s="121"/>
      <c r="ZP5" s="121"/>
      <c r="ZQ5" s="121"/>
      <c r="ZR5" s="121"/>
      <c r="ZS5" s="121"/>
      <c r="ZT5" s="121"/>
      <c r="ZU5" s="121"/>
      <c r="ZV5" s="121"/>
      <c r="ZW5" s="121"/>
      <c r="ZX5" s="121"/>
      <c r="ZY5" s="121"/>
      <c r="ZZ5" s="121"/>
      <c r="AAA5" s="121"/>
      <c r="AAB5" s="121"/>
      <c r="AAC5" s="121"/>
      <c r="AAD5" s="178" t="s">
        <v>493</v>
      </c>
      <c r="AAE5" s="84" t="s">
        <v>72</v>
      </c>
      <c r="AAF5" s="84" t="s">
        <v>73</v>
      </c>
      <c r="AAG5" s="84" t="s">
        <v>73</v>
      </c>
      <c r="AAH5" s="84" t="s">
        <v>74</v>
      </c>
      <c r="AAI5" s="511"/>
      <c r="AAJ5" s="511"/>
      <c r="AAK5" s="511"/>
      <c r="AAL5" s="84" t="s">
        <v>75</v>
      </c>
      <c r="AAM5" s="84" t="s">
        <v>76</v>
      </c>
      <c r="AAN5" s="84" t="s">
        <v>77</v>
      </c>
      <c r="AAO5" s="84" t="s">
        <v>78</v>
      </c>
      <c r="AAP5" s="84" t="s">
        <v>79</v>
      </c>
      <c r="AAR5" s="84" t="s">
        <v>80</v>
      </c>
      <c r="AAS5" s="84" t="s">
        <v>81</v>
      </c>
      <c r="AAT5" s="84" t="s">
        <v>81</v>
      </c>
      <c r="AAU5" s="84" t="s">
        <v>81</v>
      </c>
      <c r="AAV5" s="84" t="s">
        <v>82</v>
      </c>
      <c r="AAW5" s="84" t="s">
        <v>82</v>
      </c>
      <c r="AAY5" s="84" t="s">
        <v>83</v>
      </c>
      <c r="AAZ5" s="84" t="s">
        <v>84</v>
      </c>
      <c r="ABA5" s="84" t="s">
        <v>85</v>
      </c>
      <c r="ABB5" s="84" t="s">
        <v>85</v>
      </c>
      <c r="ABC5" s="84" t="s">
        <v>86</v>
      </c>
      <c r="ABD5" s="178"/>
      <c r="ABF5" s="84" t="s">
        <v>86</v>
      </c>
      <c r="ABG5" s="84" t="s">
        <v>87</v>
      </c>
      <c r="ABH5" s="84" t="s">
        <v>87</v>
      </c>
      <c r="ABI5" s="84" t="s">
        <v>88</v>
      </c>
      <c r="ABJ5" s="84" t="s">
        <v>88</v>
      </c>
      <c r="ABK5" s="513"/>
      <c r="ABL5" s="513"/>
      <c r="ABM5" s="84" t="s">
        <v>89</v>
      </c>
      <c r="ABN5" s="84" t="s">
        <v>90</v>
      </c>
      <c r="ABO5" s="84" t="s">
        <v>90</v>
      </c>
      <c r="ABP5" s="84" t="s">
        <v>90</v>
      </c>
      <c r="ABQ5" s="84" t="s">
        <v>90</v>
      </c>
      <c r="ABR5" s="84" t="s">
        <v>91</v>
      </c>
      <c r="ABT5" s="84" t="s">
        <v>91</v>
      </c>
      <c r="ABU5" s="511"/>
      <c r="ABV5" s="511"/>
      <c r="ABW5" s="511"/>
      <c r="ABX5" s="511"/>
      <c r="ABY5" s="511"/>
      <c r="ABZ5" s="511"/>
      <c r="ACA5" s="84" t="s">
        <v>91</v>
      </c>
      <c r="ACB5" s="84" t="s">
        <v>91</v>
      </c>
      <c r="ACC5" s="84" t="s">
        <v>92</v>
      </c>
      <c r="ACD5" s="84" t="s">
        <v>92</v>
      </c>
      <c r="ACE5" s="84" t="s">
        <v>92</v>
      </c>
      <c r="ACF5" s="84" t="s">
        <v>82</v>
      </c>
      <c r="ACG5" s="84"/>
      <c r="ACI5" s="84" t="s">
        <v>82</v>
      </c>
      <c r="ACJ5" s="513" t="s">
        <v>609</v>
      </c>
      <c r="ACK5" s="513" t="s">
        <v>609</v>
      </c>
      <c r="ACL5" s="513" t="s">
        <v>609</v>
      </c>
      <c r="ACM5" s="513" t="s">
        <v>609</v>
      </c>
      <c r="ACN5" s="513"/>
      <c r="ACO5" s="513" t="s">
        <v>609</v>
      </c>
      <c r="ACP5" s="513" t="s">
        <v>609</v>
      </c>
      <c r="ACQ5" s="513" t="s">
        <v>609</v>
      </c>
      <c r="ACR5" s="513" t="s">
        <v>609</v>
      </c>
      <c r="ACS5" s="513" t="s">
        <v>609</v>
      </c>
      <c r="ACT5" s="513"/>
      <c r="ACU5" s="513"/>
      <c r="ACV5" s="513" t="s">
        <v>609</v>
      </c>
      <c r="ACW5" s="513" t="s">
        <v>609</v>
      </c>
      <c r="ACX5" s="513" t="s">
        <v>609</v>
      </c>
      <c r="ACY5" s="513" t="s">
        <v>609</v>
      </c>
      <c r="ACZ5" s="513" t="s">
        <v>609</v>
      </c>
      <c r="ADA5" s="513"/>
      <c r="ADB5" s="513"/>
      <c r="ADC5" s="513" t="s">
        <v>609</v>
      </c>
      <c r="ADD5" s="513" t="s">
        <v>609</v>
      </c>
      <c r="ADE5" s="513" t="s">
        <v>609</v>
      </c>
      <c r="ADF5" s="513" t="s">
        <v>609</v>
      </c>
      <c r="ADG5" s="513" t="s">
        <v>609</v>
      </c>
      <c r="ADH5" s="513" t="s">
        <v>609</v>
      </c>
      <c r="ADI5" s="513"/>
      <c r="ADJ5" s="513" t="s">
        <v>609</v>
      </c>
      <c r="ADK5" s="513" t="s">
        <v>609</v>
      </c>
      <c r="ADL5" s="513"/>
      <c r="ADM5" s="513" t="s">
        <v>609</v>
      </c>
      <c r="ADN5" s="513" t="s">
        <v>609</v>
      </c>
      <c r="ADO5" s="513"/>
      <c r="ADP5" s="513"/>
      <c r="ADQ5" s="513" t="s">
        <v>609</v>
      </c>
      <c r="ADR5" s="513" t="s">
        <v>609</v>
      </c>
      <c r="ADS5" s="513" t="s">
        <v>609</v>
      </c>
      <c r="ADT5" s="513" t="s">
        <v>609</v>
      </c>
      <c r="ADU5" s="513" t="s">
        <v>609</v>
      </c>
      <c r="ADV5" s="513"/>
      <c r="ADW5" s="513"/>
      <c r="ADX5" s="513"/>
      <c r="ADY5" s="513" t="s">
        <v>609</v>
      </c>
      <c r="ADZ5" s="513" t="s">
        <v>609</v>
      </c>
      <c r="AEA5" s="513" t="s">
        <v>609</v>
      </c>
      <c r="AEB5" s="513" t="s">
        <v>609</v>
      </c>
      <c r="AEC5" s="513" t="s">
        <v>609</v>
      </c>
      <c r="AED5" s="513"/>
      <c r="AEE5" s="513" t="s">
        <v>609</v>
      </c>
      <c r="AEF5" s="513" t="s">
        <v>609</v>
      </c>
      <c r="AEG5" s="513" t="s">
        <v>609</v>
      </c>
      <c r="AEH5" s="513" t="s">
        <v>609</v>
      </c>
      <c r="AEI5" s="513" t="s">
        <v>609</v>
      </c>
      <c r="AEJ5" s="513" t="s">
        <v>609</v>
      </c>
      <c r="AEK5" s="513"/>
      <c r="AEL5" s="513" t="s">
        <v>609</v>
      </c>
      <c r="AEM5" s="513" t="s">
        <v>609</v>
      </c>
      <c r="AEN5" s="513" t="s">
        <v>609</v>
      </c>
      <c r="AEO5" s="513" t="s">
        <v>609</v>
      </c>
      <c r="AEP5" s="513" t="s">
        <v>609</v>
      </c>
      <c r="AEQ5" s="513"/>
      <c r="AER5" s="513"/>
      <c r="AES5" s="513" t="s">
        <v>609</v>
      </c>
      <c r="AET5" s="513" t="s">
        <v>609</v>
      </c>
      <c r="AEU5" s="513" t="s">
        <v>609</v>
      </c>
      <c r="AEV5" s="513" t="s">
        <v>609</v>
      </c>
      <c r="AEW5" s="513"/>
      <c r="AEX5" s="513" t="s">
        <v>609</v>
      </c>
      <c r="AEY5" s="513"/>
      <c r="AEZ5" s="513" t="s">
        <v>609</v>
      </c>
      <c r="AFA5" s="513" t="s">
        <v>609</v>
      </c>
      <c r="AFB5" s="513" t="s">
        <v>609</v>
      </c>
      <c r="AFC5" s="201" t="s">
        <v>610</v>
      </c>
      <c r="AFD5" s="513" t="s">
        <v>609</v>
      </c>
      <c r="AFE5" s="513" t="s">
        <v>609</v>
      </c>
      <c r="AFF5" s="513"/>
      <c r="AFG5" s="513" t="s">
        <v>609</v>
      </c>
      <c r="AFH5" s="513" t="s">
        <v>609</v>
      </c>
      <c r="AFI5" s="513" t="s">
        <v>609</v>
      </c>
      <c r="AFJ5" s="513" t="s">
        <v>609</v>
      </c>
      <c r="AFK5" s="513" t="s">
        <v>609</v>
      </c>
      <c r="AFL5" s="513"/>
      <c r="AFM5" s="513"/>
      <c r="AFN5" s="513" t="s">
        <v>609</v>
      </c>
      <c r="AFO5" s="513" t="s">
        <v>609</v>
      </c>
      <c r="AFP5" s="513" t="s">
        <v>609</v>
      </c>
      <c r="AFQ5" s="513" t="s">
        <v>609</v>
      </c>
      <c r="AFR5" s="513" t="s">
        <v>609</v>
      </c>
      <c r="AFS5" s="513"/>
      <c r="AFT5" s="513"/>
      <c r="AFU5" s="513" t="s">
        <v>609</v>
      </c>
      <c r="AFV5" s="513" t="s">
        <v>609</v>
      </c>
      <c r="AFW5" s="513" t="s">
        <v>609</v>
      </c>
      <c r="AFX5" s="513" t="s">
        <v>609</v>
      </c>
      <c r="AFY5" s="513" t="s">
        <v>609</v>
      </c>
      <c r="AFZ5" s="513"/>
      <c r="AGA5" s="513"/>
      <c r="AGB5" s="513" t="s">
        <v>609</v>
      </c>
      <c r="AGC5" s="513" t="s">
        <v>609</v>
      </c>
      <c r="AGD5" s="513" t="s">
        <v>609</v>
      </c>
      <c r="AGE5" s="513" t="s">
        <v>609</v>
      </c>
      <c r="AGF5" s="513" t="s">
        <v>609</v>
      </c>
      <c r="AGG5" s="513" t="s">
        <v>609</v>
      </c>
      <c r="AGH5" s="513"/>
      <c r="AGI5" s="513" t="s">
        <v>609</v>
      </c>
      <c r="AGJ5" s="513" t="s">
        <v>609</v>
      </c>
      <c r="AGK5" s="513"/>
      <c r="AGL5" s="513" t="s">
        <v>609</v>
      </c>
      <c r="AGM5" s="513" t="s">
        <v>609</v>
      </c>
      <c r="AGN5" s="513"/>
      <c r="AGO5" s="513"/>
      <c r="AGP5" s="513"/>
      <c r="AGQ5" s="513"/>
      <c r="AGR5" s="513"/>
      <c r="AGS5" s="513" t="s">
        <v>609</v>
      </c>
      <c r="AGT5" s="513" t="s">
        <v>609</v>
      </c>
      <c r="AGU5" s="513" t="s">
        <v>609</v>
      </c>
      <c r="AGV5" s="513"/>
      <c r="AGW5" s="513" t="s">
        <v>609</v>
      </c>
      <c r="AGX5" s="513" t="s">
        <v>609</v>
      </c>
      <c r="AGY5" s="513" t="s">
        <v>609</v>
      </c>
      <c r="AGZ5" s="513" t="s">
        <v>609</v>
      </c>
      <c r="AHA5" s="513" t="s">
        <v>609</v>
      </c>
      <c r="AHB5" s="513" t="s">
        <v>609</v>
      </c>
      <c r="AHC5" s="513"/>
      <c r="AHD5" s="513" t="s">
        <v>609</v>
      </c>
      <c r="AHE5" s="513" t="s">
        <v>609</v>
      </c>
      <c r="AHF5" s="513" t="s">
        <v>609</v>
      </c>
      <c r="AHG5" s="84" t="s">
        <v>93</v>
      </c>
      <c r="AHH5" s="84" t="s">
        <v>94</v>
      </c>
      <c r="AHI5" s="513"/>
      <c r="AHJ5" s="513"/>
      <c r="AHK5" s="84" t="s">
        <v>42</v>
      </c>
      <c r="AHL5" s="84" t="s">
        <v>42</v>
      </c>
      <c r="AHM5" s="84" t="s">
        <v>42</v>
      </c>
      <c r="AHN5" s="84"/>
      <c r="AHO5" s="84"/>
      <c r="AHP5" s="84" t="s">
        <v>42</v>
      </c>
      <c r="AHQ5" s="84" t="s">
        <v>42</v>
      </c>
      <c r="AHR5" s="84" t="s">
        <v>42</v>
      </c>
      <c r="AHS5" s="84" t="s">
        <v>585</v>
      </c>
      <c r="AHT5" s="84" t="s">
        <v>42</v>
      </c>
      <c r="AHU5" s="84" t="s">
        <v>42</v>
      </c>
      <c r="AHV5" s="84"/>
      <c r="AHW5" s="84"/>
      <c r="AHX5" s="84"/>
      <c r="AHY5" s="84" t="s">
        <v>611</v>
      </c>
      <c r="AHZ5" s="84"/>
      <c r="AIA5" s="84" t="s">
        <v>97</v>
      </c>
      <c r="AIB5" s="84" t="s">
        <v>82</v>
      </c>
      <c r="AIC5" s="84" t="s">
        <v>82</v>
      </c>
      <c r="AID5" s="84"/>
      <c r="AIE5" s="84"/>
      <c r="AIF5" s="84" t="s">
        <v>82</v>
      </c>
      <c r="AIG5" s="84" t="s">
        <v>82</v>
      </c>
      <c r="AIH5" s="84" t="s">
        <v>82</v>
      </c>
      <c r="AII5" s="84" t="s">
        <v>82</v>
      </c>
      <c r="AIJ5" s="84" t="s">
        <v>82</v>
      </c>
      <c r="AIK5" s="84"/>
      <c r="AIL5" s="84"/>
      <c r="AIN5" s="84" t="s">
        <v>82</v>
      </c>
      <c r="AIO5" s="84" t="s">
        <v>82</v>
      </c>
      <c r="AIP5" s="84" t="s">
        <v>82</v>
      </c>
      <c r="AIQ5" s="392" t="s">
        <v>98</v>
      </c>
      <c r="AIR5" s="317"/>
      <c r="AIS5" s="317"/>
      <c r="AIT5" s="658" t="s">
        <v>422</v>
      </c>
      <c r="AIU5" s="658" t="s">
        <v>422</v>
      </c>
      <c r="AIV5" s="658" t="s">
        <v>422</v>
      </c>
      <c r="AIW5" s="612" t="s">
        <v>533</v>
      </c>
      <c r="AIX5" s="201" t="s">
        <v>612</v>
      </c>
      <c r="AIY5" s="317"/>
      <c r="AIZ5" s="317"/>
      <c r="AJA5" s="317"/>
      <c r="AJB5" s="317"/>
      <c r="AJC5" s="317"/>
      <c r="AJD5" s="317"/>
      <c r="AJE5" s="317"/>
      <c r="AJF5" s="317"/>
      <c r="AJG5" s="317"/>
      <c r="AJH5" s="317"/>
      <c r="AJI5" s="317"/>
      <c r="AJJ5" s="317"/>
      <c r="AJK5" s="317"/>
      <c r="AJL5" s="317"/>
      <c r="AJM5" s="317"/>
      <c r="AJN5" s="317"/>
      <c r="AJO5" s="317"/>
      <c r="AJP5" s="317"/>
      <c r="AJQ5" s="317"/>
      <c r="AJR5" s="317"/>
      <c r="AJS5" s="317"/>
      <c r="AJT5" s="317"/>
      <c r="AJU5" s="317"/>
      <c r="AJV5" s="317"/>
      <c r="AJW5" s="317"/>
      <c r="AJX5" s="317"/>
      <c r="AJY5" s="317"/>
      <c r="AJZ5" s="317"/>
      <c r="AKA5" s="317"/>
      <c r="AKB5" s="317"/>
      <c r="AKC5" s="317"/>
      <c r="AKD5" s="317"/>
      <c r="AKE5" s="317"/>
      <c r="AKF5" s="317"/>
      <c r="AKG5" s="317"/>
      <c r="AKH5" s="317"/>
      <c r="AKI5" s="317"/>
      <c r="AKJ5" s="317"/>
      <c r="AKK5" s="317"/>
      <c r="AKL5" s="317"/>
      <c r="AKM5" s="317"/>
      <c r="AKN5" s="317"/>
      <c r="AKO5" s="317"/>
      <c r="AKP5" s="317"/>
      <c r="AKQ5" s="317"/>
      <c r="AKR5" s="317"/>
      <c r="AKS5" s="317"/>
      <c r="AKT5" s="317"/>
      <c r="AKU5" s="317"/>
      <c r="AKV5" s="317"/>
      <c r="AKW5" s="317"/>
    </row>
    <row r="6" spans="1:1205" ht="14.25" hidden="1" customHeight="1" outlineLevel="1" thickBot="1">
      <c r="A6" s="155" t="s">
        <v>224</v>
      </c>
      <c r="B6" s="54">
        <f>G12</f>
        <v>480.97612359999999</v>
      </c>
      <c r="C6" s="32" t="s">
        <v>225</v>
      </c>
      <c r="D6" s="670">
        <f>SUM(I6:AIK6)</f>
        <v>113</v>
      </c>
      <c r="E6" s="55">
        <f t="shared" ref="E6:E11" si="0">SUM(D6/G6)</f>
        <v>0.89671334763043131</v>
      </c>
      <c r="F6" s="179"/>
      <c r="G6" s="49">
        <f>G12*0.262</f>
        <v>126.0157443832</v>
      </c>
      <c r="H6" s="156">
        <f>SUM(I6:AMI6)</f>
        <v>113</v>
      </c>
      <c r="NV6" s="119"/>
      <c r="NW6" s="119"/>
      <c r="NX6" s="119"/>
      <c r="NY6" s="119"/>
      <c r="NZ6" s="119"/>
      <c r="RH6" s="136"/>
      <c r="RI6" s="136"/>
      <c r="RJ6" s="136"/>
      <c r="RK6" s="136"/>
      <c r="RL6" s="136"/>
      <c r="RM6" s="136"/>
      <c r="RN6" s="136"/>
      <c r="RO6" s="136"/>
      <c r="RP6" s="136"/>
      <c r="RQ6" s="136"/>
      <c r="RR6" s="136"/>
      <c r="RS6" s="136"/>
      <c r="RT6" s="136"/>
      <c r="RU6" s="136"/>
      <c r="RV6" s="136"/>
      <c r="RW6" s="136"/>
      <c r="RX6" s="136"/>
      <c r="RY6" s="136"/>
      <c r="RZ6" s="136"/>
      <c r="SA6" s="136"/>
      <c r="SB6" s="136"/>
      <c r="SC6" s="136"/>
      <c r="SD6" s="136"/>
      <c r="SE6" s="136"/>
      <c r="SF6" s="136"/>
      <c r="SG6" s="136"/>
      <c r="SH6" s="136"/>
      <c r="SI6" s="136"/>
      <c r="SJ6" s="136"/>
      <c r="SK6" s="136"/>
      <c r="SL6" s="136"/>
      <c r="SM6" s="136"/>
      <c r="SN6" s="136"/>
      <c r="SO6" s="136"/>
      <c r="SP6" s="136"/>
      <c r="SQ6" s="136"/>
      <c r="SR6" s="136"/>
      <c r="SS6" s="136"/>
      <c r="ST6" s="136"/>
      <c r="SU6" s="136"/>
      <c r="SV6" s="136"/>
      <c r="SW6" s="136"/>
      <c r="SX6" s="136"/>
      <c r="SY6" s="136"/>
      <c r="SZ6" s="136"/>
      <c r="TA6" s="136"/>
      <c r="TB6" s="136"/>
      <c r="TC6" s="136"/>
      <c r="ZC6" s="302" t="s">
        <v>437</v>
      </c>
      <c r="ZD6" s="285" t="s">
        <v>437</v>
      </c>
      <c r="ZE6" s="285" t="s">
        <v>437</v>
      </c>
      <c r="ZF6" s="285" t="s">
        <v>437</v>
      </c>
      <c r="ZG6" s="285" t="s">
        <v>437</v>
      </c>
      <c r="ZH6" s="285" t="s">
        <v>437</v>
      </c>
      <c r="ZI6" s="285" t="s">
        <v>437</v>
      </c>
      <c r="ZJ6" s="285" t="s">
        <v>437</v>
      </c>
      <c r="ZK6" s="285" t="s">
        <v>437</v>
      </c>
      <c r="ZL6" s="285" t="s">
        <v>437</v>
      </c>
      <c r="ZM6" s="285" t="s">
        <v>437</v>
      </c>
      <c r="ZN6" s="285" t="s">
        <v>437</v>
      </c>
      <c r="ZO6" s="285" t="s">
        <v>437</v>
      </c>
      <c r="ZP6" s="285" t="s">
        <v>437</v>
      </c>
      <c r="ZQ6" s="285" t="s">
        <v>437</v>
      </c>
      <c r="ZR6" s="285" t="s">
        <v>437</v>
      </c>
      <c r="ZS6" s="285" t="s">
        <v>437</v>
      </c>
      <c r="ZT6" s="285" t="s">
        <v>437</v>
      </c>
      <c r="ZU6" s="285" t="s">
        <v>437</v>
      </c>
      <c r="ZV6" s="285" t="s">
        <v>437</v>
      </c>
      <c r="ZW6" s="285" t="s">
        <v>437</v>
      </c>
      <c r="ZX6" s="285" t="s">
        <v>437</v>
      </c>
      <c r="ZY6" s="285" t="s">
        <v>437</v>
      </c>
      <c r="ZZ6" s="285">
        <v>1</v>
      </c>
      <c r="AAA6" s="285" t="s">
        <v>437</v>
      </c>
      <c r="AAB6" s="285" t="s">
        <v>437</v>
      </c>
      <c r="AAC6" s="285" t="s">
        <v>437</v>
      </c>
      <c r="AAD6" s="285">
        <v>2</v>
      </c>
      <c r="AAE6" s="285">
        <v>21</v>
      </c>
      <c r="AAF6" s="285">
        <v>17</v>
      </c>
      <c r="AAG6" s="315">
        <v>2</v>
      </c>
      <c r="AAH6" s="302">
        <v>10</v>
      </c>
      <c r="AAI6" s="285" t="s">
        <v>437</v>
      </c>
      <c r="AAJ6" s="285" t="s">
        <v>437</v>
      </c>
      <c r="AAK6" s="285" t="s">
        <v>437</v>
      </c>
      <c r="AAL6" s="285">
        <v>6</v>
      </c>
      <c r="AAM6" s="285">
        <v>16</v>
      </c>
      <c r="AAN6" s="285">
        <v>8</v>
      </c>
      <c r="AAO6" s="285">
        <v>8</v>
      </c>
      <c r="AAP6" s="285">
        <v>8</v>
      </c>
      <c r="AAQ6" s="285" t="s">
        <v>437</v>
      </c>
      <c r="AAR6" s="285">
        <v>8</v>
      </c>
      <c r="AAS6" s="285" t="s">
        <v>437</v>
      </c>
      <c r="AAT6" s="285" t="s">
        <v>437</v>
      </c>
      <c r="AAU6" s="285" t="s">
        <v>437</v>
      </c>
      <c r="AAV6" s="285" t="s">
        <v>437</v>
      </c>
      <c r="AAW6" s="285" t="s">
        <v>437</v>
      </c>
      <c r="AAX6" s="285" t="s">
        <v>437</v>
      </c>
      <c r="AAY6" s="285" t="s">
        <v>437</v>
      </c>
      <c r="AAZ6" s="285" t="s">
        <v>437</v>
      </c>
      <c r="ABA6" s="285" t="s">
        <v>437</v>
      </c>
      <c r="ABB6" s="285" t="s">
        <v>437</v>
      </c>
      <c r="ABC6" s="285" t="s">
        <v>437</v>
      </c>
      <c r="ABD6" s="285" t="s">
        <v>437</v>
      </c>
      <c r="ABE6" s="285" t="s">
        <v>437</v>
      </c>
      <c r="ABF6" s="285" t="s">
        <v>437</v>
      </c>
      <c r="ABG6" s="285">
        <v>2</v>
      </c>
      <c r="ABH6" s="285" t="s">
        <v>437</v>
      </c>
      <c r="ABI6" s="285">
        <v>4</v>
      </c>
      <c r="ABJ6" s="285" t="s">
        <v>437</v>
      </c>
      <c r="ABK6" s="315" t="s">
        <v>437</v>
      </c>
      <c r="ABL6" s="302" t="s">
        <v>437</v>
      </c>
      <c r="ABM6" s="285" t="s">
        <v>437</v>
      </c>
      <c r="ABN6" s="285" t="s">
        <v>437</v>
      </c>
      <c r="ABO6" s="285" t="s">
        <v>437</v>
      </c>
      <c r="ABP6" s="285" t="s">
        <v>437</v>
      </c>
      <c r="ABQ6" s="285" t="s">
        <v>437</v>
      </c>
      <c r="ABR6" s="285" t="s">
        <v>437</v>
      </c>
      <c r="ABS6" s="285" t="s">
        <v>437</v>
      </c>
      <c r="ABT6" s="285" t="s">
        <v>437</v>
      </c>
      <c r="ABU6" s="285" t="s">
        <v>437</v>
      </c>
      <c r="ABV6" s="285" t="s">
        <v>437</v>
      </c>
      <c r="ABW6" s="285" t="s">
        <v>437</v>
      </c>
      <c r="ABX6" s="285" t="s">
        <v>437</v>
      </c>
      <c r="ABY6" s="285" t="s">
        <v>437</v>
      </c>
      <c r="ABZ6" s="285" t="s">
        <v>437</v>
      </c>
      <c r="ACA6" s="285" t="s">
        <v>437</v>
      </c>
      <c r="ACB6" s="285" t="s">
        <v>437</v>
      </c>
      <c r="ACC6" s="285" t="s">
        <v>437</v>
      </c>
      <c r="ACD6" s="285" t="s">
        <v>437</v>
      </c>
      <c r="ACE6" s="285" t="s">
        <v>437</v>
      </c>
      <c r="ACF6" s="285" t="s">
        <v>437</v>
      </c>
      <c r="ACG6" s="285" t="s">
        <v>437</v>
      </c>
      <c r="ACH6" s="285" t="s">
        <v>437</v>
      </c>
      <c r="ACI6" s="285" t="s">
        <v>437</v>
      </c>
      <c r="ACJ6" s="285" t="s">
        <v>437</v>
      </c>
      <c r="ACK6" s="285" t="s">
        <v>437</v>
      </c>
      <c r="ACL6" s="285" t="s">
        <v>437</v>
      </c>
      <c r="ACM6" s="285" t="s">
        <v>437</v>
      </c>
      <c r="ACN6" s="285" t="s">
        <v>437</v>
      </c>
      <c r="ACO6" s="285" t="s">
        <v>437</v>
      </c>
      <c r="ACP6" s="315" t="s">
        <v>437</v>
      </c>
      <c r="ACQ6" s="198"/>
      <c r="ACR6" s="198"/>
      <c r="ACS6" s="198"/>
      <c r="ACT6" s="198"/>
      <c r="AEX6" s="302" t="s">
        <v>437</v>
      </c>
      <c r="AEY6" s="285" t="s">
        <v>437</v>
      </c>
      <c r="AEZ6" s="285" t="s">
        <v>437</v>
      </c>
      <c r="AFA6" s="285" t="s">
        <v>437</v>
      </c>
      <c r="AFB6" s="285" t="s">
        <v>437</v>
      </c>
      <c r="AFC6" s="285" t="s">
        <v>437</v>
      </c>
      <c r="AFD6" s="285" t="s">
        <v>437</v>
      </c>
      <c r="AFE6" s="285" t="s">
        <v>437</v>
      </c>
      <c r="AFF6" s="285" t="s">
        <v>437</v>
      </c>
      <c r="AFG6" s="285" t="s">
        <v>437</v>
      </c>
      <c r="AFH6" s="285" t="s">
        <v>437</v>
      </c>
      <c r="AFI6" s="285" t="s">
        <v>437</v>
      </c>
      <c r="AFJ6" s="285" t="s">
        <v>437</v>
      </c>
      <c r="AFK6" s="285" t="s">
        <v>437</v>
      </c>
      <c r="AFL6" s="285" t="s">
        <v>437</v>
      </c>
      <c r="AFM6" s="285" t="s">
        <v>437</v>
      </c>
      <c r="AFN6" s="285" t="s">
        <v>437</v>
      </c>
      <c r="AFO6" s="285" t="s">
        <v>437</v>
      </c>
      <c r="AFP6" s="285" t="s">
        <v>437</v>
      </c>
      <c r="AFQ6" s="285" t="s">
        <v>437</v>
      </c>
      <c r="AFR6" s="285" t="s">
        <v>437</v>
      </c>
      <c r="AFS6" s="285" t="s">
        <v>437</v>
      </c>
      <c r="AFT6" s="285" t="s">
        <v>437</v>
      </c>
      <c r="AFU6" s="285" t="s">
        <v>437</v>
      </c>
      <c r="AFV6" s="285" t="s">
        <v>437</v>
      </c>
      <c r="AFW6" s="285" t="s">
        <v>437</v>
      </c>
      <c r="AFX6" s="285" t="s">
        <v>437</v>
      </c>
      <c r="AFY6" s="285" t="s">
        <v>437</v>
      </c>
      <c r="AFZ6" s="285" t="s">
        <v>437</v>
      </c>
      <c r="AGA6" s="285" t="s">
        <v>437</v>
      </c>
      <c r="AGB6" s="315" t="s">
        <v>437</v>
      </c>
      <c r="AGC6" s="302" t="s">
        <v>437</v>
      </c>
      <c r="AGD6" s="285" t="s">
        <v>437</v>
      </c>
      <c r="AGE6" s="285" t="s">
        <v>437</v>
      </c>
      <c r="AGF6" s="285" t="s">
        <v>437</v>
      </c>
      <c r="AGG6" s="285" t="s">
        <v>437</v>
      </c>
      <c r="AGH6" s="285" t="s">
        <v>437</v>
      </c>
      <c r="AGI6" s="285" t="s">
        <v>437</v>
      </c>
      <c r="AGJ6" s="285" t="s">
        <v>437</v>
      </c>
      <c r="AGK6" s="285" t="s">
        <v>437</v>
      </c>
      <c r="AGL6" s="285" t="s">
        <v>437</v>
      </c>
      <c r="AGM6" s="285" t="s">
        <v>437</v>
      </c>
      <c r="AGN6" s="285" t="s">
        <v>437</v>
      </c>
      <c r="AGO6" s="285" t="s">
        <v>437</v>
      </c>
      <c r="AGP6" s="285" t="s">
        <v>437</v>
      </c>
      <c r="AGQ6" s="285" t="s">
        <v>437</v>
      </c>
      <c r="AGR6" s="285" t="s">
        <v>437</v>
      </c>
      <c r="AGS6" s="285" t="s">
        <v>437</v>
      </c>
      <c r="AGT6" s="285" t="s">
        <v>437</v>
      </c>
      <c r="AGU6" s="285" t="s">
        <v>437</v>
      </c>
      <c r="AGV6" s="285" t="s">
        <v>437</v>
      </c>
      <c r="AGW6" s="285" t="s">
        <v>437</v>
      </c>
      <c r="AGX6" s="285" t="s">
        <v>437</v>
      </c>
      <c r="AGY6" s="285" t="s">
        <v>437</v>
      </c>
      <c r="AGZ6" s="285" t="s">
        <v>437</v>
      </c>
      <c r="AHA6" s="285" t="s">
        <v>437</v>
      </c>
      <c r="AHB6" s="285" t="s">
        <v>437</v>
      </c>
      <c r="AHC6" s="285" t="s">
        <v>437</v>
      </c>
      <c r="AHD6" s="285" t="s">
        <v>437</v>
      </c>
      <c r="AHE6" s="285" t="s">
        <v>437</v>
      </c>
      <c r="AHF6" s="315" t="s">
        <v>437</v>
      </c>
      <c r="AHG6" s="302" t="s">
        <v>437</v>
      </c>
      <c r="AHH6" s="285" t="s">
        <v>437</v>
      </c>
      <c r="AHI6" s="285" t="s">
        <v>437</v>
      </c>
      <c r="AHJ6" s="285" t="s">
        <v>437</v>
      </c>
      <c r="AHK6" s="285" t="s">
        <v>437</v>
      </c>
      <c r="AHL6" s="285" t="s">
        <v>437</v>
      </c>
      <c r="AHM6" s="285" t="s">
        <v>437</v>
      </c>
      <c r="AHN6" s="285" t="s">
        <v>437</v>
      </c>
      <c r="AHO6" s="285" t="s">
        <v>437</v>
      </c>
      <c r="AHP6" s="285" t="s">
        <v>437</v>
      </c>
      <c r="AHQ6" s="285" t="s">
        <v>437</v>
      </c>
      <c r="AHR6" s="285" t="s">
        <v>437</v>
      </c>
      <c r="AHS6" s="285" t="s">
        <v>437</v>
      </c>
      <c r="AHT6" s="285" t="s">
        <v>437</v>
      </c>
      <c r="AHU6" s="285" t="s">
        <v>437</v>
      </c>
      <c r="AHV6" s="285" t="s">
        <v>437</v>
      </c>
      <c r="AHW6" s="285" t="s">
        <v>437</v>
      </c>
      <c r="AHX6" s="285" t="s">
        <v>437</v>
      </c>
      <c r="AHY6" s="285" t="s">
        <v>437</v>
      </c>
      <c r="AHZ6" s="285" t="s">
        <v>437</v>
      </c>
      <c r="AIA6" s="285" t="s">
        <v>437</v>
      </c>
      <c r="AIB6" s="285" t="s">
        <v>437</v>
      </c>
      <c r="AIC6" s="285" t="s">
        <v>437</v>
      </c>
      <c r="AID6" s="285" t="s">
        <v>437</v>
      </c>
      <c r="AIE6" s="285" t="s">
        <v>437</v>
      </c>
      <c r="AIF6" s="285" t="s">
        <v>437</v>
      </c>
      <c r="AIG6" s="285" t="s">
        <v>437</v>
      </c>
      <c r="AIH6" s="285" t="s">
        <v>437</v>
      </c>
      <c r="AII6" s="285" t="s">
        <v>437</v>
      </c>
      <c r="AIJ6" s="285" t="s">
        <v>437</v>
      </c>
      <c r="AIK6" s="315" t="s">
        <v>437</v>
      </c>
      <c r="AIL6" s="654" t="str">
        <f>INDEX([1]集計!$G:$AK,MATCH($B5,[1]集計!$A$1:$A$945,0)+0,MATCH(AIL$232,[1]集計!$G$2:$AK$2,0))</f>
        <v/>
      </c>
      <c r="AIM6" s="655" t="str">
        <f>INDEX([1]集計!$G:$AK,MATCH($B5,[1]集計!$A$1:$A$945,0)+0,MATCH(AIM$232,[1]集計!$G$2:$AK$2,0))</f>
        <v/>
      </c>
      <c r="AIN6" s="655" t="str">
        <f>INDEX([1]集計!$G:$AK,MATCH($B5,[1]集計!$A$1:$A$945,0)+0,MATCH(AIN$232,[1]集計!$G$2:$AK$2,0))</f>
        <v/>
      </c>
      <c r="AIO6" s="655" t="str">
        <f>INDEX([1]集計!$G:$AK,MATCH($B5,[1]集計!$A$1:$A$945,0)+0,MATCH(AIO$232,[1]集計!$G$2:$AK$2,0))</f>
        <v/>
      </c>
      <c r="AIP6" s="655" t="str">
        <f>INDEX([1]集計!$G:$AK,MATCH($B5,[1]集計!$A$1:$A$945,0)+0,MATCH(AIP$232,[1]集計!$G$2:$AK$2,0))</f>
        <v/>
      </c>
      <c r="AIQ6" s="655" t="str">
        <f>INDEX([1]集計!$G:$AK,MATCH($B5,[1]集計!$A$1:$A$945,0)+0,MATCH(AIQ$232,[1]集計!$G$2:$AK$2,0))</f>
        <v/>
      </c>
      <c r="AIR6" s="655" t="str">
        <f>INDEX([1]集計!$G:$AK,MATCH($B5,[1]集計!$A$1:$A$945,0)+0,MATCH(AIR$232,[1]集計!$G$2:$AK$2,0))</f>
        <v/>
      </c>
      <c r="AIS6" s="655" t="str">
        <f>INDEX([1]集計!$G:$AK,MATCH($B5,[1]集計!$A$1:$A$945,0)+0,MATCH(AIS$232,[1]集計!$G$2:$AK$2,0))</f>
        <v/>
      </c>
      <c r="AIT6" s="655" t="str">
        <f>INDEX([1]集計!$G:$AK,MATCH($B5,[1]集計!$A$1:$A$945,0)+0,MATCH(AIT$232,[1]集計!$G$2:$AK$2,0))</f>
        <v/>
      </c>
      <c r="AIU6" s="655" t="str">
        <f>INDEX([1]集計!$G:$AK,MATCH($B5,[1]集計!$A$1:$A$945,0)+0,MATCH(AIU$232,[1]集計!$G$2:$AK$2,0))</f>
        <v/>
      </c>
    </row>
    <row r="7" spans="1:1205" ht="14.25" hidden="1" customHeight="1" outlineLevel="1" thickBot="1">
      <c r="A7" s="157" t="s">
        <v>226</v>
      </c>
      <c r="B7" s="59">
        <v>510</v>
      </c>
      <c r="C7" s="32" t="s">
        <v>227</v>
      </c>
      <c r="D7" s="670">
        <f t="shared" ref="D7:D11" si="1">SUM(I7:AIK7)</f>
        <v>58</v>
      </c>
      <c r="E7" s="55">
        <f t="shared" si="0"/>
        <v>1.1376236459001532</v>
      </c>
      <c r="F7" s="179"/>
      <c r="G7" s="49">
        <f>G12*0.106</f>
        <v>50.983469101600001</v>
      </c>
      <c r="H7" s="156">
        <f t="shared" ref="H7:H11" si="2">SUM(I7:AMI7)</f>
        <v>58</v>
      </c>
      <c r="NV7" s="119"/>
      <c r="NW7" s="119"/>
      <c r="NX7" s="119"/>
      <c r="NY7" s="119"/>
      <c r="NZ7" s="119"/>
      <c r="RH7" s="136"/>
      <c r="RI7" s="136"/>
      <c r="RJ7" s="136"/>
      <c r="RK7" s="136"/>
      <c r="RL7" s="136"/>
      <c r="RM7" s="136"/>
      <c r="RN7" s="136"/>
      <c r="RO7" s="136"/>
      <c r="RP7" s="136"/>
      <c r="RQ7" s="136"/>
      <c r="RR7" s="136"/>
      <c r="RS7" s="136"/>
      <c r="RT7" s="136"/>
      <c r="RU7" s="136"/>
      <c r="RV7" s="136"/>
      <c r="RW7" s="136"/>
      <c r="RX7" s="136"/>
      <c r="RY7" s="136"/>
      <c r="RZ7" s="136"/>
      <c r="SA7" s="136"/>
      <c r="SB7" s="136"/>
      <c r="SC7" s="136"/>
      <c r="SD7" s="136"/>
      <c r="SE7" s="136"/>
      <c r="SF7" s="136"/>
      <c r="SG7" s="136"/>
      <c r="SH7" s="136"/>
      <c r="SI7" s="136"/>
      <c r="SJ7" s="136"/>
      <c r="SK7" s="136"/>
      <c r="SL7" s="136"/>
      <c r="SM7" s="136"/>
      <c r="SN7" s="136"/>
      <c r="SO7" s="136"/>
      <c r="SP7" s="136"/>
      <c r="SQ7" s="136"/>
      <c r="SR7" s="136"/>
      <c r="SS7" s="136"/>
      <c r="ST7" s="136"/>
      <c r="SU7" s="136"/>
      <c r="SV7" s="136"/>
      <c r="SW7" s="136"/>
      <c r="SX7" s="136"/>
      <c r="SY7" s="136"/>
      <c r="SZ7" s="136"/>
      <c r="TA7" s="136"/>
      <c r="TB7" s="136"/>
      <c r="TC7" s="136"/>
      <c r="ZC7" s="301" t="s">
        <v>437</v>
      </c>
      <c r="ZD7" s="219" t="s">
        <v>437</v>
      </c>
      <c r="ZE7" s="219" t="s">
        <v>437</v>
      </c>
      <c r="ZF7" s="219" t="s">
        <v>437</v>
      </c>
      <c r="ZG7" s="219" t="s">
        <v>437</v>
      </c>
      <c r="ZH7" s="219" t="s">
        <v>437</v>
      </c>
      <c r="ZI7" s="219" t="s">
        <v>437</v>
      </c>
      <c r="ZJ7" s="219" t="s">
        <v>437</v>
      </c>
      <c r="ZK7" s="219" t="s">
        <v>437</v>
      </c>
      <c r="ZL7" s="219" t="s">
        <v>437</v>
      </c>
      <c r="ZM7" s="219" t="s">
        <v>437</v>
      </c>
      <c r="ZN7" s="219" t="s">
        <v>437</v>
      </c>
      <c r="ZO7" s="219" t="s">
        <v>437</v>
      </c>
      <c r="ZP7" s="219" t="s">
        <v>437</v>
      </c>
      <c r="ZQ7" s="219" t="s">
        <v>437</v>
      </c>
      <c r="ZR7" s="219" t="s">
        <v>437</v>
      </c>
      <c r="ZS7" s="219" t="s">
        <v>437</v>
      </c>
      <c r="ZT7" s="219" t="s">
        <v>437</v>
      </c>
      <c r="ZU7" s="219" t="s">
        <v>437</v>
      </c>
      <c r="ZV7" s="219" t="s">
        <v>437</v>
      </c>
      <c r="ZW7" s="219" t="s">
        <v>437</v>
      </c>
      <c r="ZX7" s="219" t="s">
        <v>437</v>
      </c>
      <c r="ZY7" s="219" t="s">
        <v>437</v>
      </c>
      <c r="ZZ7" s="219" t="s">
        <v>437</v>
      </c>
      <c r="AAA7" s="219" t="s">
        <v>437</v>
      </c>
      <c r="AAB7" s="219" t="s">
        <v>437</v>
      </c>
      <c r="AAC7" s="219" t="s">
        <v>437</v>
      </c>
      <c r="AAD7" s="219" t="s">
        <v>437</v>
      </c>
      <c r="AAE7" s="219" t="s">
        <v>437</v>
      </c>
      <c r="AAF7" s="219" t="s">
        <v>437</v>
      </c>
      <c r="AAG7" s="316">
        <v>2</v>
      </c>
      <c r="AAH7" s="301" t="s">
        <v>437</v>
      </c>
      <c r="AAI7" s="219" t="s">
        <v>437</v>
      </c>
      <c r="AAJ7" s="219" t="s">
        <v>437</v>
      </c>
      <c r="AAK7" s="219" t="s">
        <v>437</v>
      </c>
      <c r="AAL7" s="219" t="s">
        <v>437</v>
      </c>
      <c r="AAM7" s="219" t="s">
        <v>437</v>
      </c>
      <c r="AAN7" s="219" t="s">
        <v>437</v>
      </c>
      <c r="AAO7" s="219">
        <v>4</v>
      </c>
      <c r="AAP7" s="219" t="s">
        <v>437</v>
      </c>
      <c r="AAQ7" s="219" t="s">
        <v>437</v>
      </c>
      <c r="AAR7" s="219" t="s">
        <v>437</v>
      </c>
      <c r="AAS7" s="219" t="s">
        <v>437</v>
      </c>
      <c r="AAT7" s="219" t="s">
        <v>437</v>
      </c>
      <c r="AAU7" s="219" t="s">
        <v>437</v>
      </c>
      <c r="AAV7" s="219">
        <v>8</v>
      </c>
      <c r="AAW7" s="219">
        <v>14</v>
      </c>
      <c r="AAX7" s="219" t="s">
        <v>437</v>
      </c>
      <c r="AAY7" s="219">
        <v>10</v>
      </c>
      <c r="AAZ7" s="219">
        <v>6</v>
      </c>
      <c r="ABA7" s="219" t="s">
        <v>437</v>
      </c>
      <c r="ABB7" s="219" t="s">
        <v>437</v>
      </c>
      <c r="ABC7" s="219" t="s">
        <v>437</v>
      </c>
      <c r="ABD7" s="219" t="s">
        <v>437</v>
      </c>
      <c r="ABE7" s="219" t="s">
        <v>437</v>
      </c>
      <c r="ABF7" s="219" t="s">
        <v>437</v>
      </c>
      <c r="ABG7" s="219" t="s">
        <v>437</v>
      </c>
      <c r="ABH7" s="219" t="s">
        <v>437</v>
      </c>
      <c r="ABI7" s="219">
        <v>2</v>
      </c>
      <c r="ABJ7" s="219" t="s">
        <v>437</v>
      </c>
      <c r="ABK7" s="316" t="s">
        <v>437</v>
      </c>
      <c r="ABL7" s="301" t="s">
        <v>437</v>
      </c>
      <c r="ABM7" s="219">
        <v>2</v>
      </c>
      <c r="ABN7" s="219" t="s">
        <v>437</v>
      </c>
      <c r="ABO7" s="219" t="s">
        <v>437</v>
      </c>
      <c r="ABP7" s="219" t="s">
        <v>437</v>
      </c>
      <c r="ABQ7" s="219">
        <v>6</v>
      </c>
      <c r="ABR7" s="219">
        <v>4</v>
      </c>
      <c r="ABS7" s="219" t="s">
        <v>437</v>
      </c>
      <c r="ABT7" s="219" t="s">
        <v>437</v>
      </c>
      <c r="ABU7" s="219" t="s">
        <v>437</v>
      </c>
      <c r="ABV7" s="219" t="s">
        <v>437</v>
      </c>
      <c r="ABW7" s="219" t="s">
        <v>437</v>
      </c>
      <c r="ABX7" s="219" t="s">
        <v>437</v>
      </c>
      <c r="ABY7" s="219" t="s">
        <v>437</v>
      </c>
      <c r="ABZ7" s="219" t="s">
        <v>437</v>
      </c>
      <c r="ACA7" s="219" t="s">
        <v>437</v>
      </c>
      <c r="ACB7" s="219" t="s">
        <v>437</v>
      </c>
      <c r="ACC7" s="219" t="s">
        <v>437</v>
      </c>
      <c r="ACD7" s="219" t="s">
        <v>437</v>
      </c>
      <c r="ACE7" s="219" t="s">
        <v>437</v>
      </c>
      <c r="ACF7" s="219" t="s">
        <v>437</v>
      </c>
      <c r="ACG7" s="219" t="s">
        <v>437</v>
      </c>
      <c r="ACH7" s="219" t="s">
        <v>437</v>
      </c>
      <c r="ACI7" s="219" t="s">
        <v>437</v>
      </c>
      <c r="ACJ7" s="219" t="s">
        <v>437</v>
      </c>
      <c r="ACK7" s="219" t="s">
        <v>437</v>
      </c>
      <c r="ACL7" s="219" t="s">
        <v>437</v>
      </c>
      <c r="ACM7" s="219" t="s">
        <v>437</v>
      </c>
      <c r="ACN7" s="219" t="s">
        <v>437</v>
      </c>
      <c r="ACO7" s="219" t="s">
        <v>437</v>
      </c>
      <c r="ACP7" s="316" t="s">
        <v>437</v>
      </c>
      <c r="AEX7" s="301" t="s">
        <v>437</v>
      </c>
      <c r="AEY7" s="219" t="s">
        <v>437</v>
      </c>
      <c r="AEZ7" s="219" t="s">
        <v>437</v>
      </c>
      <c r="AFA7" s="219" t="s">
        <v>437</v>
      </c>
      <c r="AFB7" s="219" t="s">
        <v>437</v>
      </c>
      <c r="AFC7" s="219" t="s">
        <v>437</v>
      </c>
      <c r="AFD7" s="219" t="s">
        <v>437</v>
      </c>
      <c r="AFE7" s="219" t="s">
        <v>437</v>
      </c>
      <c r="AFF7" s="219" t="s">
        <v>437</v>
      </c>
      <c r="AFG7" s="219" t="s">
        <v>437</v>
      </c>
      <c r="AFH7" s="219" t="s">
        <v>437</v>
      </c>
      <c r="AFI7" s="219" t="s">
        <v>437</v>
      </c>
      <c r="AFJ7" s="219" t="s">
        <v>437</v>
      </c>
      <c r="AFK7" s="219" t="s">
        <v>437</v>
      </c>
      <c r="AFL7" s="219" t="s">
        <v>437</v>
      </c>
      <c r="AFM7" s="219" t="s">
        <v>437</v>
      </c>
      <c r="AFN7" s="219" t="s">
        <v>437</v>
      </c>
      <c r="AFO7" s="219" t="s">
        <v>437</v>
      </c>
      <c r="AFP7" s="219" t="s">
        <v>437</v>
      </c>
      <c r="AFQ7" s="219" t="s">
        <v>437</v>
      </c>
      <c r="AFR7" s="219" t="s">
        <v>437</v>
      </c>
      <c r="AFS7" s="219" t="s">
        <v>437</v>
      </c>
      <c r="AFT7" s="219" t="s">
        <v>437</v>
      </c>
      <c r="AFU7" s="219" t="s">
        <v>437</v>
      </c>
      <c r="AFV7" s="219" t="s">
        <v>437</v>
      </c>
      <c r="AFW7" s="219" t="s">
        <v>437</v>
      </c>
      <c r="AFX7" s="219" t="s">
        <v>437</v>
      </c>
      <c r="AFY7" s="219" t="s">
        <v>437</v>
      </c>
      <c r="AFZ7" s="219" t="s">
        <v>437</v>
      </c>
      <c r="AGA7" s="219" t="s">
        <v>437</v>
      </c>
      <c r="AGB7" s="316" t="s">
        <v>437</v>
      </c>
      <c r="AGC7" s="301" t="s">
        <v>437</v>
      </c>
      <c r="AGD7" s="219" t="s">
        <v>437</v>
      </c>
      <c r="AGE7" s="219" t="s">
        <v>437</v>
      </c>
      <c r="AGF7" s="219" t="s">
        <v>437</v>
      </c>
      <c r="AGG7" s="219" t="s">
        <v>437</v>
      </c>
      <c r="AGH7" s="219" t="s">
        <v>437</v>
      </c>
      <c r="AGI7" s="219" t="s">
        <v>437</v>
      </c>
      <c r="AGJ7" s="219" t="s">
        <v>437</v>
      </c>
      <c r="AGK7" s="219" t="s">
        <v>437</v>
      </c>
      <c r="AGL7" s="219" t="s">
        <v>437</v>
      </c>
      <c r="AGM7" s="219" t="s">
        <v>437</v>
      </c>
      <c r="AGN7" s="219" t="s">
        <v>437</v>
      </c>
      <c r="AGO7" s="219" t="s">
        <v>437</v>
      </c>
      <c r="AGP7" s="219" t="s">
        <v>437</v>
      </c>
      <c r="AGQ7" s="219" t="s">
        <v>437</v>
      </c>
      <c r="AGR7" s="219" t="s">
        <v>437</v>
      </c>
      <c r="AGS7" s="219" t="s">
        <v>437</v>
      </c>
      <c r="AGT7" s="219" t="s">
        <v>437</v>
      </c>
      <c r="AGU7" s="219" t="s">
        <v>437</v>
      </c>
      <c r="AGV7" s="219" t="s">
        <v>437</v>
      </c>
      <c r="AGW7" s="219" t="s">
        <v>437</v>
      </c>
      <c r="AGX7" s="219" t="s">
        <v>437</v>
      </c>
      <c r="AGY7" s="219" t="s">
        <v>437</v>
      </c>
      <c r="AGZ7" s="219" t="s">
        <v>437</v>
      </c>
      <c r="AHA7" s="219" t="s">
        <v>437</v>
      </c>
      <c r="AHB7" s="219" t="s">
        <v>437</v>
      </c>
      <c r="AHC7" s="219" t="s">
        <v>437</v>
      </c>
      <c r="AHD7" s="219" t="s">
        <v>437</v>
      </c>
      <c r="AHE7" s="219" t="s">
        <v>437</v>
      </c>
      <c r="AHF7" s="316" t="s">
        <v>437</v>
      </c>
      <c r="AHG7" s="301" t="s">
        <v>437</v>
      </c>
      <c r="AHH7" s="219" t="s">
        <v>437</v>
      </c>
      <c r="AHI7" s="219" t="s">
        <v>437</v>
      </c>
      <c r="AHJ7" s="219" t="s">
        <v>437</v>
      </c>
      <c r="AHK7" s="219" t="s">
        <v>437</v>
      </c>
      <c r="AHL7" s="219" t="s">
        <v>437</v>
      </c>
      <c r="AHM7" s="219" t="s">
        <v>437</v>
      </c>
      <c r="AHN7" s="219" t="s">
        <v>437</v>
      </c>
      <c r="AHO7" s="219" t="s">
        <v>437</v>
      </c>
      <c r="AHP7" s="219" t="s">
        <v>437</v>
      </c>
      <c r="AHQ7" s="219" t="s">
        <v>437</v>
      </c>
      <c r="AHR7" s="219" t="s">
        <v>437</v>
      </c>
      <c r="AHS7" s="219" t="s">
        <v>437</v>
      </c>
      <c r="AHT7" s="219" t="s">
        <v>437</v>
      </c>
      <c r="AHU7" s="219" t="s">
        <v>437</v>
      </c>
      <c r="AHV7" s="219" t="s">
        <v>437</v>
      </c>
      <c r="AHW7" s="219" t="s">
        <v>437</v>
      </c>
      <c r="AHX7" s="219" t="s">
        <v>437</v>
      </c>
      <c r="AHY7" s="219" t="s">
        <v>437</v>
      </c>
      <c r="AHZ7" s="219" t="s">
        <v>437</v>
      </c>
      <c r="AIA7" s="219" t="s">
        <v>437</v>
      </c>
      <c r="AIB7" s="219" t="s">
        <v>437</v>
      </c>
      <c r="AIC7" s="219" t="s">
        <v>437</v>
      </c>
      <c r="AID7" s="219" t="s">
        <v>437</v>
      </c>
      <c r="AIE7" s="219" t="s">
        <v>437</v>
      </c>
      <c r="AIF7" s="219" t="s">
        <v>437</v>
      </c>
      <c r="AIG7" s="219" t="s">
        <v>437</v>
      </c>
      <c r="AIH7" s="219" t="s">
        <v>437</v>
      </c>
      <c r="AII7" s="219" t="s">
        <v>437</v>
      </c>
      <c r="AIJ7" s="219" t="s">
        <v>437</v>
      </c>
      <c r="AIK7" s="316" t="s">
        <v>437</v>
      </c>
      <c r="AIL7" s="656" t="str">
        <f>INDEX([1]集計!$G:$AK,MATCH($B5,[1]集計!$A$1:$A$945,0)+1,MATCH(AIL$232,[1]集計!$G$2:$AK$2,0))</f>
        <v/>
      </c>
      <c r="AIM7" s="657" t="str">
        <f>INDEX([1]集計!$G:$AK,MATCH($B5,[1]集計!$A$1:$A$945,0)+1,MATCH(AIM$232,[1]集計!$G$2:$AK$2,0))</f>
        <v/>
      </c>
      <c r="AIN7" s="657" t="str">
        <f>INDEX([1]集計!$G:$AK,MATCH($B5,[1]集計!$A$1:$A$945,0)+1,MATCH(AIN$232,[1]集計!$G$2:$AK$2,0))</f>
        <v/>
      </c>
      <c r="AIO7" s="657" t="str">
        <f>INDEX([1]集計!$G:$AK,MATCH($B5,[1]集計!$A$1:$A$945,0)+1,MATCH(AIO$232,[1]集計!$G$2:$AK$2,0))</f>
        <v/>
      </c>
      <c r="AIP7" s="657" t="str">
        <f>INDEX([1]集計!$G:$AK,MATCH($B5,[1]集計!$A$1:$A$945,0)+1,MATCH(AIP$232,[1]集計!$G$2:$AK$2,0))</f>
        <v/>
      </c>
      <c r="AIQ7" s="657" t="str">
        <f>INDEX([1]集計!$G:$AK,MATCH($B5,[1]集計!$A$1:$A$945,0)+1,MATCH(AIQ$232,[1]集計!$G$2:$AK$2,0))</f>
        <v/>
      </c>
      <c r="AIR7" s="657" t="str">
        <f>INDEX([1]集計!$G:$AK,MATCH($B5,[1]集計!$A$1:$A$945,0)+1,MATCH(AIR$232,[1]集計!$G$2:$AK$2,0))</f>
        <v/>
      </c>
      <c r="AIS7" s="657" t="str">
        <f>INDEX([1]集計!$G:$AK,MATCH($B5,[1]集計!$A$1:$A$945,0)+1,MATCH(AIS$232,[1]集計!$G$2:$AK$2,0))</f>
        <v/>
      </c>
      <c r="AIT7" s="657" t="str">
        <f>INDEX([1]集計!$G:$AK,MATCH($B5,[1]集計!$A$1:$A$945,0)+1,MATCH(AIT$232,[1]集計!$G$2:$AK$2,0))</f>
        <v/>
      </c>
      <c r="AIU7" s="657" t="str">
        <f>INDEX([1]集計!$G:$AK,MATCH($B5,[1]集計!$A$1:$A$945,0)+1,MATCH(AIU$232,[1]集計!$G$2:$AK$2,0))</f>
        <v/>
      </c>
    </row>
    <row r="8" spans="1:1205" ht="14.25" hidden="1" customHeight="1" outlineLevel="1" thickBot="1">
      <c r="A8" s="158" t="s">
        <v>228</v>
      </c>
      <c r="B8" s="61">
        <v>590</v>
      </c>
      <c r="C8" s="32" t="s">
        <v>229</v>
      </c>
      <c r="D8" s="670">
        <f t="shared" si="1"/>
        <v>123</v>
      </c>
      <c r="E8" s="55">
        <f t="shared" si="0"/>
        <v>0.76565853268873607</v>
      </c>
      <c r="F8" s="180"/>
      <c r="G8" s="49">
        <f>G12*0.334</f>
        <v>160.64602528240002</v>
      </c>
      <c r="H8" s="156">
        <f t="shared" si="2"/>
        <v>123</v>
      </c>
      <c r="NV8" s="119"/>
      <c r="NW8" s="119"/>
      <c r="NX8" s="119"/>
      <c r="NY8" s="119"/>
      <c r="NZ8" s="119"/>
      <c r="RH8" s="136"/>
      <c r="RI8" s="136"/>
      <c r="RJ8" s="136"/>
      <c r="RK8" s="136"/>
      <c r="RL8" s="136"/>
      <c r="RM8" s="136"/>
      <c r="RN8" s="136"/>
      <c r="RO8" s="136"/>
      <c r="RP8" s="136"/>
      <c r="RQ8" s="136"/>
      <c r="RR8" s="136"/>
      <c r="RS8" s="136"/>
      <c r="RT8" s="136"/>
      <c r="RU8" s="136"/>
      <c r="RV8" s="136"/>
      <c r="RW8" s="136"/>
      <c r="RX8" s="136"/>
      <c r="RY8" s="136"/>
      <c r="RZ8" s="136"/>
      <c r="SA8" s="136"/>
      <c r="SB8" s="136"/>
      <c r="SC8" s="136"/>
      <c r="SD8" s="136"/>
      <c r="SE8" s="136"/>
      <c r="SF8" s="136"/>
      <c r="SG8" s="136"/>
      <c r="SH8" s="136"/>
      <c r="SI8" s="136"/>
      <c r="SJ8" s="136"/>
      <c r="SK8" s="136"/>
      <c r="SL8" s="136"/>
      <c r="SM8" s="136"/>
      <c r="SN8" s="136"/>
      <c r="SO8" s="136"/>
      <c r="SP8" s="136"/>
      <c r="SQ8" s="136"/>
      <c r="SR8" s="136"/>
      <c r="SS8" s="136"/>
      <c r="ST8" s="136"/>
      <c r="SU8" s="136"/>
      <c r="SV8" s="136"/>
      <c r="SW8" s="136"/>
      <c r="SX8" s="136"/>
      <c r="SY8" s="136"/>
      <c r="SZ8" s="136"/>
      <c r="TA8" s="136"/>
      <c r="TB8" s="136"/>
      <c r="TC8" s="136"/>
      <c r="ZC8" s="301" t="s">
        <v>437</v>
      </c>
      <c r="ZD8" s="219" t="s">
        <v>437</v>
      </c>
      <c r="ZE8" s="219" t="s">
        <v>437</v>
      </c>
      <c r="ZF8" s="219" t="s">
        <v>437</v>
      </c>
      <c r="ZG8" s="219" t="s">
        <v>437</v>
      </c>
      <c r="ZH8" s="219" t="s">
        <v>437</v>
      </c>
      <c r="ZI8" s="219" t="s">
        <v>437</v>
      </c>
      <c r="ZJ8" s="219" t="s">
        <v>437</v>
      </c>
      <c r="ZK8" s="219" t="s">
        <v>437</v>
      </c>
      <c r="ZL8" s="219" t="s">
        <v>437</v>
      </c>
      <c r="ZM8" s="219" t="s">
        <v>437</v>
      </c>
      <c r="ZN8" s="219" t="s">
        <v>437</v>
      </c>
      <c r="ZO8" s="219" t="s">
        <v>437</v>
      </c>
      <c r="ZP8" s="219" t="s">
        <v>437</v>
      </c>
      <c r="ZQ8" s="219" t="s">
        <v>437</v>
      </c>
      <c r="ZR8" s="219" t="s">
        <v>437</v>
      </c>
      <c r="ZS8" s="219" t="s">
        <v>437</v>
      </c>
      <c r="ZT8" s="219" t="s">
        <v>437</v>
      </c>
      <c r="ZU8" s="219" t="s">
        <v>437</v>
      </c>
      <c r="ZV8" s="219" t="s">
        <v>437</v>
      </c>
      <c r="ZW8" s="219" t="s">
        <v>437</v>
      </c>
      <c r="ZX8" s="219" t="s">
        <v>437</v>
      </c>
      <c r="ZY8" s="219" t="s">
        <v>437</v>
      </c>
      <c r="ZZ8" s="219" t="s">
        <v>437</v>
      </c>
      <c r="AAA8" s="219" t="s">
        <v>437</v>
      </c>
      <c r="AAB8" s="219" t="s">
        <v>437</v>
      </c>
      <c r="AAC8" s="219" t="s">
        <v>437</v>
      </c>
      <c r="AAD8" s="219" t="s">
        <v>437</v>
      </c>
      <c r="AAE8" s="219" t="s">
        <v>437</v>
      </c>
      <c r="AAF8" s="219" t="s">
        <v>437</v>
      </c>
      <c r="AAG8" s="316">
        <v>2</v>
      </c>
      <c r="AAH8" s="301">
        <v>3</v>
      </c>
      <c r="AAI8" s="219" t="s">
        <v>437</v>
      </c>
      <c r="AAJ8" s="219" t="s">
        <v>437</v>
      </c>
      <c r="AAK8" s="219" t="s">
        <v>437</v>
      </c>
      <c r="AAL8" s="219" t="s">
        <v>437</v>
      </c>
      <c r="AAM8" s="219" t="s">
        <v>437</v>
      </c>
      <c r="AAN8" s="219" t="s">
        <v>437</v>
      </c>
      <c r="AAO8" s="219" t="s">
        <v>437</v>
      </c>
      <c r="AAP8" s="219" t="s">
        <v>437</v>
      </c>
      <c r="AAQ8" s="219" t="s">
        <v>437</v>
      </c>
      <c r="AAR8" s="219" t="s">
        <v>437</v>
      </c>
      <c r="AAS8" s="219" t="s">
        <v>437</v>
      </c>
      <c r="AAT8" s="219" t="s">
        <v>437</v>
      </c>
      <c r="AAU8" s="219" t="s">
        <v>437</v>
      </c>
      <c r="AAV8" s="219" t="s">
        <v>437</v>
      </c>
      <c r="AAW8" s="219" t="s">
        <v>437</v>
      </c>
      <c r="AAX8" s="219" t="s">
        <v>437</v>
      </c>
      <c r="AAY8" s="219">
        <v>10</v>
      </c>
      <c r="AAZ8" s="219">
        <v>16</v>
      </c>
      <c r="ABA8" s="219">
        <v>16</v>
      </c>
      <c r="ABB8" s="219">
        <v>16</v>
      </c>
      <c r="ABC8" s="219">
        <v>21</v>
      </c>
      <c r="ABD8" s="219" t="s">
        <v>437</v>
      </c>
      <c r="ABE8" s="219" t="s">
        <v>437</v>
      </c>
      <c r="ABF8" s="219">
        <v>11</v>
      </c>
      <c r="ABG8" s="219" t="s">
        <v>437</v>
      </c>
      <c r="ABH8" s="219" t="s">
        <v>437</v>
      </c>
      <c r="ABI8" s="219">
        <v>7</v>
      </c>
      <c r="ABJ8" s="219">
        <v>1</v>
      </c>
      <c r="ABK8" s="316" t="s">
        <v>437</v>
      </c>
      <c r="ABL8" s="301" t="s">
        <v>437</v>
      </c>
      <c r="ABM8" s="219" t="s">
        <v>437</v>
      </c>
      <c r="ABN8" s="219" t="s">
        <v>437</v>
      </c>
      <c r="ABO8" s="219" t="s">
        <v>437</v>
      </c>
      <c r="ABP8" s="219" t="s">
        <v>437</v>
      </c>
      <c r="ABQ8" s="219" t="s">
        <v>437</v>
      </c>
      <c r="ABR8" s="219" t="s">
        <v>437</v>
      </c>
      <c r="ABS8" s="219" t="s">
        <v>437</v>
      </c>
      <c r="ABT8" s="219" t="s">
        <v>437</v>
      </c>
      <c r="ABU8" s="219" t="s">
        <v>437</v>
      </c>
      <c r="ABV8" s="219" t="s">
        <v>437</v>
      </c>
      <c r="ABW8" s="219" t="s">
        <v>437</v>
      </c>
      <c r="ABX8" s="219" t="s">
        <v>437</v>
      </c>
      <c r="ABY8" s="219" t="s">
        <v>437</v>
      </c>
      <c r="ABZ8" s="219" t="s">
        <v>437</v>
      </c>
      <c r="ACA8" s="219">
        <v>14</v>
      </c>
      <c r="ACB8" s="219">
        <v>4</v>
      </c>
      <c r="ACC8" s="219" t="s">
        <v>437</v>
      </c>
      <c r="ACD8" s="219" t="s">
        <v>437</v>
      </c>
      <c r="ACE8" s="219" t="s">
        <v>437</v>
      </c>
      <c r="ACF8" s="219" t="s">
        <v>437</v>
      </c>
      <c r="ACG8" s="219" t="s">
        <v>437</v>
      </c>
      <c r="ACH8" s="219" t="s">
        <v>437</v>
      </c>
      <c r="ACI8" s="219" t="s">
        <v>437</v>
      </c>
      <c r="ACJ8" s="219" t="s">
        <v>437</v>
      </c>
      <c r="ACK8" s="219" t="s">
        <v>437</v>
      </c>
      <c r="ACL8" s="219" t="s">
        <v>437</v>
      </c>
      <c r="ACM8" s="219" t="s">
        <v>437</v>
      </c>
      <c r="ACN8" s="219" t="s">
        <v>437</v>
      </c>
      <c r="ACO8" s="219" t="s">
        <v>437</v>
      </c>
      <c r="ACP8" s="316" t="s">
        <v>437</v>
      </c>
      <c r="AEX8" s="301" t="s">
        <v>437</v>
      </c>
      <c r="AEY8" s="219" t="s">
        <v>437</v>
      </c>
      <c r="AEZ8" s="219" t="s">
        <v>437</v>
      </c>
      <c r="AFA8" s="219" t="s">
        <v>437</v>
      </c>
      <c r="AFB8" s="219">
        <v>2</v>
      </c>
      <c r="AFC8" s="219" t="s">
        <v>437</v>
      </c>
      <c r="AFD8" s="219" t="s">
        <v>437</v>
      </c>
      <c r="AFE8" s="219" t="s">
        <v>437</v>
      </c>
      <c r="AFF8" s="219" t="s">
        <v>437</v>
      </c>
      <c r="AFG8" s="219" t="s">
        <v>437</v>
      </c>
      <c r="AFH8" s="219" t="s">
        <v>437</v>
      </c>
      <c r="AFI8" s="219" t="s">
        <v>437</v>
      </c>
      <c r="AFJ8" s="219" t="s">
        <v>437</v>
      </c>
      <c r="AFK8" s="219" t="s">
        <v>437</v>
      </c>
      <c r="AFL8" s="219" t="s">
        <v>437</v>
      </c>
      <c r="AFM8" s="219" t="s">
        <v>437</v>
      </c>
      <c r="AFN8" s="219" t="s">
        <v>437</v>
      </c>
      <c r="AFO8" s="219" t="s">
        <v>437</v>
      </c>
      <c r="AFP8" s="219" t="s">
        <v>437</v>
      </c>
      <c r="AFQ8" s="219" t="s">
        <v>437</v>
      </c>
      <c r="AFR8" s="219" t="s">
        <v>437</v>
      </c>
      <c r="AFS8" s="219" t="s">
        <v>437</v>
      </c>
      <c r="AFT8" s="219" t="s">
        <v>437</v>
      </c>
      <c r="AFU8" s="219" t="s">
        <v>437</v>
      </c>
      <c r="AFV8" s="219" t="s">
        <v>437</v>
      </c>
      <c r="AFW8" s="219" t="s">
        <v>437</v>
      </c>
      <c r="AFX8" s="219" t="s">
        <v>437</v>
      </c>
      <c r="AFY8" s="219" t="s">
        <v>437</v>
      </c>
      <c r="AFZ8" s="219" t="s">
        <v>437</v>
      </c>
      <c r="AGA8" s="219" t="s">
        <v>437</v>
      </c>
      <c r="AGB8" s="316" t="s">
        <v>437</v>
      </c>
      <c r="AGC8" s="301" t="s">
        <v>437</v>
      </c>
      <c r="AGD8" s="219" t="s">
        <v>437</v>
      </c>
      <c r="AGE8" s="219" t="s">
        <v>437</v>
      </c>
      <c r="AGF8" s="219" t="s">
        <v>437</v>
      </c>
      <c r="AGG8" s="219" t="s">
        <v>437</v>
      </c>
      <c r="AGH8" s="219" t="s">
        <v>437</v>
      </c>
      <c r="AGI8" s="219" t="s">
        <v>437</v>
      </c>
      <c r="AGJ8" s="219" t="s">
        <v>437</v>
      </c>
      <c r="AGK8" s="219" t="s">
        <v>437</v>
      </c>
      <c r="AGL8" s="219" t="s">
        <v>437</v>
      </c>
      <c r="AGM8" s="219" t="s">
        <v>437</v>
      </c>
      <c r="AGN8" s="219" t="s">
        <v>437</v>
      </c>
      <c r="AGO8" s="219" t="s">
        <v>437</v>
      </c>
      <c r="AGP8" s="219" t="s">
        <v>437</v>
      </c>
      <c r="AGQ8" s="219" t="s">
        <v>437</v>
      </c>
      <c r="AGR8" s="219" t="s">
        <v>437</v>
      </c>
      <c r="AGS8" s="219" t="s">
        <v>437</v>
      </c>
      <c r="AGT8" s="219" t="s">
        <v>437</v>
      </c>
      <c r="AGU8" s="219" t="s">
        <v>437</v>
      </c>
      <c r="AGV8" s="219" t="s">
        <v>437</v>
      </c>
      <c r="AGW8" s="219" t="s">
        <v>437</v>
      </c>
      <c r="AGX8" s="219" t="s">
        <v>437</v>
      </c>
      <c r="AGY8" s="219" t="s">
        <v>437</v>
      </c>
      <c r="AGZ8" s="219" t="s">
        <v>437</v>
      </c>
      <c r="AHA8" s="219" t="s">
        <v>437</v>
      </c>
      <c r="AHB8" s="219" t="s">
        <v>437</v>
      </c>
      <c r="AHC8" s="219" t="s">
        <v>437</v>
      </c>
      <c r="AHD8" s="219" t="s">
        <v>437</v>
      </c>
      <c r="AHE8" s="219" t="s">
        <v>437</v>
      </c>
      <c r="AHF8" s="316" t="s">
        <v>437</v>
      </c>
      <c r="AHG8" s="301" t="s">
        <v>437</v>
      </c>
      <c r="AHH8" s="219" t="s">
        <v>437</v>
      </c>
      <c r="AHI8" s="219" t="s">
        <v>437</v>
      </c>
      <c r="AHJ8" s="219" t="s">
        <v>437</v>
      </c>
      <c r="AHK8" s="219" t="s">
        <v>437</v>
      </c>
      <c r="AHL8" s="219" t="s">
        <v>437</v>
      </c>
      <c r="AHM8" s="219" t="s">
        <v>437</v>
      </c>
      <c r="AHN8" s="219" t="s">
        <v>437</v>
      </c>
      <c r="AHO8" s="219" t="s">
        <v>437</v>
      </c>
      <c r="AHP8" s="219" t="s">
        <v>437</v>
      </c>
      <c r="AHQ8" s="219" t="s">
        <v>437</v>
      </c>
      <c r="AHR8" s="219" t="s">
        <v>437</v>
      </c>
      <c r="AHS8" s="219" t="s">
        <v>437</v>
      </c>
      <c r="AHT8" s="219" t="s">
        <v>437</v>
      </c>
      <c r="AHU8" s="219" t="s">
        <v>437</v>
      </c>
      <c r="AHV8" s="219" t="s">
        <v>437</v>
      </c>
      <c r="AHW8" s="219" t="s">
        <v>437</v>
      </c>
      <c r="AHX8" s="219" t="s">
        <v>437</v>
      </c>
      <c r="AHY8" s="219" t="s">
        <v>437</v>
      </c>
      <c r="AHZ8" s="219" t="s">
        <v>437</v>
      </c>
      <c r="AIA8" s="219" t="s">
        <v>437</v>
      </c>
      <c r="AIB8" s="219" t="s">
        <v>437</v>
      </c>
      <c r="AIC8" s="219" t="s">
        <v>437</v>
      </c>
      <c r="AID8" s="219" t="s">
        <v>437</v>
      </c>
      <c r="AIE8" s="219" t="s">
        <v>437</v>
      </c>
      <c r="AIF8" s="219" t="s">
        <v>437</v>
      </c>
      <c r="AIG8" s="219" t="s">
        <v>437</v>
      </c>
      <c r="AIH8" s="219" t="s">
        <v>437</v>
      </c>
      <c r="AII8" s="219" t="s">
        <v>437</v>
      </c>
      <c r="AIJ8" s="219" t="s">
        <v>437</v>
      </c>
      <c r="AIK8" s="316" t="s">
        <v>437</v>
      </c>
      <c r="AIL8" s="656" t="str">
        <f>INDEX([1]集計!$G:$AK,MATCH($B5,[1]集計!$A$1:$A$945,0)+2,MATCH(AIL$232,[1]集計!$G$2:$AK$2,0))</f>
        <v/>
      </c>
      <c r="AIM8" s="657" t="str">
        <f>INDEX([1]集計!$G:$AK,MATCH($B5,[1]集計!$A$1:$A$945,0)+2,MATCH(AIM$232,[1]集計!$G$2:$AK$2,0))</f>
        <v/>
      </c>
      <c r="AIN8" s="657" t="str">
        <f>INDEX([1]集計!$G:$AK,MATCH($B5,[1]集計!$A$1:$A$945,0)+2,MATCH(AIN$232,[1]集計!$G$2:$AK$2,0))</f>
        <v/>
      </c>
      <c r="AIO8" s="657" t="str">
        <f>INDEX([1]集計!$G:$AK,MATCH($B5,[1]集計!$A$1:$A$945,0)+2,MATCH(AIO$232,[1]集計!$G$2:$AK$2,0))</f>
        <v/>
      </c>
      <c r="AIP8" s="657" t="str">
        <f>INDEX([1]集計!$G:$AK,MATCH($B5,[1]集計!$A$1:$A$945,0)+2,MATCH(AIP$232,[1]集計!$G$2:$AK$2,0))</f>
        <v/>
      </c>
      <c r="AIQ8" s="657" t="str">
        <f>INDEX([1]集計!$G:$AK,MATCH($B5,[1]集計!$A$1:$A$945,0)+2,MATCH(AIQ$232,[1]集計!$G$2:$AK$2,0))</f>
        <v/>
      </c>
      <c r="AIR8" s="657" t="str">
        <f>INDEX([1]集計!$G:$AK,MATCH($B5,[1]集計!$A$1:$A$945,0)+2,MATCH(AIR$232,[1]集計!$G$2:$AK$2,0))</f>
        <v/>
      </c>
      <c r="AIS8" s="657" t="str">
        <f>INDEX([1]集計!$G:$AK,MATCH($B5,[1]集計!$A$1:$A$945,0)+2,MATCH(AIS$232,[1]集計!$G$2:$AK$2,0))</f>
        <v/>
      </c>
      <c r="AIT8" s="657" t="str">
        <f>INDEX([1]集計!$G:$AK,MATCH($B5,[1]集計!$A$1:$A$945,0)+2,MATCH(AIT$232,[1]集計!$G$2:$AK$2,0))</f>
        <v/>
      </c>
      <c r="AIU8" s="657" t="str">
        <f>INDEX([1]集計!$G:$AK,MATCH($B5,[1]集計!$A$1:$A$945,0)+2,MATCH(AIU$232,[1]集計!$G$2:$AK$2,0))</f>
        <v/>
      </c>
    </row>
    <row r="9" spans="1:1205" ht="14.25" hidden="1" customHeight="1" outlineLevel="1" thickBot="1">
      <c r="A9" s="159"/>
      <c r="B9" s="181" t="s">
        <v>230</v>
      </c>
      <c r="C9" s="40" t="s">
        <v>231</v>
      </c>
      <c r="D9" s="670">
        <f t="shared" si="1"/>
        <v>42</v>
      </c>
      <c r="E9" s="55">
        <f t="shared" si="0"/>
        <v>1.303319730197499</v>
      </c>
      <c r="F9" s="179"/>
      <c r="G9" s="49">
        <f>G12*0.067</f>
        <v>32.225400281200002</v>
      </c>
      <c r="H9" s="156">
        <f t="shared" si="2"/>
        <v>42</v>
      </c>
      <c r="NV9" s="119"/>
      <c r="NW9" s="119"/>
      <c r="NX9" s="119"/>
      <c r="NY9" s="119"/>
      <c r="NZ9" s="119"/>
      <c r="RH9" s="136"/>
      <c r="RI9" s="136"/>
      <c r="RJ9" s="136"/>
      <c r="RK9" s="136"/>
      <c r="RL9" s="136"/>
      <c r="RM9" s="136"/>
      <c r="RN9" s="136"/>
      <c r="RO9" s="136"/>
      <c r="RP9" s="136"/>
      <c r="RQ9" s="136"/>
      <c r="RR9" s="136"/>
      <c r="RS9" s="136"/>
      <c r="RT9" s="136"/>
      <c r="RU9" s="136"/>
      <c r="RV9" s="136"/>
      <c r="RW9" s="136"/>
      <c r="RX9" s="136"/>
      <c r="RY9" s="136"/>
      <c r="RZ9" s="136"/>
      <c r="SA9" s="136"/>
      <c r="SB9" s="136"/>
      <c r="SC9" s="136"/>
      <c r="SD9" s="136"/>
      <c r="SE9" s="136"/>
      <c r="SF9" s="136"/>
      <c r="SG9" s="136"/>
      <c r="SH9" s="136"/>
      <c r="SI9" s="136"/>
      <c r="SJ9" s="136"/>
      <c r="SK9" s="136"/>
      <c r="SL9" s="136"/>
      <c r="SM9" s="136"/>
      <c r="SN9" s="136"/>
      <c r="SO9" s="136"/>
      <c r="SP9" s="136"/>
      <c r="SQ9" s="136"/>
      <c r="SR9" s="136"/>
      <c r="SS9" s="136"/>
      <c r="ST9" s="136"/>
      <c r="SU9" s="136"/>
      <c r="SV9" s="136"/>
      <c r="SW9" s="136"/>
      <c r="SX9" s="136"/>
      <c r="SY9" s="136"/>
      <c r="SZ9" s="136"/>
      <c r="TA9" s="136"/>
      <c r="TB9" s="136"/>
      <c r="TC9" s="136"/>
      <c r="ZC9" s="301" t="s">
        <v>437</v>
      </c>
      <c r="ZD9" s="219" t="s">
        <v>437</v>
      </c>
      <c r="ZE9" s="219" t="s">
        <v>437</v>
      </c>
      <c r="ZF9" s="219" t="s">
        <v>437</v>
      </c>
      <c r="ZG9" s="219" t="s">
        <v>437</v>
      </c>
      <c r="ZH9" s="219" t="s">
        <v>437</v>
      </c>
      <c r="ZI9" s="219" t="s">
        <v>437</v>
      </c>
      <c r="ZJ9" s="219" t="s">
        <v>437</v>
      </c>
      <c r="ZK9" s="219" t="s">
        <v>437</v>
      </c>
      <c r="ZL9" s="219" t="s">
        <v>437</v>
      </c>
      <c r="ZM9" s="219" t="s">
        <v>437</v>
      </c>
      <c r="ZN9" s="219" t="s">
        <v>437</v>
      </c>
      <c r="ZO9" s="219" t="s">
        <v>437</v>
      </c>
      <c r="ZP9" s="219" t="s">
        <v>437</v>
      </c>
      <c r="ZQ9" s="219" t="s">
        <v>437</v>
      </c>
      <c r="ZR9" s="219" t="s">
        <v>437</v>
      </c>
      <c r="ZS9" s="219" t="s">
        <v>437</v>
      </c>
      <c r="ZT9" s="219" t="s">
        <v>437</v>
      </c>
      <c r="ZU9" s="219" t="s">
        <v>437</v>
      </c>
      <c r="ZV9" s="219" t="s">
        <v>437</v>
      </c>
      <c r="ZW9" s="219" t="s">
        <v>437</v>
      </c>
      <c r="ZX9" s="219" t="s">
        <v>437</v>
      </c>
      <c r="ZY9" s="219" t="s">
        <v>437</v>
      </c>
      <c r="ZZ9" s="219" t="s">
        <v>437</v>
      </c>
      <c r="AAA9" s="219" t="s">
        <v>437</v>
      </c>
      <c r="AAB9" s="219" t="s">
        <v>437</v>
      </c>
      <c r="AAC9" s="219" t="s">
        <v>437</v>
      </c>
      <c r="AAD9" s="219" t="s">
        <v>437</v>
      </c>
      <c r="AAE9" s="219" t="s">
        <v>437</v>
      </c>
      <c r="AAF9" s="219" t="s">
        <v>437</v>
      </c>
      <c r="AAG9" s="316" t="s">
        <v>437</v>
      </c>
      <c r="AAH9" s="301" t="s">
        <v>437</v>
      </c>
      <c r="AAI9" s="219" t="s">
        <v>437</v>
      </c>
      <c r="AAJ9" s="219" t="s">
        <v>437</v>
      </c>
      <c r="AAK9" s="219" t="s">
        <v>437</v>
      </c>
      <c r="AAL9" s="219">
        <v>8</v>
      </c>
      <c r="AAM9" s="219" t="s">
        <v>437</v>
      </c>
      <c r="AAN9" s="219" t="s">
        <v>437</v>
      </c>
      <c r="AAO9" s="219" t="s">
        <v>437</v>
      </c>
      <c r="AAP9" s="219" t="s">
        <v>437</v>
      </c>
      <c r="AAQ9" s="219" t="s">
        <v>437</v>
      </c>
      <c r="AAR9" s="219" t="s">
        <v>437</v>
      </c>
      <c r="AAS9" s="219" t="s">
        <v>437</v>
      </c>
      <c r="AAT9" s="219" t="s">
        <v>437</v>
      </c>
      <c r="AAU9" s="219" t="s">
        <v>437</v>
      </c>
      <c r="AAV9" s="219" t="s">
        <v>437</v>
      </c>
      <c r="AAW9" s="219" t="s">
        <v>437</v>
      </c>
      <c r="AAX9" s="219" t="s">
        <v>437</v>
      </c>
      <c r="AAY9" s="219" t="s">
        <v>437</v>
      </c>
      <c r="AAZ9" s="219" t="s">
        <v>437</v>
      </c>
      <c r="ABA9" s="219" t="s">
        <v>437</v>
      </c>
      <c r="ABB9" s="219" t="s">
        <v>437</v>
      </c>
      <c r="ABC9" s="219" t="s">
        <v>437</v>
      </c>
      <c r="ABD9" s="219" t="s">
        <v>437</v>
      </c>
      <c r="ABE9" s="219" t="s">
        <v>437</v>
      </c>
      <c r="ABF9" s="219" t="s">
        <v>437</v>
      </c>
      <c r="ABG9" s="219" t="s">
        <v>437</v>
      </c>
      <c r="ABH9" s="219" t="s">
        <v>437</v>
      </c>
      <c r="ABI9" s="219">
        <v>8</v>
      </c>
      <c r="ABJ9" s="219">
        <v>8</v>
      </c>
      <c r="ABK9" s="316" t="s">
        <v>437</v>
      </c>
      <c r="ABL9" s="301" t="s">
        <v>437</v>
      </c>
      <c r="ABM9" s="219">
        <v>6</v>
      </c>
      <c r="ABN9" s="219">
        <v>8</v>
      </c>
      <c r="ABO9" s="219" t="s">
        <v>437</v>
      </c>
      <c r="ABP9" s="219">
        <v>4</v>
      </c>
      <c r="ABQ9" s="219" t="s">
        <v>437</v>
      </c>
      <c r="ABR9" s="219" t="s">
        <v>437</v>
      </c>
      <c r="ABS9" s="219" t="s">
        <v>437</v>
      </c>
      <c r="ABT9" s="219" t="s">
        <v>437</v>
      </c>
      <c r="ABU9" s="219" t="s">
        <v>437</v>
      </c>
      <c r="ABV9" s="219" t="s">
        <v>437</v>
      </c>
      <c r="ABW9" s="219" t="s">
        <v>437</v>
      </c>
      <c r="ABX9" s="219" t="s">
        <v>437</v>
      </c>
      <c r="ABY9" s="219" t="s">
        <v>437</v>
      </c>
      <c r="ABZ9" s="219" t="s">
        <v>437</v>
      </c>
      <c r="ACA9" s="219" t="s">
        <v>437</v>
      </c>
      <c r="ACB9" s="219" t="s">
        <v>437</v>
      </c>
      <c r="ACC9" s="219" t="s">
        <v>437</v>
      </c>
      <c r="ACD9" s="219" t="s">
        <v>437</v>
      </c>
      <c r="ACE9" s="219" t="s">
        <v>437</v>
      </c>
      <c r="ACF9" s="219" t="s">
        <v>437</v>
      </c>
      <c r="ACG9" s="219" t="s">
        <v>437</v>
      </c>
      <c r="ACH9" s="219" t="s">
        <v>437</v>
      </c>
      <c r="ACI9" s="219" t="s">
        <v>437</v>
      </c>
      <c r="ACJ9" s="219" t="s">
        <v>437</v>
      </c>
      <c r="ACK9" s="219" t="s">
        <v>437</v>
      </c>
      <c r="ACL9" s="219" t="s">
        <v>437</v>
      </c>
      <c r="ACM9" s="219" t="s">
        <v>437</v>
      </c>
      <c r="ACN9" s="219" t="s">
        <v>437</v>
      </c>
      <c r="ACO9" s="219" t="s">
        <v>437</v>
      </c>
      <c r="ACP9" s="316" t="s">
        <v>437</v>
      </c>
      <c r="AEX9" s="301" t="s">
        <v>437</v>
      </c>
      <c r="AEY9" s="219" t="s">
        <v>437</v>
      </c>
      <c r="AEZ9" s="219" t="s">
        <v>437</v>
      </c>
      <c r="AFA9" s="219" t="s">
        <v>437</v>
      </c>
      <c r="AFB9" s="219" t="s">
        <v>437</v>
      </c>
      <c r="AFC9" s="219" t="s">
        <v>437</v>
      </c>
      <c r="AFD9" s="219" t="s">
        <v>437</v>
      </c>
      <c r="AFE9" s="219" t="s">
        <v>437</v>
      </c>
      <c r="AFF9" s="219" t="s">
        <v>437</v>
      </c>
      <c r="AFG9" s="219" t="s">
        <v>437</v>
      </c>
      <c r="AFH9" s="219" t="s">
        <v>437</v>
      </c>
      <c r="AFI9" s="219" t="s">
        <v>437</v>
      </c>
      <c r="AFJ9" s="219" t="s">
        <v>437</v>
      </c>
      <c r="AFK9" s="219" t="s">
        <v>437</v>
      </c>
      <c r="AFL9" s="219" t="s">
        <v>437</v>
      </c>
      <c r="AFM9" s="219" t="s">
        <v>437</v>
      </c>
      <c r="AFN9" s="219" t="s">
        <v>437</v>
      </c>
      <c r="AFO9" s="219" t="s">
        <v>437</v>
      </c>
      <c r="AFP9" s="219" t="s">
        <v>437</v>
      </c>
      <c r="AFQ9" s="219" t="s">
        <v>437</v>
      </c>
      <c r="AFR9" s="219" t="s">
        <v>437</v>
      </c>
      <c r="AFS9" s="219" t="s">
        <v>437</v>
      </c>
      <c r="AFT9" s="219" t="s">
        <v>437</v>
      </c>
      <c r="AFU9" s="219" t="s">
        <v>437</v>
      </c>
      <c r="AFV9" s="219" t="s">
        <v>437</v>
      </c>
      <c r="AFW9" s="219" t="s">
        <v>437</v>
      </c>
      <c r="AFX9" s="219" t="s">
        <v>437</v>
      </c>
      <c r="AFY9" s="219" t="s">
        <v>437</v>
      </c>
      <c r="AFZ9" s="219" t="s">
        <v>437</v>
      </c>
      <c r="AGA9" s="219" t="s">
        <v>437</v>
      </c>
      <c r="AGB9" s="316" t="s">
        <v>437</v>
      </c>
      <c r="AGC9" s="301" t="s">
        <v>437</v>
      </c>
      <c r="AGD9" s="219" t="s">
        <v>437</v>
      </c>
      <c r="AGE9" s="219" t="s">
        <v>437</v>
      </c>
      <c r="AGF9" s="219" t="s">
        <v>437</v>
      </c>
      <c r="AGG9" s="219" t="s">
        <v>437</v>
      </c>
      <c r="AGH9" s="219" t="s">
        <v>437</v>
      </c>
      <c r="AGI9" s="219" t="s">
        <v>437</v>
      </c>
      <c r="AGJ9" s="219" t="s">
        <v>437</v>
      </c>
      <c r="AGK9" s="219" t="s">
        <v>437</v>
      </c>
      <c r="AGL9" s="219" t="s">
        <v>437</v>
      </c>
      <c r="AGM9" s="219" t="s">
        <v>437</v>
      </c>
      <c r="AGN9" s="219" t="s">
        <v>437</v>
      </c>
      <c r="AGO9" s="219" t="s">
        <v>437</v>
      </c>
      <c r="AGP9" s="219" t="s">
        <v>437</v>
      </c>
      <c r="AGQ9" s="219" t="s">
        <v>437</v>
      </c>
      <c r="AGR9" s="219" t="s">
        <v>437</v>
      </c>
      <c r="AGS9" s="219" t="s">
        <v>437</v>
      </c>
      <c r="AGT9" s="219" t="s">
        <v>437</v>
      </c>
      <c r="AGU9" s="219" t="s">
        <v>437</v>
      </c>
      <c r="AGV9" s="219" t="s">
        <v>437</v>
      </c>
      <c r="AGW9" s="219" t="s">
        <v>437</v>
      </c>
      <c r="AGX9" s="219" t="s">
        <v>437</v>
      </c>
      <c r="AGY9" s="219" t="s">
        <v>437</v>
      </c>
      <c r="AGZ9" s="219" t="s">
        <v>437</v>
      </c>
      <c r="AHA9" s="219" t="s">
        <v>437</v>
      </c>
      <c r="AHB9" s="219" t="s">
        <v>437</v>
      </c>
      <c r="AHC9" s="219" t="s">
        <v>437</v>
      </c>
      <c r="AHD9" s="219" t="s">
        <v>437</v>
      </c>
      <c r="AHE9" s="219" t="s">
        <v>437</v>
      </c>
      <c r="AHF9" s="316" t="s">
        <v>437</v>
      </c>
      <c r="AHG9" s="301" t="s">
        <v>437</v>
      </c>
      <c r="AHH9" s="219" t="s">
        <v>437</v>
      </c>
      <c r="AHI9" s="219" t="s">
        <v>437</v>
      </c>
      <c r="AHJ9" s="219" t="s">
        <v>437</v>
      </c>
      <c r="AHK9" s="219" t="s">
        <v>437</v>
      </c>
      <c r="AHL9" s="219" t="s">
        <v>437</v>
      </c>
      <c r="AHM9" s="219" t="s">
        <v>437</v>
      </c>
      <c r="AHN9" s="219" t="s">
        <v>437</v>
      </c>
      <c r="AHO9" s="219" t="s">
        <v>437</v>
      </c>
      <c r="AHP9" s="219" t="s">
        <v>437</v>
      </c>
      <c r="AHQ9" s="219" t="s">
        <v>437</v>
      </c>
      <c r="AHR9" s="219" t="s">
        <v>437</v>
      </c>
      <c r="AHS9" s="219" t="s">
        <v>437</v>
      </c>
      <c r="AHT9" s="219" t="s">
        <v>437</v>
      </c>
      <c r="AHU9" s="219" t="s">
        <v>437</v>
      </c>
      <c r="AHV9" s="219" t="s">
        <v>437</v>
      </c>
      <c r="AHW9" s="219" t="s">
        <v>437</v>
      </c>
      <c r="AHX9" s="219" t="s">
        <v>437</v>
      </c>
      <c r="AHY9" s="219" t="s">
        <v>437</v>
      </c>
      <c r="AHZ9" s="219" t="s">
        <v>437</v>
      </c>
      <c r="AIA9" s="219" t="s">
        <v>437</v>
      </c>
      <c r="AIB9" s="219" t="s">
        <v>437</v>
      </c>
      <c r="AIC9" s="219" t="s">
        <v>437</v>
      </c>
      <c r="AID9" s="219" t="s">
        <v>437</v>
      </c>
      <c r="AIE9" s="219" t="s">
        <v>437</v>
      </c>
      <c r="AIF9" s="219" t="s">
        <v>437</v>
      </c>
      <c r="AIG9" s="219" t="s">
        <v>437</v>
      </c>
      <c r="AIH9" s="219" t="s">
        <v>437</v>
      </c>
      <c r="AII9" s="219" t="s">
        <v>437</v>
      </c>
      <c r="AIJ9" s="219" t="s">
        <v>437</v>
      </c>
      <c r="AIK9" s="316" t="s">
        <v>437</v>
      </c>
      <c r="AIL9" s="656" t="str">
        <f>INDEX([1]集計!$G:$AK,MATCH($B5,[1]集計!$A$1:$A$945,0)+3,MATCH(AIL$232,[1]集計!$G$2:$AK$2,0))</f>
        <v/>
      </c>
      <c r="AIM9" s="657" t="str">
        <f>INDEX([1]集計!$G:$AK,MATCH($B5,[1]集計!$A$1:$A$945,0)+3,MATCH(AIM$232,[1]集計!$G$2:$AK$2,0))</f>
        <v/>
      </c>
      <c r="AIN9" s="657" t="str">
        <f>INDEX([1]集計!$G:$AK,MATCH($B5,[1]集計!$A$1:$A$945,0)+3,MATCH(AIN$232,[1]集計!$G$2:$AK$2,0))</f>
        <v/>
      </c>
      <c r="AIO9" s="657" t="str">
        <f>INDEX([1]集計!$G:$AK,MATCH($B5,[1]集計!$A$1:$A$945,0)+3,MATCH(AIO$232,[1]集計!$G$2:$AK$2,0))</f>
        <v/>
      </c>
      <c r="AIP9" s="657" t="str">
        <f>INDEX([1]集計!$G:$AK,MATCH($B5,[1]集計!$A$1:$A$945,0)+3,MATCH(AIP$232,[1]集計!$G$2:$AK$2,0))</f>
        <v/>
      </c>
      <c r="AIQ9" s="657" t="str">
        <f>INDEX([1]集計!$G:$AK,MATCH($B5,[1]集計!$A$1:$A$945,0)+3,MATCH(AIQ$232,[1]集計!$G$2:$AK$2,0))</f>
        <v/>
      </c>
      <c r="AIR9" s="657" t="str">
        <f>INDEX([1]集計!$G:$AK,MATCH($B5,[1]集計!$A$1:$A$945,0)+3,MATCH(AIR$232,[1]集計!$G$2:$AK$2,0))</f>
        <v/>
      </c>
      <c r="AIS9" s="657" t="str">
        <f>INDEX([1]集計!$G:$AK,MATCH($B5,[1]集計!$A$1:$A$945,0)+3,MATCH(AIS$232,[1]集計!$G$2:$AK$2,0))</f>
        <v/>
      </c>
      <c r="AIT9" s="657" t="str">
        <f>INDEX([1]集計!$G:$AK,MATCH($B5,[1]集計!$A$1:$A$945,0)+3,MATCH(AIT$232,[1]集計!$G$2:$AK$2,0))</f>
        <v/>
      </c>
      <c r="AIU9" s="657" t="str">
        <f>INDEX([1]集計!$G:$AK,MATCH($B5,[1]集計!$A$1:$A$945,0)+3,MATCH(AIU$232,[1]集計!$G$2:$AK$2,0))</f>
        <v/>
      </c>
    </row>
    <row r="10" spans="1:1205" ht="14.25" hidden="1" customHeight="1" outlineLevel="1" thickBot="1">
      <c r="A10" s="159"/>
      <c r="B10" s="160">
        <f>D12</f>
        <v>421</v>
      </c>
      <c r="C10" s="40" t="s">
        <v>232</v>
      </c>
      <c r="D10" s="670">
        <f t="shared" si="1"/>
        <v>32</v>
      </c>
      <c r="E10" s="55">
        <f t="shared" si="0"/>
        <v>1.1880601622208495</v>
      </c>
      <c r="F10" s="179"/>
      <c r="G10" s="49">
        <f>G12*0.056</f>
        <v>26.934662921600001</v>
      </c>
      <c r="H10" s="156">
        <f t="shared" si="2"/>
        <v>32</v>
      </c>
      <c r="NV10" s="119"/>
      <c r="NW10" s="119"/>
      <c r="NX10" s="119"/>
      <c r="NY10" s="119"/>
      <c r="NZ10" s="119"/>
      <c r="RH10" s="136"/>
      <c r="RI10" s="136"/>
      <c r="RJ10" s="136"/>
      <c r="RK10" s="136"/>
      <c r="RL10" s="136"/>
      <c r="RM10" s="136"/>
      <c r="RN10" s="136"/>
      <c r="RO10" s="136"/>
      <c r="RP10" s="136"/>
      <c r="RQ10" s="136"/>
      <c r="RR10" s="136"/>
      <c r="RS10" s="136"/>
      <c r="RT10" s="136"/>
      <c r="RU10" s="136"/>
      <c r="RV10" s="136"/>
      <c r="RW10" s="136"/>
      <c r="RX10" s="136"/>
      <c r="RY10" s="136"/>
      <c r="RZ10" s="136"/>
      <c r="SA10" s="136"/>
      <c r="SB10" s="136"/>
      <c r="SC10" s="136"/>
      <c r="SD10" s="136"/>
      <c r="SE10" s="136"/>
      <c r="SF10" s="136"/>
      <c r="SG10" s="136"/>
      <c r="SH10" s="136"/>
      <c r="SI10" s="136"/>
      <c r="SJ10" s="136"/>
      <c r="SK10" s="136"/>
      <c r="SL10" s="136"/>
      <c r="SM10" s="136"/>
      <c r="SN10" s="136"/>
      <c r="SO10" s="136"/>
      <c r="SP10" s="136"/>
      <c r="SQ10" s="136"/>
      <c r="SR10" s="136"/>
      <c r="SS10" s="136"/>
      <c r="ST10" s="136"/>
      <c r="SU10" s="136"/>
      <c r="SV10" s="136"/>
      <c r="SW10" s="136"/>
      <c r="SX10" s="136"/>
      <c r="SY10" s="136"/>
      <c r="SZ10" s="136"/>
      <c r="TA10" s="136"/>
      <c r="TB10" s="136"/>
      <c r="TC10" s="136"/>
      <c r="ZC10" s="301" t="s">
        <v>437</v>
      </c>
      <c r="ZD10" s="219" t="s">
        <v>437</v>
      </c>
      <c r="ZE10" s="219" t="s">
        <v>437</v>
      </c>
      <c r="ZF10" s="219" t="s">
        <v>437</v>
      </c>
      <c r="ZG10" s="219" t="s">
        <v>437</v>
      </c>
      <c r="ZH10" s="219" t="s">
        <v>437</v>
      </c>
      <c r="ZI10" s="219" t="s">
        <v>437</v>
      </c>
      <c r="ZJ10" s="219" t="s">
        <v>437</v>
      </c>
      <c r="ZK10" s="219" t="s">
        <v>437</v>
      </c>
      <c r="ZL10" s="219" t="s">
        <v>437</v>
      </c>
      <c r="ZM10" s="219" t="s">
        <v>437</v>
      </c>
      <c r="ZN10" s="219" t="s">
        <v>437</v>
      </c>
      <c r="ZO10" s="219" t="s">
        <v>437</v>
      </c>
      <c r="ZP10" s="219" t="s">
        <v>437</v>
      </c>
      <c r="ZQ10" s="219" t="s">
        <v>437</v>
      </c>
      <c r="ZR10" s="219" t="s">
        <v>437</v>
      </c>
      <c r="ZS10" s="219" t="s">
        <v>437</v>
      </c>
      <c r="ZT10" s="219" t="s">
        <v>437</v>
      </c>
      <c r="ZU10" s="219" t="s">
        <v>437</v>
      </c>
      <c r="ZV10" s="219" t="s">
        <v>437</v>
      </c>
      <c r="ZW10" s="219" t="s">
        <v>437</v>
      </c>
      <c r="ZX10" s="219" t="s">
        <v>437</v>
      </c>
      <c r="ZY10" s="219" t="s">
        <v>437</v>
      </c>
      <c r="ZZ10" s="219" t="s">
        <v>437</v>
      </c>
      <c r="AAA10" s="219" t="s">
        <v>437</v>
      </c>
      <c r="AAB10" s="219" t="s">
        <v>437</v>
      </c>
      <c r="AAC10" s="219" t="s">
        <v>437</v>
      </c>
      <c r="AAD10" s="219" t="s">
        <v>437</v>
      </c>
      <c r="AAE10" s="219" t="s">
        <v>437</v>
      </c>
      <c r="AAF10" s="219" t="s">
        <v>437</v>
      </c>
      <c r="AAG10" s="316" t="s">
        <v>437</v>
      </c>
      <c r="AAH10" s="301" t="s">
        <v>437</v>
      </c>
      <c r="AAI10" s="219" t="s">
        <v>437</v>
      </c>
      <c r="AAJ10" s="219" t="s">
        <v>437</v>
      </c>
      <c r="AAK10" s="219" t="s">
        <v>437</v>
      </c>
      <c r="AAL10" s="219" t="s">
        <v>437</v>
      </c>
      <c r="AAM10" s="219" t="s">
        <v>437</v>
      </c>
      <c r="AAN10" s="219" t="s">
        <v>437</v>
      </c>
      <c r="AAO10" s="219" t="s">
        <v>437</v>
      </c>
      <c r="AAP10" s="219" t="s">
        <v>437</v>
      </c>
      <c r="AAQ10" s="219" t="s">
        <v>437</v>
      </c>
      <c r="AAR10" s="219" t="s">
        <v>437</v>
      </c>
      <c r="AAS10" s="219" t="s">
        <v>437</v>
      </c>
      <c r="AAT10" s="219" t="s">
        <v>437</v>
      </c>
      <c r="AAU10" s="219" t="s">
        <v>437</v>
      </c>
      <c r="AAV10" s="219" t="s">
        <v>437</v>
      </c>
      <c r="AAW10" s="219" t="s">
        <v>437</v>
      </c>
      <c r="AAX10" s="219" t="s">
        <v>437</v>
      </c>
      <c r="AAY10" s="219" t="s">
        <v>437</v>
      </c>
      <c r="AAZ10" s="219" t="s">
        <v>437</v>
      </c>
      <c r="ABA10" s="219" t="s">
        <v>437</v>
      </c>
      <c r="ABB10" s="219" t="s">
        <v>437</v>
      </c>
      <c r="ABC10" s="219" t="s">
        <v>437</v>
      </c>
      <c r="ABD10" s="219" t="s">
        <v>437</v>
      </c>
      <c r="ABE10" s="219" t="s">
        <v>437</v>
      </c>
      <c r="ABF10" s="219" t="s">
        <v>437</v>
      </c>
      <c r="ABG10" s="219" t="s">
        <v>437</v>
      </c>
      <c r="ABH10" s="219" t="s">
        <v>437</v>
      </c>
      <c r="ABI10" s="219" t="s">
        <v>437</v>
      </c>
      <c r="ABJ10" s="219" t="s">
        <v>437</v>
      </c>
      <c r="ABK10" s="316" t="s">
        <v>437</v>
      </c>
      <c r="ABL10" s="301" t="s">
        <v>437</v>
      </c>
      <c r="ABM10" s="219" t="s">
        <v>437</v>
      </c>
      <c r="ABN10" s="219" t="s">
        <v>437</v>
      </c>
      <c r="ABO10" s="219" t="s">
        <v>437</v>
      </c>
      <c r="ABP10" s="219" t="s">
        <v>437</v>
      </c>
      <c r="ABQ10" s="219" t="s">
        <v>437</v>
      </c>
      <c r="ABR10" s="219" t="s">
        <v>437</v>
      </c>
      <c r="ABS10" s="219" t="s">
        <v>437</v>
      </c>
      <c r="ABT10" s="219" t="s">
        <v>437</v>
      </c>
      <c r="ABU10" s="219" t="s">
        <v>437</v>
      </c>
      <c r="ABV10" s="219" t="s">
        <v>437</v>
      </c>
      <c r="ABW10" s="219" t="s">
        <v>437</v>
      </c>
      <c r="ABX10" s="219" t="s">
        <v>437</v>
      </c>
      <c r="ABY10" s="219" t="s">
        <v>437</v>
      </c>
      <c r="ABZ10" s="219" t="s">
        <v>437</v>
      </c>
      <c r="ACA10" s="219" t="s">
        <v>437</v>
      </c>
      <c r="ACB10" s="219" t="s">
        <v>437</v>
      </c>
      <c r="ACC10" s="219" t="s">
        <v>437</v>
      </c>
      <c r="ACD10" s="219" t="s">
        <v>437</v>
      </c>
      <c r="ACE10" s="219" t="s">
        <v>437</v>
      </c>
      <c r="ACF10" s="219" t="s">
        <v>437</v>
      </c>
      <c r="ACG10" s="219" t="s">
        <v>437</v>
      </c>
      <c r="ACH10" s="219" t="s">
        <v>437</v>
      </c>
      <c r="ACI10" s="219" t="s">
        <v>437</v>
      </c>
      <c r="ACJ10" s="219" t="s">
        <v>437</v>
      </c>
      <c r="ACK10" s="219" t="s">
        <v>437</v>
      </c>
      <c r="ACL10" s="219" t="s">
        <v>437</v>
      </c>
      <c r="ACM10" s="219" t="s">
        <v>437</v>
      </c>
      <c r="ACN10" s="219" t="s">
        <v>437</v>
      </c>
      <c r="ACO10" s="219" t="s">
        <v>437</v>
      </c>
      <c r="ACP10" s="316" t="s">
        <v>437</v>
      </c>
      <c r="AEX10" s="301" t="s">
        <v>437</v>
      </c>
      <c r="AEY10" s="219" t="s">
        <v>437</v>
      </c>
      <c r="AEZ10" s="219" t="s">
        <v>437</v>
      </c>
      <c r="AFA10" s="219" t="s">
        <v>437</v>
      </c>
      <c r="AFB10" s="219" t="s">
        <v>437</v>
      </c>
      <c r="AFC10" s="219" t="s">
        <v>437</v>
      </c>
      <c r="AFD10" s="219" t="s">
        <v>437</v>
      </c>
      <c r="AFE10" s="219" t="s">
        <v>437</v>
      </c>
      <c r="AFF10" s="219" t="s">
        <v>437</v>
      </c>
      <c r="AFG10" s="219" t="s">
        <v>437</v>
      </c>
      <c r="AFH10" s="219" t="s">
        <v>437</v>
      </c>
      <c r="AFI10" s="219" t="s">
        <v>437</v>
      </c>
      <c r="AFJ10" s="219" t="s">
        <v>437</v>
      </c>
      <c r="AFK10" s="219" t="s">
        <v>437</v>
      </c>
      <c r="AFL10" s="219" t="s">
        <v>437</v>
      </c>
      <c r="AFM10" s="219" t="s">
        <v>437</v>
      </c>
      <c r="AFN10" s="219" t="s">
        <v>437</v>
      </c>
      <c r="AFO10" s="219" t="s">
        <v>437</v>
      </c>
      <c r="AFP10" s="219" t="s">
        <v>437</v>
      </c>
      <c r="AFQ10" s="219" t="s">
        <v>437</v>
      </c>
      <c r="AFR10" s="219" t="s">
        <v>437</v>
      </c>
      <c r="AFS10" s="219" t="s">
        <v>437</v>
      </c>
      <c r="AFT10" s="219" t="s">
        <v>437</v>
      </c>
      <c r="AFU10" s="219" t="s">
        <v>437</v>
      </c>
      <c r="AFV10" s="219" t="s">
        <v>437</v>
      </c>
      <c r="AFW10" s="219" t="s">
        <v>437</v>
      </c>
      <c r="AFX10" s="219" t="s">
        <v>437</v>
      </c>
      <c r="AFY10" s="219" t="s">
        <v>437</v>
      </c>
      <c r="AFZ10" s="219" t="s">
        <v>437</v>
      </c>
      <c r="AGA10" s="219" t="s">
        <v>437</v>
      </c>
      <c r="AGB10" s="316" t="s">
        <v>437</v>
      </c>
      <c r="AGC10" s="301" t="s">
        <v>437</v>
      </c>
      <c r="AGD10" s="219" t="s">
        <v>437</v>
      </c>
      <c r="AGE10" s="219" t="s">
        <v>437</v>
      </c>
      <c r="AGF10" s="219" t="s">
        <v>437</v>
      </c>
      <c r="AGG10" s="219" t="s">
        <v>437</v>
      </c>
      <c r="AGH10" s="219" t="s">
        <v>437</v>
      </c>
      <c r="AGI10" s="219" t="s">
        <v>437</v>
      </c>
      <c r="AGJ10" s="219" t="s">
        <v>437</v>
      </c>
      <c r="AGK10" s="219" t="s">
        <v>437</v>
      </c>
      <c r="AGL10" s="219" t="s">
        <v>437</v>
      </c>
      <c r="AGM10" s="219" t="s">
        <v>437</v>
      </c>
      <c r="AGN10" s="219" t="s">
        <v>437</v>
      </c>
      <c r="AGO10" s="219" t="s">
        <v>437</v>
      </c>
      <c r="AGP10" s="219" t="s">
        <v>437</v>
      </c>
      <c r="AGQ10" s="219" t="s">
        <v>437</v>
      </c>
      <c r="AGR10" s="219" t="s">
        <v>437</v>
      </c>
      <c r="AGS10" s="219" t="s">
        <v>437</v>
      </c>
      <c r="AGT10" s="219" t="s">
        <v>437</v>
      </c>
      <c r="AGU10" s="219" t="s">
        <v>437</v>
      </c>
      <c r="AGV10" s="219" t="s">
        <v>437</v>
      </c>
      <c r="AGW10" s="219" t="s">
        <v>437</v>
      </c>
      <c r="AGX10" s="219" t="s">
        <v>437</v>
      </c>
      <c r="AGY10" s="219" t="s">
        <v>437</v>
      </c>
      <c r="AGZ10" s="219" t="s">
        <v>437</v>
      </c>
      <c r="AHA10" s="219" t="s">
        <v>437</v>
      </c>
      <c r="AHB10" s="219" t="s">
        <v>437</v>
      </c>
      <c r="AHC10" s="219" t="s">
        <v>437</v>
      </c>
      <c r="AHD10" s="219" t="s">
        <v>437</v>
      </c>
      <c r="AHE10" s="219" t="s">
        <v>437</v>
      </c>
      <c r="AHF10" s="316" t="s">
        <v>437</v>
      </c>
      <c r="AHG10" s="301" t="s">
        <v>437</v>
      </c>
      <c r="AHH10" s="219">
        <v>4</v>
      </c>
      <c r="AHI10" s="219" t="s">
        <v>437</v>
      </c>
      <c r="AHJ10" s="219" t="s">
        <v>437</v>
      </c>
      <c r="AHK10" s="219">
        <v>8</v>
      </c>
      <c r="AHL10" s="219">
        <v>8</v>
      </c>
      <c r="AHM10" s="219">
        <v>6</v>
      </c>
      <c r="AHN10" s="219">
        <v>6</v>
      </c>
      <c r="AHO10" s="219" t="s">
        <v>437</v>
      </c>
      <c r="AHP10" s="219" t="s">
        <v>437</v>
      </c>
      <c r="AHQ10" s="219" t="s">
        <v>437</v>
      </c>
      <c r="AHR10" s="219" t="s">
        <v>437</v>
      </c>
      <c r="AHS10" s="219" t="s">
        <v>437</v>
      </c>
      <c r="AHT10" s="219" t="s">
        <v>437</v>
      </c>
      <c r="AHU10" s="219" t="s">
        <v>437</v>
      </c>
      <c r="AHV10" s="219" t="s">
        <v>437</v>
      </c>
      <c r="AHW10" s="219" t="s">
        <v>437</v>
      </c>
      <c r="AHX10" s="219" t="s">
        <v>437</v>
      </c>
      <c r="AHY10" s="219" t="s">
        <v>437</v>
      </c>
      <c r="AHZ10" s="219" t="s">
        <v>437</v>
      </c>
      <c r="AIA10" s="219" t="s">
        <v>437</v>
      </c>
      <c r="AIB10" s="219" t="s">
        <v>437</v>
      </c>
      <c r="AIC10" s="219" t="s">
        <v>437</v>
      </c>
      <c r="AID10" s="219" t="s">
        <v>437</v>
      </c>
      <c r="AIE10" s="219" t="s">
        <v>437</v>
      </c>
      <c r="AIF10" s="219" t="s">
        <v>437</v>
      </c>
      <c r="AIG10" s="219" t="s">
        <v>437</v>
      </c>
      <c r="AIH10" s="219" t="s">
        <v>437</v>
      </c>
      <c r="AII10" s="219" t="s">
        <v>437</v>
      </c>
      <c r="AIJ10" s="219" t="s">
        <v>437</v>
      </c>
      <c r="AIK10" s="316" t="s">
        <v>437</v>
      </c>
      <c r="AIL10" s="656" t="str">
        <f>INDEX([1]集計!$G:$AK,MATCH($B5,[1]集計!$A$1:$A$945,0)+4,MATCH(AIL$232,[1]集計!$G$2:$AK$2,0))</f>
        <v/>
      </c>
      <c r="AIM10" s="657" t="str">
        <f>INDEX([1]集計!$G:$AK,MATCH($B5,[1]集計!$A$1:$A$945,0)+4,MATCH(AIM$232,[1]集計!$G$2:$AK$2,0))</f>
        <v/>
      </c>
      <c r="AIN10" s="657" t="str">
        <f>INDEX([1]集計!$G:$AK,MATCH($B5,[1]集計!$A$1:$A$945,0)+4,MATCH(AIN$232,[1]集計!$G$2:$AK$2,0))</f>
        <v/>
      </c>
      <c r="AIO10" s="657" t="str">
        <f>INDEX([1]集計!$G:$AK,MATCH($B5,[1]集計!$A$1:$A$945,0)+4,MATCH(AIO$232,[1]集計!$G$2:$AK$2,0))</f>
        <v/>
      </c>
      <c r="AIP10" s="657" t="str">
        <f>INDEX([1]集計!$G:$AK,MATCH($B5,[1]集計!$A$1:$A$945,0)+4,MATCH(AIP$232,[1]集計!$G$2:$AK$2,0))</f>
        <v/>
      </c>
      <c r="AIQ10" s="657" t="str">
        <f>INDEX([1]集計!$G:$AK,MATCH($B5,[1]集計!$A$1:$A$945,0)+4,MATCH(AIQ$232,[1]集計!$G$2:$AK$2,0))</f>
        <v/>
      </c>
      <c r="AIR10" s="657" t="str">
        <f>INDEX([1]集計!$G:$AK,MATCH($B5,[1]集計!$A$1:$A$945,0)+4,MATCH(AIR$232,[1]集計!$G$2:$AK$2,0))</f>
        <v/>
      </c>
      <c r="AIS10" s="657" t="str">
        <f>INDEX([1]集計!$G:$AK,MATCH($B5,[1]集計!$A$1:$A$945,0)+4,MATCH(AIS$232,[1]集計!$G$2:$AK$2,0))</f>
        <v/>
      </c>
      <c r="AIT10" s="657" t="str">
        <f>INDEX([1]集計!$G:$AK,MATCH($B5,[1]集計!$A$1:$A$945,0)+4,MATCH(AIT$232,[1]集計!$G$2:$AK$2,0))</f>
        <v/>
      </c>
      <c r="AIU10" s="657" t="str">
        <f>INDEX([1]集計!$G:$AK,MATCH($B5,[1]集計!$A$1:$A$945,0)+4,MATCH(AIU$232,[1]集計!$G$2:$AK$2,0))</f>
        <v/>
      </c>
    </row>
    <row r="11" spans="1:1205" ht="14.25" hidden="1" customHeight="1" outlineLevel="1" thickBot="1">
      <c r="A11" s="161" t="s">
        <v>233</v>
      </c>
      <c r="B11" s="162">
        <f>SUM(B10/(B6*E13/100))</f>
        <v>0.87530332451621096</v>
      </c>
      <c r="C11" s="32" t="s">
        <v>234</v>
      </c>
      <c r="D11" s="670">
        <f t="shared" si="1"/>
        <v>53</v>
      </c>
      <c r="E11" s="55">
        <f t="shared" si="0"/>
        <v>0.62967188597705037</v>
      </c>
      <c r="F11" s="179"/>
      <c r="G11" s="49">
        <f>G12*0.175</f>
        <v>84.170821629999992</v>
      </c>
      <c r="H11" s="156">
        <f t="shared" si="2"/>
        <v>54</v>
      </c>
      <c r="NV11" s="119"/>
      <c r="NW11" s="119"/>
      <c r="NX11" s="119"/>
      <c r="NY11" s="119"/>
      <c r="NZ11" s="119"/>
      <c r="RH11" s="136"/>
      <c r="RI11" s="136"/>
      <c r="RJ11" s="136"/>
      <c r="RK11" s="136"/>
      <c r="RL11" s="136"/>
      <c r="RM11" s="136"/>
      <c r="RN11" s="136"/>
      <c r="RO11" s="136"/>
      <c r="RP11" s="136"/>
      <c r="RQ11" s="136"/>
      <c r="RR11" s="136"/>
      <c r="RS11" s="136"/>
      <c r="RT11" s="136"/>
      <c r="RU11" s="136"/>
      <c r="RV11" s="136"/>
      <c r="RW11" s="136"/>
      <c r="RX11" s="136"/>
      <c r="RY11" s="136"/>
      <c r="RZ11" s="136"/>
      <c r="SA11" s="136"/>
      <c r="SB11" s="136"/>
      <c r="SC11" s="136"/>
      <c r="SD11" s="136"/>
      <c r="SE11" s="136"/>
      <c r="SF11" s="136"/>
      <c r="SG11" s="136"/>
      <c r="SH11" s="136"/>
      <c r="SI11" s="136"/>
      <c r="SJ11" s="136"/>
      <c r="SK11" s="136"/>
      <c r="SL11" s="136"/>
      <c r="SM11" s="136"/>
      <c r="SN11" s="136"/>
      <c r="SO11" s="136"/>
      <c r="SP11" s="136"/>
      <c r="SQ11" s="136"/>
      <c r="SR11" s="136"/>
      <c r="SS11" s="136"/>
      <c r="ST11" s="136"/>
      <c r="SU11" s="136"/>
      <c r="SV11" s="136"/>
      <c r="SW11" s="136"/>
      <c r="SX11" s="136"/>
      <c r="SY11" s="136"/>
      <c r="SZ11" s="136"/>
      <c r="TA11" s="136"/>
      <c r="TB11" s="136"/>
      <c r="TC11" s="136"/>
      <c r="ZC11" s="301" t="s">
        <v>437</v>
      </c>
      <c r="ZD11" s="219" t="s">
        <v>437</v>
      </c>
      <c r="ZE11" s="219" t="s">
        <v>437</v>
      </c>
      <c r="ZF11" s="219" t="s">
        <v>437</v>
      </c>
      <c r="ZG11" s="219" t="s">
        <v>437</v>
      </c>
      <c r="ZH11" s="219" t="s">
        <v>437</v>
      </c>
      <c r="ZI11" s="219" t="s">
        <v>437</v>
      </c>
      <c r="ZJ11" s="219" t="s">
        <v>437</v>
      </c>
      <c r="ZK11" s="219" t="s">
        <v>437</v>
      </c>
      <c r="ZL11" s="219" t="s">
        <v>437</v>
      </c>
      <c r="ZM11" s="219" t="s">
        <v>437</v>
      </c>
      <c r="ZN11" s="219" t="s">
        <v>437</v>
      </c>
      <c r="ZO11" s="219" t="s">
        <v>437</v>
      </c>
      <c r="ZP11" s="219" t="s">
        <v>437</v>
      </c>
      <c r="ZQ11" s="219" t="s">
        <v>437</v>
      </c>
      <c r="ZR11" s="219" t="s">
        <v>437</v>
      </c>
      <c r="ZS11" s="219" t="s">
        <v>437</v>
      </c>
      <c r="ZT11" s="219" t="s">
        <v>437</v>
      </c>
      <c r="ZU11" s="219" t="s">
        <v>437</v>
      </c>
      <c r="ZV11" s="219" t="s">
        <v>437</v>
      </c>
      <c r="ZW11" s="219" t="s">
        <v>437</v>
      </c>
      <c r="ZX11" s="219" t="s">
        <v>437</v>
      </c>
      <c r="ZY11" s="219" t="s">
        <v>437</v>
      </c>
      <c r="ZZ11" s="219" t="s">
        <v>437</v>
      </c>
      <c r="AAA11" s="219" t="s">
        <v>437</v>
      </c>
      <c r="AAB11" s="219" t="s">
        <v>437</v>
      </c>
      <c r="AAC11" s="219" t="s">
        <v>437</v>
      </c>
      <c r="AAD11" s="219" t="s">
        <v>437</v>
      </c>
      <c r="AAE11" s="219" t="s">
        <v>437</v>
      </c>
      <c r="AAF11" s="219" t="s">
        <v>437</v>
      </c>
      <c r="AAG11" s="316" t="s">
        <v>437</v>
      </c>
      <c r="AAH11" s="301" t="s">
        <v>437</v>
      </c>
      <c r="AAI11" s="219" t="s">
        <v>437</v>
      </c>
      <c r="AAJ11" s="219" t="s">
        <v>437</v>
      </c>
      <c r="AAK11" s="219" t="s">
        <v>437</v>
      </c>
      <c r="AAL11" s="219" t="s">
        <v>437</v>
      </c>
      <c r="AAM11" s="219" t="s">
        <v>437</v>
      </c>
      <c r="AAN11" s="219" t="s">
        <v>437</v>
      </c>
      <c r="AAO11" s="219" t="s">
        <v>437</v>
      </c>
      <c r="AAP11" s="219" t="s">
        <v>437</v>
      </c>
      <c r="AAQ11" s="219" t="s">
        <v>437</v>
      </c>
      <c r="AAR11" s="219" t="s">
        <v>437</v>
      </c>
      <c r="AAS11" s="219" t="s">
        <v>437</v>
      </c>
      <c r="AAT11" s="219" t="s">
        <v>437</v>
      </c>
      <c r="AAU11" s="219" t="s">
        <v>437</v>
      </c>
      <c r="AAV11" s="219" t="s">
        <v>437</v>
      </c>
      <c r="AAW11" s="219" t="s">
        <v>437</v>
      </c>
      <c r="AAX11" s="219" t="s">
        <v>437</v>
      </c>
      <c r="AAY11" s="219" t="s">
        <v>437</v>
      </c>
      <c r="AAZ11" s="219" t="s">
        <v>437</v>
      </c>
      <c r="ABA11" s="219" t="s">
        <v>437</v>
      </c>
      <c r="ABB11" s="219" t="s">
        <v>437</v>
      </c>
      <c r="ABC11" s="219" t="s">
        <v>437</v>
      </c>
      <c r="ABD11" s="219" t="s">
        <v>437</v>
      </c>
      <c r="ABE11" s="219" t="s">
        <v>437</v>
      </c>
      <c r="ABF11" s="219" t="s">
        <v>437</v>
      </c>
      <c r="ABG11" s="219" t="s">
        <v>437</v>
      </c>
      <c r="ABH11" s="219" t="s">
        <v>437</v>
      </c>
      <c r="ABI11" s="219" t="s">
        <v>437</v>
      </c>
      <c r="ABJ11" s="219" t="s">
        <v>437</v>
      </c>
      <c r="ABK11" s="316" t="s">
        <v>437</v>
      </c>
      <c r="ABL11" s="301" t="s">
        <v>437</v>
      </c>
      <c r="ABM11" s="219" t="s">
        <v>437</v>
      </c>
      <c r="ABN11" s="219" t="s">
        <v>437</v>
      </c>
      <c r="ABO11" s="219" t="s">
        <v>437</v>
      </c>
      <c r="ABP11" s="219" t="s">
        <v>437</v>
      </c>
      <c r="ABQ11" s="219" t="s">
        <v>437</v>
      </c>
      <c r="ABR11" s="219" t="s">
        <v>437</v>
      </c>
      <c r="ABS11" s="219" t="s">
        <v>437</v>
      </c>
      <c r="ABT11" s="219" t="s">
        <v>437</v>
      </c>
      <c r="ABU11" s="219" t="s">
        <v>437</v>
      </c>
      <c r="ABV11" s="219" t="s">
        <v>437</v>
      </c>
      <c r="ABW11" s="219" t="s">
        <v>437</v>
      </c>
      <c r="ABX11" s="219" t="s">
        <v>437</v>
      </c>
      <c r="ABY11" s="219" t="s">
        <v>437</v>
      </c>
      <c r="ABZ11" s="219" t="s">
        <v>437</v>
      </c>
      <c r="ACA11" s="219" t="s">
        <v>437</v>
      </c>
      <c r="ACB11" s="219" t="s">
        <v>437</v>
      </c>
      <c r="ACC11" s="219">
        <v>2</v>
      </c>
      <c r="ACD11" s="219" t="s">
        <v>437</v>
      </c>
      <c r="ACE11" s="219">
        <v>4</v>
      </c>
      <c r="ACF11" s="219" t="s">
        <v>437</v>
      </c>
      <c r="ACG11" s="219" t="s">
        <v>437</v>
      </c>
      <c r="ACH11" s="219" t="s">
        <v>437</v>
      </c>
      <c r="ACI11" s="219">
        <v>6</v>
      </c>
      <c r="ACJ11" s="219">
        <v>7</v>
      </c>
      <c r="ACK11" s="219" t="s">
        <v>437</v>
      </c>
      <c r="ACL11" s="219" t="s">
        <v>437</v>
      </c>
      <c r="ACM11" s="219" t="s">
        <v>437</v>
      </c>
      <c r="ACN11" s="219" t="s">
        <v>437</v>
      </c>
      <c r="ACO11" s="219" t="s">
        <v>437</v>
      </c>
      <c r="ACP11" s="316">
        <v>6</v>
      </c>
      <c r="AEX11" s="301" t="s">
        <v>437</v>
      </c>
      <c r="AEY11" s="219" t="s">
        <v>437</v>
      </c>
      <c r="AEZ11" s="219" t="s">
        <v>437</v>
      </c>
      <c r="AFA11" s="219" t="s">
        <v>437</v>
      </c>
      <c r="AFB11" s="219" t="s">
        <v>437</v>
      </c>
      <c r="AFC11" s="219" t="s">
        <v>437</v>
      </c>
      <c r="AFD11" s="219" t="s">
        <v>437</v>
      </c>
      <c r="AFE11" s="219" t="s">
        <v>437</v>
      </c>
      <c r="AFF11" s="219" t="s">
        <v>437</v>
      </c>
      <c r="AFG11" s="219" t="s">
        <v>437</v>
      </c>
      <c r="AFH11" s="219" t="s">
        <v>437</v>
      </c>
      <c r="AFI11" s="219" t="s">
        <v>437</v>
      </c>
      <c r="AFJ11" s="219" t="s">
        <v>437</v>
      </c>
      <c r="AFK11" s="219" t="s">
        <v>437</v>
      </c>
      <c r="AFL11" s="219" t="s">
        <v>437</v>
      </c>
      <c r="AFM11" s="219" t="s">
        <v>437</v>
      </c>
      <c r="AFN11" s="219" t="s">
        <v>437</v>
      </c>
      <c r="AFO11" s="219" t="s">
        <v>437</v>
      </c>
      <c r="AFP11" s="219" t="s">
        <v>437</v>
      </c>
      <c r="AFQ11" s="219" t="s">
        <v>437</v>
      </c>
      <c r="AFR11" s="219" t="s">
        <v>437</v>
      </c>
      <c r="AFS11" s="219" t="s">
        <v>437</v>
      </c>
      <c r="AFT11" s="219" t="s">
        <v>437</v>
      </c>
      <c r="AFU11" s="219" t="s">
        <v>437</v>
      </c>
      <c r="AFV11" s="219" t="s">
        <v>437</v>
      </c>
      <c r="AFW11" s="219" t="s">
        <v>437</v>
      </c>
      <c r="AFX11" s="219" t="s">
        <v>437</v>
      </c>
      <c r="AFY11" s="219" t="s">
        <v>437</v>
      </c>
      <c r="AFZ11" s="219" t="s">
        <v>437</v>
      </c>
      <c r="AGA11" s="219" t="s">
        <v>437</v>
      </c>
      <c r="AGB11" s="316" t="s">
        <v>437</v>
      </c>
      <c r="AGC11" s="301" t="s">
        <v>437</v>
      </c>
      <c r="AGD11" s="219" t="s">
        <v>437</v>
      </c>
      <c r="AGE11" s="219" t="s">
        <v>437</v>
      </c>
      <c r="AGF11" s="219" t="s">
        <v>437</v>
      </c>
      <c r="AGG11" s="219" t="s">
        <v>437</v>
      </c>
      <c r="AGH11" s="219" t="s">
        <v>437</v>
      </c>
      <c r="AGI11" s="219" t="s">
        <v>437</v>
      </c>
      <c r="AGJ11" s="219" t="s">
        <v>437</v>
      </c>
      <c r="AGK11" s="219" t="s">
        <v>437</v>
      </c>
      <c r="AGL11" s="219" t="s">
        <v>437</v>
      </c>
      <c r="AGM11" s="219" t="s">
        <v>437</v>
      </c>
      <c r="AGN11" s="219" t="s">
        <v>437</v>
      </c>
      <c r="AGO11" s="219" t="s">
        <v>437</v>
      </c>
      <c r="AGP11" s="219" t="s">
        <v>437</v>
      </c>
      <c r="AGQ11" s="219" t="s">
        <v>437</v>
      </c>
      <c r="AGR11" s="219" t="s">
        <v>437</v>
      </c>
      <c r="AGS11" s="219" t="s">
        <v>437</v>
      </c>
      <c r="AGT11" s="219" t="s">
        <v>437</v>
      </c>
      <c r="AGU11" s="219" t="s">
        <v>437</v>
      </c>
      <c r="AGV11" s="219" t="s">
        <v>437</v>
      </c>
      <c r="AGW11" s="219" t="s">
        <v>437</v>
      </c>
      <c r="AGX11" s="219" t="s">
        <v>437</v>
      </c>
      <c r="AGY11" s="219" t="s">
        <v>437</v>
      </c>
      <c r="AGZ11" s="219" t="s">
        <v>437</v>
      </c>
      <c r="AHA11" s="219" t="s">
        <v>437</v>
      </c>
      <c r="AHB11" s="219" t="s">
        <v>437</v>
      </c>
      <c r="AHC11" s="219" t="s">
        <v>437</v>
      </c>
      <c r="AHD11" s="219" t="s">
        <v>437</v>
      </c>
      <c r="AHE11" s="219">
        <v>4</v>
      </c>
      <c r="AHF11" s="316" t="s">
        <v>437</v>
      </c>
      <c r="AHG11" s="301" t="s">
        <v>437</v>
      </c>
      <c r="AHH11" s="219" t="s">
        <v>437</v>
      </c>
      <c r="AHI11" s="219" t="s">
        <v>437</v>
      </c>
      <c r="AHJ11" s="219" t="s">
        <v>437</v>
      </c>
      <c r="AHK11" s="219" t="s">
        <v>437</v>
      </c>
      <c r="AHL11" s="219" t="s">
        <v>437</v>
      </c>
      <c r="AHM11" s="219" t="s">
        <v>437</v>
      </c>
      <c r="AHN11" s="219" t="s">
        <v>437</v>
      </c>
      <c r="AHO11" s="219" t="s">
        <v>437</v>
      </c>
      <c r="AHP11" s="219" t="s">
        <v>437</v>
      </c>
      <c r="AHQ11" s="219" t="s">
        <v>437</v>
      </c>
      <c r="AHR11" s="219">
        <v>4</v>
      </c>
      <c r="AHS11" s="219" t="s">
        <v>437</v>
      </c>
      <c r="AHT11" s="219" t="s">
        <v>437</v>
      </c>
      <c r="AHU11" s="219">
        <v>4</v>
      </c>
      <c r="AHV11" s="219" t="s">
        <v>437</v>
      </c>
      <c r="AHW11" s="219" t="s">
        <v>437</v>
      </c>
      <c r="AHX11" s="219" t="s">
        <v>437</v>
      </c>
      <c r="AHY11" s="219" t="s">
        <v>437</v>
      </c>
      <c r="AHZ11" s="219">
        <v>8</v>
      </c>
      <c r="AIA11" s="219">
        <v>2</v>
      </c>
      <c r="AIB11" s="219" t="s">
        <v>437</v>
      </c>
      <c r="AIC11" s="219" t="s">
        <v>437</v>
      </c>
      <c r="AID11" s="219" t="s">
        <v>437</v>
      </c>
      <c r="AIE11" s="219" t="s">
        <v>437</v>
      </c>
      <c r="AIF11" s="219" t="s">
        <v>437</v>
      </c>
      <c r="AIG11" s="219" t="s">
        <v>437</v>
      </c>
      <c r="AIH11" s="219">
        <v>4</v>
      </c>
      <c r="AII11" s="219">
        <v>2</v>
      </c>
      <c r="AIJ11" s="219" t="s">
        <v>437</v>
      </c>
      <c r="AIK11" s="316" t="s">
        <v>437</v>
      </c>
      <c r="AIL11" s="656" t="str">
        <f>INDEX([1]集計!$G:$AK,MATCH($B5,[1]集計!$A$1:$A$945,0)+5,MATCH(AIL$232,[1]集計!$G$2:$AK$2,0))</f>
        <v/>
      </c>
      <c r="AIM11" s="657" t="str">
        <f>INDEX([1]集計!$G:$AK,MATCH($B5,[1]集計!$A$1:$A$945,0)+5,MATCH(AIM$232,[1]集計!$G$2:$AK$2,0))</f>
        <v/>
      </c>
      <c r="AIN11" s="657" t="str">
        <f>INDEX([1]集計!$G:$AK,MATCH($B5,[1]集計!$A$1:$A$945,0)+5,MATCH(AIN$232,[1]集計!$G$2:$AK$2,0))</f>
        <v/>
      </c>
      <c r="AIO11" s="657" t="str">
        <f>INDEX([1]集計!$G:$AK,MATCH($B5,[1]集計!$A$1:$A$945,0)+5,MATCH(AIO$232,[1]集計!$G$2:$AK$2,0))</f>
        <v/>
      </c>
      <c r="AIP11" s="657" t="str">
        <f>INDEX([1]集計!$G:$AK,MATCH($B5,[1]集計!$A$1:$A$945,0)+5,MATCH(AIP$232,[1]集計!$G$2:$AK$2,0))</f>
        <v/>
      </c>
      <c r="AIQ11" s="657" t="str">
        <f>INDEX([1]集計!$G:$AK,MATCH($B5,[1]集計!$A$1:$A$945,0)+5,MATCH(AIQ$232,[1]集計!$G$2:$AK$2,0))</f>
        <v/>
      </c>
      <c r="AIR11" s="657" t="str">
        <f>INDEX([1]集計!$G:$AK,MATCH($B5,[1]集計!$A$1:$A$945,0)+5,MATCH(AIR$232,[1]集計!$G$2:$AK$2,0))</f>
        <v/>
      </c>
      <c r="AIS11" s="657" t="str">
        <f>INDEX([1]集計!$G:$AK,MATCH($B5,[1]集計!$A$1:$A$945,0)+5,MATCH(AIS$232,[1]集計!$G$2:$AK$2,0))</f>
        <v/>
      </c>
      <c r="AIT11" s="657" t="str">
        <f>INDEX([1]集計!$G:$AK,MATCH($B5,[1]集計!$A$1:$A$945,0)+5,MATCH(AIT$232,[1]集計!$G$2:$AK$2,0))</f>
        <v/>
      </c>
      <c r="AIU11" s="657" t="str">
        <f>INDEX([1]集計!$G:$AK,MATCH($B5,[1]集計!$A$1:$A$945,0)+5,MATCH(AIU$232,[1]集計!$G$2:$AK$2,0))</f>
        <v/>
      </c>
      <c r="AIW11" s="138">
        <v>1</v>
      </c>
    </row>
    <row r="12" spans="1:1205" ht="14.25" hidden="1" customHeight="1" outlineLevel="1" thickBot="1">
      <c r="A12" s="157" t="s">
        <v>233</v>
      </c>
      <c r="B12" s="163">
        <f>SUM(B10/(B7*E13/100))</f>
        <v>0.82549019607843133</v>
      </c>
      <c r="C12" s="164" t="s">
        <v>235</v>
      </c>
      <c r="D12" s="671">
        <f>SUM(D6:D11)</f>
        <v>421</v>
      </c>
      <c r="E12" s="182">
        <v>13.37</v>
      </c>
      <c r="F12" s="183"/>
      <c r="G12" s="49">
        <f>((E12/F13*1000)*-0.0107+47.419)*E12</f>
        <v>480.97612359999999</v>
      </c>
      <c r="H12" s="156">
        <f>SUM(H6:H11)</f>
        <v>422</v>
      </c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NV12" s="119"/>
      <c r="NW12" s="119"/>
      <c r="NX12" s="119"/>
      <c r="NY12" s="119"/>
      <c r="NZ12" s="119"/>
      <c r="RH12" s="136"/>
      <c r="RI12" s="136"/>
      <c r="RJ12" s="136"/>
      <c r="RK12" s="136"/>
      <c r="RL12" s="136"/>
      <c r="RM12" s="136"/>
      <c r="RN12" s="136"/>
      <c r="RO12" s="136"/>
      <c r="RP12" s="136"/>
      <c r="RQ12" s="136"/>
      <c r="RR12" s="136"/>
      <c r="RS12" s="136"/>
      <c r="RT12" s="136"/>
      <c r="RU12" s="136"/>
      <c r="RV12" s="136"/>
      <c r="RW12" s="136"/>
      <c r="RX12" s="136"/>
      <c r="RY12" s="136"/>
      <c r="RZ12" s="136"/>
      <c r="SA12" s="136"/>
      <c r="SB12" s="136"/>
      <c r="SC12" s="136"/>
      <c r="SD12" s="136"/>
      <c r="SE12" s="136"/>
      <c r="SF12" s="136"/>
      <c r="SG12" s="136"/>
      <c r="SH12" s="136"/>
      <c r="SI12" s="136"/>
      <c r="SJ12" s="136"/>
      <c r="SK12" s="136"/>
      <c r="SL12" s="136"/>
      <c r="SM12" s="136"/>
      <c r="SN12" s="136"/>
      <c r="SO12" s="136"/>
      <c r="SP12" s="136"/>
      <c r="SQ12" s="136"/>
      <c r="SR12" s="136"/>
      <c r="SS12" s="136"/>
      <c r="ST12" s="136"/>
      <c r="SU12" s="136"/>
      <c r="SV12" s="136"/>
      <c r="SW12" s="136"/>
      <c r="SX12" s="136"/>
      <c r="SY12" s="136"/>
      <c r="SZ12" s="136"/>
      <c r="TA12" s="136"/>
      <c r="TB12" s="136"/>
      <c r="TC12" s="136"/>
      <c r="ZC12" s="8">
        <f t="shared" ref="ZC12:ABN12" si="3">SUM(ZC6:ZC11)</f>
        <v>0</v>
      </c>
      <c r="ZD12" s="9">
        <f t="shared" si="3"/>
        <v>0</v>
      </c>
      <c r="ZE12" s="9">
        <f t="shared" si="3"/>
        <v>0</v>
      </c>
      <c r="ZF12" s="9">
        <f t="shared" si="3"/>
        <v>0</v>
      </c>
      <c r="ZG12" s="9">
        <f t="shared" si="3"/>
        <v>0</v>
      </c>
      <c r="ZH12" s="9">
        <f t="shared" si="3"/>
        <v>0</v>
      </c>
      <c r="ZI12" s="9">
        <f t="shared" si="3"/>
        <v>0</v>
      </c>
      <c r="ZJ12" s="9">
        <f t="shared" si="3"/>
        <v>0</v>
      </c>
      <c r="ZK12" s="9">
        <f t="shared" si="3"/>
        <v>0</v>
      </c>
      <c r="ZL12" s="9">
        <f t="shared" si="3"/>
        <v>0</v>
      </c>
      <c r="ZM12" s="9">
        <f t="shared" si="3"/>
        <v>0</v>
      </c>
      <c r="ZN12" s="9">
        <f>SUM(ZN6:ZN11)</f>
        <v>0</v>
      </c>
      <c r="ZO12" s="9">
        <f t="shared" si="3"/>
        <v>0</v>
      </c>
      <c r="ZP12" s="9">
        <f t="shared" si="3"/>
        <v>0</v>
      </c>
      <c r="ZQ12" s="9">
        <f t="shared" si="3"/>
        <v>0</v>
      </c>
      <c r="ZR12" s="9">
        <f t="shared" si="3"/>
        <v>0</v>
      </c>
      <c r="ZS12" s="9">
        <f t="shared" si="3"/>
        <v>0</v>
      </c>
      <c r="ZT12" s="9">
        <f t="shared" si="3"/>
        <v>0</v>
      </c>
      <c r="ZU12" s="9">
        <f t="shared" si="3"/>
        <v>0</v>
      </c>
      <c r="ZV12" s="9">
        <f t="shared" si="3"/>
        <v>0</v>
      </c>
      <c r="ZW12" s="9">
        <f t="shared" si="3"/>
        <v>0</v>
      </c>
      <c r="ZX12" s="9">
        <f t="shared" si="3"/>
        <v>0</v>
      </c>
      <c r="ZY12" s="9">
        <f t="shared" si="3"/>
        <v>0</v>
      </c>
      <c r="ZZ12" s="9">
        <f t="shared" si="3"/>
        <v>1</v>
      </c>
      <c r="AAA12" s="9">
        <f t="shared" si="3"/>
        <v>0</v>
      </c>
      <c r="AAB12" s="9">
        <f t="shared" si="3"/>
        <v>0</v>
      </c>
      <c r="AAC12" s="9">
        <f t="shared" si="3"/>
        <v>0</v>
      </c>
      <c r="AAD12" s="9">
        <f t="shared" si="3"/>
        <v>2</v>
      </c>
      <c r="AAE12" s="9">
        <f t="shared" si="3"/>
        <v>21</v>
      </c>
      <c r="AAF12" s="9">
        <f t="shared" si="3"/>
        <v>17</v>
      </c>
      <c r="AAG12" s="10">
        <f t="shared" si="3"/>
        <v>6</v>
      </c>
      <c r="AAH12" s="8">
        <f t="shared" si="3"/>
        <v>13</v>
      </c>
      <c r="AAI12" s="9">
        <f t="shared" si="3"/>
        <v>0</v>
      </c>
      <c r="AAJ12" s="9">
        <f t="shared" si="3"/>
        <v>0</v>
      </c>
      <c r="AAK12" s="9">
        <f t="shared" si="3"/>
        <v>0</v>
      </c>
      <c r="AAL12" s="9">
        <f t="shared" si="3"/>
        <v>14</v>
      </c>
      <c r="AAM12" s="9">
        <f t="shared" si="3"/>
        <v>16</v>
      </c>
      <c r="AAN12" s="9">
        <f t="shared" si="3"/>
        <v>8</v>
      </c>
      <c r="AAO12" s="9">
        <f t="shared" si="3"/>
        <v>12</v>
      </c>
      <c r="AAP12" s="9">
        <f t="shared" si="3"/>
        <v>8</v>
      </c>
      <c r="AAQ12" s="9">
        <f t="shared" si="3"/>
        <v>0</v>
      </c>
      <c r="AAR12" s="9">
        <f t="shared" si="3"/>
        <v>8</v>
      </c>
      <c r="AAS12" s="9">
        <f t="shared" si="3"/>
        <v>0</v>
      </c>
      <c r="AAT12" s="9">
        <f t="shared" si="3"/>
        <v>0</v>
      </c>
      <c r="AAU12" s="9">
        <f t="shared" si="3"/>
        <v>0</v>
      </c>
      <c r="AAV12" s="9">
        <f t="shared" si="3"/>
        <v>8</v>
      </c>
      <c r="AAW12" s="9">
        <f t="shared" si="3"/>
        <v>14</v>
      </c>
      <c r="AAX12" s="9">
        <f t="shared" si="3"/>
        <v>0</v>
      </c>
      <c r="AAY12" s="9">
        <f t="shared" si="3"/>
        <v>20</v>
      </c>
      <c r="AAZ12" s="9">
        <f t="shared" si="3"/>
        <v>22</v>
      </c>
      <c r="ABA12" s="9">
        <f t="shared" si="3"/>
        <v>16</v>
      </c>
      <c r="ABB12" s="9">
        <f t="shared" si="3"/>
        <v>16</v>
      </c>
      <c r="ABC12" s="9">
        <f t="shared" si="3"/>
        <v>21</v>
      </c>
      <c r="ABD12" s="9">
        <f t="shared" si="3"/>
        <v>0</v>
      </c>
      <c r="ABE12" s="9">
        <f t="shared" si="3"/>
        <v>0</v>
      </c>
      <c r="ABF12" s="9">
        <f t="shared" si="3"/>
        <v>11</v>
      </c>
      <c r="ABG12" s="9">
        <f t="shared" si="3"/>
        <v>2</v>
      </c>
      <c r="ABH12" s="9">
        <f t="shared" si="3"/>
        <v>0</v>
      </c>
      <c r="ABI12" s="9">
        <f t="shared" si="3"/>
        <v>21</v>
      </c>
      <c r="ABJ12" s="9">
        <f t="shared" si="3"/>
        <v>9</v>
      </c>
      <c r="ABK12" s="10">
        <f t="shared" si="3"/>
        <v>0</v>
      </c>
      <c r="ABL12" s="8">
        <f t="shared" si="3"/>
        <v>0</v>
      </c>
      <c r="ABM12" s="9">
        <f t="shared" si="3"/>
        <v>8</v>
      </c>
      <c r="ABN12" s="9">
        <f t="shared" si="3"/>
        <v>8</v>
      </c>
      <c r="ABO12" s="9">
        <f t="shared" ref="ABO12:ACP12" si="4">SUM(ABO6:ABO11)</f>
        <v>0</v>
      </c>
      <c r="ABP12" s="9">
        <f t="shared" si="4"/>
        <v>4</v>
      </c>
      <c r="ABQ12" s="9">
        <f t="shared" si="4"/>
        <v>6</v>
      </c>
      <c r="ABR12" s="9">
        <f t="shared" si="4"/>
        <v>4</v>
      </c>
      <c r="ABS12" s="9">
        <f t="shared" si="4"/>
        <v>0</v>
      </c>
      <c r="ABT12" s="9">
        <f t="shared" si="4"/>
        <v>0</v>
      </c>
      <c r="ABU12" s="9">
        <f t="shared" si="4"/>
        <v>0</v>
      </c>
      <c r="ABV12" s="9">
        <f t="shared" si="4"/>
        <v>0</v>
      </c>
      <c r="ABW12" s="9">
        <f>SUM(ABW6:ABW11)</f>
        <v>0</v>
      </c>
      <c r="ABX12" s="9">
        <f t="shared" si="4"/>
        <v>0</v>
      </c>
      <c r="ABY12" s="9">
        <f t="shared" si="4"/>
        <v>0</v>
      </c>
      <c r="ABZ12" s="9">
        <f t="shared" si="4"/>
        <v>0</v>
      </c>
      <c r="ACA12" s="9">
        <f t="shared" si="4"/>
        <v>14</v>
      </c>
      <c r="ACB12" s="9">
        <f t="shared" si="4"/>
        <v>4</v>
      </c>
      <c r="ACC12" s="9">
        <f t="shared" si="4"/>
        <v>2</v>
      </c>
      <c r="ACD12" s="9">
        <f t="shared" si="4"/>
        <v>0</v>
      </c>
      <c r="ACE12" s="9">
        <f t="shared" si="4"/>
        <v>4</v>
      </c>
      <c r="ACF12" s="9">
        <f t="shared" si="4"/>
        <v>0</v>
      </c>
      <c r="ACG12" s="9">
        <f t="shared" si="4"/>
        <v>0</v>
      </c>
      <c r="ACH12" s="9">
        <f t="shared" si="4"/>
        <v>0</v>
      </c>
      <c r="ACI12" s="9">
        <f t="shared" si="4"/>
        <v>6</v>
      </c>
      <c r="ACJ12" s="9">
        <f t="shared" si="4"/>
        <v>7</v>
      </c>
      <c r="ACK12" s="9">
        <f t="shared" si="4"/>
        <v>0</v>
      </c>
      <c r="ACL12" s="9">
        <f t="shared" si="4"/>
        <v>0</v>
      </c>
      <c r="ACM12" s="9">
        <f t="shared" si="4"/>
        <v>0</v>
      </c>
      <c r="ACN12" s="9">
        <f t="shared" si="4"/>
        <v>0</v>
      </c>
      <c r="ACO12" s="9">
        <f t="shared" si="4"/>
        <v>0</v>
      </c>
      <c r="ACP12" s="10">
        <f t="shared" si="4"/>
        <v>6</v>
      </c>
      <c r="AEX12" s="8">
        <f t="shared" ref="AEX12:AFH12" si="5">SUM(AEX6:AEX11)</f>
        <v>0</v>
      </c>
      <c r="AEY12" s="9">
        <f t="shared" si="5"/>
        <v>0</v>
      </c>
      <c r="AEZ12" s="9">
        <f t="shared" si="5"/>
        <v>0</v>
      </c>
      <c r="AFA12" s="9">
        <f t="shared" si="5"/>
        <v>0</v>
      </c>
      <c r="AFB12" s="9">
        <f t="shared" si="5"/>
        <v>2</v>
      </c>
      <c r="AFC12" s="9">
        <f t="shared" si="5"/>
        <v>0</v>
      </c>
      <c r="AFD12" s="9">
        <f t="shared" si="5"/>
        <v>0</v>
      </c>
      <c r="AFE12" s="9">
        <f t="shared" si="5"/>
        <v>0</v>
      </c>
      <c r="AFF12" s="9">
        <f t="shared" si="5"/>
        <v>0</v>
      </c>
      <c r="AFG12" s="9">
        <f t="shared" si="5"/>
        <v>0</v>
      </c>
      <c r="AFH12" s="9">
        <f t="shared" si="5"/>
        <v>0</v>
      </c>
      <c r="AFI12" s="9">
        <f>SUM(AFI6:AFI11)</f>
        <v>0</v>
      </c>
      <c r="AFJ12" s="9">
        <f t="shared" ref="AFJ12:AHF12" si="6">SUM(AFJ6:AFJ11)</f>
        <v>0</v>
      </c>
      <c r="AFK12" s="9">
        <f t="shared" si="6"/>
        <v>0</v>
      </c>
      <c r="AFL12" s="9">
        <f t="shared" si="6"/>
        <v>0</v>
      </c>
      <c r="AFM12" s="9">
        <f t="shared" si="6"/>
        <v>0</v>
      </c>
      <c r="AFN12" s="9">
        <f t="shared" si="6"/>
        <v>0</v>
      </c>
      <c r="AFO12" s="9">
        <f t="shared" si="6"/>
        <v>0</v>
      </c>
      <c r="AFP12" s="9">
        <f t="shared" si="6"/>
        <v>0</v>
      </c>
      <c r="AFQ12" s="9">
        <f t="shared" si="6"/>
        <v>0</v>
      </c>
      <c r="AFR12" s="9">
        <f t="shared" si="6"/>
        <v>0</v>
      </c>
      <c r="AFS12" s="9">
        <f t="shared" si="6"/>
        <v>0</v>
      </c>
      <c r="AFT12" s="9">
        <f t="shared" si="6"/>
        <v>0</v>
      </c>
      <c r="AFU12" s="9">
        <f t="shared" si="6"/>
        <v>0</v>
      </c>
      <c r="AFV12" s="9">
        <f t="shared" si="6"/>
        <v>0</v>
      </c>
      <c r="AFW12" s="9">
        <f t="shared" si="6"/>
        <v>0</v>
      </c>
      <c r="AFX12" s="9">
        <f t="shared" si="6"/>
        <v>0</v>
      </c>
      <c r="AFY12" s="9">
        <f t="shared" si="6"/>
        <v>0</v>
      </c>
      <c r="AFZ12" s="9">
        <f t="shared" si="6"/>
        <v>0</v>
      </c>
      <c r="AGA12" s="9">
        <f t="shared" si="6"/>
        <v>0</v>
      </c>
      <c r="AGB12" s="10">
        <f t="shared" si="6"/>
        <v>0</v>
      </c>
      <c r="AGC12" s="8">
        <f t="shared" si="6"/>
        <v>0</v>
      </c>
      <c r="AGD12" s="9">
        <f t="shared" si="6"/>
        <v>0</v>
      </c>
      <c r="AGE12" s="9">
        <f t="shared" si="6"/>
        <v>0</v>
      </c>
      <c r="AGF12" s="9">
        <f t="shared" si="6"/>
        <v>0</v>
      </c>
      <c r="AGG12" s="9">
        <f t="shared" si="6"/>
        <v>0</v>
      </c>
      <c r="AGH12" s="9">
        <f t="shared" si="6"/>
        <v>0</v>
      </c>
      <c r="AGI12" s="9">
        <f t="shared" si="6"/>
        <v>0</v>
      </c>
      <c r="AGJ12" s="9">
        <f t="shared" si="6"/>
        <v>0</v>
      </c>
      <c r="AGK12" s="9">
        <f t="shared" si="6"/>
        <v>0</v>
      </c>
      <c r="AGL12" s="9">
        <f t="shared" si="6"/>
        <v>0</v>
      </c>
      <c r="AGM12" s="9">
        <f t="shared" si="6"/>
        <v>0</v>
      </c>
      <c r="AGN12" s="9">
        <f t="shared" si="6"/>
        <v>0</v>
      </c>
      <c r="AGO12" s="9">
        <f t="shared" si="6"/>
        <v>0</v>
      </c>
      <c r="AGP12" s="9">
        <f t="shared" si="6"/>
        <v>0</v>
      </c>
      <c r="AGQ12" s="9">
        <f t="shared" si="6"/>
        <v>0</v>
      </c>
      <c r="AGR12" s="9">
        <f t="shared" si="6"/>
        <v>0</v>
      </c>
      <c r="AGS12" s="9">
        <f t="shared" si="6"/>
        <v>0</v>
      </c>
      <c r="AGT12" s="9">
        <f t="shared" si="6"/>
        <v>0</v>
      </c>
      <c r="AGU12" s="9">
        <f t="shared" si="6"/>
        <v>0</v>
      </c>
      <c r="AGV12" s="9">
        <f t="shared" si="6"/>
        <v>0</v>
      </c>
      <c r="AGW12" s="9">
        <f t="shared" si="6"/>
        <v>0</v>
      </c>
      <c r="AGX12" s="9">
        <f t="shared" si="6"/>
        <v>0</v>
      </c>
      <c r="AGY12" s="9">
        <f t="shared" si="6"/>
        <v>0</v>
      </c>
      <c r="AGZ12" s="9">
        <f t="shared" si="6"/>
        <v>0</v>
      </c>
      <c r="AHA12" s="9">
        <f t="shared" si="6"/>
        <v>0</v>
      </c>
      <c r="AHB12" s="9">
        <f t="shared" si="6"/>
        <v>0</v>
      </c>
      <c r="AHC12" s="9">
        <f t="shared" si="6"/>
        <v>0</v>
      </c>
      <c r="AHD12" s="9">
        <f t="shared" si="6"/>
        <v>0</v>
      </c>
      <c r="AHE12" s="9">
        <f t="shared" si="6"/>
        <v>4</v>
      </c>
      <c r="AHF12" s="10">
        <f t="shared" si="6"/>
        <v>0</v>
      </c>
      <c r="AHG12" s="8">
        <f t="shared" ref="AHG12:AIK12" si="7">SUM(AHG6:AHG11)</f>
        <v>0</v>
      </c>
      <c r="AHH12" s="9">
        <f t="shared" si="7"/>
        <v>4</v>
      </c>
      <c r="AHI12" s="9">
        <f t="shared" si="7"/>
        <v>0</v>
      </c>
      <c r="AHJ12" s="9">
        <f t="shared" si="7"/>
        <v>0</v>
      </c>
      <c r="AHK12" s="9">
        <f t="shared" si="7"/>
        <v>8</v>
      </c>
      <c r="AHL12" s="9">
        <f t="shared" si="7"/>
        <v>8</v>
      </c>
      <c r="AHM12" s="9">
        <f t="shared" si="7"/>
        <v>6</v>
      </c>
      <c r="AHN12" s="9">
        <f t="shared" si="7"/>
        <v>6</v>
      </c>
      <c r="AHO12" s="9">
        <f t="shared" si="7"/>
        <v>0</v>
      </c>
      <c r="AHP12" s="9">
        <f t="shared" si="7"/>
        <v>0</v>
      </c>
      <c r="AHQ12" s="9">
        <f t="shared" si="7"/>
        <v>0</v>
      </c>
      <c r="AHR12" s="9">
        <f>SUM(AHR6:AHR11)</f>
        <v>4</v>
      </c>
      <c r="AHS12" s="9">
        <f t="shared" si="7"/>
        <v>0</v>
      </c>
      <c r="AHT12" s="9">
        <f t="shared" si="7"/>
        <v>0</v>
      </c>
      <c r="AHU12" s="9">
        <f t="shared" si="7"/>
        <v>4</v>
      </c>
      <c r="AHV12" s="9">
        <f t="shared" si="7"/>
        <v>0</v>
      </c>
      <c r="AHW12" s="9">
        <f t="shared" si="7"/>
        <v>0</v>
      </c>
      <c r="AHX12" s="9">
        <f t="shared" si="7"/>
        <v>0</v>
      </c>
      <c r="AHY12" s="9">
        <f t="shared" si="7"/>
        <v>0</v>
      </c>
      <c r="AHZ12" s="9">
        <f t="shared" si="7"/>
        <v>8</v>
      </c>
      <c r="AIA12" s="9">
        <f t="shared" si="7"/>
        <v>2</v>
      </c>
      <c r="AIB12" s="9">
        <f t="shared" si="7"/>
        <v>0</v>
      </c>
      <c r="AIC12" s="9">
        <f t="shared" si="7"/>
        <v>0</v>
      </c>
      <c r="AID12" s="9">
        <f t="shared" si="7"/>
        <v>0</v>
      </c>
      <c r="AIE12" s="9">
        <f t="shared" si="7"/>
        <v>0</v>
      </c>
      <c r="AIF12" s="9">
        <f t="shared" si="7"/>
        <v>0</v>
      </c>
      <c r="AIG12" s="9">
        <f t="shared" si="7"/>
        <v>0</v>
      </c>
      <c r="AIH12" s="9">
        <f t="shared" si="7"/>
        <v>4</v>
      </c>
      <c r="AII12" s="9">
        <f t="shared" si="7"/>
        <v>2</v>
      </c>
      <c r="AIJ12" s="9">
        <f t="shared" si="7"/>
        <v>0</v>
      </c>
      <c r="AIK12" s="10">
        <f t="shared" si="7"/>
        <v>0</v>
      </c>
      <c r="AIL12" s="8">
        <f t="shared" ref="AIL12:AIO12" si="8">SUM(AIL6:AIL11)</f>
        <v>0</v>
      </c>
      <c r="AIM12" s="9">
        <f t="shared" si="8"/>
        <v>0</v>
      </c>
      <c r="AIN12" s="9">
        <f t="shared" si="8"/>
        <v>0</v>
      </c>
      <c r="AIO12" s="9">
        <f t="shared" si="8"/>
        <v>0</v>
      </c>
      <c r="AIP12" s="9">
        <f t="shared" ref="AIP12" si="9">SUM(AIP6:AIP11)</f>
        <v>0</v>
      </c>
    </row>
    <row r="13" spans="1:1205" ht="14.25" hidden="1" customHeight="1" outlineLevel="1" thickBot="1">
      <c r="A13" s="158" t="s">
        <v>233</v>
      </c>
      <c r="B13" s="165">
        <f>SUM(B10/(B8*E13/100))</f>
        <v>0.71355932203389827</v>
      </c>
      <c r="C13" s="166">
        <f>SUM(B10/(E12*E13/100))</f>
        <v>31.48840688107704</v>
      </c>
      <c r="D13" s="73" t="s">
        <v>236</v>
      </c>
      <c r="E13" s="167">
        <v>100</v>
      </c>
      <c r="F13" s="175">
        <v>12.5</v>
      </c>
      <c r="G13" s="176"/>
      <c r="H13" s="187"/>
      <c r="NV13" s="119"/>
      <c r="NW13" s="119"/>
      <c r="NX13" s="119"/>
      <c r="NY13" s="119"/>
      <c r="NZ13" s="119"/>
      <c r="RH13" s="136"/>
      <c r="RI13" s="136"/>
      <c r="RJ13" s="136"/>
      <c r="RK13" s="136"/>
      <c r="RL13" s="136"/>
      <c r="RM13" s="136"/>
      <c r="RN13" s="136"/>
      <c r="RO13" s="136"/>
      <c r="RP13" s="136"/>
      <c r="RQ13" s="136"/>
      <c r="RR13" s="136"/>
      <c r="RS13" s="136"/>
      <c r="RT13" s="136"/>
      <c r="RU13" s="136"/>
      <c r="RV13" s="136"/>
      <c r="RW13" s="136"/>
      <c r="RX13" s="136"/>
      <c r="RY13" s="136"/>
      <c r="RZ13" s="136"/>
      <c r="SA13" s="136"/>
      <c r="SB13" s="136"/>
      <c r="SC13" s="136"/>
      <c r="SD13" s="136"/>
      <c r="SE13" s="136"/>
      <c r="SF13" s="136"/>
      <c r="SG13" s="136"/>
      <c r="SH13" s="136"/>
      <c r="SI13" s="136"/>
      <c r="SJ13" s="136"/>
      <c r="SK13" s="136"/>
      <c r="SL13" s="136"/>
      <c r="SM13" s="136"/>
      <c r="SN13" s="136"/>
      <c r="SO13" s="136"/>
      <c r="SP13" s="136"/>
      <c r="SQ13" s="136"/>
      <c r="SR13" s="136"/>
      <c r="SS13" s="136"/>
      <c r="ST13" s="136"/>
      <c r="SU13" s="136"/>
      <c r="SV13" s="136"/>
      <c r="SW13" s="136"/>
      <c r="SX13" s="136"/>
      <c r="SY13" s="136"/>
      <c r="SZ13" s="136"/>
      <c r="TA13" s="136"/>
      <c r="TB13" s="136"/>
      <c r="TC13" s="136"/>
      <c r="ZC13" s="19" t="s">
        <v>38</v>
      </c>
      <c r="ZD13" s="20"/>
      <c r="ZE13" s="21">
        <f>SUM(ZC6:AAG6)</f>
        <v>43</v>
      </c>
      <c r="ZF13" s="21"/>
      <c r="ZG13" s="20" t="s">
        <v>39</v>
      </c>
      <c r="ZH13" s="20"/>
      <c r="ZI13" s="21">
        <f>SUM(ZC7:AAG7)</f>
        <v>2</v>
      </c>
      <c r="ZJ13" s="21"/>
      <c r="ZK13" s="20" t="s">
        <v>40</v>
      </c>
      <c r="ZL13" s="20"/>
      <c r="ZM13" s="21">
        <f>SUM(ZC8:AAG8)</f>
        <v>2</v>
      </c>
      <c r="ZN13" s="21"/>
      <c r="ZO13" s="20" t="s">
        <v>41</v>
      </c>
      <c r="ZP13" s="20"/>
      <c r="ZQ13" s="21">
        <f>SUM(ZC9:AAG9)</f>
        <v>0</v>
      </c>
      <c r="ZR13" s="21"/>
      <c r="ZS13" s="20" t="s">
        <v>42</v>
      </c>
      <c r="ZT13" s="20"/>
      <c r="ZU13" s="21">
        <f>SUM(ZC10:AAG10)</f>
        <v>0</v>
      </c>
      <c r="ZV13" s="21"/>
      <c r="ZW13" s="20" t="s">
        <v>43</v>
      </c>
      <c r="ZX13" s="20"/>
      <c r="ZY13" s="21">
        <f>SUM(ZC11:AAG11)</f>
        <v>0</v>
      </c>
      <c r="ZZ13" s="21"/>
      <c r="AAA13" s="22" t="s">
        <v>44</v>
      </c>
      <c r="AAB13" s="22"/>
      <c r="AAC13" s="21">
        <f>SUM(ZC12:AAG12)</f>
        <v>47</v>
      </c>
      <c r="AAD13" s="21"/>
      <c r="AAE13" s="21"/>
      <c r="AAF13" s="21"/>
      <c r="AAG13" s="217"/>
      <c r="AAH13" s="19" t="s">
        <v>38</v>
      </c>
      <c r="AAI13" s="20"/>
      <c r="AAJ13" s="21">
        <f>SUM(AAH6:ABK6)</f>
        <v>70</v>
      </c>
      <c r="AAK13" s="21"/>
      <c r="AAL13" s="20" t="s">
        <v>39</v>
      </c>
      <c r="AAM13" s="20"/>
      <c r="AAN13" s="21">
        <f>SUM(AAH7:ABK7)</f>
        <v>44</v>
      </c>
      <c r="AAO13" s="21"/>
      <c r="AAP13" s="20" t="s">
        <v>40</v>
      </c>
      <c r="AAQ13" s="20"/>
      <c r="AAR13" s="21">
        <f>SUM(AAH8:ABK8)</f>
        <v>101</v>
      </c>
      <c r="AAS13" s="21"/>
      <c r="AAT13" s="20" t="s">
        <v>41</v>
      </c>
      <c r="AAU13" s="20"/>
      <c r="AAV13" s="21">
        <f>SUM(AAH9:ABK9)</f>
        <v>24</v>
      </c>
      <c r="AAW13" s="21"/>
      <c r="AAX13" s="20" t="s">
        <v>42</v>
      </c>
      <c r="AAY13" s="20"/>
      <c r="AAZ13" s="21">
        <f>SUM(AAH10:ABK10)</f>
        <v>0</v>
      </c>
      <c r="ABA13" s="21"/>
      <c r="ABB13" s="20" t="s">
        <v>43</v>
      </c>
      <c r="ABC13" s="20"/>
      <c r="ABD13" s="21">
        <f>SUM(AAH11:ABK11)</f>
        <v>0</v>
      </c>
      <c r="ABE13" s="21"/>
      <c r="ABF13" s="22" t="s">
        <v>44</v>
      </c>
      <c r="ABG13" s="22"/>
      <c r="ABH13" s="21">
        <f>SUM(AAH12:ABK12)</f>
        <v>239</v>
      </c>
      <c r="ABI13" s="21"/>
      <c r="ABJ13" s="21"/>
      <c r="ABK13" s="217"/>
      <c r="ABL13" s="19" t="s">
        <v>38</v>
      </c>
      <c r="ABM13" s="20"/>
      <c r="ABN13" s="21">
        <f>SUM(ABL6:ACP6)</f>
        <v>0</v>
      </c>
      <c r="ABO13" s="21"/>
      <c r="ABP13" s="20" t="s">
        <v>39</v>
      </c>
      <c r="ABQ13" s="20"/>
      <c r="ABR13" s="21">
        <f>SUM(ABL7:ACP7)</f>
        <v>12</v>
      </c>
      <c r="ABS13" s="21"/>
      <c r="ABT13" s="20" t="s">
        <v>40</v>
      </c>
      <c r="ABU13" s="20"/>
      <c r="ABV13" s="21">
        <f>SUM(ABL8:ACP8)</f>
        <v>18</v>
      </c>
      <c r="ABW13" s="21"/>
      <c r="ABX13" s="20" t="s">
        <v>41</v>
      </c>
      <c r="ABY13" s="20"/>
      <c r="ABZ13" s="21">
        <f>SUM(ABL9:ACP9)</f>
        <v>18</v>
      </c>
      <c r="ACA13" s="21"/>
      <c r="ACB13" s="20" t="s">
        <v>42</v>
      </c>
      <c r="ACC13" s="20"/>
      <c r="ACD13" s="21">
        <f>SUM(ABL10:ACP10)</f>
        <v>0</v>
      </c>
      <c r="ACE13" s="21"/>
      <c r="ACF13" s="20" t="s">
        <v>43</v>
      </c>
      <c r="ACG13" s="20"/>
      <c r="ACH13" s="21">
        <f>SUM(ABL11:ACP11)</f>
        <v>25</v>
      </c>
      <c r="ACI13" s="21"/>
      <c r="ACJ13" s="22" t="s">
        <v>44</v>
      </c>
      <c r="ACK13" s="22"/>
      <c r="ACL13" s="21">
        <f>SUM(ABL12:ACP12)</f>
        <v>73</v>
      </c>
      <c r="ACM13" s="21"/>
      <c r="ACN13" s="21"/>
      <c r="ACO13" s="21"/>
      <c r="ACP13" s="217"/>
      <c r="AEX13" s="19" t="s">
        <v>38</v>
      </c>
      <c r="AEY13" s="20"/>
      <c r="AEZ13" s="21">
        <f>SUM(AEX6:AGB6)</f>
        <v>0</v>
      </c>
      <c r="AFA13" s="21"/>
      <c r="AFB13" s="20" t="s">
        <v>39</v>
      </c>
      <c r="AFC13" s="20"/>
      <c r="AFD13" s="21">
        <f>SUM(AEX7:AGB7)</f>
        <v>0</v>
      </c>
      <c r="AFE13" s="21"/>
      <c r="AFF13" s="20" t="s">
        <v>40</v>
      </c>
      <c r="AFG13" s="20"/>
      <c r="AFH13" s="21">
        <f>SUM(AEX8:AGB8)</f>
        <v>2</v>
      </c>
      <c r="AFI13" s="21"/>
      <c r="AFJ13" s="20" t="s">
        <v>41</v>
      </c>
      <c r="AFK13" s="20"/>
      <c r="AFL13" s="21">
        <f>SUM(AEX9:AGB9)</f>
        <v>0</v>
      </c>
      <c r="AFM13" s="21"/>
      <c r="AFN13" s="20" t="s">
        <v>42</v>
      </c>
      <c r="AFO13" s="20"/>
      <c r="AFP13" s="21">
        <f>SUM(AEX10:AGB10)</f>
        <v>0</v>
      </c>
      <c r="AFQ13" s="21"/>
      <c r="AFR13" s="20" t="s">
        <v>43</v>
      </c>
      <c r="AFS13" s="20"/>
      <c r="AFT13" s="21">
        <f>SUM(AEX11:AGB11)</f>
        <v>0</v>
      </c>
      <c r="AFU13" s="21"/>
      <c r="AFV13" s="22" t="s">
        <v>44</v>
      </c>
      <c r="AFW13" s="22"/>
      <c r="AFX13" s="21">
        <f>SUM(AEX12:AGB12)</f>
        <v>2</v>
      </c>
      <c r="AFY13" s="21"/>
      <c r="AFZ13" s="21"/>
      <c r="AGA13" s="21"/>
      <c r="AGB13" s="217"/>
      <c r="AGC13" s="19" t="s">
        <v>38</v>
      </c>
      <c r="AGD13" s="20"/>
      <c r="AGE13" s="21">
        <f>SUM(AGC6:AHF6)</f>
        <v>0</v>
      </c>
      <c r="AGF13" s="21"/>
      <c r="AGG13" s="20" t="s">
        <v>39</v>
      </c>
      <c r="AGH13" s="20"/>
      <c r="AGI13" s="21">
        <f>SUM(AGC7:AHF7)</f>
        <v>0</v>
      </c>
      <c r="AGJ13" s="21"/>
      <c r="AGK13" s="20" t="s">
        <v>40</v>
      </c>
      <c r="AGL13" s="20"/>
      <c r="AGM13" s="21">
        <f>SUM(AGC8:AHF8)</f>
        <v>0</v>
      </c>
      <c r="AGN13" s="21"/>
      <c r="AGO13" s="20" t="s">
        <v>41</v>
      </c>
      <c r="AGP13" s="20"/>
      <c r="AGQ13" s="21">
        <f>SUM(AGC9:AHF9)</f>
        <v>0</v>
      </c>
      <c r="AGR13" s="21"/>
      <c r="AGS13" s="20" t="s">
        <v>42</v>
      </c>
      <c r="AGT13" s="20"/>
      <c r="AGU13" s="21">
        <f>SUM(AGC10:AHF10)</f>
        <v>0</v>
      </c>
      <c r="AGV13" s="21"/>
      <c r="AGW13" s="20" t="s">
        <v>43</v>
      </c>
      <c r="AGX13" s="20"/>
      <c r="AGY13" s="21">
        <f>SUM(AGC11:AHF11)</f>
        <v>4</v>
      </c>
      <c r="AGZ13" s="21"/>
      <c r="AHA13" s="22" t="s">
        <v>44</v>
      </c>
      <c r="AHB13" s="22"/>
      <c r="AHC13" s="21">
        <f>SUM(AGC12:AHF12)</f>
        <v>4</v>
      </c>
      <c r="AHD13" s="21"/>
      <c r="AHE13" s="21"/>
      <c r="AHF13" s="217"/>
      <c r="AHG13" s="19" t="s">
        <v>38</v>
      </c>
      <c r="AHH13" s="20"/>
      <c r="AHI13" s="21">
        <f>SUM(AHG6:AIK6)</f>
        <v>0</v>
      </c>
      <c r="AHJ13" s="21"/>
      <c r="AHK13" s="20" t="s">
        <v>39</v>
      </c>
      <c r="AHL13" s="20"/>
      <c r="AHM13" s="21">
        <f>SUM(AHG7:AIK7)</f>
        <v>0</v>
      </c>
      <c r="AHN13" s="21"/>
      <c r="AHO13" s="20" t="s">
        <v>40</v>
      </c>
      <c r="AHP13" s="20"/>
      <c r="AHQ13" s="21">
        <f>SUM(AHG8:AIK8)</f>
        <v>0</v>
      </c>
      <c r="AHR13" s="21"/>
      <c r="AHS13" s="20" t="s">
        <v>41</v>
      </c>
      <c r="AHT13" s="20"/>
      <c r="AHU13" s="21">
        <f>SUM(AHG9:AIK9)</f>
        <v>0</v>
      </c>
      <c r="AHV13" s="21"/>
      <c r="AHW13" s="20" t="s">
        <v>42</v>
      </c>
      <c r="AHX13" s="20"/>
      <c r="AHY13" s="21">
        <f>SUM(AHG10:AIK10)</f>
        <v>32</v>
      </c>
      <c r="AHZ13" s="21"/>
      <c r="AIA13" s="20" t="s">
        <v>43</v>
      </c>
      <c r="AIB13" s="20"/>
      <c r="AIC13" s="21">
        <f>SUM(AHG11:AIK11)</f>
        <v>24</v>
      </c>
      <c r="AID13" s="21"/>
      <c r="AIE13" s="22" t="s">
        <v>44</v>
      </c>
      <c r="AIF13" s="22"/>
      <c r="AIG13" s="21">
        <f>SUM(AHG12:AIK12)</f>
        <v>56</v>
      </c>
      <c r="AIH13" s="21"/>
      <c r="AII13" s="21"/>
      <c r="AIJ13" s="21"/>
      <c r="AIK13" s="217"/>
      <c r="AIL13" s="652"/>
      <c r="AIM13" s="21"/>
      <c r="AIN13" s="21"/>
      <c r="AIO13" s="21"/>
      <c r="AIP13" s="21"/>
    </row>
    <row r="14" spans="1:1205" ht="14.25" hidden="1" customHeight="1" outlineLevel="1">
      <c r="A14" s="208"/>
      <c r="B14" s="307" t="s">
        <v>237</v>
      </c>
      <c r="C14" s="247">
        <v>19.75</v>
      </c>
      <c r="E14" s="314">
        <v>2.5</v>
      </c>
      <c r="F14" s="322">
        <v>3</v>
      </c>
      <c r="G14" s="313">
        <v>3.5</v>
      </c>
      <c r="H14" s="309">
        <v>4</v>
      </c>
      <c r="NV14" s="119"/>
      <c r="NW14" s="119"/>
      <c r="NX14" s="119"/>
      <c r="NY14" s="119"/>
      <c r="NZ14" s="119"/>
      <c r="RH14" s="136"/>
      <c r="RI14" s="136"/>
      <c r="RJ14" s="136"/>
      <c r="RK14" s="136"/>
      <c r="RL14" s="136"/>
      <c r="RM14" s="136"/>
      <c r="RN14" s="136"/>
      <c r="RO14" s="136"/>
      <c r="RP14" s="136"/>
      <c r="RQ14" s="136"/>
      <c r="RR14" s="136"/>
      <c r="RS14" s="136"/>
      <c r="RT14" s="136"/>
      <c r="RU14" s="136"/>
      <c r="RV14" s="136"/>
      <c r="RW14" s="136"/>
      <c r="RX14" s="136"/>
      <c r="RY14" s="136"/>
      <c r="RZ14" s="136"/>
      <c r="SA14" s="136"/>
      <c r="SB14" s="136"/>
      <c r="SC14" s="136"/>
      <c r="SD14" s="136"/>
      <c r="SE14" s="136"/>
      <c r="SF14" s="136"/>
      <c r="SG14" s="136"/>
      <c r="SH14" s="136"/>
      <c r="SI14" s="136"/>
      <c r="SJ14" s="136"/>
      <c r="SK14" s="136"/>
      <c r="SL14" s="136"/>
      <c r="SM14" s="136"/>
      <c r="SN14" s="136"/>
      <c r="SO14" s="136"/>
      <c r="SP14" s="136"/>
      <c r="SQ14" s="136"/>
      <c r="SR14" s="136"/>
      <c r="SS14" s="136"/>
      <c r="ST14" s="136"/>
      <c r="SU14" s="136"/>
      <c r="SV14" s="136"/>
      <c r="SW14" s="136"/>
      <c r="SX14" s="136"/>
      <c r="SY14" s="136"/>
      <c r="SZ14" s="136"/>
      <c r="TA14" s="136"/>
      <c r="TB14" s="136"/>
      <c r="TC14" s="136"/>
      <c r="AAD14" s="317">
        <f t="shared" ref="AAD14:AAX14" si="10">$C14*$E14</f>
        <v>49.375</v>
      </c>
      <c r="AAE14" s="317">
        <f t="shared" si="10"/>
        <v>49.375</v>
      </c>
      <c r="AAF14" s="317">
        <f t="shared" si="10"/>
        <v>49.375</v>
      </c>
      <c r="AAG14" s="317">
        <f t="shared" si="10"/>
        <v>49.375</v>
      </c>
      <c r="AAH14" s="317">
        <f t="shared" si="10"/>
        <v>49.375</v>
      </c>
      <c r="AAI14" s="312">
        <f t="shared" si="10"/>
        <v>49.375</v>
      </c>
      <c r="AAJ14" s="312">
        <f t="shared" si="10"/>
        <v>49.375</v>
      </c>
      <c r="AAK14" s="312">
        <f t="shared" si="10"/>
        <v>49.375</v>
      </c>
      <c r="AAL14" s="317">
        <f t="shared" si="10"/>
        <v>49.375</v>
      </c>
      <c r="AAM14" s="317">
        <f t="shared" si="10"/>
        <v>49.375</v>
      </c>
      <c r="AAN14" s="317">
        <f t="shared" si="10"/>
        <v>49.375</v>
      </c>
      <c r="AAO14" s="317">
        <f t="shared" si="10"/>
        <v>49.375</v>
      </c>
      <c r="AAP14" s="317">
        <f t="shared" si="10"/>
        <v>49.375</v>
      </c>
      <c r="AAQ14" s="312">
        <f t="shared" si="10"/>
        <v>49.375</v>
      </c>
      <c r="AAR14" s="317">
        <f t="shared" si="10"/>
        <v>49.375</v>
      </c>
      <c r="AAS14" s="317">
        <f t="shared" si="10"/>
        <v>49.375</v>
      </c>
      <c r="AAT14" s="317">
        <f t="shared" si="10"/>
        <v>49.375</v>
      </c>
      <c r="AAU14" s="317">
        <f t="shared" si="10"/>
        <v>49.375</v>
      </c>
      <c r="AAV14" s="317">
        <f t="shared" si="10"/>
        <v>49.375</v>
      </c>
      <c r="AAW14" s="317">
        <f t="shared" si="10"/>
        <v>49.375</v>
      </c>
      <c r="AAX14" s="312">
        <f t="shared" si="10"/>
        <v>49.375</v>
      </c>
      <c r="AAY14" s="317">
        <f t="shared" ref="AAY14:ABM14" si="11">$C14*$F14</f>
        <v>59.25</v>
      </c>
      <c r="AAZ14" s="317">
        <f t="shared" si="11"/>
        <v>59.25</v>
      </c>
      <c r="ABA14" s="317">
        <f t="shared" si="11"/>
        <v>59.25</v>
      </c>
      <c r="ABB14" s="317">
        <f t="shared" si="11"/>
        <v>59.25</v>
      </c>
      <c r="ABC14" s="317">
        <f t="shared" si="11"/>
        <v>59.25</v>
      </c>
      <c r="ABD14" s="318">
        <f t="shared" si="11"/>
        <v>59.25</v>
      </c>
      <c r="ABE14" s="318">
        <f t="shared" si="11"/>
        <v>59.25</v>
      </c>
      <c r="ABF14" s="317">
        <f t="shared" si="11"/>
        <v>59.25</v>
      </c>
      <c r="ABG14" s="317">
        <f t="shared" si="11"/>
        <v>59.25</v>
      </c>
      <c r="ABH14" s="317">
        <f t="shared" si="11"/>
        <v>59.25</v>
      </c>
      <c r="ABI14" s="317">
        <f t="shared" si="11"/>
        <v>59.25</v>
      </c>
      <c r="ABJ14" s="317">
        <f t="shared" si="11"/>
        <v>59.25</v>
      </c>
      <c r="ABK14" s="318">
        <f t="shared" si="11"/>
        <v>59.25</v>
      </c>
      <c r="ABL14" s="318">
        <f t="shared" si="11"/>
        <v>59.25</v>
      </c>
      <c r="ABM14" s="317">
        <f t="shared" si="11"/>
        <v>59.25</v>
      </c>
      <c r="ABN14" s="317">
        <f t="shared" ref="ABN14:ACI14" si="12">$C14*$G14</f>
        <v>69.125</v>
      </c>
      <c r="ABO14" s="317">
        <f t="shared" si="12"/>
        <v>69.125</v>
      </c>
      <c r="ABP14" s="317">
        <f t="shared" si="12"/>
        <v>69.125</v>
      </c>
      <c r="ABQ14" s="317">
        <f t="shared" si="12"/>
        <v>69.125</v>
      </c>
      <c r="ABR14" s="310">
        <f t="shared" si="12"/>
        <v>69.125</v>
      </c>
      <c r="ABS14" s="310">
        <f t="shared" si="12"/>
        <v>69.125</v>
      </c>
      <c r="ABT14" s="317">
        <f t="shared" si="12"/>
        <v>69.125</v>
      </c>
      <c r="ABU14" s="310">
        <f t="shared" si="12"/>
        <v>69.125</v>
      </c>
      <c r="ABV14" s="310">
        <f t="shared" si="12"/>
        <v>69.125</v>
      </c>
      <c r="ABW14" s="310">
        <f t="shared" si="12"/>
        <v>69.125</v>
      </c>
      <c r="ABX14" s="310">
        <f t="shared" si="12"/>
        <v>69.125</v>
      </c>
      <c r="ABY14" s="310">
        <f t="shared" si="12"/>
        <v>69.125</v>
      </c>
      <c r="ABZ14" s="310">
        <f t="shared" si="12"/>
        <v>69.125</v>
      </c>
      <c r="ACA14" s="317">
        <f t="shared" si="12"/>
        <v>69.125</v>
      </c>
      <c r="ACB14" s="317">
        <f t="shared" si="12"/>
        <v>69.125</v>
      </c>
      <c r="ACC14" s="317">
        <f t="shared" si="12"/>
        <v>69.125</v>
      </c>
      <c r="ACD14" s="317">
        <f t="shared" si="12"/>
        <v>69.125</v>
      </c>
      <c r="ACE14" s="317">
        <f t="shared" si="12"/>
        <v>69.125</v>
      </c>
      <c r="ACF14" s="317">
        <f t="shared" si="12"/>
        <v>69.125</v>
      </c>
      <c r="ACG14" s="310">
        <f t="shared" si="12"/>
        <v>69.125</v>
      </c>
      <c r="ACH14" s="317">
        <f t="shared" si="12"/>
        <v>69.125</v>
      </c>
      <c r="ACI14" s="317">
        <f t="shared" si="12"/>
        <v>69.125</v>
      </c>
      <c r="ACJ14" s="312">
        <f t="shared" ref="ACJ14:AEU14" si="13">$C14*$E14</f>
        <v>49.375</v>
      </c>
      <c r="ACK14" s="312">
        <f t="shared" si="13"/>
        <v>49.375</v>
      </c>
      <c r="ACL14" s="312">
        <f t="shared" si="13"/>
        <v>49.375</v>
      </c>
      <c r="ACM14" s="317">
        <f t="shared" si="13"/>
        <v>49.375</v>
      </c>
      <c r="ACN14" s="312">
        <f t="shared" si="13"/>
        <v>49.375</v>
      </c>
      <c r="ACO14" s="317">
        <f t="shared" si="13"/>
        <v>49.375</v>
      </c>
      <c r="ACP14" s="317">
        <f t="shared" si="13"/>
        <v>49.375</v>
      </c>
      <c r="ACQ14" s="317">
        <f t="shared" si="13"/>
        <v>49.375</v>
      </c>
      <c r="ACR14" s="317">
        <f t="shared" si="13"/>
        <v>49.375</v>
      </c>
      <c r="ACS14" s="317">
        <f t="shared" si="13"/>
        <v>49.375</v>
      </c>
      <c r="ACT14" s="312">
        <f t="shared" si="13"/>
        <v>49.375</v>
      </c>
      <c r="ACU14" s="312">
        <f t="shared" si="13"/>
        <v>49.375</v>
      </c>
      <c r="ACV14" s="317">
        <f t="shared" si="13"/>
        <v>49.375</v>
      </c>
      <c r="ACW14" s="317">
        <f t="shared" si="13"/>
        <v>49.375</v>
      </c>
      <c r="ACX14" s="317">
        <f t="shared" si="13"/>
        <v>49.375</v>
      </c>
      <c r="ACY14" s="317">
        <f t="shared" si="13"/>
        <v>49.375</v>
      </c>
      <c r="ACZ14" s="317">
        <f t="shared" si="13"/>
        <v>49.375</v>
      </c>
      <c r="ADA14" s="312">
        <f t="shared" si="13"/>
        <v>49.375</v>
      </c>
      <c r="ADB14" s="312">
        <f t="shared" si="13"/>
        <v>49.375</v>
      </c>
      <c r="ADC14" s="317">
        <f t="shared" si="13"/>
        <v>49.375</v>
      </c>
      <c r="ADD14" s="317">
        <f t="shared" si="13"/>
        <v>49.375</v>
      </c>
      <c r="ADE14" s="317">
        <f t="shared" si="13"/>
        <v>49.375</v>
      </c>
      <c r="ADF14" s="317">
        <f t="shared" si="13"/>
        <v>49.375</v>
      </c>
      <c r="ADG14" s="317">
        <f t="shared" si="13"/>
        <v>49.375</v>
      </c>
      <c r="ADH14" s="317">
        <f t="shared" si="13"/>
        <v>49.375</v>
      </c>
      <c r="ADI14" s="312">
        <f t="shared" si="13"/>
        <v>49.375</v>
      </c>
      <c r="ADJ14" s="317">
        <f t="shared" si="13"/>
        <v>49.375</v>
      </c>
      <c r="ADK14" s="312">
        <f t="shared" si="13"/>
        <v>49.375</v>
      </c>
      <c r="ADL14" s="312">
        <f t="shared" si="13"/>
        <v>49.375</v>
      </c>
      <c r="ADM14" s="317">
        <f t="shared" si="13"/>
        <v>49.375</v>
      </c>
      <c r="ADN14" s="317">
        <f t="shared" si="13"/>
        <v>49.375</v>
      </c>
      <c r="ADO14" s="312">
        <f t="shared" si="13"/>
        <v>49.375</v>
      </c>
      <c r="ADP14" s="312">
        <f t="shared" si="13"/>
        <v>49.375</v>
      </c>
      <c r="ADQ14" s="317">
        <f t="shared" si="13"/>
        <v>49.375</v>
      </c>
      <c r="ADR14" s="317">
        <f t="shared" si="13"/>
        <v>49.375</v>
      </c>
      <c r="ADS14" s="317">
        <f t="shared" si="13"/>
        <v>49.375</v>
      </c>
      <c r="ADT14" s="317">
        <f t="shared" si="13"/>
        <v>49.375</v>
      </c>
      <c r="ADU14" s="317">
        <f t="shared" si="13"/>
        <v>49.375</v>
      </c>
      <c r="ADV14" s="312">
        <f t="shared" si="13"/>
        <v>49.375</v>
      </c>
      <c r="ADW14" s="312">
        <f t="shared" si="13"/>
        <v>49.375</v>
      </c>
      <c r="ADX14" s="312">
        <f t="shared" si="13"/>
        <v>49.375</v>
      </c>
      <c r="ADY14" s="317">
        <f t="shared" si="13"/>
        <v>49.375</v>
      </c>
      <c r="ADZ14" s="317">
        <f t="shared" si="13"/>
        <v>49.375</v>
      </c>
      <c r="AEA14" s="317">
        <f t="shared" si="13"/>
        <v>49.375</v>
      </c>
      <c r="AEB14" s="317">
        <f t="shared" si="13"/>
        <v>49.375</v>
      </c>
      <c r="AEC14" s="317">
        <f t="shared" si="13"/>
        <v>49.375</v>
      </c>
      <c r="AED14" s="312">
        <f t="shared" si="13"/>
        <v>49.375</v>
      </c>
      <c r="AEE14" s="317">
        <f t="shared" si="13"/>
        <v>49.375</v>
      </c>
      <c r="AEF14" s="312">
        <f t="shared" si="13"/>
        <v>49.375</v>
      </c>
      <c r="AEG14" s="317">
        <f t="shared" si="13"/>
        <v>49.375</v>
      </c>
      <c r="AEH14" s="317">
        <f t="shared" si="13"/>
        <v>49.375</v>
      </c>
      <c r="AEI14" s="317">
        <f t="shared" si="13"/>
        <v>49.375</v>
      </c>
      <c r="AEJ14" s="317">
        <f t="shared" si="13"/>
        <v>49.375</v>
      </c>
      <c r="AEK14" s="312">
        <f t="shared" si="13"/>
        <v>49.375</v>
      </c>
      <c r="AEL14" s="317">
        <f t="shared" si="13"/>
        <v>49.375</v>
      </c>
      <c r="AEM14" s="317">
        <f t="shared" si="13"/>
        <v>49.375</v>
      </c>
      <c r="AEN14" s="317">
        <f t="shared" si="13"/>
        <v>49.375</v>
      </c>
      <c r="AEO14" s="317">
        <f t="shared" si="13"/>
        <v>49.375</v>
      </c>
      <c r="AEP14" s="317">
        <f t="shared" si="13"/>
        <v>49.375</v>
      </c>
      <c r="AEQ14" s="312">
        <f t="shared" si="13"/>
        <v>49.375</v>
      </c>
      <c r="AER14" s="312">
        <f t="shared" si="13"/>
        <v>49.375</v>
      </c>
      <c r="AES14" s="317">
        <f t="shared" si="13"/>
        <v>49.375</v>
      </c>
      <c r="AET14" s="317">
        <f t="shared" si="13"/>
        <v>49.375</v>
      </c>
      <c r="AEU14" s="317">
        <f t="shared" si="13"/>
        <v>49.375</v>
      </c>
      <c r="AEV14" s="317">
        <f t="shared" ref="AEV14:AHG14" si="14">$C14*$E14</f>
        <v>49.375</v>
      </c>
      <c r="AEW14" s="312">
        <f t="shared" si="14"/>
        <v>49.375</v>
      </c>
      <c r="AEX14" s="317">
        <f t="shared" si="14"/>
        <v>49.375</v>
      </c>
      <c r="AEY14" s="312">
        <f t="shared" si="14"/>
        <v>49.375</v>
      </c>
      <c r="AEZ14" s="317">
        <f t="shared" si="14"/>
        <v>49.375</v>
      </c>
      <c r="AFA14" s="312">
        <f t="shared" si="14"/>
        <v>49.375</v>
      </c>
      <c r="AFB14" s="317">
        <f t="shared" si="14"/>
        <v>49.375</v>
      </c>
      <c r="AFC14" s="317">
        <f t="shared" si="14"/>
        <v>49.375</v>
      </c>
      <c r="AFD14" s="312">
        <f t="shared" si="14"/>
        <v>49.375</v>
      </c>
      <c r="AFE14" s="317">
        <f t="shared" si="14"/>
        <v>49.375</v>
      </c>
      <c r="AFF14" s="312">
        <f t="shared" si="14"/>
        <v>49.375</v>
      </c>
      <c r="AFG14" s="317">
        <f t="shared" si="14"/>
        <v>49.375</v>
      </c>
      <c r="AFH14" s="317">
        <f t="shared" si="14"/>
        <v>49.375</v>
      </c>
      <c r="AFI14" s="317">
        <f t="shared" si="14"/>
        <v>49.375</v>
      </c>
      <c r="AFJ14" s="317">
        <f t="shared" si="14"/>
        <v>49.375</v>
      </c>
      <c r="AFK14" s="317">
        <f t="shared" si="14"/>
        <v>49.375</v>
      </c>
      <c r="AFL14" s="312">
        <f t="shared" si="14"/>
        <v>49.375</v>
      </c>
      <c r="AFM14" s="312">
        <f t="shared" si="14"/>
        <v>49.375</v>
      </c>
      <c r="AFN14" s="317">
        <f t="shared" si="14"/>
        <v>49.375</v>
      </c>
      <c r="AFO14" s="317">
        <f t="shared" si="14"/>
        <v>49.375</v>
      </c>
      <c r="AFP14" s="317">
        <f t="shared" si="14"/>
        <v>49.375</v>
      </c>
      <c r="AFQ14" s="317">
        <f t="shared" si="14"/>
        <v>49.375</v>
      </c>
      <c r="AFR14" s="317">
        <f t="shared" si="14"/>
        <v>49.375</v>
      </c>
      <c r="AFS14" s="312">
        <f t="shared" si="14"/>
        <v>49.375</v>
      </c>
      <c r="AFT14" s="312">
        <f t="shared" si="14"/>
        <v>49.375</v>
      </c>
      <c r="AFU14" s="317">
        <f t="shared" si="14"/>
        <v>49.375</v>
      </c>
      <c r="AFV14" s="317">
        <f t="shared" si="14"/>
        <v>49.375</v>
      </c>
      <c r="AFW14" s="317">
        <f t="shared" si="14"/>
        <v>49.375</v>
      </c>
      <c r="AFX14" s="317">
        <f t="shared" si="14"/>
        <v>49.375</v>
      </c>
      <c r="AFY14" s="317">
        <f t="shared" si="14"/>
        <v>49.375</v>
      </c>
      <c r="AFZ14" s="312">
        <f t="shared" si="14"/>
        <v>49.375</v>
      </c>
      <c r="AGA14" s="312">
        <f t="shared" si="14"/>
        <v>49.375</v>
      </c>
      <c r="AGB14" s="317">
        <f t="shared" si="14"/>
        <v>49.375</v>
      </c>
      <c r="AGC14" s="317">
        <f t="shared" si="14"/>
        <v>49.375</v>
      </c>
      <c r="AGD14" s="317">
        <f t="shared" si="14"/>
        <v>49.375</v>
      </c>
      <c r="AGE14" s="317">
        <f t="shared" si="14"/>
        <v>49.375</v>
      </c>
      <c r="AGF14" s="317">
        <f t="shared" si="14"/>
        <v>49.375</v>
      </c>
      <c r="AGG14" s="317">
        <f t="shared" si="14"/>
        <v>49.375</v>
      </c>
      <c r="AGH14" s="312">
        <f t="shared" si="14"/>
        <v>49.375</v>
      </c>
      <c r="AGI14" s="317">
        <f t="shared" si="14"/>
        <v>49.375</v>
      </c>
      <c r="AGJ14" s="317">
        <f t="shared" si="14"/>
        <v>49.375</v>
      </c>
      <c r="AGK14" s="312">
        <f t="shared" si="14"/>
        <v>49.375</v>
      </c>
      <c r="AGL14" s="317">
        <f t="shared" si="14"/>
        <v>49.375</v>
      </c>
      <c r="AGM14" s="317">
        <f t="shared" si="14"/>
        <v>49.375</v>
      </c>
      <c r="AGN14" s="312">
        <f t="shared" si="14"/>
        <v>49.375</v>
      </c>
      <c r="AGO14" s="312">
        <f t="shared" si="14"/>
        <v>49.375</v>
      </c>
      <c r="AGP14" s="312">
        <f t="shared" si="14"/>
        <v>49.375</v>
      </c>
      <c r="AGQ14" s="312">
        <f t="shared" si="14"/>
        <v>49.375</v>
      </c>
      <c r="AGR14" s="312">
        <f t="shared" si="14"/>
        <v>49.375</v>
      </c>
      <c r="AGS14" s="317">
        <f t="shared" si="14"/>
        <v>49.375</v>
      </c>
      <c r="AGT14" s="317">
        <f t="shared" si="14"/>
        <v>49.375</v>
      </c>
      <c r="AGU14" s="317">
        <f t="shared" si="14"/>
        <v>49.375</v>
      </c>
      <c r="AGV14" s="312">
        <f t="shared" si="14"/>
        <v>49.375</v>
      </c>
      <c r="AGW14" s="317">
        <f t="shared" si="14"/>
        <v>49.375</v>
      </c>
      <c r="AGX14" s="317">
        <f t="shared" si="14"/>
        <v>49.375</v>
      </c>
      <c r="AGY14" s="317">
        <f t="shared" si="14"/>
        <v>49.375</v>
      </c>
      <c r="AGZ14" s="317">
        <f t="shared" si="14"/>
        <v>49.375</v>
      </c>
      <c r="AHA14" s="317">
        <f t="shared" si="14"/>
        <v>49.375</v>
      </c>
      <c r="AHB14" s="312">
        <f t="shared" si="14"/>
        <v>49.375</v>
      </c>
      <c r="AHC14" s="312">
        <f t="shared" si="14"/>
        <v>49.375</v>
      </c>
      <c r="AHD14" s="317">
        <f t="shared" si="14"/>
        <v>49.375</v>
      </c>
      <c r="AHE14" s="317">
        <f t="shared" si="14"/>
        <v>49.375</v>
      </c>
      <c r="AHF14" s="317">
        <f t="shared" si="14"/>
        <v>49.375</v>
      </c>
      <c r="AHG14" s="317">
        <f t="shared" si="14"/>
        <v>49.375</v>
      </c>
      <c r="AHH14" s="317">
        <f t="shared" ref="AHH14:AHS14" si="15">$C14*$H14</f>
        <v>79</v>
      </c>
      <c r="AHI14" s="311">
        <f t="shared" si="15"/>
        <v>79</v>
      </c>
      <c r="AHJ14" s="311">
        <f t="shared" si="15"/>
        <v>79</v>
      </c>
      <c r="AHK14" s="317">
        <f t="shared" si="15"/>
        <v>79</v>
      </c>
      <c r="AHL14" s="317">
        <f t="shared" si="15"/>
        <v>79</v>
      </c>
      <c r="AHM14" s="317">
        <f t="shared" si="15"/>
        <v>79</v>
      </c>
      <c r="AHN14" s="317">
        <f t="shared" si="15"/>
        <v>79</v>
      </c>
      <c r="AHO14" s="317">
        <f t="shared" si="15"/>
        <v>79</v>
      </c>
      <c r="AHP14" s="311">
        <f t="shared" si="15"/>
        <v>79</v>
      </c>
      <c r="AHQ14" s="311">
        <f t="shared" si="15"/>
        <v>79</v>
      </c>
      <c r="AHR14" s="317">
        <f t="shared" si="15"/>
        <v>79</v>
      </c>
      <c r="AHS14" s="317">
        <f t="shared" si="15"/>
        <v>79</v>
      </c>
      <c r="AHT14" s="317">
        <f t="shared" ref="AHT14:AIW14" si="16">$C14*$E14</f>
        <v>49.375</v>
      </c>
      <c r="AHU14" s="317">
        <f t="shared" si="16"/>
        <v>49.375</v>
      </c>
      <c r="AHV14" s="317">
        <f t="shared" si="16"/>
        <v>49.375</v>
      </c>
      <c r="AHW14" s="312">
        <f t="shared" si="16"/>
        <v>49.375</v>
      </c>
      <c r="AHX14" s="312">
        <f t="shared" si="16"/>
        <v>49.375</v>
      </c>
      <c r="AHY14" s="318">
        <f t="shared" si="16"/>
        <v>49.375</v>
      </c>
      <c r="AHZ14" s="312">
        <f t="shared" si="16"/>
        <v>49.375</v>
      </c>
      <c r="AIA14" s="312">
        <f t="shared" si="16"/>
        <v>49.375</v>
      </c>
      <c r="AIB14" s="312">
        <f t="shared" si="16"/>
        <v>49.375</v>
      </c>
      <c r="AIC14" s="312">
        <f t="shared" si="16"/>
        <v>49.375</v>
      </c>
      <c r="AID14" s="312">
        <f t="shared" si="16"/>
        <v>49.375</v>
      </c>
      <c r="AIE14" s="312">
        <f t="shared" si="16"/>
        <v>49.375</v>
      </c>
      <c r="AIF14" s="312">
        <f t="shared" si="16"/>
        <v>49.375</v>
      </c>
      <c r="AIG14" s="312">
        <f t="shared" si="16"/>
        <v>49.375</v>
      </c>
      <c r="AIH14" s="312">
        <f t="shared" si="16"/>
        <v>49.375</v>
      </c>
      <c r="AII14" s="312">
        <f t="shared" si="16"/>
        <v>49.375</v>
      </c>
      <c r="AIJ14" s="312">
        <f t="shared" si="16"/>
        <v>49.375</v>
      </c>
      <c r="AIK14" s="312">
        <f t="shared" si="16"/>
        <v>49.375</v>
      </c>
      <c r="AIL14" s="312">
        <f t="shared" si="16"/>
        <v>49.375</v>
      </c>
      <c r="AIM14" s="317">
        <f t="shared" si="16"/>
        <v>49.375</v>
      </c>
      <c r="AIN14" s="317">
        <f t="shared" si="16"/>
        <v>49.375</v>
      </c>
      <c r="AIO14" s="317">
        <f t="shared" si="16"/>
        <v>49.375</v>
      </c>
      <c r="AIP14" s="317">
        <f t="shared" si="16"/>
        <v>49.375</v>
      </c>
      <c r="AIQ14" s="317">
        <f t="shared" si="16"/>
        <v>49.375</v>
      </c>
      <c r="AIR14" s="312">
        <f t="shared" si="16"/>
        <v>49.375</v>
      </c>
      <c r="AIS14" s="312">
        <f t="shared" si="16"/>
        <v>49.375</v>
      </c>
      <c r="AIT14" s="317">
        <f t="shared" si="16"/>
        <v>49.375</v>
      </c>
      <c r="AIU14" s="317">
        <f t="shared" si="16"/>
        <v>49.375</v>
      </c>
      <c r="AIV14" s="317">
        <f t="shared" si="16"/>
        <v>49.375</v>
      </c>
      <c r="AIW14" s="318">
        <f t="shared" si="16"/>
        <v>49.375</v>
      </c>
    </row>
    <row r="15" spans="1:1205" ht="55.5" customHeight="1" collapsed="1">
      <c r="A15" s="208"/>
      <c r="B15" s="435" t="s">
        <v>613</v>
      </c>
      <c r="C15" s="635" t="s">
        <v>614</v>
      </c>
      <c r="D15" s="288" t="s">
        <v>439</v>
      </c>
      <c r="E15" s="210" t="s">
        <v>615</v>
      </c>
      <c r="F15" s="444" t="s">
        <v>441</v>
      </c>
      <c r="G15" s="326">
        <v>2</v>
      </c>
      <c r="H15" s="187"/>
      <c r="EU15" s="177"/>
      <c r="EV15" s="177"/>
      <c r="EW15" s="177"/>
      <c r="EX15" s="177"/>
      <c r="EY15" s="177"/>
      <c r="EZ15" s="177"/>
      <c r="FA15" s="177"/>
      <c r="FB15" s="177"/>
      <c r="FC15" s="177"/>
      <c r="FD15" s="177"/>
      <c r="FE15" s="121"/>
      <c r="FF15" s="121"/>
      <c r="FG15" s="121"/>
      <c r="FH15" s="121"/>
      <c r="FI15" s="121"/>
      <c r="FJ15" s="121"/>
      <c r="FK15" s="121"/>
      <c r="FL15" s="121"/>
      <c r="FM15" s="121"/>
      <c r="FN15" s="121"/>
      <c r="FO15" s="121"/>
      <c r="FP15" s="121"/>
      <c r="FQ15" s="121"/>
      <c r="FR15" s="178" t="s">
        <v>442</v>
      </c>
      <c r="FS15" s="121"/>
      <c r="FT15" s="121"/>
      <c r="FU15" s="121"/>
      <c r="FV15" s="121"/>
      <c r="FW15" s="121"/>
      <c r="FX15" s="121"/>
      <c r="FY15" s="121"/>
      <c r="FZ15" s="178" t="s">
        <v>443</v>
      </c>
      <c r="GA15" s="121"/>
      <c r="GB15" s="121"/>
      <c r="GC15" s="121"/>
      <c r="GD15" s="121"/>
      <c r="GE15" s="121"/>
      <c r="GF15" s="121"/>
      <c r="GG15" s="121"/>
      <c r="GH15" s="121"/>
      <c r="GI15" s="121"/>
      <c r="GJ15" s="177"/>
      <c r="GK15" s="177"/>
      <c r="GL15" s="177"/>
      <c r="GM15" s="213" t="s">
        <v>444</v>
      </c>
      <c r="GN15" s="177"/>
      <c r="GO15" s="177"/>
      <c r="GP15" s="177"/>
      <c r="GQ15" s="177"/>
      <c r="GR15" s="177"/>
      <c r="GS15" s="177"/>
      <c r="GT15" s="177"/>
      <c r="GU15" s="177"/>
      <c r="GV15" s="177"/>
      <c r="GW15" s="177"/>
      <c r="GX15" s="170" t="s">
        <v>445</v>
      </c>
      <c r="GY15" s="177"/>
      <c r="GZ15" s="177"/>
      <c r="HA15" s="200" t="s">
        <v>93</v>
      </c>
      <c r="HB15" s="152" t="s">
        <v>446</v>
      </c>
      <c r="HC15" s="200" t="s">
        <v>42</v>
      </c>
      <c r="HD15" s="200" t="s">
        <v>42</v>
      </c>
      <c r="HE15" s="200" t="s">
        <v>42</v>
      </c>
      <c r="HF15" s="200" t="s">
        <v>42</v>
      </c>
      <c r="HG15" s="177"/>
      <c r="HH15" s="177"/>
      <c r="HI15" s="200" t="s">
        <v>42</v>
      </c>
      <c r="HJ15" s="200" t="s">
        <v>42</v>
      </c>
      <c r="HK15" s="200" t="s">
        <v>42</v>
      </c>
      <c r="HL15" s="177" t="s">
        <v>177</v>
      </c>
      <c r="HM15" s="177"/>
      <c r="HN15" s="177"/>
      <c r="HO15" s="177"/>
      <c r="HP15" s="177"/>
      <c r="HQ15" s="177"/>
      <c r="HR15" s="177"/>
      <c r="HS15" s="177"/>
      <c r="HT15" s="177"/>
      <c r="HU15" s="177"/>
      <c r="HV15" s="200" t="s">
        <v>447</v>
      </c>
      <c r="HW15" s="200" t="s">
        <v>97</v>
      </c>
      <c r="HX15" s="200" t="s">
        <v>82</v>
      </c>
      <c r="HY15" s="200" t="s">
        <v>82</v>
      </c>
      <c r="HZ15" s="200" t="s">
        <v>82</v>
      </c>
      <c r="IA15" s="200" t="s">
        <v>82</v>
      </c>
      <c r="IC15" s="200" t="s">
        <v>82</v>
      </c>
      <c r="ID15" s="360" t="s">
        <v>448</v>
      </c>
      <c r="IE15" s="325" t="s">
        <v>616</v>
      </c>
      <c r="IF15" s="325" t="s">
        <v>616</v>
      </c>
      <c r="IG15" s="325" t="s">
        <v>616</v>
      </c>
      <c r="IH15" s="325" t="s">
        <v>616</v>
      </c>
      <c r="II15" s="325"/>
      <c r="IJ15" s="325"/>
      <c r="IK15" s="325"/>
      <c r="IL15" s="325"/>
      <c r="IM15" s="325"/>
      <c r="IN15" s="325"/>
      <c r="IO15" s="325" t="s">
        <v>616</v>
      </c>
      <c r="IP15" s="325"/>
      <c r="IQ15" s="325" t="s">
        <v>616</v>
      </c>
      <c r="IR15" s="325" t="s">
        <v>616</v>
      </c>
      <c r="IS15" s="325" t="s">
        <v>616</v>
      </c>
      <c r="IT15" s="153" t="s">
        <v>449</v>
      </c>
      <c r="IU15" s="170" t="s">
        <v>617</v>
      </c>
      <c r="IV15" s="177"/>
      <c r="IW15" s="177"/>
      <c r="IX15" s="177"/>
      <c r="IY15" s="177"/>
      <c r="IZ15" s="177"/>
      <c r="JA15" s="177"/>
      <c r="JB15" s="177"/>
      <c r="JC15" s="177"/>
      <c r="JD15" s="177"/>
      <c r="JE15" s="177"/>
      <c r="JF15" s="177"/>
      <c r="JG15" s="177"/>
      <c r="JH15" s="177"/>
      <c r="JI15" s="177"/>
      <c r="JJ15" s="177"/>
      <c r="JK15" s="177"/>
      <c r="JL15" s="177"/>
      <c r="JM15" s="177"/>
      <c r="JN15" s="177"/>
      <c r="JO15" s="177"/>
      <c r="JP15" s="177"/>
      <c r="JQ15" s="177"/>
      <c r="JR15" s="177"/>
      <c r="JS15" s="177"/>
      <c r="JT15" s="177"/>
      <c r="JU15" s="177"/>
      <c r="JV15" s="177"/>
      <c r="JW15" s="177"/>
      <c r="JX15" s="121"/>
      <c r="JY15" s="121"/>
      <c r="JZ15" s="121"/>
      <c r="KA15" s="121"/>
      <c r="KB15" s="121"/>
      <c r="KC15" s="121"/>
      <c r="KD15" s="121"/>
      <c r="KE15" s="121"/>
      <c r="KF15" s="121"/>
      <c r="KG15" s="121"/>
      <c r="KH15" s="121"/>
      <c r="KI15" s="121"/>
      <c r="KJ15" s="121"/>
      <c r="KK15" s="121"/>
      <c r="KL15" s="121"/>
      <c r="KM15" s="121"/>
      <c r="KN15" s="121"/>
      <c r="KO15" s="121"/>
      <c r="KP15" s="121"/>
      <c r="KQ15" s="121"/>
      <c r="KR15" s="121"/>
      <c r="KS15" s="121"/>
      <c r="KT15" s="121"/>
      <c r="KU15" s="121"/>
      <c r="KV15" s="121"/>
      <c r="KW15" s="121"/>
      <c r="KX15" s="121"/>
      <c r="KY15" s="121"/>
      <c r="KZ15" s="121"/>
      <c r="LA15" s="121"/>
      <c r="LB15" s="121"/>
      <c r="LC15" s="121"/>
      <c r="LD15" s="121"/>
      <c r="LE15" s="121"/>
      <c r="LF15" s="121"/>
      <c r="LG15" s="121"/>
      <c r="LH15" s="121"/>
      <c r="LI15" s="121"/>
      <c r="LJ15" s="121"/>
      <c r="LK15" s="121"/>
      <c r="LL15" s="121"/>
      <c r="LM15" s="121"/>
      <c r="LN15" s="121"/>
      <c r="LO15" s="121"/>
      <c r="LP15" s="121"/>
      <c r="LQ15" s="121"/>
      <c r="LR15" s="121"/>
      <c r="LS15" s="121"/>
      <c r="LT15" s="121"/>
      <c r="LU15" s="121"/>
      <c r="LV15" s="121"/>
      <c r="LW15" s="121"/>
      <c r="LX15" s="121"/>
      <c r="LY15" s="121"/>
      <c r="LZ15" s="170" t="s">
        <v>445</v>
      </c>
      <c r="MA15" s="200" t="s">
        <v>93</v>
      </c>
      <c r="MD15" s="152" t="s">
        <v>446</v>
      </c>
      <c r="ME15" s="200" t="s">
        <v>42</v>
      </c>
      <c r="MF15" s="200" t="s">
        <v>42</v>
      </c>
      <c r="MG15" s="200" t="s">
        <v>42</v>
      </c>
      <c r="MH15" s="200" t="s">
        <v>42</v>
      </c>
      <c r="MI15" s="177"/>
      <c r="MJ15" s="177"/>
      <c r="MK15" s="200" t="s">
        <v>42</v>
      </c>
      <c r="ML15" s="200" t="s">
        <v>42</v>
      </c>
      <c r="MM15" s="200" t="s">
        <v>42</v>
      </c>
      <c r="MN15" s="153" t="s">
        <v>451</v>
      </c>
      <c r="MO15" s="169" t="s">
        <v>177</v>
      </c>
      <c r="MP15" s="177"/>
      <c r="MQ15" s="177"/>
      <c r="MR15" s="177"/>
      <c r="MS15" s="177"/>
      <c r="MT15" s="177"/>
      <c r="MU15" s="177"/>
      <c r="MV15" s="177"/>
      <c r="MW15" s="177"/>
      <c r="MX15" s="177"/>
      <c r="MY15" s="177"/>
      <c r="MZ15" s="177"/>
      <c r="NA15" s="177"/>
      <c r="NB15" s="177"/>
      <c r="NC15" s="177"/>
      <c r="ND15" s="177"/>
      <c r="NE15" s="177"/>
      <c r="NF15" s="177"/>
      <c r="NG15" s="177"/>
      <c r="NH15" s="177"/>
      <c r="NI15" s="177"/>
      <c r="NJ15" s="177"/>
      <c r="NK15" s="177"/>
      <c r="NL15" s="177"/>
      <c r="NM15" s="177"/>
      <c r="NN15" s="177"/>
      <c r="NO15" s="177"/>
      <c r="NP15" s="177"/>
      <c r="NQ15" s="177"/>
      <c r="NR15" s="177"/>
      <c r="NS15" s="177"/>
      <c r="NT15" s="177"/>
      <c r="NU15" s="177"/>
      <c r="NV15" s="177"/>
      <c r="NW15" s="177"/>
      <c r="NX15" s="177"/>
      <c r="NY15" s="177"/>
      <c r="NZ15" s="177"/>
      <c r="OA15" s="177"/>
      <c r="OB15" s="177"/>
      <c r="OC15" s="177" t="s">
        <v>618</v>
      </c>
      <c r="OD15" s="177" t="s">
        <v>619</v>
      </c>
      <c r="OE15" s="177" t="s">
        <v>620</v>
      </c>
      <c r="OF15" s="177"/>
      <c r="OG15" s="177"/>
      <c r="OH15" s="177"/>
      <c r="OI15" s="177"/>
      <c r="OJ15" s="177" t="s">
        <v>621</v>
      </c>
      <c r="OK15" s="200" t="s">
        <v>447</v>
      </c>
      <c r="OL15" s="200" t="s">
        <v>97</v>
      </c>
      <c r="OM15" s="200" t="s">
        <v>82</v>
      </c>
      <c r="ON15" s="177"/>
      <c r="OO15" s="200" t="s">
        <v>82</v>
      </c>
      <c r="OP15" s="200" t="s">
        <v>82</v>
      </c>
      <c r="OQ15" s="200" t="s">
        <v>82</v>
      </c>
      <c r="OR15" s="200" t="s">
        <v>82</v>
      </c>
      <c r="OS15" s="211" t="s">
        <v>453</v>
      </c>
      <c r="OT15" s="200"/>
      <c r="OU15" s="200"/>
      <c r="OV15" s="200"/>
      <c r="OW15" s="200"/>
      <c r="OX15" s="200"/>
      <c r="OY15" s="200"/>
      <c r="OZ15" s="200"/>
      <c r="PA15" s="200"/>
      <c r="PB15" s="200"/>
      <c r="PC15" s="200"/>
      <c r="PD15" s="200"/>
      <c r="PE15" s="200"/>
      <c r="PF15" s="200"/>
      <c r="PH15" s="200"/>
      <c r="PI15" s="200"/>
      <c r="PJ15" s="343" t="s">
        <v>449</v>
      </c>
      <c r="PK15" s="170" t="s">
        <v>454</v>
      </c>
      <c r="PL15" s="200"/>
      <c r="PM15" s="200"/>
      <c r="PN15" s="200"/>
      <c r="PO15" s="200"/>
      <c r="PP15" s="200"/>
      <c r="PQ15" s="200"/>
      <c r="PR15" s="200"/>
      <c r="PS15" s="200"/>
      <c r="PT15" s="200"/>
      <c r="PU15" s="200"/>
      <c r="PV15" s="200"/>
      <c r="PW15" s="200"/>
      <c r="PX15" s="200"/>
      <c r="PY15" s="200"/>
      <c r="PZ15" s="200"/>
      <c r="QA15" s="200"/>
      <c r="QB15" s="200"/>
      <c r="QC15" s="200"/>
      <c r="QD15" s="200"/>
      <c r="QE15" s="200"/>
      <c r="QF15" s="200"/>
      <c r="QG15" s="200"/>
      <c r="QH15" s="200"/>
      <c r="QI15" s="200"/>
      <c r="QJ15" s="200"/>
      <c r="QK15" s="200"/>
      <c r="QL15" s="200"/>
      <c r="QM15" s="200"/>
      <c r="QN15" s="200"/>
      <c r="QO15" s="200"/>
      <c r="QP15" s="200"/>
      <c r="QQ15" s="200"/>
      <c r="QR15" s="200"/>
      <c r="QS15" s="200"/>
      <c r="QT15" s="200"/>
      <c r="QU15" s="200"/>
      <c r="QV15" s="200"/>
      <c r="QW15" s="200"/>
      <c r="QX15" s="200"/>
      <c r="QY15" s="200"/>
      <c r="QZ15" s="200"/>
      <c r="RA15" s="200"/>
      <c r="RB15" s="200"/>
      <c r="RC15" s="200"/>
      <c r="RD15" s="200"/>
      <c r="RE15" s="200"/>
      <c r="RF15" s="200"/>
      <c r="RG15" s="200"/>
      <c r="RH15" s="200"/>
      <c r="RI15" s="200"/>
      <c r="RJ15" s="200"/>
      <c r="RK15" s="200"/>
      <c r="RL15" s="200"/>
      <c r="RM15" s="200"/>
      <c r="RN15" s="200"/>
      <c r="RO15" s="200"/>
      <c r="RP15" s="200"/>
      <c r="RQ15" s="200"/>
      <c r="RR15" s="200"/>
      <c r="RS15" s="200"/>
      <c r="RT15" s="200"/>
      <c r="RU15" s="200"/>
      <c r="RV15" s="200"/>
      <c r="RW15" s="200"/>
      <c r="RX15" s="200"/>
      <c r="RY15" s="200"/>
      <c r="RZ15" s="200"/>
      <c r="SA15" s="200"/>
      <c r="SB15" s="200"/>
      <c r="SC15" s="200"/>
      <c r="SD15" s="200"/>
      <c r="SE15" s="200"/>
      <c r="SF15" s="200"/>
      <c r="SG15" s="200"/>
      <c r="SH15" s="200"/>
      <c r="ZI15" s="121"/>
      <c r="ZJ15" s="121"/>
      <c r="ZK15" s="121"/>
      <c r="ZL15" s="121"/>
      <c r="ZM15" s="121"/>
      <c r="ZN15" s="121"/>
      <c r="ZO15" s="121"/>
      <c r="ZP15" s="121"/>
      <c r="ZQ15" s="121"/>
      <c r="ZR15" s="121"/>
      <c r="ZS15" s="121"/>
      <c r="ZT15" s="121"/>
      <c r="ZU15" s="121"/>
      <c r="ZV15" s="121"/>
      <c r="ZW15" s="121"/>
      <c r="ZX15" s="121"/>
      <c r="ZY15" s="121"/>
      <c r="ZZ15" s="121"/>
      <c r="AAA15" s="121"/>
      <c r="AAB15" s="121"/>
      <c r="AAC15" s="121"/>
      <c r="AAD15" s="121"/>
      <c r="AAE15" s="121"/>
      <c r="AAF15" s="121"/>
      <c r="AAG15" s="121"/>
      <c r="AAH15" s="121"/>
      <c r="AAI15" s="121"/>
      <c r="AAJ15" s="121"/>
      <c r="AAK15" s="121"/>
      <c r="AAL15" s="121"/>
      <c r="AAM15" s="121"/>
      <c r="AAN15" s="121"/>
      <c r="AAO15" s="121"/>
      <c r="AAP15" s="121"/>
      <c r="AAQ15" s="121"/>
      <c r="AAR15" s="121"/>
      <c r="AAS15" s="121"/>
      <c r="AAT15" s="121"/>
      <c r="AAU15" s="121"/>
      <c r="AAV15" s="121"/>
      <c r="AAW15" s="121"/>
      <c r="AAX15" s="121"/>
      <c r="AAY15" s="121"/>
      <c r="AAZ15" s="121"/>
      <c r="ABA15" s="121"/>
      <c r="ABB15" s="121"/>
      <c r="ABC15" s="121"/>
      <c r="ABD15" s="121"/>
      <c r="ABE15" s="121"/>
      <c r="ABF15" s="121"/>
      <c r="ABG15" s="121"/>
      <c r="ABH15" s="121"/>
      <c r="ABI15" s="121"/>
      <c r="ABJ15" s="121"/>
      <c r="ABK15" s="121"/>
      <c r="ABL15" s="121"/>
      <c r="ABM15" s="121"/>
      <c r="ABN15" s="121"/>
      <c r="ABO15" s="121"/>
      <c r="ABP15" s="121"/>
      <c r="ABQ15" s="121"/>
      <c r="ABR15" s="121"/>
      <c r="ABS15" s="121"/>
      <c r="ABT15" s="121"/>
      <c r="ABU15" s="121"/>
      <c r="ABV15" s="121"/>
      <c r="ABW15" s="121"/>
      <c r="ABX15" s="121"/>
      <c r="ABY15" s="121"/>
      <c r="ABZ15" s="121"/>
      <c r="ACA15" s="121"/>
      <c r="ACB15" s="121" t="s">
        <v>455</v>
      </c>
      <c r="ACC15" s="84" t="s">
        <v>93</v>
      </c>
      <c r="ACD15" s="84" t="s">
        <v>94</v>
      </c>
      <c r="ACE15" s="84" t="s">
        <v>456</v>
      </c>
      <c r="ACF15" s="84" t="s">
        <v>42</v>
      </c>
      <c r="ACG15" s="84" t="s">
        <v>42</v>
      </c>
      <c r="ACI15" s="84" t="s">
        <v>42</v>
      </c>
      <c r="ACJ15" s="84" t="s">
        <v>42</v>
      </c>
      <c r="ACK15" s="84" t="s">
        <v>42</v>
      </c>
      <c r="ACL15" s="84" t="s">
        <v>42</v>
      </c>
      <c r="ACM15" s="84" t="s">
        <v>42</v>
      </c>
      <c r="ACO15" s="84" t="s">
        <v>140</v>
      </c>
      <c r="ACQ15" s="84" t="s">
        <v>622</v>
      </c>
      <c r="ACR15" s="84" t="s">
        <v>97</v>
      </c>
      <c r="ACS15" s="84" t="s">
        <v>82</v>
      </c>
      <c r="ACT15" s="84" t="s">
        <v>82</v>
      </c>
      <c r="ACV15" s="84" t="s">
        <v>82</v>
      </c>
      <c r="ACW15" s="84" t="s">
        <v>82</v>
      </c>
      <c r="ACX15" s="84" t="s">
        <v>82</v>
      </c>
      <c r="ACY15" s="84" t="s">
        <v>82</v>
      </c>
      <c r="ACZ15" s="84" t="s">
        <v>82</v>
      </c>
      <c r="ADA15" s="199"/>
      <c r="ADB15" s="199"/>
      <c r="ADC15" s="171" t="s">
        <v>457</v>
      </c>
      <c r="ADD15" s="171" t="s">
        <v>458</v>
      </c>
      <c r="ADE15" s="171" t="s">
        <v>459</v>
      </c>
      <c r="ADF15" s="171" t="s">
        <v>419</v>
      </c>
      <c r="ADG15" s="199"/>
      <c r="ADH15" s="199"/>
      <c r="ADI15" s="199"/>
      <c r="ADJ15" s="199"/>
      <c r="ADK15" s="199"/>
      <c r="ADL15" s="199"/>
      <c r="ADM15" s="199"/>
      <c r="ADN15" s="392" t="s">
        <v>98</v>
      </c>
      <c r="ADO15" s="199"/>
      <c r="ADP15" s="199"/>
      <c r="ADQ15" s="199" t="s">
        <v>460</v>
      </c>
      <c r="ADR15" s="199" t="s">
        <v>460</v>
      </c>
      <c r="ADS15" s="199" t="s">
        <v>460</v>
      </c>
      <c r="ADT15" s="199" t="s">
        <v>460</v>
      </c>
      <c r="ADU15" s="199" t="s">
        <v>460</v>
      </c>
      <c r="ADV15" s="199"/>
      <c r="ADW15" s="199"/>
      <c r="ADX15" s="199"/>
      <c r="ADY15" s="84" t="s">
        <v>413</v>
      </c>
      <c r="ADZ15" s="201" t="s">
        <v>623</v>
      </c>
      <c r="AEA15" s="121"/>
      <c r="AEB15" s="121"/>
      <c r="AEC15" s="121"/>
      <c r="AED15" s="121"/>
      <c r="AEE15" s="121"/>
      <c r="AEF15" s="121"/>
      <c r="AEG15" s="121"/>
      <c r="AEH15" s="121"/>
      <c r="AEI15" s="121"/>
      <c r="AEJ15" s="121"/>
      <c r="AEK15" s="121"/>
      <c r="AEL15" s="121"/>
      <c r="AEM15" s="121"/>
      <c r="AEN15" s="121"/>
      <c r="AEO15" s="121"/>
      <c r="AEP15" s="121"/>
      <c r="AEQ15" s="121"/>
      <c r="AER15" s="121"/>
      <c r="AES15" s="121"/>
      <c r="AET15" s="121"/>
      <c r="AEU15" s="121"/>
      <c r="AEV15" s="121"/>
      <c r="AEW15" s="121"/>
      <c r="AEX15" s="121"/>
      <c r="AEY15" s="121"/>
      <c r="AEZ15" s="121"/>
      <c r="AFA15" s="121"/>
      <c r="AFB15" s="121"/>
      <c r="AFC15" s="121"/>
      <c r="AFD15" s="121"/>
      <c r="AFE15" s="121"/>
      <c r="AFF15" s="121"/>
      <c r="AFG15" s="121"/>
      <c r="AFH15" s="121"/>
      <c r="AFI15" s="586" t="s">
        <v>462</v>
      </c>
      <c r="AFJ15" s="586" t="s">
        <v>462</v>
      </c>
      <c r="AFK15" s="586" t="s">
        <v>462</v>
      </c>
      <c r="AFL15" s="586"/>
      <c r="AFM15" s="586"/>
      <c r="AFN15" s="586" t="s">
        <v>462</v>
      </c>
      <c r="AFO15" s="586" t="s">
        <v>462</v>
      </c>
      <c r="AFP15" s="586" t="s">
        <v>462</v>
      </c>
      <c r="AFQ15" s="586" t="s">
        <v>462</v>
      </c>
      <c r="AFR15" s="586" t="s">
        <v>462</v>
      </c>
      <c r="AFS15" s="586"/>
      <c r="AFT15" s="586"/>
      <c r="AFU15" s="586" t="s">
        <v>462</v>
      </c>
      <c r="AFV15" s="586" t="s">
        <v>462</v>
      </c>
      <c r="AFW15" s="586" t="s">
        <v>462</v>
      </c>
      <c r="AFX15" s="586" t="s">
        <v>462</v>
      </c>
      <c r="AFY15" s="586" t="s">
        <v>462</v>
      </c>
      <c r="AFZ15" s="586"/>
      <c r="AGA15" s="586"/>
      <c r="AGB15" s="586" t="s">
        <v>462</v>
      </c>
      <c r="AGC15" s="586" t="s">
        <v>462</v>
      </c>
      <c r="AGD15" s="586" t="s">
        <v>462</v>
      </c>
      <c r="AGE15" s="586" t="s">
        <v>462</v>
      </c>
      <c r="AGF15" s="586" t="s">
        <v>462</v>
      </c>
      <c r="AGG15" s="586" t="s">
        <v>462</v>
      </c>
      <c r="AGH15" s="586"/>
      <c r="AGI15" s="586" t="s">
        <v>462</v>
      </c>
      <c r="AGJ15" s="586" t="s">
        <v>462</v>
      </c>
      <c r="AGK15" s="586"/>
      <c r="AGL15" s="586" t="s">
        <v>462</v>
      </c>
      <c r="AGM15" s="586" t="s">
        <v>462</v>
      </c>
      <c r="AGN15" s="586"/>
      <c r="AGO15" s="586"/>
      <c r="AGP15" s="586"/>
      <c r="AGQ15" s="586"/>
      <c r="AGR15" s="586"/>
      <c r="AGS15" s="586" t="s">
        <v>462</v>
      </c>
      <c r="AGT15" s="586" t="s">
        <v>462</v>
      </c>
      <c r="AGU15" s="586" t="s">
        <v>462</v>
      </c>
      <c r="AGV15" s="586"/>
      <c r="AGW15" s="586" t="s">
        <v>462</v>
      </c>
      <c r="AGX15" s="586" t="s">
        <v>462</v>
      </c>
      <c r="AGY15" s="586" t="s">
        <v>462</v>
      </c>
      <c r="AGZ15" s="586" t="s">
        <v>462</v>
      </c>
      <c r="AHA15" s="586" t="s">
        <v>462</v>
      </c>
      <c r="AHB15" s="586" t="s">
        <v>462</v>
      </c>
      <c r="AHC15" s="586"/>
      <c r="AHD15" s="586" t="s">
        <v>462</v>
      </c>
      <c r="AHE15" s="586" t="s">
        <v>462</v>
      </c>
      <c r="AHF15" s="586" t="s">
        <v>462</v>
      </c>
      <c r="AHG15" s="586" t="s">
        <v>462</v>
      </c>
      <c r="AHH15" s="586" t="s">
        <v>462</v>
      </c>
      <c r="AHI15" s="586"/>
      <c r="AHJ15" s="586"/>
      <c r="AHK15" s="586" t="s">
        <v>462</v>
      </c>
      <c r="AHL15" s="586" t="s">
        <v>462</v>
      </c>
      <c r="AHM15" s="586" t="s">
        <v>462</v>
      </c>
      <c r="AHN15" s="586" t="s">
        <v>462</v>
      </c>
      <c r="AHO15" s="586" t="s">
        <v>462</v>
      </c>
      <c r="AHP15" s="586"/>
      <c r="AHQ15" s="586"/>
      <c r="AHR15" s="586" t="s">
        <v>462</v>
      </c>
      <c r="AHS15" s="586" t="s">
        <v>462</v>
      </c>
      <c r="AHT15" s="586" t="s">
        <v>462</v>
      </c>
      <c r="AHU15" s="586" t="s">
        <v>462</v>
      </c>
      <c r="AHV15" s="586" t="s">
        <v>462</v>
      </c>
      <c r="AHW15" s="586"/>
      <c r="AHX15" s="586"/>
      <c r="AHY15" s="586" t="s">
        <v>462</v>
      </c>
      <c r="AHZ15" s="586" t="s">
        <v>462</v>
      </c>
      <c r="AIA15" s="633" t="s">
        <v>455</v>
      </c>
      <c r="AIB15" s="84" t="s">
        <v>93</v>
      </c>
      <c r="AIC15" s="84" t="s">
        <v>94</v>
      </c>
      <c r="AIE15" s="84"/>
      <c r="AIF15" s="84" t="s">
        <v>42</v>
      </c>
      <c r="AIG15" s="84" t="s">
        <v>42</v>
      </c>
      <c r="AIH15" s="84" t="s">
        <v>42</v>
      </c>
      <c r="AII15" s="84" t="s">
        <v>42</v>
      </c>
      <c r="AIJ15" s="84" t="s">
        <v>42</v>
      </c>
      <c r="AIK15" s="84"/>
      <c r="AIL15" s="84"/>
      <c r="AIM15" s="84" t="s">
        <v>42</v>
      </c>
      <c r="AIN15" s="84" t="s">
        <v>42</v>
      </c>
      <c r="AIO15" s="84" t="s">
        <v>42</v>
      </c>
      <c r="AIP15" s="84" t="s">
        <v>95</v>
      </c>
      <c r="AIQ15" s="84"/>
      <c r="AIR15" s="317"/>
      <c r="AIS15" s="317"/>
      <c r="AIT15" s="84" t="s">
        <v>96</v>
      </c>
      <c r="AIU15" s="84" t="s">
        <v>97</v>
      </c>
      <c r="AIV15" s="84" t="s">
        <v>82</v>
      </c>
      <c r="AIW15" s="202" t="s">
        <v>82</v>
      </c>
      <c r="AIX15" s="84" t="s">
        <v>82</v>
      </c>
      <c r="AIY15" s="84"/>
      <c r="AIZ15" s="84"/>
      <c r="AJA15" s="84" t="s">
        <v>82</v>
      </c>
      <c r="AJB15" s="84" t="s">
        <v>82</v>
      </c>
      <c r="AJC15" s="86" t="s">
        <v>98</v>
      </c>
      <c r="AJD15" s="121" t="s">
        <v>624</v>
      </c>
      <c r="AJE15" s="170" t="s">
        <v>243</v>
      </c>
      <c r="AJF15" s="121"/>
      <c r="AJG15" s="121"/>
      <c r="AJH15" s="121"/>
      <c r="AJI15" s="121"/>
      <c r="AJJ15" s="121"/>
      <c r="AJK15" s="121"/>
      <c r="AJL15" s="121"/>
      <c r="AJM15" s="121"/>
      <c r="AJN15" s="121"/>
      <c r="AJO15" s="121"/>
      <c r="AJP15" s="121"/>
      <c r="AJQ15" s="121"/>
      <c r="AJR15" s="121"/>
      <c r="AJS15" s="121"/>
      <c r="AJT15" s="121"/>
      <c r="AJU15" s="121"/>
      <c r="AJV15" s="121"/>
      <c r="AJW15" s="121"/>
      <c r="AJX15" s="121"/>
      <c r="AJY15" s="121"/>
      <c r="AJZ15" s="121"/>
      <c r="AKA15" s="121"/>
      <c r="AKB15" s="121"/>
      <c r="AKC15" s="121"/>
      <c r="AKD15" s="121"/>
      <c r="AKE15" s="121"/>
      <c r="AKF15" s="121"/>
      <c r="AKG15" s="121"/>
      <c r="AKH15" s="121"/>
      <c r="AKI15" s="121"/>
      <c r="AKJ15" s="121"/>
      <c r="AKK15" s="121"/>
      <c r="AKL15" s="121"/>
      <c r="AKM15" s="121"/>
      <c r="AKN15" s="121"/>
      <c r="AKO15" s="121"/>
      <c r="AKP15" s="121"/>
      <c r="AKQ15" s="121"/>
      <c r="AKR15" s="121"/>
      <c r="AKS15" s="121"/>
      <c r="AKT15" s="121"/>
      <c r="AKU15" s="121"/>
      <c r="AKV15" s="121"/>
      <c r="AKW15" s="121"/>
      <c r="AKX15" s="121"/>
      <c r="AKY15" s="121"/>
      <c r="AKZ15" s="121"/>
      <c r="ALA15" s="121"/>
      <c r="ALB15" s="121"/>
      <c r="ALC15" s="121"/>
      <c r="ALD15" s="121"/>
      <c r="ALE15" s="121"/>
      <c r="ALF15" s="121"/>
      <c r="ALG15" s="121"/>
      <c r="ALH15" s="121"/>
      <c r="ALI15" s="121"/>
      <c r="ALJ15" s="121"/>
      <c r="ALK15" s="121"/>
      <c r="ALL15" s="121"/>
      <c r="ALM15" s="121"/>
      <c r="ALN15" s="121"/>
      <c r="ALO15" s="121"/>
      <c r="ALP15" s="121"/>
      <c r="ALQ15" s="121"/>
      <c r="ALR15" s="121"/>
      <c r="ALS15" s="121"/>
      <c r="ALT15" s="121"/>
      <c r="ALU15" s="121"/>
      <c r="ALV15" s="121"/>
      <c r="ALW15" s="121"/>
      <c r="ALX15" s="121"/>
      <c r="ALY15" s="121"/>
      <c r="ALZ15" s="121"/>
      <c r="AMA15" s="121"/>
      <c r="AMB15" s="121"/>
      <c r="AMC15" s="121"/>
      <c r="AMD15" s="121"/>
      <c r="AME15" s="121"/>
      <c r="AMF15" s="121"/>
      <c r="AMG15" s="121"/>
      <c r="AMH15" s="121"/>
      <c r="AMI15" s="121"/>
      <c r="AMJ15" s="121"/>
      <c r="AMK15" s="121"/>
      <c r="AML15" s="121"/>
      <c r="AMM15" s="121"/>
      <c r="AMN15" s="121"/>
      <c r="AMO15" s="121"/>
      <c r="AMP15" s="121"/>
      <c r="AMQ15" s="121"/>
      <c r="AMR15" s="121"/>
      <c r="AMS15" s="121"/>
      <c r="AMT15" s="121"/>
      <c r="AMU15" s="121"/>
      <c r="AMV15" s="121"/>
      <c r="AMW15" s="121"/>
      <c r="AMX15" s="121"/>
      <c r="AMY15" s="121"/>
      <c r="AMZ15" s="121"/>
      <c r="ANA15" s="121"/>
      <c r="ANB15" s="121"/>
      <c r="ANC15" s="121"/>
      <c r="AND15" s="121"/>
      <c r="ANE15" s="121"/>
      <c r="ANF15" s="121"/>
      <c r="ANG15" s="121"/>
      <c r="ANH15" s="121"/>
      <c r="ANI15" s="121"/>
      <c r="ANJ15" s="121"/>
      <c r="ANK15" s="121"/>
      <c r="ANL15" s="121"/>
      <c r="ANM15" s="121"/>
      <c r="ANN15" s="121"/>
      <c r="ANO15" s="121"/>
      <c r="ANP15" s="121"/>
      <c r="ANQ15" s="121"/>
      <c r="ANR15" s="121"/>
      <c r="ANS15" s="121"/>
      <c r="ANT15" s="121"/>
      <c r="ANU15" s="121"/>
      <c r="ANV15" s="121"/>
      <c r="ANW15" s="121"/>
      <c r="ANX15" s="121"/>
      <c r="ANY15" s="121"/>
      <c r="ANZ15" s="121"/>
      <c r="AOA15" s="121"/>
      <c r="AOB15" s="121"/>
      <c r="AOC15" s="121"/>
      <c r="AOD15" s="121"/>
      <c r="AOE15" s="121"/>
      <c r="AOF15" s="121"/>
      <c r="AOG15" s="121"/>
      <c r="AOH15" s="121"/>
      <c r="AOI15" s="121"/>
      <c r="AOJ15" s="121"/>
      <c r="AOK15" s="121"/>
      <c r="AOL15" s="121"/>
      <c r="AOM15" s="121"/>
      <c r="AON15" s="121"/>
      <c r="AOO15" s="121"/>
      <c r="AOP15" s="121"/>
      <c r="AOQ15" s="121"/>
    </row>
    <row r="16" spans="1:1205" ht="12.45" hidden="1" customHeight="1" outlineLevel="1" thickBot="1">
      <c r="A16" s="155" t="s">
        <v>224</v>
      </c>
      <c r="B16" s="54">
        <f>G22</f>
        <v>1743.974444094488</v>
      </c>
      <c r="C16" s="32" t="s">
        <v>225</v>
      </c>
      <c r="D16" s="670">
        <f>SUM(I16:AIK16)</f>
        <v>651</v>
      </c>
      <c r="E16" s="55">
        <f t="shared" ref="E16:E21" si="17">SUM(D16/G16)</f>
        <v>1.4247530018810635</v>
      </c>
      <c r="F16" s="179"/>
      <c r="G16" s="49">
        <f>G22*0.262</f>
        <v>456.9213043527559</v>
      </c>
      <c r="H16" s="156">
        <f>SUM(I16:AMI16)</f>
        <v>651</v>
      </c>
      <c r="T16" s="428">
        <v>651</v>
      </c>
      <c r="EA16" s="203" t="s">
        <v>437</v>
      </c>
      <c r="EB16" s="204" t="s">
        <v>437</v>
      </c>
      <c r="EC16" s="204" t="s">
        <v>437</v>
      </c>
      <c r="ED16" s="204" t="s">
        <v>437</v>
      </c>
      <c r="EE16" s="204" t="s">
        <v>437</v>
      </c>
      <c r="EF16" s="204" t="s">
        <v>437</v>
      </c>
      <c r="EG16" s="204" t="s">
        <v>437</v>
      </c>
      <c r="EH16" s="204" t="s">
        <v>437</v>
      </c>
      <c r="EI16" s="204" t="s">
        <v>437</v>
      </c>
      <c r="EJ16" s="204" t="s">
        <v>437</v>
      </c>
      <c r="EK16" s="204" t="s">
        <v>437</v>
      </c>
      <c r="EL16" s="204" t="s">
        <v>437</v>
      </c>
      <c r="EM16" s="204" t="s">
        <v>437</v>
      </c>
      <c r="EN16" s="204" t="s">
        <v>437</v>
      </c>
      <c r="EO16" s="204" t="s">
        <v>437</v>
      </c>
      <c r="EP16" s="204" t="s">
        <v>437</v>
      </c>
      <c r="EQ16" s="204" t="s">
        <v>437</v>
      </c>
      <c r="ER16" s="204" t="s">
        <v>437</v>
      </c>
      <c r="ES16" s="204" t="s">
        <v>437</v>
      </c>
      <c r="ET16" s="204" t="s">
        <v>437</v>
      </c>
      <c r="EU16" s="204" t="s">
        <v>437</v>
      </c>
      <c r="EV16" s="204" t="s">
        <v>437</v>
      </c>
      <c r="EW16" s="204" t="s">
        <v>437</v>
      </c>
      <c r="EX16" s="204" t="s">
        <v>437</v>
      </c>
      <c r="EY16" s="204" t="s">
        <v>437</v>
      </c>
      <c r="EZ16" s="204" t="s">
        <v>437</v>
      </c>
      <c r="FA16" s="204" t="s">
        <v>437</v>
      </c>
      <c r="FB16" s="204" t="s">
        <v>437</v>
      </c>
      <c r="FC16" s="204" t="s">
        <v>437</v>
      </c>
      <c r="FD16" s="205" t="s">
        <v>437</v>
      </c>
      <c r="GJ16" s="203" t="s">
        <v>437</v>
      </c>
      <c r="GK16" s="204" t="s">
        <v>437</v>
      </c>
      <c r="GL16" s="204" t="s">
        <v>437</v>
      </c>
      <c r="GM16" s="204" t="s">
        <v>437</v>
      </c>
      <c r="GN16" s="204" t="s">
        <v>437</v>
      </c>
      <c r="GO16" s="204" t="s">
        <v>437</v>
      </c>
      <c r="GP16" s="204" t="s">
        <v>437</v>
      </c>
      <c r="GQ16" s="204" t="s">
        <v>437</v>
      </c>
      <c r="GR16" s="204" t="s">
        <v>437</v>
      </c>
      <c r="GS16" s="204" t="s">
        <v>437</v>
      </c>
      <c r="GT16" s="204" t="s">
        <v>437</v>
      </c>
      <c r="GU16" s="204" t="s">
        <v>437</v>
      </c>
      <c r="GV16" s="204" t="s">
        <v>437</v>
      </c>
      <c r="GW16" s="204" t="s">
        <v>437</v>
      </c>
      <c r="GX16" s="204" t="s">
        <v>437</v>
      </c>
      <c r="GY16" s="204" t="s">
        <v>437</v>
      </c>
      <c r="GZ16" s="204" t="s">
        <v>437</v>
      </c>
      <c r="HA16" s="204" t="s">
        <v>437</v>
      </c>
      <c r="HB16" s="204" t="s">
        <v>437</v>
      </c>
      <c r="HC16" s="285" t="s">
        <v>437</v>
      </c>
      <c r="HD16" s="285" t="s">
        <v>437</v>
      </c>
      <c r="HE16" s="285" t="s">
        <v>437</v>
      </c>
      <c r="HF16" s="285" t="s">
        <v>437</v>
      </c>
      <c r="HG16" s="285" t="s">
        <v>437</v>
      </c>
      <c r="HH16" s="285" t="s">
        <v>437</v>
      </c>
      <c r="HI16" s="285" t="s">
        <v>437</v>
      </c>
      <c r="HJ16" s="285" t="s">
        <v>437</v>
      </c>
      <c r="HK16" s="285" t="s">
        <v>437</v>
      </c>
      <c r="HL16" s="285" t="s">
        <v>437</v>
      </c>
      <c r="HM16" s="315" t="s">
        <v>437</v>
      </c>
      <c r="HN16" s="302" t="s">
        <v>437</v>
      </c>
      <c r="HO16" s="285" t="s">
        <v>437</v>
      </c>
      <c r="HP16" s="285" t="s">
        <v>437</v>
      </c>
      <c r="HQ16" s="285" t="s">
        <v>437</v>
      </c>
      <c r="HR16" s="285" t="s">
        <v>437</v>
      </c>
      <c r="HS16" s="285" t="s">
        <v>437</v>
      </c>
      <c r="HT16" s="285" t="s">
        <v>437</v>
      </c>
      <c r="HU16" s="285" t="s">
        <v>437</v>
      </c>
      <c r="HV16" s="285" t="s">
        <v>437</v>
      </c>
      <c r="HW16" s="285" t="s">
        <v>437</v>
      </c>
      <c r="HX16" s="285" t="s">
        <v>437</v>
      </c>
      <c r="HY16" s="285" t="s">
        <v>437</v>
      </c>
      <c r="HZ16" s="285" t="s">
        <v>437</v>
      </c>
      <c r="IA16" s="285" t="s">
        <v>437</v>
      </c>
      <c r="IB16" s="285" t="s">
        <v>437</v>
      </c>
      <c r="IC16" s="285" t="s">
        <v>437</v>
      </c>
      <c r="ID16" s="285" t="s">
        <v>437</v>
      </c>
      <c r="IE16" s="285" t="s">
        <v>437</v>
      </c>
      <c r="IF16" s="285" t="s">
        <v>437</v>
      </c>
      <c r="IG16" s="285" t="s">
        <v>437</v>
      </c>
      <c r="IH16" s="204"/>
      <c r="II16" s="285" t="s">
        <v>437</v>
      </c>
      <c r="IJ16" s="285" t="s">
        <v>437</v>
      </c>
      <c r="IK16" s="285" t="s">
        <v>437</v>
      </c>
      <c r="IL16" s="285" t="s">
        <v>437</v>
      </c>
      <c r="IM16" s="285" t="s">
        <v>437</v>
      </c>
      <c r="IN16" s="204"/>
      <c r="IO16" s="204"/>
      <c r="IP16" s="204"/>
      <c r="IQ16" s="204"/>
      <c r="IR16" s="205"/>
      <c r="IS16" s="203" t="s">
        <v>437</v>
      </c>
      <c r="IT16" s="204" t="s">
        <v>437</v>
      </c>
      <c r="IU16" s="204" t="s">
        <v>437</v>
      </c>
      <c r="IV16" s="204" t="s">
        <v>437</v>
      </c>
      <c r="IW16" s="204" t="s">
        <v>437</v>
      </c>
      <c r="IX16" s="204" t="s">
        <v>437</v>
      </c>
      <c r="IY16" s="204"/>
      <c r="IZ16" s="204"/>
      <c r="JA16" s="204"/>
      <c r="JB16" s="204"/>
      <c r="JC16" s="204"/>
      <c r="JD16" s="204"/>
      <c r="JE16" s="204"/>
      <c r="JF16" s="204"/>
      <c r="JG16" s="204"/>
      <c r="JH16" s="204"/>
      <c r="JI16" s="204" t="s">
        <v>437</v>
      </c>
      <c r="JJ16" s="204" t="s">
        <v>437</v>
      </c>
      <c r="JK16" s="285" t="s">
        <v>437</v>
      </c>
      <c r="JL16" s="204"/>
      <c r="JM16" s="204"/>
      <c r="JN16" s="204"/>
      <c r="JO16" s="204"/>
      <c r="JP16" s="204"/>
      <c r="JQ16" s="204"/>
      <c r="JR16" s="204"/>
      <c r="JS16" s="204"/>
      <c r="JT16" s="204"/>
      <c r="JU16" s="204"/>
      <c r="JV16" s="204"/>
      <c r="JW16" s="205"/>
      <c r="LB16" s="203" t="s">
        <v>437</v>
      </c>
      <c r="LC16" s="204" t="s">
        <v>437</v>
      </c>
      <c r="LD16" s="204" t="s">
        <v>437</v>
      </c>
      <c r="LE16" s="204" t="s">
        <v>437</v>
      </c>
      <c r="LF16" s="204" t="s">
        <v>437</v>
      </c>
      <c r="LG16" s="204" t="s">
        <v>437</v>
      </c>
      <c r="LH16" s="204" t="s">
        <v>437</v>
      </c>
      <c r="LI16" s="204" t="s">
        <v>437</v>
      </c>
      <c r="LJ16" s="204" t="s">
        <v>437</v>
      </c>
      <c r="LK16" s="204" t="s">
        <v>437</v>
      </c>
      <c r="LL16" s="204" t="s">
        <v>437</v>
      </c>
      <c r="LM16" s="204" t="s">
        <v>437</v>
      </c>
      <c r="LN16" s="204" t="s">
        <v>437</v>
      </c>
      <c r="LO16" s="204" t="s">
        <v>437</v>
      </c>
      <c r="LP16" s="204" t="s">
        <v>437</v>
      </c>
      <c r="LQ16" s="204" t="s">
        <v>437</v>
      </c>
      <c r="LR16" s="204" t="s">
        <v>437</v>
      </c>
      <c r="LS16" s="204" t="s">
        <v>437</v>
      </c>
      <c r="LT16" s="204" t="s">
        <v>437</v>
      </c>
      <c r="LU16" s="204" t="s">
        <v>437</v>
      </c>
      <c r="LV16" s="204" t="s">
        <v>437</v>
      </c>
      <c r="LW16" s="204" t="s">
        <v>437</v>
      </c>
      <c r="LX16" s="204" t="s">
        <v>437</v>
      </c>
      <c r="LY16" s="204" t="s">
        <v>437</v>
      </c>
      <c r="LZ16" s="204" t="s">
        <v>437</v>
      </c>
      <c r="MA16" s="204" t="s">
        <v>437</v>
      </c>
      <c r="MB16" s="204" t="s">
        <v>437</v>
      </c>
      <c r="MC16" s="204" t="s">
        <v>437</v>
      </c>
      <c r="MD16" s="204" t="s">
        <v>437</v>
      </c>
      <c r="ME16" s="204" t="s">
        <v>437</v>
      </c>
      <c r="MF16" s="205" t="s">
        <v>437</v>
      </c>
      <c r="MG16" s="203" t="s">
        <v>437</v>
      </c>
      <c r="MH16" s="204" t="s">
        <v>437</v>
      </c>
      <c r="MI16" s="204" t="s">
        <v>437</v>
      </c>
      <c r="MJ16" s="204" t="s">
        <v>437</v>
      </c>
      <c r="MK16" s="204" t="s">
        <v>437</v>
      </c>
      <c r="ML16" s="204" t="s">
        <v>437</v>
      </c>
      <c r="MM16" s="204" t="s">
        <v>437</v>
      </c>
      <c r="MN16" s="204" t="s">
        <v>437</v>
      </c>
      <c r="MO16" s="204" t="s">
        <v>437</v>
      </c>
      <c r="MP16" s="204" t="s">
        <v>437</v>
      </c>
      <c r="MQ16" s="204" t="s">
        <v>437</v>
      </c>
      <c r="MR16" s="204" t="s">
        <v>437</v>
      </c>
      <c r="MS16" s="204" t="s">
        <v>437</v>
      </c>
      <c r="MT16" s="204" t="s">
        <v>437</v>
      </c>
      <c r="MU16" s="204" t="s">
        <v>437</v>
      </c>
      <c r="MV16" s="204" t="s">
        <v>437</v>
      </c>
      <c r="MW16" s="204" t="s">
        <v>437</v>
      </c>
      <c r="MX16" s="204" t="s">
        <v>437</v>
      </c>
      <c r="MY16" s="204" t="s">
        <v>437</v>
      </c>
      <c r="MZ16" s="204" t="s">
        <v>437</v>
      </c>
      <c r="NA16" s="204" t="s">
        <v>437</v>
      </c>
      <c r="NB16" s="204" t="s">
        <v>437</v>
      </c>
      <c r="NC16" s="204" t="s">
        <v>437</v>
      </c>
      <c r="ND16" s="204" t="s">
        <v>437</v>
      </c>
      <c r="NE16" s="204" t="s">
        <v>437</v>
      </c>
      <c r="NF16" s="204" t="s">
        <v>437</v>
      </c>
      <c r="NG16" s="204" t="s">
        <v>437</v>
      </c>
      <c r="NH16" s="204" t="s">
        <v>437</v>
      </c>
      <c r="NI16" s="204" t="s">
        <v>437</v>
      </c>
      <c r="NJ16" s="205" t="s">
        <v>437</v>
      </c>
      <c r="NK16" s="203" t="s">
        <v>437</v>
      </c>
      <c r="NL16" s="204" t="s">
        <v>437</v>
      </c>
      <c r="NM16" s="204" t="s">
        <v>437</v>
      </c>
      <c r="NN16" s="204" t="s">
        <v>437</v>
      </c>
      <c r="NO16" s="204" t="s">
        <v>437</v>
      </c>
      <c r="NP16" s="204" t="s">
        <v>437</v>
      </c>
      <c r="NQ16" s="204" t="s">
        <v>437</v>
      </c>
      <c r="NR16" s="204" t="s">
        <v>437</v>
      </c>
      <c r="NS16" s="204" t="s">
        <v>437</v>
      </c>
      <c r="NT16" s="204" t="s">
        <v>437</v>
      </c>
      <c r="NU16" s="204" t="s">
        <v>437</v>
      </c>
      <c r="NV16" s="204" t="s">
        <v>437</v>
      </c>
      <c r="NW16" s="204" t="s">
        <v>437</v>
      </c>
      <c r="NX16" s="204" t="s">
        <v>437</v>
      </c>
      <c r="NY16" s="204" t="s">
        <v>437</v>
      </c>
      <c r="NZ16" s="204" t="s">
        <v>437</v>
      </c>
      <c r="OA16" s="204" t="s">
        <v>437</v>
      </c>
      <c r="OB16" s="204" t="s">
        <v>437</v>
      </c>
      <c r="OC16" s="204" t="s">
        <v>437</v>
      </c>
      <c r="OD16" s="204" t="s">
        <v>437</v>
      </c>
      <c r="OE16" s="204" t="s">
        <v>437</v>
      </c>
      <c r="OF16" s="461" t="s">
        <v>437</v>
      </c>
      <c r="OG16" s="461" t="s">
        <v>437</v>
      </c>
      <c r="OH16" s="461" t="s">
        <v>437</v>
      </c>
      <c r="OI16" s="461" t="s">
        <v>437</v>
      </c>
      <c r="OJ16" s="461" t="s">
        <v>437</v>
      </c>
      <c r="OK16" s="461" t="s">
        <v>437</v>
      </c>
      <c r="OL16" s="461" t="s">
        <v>437</v>
      </c>
      <c r="OM16" s="461" t="s">
        <v>437</v>
      </c>
      <c r="ON16" s="461" t="s">
        <v>437</v>
      </c>
      <c r="OO16" s="462" t="s">
        <v>437</v>
      </c>
      <c r="OP16" s="478" t="s">
        <v>437</v>
      </c>
      <c r="OQ16" s="479" t="s">
        <v>437</v>
      </c>
      <c r="OR16" s="479" t="s">
        <v>437</v>
      </c>
      <c r="OS16" s="479" t="s">
        <v>437</v>
      </c>
      <c r="OT16" s="479" t="s">
        <v>437</v>
      </c>
      <c r="OU16" s="479" t="s">
        <v>437</v>
      </c>
      <c r="OV16" s="479" t="s">
        <v>437</v>
      </c>
      <c r="OW16" s="479" t="s">
        <v>437</v>
      </c>
      <c r="OX16" s="479" t="s">
        <v>437</v>
      </c>
      <c r="OY16" s="479" t="s">
        <v>437</v>
      </c>
      <c r="OZ16" s="479" t="s">
        <v>437</v>
      </c>
      <c r="PA16" s="479" t="s">
        <v>437</v>
      </c>
      <c r="PB16" s="479" t="s">
        <v>437</v>
      </c>
      <c r="PC16" s="479" t="s">
        <v>437</v>
      </c>
      <c r="PD16" s="479" t="s">
        <v>437</v>
      </c>
      <c r="PE16" s="479" t="s">
        <v>437</v>
      </c>
      <c r="PF16" s="479" t="s">
        <v>437</v>
      </c>
      <c r="PG16" s="479" t="s">
        <v>437</v>
      </c>
      <c r="PH16" s="479" t="s">
        <v>437</v>
      </c>
      <c r="PI16" s="479" t="s">
        <v>437</v>
      </c>
      <c r="PJ16" s="479" t="s">
        <v>437</v>
      </c>
      <c r="PK16" s="479" t="s">
        <v>437</v>
      </c>
      <c r="PL16" s="479" t="s">
        <v>437</v>
      </c>
      <c r="PM16" s="479" t="s">
        <v>437</v>
      </c>
      <c r="PN16" s="479" t="s">
        <v>437</v>
      </c>
      <c r="PO16" s="479" t="s">
        <v>437</v>
      </c>
      <c r="PP16" s="479" t="s">
        <v>437</v>
      </c>
      <c r="PQ16" s="479" t="s">
        <v>437</v>
      </c>
      <c r="PR16" s="479" t="s">
        <v>437</v>
      </c>
      <c r="PS16" s="479" t="s">
        <v>437</v>
      </c>
      <c r="PT16" s="480" t="s">
        <v>437</v>
      </c>
      <c r="ABL16" s="302" t="s">
        <v>437</v>
      </c>
      <c r="ABM16" s="285" t="s">
        <v>437</v>
      </c>
      <c r="ABN16" s="285" t="s">
        <v>437</v>
      </c>
      <c r="ABO16" s="285" t="s">
        <v>437</v>
      </c>
      <c r="ABP16" s="285" t="s">
        <v>437</v>
      </c>
      <c r="ABQ16" s="285" t="s">
        <v>437</v>
      </c>
      <c r="ABR16" s="285" t="s">
        <v>437</v>
      </c>
      <c r="ABS16" s="285" t="s">
        <v>437</v>
      </c>
      <c r="ABT16" s="285" t="s">
        <v>437</v>
      </c>
      <c r="ABU16" s="285" t="s">
        <v>437</v>
      </c>
      <c r="ABV16" s="285" t="s">
        <v>437</v>
      </c>
      <c r="ABW16" s="285" t="s">
        <v>437</v>
      </c>
      <c r="ABX16" s="285" t="s">
        <v>437</v>
      </c>
      <c r="ABY16" s="285" t="s">
        <v>437</v>
      </c>
      <c r="ABZ16" s="285" t="s">
        <v>437</v>
      </c>
      <c r="ACA16" s="285" t="s">
        <v>437</v>
      </c>
      <c r="ACB16" s="285" t="s">
        <v>437</v>
      </c>
      <c r="ACC16" s="285" t="s">
        <v>437</v>
      </c>
      <c r="ACD16" s="285" t="s">
        <v>437</v>
      </c>
      <c r="ACE16" s="285" t="s">
        <v>437</v>
      </c>
      <c r="ACF16" s="285" t="s">
        <v>437</v>
      </c>
      <c r="ACG16" s="285" t="s">
        <v>437</v>
      </c>
      <c r="ACH16" s="285" t="s">
        <v>437</v>
      </c>
      <c r="ACI16" s="285" t="s">
        <v>437</v>
      </c>
      <c r="ACJ16" s="285" t="s">
        <v>437</v>
      </c>
      <c r="ACK16" s="285" t="s">
        <v>437</v>
      </c>
      <c r="ACL16" s="285" t="s">
        <v>437</v>
      </c>
      <c r="ACM16" s="285" t="s">
        <v>437</v>
      </c>
      <c r="ACN16" s="285" t="s">
        <v>437</v>
      </c>
      <c r="ACO16" s="285" t="s">
        <v>437</v>
      </c>
      <c r="ACP16" s="315" t="s">
        <v>437</v>
      </c>
      <c r="ACQ16" s="302" t="s">
        <v>437</v>
      </c>
      <c r="ACR16" s="285" t="s">
        <v>437</v>
      </c>
      <c r="ACS16" s="285" t="s">
        <v>437</v>
      </c>
      <c r="ACT16" s="285" t="s">
        <v>437</v>
      </c>
      <c r="ACU16" s="285" t="s">
        <v>437</v>
      </c>
      <c r="ACV16" s="285" t="s">
        <v>437</v>
      </c>
      <c r="ACW16" s="285" t="s">
        <v>437</v>
      </c>
      <c r="ACX16" s="285" t="s">
        <v>437</v>
      </c>
      <c r="ACY16" s="285" t="s">
        <v>437</v>
      </c>
      <c r="ACZ16" s="285" t="s">
        <v>437</v>
      </c>
      <c r="ADA16" s="285" t="s">
        <v>437</v>
      </c>
      <c r="ADB16" s="285" t="s">
        <v>437</v>
      </c>
      <c r="ADC16" s="285" t="s">
        <v>437</v>
      </c>
      <c r="ADD16" s="285" t="s">
        <v>437</v>
      </c>
      <c r="ADE16" s="285" t="s">
        <v>437</v>
      </c>
      <c r="ADF16" s="285" t="s">
        <v>437</v>
      </c>
      <c r="ADG16" s="285" t="s">
        <v>437</v>
      </c>
      <c r="ADH16" s="285" t="s">
        <v>437</v>
      </c>
      <c r="ADI16" s="285" t="s">
        <v>437</v>
      </c>
      <c r="ADJ16" s="285" t="s">
        <v>437</v>
      </c>
      <c r="ADK16" s="285" t="s">
        <v>437</v>
      </c>
      <c r="ADL16" s="285" t="s">
        <v>437</v>
      </c>
      <c r="ADM16" s="285" t="s">
        <v>437</v>
      </c>
      <c r="ADN16" s="285" t="s">
        <v>437</v>
      </c>
      <c r="ADO16" s="285" t="s">
        <v>437</v>
      </c>
      <c r="ADP16" s="285" t="s">
        <v>437</v>
      </c>
      <c r="ADQ16" s="285" t="s">
        <v>437</v>
      </c>
      <c r="ADR16" s="285" t="s">
        <v>437</v>
      </c>
      <c r="ADS16" s="285" t="s">
        <v>437</v>
      </c>
      <c r="ADT16" s="285" t="s">
        <v>437</v>
      </c>
      <c r="ADU16" s="315" t="s">
        <v>437</v>
      </c>
      <c r="AHG16" s="302" t="s">
        <v>437</v>
      </c>
      <c r="AHH16" s="285" t="s">
        <v>437</v>
      </c>
      <c r="AHI16" s="285" t="s">
        <v>437</v>
      </c>
      <c r="AHJ16" s="285" t="s">
        <v>437</v>
      </c>
      <c r="AHK16" s="285" t="s">
        <v>437</v>
      </c>
      <c r="AHL16" s="285" t="s">
        <v>437</v>
      </c>
      <c r="AHM16" s="285" t="s">
        <v>437</v>
      </c>
      <c r="AHN16" s="285" t="s">
        <v>437</v>
      </c>
      <c r="AHO16" s="285" t="s">
        <v>437</v>
      </c>
      <c r="AHP16" s="285" t="s">
        <v>437</v>
      </c>
      <c r="AHQ16" s="285" t="s">
        <v>437</v>
      </c>
      <c r="AHR16" s="285" t="s">
        <v>437</v>
      </c>
      <c r="AHS16" s="285" t="s">
        <v>437</v>
      </c>
      <c r="AHT16" s="285" t="s">
        <v>437</v>
      </c>
      <c r="AHU16" s="285" t="s">
        <v>437</v>
      </c>
      <c r="AHV16" s="285" t="s">
        <v>437</v>
      </c>
      <c r="AHW16" s="285" t="s">
        <v>437</v>
      </c>
      <c r="AHX16" s="285" t="s">
        <v>437</v>
      </c>
      <c r="AHY16" s="285" t="s">
        <v>437</v>
      </c>
      <c r="AHZ16" s="285" t="s">
        <v>437</v>
      </c>
      <c r="AIA16" s="285" t="s">
        <v>437</v>
      </c>
      <c r="AIB16" s="285" t="s">
        <v>437</v>
      </c>
      <c r="AIC16" s="285" t="s">
        <v>437</v>
      </c>
      <c r="AID16" s="285" t="s">
        <v>437</v>
      </c>
      <c r="AIE16" s="285" t="s">
        <v>437</v>
      </c>
      <c r="AIF16" s="285" t="s">
        <v>437</v>
      </c>
      <c r="AIG16" s="285" t="s">
        <v>437</v>
      </c>
      <c r="AIH16" s="285" t="s">
        <v>437</v>
      </c>
      <c r="AII16" s="285" t="s">
        <v>437</v>
      </c>
      <c r="AIJ16" s="285" t="s">
        <v>437</v>
      </c>
      <c r="AIK16" s="315" t="s">
        <v>437</v>
      </c>
      <c r="AIL16" s="654" t="str">
        <f>INDEX([1]集計!$G:$AK,MATCH($B15,[1]集計!$A$1:$A$945,0)+0,MATCH(AIL$232,[1]集計!$G$2:$AK$2,0))</f>
        <v/>
      </c>
      <c r="AIM16" s="655" t="str">
        <f>INDEX([1]集計!$G:$AK,MATCH($B15,[1]集計!$A$1:$A$945,0)+0,MATCH(AIM$232,[1]集計!$G$2:$AK$2,0))</f>
        <v/>
      </c>
      <c r="AIN16" s="655" t="str">
        <f>INDEX([1]集計!$G:$AK,MATCH($B15,[1]集計!$A$1:$A$945,0)+0,MATCH(AIN$232,[1]集計!$G$2:$AK$2,0))</f>
        <v/>
      </c>
      <c r="AIO16" s="655" t="str">
        <f>INDEX([1]集計!$G:$AK,MATCH($B15,[1]集計!$A$1:$A$945,0)+0,MATCH(AIO$232,[1]集計!$G$2:$AK$2,0))</f>
        <v/>
      </c>
      <c r="AIP16" s="655" t="str">
        <f>INDEX([1]集計!$G:$AK,MATCH($B15,[1]集計!$A$1:$A$945,0)+0,MATCH(AIP$232,[1]集計!$G$2:$AK$2,0))</f>
        <v/>
      </c>
      <c r="AIQ16" s="655" t="str">
        <f>INDEX([1]集計!$G:$AK,MATCH($B15,[1]集計!$A$1:$A$945,0)+0,MATCH(AIQ$232,[1]集計!$G$2:$AK$2,0))</f>
        <v/>
      </c>
      <c r="AIR16" s="655" t="str">
        <f>INDEX([1]集計!$G:$AK,MATCH($B15,[1]集計!$A$1:$A$945,0)+0,MATCH(AIR$232,[1]集計!$G$2:$AK$2,0))</f>
        <v/>
      </c>
      <c r="AIS16" s="655" t="str">
        <f>INDEX([1]集計!$G:$AK,MATCH($B15,[1]集計!$A$1:$A$945,0)+0,MATCH(AIS$232,[1]集計!$G$2:$AK$2,0))</f>
        <v/>
      </c>
      <c r="AIT16" s="655" t="str">
        <f>INDEX([1]集計!$G:$AK,MATCH($B15,[1]集計!$A$1:$A$945,0)+0,MATCH(AIT$232,[1]集計!$G$2:$AK$2,0))</f>
        <v/>
      </c>
      <c r="AIU16" s="655" t="str">
        <f>INDEX([1]集計!$G:$AK,MATCH($B15,[1]集計!$A$1:$A$945,0)+0,MATCH(AIU$232,[1]集計!$G$2:$AK$2,0))</f>
        <v/>
      </c>
      <c r="AIV16" s="285" t="s">
        <v>437</v>
      </c>
      <c r="AIW16" s="637" t="s">
        <v>437</v>
      </c>
      <c r="AIX16" s="285" t="s">
        <v>437</v>
      </c>
      <c r="AJA16" s="285" t="s">
        <v>437</v>
      </c>
      <c r="AJB16" s="285" t="s">
        <v>437</v>
      </c>
    </row>
    <row r="17" spans="1:1024" ht="12.45" hidden="1" customHeight="1" outlineLevel="1" thickBot="1">
      <c r="A17" s="157" t="s">
        <v>226</v>
      </c>
      <c r="B17" s="59">
        <v>1850</v>
      </c>
      <c r="C17" s="32" t="s">
        <v>227</v>
      </c>
      <c r="D17" s="670">
        <f t="shared" ref="D17:D21" si="18">SUM(I17:AIK17)</f>
        <v>309</v>
      </c>
      <c r="E17" s="55">
        <f t="shared" si="17"/>
        <v>1.6715235418121199</v>
      </c>
      <c r="F17" s="179"/>
      <c r="G17" s="49">
        <f>G22*0.106</f>
        <v>184.86129107401572</v>
      </c>
      <c r="H17" s="156">
        <f t="shared" ref="H17:H21" si="19">SUM(I17:AMI17)</f>
        <v>311</v>
      </c>
      <c r="T17" s="428">
        <v>309</v>
      </c>
      <c r="EA17" s="206" t="s">
        <v>437</v>
      </c>
      <c r="EB17" s="147" t="s">
        <v>437</v>
      </c>
      <c r="EC17" s="147" t="s">
        <v>437</v>
      </c>
      <c r="ED17" s="147" t="s">
        <v>437</v>
      </c>
      <c r="EE17" s="147" t="s">
        <v>437</v>
      </c>
      <c r="EF17" s="147" t="s">
        <v>437</v>
      </c>
      <c r="EG17" s="147" t="s">
        <v>437</v>
      </c>
      <c r="EH17" s="147" t="s">
        <v>437</v>
      </c>
      <c r="EI17" s="147" t="s">
        <v>437</v>
      </c>
      <c r="EJ17" s="147" t="s">
        <v>437</v>
      </c>
      <c r="EK17" s="147" t="s">
        <v>437</v>
      </c>
      <c r="EL17" s="147" t="s">
        <v>437</v>
      </c>
      <c r="EM17" s="147" t="s">
        <v>437</v>
      </c>
      <c r="EN17" s="147" t="s">
        <v>437</v>
      </c>
      <c r="EO17" s="147" t="s">
        <v>437</v>
      </c>
      <c r="EP17" s="147" t="s">
        <v>437</v>
      </c>
      <c r="EQ17" s="147" t="s">
        <v>437</v>
      </c>
      <c r="ER17" s="147" t="s">
        <v>437</v>
      </c>
      <c r="ES17" s="147" t="s">
        <v>437</v>
      </c>
      <c r="ET17" s="147" t="s">
        <v>437</v>
      </c>
      <c r="EU17" s="147" t="s">
        <v>437</v>
      </c>
      <c r="EV17" s="147" t="s">
        <v>437</v>
      </c>
      <c r="EW17" s="147" t="s">
        <v>437</v>
      </c>
      <c r="EX17" s="147" t="s">
        <v>437</v>
      </c>
      <c r="EY17" s="147" t="s">
        <v>437</v>
      </c>
      <c r="EZ17" s="147" t="s">
        <v>437</v>
      </c>
      <c r="FA17" s="147" t="s">
        <v>437</v>
      </c>
      <c r="FB17" s="147" t="s">
        <v>437</v>
      </c>
      <c r="FC17" s="147" t="s">
        <v>437</v>
      </c>
      <c r="FD17" s="207" t="s">
        <v>437</v>
      </c>
      <c r="GJ17" s="206" t="s">
        <v>437</v>
      </c>
      <c r="GK17" s="147" t="s">
        <v>437</v>
      </c>
      <c r="GL17" s="147" t="s">
        <v>437</v>
      </c>
      <c r="GM17" s="147" t="s">
        <v>437</v>
      </c>
      <c r="GN17" s="147" t="s">
        <v>437</v>
      </c>
      <c r="GO17" s="147" t="s">
        <v>437</v>
      </c>
      <c r="GP17" s="147" t="s">
        <v>437</v>
      </c>
      <c r="GQ17" s="147" t="s">
        <v>437</v>
      </c>
      <c r="GR17" s="147" t="s">
        <v>437</v>
      </c>
      <c r="GS17" s="147" t="s">
        <v>437</v>
      </c>
      <c r="GT17" s="147" t="s">
        <v>437</v>
      </c>
      <c r="GU17" s="147" t="s">
        <v>437</v>
      </c>
      <c r="GV17" s="147" t="s">
        <v>437</v>
      </c>
      <c r="GW17" s="147" t="s">
        <v>437</v>
      </c>
      <c r="GX17" s="147" t="s">
        <v>437</v>
      </c>
      <c r="GY17" s="147" t="s">
        <v>437</v>
      </c>
      <c r="GZ17" s="147" t="s">
        <v>437</v>
      </c>
      <c r="HA17" s="147" t="s">
        <v>437</v>
      </c>
      <c r="HB17" s="147" t="s">
        <v>437</v>
      </c>
      <c r="HC17" s="219" t="s">
        <v>437</v>
      </c>
      <c r="HD17" s="219" t="s">
        <v>437</v>
      </c>
      <c r="HE17" s="219" t="s">
        <v>437</v>
      </c>
      <c r="HF17" s="219" t="s">
        <v>437</v>
      </c>
      <c r="HG17" s="147" t="s">
        <v>437</v>
      </c>
      <c r="HH17" s="147" t="s">
        <v>437</v>
      </c>
      <c r="HI17" s="219" t="s">
        <v>437</v>
      </c>
      <c r="HJ17" s="219" t="s">
        <v>437</v>
      </c>
      <c r="HK17" s="219" t="s">
        <v>437</v>
      </c>
      <c r="HL17" s="219" t="s">
        <v>437</v>
      </c>
      <c r="HM17" s="207" t="s">
        <v>437</v>
      </c>
      <c r="HN17" s="206" t="s">
        <v>437</v>
      </c>
      <c r="HO17" s="147" t="s">
        <v>437</v>
      </c>
      <c r="HP17" s="147" t="s">
        <v>437</v>
      </c>
      <c r="HQ17" s="147" t="s">
        <v>437</v>
      </c>
      <c r="HR17" s="147" t="s">
        <v>437</v>
      </c>
      <c r="HS17" s="147" t="s">
        <v>437</v>
      </c>
      <c r="HT17" s="147" t="s">
        <v>437</v>
      </c>
      <c r="HU17" s="147" t="s">
        <v>437</v>
      </c>
      <c r="HV17" s="147" t="s">
        <v>437</v>
      </c>
      <c r="HW17" s="219" t="s">
        <v>437</v>
      </c>
      <c r="HX17" s="219" t="s">
        <v>437</v>
      </c>
      <c r="HY17" s="219" t="s">
        <v>437</v>
      </c>
      <c r="HZ17" s="219" t="s">
        <v>437</v>
      </c>
      <c r="IA17" s="219" t="s">
        <v>437</v>
      </c>
      <c r="IB17" s="219" t="s">
        <v>437</v>
      </c>
      <c r="IC17" s="147" t="s">
        <v>437</v>
      </c>
      <c r="ID17" s="147" t="s">
        <v>437</v>
      </c>
      <c r="IE17" s="147" t="s">
        <v>437</v>
      </c>
      <c r="IF17" s="147" t="s">
        <v>437</v>
      </c>
      <c r="IG17" s="147"/>
      <c r="IH17" s="147"/>
      <c r="II17" s="219" t="s">
        <v>437</v>
      </c>
      <c r="IJ17" s="219" t="s">
        <v>437</v>
      </c>
      <c r="IK17" s="219" t="s">
        <v>437</v>
      </c>
      <c r="IL17" s="219" t="s">
        <v>437</v>
      </c>
      <c r="IM17" s="147" t="s">
        <v>437</v>
      </c>
      <c r="IN17" s="147"/>
      <c r="IO17" s="147"/>
      <c r="IP17" s="147"/>
      <c r="IQ17" s="147"/>
      <c r="IR17" s="207"/>
      <c r="IS17" s="206" t="s">
        <v>437</v>
      </c>
      <c r="IT17" s="147" t="s">
        <v>437</v>
      </c>
      <c r="IU17" s="147" t="s">
        <v>437</v>
      </c>
      <c r="IV17" s="147" t="s">
        <v>437</v>
      </c>
      <c r="IW17" s="147" t="s">
        <v>437</v>
      </c>
      <c r="IX17" s="147" t="s">
        <v>437</v>
      </c>
      <c r="IY17" s="147"/>
      <c r="IZ17" s="147"/>
      <c r="JA17" s="147"/>
      <c r="JB17" s="147"/>
      <c r="JC17" s="147"/>
      <c r="JD17" s="147"/>
      <c r="JE17" s="147"/>
      <c r="JF17" s="147"/>
      <c r="JG17" s="147"/>
      <c r="JH17" s="147"/>
      <c r="JI17" s="147" t="s">
        <v>437</v>
      </c>
      <c r="JJ17" s="147" t="s">
        <v>437</v>
      </c>
      <c r="JK17" s="219" t="s">
        <v>437</v>
      </c>
      <c r="JL17" s="147"/>
      <c r="JM17" s="147"/>
      <c r="JN17" s="147"/>
      <c r="JO17" s="147"/>
      <c r="JP17" s="147"/>
      <c r="JQ17" s="147"/>
      <c r="JR17" s="147"/>
      <c r="JS17" s="147"/>
      <c r="JT17" s="147"/>
      <c r="JU17" s="147"/>
      <c r="JV17" s="147"/>
      <c r="JW17" s="207"/>
      <c r="LB17" s="206" t="s">
        <v>437</v>
      </c>
      <c r="LC17" s="147" t="s">
        <v>437</v>
      </c>
      <c r="LD17" s="147" t="s">
        <v>437</v>
      </c>
      <c r="LE17" s="147" t="s">
        <v>437</v>
      </c>
      <c r="LF17" s="147" t="s">
        <v>437</v>
      </c>
      <c r="LG17" s="147" t="s">
        <v>437</v>
      </c>
      <c r="LH17" s="147" t="s">
        <v>437</v>
      </c>
      <c r="LI17" s="147" t="s">
        <v>437</v>
      </c>
      <c r="LJ17" s="147" t="s">
        <v>437</v>
      </c>
      <c r="LK17" s="147" t="s">
        <v>437</v>
      </c>
      <c r="LL17" s="147" t="s">
        <v>437</v>
      </c>
      <c r="LM17" s="147" t="s">
        <v>437</v>
      </c>
      <c r="LN17" s="147" t="s">
        <v>437</v>
      </c>
      <c r="LO17" s="147" t="s">
        <v>437</v>
      </c>
      <c r="LP17" s="147" t="s">
        <v>437</v>
      </c>
      <c r="LQ17" s="147" t="s">
        <v>437</v>
      </c>
      <c r="LR17" s="147" t="s">
        <v>437</v>
      </c>
      <c r="LS17" s="147" t="s">
        <v>437</v>
      </c>
      <c r="LT17" s="147" t="s">
        <v>437</v>
      </c>
      <c r="LU17" s="147" t="s">
        <v>437</v>
      </c>
      <c r="LV17" s="147" t="s">
        <v>437</v>
      </c>
      <c r="LW17" s="147" t="s">
        <v>437</v>
      </c>
      <c r="LX17" s="147" t="s">
        <v>437</v>
      </c>
      <c r="LY17" s="147" t="s">
        <v>437</v>
      </c>
      <c r="LZ17" s="147" t="s">
        <v>437</v>
      </c>
      <c r="MA17" s="147" t="s">
        <v>437</v>
      </c>
      <c r="MB17" s="147" t="s">
        <v>437</v>
      </c>
      <c r="MC17" s="147" t="s">
        <v>437</v>
      </c>
      <c r="MD17" s="147" t="s">
        <v>437</v>
      </c>
      <c r="ME17" s="147" t="s">
        <v>437</v>
      </c>
      <c r="MF17" s="207" t="s">
        <v>437</v>
      </c>
      <c r="MG17" s="206" t="s">
        <v>437</v>
      </c>
      <c r="MH17" s="147" t="s">
        <v>437</v>
      </c>
      <c r="MI17" s="147" t="s">
        <v>437</v>
      </c>
      <c r="MJ17" s="147" t="s">
        <v>437</v>
      </c>
      <c r="MK17" s="147" t="s">
        <v>437</v>
      </c>
      <c r="ML17" s="147" t="s">
        <v>437</v>
      </c>
      <c r="MM17" s="147" t="s">
        <v>437</v>
      </c>
      <c r="MN17" s="147" t="s">
        <v>437</v>
      </c>
      <c r="MO17" s="147" t="s">
        <v>437</v>
      </c>
      <c r="MP17" s="147" t="s">
        <v>437</v>
      </c>
      <c r="MQ17" s="147" t="s">
        <v>437</v>
      </c>
      <c r="MR17" s="147" t="s">
        <v>437</v>
      </c>
      <c r="MS17" s="147" t="s">
        <v>437</v>
      </c>
      <c r="MT17" s="147" t="s">
        <v>437</v>
      </c>
      <c r="MU17" s="147" t="s">
        <v>437</v>
      </c>
      <c r="MV17" s="147" t="s">
        <v>437</v>
      </c>
      <c r="MW17" s="147" t="s">
        <v>437</v>
      </c>
      <c r="MX17" s="147" t="s">
        <v>437</v>
      </c>
      <c r="MY17" s="147" t="s">
        <v>437</v>
      </c>
      <c r="MZ17" s="147" t="s">
        <v>437</v>
      </c>
      <c r="NA17" s="147" t="s">
        <v>437</v>
      </c>
      <c r="NB17" s="147" t="s">
        <v>437</v>
      </c>
      <c r="NC17" s="147" t="s">
        <v>437</v>
      </c>
      <c r="ND17" s="147" t="s">
        <v>437</v>
      </c>
      <c r="NE17" s="147" t="s">
        <v>437</v>
      </c>
      <c r="NF17" s="147" t="s">
        <v>437</v>
      </c>
      <c r="NG17" s="147" t="s">
        <v>437</v>
      </c>
      <c r="NH17" s="147" t="s">
        <v>437</v>
      </c>
      <c r="NI17" s="147" t="s">
        <v>437</v>
      </c>
      <c r="NJ17" s="207" t="s">
        <v>437</v>
      </c>
      <c r="NK17" s="206" t="s">
        <v>437</v>
      </c>
      <c r="NL17" s="147" t="s">
        <v>437</v>
      </c>
      <c r="NM17" s="147" t="s">
        <v>437</v>
      </c>
      <c r="NN17" s="147" t="s">
        <v>437</v>
      </c>
      <c r="NO17" s="147" t="s">
        <v>437</v>
      </c>
      <c r="NP17" s="147" t="s">
        <v>437</v>
      </c>
      <c r="NQ17" s="147" t="s">
        <v>437</v>
      </c>
      <c r="NR17" s="147" t="s">
        <v>437</v>
      </c>
      <c r="NS17" s="147" t="s">
        <v>437</v>
      </c>
      <c r="NT17" s="147" t="s">
        <v>437</v>
      </c>
      <c r="NU17" s="147" t="s">
        <v>437</v>
      </c>
      <c r="NV17" s="147" t="s">
        <v>437</v>
      </c>
      <c r="NW17" s="147" t="s">
        <v>437</v>
      </c>
      <c r="NX17" s="147" t="s">
        <v>437</v>
      </c>
      <c r="NY17" s="147" t="s">
        <v>437</v>
      </c>
      <c r="NZ17" s="147" t="s">
        <v>437</v>
      </c>
      <c r="OA17" s="147" t="s">
        <v>437</v>
      </c>
      <c r="OB17" s="147" t="s">
        <v>437</v>
      </c>
      <c r="OC17" s="147" t="s">
        <v>437</v>
      </c>
      <c r="OD17" s="147" t="s">
        <v>437</v>
      </c>
      <c r="OE17" s="147" t="s">
        <v>437</v>
      </c>
      <c r="OF17" s="430" t="s">
        <v>437</v>
      </c>
      <c r="OG17" s="430" t="s">
        <v>437</v>
      </c>
      <c r="OH17" s="430" t="s">
        <v>437</v>
      </c>
      <c r="OI17" s="430" t="s">
        <v>437</v>
      </c>
      <c r="OJ17" s="430" t="s">
        <v>437</v>
      </c>
      <c r="OK17" s="430" t="s">
        <v>437</v>
      </c>
      <c r="OL17" s="430" t="s">
        <v>437</v>
      </c>
      <c r="OM17" s="430" t="s">
        <v>437</v>
      </c>
      <c r="ON17" s="430" t="s">
        <v>437</v>
      </c>
      <c r="OO17" s="463" t="s">
        <v>437</v>
      </c>
      <c r="OP17" s="481" t="s">
        <v>437</v>
      </c>
      <c r="OQ17" s="482" t="s">
        <v>437</v>
      </c>
      <c r="OR17" s="482" t="s">
        <v>437</v>
      </c>
      <c r="OS17" s="482" t="s">
        <v>437</v>
      </c>
      <c r="OT17" s="482" t="s">
        <v>437</v>
      </c>
      <c r="OU17" s="482" t="s">
        <v>437</v>
      </c>
      <c r="OV17" s="482" t="s">
        <v>437</v>
      </c>
      <c r="OW17" s="482" t="s">
        <v>437</v>
      </c>
      <c r="OX17" s="482" t="s">
        <v>437</v>
      </c>
      <c r="OY17" s="482" t="s">
        <v>437</v>
      </c>
      <c r="OZ17" s="482" t="s">
        <v>437</v>
      </c>
      <c r="PA17" s="482" t="s">
        <v>437</v>
      </c>
      <c r="PB17" s="482" t="s">
        <v>437</v>
      </c>
      <c r="PC17" s="482" t="s">
        <v>437</v>
      </c>
      <c r="PD17" s="482" t="s">
        <v>437</v>
      </c>
      <c r="PE17" s="482" t="s">
        <v>437</v>
      </c>
      <c r="PF17" s="482" t="s">
        <v>437</v>
      </c>
      <c r="PG17" s="482" t="s">
        <v>437</v>
      </c>
      <c r="PH17" s="482" t="s">
        <v>437</v>
      </c>
      <c r="PI17" s="482" t="s">
        <v>437</v>
      </c>
      <c r="PJ17" s="482" t="s">
        <v>437</v>
      </c>
      <c r="PK17" s="482" t="s">
        <v>437</v>
      </c>
      <c r="PL17" s="482" t="s">
        <v>437</v>
      </c>
      <c r="PM17" s="482" t="s">
        <v>437</v>
      </c>
      <c r="PN17" s="482" t="s">
        <v>437</v>
      </c>
      <c r="PO17" s="482" t="s">
        <v>437</v>
      </c>
      <c r="PP17" s="482" t="s">
        <v>437</v>
      </c>
      <c r="PQ17" s="482" t="s">
        <v>437</v>
      </c>
      <c r="PR17" s="482" t="s">
        <v>437</v>
      </c>
      <c r="PS17" s="482" t="s">
        <v>437</v>
      </c>
      <c r="PT17" s="483" t="s">
        <v>437</v>
      </c>
      <c r="ABL17" s="301" t="s">
        <v>437</v>
      </c>
      <c r="ABM17" s="219" t="s">
        <v>437</v>
      </c>
      <c r="ABN17" s="219" t="s">
        <v>437</v>
      </c>
      <c r="ABO17" s="219" t="s">
        <v>437</v>
      </c>
      <c r="ABP17" s="219" t="s">
        <v>437</v>
      </c>
      <c r="ABQ17" s="219" t="s">
        <v>437</v>
      </c>
      <c r="ABR17" s="219" t="s">
        <v>437</v>
      </c>
      <c r="ABS17" s="219" t="s">
        <v>437</v>
      </c>
      <c r="ABT17" s="219" t="s">
        <v>437</v>
      </c>
      <c r="ABU17" s="219" t="s">
        <v>437</v>
      </c>
      <c r="ABV17" s="219" t="s">
        <v>437</v>
      </c>
      <c r="ABW17" s="219" t="s">
        <v>437</v>
      </c>
      <c r="ABX17" s="219" t="s">
        <v>437</v>
      </c>
      <c r="ABY17" s="219" t="s">
        <v>437</v>
      </c>
      <c r="ABZ17" s="219" t="s">
        <v>437</v>
      </c>
      <c r="ACA17" s="219" t="s">
        <v>437</v>
      </c>
      <c r="ACB17" s="219" t="s">
        <v>437</v>
      </c>
      <c r="ACC17" s="219" t="s">
        <v>437</v>
      </c>
      <c r="ACD17" s="219" t="s">
        <v>437</v>
      </c>
      <c r="ACE17" s="219" t="s">
        <v>437</v>
      </c>
      <c r="ACF17" s="219" t="s">
        <v>437</v>
      </c>
      <c r="ACG17" s="219" t="s">
        <v>437</v>
      </c>
      <c r="ACH17" s="219" t="s">
        <v>437</v>
      </c>
      <c r="ACI17" s="219" t="s">
        <v>437</v>
      </c>
      <c r="ACJ17" s="219" t="s">
        <v>437</v>
      </c>
      <c r="ACK17" s="219" t="s">
        <v>437</v>
      </c>
      <c r="ACL17" s="219" t="s">
        <v>437</v>
      </c>
      <c r="ACM17" s="219" t="s">
        <v>437</v>
      </c>
      <c r="ACN17" s="219" t="s">
        <v>437</v>
      </c>
      <c r="ACO17" s="219" t="s">
        <v>437</v>
      </c>
      <c r="ACP17" s="316" t="s">
        <v>437</v>
      </c>
      <c r="ACQ17" s="301" t="s">
        <v>437</v>
      </c>
      <c r="ACR17" s="219" t="s">
        <v>437</v>
      </c>
      <c r="ACS17" s="219" t="s">
        <v>437</v>
      </c>
      <c r="ACT17" s="219" t="s">
        <v>437</v>
      </c>
      <c r="ACU17" s="219" t="s">
        <v>437</v>
      </c>
      <c r="ACV17" s="219" t="s">
        <v>437</v>
      </c>
      <c r="ACW17" s="219" t="s">
        <v>437</v>
      </c>
      <c r="ACX17" s="219" t="s">
        <v>437</v>
      </c>
      <c r="ACY17" s="219" t="s">
        <v>437</v>
      </c>
      <c r="ACZ17" s="219" t="s">
        <v>437</v>
      </c>
      <c r="ADA17" s="219" t="s">
        <v>437</v>
      </c>
      <c r="ADB17" s="219" t="s">
        <v>437</v>
      </c>
      <c r="ADC17" s="219" t="s">
        <v>437</v>
      </c>
      <c r="ADD17" s="219" t="s">
        <v>437</v>
      </c>
      <c r="ADE17" s="219" t="s">
        <v>437</v>
      </c>
      <c r="ADF17" s="219" t="s">
        <v>437</v>
      </c>
      <c r="ADG17" s="219" t="s">
        <v>437</v>
      </c>
      <c r="ADH17" s="219" t="s">
        <v>437</v>
      </c>
      <c r="ADI17" s="219" t="s">
        <v>437</v>
      </c>
      <c r="ADJ17" s="219" t="s">
        <v>437</v>
      </c>
      <c r="ADK17" s="219" t="s">
        <v>437</v>
      </c>
      <c r="ADL17" s="219" t="s">
        <v>437</v>
      </c>
      <c r="ADM17" s="219" t="s">
        <v>437</v>
      </c>
      <c r="ADN17" s="219" t="s">
        <v>437</v>
      </c>
      <c r="ADO17" s="219" t="s">
        <v>437</v>
      </c>
      <c r="ADP17" s="219" t="s">
        <v>437</v>
      </c>
      <c r="ADQ17" s="219" t="s">
        <v>437</v>
      </c>
      <c r="ADR17" s="219" t="s">
        <v>437</v>
      </c>
      <c r="ADS17" s="219" t="s">
        <v>437</v>
      </c>
      <c r="ADT17" s="219" t="s">
        <v>437</v>
      </c>
      <c r="ADU17" s="316" t="s">
        <v>437</v>
      </c>
      <c r="AHG17" s="301" t="s">
        <v>437</v>
      </c>
      <c r="AHH17" s="219" t="s">
        <v>437</v>
      </c>
      <c r="AHI17" s="219" t="s">
        <v>437</v>
      </c>
      <c r="AHJ17" s="219" t="s">
        <v>437</v>
      </c>
      <c r="AHK17" s="219" t="s">
        <v>437</v>
      </c>
      <c r="AHL17" s="219" t="s">
        <v>437</v>
      </c>
      <c r="AHM17" s="219" t="s">
        <v>437</v>
      </c>
      <c r="AHN17" s="219" t="s">
        <v>437</v>
      </c>
      <c r="AHO17" s="219" t="s">
        <v>437</v>
      </c>
      <c r="AHP17" s="219" t="s">
        <v>437</v>
      </c>
      <c r="AHQ17" s="219" t="s">
        <v>437</v>
      </c>
      <c r="AHR17" s="219" t="s">
        <v>437</v>
      </c>
      <c r="AHS17" s="219" t="s">
        <v>437</v>
      </c>
      <c r="AHT17" s="219" t="s">
        <v>437</v>
      </c>
      <c r="AHU17" s="219" t="s">
        <v>437</v>
      </c>
      <c r="AHV17" s="219" t="s">
        <v>437</v>
      </c>
      <c r="AHW17" s="219" t="s">
        <v>437</v>
      </c>
      <c r="AHX17" s="219" t="s">
        <v>437</v>
      </c>
      <c r="AHY17" s="219" t="s">
        <v>437</v>
      </c>
      <c r="AHZ17" s="219" t="s">
        <v>437</v>
      </c>
      <c r="AIA17" s="219" t="s">
        <v>437</v>
      </c>
      <c r="AIB17" s="219" t="s">
        <v>437</v>
      </c>
      <c r="AIC17" s="219" t="s">
        <v>437</v>
      </c>
      <c r="AID17" s="219" t="s">
        <v>437</v>
      </c>
      <c r="AIE17" s="219" t="s">
        <v>437</v>
      </c>
      <c r="AIF17" s="219" t="s">
        <v>437</v>
      </c>
      <c r="AIG17" s="219" t="s">
        <v>437</v>
      </c>
      <c r="AIH17" s="219" t="s">
        <v>437</v>
      </c>
      <c r="AII17" s="219" t="s">
        <v>437</v>
      </c>
      <c r="AIJ17" s="219" t="s">
        <v>437</v>
      </c>
      <c r="AIK17" s="316" t="s">
        <v>437</v>
      </c>
      <c r="AIL17" s="656" t="str">
        <f>INDEX([1]集計!$G:$AK,MATCH($B15,[1]集計!$A$1:$A$945,0)+1,MATCH(AIL$232,[1]集計!$G$2:$AK$2,0))</f>
        <v/>
      </c>
      <c r="AIM17" s="657" t="str">
        <f>INDEX([1]集計!$G:$AK,MATCH($B15,[1]集計!$A$1:$A$945,0)+1,MATCH(AIM$232,[1]集計!$G$2:$AK$2,0))</f>
        <v/>
      </c>
      <c r="AIN17" s="657">
        <f>INDEX([1]集計!$G:$AK,MATCH($B15,[1]集計!$A$1:$A$945,0)+1,MATCH(AIN$232,[1]集計!$G$2:$AK$2,0))</f>
        <v>2</v>
      </c>
      <c r="AIO17" s="657" t="str">
        <f>INDEX([1]集計!$G:$AK,MATCH($B15,[1]集計!$A$1:$A$945,0)+1,MATCH(AIO$232,[1]集計!$G$2:$AK$2,0))</f>
        <v/>
      </c>
      <c r="AIP17" s="657" t="str">
        <f>INDEX([1]集計!$G:$AK,MATCH($B15,[1]集計!$A$1:$A$945,0)+1,MATCH(AIP$232,[1]集計!$G$2:$AK$2,0))</f>
        <v/>
      </c>
      <c r="AIQ17" s="657" t="str">
        <f>INDEX([1]集計!$G:$AK,MATCH($B15,[1]集計!$A$1:$A$945,0)+1,MATCH(AIQ$232,[1]集計!$G$2:$AK$2,0))</f>
        <v/>
      </c>
      <c r="AIR17" s="657" t="str">
        <f>INDEX([1]集計!$G:$AK,MATCH($B15,[1]集計!$A$1:$A$945,0)+1,MATCH(AIR$232,[1]集計!$G$2:$AK$2,0))</f>
        <v/>
      </c>
      <c r="AIS17" s="657" t="str">
        <f>INDEX([1]集計!$G:$AK,MATCH($B15,[1]集計!$A$1:$A$945,0)+1,MATCH(AIS$232,[1]集計!$G$2:$AK$2,0))</f>
        <v/>
      </c>
      <c r="AIT17" s="657" t="str">
        <f>INDEX([1]集計!$G:$AK,MATCH($B15,[1]集計!$A$1:$A$945,0)+1,MATCH(AIT$232,[1]集計!$G$2:$AK$2,0))</f>
        <v/>
      </c>
      <c r="AIU17" s="657" t="str">
        <f>INDEX([1]集計!$G:$AK,MATCH($B15,[1]集計!$A$1:$A$945,0)+1,MATCH(AIU$232,[1]集計!$G$2:$AK$2,0))</f>
        <v/>
      </c>
      <c r="AIV17" s="219" t="s">
        <v>437</v>
      </c>
      <c r="AIW17" s="638" t="s">
        <v>437</v>
      </c>
      <c r="AIX17" s="219" t="s">
        <v>437</v>
      </c>
      <c r="AJA17" s="219" t="s">
        <v>437</v>
      </c>
      <c r="AJB17" s="219" t="s">
        <v>437</v>
      </c>
    </row>
    <row r="18" spans="1:1024" ht="12.45" hidden="1" customHeight="1" outlineLevel="1" thickBot="1">
      <c r="A18" s="158" t="s">
        <v>228</v>
      </c>
      <c r="B18" s="61">
        <v>2186</v>
      </c>
      <c r="C18" s="32" t="s">
        <v>229</v>
      </c>
      <c r="D18" s="670">
        <f t="shared" si="18"/>
        <v>521</v>
      </c>
      <c r="E18" s="55">
        <f t="shared" si="17"/>
        <v>0.8944398496222713</v>
      </c>
      <c r="F18" s="180"/>
      <c r="G18" s="49">
        <f>G22*0.334</f>
        <v>582.487464327559</v>
      </c>
      <c r="H18" s="156">
        <f t="shared" si="19"/>
        <v>521</v>
      </c>
      <c r="T18" s="428">
        <v>521</v>
      </c>
      <c r="EA18" s="206" t="s">
        <v>437</v>
      </c>
      <c r="EB18" s="147" t="s">
        <v>437</v>
      </c>
      <c r="EC18" s="147" t="s">
        <v>437</v>
      </c>
      <c r="ED18" s="147" t="s">
        <v>437</v>
      </c>
      <c r="EE18" s="147" t="s">
        <v>437</v>
      </c>
      <c r="EF18" s="147" t="s">
        <v>437</v>
      </c>
      <c r="EG18" s="147" t="s">
        <v>437</v>
      </c>
      <c r="EH18" s="147" t="s">
        <v>437</v>
      </c>
      <c r="EI18" s="147" t="s">
        <v>437</v>
      </c>
      <c r="EJ18" s="147" t="s">
        <v>437</v>
      </c>
      <c r="EK18" s="147" t="s">
        <v>437</v>
      </c>
      <c r="EL18" s="147" t="s">
        <v>437</v>
      </c>
      <c r="EM18" s="147" t="s">
        <v>437</v>
      </c>
      <c r="EN18" s="147" t="s">
        <v>437</v>
      </c>
      <c r="EO18" s="147" t="s">
        <v>437</v>
      </c>
      <c r="EP18" s="147" t="s">
        <v>437</v>
      </c>
      <c r="EQ18" s="147" t="s">
        <v>437</v>
      </c>
      <c r="ER18" s="147" t="s">
        <v>437</v>
      </c>
      <c r="ES18" s="147" t="s">
        <v>437</v>
      </c>
      <c r="ET18" s="147" t="s">
        <v>437</v>
      </c>
      <c r="EU18" s="147" t="s">
        <v>437</v>
      </c>
      <c r="EV18" s="147" t="s">
        <v>437</v>
      </c>
      <c r="EW18" s="147" t="s">
        <v>437</v>
      </c>
      <c r="EX18" s="147" t="s">
        <v>437</v>
      </c>
      <c r="EY18" s="147" t="s">
        <v>437</v>
      </c>
      <c r="EZ18" s="147" t="s">
        <v>437</v>
      </c>
      <c r="FA18" s="147" t="s">
        <v>437</v>
      </c>
      <c r="FB18" s="147" t="s">
        <v>437</v>
      </c>
      <c r="FC18" s="147" t="s">
        <v>437</v>
      </c>
      <c r="FD18" s="207" t="s">
        <v>437</v>
      </c>
      <c r="GJ18" s="206" t="s">
        <v>437</v>
      </c>
      <c r="GK18" s="147" t="s">
        <v>437</v>
      </c>
      <c r="GL18" s="147" t="s">
        <v>437</v>
      </c>
      <c r="GM18" s="147" t="s">
        <v>437</v>
      </c>
      <c r="GN18" s="147" t="s">
        <v>437</v>
      </c>
      <c r="GO18" s="147" t="s">
        <v>437</v>
      </c>
      <c r="GP18" s="147" t="s">
        <v>437</v>
      </c>
      <c r="GQ18" s="147" t="s">
        <v>437</v>
      </c>
      <c r="GR18" s="147" t="s">
        <v>437</v>
      </c>
      <c r="GS18" s="147" t="s">
        <v>437</v>
      </c>
      <c r="GT18" s="147" t="s">
        <v>437</v>
      </c>
      <c r="GU18" s="147" t="s">
        <v>437</v>
      </c>
      <c r="GV18" s="147" t="s">
        <v>437</v>
      </c>
      <c r="GW18" s="147" t="s">
        <v>437</v>
      </c>
      <c r="GX18" s="147" t="s">
        <v>437</v>
      </c>
      <c r="GY18" s="147" t="s">
        <v>437</v>
      </c>
      <c r="GZ18" s="147" t="s">
        <v>437</v>
      </c>
      <c r="HA18" s="147" t="s">
        <v>437</v>
      </c>
      <c r="HB18" s="147" t="s">
        <v>437</v>
      </c>
      <c r="HC18" s="219" t="s">
        <v>437</v>
      </c>
      <c r="HD18" s="219" t="s">
        <v>437</v>
      </c>
      <c r="HE18" s="219" t="s">
        <v>437</v>
      </c>
      <c r="HF18" s="219" t="s">
        <v>437</v>
      </c>
      <c r="HG18" s="147" t="s">
        <v>437</v>
      </c>
      <c r="HH18" s="147" t="s">
        <v>437</v>
      </c>
      <c r="HI18" s="219" t="s">
        <v>437</v>
      </c>
      <c r="HJ18" s="219" t="s">
        <v>437</v>
      </c>
      <c r="HK18" s="219" t="s">
        <v>437</v>
      </c>
      <c r="HL18" s="219" t="s">
        <v>437</v>
      </c>
      <c r="HM18" s="207" t="s">
        <v>437</v>
      </c>
      <c r="HN18" s="206" t="s">
        <v>437</v>
      </c>
      <c r="HO18" s="147" t="s">
        <v>437</v>
      </c>
      <c r="HP18" s="147" t="s">
        <v>437</v>
      </c>
      <c r="HQ18" s="147" t="s">
        <v>437</v>
      </c>
      <c r="HR18" s="147" t="s">
        <v>437</v>
      </c>
      <c r="HS18" s="147" t="s">
        <v>437</v>
      </c>
      <c r="HT18" s="147" t="s">
        <v>437</v>
      </c>
      <c r="HU18" s="147" t="s">
        <v>437</v>
      </c>
      <c r="HV18" s="147" t="s">
        <v>437</v>
      </c>
      <c r="HW18" s="219" t="s">
        <v>437</v>
      </c>
      <c r="HX18" s="219" t="s">
        <v>437</v>
      </c>
      <c r="HY18" s="219" t="s">
        <v>437</v>
      </c>
      <c r="HZ18" s="219" t="s">
        <v>437</v>
      </c>
      <c r="IA18" s="219" t="s">
        <v>437</v>
      </c>
      <c r="IB18" s="219" t="s">
        <v>437</v>
      </c>
      <c r="IC18" s="147" t="s">
        <v>437</v>
      </c>
      <c r="ID18" s="147" t="s">
        <v>437</v>
      </c>
      <c r="IE18" s="147" t="s">
        <v>437</v>
      </c>
      <c r="IF18" s="147" t="s">
        <v>437</v>
      </c>
      <c r="IG18" s="147"/>
      <c r="IH18" s="147"/>
      <c r="II18" s="219" t="s">
        <v>437</v>
      </c>
      <c r="IJ18" s="147" t="s">
        <v>437</v>
      </c>
      <c r="IK18" s="147" t="s">
        <v>437</v>
      </c>
      <c r="IL18" s="147" t="s">
        <v>437</v>
      </c>
      <c r="IM18" s="147" t="s">
        <v>437</v>
      </c>
      <c r="IN18" s="147"/>
      <c r="IO18" s="147"/>
      <c r="IP18" s="147"/>
      <c r="IQ18" s="147"/>
      <c r="IR18" s="207"/>
      <c r="IS18" s="206" t="s">
        <v>437</v>
      </c>
      <c r="IT18" s="147" t="s">
        <v>437</v>
      </c>
      <c r="IU18" s="147" t="s">
        <v>437</v>
      </c>
      <c r="IV18" s="147" t="s">
        <v>437</v>
      </c>
      <c r="IW18" s="147" t="s">
        <v>437</v>
      </c>
      <c r="IX18" s="147" t="s">
        <v>437</v>
      </c>
      <c r="IY18" s="147"/>
      <c r="IZ18" s="147"/>
      <c r="JA18" s="147"/>
      <c r="JB18" s="147"/>
      <c r="JC18" s="147"/>
      <c r="JD18" s="147"/>
      <c r="JE18" s="147"/>
      <c r="JF18" s="147"/>
      <c r="JG18" s="147"/>
      <c r="JH18" s="147"/>
      <c r="JI18" s="147" t="s">
        <v>437</v>
      </c>
      <c r="JJ18" s="147" t="s">
        <v>437</v>
      </c>
      <c r="JK18" s="219" t="s">
        <v>437</v>
      </c>
      <c r="JL18" s="147"/>
      <c r="JM18" s="147"/>
      <c r="JN18" s="147"/>
      <c r="JO18" s="147"/>
      <c r="JP18" s="147"/>
      <c r="JQ18" s="147"/>
      <c r="JR18" s="147"/>
      <c r="JS18" s="147"/>
      <c r="JT18" s="147"/>
      <c r="JU18" s="147"/>
      <c r="JV18" s="147"/>
      <c r="JW18" s="207"/>
      <c r="LB18" s="206" t="s">
        <v>437</v>
      </c>
      <c r="LC18" s="147" t="s">
        <v>437</v>
      </c>
      <c r="LD18" s="147" t="s">
        <v>437</v>
      </c>
      <c r="LE18" s="147" t="s">
        <v>437</v>
      </c>
      <c r="LF18" s="147" t="s">
        <v>437</v>
      </c>
      <c r="LG18" s="147" t="s">
        <v>437</v>
      </c>
      <c r="LH18" s="147" t="s">
        <v>437</v>
      </c>
      <c r="LI18" s="147" t="s">
        <v>437</v>
      </c>
      <c r="LJ18" s="147" t="s">
        <v>437</v>
      </c>
      <c r="LK18" s="147" t="s">
        <v>437</v>
      </c>
      <c r="LL18" s="147" t="s">
        <v>437</v>
      </c>
      <c r="LM18" s="147" t="s">
        <v>437</v>
      </c>
      <c r="LN18" s="147" t="s">
        <v>437</v>
      </c>
      <c r="LO18" s="147" t="s">
        <v>437</v>
      </c>
      <c r="LP18" s="147" t="s">
        <v>437</v>
      </c>
      <c r="LQ18" s="147" t="s">
        <v>437</v>
      </c>
      <c r="LR18" s="147" t="s">
        <v>437</v>
      </c>
      <c r="LS18" s="147" t="s">
        <v>437</v>
      </c>
      <c r="LT18" s="147" t="s">
        <v>437</v>
      </c>
      <c r="LU18" s="147" t="s">
        <v>437</v>
      </c>
      <c r="LV18" s="147" t="s">
        <v>437</v>
      </c>
      <c r="LW18" s="147" t="s">
        <v>437</v>
      </c>
      <c r="LX18" s="147" t="s">
        <v>437</v>
      </c>
      <c r="LY18" s="147" t="s">
        <v>437</v>
      </c>
      <c r="LZ18" s="147" t="s">
        <v>437</v>
      </c>
      <c r="MA18" s="147" t="s">
        <v>437</v>
      </c>
      <c r="MB18" s="147" t="s">
        <v>437</v>
      </c>
      <c r="MC18" s="147" t="s">
        <v>437</v>
      </c>
      <c r="MD18" s="147"/>
      <c r="ME18" s="147" t="s">
        <v>437</v>
      </c>
      <c r="MF18" s="207" t="s">
        <v>437</v>
      </c>
      <c r="MG18" s="206" t="s">
        <v>437</v>
      </c>
      <c r="MH18" s="147" t="s">
        <v>437</v>
      </c>
      <c r="MI18" s="147" t="s">
        <v>437</v>
      </c>
      <c r="MJ18" s="147" t="s">
        <v>437</v>
      </c>
      <c r="MK18" s="147" t="s">
        <v>437</v>
      </c>
      <c r="ML18" s="147" t="s">
        <v>437</v>
      </c>
      <c r="MM18" s="147" t="s">
        <v>437</v>
      </c>
      <c r="MN18" s="147" t="s">
        <v>437</v>
      </c>
      <c r="MO18" s="147" t="s">
        <v>437</v>
      </c>
      <c r="MP18" s="147" t="s">
        <v>437</v>
      </c>
      <c r="MQ18" s="147" t="s">
        <v>437</v>
      </c>
      <c r="MR18" s="147" t="s">
        <v>437</v>
      </c>
      <c r="MS18" s="147" t="s">
        <v>437</v>
      </c>
      <c r="MT18" s="147" t="s">
        <v>437</v>
      </c>
      <c r="MU18" s="147" t="s">
        <v>437</v>
      </c>
      <c r="MV18" s="147" t="s">
        <v>437</v>
      </c>
      <c r="MW18" s="147" t="s">
        <v>437</v>
      </c>
      <c r="MX18" s="147" t="s">
        <v>437</v>
      </c>
      <c r="MY18" s="147" t="s">
        <v>437</v>
      </c>
      <c r="MZ18" s="147" t="s">
        <v>437</v>
      </c>
      <c r="NA18" s="147" t="s">
        <v>437</v>
      </c>
      <c r="NB18" s="147" t="s">
        <v>437</v>
      </c>
      <c r="NC18" s="147" t="s">
        <v>437</v>
      </c>
      <c r="ND18" s="147" t="s">
        <v>437</v>
      </c>
      <c r="NE18" s="147" t="s">
        <v>437</v>
      </c>
      <c r="NF18" s="147" t="s">
        <v>437</v>
      </c>
      <c r="NG18" s="147" t="s">
        <v>437</v>
      </c>
      <c r="NH18" s="147" t="s">
        <v>437</v>
      </c>
      <c r="NI18" s="147" t="s">
        <v>437</v>
      </c>
      <c r="NJ18" s="207" t="s">
        <v>437</v>
      </c>
      <c r="NK18" s="206" t="s">
        <v>437</v>
      </c>
      <c r="NL18" s="147" t="s">
        <v>437</v>
      </c>
      <c r="NM18" s="147" t="s">
        <v>437</v>
      </c>
      <c r="NN18" s="147" t="s">
        <v>437</v>
      </c>
      <c r="NO18" s="147" t="s">
        <v>437</v>
      </c>
      <c r="NP18" s="147" t="s">
        <v>437</v>
      </c>
      <c r="NQ18" s="147" t="s">
        <v>437</v>
      </c>
      <c r="NR18" s="147" t="s">
        <v>437</v>
      </c>
      <c r="NS18" s="147" t="s">
        <v>437</v>
      </c>
      <c r="NT18" s="147" t="s">
        <v>437</v>
      </c>
      <c r="NU18" s="147" t="s">
        <v>437</v>
      </c>
      <c r="NV18" s="147" t="s">
        <v>437</v>
      </c>
      <c r="NW18" s="147" t="s">
        <v>437</v>
      </c>
      <c r="NX18" s="147" t="s">
        <v>437</v>
      </c>
      <c r="NY18" s="147" t="s">
        <v>437</v>
      </c>
      <c r="NZ18" s="147" t="s">
        <v>437</v>
      </c>
      <c r="OA18" s="147" t="s">
        <v>437</v>
      </c>
      <c r="OB18" s="147" t="s">
        <v>437</v>
      </c>
      <c r="OC18" s="147" t="s">
        <v>437</v>
      </c>
      <c r="OD18" s="147" t="s">
        <v>437</v>
      </c>
      <c r="OE18" s="147" t="s">
        <v>437</v>
      </c>
      <c r="OF18" s="430" t="s">
        <v>437</v>
      </c>
      <c r="OG18" s="430" t="s">
        <v>437</v>
      </c>
      <c r="OH18" s="430" t="s">
        <v>437</v>
      </c>
      <c r="OI18" s="430" t="s">
        <v>437</v>
      </c>
      <c r="OJ18" s="430" t="s">
        <v>437</v>
      </c>
      <c r="OK18" s="430" t="s">
        <v>437</v>
      </c>
      <c r="OL18" s="430" t="s">
        <v>437</v>
      </c>
      <c r="OM18" s="430" t="s">
        <v>437</v>
      </c>
      <c r="ON18" s="430" t="s">
        <v>437</v>
      </c>
      <c r="OO18" s="463" t="s">
        <v>437</v>
      </c>
      <c r="OP18" s="481" t="s">
        <v>437</v>
      </c>
      <c r="OQ18" s="482" t="s">
        <v>437</v>
      </c>
      <c r="OR18" s="482" t="s">
        <v>437</v>
      </c>
      <c r="OS18" s="482" t="s">
        <v>437</v>
      </c>
      <c r="OT18" s="482" t="s">
        <v>437</v>
      </c>
      <c r="OU18" s="482" t="s">
        <v>437</v>
      </c>
      <c r="OV18" s="482" t="s">
        <v>437</v>
      </c>
      <c r="OW18" s="482" t="s">
        <v>437</v>
      </c>
      <c r="OX18" s="482" t="s">
        <v>437</v>
      </c>
      <c r="OY18" s="482" t="s">
        <v>437</v>
      </c>
      <c r="OZ18" s="482" t="s">
        <v>437</v>
      </c>
      <c r="PA18" s="482" t="s">
        <v>437</v>
      </c>
      <c r="PB18" s="482" t="s">
        <v>437</v>
      </c>
      <c r="PC18" s="482" t="s">
        <v>437</v>
      </c>
      <c r="PD18" s="482" t="s">
        <v>437</v>
      </c>
      <c r="PE18" s="482" t="s">
        <v>437</v>
      </c>
      <c r="PF18" s="482" t="s">
        <v>437</v>
      </c>
      <c r="PG18" s="482" t="s">
        <v>437</v>
      </c>
      <c r="PH18" s="482" t="s">
        <v>437</v>
      </c>
      <c r="PI18" s="482" t="s">
        <v>437</v>
      </c>
      <c r="PJ18" s="482" t="s">
        <v>437</v>
      </c>
      <c r="PK18" s="482" t="s">
        <v>437</v>
      </c>
      <c r="PL18" s="482" t="s">
        <v>437</v>
      </c>
      <c r="PM18" s="482" t="s">
        <v>437</v>
      </c>
      <c r="PN18" s="482" t="s">
        <v>437</v>
      </c>
      <c r="PO18" s="482" t="s">
        <v>437</v>
      </c>
      <c r="PP18" s="482" t="s">
        <v>437</v>
      </c>
      <c r="PQ18" s="482" t="s">
        <v>437</v>
      </c>
      <c r="PR18" s="482" t="s">
        <v>437</v>
      </c>
      <c r="PS18" s="482" t="s">
        <v>437</v>
      </c>
      <c r="PT18" s="483" t="s">
        <v>437</v>
      </c>
      <c r="ABL18" s="301" t="s">
        <v>437</v>
      </c>
      <c r="ABM18" s="219" t="s">
        <v>437</v>
      </c>
      <c r="ABN18" s="219" t="s">
        <v>437</v>
      </c>
      <c r="ABO18" s="219" t="s">
        <v>437</v>
      </c>
      <c r="ABP18" s="219" t="s">
        <v>437</v>
      </c>
      <c r="ABQ18" s="219" t="s">
        <v>437</v>
      </c>
      <c r="ABR18" s="219" t="s">
        <v>437</v>
      </c>
      <c r="ABS18" s="219" t="s">
        <v>437</v>
      </c>
      <c r="ABT18" s="219" t="s">
        <v>437</v>
      </c>
      <c r="ABU18" s="219" t="s">
        <v>437</v>
      </c>
      <c r="ABV18" s="219" t="s">
        <v>437</v>
      </c>
      <c r="ABW18" s="219" t="s">
        <v>437</v>
      </c>
      <c r="ABX18" s="219" t="s">
        <v>437</v>
      </c>
      <c r="ABY18" s="219" t="s">
        <v>437</v>
      </c>
      <c r="ABZ18" s="219" t="s">
        <v>437</v>
      </c>
      <c r="ACA18" s="219" t="s">
        <v>437</v>
      </c>
      <c r="ACB18" s="219" t="s">
        <v>437</v>
      </c>
      <c r="ACC18" s="219" t="s">
        <v>437</v>
      </c>
      <c r="ACD18" s="219" t="s">
        <v>437</v>
      </c>
      <c r="ACE18" s="219" t="s">
        <v>437</v>
      </c>
      <c r="ACF18" s="219" t="s">
        <v>437</v>
      </c>
      <c r="ACG18" s="219" t="s">
        <v>437</v>
      </c>
      <c r="ACH18" s="219" t="s">
        <v>437</v>
      </c>
      <c r="ACI18" s="219" t="s">
        <v>437</v>
      </c>
      <c r="ACJ18" s="219" t="s">
        <v>437</v>
      </c>
      <c r="ACK18" s="219" t="s">
        <v>437</v>
      </c>
      <c r="ACL18" s="219" t="s">
        <v>437</v>
      </c>
      <c r="ACM18" s="219" t="s">
        <v>437</v>
      </c>
      <c r="ACN18" s="219" t="s">
        <v>437</v>
      </c>
      <c r="ACO18" s="219" t="s">
        <v>437</v>
      </c>
      <c r="ACP18" s="316" t="s">
        <v>437</v>
      </c>
      <c r="ACQ18" s="301" t="s">
        <v>437</v>
      </c>
      <c r="ACR18" s="219" t="s">
        <v>437</v>
      </c>
      <c r="ACS18" s="219" t="s">
        <v>437</v>
      </c>
      <c r="ACT18" s="219" t="s">
        <v>437</v>
      </c>
      <c r="ACU18" s="219" t="s">
        <v>437</v>
      </c>
      <c r="ACV18" s="219" t="s">
        <v>437</v>
      </c>
      <c r="ACW18" s="219" t="s">
        <v>437</v>
      </c>
      <c r="ACX18" s="219" t="s">
        <v>437</v>
      </c>
      <c r="ACY18" s="219" t="s">
        <v>437</v>
      </c>
      <c r="ACZ18" s="219" t="s">
        <v>437</v>
      </c>
      <c r="ADA18" s="219" t="s">
        <v>437</v>
      </c>
      <c r="ADB18" s="219" t="s">
        <v>437</v>
      </c>
      <c r="ADC18" s="219" t="s">
        <v>437</v>
      </c>
      <c r="ADD18" s="219" t="s">
        <v>437</v>
      </c>
      <c r="ADE18" s="219" t="s">
        <v>437</v>
      </c>
      <c r="ADF18" s="219" t="s">
        <v>437</v>
      </c>
      <c r="ADG18" s="219" t="s">
        <v>437</v>
      </c>
      <c r="ADH18" s="219" t="s">
        <v>437</v>
      </c>
      <c r="ADI18" s="219" t="s">
        <v>437</v>
      </c>
      <c r="ADJ18" s="219" t="s">
        <v>437</v>
      </c>
      <c r="ADK18" s="219" t="s">
        <v>437</v>
      </c>
      <c r="ADL18" s="219" t="s">
        <v>437</v>
      </c>
      <c r="ADM18" s="219" t="s">
        <v>437</v>
      </c>
      <c r="ADN18" s="219" t="s">
        <v>437</v>
      </c>
      <c r="ADO18" s="219" t="s">
        <v>437</v>
      </c>
      <c r="ADP18" s="219" t="s">
        <v>437</v>
      </c>
      <c r="ADQ18" s="219" t="s">
        <v>437</v>
      </c>
      <c r="ADR18" s="219" t="s">
        <v>437</v>
      </c>
      <c r="ADS18" s="219" t="s">
        <v>437</v>
      </c>
      <c r="ADT18" s="219" t="s">
        <v>437</v>
      </c>
      <c r="ADU18" s="316" t="s">
        <v>437</v>
      </c>
      <c r="AHG18" s="301" t="s">
        <v>437</v>
      </c>
      <c r="AHH18" s="219" t="s">
        <v>437</v>
      </c>
      <c r="AHI18" s="219" t="s">
        <v>437</v>
      </c>
      <c r="AHJ18" s="219" t="s">
        <v>437</v>
      </c>
      <c r="AHK18" s="219" t="s">
        <v>437</v>
      </c>
      <c r="AHL18" s="219" t="s">
        <v>437</v>
      </c>
      <c r="AHM18" s="219" t="s">
        <v>437</v>
      </c>
      <c r="AHN18" s="219" t="s">
        <v>437</v>
      </c>
      <c r="AHO18" s="219" t="s">
        <v>437</v>
      </c>
      <c r="AHP18" s="219" t="s">
        <v>437</v>
      </c>
      <c r="AHQ18" s="219" t="s">
        <v>437</v>
      </c>
      <c r="AHR18" s="219" t="s">
        <v>437</v>
      </c>
      <c r="AHS18" s="219" t="s">
        <v>437</v>
      </c>
      <c r="AHT18" s="219" t="s">
        <v>437</v>
      </c>
      <c r="AHU18" s="219" t="s">
        <v>437</v>
      </c>
      <c r="AHV18" s="219" t="s">
        <v>437</v>
      </c>
      <c r="AHW18" s="219" t="s">
        <v>437</v>
      </c>
      <c r="AHX18" s="219" t="s">
        <v>437</v>
      </c>
      <c r="AHY18" s="219" t="s">
        <v>437</v>
      </c>
      <c r="AHZ18" s="219" t="s">
        <v>437</v>
      </c>
      <c r="AIA18" s="219" t="s">
        <v>437</v>
      </c>
      <c r="AIB18" s="219" t="s">
        <v>437</v>
      </c>
      <c r="AIC18" s="219" t="s">
        <v>437</v>
      </c>
      <c r="AID18" s="219" t="s">
        <v>437</v>
      </c>
      <c r="AIE18" s="219" t="s">
        <v>437</v>
      </c>
      <c r="AIF18" s="219" t="s">
        <v>437</v>
      </c>
      <c r="AIG18" s="219" t="s">
        <v>437</v>
      </c>
      <c r="AIH18" s="219" t="s">
        <v>437</v>
      </c>
      <c r="AII18" s="219" t="s">
        <v>437</v>
      </c>
      <c r="AIJ18" s="219" t="s">
        <v>437</v>
      </c>
      <c r="AIK18" s="316" t="s">
        <v>437</v>
      </c>
      <c r="AIL18" s="656" t="str">
        <f>INDEX([1]集計!$G:$AK,MATCH($B15,[1]集計!$A$1:$A$945,0)+2,MATCH(AIL$232,[1]集計!$G$2:$AK$2,0))</f>
        <v/>
      </c>
      <c r="AIM18" s="657" t="str">
        <f>INDEX([1]集計!$G:$AK,MATCH($B15,[1]集計!$A$1:$A$945,0)+2,MATCH(AIM$232,[1]集計!$G$2:$AK$2,0))</f>
        <v/>
      </c>
      <c r="AIN18" s="657" t="str">
        <f>INDEX([1]集計!$G:$AK,MATCH($B15,[1]集計!$A$1:$A$945,0)+2,MATCH(AIN$232,[1]集計!$G$2:$AK$2,0))</f>
        <v/>
      </c>
      <c r="AIO18" s="657" t="str">
        <f>INDEX([1]集計!$G:$AK,MATCH($B15,[1]集計!$A$1:$A$945,0)+2,MATCH(AIO$232,[1]集計!$G$2:$AK$2,0))</f>
        <v/>
      </c>
      <c r="AIP18" s="657" t="str">
        <f>INDEX([1]集計!$G:$AK,MATCH($B15,[1]集計!$A$1:$A$945,0)+2,MATCH(AIP$232,[1]集計!$G$2:$AK$2,0))</f>
        <v/>
      </c>
      <c r="AIQ18" s="657" t="str">
        <f>INDEX([1]集計!$G:$AK,MATCH($B15,[1]集計!$A$1:$A$945,0)+2,MATCH(AIQ$232,[1]集計!$G$2:$AK$2,0))</f>
        <v/>
      </c>
      <c r="AIR18" s="657" t="str">
        <f>INDEX([1]集計!$G:$AK,MATCH($B15,[1]集計!$A$1:$A$945,0)+2,MATCH(AIR$232,[1]集計!$G$2:$AK$2,0))</f>
        <v/>
      </c>
      <c r="AIS18" s="657" t="str">
        <f>INDEX([1]集計!$G:$AK,MATCH($B15,[1]集計!$A$1:$A$945,0)+2,MATCH(AIS$232,[1]集計!$G$2:$AK$2,0))</f>
        <v/>
      </c>
      <c r="AIT18" s="657" t="str">
        <f>INDEX([1]集計!$G:$AK,MATCH($B15,[1]集計!$A$1:$A$945,0)+2,MATCH(AIT$232,[1]集計!$G$2:$AK$2,0))</f>
        <v/>
      </c>
      <c r="AIU18" s="657" t="str">
        <f>INDEX([1]集計!$G:$AK,MATCH($B15,[1]集計!$A$1:$A$945,0)+2,MATCH(AIU$232,[1]集計!$G$2:$AK$2,0))</f>
        <v/>
      </c>
      <c r="AIV18" s="219" t="s">
        <v>437</v>
      </c>
      <c r="AIW18" s="638" t="s">
        <v>437</v>
      </c>
      <c r="AIX18" s="219" t="s">
        <v>437</v>
      </c>
      <c r="AJA18" s="219" t="s">
        <v>437</v>
      </c>
      <c r="AJB18" s="219" t="s">
        <v>437</v>
      </c>
    </row>
    <row r="19" spans="1:1024" ht="12.45" hidden="1" customHeight="1" outlineLevel="1" thickBot="1">
      <c r="A19" s="159"/>
      <c r="B19" s="181" t="s">
        <v>230</v>
      </c>
      <c r="C19" s="40" t="s">
        <v>231</v>
      </c>
      <c r="D19" s="670">
        <f t="shared" si="18"/>
        <v>184</v>
      </c>
      <c r="E19" s="55">
        <f t="shared" si="17"/>
        <v>1.5747184060041339</v>
      </c>
      <c r="F19" s="179"/>
      <c r="G19" s="49">
        <f>G22*0.067</f>
        <v>116.8462877543307</v>
      </c>
      <c r="H19" s="156">
        <f t="shared" si="19"/>
        <v>184</v>
      </c>
      <c r="T19" s="428">
        <v>184</v>
      </c>
      <c r="EA19" s="206" t="s">
        <v>437</v>
      </c>
      <c r="EB19" s="147" t="s">
        <v>437</v>
      </c>
      <c r="EC19" s="147" t="s">
        <v>437</v>
      </c>
      <c r="ED19" s="147" t="s">
        <v>437</v>
      </c>
      <c r="EE19" s="147" t="s">
        <v>437</v>
      </c>
      <c r="EF19" s="147" t="s">
        <v>437</v>
      </c>
      <c r="EG19" s="147" t="s">
        <v>437</v>
      </c>
      <c r="EH19" s="147" t="s">
        <v>437</v>
      </c>
      <c r="EI19" s="147" t="s">
        <v>437</v>
      </c>
      <c r="EJ19" s="147" t="s">
        <v>437</v>
      </c>
      <c r="EK19" s="147" t="s">
        <v>437</v>
      </c>
      <c r="EL19" s="147" t="s">
        <v>437</v>
      </c>
      <c r="EM19" s="147" t="s">
        <v>437</v>
      </c>
      <c r="EN19" s="147" t="s">
        <v>437</v>
      </c>
      <c r="EO19" s="147" t="s">
        <v>437</v>
      </c>
      <c r="EP19" s="147" t="s">
        <v>437</v>
      </c>
      <c r="EQ19" s="147" t="s">
        <v>437</v>
      </c>
      <c r="ER19" s="147" t="s">
        <v>437</v>
      </c>
      <c r="ES19" s="147" t="s">
        <v>437</v>
      </c>
      <c r="ET19" s="147" t="s">
        <v>437</v>
      </c>
      <c r="EU19" s="147" t="s">
        <v>437</v>
      </c>
      <c r="EV19" s="147" t="s">
        <v>437</v>
      </c>
      <c r="EW19" s="147" t="s">
        <v>437</v>
      </c>
      <c r="EX19" s="147" t="s">
        <v>437</v>
      </c>
      <c r="EY19" s="147" t="s">
        <v>437</v>
      </c>
      <c r="EZ19" s="147" t="s">
        <v>437</v>
      </c>
      <c r="FA19" s="147" t="s">
        <v>437</v>
      </c>
      <c r="FB19" s="147" t="s">
        <v>437</v>
      </c>
      <c r="FC19" s="147" t="s">
        <v>437</v>
      </c>
      <c r="FD19" s="207" t="s">
        <v>437</v>
      </c>
      <c r="GJ19" s="206" t="s">
        <v>437</v>
      </c>
      <c r="GK19" s="147" t="s">
        <v>437</v>
      </c>
      <c r="GL19" s="147" t="s">
        <v>437</v>
      </c>
      <c r="GM19" s="147" t="s">
        <v>437</v>
      </c>
      <c r="GN19" s="147" t="s">
        <v>437</v>
      </c>
      <c r="GO19" s="147" t="s">
        <v>437</v>
      </c>
      <c r="GP19" s="147" t="s">
        <v>437</v>
      </c>
      <c r="GQ19" s="147" t="s">
        <v>437</v>
      </c>
      <c r="GR19" s="147" t="s">
        <v>437</v>
      </c>
      <c r="GS19" s="147" t="s">
        <v>437</v>
      </c>
      <c r="GT19" s="147" t="s">
        <v>437</v>
      </c>
      <c r="GU19" s="147" t="s">
        <v>437</v>
      </c>
      <c r="GV19" s="147" t="s">
        <v>437</v>
      </c>
      <c r="GW19" s="147" t="s">
        <v>437</v>
      </c>
      <c r="GX19" s="147" t="s">
        <v>437</v>
      </c>
      <c r="GY19" s="147" t="s">
        <v>437</v>
      </c>
      <c r="GZ19" s="147" t="s">
        <v>437</v>
      </c>
      <c r="HA19" s="147" t="s">
        <v>437</v>
      </c>
      <c r="HB19" s="147" t="s">
        <v>437</v>
      </c>
      <c r="HC19" s="219" t="s">
        <v>437</v>
      </c>
      <c r="HD19" s="219" t="s">
        <v>437</v>
      </c>
      <c r="HE19" s="219" t="s">
        <v>437</v>
      </c>
      <c r="HF19" s="219" t="s">
        <v>437</v>
      </c>
      <c r="HG19" s="147" t="s">
        <v>437</v>
      </c>
      <c r="HH19" s="147" t="s">
        <v>437</v>
      </c>
      <c r="HI19" s="219" t="s">
        <v>437</v>
      </c>
      <c r="HJ19" s="219" t="s">
        <v>437</v>
      </c>
      <c r="HK19" s="219" t="s">
        <v>437</v>
      </c>
      <c r="HL19" s="219" t="s">
        <v>437</v>
      </c>
      <c r="HM19" s="207" t="s">
        <v>437</v>
      </c>
      <c r="HN19" s="206" t="s">
        <v>437</v>
      </c>
      <c r="HO19" s="147" t="s">
        <v>437</v>
      </c>
      <c r="HP19" s="147" t="s">
        <v>437</v>
      </c>
      <c r="HQ19" s="147" t="s">
        <v>437</v>
      </c>
      <c r="HR19" s="147" t="s">
        <v>437</v>
      </c>
      <c r="HS19" s="147" t="s">
        <v>437</v>
      </c>
      <c r="HT19" s="147" t="s">
        <v>437</v>
      </c>
      <c r="HU19" s="147" t="s">
        <v>437</v>
      </c>
      <c r="HV19" s="147" t="s">
        <v>437</v>
      </c>
      <c r="HW19" s="147" t="s">
        <v>437</v>
      </c>
      <c r="HX19" s="147" t="s">
        <v>437</v>
      </c>
      <c r="HY19" s="147" t="s">
        <v>437</v>
      </c>
      <c r="HZ19" s="219" t="s">
        <v>437</v>
      </c>
      <c r="IA19" s="219" t="s">
        <v>437</v>
      </c>
      <c r="IB19" s="147" t="s">
        <v>437</v>
      </c>
      <c r="IC19" s="147" t="s">
        <v>437</v>
      </c>
      <c r="ID19" s="147" t="s">
        <v>437</v>
      </c>
      <c r="IE19" s="147" t="s">
        <v>437</v>
      </c>
      <c r="IF19" s="147" t="s">
        <v>437</v>
      </c>
      <c r="IG19" s="147"/>
      <c r="IH19" s="147"/>
      <c r="II19" s="147" t="s">
        <v>437</v>
      </c>
      <c r="IJ19" s="147" t="s">
        <v>437</v>
      </c>
      <c r="IK19" s="147" t="s">
        <v>437</v>
      </c>
      <c r="IL19" s="147" t="s">
        <v>437</v>
      </c>
      <c r="IM19" s="147" t="s">
        <v>437</v>
      </c>
      <c r="IN19" s="147"/>
      <c r="IO19" s="147"/>
      <c r="IP19" s="147"/>
      <c r="IQ19" s="147"/>
      <c r="IR19" s="207"/>
      <c r="IS19" s="206" t="s">
        <v>437</v>
      </c>
      <c r="IT19" s="147" t="s">
        <v>437</v>
      </c>
      <c r="IU19" s="147" t="s">
        <v>437</v>
      </c>
      <c r="IV19" s="147" t="s">
        <v>437</v>
      </c>
      <c r="IW19" s="147" t="s">
        <v>437</v>
      </c>
      <c r="IX19" s="147" t="s">
        <v>437</v>
      </c>
      <c r="IY19" s="147"/>
      <c r="IZ19" s="147"/>
      <c r="JA19" s="147"/>
      <c r="JB19" s="147"/>
      <c r="JC19" s="147"/>
      <c r="JD19" s="147"/>
      <c r="JE19" s="147"/>
      <c r="JF19" s="147"/>
      <c r="JG19" s="147"/>
      <c r="JH19" s="147"/>
      <c r="JI19" s="147" t="s">
        <v>437</v>
      </c>
      <c r="JJ19" s="147" t="s">
        <v>437</v>
      </c>
      <c r="JK19" s="219" t="s">
        <v>437</v>
      </c>
      <c r="JL19" s="147"/>
      <c r="JM19" s="147"/>
      <c r="JN19" s="147"/>
      <c r="JO19" s="147"/>
      <c r="JP19" s="147"/>
      <c r="JQ19" s="147"/>
      <c r="JR19" s="147"/>
      <c r="JS19" s="147"/>
      <c r="JT19" s="147"/>
      <c r="JU19" s="147"/>
      <c r="JV19" s="147"/>
      <c r="JW19" s="207"/>
      <c r="LB19" s="206" t="s">
        <v>437</v>
      </c>
      <c r="LC19" s="147" t="s">
        <v>437</v>
      </c>
      <c r="LD19" s="147" t="s">
        <v>437</v>
      </c>
      <c r="LE19" s="147" t="s">
        <v>437</v>
      </c>
      <c r="LF19" s="147" t="s">
        <v>437</v>
      </c>
      <c r="LG19" s="147" t="s">
        <v>437</v>
      </c>
      <c r="LH19" s="147" t="s">
        <v>437</v>
      </c>
      <c r="LI19" s="147" t="s">
        <v>437</v>
      </c>
      <c r="LJ19" s="147" t="s">
        <v>437</v>
      </c>
      <c r="LK19" s="147" t="s">
        <v>437</v>
      </c>
      <c r="LL19" s="147" t="s">
        <v>437</v>
      </c>
      <c r="LM19" s="147" t="s">
        <v>437</v>
      </c>
      <c r="LN19" s="147" t="s">
        <v>437</v>
      </c>
      <c r="LO19" s="147" t="s">
        <v>437</v>
      </c>
      <c r="LP19" s="147" t="s">
        <v>437</v>
      </c>
      <c r="LQ19" s="147" t="s">
        <v>437</v>
      </c>
      <c r="LR19" s="147" t="s">
        <v>437</v>
      </c>
      <c r="LS19" s="147" t="s">
        <v>437</v>
      </c>
      <c r="LT19" s="147" t="s">
        <v>437</v>
      </c>
      <c r="LU19" s="147" t="s">
        <v>437</v>
      </c>
      <c r="LV19" s="147" t="s">
        <v>437</v>
      </c>
      <c r="LW19" s="147" t="s">
        <v>437</v>
      </c>
      <c r="LX19" s="147" t="s">
        <v>437</v>
      </c>
      <c r="LY19" s="147" t="s">
        <v>437</v>
      </c>
      <c r="LZ19" s="147" t="s">
        <v>437</v>
      </c>
      <c r="MA19" s="147" t="s">
        <v>437</v>
      </c>
      <c r="MB19" s="147" t="s">
        <v>437</v>
      </c>
      <c r="MC19" s="147" t="s">
        <v>437</v>
      </c>
      <c r="MD19" s="147" t="s">
        <v>437</v>
      </c>
      <c r="ME19" s="147" t="s">
        <v>437</v>
      </c>
      <c r="MF19" s="207" t="s">
        <v>437</v>
      </c>
      <c r="MG19" s="206" t="s">
        <v>437</v>
      </c>
      <c r="MH19" s="147" t="s">
        <v>437</v>
      </c>
      <c r="MI19" s="147" t="s">
        <v>437</v>
      </c>
      <c r="MJ19" s="147" t="s">
        <v>437</v>
      </c>
      <c r="MK19" s="147" t="s">
        <v>437</v>
      </c>
      <c r="ML19" s="147" t="s">
        <v>437</v>
      </c>
      <c r="MM19" s="147" t="s">
        <v>437</v>
      </c>
      <c r="MN19" s="147" t="s">
        <v>437</v>
      </c>
      <c r="MO19" s="147" t="s">
        <v>437</v>
      </c>
      <c r="MP19" s="147" t="s">
        <v>437</v>
      </c>
      <c r="MQ19" s="147" t="s">
        <v>437</v>
      </c>
      <c r="MR19" s="147" t="s">
        <v>437</v>
      </c>
      <c r="MS19" s="147" t="s">
        <v>437</v>
      </c>
      <c r="MT19" s="147" t="s">
        <v>437</v>
      </c>
      <c r="MU19" s="147" t="s">
        <v>437</v>
      </c>
      <c r="MV19" s="147" t="s">
        <v>437</v>
      </c>
      <c r="MW19" s="147" t="s">
        <v>437</v>
      </c>
      <c r="MX19" s="147" t="s">
        <v>437</v>
      </c>
      <c r="MY19" s="147" t="s">
        <v>437</v>
      </c>
      <c r="MZ19" s="147" t="s">
        <v>437</v>
      </c>
      <c r="NA19" s="147" t="s">
        <v>437</v>
      </c>
      <c r="NB19" s="147" t="s">
        <v>437</v>
      </c>
      <c r="NC19" s="147" t="s">
        <v>437</v>
      </c>
      <c r="ND19" s="147" t="s">
        <v>437</v>
      </c>
      <c r="NE19" s="147" t="s">
        <v>437</v>
      </c>
      <c r="NF19" s="147" t="s">
        <v>437</v>
      </c>
      <c r="NG19" s="147" t="s">
        <v>437</v>
      </c>
      <c r="NH19" s="147" t="s">
        <v>437</v>
      </c>
      <c r="NI19" s="147" t="s">
        <v>437</v>
      </c>
      <c r="NJ19" s="207" t="s">
        <v>437</v>
      </c>
      <c r="NK19" s="206" t="s">
        <v>437</v>
      </c>
      <c r="NL19" s="147" t="s">
        <v>437</v>
      </c>
      <c r="NM19" s="147" t="s">
        <v>437</v>
      </c>
      <c r="NN19" s="147" t="s">
        <v>437</v>
      </c>
      <c r="NO19" s="147" t="s">
        <v>437</v>
      </c>
      <c r="NP19" s="147" t="s">
        <v>437</v>
      </c>
      <c r="NQ19" s="147" t="s">
        <v>437</v>
      </c>
      <c r="NR19" s="147" t="s">
        <v>437</v>
      </c>
      <c r="NS19" s="147" t="s">
        <v>437</v>
      </c>
      <c r="NT19" s="147" t="s">
        <v>437</v>
      </c>
      <c r="NU19" s="147" t="s">
        <v>437</v>
      </c>
      <c r="NV19" s="147" t="s">
        <v>437</v>
      </c>
      <c r="NW19" s="147" t="s">
        <v>437</v>
      </c>
      <c r="NX19" s="147" t="s">
        <v>437</v>
      </c>
      <c r="NY19" s="147" t="s">
        <v>437</v>
      </c>
      <c r="NZ19" s="147" t="s">
        <v>437</v>
      </c>
      <c r="OA19" s="147" t="s">
        <v>437</v>
      </c>
      <c r="OB19" s="147" t="s">
        <v>437</v>
      </c>
      <c r="OC19" s="147" t="s">
        <v>437</v>
      </c>
      <c r="OD19" s="147" t="s">
        <v>437</v>
      </c>
      <c r="OE19" s="147" t="s">
        <v>437</v>
      </c>
      <c r="OF19" s="430" t="s">
        <v>437</v>
      </c>
      <c r="OG19" s="430" t="s">
        <v>437</v>
      </c>
      <c r="OH19" s="430" t="s">
        <v>437</v>
      </c>
      <c r="OI19" s="430" t="s">
        <v>437</v>
      </c>
      <c r="OJ19" s="430" t="s">
        <v>437</v>
      </c>
      <c r="OK19" s="430" t="s">
        <v>437</v>
      </c>
      <c r="OL19" s="430" t="s">
        <v>437</v>
      </c>
      <c r="OM19" s="430" t="s">
        <v>437</v>
      </c>
      <c r="ON19" s="430" t="s">
        <v>437</v>
      </c>
      <c r="OO19" s="463" t="s">
        <v>437</v>
      </c>
      <c r="OP19" s="481" t="s">
        <v>437</v>
      </c>
      <c r="OQ19" s="482" t="s">
        <v>437</v>
      </c>
      <c r="OR19" s="482" t="s">
        <v>437</v>
      </c>
      <c r="OS19" s="482" t="s">
        <v>437</v>
      </c>
      <c r="OT19" s="482" t="s">
        <v>437</v>
      </c>
      <c r="OU19" s="482" t="s">
        <v>437</v>
      </c>
      <c r="OV19" s="482" t="s">
        <v>437</v>
      </c>
      <c r="OW19" s="482" t="s">
        <v>437</v>
      </c>
      <c r="OX19" s="482" t="s">
        <v>437</v>
      </c>
      <c r="OY19" s="482" t="s">
        <v>437</v>
      </c>
      <c r="OZ19" s="482" t="s">
        <v>437</v>
      </c>
      <c r="PA19" s="482" t="s">
        <v>437</v>
      </c>
      <c r="PB19" s="482" t="s">
        <v>437</v>
      </c>
      <c r="PC19" s="482" t="s">
        <v>437</v>
      </c>
      <c r="PD19" s="482" t="s">
        <v>437</v>
      </c>
      <c r="PE19" s="482" t="s">
        <v>437</v>
      </c>
      <c r="PF19" s="482" t="s">
        <v>437</v>
      </c>
      <c r="PG19" s="482" t="s">
        <v>437</v>
      </c>
      <c r="PH19" s="482" t="s">
        <v>437</v>
      </c>
      <c r="PI19" s="482" t="s">
        <v>437</v>
      </c>
      <c r="PJ19" s="482" t="s">
        <v>437</v>
      </c>
      <c r="PK19" s="482" t="s">
        <v>437</v>
      </c>
      <c r="PL19" s="482" t="s">
        <v>437</v>
      </c>
      <c r="PM19" s="482" t="s">
        <v>437</v>
      </c>
      <c r="PN19" s="482" t="s">
        <v>437</v>
      </c>
      <c r="PO19" s="482" t="s">
        <v>437</v>
      </c>
      <c r="PP19" s="482" t="s">
        <v>437</v>
      </c>
      <c r="PQ19" s="482" t="s">
        <v>437</v>
      </c>
      <c r="PR19" s="482" t="s">
        <v>437</v>
      </c>
      <c r="PS19" s="482" t="s">
        <v>437</v>
      </c>
      <c r="PT19" s="483" t="s">
        <v>437</v>
      </c>
      <c r="ABL19" s="301" t="s">
        <v>437</v>
      </c>
      <c r="ABM19" s="219" t="s">
        <v>437</v>
      </c>
      <c r="ABN19" s="219" t="s">
        <v>437</v>
      </c>
      <c r="ABO19" s="219" t="s">
        <v>437</v>
      </c>
      <c r="ABP19" s="219" t="s">
        <v>437</v>
      </c>
      <c r="ABQ19" s="219" t="s">
        <v>437</v>
      </c>
      <c r="ABR19" s="219" t="s">
        <v>437</v>
      </c>
      <c r="ABS19" s="219" t="s">
        <v>437</v>
      </c>
      <c r="ABT19" s="219" t="s">
        <v>437</v>
      </c>
      <c r="ABU19" s="219" t="s">
        <v>437</v>
      </c>
      <c r="ABV19" s="219" t="s">
        <v>437</v>
      </c>
      <c r="ABW19" s="219" t="s">
        <v>437</v>
      </c>
      <c r="ABX19" s="219" t="s">
        <v>437</v>
      </c>
      <c r="ABY19" s="219" t="s">
        <v>437</v>
      </c>
      <c r="ABZ19" s="219" t="s">
        <v>437</v>
      </c>
      <c r="ACA19" s="219" t="s">
        <v>437</v>
      </c>
      <c r="ACB19" s="219" t="s">
        <v>437</v>
      </c>
      <c r="ACC19" s="219" t="s">
        <v>437</v>
      </c>
      <c r="ACD19" s="219" t="s">
        <v>437</v>
      </c>
      <c r="ACE19" s="219" t="s">
        <v>437</v>
      </c>
      <c r="ACF19" s="219" t="s">
        <v>437</v>
      </c>
      <c r="ACG19" s="219" t="s">
        <v>437</v>
      </c>
      <c r="ACH19" s="219" t="s">
        <v>437</v>
      </c>
      <c r="ACI19" s="219" t="s">
        <v>437</v>
      </c>
      <c r="ACJ19" s="219" t="s">
        <v>437</v>
      </c>
      <c r="ACK19" s="219" t="s">
        <v>437</v>
      </c>
      <c r="ACL19" s="219" t="s">
        <v>437</v>
      </c>
      <c r="ACM19" s="219" t="s">
        <v>437</v>
      </c>
      <c r="ACN19" s="219" t="s">
        <v>437</v>
      </c>
      <c r="ACO19" s="219" t="s">
        <v>437</v>
      </c>
      <c r="ACP19" s="316" t="s">
        <v>437</v>
      </c>
      <c r="ACQ19" s="301" t="s">
        <v>437</v>
      </c>
      <c r="ACR19" s="219" t="s">
        <v>437</v>
      </c>
      <c r="ACS19" s="219" t="s">
        <v>437</v>
      </c>
      <c r="ACT19" s="219" t="s">
        <v>437</v>
      </c>
      <c r="ACU19" s="219" t="s">
        <v>437</v>
      </c>
      <c r="ACV19" s="219" t="s">
        <v>437</v>
      </c>
      <c r="ACW19" s="219" t="s">
        <v>437</v>
      </c>
      <c r="ACX19" s="219" t="s">
        <v>437</v>
      </c>
      <c r="ACY19" s="219" t="s">
        <v>437</v>
      </c>
      <c r="ACZ19" s="219" t="s">
        <v>437</v>
      </c>
      <c r="ADA19" s="219" t="s">
        <v>437</v>
      </c>
      <c r="ADB19" s="219" t="s">
        <v>437</v>
      </c>
      <c r="ADC19" s="219" t="s">
        <v>437</v>
      </c>
      <c r="ADD19" s="219" t="s">
        <v>437</v>
      </c>
      <c r="ADE19" s="219" t="s">
        <v>437</v>
      </c>
      <c r="ADF19" s="219" t="s">
        <v>437</v>
      </c>
      <c r="ADG19" s="219" t="s">
        <v>437</v>
      </c>
      <c r="ADH19" s="219" t="s">
        <v>437</v>
      </c>
      <c r="ADI19" s="219" t="s">
        <v>437</v>
      </c>
      <c r="ADJ19" s="219" t="s">
        <v>437</v>
      </c>
      <c r="ADK19" s="219" t="s">
        <v>437</v>
      </c>
      <c r="ADL19" s="219" t="s">
        <v>437</v>
      </c>
      <c r="ADM19" s="219" t="s">
        <v>437</v>
      </c>
      <c r="ADN19" s="219" t="s">
        <v>437</v>
      </c>
      <c r="ADO19" s="219" t="s">
        <v>437</v>
      </c>
      <c r="ADP19" s="219" t="s">
        <v>437</v>
      </c>
      <c r="ADQ19" s="219" t="s">
        <v>437</v>
      </c>
      <c r="ADR19" s="219" t="s">
        <v>437</v>
      </c>
      <c r="ADS19" s="219" t="s">
        <v>437</v>
      </c>
      <c r="ADT19" s="219" t="s">
        <v>437</v>
      </c>
      <c r="ADU19" s="316" t="s">
        <v>437</v>
      </c>
      <c r="AHG19" s="301" t="s">
        <v>437</v>
      </c>
      <c r="AHH19" s="219" t="s">
        <v>437</v>
      </c>
      <c r="AHI19" s="219" t="s">
        <v>437</v>
      </c>
      <c r="AHJ19" s="219" t="s">
        <v>437</v>
      </c>
      <c r="AHK19" s="219" t="s">
        <v>437</v>
      </c>
      <c r="AHL19" s="219" t="s">
        <v>437</v>
      </c>
      <c r="AHM19" s="219" t="s">
        <v>437</v>
      </c>
      <c r="AHN19" s="219" t="s">
        <v>437</v>
      </c>
      <c r="AHO19" s="219" t="s">
        <v>437</v>
      </c>
      <c r="AHP19" s="219" t="s">
        <v>437</v>
      </c>
      <c r="AHQ19" s="219" t="s">
        <v>437</v>
      </c>
      <c r="AHR19" s="219" t="s">
        <v>437</v>
      </c>
      <c r="AHS19" s="219" t="s">
        <v>437</v>
      </c>
      <c r="AHT19" s="219" t="s">
        <v>437</v>
      </c>
      <c r="AHU19" s="219" t="s">
        <v>437</v>
      </c>
      <c r="AHV19" s="219" t="s">
        <v>437</v>
      </c>
      <c r="AHW19" s="219" t="s">
        <v>437</v>
      </c>
      <c r="AHX19" s="219" t="s">
        <v>437</v>
      </c>
      <c r="AHY19" s="219" t="s">
        <v>437</v>
      </c>
      <c r="AHZ19" s="219" t="s">
        <v>437</v>
      </c>
      <c r="AIA19" s="219" t="s">
        <v>437</v>
      </c>
      <c r="AIB19" s="219" t="s">
        <v>437</v>
      </c>
      <c r="AIC19" s="219" t="s">
        <v>437</v>
      </c>
      <c r="AID19" s="219" t="s">
        <v>437</v>
      </c>
      <c r="AIE19" s="219" t="s">
        <v>437</v>
      </c>
      <c r="AIF19" s="219" t="s">
        <v>437</v>
      </c>
      <c r="AIG19" s="219" t="s">
        <v>437</v>
      </c>
      <c r="AIH19" s="219" t="s">
        <v>437</v>
      </c>
      <c r="AII19" s="219" t="s">
        <v>437</v>
      </c>
      <c r="AIJ19" s="219" t="s">
        <v>437</v>
      </c>
      <c r="AIK19" s="316" t="s">
        <v>437</v>
      </c>
      <c r="AIL19" s="656" t="str">
        <f>INDEX([1]集計!$G:$AK,MATCH($B15,[1]集計!$A$1:$A$945,0)+3,MATCH(AIL$232,[1]集計!$G$2:$AK$2,0))</f>
        <v/>
      </c>
      <c r="AIM19" s="657" t="str">
        <f>INDEX([1]集計!$G:$AK,MATCH($B15,[1]集計!$A$1:$A$945,0)+3,MATCH(AIM$232,[1]集計!$G$2:$AK$2,0))</f>
        <v/>
      </c>
      <c r="AIN19" s="657" t="str">
        <f>INDEX([1]集計!$G:$AK,MATCH($B15,[1]集計!$A$1:$A$945,0)+3,MATCH(AIN$232,[1]集計!$G$2:$AK$2,0))</f>
        <v/>
      </c>
      <c r="AIO19" s="657" t="str">
        <f>INDEX([1]集計!$G:$AK,MATCH($B15,[1]集計!$A$1:$A$945,0)+3,MATCH(AIO$232,[1]集計!$G$2:$AK$2,0))</f>
        <v/>
      </c>
      <c r="AIP19" s="657" t="str">
        <f>INDEX([1]集計!$G:$AK,MATCH($B15,[1]集計!$A$1:$A$945,0)+3,MATCH(AIP$232,[1]集計!$G$2:$AK$2,0))</f>
        <v/>
      </c>
      <c r="AIQ19" s="657" t="str">
        <f>INDEX([1]集計!$G:$AK,MATCH($B15,[1]集計!$A$1:$A$945,0)+3,MATCH(AIQ$232,[1]集計!$G$2:$AK$2,0))</f>
        <v/>
      </c>
      <c r="AIR19" s="657" t="str">
        <f>INDEX([1]集計!$G:$AK,MATCH($B15,[1]集計!$A$1:$A$945,0)+3,MATCH(AIR$232,[1]集計!$G$2:$AK$2,0))</f>
        <v/>
      </c>
      <c r="AIS19" s="657" t="str">
        <f>INDEX([1]集計!$G:$AK,MATCH($B15,[1]集計!$A$1:$A$945,0)+3,MATCH(AIS$232,[1]集計!$G$2:$AK$2,0))</f>
        <v/>
      </c>
      <c r="AIT19" s="657" t="str">
        <f>INDEX([1]集計!$G:$AK,MATCH($B15,[1]集計!$A$1:$A$945,0)+3,MATCH(AIT$232,[1]集計!$G$2:$AK$2,0))</f>
        <v/>
      </c>
      <c r="AIU19" s="657" t="str">
        <f>INDEX([1]集計!$G:$AK,MATCH($B15,[1]集計!$A$1:$A$945,0)+3,MATCH(AIU$232,[1]集計!$G$2:$AK$2,0))</f>
        <v/>
      </c>
      <c r="AIV19" s="219" t="s">
        <v>437</v>
      </c>
      <c r="AIW19" s="638" t="s">
        <v>437</v>
      </c>
      <c r="AIX19" s="219" t="s">
        <v>437</v>
      </c>
      <c r="AJA19" s="219" t="s">
        <v>437</v>
      </c>
      <c r="AJB19" s="219" t="s">
        <v>437</v>
      </c>
    </row>
    <row r="20" spans="1:1024" ht="12.45" hidden="1" customHeight="1" outlineLevel="1" thickBot="1">
      <c r="A20" s="159"/>
      <c r="B20" s="160">
        <f>D22</f>
        <v>2593</v>
      </c>
      <c r="C20" s="40" t="s">
        <v>232</v>
      </c>
      <c r="D20" s="670">
        <f t="shared" si="18"/>
        <v>219</v>
      </c>
      <c r="E20" s="55">
        <f t="shared" si="17"/>
        <v>2.2424149040468415</v>
      </c>
      <c r="F20" s="179"/>
      <c r="G20" s="49">
        <f>G22*0.056</f>
        <v>97.662568869291334</v>
      </c>
      <c r="H20" s="156">
        <f t="shared" si="19"/>
        <v>239</v>
      </c>
      <c r="T20" s="428">
        <v>45</v>
      </c>
      <c r="EA20" s="206" t="s">
        <v>437</v>
      </c>
      <c r="EB20" s="147" t="s">
        <v>437</v>
      </c>
      <c r="EC20" s="147" t="s">
        <v>437</v>
      </c>
      <c r="ED20" s="147" t="s">
        <v>437</v>
      </c>
      <c r="EE20" s="147" t="s">
        <v>437</v>
      </c>
      <c r="EF20" s="147" t="s">
        <v>437</v>
      </c>
      <c r="EG20" s="147" t="s">
        <v>437</v>
      </c>
      <c r="EH20" s="147" t="s">
        <v>437</v>
      </c>
      <c r="EI20" s="147" t="s">
        <v>437</v>
      </c>
      <c r="EJ20" s="147" t="s">
        <v>437</v>
      </c>
      <c r="EK20" s="147" t="s">
        <v>437</v>
      </c>
      <c r="EL20" s="147" t="s">
        <v>437</v>
      </c>
      <c r="EM20" s="147" t="s">
        <v>437</v>
      </c>
      <c r="EN20" s="147" t="s">
        <v>437</v>
      </c>
      <c r="EO20" s="147" t="s">
        <v>437</v>
      </c>
      <c r="EP20" s="147" t="s">
        <v>437</v>
      </c>
      <c r="EQ20" s="147" t="s">
        <v>437</v>
      </c>
      <c r="ER20" s="147" t="s">
        <v>437</v>
      </c>
      <c r="ES20" s="147" t="s">
        <v>437</v>
      </c>
      <c r="ET20" s="147" t="s">
        <v>437</v>
      </c>
      <c r="EU20" s="147" t="s">
        <v>437</v>
      </c>
      <c r="EV20" s="147" t="s">
        <v>437</v>
      </c>
      <c r="EW20" s="147" t="s">
        <v>437</v>
      </c>
      <c r="EX20" s="147" t="s">
        <v>437</v>
      </c>
      <c r="EY20" s="147" t="s">
        <v>437</v>
      </c>
      <c r="EZ20" s="147" t="s">
        <v>437</v>
      </c>
      <c r="FA20" s="147" t="s">
        <v>437</v>
      </c>
      <c r="FB20" s="147" t="s">
        <v>437</v>
      </c>
      <c r="FC20" s="147" t="s">
        <v>437</v>
      </c>
      <c r="FD20" s="207" t="s">
        <v>437</v>
      </c>
      <c r="GJ20" s="206" t="s">
        <v>437</v>
      </c>
      <c r="GK20" s="147" t="s">
        <v>437</v>
      </c>
      <c r="GL20" s="147" t="s">
        <v>437</v>
      </c>
      <c r="GM20" s="147" t="s">
        <v>437</v>
      </c>
      <c r="GN20" s="147" t="s">
        <v>437</v>
      </c>
      <c r="GO20" s="147" t="s">
        <v>437</v>
      </c>
      <c r="GP20" s="147" t="s">
        <v>437</v>
      </c>
      <c r="GQ20" s="147" t="s">
        <v>437</v>
      </c>
      <c r="GR20" s="147" t="s">
        <v>437</v>
      </c>
      <c r="GS20" s="147" t="s">
        <v>437</v>
      </c>
      <c r="GT20" s="147" t="s">
        <v>437</v>
      </c>
      <c r="GU20" s="147" t="s">
        <v>437</v>
      </c>
      <c r="GV20" s="147" t="s">
        <v>437</v>
      </c>
      <c r="GW20" s="147" t="s">
        <v>437</v>
      </c>
      <c r="GX20" s="147" t="s">
        <v>437</v>
      </c>
      <c r="GY20" s="147" t="s">
        <v>437</v>
      </c>
      <c r="GZ20" s="147" t="s">
        <v>437</v>
      </c>
      <c r="HA20" s="147" t="s">
        <v>437</v>
      </c>
      <c r="HB20" s="147">
        <v>5</v>
      </c>
      <c r="HC20" s="219">
        <v>9</v>
      </c>
      <c r="HD20" s="219">
        <v>2</v>
      </c>
      <c r="HE20" s="219">
        <v>4</v>
      </c>
      <c r="HF20" s="219">
        <v>2</v>
      </c>
      <c r="HG20" s="147" t="s">
        <v>437</v>
      </c>
      <c r="HH20" s="147" t="s">
        <v>437</v>
      </c>
      <c r="HI20" s="219">
        <v>8</v>
      </c>
      <c r="HJ20" s="147">
        <v>2</v>
      </c>
      <c r="HK20" s="219" t="s">
        <v>437</v>
      </c>
      <c r="HL20" s="219" t="s">
        <v>437</v>
      </c>
      <c r="HM20" s="207" t="s">
        <v>437</v>
      </c>
      <c r="HN20" s="206" t="s">
        <v>437</v>
      </c>
      <c r="HO20" s="147" t="s">
        <v>437</v>
      </c>
      <c r="HP20" s="147" t="s">
        <v>437</v>
      </c>
      <c r="HQ20" s="147" t="s">
        <v>437</v>
      </c>
      <c r="HR20" s="147" t="s">
        <v>437</v>
      </c>
      <c r="HS20" s="147" t="s">
        <v>437</v>
      </c>
      <c r="HT20" s="147" t="s">
        <v>437</v>
      </c>
      <c r="HU20" s="147" t="s">
        <v>437</v>
      </c>
      <c r="HV20" s="147" t="s">
        <v>437</v>
      </c>
      <c r="HW20" s="219" t="s">
        <v>437</v>
      </c>
      <c r="HX20" s="147" t="s">
        <v>437</v>
      </c>
      <c r="HY20" s="147" t="s">
        <v>437</v>
      </c>
      <c r="HZ20" s="147" t="s">
        <v>437</v>
      </c>
      <c r="IA20" s="219" t="s">
        <v>437</v>
      </c>
      <c r="IB20" s="147" t="s">
        <v>437</v>
      </c>
      <c r="IC20" s="147" t="s">
        <v>437</v>
      </c>
      <c r="ID20" s="147" t="s">
        <v>437</v>
      </c>
      <c r="IE20" s="147" t="s">
        <v>437</v>
      </c>
      <c r="IF20" s="147" t="s">
        <v>437</v>
      </c>
      <c r="IG20" s="147"/>
      <c r="IH20" s="147"/>
      <c r="II20" s="147" t="s">
        <v>437</v>
      </c>
      <c r="IJ20" s="147" t="s">
        <v>437</v>
      </c>
      <c r="IK20" s="147" t="s">
        <v>437</v>
      </c>
      <c r="IL20" s="147" t="s">
        <v>437</v>
      </c>
      <c r="IM20" s="147" t="s">
        <v>437</v>
      </c>
      <c r="IN20" s="147"/>
      <c r="IO20" s="147"/>
      <c r="IP20" s="147"/>
      <c r="IQ20" s="147"/>
      <c r="IR20" s="207"/>
      <c r="IS20" s="206" t="s">
        <v>437</v>
      </c>
      <c r="IT20" s="147" t="s">
        <v>437</v>
      </c>
      <c r="IU20" s="147" t="s">
        <v>437</v>
      </c>
      <c r="IV20" s="147" t="s">
        <v>437</v>
      </c>
      <c r="IW20" s="147" t="s">
        <v>437</v>
      </c>
      <c r="IX20" s="147" t="s">
        <v>437</v>
      </c>
      <c r="IY20" s="147"/>
      <c r="IZ20" s="147"/>
      <c r="JA20" s="147"/>
      <c r="JB20" s="147"/>
      <c r="JC20" s="147"/>
      <c r="JD20" s="147"/>
      <c r="JE20" s="147"/>
      <c r="JF20" s="147"/>
      <c r="JG20" s="147"/>
      <c r="JH20" s="147"/>
      <c r="JI20" s="147" t="s">
        <v>437</v>
      </c>
      <c r="JJ20" s="147" t="s">
        <v>437</v>
      </c>
      <c r="JK20" s="147"/>
      <c r="JL20" s="147"/>
      <c r="JM20" s="147"/>
      <c r="JN20" s="147"/>
      <c r="JO20" s="147"/>
      <c r="JP20" s="147"/>
      <c r="JQ20" s="147"/>
      <c r="JR20" s="147"/>
      <c r="JS20" s="147"/>
      <c r="JT20" s="147"/>
      <c r="JU20" s="147"/>
      <c r="JV20" s="147"/>
      <c r="JW20" s="207"/>
      <c r="LB20" s="206" t="s">
        <v>437</v>
      </c>
      <c r="LC20" s="147" t="s">
        <v>437</v>
      </c>
      <c r="LD20" s="147" t="s">
        <v>437</v>
      </c>
      <c r="LE20" s="147" t="s">
        <v>437</v>
      </c>
      <c r="LF20" s="147" t="s">
        <v>437</v>
      </c>
      <c r="LG20" s="147" t="s">
        <v>437</v>
      </c>
      <c r="LH20" s="147" t="s">
        <v>437</v>
      </c>
      <c r="LI20" s="147" t="s">
        <v>437</v>
      </c>
      <c r="LJ20" s="147" t="s">
        <v>437</v>
      </c>
      <c r="LK20" s="147" t="s">
        <v>437</v>
      </c>
      <c r="LL20" s="147" t="s">
        <v>437</v>
      </c>
      <c r="LM20" s="147" t="s">
        <v>437</v>
      </c>
      <c r="LN20" s="147" t="s">
        <v>437</v>
      </c>
      <c r="LO20" s="147" t="s">
        <v>437</v>
      </c>
      <c r="LP20" s="147" t="s">
        <v>437</v>
      </c>
      <c r="LQ20" s="147" t="s">
        <v>437</v>
      </c>
      <c r="LR20" s="147" t="s">
        <v>437</v>
      </c>
      <c r="LS20" s="147" t="s">
        <v>437</v>
      </c>
      <c r="LT20" s="147" t="s">
        <v>437</v>
      </c>
      <c r="LU20" s="147" t="s">
        <v>437</v>
      </c>
      <c r="LV20" s="147" t="s">
        <v>437</v>
      </c>
      <c r="LW20" s="147" t="s">
        <v>437</v>
      </c>
      <c r="LX20" s="147" t="s">
        <v>437</v>
      </c>
      <c r="LY20" s="147" t="s">
        <v>437</v>
      </c>
      <c r="LZ20" s="147" t="s">
        <v>437</v>
      </c>
      <c r="MA20" s="147" t="s">
        <v>437</v>
      </c>
      <c r="MB20" s="147" t="s">
        <v>437</v>
      </c>
      <c r="MC20" s="147" t="s">
        <v>437</v>
      </c>
      <c r="MD20" s="147" t="s">
        <v>437</v>
      </c>
      <c r="ME20" s="147">
        <v>4</v>
      </c>
      <c r="MF20" s="207">
        <v>6</v>
      </c>
      <c r="MG20" s="206" t="s">
        <v>437</v>
      </c>
      <c r="MH20" s="147">
        <v>6</v>
      </c>
      <c r="MI20" s="147" t="s">
        <v>437</v>
      </c>
      <c r="MJ20" s="147" t="s">
        <v>437</v>
      </c>
      <c r="MK20" s="147" t="s">
        <v>437</v>
      </c>
      <c r="ML20" s="147" t="s">
        <v>437</v>
      </c>
      <c r="MM20" s="147">
        <v>3</v>
      </c>
      <c r="MN20" s="147" t="s">
        <v>437</v>
      </c>
      <c r="MO20" s="147" t="s">
        <v>437</v>
      </c>
      <c r="MP20" s="147" t="s">
        <v>437</v>
      </c>
      <c r="MQ20" s="147" t="s">
        <v>437</v>
      </c>
      <c r="MR20" s="147" t="s">
        <v>437</v>
      </c>
      <c r="MS20" s="147" t="s">
        <v>437</v>
      </c>
      <c r="MT20" s="147" t="s">
        <v>437</v>
      </c>
      <c r="MU20" s="147" t="s">
        <v>437</v>
      </c>
      <c r="MV20" s="147" t="s">
        <v>437</v>
      </c>
      <c r="MW20" s="147" t="s">
        <v>437</v>
      </c>
      <c r="MX20" s="147" t="s">
        <v>437</v>
      </c>
      <c r="MY20" s="147" t="s">
        <v>437</v>
      </c>
      <c r="MZ20" s="147" t="s">
        <v>437</v>
      </c>
      <c r="NA20" s="147" t="s">
        <v>437</v>
      </c>
      <c r="NB20" s="147" t="s">
        <v>437</v>
      </c>
      <c r="NC20" s="147" t="s">
        <v>437</v>
      </c>
      <c r="ND20" s="147" t="s">
        <v>437</v>
      </c>
      <c r="NE20" s="147" t="s">
        <v>437</v>
      </c>
      <c r="NF20" s="147" t="s">
        <v>437</v>
      </c>
      <c r="NG20" s="147" t="s">
        <v>437</v>
      </c>
      <c r="NH20" s="147" t="s">
        <v>437</v>
      </c>
      <c r="NI20" s="147" t="s">
        <v>437</v>
      </c>
      <c r="NJ20" s="207" t="s">
        <v>437</v>
      </c>
      <c r="NK20" s="206" t="s">
        <v>437</v>
      </c>
      <c r="NL20" s="147" t="s">
        <v>437</v>
      </c>
      <c r="NM20" s="147" t="s">
        <v>437</v>
      </c>
      <c r="NN20" s="147" t="s">
        <v>437</v>
      </c>
      <c r="NO20" s="147" t="s">
        <v>437</v>
      </c>
      <c r="NP20" s="147" t="s">
        <v>437</v>
      </c>
      <c r="NQ20" s="147" t="s">
        <v>437</v>
      </c>
      <c r="NR20" s="147" t="s">
        <v>437</v>
      </c>
      <c r="NS20" s="147" t="s">
        <v>437</v>
      </c>
      <c r="NT20" s="147" t="s">
        <v>437</v>
      </c>
      <c r="NU20" s="147" t="s">
        <v>437</v>
      </c>
      <c r="NV20" s="147" t="s">
        <v>437</v>
      </c>
      <c r="NW20" s="147" t="s">
        <v>437</v>
      </c>
      <c r="NX20" s="147" t="s">
        <v>437</v>
      </c>
      <c r="NY20" s="147" t="s">
        <v>437</v>
      </c>
      <c r="NZ20" s="147" t="s">
        <v>437</v>
      </c>
      <c r="OA20" s="147" t="s">
        <v>437</v>
      </c>
      <c r="OB20" s="147" t="s">
        <v>437</v>
      </c>
      <c r="OC20" s="147">
        <v>6</v>
      </c>
      <c r="OD20" s="147" t="s">
        <v>437</v>
      </c>
      <c r="OE20" s="147">
        <v>4</v>
      </c>
      <c r="OF20" s="430" t="s">
        <v>437</v>
      </c>
      <c r="OG20" s="430" t="s">
        <v>437</v>
      </c>
      <c r="OH20" s="430" t="s">
        <v>437</v>
      </c>
      <c r="OI20" s="430" t="s">
        <v>437</v>
      </c>
      <c r="OJ20" s="430" t="s">
        <v>437</v>
      </c>
      <c r="OK20" s="430" t="s">
        <v>437</v>
      </c>
      <c r="OL20" s="430" t="s">
        <v>437</v>
      </c>
      <c r="OM20" s="430" t="s">
        <v>437</v>
      </c>
      <c r="ON20" s="430" t="s">
        <v>437</v>
      </c>
      <c r="OO20" s="463" t="s">
        <v>437</v>
      </c>
      <c r="OP20" s="481" t="s">
        <v>437</v>
      </c>
      <c r="OQ20" s="482" t="s">
        <v>437</v>
      </c>
      <c r="OR20" s="482" t="s">
        <v>437</v>
      </c>
      <c r="OS20" s="482" t="s">
        <v>437</v>
      </c>
      <c r="OT20" s="482" t="s">
        <v>437</v>
      </c>
      <c r="OU20" s="482" t="s">
        <v>437</v>
      </c>
      <c r="OV20" s="482">
        <v>8</v>
      </c>
      <c r="OW20" s="482">
        <v>4</v>
      </c>
      <c r="OX20" s="482" t="s">
        <v>437</v>
      </c>
      <c r="OY20" s="482" t="s">
        <v>437</v>
      </c>
      <c r="OZ20" s="482" t="s">
        <v>437</v>
      </c>
      <c r="PA20" s="482" t="s">
        <v>437</v>
      </c>
      <c r="PB20" s="482" t="s">
        <v>437</v>
      </c>
      <c r="PC20" s="482" t="s">
        <v>437</v>
      </c>
      <c r="PD20" s="482" t="s">
        <v>437</v>
      </c>
      <c r="PE20" s="482" t="s">
        <v>437</v>
      </c>
      <c r="PF20" s="482" t="s">
        <v>437</v>
      </c>
      <c r="PG20" s="482" t="s">
        <v>437</v>
      </c>
      <c r="PH20" s="482" t="s">
        <v>437</v>
      </c>
      <c r="PI20" s="482" t="s">
        <v>437</v>
      </c>
      <c r="PJ20" s="482" t="s">
        <v>437</v>
      </c>
      <c r="PK20" s="482" t="s">
        <v>437</v>
      </c>
      <c r="PL20" s="482" t="s">
        <v>437</v>
      </c>
      <c r="PM20" s="482" t="s">
        <v>437</v>
      </c>
      <c r="PN20" s="482" t="s">
        <v>437</v>
      </c>
      <c r="PO20" s="482" t="s">
        <v>437</v>
      </c>
      <c r="PP20" s="482" t="s">
        <v>437</v>
      </c>
      <c r="PQ20" s="482" t="s">
        <v>437</v>
      </c>
      <c r="PR20" s="482" t="s">
        <v>437</v>
      </c>
      <c r="PS20" s="482" t="s">
        <v>437</v>
      </c>
      <c r="PT20" s="483" t="s">
        <v>437</v>
      </c>
      <c r="ABL20" s="301" t="s">
        <v>437</v>
      </c>
      <c r="ABM20" s="219" t="s">
        <v>437</v>
      </c>
      <c r="ABN20" s="219" t="s">
        <v>437</v>
      </c>
      <c r="ABO20" s="219" t="s">
        <v>437</v>
      </c>
      <c r="ABP20" s="219" t="s">
        <v>437</v>
      </c>
      <c r="ABQ20" s="219" t="s">
        <v>437</v>
      </c>
      <c r="ABR20" s="219" t="s">
        <v>437</v>
      </c>
      <c r="ABS20" s="219" t="s">
        <v>437</v>
      </c>
      <c r="ABT20" s="219" t="s">
        <v>437</v>
      </c>
      <c r="ABU20" s="219" t="s">
        <v>437</v>
      </c>
      <c r="ABV20" s="219" t="s">
        <v>437</v>
      </c>
      <c r="ABW20" s="219" t="s">
        <v>437</v>
      </c>
      <c r="ABX20" s="219" t="s">
        <v>437</v>
      </c>
      <c r="ABY20" s="219" t="s">
        <v>437</v>
      </c>
      <c r="ABZ20" s="219" t="s">
        <v>437</v>
      </c>
      <c r="ACA20" s="219" t="s">
        <v>437</v>
      </c>
      <c r="ACB20" s="219" t="s">
        <v>437</v>
      </c>
      <c r="ACC20" s="219" t="s">
        <v>437</v>
      </c>
      <c r="ACD20" s="219" t="s">
        <v>437</v>
      </c>
      <c r="ACE20" s="219">
        <v>20</v>
      </c>
      <c r="ACF20" s="219">
        <v>14</v>
      </c>
      <c r="ACG20" s="219" t="s">
        <v>437</v>
      </c>
      <c r="ACH20" s="219" t="s">
        <v>437</v>
      </c>
      <c r="ACI20" s="219">
        <v>4</v>
      </c>
      <c r="ACJ20" s="219">
        <v>8</v>
      </c>
      <c r="ACK20" s="219">
        <v>4</v>
      </c>
      <c r="ACL20" s="219">
        <v>3</v>
      </c>
      <c r="ACM20" s="219" t="s">
        <v>437</v>
      </c>
      <c r="ACN20" s="219" t="s">
        <v>437</v>
      </c>
      <c r="ACO20" s="219">
        <v>10</v>
      </c>
      <c r="ACP20" s="316" t="s">
        <v>437</v>
      </c>
      <c r="ACQ20" s="301" t="s">
        <v>437</v>
      </c>
      <c r="ACR20" s="219" t="s">
        <v>437</v>
      </c>
      <c r="ACS20" s="219">
        <v>6</v>
      </c>
      <c r="ACT20" s="219" t="s">
        <v>437</v>
      </c>
      <c r="ACU20" s="219" t="s">
        <v>437</v>
      </c>
      <c r="ACV20" s="219">
        <v>4</v>
      </c>
      <c r="ACW20" s="219" t="s">
        <v>437</v>
      </c>
      <c r="ACX20" s="219" t="s">
        <v>437</v>
      </c>
      <c r="ACY20" s="219" t="s">
        <v>437</v>
      </c>
      <c r="ACZ20" s="219" t="s">
        <v>437</v>
      </c>
      <c r="ADA20" s="219" t="s">
        <v>437</v>
      </c>
      <c r="ADB20" s="219" t="s">
        <v>437</v>
      </c>
      <c r="ADC20" s="219" t="s">
        <v>437</v>
      </c>
      <c r="ADD20" s="219" t="s">
        <v>437</v>
      </c>
      <c r="ADE20" s="219" t="s">
        <v>437</v>
      </c>
      <c r="ADF20" s="219" t="s">
        <v>437</v>
      </c>
      <c r="ADG20" s="219" t="s">
        <v>437</v>
      </c>
      <c r="ADH20" s="219" t="s">
        <v>437</v>
      </c>
      <c r="ADI20" s="219" t="s">
        <v>437</v>
      </c>
      <c r="ADJ20" s="219" t="s">
        <v>437</v>
      </c>
      <c r="ADK20" s="219" t="s">
        <v>437</v>
      </c>
      <c r="ADL20" s="219" t="s">
        <v>437</v>
      </c>
      <c r="ADM20" s="219" t="s">
        <v>437</v>
      </c>
      <c r="ADN20" s="219" t="s">
        <v>437</v>
      </c>
      <c r="ADO20" s="219" t="s">
        <v>437</v>
      </c>
      <c r="ADP20" s="219" t="s">
        <v>437</v>
      </c>
      <c r="ADQ20" s="219" t="s">
        <v>437</v>
      </c>
      <c r="ADR20" s="219" t="s">
        <v>437</v>
      </c>
      <c r="ADS20" s="219" t="s">
        <v>437</v>
      </c>
      <c r="ADT20" s="219" t="s">
        <v>437</v>
      </c>
      <c r="ADU20" s="316" t="s">
        <v>437</v>
      </c>
      <c r="AHG20" s="301" t="s">
        <v>437</v>
      </c>
      <c r="AHH20" s="219" t="s">
        <v>437</v>
      </c>
      <c r="AHI20" s="219" t="s">
        <v>437</v>
      </c>
      <c r="AHJ20" s="219" t="s">
        <v>437</v>
      </c>
      <c r="AHK20" s="219" t="s">
        <v>437</v>
      </c>
      <c r="AHL20" s="219" t="s">
        <v>437</v>
      </c>
      <c r="AHM20" s="219" t="s">
        <v>437</v>
      </c>
      <c r="AHN20" s="219" t="s">
        <v>437</v>
      </c>
      <c r="AHO20" s="219" t="s">
        <v>437</v>
      </c>
      <c r="AHP20" s="219" t="s">
        <v>437</v>
      </c>
      <c r="AHQ20" s="219" t="s">
        <v>437</v>
      </c>
      <c r="AHR20" s="219" t="s">
        <v>437</v>
      </c>
      <c r="AHS20" s="219" t="s">
        <v>437</v>
      </c>
      <c r="AHT20" s="219" t="s">
        <v>437</v>
      </c>
      <c r="AHU20" s="219" t="s">
        <v>437</v>
      </c>
      <c r="AHV20" s="219" t="s">
        <v>437</v>
      </c>
      <c r="AHW20" s="219" t="s">
        <v>437</v>
      </c>
      <c r="AHX20" s="219" t="s">
        <v>437</v>
      </c>
      <c r="AHY20" s="219" t="s">
        <v>437</v>
      </c>
      <c r="AHZ20" s="219" t="s">
        <v>437</v>
      </c>
      <c r="AIA20" s="219" t="s">
        <v>437</v>
      </c>
      <c r="AIB20" s="219" t="s">
        <v>437</v>
      </c>
      <c r="AIC20" s="219">
        <v>10</v>
      </c>
      <c r="AID20" s="219" t="s">
        <v>437</v>
      </c>
      <c r="AIE20" s="219" t="s">
        <v>437</v>
      </c>
      <c r="AIF20" s="219">
        <v>5</v>
      </c>
      <c r="AIG20" s="219">
        <v>4</v>
      </c>
      <c r="AIH20" s="219">
        <v>6</v>
      </c>
      <c r="AII20" s="219">
        <v>3</v>
      </c>
      <c r="AIJ20" s="219" t="s">
        <v>437</v>
      </c>
      <c r="AIK20" s="316" t="s">
        <v>437</v>
      </c>
      <c r="AIL20" s="656" t="str">
        <f>INDEX([1]集計!$G:$AK,MATCH($B15,[1]集計!$A$1:$A$945,0)+4,MATCH(AIL$232,[1]集計!$G$2:$AK$2,0))</f>
        <v/>
      </c>
      <c r="AIM20" s="657">
        <f>INDEX([1]集計!$G:$AK,MATCH($B15,[1]集計!$A$1:$A$945,0)+4,MATCH(AIM$232,[1]集計!$G$2:$AK$2,0))</f>
        <v>3</v>
      </c>
      <c r="AIN20" s="657">
        <f>INDEX([1]集計!$G:$AK,MATCH($B15,[1]集計!$A$1:$A$945,0)+4,MATCH(AIN$232,[1]集計!$G$2:$AK$2,0))</f>
        <v>3</v>
      </c>
      <c r="AIO20" s="657">
        <f>INDEX([1]集計!$G:$AK,MATCH($B15,[1]集計!$A$1:$A$945,0)+4,MATCH(AIO$232,[1]集計!$G$2:$AK$2,0))</f>
        <v>4</v>
      </c>
      <c r="AIP20" s="657" t="str">
        <f>INDEX([1]集計!$G:$AK,MATCH($B15,[1]集計!$A$1:$A$945,0)+4,MATCH(AIP$232,[1]集計!$G$2:$AK$2,0))</f>
        <v/>
      </c>
      <c r="AIQ20" s="657" t="str">
        <f>INDEX([1]集計!$G:$AK,MATCH($B15,[1]集計!$A$1:$A$945,0)+4,MATCH(AIQ$232,[1]集計!$G$2:$AK$2,0))</f>
        <v/>
      </c>
      <c r="AIR20" s="657" t="str">
        <f>INDEX([1]集計!$G:$AK,MATCH($B15,[1]集計!$A$1:$A$945,0)+4,MATCH(AIR$232,[1]集計!$G$2:$AK$2,0))</f>
        <v/>
      </c>
      <c r="AIS20" s="657" t="str">
        <f>INDEX([1]集計!$G:$AK,MATCH($B15,[1]集計!$A$1:$A$945,0)+4,MATCH(AIS$232,[1]集計!$G$2:$AK$2,0))</f>
        <v/>
      </c>
      <c r="AIT20" s="657" t="str">
        <f>INDEX([1]集計!$G:$AK,MATCH($B15,[1]集計!$A$1:$A$945,0)+4,MATCH(AIT$232,[1]集計!$G$2:$AK$2,0))</f>
        <v/>
      </c>
      <c r="AIU20" s="657" t="str">
        <f>INDEX([1]集計!$G:$AK,MATCH($B15,[1]集計!$A$1:$A$945,0)+4,MATCH(AIU$232,[1]集計!$G$2:$AK$2,0))</f>
        <v/>
      </c>
      <c r="AIV20" s="219">
        <v>6</v>
      </c>
      <c r="AIW20" s="638">
        <v>4</v>
      </c>
      <c r="AIX20" s="219" t="s">
        <v>437</v>
      </c>
      <c r="AJA20" s="219" t="s">
        <v>437</v>
      </c>
      <c r="AJB20" s="219" t="s">
        <v>437</v>
      </c>
    </row>
    <row r="21" spans="1:1024" ht="12.45" hidden="1" customHeight="1" outlineLevel="1" thickBot="1">
      <c r="A21" s="161" t="s">
        <v>233</v>
      </c>
      <c r="B21" s="162">
        <f>SUM(B20/(B16*E23/100))</f>
        <v>1.5171772592807466</v>
      </c>
      <c r="C21" s="32" t="s">
        <v>234</v>
      </c>
      <c r="D21" s="670">
        <f t="shared" si="18"/>
        <v>709</v>
      </c>
      <c r="E21" s="55">
        <f t="shared" si="17"/>
        <v>2.3231008832426827</v>
      </c>
      <c r="F21" s="179"/>
      <c r="G21" s="49">
        <f>G22*0.175</f>
        <v>305.19552771653537</v>
      </c>
      <c r="H21" s="156">
        <f t="shared" si="19"/>
        <v>738</v>
      </c>
      <c r="T21" s="428">
        <v>539</v>
      </c>
      <c r="EA21" s="206" t="s">
        <v>437</v>
      </c>
      <c r="EB21" s="147" t="s">
        <v>437</v>
      </c>
      <c r="EC21" s="147" t="s">
        <v>437</v>
      </c>
      <c r="ED21" s="147" t="s">
        <v>437</v>
      </c>
      <c r="EE21" s="147" t="s">
        <v>437</v>
      </c>
      <c r="EF21" s="147" t="s">
        <v>437</v>
      </c>
      <c r="EG21" s="147">
        <v>8</v>
      </c>
      <c r="EH21" s="147" t="s">
        <v>437</v>
      </c>
      <c r="EI21" s="147" t="s">
        <v>437</v>
      </c>
      <c r="EJ21" s="147" t="s">
        <v>437</v>
      </c>
      <c r="EK21" s="147" t="s">
        <v>437</v>
      </c>
      <c r="EL21" s="147" t="s">
        <v>437</v>
      </c>
      <c r="EM21" s="147" t="s">
        <v>437</v>
      </c>
      <c r="EN21" s="147" t="s">
        <v>437</v>
      </c>
      <c r="EO21" s="147" t="s">
        <v>437</v>
      </c>
      <c r="EP21" s="147" t="s">
        <v>437</v>
      </c>
      <c r="EQ21" s="147" t="s">
        <v>437</v>
      </c>
      <c r="ER21" s="147" t="s">
        <v>437</v>
      </c>
      <c r="ES21" s="147" t="s">
        <v>437</v>
      </c>
      <c r="ET21" s="147" t="s">
        <v>437</v>
      </c>
      <c r="EU21" s="147" t="s">
        <v>437</v>
      </c>
      <c r="EV21" s="147" t="s">
        <v>437</v>
      </c>
      <c r="EW21" s="147" t="s">
        <v>437</v>
      </c>
      <c r="EX21" s="147" t="s">
        <v>437</v>
      </c>
      <c r="EY21" s="147" t="s">
        <v>437</v>
      </c>
      <c r="EZ21" s="147" t="s">
        <v>437</v>
      </c>
      <c r="FA21" s="147" t="s">
        <v>437</v>
      </c>
      <c r="FB21" s="147" t="s">
        <v>437</v>
      </c>
      <c r="FC21" s="147" t="s">
        <v>437</v>
      </c>
      <c r="FD21" s="207" t="s">
        <v>437</v>
      </c>
      <c r="GJ21" s="206" t="s">
        <v>437</v>
      </c>
      <c r="GK21" s="147" t="s">
        <v>437</v>
      </c>
      <c r="GL21" s="147" t="s">
        <v>437</v>
      </c>
      <c r="GM21" s="147" t="s">
        <v>437</v>
      </c>
      <c r="GN21" s="147" t="s">
        <v>437</v>
      </c>
      <c r="GO21" s="147" t="s">
        <v>437</v>
      </c>
      <c r="GP21" s="147" t="s">
        <v>437</v>
      </c>
      <c r="GQ21" s="147" t="s">
        <v>437</v>
      </c>
      <c r="GR21" s="147" t="s">
        <v>437</v>
      </c>
      <c r="GS21" s="147" t="s">
        <v>437</v>
      </c>
      <c r="GT21" s="147" t="s">
        <v>437</v>
      </c>
      <c r="GU21" s="147" t="s">
        <v>437</v>
      </c>
      <c r="GV21" s="147" t="s">
        <v>437</v>
      </c>
      <c r="GW21" s="147" t="s">
        <v>437</v>
      </c>
      <c r="GX21" s="147" t="s">
        <v>437</v>
      </c>
      <c r="GY21" s="147" t="s">
        <v>437</v>
      </c>
      <c r="GZ21" s="147" t="s">
        <v>437</v>
      </c>
      <c r="HA21" s="147" t="s">
        <v>437</v>
      </c>
      <c r="HB21" s="147" t="s">
        <v>437</v>
      </c>
      <c r="HC21" s="219" t="s">
        <v>437</v>
      </c>
      <c r="HD21" s="219" t="s">
        <v>437</v>
      </c>
      <c r="HE21" s="219">
        <v>4</v>
      </c>
      <c r="HF21" s="147" t="s">
        <v>437</v>
      </c>
      <c r="HG21" s="219" t="s">
        <v>437</v>
      </c>
      <c r="HH21" s="147" t="s">
        <v>437</v>
      </c>
      <c r="HI21" s="219">
        <v>4</v>
      </c>
      <c r="HJ21" s="219" t="s">
        <v>437</v>
      </c>
      <c r="HK21" s="219">
        <v>2</v>
      </c>
      <c r="HL21" s="219">
        <v>1</v>
      </c>
      <c r="HM21" s="207" t="s">
        <v>437</v>
      </c>
      <c r="HN21" s="206" t="s">
        <v>437</v>
      </c>
      <c r="HO21" s="147">
        <v>2</v>
      </c>
      <c r="HP21" s="147" t="s">
        <v>437</v>
      </c>
      <c r="HQ21" s="147">
        <v>2</v>
      </c>
      <c r="HR21" s="147" t="s">
        <v>437</v>
      </c>
      <c r="HS21" s="147" t="s">
        <v>437</v>
      </c>
      <c r="HT21" s="147" t="s">
        <v>437</v>
      </c>
      <c r="HU21" s="147" t="s">
        <v>437</v>
      </c>
      <c r="HV21" s="147" t="s">
        <v>437</v>
      </c>
      <c r="HW21" s="147" t="s">
        <v>437</v>
      </c>
      <c r="HX21" s="147">
        <v>4</v>
      </c>
      <c r="HY21" s="147">
        <v>4</v>
      </c>
      <c r="HZ21" s="147" t="s">
        <v>437</v>
      </c>
      <c r="IA21" s="147">
        <v>9</v>
      </c>
      <c r="IB21" s="147" t="s">
        <v>437</v>
      </c>
      <c r="IC21" s="147">
        <v>4</v>
      </c>
      <c r="ID21" s="147">
        <v>4</v>
      </c>
      <c r="IE21" s="147">
        <v>2</v>
      </c>
      <c r="IF21" s="147" t="s">
        <v>437</v>
      </c>
      <c r="IG21" s="147"/>
      <c r="IH21" s="147"/>
      <c r="II21" s="147" t="s">
        <v>437</v>
      </c>
      <c r="IJ21" s="147" t="s">
        <v>437</v>
      </c>
      <c r="IK21" s="147" t="s">
        <v>437</v>
      </c>
      <c r="IL21" s="147" t="s">
        <v>437</v>
      </c>
      <c r="IM21" s="147" t="s">
        <v>437</v>
      </c>
      <c r="IN21" s="147" t="s">
        <v>437</v>
      </c>
      <c r="IO21" s="147" t="s">
        <v>437</v>
      </c>
      <c r="IP21" s="147" t="s">
        <v>437</v>
      </c>
      <c r="IQ21" s="147"/>
      <c r="IR21" s="207"/>
      <c r="IS21" s="206" t="s">
        <v>437</v>
      </c>
      <c r="IT21" s="147">
        <v>2</v>
      </c>
      <c r="IU21" s="147" t="s">
        <v>437</v>
      </c>
      <c r="IV21" s="147" t="s">
        <v>437</v>
      </c>
      <c r="IW21" s="147" t="s">
        <v>437</v>
      </c>
      <c r="IX21" s="147" t="s">
        <v>437</v>
      </c>
      <c r="IY21" s="147"/>
      <c r="IZ21" s="147"/>
      <c r="JA21" s="147"/>
      <c r="JB21" s="147"/>
      <c r="JC21" s="147"/>
      <c r="JD21" s="147"/>
      <c r="JE21" s="147"/>
      <c r="JF21" s="147"/>
      <c r="JG21" s="147"/>
      <c r="JH21" s="147"/>
      <c r="JI21" s="147"/>
      <c r="JJ21" s="147"/>
      <c r="JK21" s="219"/>
      <c r="JL21" s="147"/>
      <c r="JM21" s="147"/>
      <c r="JN21" s="147"/>
      <c r="JO21" s="147"/>
      <c r="JP21" s="147"/>
      <c r="JQ21" s="147"/>
      <c r="JR21" s="147"/>
      <c r="JS21" s="147"/>
      <c r="JT21" s="147"/>
      <c r="JU21" s="147"/>
      <c r="JV21" s="147"/>
      <c r="JW21" s="207"/>
      <c r="LB21" s="206" t="s">
        <v>437</v>
      </c>
      <c r="LC21" s="147" t="s">
        <v>437</v>
      </c>
      <c r="LD21" s="147" t="s">
        <v>437</v>
      </c>
      <c r="LE21" s="147" t="s">
        <v>437</v>
      </c>
      <c r="LF21" s="147" t="s">
        <v>437</v>
      </c>
      <c r="LG21" s="147" t="s">
        <v>437</v>
      </c>
      <c r="LH21" s="147" t="s">
        <v>437</v>
      </c>
      <c r="LI21" s="147" t="s">
        <v>437</v>
      </c>
      <c r="LJ21" s="147" t="s">
        <v>437</v>
      </c>
      <c r="LK21" s="147" t="s">
        <v>437</v>
      </c>
      <c r="LL21" s="147" t="s">
        <v>437</v>
      </c>
      <c r="LM21" s="147" t="s">
        <v>437</v>
      </c>
      <c r="LN21" s="147" t="s">
        <v>437</v>
      </c>
      <c r="LO21" s="147" t="s">
        <v>437</v>
      </c>
      <c r="LP21" s="147" t="s">
        <v>437</v>
      </c>
      <c r="LQ21" s="147" t="s">
        <v>437</v>
      </c>
      <c r="LR21" s="147" t="s">
        <v>437</v>
      </c>
      <c r="LS21" s="147" t="s">
        <v>437</v>
      </c>
      <c r="LT21" s="147" t="s">
        <v>437</v>
      </c>
      <c r="LU21" s="147" t="s">
        <v>437</v>
      </c>
      <c r="LV21" s="147" t="s">
        <v>437</v>
      </c>
      <c r="LW21" s="147" t="s">
        <v>437</v>
      </c>
      <c r="LX21" s="147" t="s">
        <v>437</v>
      </c>
      <c r="LY21" s="147" t="s">
        <v>437</v>
      </c>
      <c r="LZ21" s="147" t="s">
        <v>437</v>
      </c>
      <c r="MA21" s="147" t="s">
        <v>437</v>
      </c>
      <c r="MB21" s="147" t="s">
        <v>437</v>
      </c>
      <c r="MC21" s="147" t="s">
        <v>437</v>
      </c>
      <c r="MD21" s="147" t="s">
        <v>437</v>
      </c>
      <c r="ME21" s="147" t="s">
        <v>437</v>
      </c>
      <c r="MF21" s="207" t="s">
        <v>437</v>
      </c>
      <c r="MG21" s="206" t="s">
        <v>437</v>
      </c>
      <c r="MH21" s="147" t="s">
        <v>437</v>
      </c>
      <c r="MI21" s="147" t="s">
        <v>437</v>
      </c>
      <c r="MJ21" s="147" t="s">
        <v>437</v>
      </c>
      <c r="MK21" s="147" t="s">
        <v>437</v>
      </c>
      <c r="ML21" s="147" t="s">
        <v>437</v>
      </c>
      <c r="MM21" s="147" t="s">
        <v>437</v>
      </c>
      <c r="MN21" s="147" t="s">
        <v>437</v>
      </c>
      <c r="MO21" s="147" t="s">
        <v>437</v>
      </c>
      <c r="MP21" s="147" t="s">
        <v>437</v>
      </c>
      <c r="MQ21" s="147" t="s">
        <v>437</v>
      </c>
      <c r="MR21" s="147" t="s">
        <v>437</v>
      </c>
      <c r="MS21" s="147" t="s">
        <v>437</v>
      </c>
      <c r="MT21" s="147" t="s">
        <v>437</v>
      </c>
      <c r="MU21" s="147" t="s">
        <v>437</v>
      </c>
      <c r="MV21" s="147" t="s">
        <v>437</v>
      </c>
      <c r="MW21" s="147" t="s">
        <v>437</v>
      </c>
      <c r="MX21" s="147" t="s">
        <v>437</v>
      </c>
      <c r="MY21" s="147" t="s">
        <v>437</v>
      </c>
      <c r="MZ21" s="147" t="s">
        <v>437</v>
      </c>
      <c r="NA21" s="147" t="s">
        <v>437</v>
      </c>
      <c r="NB21" s="147" t="s">
        <v>437</v>
      </c>
      <c r="NC21" s="147" t="s">
        <v>437</v>
      </c>
      <c r="ND21" s="147" t="s">
        <v>437</v>
      </c>
      <c r="NE21" s="147" t="s">
        <v>437</v>
      </c>
      <c r="NF21" s="147" t="s">
        <v>437</v>
      </c>
      <c r="NG21" s="147" t="s">
        <v>437</v>
      </c>
      <c r="NH21" s="147" t="s">
        <v>437</v>
      </c>
      <c r="NI21" s="147" t="s">
        <v>437</v>
      </c>
      <c r="NJ21" s="207" t="s">
        <v>437</v>
      </c>
      <c r="NK21" s="206" t="s">
        <v>437</v>
      </c>
      <c r="NL21" s="147" t="s">
        <v>437</v>
      </c>
      <c r="NM21" s="147" t="s">
        <v>437</v>
      </c>
      <c r="NN21" s="147" t="s">
        <v>437</v>
      </c>
      <c r="NO21" s="147" t="s">
        <v>437</v>
      </c>
      <c r="NP21" s="147" t="s">
        <v>437</v>
      </c>
      <c r="NQ21" s="147" t="s">
        <v>437</v>
      </c>
      <c r="NR21" s="147" t="s">
        <v>437</v>
      </c>
      <c r="NS21" s="147" t="s">
        <v>437</v>
      </c>
      <c r="NT21" s="147" t="s">
        <v>437</v>
      </c>
      <c r="NU21" s="147" t="s">
        <v>437</v>
      </c>
      <c r="NV21" s="147" t="s">
        <v>437</v>
      </c>
      <c r="NW21" s="147" t="s">
        <v>437</v>
      </c>
      <c r="NX21" s="147" t="s">
        <v>437</v>
      </c>
      <c r="NY21" s="147" t="s">
        <v>437</v>
      </c>
      <c r="NZ21" s="147" t="s">
        <v>437</v>
      </c>
      <c r="OA21" s="147" t="s">
        <v>437</v>
      </c>
      <c r="OB21" s="147">
        <v>2</v>
      </c>
      <c r="OC21" s="147">
        <v>2</v>
      </c>
      <c r="OD21" s="147" t="s">
        <v>437</v>
      </c>
      <c r="OE21" s="147" t="s">
        <v>437</v>
      </c>
      <c r="OF21" s="430" t="s">
        <v>437</v>
      </c>
      <c r="OG21" s="430" t="s">
        <v>437</v>
      </c>
      <c r="OH21" s="430" t="s">
        <v>437</v>
      </c>
      <c r="OI21" s="430" t="s">
        <v>437</v>
      </c>
      <c r="OJ21" s="430">
        <v>4</v>
      </c>
      <c r="OK21" s="430" t="s">
        <v>437</v>
      </c>
      <c r="OL21" s="430">
        <v>8</v>
      </c>
      <c r="OM21" s="430">
        <v>12</v>
      </c>
      <c r="ON21" s="430" t="s">
        <v>437</v>
      </c>
      <c r="OO21" s="463">
        <v>6</v>
      </c>
      <c r="OP21" s="481" t="s">
        <v>437</v>
      </c>
      <c r="OQ21" s="482" t="s">
        <v>437</v>
      </c>
      <c r="OR21" s="482">
        <v>2</v>
      </c>
      <c r="OS21" s="482" t="s">
        <v>437</v>
      </c>
      <c r="OT21" s="482" t="s">
        <v>437</v>
      </c>
      <c r="OU21" s="482" t="s">
        <v>437</v>
      </c>
      <c r="OV21" s="482" t="s">
        <v>437</v>
      </c>
      <c r="OW21" s="482" t="s">
        <v>437</v>
      </c>
      <c r="OX21" s="482" t="s">
        <v>437</v>
      </c>
      <c r="OY21" s="482" t="s">
        <v>437</v>
      </c>
      <c r="OZ21" s="482" t="s">
        <v>437</v>
      </c>
      <c r="PA21" s="482" t="s">
        <v>437</v>
      </c>
      <c r="PB21" s="482" t="s">
        <v>437</v>
      </c>
      <c r="PC21" s="482" t="s">
        <v>437</v>
      </c>
      <c r="PD21" s="482" t="s">
        <v>437</v>
      </c>
      <c r="PE21" s="482" t="s">
        <v>437</v>
      </c>
      <c r="PF21" s="482" t="s">
        <v>437</v>
      </c>
      <c r="PG21" s="482" t="s">
        <v>437</v>
      </c>
      <c r="PH21" s="482" t="s">
        <v>437</v>
      </c>
      <c r="PI21" s="482" t="s">
        <v>437</v>
      </c>
      <c r="PJ21" s="482" t="s">
        <v>437</v>
      </c>
      <c r="PK21" s="482" t="s">
        <v>437</v>
      </c>
      <c r="PL21" s="482" t="s">
        <v>437</v>
      </c>
      <c r="PM21" s="482" t="s">
        <v>437</v>
      </c>
      <c r="PN21" s="482" t="s">
        <v>437</v>
      </c>
      <c r="PO21" s="482" t="s">
        <v>437</v>
      </c>
      <c r="PP21" s="482" t="s">
        <v>437</v>
      </c>
      <c r="PQ21" s="482" t="s">
        <v>437</v>
      </c>
      <c r="PR21" s="482" t="s">
        <v>437</v>
      </c>
      <c r="PS21" s="482" t="s">
        <v>437</v>
      </c>
      <c r="PT21" s="483" t="s">
        <v>437</v>
      </c>
      <c r="ABL21" s="301" t="s">
        <v>437</v>
      </c>
      <c r="ABM21" s="219" t="s">
        <v>437</v>
      </c>
      <c r="ABN21" s="219" t="s">
        <v>437</v>
      </c>
      <c r="ABO21" s="219" t="s">
        <v>437</v>
      </c>
      <c r="ABP21" s="219" t="s">
        <v>437</v>
      </c>
      <c r="ABQ21" s="219" t="s">
        <v>437</v>
      </c>
      <c r="ABR21" s="219" t="s">
        <v>437</v>
      </c>
      <c r="ABS21" s="219" t="s">
        <v>437</v>
      </c>
      <c r="ABT21" s="219" t="s">
        <v>437</v>
      </c>
      <c r="ABU21" s="219" t="s">
        <v>437</v>
      </c>
      <c r="ABV21" s="219" t="s">
        <v>437</v>
      </c>
      <c r="ABW21" s="219" t="s">
        <v>437</v>
      </c>
      <c r="ABX21" s="219" t="s">
        <v>437</v>
      </c>
      <c r="ABY21" s="219" t="s">
        <v>437</v>
      </c>
      <c r="ABZ21" s="219" t="s">
        <v>437</v>
      </c>
      <c r="ACA21" s="219" t="s">
        <v>437</v>
      </c>
      <c r="ACB21" s="219">
        <v>16</v>
      </c>
      <c r="ACC21" s="219">
        <v>6</v>
      </c>
      <c r="ACD21" s="219">
        <v>2</v>
      </c>
      <c r="ACE21" s="219" t="s">
        <v>437</v>
      </c>
      <c r="ACF21" s="219" t="s">
        <v>437</v>
      </c>
      <c r="ACG21" s="219" t="s">
        <v>437</v>
      </c>
      <c r="ACH21" s="219" t="s">
        <v>437</v>
      </c>
      <c r="ACI21" s="219" t="s">
        <v>437</v>
      </c>
      <c r="ACJ21" s="219" t="s">
        <v>437</v>
      </c>
      <c r="ACK21" s="219" t="s">
        <v>437</v>
      </c>
      <c r="ACL21" s="219" t="s">
        <v>437</v>
      </c>
      <c r="ACM21" s="219">
        <v>6</v>
      </c>
      <c r="ACN21" s="219" t="s">
        <v>437</v>
      </c>
      <c r="ACO21" s="219">
        <v>2</v>
      </c>
      <c r="ACP21" s="316">
        <v>1</v>
      </c>
      <c r="ACQ21" s="301" t="s">
        <v>437</v>
      </c>
      <c r="ACR21" s="219">
        <v>8</v>
      </c>
      <c r="ACS21" s="219" t="s">
        <v>437</v>
      </c>
      <c r="ACT21" s="219" t="s">
        <v>437</v>
      </c>
      <c r="ACU21" s="219" t="s">
        <v>437</v>
      </c>
      <c r="ACV21" s="219">
        <v>2</v>
      </c>
      <c r="ACW21" s="219">
        <v>8</v>
      </c>
      <c r="ACX21" s="219" t="s">
        <v>437</v>
      </c>
      <c r="ACY21" s="219" t="s">
        <v>437</v>
      </c>
      <c r="ACZ21" s="219" t="s">
        <v>437</v>
      </c>
      <c r="ADA21" s="219" t="s">
        <v>437</v>
      </c>
      <c r="ADB21" s="219" t="s">
        <v>437</v>
      </c>
      <c r="ADC21" s="219" t="s">
        <v>437</v>
      </c>
      <c r="ADD21" s="219" t="s">
        <v>437</v>
      </c>
      <c r="ADE21" s="219" t="s">
        <v>437</v>
      </c>
      <c r="ADF21" s="219" t="s">
        <v>437</v>
      </c>
      <c r="ADG21" s="219" t="s">
        <v>437</v>
      </c>
      <c r="ADH21" s="219" t="s">
        <v>437</v>
      </c>
      <c r="ADI21" s="219" t="s">
        <v>437</v>
      </c>
      <c r="ADJ21" s="219">
        <v>4</v>
      </c>
      <c r="ADK21" s="219">
        <v>3</v>
      </c>
      <c r="ADL21" s="219" t="s">
        <v>437</v>
      </c>
      <c r="ADM21" s="219">
        <v>2</v>
      </c>
      <c r="ADN21" s="219" t="s">
        <v>437</v>
      </c>
      <c r="ADO21" s="219" t="s">
        <v>437</v>
      </c>
      <c r="ADP21" s="219" t="s">
        <v>437</v>
      </c>
      <c r="ADQ21" s="219" t="s">
        <v>437</v>
      </c>
      <c r="ADR21" s="219" t="s">
        <v>437</v>
      </c>
      <c r="ADS21" s="219" t="s">
        <v>437</v>
      </c>
      <c r="ADT21" s="219" t="s">
        <v>437</v>
      </c>
      <c r="ADU21" s="316" t="s">
        <v>437</v>
      </c>
      <c r="AHG21" s="301" t="s">
        <v>437</v>
      </c>
      <c r="AHH21" s="219" t="s">
        <v>437</v>
      </c>
      <c r="AHI21" s="219" t="s">
        <v>437</v>
      </c>
      <c r="AHJ21" s="219" t="s">
        <v>437</v>
      </c>
      <c r="AHK21" s="219" t="s">
        <v>437</v>
      </c>
      <c r="AHL21" s="219" t="s">
        <v>437</v>
      </c>
      <c r="AHM21" s="219" t="s">
        <v>437</v>
      </c>
      <c r="AHN21" s="219" t="s">
        <v>437</v>
      </c>
      <c r="AHO21" s="219" t="s">
        <v>437</v>
      </c>
      <c r="AHP21" s="219" t="s">
        <v>437</v>
      </c>
      <c r="AHQ21" s="219" t="s">
        <v>437</v>
      </c>
      <c r="AHR21" s="219" t="s">
        <v>437</v>
      </c>
      <c r="AHS21" s="219" t="s">
        <v>437</v>
      </c>
      <c r="AHT21" s="219" t="s">
        <v>437</v>
      </c>
      <c r="AHU21" s="219" t="s">
        <v>437</v>
      </c>
      <c r="AHV21" s="219" t="s">
        <v>437</v>
      </c>
      <c r="AHW21" s="219" t="s">
        <v>437</v>
      </c>
      <c r="AHX21" s="219" t="s">
        <v>437</v>
      </c>
      <c r="AHY21" s="219" t="s">
        <v>437</v>
      </c>
      <c r="AHZ21" s="219" t="s">
        <v>437</v>
      </c>
      <c r="AIA21" s="219">
        <v>16</v>
      </c>
      <c r="AIB21" s="219" t="s">
        <v>437</v>
      </c>
      <c r="AIC21" s="219" t="s">
        <v>437</v>
      </c>
      <c r="AID21" s="219" t="s">
        <v>437</v>
      </c>
      <c r="AIE21" s="219" t="s">
        <v>437</v>
      </c>
      <c r="AIF21" s="219" t="s">
        <v>437</v>
      </c>
      <c r="AIG21" s="219" t="s">
        <v>437</v>
      </c>
      <c r="AIH21" s="219" t="s">
        <v>437</v>
      </c>
      <c r="AII21" s="219" t="s">
        <v>437</v>
      </c>
      <c r="AIJ21" s="219">
        <v>6</v>
      </c>
      <c r="AIK21" s="316" t="s">
        <v>437</v>
      </c>
      <c r="AIL21" s="656" t="str">
        <f>INDEX([1]集計!$G:$AK,MATCH($B15,[1]集計!$A$1:$A$945,0)+5,MATCH(AIL$232,[1]集計!$G$2:$AK$2,0))</f>
        <v/>
      </c>
      <c r="AIM21" s="657" t="str">
        <f>INDEX([1]集計!$G:$AK,MATCH($B15,[1]集計!$A$1:$A$945,0)+5,MATCH(AIM$232,[1]集計!$G$2:$AK$2,0))</f>
        <v/>
      </c>
      <c r="AIN21" s="657" t="str">
        <f>INDEX([1]集計!$G:$AK,MATCH($B15,[1]集計!$A$1:$A$945,0)+5,MATCH(AIN$232,[1]集計!$G$2:$AK$2,0))</f>
        <v/>
      </c>
      <c r="AIO21" s="657" t="str">
        <f>INDEX([1]集計!$G:$AK,MATCH($B15,[1]集計!$A$1:$A$945,0)+5,MATCH(AIO$232,[1]集計!$G$2:$AK$2,0))</f>
        <v/>
      </c>
      <c r="AIP21" s="657">
        <f>INDEX([1]集計!$G:$AK,MATCH($B15,[1]集計!$A$1:$A$945,0)+5,MATCH(AIP$232,[1]集計!$G$2:$AK$2,0))</f>
        <v>2</v>
      </c>
      <c r="AIQ21" s="657">
        <f>INDEX([1]集計!$G:$AK,MATCH($B15,[1]集計!$A$1:$A$945,0)+5,MATCH(AIQ$232,[1]集計!$G$2:$AK$2,0))</f>
        <v>2</v>
      </c>
      <c r="AIR21" s="657" t="str">
        <f>INDEX([1]集計!$G:$AK,MATCH($B15,[1]集計!$A$1:$A$945,0)+5,MATCH(AIR$232,[1]集計!$G$2:$AK$2,0))</f>
        <v/>
      </c>
      <c r="AIS21" s="657" t="str">
        <f>INDEX([1]集計!$G:$AK,MATCH($B15,[1]集計!$A$1:$A$945,0)+5,MATCH(AIS$232,[1]集計!$G$2:$AK$2,0))</f>
        <v/>
      </c>
      <c r="AIT21" s="657" t="str">
        <f>INDEX([1]集計!$G:$AK,MATCH($B15,[1]集計!$A$1:$A$945,0)+5,MATCH(AIT$232,[1]集計!$G$2:$AK$2,0))</f>
        <v/>
      </c>
      <c r="AIU21" s="657">
        <f>INDEX([1]集計!$G:$AK,MATCH($B15,[1]集計!$A$1:$A$945,0)+5,MATCH(AIU$232,[1]集計!$G$2:$AK$2,0))</f>
        <v>6</v>
      </c>
      <c r="AIV21" s="219" t="s">
        <v>437</v>
      </c>
      <c r="AIW21" s="638">
        <v>2</v>
      </c>
      <c r="AIX21" s="219">
        <v>8</v>
      </c>
      <c r="AJA21" s="219">
        <v>4</v>
      </c>
      <c r="AJB21" s="219">
        <v>3</v>
      </c>
      <c r="AJD21" s="219">
        <v>2</v>
      </c>
    </row>
    <row r="22" spans="1:1024" ht="12.45" hidden="1" customHeight="1" outlineLevel="1" thickBot="1">
      <c r="A22" s="157" t="s">
        <v>233</v>
      </c>
      <c r="B22" s="163">
        <f>SUM(B20/(B17*E23/100))</f>
        <v>1.4302261445118587</v>
      </c>
      <c r="C22" s="164" t="s">
        <v>235</v>
      </c>
      <c r="D22" s="671">
        <f>SUM(D16:D21)</f>
        <v>2593</v>
      </c>
      <c r="E22" s="182">
        <v>46.3</v>
      </c>
      <c r="F22" s="183"/>
      <c r="G22" s="49">
        <f>((E22/F23*1000)*-0.0107+47.419)*E22</f>
        <v>1743.974444094488</v>
      </c>
      <c r="H22" s="156">
        <f>SUM(H16:H21)</f>
        <v>2644</v>
      </c>
      <c r="EA22" s="8">
        <f t="shared" ref="EA22:FD22" si="20">SUM(EA16:EA21)</f>
        <v>0</v>
      </c>
      <c r="EB22" s="9">
        <f t="shared" si="20"/>
        <v>0</v>
      </c>
      <c r="EC22" s="9">
        <f t="shared" si="20"/>
        <v>0</v>
      </c>
      <c r="ED22" s="9">
        <f t="shared" si="20"/>
        <v>0</v>
      </c>
      <c r="EE22" s="9">
        <f t="shared" si="20"/>
        <v>0</v>
      </c>
      <c r="EF22" s="9">
        <f t="shared" si="20"/>
        <v>0</v>
      </c>
      <c r="EG22" s="9">
        <f t="shared" si="20"/>
        <v>8</v>
      </c>
      <c r="EH22" s="9">
        <f t="shared" si="20"/>
        <v>0</v>
      </c>
      <c r="EI22" s="9">
        <f t="shared" si="20"/>
        <v>0</v>
      </c>
      <c r="EJ22" s="9">
        <f t="shared" si="20"/>
        <v>0</v>
      </c>
      <c r="EK22" s="9">
        <f t="shared" si="20"/>
        <v>0</v>
      </c>
      <c r="EL22" s="9">
        <f t="shared" si="20"/>
        <v>0</v>
      </c>
      <c r="EM22" s="9">
        <f t="shared" si="20"/>
        <v>0</v>
      </c>
      <c r="EN22" s="9">
        <f t="shared" si="20"/>
        <v>0</v>
      </c>
      <c r="EO22" s="9">
        <f t="shared" si="20"/>
        <v>0</v>
      </c>
      <c r="EP22" s="9">
        <f t="shared" si="20"/>
        <v>0</v>
      </c>
      <c r="EQ22" s="9">
        <f t="shared" si="20"/>
        <v>0</v>
      </c>
      <c r="ER22" s="9">
        <f t="shared" si="20"/>
        <v>0</v>
      </c>
      <c r="ES22" s="9">
        <f t="shared" si="20"/>
        <v>0</v>
      </c>
      <c r="ET22" s="9">
        <f t="shared" si="20"/>
        <v>0</v>
      </c>
      <c r="EU22" s="9">
        <f t="shared" si="20"/>
        <v>0</v>
      </c>
      <c r="EV22" s="9">
        <f t="shared" si="20"/>
        <v>0</v>
      </c>
      <c r="EW22" s="9">
        <f t="shared" si="20"/>
        <v>0</v>
      </c>
      <c r="EX22" s="9">
        <f t="shared" si="20"/>
        <v>0</v>
      </c>
      <c r="EY22" s="9">
        <f t="shared" si="20"/>
        <v>0</v>
      </c>
      <c r="EZ22" s="9">
        <f t="shared" si="20"/>
        <v>0</v>
      </c>
      <c r="FA22" s="9">
        <f t="shared" si="20"/>
        <v>0</v>
      </c>
      <c r="FB22" s="9">
        <f t="shared" si="20"/>
        <v>0</v>
      </c>
      <c r="FC22" s="9">
        <f t="shared" si="20"/>
        <v>0</v>
      </c>
      <c r="FD22" s="10">
        <f t="shared" si="20"/>
        <v>0</v>
      </c>
      <c r="GJ22" s="8">
        <f t="shared" ref="GJ22:HM22" si="21">SUM(GJ16:GJ21)</f>
        <v>0</v>
      </c>
      <c r="GK22" s="9">
        <f t="shared" si="21"/>
        <v>0</v>
      </c>
      <c r="GL22" s="9">
        <f t="shared" si="21"/>
        <v>0</v>
      </c>
      <c r="GM22" s="9">
        <f t="shared" si="21"/>
        <v>0</v>
      </c>
      <c r="GN22" s="9">
        <f t="shared" si="21"/>
        <v>0</v>
      </c>
      <c r="GO22" s="9">
        <f t="shared" si="21"/>
        <v>0</v>
      </c>
      <c r="GP22" s="9">
        <f t="shared" si="21"/>
        <v>0</v>
      </c>
      <c r="GQ22" s="9">
        <f t="shared" si="21"/>
        <v>0</v>
      </c>
      <c r="GR22" s="9">
        <f t="shared" si="21"/>
        <v>0</v>
      </c>
      <c r="GS22" s="9">
        <f t="shared" si="21"/>
        <v>0</v>
      </c>
      <c r="GT22" s="9">
        <f t="shared" si="21"/>
        <v>0</v>
      </c>
      <c r="GU22" s="9">
        <f t="shared" si="21"/>
        <v>0</v>
      </c>
      <c r="GV22" s="9">
        <f t="shared" si="21"/>
        <v>0</v>
      </c>
      <c r="GW22" s="9">
        <f t="shared" si="21"/>
        <v>0</v>
      </c>
      <c r="GX22" s="9">
        <f t="shared" si="21"/>
        <v>0</v>
      </c>
      <c r="GY22" s="9">
        <f t="shared" si="21"/>
        <v>0</v>
      </c>
      <c r="GZ22" s="9">
        <f t="shared" si="21"/>
        <v>0</v>
      </c>
      <c r="HA22" s="9">
        <f t="shared" si="21"/>
        <v>0</v>
      </c>
      <c r="HB22" s="9">
        <f t="shared" si="21"/>
        <v>5</v>
      </c>
      <c r="HC22" s="9">
        <f t="shared" si="21"/>
        <v>9</v>
      </c>
      <c r="HD22" s="9">
        <f t="shared" si="21"/>
        <v>2</v>
      </c>
      <c r="HE22" s="9">
        <f t="shared" si="21"/>
        <v>8</v>
      </c>
      <c r="HF22" s="9">
        <f t="shared" si="21"/>
        <v>2</v>
      </c>
      <c r="HG22" s="9">
        <f t="shared" si="21"/>
        <v>0</v>
      </c>
      <c r="HH22" s="9">
        <f t="shared" si="21"/>
        <v>0</v>
      </c>
      <c r="HI22" s="9">
        <f t="shared" si="21"/>
        <v>12</v>
      </c>
      <c r="HJ22" s="9">
        <f t="shared" si="21"/>
        <v>2</v>
      </c>
      <c r="HK22" s="9">
        <f t="shared" si="21"/>
        <v>2</v>
      </c>
      <c r="HL22" s="9">
        <f t="shared" si="21"/>
        <v>1</v>
      </c>
      <c r="HM22" s="10">
        <f t="shared" si="21"/>
        <v>0</v>
      </c>
      <c r="HN22" s="8">
        <f t="shared" ref="HN22:IR22" si="22">SUM(HN16:HN21)</f>
        <v>0</v>
      </c>
      <c r="HO22" s="9">
        <f t="shared" si="22"/>
        <v>2</v>
      </c>
      <c r="HP22" s="9">
        <f t="shared" si="22"/>
        <v>0</v>
      </c>
      <c r="HQ22" s="9">
        <f t="shared" si="22"/>
        <v>2</v>
      </c>
      <c r="HR22" s="9">
        <f t="shared" si="22"/>
        <v>0</v>
      </c>
      <c r="HS22" s="9">
        <f t="shared" si="22"/>
        <v>0</v>
      </c>
      <c r="HT22" s="9">
        <f t="shared" si="22"/>
        <v>0</v>
      </c>
      <c r="HU22" s="9">
        <f t="shared" si="22"/>
        <v>0</v>
      </c>
      <c r="HV22" s="9">
        <f t="shared" si="22"/>
        <v>0</v>
      </c>
      <c r="HW22" s="9">
        <f t="shared" si="22"/>
        <v>0</v>
      </c>
      <c r="HX22" s="9">
        <f t="shared" si="22"/>
        <v>4</v>
      </c>
      <c r="HY22" s="9">
        <f>SUM(HY16:HY21)</f>
        <v>4</v>
      </c>
      <c r="HZ22" s="9">
        <f t="shared" si="22"/>
        <v>0</v>
      </c>
      <c r="IA22" s="9">
        <f t="shared" si="22"/>
        <v>9</v>
      </c>
      <c r="IB22" s="9">
        <f t="shared" si="22"/>
        <v>0</v>
      </c>
      <c r="IC22" s="9">
        <f t="shared" si="22"/>
        <v>4</v>
      </c>
      <c r="ID22" s="9">
        <f t="shared" si="22"/>
        <v>4</v>
      </c>
      <c r="IE22" s="9">
        <f t="shared" si="22"/>
        <v>2</v>
      </c>
      <c r="IF22" s="9">
        <f t="shared" si="22"/>
        <v>0</v>
      </c>
      <c r="IG22" s="9">
        <f t="shared" si="22"/>
        <v>0</v>
      </c>
      <c r="IH22" s="9">
        <f t="shared" si="22"/>
        <v>0</v>
      </c>
      <c r="II22" s="9">
        <f t="shared" si="22"/>
        <v>0</v>
      </c>
      <c r="IJ22" s="9">
        <f t="shared" si="22"/>
        <v>0</v>
      </c>
      <c r="IK22" s="9">
        <f t="shared" si="22"/>
        <v>0</v>
      </c>
      <c r="IL22" s="9">
        <f t="shared" si="22"/>
        <v>0</v>
      </c>
      <c r="IM22" s="9">
        <f t="shared" si="22"/>
        <v>0</v>
      </c>
      <c r="IN22" s="9">
        <f t="shared" si="22"/>
        <v>0</v>
      </c>
      <c r="IO22" s="9">
        <f t="shared" si="22"/>
        <v>0</v>
      </c>
      <c r="IP22" s="9">
        <f t="shared" si="22"/>
        <v>0</v>
      </c>
      <c r="IQ22" s="9">
        <f t="shared" si="22"/>
        <v>0</v>
      </c>
      <c r="IR22" s="10">
        <f t="shared" si="22"/>
        <v>0</v>
      </c>
      <c r="IS22" s="8">
        <f t="shared" ref="IS22:JW22" si="23">SUM(IS16:IS21)</f>
        <v>0</v>
      </c>
      <c r="IT22" s="9">
        <f t="shared" si="23"/>
        <v>2</v>
      </c>
      <c r="IU22" s="9">
        <f t="shared" si="23"/>
        <v>0</v>
      </c>
      <c r="IV22" s="9">
        <f t="shared" si="23"/>
        <v>0</v>
      </c>
      <c r="IW22" s="9">
        <f t="shared" si="23"/>
        <v>0</v>
      </c>
      <c r="IX22" s="9">
        <f t="shared" si="23"/>
        <v>0</v>
      </c>
      <c r="IY22" s="9">
        <f t="shared" si="23"/>
        <v>0</v>
      </c>
      <c r="IZ22" s="9">
        <f t="shared" si="23"/>
        <v>0</v>
      </c>
      <c r="JA22" s="9">
        <f t="shared" si="23"/>
        <v>0</v>
      </c>
      <c r="JB22" s="9">
        <f t="shared" si="23"/>
        <v>0</v>
      </c>
      <c r="JC22" s="9">
        <f t="shared" si="23"/>
        <v>0</v>
      </c>
      <c r="JD22" s="9">
        <f>SUM(JD16:JD21)</f>
        <v>0</v>
      </c>
      <c r="JE22" s="9">
        <f t="shared" si="23"/>
        <v>0</v>
      </c>
      <c r="JF22" s="9">
        <f t="shared" si="23"/>
        <v>0</v>
      </c>
      <c r="JG22" s="9">
        <f t="shared" si="23"/>
        <v>0</v>
      </c>
      <c r="JH22" s="9">
        <f t="shared" si="23"/>
        <v>0</v>
      </c>
      <c r="JI22" s="9">
        <f t="shared" si="23"/>
        <v>0</v>
      </c>
      <c r="JJ22" s="9">
        <f t="shared" si="23"/>
        <v>0</v>
      </c>
      <c r="JK22" s="9">
        <f t="shared" si="23"/>
        <v>0</v>
      </c>
      <c r="JL22" s="9">
        <f t="shared" si="23"/>
        <v>0</v>
      </c>
      <c r="JM22" s="9">
        <f t="shared" si="23"/>
        <v>0</v>
      </c>
      <c r="JN22" s="9">
        <f t="shared" si="23"/>
        <v>0</v>
      </c>
      <c r="JO22" s="9">
        <f t="shared" si="23"/>
        <v>0</v>
      </c>
      <c r="JP22" s="9">
        <f t="shared" si="23"/>
        <v>0</v>
      </c>
      <c r="JQ22" s="9">
        <f t="shared" si="23"/>
        <v>0</v>
      </c>
      <c r="JR22" s="9">
        <f t="shared" si="23"/>
        <v>0</v>
      </c>
      <c r="JS22" s="9">
        <f t="shared" si="23"/>
        <v>0</v>
      </c>
      <c r="JT22" s="9">
        <f t="shared" si="23"/>
        <v>0</v>
      </c>
      <c r="JU22" s="9">
        <f t="shared" si="23"/>
        <v>0</v>
      </c>
      <c r="JV22" s="9">
        <f t="shared" si="23"/>
        <v>0</v>
      </c>
      <c r="JW22" s="10">
        <f t="shared" si="23"/>
        <v>0</v>
      </c>
      <c r="LB22" s="8">
        <f t="shared" ref="LB22:MF22" si="24">SUM(LB16:LB21)</f>
        <v>0</v>
      </c>
      <c r="LC22" s="9">
        <f t="shared" si="24"/>
        <v>0</v>
      </c>
      <c r="LD22" s="9">
        <f t="shared" si="24"/>
        <v>0</v>
      </c>
      <c r="LE22" s="9">
        <f t="shared" si="24"/>
        <v>0</v>
      </c>
      <c r="LF22" s="9">
        <f t="shared" si="24"/>
        <v>0</v>
      </c>
      <c r="LG22" s="9">
        <f t="shared" si="24"/>
        <v>0</v>
      </c>
      <c r="LH22" s="9">
        <f t="shared" si="24"/>
        <v>0</v>
      </c>
      <c r="LI22" s="9">
        <f t="shared" si="24"/>
        <v>0</v>
      </c>
      <c r="LJ22" s="9">
        <f t="shared" si="24"/>
        <v>0</v>
      </c>
      <c r="LK22" s="9">
        <f t="shared" si="24"/>
        <v>0</v>
      </c>
      <c r="LL22" s="9">
        <f t="shared" si="24"/>
        <v>0</v>
      </c>
      <c r="LM22" s="9">
        <f>SUM(LM16:LM21)</f>
        <v>0</v>
      </c>
      <c r="LN22" s="9">
        <f t="shared" si="24"/>
        <v>0</v>
      </c>
      <c r="LO22" s="9">
        <f t="shared" si="24"/>
        <v>0</v>
      </c>
      <c r="LP22" s="9">
        <f t="shared" si="24"/>
        <v>0</v>
      </c>
      <c r="LQ22" s="9">
        <f t="shared" si="24"/>
        <v>0</v>
      </c>
      <c r="LR22" s="9">
        <f t="shared" si="24"/>
        <v>0</v>
      </c>
      <c r="LS22" s="9">
        <f t="shared" si="24"/>
        <v>0</v>
      </c>
      <c r="LT22" s="9">
        <f t="shared" si="24"/>
        <v>0</v>
      </c>
      <c r="LU22" s="9">
        <f t="shared" si="24"/>
        <v>0</v>
      </c>
      <c r="LV22" s="9">
        <f t="shared" si="24"/>
        <v>0</v>
      </c>
      <c r="LW22" s="9">
        <f t="shared" si="24"/>
        <v>0</v>
      </c>
      <c r="LX22" s="9">
        <f t="shared" si="24"/>
        <v>0</v>
      </c>
      <c r="LY22" s="9">
        <f t="shared" si="24"/>
        <v>0</v>
      </c>
      <c r="LZ22" s="9">
        <f t="shared" si="24"/>
        <v>0</v>
      </c>
      <c r="MA22" s="9">
        <f t="shared" si="24"/>
        <v>0</v>
      </c>
      <c r="MB22" s="9">
        <f t="shared" si="24"/>
        <v>0</v>
      </c>
      <c r="MC22" s="9">
        <f t="shared" si="24"/>
        <v>0</v>
      </c>
      <c r="MD22" s="9">
        <f t="shared" si="24"/>
        <v>0</v>
      </c>
      <c r="ME22" s="9">
        <f t="shared" si="24"/>
        <v>4</v>
      </c>
      <c r="MF22" s="10">
        <f t="shared" si="24"/>
        <v>6</v>
      </c>
      <c r="MG22" s="8">
        <f t="shared" ref="MG22:NJ22" si="25">SUM(MG16:MG21)</f>
        <v>0</v>
      </c>
      <c r="MH22" s="9">
        <f t="shared" si="25"/>
        <v>6</v>
      </c>
      <c r="MI22" s="9">
        <f t="shared" si="25"/>
        <v>0</v>
      </c>
      <c r="MJ22" s="9">
        <f t="shared" si="25"/>
        <v>0</v>
      </c>
      <c r="MK22" s="9">
        <f t="shared" si="25"/>
        <v>0</v>
      </c>
      <c r="ML22" s="9">
        <f t="shared" si="25"/>
        <v>0</v>
      </c>
      <c r="MM22" s="9">
        <f t="shared" si="25"/>
        <v>3</v>
      </c>
      <c r="MN22" s="9">
        <f t="shared" si="25"/>
        <v>0</v>
      </c>
      <c r="MO22" s="9">
        <f t="shared" si="25"/>
        <v>0</v>
      </c>
      <c r="MP22" s="9">
        <f t="shared" si="25"/>
        <v>0</v>
      </c>
      <c r="MQ22" s="9">
        <f t="shared" si="25"/>
        <v>0</v>
      </c>
      <c r="MR22" s="9">
        <f t="shared" si="25"/>
        <v>0</v>
      </c>
      <c r="MS22" s="9">
        <f t="shared" si="25"/>
        <v>0</v>
      </c>
      <c r="MT22" s="9">
        <f t="shared" si="25"/>
        <v>0</v>
      </c>
      <c r="MU22" s="9">
        <f t="shared" si="25"/>
        <v>0</v>
      </c>
      <c r="MV22" s="9">
        <f t="shared" si="25"/>
        <v>0</v>
      </c>
      <c r="MW22" s="9">
        <f t="shared" si="25"/>
        <v>0</v>
      </c>
      <c r="MX22" s="9">
        <f t="shared" si="25"/>
        <v>0</v>
      </c>
      <c r="MY22" s="9">
        <f t="shared" si="25"/>
        <v>0</v>
      </c>
      <c r="MZ22" s="9">
        <f t="shared" si="25"/>
        <v>0</v>
      </c>
      <c r="NA22" s="9">
        <f t="shared" si="25"/>
        <v>0</v>
      </c>
      <c r="NB22" s="9">
        <f t="shared" si="25"/>
        <v>0</v>
      </c>
      <c r="NC22" s="9">
        <f t="shared" si="25"/>
        <v>0</v>
      </c>
      <c r="ND22" s="9">
        <f t="shared" si="25"/>
        <v>0</v>
      </c>
      <c r="NE22" s="9">
        <f t="shared" si="25"/>
        <v>0</v>
      </c>
      <c r="NF22" s="9">
        <f t="shared" si="25"/>
        <v>0</v>
      </c>
      <c r="NG22" s="9">
        <f t="shared" si="25"/>
        <v>0</v>
      </c>
      <c r="NH22" s="9">
        <f t="shared" si="25"/>
        <v>0</v>
      </c>
      <c r="NI22" s="9">
        <f t="shared" si="25"/>
        <v>0</v>
      </c>
      <c r="NJ22" s="10">
        <f t="shared" si="25"/>
        <v>0</v>
      </c>
      <c r="NK22" s="8">
        <f t="shared" ref="NK22:OO22" si="26">SUM(NK16:NK21)</f>
        <v>0</v>
      </c>
      <c r="NL22" s="9">
        <f t="shared" si="26"/>
        <v>0</v>
      </c>
      <c r="NM22" s="9">
        <f t="shared" si="26"/>
        <v>0</v>
      </c>
      <c r="NN22" s="9">
        <f t="shared" si="26"/>
        <v>0</v>
      </c>
      <c r="NO22" s="9">
        <f t="shared" si="26"/>
        <v>0</v>
      </c>
      <c r="NP22" s="9">
        <f t="shared" si="26"/>
        <v>0</v>
      </c>
      <c r="NQ22" s="9">
        <f t="shared" si="26"/>
        <v>0</v>
      </c>
      <c r="NR22" s="9">
        <f t="shared" si="26"/>
        <v>0</v>
      </c>
      <c r="NS22" s="9">
        <f t="shared" si="26"/>
        <v>0</v>
      </c>
      <c r="NT22" s="9">
        <f t="shared" si="26"/>
        <v>0</v>
      </c>
      <c r="NU22" s="9">
        <f t="shared" si="26"/>
        <v>0</v>
      </c>
      <c r="NV22" s="9">
        <f>SUM(NV16:NV21)</f>
        <v>0</v>
      </c>
      <c r="NW22" s="9">
        <f t="shared" si="26"/>
        <v>0</v>
      </c>
      <c r="NX22" s="9">
        <f t="shared" si="26"/>
        <v>0</v>
      </c>
      <c r="NY22" s="9">
        <f t="shared" si="26"/>
        <v>0</v>
      </c>
      <c r="NZ22" s="9">
        <f t="shared" si="26"/>
        <v>0</v>
      </c>
      <c r="OA22" s="9">
        <f t="shared" si="26"/>
        <v>0</v>
      </c>
      <c r="OB22" s="9">
        <f t="shared" si="26"/>
        <v>2</v>
      </c>
      <c r="OC22" s="9">
        <f t="shared" si="26"/>
        <v>8</v>
      </c>
      <c r="OD22" s="9">
        <f t="shared" si="26"/>
        <v>0</v>
      </c>
      <c r="OE22" s="9">
        <f t="shared" si="26"/>
        <v>4</v>
      </c>
      <c r="OF22" s="9">
        <f t="shared" si="26"/>
        <v>0</v>
      </c>
      <c r="OG22" s="9">
        <f t="shared" si="26"/>
        <v>0</v>
      </c>
      <c r="OH22" s="9">
        <f t="shared" si="26"/>
        <v>0</v>
      </c>
      <c r="OI22" s="9">
        <f t="shared" si="26"/>
        <v>0</v>
      </c>
      <c r="OJ22" s="9">
        <f t="shared" si="26"/>
        <v>4</v>
      </c>
      <c r="OK22" s="9">
        <f t="shared" si="26"/>
        <v>0</v>
      </c>
      <c r="OL22" s="9">
        <f t="shared" si="26"/>
        <v>8</v>
      </c>
      <c r="OM22" s="9">
        <f t="shared" si="26"/>
        <v>12</v>
      </c>
      <c r="ON22" s="9">
        <f t="shared" si="26"/>
        <v>0</v>
      </c>
      <c r="OO22" s="10">
        <f t="shared" si="26"/>
        <v>6</v>
      </c>
      <c r="OP22" s="484">
        <f t="shared" ref="OP22:PT22" si="27">SUM(OP16:OP21)</f>
        <v>0</v>
      </c>
      <c r="OQ22" s="485">
        <f t="shared" si="27"/>
        <v>0</v>
      </c>
      <c r="OR22" s="485">
        <f t="shared" si="27"/>
        <v>2</v>
      </c>
      <c r="OS22" s="485">
        <f t="shared" si="27"/>
        <v>0</v>
      </c>
      <c r="OT22" s="485">
        <f t="shared" si="27"/>
        <v>0</v>
      </c>
      <c r="OU22" s="485">
        <f t="shared" si="27"/>
        <v>0</v>
      </c>
      <c r="OV22" s="485">
        <f t="shared" si="27"/>
        <v>8</v>
      </c>
      <c r="OW22" s="485">
        <f t="shared" si="27"/>
        <v>4</v>
      </c>
      <c r="OX22" s="485">
        <f t="shared" si="27"/>
        <v>0</v>
      </c>
      <c r="OY22" s="485">
        <f t="shared" si="27"/>
        <v>0</v>
      </c>
      <c r="OZ22" s="485">
        <f t="shared" si="27"/>
        <v>0</v>
      </c>
      <c r="PA22" s="485">
        <f>SUM(PA16:PA21)</f>
        <v>0</v>
      </c>
      <c r="PB22" s="485">
        <f t="shared" si="27"/>
        <v>0</v>
      </c>
      <c r="PC22" s="485">
        <f t="shared" si="27"/>
        <v>0</v>
      </c>
      <c r="PD22" s="485">
        <f t="shared" si="27"/>
        <v>0</v>
      </c>
      <c r="PE22" s="485">
        <f t="shared" si="27"/>
        <v>0</v>
      </c>
      <c r="PF22" s="485">
        <f t="shared" si="27"/>
        <v>0</v>
      </c>
      <c r="PG22" s="485">
        <f t="shared" si="27"/>
        <v>0</v>
      </c>
      <c r="PH22" s="485">
        <f t="shared" si="27"/>
        <v>0</v>
      </c>
      <c r="PI22" s="485">
        <f t="shared" si="27"/>
        <v>0</v>
      </c>
      <c r="PJ22" s="485">
        <f t="shared" si="27"/>
        <v>0</v>
      </c>
      <c r="PK22" s="485">
        <f t="shared" si="27"/>
        <v>0</v>
      </c>
      <c r="PL22" s="485">
        <f t="shared" si="27"/>
        <v>0</v>
      </c>
      <c r="PM22" s="485">
        <f t="shared" si="27"/>
        <v>0</v>
      </c>
      <c r="PN22" s="485">
        <f t="shared" si="27"/>
        <v>0</v>
      </c>
      <c r="PO22" s="485">
        <f t="shared" si="27"/>
        <v>0</v>
      </c>
      <c r="PP22" s="485">
        <f t="shared" si="27"/>
        <v>0</v>
      </c>
      <c r="PQ22" s="485">
        <f t="shared" si="27"/>
        <v>0</v>
      </c>
      <c r="PR22" s="485">
        <f t="shared" si="27"/>
        <v>0</v>
      </c>
      <c r="PS22" s="485">
        <f t="shared" si="27"/>
        <v>0</v>
      </c>
      <c r="PT22" s="486">
        <f t="shared" si="27"/>
        <v>0</v>
      </c>
      <c r="ABL22" s="8">
        <f t="shared" ref="ABL22:ACP22" si="28">SUM(ABL16:ABL21)</f>
        <v>0</v>
      </c>
      <c r="ABM22" s="9">
        <f t="shared" si="28"/>
        <v>0</v>
      </c>
      <c r="ABN22" s="9">
        <f t="shared" si="28"/>
        <v>0</v>
      </c>
      <c r="ABO22" s="9">
        <f t="shared" si="28"/>
        <v>0</v>
      </c>
      <c r="ABP22" s="9">
        <f t="shared" si="28"/>
        <v>0</v>
      </c>
      <c r="ABQ22" s="9">
        <f t="shared" si="28"/>
        <v>0</v>
      </c>
      <c r="ABR22" s="9">
        <f t="shared" si="28"/>
        <v>0</v>
      </c>
      <c r="ABS22" s="9">
        <f t="shared" si="28"/>
        <v>0</v>
      </c>
      <c r="ABT22" s="9">
        <f t="shared" si="28"/>
        <v>0</v>
      </c>
      <c r="ABU22" s="9">
        <f t="shared" si="28"/>
        <v>0</v>
      </c>
      <c r="ABV22" s="9">
        <f t="shared" si="28"/>
        <v>0</v>
      </c>
      <c r="ABW22" s="9">
        <f>SUM(ABW16:ABW21)</f>
        <v>0</v>
      </c>
      <c r="ABX22" s="9">
        <f t="shared" si="28"/>
        <v>0</v>
      </c>
      <c r="ABY22" s="9">
        <f t="shared" si="28"/>
        <v>0</v>
      </c>
      <c r="ABZ22" s="9">
        <f t="shared" si="28"/>
        <v>0</v>
      </c>
      <c r="ACA22" s="9">
        <f t="shared" si="28"/>
        <v>0</v>
      </c>
      <c r="ACB22" s="9">
        <f t="shared" si="28"/>
        <v>16</v>
      </c>
      <c r="ACC22" s="9">
        <f t="shared" si="28"/>
        <v>6</v>
      </c>
      <c r="ACD22" s="9">
        <f t="shared" si="28"/>
        <v>2</v>
      </c>
      <c r="ACE22" s="9">
        <f t="shared" si="28"/>
        <v>20</v>
      </c>
      <c r="ACF22" s="9">
        <f t="shared" si="28"/>
        <v>14</v>
      </c>
      <c r="ACG22" s="9">
        <f t="shared" si="28"/>
        <v>0</v>
      </c>
      <c r="ACH22" s="9">
        <f t="shared" si="28"/>
        <v>0</v>
      </c>
      <c r="ACI22" s="9">
        <f t="shared" si="28"/>
        <v>4</v>
      </c>
      <c r="ACJ22" s="9">
        <f t="shared" si="28"/>
        <v>8</v>
      </c>
      <c r="ACK22" s="9">
        <f t="shared" si="28"/>
        <v>4</v>
      </c>
      <c r="ACL22" s="9">
        <f t="shared" si="28"/>
        <v>3</v>
      </c>
      <c r="ACM22" s="9">
        <f t="shared" si="28"/>
        <v>6</v>
      </c>
      <c r="ACN22" s="9">
        <f t="shared" si="28"/>
        <v>0</v>
      </c>
      <c r="ACO22" s="9">
        <f t="shared" si="28"/>
        <v>12</v>
      </c>
      <c r="ACP22" s="10">
        <f t="shared" si="28"/>
        <v>1</v>
      </c>
      <c r="ACQ22" s="8">
        <f t="shared" ref="ACQ22:ADU22" si="29">SUM(ACQ16:ACQ21)</f>
        <v>0</v>
      </c>
      <c r="ACR22" s="9">
        <f t="shared" si="29"/>
        <v>8</v>
      </c>
      <c r="ACS22" s="9">
        <f t="shared" si="29"/>
        <v>6</v>
      </c>
      <c r="ACT22" s="9">
        <f t="shared" si="29"/>
        <v>0</v>
      </c>
      <c r="ACU22" s="9">
        <f t="shared" si="29"/>
        <v>0</v>
      </c>
      <c r="ACV22" s="9">
        <f t="shared" si="29"/>
        <v>6</v>
      </c>
      <c r="ACW22" s="9">
        <f t="shared" si="29"/>
        <v>8</v>
      </c>
      <c r="ACX22" s="9">
        <f t="shared" si="29"/>
        <v>0</v>
      </c>
      <c r="ACY22" s="9">
        <f t="shared" si="29"/>
        <v>0</v>
      </c>
      <c r="ACZ22" s="9">
        <f t="shared" si="29"/>
        <v>0</v>
      </c>
      <c r="ADA22" s="9">
        <f t="shared" si="29"/>
        <v>0</v>
      </c>
      <c r="ADB22" s="9">
        <f>SUM(ADB16:ADB21)</f>
        <v>0</v>
      </c>
      <c r="ADC22" s="9">
        <f t="shared" si="29"/>
        <v>0</v>
      </c>
      <c r="ADD22" s="9">
        <f t="shared" si="29"/>
        <v>0</v>
      </c>
      <c r="ADE22" s="9">
        <f t="shared" si="29"/>
        <v>0</v>
      </c>
      <c r="ADF22" s="9">
        <f t="shared" si="29"/>
        <v>0</v>
      </c>
      <c r="ADG22" s="9">
        <f t="shared" si="29"/>
        <v>0</v>
      </c>
      <c r="ADH22" s="9">
        <f t="shared" si="29"/>
        <v>0</v>
      </c>
      <c r="ADI22" s="9">
        <f t="shared" si="29"/>
        <v>0</v>
      </c>
      <c r="ADJ22" s="9">
        <f t="shared" si="29"/>
        <v>4</v>
      </c>
      <c r="ADK22" s="9">
        <f t="shared" si="29"/>
        <v>3</v>
      </c>
      <c r="ADL22" s="9">
        <f t="shared" si="29"/>
        <v>0</v>
      </c>
      <c r="ADM22" s="9">
        <f t="shared" si="29"/>
        <v>2</v>
      </c>
      <c r="ADN22" s="9">
        <f t="shared" si="29"/>
        <v>0</v>
      </c>
      <c r="ADO22" s="9">
        <f t="shared" si="29"/>
        <v>0</v>
      </c>
      <c r="ADP22" s="9">
        <f t="shared" si="29"/>
        <v>0</v>
      </c>
      <c r="ADQ22" s="9">
        <f t="shared" si="29"/>
        <v>0</v>
      </c>
      <c r="ADR22" s="9">
        <f t="shared" si="29"/>
        <v>0</v>
      </c>
      <c r="ADS22" s="9">
        <f t="shared" si="29"/>
        <v>0</v>
      </c>
      <c r="ADT22" s="9">
        <f t="shared" si="29"/>
        <v>0</v>
      </c>
      <c r="ADU22" s="10">
        <f t="shared" si="29"/>
        <v>0</v>
      </c>
      <c r="AHG22" s="8">
        <f t="shared" ref="AHG22:AIO22" si="30">SUM(AHG16:AHG21)</f>
        <v>0</v>
      </c>
      <c r="AHH22" s="9">
        <f t="shared" si="30"/>
        <v>0</v>
      </c>
      <c r="AHI22" s="9">
        <f t="shared" si="30"/>
        <v>0</v>
      </c>
      <c r="AHJ22" s="9">
        <f t="shared" si="30"/>
        <v>0</v>
      </c>
      <c r="AHK22" s="9">
        <f t="shared" si="30"/>
        <v>0</v>
      </c>
      <c r="AHL22" s="9">
        <f t="shared" si="30"/>
        <v>0</v>
      </c>
      <c r="AHM22" s="9">
        <f t="shared" si="30"/>
        <v>0</v>
      </c>
      <c r="AHN22" s="9">
        <f t="shared" si="30"/>
        <v>0</v>
      </c>
      <c r="AHO22" s="9">
        <f t="shared" si="30"/>
        <v>0</v>
      </c>
      <c r="AHP22" s="9">
        <f t="shared" si="30"/>
        <v>0</v>
      </c>
      <c r="AHQ22" s="9">
        <f t="shared" si="30"/>
        <v>0</v>
      </c>
      <c r="AHR22" s="9">
        <f>SUM(AHR16:AHR21)</f>
        <v>0</v>
      </c>
      <c r="AHS22" s="9">
        <f t="shared" si="30"/>
        <v>0</v>
      </c>
      <c r="AHT22" s="9">
        <f t="shared" si="30"/>
        <v>0</v>
      </c>
      <c r="AHU22" s="9">
        <f t="shared" si="30"/>
        <v>0</v>
      </c>
      <c r="AHV22" s="9">
        <f t="shared" si="30"/>
        <v>0</v>
      </c>
      <c r="AHW22" s="9">
        <f t="shared" si="30"/>
        <v>0</v>
      </c>
      <c r="AHX22" s="9">
        <f t="shared" si="30"/>
        <v>0</v>
      </c>
      <c r="AHY22" s="9">
        <f t="shared" si="30"/>
        <v>0</v>
      </c>
      <c r="AHZ22" s="9">
        <f t="shared" si="30"/>
        <v>0</v>
      </c>
      <c r="AIA22" s="9">
        <f t="shared" si="30"/>
        <v>16</v>
      </c>
      <c r="AIB22" s="9">
        <f t="shared" si="30"/>
        <v>0</v>
      </c>
      <c r="AIC22" s="9">
        <f t="shared" si="30"/>
        <v>10</v>
      </c>
      <c r="AID22" s="9">
        <f t="shared" si="30"/>
        <v>0</v>
      </c>
      <c r="AIE22" s="9">
        <f t="shared" si="30"/>
        <v>0</v>
      </c>
      <c r="AIF22" s="9">
        <f t="shared" si="30"/>
        <v>5</v>
      </c>
      <c r="AIG22" s="9">
        <f t="shared" si="30"/>
        <v>4</v>
      </c>
      <c r="AIH22" s="9">
        <f t="shared" si="30"/>
        <v>6</v>
      </c>
      <c r="AII22" s="9">
        <f t="shared" si="30"/>
        <v>3</v>
      </c>
      <c r="AIJ22" s="9">
        <f t="shared" si="30"/>
        <v>6</v>
      </c>
      <c r="AIK22" s="10">
        <f t="shared" si="30"/>
        <v>0</v>
      </c>
      <c r="AIL22" s="8">
        <f t="shared" si="30"/>
        <v>0</v>
      </c>
      <c r="AIM22" s="9">
        <f t="shared" si="30"/>
        <v>3</v>
      </c>
      <c r="AIN22" s="9">
        <f t="shared" si="30"/>
        <v>5</v>
      </c>
      <c r="AIO22" s="9">
        <f t="shared" si="30"/>
        <v>4</v>
      </c>
      <c r="AIP22" s="9">
        <f t="shared" ref="AIP22" si="31">SUM(AIP16:AIP21)</f>
        <v>2</v>
      </c>
    </row>
    <row r="23" spans="1:1024" ht="12.45" hidden="1" customHeight="1" outlineLevel="1" thickBot="1">
      <c r="A23" s="186" t="s">
        <v>233</v>
      </c>
      <c r="B23" s="165">
        <f>SUM(B20/(B18*E23/100))</f>
        <v>1.2103926657579773</v>
      </c>
      <c r="C23" s="166">
        <f>SUM(B20/(E22*E23/100))</f>
        <v>57.147264953497604</v>
      </c>
      <c r="D23" s="73" t="s">
        <v>236</v>
      </c>
      <c r="E23" s="167">
        <v>98</v>
      </c>
      <c r="F23" s="175">
        <v>50.8</v>
      </c>
      <c r="G23" s="187"/>
      <c r="H23" s="187"/>
      <c r="EA23" s="19" t="s">
        <v>38</v>
      </c>
      <c r="EB23" s="20"/>
      <c r="EC23" s="21">
        <f>SUM(EA16:FD16)</f>
        <v>0</v>
      </c>
      <c r="ED23" s="21"/>
      <c r="EE23" s="20" t="s">
        <v>39</v>
      </c>
      <c r="EF23" s="20"/>
      <c r="EG23" s="21">
        <f>SUM(EA17:FD17)</f>
        <v>0</v>
      </c>
      <c r="EH23" s="21"/>
      <c r="EI23" s="20" t="s">
        <v>40</v>
      </c>
      <c r="EJ23" s="20"/>
      <c r="EK23" s="21">
        <f>SUM(EA18:FD18)</f>
        <v>0</v>
      </c>
      <c r="EL23" s="21"/>
      <c r="EM23" s="20" t="s">
        <v>41</v>
      </c>
      <c r="EN23" s="20"/>
      <c r="EO23" s="21">
        <f>SUM(EA19:FD19)</f>
        <v>0</v>
      </c>
      <c r="EP23" s="21"/>
      <c r="EQ23" s="20" t="s">
        <v>42</v>
      </c>
      <c r="ER23" s="20"/>
      <c r="ES23" s="21">
        <f>SUM(EA20:FD20)</f>
        <v>0</v>
      </c>
      <c r="ET23" s="21"/>
      <c r="EU23" s="20" t="s">
        <v>43</v>
      </c>
      <c r="EV23" s="20"/>
      <c r="EW23" s="21">
        <f>SUM(EA21:FD21)</f>
        <v>8</v>
      </c>
      <c r="EX23" s="21"/>
      <c r="EY23" s="22" t="s">
        <v>44</v>
      </c>
      <c r="EZ23" s="22"/>
      <c r="FA23" s="21">
        <f>SUM(EA22:FD22)</f>
        <v>8</v>
      </c>
      <c r="FB23" s="21"/>
      <c r="FC23" s="21"/>
      <c r="FD23" s="217"/>
      <c r="GJ23" s="19" t="s">
        <v>38</v>
      </c>
      <c r="GK23" s="20"/>
      <c r="GL23" s="21">
        <f>SUM(GJ16:HM16)</f>
        <v>0</v>
      </c>
      <c r="GM23" s="21"/>
      <c r="GN23" s="20" t="s">
        <v>39</v>
      </c>
      <c r="GO23" s="20"/>
      <c r="GP23" s="21">
        <f>SUM(GJ17:HM17)</f>
        <v>0</v>
      </c>
      <c r="GQ23" s="21"/>
      <c r="GR23" s="20" t="s">
        <v>40</v>
      </c>
      <c r="GS23" s="20"/>
      <c r="GT23" s="21">
        <f>SUM(GJ18:HM18)</f>
        <v>0</v>
      </c>
      <c r="GU23" s="21"/>
      <c r="GV23" s="20" t="s">
        <v>41</v>
      </c>
      <c r="GW23" s="20"/>
      <c r="GX23" s="21">
        <f>SUM(GJ19:HM19)</f>
        <v>0</v>
      </c>
      <c r="GY23" s="21"/>
      <c r="GZ23" s="20" t="s">
        <v>42</v>
      </c>
      <c r="HA23" s="20"/>
      <c r="HB23" s="21">
        <f>SUM(GJ20:HM20)</f>
        <v>32</v>
      </c>
      <c r="HC23" s="21"/>
      <c r="HD23" s="20" t="s">
        <v>43</v>
      </c>
      <c r="HE23" s="20"/>
      <c r="HF23" s="21">
        <f>SUM(GJ21:HM21)</f>
        <v>11</v>
      </c>
      <c r="HG23" s="21"/>
      <c r="HH23" s="22" t="s">
        <v>44</v>
      </c>
      <c r="HI23" s="22"/>
      <c r="HJ23" s="21">
        <f>SUM(GJ22:HM22)</f>
        <v>43</v>
      </c>
      <c r="HK23" s="21"/>
      <c r="HL23" s="21"/>
      <c r="HM23" s="217"/>
      <c r="HN23" s="19" t="s">
        <v>38</v>
      </c>
      <c r="HO23" s="20"/>
      <c r="HP23" s="21">
        <f>SUM(HN16:IR16)</f>
        <v>0</v>
      </c>
      <c r="HQ23" s="21"/>
      <c r="HR23" s="20" t="s">
        <v>39</v>
      </c>
      <c r="HS23" s="20"/>
      <c r="HT23" s="21">
        <f>SUM(HN17:IR17)</f>
        <v>0</v>
      </c>
      <c r="HU23" s="21"/>
      <c r="HV23" s="20" t="s">
        <v>40</v>
      </c>
      <c r="HW23" s="20"/>
      <c r="HX23" s="21">
        <f>SUM(HN18:IR18)</f>
        <v>0</v>
      </c>
      <c r="HY23" s="21"/>
      <c r="HZ23" s="20" t="s">
        <v>41</v>
      </c>
      <c r="IA23" s="20"/>
      <c r="IB23" s="21">
        <f>SUM(HN19:IR19)</f>
        <v>0</v>
      </c>
      <c r="IC23" s="21"/>
      <c r="ID23" s="20" t="s">
        <v>42</v>
      </c>
      <c r="IE23" s="20"/>
      <c r="IF23" s="21">
        <f>SUM(HN20:IR20)</f>
        <v>0</v>
      </c>
      <c r="IG23" s="21"/>
      <c r="IH23" s="20" t="s">
        <v>43</v>
      </c>
      <c r="II23" s="20"/>
      <c r="IJ23" s="21">
        <f>SUM(HN21:IR21)</f>
        <v>31</v>
      </c>
      <c r="IK23" s="21"/>
      <c r="IL23" s="22" t="s">
        <v>44</v>
      </c>
      <c r="IM23" s="22"/>
      <c r="IN23" s="21">
        <f>SUM(HN22:IR22)</f>
        <v>31</v>
      </c>
      <c r="IO23" s="21"/>
      <c r="IP23" s="21"/>
      <c r="IQ23" s="21"/>
      <c r="IR23" s="217"/>
      <c r="IS23" s="19" t="s">
        <v>38</v>
      </c>
      <c r="IT23" s="20"/>
      <c r="IU23" s="21">
        <f>SUM(IS16:JW16)</f>
        <v>0</v>
      </c>
      <c r="IV23" s="21"/>
      <c r="IW23" s="20" t="s">
        <v>39</v>
      </c>
      <c r="IX23" s="20"/>
      <c r="IY23" s="21">
        <f>SUM(IS17:JW17)</f>
        <v>0</v>
      </c>
      <c r="IZ23" s="21"/>
      <c r="JA23" s="20" t="s">
        <v>40</v>
      </c>
      <c r="JB23" s="20"/>
      <c r="JC23" s="21">
        <f>SUM(IS18:JW18)</f>
        <v>0</v>
      </c>
      <c r="JD23" s="21"/>
      <c r="JE23" s="20" t="s">
        <v>41</v>
      </c>
      <c r="JF23" s="20"/>
      <c r="JG23" s="21">
        <f>SUM(IS19:JW19)</f>
        <v>0</v>
      </c>
      <c r="JH23" s="21"/>
      <c r="JI23" s="20" t="s">
        <v>42</v>
      </c>
      <c r="JJ23" s="20"/>
      <c r="JK23" s="21">
        <f>SUM(IS20:JW20)</f>
        <v>0</v>
      </c>
      <c r="JL23" s="21"/>
      <c r="JM23" s="20" t="s">
        <v>43</v>
      </c>
      <c r="JN23" s="20"/>
      <c r="JO23" s="21">
        <f>SUM(IS21:JW21)</f>
        <v>2</v>
      </c>
      <c r="JP23" s="21"/>
      <c r="JQ23" s="22" t="s">
        <v>44</v>
      </c>
      <c r="JR23" s="22"/>
      <c r="JS23" s="21">
        <f>SUM(IS22:JW22)</f>
        <v>2</v>
      </c>
      <c r="JT23" s="21"/>
      <c r="JU23" s="21"/>
      <c r="JV23" s="21"/>
      <c r="JW23" s="217"/>
      <c r="LB23" s="19" t="s">
        <v>38</v>
      </c>
      <c r="LC23" s="20"/>
      <c r="LD23" s="21">
        <f>SUM(LB16:MF16)</f>
        <v>0</v>
      </c>
      <c r="LE23" s="21"/>
      <c r="LF23" s="20" t="s">
        <v>39</v>
      </c>
      <c r="LG23" s="20"/>
      <c r="LH23" s="21">
        <f>SUM(LB17:MF17)</f>
        <v>0</v>
      </c>
      <c r="LI23" s="21"/>
      <c r="LJ23" s="20" t="s">
        <v>40</v>
      </c>
      <c r="LK23" s="20"/>
      <c r="LL23" s="21">
        <f>SUM(LB18:MF18)</f>
        <v>0</v>
      </c>
      <c r="LM23" s="21"/>
      <c r="LN23" s="20" t="s">
        <v>41</v>
      </c>
      <c r="LO23" s="20"/>
      <c r="LP23" s="21">
        <f>SUM(LB19:MF19)</f>
        <v>0</v>
      </c>
      <c r="LQ23" s="21"/>
      <c r="LR23" s="20" t="s">
        <v>42</v>
      </c>
      <c r="LS23" s="20"/>
      <c r="LT23" s="21">
        <f>SUM(LB20:MF20)</f>
        <v>10</v>
      </c>
      <c r="LU23" s="21"/>
      <c r="LV23" s="20" t="s">
        <v>43</v>
      </c>
      <c r="LW23" s="20"/>
      <c r="LX23" s="21">
        <f>SUM(LB21:MF21)</f>
        <v>0</v>
      </c>
      <c r="LY23" s="21"/>
      <c r="LZ23" s="22" t="s">
        <v>44</v>
      </c>
      <c r="MA23" s="22"/>
      <c r="MB23" s="21">
        <f>SUM(LB22:MF22)</f>
        <v>10</v>
      </c>
      <c r="MC23" s="21"/>
      <c r="MD23" s="21"/>
      <c r="ME23" s="21"/>
      <c r="MF23" s="217"/>
      <c r="MG23" s="19" t="s">
        <v>38</v>
      </c>
      <c r="MH23" s="20"/>
      <c r="MI23" s="21">
        <f>SUM(MG16:NJ16)</f>
        <v>0</v>
      </c>
      <c r="MJ23" s="21"/>
      <c r="MK23" s="20" t="s">
        <v>39</v>
      </c>
      <c r="ML23" s="20"/>
      <c r="MM23" s="21">
        <f>SUM(MG17:NJ17)</f>
        <v>0</v>
      </c>
      <c r="MN23" s="21"/>
      <c r="MO23" s="20" t="s">
        <v>40</v>
      </c>
      <c r="MP23" s="20"/>
      <c r="MQ23" s="21">
        <f>SUM(MG18:NJ18)</f>
        <v>0</v>
      </c>
      <c r="MR23" s="21"/>
      <c r="MS23" s="20" t="s">
        <v>41</v>
      </c>
      <c r="MT23" s="20"/>
      <c r="MU23" s="21">
        <f>SUM(MG19:NJ19)</f>
        <v>0</v>
      </c>
      <c r="MV23" s="21"/>
      <c r="MW23" s="20" t="s">
        <v>42</v>
      </c>
      <c r="MX23" s="20"/>
      <c r="MY23" s="21">
        <f>SUM(MG20:NJ20)</f>
        <v>9</v>
      </c>
      <c r="MZ23" s="21"/>
      <c r="NA23" s="20" t="s">
        <v>43</v>
      </c>
      <c r="NB23" s="20"/>
      <c r="NC23" s="21">
        <f>SUM(MG21:NJ21)</f>
        <v>0</v>
      </c>
      <c r="ND23" s="21"/>
      <c r="NE23" s="22" t="s">
        <v>44</v>
      </c>
      <c r="NF23" s="22"/>
      <c r="NG23" s="21">
        <f>SUM(MG22:NJ22)</f>
        <v>9</v>
      </c>
      <c r="NH23" s="21"/>
      <c r="NI23" s="21"/>
      <c r="NJ23" s="217"/>
      <c r="NK23" s="19" t="s">
        <v>38</v>
      </c>
      <c r="NL23" s="20"/>
      <c r="NM23" s="21">
        <f>SUM(NK16:OO16)</f>
        <v>0</v>
      </c>
      <c r="NN23" s="21"/>
      <c r="NO23" s="20" t="s">
        <v>39</v>
      </c>
      <c r="NP23" s="20"/>
      <c r="NQ23" s="21">
        <f>SUM(NK17:OO17)</f>
        <v>0</v>
      </c>
      <c r="NR23" s="21"/>
      <c r="NS23" s="20" t="s">
        <v>40</v>
      </c>
      <c r="NT23" s="20"/>
      <c r="NU23" s="21">
        <f>SUM(NK18:OO18)</f>
        <v>0</v>
      </c>
      <c r="NV23" s="21"/>
      <c r="NW23" s="20" t="s">
        <v>41</v>
      </c>
      <c r="NX23" s="20"/>
      <c r="NY23" s="21">
        <f>SUM(NK19:OO19)</f>
        <v>0</v>
      </c>
      <c r="NZ23" s="21"/>
      <c r="OA23" s="20" t="s">
        <v>42</v>
      </c>
      <c r="OB23" s="20"/>
      <c r="OC23" s="21">
        <f>SUM(NK20:OO20)</f>
        <v>10</v>
      </c>
      <c r="OD23" s="21"/>
      <c r="OE23" s="20" t="s">
        <v>43</v>
      </c>
      <c r="OF23" s="20"/>
      <c r="OG23" s="21">
        <f>SUM(NK21:OO21)</f>
        <v>34</v>
      </c>
      <c r="OH23" s="21"/>
      <c r="OI23" s="22" t="s">
        <v>44</v>
      </c>
      <c r="OJ23" s="22"/>
      <c r="OK23" s="21">
        <f>SUM(NK22:OO22)</f>
        <v>44</v>
      </c>
      <c r="OL23" s="21"/>
      <c r="OM23" s="21"/>
      <c r="ON23" s="21"/>
      <c r="OO23" s="217"/>
      <c r="OP23" s="487" t="s">
        <v>38</v>
      </c>
      <c r="OQ23" s="488"/>
      <c r="OR23" s="489">
        <f>SUM(OP16:PT16)</f>
        <v>0</v>
      </c>
      <c r="OS23" s="489"/>
      <c r="OT23" s="488" t="s">
        <v>39</v>
      </c>
      <c r="OU23" s="488"/>
      <c r="OV23" s="489">
        <f>SUM(OP17:PT17)</f>
        <v>0</v>
      </c>
      <c r="OW23" s="489"/>
      <c r="OX23" s="488" t="s">
        <v>40</v>
      </c>
      <c r="OY23" s="488"/>
      <c r="OZ23" s="489">
        <f>SUM(OP18:PT18)</f>
        <v>0</v>
      </c>
      <c r="PA23" s="489"/>
      <c r="PB23" s="488" t="s">
        <v>41</v>
      </c>
      <c r="PC23" s="488"/>
      <c r="PD23" s="489">
        <f>SUM(OP19:PT19)</f>
        <v>0</v>
      </c>
      <c r="PE23" s="489"/>
      <c r="PF23" s="488" t="s">
        <v>42</v>
      </c>
      <c r="PG23" s="488"/>
      <c r="PH23" s="489">
        <f>SUM(OP20:PT20)</f>
        <v>12</v>
      </c>
      <c r="PI23" s="489"/>
      <c r="PJ23" s="488" t="s">
        <v>43</v>
      </c>
      <c r="PK23" s="488"/>
      <c r="PL23" s="489">
        <f>SUM(OP21:PT21)</f>
        <v>2</v>
      </c>
      <c r="PM23" s="489"/>
      <c r="PN23" s="490" t="s">
        <v>44</v>
      </c>
      <c r="PO23" s="490"/>
      <c r="PP23" s="489">
        <f>SUM(OP22:PT22)</f>
        <v>14</v>
      </c>
      <c r="PQ23" s="489"/>
      <c r="PR23" s="489"/>
      <c r="PS23" s="489"/>
      <c r="PT23" s="491"/>
      <c r="ABL23" s="19" t="s">
        <v>38</v>
      </c>
      <c r="ABM23" s="20"/>
      <c r="ABN23" s="21">
        <f>SUM(ABL16:ACP16)</f>
        <v>0</v>
      </c>
      <c r="ABO23" s="21"/>
      <c r="ABP23" s="20" t="s">
        <v>39</v>
      </c>
      <c r="ABQ23" s="20"/>
      <c r="ABR23" s="21">
        <f>SUM(ABL17:ACP17)</f>
        <v>0</v>
      </c>
      <c r="ABS23" s="21"/>
      <c r="ABT23" s="20" t="s">
        <v>40</v>
      </c>
      <c r="ABU23" s="20"/>
      <c r="ABV23" s="21">
        <f>SUM(ABL18:ACP18)</f>
        <v>0</v>
      </c>
      <c r="ABW23" s="21"/>
      <c r="ABX23" s="20" t="s">
        <v>41</v>
      </c>
      <c r="ABY23" s="20"/>
      <c r="ABZ23" s="21">
        <f>SUM(ABL19:ACP19)</f>
        <v>0</v>
      </c>
      <c r="ACA23" s="21"/>
      <c r="ACB23" s="20" t="s">
        <v>42</v>
      </c>
      <c r="ACC23" s="20"/>
      <c r="ACD23" s="21">
        <f>SUM(ABL20:ACP20)</f>
        <v>63</v>
      </c>
      <c r="ACE23" s="21"/>
      <c r="ACF23" s="20" t="s">
        <v>43</v>
      </c>
      <c r="ACG23" s="20"/>
      <c r="ACH23" s="21">
        <f>SUM(ABL21:ACP21)</f>
        <v>33</v>
      </c>
      <c r="ACI23" s="21"/>
      <c r="ACJ23" s="22" t="s">
        <v>44</v>
      </c>
      <c r="ACK23" s="22"/>
      <c r="ACL23" s="21">
        <f>SUM(ABL22:ACP22)</f>
        <v>96</v>
      </c>
      <c r="ACM23" s="21"/>
      <c r="ACN23" s="21"/>
      <c r="ACO23" s="21"/>
      <c r="ACP23" s="217"/>
      <c r="ACQ23" s="19" t="s">
        <v>38</v>
      </c>
      <c r="ACR23" s="20"/>
      <c r="ACS23" s="21">
        <f>SUM(ACQ16:ADU16)</f>
        <v>0</v>
      </c>
      <c r="ACT23" s="21"/>
      <c r="ACU23" s="20" t="s">
        <v>39</v>
      </c>
      <c r="ACV23" s="20"/>
      <c r="ACW23" s="21">
        <f>SUM(ACQ17:ADU17)</f>
        <v>0</v>
      </c>
      <c r="ACX23" s="21"/>
      <c r="ACY23" s="20" t="s">
        <v>40</v>
      </c>
      <c r="ACZ23" s="20"/>
      <c r="ADA23" s="21">
        <f>SUM(ACQ18:ADU18)</f>
        <v>0</v>
      </c>
      <c r="ADB23" s="21"/>
      <c r="ADC23" s="20" t="s">
        <v>41</v>
      </c>
      <c r="ADD23" s="20"/>
      <c r="ADE23" s="21">
        <f>SUM(ACQ19:ADU19)</f>
        <v>0</v>
      </c>
      <c r="ADF23" s="21"/>
      <c r="ADG23" s="20" t="s">
        <v>42</v>
      </c>
      <c r="ADH23" s="20"/>
      <c r="ADI23" s="21">
        <f>SUM(ACQ20:ADU20)</f>
        <v>10</v>
      </c>
      <c r="ADJ23" s="21"/>
      <c r="ADK23" s="20" t="s">
        <v>43</v>
      </c>
      <c r="ADL23" s="20"/>
      <c r="ADM23" s="21">
        <f>SUM(ACQ21:ADU21)</f>
        <v>27</v>
      </c>
      <c r="ADN23" s="21"/>
      <c r="ADO23" s="22" t="s">
        <v>44</v>
      </c>
      <c r="ADP23" s="22"/>
      <c r="ADQ23" s="21">
        <f>SUM(ACQ22:ADU22)</f>
        <v>37</v>
      </c>
      <c r="ADR23" s="21"/>
      <c r="ADS23" s="21"/>
      <c r="ADT23" s="21"/>
      <c r="ADU23" s="217"/>
      <c r="AHG23" s="19" t="s">
        <v>38</v>
      </c>
      <c r="AHH23" s="20"/>
      <c r="AHI23" s="21">
        <f>SUM(AHG16:AIK16)</f>
        <v>0</v>
      </c>
      <c r="AHJ23" s="21"/>
      <c r="AHK23" s="20" t="s">
        <v>39</v>
      </c>
      <c r="AHL23" s="20"/>
      <c r="AHM23" s="21">
        <f>SUM(AHG17:AIK17)</f>
        <v>0</v>
      </c>
      <c r="AHN23" s="21"/>
      <c r="AHO23" s="20" t="s">
        <v>40</v>
      </c>
      <c r="AHP23" s="20"/>
      <c r="AHQ23" s="21">
        <f>SUM(AHG18:AIK18)</f>
        <v>0</v>
      </c>
      <c r="AHR23" s="21"/>
      <c r="AHS23" s="20" t="s">
        <v>41</v>
      </c>
      <c r="AHT23" s="20"/>
      <c r="AHU23" s="21">
        <f>SUM(AHG19:AIK19)</f>
        <v>0</v>
      </c>
      <c r="AHV23" s="21"/>
      <c r="AHW23" s="20" t="s">
        <v>42</v>
      </c>
      <c r="AHX23" s="20"/>
      <c r="AHY23" s="21">
        <f>SUM(AHG20:AIK20)</f>
        <v>28</v>
      </c>
      <c r="AHZ23" s="21"/>
      <c r="AIA23" s="20" t="s">
        <v>43</v>
      </c>
      <c r="AIB23" s="20"/>
      <c r="AIC23" s="21">
        <f>SUM(AHG21:AIK21)</f>
        <v>22</v>
      </c>
      <c r="AID23" s="21"/>
      <c r="AIE23" s="22" t="s">
        <v>44</v>
      </c>
      <c r="AIF23" s="22"/>
      <c r="AIG23" s="21">
        <f>SUM(AHG22:AIK22)</f>
        <v>50</v>
      </c>
      <c r="AIH23" s="21"/>
      <c r="AII23" s="21"/>
      <c r="AIJ23" s="21"/>
      <c r="AIK23" s="217"/>
      <c r="AIL23" s="652"/>
      <c r="AIM23" s="21"/>
      <c r="AIN23" s="21"/>
      <c r="AIO23" s="21"/>
      <c r="AIP23" s="21"/>
    </row>
    <row r="24" spans="1:1024" ht="14.25" hidden="1" customHeight="1" outlineLevel="1">
      <c r="A24" s="208"/>
      <c r="B24" s="307" t="s">
        <v>237</v>
      </c>
      <c r="C24" s="247">
        <v>70.900000000000006</v>
      </c>
      <c r="E24" s="314">
        <v>2.5</v>
      </c>
      <c r="F24" s="322">
        <v>3</v>
      </c>
      <c r="G24" s="313">
        <v>3.5</v>
      </c>
      <c r="H24" s="309">
        <v>4</v>
      </c>
      <c r="HB24" s="317">
        <f t="shared" ref="HB24:IT24" si="32">$C24*$E24/3</f>
        <v>59.083333333333336</v>
      </c>
      <c r="HC24" s="317">
        <f t="shared" si="32"/>
        <v>59.083333333333336</v>
      </c>
      <c r="HD24" s="317">
        <f t="shared" si="32"/>
        <v>59.083333333333336</v>
      </c>
      <c r="HE24" s="317">
        <f t="shared" si="32"/>
        <v>59.083333333333336</v>
      </c>
      <c r="HF24" s="317">
        <f t="shared" si="32"/>
        <v>59.083333333333336</v>
      </c>
      <c r="HG24" s="312">
        <f t="shared" si="32"/>
        <v>59.083333333333336</v>
      </c>
      <c r="HH24" s="312">
        <f t="shared" si="32"/>
        <v>59.083333333333336</v>
      </c>
      <c r="HI24" s="317">
        <f t="shared" si="32"/>
        <v>59.083333333333336</v>
      </c>
      <c r="HJ24" s="317">
        <f t="shared" si="32"/>
        <v>59.083333333333336</v>
      </c>
      <c r="HK24" s="317">
        <f t="shared" si="32"/>
        <v>59.083333333333336</v>
      </c>
      <c r="HL24" s="317">
        <f t="shared" si="32"/>
        <v>59.083333333333336</v>
      </c>
      <c r="HM24" s="312">
        <f t="shared" si="32"/>
        <v>59.083333333333336</v>
      </c>
      <c r="HN24" s="312">
        <f t="shared" si="32"/>
        <v>59.083333333333336</v>
      </c>
      <c r="HO24" s="317">
        <f t="shared" si="32"/>
        <v>59.083333333333336</v>
      </c>
      <c r="HP24" s="317">
        <f t="shared" si="32"/>
        <v>59.083333333333336</v>
      </c>
      <c r="HQ24" s="317">
        <f t="shared" si="32"/>
        <v>59.083333333333336</v>
      </c>
      <c r="HR24" s="317">
        <f t="shared" si="32"/>
        <v>59.083333333333336</v>
      </c>
      <c r="HS24" s="317">
        <f t="shared" si="32"/>
        <v>59.083333333333336</v>
      </c>
      <c r="HT24" s="317">
        <f t="shared" si="32"/>
        <v>59.083333333333336</v>
      </c>
      <c r="HU24" s="312">
        <f t="shared" si="32"/>
        <v>59.083333333333336</v>
      </c>
      <c r="HV24" s="317">
        <f t="shared" si="32"/>
        <v>59.083333333333336</v>
      </c>
      <c r="HW24" s="317">
        <f t="shared" si="32"/>
        <v>59.083333333333336</v>
      </c>
      <c r="HX24" s="317">
        <f t="shared" si="32"/>
        <v>59.083333333333336</v>
      </c>
      <c r="HY24" s="317">
        <f t="shared" si="32"/>
        <v>59.083333333333336</v>
      </c>
      <c r="HZ24" s="317">
        <f t="shared" si="32"/>
        <v>59.083333333333336</v>
      </c>
      <c r="IA24" s="317">
        <f t="shared" si="32"/>
        <v>59.083333333333336</v>
      </c>
      <c r="IB24" s="312">
        <f t="shared" si="32"/>
        <v>59.083333333333336</v>
      </c>
      <c r="IC24" s="317">
        <f t="shared" si="32"/>
        <v>59.083333333333336</v>
      </c>
      <c r="ID24" s="317">
        <f t="shared" si="32"/>
        <v>59.083333333333336</v>
      </c>
      <c r="IE24" s="317">
        <f t="shared" si="32"/>
        <v>59.083333333333336</v>
      </c>
      <c r="IF24" s="317">
        <f t="shared" si="32"/>
        <v>59.083333333333336</v>
      </c>
      <c r="IG24" s="317">
        <f t="shared" si="32"/>
        <v>59.083333333333336</v>
      </c>
      <c r="IH24" s="317">
        <f t="shared" si="32"/>
        <v>59.083333333333336</v>
      </c>
      <c r="II24" s="312">
        <f t="shared" si="32"/>
        <v>59.083333333333336</v>
      </c>
      <c r="IJ24" s="312">
        <f t="shared" si="32"/>
        <v>59.083333333333336</v>
      </c>
      <c r="IK24" s="312">
        <f t="shared" si="32"/>
        <v>59.083333333333336</v>
      </c>
      <c r="IL24" s="312">
        <f t="shared" si="32"/>
        <v>59.083333333333336</v>
      </c>
      <c r="IM24" s="312">
        <f t="shared" si="32"/>
        <v>59.083333333333336</v>
      </c>
      <c r="IN24" s="317">
        <f t="shared" si="32"/>
        <v>59.083333333333336</v>
      </c>
      <c r="IO24" s="317">
        <f t="shared" si="32"/>
        <v>59.083333333333336</v>
      </c>
      <c r="IP24" s="312">
        <f t="shared" si="32"/>
        <v>59.083333333333336</v>
      </c>
      <c r="IQ24" s="317">
        <f t="shared" si="32"/>
        <v>59.083333333333336</v>
      </c>
      <c r="IR24" s="317">
        <f t="shared" si="32"/>
        <v>59.083333333333336</v>
      </c>
      <c r="IS24" s="317">
        <f t="shared" si="32"/>
        <v>59.083333333333336</v>
      </c>
      <c r="IT24" s="317">
        <f t="shared" si="32"/>
        <v>59.083333333333336</v>
      </c>
      <c r="MD24" s="317">
        <f t="shared" ref="MD24:NI24" si="33">$C24*$E24/3</f>
        <v>59.083333333333336</v>
      </c>
      <c r="ME24" s="317">
        <f t="shared" si="33"/>
        <v>59.083333333333336</v>
      </c>
      <c r="MF24" s="317">
        <f t="shared" si="33"/>
        <v>59.083333333333336</v>
      </c>
      <c r="MG24" s="317">
        <f t="shared" si="33"/>
        <v>59.083333333333336</v>
      </c>
      <c r="MH24" s="317">
        <f t="shared" si="33"/>
        <v>59.083333333333336</v>
      </c>
      <c r="MI24" s="318">
        <f t="shared" si="33"/>
        <v>59.083333333333336</v>
      </c>
      <c r="MJ24" s="318">
        <f t="shared" si="33"/>
        <v>59.083333333333336</v>
      </c>
      <c r="MK24" s="317">
        <f t="shared" si="33"/>
        <v>59.083333333333336</v>
      </c>
      <c r="ML24" s="317">
        <f t="shared" si="33"/>
        <v>59.083333333333336</v>
      </c>
      <c r="MM24" s="317">
        <f t="shared" si="33"/>
        <v>59.083333333333336</v>
      </c>
      <c r="MN24" s="317">
        <f t="shared" si="33"/>
        <v>59.083333333333336</v>
      </c>
      <c r="MO24" s="317">
        <f t="shared" si="33"/>
        <v>59.083333333333336</v>
      </c>
      <c r="MP24" s="318">
        <f t="shared" si="33"/>
        <v>59.083333333333336</v>
      </c>
      <c r="MQ24" s="318">
        <f t="shared" si="33"/>
        <v>59.083333333333336</v>
      </c>
      <c r="MR24" s="317">
        <f t="shared" si="33"/>
        <v>59.083333333333336</v>
      </c>
      <c r="MS24" s="317">
        <f t="shared" si="33"/>
        <v>59.083333333333336</v>
      </c>
      <c r="MT24" s="317">
        <f t="shared" si="33"/>
        <v>59.083333333333336</v>
      </c>
      <c r="MU24" s="317">
        <f t="shared" si="33"/>
        <v>59.083333333333336</v>
      </c>
      <c r="MV24" s="317">
        <f t="shared" si="33"/>
        <v>59.083333333333336</v>
      </c>
      <c r="MW24" s="318">
        <f t="shared" si="33"/>
        <v>59.083333333333336</v>
      </c>
      <c r="MX24" s="318">
        <f t="shared" si="33"/>
        <v>59.083333333333336</v>
      </c>
      <c r="MY24" s="317">
        <f t="shared" si="33"/>
        <v>59.083333333333336</v>
      </c>
      <c r="MZ24" s="317">
        <f t="shared" si="33"/>
        <v>59.083333333333336</v>
      </c>
      <c r="NA24" s="317">
        <f t="shared" si="33"/>
        <v>59.083333333333336</v>
      </c>
      <c r="NB24" s="317">
        <f t="shared" si="33"/>
        <v>59.083333333333336</v>
      </c>
      <c r="NC24" s="317">
        <f t="shared" si="33"/>
        <v>59.083333333333336</v>
      </c>
      <c r="ND24" s="318">
        <f t="shared" si="33"/>
        <v>59.083333333333336</v>
      </c>
      <c r="NE24" s="318">
        <f t="shared" si="33"/>
        <v>59.083333333333336</v>
      </c>
      <c r="NF24" s="317">
        <f t="shared" si="33"/>
        <v>59.083333333333336</v>
      </c>
      <c r="NG24" s="317">
        <f t="shared" si="33"/>
        <v>59.083333333333336</v>
      </c>
      <c r="NH24" s="317">
        <f t="shared" si="33"/>
        <v>59.083333333333336</v>
      </c>
      <c r="NI24" s="317">
        <f t="shared" si="33"/>
        <v>59.083333333333336</v>
      </c>
      <c r="NJ24" s="317">
        <f t="shared" ref="NJ24:OO24" si="34">$C24*$E24/3</f>
        <v>59.083333333333336</v>
      </c>
      <c r="NK24" s="318">
        <f t="shared" si="34"/>
        <v>59.083333333333336</v>
      </c>
      <c r="NL24" s="318">
        <f t="shared" si="34"/>
        <v>59.083333333333336</v>
      </c>
      <c r="NM24" s="317">
        <f t="shared" si="34"/>
        <v>59.083333333333336</v>
      </c>
      <c r="NN24" s="317">
        <f t="shared" si="34"/>
        <v>59.083333333333336</v>
      </c>
      <c r="NO24" s="317">
        <f t="shared" si="34"/>
        <v>59.083333333333336</v>
      </c>
      <c r="NP24" s="317">
        <f t="shared" si="34"/>
        <v>59.083333333333336</v>
      </c>
      <c r="NQ24" s="317">
        <f t="shared" si="34"/>
        <v>59.083333333333336</v>
      </c>
      <c r="NR24" s="317">
        <f t="shared" si="34"/>
        <v>59.083333333333336</v>
      </c>
      <c r="NS24" s="318">
        <f t="shared" si="34"/>
        <v>59.083333333333336</v>
      </c>
      <c r="NT24" s="318">
        <f t="shared" si="34"/>
        <v>59.083333333333336</v>
      </c>
      <c r="NU24" s="318">
        <f t="shared" si="34"/>
        <v>59.083333333333336</v>
      </c>
      <c r="NV24" s="318">
        <f t="shared" si="34"/>
        <v>59.083333333333336</v>
      </c>
      <c r="NW24" s="318">
        <f t="shared" si="34"/>
        <v>59.083333333333336</v>
      </c>
      <c r="NX24" s="318">
        <f t="shared" si="34"/>
        <v>59.083333333333336</v>
      </c>
      <c r="NY24" s="318">
        <f t="shared" si="34"/>
        <v>59.083333333333336</v>
      </c>
      <c r="NZ24" s="318">
        <f t="shared" si="34"/>
        <v>59.083333333333336</v>
      </c>
      <c r="OA24" s="317">
        <f t="shared" si="34"/>
        <v>59.083333333333336</v>
      </c>
      <c r="OB24" s="317">
        <f t="shared" si="34"/>
        <v>59.083333333333336</v>
      </c>
      <c r="OC24" s="317">
        <f t="shared" si="34"/>
        <v>59.083333333333336</v>
      </c>
      <c r="OD24" s="317">
        <f t="shared" si="34"/>
        <v>59.083333333333336</v>
      </c>
      <c r="OE24" s="317">
        <f t="shared" si="34"/>
        <v>59.083333333333336</v>
      </c>
      <c r="OF24" s="317">
        <f t="shared" si="34"/>
        <v>59.083333333333336</v>
      </c>
      <c r="OG24" s="318">
        <f t="shared" si="34"/>
        <v>59.083333333333336</v>
      </c>
      <c r="OH24" s="318">
        <f t="shared" si="34"/>
        <v>59.083333333333336</v>
      </c>
      <c r="OI24" s="317">
        <f t="shared" si="34"/>
        <v>59.083333333333336</v>
      </c>
      <c r="OJ24" s="317">
        <f t="shared" si="34"/>
        <v>59.083333333333336</v>
      </c>
      <c r="OK24" s="317">
        <f t="shared" si="34"/>
        <v>59.083333333333336</v>
      </c>
      <c r="OL24" s="317">
        <f t="shared" si="34"/>
        <v>59.083333333333336</v>
      </c>
      <c r="OM24" s="317">
        <f t="shared" si="34"/>
        <v>59.083333333333336</v>
      </c>
      <c r="ON24" s="318">
        <f t="shared" si="34"/>
        <v>59.083333333333336</v>
      </c>
      <c r="OO24" s="317">
        <f t="shared" si="34"/>
        <v>59.083333333333336</v>
      </c>
      <c r="OP24" s="317">
        <f t="shared" ref="OP24:PJ24" si="35">$C24*$E24/3</f>
        <v>59.083333333333336</v>
      </c>
      <c r="OQ24" s="317">
        <f t="shared" si="35"/>
        <v>59.083333333333336</v>
      </c>
      <c r="OR24" s="317">
        <f t="shared" si="35"/>
        <v>59.083333333333336</v>
      </c>
      <c r="OS24" s="317">
        <f t="shared" si="35"/>
        <v>59.083333333333336</v>
      </c>
      <c r="OT24" s="318">
        <f t="shared" si="35"/>
        <v>59.083333333333336</v>
      </c>
      <c r="OU24" s="318">
        <f t="shared" si="35"/>
        <v>59.083333333333336</v>
      </c>
      <c r="OV24" s="317">
        <f t="shared" si="35"/>
        <v>59.083333333333336</v>
      </c>
      <c r="OW24" s="317">
        <f t="shared" si="35"/>
        <v>59.083333333333336</v>
      </c>
      <c r="OX24" s="317">
        <f t="shared" si="35"/>
        <v>59.083333333333336</v>
      </c>
      <c r="OY24" s="317">
        <f t="shared" si="35"/>
        <v>59.083333333333336</v>
      </c>
      <c r="OZ24" s="317">
        <f t="shared" si="35"/>
        <v>59.083333333333336</v>
      </c>
      <c r="PA24" s="318">
        <f t="shared" si="35"/>
        <v>59.083333333333336</v>
      </c>
      <c r="PB24" s="318">
        <f t="shared" si="35"/>
        <v>59.083333333333336</v>
      </c>
      <c r="PC24" s="317">
        <f t="shared" si="35"/>
        <v>59.083333333333336</v>
      </c>
      <c r="PD24" s="317">
        <f t="shared" si="35"/>
        <v>59.083333333333336</v>
      </c>
      <c r="PE24" s="317">
        <f t="shared" si="35"/>
        <v>59.083333333333336</v>
      </c>
      <c r="PF24" s="317">
        <f t="shared" si="35"/>
        <v>59.083333333333336</v>
      </c>
      <c r="PG24" s="317">
        <f t="shared" si="35"/>
        <v>59.083333333333336</v>
      </c>
      <c r="PH24" s="317">
        <f t="shared" si="35"/>
        <v>59.083333333333336</v>
      </c>
      <c r="PI24" s="318">
        <f t="shared" si="35"/>
        <v>59.083333333333336</v>
      </c>
      <c r="PJ24" s="317">
        <f t="shared" si="35"/>
        <v>59.083333333333336</v>
      </c>
      <c r="ACD24" s="317">
        <f t="shared" ref="ACD24:ADY24" si="36">$C24*$E24/3</f>
        <v>59.083333333333336</v>
      </c>
      <c r="ACE24" s="317">
        <f t="shared" si="36"/>
        <v>59.083333333333336</v>
      </c>
      <c r="ACF24" s="317">
        <f t="shared" si="36"/>
        <v>59.083333333333336</v>
      </c>
      <c r="ACG24" s="318">
        <f t="shared" si="36"/>
        <v>59.083333333333336</v>
      </c>
      <c r="ACH24" s="317">
        <f t="shared" si="36"/>
        <v>59.083333333333336</v>
      </c>
      <c r="ACI24" s="317">
        <f t="shared" si="36"/>
        <v>59.083333333333336</v>
      </c>
      <c r="ACJ24" s="317">
        <f t="shared" si="36"/>
        <v>59.083333333333336</v>
      </c>
      <c r="ACK24" s="317">
        <f t="shared" si="36"/>
        <v>59.083333333333336</v>
      </c>
      <c r="ACL24" s="317">
        <f t="shared" si="36"/>
        <v>59.083333333333336</v>
      </c>
      <c r="ACM24" s="317">
        <f t="shared" si="36"/>
        <v>59.083333333333336</v>
      </c>
      <c r="ACN24" s="318">
        <f t="shared" si="36"/>
        <v>59.083333333333336</v>
      </c>
      <c r="ACO24" s="317">
        <f t="shared" si="36"/>
        <v>59.083333333333336</v>
      </c>
      <c r="ACP24" s="317">
        <f t="shared" si="36"/>
        <v>59.083333333333336</v>
      </c>
      <c r="ACQ24" s="317">
        <f t="shared" si="36"/>
        <v>59.083333333333336</v>
      </c>
      <c r="ACR24" s="317">
        <f t="shared" si="36"/>
        <v>59.083333333333336</v>
      </c>
      <c r="ACS24" s="317">
        <f t="shared" si="36"/>
        <v>59.083333333333336</v>
      </c>
      <c r="ACT24" s="318">
        <f t="shared" si="36"/>
        <v>59.083333333333336</v>
      </c>
      <c r="ACU24" s="318">
        <f t="shared" si="36"/>
        <v>59.083333333333336</v>
      </c>
      <c r="ACV24" s="317">
        <f t="shared" si="36"/>
        <v>59.083333333333336</v>
      </c>
      <c r="ACW24" s="317">
        <f t="shared" si="36"/>
        <v>59.083333333333336</v>
      </c>
      <c r="ACX24" s="317">
        <f t="shared" si="36"/>
        <v>59.083333333333336</v>
      </c>
      <c r="ACY24" s="317">
        <f t="shared" si="36"/>
        <v>59.083333333333336</v>
      </c>
      <c r="ACZ24" s="317">
        <f t="shared" si="36"/>
        <v>59.083333333333336</v>
      </c>
      <c r="ADA24" s="318">
        <f t="shared" si="36"/>
        <v>59.083333333333336</v>
      </c>
      <c r="ADB24" s="318">
        <f t="shared" si="36"/>
        <v>59.083333333333336</v>
      </c>
      <c r="ADC24" s="317">
        <f t="shared" si="36"/>
        <v>59.083333333333336</v>
      </c>
      <c r="ADD24" s="317">
        <f t="shared" si="36"/>
        <v>59.083333333333336</v>
      </c>
      <c r="ADE24" s="317">
        <f t="shared" si="36"/>
        <v>59.083333333333336</v>
      </c>
      <c r="ADF24" s="317">
        <f t="shared" si="36"/>
        <v>59.083333333333336</v>
      </c>
      <c r="ADG24" s="317">
        <f t="shared" si="36"/>
        <v>59.083333333333336</v>
      </c>
      <c r="ADH24" s="317">
        <f t="shared" si="36"/>
        <v>59.083333333333336</v>
      </c>
      <c r="ADI24" s="318">
        <f t="shared" si="36"/>
        <v>59.083333333333336</v>
      </c>
      <c r="ADJ24" s="317">
        <f t="shared" si="36"/>
        <v>59.083333333333336</v>
      </c>
      <c r="ADK24" s="318">
        <f t="shared" si="36"/>
        <v>59.083333333333336</v>
      </c>
      <c r="ADL24" s="318">
        <f t="shared" si="36"/>
        <v>59.083333333333336</v>
      </c>
      <c r="ADM24" s="317">
        <f t="shared" si="36"/>
        <v>59.083333333333336</v>
      </c>
      <c r="ADN24" s="317">
        <f t="shared" si="36"/>
        <v>59.083333333333336</v>
      </c>
      <c r="ADO24" s="318">
        <f t="shared" si="36"/>
        <v>59.083333333333336</v>
      </c>
      <c r="ADP24" s="318">
        <f t="shared" si="36"/>
        <v>59.083333333333336</v>
      </c>
      <c r="ADQ24" s="317">
        <f t="shared" si="36"/>
        <v>59.083333333333336</v>
      </c>
      <c r="ADR24" s="317">
        <f t="shared" si="36"/>
        <v>59.083333333333336</v>
      </c>
      <c r="ADS24" s="317">
        <f t="shared" si="36"/>
        <v>59.083333333333336</v>
      </c>
      <c r="ADT24" s="317">
        <f t="shared" si="36"/>
        <v>59.083333333333336</v>
      </c>
      <c r="ADU24" s="317">
        <f t="shared" si="36"/>
        <v>59.083333333333336</v>
      </c>
      <c r="ADV24" s="318">
        <f t="shared" si="36"/>
        <v>59.083333333333336</v>
      </c>
      <c r="ADW24" s="318">
        <f t="shared" si="36"/>
        <v>59.083333333333336</v>
      </c>
      <c r="ADX24" s="318">
        <f t="shared" si="36"/>
        <v>59.083333333333336</v>
      </c>
      <c r="ADY24" s="317">
        <f t="shared" si="36"/>
        <v>59.083333333333336</v>
      </c>
      <c r="AIC24" s="317">
        <f>$C24*$E24/4</f>
        <v>44.3125</v>
      </c>
      <c r="AID24" s="317">
        <f t="shared" ref="AID24:AJD24" si="37">$C24*$E24/4</f>
        <v>44.3125</v>
      </c>
      <c r="AIE24" s="317">
        <f t="shared" si="37"/>
        <v>44.3125</v>
      </c>
      <c r="AIF24" s="317">
        <f t="shared" si="37"/>
        <v>44.3125</v>
      </c>
      <c r="AIG24" s="317">
        <f t="shared" si="37"/>
        <v>44.3125</v>
      </c>
      <c r="AIH24" s="317">
        <f t="shared" si="37"/>
        <v>44.3125</v>
      </c>
      <c r="AII24" s="317">
        <f t="shared" si="37"/>
        <v>44.3125</v>
      </c>
      <c r="AIJ24" s="317">
        <f t="shared" si="37"/>
        <v>44.3125</v>
      </c>
      <c r="AIK24" s="317">
        <f t="shared" si="37"/>
        <v>44.3125</v>
      </c>
      <c r="AIL24" s="317">
        <f t="shared" si="37"/>
        <v>44.3125</v>
      </c>
      <c r="AIM24" s="317">
        <f t="shared" si="37"/>
        <v>44.3125</v>
      </c>
      <c r="AIN24" s="317">
        <f t="shared" si="37"/>
        <v>44.3125</v>
      </c>
      <c r="AIO24" s="317">
        <f t="shared" si="37"/>
        <v>44.3125</v>
      </c>
      <c r="AIP24" s="317">
        <f t="shared" si="37"/>
        <v>44.3125</v>
      </c>
      <c r="AIQ24" s="317">
        <f t="shared" si="37"/>
        <v>44.3125</v>
      </c>
      <c r="AIR24" s="317">
        <f t="shared" si="37"/>
        <v>44.3125</v>
      </c>
      <c r="AIS24" s="317">
        <f t="shared" si="37"/>
        <v>44.3125</v>
      </c>
      <c r="AIT24" s="317">
        <f t="shared" si="37"/>
        <v>44.3125</v>
      </c>
      <c r="AIU24" s="317">
        <f t="shared" si="37"/>
        <v>44.3125</v>
      </c>
      <c r="AIV24" s="317">
        <f t="shared" si="37"/>
        <v>44.3125</v>
      </c>
      <c r="AIW24" s="318">
        <f t="shared" si="37"/>
        <v>44.3125</v>
      </c>
      <c r="AIX24" s="317">
        <f t="shared" si="37"/>
        <v>44.3125</v>
      </c>
      <c r="AIY24" s="317">
        <f t="shared" si="37"/>
        <v>44.3125</v>
      </c>
      <c r="AIZ24" s="317">
        <f t="shared" si="37"/>
        <v>44.3125</v>
      </c>
      <c r="AJA24" s="317">
        <f t="shared" si="37"/>
        <v>44.3125</v>
      </c>
      <c r="AJB24" s="317">
        <f t="shared" si="37"/>
        <v>44.3125</v>
      </c>
      <c r="AJC24" s="317">
        <f t="shared" si="37"/>
        <v>44.3125</v>
      </c>
      <c r="AJD24" s="317">
        <f t="shared" si="37"/>
        <v>44.3125</v>
      </c>
    </row>
    <row r="25" spans="1:1024" ht="55.5" customHeight="1" collapsed="1">
      <c r="A25" s="208"/>
      <c r="B25" s="435" t="s">
        <v>29</v>
      </c>
      <c r="C25" s="574" t="s">
        <v>625</v>
      </c>
      <c r="D25" s="151" t="s">
        <v>593</v>
      </c>
      <c r="E25" s="149" t="s">
        <v>626</v>
      </c>
      <c r="F25" s="470" t="s">
        <v>627</v>
      </c>
      <c r="G25" s="455">
        <v>8</v>
      </c>
      <c r="H25" s="247"/>
      <c r="NV25" s="119"/>
      <c r="NW25" s="119"/>
      <c r="NX25" s="119"/>
      <c r="NY25" s="119"/>
      <c r="NZ25" s="119"/>
      <c r="RH25" s="136"/>
      <c r="RI25" s="136"/>
      <c r="RJ25" s="136"/>
      <c r="RK25" s="136"/>
      <c r="RL25" s="136"/>
      <c r="RM25" s="136"/>
      <c r="RN25" s="136"/>
      <c r="RO25" s="136"/>
      <c r="RP25" s="136"/>
      <c r="RQ25" s="136"/>
      <c r="RR25" s="136"/>
      <c r="RS25" s="136"/>
      <c r="RT25" s="136"/>
      <c r="RU25" s="136"/>
      <c r="RV25" s="136"/>
      <c r="RW25" s="136"/>
      <c r="RX25" s="136"/>
      <c r="RY25" s="136"/>
      <c r="RZ25" s="136"/>
      <c r="SA25" s="136"/>
      <c r="SB25" s="136"/>
      <c r="SC25" s="136"/>
      <c r="SD25" s="136"/>
      <c r="SE25" s="136"/>
      <c r="SF25" s="136"/>
      <c r="SG25" s="136"/>
      <c r="SH25" s="136"/>
      <c r="SI25" s="136"/>
      <c r="SJ25" s="136"/>
      <c r="SK25" s="136"/>
      <c r="SL25" s="136"/>
      <c r="SM25" s="136"/>
      <c r="SN25" s="136"/>
      <c r="SO25" s="136"/>
      <c r="SP25" s="136"/>
      <c r="SQ25" s="136"/>
      <c r="SR25" s="136"/>
      <c r="SS25" s="136"/>
      <c r="ST25" s="136"/>
      <c r="SU25" s="136"/>
      <c r="SV25" s="136"/>
      <c r="SW25" s="136"/>
      <c r="SX25" s="136"/>
      <c r="SY25" s="136"/>
      <c r="SZ25" s="136"/>
      <c r="TA25" s="136"/>
      <c r="TB25" s="136"/>
      <c r="TC25" s="136"/>
      <c r="TD25" s="136"/>
      <c r="TE25" s="136"/>
      <c r="TF25" s="136"/>
      <c r="TG25" s="136"/>
      <c r="TH25" s="136"/>
      <c r="TI25" s="136"/>
      <c r="TJ25" s="136"/>
      <c r="WU25" s="136"/>
      <c r="WV25" s="136"/>
      <c r="WW25" s="136"/>
      <c r="WX25" s="136"/>
      <c r="WY25" s="136"/>
      <c r="WZ25" s="136"/>
      <c r="XA25" s="136"/>
      <c r="XB25" s="136"/>
      <c r="XC25" s="136"/>
      <c r="XD25" s="136"/>
      <c r="XE25" s="136"/>
      <c r="XF25" s="136"/>
      <c r="XG25" s="136"/>
      <c r="XH25" s="136"/>
      <c r="XI25" s="136"/>
      <c r="XJ25" s="136"/>
      <c r="XK25" s="136"/>
      <c r="XL25" s="136"/>
      <c r="XM25" s="136"/>
      <c r="XN25" s="136"/>
      <c r="XO25" s="136"/>
      <c r="XP25" s="136"/>
      <c r="XQ25" s="136"/>
      <c r="XR25" s="136"/>
      <c r="XS25" s="136"/>
      <c r="XT25" s="136"/>
      <c r="XU25" s="136"/>
      <c r="XV25" s="136"/>
      <c r="XW25" s="136"/>
      <c r="XX25" s="136"/>
      <c r="XY25" s="136"/>
      <c r="XZ25" s="136"/>
      <c r="YA25" s="136"/>
      <c r="YB25" s="136"/>
      <c r="YC25" s="136"/>
      <c r="YD25" s="136"/>
      <c r="YE25" s="136"/>
      <c r="YF25" s="136"/>
      <c r="YG25" s="136"/>
      <c r="YH25" s="136"/>
      <c r="YI25" s="136"/>
      <c r="YJ25" s="136"/>
      <c r="YK25" s="136"/>
      <c r="YL25" s="136"/>
      <c r="YM25" s="136"/>
      <c r="YN25" s="136"/>
      <c r="YO25" s="136"/>
      <c r="YP25" s="136"/>
      <c r="YQ25" s="136"/>
      <c r="YR25" s="136"/>
      <c r="YS25" s="136"/>
      <c r="YT25" s="136"/>
      <c r="YU25" s="136"/>
      <c r="YV25" s="136"/>
      <c r="YW25" s="136"/>
      <c r="YX25" s="136"/>
      <c r="YY25" s="136"/>
      <c r="YZ25" s="136"/>
      <c r="ZA25" s="136"/>
      <c r="ZB25" s="136"/>
      <c r="ZC25" s="136"/>
      <c r="ZD25" s="136"/>
      <c r="ZE25" s="136"/>
      <c r="ZF25" s="474" t="s">
        <v>415</v>
      </c>
      <c r="ZG25" s="121"/>
      <c r="ZH25" s="121"/>
      <c r="ZI25" s="121"/>
      <c r="ZJ25" s="121"/>
      <c r="ZK25" s="121"/>
      <c r="ZL25" s="121"/>
      <c r="ZM25" s="121"/>
      <c r="ZN25" s="121"/>
      <c r="ZO25" s="121"/>
      <c r="ZP25" s="121"/>
      <c r="ZQ25" s="121"/>
      <c r="ZR25" s="121"/>
      <c r="ZS25" s="121"/>
      <c r="ZT25" s="121"/>
      <c r="ZU25" s="121"/>
      <c r="ZV25" s="121"/>
      <c r="ZW25" s="121"/>
      <c r="ZX25" s="121"/>
      <c r="ZY25" s="121"/>
      <c r="ZZ25" s="121"/>
      <c r="AAA25" s="121"/>
      <c r="AAB25" s="121"/>
      <c r="AAC25" s="121"/>
      <c r="AAD25" s="121"/>
      <c r="AAE25" s="121"/>
      <c r="AAF25" s="121"/>
      <c r="AAG25" s="121"/>
      <c r="AAH25" s="121"/>
      <c r="AAI25" s="121"/>
      <c r="AAJ25" s="121"/>
      <c r="AAK25" s="121"/>
      <c r="AAL25" s="121"/>
      <c r="AAM25" s="121"/>
      <c r="AAN25" s="121"/>
      <c r="AAO25" s="121"/>
      <c r="AAP25" s="121"/>
      <c r="AAQ25" s="121"/>
      <c r="AAR25" s="178" t="s">
        <v>628</v>
      </c>
      <c r="AAS25" s="121"/>
      <c r="AAT25" s="121"/>
      <c r="AAU25" s="121"/>
      <c r="AAV25" s="121"/>
      <c r="AAW25" s="121"/>
      <c r="AAX25" s="121"/>
      <c r="AAY25" s="121"/>
      <c r="AAZ25" s="121"/>
      <c r="ABA25" s="121"/>
      <c r="ABB25" s="121"/>
      <c r="ABC25" s="121"/>
      <c r="ABD25" s="121"/>
      <c r="ABE25" s="121"/>
      <c r="ABF25" s="121"/>
      <c r="ABG25" s="121"/>
      <c r="ABH25" s="121"/>
      <c r="ABI25" s="121"/>
      <c r="ABJ25" s="121"/>
      <c r="ABK25" s="121"/>
      <c r="ABL25" s="121"/>
      <c r="ABM25" s="121"/>
      <c r="ABN25" s="121"/>
      <c r="ABO25" s="121"/>
      <c r="ABP25" s="121"/>
      <c r="ABQ25" s="121"/>
      <c r="ABR25" s="121"/>
      <c r="ABS25" s="121"/>
      <c r="ABT25" s="121"/>
      <c r="ABU25" s="121"/>
      <c r="ABV25" s="121"/>
      <c r="ABW25" s="121"/>
      <c r="ABX25" s="121"/>
      <c r="ABY25" s="121"/>
      <c r="ABZ25" s="121"/>
      <c r="ACA25" s="121"/>
      <c r="ACB25" s="121"/>
      <c r="ACC25" s="121"/>
      <c r="ACD25" s="121"/>
      <c r="ACE25" s="121"/>
      <c r="ACF25" s="121"/>
      <c r="ACG25" s="121"/>
      <c r="ACH25" s="121"/>
      <c r="ACI25" s="121"/>
      <c r="ACJ25" s="121"/>
      <c r="ACK25" s="121"/>
      <c r="ACL25" s="121"/>
      <c r="ACM25" s="121"/>
      <c r="ACN25" s="121"/>
      <c r="ACO25" s="121"/>
      <c r="ACP25" s="121"/>
      <c r="ACQ25" s="121"/>
      <c r="ACR25" s="121"/>
      <c r="ACS25" s="121"/>
      <c r="ACT25" s="121"/>
      <c r="ACU25" s="121"/>
      <c r="ACV25" s="121"/>
      <c r="ACW25" s="121"/>
      <c r="ACX25" s="121"/>
      <c r="ACY25" s="121"/>
      <c r="ACZ25" s="121"/>
      <c r="ADA25" s="121"/>
      <c r="ADB25" s="121"/>
      <c r="ADC25" s="121"/>
      <c r="ADD25" s="121"/>
      <c r="ADE25" s="121"/>
      <c r="ADF25" s="121"/>
      <c r="ADG25" s="121"/>
      <c r="ADH25" s="121"/>
      <c r="ADI25" s="121"/>
      <c r="ADJ25" s="121"/>
      <c r="ADK25" s="121"/>
      <c r="ADL25" s="121"/>
      <c r="ADM25" s="121"/>
      <c r="ADN25" s="121"/>
      <c r="ADO25" s="121"/>
      <c r="ADP25" s="121"/>
      <c r="ADQ25" s="121"/>
      <c r="ADR25" s="213" t="s">
        <v>493</v>
      </c>
      <c r="ADS25" s="200" t="s">
        <v>629</v>
      </c>
      <c r="ADT25" s="200" t="s">
        <v>629</v>
      </c>
      <c r="ADU25" s="200" t="s">
        <v>629</v>
      </c>
      <c r="ADV25" s="121"/>
      <c r="ADW25" s="121"/>
      <c r="ADX25" s="121"/>
      <c r="ADY25" s="551" t="s">
        <v>630</v>
      </c>
      <c r="ADZ25" s="551" t="s">
        <v>630</v>
      </c>
      <c r="AEA25" s="551" t="s">
        <v>630</v>
      </c>
      <c r="AEB25" s="551" t="s">
        <v>630</v>
      </c>
      <c r="AEC25" s="551" t="s">
        <v>630</v>
      </c>
      <c r="AEE25" s="551" t="s">
        <v>630</v>
      </c>
      <c r="AEF25" s="551" t="s">
        <v>630</v>
      </c>
      <c r="AEG25" s="551" t="s">
        <v>630</v>
      </c>
      <c r="AEH25" s="551" t="s">
        <v>630</v>
      </c>
      <c r="AEI25" s="214" t="s">
        <v>631</v>
      </c>
      <c r="AEJ25" s="121"/>
      <c r="AEK25" s="121"/>
      <c r="AEL25" s="169" t="s">
        <v>249</v>
      </c>
      <c r="AEM25" s="169" t="s">
        <v>259</v>
      </c>
      <c r="AEN25" s="169" t="s">
        <v>259</v>
      </c>
      <c r="AEO25" s="214" t="s">
        <v>250</v>
      </c>
      <c r="AEP25" s="597" t="s">
        <v>549</v>
      </c>
      <c r="AEQ25" s="121"/>
      <c r="AER25" s="121"/>
      <c r="AES25" s="169" t="s">
        <v>259</v>
      </c>
      <c r="AET25" s="169" t="s">
        <v>259</v>
      </c>
      <c r="AEU25" s="169" t="s">
        <v>259</v>
      </c>
      <c r="AEV25" s="169" t="s">
        <v>632</v>
      </c>
      <c r="AEX25" s="169" t="s">
        <v>632</v>
      </c>
      <c r="AEZ25" s="169" t="s">
        <v>632</v>
      </c>
      <c r="AFA25" s="169" t="s">
        <v>632</v>
      </c>
      <c r="AFB25" s="169" t="s">
        <v>632</v>
      </c>
      <c r="AFC25" s="169"/>
      <c r="AFD25" s="169" t="s">
        <v>633</v>
      </c>
      <c r="AFE25" s="169" t="s">
        <v>633</v>
      </c>
      <c r="AFG25" s="169" t="s">
        <v>634</v>
      </c>
      <c r="AFH25" s="169" t="s">
        <v>634</v>
      </c>
      <c r="AFI25" s="169" t="s">
        <v>634</v>
      </c>
      <c r="AFJ25" s="169" t="s">
        <v>634</v>
      </c>
      <c r="AFK25" s="169" t="s">
        <v>634</v>
      </c>
      <c r="AFL25" s="513"/>
      <c r="AFM25" s="513"/>
      <c r="AFN25" s="597" t="s">
        <v>635</v>
      </c>
      <c r="AFO25" s="169" t="s">
        <v>633</v>
      </c>
      <c r="AFP25" s="169" t="s">
        <v>633</v>
      </c>
      <c r="AFQ25" s="169" t="s">
        <v>634</v>
      </c>
      <c r="AFR25" s="169" t="s">
        <v>634</v>
      </c>
      <c r="AFS25" s="513"/>
      <c r="AFT25" s="513"/>
      <c r="AFU25" s="169" t="s">
        <v>634</v>
      </c>
      <c r="AFV25" s="169" t="s">
        <v>634</v>
      </c>
      <c r="AFW25" s="169" t="s">
        <v>634</v>
      </c>
      <c r="AFX25" s="597" t="s">
        <v>635</v>
      </c>
      <c r="AFY25" s="169" t="s">
        <v>636</v>
      </c>
      <c r="AFZ25" s="200"/>
      <c r="AGA25" s="84"/>
      <c r="AGB25" s="152"/>
      <c r="AGC25" s="152"/>
      <c r="AGD25" s="152" t="s">
        <v>632</v>
      </c>
      <c r="AGE25" s="199"/>
      <c r="AGF25" s="199"/>
      <c r="AGG25" s="199"/>
      <c r="AGH25" s="199"/>
      <c r="AGI25" s="152" t="s">
        <v>632</v>
      </c>
      <c r="AGJ25" s="152" t="s">
        <v>632</v>
      </c>
      <c r="AGK25" s="199"/>
      <c r="AGL25" s="199"/>
      <c r="AGM25" s="199"/>
      <c r="AGN25" s="199"/>
      <c r="AGO25" s="199"/>
      <c r="AGP25" s="199"/>
      <c r="AGQ25" s="199"/>
      <c r="AGR25" s="199"/>
      <c r="AGS25" s="199"/>
      <c r="AGT25" s="199"/>
      <c r="AGU25" s="199"/>
      <c r="AGV25" s="199"/>
      <c r="AGW25" s="199"/>
      <c r="AGX25" s="199"/>
      <c r="AGY25" s="199"/>
      <c r="AGZ25" s="199"/>
      <c r="AHA25" s="199"/>
      <c r="AHB25" s="199"/>
      <c r="AHC25" s="199"/>
      <c r="AHD25" s="199"/>
      <c r="AHE25" s="199"/>
      <c r="AHF25" s="169" t="s">
        <v>549</v>
      </c>
      <c r="AHG25" s="169" t="s">
        <v>633</v>
      </c>
      <c r="AHH25" s="199"/>
      <c r="AHI25" s="199"/>
      <c r="AHJ25" s="199"/>
      <c r="AHK25" s="199"/>
      <c r="AHL25" s="169" t="s">
        <v>633</v>
      </c>
      <c r="AHM25" s="169" t="s">
        <v>633</v>
      </c>
      <c r="AHN25" s="169" t="s">
        <v>634</v>
      </c>
      <c r="AHO25" s="169" t="s">
        <v>634</v>
      </c>
      <c r="AHP25" s="513"/>
      <c r="AHQ25" s="513"/>
      <c r="AHR25" s="169" t="s">
        <v>634</v>
      </c>
      <c r="AHS25" s="169" t="s">
        <v>634</v>
      </c>
      <c r="AHT25" s="169" t="s">
        <v>634</v>
      </c>
      <c r="AHU25" s="169" t="s">
        <v>634</v>
      </c>
      <c r="AHV25" s="169" t="s">
        <v>634</v>
      </c>
      <c r="AHW25" s="513"/>
      <c r="AHX25" s="513"/>
      <c r="AHZ25" s="513"/>
      <c r="AIA25" s="169" t="s">
        <v>549</v>
      </c>
      <c r="AIB25" s="634" t="s">
        <v>637</v>
      </c>
      <c r="AIC25" s="634" t="s">
        <v>637</v>
      </c>
      <c r="AID25" s="634"/>
      <c r="AIE25" s="634"/>
      <c r="AIF25" s="169" t="s">
        <v>549</v>
      </c>
      <c r="AIG25" s="634" t="s">
        <v>637</v>
      </c>
      <c r="AII25" s="169" t="s">
        <v>549</v>
      </c>
      <c r="AIJ25" s="634"/>
      <c r="AIK25" s="634"/>
      <c r="AIL25" s="634"/>
      <c r="AIM25" s="634"/>
      <c r="AIN25" s="634"/>
      <c r="AIO25" s="169"/>
      <c r="AIP25" s="84"/>
      <c r="AIQ25" s="84" t="s">
        <v>260</v>
      </c>
      <c r="AIS25" s="84"/>
      <c r="AIT25" s="84" t="s">
        <v>260</v>
      </c>
      <c r="AIU25" s="84" t="s">
        <v>260</v>
      </c>
      <c r="AIV25" s="84" t="s">
        <v>260</v>
      </c>
      <c r="AIW25" s="612" t="s">
        <v>634</v>
      </c>
      <c r="AIX25" s="169" t="s">
        <v>634</v>
      </c>
      <c r="AIY25" s="634"/>
      <c r="AIZ25" s="634"/>
      <c r="AJA25" s="169" t="s">
        <v>634</v>
      </c>
      <c r="AJB25" s="169" t="s">
        <v>634</v>
      </c>
      <c r="AJC25" s="169" t="s">
        <v>634</v>
      </c>
      <c r="AJD25" s="169" t="s">
        <v>634</v>
      </c>
      <c r="AJE25" s="169" t="s">
        <v>634</v>
      </c>
      <c r="AJF25" s="169" t="s">
        <v>634</v>
      </c>
      <c r="AJG25" s="513"/>
      <c r="AJI25" s="513"/>
      <c r="AJJ25" s="576" t="s">
        <v>558</v>
      </c>
      <c r="AJK25" s="212" t="s">
        <v>1109</v>
      </c>
      <c r="AJL25" s="212" t="s">
        <v>1109</v>
      </c>
      <c r="AJM25" s="212"/>
      <c r="AJN25" s="212"/>
      <c r="AJO25" s="212"/>
      <c r="AJP25" s="212"/>
      <c r="AJQ25" s="212"/>
      <c r="AJR25" s="212"/>
      <c r="AJS25" s="212"/>
      <c r="AJT25" s="513"/>
      <c r="AJU25" s="513"/>
      <c r="AJV25" s="513"/>
      <c r="AJW25" s="513"/>
      <c r="AJX25" s="513"/>
      <c r="AJY25" s="513"/>
      <c r="AJZ25" s="513"/>
      <c r="AKA25" s="513"/>
      <c r="AKB25" s="513"/>
      <c r="AKC25" s="513"/>
      <c r="AKD25" s="513"/>
      <c r="AKE25" s="513"/>
      <c r="AKF25" s="513"/>
      <c r="AKG25" s="513"/>
      <c r="AKH25" s="513"/>
      <c r="AKI25" s="513"/>
      <c r="AKJ25" s="513"/>
      <c r="AKK25" s="513"/>
      <c r="AKL25" s="513"/>
      <c r="AKM25" s="513"/>
      <c r="AKN25" s="513"/>
      <c r="AKO25" s="513"/>
      <c r="AKP25" s="513"/>
      <c r="AKQ25" s="513"/>
      <c r="AKR25" s="513"/>
      <c r="AKS25" s="513"/>
      <c r="AKT25" s="513"/>
      <c r="AKU25" s="513"/>
      <c r="AKV25" s="513"/>
      <c r="AKW25" s="513"/>
      <c r="AKX25" s="513"/>
      <c r="AKY25" s="513"/>
      <c r="AKZ25" s="513"/>
      <c r="ALA25" s="363" t="s">
        <v>638</v>
      </c>
      <c r="ALB25" s="549" t="s">
        <v>639</v>
      </c>
      <c r="ALC25" s="549"/>
      <c r="ALD25" s="549" t="s">
        <v>639</v>
      </c>
      <c r="ALE25" s="549" t="s">
        <v>639</v>
      </c>
      <c r="ALF25" s="549" t="s">
        <v>639</v>
      </c>
      <c r="ALG25" s="549" t="s">
        <v>639</v>
      </c>
      <c r="ALH25" s="549" t="s">
        <v>639</v>
      </c>
      <c r="ALI25" s="549"/>
      <c r="ALJ25" s="549"/>
      <c r="ALK25" s="549" t="s">
        <v>639</v>
      </c>
      <c r="ALL25" s="549" t="s">
        <v>639</v>
      </c>
      <c r="ALM25" s="549" t="s">
        <v>639</v>
      </c>
      <c r="ALN25" s="549" t="s">
        <v>639</v>
      </c>
      <c r="ALO25" s="549" t="s">
        <v>639</v>
      </c>
      <c r="ALP25" s="549"/>
      <c r="ALQ25" s="549"/>
      <c r="ALR25" s="549"/>
      <c r="ALS25" s="549" t="s">
        <v>639</v>
      </c>
      <c r="ALT25" s="549" t="s">
        <v>639</v>
      </c>
      <c r="ALU25" s="549" t="s">
        <v>639</v>
      </c>
      <c r="ALV25" s="549" t="s">
        <v>639</v>
      </c>
      <c r="ALW25" s="549" t="s">
        <v>639</v>
      </c>
      <c r="AMD25" s="84" t="s">
        <v>640</v>
      </c>
      <c r="AMJ25" s="201" t="s">
        <v>641</v>
      </c>
    </row>
    <row r="26" spans="1:1024" ht="14.25" hidden="1" customHeight="1" outlineLevel="1" thickBot="1">
      <c r="A26" s="155" t="s">
        <v>224</v>
      </c>
      <c r="B26" s="54">
        <v>300</v>
      </c>
      <c r="C26" s="32" t="s">
        <v>225</v>
      </c>
      <c r="D26" s="670">
        <f>SUM(I26:AIK26)</f>
        <v>86</v>
      </c>
      <c r="E26" s="55">
        <f t="shared" ref="E26:E28" si="38">SUM(D26/G26)</f>
        <v>2.15</v>
      </c>
      <c r="F26" s="179"/>
      <c r="G26" s="49">
        <v>40</v>
      </c>
      <c r="H26" s="156">
        <f>SUM(I26:AHN26)</f>
        <v>86</v>
      </c>
      <c r="T26" s="47"/>
      <c r="NV26" s="119"/>
      <c r="NW26" s="119"/>
      <c r="NX26" s="119"/>
      <c r="NY26" s="119"/>
      <c r="NZ26" s="119"/>
      <c r="OA26" s="119"/>
      <c r="OB26" s="119"/>
      <c r="OC26" s="119"/>
      <c r="OD26" s="119"/>
      <c r="OE26" s="119"/>
      <c r="OF26" s="119"/>
      <c r="OG26" s="119"/>
      <c r="OH26" s="119"/>
      <c r="OI26" s="119"/>
      <c r="OJ26" s="119"/>
      <c r="OK26" s="119"/>
      <c r="OL26" s="119"/>
      <c r="OM26" s="119"/>
      <c r="ON26" s="119"/>
      <c r="OO26" s="119"/>
      <c r="OP26" s="119"/>
      <c r="OQ26" s="119"/>
      <c r="OR26" s="119"/>
      <c r="OS26" s="119"/>
      <c r="OT26" s="119"/>
      <c r="OU26" s="119"/>
      <c r="OV26" s="119"/>
      <c r="OW26" s="119"/>
      <c r="OX26" s="119"/>
      <c r="OY26" s="119"/>
      <c r="OZ26" s="119"/>
      <c r="PA26" s="119"/>
      <c r="PB26" s="119"/>
      <c r="PC26" s="119"/>
      <c r="PD26" s="119"/>
      <c r="PE26" s="119"/>
      <c r="PF26" s="119"/>
      <c r="PG26" s="119"/>
      <c r="PH26" s="119"/>
      <c r="PI26" s="119"/>
      <c r="PJ26" s="119"/>
      <c r="PK26" s="119"/>
      <c r="PL26" s="119"/>
      <c r="PM26" s="119"/>
      <c r="PN26" s="119"/>
      <c r="PO26" s="119"/>
      <c r="PP26" s="119"/>
      <c r="PQ26" s="119"/>
      <c r="PR26" s="119"/>
      <c r="PS26" s="119"/>
      <c r="PT26" s="119"/>
      <c r="PU26" s="119"/>
      <c r="PV26" s="119"/>
      <c r="PW26" s="119"/>
      <c r="PX26" s="119"/>
      <c r="PY26" s="119"/>
      <c r="PZ26" s="119"/>
      <c r="QA26" s="119"/>
      <c r="QB26" s="119"/>
      <c r="QC26" s="119"/>
      <c r="QD26" s="119"/>
      <c r="QE26" s="119"/>
      <c r="QF26" s="119"/>
      <c r="QG26" s="119"/>
      <c r="QH26" s="119"/>
      <c r="QI26" s="119"/>
      <c r="QJ26" s="119"/>
      <c r="QK26" s="119"/>
      <c r="QL26" s="119"/>
      <c r="QM26" s="119"/>
      <c r="QN26" s="119"/>
      <c r="QO26" s="119"/>
      <c r="QP26" s="119"/>
      <c r="QQ26" s="119"/>
      <c r="QR26" s="119"/>
      <c r="QS26" s="119"/>
      <c r="QT26" s="119"/>
      <c r="QU26" s="119"/>
      <c r="QV26" s="119"/>
      <c r="QW26" s="119"/>
      <c r="QX26" s="119"/>
      <c r="QY26" s="119"/>
      <c r="QZ26" s="119"/>
      <c r="RA26" s="119"/>
      <c r="RB26" s="119"/>
      <c r="RC26" s="119"/>
      <c r="RD26" s="119"/>
      <c r="RE26" s="119"/>
      <c r="RF26" s="119"/>
      <c r="RG26" s="119"/>
      <c r="VH26" s="218"/>
      <c r="ACQ26" s="302" t="s">
        <v>437</v>
      </c>
      <c r="ACR26" s="285" t="s">
        <v>437</v>
      </c>
      <c r="ACS26" s="285" t="s">
        <v>437</v>
      </c>
      <c r="ACT26" s="285" t="s">
        <v>437</v>
      </c>
      <c r="ACU26" s="285" t="s">
        <v>437</v>
      </c>
      <c r="ACV26" s="285" t="s">
        <v>437</v>
      </c>
      <c r="ACW26" s="285" t="s">
        <v>437</v>
      </c>
      <c r="ACX26" s="285" t="s">
        <v>437</v>
      </c>
      <c r="ACY26" s="285" t="s">
        <v>437</v>
      </c>
      <c r="ACZ26" s="285" t="s">
        <v>437</v>
      </c>
      <c r="ADA26" s="285" t="s">
        <v>437</v>
      </c>
      <c r="ADB26" s="285" t="s">
        <v>437</v>
      </c>
      <c r="ADC26" s="285" t="s">
        <v>437</v>
      </c>
      <c r="ADD26" s="285" t="s">
        <v>437</v>
      </c>
      <c r="ADE26" s="285" t="s">
        <v>437</v>
      </c>
      <c r="ADF26" s="285" t="s">
        <v>437</v>
      </c>
      <c r="ADG26" s="285" t="s">
        <v>437</v>
      </c>
      <c r="ADH26" s="285" t="s">
        <v>437</v>
      </c>
      <c r="ADI26" s="285" t="s">
        <v>437</v>
      </c>
      <c r="ADJ26" s="285" t="s">
        <v>437</v>
      </c>
      <c r="ADK26" s="285" t="s">
        <v>437</v>
      </c>
      <c r="ADL26" s="285" t="s">
        <v>437</v>
      </c>
      <c r="ADM26" s="285" t="s">
        <v>437</v>
      </c>
      <c r="ADN26" s="285" t="s">
        <v>437</v>
      </c>
      <c r="ADO26" s="285" t="s">
        <v>437</v>
      </c>
      <c r="ADP26" s="285" t="s">
        <v>437</v>
      </c>
      <c r="ADQ26" s="285" t="s">
        <v>437</v>
      </c>
      <c r="ADR26" s="285" t="s">
        <v>437</v>
      </c>
      <c r="ADS26" s="285">
        <v>7</v>
      </c>
      <c r="ADT26" s="285">
        <v>6</v>
      </c>
      <c r="ADU26" s="315">
        <v>1</v>
      </c>
      <c r="ADV26" s="302" t="s">
        <v>437</v>
      </c>
      <c r="ADW26" s="285" t="s">
        <v>437</v>
      </c>
      <c r="ADX26" s="285" t="s">
        <v>437</v>
      </c>
      <c r="ADY26" s="285" t="s">
        <v>437</v>
      </c>
      <c r="ADZ26" s="285" t="s">
        <v>437</v>
      </c>
      <c r="AEA26" s="285" t="s">
        <v>437</v>
      </c>
      <c r="AEB26" s="285">
        <v>2</v>
      </c>
      <c r="AEC26" s="285">
        <v>4</v>
      </c>
      <c r="AED26" s="285" t="s">
        <v>437</v>
      </c>
      <c r="AEE26" s="285">
        <v>14</v>
      </c>
      <c r="AEF26" s="285">
        <v>8</v>
      </c>
      <c r="AEG26" s="285">
        <v>4</v>
      </c>
      <c r="AEH26" s="285">
        <v>12</v>
      </c>
      <c r="AEI26" s="285">
        <v>6</v>
      </c>
      <c r="AEJ26" s="285">
        <v>2</v>
      </c>
      <c r="AEK26" s="285" t="s">
        <v>437</v>
      </c>
      <c r="AEL26" s="285">
        <v>2</v>
      </c>
      <c r="AEM26" s="285">
        <v>16</v>
      </c>
      <c r="AEN26" s="285" t="s">
        <v>437</v>
      </c>
      <c r="AEO26" s="285" t="s">
        <v>437</v>
      </c>
      <c r="AEP26" s="285" t="s">
        <v>437</v>
      </c>
      <c r="AEQ26" s="285" t="s">
        <v>437</v>
      </c>
      <c r="AER26" s="285" t="s">
        <v>437</v>
      </c>
      <c r="AES26" s="285" t="s">
        <v>437</v>
      </c>
      <c r="AET26" s="285" t="s">
        <v>437</v>
      </c>
      <c r="AEU26" s="285" t="s">
        <v>437</v>
      </c>
      <c r="AEV26" s="285" t="s">
        <v>437</v>
      </c>
      <c r="AEW26" s="315" t="s">
        <v>437</v>
      </c>
      <c r="AEX26" s="302" t="s">
        <v>437</v>
      </c>
      <c r="AEY26" s="285" t="s">
        <v>437</v>
      </c>
      <c r="AEZ26" s="285" t="s">
        <v>437</v>
      </c>
      <c r="AFA26" s="285" t="s">
        <v>437</v>
      </c>
      <c r="AFB26" s="285" t="s">
        <v>437</v>
      </c>
      <c r="AFC26" s="285" t="s">
        <v>437</v>
      </c>
      <c r="AFD26" s="285" t="s">
        <v>437</v>
      </c>
      <c r="AFE26" s="285" t="s">
        <v>437</v>
      </c>
      <c r="AFF26" s="285" t="s">
        <v>437</v>
      </c>
      <c r="AFG26" s="285" t="s">
        <v>437</v>
      </c>
      <c r="AFH26" s="285" t="s">
        <v>437</v>
      </c>
      <c r="AFI26" s="285" t="s">
        <v>437</v>
      </c>
      <c r="AFJ26" s="285" t="s">
        <v>437</v>
      </c>
      <c r="AFK26" s="285" t="s">
        <v>437</v>
      </c>
      <c r="AFL26" s="285" t="s">
        <v>437</v>
      </c>
      <c r="AFM26" s="285" t="s">
        <v>437</v>
      </c>
      <c r="AFN26" s="285" t="s">
        <v>437</v>
      </c>
      <c r="AFO26" s="285" t="s">
        <v>437</v>
      </c>
      <c r="AFP26" s="285">
        <v>2</v>
      </c>
      <c r="AFQ26" s="285" t="s">
        <v>437</v>
      </c>
      <c r="AFR26" s="285" t="s">
        <v>437</v>
      </c>
      <c r="AFS26" s="285" t="s">
        <v>437</v>
      </c>
      <c r="AFT26" s="285" t="s">
        <v>437</v>
      </c>
      <c r="AFU26" s="285" t="s">
        <v>437</v>
      </c>
      <c r="AFV26" s="285" t="s">
        <v>437</v>
      </c>
      <c r="AFW26" s="285" t="s">
        <v>437</v>
      </c>
      <c r="AFX26" s="285" t="s">
        <v>437</v>
      </c>
      <c r="AFY26" s="285" t="s">
        <v>437</v>
      </c>
      <c r="AFZ26" s="285" t="s">
        <v>437</v>
      </c>
      <c r="AGA26" s="285" t="s">
        <v>437</v>
      </c>
      <c r="AGB26" s="315" t="s">
        <v>437</v>
      </c>
      <c r="AGC26" s="302" t="s">
        <v>437</v>
      </c>
      <c r="AGD26" s="285" t="s">
        <v>437</v>
      </c>
      <c r="AGE26" s="285" t="s">
        <v>437</v>
      </c>
      <c r="AGF26" s="285" t="s">
        <v>437</v>
      </c>
      <c r="AGG26" s="285" t="s">
        <v>437</v>
      </c>
      <c r="AGH26" s="285" t="s">
        <v>437</v>
      </c>
      <c r="AGI26" s="285" t="s">
        <v>437</v>
      </c>
      <c r="AGJ26" s="285" t="s">
        <v>437</v>
      </c>
      <c r="AGK26" s="285" t="s">
        <v>437</v>
      </c>
      <c r="AGL26" s="285" t="s">
        <v>437</v>
      </c>
      <c r="AGM26" s="285" t="s">
        <v>437</v>
      </c>
      <c r="AGN26" s="285" t="s">
        <v>437</v>
      </c>
      <c r="AGO26" s="285" t="s">
        <v>437</v>
      </c>
      <c r="AGP26" s="285" t="s">
        <v>437</v>
      </c>
      <c r="AGQ26" s="285" t="s">
        <v>437</v>
      </c>
      <c r="AGR26" s="285" t="s">
        <v>437</v>
      </c>
      <c r="AGS26" s="285" t="s">
        <v>437</v>
      </c>
      <c r="AGT26" s="285" t="s">
        <v>437</v>
      </c>
      <c r="AGU26" s="285" t="s">
        <v>437</v>
      </c>
      <c r="AGV26" s="285" t="s">
        <v>437</v>
      </c>
      <c r="AGW26" s="285" t="s">
        <v>437</v>
      </c>
      <c r="AGX26" s="285" t="s">
        <v>437</v>
      </c>
      <c r="AGY26" s="285" t="s">
        <v>437</v>
      </c>
      <c r="AGZ26" s="285" t="s">
        <v>437</v>
      </c>
      <c r="AHA26" s="285" t="s">
        <v>437</v>
      </c>
      <c r="AHB26" s="285" t="s">
        <v>437</v>
      </c>
      <c r="AHC26" s="285" t="s">
        <v>437</v>
      </c>
      <c r="AHD26" s="285" t="s">
        <v>437</v>
      </c>
      <c r="AHE26" s="285" t="s">
        <v>437</v>
      </c>
      <c r="AHF26" s="315" t="s">
        <v>437</v>
      </c>
      <c r="AHG26" s="302" t="s">
        <v>437</v>
      </c>
      <c r="AHH26" s="285" t="s">
        <v>437</v>
      </c>
      <c r="AHI26" s="285" t="s">
        <v>437</v>
      </c>
      <c r="AHJ26" s="285" t="s">
        <v>437</v>
      </c>
      <c r="AHK26" s="285" t="s">
        <v>437</v>
      </c>
      <c r="AHL26" s="285" t="s">
        <v>437</v>
      </c>
      <c r="AHM26" s="285" t="s">
        <v>437</v>
      </c>
      <c r="AHN26" s="285" t="s">
        <v>437</v>
      </c>
      <c r="AHO26" s="285" t="s">
        <v>437</v>
      </c>
      <c r="AHP26" s="285" t="s">
        <v>437</v>
      </c>
      <c r="AHQ26" s="285" t="s">
        <v>437</v>
      </c>
      <c r="AHR26" s="285" t="s">
        <v>437</v>
      </c>
      <c r="AHS26" s="285" t="s">
        <v>437</v>
      </c>
      <c r="AHT26" s="285" t="s">
        <v>437</v>
      </c>
      <c r="AHU26" s="285" t="s">
        <v>437</v>
      </c>
      <c r="AHV26" s="285" t="s">
        <v>437</v>
      </c>
      <c r="AHW26" s="285" t="s">
        <v>437</v>
      </c>
      <c r="AHX26" s="285" t="s">
        <v>437</v>
      </c>
      <c r="AHY26" s="285" t="s">
        <v>437</v>
      </c>
      <c r="AHZ26" s="285" t="s">
        <v>437</v>
      </c>
      <c r="AIA26" s="285" t="s">
        <v>437</v>
      </c>
      <c r="AIB26" s="285" t="s">
        <v>437</v>
      </c>
      <c r="AIC26" s="285" t="s">
        <v>437</v>
      </c>
      <c r="AID26" s="285" t="s">
        <v>437</v>
      </c>
      <c r="AIE26" s="285" t="s">
        <v>437</v>
      </c>
      <c r="AIF26" s="285" t="s">
        <v>437</v>
      </c>
      <c r="AIG26" s="285" t="s">
        <v>437</v>
      </c>
      <c r="AIH26" s="285" t="s">
        <v>437</v>
      </c>
      <c r="AII26" s="285" t="s">
        <v>437</v>
      </c>
      <c r="AIJ26" s="285" t="s">
        <v>437</v>
      </c>
      <c r="AIK26" s="315" t="s">
        <v>437</v>
      </c>
      <c r="AIL26" s="654" t="str">
        <f>INDEX([1]集計!$G:$AK,MATCH($B25,[1]集計!$A$1:$A$945,0)+0,MATCH(AIL$232,[1]集計!$G$2:$AK$2,0))</f>
        <v/>
      </c>
      <c r="AIM26" s="655" t="str">
        <f>INDEX([1]集計!$G:$AK,MATCH($B25,[1]集計!$A$1:$A$945,0)+0,MATCH(AIM$232,[1]集計!$G$2:$AK$2,0))</f>
        <v/>
      </c>
      <c r="AIN26" s="655" t="str">
        <f>INDEX([1]集計!$G:$AK,MATCH($B25,[1]集計!$A$1:$A$945,0)+0,MATCH(AIN$232,[1]集計!$G$2:$AK$2,0))</f>
        <v/>
      </c>
      <c r="AIO26" s="655" t="str">
        <f>INDEX([1]集計!$G:$AK,MATCH($B25,[1]集計!$A$1:$A$945,0)+0,MATCH(AIO$232,[1]集計!$G$2:$AK$2,0))</f>
        <v/>
      </c>
      <c r="AIP26" s="655" t="str">
        <f>INDEX([1]集計!$G:$AK,MATCH($B25,[1]集計!$A$1:$A$945,0)+0,MATCH(AIP$232,[1]集計!$G$2:$AK$2,0))</f>
        <v/>
      </c>
      <c r="AIQ26" s="655" t="str">
        <f>INDEX([1]集計!$G:$AK,MATCH($B25,[1]集計!$A$1:$A$945,0)+0,MATCH(AIQ$232,[1]集計!$G$2:$AK$2,0))</f>
        <v/>
      </c>
      <c r="AIR26" s="655" t="str">
        <f>INDEX([1]集計!$G:$AK,MATCH($B25,[1]集計!$A$1:$A$945,0)+0,MATCH(AIR$232,[1]集計!$G$2:$AK$2,0))</f>
        <v/>
      </c>
      <c r="AIS26" s="655" t="str">
        <f>INDEX([1]集計!$G:$AK,MATCH($B25,[1]集計!$A$1:$A$945,0)+0,MATCH(AIS$232,[1]集計!$G$2:$AK$2,0))</f>
        <v/>
      </c>
      <c r="AIT26" s="655" t="str">
        <f>INDEX([1]集計!$G:$AK,MATCH($B25,[1]集計!$A$1:$A$945,0)+0,MATCH(AIT$232,[1]集計!$G$2:$AK$2,0))</f>
        <v/>
      </c>
      <c r="AIU26" s="655" t="str">
        <f>INDEX([1]集計!$G:$AK,MATCH($B25,[1]集計!$A$1:$A$945,0)+0,MATCH(AIU$232,[1]集計!$G$2:$AK$2,0))</f>
        <v/>
      </c>
    </row>
    <row r="27" spans="1:1024" ht="14.25" hidden="1" customHeight="1" outlineLevel="1" thickBot="1">
      <c r="A27" s="157" t="s">
        <v>226</v>
      </c>
      <c r="B27" s="59">
        <v>300</v>
      </c>
      <c r="C27" s="32" t="s">
        <v>227</v>
      </c>
      <c r="D27" s="670">
        <f t="shared" ref="D27:D31" si="39">SUM(I27:AIK27)</f>
        <v>56</v>
      </c>
      <c r="E27" s="55">
        <f t="shared" si="38"/>
        <v>1.8666666666666667</v>
      </c>
      <c r="F27" s="179"/>
      <c r="G27" s="49">
        <v>30</v>
      </c>
      <c r="H27" s="156">
        <f>SUM(I27:AHL27)</f>
        <v>56</v>
      </c>
      <c r="T27" s="47"/>
      <c r="NV27" s="119"/>
      <c r="NW27" s="119"/>
      <c r="NX27" s="119"/>
      <c r="NY27" s="119"/>
      <c r="NZ27" s="119"/>
      <c r="OA27" s="119"/>
      <c r="OB27" s="119"/>
      <c r="OC27" s="119"/>
      <c r="OD27" s="119"/>
      <c r="OE27" s="119"/>
      <c r="OF27" s="119"/>
      <c r="OG27" s="119"/>
      <c r="OH27" s="119"/>
      <c r="OI27" s="119"/>
      <c r="OJ27" s="119"/>
      <c r="OK27" s="119"/>
      <c r="OL27" s="119"/>
      <c r="OM27" s="119"/>
      <c r="ON27" s="119"/>
      <c r="OO27" s="119"/>
      <c r="OP27" s="119"/>
      <c r="OQ27" s="119"/>
      <c r="OR27" s="119"/>
      <c r="OS27" s="119"/>
      <c r="OT27" s="119"/>
      <c r="OU27" s="119"/>
      <c r="OV27" s="119"/>
      <c r="OW27" s="119"/>
      <c r="OX27" s="119"/>
      <c r="OY27" s="119"/>
      <c r="OZ27" s="119"/>
      <c r="PA27" s="119"/>
      <c r="PB27" s="119"/>
      <c r="PC27" s="119"/>
      <c r="PD27" s="119"/>
      <c r="PE27" s="119"/>
      <c r="PF27" s="119"/>
      <c r="PG27" s="119"/>
      <c r="PH27" s="119"/>
      <c r="PI27" s="119"/>
      <c r="PJ27" s="119"/>
      <c r="PK27" s="119"/>
      <c r="PL27" s="119"/>
      <c r="PM27" s="119"/>
      <c r="PN27" s="119"/>
      <c r="PO27" s="119"/>
      <c r="PP27" s="119"/>
      <c r="PQ27" s="119"/>
      <c r="PR27" s="119"/>
      <c r="PS27" s="119"/>
      <c r="PT27" s="119"/>
      <c r="PU27" s="119"/>
      <c r="PV27" s="119"/>
      <c r="PW27" s="119"/>
      <c r="PX27" s="119"/>
      <c r="PY27" s="119"/>
      <c r="PZ27" s="119"/>
      <c r="QA27" s="119"/>
      <c r="QB27" s="119"/>
      <c r="QC27" s="119"/>
      <c r="QD27" s="119"/>
      <c r="QE27" s="119"/>
      <c r="QF27" s="119"/>
      <c r="QG27" s="119"/>
      <c r="QH27" s="119"/>
      <c r="QI27" s="119"/>
      <c r="QJ27" s="119"/>
      <c r="QK27" s="119"/>
      <c r="QL27" s="119"/>
      <c r="QM27" s="119"/>
      <c r="QN27" s="119"/>
      <c r="QO27" s="119"/>
      <c r="QP27" s="119"/>
      <c r="QQ27" s="119"/>
      <c r="QR27" s="119"/>
      <c r="QS27" s="119"/>
      <c r="QT27" s="119"/>
      <c r="QU27" s="119"/>
      <c r="QV27" s="119"/>
      <c r="QW27" s="119"/>
      <c r="QX27" s="119"/>
      <c r="QY27" s="119"/>
      <c r="QZ27" s="119"/>
      <c r="RA27" s="119"/>
      <c r="RB27" s="119"/>
      <c r="RC27" s="119"/>
      <c r="RD27" s="119"/>
      <c r="RE27" s="119"/>
      <c r="RF27" s="119"/>
      <c r="RG27" s="119"/>
      <c r="ACQ27" s="301" t="s">
        <v>437</v>
      </c>
      <c r="ACR27" s="219" t="s">
        <v>437</v>
      </c>
      <c r="ACS27" s="219" t="s">
        <v>437</v>
      </c>
      <c r="ACT27" s="219" t="s">
        <v>437</v>
      </c>
      <c r="ACU27" s="219" t="s">
        <v>437</v>
      </c>
      <c r="ACV27" s="219" t="s">
        <v>437</v>
      </c>
      <c r="ACW27" s="219" t="s">
        <v>437</v>
      </c>
      <c r="ACX27" s="219" t="s">
        <v>437</v>
      </c>
      <c r="ACY27" s="219" t="s">
        <v>437</v>
      </c>
      <c r="ACZ27" s="219" t="s">
        <v>437</v>
      </c>
      <c r="ADA27" s="219" t="s">
        <v>437</v>
      </c>
      <c r="ADB27" s="219" t="s">
        <v>437</v>
      </c>
      <c r="ADC27" s="219" t="s">
        <v>437</v>
      </c>
      <c r="ADD27" s="219" t="s">
        <v>437</v>
      </c>
      <c r="ADE27" s="219" t="s">
        <v>437</v>
      </c>
      <c r="ADF27" s="219" t="s">
        <v>437</v>
      </c>
      <c r="ADG27" s="219" t="s">
        <v>437</v>
      </c>
      <c r="ADH27" s="219" t="s">
        <v>437</v>
      </c>
      <c r="ADI27" s="219" t="s">
        <v>437</v>
      </c>
      <c r="ADJ27" s="219" t="s">
        <v>437</v>
      </c>
      <c r="ADK27" s="219" t="s">
        <v>437</v>
      </c>
      <c r="ADL27" s="219" t="s">
        <v>437</v>
      </c>
      <c r="ADM27" s="219" t="s">
        <v>437</v>
      </c>
      <c r="ADN27" s="219" t="s">
        <v>437</v>
      </c>
      <c r="ADO27" s="219" t="s">
        <v>437</v>
      </c>
      <c r="ADP27" s="219" t="s">
        <v>437</v>
      </c>
      <c r="ADQ27" s="219" t="s">
        <v>437</v>
      </c>
      <c r="ADR27" s="219" t="s">
        <v>437</v>
      </c>
      <c r="ADS27" s="219" t="s">
        <v>437</v>
      </c>
      <c r="ADT27" s="219" t="s">
        <v>437</v>
      </c>
      <c r="ADU27" s="316" t="s">
        <v>437</v>
      </c>
      <c r="ADV27" s="301" t="s">
        <v>437</v>
      </c>
      <c r="ADW27" s="219" t="s">
        <v>437</v>
      </c>
      <c r="ADX27" s="219" t="s">
        <v>437</v>
      </c>
      <c r="ADY27" s="219" t="s">
        <v>437</v>
      </c>
      <c r="ADZ27" s="219" t="s">
        <v>437</v>
      </c>
      <c r="AEA27" s="219" t="s">
        <v>437</v>
      </c>
      <c r="AEB27" s="219" t="s">
        <v>437</v>
      </c>
      <c r="AEC27" s="219" t="s">
        <v>437</v>
      </c>
      <c r="AED27" s="219" t="s">
        <v>437</v>
      </c>
      <c r="AEE27" s="219" t="s">
        <v>437</v>
      </c>
      <c r="AEF27" s="219" t="s">
        <v>437</v>
      </c>
      <c r="AEG27" s="219" t="s">
        <v>437</v>
      </c>
      <c r="AEH27" s="219" t="s">
        <v>437</v>
      </c>
      <c r="AEI27" s="219" t="s">
        <v>437</v>
      </c>
      <c r="AEJ27" s="219" t="s">
        <v>437</v>
      </c>
      <c r="AEK27" s="219" t="s">
        <v>437</v>
      </c>
      <c r="AEL27" s="219">
        <v>4</v>
      </c>
      <c r="AEM27" s="219">
        <v>8</v>
      </c>
      <c r="AEN27" s="219">
        <v>2</v>
      </c>
      <c r="AEO27" s="219">
        <v>6</v>
      </c>
      <c r="AEP27" s="219" t="s">
        <v>437</v>
      </c>
      <c r="AEQ27" s="219" t="s">
        <v>437</v>
      </c>
      <c r="AER27" s="219" t="s">
        <v>437</v>
      </c>
      <c r="AES27" s="219">
        <v>3</v>
      </c>
      <c r="AET27" s="219" t="s">
        <v>437</v>
      </c>
      <c r="AEU27" s="219">
        <v>3</v>
      </c>
      <c r="AEV27" s="219">
        <v>8</v>
      </c>
      <c r="AEW27" s="316" t="s">
        <v>437</v>
      </c>
      <c r="AEX27" s="301">
        <v>8</v>
      </c>
      <c r="AEY27" s="219" t="s">
        <v>437</v>
      </c>
      <c r="AEZ27" s="219">
        <v>8</v>
      </c>
      <c r="AFA27" s="219">
        <v>4</v>
      </c>
      <c r="AFB27" s="219" t="s">
        <v>437</v>
      </c>
      <c r="AFC27" s="219" t="s">
        <v>437</v>
      </c>
      <c r="AFD27" s="219" t="s">
        <v>437</v>
      </c>
      <c r="AFE27" s="219" t="s">
        <v>437</v>
      </c>
      <c r="AFF27" s="219" t="s">
        <v>437</v>
      </c>
      <c r="AFG27" s="219">
        <v>2</v>
      </c>
      <c r="AFH27" s="219" t="s">
        <v>437</v>
      </c>
      <c r="AFI27" s="219" t="s">
        <v>437</v>
      </c>
      <c r="AFJ27" s="219" t="s">
        <v>437</v>
      </c>
      <c r="AFK27" s="219" t="s">
        <v>437</v>
      </c>
      <c r="AFL27" s="219" t="s">
        <v>437</v>
      </c>
      <c r="AFM27" s="219" t="s">
        <v>437</v>
      </c>
      <c r="AFN27" s="219" t="s">
        <v>437</v>
      </c>
      <c r="AFO27" s="219" t="s">
        <v>437</v>
      </c>
      <c r="AFP27" s="219" t="s">
        <v>437</v>
      </c>
      <c r="AFQ27" s="219" t="s">
        <v>437</v>
      </c>
      <c r="AFR27" s="219" t="s">
        <v>437</v>
      </c>
      <c r="AFS27" s="219" t="s">
        <v>437</v>
      </c>
      <c r="AFT27" s="219" t="s">
        <v>437</v>
      </c>
      <c r="AFU27" s="219" t="s">
        <v>437</v>
      </c>
      <c r="AFV27" s="219" t="s">
        <v>437</v>
      </c>
      <c r="AFW27" s="219" t="s">
        <v>437</v>
      </c>
      <c r="AFX27" s="219" t="s">
        <v>437</v>
      </c>
      <c r="AFY27" s="219" t="s">
        <v>437</v>
      </c>
      <c r="AFZ27" s="219" t="s">
        <v>437</v>
      </c>
      <c r="AGA27" s="219" t="s">
        <v>437</v>
      </c>
      <c r="AGB27" s="316" t="s">
        <v>437</v>
      </c>
      <c r="AGC27" s="301" t="s">
        <v>437</v>
      </c>
      <c r="AGD27" s="219" t="s">
        <v>437</v>
      </c>
      <c r="AGE27" s="219" t="s">
        <v>437</v>
      </c>
      <c r="AGF27" s="219" t="s">
        <v>437</v>
      </c>
      <c r="AGG27" s="219" t="s">
        <v>437</v>
      </c>
      <c r="AGH27" s="219" t="s">
        <v>437</v>
      </c>
      <c r="AGI27" s="219" t="s">
        <v>437</v>
      </c>
      <c r="AGJ27" s="219" t="s">
        <v>437</v>
      </c>
      <c r="AGK27" s="219" t="s">
        <v>437</v>
      </c>
      <c r="AGL27" s="219" t="s">
        <v>437</v>
      </c>
      <c r="AGM27" s="219" t="s">
        <v>437</v>
      </c>
      <c r="AGN27" s="219" t="s">
        <v>437</v>
      </c>
      <c r="AGO27" s="219" t="s">
        <v>437</v>
      </c>
      <c r="AGP27" s="219" t="s">
        <v>437</v>
      </c>
      <c r="AGQ27" s="219" t="s">
        <v>437</v>
      </c>
      <c r="AGR27" s="219" t="s">
        <v>437</v>
      </c>
      <c r="AGS27" s="219" t="s">
        <v>437</v>
      </c>
      <c r="AGT27" s="219" t="s">
        <v>437</v>
      </c>
      <c r="AGU27" s="219" t="s">
        <v>437</v>
      </c>
      <c r="AGV27" s="219" t="s">
        <v>437</v>
      </c>
      <c r="AGW27" s="219" t="s">
        <v>437</v>
      </c>
      <c r="AGX27" s="219" t="s">
        <v>437</v>
      </c>
      <c r="AGY27" s="219" t="s">
        <v>437</v>
      </c>
      <c r="AGZ27" s="219" t="s">
        <v>437</v>
      </c>
      <c r="AHA27" s="219" t="s">
        <v>437</v>
      </c>
      <c r="AHB27" s="219" t="s">
        <v>437</v>
      </c>
      <c r="AHC27" s="219" t="s">
        <v>437</v>
      </c>
      <c r="AHD27" s="219" t="s">
        <v>437</v>
      </c>
      <c r="AHE27" s="219" t="s">
        <v>437</v>
      </c>
      <c r="AHF27" s="316" t="s">
        <v>437</v>
      </c>
      <c r="AHG27" s="301" t="s">
        <v>437</v>
      </c>
      <c r="AHH27" s="219" t="s">
        <v>437</v>
      </c>
      <c r="AHI27" s="219" t="s">
        <v>437</v>
      </c>
      <c r="AHJ27" s="219" t="s">
        <v>437</v>
      </c>
      <c r="AHK27" s="219" t="s">
        <v>437</v>
      </c>
      <c r="AHL27" s="219" t="s">
        <v>437</v>
      </c>
      <c r="AHM27" s="219" t="s">
        <v>437</v>
      </c>
      <c r="AHN27" s="219" t="s">
        <v>437</v>
      </c>
      <c r="AHO27" s="219" t="s">
        <v>437</v>
      </c>
      <c r="AHP27" s="219" t="s">
        <v>437</v>
      </c>
      <c r="AHQ27" s="219" t="s">
        <v>437</v>
      </c>
      <c r="AHR27" s="219" t="s">
        <v>437</v>
      </c>
      <c r="AHS27" s="219" t="s">
        <v>437</v>
      </c>
      <c r="AHT27" s="219" t="s">
        <v>437</v>
      </c>
      <c r="AHU27" s="219" t="s">
        <v>437</v>
      </c>
      <c r="AHV27" s="219" t="s">
        <v>437</v>
      </c>
      <c r="AHW27" s="219" t="s">
        <v>437</v>
      </c>
      <c r="AHX27" s="219" t="s">
        <v>437</v>
      </c>
      <c r="AHY27" s="219" t="s">
        <v>437</v>
      </c>
      <c r="AHZ27" s="219" t="s">
        <v>437</v>
      </c>
      <c r="AIA27" s="219" t="s">
        <v>437</v>
      </c>
      <c r="AIB27" s="219" t="s">
        <v>437</v>
      </c>
      <c r="AIC27" s="219" t="s">
        <v>437</v>
      </c>
      <c r="AID27" s="219" t="s">
        <v>437</v>
      </c>
      <c r="AIE27" s="219" t="s">
        <v>437</v>
      </c>
      <c r="AIF27" s="219" t="s">
        <v>437</v>
      </c>
      <c r="AIG27" s="219" t="s">
        <v>437</v>
      </c>
      <c r="AIH27" s="219" t="s">
        <v>437</v>
      </c>
      <c r="AII27" s="219" t="s">
        <v>437</v>
      </c>
      <c r="AIJ27" s="219" t="s">
        <v>437</v>
      </c>
      <c r="AIK27" s="316" t="s">
        <v>437</v>
      </c>
      <c r="AIL27" s="656" t="str">
        <f>INDEX([1]集計!$G:$AK,MATCH($B25,[1]集計!$A$1:$A$945,0)+1,MATCH(AIL$232,[1]集計!$G$2:$AK$2,0))</f>
        <v/>
      </c>
      <c r="AIM27" s="657" t="str">
        <f>INDEX([1]集計!$G:$AK,MATCH($B25,[1]集計!$A$1:$A$945,0)+1,MATCH(AIM$232,[1]集計!$G$2:$AK$2,0))</f>
        <v/>
      </c>
      <c r="AIN27" s="657" t="str">
        <f>INDEX([1]集計!$G:$AK,MATCH($B25,[1]集計!$A$1:$A$945,0)+1,MATCH(AIN$232,[1]集計!$G$2:$AK$2,0))</f>
        <v/>
      </c>
      <c r="AIO27" s="657" t="str">
        <f>INDEX([1]集計!$G:$AK,MATCH($B25,[1]集計!$A$1:$A$945,0)+1,MATCH(AIO$232,[1]集計!$G$2:$AK$2,0))</f>
        <v/>
      </c>
      <c r="AIP27" s="657" t="str">
        <f>INDEX([1]集計!$G:$AK,MATCH($B25,[1]集計!$A$1:$A$945,0)+1,MATCH(AIP$232,[1]集計!$G$2:$AK$2,0))</f>
        <v/>
      </c>
      <c r="AIQ27" s="657" t="str">
        <f>INDEX([1]集計!$G:$AK,MATCH($B25,[1]集計!$A$1:$A$945,0)+1,MATCH(AIQ$232,[1]集計!$G$2:$AK$2,0))</f>
        <v/>
      </c>
      <c r="AIR27" s="657" t="str">
        <f>INDEX([1]集計!$G:$AK,MATCH($B25,[1]集計!$A$1:$A$945,0)+1,MATCH(AIR$232,[1]集計!$G$2:$AK$2,0))</f>
        <v/>
      </c>
      <c r="AIS27" s="657" t="str">
        <f>INDEX([1]集計!$G:$AK,MATCH($B25,[1]集計!$A$1:$A$945,0)+1,MATCH(AIS$232,[1]集計!$G$2:$AK$2,0))</f>
        <v/>
      </c>
      <c r="AIT27" s="657" t="str">
        <f>INDEX([1]集計!$G:$AK,MATCH($B25,[1]集計!$A$1:$A$945,0)+1,MATCH(AIT$232,[1]集計!$G$2:$AK$2,0))</f>
        <v/>
      </c>
      <c r="AIU27" s="657" t="str">
        <f>INDEX([1]集計!$G:$AK,MATCH($B25,[1]集計!$A$1:$A$945,0)+1,MATCH(AIU$232,[1]集計!$G$2:$AK$2,0))</f>
        <v/>
      </c>
    </row>
    <row r="28" spans="1:1024" ht="14.25" hidden="1" customHeight="1" outlineLevel="1" thickBot="1">
      <c r="A28" s="158" t="s">
        <v>228</v>
      </c>
      <c r="B28" s="61">
        <v>317</v>
      </c>
      <c r="C28" s="32" t="s">
        <v>229</v>
      </c>
      <c r="D28" s="670">
        <f t="shared" si="39"/>
        <v>293</v>
      </c>
      <c r="E28" s="55">
        <f t="shared" si="38"/>
        <v>1.9533333333333334</v>
      </c>
      <c r="F28" s="180"/>
      <c r="G28" s="49">
        <v>150</v>
      </c>
      <c r="H28" s="156">
        <f>SUM(I28:AHL28)</f>
        <v>265</v>
      </c>
      <c r="T28" s="47"/>
      <c r="NV28" s="119"/>
      <c r="NW28" s="119"/>
      <c r="NX28" s="119"/>
      <c r="NY28" s="119"/>
      <c r="NZ28" s="119"/>
      <c r="OA28" s="119"/>
      <c r="OB28" s="119"/>
      <c r="OC28" s="119"/>
      <c r="OD28" s="119"/>
      <c r="OE28" s="119"/>
      <c r="OF28" s="119"/>
      <c r="OG28" s="119"/>
      <c r="OH28" s="119"/>
      <c r="OI28" s="119"/>
      <c r="OJ28" s="119"/>
      <c r="OK28" s="119"/>
      <c r="OL28" s="119"/>
      <c r="OM28" s="119"/>
      <c r="ON28" s="119"/>
      <c r="OO28" s="119"/>
      <c r="OP28" s="119"/>
      <c r="OQ28" s="119"/>
      <c r="OR28" s="119"/>
      <c r="OS28" s="119"/>
      <c r="OT28" s="119"/>
      <c r="OU28" s="119"/>
      <c r="OV28" s="119"/>
      <c r="OW28" s="119"/>
      <c r="OX28" s="119"/>
      <c r="OY28" s="119"/>
      <c r="OZ28" s="119"/>
      <c r="PA28" s="119"/>
      <c r="PB28" s="119"/>
      <c r="PC28" s="119"/>
      <c r="PD28" s="119"/>
      <c r="PE28" s="119"/>
      <c r="PF28" s="119"/>
      <c r="PG28" s="119"/>
      <c r="PH28" s="119"/>
      <c r="PI28" s="119"/>
      <c r="PJ28" s="119"/>
      <c r="PK28" s="119"/>
      <c r="PL28" s="119"/>
      <c r="PM28" s="119"/>
      <c r="PN28" s="119"/>
      <c r="PO28" s="119"/>
      <c r="PP28" s="119"/>
      <c r="PQ28" s="119"/>
      <c r="PR28" s="119"/>
      <c r="PS28" s="119"/>
      <c r="PT28" s="119"/>
      <c r="PU28" s="119"/>
      <c r="PV28" s="119"/>
      <c r="PW28" s="119"/>
      <c r="PX28" s="119"/>
      <c r="PY28" s="119"/>
      <c r="PZ28" s="119"/>
      <c r="QA28" s="119"/>
      <c r="QB28" s="119"/>
      <c r="QC28" s="119"/>
      <c r="QD28" s="119"/>
      <c r="QE28" s="119"/>
      <c r="QF28" s="119"/>
      <c r="QG28" s="119"/>
      <c r="QH28" s="119"/>
      <c r="QI28" s="119"/>
      <c r="QJ28" s="119"/>
      <c r="QK28" s="119"/>
      <c r="QL28" s="119"/>
      <c r="QM28" s="119"/>
      <c r="QN28" s="119"/>
      <c r="QO28" s="119"/>
      <c r="QP28" s="119"/>
      <c r="QQ28" s="119"/>
      <c r="QR28" s="119"/>
      <c r="QS28" s="119"/>
      <c r="QT28" s="119"/>
      <c r="QU28" s="119"/>
      <c r="QV28" s="119"/>
      <c r="QW28" s="119"/>
      <c r="QX28" s="119"/>
      <c r="QY28" s="119"/>
      <c r="QZ28" s="119"/>
      <c r="RA28" s="119"/>
      <c r="RB28" s="119"/>
      <c r="RC28" s="119"/>
      <c r="RD28" s="119"/>
      <c r="RE28" s="119"/>
      <c r="RF28" s="119"/>
      <c r="RG28" s="119"/>
      <c r="ACQ28" s="301" t="s">
        <v>437</v>
      </c>
      <c r="ACR28" s="219" t="s">
        <v>437</v>
      </c>
      <c r="ACS28" s="219" t="s">
        <v>437</v>
      </c>
      <c r="ACT28" s="219" t="s">
        <v>437</v>
      </c>
      <c r="ACU28" s="219" t="s">
        <v>437</v>
      </c>
      <c r="ACV28" s="219" t="s">
        <v>437</v>
      </c>
      <c r="ACW28" s="219" t="s">
        <v>437</v>
      </c>
      <c r="ACX28" s="219" t="s">
        <v>437</v>
      </c>
      <c r="ACY28" s="219" t="s">
        <v>437</v>
      </c>
      <c r="ACZ28" s="219" t="s">
        <v>437</v>
      </c>
      <c r="ADA28" s="219" t="s">
        <v>437</v>
      </c>
      <c r="ADB28" s="219" t="s">
        <v>437</v>
      </c>
      <c r="ADC28" s="219" t="s">
        <v>437</v>
      </c>
      <c r="ADD28" s="219" t="s">
        <v>437</v>
      </c>
      <c r="ADE28" s="219" t="s">
        <v>437</v>
      </c>
      <c r="ADF28" s="219" t="s">
        <v>437</v>
      </c>
      <c r="ADG28" s="219" t="s">
        <v>437</v>
      </c>
      <c r="ADH28" s="219" t="s">
        <v>437</v>
      </c>
      <c r="ADI28" s="219" t="s">
        <v>437</v>
      </c>
      <c r="ADJ28" s="219" t="s">
        <v>437</v>
      </c>
      <c r="ADK28" s="219" t="s">
        <v>437</v>
      </c>
      <c r="ADL28" s="219" t="s">
        <v>437</v>
      </c>
      <c r="ADM28" s="219" t="s">
        <v>437</v>
      </c>
      <c r="ADN28" s="219" t="s">
        <v>437</v>
      </c>
      <c r="ADO28" s="219" t="s">
        <v>437</v>
      </c>
      <c r="ADP28" s="219" t="s">
        <v>437</v>
      </c>
      <c r="ADQ28" s="219" t="s">
        <v>437</v>
      </c>
      <c r="ADR28" s="219" t="s">
        <v>437</v>
      </c>
      <c r="ADS28" s="219" t="s">
        <v>437</v>
      </c>
      <c r="ADT28" s="219" t="s">
        <v>437</v>
      </c>
      <c r="ADU28" s="316" t="s">
        <v>437</v>
      </c>
      <c r="ADV28" s="301" t="s">
        <v>437</v>
      </c>
      <c r="ADW28" s="219" t="s">
        <v>437</v>
      </c>
      <c r="ADX28" s="219" t="s">
        <v>437</v>
      </c>
      <c r="ADY28" s="219" t="s">
        <v>437</v>
      </c>
      <c r="ADZ28" s="219" t="s">
        <v>437</v>
      </c>
      <c r="AEA28" s="219" t="s">
        <v>437</v>
      </c>
      <c r="AEB28" s="219" t="s">
        <v>437</v>
      </c>
      <c r="AEC28" s="219" t="s">
        <v>437</v>
      </c>
      <c r="AED28" s="219" t="s">
        <v>437</v>
      </c>
      <c r="AEE28" s="219" t="s">
        <v>437</v>
      </c>
      <c r="AEF28" s="219" t="s">
        <v>437</v>
      </c>
      <c r="AEG28" s="219" t="s">
        <v>437</v>
      </c>
      <c r="AEH28" s="219" t="s">
        <v>437</v>
      </c>
      <c r="AEI28" s="219" t="s">
        <v>437</v>
      </c>
      <c r="AEJ28" s="219" t="s">
        <v>437</v>
      </c>
      <c r="AEK28" s="219" t="s">
        <v>437</v>
      </c>
      <c r="AEL28" s="219" t="s">
        <v>437</v>
      </c>
      <c r="AEM28" s="219">
        <v>8</v>
      </c>
      <c r="AEN28" s="219">
        <v>21</v>
      </c>
      <c r="AEO28" s="219">
        <v>8</v>
      </c>
      <c r="AEP28" s="219">
        <v>9</v>
      </c>
      <c r="AEQ28" s="219" t="s">
        <v>437</v>
      </c>
      <c r="AER28" s="219" t="s">
        <v>437</v>
      </c>
      <c r="AES28" s="219">
        <v>4</v>
      </c>
      <c r="AET28" s="219">
        <v>15</v>
      </c>
      <c r="AEU28" s="219">
        <v>4</v>
      </c>
      <c r="AEV28" s="219">
        <v>20</v>
      </c>
      <c r="AEW28" s="316" t="s">
        <v>437</v>
      </c>
      <c r="AEX28" s="301">
        <v>24</v>
      </c>
      <c r="AEY28" s="219" t="s">
        <v>437</v>
      </c>
      <c r="AEZ28" s="219">
        <v>14</v>
      </c>
      <c r="AFA28" s="219">
        <v>8</v>
      </c>
      <c r="AFB28" s="219">
        <v>12</v>
      </c>
      <c r="AFC28" s="219">
        <v>8</v>
      </c>
      <c r="AFD28" s="219">
        <v>8</v>
      </c>
      <c r="AFE28" s="219">
        <v>8</v>
      </c>
      <c r="AFF28" s="219" t="s">
        <v>437</v>
      </c>
      <c r="AFG28" s="219">
        <v>8</v>
      </c>
      <c r="AFH28" s="219">
        <v>8</v>
      </c>
      <c r="AFI28" s="219">
        <v>7</v>
      </c>
      <c r="AFJ28" s="219" t="s">
        <v>437</v>
      </c>
      <c r="AFK28" s="219" t="s">
        <v>437</v>
      </c>
      <c r="AFL28" s="219" t="s">
        <v>437</v>
      </c>
      <c r="AFM28" s="219" t="s">
        <v>437</v>
      </c>
      <c r="AFN28" s="219">
        <v>9</v>
      </c>
      <c r="AFO28" s="219">
        <v>16</v>
      </c>
      <c r="AFP28" s="219">
        <v>8</v>
      </c>
      <c r="AFQ28" s="219">
        <v>8</v>
      </c>
      <c r="AFR28" s="219" t="s">
        <v>437</v>
      </c>
      <c r="AFS28" s="219" t="s">
        <v>437</v>
      </c>
      <c r="AFT28" s="219" t="s">
        <v>437</v>
      </c>
      <c r="AFU28" s="219" t="s">
        <v>437</v>
      </c>
      <c r="AFV28" s="219" t="s">
        <v>437</v>
      </c>
      <c r="AFW28" s="219" t="s">
        <v>437</v>
      </c>
      <c r="AFX28" s="219">
        <v>11</v>
      </c>
      <c r="AFY28" s="219">
        <v>13</v>
      </c>
      <c r="AFZ28" s="219" t="s">
        <v>437</v>
      </c>
      <c r="AGA28" s="219" t="s">
        <v>437</v>
      </c>
      <c r="AGB28" s="316" t="s">
        <v>437</v>
      </c>
      <c r="AGC28" s="301" t="s">
        <v>437</v>
      </c>
      <c r="AGD28" s="219" t="s">
        <v>437</v>
      </c>
      <c r="AGE28" s="219" t="s">
        <v>437</v>
      </c>
      <c r="AGF28" s="219" t="s">
        <v>437</v>
      </c>
      <c r="AGG28" s="219" t="s">
        <v>437</v>
      </c>
      <c r="AGH28" s="219" t="s">
        <v>437</v>
      </c>
      <c r="AGI28" s="219" t="s">
        <v>437</v>
      </c>
      <c r="AGJ28" s="219" t="s">
        <v>437</v>
      </c>
      <c r="AGK28" s="219" t="s">
        <v>437</v>
      </c>
      <c r="AGL28" s="219" t="s">
        <v>437</v>
      </c>
      <c r="AGM28" s="219" t="s">
        <v>437</v>
      </c>
      <c r="AGN28" s="219" t="s">
        <v>437</v>
      </c>
      <c r="AGO28" s="219" t="s">
        <v>437</v>
      </c>
      <c r="AGP28" s="219" t="s">
        <v>437</v>
      </c>
      <c r="AGQ28" s="219" t="s">
        <v>437</v>
      </c>
      <c r="AGR28" s="219" t="s">
        <v>437</v>
      </c>
      <c r="AGS28" s="219" t="s">
        <v>437</v>
      </c>
      <c r="AGT28" s="219" t="s">
        <v>437</v>
      </c>
      <c r="AGU28" s="219" t="s">
        <v>437</v>
      </c>
      <c r="AGV28" s="219" t="s">
        <v>437</v>
      </c>
      <c r="AGW28" s="219" t="s">
        <v>437</v>
      </c>
      <c r="AGX28" s="219" t="s">
        <v>437</v>
      </c>
      <c r="AGY28" s="219" t="s">
        <v>437</v>
      </c>
      <c r="AGZ28" s="219" t="s">
        <v>437</v>
      </c>
      <c r="AHA28" s="219" t="s">
        <v>437</v>
      </c>
      <c r="AHB28" s="219" t="s">
        <v>437</v>
      </c>
      <c r="AHC28" s="219" t="s">
        <v>437</v>
      </c>
      <c r="AHD28" s="219" t="s">
        <v>437</v>
      </c>
      <c r="AHE28" s="219" t="s">
        <v>437</v>
      </c>
      <c r="AHF28" s="316">
        <v>6</v>
      </c>
      <c r="AHG28" s="301" t="s">
        <v>437</v>
      </c>
      <c r="AHH28" s="219" t="s">
        <v>437</v>
      </c>
      <c r="AHI28" s="219" t="s">
        <v>437</v>
      </c>
      <c r="AHJ28" s="219" t="s">
        <v>437</v>
      </c>
      <c r="AHK28" s="219" t="s">
        <v>437</v>
      </c>
      <c r="AHL28" s="219" t="s">
        <v>437</v>
      </c>
      <c r="AHM28" s="219" t="s">
        <v>437</v>
      </c>
      <c r="AHN28" s="219" t="s">
        <v>437</v>
      </c>
      <c r="AHO28" s="219" t="s">
        <v>437</v>
      </c>
      <c r="AHP28" s="219" t="s">
        <v>437</v>
      </c>
      <c r="AHQ28" s="219" t="s">
        <v>437</v>
      </c>
      <c r="AHR28" s="219" t="s">
        <v>437</v>
      </c>
      <c r="AHS28" s="219" t="s">
        <v>437</v>
      </c>
      <c r="AHT28" s="219" t="s">
        <v>437</v>
      </c>
      <c r="AHU28" s="219" t="s">
        <v>437</v>
      </c>
      <c r="AHV28" s="219" t="s">
        <v>437</v>
      </c>
      <c r="AHW28" s="219" t="s">
        <v>437</v>
      </c>
      <c r="AHX28" s="219" t="s">
        <v>437</v>
      </c>
      <c r="AHY28" s="219" t="s">
        <v>437</v>
      </c>
      <c r="AHZ28" s="219" t="s">
        <v>437</v>
      </c>
      <c r="AIA28" s="219" t="s">
        <v>437</v>
      </c>
      <c r="AIB28" s="219">
        <v>8</v>
      </c>
      <c r="AIC28" s="219">
        <v>7</v>
      </c>
      <c r="AID28" s="219" t="s">
        <v>437</v>
      </c>
      <c r="AIE28" s="219" t="s">
        <v>437</v>
      </c>
      <c r="AIF28" s="219">
        <v>11</v>
      </c>
      <c r="AIG28" s="219" t="s">
        <v>437</v>
      </c>
      <c r="AIH28" s="219" t="s">
        <v>437</v>
      </c>
      <c r="AII28" s="219">
        <v>2</v>
      </c>
      <c r="AIJ28" s="219" t="s">
        <v>437</v>
      </c>
      <c r="AIK28" s="316" t="s">
        <v>437</v>
      </c>
      <c r="AIL28" s="656" t="str">
        <f>INDEX([1]集計!$G:$AK,MATCH($B25,[1]集計!$A$1:$A$945,0)+2,MATCH(AIL$232,[1]集計!$G$2:$AK$2,0))</f>
        <v/>
      </c>
      <c r="AIM28" s="657" t="str">
        <f>INDEX([1]集計!$G:$AK,MATCH($B25,[1]集計!$A$1:$A$945,0)+2,MATCH(AIM$232,[1]集計!$G$2:$AK$2,0))</f>
        <v/>
      </c>
      <c r="AIN28" s="657" t="str">
        <f>INDEX([1]集計!$G:$AK,MATCH($B25,[1]集計!$A$1:$A$945,0)+2,MATCH(AIN$232,[1]集計!$G$2:$AK$2,0))</f>
        <v/>
      </c>
      <c r="AIO28" s="657" t="str">
        <f>INDEX([1]集計!$G:$AK,MATCH($B25,[1]集計!$A$1:$A$945,0)+2,MATCH(AIO$232,[1]集計!$G$2:$AK$2,0))</f>
        <v/>
      </c>
      <c r="AIP28" s="657" t="str">
        <f>INDEX([1]集計!$G:$AK,MATCH($B25,[1]集計!$A$1:$A$945,0)+2,MATCH(AIP$232,[1]集計!$G$2:$AK$2,0))</f>
        <v/>
      </c>
      <c r="AIQ28" s="657" t="str">
        <f>INDEX([1]集計!$G:$AK,MATCH($B25,[1]集計!$A$1:$A$945,0)+2,MATCH(AIQ$232,[1]集計!$G$2:$AK$2,0))</f>
        <v/>
      </c>
      <c r="AIR28" s="657" t="str">
        <f>INDEX([1]集計!$G:$AK,MATCH($B25,[1]集計!$A$1:$A$945,0)+2,MATCH(AIR$232,[1]集計!$G$2:$AK$2,0))</f>
        <v/>
      </c>
      <c r="AIS28" s="657" t="str">
        <f>INDEX([1]集計!$G:$AK,MATCH($B25,[1]集計!$A$1:$A$945,0)+2,MATCH(AIS$232,[1]集計!$G$2:$AK$2,0))</f>
        <v/>
      </c>
      <c r="AIT28" s="657" t="str">
        <f>INDEX([1]集計!$G:$AK,MATCH($B25,[1]集計!$A$1:$A$945,0)+2,MATCH(AIT$232,[1]集計!$G$2:$AK$2,0))</f>
        <v/>
      </c>
      <c r="AIU28" s="657" t="str">
        <f>INDEX([1]集計!$G:$AK,MATCH($B25,[1]集計!$A$1:$A$945,0)+2,MATCH(AIU$232,[1]集計!$G$2:$AK$2,0))</f>
        <v/>
      </c>
    </row>
    <row r="29" spans="1:1024" ht="14.25" hidden="1" customHeight="1" outlineLevel="1" thickBot="1">
      <c r="A29" s="159"/>
      <c r="B29" s="181" t="s">
        <v>230</v>
      </c>
      <c r="C29" s="40" t="s">
        <v>231</v>
      </c>
      <c r="D29" s="670">
        <f t="shared" si="39"/>
        <v>19</v>
      </c>
      <c r="E29" s="55">
        <f>SUM(D29/G29)</f>
        <v>0.47499999999999998</v>
      </c>
      <c r="F29" s="179"/>
      <c r="G29" s="49">
        <v>40</v>
      </c>
      <c r="H29" s="156">
        <f>SUM(I29:AHL29)</f>
        <v>11</v>
      </c>
      <c r="T29" s="47"/>
      <c r="NV29" s="119"/>
      <c r="NW29" s="119"/>
      <c r="NX29" s="119"/>
      <c r="NY29" s="119"/>
      <c r="NZ29" s="119"/>
      <c r="OA29" s="119"/>
      <c r="OB29" s="119"/>
      <c r="OC29" s="119"/>
      <c r="OD29" s="119"/>
      <c r="OE29" s="119"/>
      <c r="OF29" s="119"/>
      <c r="OG29" s="119"/>
      <c r="OH29" s="119"/>
      <c r="OI29" s="119"/>
      <c r="OJ29" s="119"/>
      <c r="OK29" s="119"/>
      <c r="OL29" s="119"/>
      <c r="OM29" s="119"/>
      <c r="ON29" s="119"/>
      <c r="OO29" s="119"/>
      <c r="OP29" s="119"/>
      <c r="OQ29" s="119"/>
      <c r="OR29" s="119"/>
      <c r="OS29" s="119"/>
      <c r="OT29" s="119"/>
      <c r="OU29" s="119"/>
      <c r="OV29" s="119"/>
      <c r="OW29" s="119"/>
      <c r="OX29" s="119"/>
      <c r="OY29" s="119"/>
      <c r="OZ29" s="119"/>
      <c r="PA29" s="119"/>
      <c r="PB29" s="119"/>
      <c r="PC29" s="119"/>
      <c r="PD29" s="119"/>
      <c r="PE29" s="119"/>
      <c r="PF29" s="119"/>
      <c r="PG29" s="119"/>
      <c r="PH29" s="119"/>
      <c r="PI29" s="119"/>
      <c r="PJ29" s="119"/>
      <c r="PK29" s="119"/>
      <c r="PL29" s="119"/>
      <c r="PM29" s="119"/>
      <c r="PN29" s="119"/>
      <c r="PO29" s="119"/>
      <c r="PP29" s="119"/>
      <c r="PQ29" s="119"/>
      <c r="PR29" s="119"/>
      <c r="PS29" s="119"/>
      <c r="PT29" s="119"/>
      <c r="PU29" s="119"/>
      <c r="PV29" s="119"/>
      <c r="PW29" s="119"/>
      <c r="PX29" s="119"/>
      <c r="PY29" s="119"/>
      <c r="PZ29" s="119"/>
      <c r="QA29" s="119"/>
      <c r="QB29" s="119"/>
      <c r="QC29" s="119"/>
      <c r="QD29" s="119"/>
      <c r="QE29" s="119"/>
      <c r="QF29" s="119"/>
      <c r="QG29" s="119"/>
      <c r="QH29" s="119"/>
      <c r="QI29" s="119"/>
      <c r="QJ29" s="119"/>
      <c r="QK29" s="119"/>
      <c r="QL29" s="119"/>
      <c r="QM29" s="119"/>
      <c r="QN29" s="119"/>
      <c r="QO29" s="119"/>
      <c r="QP29" s="119"/>
      <c r="QQ29" s="119"/>
      <c r="QR29" s="119"/>
      <c r="QS29" s="119"/>
      <c r="QT29" s="119"/>
      <c r="QU29" s="119"/>
      <c r="QV29" s="119"/>
      <c r="QW29" s="119"/>
      <c r="QX29" s="119"/>
      <c r="QY29" s="119"/>
      <c r="QZ29" s="119"/>
      <c r="RA29" s="119"/>
      <c r="RB29" s="119"/>
      <c r="RC29" s="119"/>
      <c r="RD29" s="119"/>
      <c r="RE29" s="119"/>
      <c r="RF29" s="119"/>
      <c r="RG29" s="119"/>
      <c r="ACQ29" s="301" t="s">
        <v>437</v>
      </c>
      <c r="ACR29" s="219" t="s">
        <v>437</v>
      </c>
      <c r="ACS29" s="219" t="s">
        <v>437</v>
      </c>
      <c r="ACT29" s="219" t="s">
        <v>437</v>
      </c>
      <c r="ACU29" s="219" t="s">
        <v>437</v>
      </c>
      <c r="ACV29" s="219" t="s">
        <v>437</v>
      </c>
      <c r="ACW29" s="219" t="s">
        <v>437</v>
      </c>
      <c r="ACX29" s="219" t="s">
        <v>437</v>
      </c>
      <c r="ACY29" s="219" t="s">
        <v>437</v>
      </c>
      <c r="ACZ29" s="219" t="s">
        <v>437</v>
      </c>
      <c r="ADA29" s="219" t="s">
        <v>437</v>
      </c>
      <c r="ADB29" s="219" t="s">
        <v>437</v>
      </c>
      <c r="ADC29" s="219" t="s">
        <v>437</v>
      </c>
      <c r="ADD29" s="219" t="s">
        <v>437</v>
      </c>
      <c r="ADE29" s="219" t="s">
        <v>437</v>
      </c>
      <c r="ADF29" s="219" t="s">
        <v>437</v>
      </c>
      <c r="ADG29" s="219" t="s">
        <v>437</v>
      </c>
      <c r="ADH29" s="219" t="s">
        <v>437</v>
      </c>
      <c r="ADI29" s="219" t="s">
        <v>437</v>
      </c>
      <c r="ADJ29" s="219" t="s">
        <v>437</v>
      </c>
      <c r="ADK29" s="219" t="s">
        <v>437</v>
      </c>
      <c r="ADL29" s="219" t="s">
        <v>437</v>
      </c>
      <c r="ADM29" s="219" t="s">
        <v>437</v>
      </c>
      <c r="ADN29" s="219" t="s">
        <v>437</v>
      </c>
      <c r="ADO29" s="219" t="s">
        <v>437</v>
      </c>
      <c r="ADP29" s="219" t="s">
        <v>437</v>
      </c>
      <c r="ADQ29" s="219" t="s">
        <v>437</v>
      </c>
      <c r="ADR29" s="219" t="s">
        <v>437</v>
      </c>
      <c r="ADS29" s="219" t="s">
        <v>437</v>
      </c>
      <c r="ADT29" s="219" t="s">
        <v>437</v>
      </c>
      <c r="ADU29" s="316" t="s">
        <v>437</v>
      </c>
      <c r="ADV29" s="301" t="s">
        <v>437</v>
      </c>
      <c r="ADW29" s="219" t="s">
        <v>437</v>
      </c>
      <c r="ADX29" s="219" t="s">
        <v>437</v>
      </c>
      <c r="ADY29" s="219" t="s">
        <v>437</v>
      </c>
      <c r="ADZ29" s="219" t="s">
        <v>437</v>
      </c>
      <c r="AEA29" s="219" t="s">
        <v>437</v>
      </c>
      <c r="AEB29" s="219" t="s">
        <v>437</v>
      </c>
      <c r="AEC29" s="219" t="s">
        <v>437</v>
      </c>
      <c r="AED29" s="219" t="s">
        <v>437</v>
      </c>
      <c r="AEE29" s="219" t="s">
        <v>437</v>
      </c>
      <c r="AEF29" s="219" t="s">
        <v>437</v>
      </c>
      <c r="AEG29" s="219" t="s">
        <v>437</v>
      </c>
      <c r="AEH29" s="219" t="s">
        <v>437</v>
      </c>
      <c r="AEI29" s="219" t="s">
        <v>437</v>
      </c>
      <c r="AEJ29" s="219" t="s">
        <v>437</v>
      </c>
      <c r="AEK29" s="219" t="s">
        <v>437</v>
      </c>
      <c r="AEL29" s="219" t="s">
        <v>437</v>
      </c>
      <c r="AEM29" s="219" t="s">
        <v>437</v>
      </c>
      <c r="AEN29" s="219" t="s">
        <v>437</v>
      </c>
      <c r="AEO29" s="219" t="s">
        <v>437</v>
      </c>
      <c r="AEP29" s="219" t="s">
        <v>437</v>
      </c>
      <c r="AEQ29" s="219" t="s">
        <v>437</v>
      </c>
      <c r="AER29" s="219" t="s">
        <v>437</v>
      </c>
      <c r="AES29" s="219" t="s">
        <v>437</v>
      </c>
      <c r="AET29" s="219" t="s">
        <v>437</v>
      </c>
      <c r="AEU29" s="219" t="s">
        <v>437</v>
      </c>
      <c r="AEV29" s="219" t="s">
        <v>437</v>
      </c>
      <c r="AEW29" s="316" t="s">
        <v>437</v>
      </c>
      <c r="AEX29" s="301" t="s">
        <v>437</v>
      </c>
      <c r="AEY29" s="219" t="s">
        <v>437</v>
      </c>
      <c r="AEZ29" s="219" t="s">
        <v>437</v>
      </c>
      <c r="AFA29" s="219" t="s">
        <v>437</v>
      </c>
      <c r="AFB29" s="219" t="s">
        <v>437</v>
      </c>
      <c r="AFC29" s="219" t="s">
        <v>437</v>
      </c>
      <c r="AFD29" s="219" t="s">
        <v>437</v>
      </c>
      <c r="AFE29" s="219">
        <v>3</v>
      </c>
      <c r="AFF29" s="219" t="s">
        <v>437</v>
      </c>
      <c r="AFG29" s="219" t="s">
        <v>437</v>
      </c>
      <c r="AFH29" s="219" t="s">
        <v>437</v>
      </c>
      <c r="AFI29" s="219" t="s">
        <v>437</v>
      </c>
      <c r="AFJ29" s="219" t="s">
        <v>437</v>
      </c>
      <c r="AFK29" s="219" t="s">
        <v>437</v>
      </c>
      <c r="AFL29" s="219" t="s">
        <v>437</v>
      </c>
      <c r="AFM29" s="219" t="s">
        <v>437</v>
      </c>
      <c r="AFN29" s="219" t="s">
        <v>437</v>
      </c>
      <c r="AFO29" s="219" t="s">
        <v>437</v>
      </c>
      <c r="AFP29" s="219" t="s">
        <v>437</v>
      </c>
      <c r="AFQ29" s="219" t="s">
        <v>437</v>
      </c>
      <c r="AFR29" s="219" t="s">
        <v>437</v>
      </c>
      <c r="AFS29" s="219" t="s">
        <v>437</v>
      </c>
      <c r="AFT29" s="219" t="s">
        <v>437</v>
      </c>
      <c r="AFU29" s="219" t="s">
        <v>437</v>
      </c>
      <c r="AFV29" s="219" t="s">
        <v>437</v>
      </c>
      <c r="AFW29" s="219" t="s">
        <v>437</v>
      </c>
      <c r="AFX29" s="219" t="s">
        <v>437</v>
      </c>
      <c r="AFY29" s="219" t="s">
        <v>437</v>
      </c>
      <c r="AFZ29" s="219" t="s">
        <v>437</v>
      </c>
      <c r="AGA29" s="219" t="s">
        <v>437</v>
      </c>
      <c r="AGB29" s="316" t="s">
        <v>437</v>
      </c>
      <c r="AGC29" s="301" t="s">
        <v>437</v>
      </c>
      <c r="AGD29" s="219" t="s">
        <v>437</v>
      </c>
      <c r="AGE29" s="219" t="s">
        <v>437</v>
      </c>
      <c r="AGF29" s="219" t="s">
        <v>437</v>
      </c>
      <c r="AGG29" s="219" t="s">
        <v>437</v>
      </c>
      <c r="AGH29" s="219" t="s">
        <v>437</v>
      </c>
      <c r="AGI29" s="219" t="s">
        <v>437</v>
      </c>
      <c r="AGJ29" s="219">
        <v>4</v>
      </c>
      <c r="AGK29" s="219" t="s">
        <v>437</v>
      </c>
      <c r="AGL29" s="219" t="s">
        <v>437</v>
      </c>
      <c r="AGM29" s="219" t="s">
        <v>437</v>
      </c>
      <c r="AGN29" s="219" t="s">
        <v>437</v>
      </c>
      <c r="AGO29" s="219" t="s">
        <v>437</v>
      </c>
      <c r="AGP29" s="219" t="s">
        <v>437</v>
      </c>
      <c r="AGQ29" s="219" t="s">
        <v>437</v>
      </c>
      <c r="AGR29" s="219" t="s">
        <v>437</v>
      </c>
      <c r="AGS29" s="219" t="s">
        <v>437</v>
      </c>
      <c r="AGT29" s="219" t="s">
        <v>437</v>
      </c>
      <c r="AGU29" s="219" t="s">
        <v>437</v>
      </c>
      <c r="AGV29" s="219" t="s">
        <v>437</v>
      </c>
      <c r="AGW29" s="219" t="s">
        <v>437</v>
      </c>
      <c r="AGX29" s="219" t="s">
        <v>437</v>
      </c>
      <c r="AGY29" s="219" t="s">
        <v>437</v>
      </c>
      <c r="AGZ29" s="219" t="s">
        <v>437</v>
      </c>
      <c r="AHA29" s="219" t="s">
        <v>437</v>
      </c>
      <c r="AHB29" s="219" t="s">
        <v>437</v>
      </c>
      <c r="AHC29" s="219" t="s">
        <v>437</v>
      </c>
      <c r="AHD29" s="219" t="s">
        <v>437</v>
      </c>
      <c r="AHE29" s="219" t="s">
        <v>437</v>
      </c>
      <c r="AHF29" s="316" t="s">
        <v>437</v>
      </c>
      <c r="AHG29" s="301" t="s">
        <v>437</v>
      </c>
      <c r="AHH29" s="219" t="s">
        <v>437</v>
      </c>
      <c r="AHI29" s="219" t="s">
        <v>437</v>
      </c>
      <c r="AHJ29" s="219" t="s">
        <v>437</v>
      </c>
      <c r="AHK29" s="219" t="s">
        <v>437</v>
      </c>
      <c r="AHL29" s="219">
        <v>4</v>
      </c>
      <c r="AHM29" s="219">
        <v>8</v>
      </c>
      <c r="AHN29" s="219" t="s">
        <v>437</v>
      </c>
      <c r="AHO29" s="219" t="s">
        <v>437</v>
      </c>
      <c r="AHP29" s="219" t="s">
        <v>437</v>
      </c>
      <c r="AHQ29" s="219" t="s">
        <v>437</v>
      </c>
      <c r="AHR29" s="219" t="s">
        <v>437</v>
      </c>
      <c r="AHS29" s="219" t="s">
        <v>437</v>
      </c>
      <c r="AHT29" s="219" t="s">
        <v>437</v>
      </c>
      <c r="AHU29" s="219" t="s">
        <v>437</v>
      </c>
      <c r="AHV29" s="219" t="s">
        <v>437</v>
      </c>
      <c r="AHW29" s="219" t="s">
        <v>437</v>
      </c>
      <c r="AHX29" s="219" t="s">
        <v>437</v>
      </c>
      <c r="AHY29" s="219" t="s">
        <v>437</v>
      </c>
      <c r="AHZ29" s="219" t="s">
        <v>437</v>
      </c>
      <c r="AIA29" s="219" t="s">
        <v>437</v>
      </c>
      <c r="AIB29" s="219" t="s">
        <v>437</v>
      </c>
      <c r="AIC29" s="219" t="s">
        <v>437</v>
      </c>
      <c r="AID29" s="219" t="s">
        <v>437</v>
      </c>
      <c r="AIE29" s="219" t="s">
        <v>437</v>
      </c>
      <c r="AIF29" s="219" t="s">
        <v>437</v>
      </c>
      <c r="AIG29" s="219" t="s">
        <v>437</v>
      </c>
      <c r="AIH29" s="219" t="s">
        <v>437</v>
      </c>
      <c r="AII29" s="219" t="s">
        <v>437</v>
      </c>
      <c r="AIJ29" s="219" t="s">
        <v>437</v>
      </c>
      <c r="AIK29" s="316" t="s">
        <v>437</v>
      </c>
      <c r="AIL29" s="656" t="str">
        <f>INDEX([1]集計!$G:$AK,MATCH($B25,[1]集計!$A$1:$A$945,0)+3,MATCH(AIL$232,[1]集計!$G$2:$AK$2,0))</f>
        <v/>
      </c>
      <c r="AIM29" s="657" t="str">
        <f>INDEX([1]集計!$G:$AK,MATCH($B25,[1]集計!$A$1:$A$945,0)+3,MATCH(AIM$232,[1]集計!$G$2:$AK$2,0))</f>
        <v/>
      </c>
      <c r="AIN29" s="657" t="str">
        <f>INDEX([1]集計!$G:$AK,MATCH($B25,[1]集計!$A$1:$A$945,0)+3,MATCH(AIN$232,[1]集計!$G$2:$AK$2,0))</f>
        <v/>
      </c>
      <c r="AIO29" s="657" t="str">
        <f>INDEX([1]集計!$G:$AK,MATCH($B25,[1]集計!$A$1:$A$945,0)+3,MATCH(AIO$232,[1]集計!$G$2:$AK$2,0))</f>
        <v/>
      </c>
      <c r="AIP29" s="657" t="str">
        <f>INDEX([1]集計!$G:$AK,MATCH($B25,[1]集計!$A$1:$A$945,0)+3,MATCH(AIP$232,[1]集計!$G$2:$AK$2,0))</f>
        <v/>
      </c>
      <c r="AIQ29" s="657" t="str">
        <f>INDEX([1]集計!$G:$AK,MATCH($B25,[1]集計!$A$1:$A$945,0)+3,MATCH(AIQ$232,[1]集計!$G$2:$AK$2,0))</f>
        <v/>
      </c>
      <c r="AIR29" s="657" t="str">
        <f>INDEX([1]集計!$G:$AK,MATCH($B25,[1]集計!$A$1:$A$945,0)+3,MATCH(AIR$232,[1]集計!$G$2:$AK$2,0))</f>
        <v/>
      </c>
      <c r="AIS29" s="657" t="str">
        <f>INDEX([1]集計!$G:$AK,MATCH($B25,[1]集計!$A$1:$A$945,0)+3,MATCH(AIS$232,[1]集計!$G$2:$AK$2,0))</f>
        <v/>
      </c>
      <c r="AIT29" s="657" t="str">
        <f>INDEX([1]集計!$G:$AK,MATCH($B25,[1]集計!$A$1:$A$945,0)+3,MATCH(AIT$232,[1]集計!$G$2:$AK$2,0))</f>
        <v/>
      </c>
      <c r="AIU29" s="657" t="str">
        <f>INDEX([1]集計!$G:$AK,MATCH($B25,[1]集計!$A$1:$A$945,0)+3,MATCH(AIU$232,[1]集計!$G$2:$AK$2,0))</f>
        <v/>
      </c>
      <c r="AIV29" s="119">
        <v>4</v>
      </c>
      <c r="AIW29" s="138">
        <v>4</v>
      </c>
    </row>
    <row r="30" spans="1:1024" ht="14.25" hidden="1" customHeight="1" outlineLevel="1" thickBot="1">
      <c r="A30" s="159"/>
      <c r="B30" s="160">
        <f>D32</f>
        <v>482</v>
      </c>
      <c r="C30" s="40" t="s">
        <v>232</v>
      </c>
      <c r="D30" s="670">
        <f t="shared" si="39"/>
        <v>0</v>
      </c>
      <c r="E30" s="55" t="e">
        <f>SUM(D30/G30)</f>
        <v>#DIV/0!</v>
      </c>
      <c r="F30" s="179"/>
      <c r="G30" s="49">
        <v>0</v>
      </c>
      <c r="H30" s="156">
        <f>SUM(I30:AHL30)</f>
        <v>0</v>
      </c>
      <c r="T30" s="47"/>
      <c r="NV30" s="119"/>
      <c r="NW30" s="119"/>
      <c r="NX30" s="119"/>
      <c r="NY30" s="119"/>
      <c r="NZ30" s="119"/>
      <c r="OA30" s="119"/>
      <c r="OB30" s="119"/>
      <c r="OC30" s="119"/>
      <c r="OD30" s="119"/>
      <c r="OE30" s="119"/>
      <c r="OF30" s="119"/>
      <c r="OG30" s="119"/>
      <c r="OH30" s="119"/>
      <c r="OI30" s="119"/>
      <c r="OJ30" s="119"/>
      <c r="OK30" s="119"/>
      <c r="OL30" s="119"/>
      <c r="OM30" s="119"/>
      <c r="ON30" s="119"/>
      <c r="OO30" s="119"/>
      <c r="OP30" s="119"/>
      <c r="OQ30" s="119"/>
      <c r="OR30" s="119"/>
      <c r="OS30" s="119"/>
      <c r="OT30" s="119"/>
      <c r="OU30" s="119"/>
      <c r="OV30" s="119"/>
      <c r="OW30" s="119"/>
      <c r="OX30" s="119"/>
      <c r="OY30" s="119"/>
      <c r="OZ30" s="119"/>
      <c r="PA30" s="119"/>
      <c r="PB30" s="119"/>
      <c r="PC30" s="119"/>
      <c r="PD30" s="119"/>
      <c r="PE30" s="119"/>
      <c r="PF30" s="119"/>
      <c r="PG30" s="119"/>
      <c r="PH30" s="119"/>
      <c r="PI30" s="119"/>
      <c r="PJ30" s="119"/>
      <c r="PK30" s="119"/>
      <c r="PL30" s="119"/>
      <c r="PM30" s="119"/>
      <c r="PN30" s="119"/>
      <c r="PO30" s="119"/>
      <c r="PP30" s="119"/>
      <c r="PQ30" s="119"/>
      <c r="PR30" s="119"/>
      <c r="PS30" s="119"/>
      <c r="PT30" s="119"/>
      <c r="PU30" s="119"/>
      <c r="PV30" s="119"/>
      <c r="PW30" s="119"/>
      <c r="PX30" s="119"/>
      <c r="PY30" s="119"/>
      <c r="PZ30" s="119"/>
      <c r="QA30" s="119"/>
      <c r="QB30" s="119"/>
      <c r="QC30" s="119"/>
      <c r="QD30" s="119"/>
      <c r="QE30" s="119"/>
      <c r="QF30" s="119"/>
      <c r="QG30" s="119"/>
      <c r="QH30" s="119"/>
      <c r="QI30" s="119"/>
      <c r="QJ30" s="119"/>
      <c r="QK30" s="119"/>
      <c r="QL30" s="119"/>
      <c r="QM30" s="119"/>
      <c r="QN30" s="119"/>
      <c r="QO30" s="119"/>
      <c r="QP30" s="119"/>
      <c r="QQ30" s="119"/>
      <c r="QR30" s="119"/>
      <c r="QS30" s="119"/>
      <c r="QT30" s="119"/>
      <c r="QU30" s="119"/>
      <c r="QV30" s="119"/>
      <c r="QW30" s="119"/>
      <c r="QX30" s="119"/>
      <c r="QY30" s="119"/>
      <c r="QZ30" s="119"/>
      <c r="RA30" s="119"/>
      <c r="RB30" s="119"/>
      <c r="RC30" s="119"/>
      <c r="RD30" s="119"/>
      <c r="RE30" s="119"/>
      <c r="RF30" s="119"/>
      <c r="RG30" s="119"/>
      <c r="ACQ30" s="301" t="s">
        <v>437</v>
      </c>
      <c r="ACR30" s="219" t="s">
        <v>437</v>
      </c>
      <c r="ACS30" s="219" t="s">
        <v>437</v>
      </c>
      <c r="ACT30" s="219" t="s">
        <v>437</v>
      </c>
      <c r="ACU30" s="219" t="s">
        <v>437</v>
      </c>
      <c r="ACV30" s="219" t="s">
        <v>437</v>
      </c>
      <c r="ACW30" s="219" t="s">
        <v>437</v>
      </c>
      <c r="ACX30" s="219" t="s">
        <v>437</v>
      </c>
      <c r="ACY30" s="219" t="s">
        <v>437</v>
      </c>
      <c r="ACZ30" s="219" t="s">
        <v>437</v>
      </c>
      <c r="ADA30" s="219" t="s">
        <v>437</v>
      </c>
      <c r="ADB30" s="219" t="s">
        <v>437</v>
      </c>
      <c r="ADC30" s="219" t="s">
        <v>437</v>
      </c>
      <c r="ADD30" s="219" t="s">
        <v>437</v>
      </c>
      <c r="ADE30" s="219" t="s">
        <v>437</v>
      </c>
      <c r="ADF30" s="219" t="s">
        <v>437</v>
      </c>
      <c r="ADG30" s="219" t="s">
        <v>437</v>
      </c>
      <c r="ADH30" s="219" t="s">
        <v>437</v>
      </c>
      <c r="ADI30" s="219" t="s">
        <v>437</v>
      </c>
      <c r="ADJ30" s="219" t="s">
        <v>437</v>
      </c>
      <c r="ADK30" s="219" t="s">
        <v>437</v>
      </c>
      <c r="ADL30" s="219" t="s">
        <v>437</v>
      </c>
      <c r="ADM30" s="219" t="s">
        <v>437</v>
      </c>
      <c r="ADN30" s="219" t="s">
        <v>437</v>
      </c>
      <c r="ADO30" s="219" t="s">
        <v>437</v>
      </c>
      <c r="ADP30" s="219" t="s">
        <v>437</v>
      </c>
      <c r="ADQ30" s="219" t="s">
        <v>437</v>
      </c>
      <c r="ADR30" s="219" t="s">
        <v>437</v>
      </c>
      <c r="ADS30" s="219" t="s">
        <v>437</v>
      </c>
      <c r="ADT30" s="219" t="s">
        <v>437</v>
      </c>
      <c r="ADU30" s="316" t="s">
        <v>437</v>
      </c>
      <c r="ADV30" s="301" t="s">
        <v>437</v>
      </c>
      <c r="ADW30" s="219" t="s">
        <v>437</v>
      </c>
      <c r="ADX30" s="219" t="s">
        <v>437</v>
      </c>
      <c r="ADY30" s="219" t="s">
        <v>437</v>
      </c>
      <c r="ADZ30" s="219" t="s">
        <v>437</v>
      </c>
      <c r="AEA30" s="219" t="s">
        <v>437</v>
      </c>
      <c r="AEB30" s="219" t="s">
        <v>437</v>
      </c>
      <c r="AEC30" s="219" t="s">
        <v>437</v>
      </c>
      <c r="AED30" s="219" t="s">
        <v>437</v>
      </c>
      <c r="AEE30" s="219" t="s">
        <v>437</v>
      </c>
      <c r="AEF30" s="219" t="s">
        <v>437</v>
      </c>
      <c r="AEG30" s="219" t="s">
        <v>437</v>
      </c>
      <c r="AEH30" s="219" t="s">
        <v>437</v>
      </c>
      <c r="AEI30" s="219" t="s">
        <v>437</v>
      </c>
      <c r="AEJ30" s="219" t="s">
        <v>437</v>
      </c>
      <c r="AEK30" s="219" t="s">
        <v>437</v>
      </c>
      <c r="AEL30" s="219" t="s">
        <v>437</v>
      </c>
      <c r="AEM30" s="219" t="s">
        <v>437</v>
      </c>
      <c r="AEN30" s="219" t="s">
        <v>437</v>
      </c>
      <c r="AEO30" s="219" t="s">
        <v>437</v>
      </c>
      <c r="AEP30" s="219" t="s">
        <v>437</v>
      </c>
      <c r="AEQ30" s="219" t="s">
        <v>437</v>
      </c>
      <c r="AER30" s="219" t="s">
        <v>437</v>
      </c>
      <c r="AES30" s="219" t="s">
        <v>437</v>
      </c>
      <c r="AET30" s="219" t="s">
        <v>437</v>
      </c>
      <c r="AEU30" s="219" t="s">
        <v>437</v>
      </c>
      <c r="AEV30" s="219" t="s">
        <v>437</v>
      </c>
      <c r="AEW30" s="316" t="s">
        <v>437</v>
      </c>
      <c r="AEX30" s="301" t="s">
        <v>437</v>
      </c>
      <c r="AEY30" s="219" t="s">
        <v>437</v>
      </c>
      <c r="AEZ30" s="219" t="s">
        <v>437</v>
      </c>
      <c r="AFA30" s="219" t="s">
        <v>437</v>
      </c>
      <c r="AFB30" s="219" t="s">
        <v>437</v>
      </c>
      <c r="AFC30" s="219" t="s">
        <v>437</v>
      </c>
      <c r="AFD30" s="219" t="s">
        <v>437</v>
      </c>
      <c r="AFE30" s="219" t="s">
        <v>437</v>
      </c>
      <c r="AFF30" s="219" t="s">
        <v>437</v>
      </c>
      <c r="AFG30" s="219" t="s">
        <v>437</v>
      </c>
      <c r="AFH30" s="219" t="s">
        <v>437</v>
      </c>
      <c r="AFI30" s="219" t="s">
        <v>437</v>
      </c>
      <c r="AFJ30" s="219" t="s">
        <v>437</v>
      </c>
      <c r="AFK30" s="219" t="s">
        <v>437</v>
      </c>
      <c r="AFL30" s="219" t="s">
        <v>437</v>
      </c>
      <c r="AFM30" s="219" t="s">
        <v>437</v>
      </c>
      <c r="AFN30" s="219" t="s">
        <v>437</v>
      </c>
      <c r="AFO30" s="219" t="s">
        <v>437</v>
      </c>
      <c r="AFP30" s="219" t="s">
        <v>437</v>
      </c>
      <c r="AFQ30" s="219" t="s">
        <v>437</v>
      </c>
      <c r="AFR30" s="219" t="s">
        <v>437</v>
      </c>
      <c r="AFS30" s="219" t="s">
        <v>437</v>
      </c>
      <c r="AFT30" s="219" t="s">
        <v>437</v>
      </c>
      <c r="AFU30" s="219" t="s">
        <v>437</v>
      </c>
      <c r="AFV30" s="219" t="s">
        <v>437</v>
      </c>
      <c r="AFW30" s="219" t="s">
        <v>437</v>
      </c>
      <c r="AFX30" s="219" t="s">
        <v>437</v>
      </c>
      <c r="AFY30" s="219" t="s">
        <v>437</v>
      </c>
      <c r="AFZ30" s="219" t="s">
        <v>437</v>
      </c>
      <c r="AGA30" s="219" t="s">
        <v>437</v>
      </c>
      <c r="AGB30" s="316" t="s">
        <v>437</v>
      </c>
      <c r="AGC30" s="301" t="s">
        <v>437</v>
      </c>
      <c r="AGD30" s="219" t="s">
        <v>437</v>
      </c>
      <c r="AGE30" s="219" t="s">
        <v>437</v>
      </c>
      <c r="AGF30" s="219" t="s">
        <v>437</v>
      </c>
      <c r="AGG30" s="219" t="s">
        <v>437</v>
      </c>
      <c r="AGH30" s="219" t="s">
        <v>437</v>
      </c>
      <c r="AGI30" s="219" t="s">
        <v>437</v>
      </c>
      <c r="AGJ30" s="219" t="s">
        <v>437</v>
      </c>
      <c r="AGK30" s="219" t="s">
        <v>437</v>
      </c>
      <c r="AGL30" s="219" t="s">
        <v>437</v>
      </c>
      <c r="AGM30" s="219" t="s">
        <v>437</v>
      </c>
      <c r="AGN30" s="219" t="s">
        <v>437</v>
      </c>
      <c r="AGO30" s="219" t="s">
        <v>437</v>
      </c>
      <c r="AGP30" s="219" t="s">
        <v>437</v>
      </c>
      <c r="AGQ30" s="219" t="s">
        <v>437</v>
      </c>
      <c r="AGR30" s="219" t="s">
        <v>437</v>
      </c>
      <c r="AGS30" s="219" t="s">
        <v>437</v>
      </c>
      <c r="AGT30" s="219" t="s">
        <v>437</v>
      </c>
      <c r="AGU30" s="219" t="s">
        <v>437</v>
      </c>
      <c r="AGV30" s="219" t="s">
        <v>437</v>
      </c>
      <c r="AGW30" s="219" t="s">
        <v>437</v>
      </c>
      <c r="AGX30" s="219" t="s">
        <v>437</v>
      </c>
      <c r="AGY30" s="219" t="s">
        <v>437</v>
      </c>
      <c r="AGZ30" s="219" t="s">
        <v>437</v>
      </c>
      <c r="AHA30" s="219" t="s">
        <v>437</v>
      </c>
      <c r="AHB30" s="219" t="s">
        <v>437</v>
      </c>
      <c r="AHC30" s="219" t="s">
        <v>437</v>
      </c>
      <c r="AHD30" s="219" t="s">
        <v>437</v>
      </c>
      <c r="AHE30" s="219" t="s">
        <v>437</v>
      </c>
      <c r="AHF30" s="316" t="s">
        <v>437</v>
      </c>
      <c r="AHG30" s="301" t="s">
        <v>437</v>
      </c>
      <c r="AHH30" s="219" t="s">
        <v>437</v>
      </c>
      <c r="AHI30" s="219" t="s">
        <v>437</v>
      </c>
      <c r="AHJ30" s="219" t="s">
        <v>437</v>
      </c>
      <c r="AHK30" s="219" t="s">
        <v>437</v>
      </c>
      <c r="AHL30" s="219" t="s">
        <v>437</v>
      </c>
      <c r="AHM30" s="219" t="s">
        <v>437</v>
      </c>
      <c r="AHN30" s="219" t="s">
        <v>437</v>
      </c>
      <c r="AHO30" s="219" t="s">
        <v>437</v>
      </c>
      <c r="AHP30" s="219" t="s">
        <v>437</v>
      </c>
      <c r="AHQ30" s="219" t="s">
        <v>437</v>
      </c>
      <c r="AHR30" s="219" t="s">
        <v>437</v>
      </c>
      <c r="AHS30" s="219" t="s">
        <v>437</v>
      </c>
      <c r="AHT30" s="219" t="s">
        <v>437</v>
      </c>
      <c r="AHU30" s="219" t="s">
        <v>437</v>
      </c>
      <c r="AHV30" s="219" t="s">
        <v>437</v>
      </c>
      <c r="AHW30" s="219" t="s">
        <v>437</v>
      </c>
      <c r="AHX30" s="219" t="s">
        <v>437</v>
      </c>
      <c r="AHY30" s="219" t="s">
        <v>437</v>
      </c>
      <c r="AHZ30" s="219" t="s">
        <v>437</v>
      </c>
      <c r="AIA30" s="219" t="s">
        <v>437</v>
      </c>
      <c r="AIB30" s="219" t="s">
        <v>437</v>
      </c>
      <c r="AIC30" s="219" t="s">
        <v>437</v>
      </c>
      <c r="AID30" s="219" t="s">
        <v>437</v>
      </c>
      <c r="AIE30" s="219" t="s">
        <v>437</v>
      </c>
      <c r="AIF30" s="219" t="s">
        <v>437</v>
      </c>
      <c r="AIG30" s="219" t="s">
        <v>437</v>
      </c>
      <c r="AIH30" s="219" t="s">
        <v>437</v>
      </c>
      <c r="AII30" s="219" t="s">
        <v>437</v>
      </c>
      <c r="AIJ30" s="219" t="s">
        <v>437</v>
      </c>
      <c r="AIK30" s="316" t="s">
        <v>437</v>
      </c>
      <c r="AIL30" s="656" t="str">
        <f>INDEX([1]集計!$G:$AK,MATCH($B25,[1]集計!$A$1:$A$945,0)+4,MATCH(AIL$232,[1]集計!$G$2:$AK$2,0))</f>
        <v/>
      </c>
      <c r="AIM30" s="657" t="str">
        <f>INDEX([1]集計!$G:$AK,MATCH($B25,[1]集計!$A$1:$A$945,0)+4,MATCH(AIM$232,[1]集計!$G$2:$AK$2,0))</f>
        <v/>
      </c>
      <c r="AIN30" s="657" t="str">
        <f>INDEX([1]集計!$G:$AK,MATCH($B25,[1]集計!$A$1:$A$945,0)+4,MATCH(AIN$232,[1]集計!$G$2:$AK$2,0))</f>
        <v/>
      </c>
      <c r="AIO30" s="657" t="str">
        <f>INDEX([1]集計!$G:$AK,MATCH($B25,[1]集計!$A$1:$A$945,0)+4,MATCH(AIO$232,[1]集計!$G$2:$AK$2,0))</f>
        <v/>
      </c>
      <c r="AIP30" s="657" t="str">
        <f>INDEX([1]集計!$G:$AK,MATCH($B25,[1]集計!$A$1:$A$945,0)+4,MATCH(AIP$232,[1]集計!$G$2:$AK$2,0))</f>
        <v/>
      </c>
      <c r="AIQ30" s="657">
        <f>INDEX([1]集計!$G:$AK,MATCH($B25,[1]集計!$A$1:$A$945,0)+4,MATCH(AIQ$232,[1]集計!$G$2:$AK$2,0))</f>
        <v>4</v>
      </c>
      <c r="AIR30" s="657" t="str">
        <f>INDEX([1]集計!$G:$AK,MATCH($B25,[1]集計!$A$1:$A$945,0)+4,MATCH(AIR$232,[1]集計!$G$2:$AK$2,0))</f>
        <v/>
      </c>
      <c r="AIS30" s="657" t="str">
        <f>INDEX([1]集計!$G:$AK,MATCH($B25,[1]集計!$A$1:$A$945,0)+4,MATCH(AIS$232,[1]集計!$G$2:$AK$2,0))</f>
        <v/>
      </c>
      <c r="AIT30" s="657" t="str">
        <f>INDEX([1]集計!$G:$AK,MATCH($B25,[1]集計!$A$1:$A$945,0)+4,MATCH(AIT$232,[1]集計!$G$2:$AK$2,0))</f>
        <v/>
      </c>
      <c r="AIU30" s="657" t="str">
        <f>INDEX([1]集計!$G:$AK,MATCH($B25,[1]集計!$A$1:$A$945,0)+4,MATCH(AIU$232,[1]集計!$G$2:$AK$2,0))</f>
        <v/>
      </c>
      <c r="AIX30" s="119">
        <v>2</v>
      </c>
      <c r="AJA30" s="119">
        <v>2</v>
      </c>
      <c r="AJB30" s="119">
        <v>2</v>
      </c>
      <c r="AJC30" s="119">
        <v>2</v>
      </c>
      <c r="AJD30" s="119">
        <v>2</v>
      </c>
      <c r="AJE30" s="119">
        <v>2</v>
      </c>
      <c r="AJF30" s="119">
        <v>2</v>
      </c>
    </row>
    <row r="31" spans="1:1024" ht="14.25" hidden="1" customHeight="1" outlineLevel="1" thickBot="1">
      <c r="A31" s="161" t="s">
        <v>233</v>
      </c>
      <c r="B31" s="162">
        <f>SUM(B30/(B26*E33/100))</f>
        <v>1.6066666666666667</v>
      </c>
      <c r="C31" s="32" t="s">
        <v>234</v>
      </c>
      <c r="D31" s="670">
        <f t="shared" si="39"/>
        <v>28</v>
      </c>
      <c r="E31" s="55">
        <f t="shared" ref="E31" si="40">SUM(D31/G31)</f>
        <v>0.7</v>
      </c>
      <c r="F31" s="179"/>
      <c r="G31" s="49">
        <v>40</v>
      </c>
      <c r="H31" s="156">
        <f>SUM(I31:AHL31)</f>
        <v>24</v>
      </c>
      <c r="T31" s="47"/>
      <c r="NV31" s="119"/>
      <c r="NW31" s="119"/>
      <c r="NX31" s="119"/>
      <c r="NY31" s="119"/>
      <c r="NZ31" s="119"/>
      <c r="OA31" s="119"/>
      <c r="OB31" s="119"/>
      <c r="OC31" s="119"/>
      <c r="OD31" s="119"/>
      <c r="OE31" s="119"/>
      <c r="OF31" s="119"/>
      <c r="OG31" s="119"/>
      <c r="OH31" s="119"/>
      <c r="OI31" s="119"/>
      <c r="OJ31" s="119"/>
      <c r="OK31" s="119"/>
      <c r="OL31" s="119"/>
      <c r="OM31" s="119"/>
      <c r="ON31" s="119"/>
      <c r="OO31" s="119"/>
      <c r="OP31" s="119"/>
      <c r="OQ31" s="119"/>
      <c r="OR31" s="119"/>
      <c r="OS31" s="119"/>
      <c r="OT31" s="119"/>
      <c r="OU31" s="119"/>
      <c r="OV31" s="119"/>
      <c r="OW31" s="119"/>
      <c r="OX31" s="119"/>
      <c r="OY31" s="119"/>
      <c r="OZ31" s="119"/>
      <c r="PA31" s="119"/>
      <c r="PB31" s="119"/>
      <c r="PC31" s="119"/>
      <c r="PD31" s="119"/>
      <c r="PE31" s="119"/>
      <c r="PF31" s="119"/>
      <c r="PG31" s="119"/>
      <c r="PH31" s="119"/>
      <c r="PI31" s="119"/>
      <c r="PJ31" s="119"/>
      <c r="PK31" s="119"/>
      <c r="PL31" s="119"/>
      <c r="PM31" s="119"/>
      <c r="PN31" s="119"/>
      <c r="PO31" s="119"/>
      <c r="PP31" s="119"/>
      <c r="PQ31" s="119"/>
      <c r="PR31" s="119"/>
      <c r="PS31" s="119"/>
      <c r="PT31" s="119"/>
      <c r="PU31" s="119"/>
      <c r="PV31" s="119"/>
      <c r="PW31" s="119"/>
      <c r="PX31" s="119"/>
      <c r="PY31" s="119"/>
      <c r="PZ31" s="119"/>
      <c r="QA31" s="119"/>
      <c r="QB31" s="119"/>
      <c r="QC31" s="119"/>
      <c r="QD31" s="119"/>
      <c r="QE31" s="119"/>
      <c r="QF31" s="119"/>
      <c r="QG31" s="119"/>
      <c r="QH31" s="119"/>
      <c r="QI31" s="119"/>
      <c r="QJ31" s="119"/>
      <c r="QK31" s="119"/>
      <c r="QL31" s="119"/>
      <c r="QM31" s="119"/>
      <c r="QN31" s="119"/>
      <c r="QO31" s="119"/>
      <c r="QP31" s="119"/>
      <c r="QQ31" s="119"/>
      <c r="QR31" s="119"/>
      <c r="QS31" s="119"/>
      <c r="QT31" s="119"/>
      <c r="QU31" s="119"/>
      <c r="QV31" s="119"/>
      <c r="QW31" s="119"/>
      <c r="QX31" s="119"/>
      <c r="QY31" s="119"/>
      <c r="QZ31" s="119"/>
      <c r="RA31" s="119"/>
      <c r="RB31" s="119"/>
      <c r="RC31" s="119"/>
      <c r="RD31" s="119"/>
      <c r="RE31" s="119"/>
      <c r="RF31" s="119"/>
      <c r="RG31" s="119"/>
      <c r="ACQ31" s="301" t="s">
        <v>437</v>
      </c>
      <c r="ACR31" s="219" t="s">
        <v>437</v>
      </c>
      <c r="ACS31" s="219" t="s">
        <v>437</v>
      </c>
      <c r="ACT31" s="219" t="s">
        <v>437</v>
      </c>
      <c r="ACU31" s="219" t="s">
        <v>437</v>
      </c>
      <c r="ACV31" s="219" t="s">
        <v>437</v>
      </c>
      <c r="ACW31" s="219" t="s">
        <v>437</v>
      </c>
      <c r="ACX31" s="219" t="s">
        <v>437</v>
      </c>
      <c r="ACY31" s="219" t="s">
        <v>437</v>
      </c>
      <c r="ACZ31" s="219" t="s">
        <v>437</v>
      </c>
      <c r="ADA31" s="219" t="s">
        <v>437</v>
      </c>
      <c r="ADB31" s="219" t="s">
        <v>437</v>
      </c>
      <c r="ADC31" s="219" t="s">
        <v>437</v>
      </c>
      <c r="ADD31" s="219" t="s">
        <v>437</v>
      </c>
      <c r="ADE31" s="219" t="s">
        <v>437</v>
      </c>
      <c r="ADF31" s="219" t="s">
        <v>437</v>
      </c>
      <c r="ADG31" s="219" t="s">
        <v>437</v>
      </c>
      <c r="ADH31" s="219" t="s">
        <v>437</v>
      </c>
      <c r="ADI31" s="219" t="s">
        <v>437</v>
      </c>
      <c r="ADJ31" s="219" t="s">
        <v>437</v>
      </c>
      <c r="ADK31" s="219" t="s">
        <v>437</v>
      </c>
      <c r="ADL31" s="219" t="s">
        <v>437</v>
      </c>
      <c r="ADM31" s="219" t="s">
        <v>437</v>
      </c>
      <c r="ADN31" s="219" t="s">
        <v>437</v>
      </c>
      <c r="ADO31" s="219" t="s">
        <v>437</v>
      </c>
      <c r="ADP31" s="219" t="s">
        <v>437</v>
      </c>
      <c r="ADQ31" s="219" t="s">
        <v>437</v>
      </c>
      <c r="ADR31" s="219" t="s">
        <v>437</v>
      </c>
      <c r="ADS31" s="219" t="s">
        <v>437</v>
      </c>
      <c r="ADT31" s="219" t="s">
        <v>437</v>
      </c>
      <c r="ADU31" s="316" t="s">
        <v>437</v>
      </c>
      <c r="ADV31" s="301" t="s">
        <v>437</v>
      </c>
      <c r="ADW31" s="219" t="s">
        <v>437</v>
      </c>
      <c r="ADX31" s="219" t="s">
        <v>437</v>
      </c>
      <c r="ADY31" s="219" t="s">
        <v>437</v>
      </c>
      <c r="ADZ31" s="219" t="s">
        <v>437</v>
      </c>
      <c r="AEA31" s="219" t="s">
        <v>437</v>
      </c>
      <c r="AEB31" s="219" t="s">
        <v>437</v>
      </c>
      <c r="AEC31" s="219" t="s">
        <v>437</v>
      </c>
      <c r="AED31" s="219" t="s">
        <v>437</v>
      </c>
      <c r="AEE31" s="219" t="s">
        <v>437</v>
      </c>
      <c r="AEF31" s="219" t="s">
        <v>437</v>
      </c>
      <c r="AEG31" s="219" t="s">
        <v>437</v>
      </c>
      <c r="AEH31" s="219" t="s">
        <v>437</v>
      </c>
      <c r="AEI31" s="219" t="s">
        <v>437</v>
      </c>
      <c r="AEJ31" s="219" t="s">
        <v>437</v>
      </c>
      <c r="AEK31" s="219" t="s">
        <v>437</v>
      </c>
      <c r="AEL31" s="219" t="s">
        <v>437</v>
      </c>
      <c r="AEM31" s="219" t="s">
        <v>437</v>
      </c>
      <c r="AEN31" s="219" t="s">
        <v>437</v>
      </c>
      <c r="AEO31" s="219" t="s">
        <v>437</v>
      </c>
      <c r="AEP31" s="219" t="s">
        <v>437</v>
      </c>
      <c r="AEQ31" s="219" t="s">
        <v>437</v>
      </c>
      <c r="AER31" s="219" t="s">
        <v>437</v>
      </c>
      <c r="AES31" s="219" t="s">
        <v>437</v>
      </c>
      <c r="AET31" s="219" t="s">
        <v>437</v>
      </c>
      <c r="AEU31" s="219" t="s">
        <v>437</v>
      </c>
      <c r="AEV31" s="219" t="s">
        <v>437</v>
      </c>
      <c r="AEW31" s="316" t="s">
        <v>437</v>
      </c>
      <c r="AEX31" s="301" t="s">
        <v>437</v>
      </c>
      <c r="AEY31" s="219" t="s">
        <v>437</v>
      </c>
      <c r="AEZ31" s="219" t="s">
        <v>437</v>
      </c>
      <c r="AFA31" s="219" t="s">
        <v>437</v>
      </c>
      <c r="AFB31" s="219" t="s">
        <v>437</v>
      </c>
      <c r="AFC31" s="219" t="s">
        <v>437</v>
      </c>
      <c r="AFD31" s="219" t="s">
        <v>437</v>
      </c>
      <c r="AFE31" s="219" t="s">
        <v>437</v>
      </c>
      <c r="AFF31" s="219" t="s">
        <v>437</v>
      </c>
      <c r="AFG31" s="219" t="s">
        <v>437</v>
      </c>
      <c r="AFH31" s="219" t="s">
        <v>437</v>
      </c>
      <c r="AFI31" s="219" t="s">
        <v>437</v>
      </c>
      <c r="AFJ31" s="219" t="s">
        <v>437</v>
      </c>
      <c r="AFK31" s="219" t="s">
        <v>437</v>
      </c>
      <c r="AFL31" s="219" t="s">
        <v>437</v>
      </c>
      <c r="AFM31" s="219" t="s">
        <v>437</v>
      </c>
      <c r="AFN31" s="219" t="s">
        <v>437</v>
      </c>
      <c r="AFO31" s="219" t="s">
        <v>437</v>
      </c>
      <c r="AFP31" s="219">
        <v>2</v>
      </c>
      <c r="AFQ31" s="219" t="s">
        <v>437</v>
      </c>
      <c r="AFR31" s="219" t="s">
        <v>437</v>
      </c>
      <c r="AFS31" s="219" t="s">
        <v>437</v>
      </c>
      <c r="AFT31" s="219" t="s">
        <v>437</v>
      </c>
      <c r="AFU31" s="219" t="s">
        <v>437</v>
      </c>
      <c r="AFV31" s="219" t="s">
        <v>437</v>
      </c>
      <c r="AFW31" s="219" t="s">
        <v>437</v>
      </c>
      <c r="AFX31" s="219" t="s">
        <v>437</v>
      </c>
      <c r="AFY31" s="219">
        <v>2</v>
      </c>
      <c r="AFZ31" s="219" t="s">
        <v>437</v>
      </c>
      <c r="AGA31" s="219" t="s">
        <v>437</v>
      </c>
      <c r="AGB31" s="316" t="s">
        <v>437</v>
      </c>
      <c r="AGC31" s="301" t="s">
        <v>437</v>
      </c>
      <c r="AGD31" s="219">
        <v>3</v>
      </c>
      <c r="AGE31" s="219" t="s">
        <v>437</v>
      </c>
      <c r="AGF31" s="219" t="s">
        <v>437</v>
      </c>
      <c r="AGG31" s="219" t="s">
        <v>437</v>
      </c>
      <c r="AGH31" s="219" t="s">
        <v>437</v>
      </c>
      <c r="AGI31" s="219">
        <v>8</v>
      </c>
      <c r="AGJ31" s="219" t="s">
        <v>437</v>
      </c>
      <c r="AGK31" s="219" t="s">
        <v>437</v>
      </c>
      <c r="AGL31" s="219" t="s">
        <v>437</v>
      </c>
      <c r="AGM31" s="219" t="s">
        <v>437</v>
      </c>
      <c r="AGN31" s="219" t="s">
        <v>437</v>
      </c>
      <c r="AGO31" s="219" t="s">
        <v>437</v>
      </c>
      <c r="AGP31" s="219" t="s">
        <v>437</v>
      </c>
      <c r="AGQ31" s="219" t="s">
        <v>437</v>
      </c>
      <c r="AGR31" s="219" t="s">
        <v>437</v>
      </c>
      <c r="AGS31" s="219" t="s">
        <v>437</v>
      </c>
      <c r="AGT31" s="219" t="s">
        <v>437</v>
      </c>
      <c r="AGU31" s="219" t="s">
        <v>437</v>
      </c>
      <c r="AGV31" s="219" t="s">
        <v>437</v>
      </c>
      <c r="AGW31" s="219" t="s">
        <v>437</v>
      </c>
      <c r="AGX31" s="219" t="s">
        <v>437</v>
      </c>
      <c r="AGY31" s="219" t="s">
        <v>437</v>
      </c>
      <c r="AGZ31" s="219" t="s">
        <v>437</v>
      </c>
      <c r="AHA31" s="219" t="s">
        <v>437</v>
      </c>
      <c r="AHB31" s="219" t="s">
        <v>437</v>
      </c>
      <c r="AHC31" s="219" t="s">
        <v>437</v>
      </c>
      <c r="AHD31" s="219" t="s">
        <v>437</v>
      </c>
      <c r="AHE31" s="219" t="s">
        <v>437</v>
      </c>
      <c r="AHF31" s="316" t="s">
        <v>437</v>
      </c>
      <c r="AHG31" s="301">
        <v>9</v>
      </c>
      <c r="AHH31" s="219" t="s">
        <v>437</v>
      </c>
      <c r="AHI31" s="219" t="s">
        <v>437</v>
      </c>
      <c r="AHJ31" s="219" t="s">
        <v>437</v>
      </c>
      <c r="AHK31" s="219" t="s">
        <v>437</v>
      </c>
      <c r="AHL31" s="219" t="s">
        <v>437</v>
      </c>
      <c r="AHM31" s="219" t="s">
        <v>437</v>
      </c>
      <c r="AHN31" s="219">
        <v>4</v>
      </c>
      <c r="AHO31" s="219" t="s">
        <v>437</v>
      </c>
      <c r="AHP31" s="219" t="s">
        <v>437</v>
      </c>
      <c r="AHQ31" s="219" t="s">
        <v>437</v>
      </c>
      <c r="AHR31" s="219" t="s">
        <v>437</v>
      </c>
      <c r="AHS31" s="219" t="s">
        <v>437</v>
      </c>
      <c r="AHT31" s="219" t="s">
        <v>437</v>
      </c>
      <c r="AHU31" s="219" t="s">
        <v>437</v>
      </c>
      <c r="AHV31" s="219" t="s">
        <v>437</v>
      </c>
      <c r="AHW31" s="219" t="s">
        <v>437</v>
      </c>
      <c r="AHX31" s="219" t="s">
        <v>437</v>
      </c>
      <c r="AHY31" s="219" t="s">
        <v>437</v>
      </c>
      <c r="AHZ31" s="219" t="s">
        <v>437</v>
      </c>
      <c r="AIA31" s="219" t="s">
        <v>437</v>
      </c>
      <c r="AIB31" s="219" t="s">
        <v>437</v>
      </c>
      <c r="AIC31" s="219" t="s">
        <v>437</v>
      </c>
      <c r="AID31" s="219" t="s">
        <v>437</v>
      </c>
      <c r="AIE31" s="219" t="s">
        <v>437</v>
      </c>
      <c r="AIF31" s="219" t="s">
        <v>437</v>
      </c>
      <c r="AIG31" s="219" t="s">
        <v>437</v>
      </c>
      <c r="AIH31" s="219" t="s">
        <v>437</v>
      </c>
      <c r="AII31" s="219" t="s">
        <v>437</v>
      </c>
      <c r="AIJ31" s="219" t="s">
        <v>437</v>
      </c>
      <c r="AIK31" s="316" t="s">
        <v>437</v>
      </c>
      <c r="AIL31" s="656" t="str">
        <f>INDEX([1]集計!$G:$AK,MATCH($B25,[1]集計!$A$1:$A$945,0)+5,MATCH(AIL$232,[1]集計!$G$2:$AK$2,0))</f>
        <v/>
      </c>
      <c r="AIM31" s="657" t="str">
        <f>INDEX([1]集計!$G:$AK,MATCH($B25,[1]集計!$A$1:$A$945,0)+5,MATCH(AIM$232,[1]集計!$G$2:$AK$2,0))</f>
        <v/>
      </c>
      <c r="AIN31" s="657" t="str">
        <f>INDEX([1]集計!$G:$AK,MATCH($B25,[1]集計!$A$1:$A$945,0)+5,MATCH(AIN$232,[1]集計!$G$2:$AK$2,0))</f>
        <v/>
      </c>
      <c r="AIO31" s="657" t="str">
        <f>INDEX([1]集計!$G:$AK,MATCH($B25,[1]集計!$A$1:$A$945,0)+5,MATCH(AIO$232,[1]集計!$G$2:$AK$2,0))</f>
        <v/>
      </c>
      <c r="AIP31" s="657" t="str">
        <f>INDEX([1]集計!$G:$AK,MATCH($B25,[1]集計!$A$1:$A$945,0)+5,MATCH(AIP$232,[1]集計!$G$2:$AK$2,0))</f>
        <v/>
      </c>
      <c r="AIQ31" s="657">
        <f>INDEX([1]集計!$G:$AK,MATCH($B25,[1]集計!$A$1:$A$945,0)+5,MATCH(AIQ$232,[1]集計!$G$2:$AK$2,0))</f>
        <v>4</v>
      </c>
      <c r="AIR31" s="657" t="str">
        <f>INDEX([1]集計!$G:$AK,MATCH($B25,[1]集計!$A$1:$A$945,0)+5,MATCH(AIR$232,[1]集計!$G$2:$AK$2,0))</f>
        <v/>
      </c>
      <c r="AIS31" s="657" t="str">
        <f>INDEX([1]集計!$G:$AK,MATCH($B25,[1]集計!$A$1:$A$945,0)+5,MATCH(AIS$232,[1]集計!$G$2:$AK$2,0))</f>
        <v/>
      </c>
      <c r="AIT31" s="657" t="str">
        <f>INDEX([1]集計!$G:$AK,MATCH($B25,[1]集計!$A$1:$A$945,0)+5,MATCH(AIT$232,[1]集計!$G$2:$AK$2,0))</f>
        <v/>
      </c>
      <c r="AIU31" s="657" t="str">
        <f>INDEX([1]集計!$G:$AK,MATCH($B25,[1]集計!$A$1:$A$945,0)+5,MATCH(AIU$232,[1]集計!$G$2:$AK$2,0))</f>
        <v/>
      </c>
    </row>
    <row r="32" spans="1:1024" ht="14.25" hidden="1" customHeight="1" outlineLevel="1" thickBot="1">
      <c r="A32" s="157" t="s">
        <v>233</v>
      </c>
      <c r="B32" s="163">
        <f>SUM(B30/(B27*E33/100))</f>
        <v>1.6066666666666667</v>
      </c>
      <c r="C32" s="164" t="s">
        <v>235</v>
      </c>
      <c r="D32" s="671">
        <f>SUM(D26:D31)</f>
        <v>482</v>
      </c>
      <c r="E32" s="182">
        <v>14.872</v>
      </c>
      <c r="F32" s="183"/>
      <c r="G32" s="49">
        <f>SUM(G26:G31)</f>
        <v>300</v>
      </c>
      <c r="H32" s="156">
        <f>SUM(H26:H31)</f>
        <v>442</v>
      </c>
      <c r="NV32" s="119"/>
      <c r="NW32" s="119"/>
      <c r="NX32" s="119"/>
      <c r="NY32" s="119"/>
      <c r="NZ32" s="119"/>
      <c r="OA32" s="119"/>
      <c r="OB32" s="119"/>
      <c r="OC32" s="119"/>
      <c r="OD32" s="119"/>
      <c r="OE32" s="119"/>
      <c r="OF32" s="119"/>
      <c r="OG32" s="119"/>
      <c r="OH32" s="119"/>
      <c r="OI32" s="119"/>
      <c r="OJ32" s="119"/>
      <c r="OK32" s="119"/>
      <c r="OL32" s="119"/>
      <c r="OM32" s="119"/>
      <c r="ON32" s="119"/>
      <c r="OO32" s="119"/>
      <c r="OP32" s="119"/>
      <c r="OQ32" s="119"/>
      <c r="OR32" s="119"/>
      <c r="OS32" s="119"/>
      <c r="OT32" s="119"/>
      <c r="OU32" s="119"/>
      <c r="OV32" s="119"/>
      <c r="OW32" s="119"/>
      <c r="OX32" s="119"/>
      <c r="OY32" s="119"/>
      <c r="OZ32" s="119"/>
      <c r="PA32" s="119"/>
      <c r="PB32" s="119"/>
      <c r="PC32" s="119"/>
      <c r="PD32" s="119"/>
      <c r="PE32" s="119"/>
      <c r="PF32" s="119"/>
      <c r="PG32" s="119"/>
      <c r="PH32" s="119"/>
      <c r="PI32" s="119"/>
      <c r="PJ32" s="119"/>
      <c r="PK32" s="119"/>
      <c r="PL32" s="119"/>
      <c r="PM32" s="119"/>
      <c r="PN32" s="119"/>
      <c r="PO32" s="119"/>
      <c r="PP32" s="119"/>
      <c r="PQ32" s="119"/>
      <c r="PR32" s="119"/>
      <c r="PS32" s="119"/>
      <c r="PT32" s="119"/>
      <c r="PU32" s="119"/>
      <c r="PV32" s="119"/>
      <c r="PW32" s="119"/>
      <c r="PX32" s="119"/>
      <c r="PY32" s="119"/>
      <c r="PZ32" s="119"/>
      <c r="QA32" s="119"/>
      <c r="QB32" s="119"/>
      <c r="QC32" s="119"/>
      <c r="QD32" s="119"/>
      <c r="QE32" s="119"/>
      <c r="QF32" s="119"/>
      <c r="QG32" s="119"/>
      <c r="QH32" s="119"/>
      <c r="QI32" s="119"/>
      <c r="QJ32" s="119"/>
      <c r="QK32" s="119"/>
      <c r="QL32" s="119"/>
      <c r="QM32" s="119"/>
      <c r="QN32" s="119"/>
      <c r="QO32" s="119"/>
      <c r="QP32" s="119"/>
      <c r="QQ32" s="119"/>
      <c r="QR32" s="119"/>
      <c r="QS32" s="119"/>
      <c r="QT32" s="119"/>
      <c r="QU32" s="119"/>
      <c r="QV32" s="119"/>
      <c r="QW32" s="119"/>
      <c r="QX32" s="119"/>
      <c r="QY32" s="119"/>
      <c r="QZ32" s="119"/>
      <c r="RA32" s="119"/>
      <c r="RB32" s="119"/>
      <c r="RC32" s="119"/>
      <c r="RD32" s="119"/>
      <c r="RE32" s="119"/>
      <c r="RF32" s="119"/>
      <c r="RG32" s="119"/>
      <c r="ACQ32" s="8">
        <f t="shared" ref="ACQ32:ADU32" si="41">SUM(ACQ26:ACQ31)</f>
        <v>0</v>
      </c>
      <c r="ACR32" s="9">
        <f t="shared" si="41"/>
        <v>0</v>
      </c>
      <c r="ACS32" s="9">
        <f t="shared" si="41"/>
        <v>0</v>
      </c>
      <c r="ACT32" s="9">
        <f t="shared" si="41"/>
        <v>0</v>
      </c>
      <c r="ACU32" s="9">
        <f t="shared" si="41"/>
        <v>0</v>
      </c>
      <c r="ACV32" s="9">
        <f t="shared" si="41"/>
        <v>0</v>
      </c>
      <c r="ACW32" s="9">
        <f t="shared" si="41"/>
        <v>0</v>
      </c>
      <c r="ACX32" s="9">
        <f t="shared" si="41"/>
        <v>0</v>
      </c>
      <c r="ACY32" s="9">
        <f t="shared" si="41"/>
        <v>0</v>
      </c>
      <c r="ACZ32" s="9">
        <f t="shared" si="41"/>
        <v>0</v>
      </c>
      <c r="ADA32" s="9">
        <f t="shared" si="41"/>
        <v>0</v>
      </c>
      <c r="ADB32" s="9">
        <f>SUM(ADB26:ADB31)</f>
        <v>0</v>
      </c>
      <c r="ADC32" s="9">
        <f t="shared" si="41"/>
        <v>0</v>
      </c>
      <c r="ADD32" s="9">
        <f t="shared" si="41"/>
        <v>0</v>
      </c>
      <c r="ADE32" s="9">
        <f t="shared" si="41"/>
        <v>0</v>
      </c>
      <c r="ADF32" s="9">
        <f t="shared" si="41"/>
        <v>0</v>
      </c>
      <c r="ADG32" s="9">
        <f t="shared" si="41"/>
        <v>0</v>
      </c>
      <c r="ADH32" s="9">
        <f t="shared" si="41"/>
        <v>0</v>
      </c>
      <c r="ADI32" s="9">
        <f t="shared" si="41"/>
        <v>0</v>
      </c>
      <c r="ADJ32" s="9">
        <f t="shared" si="41"/>
        <v>0</v>
      </c>
      <c r="ADK32" s="9">
        <f t="shared" si="41"/>
        <v>0</v>
      </c>
      <c r="ADL32" s="9">
        <f t="shared" si="41"/>
        <v>0</v>
      </c>
      <c r="ADM32" s="9">
        <f t="shared" si="41"/>
        <v>0</v>
      </c>
      <c r="ADN32" s="9">
        <f t="shared" si="41"/>
        <v>0</v>
      </c>
      <c r="ADO32" s="9">
        <f t="shared" si="41"/>
        <v>0</v>
      </c>
      <c r="ADP32" s="9">
        <f t="shared" si="41"/>
        <v>0</v>
      </c>
      <c r="ADQ32" s="9">
        <f t="shared" si="41"/>
        <v>0</v>
      </c>
      <c r="ADR32" s="9">
        <f t="shared" si="41"/>
        <v>0</v>
      </c>
      <c r="ADS32" s="9">
        <f t="shared" si="41"/>
        <v>7</v>
      </c>
      <c r="ADT32" s="9">
        <f t="shared" si="41"/>
        <v>6</v>
      </c>
      <c r="ADU32" s="10">
        <f t="shared" si="41"/>
        <v>1</v>
      </c>
      <c r="ADV32" s="8">
        <f t="shared" ref="ADV32:AEW32" si="42">SUM(ADV26:ADV31)</f>
        <v>0</v>
      </c>
      <c r="ADW32" s="9">
        <f t="shared" si="42"/>
        <v>0</v>
      </c>
      <c r="ADX32" s="9">
        <f t="shared" si="42"/>
        <v>0</v>
      </c>
      <c r="ADY32" s="9">
        <f t="shared" si="42"/>
        <v>0</v>
      </c>
      <c r="ADZ32" s="9">
        <f t="shared" si="42"/>
        <v>0</v>
      </c>
      <c r="AEA32" s="9">
        <f t="shared" si="42"/>
        <v>0</v>
      </c>
      <c r="AEB32" s="9">
        <f t="shared" si="42"/>
        <v>2</v>
      </c>
      <c r="AEC32" s="9">
        <f t="shared" si="42"/>
        <v>4</v>
      </c>
      <c r="AED32" s="9">
        <f t="shared" si="42"/>
        <v>0</v>
      </c>
      <c r="AEE32" s="9">
        <f t="shared" si="42"/>
        <v>14</v>
      </c>
      <c r="AEF32" s="9">
        <f t="shared" si="42"/>
        <v>8</v>
      </c>
      <c r="AEG32" s="9">
        <f t="shared" si="42"/>
        <v>4</v>
      </c>
      <c r="AEH32" s="9">
        <f t="shared" si="42"/>
        <v>12</v>
      </c>
      <c r="AEI32" s="9">
        <f t="shared" si="42"/>
        <v>6</v>
      </c>
      <c r="AEJ32" s="9">
        <f t="shared" si="42"/>
        <v>2</v>
      </c>
      <c r="AEK32" s="9">
        <f t="shared" si="42"/>
        <v>0</v>
      </c>
      <c r="AEL32" s="9">
        <f t="shared" si="42"/>
        <v>6</v>
      </c>
      <c r="AEM32" s="9">
        <f t="shared" si="42"/>
        <v>32</v>
      </c>
      <c r="AEN32" s="9">
        <f t="shared" si="42"/>
        <v>23</v>
      </c>
      <c r="AEO32" s="9">
        <f t="shared" si="42"/>
        <v>14</v>
      </c>
      <c r="AEP32" s="9">
        <f t="shared" si="42"/>
        <v>9</v>
      </c>
      <c r="AEQ32" s="9">
        <f t="shared" si="42"/>
        <v>0</v>
      </c>
      <c r="AER32" s="9">
        <f t="shared" si="42"/>
        <v>0</v>
      </c>
      <c r="AES32" s="9">
        <f t="shared" si="42"/>
        <v>7</v>
      </c>
      <c r="AET32" s="9">
        <f t="shared" si="42"/>
        <v>15</v>
      </c>
      <c r="AEU32" s="9">
        <f t="shared" si="42"/>
        <v>7</v>
      </c>
      <c r="AEV32" s="9">
        <f t="shared" si="42"/>
        <v>28</v>
      </c>
      <c r="AEW32" s="10">
        <f t="shared" si="42"/>
        <v>0</v>
      </c>
      <c r="AEX32" s="8">
        <f t="shared" ref="AEX32:AGB32" si="43">SUM(AEX26:AEX31)</f>
        <v>32</v>
      </c>
      <c r="AEY32" s="9">
        <f t="shared" si="43"/>
        <v>0</v>
      </c>
      <c r="AEZ32" s="9">
        <f t="shared" si="43"/>
        <v>22</v>
      </c>
      <c r="AFA32" s="9">
        <f t="shared" si="43"/>
        <v>12</v>
      </c>
      <c r="AFB32" s="9">
        <f t="shared" si="43"/>
        <v>12</v>
      </c>
      <c r="AFC32" s="9">
        <f t="shared" si="43"/>
        <v>8</v>
      </c>
      <c r="AFD32" s="9">
        <f t="shared" si="43"/>
        <v>8</v>
      </c>
      <c r="AFE32" s="9">
        <f t="shared" si="43"/>
        <v>11</v>
      </c>
      <c r="AFF32" s="9">
        <f t="shared" si="43"/>
        <v>0</v>
      </c>
      <c r="AFG32" s="9">
        <f t="shared" si="43"/>
        <v>10</v>
      </c>
      <c r="AFH32" s="9">
        <f t="shared" si="43"/>
        <v>8</v>
      </c>
      <c r="AFI32" s="9">
        <f>SUM(AFI26:AFI31)</f>
        <v>7</v>
      </c>
      <c r="AFJ32" s="9">
        <f t="shared" si="43"/>
        <v>0</v>
      </c>
      <c r="AFK32" s="9">
        <f t="shared" si="43"/>
        <v>0</v>
      </c>
      <c r="AFL32" s="9">
        <f t="shared" si="43"/>
        <v>0</v>
      </c>
      <c r="AFM32" s="9">
        <f t="shared" si="43"/>
        <v>0</v>
      </c>
      <c r="AFN32" s="9">
        <f t="shared" si="43"/>
        <v>9</v>
      </c>
      <c r="AFO32" s="9">
        <f t="shared" si="43"/>
        <v>16</v>
      </c>
      <c r="AFP32" s="9">
        <f t="shared" si="43"/>
        <v>12</v>
      </c>
      <c r="AFQ32" s="9">
        <f t="shared" si="43"/>
        <v>8</v>
      </c>
      <c r="AFR32" s="9">
        <f t="shared" si="43"/>
        <v>0</v>
      </c>
      <c r="AFS32" s="9">
        <f t="shared" si="43"/>
        <v>0</v>
      </c>
      <c r="AFT32" s="9">
        <f t="shared" si="43"/>
        <v>0</v>
      </c>
      <c r="AFU32" s="9">
        <f t="shared" si="43"/>
        <v>0</v>
      </c>
      <c r="AFV32" s="9">
        <f t="shared" si="43"/>
        <v>0</v>
      </c>
      <c r="AFW32" s="9">
        <f t="shared" si="43"/>
        <v>0</v>
      </c>
      <c r="AFX32" s="9">
        <f t="shared" si="43"/>
        <v>11</v>
      </c>
      <c r="AFY32" s="9">
        <f t="shared" si="43"/>
        <v>15</v>
      </c>
      <c r="AFZ32" s="9">
        <f t="shared" si="43"/>
        <v>0</v>
      </c>
      <c r="AGA32" s="9">
        <f t="shared" si="43"/>
        <v>0</v>
      </c>
      <c r="AGB32" s="10">
        <f t="shared" si="43"/>
        <v>0</v>
      </c>
      <c r="AGC32" s="8">
        <f t="shared" ref="AGC32:AHF32" si="44">SUM(AGC26:AGC31)</f>
        <v>0</v>
      </c>
      <c r="AGD32" s="9">
        <f t="shared" si="44"/>
        <v>3</v>
      </c>
      <c r="AGE32" s="9">
        <f t="shared" si="44"/>
        <v>0</v>
      </c>
      <c r="AGF32" s="9">
        <f t="shared" si="44"/>
        <v>0</v>
      </c>
      <c r="AGG32" s="9">
        <f t="shared" si="44"/>
        <v>0</v>
      </c>
      <c r="AGH32" s="9">
        <f t="shared" si="44"/>
        <v>0</v>
      </c>
      <c r="AGI32" s="9">
        <f t="shared" si="44"/>
        <v>8</v>
      </c>
      <c r="AGJ32" s="9">
        <f t="shared" si="44"/>
        <v>4</v>
      </c>
      <c r="AGK32" s="9">
        <f t="shared" si="44"/>
        <v>0</v>
      </c>
      <c r="AGL32" s="9">
        <f t="shared" si="44"/>
        <v>0</v>
      </c>
      <c r="AGM32" s="9">
        <f t="shared" si="44"/>
        <v>0</v>
      </c>
      <c r="AGN32" s="9">
        <f t="shared" si="44"/>
        <v>0</v>
      </c>
      <c r="AGO32" s="9">
        <f t="shared" si="44"/>
        <v>0</v>
      </c>
      <c r="AGP32" s="9">
        <f t="shared" si="44"/>
        <v>0</v>
      </c>
      <c r="AGQ32" s="9">
        <f t="shared" si="44"/>
        <v>0</v>
      </c>
      <c r="AGR32" s="9">
        <f t="shared" si="44"/>
        <v>0</v>
      </c>
      <c r="AGS32" s="9">
        <f t="shared" si="44"/>
        <v>0</v>
      </c>
      <c r="AGT32" s="9">
        <f t="shared" si="44"/>
        <v>0</v>
      </c>
      <c r="AGU32" s="9">
        <f t="shared" si="44"/>
        <v>0</v>
      </c>
      <c r="AGV32" s="9">
        <f t="shared" si="44"/>
        <v>0</v>
      </c>
      <c r="AGW32" s="9">
        <f t="shared" si="44"/>
        <v>0</v>
      </c>
      <c r="AGX32" s="9">
        <f t="shared" si="44"/>
        <v>0</v>
      </c>
      <c r="AGY32" s="9">
        <f t="shared" si="44"/>
        <v>0</v>
      </c>
      <c r="AGZ32" s="9">
        <f t="shared" si="44"/>
        <v>0</v>
      </c>
      <c r="AHA32" s="9">
        <f t="shared" si="44"/>
        <v>0</v>
      </c>
      <c r="AHB32" s="9">
        <f t="shared" si="44"/>
        <v>0</v>
      </c>
      <c r="AHC32" s="9">
        <f t="shared" si="44"/>
        <v>0</v>
      </c>
      <c r="AHD32" s="9">
        <f t="shared" si="44"/>
        <v>0</v>
      </c>
      <c r="AHE32" s="9">
        <f t="shared" si="44"/>
        <v>0</v>
      </c>
      <c r="AHF32" s="10">
        <f t="shared" si="44"/>
        <v>6</v>
      </c>
      <c r="AHG32" s="8">
        <f t="shared" ref="AHG32:AIK32" si="45">SUM(AHG26:AHG31)</f>
        <v>9</v>
      </c>
      <c r="AHH32" s="9">
        <f t="shared" si="45"/>
        <v>0</v>
      </c>
      <c r="AHI32" s="9">
        <f t="shared" si="45"/>
        <v>0</v>
      </c>
      <c r="AHJ32" s="9">
        <f t="shared" si="45"/>
        <v>0</v>
      </c>
      <c r="AHK32" s="9">
        <f t="shared" si="45"/>
        <v>0</v>
      </c>
      <c r="AHL32" s="9">
        <f t="shared" si="45"/>
        <v>4</v>
      </c>
      <c r="AHM32" s="9">
        <f t="shared" si="45"/>
        <v>8</v>
      </c>
      <c r="AHN32" s="9">
        <f t="shared" si="45"/>
        <v>4</v>
      </c>
      <c r="AHO32" s="9">
        <f t="shared" si="45"/>
        <v>0</v>
      </c>
      <c r="AHP32" s="9">
        <f t="shared" si="45"/>
        <v>0</v>
      </c>
      <c r="AHQ32" s="9">
        <f t="shared" si="45"/>
        <v>0</v>
      </c>
      <c r="AHR32" s="9">
        <f>SUM(AHR26:AHR31)</f>
        <v>0</v>
      </c>
      <c r="AHS32" s="9">
        <f t="shared" si="45"/>
        <v>0</v>
      </c>
      <c r="AHT32" s="9">
        <f t="shared" si="45"/>
        <v>0</v>
      </c>
      <c r="AHU32" s="9">
        <f t="shared" si="45"/>
        <v>0</v>
      </c>
      <c r="AHV32" s="9">
        <f t="shared" si="45"/>
        <v>0</v>
      </c>
      <c r="AHW32" s="9">
        <f t="shared" si="45"/>
        <v>0</v>
      </c>
      <c r="AHX32" s="9">
        <f t="shared" si="45"/>
        <v>0</v>
      </c>
      <c r="AHY32" s="9">
        <f t="shared" si="45"/>
        <v>0</v>
      </c>
      <c r="AHZ32" s="9">
        <f t="shared" si="45"/>
        <v>0</v>
      </c>
      <c r="AIA32" s="9">
        <f t="shared" si="45"/>
        <v>0</v>
      </c>
      <c r="AIB32" s="9">
        <f t="shared" si="45"/>
        <v>8</v>
      </c>
      <c r="AIC32" s="9">
        <f t="shared" si="45"/>
        <v>7</v>
      </c>
      <c r="AID32" s="9">
        <f t="shared" si="45"/>
        <v>0</v>
      </c>
      <c r="AIE32" s="9">
        <f t="shared" si="45"/>
        <v>0</v>
      </c>
      <c r="AIF32" s="9">
        <f t="shared" si="45"/>
        <v>11</v>
      </c>
      <c r="AIG32" s="9">
        <f t="shared" si="45"/>
        <v>0</v>
      </c>
      <c r="AIH32" s="9">
        <f t="shared" si="45"/>
        <v>0</v>
      </c>
      <c r="AII32" s="9">
        <f t="shared" si="45"/>
        <v>2</v>
      </c>
      <c r="AIJ32" s="9">
        <f t="shared" si="45"/>
        <v>0</v>
      </c>
      <c r="AIK32" s="10">
        <f t="shared" si="45"/>
        <v>0</v>
      </c>
      <c r="AIL32" s="8">
        <f t="shared" ref="AIL32:AIO32" si="46">SUM(AIL26:AIL31)</f>
        <v>0</v>
      </c>
      <c r="AIM32" s="9">
        <f t="shared" si="46"/>
        <v>0</v>
      </c>
      <c r="AIN32" s="9">
        <f t="shared" si="46"/>
        <v>0</v>
      </c>
      <c r="AIO32" s="9">
        <f t="shared" si="46"/>
        <v>0</v>
      </c>
      <c r="AIP32" s="9">
        <f t="shared" ref="AIP32" si="47">SUM(AIP26:AIP31)</f>
        <v>0</v>
      </c>
    </row>
    <row r="33" spans="1:1147" ht="14.25" hidden="1" customHeight="1" outlineLevel="1" thickBot="1">
      <c r="A33" s="158" t="s">
        <v>233</v>
      </c>
      <c r="B33" s="165">
        <f>SUM(B30/(B28*E33/100))</f>
        <v>1.5205047318611988</v>
      </c>
      <c r="C33" s="166">
        <f>SUM(B30/(E32*E33/100))</f>
        <v>32.409897794513178</v>
      </c>
      <c r="D33" s="73" t="s">
        <v>236</v>
      </c>
      <c r="E33" s="167">
        <v>100</v>
      </c>
      <c r="F33" s="184">
        <v>12</v>
      </c>
      <c r="G33" s="176"/>
      <c r="H33" s="187"/>
      <c r="NV33" s="119"/>
      <c r="NW33" s="119"/>
      <c r="NX33" s="119"/>
      <c r="NY33" s="119"/>
      <c r="NZ33" s="119"/>
      <c r="OA33" s="119"/>
      <c r="OB33" s="119"/>
      <c r="OC33" s="119"/>
      <c r="OD33" s="119"/>
      <c r="OE33" s="119"/>
      <c r="OF33" s="119"/>
      <c r="OG33" s="119"/>
      <c r="OH33" s="119"/>
      <c r="OI33" s="119"/>
      <c r="OJ33" s="119"/>
      <c r="OK33" s="119"/>
      <c r="OL33" s="119"/>
      <c r="OM33" s="119"/>
      <c r="ON33" s="119"/>
      <c r="OO33" s="119"/>
      <c r="OP33" s="119"/>
      <c r="OQ33" s="119"/>
      <c r="OR33" s="119"/>
      <c r="OS33" s="119"/>
      <c r="OT33" s="119"/>
      <c r="OU33" s="119"/>
      <c r="OV33" s="119"/>
      <c r="OW33" s="119"/>
      <c r="OX33" s="119"/>
      <c r="OY33" s="119"/>
      <c r="OZ33" s="119"/>
      <c r="PA33" s="119"/>
      <c r="PB33" s="119"/>
      <c r="PC33" s="119"/>
      <c r="PD33" s="119"/>
      <c r="PE33" s="119"/>
      <c r="PF33" s="119"/>
      <c r="PG33" s="119"/>
      <c r="PH33" s="119"/>
      <c r="PI33" s="119"/>
      <c r="PJ33" s="119"/>
      <c r="PK33" s="119"/>
      <c r="PL33" s="119"/>
      <c r="PM33" s="119"/>
      <c r="PN33" s="119"/>
      <c r="PO33" s="119"/>
      <c r="PP33" s="119"/>
      <c r="PQ33" s="119"/>
      <c r="PR33" s="119"/>
      <c r="PS33" s="119"/>
      <c r="PT33" s="119"/>
      <c r="PU33" s="119"/>
      <c r="PV33" s="119"/>
      <c r="PW33" s="119"/>
      <c r="PX33" s="119"/>
      <c r="PY33" s="119"/>
      <c r="PZ33" s="119"/>
      <c r="QA33" s="119"/>
      <c r="QB33" s="119"/>
      <c r="QC33" s="119"/>
      <c r="QD33" s="119"/>
      <c r="QE33" s="119"/>
      <c r="QF33" s="119"/>
      <c r="QG33" s="119"/>
      <c r="QH33" s="119"/>
      <c r="QI33" s="119"/>
      <c r="QJ33" s="119"/>
      <c r="QK33" s="119"/>
      <c r="QL33" s="119"/>
      <c r="QM33" s="119"/>
      <c r="QN33" s="119"/>
      <c r="QO33" s="119"/>
      <c r="QP33" s="119"/>
      <c r="QQ33" s="119"/>
      <c r="QR33" s="119"/>
      <c r="QS33" s="119"/>
      <c r="QT33" s="119"/>
      <c r="QU33" s="119"/>
      <c r="QV33" s="119"/>
      <c r="QW33" s="119"/>
      <c r="QX33" s="119"/>
      <c r="QY33" s="119"/>
      <c r="QZ33" s="119"/>
      <c r="RA33" s="119"/>
      <c r="RB33" s="119"/>
      <c r="RC33" s="119"/>
      <c r="RD33" s="119"/>
      <c r="RE33" s="119"/>
      <c r="RF33" s="119"/>
      <c r="RG33" s="119"/>
      <c r="ACQ33" s="19" t="s">
        <v>38</v>
      </c>
      <c r="ACR33" s="20"/>
      <c r="ACS33" s="21">
        <f>SUM(ACQ26:ADU26)</f>
        <v>14</v>
      </c>
      <c r="ACT33" s="21"/>
      <c r="ACU33" s="20" t="s">
        <v>39</v>
      </c>
      <c r="ACV33" s="20"/>
      <c r="ACW33" s="21">
        <f>SUM(ACQ27:ADU27)</f>
        <v>0</v>
      </c>
      <c r="ACX33" s="21"/>
      <c r="ACY33" s="20" t="s">
        <v>40</v>
      </c>
      <c r="ACZ33" s="20"/>
      <c r="ADA33" s="21">
        <f>SUM(ACQ28:ADU28)</f>
        <v>0</v>
      </c>
      <c r="ADB33" s="21"/>
      <c r="ADC33" s="20" t="s">
        <v>41</v>
      </c>
      <c r="ADD33" s="20"/>
      <c r="ADE33" s="21">
        <f>SUM(ACQ29:ADU29)</f>
        <v>0</v>
      </c>
      <c r="ADF33" s="21"/>
      <c r="ADG33" s="20" t="s">
        <v>42</v>
      </c>
      <c r="ADH33" s="20"/>
      <c r="ADI33" s="21">
        <f>SUM(ACQ30:ADU30)</f>
        <v>0</v>
      </c>
      <c r="ADJ33" s="21"/>
      <c r="ADK33" s="20" t="s">
        <v>43</v>
      </c>
      <c r="ADL33" s="20"/>
      <c r="ADM33" s="21">
        <f>SUM(ACQ31:ADU31)</f>
        <v>0</v>
      </c>
      <c r="ADN33" s="21"/>
      <c r="ADO33" s="22" t="s">
        <v>44</v>
      </c>
      <c r="ADP33" s="22"/>
      <c r="ADQ33" s="21">
        <f>SUM(ACQ32:ADU32)</f>
        <v>14</v>
      </c>
      <c r="ADR33" s="21"/>
      <c r="ADS33" s="21"/>
      <c r="ADT33" s="21"/>
      <c r="ADU33" s="217"/>
      <c r="ADV33" s="19" t="s">
        <v>38</v>
      </c>
      <c r="ADW33" s="20"/>
      <c r="ADX33" s="21">
        <f>SUM(ADV26:AEW26)</f>
        <v>70</v>
      </c>
      <c r="ADY33" s="21"/>
      <c r="ADZ33" s="20" t="s">
        <v>39</v>
      </c>
      <c r="AEA33" s="20"/>
      <c r="AEB33" s="21">
        <f>SUM(ADV27:AEW27)</f>
        <v>34</v>
      </c>
      <c r="AEC33" s="21"/>
      <c r="AED33" s="723" t="s">
        <v>40</v>
      </c>
      <c r="AEE33" s="724"/>
      <c r="AEF33" s="21">
        <f>SUM(ADV28:AEW28)</f>
        <v>89</v>
      </c>
      <c r="AEG33" s="21"/>
      <c r="AEH33" s="20" t="s">
        <v>41</v>
      </c>
      <c r="AEI33" s="431"/>
      <c r="AEJ33" s="21">
        <f>SUM(ADV29:AEW29)</f>
        <v>0</v>
      </c>
      <c r="AEK33" s="21"/>
      <c r="AEL33" s="20" t="s">
        <v>42</v>
      </c>
      <c r="AEM33" s="431"/>
      <c r="AEN33" s="21">
        <f>SUM(ADV30:AEW30)</f>
        <v>0</v>
      </c>
      <c r="AEO33" s="21"/>
      <c r="AEP33" s="20" t="s">
        <v>43</v>
      </c>
      <c r="AEQ33" s="431"/>
      <c r="AER33" s="21">
        <f>SUM(ADV31:AEW31)</f>
        <v>0</v>
      </c>
      <c r="AES33" s="21"/>
      <c r="AET33" s="22" t="s">
        <v>44</v>
      </c>
      <c r="AEU33" s="22"/>
      <c r="AEV33" s="21">
        <f>SUM(ADV32:AEW32)</f>
        <v>193</v>
      </c>
      <c r="AEW33" s="217"/>
      <c r="AEX33" s="19" t="s">
        <v>38</v>
      </c>
      <c r="AEY33" s="20"/>
      <c r="AEZ33" s="21">
        <f>SUM(AEX26:AGB26)</f>
        <v>2</v>
      </c>
      <c r="AFA33" s="21"/>
      <c r="AFB33" s="20" t="s">
        <v>39</v>
      </c>
      <c r="AFC33" s="20"/>
      <c r="AFD33" s="21">
        <f>SUM(AEX27:AGB27)</f>
        <v>22</v>
      </c>
      <c r="AFE33" s="21"/>
      <c r="AFF33" s="20" t="s">
        <v>40</v>
      </c>
      <c r="AFG33" s="20"/>
      <c r="AFH33" s="21">
        <f>SUM(AEX28:AGB28)</f>
        <v>170</v>
      </c>
      <c r="AFI33" s="21"/>
      <c r="AFJ33" s="20" t="s">
        <v>41</v>
      </c>
      <c r="AFK33" s="20"/>
      <c r="AFL33" s="21">
        <f>SUM(AEX29:AGB29)</f>
        <v>3</v>
      </c>
      <c r="AFM33" s="21"/>
      <c r="AFN33" s="20" t="s">
        <v>42</v>
      </c>
      <c r="AFO33" s="20"/>
      <c r="AFP33" s="21">
        <f>SUM(AEX30:AGB30)</f>
        <v>0</v>
      </c>
      <c r="AFQ33" s="21"/>
      <c r="AFR33" s="20" t="s">
        <v>43</v>
      </c>
      <c r="AFS33" s="20"/>
      <c r="AFT33" s="21">
        <f>SUM(AEX31:AGB31)</f>
        <v>4</v>
      </c>
      <c r="AFU33" s="21"/>
      <c r="AFV33" s="22" t="s">
        <v>44</v>
      </c>
      <c r="AFW33" s="22"/>
      <c r="AFX33" s="21">
        <f>SUM(AEX32:AGB32)</f>
        <v>201</v>
      </c>
      <c r="AFY33" s="21"/>
      <c r="AFZ33" s="21"/>
      <c r="AGA33" s="21"/>
      <c r="AGB33" s="217"/>
      <c r="AGC33" s="19" t="s">
        <v>38</v>
      </c>
      <c r="AGD33" s="20"/>
      <c r="AGE33" s="21">
        <f>SUM(AGC26:AHF26)</f>
        <v>0</v>
      </c>
      <c r="AGF33" s="21"/>
      <c r="AGG33" s="20" t="s">
        <v>39</v>
      </c>
      <c r="AGH33" s="20"/>
      <c r="AGI33" s="21">
        <f>SUM(AGC27:AHF27)</f>
        <v>0</v>
      </c>
      <c r="AGJ33" s="21"/>
      <c r="AGK33" s="20" t="s">
        <v>40</v>
      </c>
      <c r="AGL33" s="20"/>
      <c r="AGM33" s="21">
        <f>SUM(AGC28:AHF28)</f>
        <v>6</v>
      </c>
      <c r="AGN33" s="21"/>
      <c r="AGO33" s="20" t="s">
        <v>41</v>
      </c>
      <c r="AGP33" s="20"/>
      <c r="AGQ33" s="21">
        <f>SUM(AGC29:AHF29)</f>
        <v>4</v>
      </c>
      <c r="AGR33" s="21"/>
      <c r="AGS33" s="20" t="s">
        <v>42</v>
      </c>
      <c r="AGT33" s="20"/>
      <c r="AGU33" s="21">
        <f>SUM(AGC30:AHF30)</f>
        <v>0</v>
      </c>
      <c r="AGV33" s="21"/>
      <c r="AGW33" s="20" t="s">
        <v>43</v>
      </c>
      <c r="AGX33" s="20"/>
      <c r="AGY33" s="21">
        <f>SUM(AGC31:AHF31)</f>
        <v>11</v>
      </c>
      <c r="AGZ33" s="21"/>
      <c r="AHA33" s="22" t="s">
        <v>44</v>
      </c>
      <c r="AHB33" s="22"/>
      <c r="AHC33" s="21">
        <f>SUM(AGC32:AHF32)</f>
        <v>21</v>
      </c>
      <c r="AHD33" s="21"/>
      <c r="AHE33" s="21"/>
      <c r="AHF33" s="217"/>
      <c r="AHG33" s="19" t="s">
        <v>38</v>
      </c>
      <c r="AHH33" s="20"/>
      <c r="AHI33" s="21">
        <f>SUM(AHG26:AIK26)</f>
        <v>0</v>
      </c>
      <c r="AHJ33" s="21"/>
      <c r="AHK33" s="20" t="s">
        <v>39</v>
      </c>
      <c r="AHL33" s="20"/>
      <c r="AHM33" s="21">
        <f>SUM(AHG27:AIK27)</f>
        <v>0</v>
      </c>
      <c r="AHN33" s="21"/>
      <c r="AHO33" s="20" t="s">
        <v>40</v>
      </c>
      <c r="AHP33" s="20"/>
      <c r="AHQ33" s="21">
        <f>SUM(AHG28:AIK28)</f>
        <v>28</v>
      </c>
      <c r="AHR33" s="21"/>
      <c r="AHS33" s="20" t="s">
        <v>41</v>
      </c>
      <c r="AHT33" s="20"/>
      <c r="AHU33" s="21">
        <f>SUM(AHG29:AIK29)</f>
        <v>12</v>
      </c>
      <c r="AHV33" s="21"/>
      <c r="AHW33" s="20" t="s">
        <v>42</v>
      </c>
      <c r="AHX33" s="20"/>
      <c r="AHY33" s="21">
        <f>SUM(AHG30:AIK30)</f>
        <v>0</v>
      </c>
      <c r="AHZ33" s="21"/>
      <c r="AIA33" s="20" t="s">
        <v>43</v>
      </c>
      <c r="AIB33" s="20"/>
      <c r="AIC33" s="21">
        <f>SUM(AHG31:AIK31)</f>
        <v>13</v>
      </c>
      <c r="AID33" s="21"/>
      <c r="AIE33" s="22" t="s">
        <v>44</v>
      </c>
      <c r="AIF33" s="22"/>
      <c r="AIG33" s="21">
        <f>SUM(AHG32:AIK32)</f>
        <v>53</v>
      </c>
      <c r="AIH33" s="21"/>
      <c r="AII33" s="21"/>
      <c r="AIJ33" s="21"/>
      <c r="AIK33" s="217"/>
      <c r="AIL33" s="652"/>
      <c r="AIM33" s="21"/>
      <c r="AIN33" s="21"/>
      <c r="AIO33" s="21"/>
      <c r="AIP33" s="21"/>
    </row>
    <row r="34" spans="1:1147" ht="14.25" hidden="1" customHeight="1" outlineLevel="1">
      <c r="A34" s="208"/>
      <c r="B34" s="307" t="s">
        <v>237</v>
      </c>
      <c r="C34" s="323">
        <v>27.8</v>
      </c>
      <c r="E34" s="314">
        <v>2.5</v>
      </c>
      <c r="F34" s="322">
        <v>3</v>
      </c>
      <c r="G34" s="313">
        <v>3.5</v>
      </c>
      <c r="H34" s="309">
        <v>4</v>
      </c>
      <c r="NV34" s="119"/>
      <c r="NW34" s="119"/>
      <c r="NX34" s="119"/>
      <c r="NY34" s="119"/>
      <c r="NZ34" s="119"/>
      <c r="OA34" s="119"/>
      <c r="OB34" s="119"/>
      <c r="OC34" s="119"/>
      <c r="OD34" s="119"/>
      <c r="OE34" s="119"/>
      <c r="OF34" s="119"/>
      <c r="OG34" s="119"/>
      <c r="OH34" s="119"/>
      <c r="OI34" s="119"/>
      <c r="OJ34" s="119"/>
      <c r="OK34" s="119"/>
      <c r="OL34" s="119"/>
      <c r="OM34" s="119"/>
      <c r="ON34" s="119"/>
      <c r="OO34" s="119"/>
      <c r="OP34" s="119"/>
      <c r="OQ34" s="119"/>
      <c r="OR34" s="119"/>
      <c r="OS34" s="119"/>
      <c r="OT34" s="119"/>
      <c r="OU34" s="119"/>
      <c r="OV34" s="119"/>
      <c r="OW34" s="119"/>
      <c r="OX34" s="119"/>
      <c r="OY34" s="119"/>
      <c r="OZ34" s="119"/>
      <c r="PA34" s="119"/>
      <c r="PB34" s="119"/>
      <c r="PC34" s="119"/>
      <c r="PD34" s="119"/>
      <c r="PE34" s="119"/>
      <c r="PF34" s="119"/>
      <c r="PG34" s="119"/>
      <c r="PH34" s="119"/>
      <c r="PI34" s="119"/>
      <c r="PJ34" s="119"/>
      <c r="PK34" s="119"/>
      <c r="PL34" s="119"/>
      <c r="PM34" s="119"/>
      <c r="PN34" s="119"/>
      <c r="PO34" s="119"/>
      <c r="PP34" s="119"/>
      <c r="PQ34" s="119"/>
      <c r="PR34" s="119"/>
      <c r="PS34" s="119"/>
      <c r="PT34" s="119"/>
      <c r="PU34" s="119"/>
      <c r="PV34" s="119"/>
      <c r="PW34" s="119"/>
      <c r="PX34" s="119"/>
      <c r="PY34" s="119"/>
      <c r="PZ34" s="119"/>
      <c r="QA34" s="119"/>
      <c r="QB34" s="119"/>
      <c r="QC34" s="119"/>
      <c r="QD34" s="119"/>
      <c r="QE34" s="119"/>
      <c r="QF34" s="119"/>
      <c r="QG34" s="119"/>
      <c r="QH34" s="119"/>
      <c r="QI34" s="119"/>
      <c r="QJ34" s="119"/>
      <c r="QK34" s="119"/>
      <c r="QL34" s="119"/>
      <c r="QM34" s="119"/>
      <c r="QN34" s="119"/>
      <c r="QO34" s="119"/>
      <c r="QP34" s="119"/>
      <c r="QQ34" s="119"/>
      <c r="QR34" s="119"/>
      <c r="QS34" s="119"/>
      <c r="QT34" s="119"/>
      <c r="QU34" s="119"/>
      <c r="QV34" s="119"/>
      <c r="QW34" s="119"/>
      <c r="QX34" s="119"/>
      <c r="QY34" s="119"/>
      <c r="QZ34" s="119"/>
      <c r="RA34" s="119"/>
      <c r="RB34" s="119"/>
      <c r="RC34" s="119"/>
      <c r="RD34" s="119"/>
      <c r="RE34" s="119"/>
      <c r="RF34" s="119"/>
      <c r="RG34" s="119"/>
      <c r="ADS34" s="317">
        <f t="shared" ref="ADS34:AEJ34" si="48">$C34*$E34</f>
        <v>69.5</v>
      </c>
      <c r="ADT34" s="317">
        <f t="shared" si="48"/>
        <v>69.5</v>
      </c>
      <c r="ADU34" s="317">
        <f t="shared" si="48"/>
        <v>69.5</v>
      </c>
      <c r="ADV34" s="317">
        <f t="shared" si="48"/>
        <v>69.5</v>
      </c>
      <c r="ADW34" s="317">
        <f t="shared" si="48"/>
        <v>69.5</v>
      </c>
      <c r="ADX34" s="317">
        <f t="shared" si="48"/>
        <v>69.5</v>
      </c>
      <c r="ADY34" s="317">
        <f t="shared" si="48"/>
        <v>69.5</v>
      </c>
      <c r="ADZ34" s="317">
        <f t="shared" si="48"/>
        <v>69.5</v>
      </c>
      <c r="AEA34" s="317">
        <f t="shared" si="48"/>
        <v>69.5</v>
      </c>
      <c r="AEB34" s="317">
        <f t="shared" si="48"/>
        <v>69.5</v>
      </c>
      <c r="AEC34" s="317">
        <f t="shared" si="48"/>
        <v>69.5</v>
      </c>
      <c r="AED34" s="312">
        <f t="shared" si="48"/>
        <v>69.5</v>
      </c>
      <c r="AEE34" s="317">
        <f t="shared" si="48"/>
        <v>69.5</v>
      </c>
      <c r="AEF34" s="312">
        <f t="shared" si="48"/>
        <v>69.5</v>
      </c>
      <c r="AEG34" s="317">
        <f t="shared" si="48"/>
        <v>69.5</v>
      </c>
      <c r="AEH34" s="317">
        <f t="shared" si="48"/>
        <v>69.5</v>
      </c>
      <c r="AEI34" s="317">
        <f t="shared" si="48"/>
        <v>69.5</v>
      </c>
      <c r="AEJ34" s="317">
        <f t="shared" si="48"/>
        <v>69.5</v>
      </c>
      <c r="AEK34" s="318">
        <f t="shared" ref="AEK34:AGA34" si="49">$C34*$F34</f>
        <v>83.4</v>
      </c>
      <c r="AEL34" s="317">
        <f t="shared" si="49"/>
        <v>83.4</v>
      </c>
      <c r="AEM34" s="317">
        <f t="shared" si="49"/>
        <v>83.4</v>
      </c>
      <c r="AEN34" s="317">
        <f t="shared" si="49"/>
        <v>83.4</v>
      </c>
      <c r="AEO34" s="317">
        <f t="shared" si="49"/>
        <v>83.4</v>
      </c>
      <c r="AEP34" s="317">
        <f t="shared" si="49"/>
        <v>83.4</v>
      </c>
      <c r="AEQ34" s="318">
        <f t="shared" si="49"/>
        <v>83.4</v>
      </c>
      <c r="AER34" s="318">
        <f t="shared" si="49"/>
        <v>83.4</v>
      </c>
      <c r="AES34" s="317">
        <f t="shared" si="49"/>
        <v>83.4</v>
      </c>
      <c r="AET34" s="317">
        <f t="shared" si="49"/>
        <v>83.4</v>
      </c>
      <c r="AEU34" s="317">
        <f t="shared" si="49"/>
        <v>83.4</v>
      </c>
      <c r="AEV34" s="317">
        <f t="shared" si="49"/>
        <v>83.4</v>
      </c>
      <c r="AEW34" s="318">
        <f t="shared" si="49"/>
        <v>83.4</v>
      </c>
      <c r="AEX34" s="317">
        <f t="shared" si="49"/>
        <v>83.4</v>
      </c>
      <c r="AEY34" s="318">
        <f t="shared" si="49"/>
        <v>83.4</v>
      </c>
      <c r="AEZ34" s="317">
        <f t="shared" si="49"/>
        <v>83.4</v>
      </c>
      <c r="AFA34" s="318">
        <f t="shared" si="49"/>
        <v>83.4</v>
      </c>
      <c r="AFB34" s="317">
        <f t="shared" si="49"/>
        <v>83.4</v>
      </c>
      <c r="AFC34" s="317">
        <f t="shared" si="49"/>
        <v>83.4</v>
      </c>
      <c r="AFD34" s="318">
        <f t="shared" si="49"/>
        <v>83.4</v>
      </c>
      <c r="AFE34" s="317">
        <f t="shared" si="49"/>
        <v>83.4</v>
      </c>
      <c r="AFF34" s="318">
        <f t="shared" si="49"/>
        <v>83.4</v>
      </c>
      <c r="AFG34" s="317">
        <f t="shared" si="49"/>
        <v>83.4</v>
      </c>
      <c r="AFH34" s="317">
        <f t="shared" si="49"/>
        <v>83.4</v>
      </c>
      <c r="AFI34" s="317">
        <f t="shared" si="49"/>
        <v>83.4</v>
      </c>
      <c r="AFJ34" s="317">
        <f t="shared" si="49"/>
        <v>83.4</v>
      </c>
      <c r="AFK34" s="317">
        <f t="shared" si="49"/>
        <v>83.4</v>
      </c>
      <c r="AFL34" s="318">
        <f t="shared" si="49"/>
        <v>83.4</v>
      </c>
      <c r="AFM34" s="318">
        <f t="shared" si="49"/>
        <v>83.4</v>
      </c>
      <c r="AFN34" s="317">
        <f t="shared" si="49"/>
        <v>83.4</v>
      </c>
      <c r="AFO34" s="317">
        <f t="shared" si="49"/>
        <v>83.4</v>
      </c>
      <c r="AFP34" s="317">
        <f t="shared" si="49"/>
        <v>83.4</v>
      </c>
      <c r="AFQ34" s="317">
        <f t="shared" si="49"/>
        <v>83.4</v>
      </c>
      <c r="AFR34" s="317">
        <f t="shared" si="49"/>
        <v>83.4</v>
      </c>
      <c r="AFS34" s="318">
        <f t="shared" si="49"/>
        <v>83.4</v>
      </c>
      <c r="AFT34" s="318">
        <f t="shared" si="49"/>
        <v>83.4</v>
      </c>
      <c r="AFU34" s="317">
        <f t="shared" si="49"/>
        <v>83.4</v>
      </c>
      <c r="AFV34" s="317">
        <f t="shared" si="49"/>
        <v>83.4</v>
      </c>
      <c r="AFW34" s="317">
        <f t="shared" si="49"/>
        <v>83.4</v>
      </c>
      <c r="AFX34" s="317">
        <f t="shared" si="49"/>
        <v>83.4</v>
      </c>
      <c r="AFY34" s="317">
        <f t="shared" si="49"/>
        <v>83.4</v>
      </c>
      <c r="AFZ34" s="318">
        <f t="shared" si="49"/>
        <v>83.4</v>
      </c>
      <c r="AGA34" s="318">
        <f t="shared" si="49"/>
        <v>83.4</v>
      </c>
      <c r="AGB34" s="317">
        <f t="shared" ref="AGB34:AHG34" si="50">$C34*$E34</f>
        <v>69.5</v>
      </c>
      <c r="AGC34" s="317">
        <f t="shared" si="50"/>
        <v>69.5</v>
      </c>
      <c r="AGD34" s="317">
        <f t="shared" si="50"/>
        <v>69.5</v>
      </c>
      <c r="AGE34" s="317">
        <f t="shared" si="50"/>
        <v>69.5</v>
      </c>
      <c r="AGF34" s="317">
        <f t="shared" si="50"/>
        <v>69.5</v>
      </c>
      <c r="AGG34" s="317">
        <f t="shared" si="50"/>
        <v>69.5</v>
      </c>
      <c r="AGH34" s="312">
        <f t="shared" si="50"/>
        <v>69.5</v>
      </c>
      <c r="AGI34" s="317">
        <f t="shared" si="50"/>
        <v>69.5</v>
      </c>
      <c r="AGJ34" s="317">
        <f t="shared" si="50"/>
        <v>69.5</v>
      </c>
      <c r="AGK34" s="312">
        <f t="shared" si="50"/>
        <v>69.5</v>
      </c>
      <c r="AGL34" s="317">
        <f t="shared" si="50"/>
        <v>69.5</v>
      </c>
      <c r="AGM34" s="317">
        <f t="shared" si="50"/>
        <v>69.5</v>
      </c>
      <c r="AGN34" s="312">
        <f t="shared" si="50"/>
        <v>69.5</v>
      </c>
      <c r="AGO34" s="312">
        <f t="shared" si="50"/>
        <v>69.5</v>
      </c>
      <c r="AGP34" s="312">
        <f t="shared" si="50"/>
        <v>69.5</v>
      </c>
      <c r="AGQ34" s="312">
        <f t="shared" si="50"/>
        <v>69.5</v>
      </c>
      <c r="AGR34" s="312">
        <f t="shared" si="50"/>
        <v>69.5</v>
      </c>
      <c r="AGS34" s="317">
        <f t="shared" si="50"/>
        <v>69.5</v>
      </c>
      <c r="AGT34" s="317">
        <f t="shared" si="50"/>
        <v>69.5</v>
      </c>
      <c r="AGU34" s="317">
        <f t="shared" si="50"/>
        <v>69.5</v>
      </c>
      <c r="AGV34" s="312">
        <f t="shared" si="50"/>
        <v>69.5</v>
      </c>
      <c r="AGW34" s="317">
        <f t="shared" si="50"/>
        <v>69.5</v>
      </c>
      <c r="AGX34" s="317">
        <f t="shared" si="50"/>
        <v>69.5</v>
      </c>
      <c r="AGY34" s="317">
        <f t="shared" si="50"/>
        <v>69.5</v>
      </c>
      <c r="AGZ34" s="317">
        <f t="shared" si="50"/>
        <v>69.5</v>
      </c>
      <c r="AHA34" s="317">
        <f t="shared" si="50"/>
        <v>69.5</v>
      </c>
      <c r="AHB34" s="312">
        <f t="shared" si="50"/>
        <v>69.5</v>
      </c>
      <c r="AHC34" s="312">
        <f t="shared" si="50"/>
        <v>69.5</v>
      </c>
      <c r="AHD34" s="317">
        <f t="shared" si="50"/>
        <v>69.5</v>
      </c>
      <c r="AHE34" s="317">
        <f t="shared" si="50"/>
        <v>69.5</v>
      </c>
      <c r="AHF34" s="317">
        <f t="shared" si="50"/>
        <v>69.5</v>
      </c>
      <c r="AHG34" s="317">
        <f t="shared" si="50"/>
        <v>69.5</v>
      </c>
      <c r="AHH34" s="317">
        <f t="shared" ref="AHH34:AIM34" si="51">$C34*$E34</f>
        <v>69.5</v>
      </c>
      <c r="AHI34" s="312">
        <f t="shared" si="51"/>
        <v>69.5</v>
      </c>
      <c r="AHJ34" s="312">
        <f t="shared" si="51"/>
        <v>69.5</v>
      </c>
      <c r="AHK34" s="317">
        <f t="shared" si="51"/>
        <v>69.5</v>
      </c>
      <c r="AHL34" s="317">
        <f t="shared" si="51"/>
        <v>69.5</v>
      </c>
      <c r="AHM34" s="317">
        <f t="shared" si="51"/>
        <v>69.5</v>
      </c>
      <c r="AHN34" s="317">
        <f t="shared" si="51"/>
        <v>69.5</v>
      </c>
      <c r="AHO34" s="317">
        <f t="shared" si="51"/>
        <v>69.5</v>
      </c>
      <c r="AHP34" s="312">
        <f t="shared" si="51"/>
        <v>69.5</v>
      </c>
      <c r="AHQ34" s="312">
        <f t="shared" si="51"/>
        <v>69.5</v>
      </c>
      <c r="AHR34" s="317">
        <f t="shared" si="51"/>
        <v>69.5</v>
      </c>
      <c r="AHS34" s="317">
        <f t="shared" si="51"/>
        <v>69.5</v>
      </c>
      <c r="AHT34" s="317">
        <f t="shared" si="51"/>
        <v>69.5</v>
      </c>
      <c r="AHU34" s="317">
        <f t="shared" si="51"/>
        <v>69.5</v>
      </c>
      <c r="AHV34" s="317">
        <f t="shared" si="51"/>
        <v>69.5</v>
      </c>
      <c r="AHW34" s="312">
        <f t="shared" si="51"/>
        <v>69.5</v>
      </c>
      <c r="AHX34" s="312">
        <f t="shared" si="51"/>
        <v>69.5</v>
      </c>
      <c r="AHY34" s="317">
        <f t="shared" si="51"/>
        <v>69.5</v>
      </c>
      <c r="AHZ34" s="317">
        <f t="shared" si="51"/>
        <v>69.5</v>
      </c>
      <c r="AIA34" s="317">
        <f t="shared" si="51"/>
        <v>69.5</v>
      </c>
      <c r="AIB34" s="317">
        <f t="shared" si="51"/>
        <v>69.5</v>
      </c>
      <c r="AIC34" s="317">
        <f t="shared" si="51"/>
        <v>69.5</v>
      </c>
      <c r="AID34" s="312">
        <f t="shared" si="51"/>
        <v>69.5</v>
      </c>
      <c r="AIE34" s="312">
        <f t="shared" si="51"/>
        <v>69.5</v>
      </c>
      <c r="AIF34" s="317">
        <f t="shared" si="51"/>
        <v>69.5</v>
      </c>
      <c r="AIG34" s="317">
        <f t="shared" si="51"/>
        <v>69.5</v>
      </c>
      <c r="AIH34" s="317">
        <f t="shared" si="51"/>
        <v>69.5</v>
      </c>
      <c r="AII34" s="317">
        <f t="shared" si="51"/>
        <v>69.5</v>
      </c>
      <c r="AIJ34" s="317">
        <f t="shared" si="51"/>
        <v>69.5</v>
      </c>
      <c r="AIK34" s="312">
        <f t="shared" si="51"/>
        <v>69.5</v>
      </c>
      <c r="AIL34" s="312">
        <f t="shared" si="51"/>
        <v>69.5</v>
      </c>
      <c r="AIM34" s="317">
        <f t="shared" si="51"/>
        <v>69.5</v>
      </c>
      <c r="AIN34" s="317">
        <f t="shared" ref="AIN34:AJS34" si="52">$C34*$E34</f>
        <v>69.5</v>
      </c>
      <c r="AIO34" s="317">
        <f t="shared" si="52"/>
        <v>69.5</v>
      </c>
      <c r="AIP34" s="317">
        <f t="shared" si="52"/>
        <v>69.5</v>
      </c>
      <c r="AIQ34" s="317">
        <f t="shared" si="52"/>
        <v>69.5</v>
      </c>
      <c r="AIR34" s="312">
        <f t="shared" si="52"/>
        <v>69.5</v>
      </c>
      <c r="AIS34" s="312">
        <f t="shared" si="52"/>
        <v>69.5</v>
      </c>
      <c r="AIT34" s="317">
        <f t="shared" si="52"/>
        <v>69.5</v>
      </c>
      <c r="AIU34" s="317">
        <f t="shared" si="52"/>
        <v>69.5</v>
      </c>
      <c r="AIV34" s="317">
        <f t="shared" si="52"/>
        <v>69.5</v>
      </c>
      <c r="AIW34" s="318">
        <f t="shared" si="52"/>
        <v>69.5</v>
      </c>
      <c r="AIX34" s="312">
        <f t="shared" si="52"/>
        <v>69.5</v>
      </c>
      <c r="AIY34" s="312">
        <f t="shared" si="52"/>
        <v>69.5</v>
      </c>
      <c r="AIZ34" s="312">
        <f t="shared" si="52"/>
        <v>69.5</v>
      </c>
      <c r="AJA34" s="312">
        <f t="shared" si="52"/>
        <v>69.5</v>
      </c>
      <c r="AJB34" s="312">
        <f t="shared" si="52"/>
        <v>69.5</v>
      </c>
      <c r="AJC34" s="312">
        <f t="shared" si="52"/>
        <v>69.5</v>
      </c>
      <c r="AJD34" s="312">
        <f t="shared" si="52"/>
        <v>69.5</v>
      </c>
      <c r="AJE34" s="312">
        <f t="shared" si="52"/>
        <v>69.5</v>
      </c>
      <c r="AJF34" s="312">
        <f t="shared" si="52"/>
        <v>69.5</v>
      </c>
      <c r="AJG34" s="312">
        <f t="shared" si="52"/>
        <v>69.5</v>
      </c>
      <c r="AJH34" s="312">
        <f t="shared" si="52"/>
        <v>69.5</v>
      </c>
      <c r="AJI34" s="312">
        <f t="shared" si="52"/>
        <v>69.5</v>
      </c>
      <c r="AJJ34" s="312">
        <f t="shared" si="52"/>
        <v>69.5</v>
      </c>
      <c r="AJK34" s="312">
        <f t="shared" si="52"/>
        <v>69.5</v>
      </c>
      <c r="AJL34" s="312">
        <f t="shared" si="52"/>
        <v>69.5</v>
      </c>
      <c r="AJM34" s="312">
        <f t="shared" si="52"/>
        <v>69.5</v>
      </c>
      <c r="AJN34" s="312">
        <f t="shared" si="52"/>
        <v>69.5</v>
      </c>
      <c r="AJO34" s="312">
        <f t="shared" si="52"/>
        <v>69.5</v>
      </c>
      <c r="AJP34" s="312">
        <f t="shared" si="52"/>
        <v>69.5</v>
      </c>
      <c r="AJQ34" s="312">
        <f t="shared" si="52"/>
        <v>69.5</v>
      </c>
      <c r="AJR34" s="312">
        <f t="shared" si="52"/>
        <v>69.5</v>
      </c>
      <c r="AJS34" s="312">
        <f t="shared" si="52"/>
        <v>69.5</v>
      </c>
      <c r="AJT34" s="312">
        <f t="shared" ref="AJT34:AKY34" si="53">$C34*$E34</f>
        <v>69.5</v>
      </c>
      <c r="AJU34" s="312">
        <f t="shared" si="53"/>
        <v>69.5</v>
      </c>
      <c r="AJV34" s="312">
        <f t="shared" si="53"/>
        <v>69.5</v>
      </c>
      <c r="AJW34" s="312">
        <f t="shared" si="53"/>
        <v>69.5</v>
      </c>
      <c r="AJX34" s="312">
        <f t="shared" si="53"/>
        <v>69.5</v>
      </c>
      <c r="AJY34" s="312">
        <f t="shared" si="53"/>
        <v>69.5</v>
      </c>
      <c r="AJZ34" s="312">
        <f t="shared" si="53"/>
        <v>69.5</v>
      </c>
      <c r="AKA34" s="312">
        <f t="shared" si="53"/>
        <v>69.5</v>
      </c>
      <c r="AKB34" s="312">
        <f t="shared" si="53"/>
        <v>69.5</v>
      </c>
      <c r="AKC34" s="312">
        <f t="shared" si="53"/>
        <v>69.5</v>
      </c>
      <c r="AKD34" s="312">
        <f t="shared" si="53"/>
        <v>69.5</v>
      </c>
      <c r="AKE34" s="312">
        <f t="shared" si="53"/>
        <v>69.5</v>
      </c>
      <c r="AKF34" s="312">
        <f t="shared" si="53"/>
        <v>69.5</v>
      </c>
      <c r="AKG34" s="312">
        <f t="shared" si="53"/>
        <v>69.5</v>
      </c>
      <c r="AKH34" s="312">
        <f t="shared" si="53"/>
        <v>69.5</v>
      </c>
      <c r="AKI34" s="312">
        <f t="shared" si="53"/>
        <v>69.5</v>
      </c>
      <c r="AKJ34" s="312">
        <f t="shared" si="53"/>
        <v>69.5</v>
      </c>
      <c r="AKK34" s="312">
        <f t="shared" si="53"/>
        <v>69.5</v>
      </c>
      <c r="AKL34" s="312">
        <f t="shared" si="53"/>
        <v>69.5</v>
      </c>
      <c r="AKM34" s="312">
        <f t="shared" si="53"/>
        <v>69.5</v>
      </c>
      <c r="AKN34" s="312">
        <f t="shared" si="53"/>
        <v>69.5</v>
      </c>
      <c r="AKO34" s="312">
        <f t="shared" si="53"/>
        <v>69.5</v>
      </c>
      <c r="AKP34" s="312">
        <f t="shared" si="53"/>
        <v>69.5</v>
      </c>
      <c r="AKQ34" s="312">
        <f t="shared" si="53"/>
        <v>69.5</v>
      </c>
      <c r="AKR34" s="312">
        <f t="shared" si="53"/>
        <v>69.5</v>
      </c>
      <c r="AKS34" s="312">
        <f t="shared" si="53"/>
        <v>69.5</v>
      </c>
      <c r="AKT34" s="312">
        <f t="shared" si="53"/>
        <v>69.5</v>
      </c>
      <c r="AKU34" s="312">
        <f t="shared" si="53"/>
        <v>69.5</v>
      </c>
      <c r="AKV34" s="312">
        <f t="shared" si="53"/>
        <v>69.5</v>
      </c>
      <c r="AKW34" s="312">
        <f t="shared" si="53"/>
        <v>69.5</v>
      </c>
      <c r="AKX34" s="312">
        <f t="shared" si="53"/>
        <v>69.5</v>
      </c>
      <c r="AKY34" s="312">
        <f t="shared" si="53"/>
        <v>69.5</v>
      </c>
      <c r="AKZ34" s="312">
        <f t="shared" ref="AKZ34" si="54">$C34*$E34</f>
        <v>69.5</v>
      </c>
    </row>
    <row r="35" spans="1:1147" ht="55.5" customHeight="1" collapsed="1">
      <c r="A35" s="208"/>
      <c r="B35" s="435">
        <v>253043</v>
      </c>
      <c r="C35" s="497" t="s">
        <v>651</v>
      </c>
      <c r="D35" s="151" t="s">
        <v>639</v>
      </c>
      <c r="E35" s="149" t="s">
        <v>652</v>
      </c>
      <c r="F35" s="470" t="s">
        <v>627</v>
      </c>
      <c r="G35" s="455"/>
      <c r="H35" s="247"/>
      <c r="NV35" s="119"/>
      <c r="NW35" s="119"/>
      <c r="NX35" s="119"/>
      <c r="NY35" s="119"/>
      <c r="NZ35" s="119"/>
      <c r="RH35" s="136"/>
      <c r="RI35" s="136"/>
      <c r="RJ35" s="136"/>
      <c r="RK35" s="136"/>
      <c r="RL35" s="136"/>
      <c r="RM35" s="136"/>
      <c r="RN35" s="136"/>
      <c r="RO35" s="136"/>
      <c r="RP35" s="136"/>
      <c r="RQ35" s="136"/>
      <c r="RR35" s="136"/>
      <c r="RS35" s="136"/>
      <c r="RT35" s="136"/>
      <c r="RU35" s="136"/>
      <c r="RV35" s="136"/>
      <c r="RW35" s="136"/>
      <c r="RX35" s="136"/>
      <c r="RY35" s="136"/>
      <c r="RZ35" s="136"/>
      <c r="SA35" s="136"/>
      <c r="SB35" s="136"/>
      <c r="SC35" s="136"/>
      <c r="SD35" s="136"/>
      <c r="SE35" s="136"/>
      <c r="SF35" s="136"/>
      <c r="SG35" s="136"/>
      <c r="SH35" s="136"/>
      <c r="SI35" s="136"/>
      <c r="SJ35" s="136"/>
      <c r="SK35" s="136"/>
      <c r="SL35" s="136"/>
      <c r="SM35" s="136"/>
      <c r="SN35" s="136"/>
      <c r="SO35" s="136"/>
      <c r="SP35" s="136"/>
      <c r="SQ35" s="136"/>
      <c r="SR35" s="136"/>
      <c r="SS35" s="136"/>
      <c r="ST35" s="136"/>
      <c r="SU35" s="136"/>
      <c r="SV35" s="136"/>
      <c r="SW35" s="136"/>
      <c r="SX35" s="136"/>
      <c r="SY35" s="136"/>
      <c r="SZ35" s="136"/>
      <c r="TA35" s="136"/>
      <c r="TB35" s="136"/>
      <c r="TC35" s="136"/>
      <c r="TD35" s="136"/>
      <c r="TE35" s="136"/>
      <c r="TF35" s="136"/>
      <c r="TG35" s="136"/>
      <c r="TH35" s="136"/>
      <c r="TI35" s="136"/>
      <c r="TJ35" s="136"/>
      <c r="WU35" s="136"/>
      <c r="WV35" s="136"/>
      <c r="WW35" s="136"/>
      <c r="WX35" s="136"/>
      <c r="WY35" s="136"/>
      <c r="WZ35" s="136"/>
      <c r="XA35" s="136"/>
      <c r="XB35" s="136"/>
      <c r="XC35" s="136"/>
      <c r="XD35" s="136"/>
      <c r="XE35" s="136"/>
      <c r="XF35" s="136"/>
      <c r="XG35" s="136"/>
      <c r="XH35" s="136"/>
      <c r="XI35" s="136"/>
      <c r="XJ35" s="136"/>
      <c r="XK35" s="136"/>
      <c r="XL35" s="136"/>
      <c r="XM35" s="136"/>
      <c r="XN35" s="136"/>
      <c r="XO35" s="136"/>
      <c r="XP35" s="136"/>
      <c r="XQ35" s="136"/>
      <c r="XR35" s="136"/>
      <c r="XS35" s="136"/>
      <c r="XT35" s="136"/>
      <c r="XU35" s="136"/>
      <c r="XV35" s="136"/>
      <c r="XW35" s="136"/>
      <c r="XX35" s="136"/>
      <c r="XY35" s="136"/>
      <c r="XZ35" s="136"/>
      <c r="YA35" s="136"/>
      <c r="YB35" s="136"/>
      <c r="YC35" s="136"/>
      <c r="YD35" s="136"/>
      <c r="YE35" s="136"/>
      <c r="YF35" s="136"/>
      <c r="YG35" s="136"/>
      <c r="YH35" s="136"/>
      <c r="YI35" s="136"/>
      <c r="YJ35" s="136"/>
      <c r="YK35" s="136"/>
      <c r="YL35" s="136"/>
      <c r="YM35" s="136"/>
      <c r="YN35" s="136"/>
      <c r="YO35" s="136"/>
      <c r="YP35" s="136"/>
      <c r="YQ35" s="136"/>
      <c r="YR35" s="136"/>
      <c r="YS35" s="136"/>
      <c r="YT35" s="136"/>
      <c r="YU35" s="136"/>
      <c r="YV35" s="136"/>
      <c r="YW35" s="136"/>
      <c r="YX35" s="136"/>
      <c r="YY35" s="136"/>
      <c r="YZ35" s="136"/>
      <c r="ZA35" s="136"/>
      <c r="ZB35" s="136"/>
      <c r="ZC35" s="136"/>
      <c r="ZD35" s="136"/>
      <c r="ZE35" s="136"/>
      <c r="ZF35" s="474" t="s">
        <v>415</v>
      </c>
      <c r="ZG35" s="121"/>
      <c r="ZH35" s="121"/>
      <c r="ZI35" s="121"/>
      <c r="ZJ35" s="121"/>
      <c r="ZK35" s="121"/>
      <c r="ZL35" s="121"/>
      <c r="ZM35" s="121"/>
      <c r="ZN35" s="121"/>
      <c r="ZO35" s="121"/>
      <c r="ZP35" s="121"/>
      <c r="ZQ35" s="121"/>
      <c r="ZR35" s="121"/>
      <c r="ZS35" s="121"/>
      <c r="ZT35" s="121"/>
      <c r="ZU35" s="121"/>
      <c r="ZV35" s="121"/>
      <c r="ZW35" s="121"/>
      <c r="ZX35" s="121"/>
      <c r="ZY35" s="121"/>
      <c r="ZZ35" s="121"/>
      <c r="AAA35" s="121"/>
      <c r="AAB35" s="121"/>
      <c r="AAC35" s="121"/>
      <c r="AAD35" s="121"/>
      <c r="AAE35" s="121"/>
      <c r="AAF35" s="121"/>
      <c r="AAG35" s="121"/>
      <c r="AAH35" s="121"/>
      <c r="AAI35" s="121"/>
      <c r="AAJ35" s="121"/>
      <c r="AAK35" s="121"/>
      <c r="AAL35" s="121"/>
      <c r="AAM35" s="121"/>
      <c r="AAN35" s="121"/>
      <c r="AAO35" s="121"/>
      <c r="AAP35" s="121"/>
      <c r="AAQ35" s="121"/>
      <c r="AAR35" s="178" t="s">
        <v>628</v>
      </c>
      <c r="AAS35" s="121"/>
      <c r="AAT35" s="121"/>
      <c r="AAU35" s="121"/>
      <c r="AAV35" s="121"/>
      <c r="AAW35" s="121"/>
      <c r="AAX35" s="121"/>
      <c r="AAY35" s="121"/>
      <c r="AAZ35" s="121"/>
      <c r="ABA35" s="121"/>
      <c r="ABB35" s="121"/>
      <c r="ABC35" s="121"/>
      <c r="ABD35" s="121"/>
      <c r="ABE35" s="121"/>
      <c r="ABF35" s="121"/>
      <c r="ABG35" s="121"/>
      <c r="ABH35" s="121"/>
      <c r="ABI35" s="121"/>
      <c r="ABJ35" s="121"/>
      <c r="ABK35" s="121"/>
      <c r="ABL35" s="121"/>
      <c r="ABM35" s="121"/>
      <c r="ABN35" s="121"/>
      <c r="ABO35" s="121"/>
      <c r="ABP35" s="121"/>
      <c r="ABQ35" s="121"/>
      <c r="ABR35" s="121"/>
      <c r="ABS35" s="121"/>
      <c r="ABT35" s="121"/>
      <c r="ABU35" s="121"/>
      <c r="ABV35" s="121"/>
      <c r="ABW35" s="121"/>
      <c r="ABX35" s="121"/>
      <c r="ABY35" s="121"/>
      <c r="ABZ35" s="121"/>
      <c r="ACA35" s="121"/>
      <c r="ACB35" s="121"/>
      <c r="ACC35" s="121"/>
      <c r="ACD35" s="121"/>
      <c r="ACE35" s="121"/>
      <c r="ACF35" s="121"/>
      <c r="ACG35" s="121"/>
      <c r="ACH35" s="121"/>
      <c r="ACI35" s="121"/>
      <c r="ACJ35" s="121"/>
      <c r="ACK35" s="121"/>
      <c r="ACL35" s="121"/>
      <c r="ACM35" s="121"/>
      <c r="ACN35" s="121"/>
      <c r="ACO35" s="121"/>
      <c r="ACP35" s="121"/>
      <c r="ACQ35" s="121"/>
      <c r="ACR35" s="121"/>
      <c r="ACS35" s="121"/>
      <c r="ACT35" s="121"/>
      <c r="ACU35" s="121"/>
      <c r="ACV35" s="121"/>
      <c r="ACW35" s="121"/>
      <c r="ACX35" s="121"/>
      <c r="ACY35" s="121"/>
      <c r="ACZ35" s="121"/>
      <c r="ADA35" s="121"/>
      <c r="ADB35" s="121"/>
      <c r="ADC35" s="121"/>
      <c r="ADD35" s="121"/>
      <c r="ADE35" s="121"/>
      <c r="ADF35" s="121"/>
      <c r="ADG35" s="121"/>
      <c r="ADH35" s="121"/>
      <c r="ADI35" s="121"/>
      <c r="ADJ35" s="121"/>
      <c r="ADK35" s="121"/>
      <c r="ADL35" s="121"/>
      <c r="ADM35" s="121"/>
      <c r="ADN35" s="121"/>
      <c r="ADO35" s="121"/>
      <c r="ADP35" s="121"/>
      <c r="ADQ35" s="121"/>
      <c r="ADR35" s="121"/>
      <c r="ADS35" s="121"/>
      <c r="ADT35" s="121"/>
      <c r="ADU35" s="121"/>
      <c r="ADV35" s="121"/>
      <c r="ADW35" s="121"/>
      <c r="ADX35" s="121"/>
      <c r="ADY35" s="121"/>
      <c r="ADZ35" s="121"/>
      <c r="AEA35" s="121"/>
      <c r="AEB35" s="121"/>
      <c r="AEC35" s="121"/>
      <c r="AED35" s="121"/>
      <c r="AEE35" s="121"/>
      <c r="AEF35" s="121"/>
      <c r="AEG35" s="121"/>
      <c r="AEH35" s="121"/>
      <c r="AEI35" s="121"/>
      <c r="AEJ35" s="121"/>
      <c r="AEK35" s="121"/>
      <c r="AEL35" s="121"/>
      <c r="AEM35" s="121"/>
      <c r="AEN35" s="121"/>
      <c r="AEO35" s="121"/>
      <c r="AEP35" s="121"/>
      <c r="AEQ35" s="121"/>
      <c r="AER35" s="121"/>
      <c r="AES35" s="121"/>
      <c r="AET35" s="121"/>
      <c r="AEU35" s="121"/>
      <c r="AEV35" s="121"/>
      <c r="AEW35" s="121"/>
      <c r="AEX35" s="121"/>
      <c r="AEY35" s="121"/>
      <c r="AEZ35" s="121"/>
      <c r="AFA35" s="121"/>
      <c r="AFB35" s="121"/>
      <c r="AFC35" s="121"/>
      <c r="AFD35" s="121"/>
      <c r="AFE35" s="121"/>
      <c r="AFF35" s="121"/>
      <c r="AFG35" s="121"/>
      <c r="AFH35" s="121"/>
      <c r="AFI35" s="121"/>
      <c r="AFJ35" s="121"/>
      <c r="AFK35" s="121"/>
      <c r="AFL35" s="121"/>
      <c r="AFM35" s="121"/>
      <c r="AFN35" s="121"/>
      <c r="AFO35" s="121"/>
      <c r="AFP35" s="178" t="s">
        <v>493</v>
      </c>
      <c r="AFQ35" s="200" t="s">
        <v>629</v>
      </c>
      <c r="AFR35" s="178" t="s">
        <v>493</v>
      </c>
      <c r="AFS35" s="121"/>
      <c r="AFT35" s="121"/>
      <c r="AFU35" s="200" t="s">
        <v>629</v>
      </c>
      <c r="AFV35" s="200" t="s">
        <v>629</v>
      </c>
      <c r="AFW35" s="200" t="s">
        <v>629</v>
      </c>
      <c r="AFX35" s="200" t="s">
        <v>629</v>
      </c>
      <c r="AFY35" s="200" t="s">
        <v>629</v>
      </c>
      <c r="AFZ35" s="121"/>
      <c r="AGA35" s="121"/>
      <c r="AGB35" s="551" t="s">
        <v>630</v>
      </c>
      <c r="AGC35" s="551" t="s">
        <v>630</v>
      </c>
      <c r="AGD35" s="172" t="s">
        <v>653</v>
      </c>
      <c r="AGE35" s="551" t="s">
        <v>630</v>
      </c>
      <c r="AGF35" s="551" t="s">
        <v>630</v>
      </c>
      <c r="AGG35" s="551" t="s">
        <v>630</v>
      </c>
      <c r="AGI35" s="551" t="s">
        <v>630</v>
      </c>
      <c r="AGJ35" s="551" t="s">
        <v>630</v>
      </c>
      <c r="AGK35" s="551"/>
      <c r="AGL35" s="551" t="s">
        <v>630</v>
      </c>
      <c r="AGM35" s="214" t="s">
        <v>645</v>
      </c>
      <c r="AGN35" s="121"/>
      <c r="AGO35" s="121"/>
      <c r="AGP35" s="121"/>
      <c r="AGQ35" s="121"/>
      <c r="AGR35" s="121"/>
      <c r="AGS35" s="121" t="s">
        <v>634</v>
      </c>
      <c r="AGT35" s="121" t="s">
        <v>634</v>
      </c>
      <c r="AGU35" s="121"/>
      <c r="AGV35" s="121"/>
      <c r="AGW35" s="170" t="s">
        <v>654</v>
      </c>
      <c r="AGX35" s="169" t="s">
        <v>655</v>
      </c>
      <c r="AGY35" s="169" t="s">
        <v>655</v>
      </c>
      <c r="AGZ35" s="169" t="s">
        <v>655</v>
      </c>
      <c r="AHA35" s="551" t="s">
        <v>630</v>
      </c>
      <c r="AHB35" s="551" t="s">
        <v>630</v>
      </c>
      <c r="AHD35" s="551" t="s">
        <v>630</v>
      </c>
      <c r="AHE35" s="551" t="s">
        <v>630</v>
      </c>
      <c r="AHF35" s="551" t="s">
        <v>630</v>
      </c>
      <c r="AHG35" s="169" t="s">
        <v>249</v>
      </c>
      <c r="AHH35" s="169" t="s">
        <v>249</v>
      </c>
      <c r="AHI35" s="199"/>
      <c r="AHJ35" s="199"/>
      <c r="AHK35" s="169" t="s">
        <v>259</v>
      </c>
      <c r="AHL35" s="169" t="s">
        <v>632</v>
      </c>
      <c r="AHM35" s="169" t="s">
        <v>632</v>
      </c>
      <c r="AHN35" s="169" t="s">
        <v>632</v>
      </c>
      <c r="AHO35" s="169" t="s">
        <v>632</v>
      </c>
      <c r="AHP35" s="169" t="s">
        <v>632</v>
      </c>
      <c r="AHQ35" s="169"/>
      <c r="AHR35" s="169" t="s">
        <v>632</v>
      </c>
      <c r="AHS35" s="169" t="s">
        <v>632</v>
      </c>
      <c r="AHT35" s="169" t="s">
        <v>632</v>
      </c>
      <c r="AHU35" s="169" t="s">
        <v>632</v>
      </c>
      <c r="AHV35" s="169" t="s">
        <v>632</v>
      </c>
      <c r="AHW35" s="513"/>
      <c r="AHX35" s="513"/>
      <c r="AHY35" s="169" t="s">
        <v>632</v>
      </c>
      <c r="AHZ35" s="169" t="s">
        <v>632</v>
      </c>
      <c r="AIA35" s="169" t="s">
        <v>549</v>
      </c>
      <c r="AIB35" s="169" t="s">
        <v>549</v>
      </c>
      <c r="AIC35" s="169" t="s">
        <v>656</v>
      </c>
      <c r="AID35" s="199"/>
      <c r="AIE35" s="199"/>
      <c r="AIF35" s="169" t="s">
        <v>549</v>
      </c>
      <c r="AIG35" s="169" t="s">
        <v>657</v>
      </c>
      <c r="AIH35" s="169" t="s">
        <v>259</v>
      </c>
      <c r="AII35" s="169" t="s">
        <v>632</v>
      </c>
      <c r="AIJ35" s="169" t="s">
        <v>632</v>
      </c>
      <c r="AIK35" s="84"/>
      <c r="AIL35" s="84"/>
      <c r="AIM35" s="169" t="s">
        <v>260</v>
      </c>
      <c r="AIN35" s="169" t="s">
        <v>260</v>
      </c>
      <c r="AIO35" s="169" t="s">
        <v>260</v>
      </c>
      <c r="AIP35" s="169" t="s">
        <v>634</v>
      </c>
      <c r="AIQ35" s="169" t="s">
        <v>634</v>
      </c>
      <c r="AIR35" s="84"/>
      <c r="AIS35" s="84"/>
      <c r="AIT35" s="169" t="s">
        <v>634</v>
      </c>
      <c r="AIU35" s="211" t="s">
        <v>658</v>
      </c>
      <c r="AIV35" s="363" t="s">
        <v>638</v>
      </c>
      <c r="AIW35" s="674" t="s">
        <v>639</v>
      </c>
      <c r="AIX35" s="549" t="s">
        <v>639</v>
      </c>
      <c r="AIY35" s="317"/>
      <c r="AIZ35" s="317"/>
      <c r="AJA35" s="153" t="s">
        <v>1110</v>
      </c>
      <c r="AJB35" s="549" t="s">
        <v>639</v>
      </c>
      <c r="AJC35" s="549" t="s">
        <v>639</v>
      </c>
      <c r="AJD35" s="549" t="s">
        <v>639</v>
      </c>
      <c r="AJE35" s="549" t="s">
        <v>639</v>
      </c>
      <c r="AJF35" s="549" t="s">
        <v>639</v>
      </c>
      <c r="AJG35" s="549"/>
      <c r="AJH35" s="549" t="s">
        <v>639</v>
      </c>
      <c r="AJI35" s="549" t="s">
        <v>639</v>
      </c>
      <c r="AJJ35" s="549" t="s">
        <v>639</v>
      </c>
      <c r="AJK35" s="549" t="s">
        <v>639</v>
      </c>
      <c r="AJL35" s="549" t="s">
        <v>639</v>
      </c>
      <c r="AJM35" s="317"/>
      <c r="AJN35" s="317"/>
      <c r="AJO35" s="317"/>
      <c r="AJP35" s="86" t="s">
        <v>659</v>
      </c>
      <c r="AJQ35" s="558" t="s">
        <v>533</v>
      </c>
      <c r="AJR35" s="170" t="s">
        <v>660</v>
      </c>
      <c r="AJS35" s="317"/>
      <c r="AJT35" s="317"/>
      <c r="AJU35" s="317"/>
      <c r="AJV35" s="317"/>
      <c r="AJW35" s="317"/>
      <c r="AJX35" s="317"/>
      <c r="AJY35" s="317"/>
      <c r="AJZ35" s="317"/>
      <c r="AKA35" s="317"/>
      <c r="AKB35" s="317"/>
      <c r="AKC35" s="317"/>
      <c r="AKD35" s="317"/>
      <c r="AKE35" s="317"/>
      <c r="AKF35" s="317"/>
      <c r="AKG35" s="317"/>
      <c r="AKH35" s="317"/>
      <c r="AKI35" s="317"/>
      <c r="AKJ35" s="317"/>
      <c r="AKK35" s="317"/>
      <c r="AKL35" s="317"/>
      <c r="AKM35" s="317"/>
      <c r="AKN35" s="317"/>
      <c r="AKO35" s="317"/>
      <c r="AKP35" s="317"/>
      <c r="AKQ35" s="317"/>
      <c r="AKR35" s="317"/>
      <c r="AKS35" s="317"/>
      <c r="AKT35" s="317"/>
      <c r="AKU35" s="317"/>
      <c r="AKV35" s="317"/>
      <c r="AKW35" s="317"/>
      <c r="AKX35" s="317"/>
      <c r="AKY35" s="317"/>
      <c r="AKZ35" s="317"/>
      <c r="ALA35" s="317"/>
      <c r="ALB35" s="317"/>
      <c r="ALC35" s="317"/>
      <c r="ALD35" s="317"/>
      <c r="ALE35" s="317"/>
      <c r="ALF35" s="317"/>
      <c r="ALG35" s="317"/>
      <c r="ALH35" s="317"/>
      <c r="ALI35" s="317"/>
      <c r="ALJ35" s="317"/>
      <c r="ALK35" s="317"/>
      <c r="ALL35" s="317"/>
      <c r="ALM35" s="317"/>
      <c r="ALN35" s="317"/>
      <c r="ALO35" s="317"/>
      <c r="ALP35" s="317"/>
      <c r="ALQ35" s="317"/>
      <c r="ALR35" s="317"/>
      <c r="ALS35" s="317"/>
      <c r="ALT35" s="317"/>
      <c r="ALU35" s="317"/>
      <c r="ALV35" s="317"/>
      <c r="ALW35" s="317"/>
      <c r="ALX35" s="317"/>
      <c r="ALY35" s="317"/>
      <c r="ALZ35" s="317"/>
      <c r="AMA35" s="317"/>
      <c r="AMB35" s="317"/>
      <c r="AMC35" s="317"/>
      <c r="AMD35" s="317"/>
      <c r="AME35" s="317"/>
      <c r="AMF35" s="317"/>
      <c r="AMG35" s="317"/>
      <c r="AMH35" s="317"/>
      <c r="AMI35" s="317"/>
      <c r="AMJ35" s="317"/>
      <c r="AMK35" s="317"/>
      <c r="AML35" s="317"/>
      <c r="AMM35" s="317"/>
      <c r="AMN35" s="317"/>
      <c r="AMO35" s="317"/>
      <c r="AMP35" s="317"/>
      <c r="AMQ35" s="317"/>
      <c r="AMR35" s="317"/>
      <c r="AMS35" s="317"/>
      <c r="AMT35" s="317"/>
      <c r="AMU35" s="317"/>
      <c r="AMV35" s="317"/>
      <c r="AMW35" s="317"/>
      <c r="AMX35" s="317"/>
      <c r="AMY35" s="317"/>
      <c r="AMZ35" s="317"/>
      <c r="ANA35" s="317"/>
      <c r="ANB35" s="317"/>
      <c r="ANC35" s="317"/>
      <c r="AND35" s="317"/>
      <c r="ANE35" s="317"/>
      <c r="ANF35" s="317"/>
      <c r="ANG35" s="317"/>
      <c r="ANH35" s="317"/>
      <c r="ANI35" s="317"/>
      <c r="ANJ35" s="317"/>
      <c r="ANK35" s="317"/>
      <c r="ANL35" s="317"/>
      <c r="ANM35" s="317"/>
      <c r="ANN35" s="317"/>
    </row>
    <row r="36" spans="1:1147" ht="14.25" hidden="1" customHeight="1" outlineLevel="1" thickBot="1">
      <c r="A36" s="155" t="s">
        <v>224</v>
      </c>
      <c r="B36" s="54">
        <v>450</v>
      </c>
      <c r="C36" s="32" t="s">
        <v>225</v>
      </c>
      <c r="D36" s="670">
        <f>SUM(I36:AIK36)</f>
        <v>190</v>
      </c>
      <c r="E36" s="55" t="e">
        <f t="shared" ref="E36:E38" si="55">SUM(D36/G36)</f>
        <v>#DIV/0!</v>
      </c>
      <c r="F36" s="179"/>
      <c r="G36" s="179"/>
      <c r="H36" s="156">
        <f>SUM(I36:AIG36)</f>
        <v>190</v>
      </c>
      <c r="T36" s="47"/>
      <c r="NV36" s="119"/>
      <c r="NW36" s="119"/>
      <c r="NX36" s="119"/>
      <c r="NY36" s="119"/>
      <c r="NZ36" s="119"/>
      <c r="OA36" s="119"/>
      <c r="OB36" s="119"/>
      <c r="OC36" s="119"/>
      <c r="OD36" s="119"/>
      <c r="OE36" s="119"/>
      <c r="OF36" s="119"/>
      <c r="OG36" s="119"/>
      <c r="OH36" s="119"/>
      <c r="OI36" s="119"/>
      <c r="OJ36" s="119"/>
      <c r="OK36" s="119"/>
      <c r="OL36" s="119"/>
      <c r="OM36" s="119"/>
      <c r="ON36" s="119"/>
      <c r="OO36" s="119"/>
      <c r="OP36" s="119"/>
      <c r="OQ36" s="119"/>
      <c r="OR36" s="119"/>
      <c r="OS36" s="119"/>
      <c r="OT36" s="119"/>
      <c r="OU36" s="119"/>
      <c r="OV36" s="119"/>
      <c r="OW36" s="119"/>
      <c r="OX36" s="119"/>
      <c r="OY36" s="119"/>
      <c r="OZ36" s="119"/>
      <c r="PA36" s="119"/>
      <c r="PB36" s="119"/>
      <c r="PC36" s="119"/>
      <c r="PD36" s="119"/>
      <c r="PE36" s="119"/>
      <c r="PF36" s="119"/>
      <c r="PG36" s="119"/>
      <c r="PH36" s="119"/>
      <c r="PI36" s="119"/>
      <c r="PJ36" s="119"/>
      <c r="PK36" s="119"/>
      <c r="PL36" s="119"/>
      <c r="PM36" s="119"/>
      <c r="PN36" s="119"/>
      <c r="PO36" s="119"/>
      <c r="PP36" s="119"/>
      <c r="PQ36" s="119"/>
      <c r="PR36" s="119"/>
      <c r="PS36" s="119"/>
      <c r="PT36" s="119"/>
      <c r="PU36" s="119"/>
      <c r="PV36" s="119"/>
      <c r="PW36" s="119"/>
      <c r="PX36" s="119"/>
      <c r="PY36" s="119"/>
      <c r="PZ36" s="119"/>
      <c r="QA36" s="119"/>
      <c r="QB36" s="119"/>
      <c r="QC36" s="119"/>
      <c r="QD36" s="119"/>
      <c r="QE36" s="119"/>
      <c r="QF36" s="119"/>
      <c r="QG36" s="119"/>
      <c r="QH36" s="119"/>
      <c r="QI36" s="119"/>
      <c r="QJ36" s="119"/>
      <c r="QK36" s="119"/>
      <c r="QL36" s="119"/>
      <c r="QM36" s="119"/>
      <c r="QN36" s="119"/>
      <c r="QO36" s="119"/>
      <c r="QP36" s="119"/>
      <c r="QQ36" s="119"/>
      <c r="QR36" s="119"/>
      <c r="QS36" s="119"/>
      <c r="QT36" s="119"/>
      <c r="QU36" s="119"/>
      <c r="QV36" s="119"/>
      <c r="QW36" s="119"/>
      <c r="QX36" s="119"/>
      <c r="QY36" s="119"/>
      <c r="QZ36" s="119"/>
      <c r="RA36" s="119"/>
      <c r="RB36" s="119"/>
      <c r="RC36" s="119"/>
      <c r="RD36" s="119"/>
      <c r="RE36" s="119"/>
      <c r="RF36" s="119"/>
      <c r="RG36" s="119"/>
      <c r="VH36" s="218"/>
      <c r="AEX36" s="302" t="s">
        <v>437</v>
      </c>
      <c r="AEY36" s="285" t="s">
        <v>437</v>
      </c>
      <c r="AEZ36" s="285" t="s">
        <v>437</v>
      </c>
      <c r="AFA36" s="285" t="s">
        <v>437</v>
      </c>
      <c r="AFB36" s="285" t="s">
        <v>437</v>
      </c>
      <c r="AFC36" s="285" t="s">
        <v>437</v>
      </c>
      <c r="AFD36" s="285" t="s">
        <v>437</v>
      </c>
      <c r="AFE36" s="285" t="s">
        <v>437</v>
      </c>
      <c r="AFF36" s="285" t="s">
        <v>437</v>
      </c>
      <c r="AFG36" s="285" t="s">
        <v>437</v>
      </c>
      <c r="AFH36" s="285" t="s">
        <v>437</v>
      </c>
      <c r="AFI36" s="285" t="s">
        <v>437</v>
      </c>
      <c r="AFJ36" s="285" t="s">
        <v>437</v>
      </c>
      <c r="AFK36" s="285" t="s">
        <v>437</v>
      </c>
      <c r="AFL36" s="285" t="s">
        <v>437</v>
      </c>
      <c r="AFM36" s="285" t="s">
        <v>437</v>
      </c>
      <c r="AFN36" s="285" t="s">
        <v>437</v>
      </c>
      <c r="AFO36" s="285" t="s">
        <v>437</v>
      </c>
      <c r="AFP36" s="285" t="s">
        <v>437</v>
      </c>
      <c r="AFQ36" s="285">
        <v>4</v>
      </c>
      <c r="AFR36" s="285">
        <v>22</v>
      </c>
      <c r="AFS36" s="285" t="s">
        <v>437</v>
      </c>
      <c r="AFT36" s="285" t="s">
        <v>437</v>
      </c>
      <c r="AFU36" s="285">
        <v>22</v>
      </c>
      <c r="AFV36" s="285">
        <v>22</v>
      </c>
      <c r="AFW36" s="285">
        <v>16</v>
      </c>
      <c r="AFX36" s="285" t="s">
        <v>437</v>
      </c>
      <c r="AFY36" s="285">
        <v>10</v>
      </c>
      <c r="AFZ36" s="285" t="s">
        <v>437</v>
      </c>
      <c r="AGA36" s="285" t="s">
        <v>437</v>
      </c>
      <c r="AGB36" s="315">
        <v>16</v>
      </c>
      <c r="AGC36" s="302">
        <v>6</v>
      </c>
      <c r="AGD36" s="285" t="s">
        <v>437</v>
      </c>
      <c r="AGE36" s="285">
        <v>6</v>
      </c>
      <c r="AGF36" s="285" t="s">
        <v>437</v>
      </c>
      <c r="AGG36" s="285" t="s">
        <v>437</v>
      </c>
      <c r="AGH36" s="285" t="s">
        <v>437</v>
      </c>
      <c r="AGI36" s="285" t="s">
        <v>437</v>
      </c>
      <c r="AGJ36" s="285" t="s">
        <v>437</v>
      </c>
      <c r="AGK36" s="285" t="s">
        <v>437</v>
      </c>
      <c r="AGL36" s="285" t="s">
        <v>437</v>
      </c>
      <c r="AGM36" s="285" t="s">
        <v>437</v>
      </c>
      <c r="AGN36" s="285" t="s">
        <v>437</v>
      </c>
      <c r="AGO36" s="285" t="s">
        <v>437</v>
      </c>
      <c r="AGP36" s="285" t="s">
        <v>437</v>
      </c>
      <c r="AGQ36" s="285" t="s">
        <v>437</v>
      </c>
      <c r="AGR36" s="285" t="s">
        <v>437</v>
      </c>
      <c r="AGS36" s="285">
        <v>4</v>
      </c>
      <c r="AGT36" s="285">
        <v>8</v>
      </c>
      <c r="AGU36" s="285" t="s">
        <v>437</v>
      </c>
      <c r="AGV36" s="285" t="s">
        <v>437</v>
      </c>
      <c r="AGW36" s="285">
        <v>12</v>
      </c>
      <c r="AGX36" s="285">
        <v>8</v>
      </c>
      <c r="AGY36" s="285">
        <v>5</v>
      </c>
      <c r="AGZ36" s="285" t="s">
        <v>437</v>
      </c>
      <c r="AHA36" s="285" t="s">
        <v>437</v>
      </c>
      <c r="AHB36" s="285" t="s">
        <v>437</v>
      </c>
      <c r="AHC36" s="285" t="s">
        <v>437</v>
      </c>
      <c r="AHD36" s="285" t="s">
        <v>437</v>
      </c>
      <c r="AHE36" s="285" t="s">
        <v>437</v>
      </c>
      <c r="AHF36" s="315" t="s">
        <v>437</v>
      </c>
      <c r="AHG36" s="302">
        <v>8</v>
      </c>
      <c r="AHH36" s="285" t="s">
        <v>437</v>
      </c>
      <c r="AHI36" s="285" t="s">
        <v>437</v>
      </c>
      <c r="AHJ36" s="285" t="s">
        <v>437</v>
      </c>
      <c r="AHK36" s="285">
        <v>8</v>
      </c>
      <c r="AHL36" s="285">
        <v>4</v>
      </c>
      <c r="AHM36" s="285" t="s">
        <v>437</v>
      </c>
      <c r="AHN36" s="285" t="s">
        <v>437</v>
      </c>
      <c r="AHO36" s="285">
        <v>4</v>
      </c>
      <c r="AHP36" s="285" t="s">
        <v>437</v>
      </c>
      <c r="AHQ36" s="285" t="s">
        <v>437</v>
      </c>
      <c r="AHR36" s="285">
        <v>4</v>
      </c>
      <c r="AHS36" s="285" t="s">
        <v>437</v>
      </c>
      <c r="AHT36" s="285">
        <v>1</v>
      </c>
      <c r="AHU36" s="285" t="s">
        <v>437</v>
      </c>
      <c r="AHV36" s="285" t="s">
        <v>437</v>
      </c>
      <c r="AHW36" s="285" t="s">
        <v>437</v>
      </c>
      <c r="AHX36" s="285" t="s">
        <v>437</v>
      </c>
      <c r="AHY36" s="285" t="s">
        <v>437</v>
      </c>
      <c r="AHZ36" s="285" t="s">
        <v>437</v>
      </c>
      <c r="AIA36" s="285" t="s">
        <v>437</v>
      </c>
      <c r="AIB36" s="285" t="s">
        <v>437</v>
      </c>
      <c r="AIC36" s="285" t="s">
        <v>437</v>
      </c>
      <c r="AID36" s="285" t="s">
        <v>437</v>
      </c>
      <c r="AIE36" s="285" t="s">
        <v>437</v>
      </c>
      <c r="AIF36" s="285" t="s">
        <v>437</v>
      </c>
      <c r="AIG36" s="285" t="s">
        <v>437</v>
      </c>
      <c r="AIH36" s="285" t="s">
        <v>437</v>
      </c>
      <c r="AII36" s="285" t="s">
        <v>437</v>
      </c>
      <c r="AIJ36" s="285" t="s">
        <v>437</v>
      </c>
      <c r="AIK36" s="315" t="s">
        <v>437</v>
      </c>
      <c r="AIL36" s="654" t="str">
        <f>INDEX([1]集計!$G:$AK,MATCH($B35,[1]集計!$A$1:$A$945,0)+0,MATCH(AIL$232,[1]集計!$G$2:$AK$2,0))</f>
        <v/>
      </c>
      <c r="AIM36" s="655" t="str">
        <f>INDEX([1]集計!$G:$AK,MATCH($B35,[1]集計!$A$1:$A$945,0)+0,MATCH(AIM$232,[1]集計!$G$2:$AK$2,0))</f>
        <v/>
      </c>
      <c r="AIN36" s="655" t="str">
        <f>INDEX([1]集計!$G:$AK,MATCH($B35,[1]集計!$A$1:$A$945,0)+0,MATCH(AIN$232,[1]集計!$G$2:$AK$2,0))</f>
        <v/>
      </c>
      <c r="AIO36" s="655" t="str">
        <f>INDEX([1]集計!$G:$AK,MATCH($B35,[1]集計!$A$1:$A$945,0)+0,MATCH(AIO$232,[1]集計!$G$2:$AK$2,0))</f>
        <v/>
      </c>
      <c r="AIP36" s="655" t="str">
        <f>INDEX([1]集計!$G:$AK,MATCH($B35,[1]集計!$A$1:$A$945,0)+0,MATCH(AIP$232,[1]集計!$G$2:$AK$2,0))</f>
        <v/>
      </c>
      <c r="AIQ36" s="655" t="str">
        <f>INDEX([1]集計!$G:$AK,MATCH($B35,[1]集計!$A$1:$A$945,0)+0,MATCH(AIQ$232,[1]集計!$G$2:$AK$2,0))</f>
        <v/>
      </c>
      <c r="AIR36" s="655" t="str">
        <f>INDEX([1]集計!$G:$AK,MATCH($B35,[1]集計!$A$1:$A$945,0)+0,MATCH(AIR$232,[1]集計!$G$2:$AK$2,0))</f>
        <v/>
      </c>
      <c r="AIS36" s="655" t="str">
        <f>INDEX([1]集計!$G:$AK,MATCH($B35,[1]集計!$A$1:$A$945,0)+0,MATCH(AIS$232,[1]集計!$G$2:$AK$2,0))</f>
        <v/>
      </c>
      <c r="AIT36" s="655" t="str">
        <f>INDEX([1]集計!$G:$AK,MATCH($B35,[1]集計!$A$1:$A$945,0)+0,MATCH(AIT$232,[1]集計!$G$2:$AK$2,0))</f>
        <v/>
      </c>
      <c r="AIU36" s="655" t="str">
        <f>INDEX([1]集計!$G:$AK,MATCH($B35,[1]集計!$A$1:$A$945,0)+0,MATCH(AIU$232,[1]集計!$G$2:$AK$2,0))</f>
        <v/>
      </c>
    </row>
    <row r="37" spans="1:1147" ht="14.25" hidden="1" customHeight="1" outlineLevel="1" thickBot="1">
      <c r="A37" s="157" t="s">
        <v>226</v>
      </c>
      <c r="B37" s="59">
        <v>380</v>
      </c>
      <c r="C37" s="32" t="s">
        <v>227</v>
      </c>
      <c r="D37" s="670">
        <f t="shared" ref="D37:D41" si="56">SUM(I37:AIK37)</f>
        <v>63</v>
      </c>
      <c r="E37" s="55" t="e">
        <f t="shared" si="55"/>
        <v>#DIV/0!</v>
      </c>
      <c r="F37" s="179"/>
      <c r="G37" s="179"/>
      <c r="H37" s="156">
        <f>SUM(I37:AIF37)</f>
        <v>61</v>
      </c>
      <c r="T37" s="47"/>
      <c r="NV37" s="119"/>
      <c r="NW37" s="119"/>
      <c r="NX37" s="119"/>
      <c r="NY37" s="119"/>
      <c r="NZ37" s="119"/>
      <c r="OA37" s="119"/>
      <c r="OB37" s="119"/>
      <c r="OC37" s="119"/>
      <c r="OD37" s="119"/>
      <c r="OE37" s="119"/>
      <c r="OF37" s="119"/>
      <c r="OG37" s="119"/>
      <c r="OH37" s="119"/>
      <c r="OI37" s="119"/>
      <c r="OJ37" s="119"/>
      <c r="OK37" s="119"/>
      <c r="OL37" s="119"/>
      <c r="OM37" s="119"/>
      <c r="ON37" s="119"/>
      <c r="OO37" s="119"/>
      <c r="OP37" s="119"/>
      <c r="OQ37" s="119"/>
      <c r="OR37" s="119"/>
      <c r="OS37" s="119"/>
      <c r="OT37" s="119"/>
      <c r="OU37" s="119"/>
      <c r="OV37" s="119"/>
      <c r="OW37" s="119"/>
      <c r="OX37" s="119"/>
      <c r="OY37" s="119"/>
      <c r="OZ37" s="119"/>
      <c r="PA37" s="119"/>
      <c r="PB37" s="119"/>
      <c r="PC37" s="119"/>
      <c r="PD37" s="119"/>
      <c r="PE37" s="119"/>
      <c r="PF37" s="119"/>
      <c r="PG37" s="119"/>
      <c r="PH37" s="119"/>
      <c r="PI37" s="119"/>
      <c r="PJ37" s="119"/>
      <c r="PK37" s="119"/>
      <c r="PL37" s="119"/>
      <c r="PM37" s="119"/>
      <c r="PN37" s="119"/>
      <c r="PO37" s="119"/>
      <c r="PP37" s="119"/>
      <c r="PQ37" s="119"/>
      <c r="PR37" s="119"/>
      <c r="PS37" s="119"/>
      <c r="PT37" s="119"/>
      <c r="PU37" s="119"/>
      <c r="PV37" s="119"/>
      <c r="PW37" s="119"/>
      <c r="PX37" s="119"/>
      <c r="PY37" s="119"/>
      <c r="PZ37" s="119"/>
      <c r="QA37" s="119"/>
      <c r="QB37" s="119"/>
      <c r="QC37" s="119"/>
      <c r="QD37" s="119"/>
      <c r="QE37" s="119"/>
      <c r="QF37" s="119"/>
      <c r="QG37" s="119"/>
      <c r="QH37" s="119"/>
      <c r="QI37" s="119"/>
      <c r="QJ37" s="119"/>
      <c r="QK37" s="119"/>
      <c r="QL37" s="119"/>
      <c r="QM37" s="119"/>
      <c r="QN37" s="119"/>
      <c r="QO37" s="119"/>
      <c r="QP37" s="119"/>
      <c r="QQ37" s="119"/>
      <c r="QR37" s="119"/>
      <c r="QS37" s="119"/>
      <c r="QT37" s="119"/>
      <c r="QU37" s="119"/>
      <c r="QV37" s="119"/>
      <c r="QW37" s="119"/>
      <c r="QX37" s="119"/>
      <c r="QY37" s="119"/>
      <c r="QZ37" s="119"/>
      <c r="RA37" s="119"/>
      <c r="RB37" s="119"/>
      <c r="RC37" s="119"/>
      <c r="RD37" s="119"/>
      <c r="RE37" s="119"/>
      <c r="RF37" s="119"/>
      <c r="RG37" s="119"/>
      <c r="AEX37" s="301" t="s">
        <v>437</v>
      </c>
      <c r="AEY37" s="219" t="s">
        <v>437</v>
      </c>
      <c r="AEZ37" s="219" t="s">
        <v>437</v>
      </c>
      <c r="AFA37" s="219" t="s">
        <v>437</v>
      </c>
      <c r="AFB37" s="219" t="s">
        <v>437</v>
      </c>
      <c r="AFC37" s="219" t="s">
        <v>437</v>
      </c>
      <c r="AFD37" s="219" t="s">
        <v>437</v>
      </c>
      <c r="AFE37" s="219" t="s">
        <v>437</v>
      </c>
      <c r="AFF37" s="219" t="s">
        <v>437</v>
      </c>
      <c r="AFG37" s="219" t="s">
        <v>437</v>
      </c>
      <c r="AFH37" s="219" t="s">
        <v>437</v>
      </c>
      <c r="AFI37" s="219" t="s">
        <v>437</v>
      </c>
      <c r="AFJ37" s="219" t="s">
        <v>437</v>
      </c>
      <c r="AFK37" s="219" t="s">
        <v>437</v>
      </c>
      <c r="AFL37" s="219" t="s">
        <v>437</v>
      </c>
      <c r="AFM37" s="219" t="s">
        <v>437</v>
      </c>
      <c r="AFN37" s="219" t="s">
        <v>437</v>
      </c>
      <c r="AFO37" s="219" t="s">
        <v>437</v>
      </c>
      <c r="AFP37" s="219" t="s">
        <v>437</v>
      </c>
      <c r="AFQ37" s="219" t="s">
        <v>437</v>
      </c>
      <c r="AFR37" s="219" t="s">
        <v>437</v>
      </c>
      <c r="AFS37" s="219" t="s">
        <v>437</v>
      </c>
      <c r="AFT37" s="219" t="s">
        <v>437</v>
      </c>
      <c r="AFU37" s="219" t="s">
        <v>437</v>
      </c>
      <c r="AFV37" s="219" t="s">
        <v>437</v>
      </c>
      <c r="AFW37" s="219" t="s">
        <v>437</v>
      </c>
      <c r="AFX37" s="219" t="s">
        <v>437</v>
      </c>
      <c r="AFY37" s="219" t="s">
        <v>437</v>
      </c>
      <c r="AFZ37" s="219" t="s">
        <v>437</v>
      </c>
      <c r="AGA37" s="219" t="s">
        <v>437</v>
      </c>
      <c r="AGB37" s="316" t="s">
        <v>437</v>
      </c>
      <c r="AGC37" s="301" t="s">
        <v>437</v>
      </c>
      <c r="AGD37" s="219" t="s">
        <v>437</v>
      </c>
      <c r="AGE37" s="219" t="s">
        <v>437</v>
      </c>
      <c r="AGF37" s="219" t="s">
        <v>437</v>
      </c>
      <c r="AGG37" s="219" t="s">
        <v>437</v>
      </c>
      <c r="AGH37" s="219" t="s">
        <v>437</v>
      </c>
      <c r="AGI37" s="219" t="s">
        <v>437</v>
      </c>
      <c r="AGJ37" s="219" t="s">
        <v>437</v>
      </c>
      <c r="AGK37" s="219" t="s">
        <v>437</v>
      </c>
      <c r="AGL37" s="219" t="s">
        <v>437</v>
      </c>
      <c r="AGM37" s="219" t="s">
        <v>437</v>
      </c>
      <c r="AGN37" s="219" t="s">
        <v>437</v>
      </c>
      <c r="AGO37" s="219" t="s">
        <v>437</v>
      </c>
      <c r="AGP37" s="219" t="s">
        <v>437</v>
      </c>
      <c r="AGQ37" s="219" t="s">
        <v>437</v>
      </c>
      <c r="AGR37" s="219" t="s">
        <v>437</v>
      </c>
      <c r="AGS37" s="219" t="s">
        <v>437</v>
      </c>
      <c r="AGT37" s="219" t="s">
        <v>437</v>
      </c>
      <c r="AGU37" s="219" t="s">
        <v>437</v>
      </c>
      <c r="AGV37" s="219" t="s">
        <v>437</v>
      </c>
      <c r="AGW37" s="219" t="s">
        <v>437</v>
      </c>
      <c r="AGX37" s="219" t="s">
        <v>437</v>
      </c>
      <c r="AGY37" s="219" t="s">
        <v>437</v>
      </c>
      <c r="AGZ37" s="219" t="s">
        <v>437</v>
      </c>
      <c r="AHA37" s="219" t="s">
        <v>437</v>
      </c>
      <c r="AHB37" s="219" t="s">
        <v>437</v>
      </c>
      <c r="AHC37" s="219" t="s">
        <v>437</v>
      </c>
      <c r="AHD37" s="219" t="s">
        <v>437</v>
      </c>
      <c r="AHE37" s="219" t="s">
        <v>437</v>
      </c>
      <c r="AHF37" s="316" t="s">
        <v>437</v>
      </c>
      <c r="AHG37" s="301">
        <v>12</v>
      </c>
      <c r="AHH37" s="219">
        <v>6</v>
      </c>
      <c r="AHI37" s="219">
        <v>4</v>
      </c>
      <c r="AHJ37" s="219" t="s">
        <v>437</v>
      </c>
      <c r="AHK37" s="219">
        <v>7</v>
      </c>
      <c r="AHL37" s="219" t="s">
        <v>437</v>
      </c>
      <c r="AHM37" s="219" t="s">
        <v>437</v>
      </c>
      <c r="AHN37" s="219" t="s">
        <v>437</v>
      </c>
      <c r="AHO37" s="219" t="s">
        <v>437</v>
      </c>
      <c r="AHP37" s="219" t="s">
        <v>437</v>
      </c>
      <c r="AHQ37" s="219" t="s">
        <v>437</v>
      </c>
      <c r="AHR37" s="219" t="s">
        <v>437</v>
      </c>
      <c r="AHS37" s="219">
        <v>6</v>
      </c>
      <c r="AHT37" s="219" t="s">
        <v>437</v>
      </c>
      <c r="AHU37" s="219">
        <v>18</v>
      </c>
      <c r="AHV37" s="219">
        <v>4</v>
      </c>
      <c r="AHW37" s="219" t="s">
        <v>437</v>
      </c>
      <c r="AHX37" s="219" t="s">
        <v>437</v>
      </c>
      <c r="AHY37" s="219">
        <v>4</v>
      </c>
      <c r="AHZ37" s="219" t="s">
        <v>437</v>
      </c>
      <c r="AIA37" s="219" t="s">
        <v>437</v>
      </c>
      <c r="AIB37" s="219" t="s">
        <v>437</v>
      </c>
      <c r="AIC37" s="219" t="s">
        <v>437</v>
      </c>
      <c r="AID37" s="219" t="s">
        <v>437</v>
      </c>
      <c r="AIE37" s="219" t="s">
        <v>437</v>
      </c>
      <c r="AIF37" s="219" t="s">
        <v>437</v>
      </c>
      <c r="AIG37" s="219">
        <v>2</v>
      </c>
      <c r="AIH37" s="219" t="s">
        <v>437</v>
      </c>
      <c r="AII37" s="219" t="s">
        <v>437</v>
      </c>
      <c r="AIJ37" s="219" t="s">
        <v>437</v>
      </c>
      <c r="AIK37" s="316" t="s">
        <v>437</v>
      </c>
      <c r="AIL37" s="656" t="str">
        <f>INDEX([1]集計!$G:$AK,MATCH($B35,[1]集計!$A$1:$A$945,0)+1,MATCH(AIL$232,[1]集計!$G$2:$AK$2,0))</f>
        <v/>
      </c>
      <c r="AIM37" s="657" t="str">
        <f>INDEX([1]集計!$G:$AK,MATCH($B35,[1]集計!$A$1:$A$945,0)+1,MATCH(AIM$232,[1]集計!$G$2:$AK$2,0))</f>
        <v/>
      </c>
      <c r="AIN37" s="657" t="str">
        <f>INDEX([1]集計!$G:$AK,MATCH($B35,[1]集計!$A$1:$A$945,0)+1,MATCH(AIN$232,[1]集計!$G$2:$AK$2,0))</f>
        <v/>
      </c>
      <c r="AIO37" s="657" t="str">
        <f>INDEX([1]集計!$G:$AK,MATCH($B35,[1]集計!$A$1:$A$945,0)+1,MATCH(AIO$232,[1]集計!$G$2:$AK$2,0))</f>
        <v/>
      </c>
      <c r="AIP37" s="657" t="str">
        <f>INDEX([1]集計!$G:$AK,MATCH($B35,[1]集計!$A$1:$A$945,0)+1,MATCH(AIP$232,[1]集計!$G$2:$AK$2,0))</f>
        <v/>
      </c>
      <c r="AIQ37" s="657" t="str">
        <f>INDEX([1]集計!$G:$AK,MATCH($B35,[1]集計!$A$1:$A$945,0)+1,MATCH(AIQ$232,[1]集計!$G$2:$AK$2,0))</f>
        <v/>
      </c>
      <c r="AIR37" s="657" t="str">
        <f>INDEX([1]集計!$G:$AK,MATCH($B35,[1]集計!$A$1:$A$945,0)+1,MATCH(AIR$232,[1]集計!$G$2:$AK$2,0))</f>
        <v/>
      </c>
      <c r="AIS37" s="657" t="str">
        <f>INDEX([1]集計!$G:$AK,MATCH($B35,[1]集計!$A$1:$A$945,0)+1,MATCH(AIS$232,[1]集計!$G$2:$AK$2,0))</f>
        <v/>
      </c>
      <c r="AIT37" s="657" t="str">
        <f>INDEX([1]集計!$G:$AK,MATCH($B35,[1]集計!$A$1:$A$945,0)+1,MATCH(AIT$232,[1]集計!$G$2:$AK$2,0))</f>
        <v/>
      </c>
      <c r="AIU37" s="657" t="str">
        <f>INDEX([1]集計!$G:$AK,MATCH($B35,[1]集計!$A$1:$A$945,0)+1,MATCH(AIU$232,[1]集計!$G$2:$AK$2,0))</f>
        <v/>
      </c>
    </row>
    <row r="38" spans="1:1147" ht="14.25" hidden="1" customHeight="1" outlineLevel="1" thickBot="1">
      <c r="A38" s="158" t="s">
        <v>228</v>
      </c>
      <c r="B38" s="61">
        <v>367</v>
      </c>
      <c r="C38" s="32" t="s">
        <v>229</v>
      </c>
      <c r="D38" s="670">
        <f t="shared" si="56"/>
        <v>239</v>
      </c>
      <c r="E38" s="55" t="e">
        <f t="shared" si="55"/>
        <v>#DIV/0!</v>
      </c>
      <c r="F38" s="180"/>
      <c r="G38" s="180"/>
      <c r="H38" s="156">
        <f>SUM(I38:AIJ38)</f>
        <v>239</v>
      </c>
      <c r="T38" s="47"/>
      <c r="NV38" s="119"/>
      <c r="NW38" s="119"/>
      <c r="NX38" s="119"/>
      <c r="NY38" s="119"/>
      <c r="NZ38" s="119"/>
      <c r="OA38" s="119"/>
      <c r="OB38" s="119"/>
      <c r="OC38" s="119"/>
      <c r="OD38" s="119"/>
      <c r="OE38" s="119"/>
      <c r="OF38" s="119"/>
      <c r="OG38" s="119"/>
      <c r="OH38" s="119"/>
      <c r="OI38" s="119"/>
      <c r="OJ38" s="119"/>
      <c r="OK38" s="119"/>
      <c r="OL38" s="119"/>
      <c r="OM38" s="119"/>
      <c r="ON38" s="119"/>
      <c r="OO38" s="119"/>
      <c r="OP38" s="119"/>
      <c r="OQ38" s="119"/>
      <c r="OR38" s="119"/>
      <c r="OS38" s="119"/>
      <c r="OT38" s="119"/>
      <c r="OU38" s="119"/>
      <c r="OV38" s="119"/>
      <c r="OW38" s="119"/>
      <c r="OX38" s="119"/>
      <c r="OY38" s="119"/>
      <c r="OZ38" s="119"/>
      <c r="PA38" s="119"/>
      <c r="PB38" s="119"/>
      <c r="PC38" s="119"/>
      <c r="PD38" s="119"/>
      <c r="PE38" s="119"/>
      <c r="PF38" s="119"/>
      <c r="PG38" s="119"/>
      <c r="PH38" s="119"/>
      <c r="PI38" s="119"/>
      <c r="PJ38" s="119"/>
      <c r="PK38" s="119"/>
      <c r="PL38" s="119"/>
      <c r="PM38" s="119"/>
      <c r="PN38" s="119"/>
      <c r="PO38" s="119"/>
      <c r="PP38" s="119"/>
      <c r="PQ38" s="119"/>
      <c r="PR38" s="119"/>
      <c r="PS38" s="119"/>
      <c r="PT38" s="119"/>
      <c r="PU38" s="119"/>
      <c r="PV38" s="119"/>
      <c r="PW38" s="119"/>
      <c r="PX38" s="119"/>
      <c r="PY38" s="119"/>
      <c r="PZ38" s="119"/>
      <c r="QA38" s="119"/>
      <c r="QB38" s="119"/>
      <c r="QC38" s="119"/>
      <c r="QD38" s="119"/>
      <c r="QE38" s="119"/>
      <c r="QF38" s="119"/>
      <c r="QG38" s="119"/>
      <c r="QH38" s="119"/>
      <c r="QI38" s="119"/>
      <c r="QJ38" s="119"/>
      <c r="QK38" s="119"/>
      <c r="QL38" s="119"/>
      <c r="QM38" s="119"/>
      <c r="QN38" s="119"/>
      <c r="QO38" s="119"/>
      <c r="QP38" s="119"/>
      <c r="QQ38" s="119"/>
      <c r="QR38" s="119"/>
      <c r="QS38" s="119"/>
      <c r="QT38" s="119"/>
      <c r="QU38" s="119"/>
      <c r="QV38" s="119"/>
      <c r="QW38" s="119"/>
      <c r="QX38" s="119"/>
      <c r="QY38" s="119"/>
      <c r="QZ38" s="119"/>
      <c r="RA38" s="119"/>
      <c r="RB38" s="119"/>
      <c r="RC38" s="119"/>
      <c r="RD38" s="119"/>
      <c r="RE38" s="119"/>
      <c r="RF38" s="119"/>
      <c r="RG38" s="119"/>
      <c r="AEX38" s="301" t="s">
        <v>437</v>
      </c>
      <c r="AEY38" s="219" t="s">
        <v>437</v>
      </c>
      <c r="AEZ38" s="219" t="s">
        <v>437</v>
      </c>
      <c r="AFA38" s="219" t="s">
        <v>437</v>
      </c>
      <c r="AFB38" s="219" t="s">
        <v>437</v>
      </c>
      <c r="AFC38" s="219" t="s">
        <v>437</v>
      </c>
      <c r="AFD38" s="219" t="s">
        <v>437</v>
      </c>
      <c r="AFE38" s="219" t="s">
        <v>437</v>
      </c>
      <c r="AFF38" s="219" t="s">
        <v>437</v>
      </c>
      <c r="AFG38" s="219" t="s">
        <v>437</v>
      </c>
      <c r="AFH38" s="219" t="s">
        <v>437</v>
      </c>
      <c r="AFI38" s="219" t="s">
        <v>437</v>
      </c>
      <c r="AFJ38" s="219" t="s">
        <v>437</v>
      </c>
      <c r="AFK38" s="219" t="s">
        <v>437</v>
      </c>
      <c r="AFL38" s="219" t="s">
        <v>437</v>
      </c>
      <c r="AFM38" s="219" t="s">
        <v>437</v>
      </c>
      <c r="AFN38" s="219" t="s">
        <v>437</v>
      </c>
      <c r="AFO38" s="219" t="s">
        <v>437</v>
      </c>
      <c r="AFP38" s="219" t="s">
        <v>437</v>
      </c>
      <c r="AFQ38" s="219" t="s">
        <v>437</v>
      </c>
      <c r="AFR38" s="219" t="s">
        <v>437</v>
      </c>
      <c r="AFS38" s="219" t="s">
        <v>437</v>
      </c>
      <c r="AFT38" s="219" t="s">
        <v>437</v>
      </c>
      <c r="AFU38" s="219" t="s">
        <v>437</v>
      </c>
      <c r="AFV38" s="219" t="s">
        <v>437</v>
      </c>
      <c r="AFW38" s="219" t="s">
        <v>437</v>
      </c>
      <c r="AFX38" s="219" t="s">
        <v>437</v>
      </c>
      <c r="AFY38" s="219" t="s">
        <v>437</v>
      </c>
      <c r="AFZ38" s="219" t="s">
        <v>437</v>
      </c>
      <c r="AGA38" s="219" t="s">
        <v>437</v>
      </c>
      <c r="AGB38" s="316" t="s">
        <v>437</v>
      </c>
      <c r="AGC38" s="301" t="s">
        <v>437</v>
      </c>
      <c r="AGD38" s="219" t="s">
        <v>437</v>
      </c>
      <c r="AGE38" s="219" t="s">
        <v>437</v>
      </c>
      <c r="AGF38" s="219" t="s">
        <v>437</v>
      </c>
      <c r="AGG38" s="219" t="s">
        <v>437</v>
      </c>
      <c r="AGH38" s="219" t="s">
        <v>437</v>
      </c>
      <c r="AGI38" s="219" t="s">
        <v>437</v>
      </c>
      <c r="AGJ38" s="219" t="s">
        <v>437</v>
      </c>
      <c r="AGK38" s="219" t="s">
        <v>437</v>
      </c>
      <c r="AGL38" s="219" t="s">
        <v>437</v>
      </c>
      <c r="AGM38" s="219" t="s">
        <v>437</v>
      </c>
      <c r="AGN38" s="219" t="s">
        <v>437</v>
      </c>
      <c r="AGO38" s="219" t="s">
        <v>437</v>
      </c>
      <c r="AGP38" s="219" t="s">
        <v>437</v>
      </c>
      <c r="AGQ38" s="219" t="s">
        <v>437</v>
      </c>
      <c r="AGR38" s="219" t="s">
        <v>437</v>
      </c>
      <c r="AGS38" s="219" t="s">
        <v>437</v>
      </c>
      <c r="AGT38" s="219" t="s">
        <v>437</v>
      </c>
      <c r="AGU38" s="219" t="s">
        <v>437</v>
      </c>
      <c r="AGV38" s="219" t="s">
        <v>437</v>
      </c>
      <c r="AGW38" s="219" t="s">
        <v>437</v>
      </c>
      <c r="AGX38" s="219" t="s">
        <v>437</v>
      </c>
      <c r="AGY38" s="219" t="s">
        <v>437</v>
      </c>
      <c r="AGZ38" s="219" t="s">
        <v>437</v>
      </c>
      <c r="AHA38" s="219" t="s">
        <v>437</v>
      </c>
      <c r="AHB38" s="219" t="s">
        <v>437</v>
      </c>
      <c r="AHC38" s="219" t="s">
        <v>437</v>
      </c>
      <c r="AHD38" s="219" t="s">
        <v>437</v>
      </c>
      <c r="AHE38" s="219" t="s">
        <v>437</v>
      </c>
      <c r="AHF38" s="316" t="s">
        <v>437</v>
      </c>
      <c r="AHG38" s="301" t="s">
        <v>437</v>
      </c>
      <c r="AHH38" s="219">
        <v>4</v>
      </c>
      <c r="AHI38" s="219" t="s">
        <v>437</v>
      </c>
      <c r="AHJ38" s="219" t="s">
        <v>437</v>
      </c>
      <c r="AHK38" s="219">
        <v>6</v>
      </c>
      <c r="AHL38" s="219">
        <v>8</v>
      </c>
      <c r="AHM38" s="219" t="s">
        <v>437</v>
      </c>
      <c r="AHN38" s="219">
        <v>18</v>
      </c>
      <c r="AHO38" s="219">
        <v>20</v>
      </c>
      <c r="AHP38" s="219" t="s">
        <v>437</v>
      </c>
      <c r="AHQ38" s="219" t="s">
        <v>437</v>
      </c>
      <c r="AHR38" s="219">
        <v>28</v>
      </c>
      <c r="AHS38" s="219">
        <v>28</v>
      </c>
      <c r="AHT38" s="219">
        <v>20</v>
      </c>
      <c r="AHU38" s="219">
        <v>28</v>
      </c>
      <c r="AHV38" s="219">
        <v>8</v>
      </c>
      <c r="AHW38" s="219" t="s">
        <v>437</v>
      </c>
      <c r="AHX38" s="219" t="s">
        <v>437</v>
      </c>
      <c r="AHY38" s="219">
        <v>11</v>
      </c>
      <c r="AHZ38" s="219">
        <v>10</v>
      </c>
      <c r="AIA38" s="219">
        <v>7</v>
      </c>
      <c r="AIB38" s="219">
        <v>20</v>
      </c>
      <c r="AIC38" s="219">
        <v>10</v>
      </c>
      <c r="AID38" s="219" t="s">
        <v>437</v>
      </c>
      <c r="AIE38" s="219" t="s">
        <v>437</v>
      </c>
      <c r="AIF38" s="219" t="s">
        <v>437</v>
      </c>
      <c r="AIG38" s="219" t="s">
        <v>437</v>
      </c>
      <c r="AIH38" s="219">
        <v>8</v>
      </c>
      <c r="AII38" s="219">
        <v>5</v>
      </c>
      <c r="AIJ38" s="219" t="s">
        <v>437</v>
      </c>
      <c r="AIK38" s="316" t="s">
        <v>437</v>
      </c>
      <c r="AIL38" s="656" t="str">
        <f>INDEX([1]集計!$G:$AK,MATCH($B35,[1]集計!$A$1:$A$945,0)+2,MATCH(AIL$232,[1]集計!$G$2:$AK$2,0))</f>
        <v/>
      </c>
      <c r="AIM38" s="657" t="str">
        <f>INDEX([1]集計!$G:$AK,MATCH($B35,[1]集計!$A$1:$A$945,0)+2,MATCH(AIM$232,[1]集計!$G$2:$AK$2,0))</f>
        <v/>
      </c>
      <c r="AIN38" s="657" t="str">
        <f>INDEX([1]集計!$G:$AK,MATCH($B35,[1]集計!$A$1:$A$945,0)+2,MATCH(AIN$232,[1]集計!$G$2:$AK$2,0))</f>
        <v/>
      </c>
      <c r="AIO38" s="657" t="str">
        <f>INDEX([1]集計!$G:$AK,MATCH($B35,[1]集計!$A$1:$A$945,0)+2,MATCH(AIO$232,[1]集計!$G$2:$AK$2,0))</f>
        <v/>
      </c>
      <c r="AIP38" s="657" t="str">
        <f>INDEX([1]集計!$G:$AK,MATCH($B35,[1]集計!$A$1:$A$945,0)+2,MATCH(AIP$232,[1]集計!$G$2:$AK$2,0))</f>
        <v/>
      </c>
      <c r="AIQ38" s="657" t="str">
        <f>INDEX([1]集計!$G:$AK,MATCH($B35,[1]集計!$A$1:$A$945,0)+2,MATCH(AIQ$232,[1]集計!$G$2:$AK$2,0))</f>
        <v/>
      </c>
      <c r="AIR38" s="657" t="str">
        <f>INDEX([1]集計!$G:$AK,MATCH($B35,[1]集計!$A$1:$A$945,0)+2,MATCH(AIR$232,[1]集計!$G$2:$AK$2,0))</f>
        <v/>
      </c>
      <c r="AIS38" s="657" t="str">
        <f>INDEX([1]集計!$G:$AK,MATCH($B35,[1]集計!$A$1:$A$945,0)+2,MATCH(AIS$232,[1]集計!$G$2:$AK$2,0))</f>
        <v/>
      </c>
      <c r="AIT38" s="657" t="str">
        <f>INDEX([1]集計!$G:$AK,MATCH($B35,[1]集計!$A$1:$A$945,0)+2,MATCH(AIT$232,[1]集計!$G$2:$AK$2,0))</f>
        <v/>
      </c>
      <c r="AIU38" s="657" t="str">
        <f>INDEX([1]集計!$G:$AK,MATCH($B35,[1]集計!$A$1:$A$945,0)+2,MATCH(AIU$232,[1]集計!$G$2:$AK$2,0))</f>
        <v/>
      </c>
    </row>
    <row r="39" spans="1:1147" ht="14.25" hidden="1" customHeight="1" outlineLevel="1" thickBot="1">
      <c r="A39" s="159"/>
      <c r="B39" s="181" t="s">
        <v>230</v>
      </c>
      <c r="C39" s="40" t="s">
        <v>231</v>
      </c>
      <c r="D39" s="670">
        <f t="shared" si="56"/>
        <v>6</v>
      </c>
      <c r="E39" s="55" t="e">
        <f>SUM(D39/G39)</f>
        <v>#DIV/0!</v>
      </c>
      <c r="F39" s="179"/>
      <c r="G39" s="179"/>
      <c r="H39" s="156">
        <f>SUM(I39:AIK39)</f>
        <v>6</v>
      </c>
      <c r="T39" s="47"/>
      <c r="NV39" s="119"/>
      <c r="NW39" s="119"/>
      <c r="NX39" s="119"/>
      <c r="NY39" s="119"/>
      <c r="NZ39" s="119"/>
      <c r="OA39" s="119"/>
      <c r="OB39" s="119"/>
      <c r="OC39" s="119"/>
      <c r="OD39" s="119"/>
      <c r="OE39" s="119"/>
      <c r="OF39" s="119"/>
      <c r="OG39" s="119"/>
      <c r="OH39" s="119"/>
      <c r="OI39" s="119"/>
      <c r="OJ39" s="119"/>
      <c r="OK39" s="119"/>
      <c r="OL39" s="119"/>
      <c r="OM39" s="119"/>
      <c r="ON39" s="119"/>
      <c r="OO39" s="119"/>
      <c r="OP39" s="119"/>
      <c r="OQ39" s="119"/>
      <c r="OR39" s="119"/>
      <c r="OS39" s="119"/>
      <c r="OT39" s="119"/>
      <c r="OU39" s="119"/>
      <c r="OV39" s="119"/>
      <c r="OW39" s="119"/>
      <c r="OX39" s="119"/>
      <c r="OY39" s="119"/>
      <c r="OZ39" s="119"/>
      <c r="PA39" s="119"/>
      <c r="PB39" s="119"/>
      <c r="PC39" s="119"/>
      <c r="PD39" s="119"/>
      <c r="PE39" s="119"/>
      <c r="PF39" s="119"/>
      <c r="PG39" s="119"/>
      <c r="PH39" s="119"/>
      <c r="PI39" s="119"/>
      <c r="PJ39" s="119"/>
      <c r="PK39" s="119"/>
      <c r="PL39" s="119"/>
      <c r="PM39" s="119"/>
      <c r="PN39" s="119"/>
      <c r="PO39" s="119"/>
      <c r="PP39" s="119"/>
      <c r="PQ39" s="119"/>
      <c r="PR39" s="119"/>
      <c r="PS39" s="119"/>
      <c r="PT39" s="119"/>
      <c r="PU39" s="119"/>
      <c r="PV39" s="119"/>
      <c r="PW39" s="119"/>
      <c r="PX39" s="119"/>
      <c r="PY39" s="119"/>
      <c r="PZ39" s="119"/>
      <c r="QA39" s="119"/>
      <c r="QB39" s="119"/>
      <c r="QC39" s="119"/>
      <c r="QD39" s="119"/>
      <c r="QE39" s="119"/>
      <c r="QF39" s="119"/>
      <c r="QG39" s="119"/>
      <c r="QH39" s="119"/>
      <c r="QI39" s="119"/>
      <c r="QJ39" s="119"/>
      <c r="QK39" s="119"/>
      <c r="QL39" s="119"/>
      <c r="QM39" s="119"/>
      <c r="QN39" s="119"/>
      <c r="QO39" s="119"/>
      <c r="QP39" s="119"/>
      <c r="QQ39" s="119"/>
      <c r="QR39" s="119"/>
      <c r="QS39" s="119"/>
      <c r="QT39" s="119"/>
      <c r="QU39" s="119"/>
      <c r="QV39" s="119"/>
      <c r="QW39" s="119"/>
      <c r="QX39" s="119"/>
      <c r="QY39" s="119"/>
      <c r="QZ39" s="119"/>
      <c r="RA39" s="119"/>
      <c r="RB39" s="119"/>
      <c r="RC39" s="119"/>
      <c r="RD39" s="119"/>
      <c r="RE39" s="119"/>
      <c r="RF39" s="119"/>
      <c r="RG39" s="119"/>
      <c r="AEX39" s="301" t="s">
        <v>437</v>
      </c>
      <c r="AEY39" s="219" t="s">
        <v>437</v>
      </c>
      <c r="AEZ39" s="219" t="s">
        <v>437</v>
      </c>
      <c r="AFA39" s="219" t="s">
        <v>437</v>
      </c>
      <c r="AFB39" s="219" t="s">
        <v>437</v>
      </c>
      <c r="AFC39" s="219" t="s">
        <v>437</v>
      </c>
      <c r="AFD39" s="219" t="s">
        <v>437</v>
      </c>
      <c r="AFE39" s="219" t="s">
        <v>437</v>
      </c>
      <c r="AFF39" s="219" t="s">
        <v>437</v>
      </c>
      <c r="AFG39" s="219" t="s">
        <v>437</v>
      </c>
      <c r="AFH39" s="219" t="s">
        <v>437</v>
      </c>
      <c r="AFI39" s="219" t="s">
        <v>437</v>
      </c>
      <c r="AFJ39" s="219" t="s">
        <v>437</v>
      </c>
      <c r="AFK39" s="219" t="s">
        <v>437</v>
      </c>
      <c r="AFL39" s="219" t="s">
        <v>437</v>
      </c>
      <c r="AFM39" s="219" t="s">
        <v>437</v>
      </c>
      <c r="AFN39" s="219" t="s">
        <v>437</v>
      </c>
      <c r="AFO39" s="219" t="s">
        <v>437</v>
      </c>
      <c r="AFP39" s="219" t="s">
        <v>437</v>
      </c>
      <c r="AFQ39" s="219" t="s">
        <v>437</v>
      </c>
      <c r="AFR39" s="219" t="s">
        <v>437</v>
      </c>
      <c r="AFS39" s="219" t="s">
        <v>437</v>
      </c>
      <c r="AFT39" s="219" t="s">
        <v>437</v>
      </c>
      <c r="AFU39" s="219" t="s">
        <v>437</v>
      </c>
      <c r="AFV39" s="219" t="s">
        <v>437</v>
      </c>
      <c r="AFW39" s="219" t="s">
        <v>437</v>
      </c>
      <c r="AFX39" s="219" t="s">
        <v>437</v>
      </c>
      <c r="AFY39" s="219" t="s">
        <v>437</v>
      </c>
      <c r="AFZ39" s="219" t="s">
        <v>437</v>
      </c>
      <c r="AGA39" s="219" t="s">
        <v>437</v>
      </c>
      <c r="AGB39" s="316" t="s">
        <v>437</v>
      </c>
      <c r="AGC39" s="301" t="s">
        <v>437</v>
      </c>
      <c r="AGD39" s="219" t="s">
        <v>437</v>
      </c>
      <c r="AGE39" s="219" t="s">
        <v>437</v>
      </c>
      <c r="AGF39" s="219" t="s">
        <v>437</v>
      </c>
      <c r="AGG39" s="219" t="s">
        <v>437</v>
      </c>
      <c r="AGH39" s="219" t="s">
        <v>437</v>
      </c>
      <c r="AGI39" s="219" t="s">
        <v>437</v>
      </c>
      <c r="AGJ39" s="219" t="s">
        <v>437</v>
      </c>
      <c r="AGK39" s="219" t="s">
        <v>437</v>
      </c>
      <c r="AGL39" s="219" t="s">
        <v>437</v>
      </c>
      <c r="AGM39" s="219" t="s">
        <v>437</v>
      </c>
      <c r="AGN39" s="219" t="s">
        <v>437</v>
      </c>
      <c r="AGO39" s="219" t="s">
        <v>437</v>
      </c>
      <c r="AGP39" s="219" t="s">
        <v>437</v>
      </c>
      <c r="AGQ39" s="219" t="s">
        <v>437</v>
      </c>
      <c r="AGR39" s="219" t="s">
        <v>437</v>
      </c>
      <c r="AGS39" s="219" t="s">
        <v>437</v>
      </c>
      <c r="AGT39" s="219" t="s">
        <v>437</v>
      </c>
      <c r="AGU39" s="219" t="s">
        <v>437</v>
      </c>
      <c r="AGV39" s="219" t="s">
        <v>437</v>
      </c>
      <c r="AGW39" s="219" t="s">
        <v>437</v>
      </c>
      <c r="AGX39" s="219" t="s">
        <v>437</v>
      </c>
      <c r="AGY39" s="219" t="s">
        <v>437</v>
      </c>
      <c r="AGZ39" s="219" t="s">
        <v>437</v>
      </c>
      <c r="AHA39" s="219" t="s">
        <v>437</v>
      </c>
      <c r="AHB39" s="219" t="s">
        <v>437</v>
      </c>
      <c r="AHC39" s="219" t="s">
        <v>437</v>
      </c>
      <c r="AHD39" s="219" t="s">
        <v>437</v>
      </c>
      <c r="AHE39" s="219" t="s">
        <v>437</v>
      </c>
      <c r="AHF39" s="316" t="s">
        <v>437</v>
      </c>
      <c r="AHG39" s="301" t="s">
        <v>437</v>
      </c>
      <c r="AHH39" s="219" t="s">
        <v>437</v>
      </c>
      <c r="AHI39" s="219" t="s">
        <v>437</v>
      </c>
      <c r="AHJ39" s="219" t="s">
        <v>437</v>
      </c>
      <c r="AHK39" s="219" t="s">
        <v>437</v>
      </c>
      <c r="AHL39" s="219" t="s">
        <v>437</v>
      </c>
      <c r="AHM39" s="219" t="s">
        <v>437</v>
      </c>
      <c r="AHN39" s="219" t="s">
        <v>437</v>
      </c>
      <c r="AHO39" s="219" t="s">
        <v>437</v>
      </c>
      <c r="AHP39" s="219" t="s">
        <v>437</v>
      </c>
      <c r="AHQ39" s="219" t="s">
        <v>437</v>
      </c>
      <c r="AHR39" s="219" t="s">
        <v>437</v>
      </c>
      <c r="AHS39" s="219" t="s">
        <v>437</v>
      </c>
      <c r="AHT39" s="219" t="s">
        <v>437</v>
      </c>
      <c r="AHU39" s="219" t="s">
        <v>437</v>
      </c>
      <c r="AHV39" s="219" t="s">
        <v>437</v>
      </c>
      <c r="AHW39" s="219" t="s">
        <v>437</v>
      </c>
      <c r="AHX39" s="219" t="s">
        <v>437</v>
      </c>
      <c r="AHY39" s="219" t="s">
        <v>437</v>
      </c>
      <c r="AHZ39" s="219" t="s">
        <v>437</v>
      </c>
      <c r="AIA39" s="219" t="s">
        <v>437</v>
      </c>
      <c r="AIB39" s="219" t="s">
        <v>437</v>
      </c>
      <c r="AIC39" s="219" t="s">
        <v>437</v>
      </c>
      <c r="AID39" s="219">
        <v>2</v>
      </c>
      <c r="AIE39" s="219" t="s">
        <v>437</v>
      </c>
      <c r="AIF39" s="219">
        <v>4</v>
      </c>
      <c r="AIG39" s="219" t="s">
        <v>437</v>
      </c>
      <c r="AIH39" s="219" t="s">
        <v>437</v>
      </c>
      <c r="AII39" s="219" t="s">
        <v>437</v>
      </c>
      <c r="AIJ39" s="219" t="s">
        <v>437</v>
      </c>
      <c r="AIK39" s="316" t="s">
        <v>437</v>
      </c>
      <c r="AIL39" s="656" t="str">
        <f>INDEX([1]集計!$G:$AK,MATCH($B35,[1]集計!$A$1:$A$945,0)+3,MATCH(AIL$232,[1]集計!$G$2:$AK$2,0))</f>
        <v/>
      </c>
      <c r="AIM39" s="657" t="str">
        <f>INDEX([1]集計!$G:$AK,MATCH($B35,[1]集計!$A$1:$A$945,0)+3,MATCH(AIM$232,[1]集計!$G$2:$AK$2,0))</f>
        <v/>
      </c>
      <c r="AIN39" s="657" t="str">
        <f>INDEX([1]集計!$G:$AK,MATCH($B35,[1]集計!$A$1:$A$945,0)+3,MATCH(AIN$232,[1]集計!$G$2:$AK$2,0))</f>
        <v/>
      </c>
      <c r="AIO39" s="657" t="str">
        <f>INDEX([1]集計!$G:$AK,MATCH($B35,[1]集計!$A$1:$A$945,0)+3,MATCH(AIO$232,[1]集計!$G$2:$AK$2,0))</f>
        <v/>
      </c>
      <c r="AIP39" s="657" t="str">
        <f>INDEX([1]集計!$G:$AK,MATCH($B35,[1]集計!$A$1:$A$945,0)+3,MATCH(AIP$232,[1]集計!$G$2:$AK$2,0))</f>
        <v/>
      </c>
      <c r="AIQ39" s="657" t="str">
        <f>INDEX([1]集計!$G:$AK,MATCH($B35,[1]集計!$A$1:$A$945,0)+3,MATCH(AIQ$232,[1]集計!$G$2:$AK$2,0))</f>
        <v/>
      </c>
      <c r="AIR39" s="657" t="str">
        <f>INDEX([1]集計!$G:$AK,MATCH($B35,[1]集計!$A$1:$A$945,0)+3,MATCH(AIR$232,[1]集計!$G$2:$AK$2,0))</f>
        <v/>
      </c>
      <c r="AIS39" s="657" t="str">
        <f>INDEX([1]集計!$G:$AK,MATCH($B35,[1]集計!$A$1:$A$945,0)+3,MATCH(AIS$232,[1]集計!$G$2:$AK$2,0))</f>
        <v/>
      </c>
      <c r="AIT39" s="657" t="str">
        <f>INDEX([1]集計!$G:$AK,MATCH($B35,[1]集計!$A$1:$A$945,0)+3,MATCH(AIT$232,[1]集計!$G$2:$AK$2,0))</f>
        <v/>
      </c>
      <c r="AIU39" s="657" t="str">
        <f>INDEX([1]集計!$G:$AK,MATCH($B35,[1]集計!$A$1:$A$945,0)+3,MATCH(AIU$232,[1]集計!$G$2:$AK$2,0))</f>
        <v/>
      </c>
    </row>
    <row r="40" spans="1:1147" ht="14.25" hidden="1" customHeight="1" outlineLevel="1" thickBot="1">
      <c r="A40" s="159"/>
      <c r="B40" s="160">
        <f>D42</f>
        <v>529</v>
      </c>
      <c r="C40" s="40" t="s">
        <v>232</v>
      </c>
      <c r="D40" s="670">
        <f t="shared" si="56"/>
        <v>0</v>
      </c>
      <c r="E40" s="55" t="e">
        <f>SUM(D40/G40)</f>
        <v>#DIV/0!</v>
      </c>
      <c r="F40" s="179"/>
      <c r="G40" s="179"/>
      <c r="H40" s="156">
        <f>SUM(I40:AIF40)</f>
        <v>0</v>
      </c>
      <c r="T40" s="47"/>
      <c r="NV40" s="119"/>
      <c r="NW40" s="119"/>
      <c r="NX40" s="119"/>
      <c r="NY40" s="119"/>
      <c r="NZ40" s="119"/>
      <c r="OA40" s="119"/>
      <c r="OB40" s="119"/>
      <c r="OC40" s="119"/>
      <c r="OD40" s="119"/>
      <c r="OE40" s="119"/>
      <c r="OF40" s="119"/>
      <c r="OG40" s="119"/>
      <c r="OH40" s="119"/>
      <c r="OI40" s="119"/>
      <c r="OJ40" s="119"/>
      <c r="OK40" s="119"/>
      <c r="OL40" s="119"/>
      <c r="OM40" s="119"/>
      <c r="ON40" s="119"/>
      <c r="OO40" s="119"/>
      <c r="OP40" s="119"/>
      <c r="OQ40" s="119"/>
      <c r="OR40" s="119"/>
      <c r="OS40" s="119"/>
      <c r="OT40" s="119"/>
      <c r="OU40" s="119"/>
      <c r="OV40" s="119"/>
      <c r="OW40" s="119"/>
      <c r="OX40" s="119"/>
      <c r="OY40" s="119"/>
      <c r="OZ40" s="119"/>
      <c r="PA40" s="119"/>
      <c r="PB40" s="119"/>
      <c r="PC40" s="119"/>
      <c r="PD40" s="119"/>
      <c r="PE40" s="119"/>
      <c r="PF40" s="119"/>
      <c r="PG40" s="119"/>
      <c r="PH40" s="119"/>
      <c r="PI40" s="119"/>
      <c r="PJ40" s="119"/>
      <c r="PK40" s="119"/>
      <c r="PL40" s="119"/>
      <c r="PM40" s="119"/>
      <c r="PN40" s="119"/>
      <c r="PO40" s="119"/>
      <c r="PP40" s="119"/>
      <c r="PQ40" s="119"/>
      <c r="PR40" s="119"/>
      <c r="PS40" s="119"/>
      <c r="PT40" s="119"/>
      <c r="PU40" s="119"/>
      <c r="PV40" s="119"/>
      <c r="PW40" s="119"/>
      <c r="PX40" s="119"/>
      <c r="PY40" s="119"/>
      <c r="PZ40" s="119"/>
      <c r="QA40" s="119"/>
      <c r="QB40" s="119"/>
      <c r="QC40" s="119"/>
      <c r="QD40" s="119"/>
      <c r="QE40" s="119"/>
      <c r="QF40" s="119"/>
      <c r="QG40" s="119"/>
      <c r="QH40" s="119"/>
      <c r="QI40" s="119"/>
      <c r="QJ40" s="119"/>
      <c r="QK40" s="119"/>
      <c r="QL40" s="119"/>
      <c r="QM40" s="119"/>
      <c r="QN40" s="119"/>
      <c r="QO40" s="119"/>
      <c r="QP40" s="119"/>
      <c r="QQ40" s="119"/>
      <c r="QR40" s="119"/>
      <c r="QS40" s="119"/>
      <c r="QT40" s="119"/>
      <c r="QU40" s="119"/>
      <c r="QV40" s="119"/>
      <c r="QW40" s="119"/>
      <c r="QX40" s="119"/>
      <c r="QY40" s="119"/>
      <c r="QZ40" s="119"/>
      <c r="RA40" s="119"/>
      <c r="RB40" s="119"/>
      <c r="RC40" s="119"/>
      <c r="RD40" s="119"/>
      <c r="RE40" s="119"/>
      <c r="RF40" s="119"/>
      <c r="RG40" s="119"/>
      <c r="AEX40" s="301" t="s">
        <v>437</v>
      </c>
      <c r="AEY40" s="219" t="s">
        <v>437</v>
      </c>
      <c r="AEZ40" s="219" t="s">
        <v>437</v>
      </c>
      <c r="AFA40" s="219" t="s">
        <v>437</v>
      </c>
      <c r="AFB40" s="219" t="s">
        <v>437</v>
      </c>
      <c r="AFC40" s="219" t="s">
        <v>437</v>
      </c>
      <c r="AFD40" s="219" t="s">
        <v>437</v>
      </c>
      <c r="AFE40" s="219" t="s">
        <v>437</v>
      </c>
      <c r="AFF40" s="219" t="s">
        <v>437</v>
      </c>
      <c r="AFG40" s="219" t="s">
        <v>437</v>
      </c>
      <c r="AFH40" s="219" t="s">
        <v>437</v>
      </c>
      <c r="AFI40" s="219" t="s">
        <v>437</v>
      </c>
      <c r="AFJ40" s="219" t="s">
        <v>437</v>
      </c>
      <c r="AFK40" s="219" t="s">
        <v>437</v>
      </c>
      <c r="AFL40" s="219" t="s">
        <v>437</v>
      </c>
      <c r="AFM40" s="219" t="s">
        <v>437</v>
      </c>
      <c r="AFN40" s="219" t="s">
        <v>437</v>
      </c>
      <c r="AFO40" s="219" t="s">
        <v>437</v>
      </c>
      <c r="AFP40" s="219" t="s">
        <v>437</v>
      </c>
      <c r="AFQ40" s="219" t="s">
        <v>437</v>
      </c>
      <c r="AFR40" s="219" t="s">
        <v>437</v>
      </c>
      <c r="AFS40" s="219" t="s">
        <v>437</v>
      </c>
      <c r="AFT40" s="219" t="s">
        <v>437</v>
      </c>
      <c r="AFU40" s="219" t="s">
        <v>437</v>
      </c>
      <c r="AFV40" s="219" t="s">
        <v>437</v>
      </c>
      <c r="AFW40" s="219" t="s">
        <v>437</v>
      </c>
      <c r="AFX40" s="219" t="s">
        <v>437</v>
      </c>
      <c r="AFY40" s="219" t="s">
        <v>437</v>
      </c>
      <c r="AFZ40" s="219" t="s">
        <v>437</v>
      </c>
      <c r="AGA40" s="219" t="s">
        <v>437</v>
      </c>
      <c r="AGB40" s="316" t="s">
        <v>437</v>
      </c>
      <c r="AGC40" s="301" t="s">
        <v>437</v>
      </c>
      <c r="AGD40" s="219" t="s">
        <v>437</v>
      </c>
      <c r="AGE40" s="219" t="s">
        <v>437</v>
      </c>
      <c r="AGF40" s="219" t="s">
        <v>437</v>
      </c>
      <c r="AGG40" s="219" t="s">
        <v>437</v>
      </c>
      <c r="AGH40" s="219" t="s">
        <v>437</v>
      </c>
      <c r="AGI40" s="219" t="s">
        <v>437</v>
      </c>
      <c r="AGJ40" s="219" t="s">
        <v>437</v>
      </c>
      <c r="AGK40" s="219" t="s">
        <v>437</v>
      </c>
      <c r="AGL40" s="219" t="s">
        <v>437</v>
      </c>
      <c r="AGM40" s="219" t="s">
        <v>437</v>
      </c>
      <c r="AGN40" s="219" t="s">
        <v>437</v>
      </c>
      <c r="AGO40" s="219" t="s">
        <v>437</v>
      </c>
      <c r="AGP40" s="219" t="s">
        <v>437</v>
      </c>
      <c r="AGQ40" s="219" t="s">
        <v>437</v>
      </c>
      <c r="AGR40" s="219" t="s">
        <v>437</v>
      </c>
      <c r="AGS40" s="219" t="s">
        <v>437</v>
      </c>
      <c r="AGT40" s="219" t="s">
        <v>437</v>
      </c>
      <c r="AGU40" s="219" t="s">
        <v>437</v>
      </c>
      <c r="AGV40" s="219" t="s">
        <v>437</v>
      </c>
      <c r="AGW40" s="219" t="s">
        <v>437</v>
      </c>
      <c r="AGX40" s="219" t="s">
        <v>437</v>
      </c>
      <c r="AGY40" s="219" t="s">
        <v>437</v>
      </c>
      <c r="AGZ40" s="219" t="s">
        <v>437</v>
      </c>
      <c r="AHA40" s="219" t="s">
        <v>437</v>
      </c>
      <c r="AHB40" s="219" t="s">
        <v>437</v>
      </c>
      <c r="AHC40" s="219" t="s">
        <v>437</v>
      </c>
      <c r="AHD40" s="219" t="s">
        <v>437</v>
      </c>
      <c r="AHE40" s="219" t="s">
        <v>437</v>
      </c>
      <c r="AHF40" s="316" t="s">
        <v>437</v>
      </c>
      <c r="AHG40" s="301" t="s">
        <v>437</v>
      </c>
      <c r="AHH40" s="219" t="s">
        <v>437</v>
      </c>
      <c r="AHI40" s="219" t="s">
        <v>437</v>
      </c>
      <c r="AHJ40" s="219" t="s">
        <v>437</v>
      </c>
      <c r="AHK40" s="219" t="s">
        <v>437</v>
      </c>
      <c r="AHL40" s="219" t="s">
        <v>437</v>
      </c>
      <c r="AHM40" s="219" t="s">
        <v>437</v>
      </c>
      <c r="AHN40" s="219" t="s">
        <v>437</v>
      </c>
      <c r="AHO40" s="219" t="s">
        <v>437</v>
      </c>
      <c r="AHP40" s="219" t="s">
        <v>437</v>
      </c>
      <c r="AHQ40" s="219" t="s">
        <v>437</v>
      </c>
      <c r="AHR40" s="219" t="s">
        <v>437</v>
      </c>
      <c r="AHS40" s="219" t="s">
        <v>437</v>
      </c>
      <c r="AHT40" s="219" t="s">
        <v>437</v>
      </c>
      <c r="AHU40" s="219" t="s">
        <v>437</v>
      </c>
      <c r="AHV40" s="219" t="s">
        <v>437</v>
      </c>
      <c r="AHW40" s="219" t="s">
        <v>437</v>
      </c>
      <c r="AHX40" s="219" t="s">
        <v>437</v>
      </c>
      <c r="AHY40" s="219" t="s">
        <v>437</v>
      </c>
      <c r="AHZ40" s="219" t="s">
        <v>437</v>
      </c>
      <c r="AIA40" s="219" t="s">
        <v>437</v>
      </c>
      <c r="AIB40" s="219" t="s">
        <v>437</v>
      </c>
      <c r="AIC40" s="219" t="s">
        <v>437</v>
      </c>
      <c r="AID40" s="219" t="s">
        <v>437</v>
      </c>
      <c r="AIE40" s="219" t="s">
        <v>437</v>
      </c>
      <c r="AIF40" s="219" t="s">
        <v>437</v>
      </c>
      <c r="AIG40" s="219" t="s">
        <v>437</v>
      </c>
      <c r="AIH40" s="219" t="s">
        <v>437</v>
      </c>
      <c r="AII40" s="219" t="s">
        <v>437</v>
      </c>
      <c r="AIJ40" s="219" t="s">
        <v>437</v>
      </c>
      <c r="AIK40" s="316" t="s">
        <v>437</v>
      </c>
      <c r="AIL40" s="656" t="str">
        <f>INDEX([1]集計!$G:$AK,MATCH($B35,[1]集計!$A$1:$A$945,0)+4,MATCH(AIL$232,[1]集計!$G$2:$AK$2,0))</f>
        <v/>
      </c>
      <c r="AIM40" s="657" t="str">
        <f>INDEX([1]集計!$G:$AK,MATCH($B35,[1]集計!$A$1:$A$945,0)+4,MATCH(AIM$232,[1]集計!$G$2:$AK$2,0))</f>
        <v/>
      </c>
      <c r="AIN40" s="657" t="str">
        <f>INDEX([1]集計!$G:$AK,MATCH($B35,[1]集計!$A$1:$A$945,0)+4,MATCH(AIN$232,[1]集計!$G$2:$AK$2,0))</f>
        <v/>
      </c>
      <c r="AIO40" s="657" t="str">
        <f>INDEX([1]集計!$G:$AK,MATCH($B35,[1]集計!$A$1:$A$945,0)+4,MATCH(AIO$232,[1]集計!$G$2:$AK$2,0))</f>
        <v/>
      </c>
      <c r="AIP40" s="657" t="str">
        <f>INDEX([1]集計!$G:$AK,MATCH($B35,[1]集計!$A$1:$A$945,0)+4,MATCH(AIP$232,[1]集計!$G$2:$AK$2,0))</f>
        <v/>
      </c>
      <c r="AIQ40" s="657" t="str">
        <f>INDEX([1]集計!$G:$AK,MATCH($B35,[1]集計!$A$1:$A$945,0)+4,MATCH(AIQ$232,[1]集計!$G$2:$AK$2,0))</f>
        <v/>
      </c>
      <c r="AIR40" s="657" t="str">
        <f>INDEX([1]集計!$G:$AK,MATCH($B35,[1]集計!$A$1:$A$945,0)+4,MATCH(AIR$232,[1]集計!$G$2:$AK$2,0))</f>
        <v/>
      </c>
      <c r="AIS40" s="657" t="str">
        <f>INDEX([1]集計!$G:$AK,MATCH($B35,[1]集計!$A$1:$A$945,0)+4,MATCH(AIS$232,[1]集計!$G$2:$AK$2,0))</f>
        <v/>
      </c>
      <c r="AIT40" s="657" t="str">
        <f>INDEX([1]集計!$G:$AK,MATCH($B35,[1]集計!$A$1:$A$945,0)+4,MATCH(AIT$232,[1]集計!$G$2:$AK$2,0))</f>
        <v/>
      </c>
      <c r="AIU40" s="657" t="str">
        <f>INDEX([1]集計!$G:$AK,MATCH($B35,[1]集計!$A$1:$A$945,0)+4,MATCH(AIU$232,[1]集計!$G$2:$AK$2,0))</f>
        <v/>
      </c>
    </row>
    <row r="41" spans="1:1147" ht="14.25" hidden="1" customHeight="1" outlineLevel="1" thickBot="1">
      <c r="A41" s="161" t="s">
        <v>233</v>
      </c>
      <c r="B41" s="162">
        <f>SUM(B40/(B36*E43/100))</f>
        <v>1.5674074074074074</v>
      </c>
      <c r="C41" s="32" t="s">
        <v>234</v>
      </c>
      <c r="D41" s="670">
        <f t="shared" si="56"/>
        <v>31</v>
      </c>
      <c r="E41" s="55" t="e">
        <f t="shared" ref="E41" si="57">SUM(D41/G41)</f>
        <v>#DIV/0!</v>
      </c>
      <c r="F41" s="179"/>
      <c r="G41" s="179"/>
      <c r="H41" s="156">
        <f>SUM(I41:AIF41)</f>
        <v>23</v>
      </c>
      <c r="T41" s="47"/>
      <c r="NV41" s="119"/>
      <c r="NW41" s="119"/>
      <c r="NX41" s="119"/>
      <c r="NY41" s="119"/>
      <c r="NZ41" s="119"/>
      <c r="OA41" s="119"/>
      <c r="OB41" s="119"/>
      <c r="OC41" s="119"/>
      <c r="OD41" s="119"/>
      <c r="OE41" s="119"/>
      <c r="OF41" s="119"/>
      <c r="OG41" s="119"/>
      <c r="OH41" s="119"/>
      <c r="OI41" s="119"/>
      <c r="OJ41" s="119"/>
      <c r="OK41" s="119"/>
      <c r="OL41" s="119"/>
      <c r="OM41" s="119"/>
      <c r="ON41" s="119"/>
      <c r="OO41" s="119"/>
      <c r="OP41" s="119"/>
      <c r="OQ41" s="119"/>
      <c r="OR41" s="119"/>
      <c r="OS41" s="119"/>
      <c r="OT41" s="119"/>
      <c r="OU41" s="119"/>
      <c r="OV41" s="119"/>
      <c r="OW41" s="119"/>
      <c r="OX41" s="119"/>
      <c r="OY41" s="119"/>
      <c r="OZ41" s="119"/>
      <c r="PA41" s="119"/>
      <c r="PB41" s="119"/>
      <c r="PC41" s="119"/>
      <c r="PD41" s="119"/>
      <c r="PE41" s="119"/>
      <c r="PF41" s="119"/>
      <c r="PG41" s="119"/>
      <c r="PH41" s="119"/>
      <c r="PI41" s="119"/>
      <c r="PJ41" s="119"/>
      <c r="PK41" s="119"/>
      <c r="PL41" s="119"/>
      <c r="PM41" s="119"/>
      <c r="PN41" s="119"/>
      <c r="PO41" s="119"/>
      <c r="PP41" s="119"/>
      <c r="PQ41" s="119"/>
      <c r="PR41" s="119"/>
      <c r="PS41" s="119"/>
      <c r="PT41" s="119"/>
      <c r="PU41" s="119"/>
      <c r="PV41" s="119"/>
      <c r="PW41" s="119"/>
      <c r="PX41" s="119"/>
      <c r="PY41" s="119"/>
      <c r="PZ41" s="119"/>
      <c r="QA41" s="119"/>
      <c r="QB41" s="119"/>
      <c r="QC41" s="119"/>
      <c r="QD41" s="119"/>
      <c r="QE41" s="119"/>
      <c r="QF41" s="119"/>
      <c r="QG41" s="119"/>
      <c r="QH41" s="119"/>
      <c r="QI41" s="119"/>
      <c r="QJ41" s="119"/>
      <c r="QK41" s="119"/>
      <c r="QL41" s="119"/>
      <c r="QM41" s="119"/>
      <c r="QN41" s="119"/>
      <c r="QO41" s="119"/>
      <c r="QP41" s="119"/>
      <c r="QQ41" s="119"/>
      <c r="QR41" s="119"/>
      <c r="QS41" s="119"/>
      <c r="QT41" s="119"/>
      <c r="QU41" s="119"/>
      <c r="QV41" s="119"/>
      <c r="QW41" s="119"/>
      <c r="QX41" s="119"/>
      <c r="QY41" s="119"/>
      <c r="QZ41" s="119"/>
      <c r="RA41" s="119"/>
      <c r="RB41" s="119"/>
      <c r="RC41" s="119"/>
      <c r="RD41" s="119"/>
      <c r="RE41" s="119"/>
      <c r="RF41" s="119"/>
      <c r="RG41" s="119"/>
      <c r="AEX41" s="301" t="s">
        <v>437</v>
      </c>
      <c r="AEY41" s="219" t="s">
        <v>437</v>
      </c>
      <c r="AEZ41" s="219" t="s">
        <v>437</v>
      </c>
      <c r="AFA41" s="219" t="s">
        <v>437</v>
      </c>
      <c r="AFB41" s="219" t="s">
        <v>437</v>
      </c>
      <c r="AFC41" s="219" t="s">
        <v>437</v>
      </c>
      <c r="AFD41" s="219" t="s">
        <v>437</v>
      </c>
      <c r="AFE41" s="219" t="s">
        <v>437</v>
      </c>
      <c r="AFF41" s="219" t="s">
        <v>437</v>
      </c>
      <c r="AFG41" s="219" t="s">
        <v>437</v>
      </c>
      <c r="AFH41" s="219" t="s">
        <v>437</v>
      </c>
      <c r="AFI41" s="219" t="s">
        <v>437</v>
      </c>
      <c r="AFJ41" s="219" t="s">
        <v>437</v>
      </c>
      <c r="AFK41" s="219" t="s">
        <v>437</v>
      </c>
      <c r="AFL41" s="219" t="s">
        <v>437</v>
      </c>
      <c r="AFM41" s="219" t="s">
        <v>437</v>
      </c>
      <c r="AFN41" s="219" t="s">
        <v>437</v>
      </c>
      <c r="AFO41" s="219" t="s">
        <v>437</v>
      </c>
      <c r="AFP41" s="219" t="s">
        <v>437</v>
      </c>
      <c r="AFQ41" s="219" t="s">
        <v>437</v>
      </c>
      <c r="AFR41" s="219" t="s">
        <v>437</v>
      </c>
      <c r="AFS41" s="219" t="s">
        <v>437</v>
      </c>
      <c r="AFT41" s="219" t="s">
        <v>437</v>
      </c>
      <c r="AFU41" s="219" t="s">
        <v>437</v>
      </c>
      <c r="AFV41" s="219" t="s">
        <v>437</v>
      </c>
      <c r="AFW41" s="219" t="s">
        <v>437</v>
      </c>
      <c r="AFX41" s="219" t="s">
        <v>437</v>
      </c>
      <c r="AFY41" s="219" t="s">
        <v>437</v>
      </c>
      <c r="AFZ41" s="219" t="s">
        <v>437</v>
      </c>
      <c r="AGA41" s="219" t="s">
        <v>437</v>
      </c>
      <c r="AGB41" s="316" t="s">
        <v>437</v>
      </c>
      <c r="AGC41" s="301" t="s">
        <v>437</v>
      </c>
      <c r="AGD41" s="219" t="s">
        <v>437</v>
      </c>
      <c r="AGE41" s="219" t="s">
        <v>437</v>
      </c>
      <c r="AGF41" s="219" t="s">
        <v>437</v>
      </c>
      <c r="AGG41" s="219" t="s">
        <v>437</v>
      </c>
      <c r="AGH41" s="219" t="s">
        <v>437</v>
      </c>
      <c r="AGI41" s="219" t="s">
        <v>437</v>
      </c>
      <c r="AGJ41" s="219" t="s">
        <v>437</v>
      </c>
      <c r="AGK41" s="219" t="s">
        <v>437</v>
      </c>
      <c r="AGL41" s="219" t="s">
        <v>437</v>
      </c>
      <c r="AGM41" s="219" t="s">
        <v>437</v>
      </c>
      <c r="AGN41" s="219" t="s">
        <v>437</v>
      </c>
      <c r="AGO41" s="219" t="s">
        <v>437</v>
      </c>
      <c r="AGP41" s="219" t="s">
        <v>437</v>
      </c>
      <c r="AGQ41" s="219" t="s">
        <v>437</v>
      </c>
      <c r="AGR41" s="219" t="s">
        <v>437</v>
      </c>
      <c r="AGS41" s="219" t="s">
        <v>437</v>
      </c>
      <c r="AGT41" s="219" t="s">
        <v>437</v>
      </c>
      <c r="AGU41" s="219" t="s">
        <v>437</v>
      </c>
      <c r="AGV41" s="219" t="s">
        <v>437</v>
      </c>
      <c r="AGW41" s="219" t="s">
        <v>437</v>
      </c>
      <c r="AGX41" s="219" t="s">
        <v>437</v>
      </c>
      <c r="AGY41" s="219" t="s">
        <v>437</v>
      </c>
      <c r="AGZ41" s="219" t="s">
        <v>437</v>
      </c>
      <c r="AHA41" s="219" t="s">
        <v>437</v>
      </c>
      <c r="AHB41" s="219" t="s">
        <v>437</v>
      </c>
      <c r="AHC41" s="219" t="s">
        <v>437</v>
      </c>
      <c r="AHD41" s="219" t="s">
        <v>437</v>
      </c>
      <c r="AHE41" s="219" t="s">
        <v>437</v>
      </c>
      <c r="AHF41" s="316">
        <v>12</v>
      </c>
      <c r="AHG41" s="301" t="s">
        <v>437</v>
      </c>
      <c r="AHH41" s="219" t="s">
        <v>437</v>
      </c>
      <c r="AHI41" s="219" t="s">
        <v>437</v>
      </c>
      <c r="AHJ41" s="219" t="s">
        <v>437</v>
      </c>
      <c r="AHK41" s="219" t="s">
        <v>437</v>
      </c>
      <c r="AHL41" s="219" t="s">
        <v>437</v>
      </c>
      <c r="AHM41" s="219" t="s">
        <v>437</v>
      </c>
      <c r="AHN41" s="219" t="s">
        <v>437</v>
      </c>
      <c r="AHO41" s="219" t="s">
        <v>437</v>
      </c>
      <c r="AHP41" s="219" t="s">
        <v>437</v>
      </c>
      <c r="AHQ41" s="219" t="s">
        <v>437</v>
      </c>
      <c r="AHR41" s="219" t="s">
        <v>437</v>
      </c>
      <c r="AHS41" s="219" t="s">
        <v>437</v>
      </c>
      <c r="AHT41" s="219" t="s">
        <v>437</v>
      </c>
      <c r="AHU41" s="219" t="s">
        <v>437</v>
      </c>
      <c r="AHV41" s="219" t="s">
        <v>437</v>
      </c>
      <c r="AHW41" s="219" t="s">
        <v>437</v>
      </c>
      <c r="AHX41" s="219" t="s">
        <v>437</v>
      </c>
      <c r="AHY41" s="219" t="s">
        <v>437</v>
      </c>
      <c r="AHZ41" s="219" t="s">
        <v>437</v>
      </c>
      <c r="AIA41" s="219" t="s">
        <v>437</v>
      </c>
      <c r="AIB41" s="219" t="s">
        <v>437</v>
      </c>
      <c r="AIC41" s="219">
        <v>3</v>
      </c>
      <c r="AID41" s="219">
        <v>3</v>
      </c>
      <c r="AIE41" s="219" t="s">
        <v>437</v>
      </c>
      <c r="AIF41" s="219">
        <v>5</v>
      </c>
      <c r="AIG41" s="219">
        <v>8</v>
      </c>
      <c r="AIH41" s="219" t="s">
        <v>437</v>
      </c>
      <c r="AII41" s="219" t="s">
        <v>437</v>
      </c>
      <c r="AIJ41" s="219" t="s">
        <v>437</v>
      </c>
      <c r="AIK41" s="316" t="s">
        <v>437</v>
      </c>
      <c r="AIL41" s="656" t="str">
        <f>INDEX([1]集計!$G:$AK,MATCH($B35,[1]集計!$A$1:$A$945,0)+5,MATCH(AIL$232,[1]集計!$G$2:$AK$2,0))</f>
        <v/>
      </c>
      <c r="AIM41" s="657" t="str">
        <f>INDEX([1]集計!$G:$AK,MATCH($B35,[1]集計!$A$1:$A$945,0)+5,MATCH(AIM$232,[1]集計!$G$2:$AK$2,0))</f>
        <v/>
      </c>
      <c r="AIN41" s="657" t="str">
        <f>INDEX([1]集計!$G:$AK,MATCH($B35,[1]集計!$A$1:$A$945,0)+5,MATCH(AIN$232,[1]集計!$G$2:$AK$2,0))</f>
        <v/>
      </c>
      <c r="AIO41" s="657" t="str">
        <f>INDEX([1]集計!$G:$AK,MATCH($B35,[1]集計!$A$1:$A$945,0)+5,MATCH(AIO$232,[1]集計!$G$2:$AK$2,0))</f>
        <v/>
      </c>
      <c r="AIP41" s="657">
        <f>INDEX([1]集計!$G:$AK,MATCH($B35,[1]集計!$A$1:$A$945,0)+5,MATCH(AIP$232,[1]集計!$G$2:$AK$2,0))</f>
        <v>6</v>
      </c>
      <c r="AIQ41" s="657">
        <f>INDEX([1]集計!$G:$AK,MATCH($B35,[1]集計!$A$1:$A$945,0)+5,MATCH(AIQ$232,[1]集計!$G$2:$AK$2,0))</f>
        <v>6</v>
      </c>
      <c r="AIR41" s="657" t="str">
        <f>INDEX([1]集計!$G:$AK,MATCH($B35,[1]集計!$A$1:$A$945,0)+5,MATCH(AIR$232,[1]集計!$G$2:$AK$2,0))</f>
        <v/>
      </c>
      <c r="AIS41" s="657" t="str">
        <f>INDEX([1]集計!$G:$AK,MATCH($B35,[1]集計!$A$1:$A$945,0)+5,MATCH(AIS$232,[1]集計!$G$2:$AK$2,0))</f>
        <v/>
      </c>
      <c r="AIT41" s="657" t="str">
        <f>INDEX([1]集計!$G:$AK,MATCH($B35,[1]集計!$A$1:$A$945,0)+5,MATCH(AIT$232,[1]集計!$G$2:$AK$2,0))</f>
        <v/>
      </c>
      <c r="AIU41" s="657">
        <f>INDEX([1]集計!$G:$AK,MATCH($B35,[1]集計!$A$1:$A$945,0)+5,MATCH(AIU$232,[1]集計!$G$2:$AK$2,0))</f>
        <v>2</v>
      </c>
      <c r="AIV41" s="119">
        <v>2</v>
      </c>
    </row>
    <row r="42" spans="1:1147" ht="14.25" hidden="1" customHeight="1" outlineLevel="1" thickBot="1">
      <c r="A42" s="157" t="s">
        <v>233</v>
      </c>
      <c r="B42" s="163">
        <f>SUM(B40/(B37*E43/100))</f>
        <v>1.856140350877193</v>
      </c>
      <c r="C42" s="164" t="s">
        <v>235</v>
      </c>
      <c r="D42" s="671">
        <f>SUM(D36:D41)</f>
        <v>529</v>
      </c>
      <c r="E42" s="182">
        <v>14.867000000000001</v>
      </c>
      <c r="F42" s="183"/>
      <c r="G42" s="183"/>
      <c r="H42" s="156">
        <f>SUM(H36:H41)</f>
        <v>519</v>
      </c>
      <c r="NV42" s="119"/>
      <c r="NW42" s="119"/>
      <c r="NX42" s="119"/>
      <c r="NY42" s="119"/>
      <c r="NZ42" s="119"/>
      <c r="OA42" s="119"/>
      <c r="OB42" s="119"/>
      <c r="OC42" s="119"/>
      <c r="OD42" s="119"/>
      <c r="OE42" s="119"/>
      <c r="OF42" s="119"/>
      <c r="OG42" s="119"/>
      <c r="OH42" s="119"/>
      <c r="OI42" s="119"/>
      <c r="OJ42" s="119"/>
      <c r="OK42" s="119"/>
      <c r="OL42" s="119"/>
      <c r="OM42" s="119"/>
      <c r="ON42" s="119"/>
      <c r="OO42" s="119"/>
      <c r="OP42" s="119"/>
      <c r="OQ42" s="119"/>
      <c r="OR42" s="119"/>
      <c r="OS42" s="119"/>
      <c r="OT42" s="119"/>
      <c r="OU42" s="119"/>
      <c r="OV42" s="119"/>
      <c r="OW42" s="119"/>
      <c r="OX42" s="119"/>
      <c r="OY42" s="119"/>
      <c r="OZ42" s="119"/>
      <c r="PA42" s="119"/>
      <c r="PB42" s="119"/>
      <c r="PC42" s="119"/>
      <c r="PD42" s="119"/>
      <c r="PE42" s="119"/>
      <c r="PF42" s="119"/>
      <c r="PG42" s="119"/>
      <c r="PH42" s="119"/>
      <c r="PI42" s="119"/>
      <c r="PJ42" s="119"/>
      <c r="PK42" s="119"/>
      <c r="PL42" s="119"/>
      <c r="PM42" s="119"/>
      <c r="PN42" s="119"/>
      <c r="PO42" s="119"/>
      <c r="PP42" s="119"/>
      <c r="PQ42" s="119"/>
      <c r="PR42" s="119"/>
      <c r="PS42" s="119"/>
      <c r="PT42" s="119"/>
      <c r="PU42" s="119"/>
      <c r="PV42" s="119"/>
      <c r="PW42" s="119"/>
      <c r="PX42" s="119"/>
      <c r="PY42" s="119"/>
      <c r="PZ42" s="119"/>
      <c r="QA42" s="119"/>
      <c r="QB42" s="119"/>
      <c r="QC42" s="119"/>
      <c r="QD42" s="119"/>
      <c r="QE42" s="119"/>
      <c r="QF42" s="119"/>
      <c r="QG42" s="119"/>
      <c r="QH42" s="119"/>
      <c r="QI42" s="119"/>
      <c r="QJ42" s="119"/>
      <c r="QK42" s="119"/>
      <c r="QL42" s="119"/>
      <c r="QM42" s="119"/>
      <c r="QN42" s="119"/>
      <c r="QO42" s="119"/>
      <c r="QP42" s="119"/>
      <c r="QQ42" s="119"/>
      <c r="QR42" s="119"/>
      <c r="QS42" s="119"/>
      <c r="QT42" s="119"/>
      <c r="QU42" s="119"/>
      <c r="QV42" s="119"/>
      <c r="QW42" s="119"/>
      <c r="QX42" s="119"/>
      <c r="QY42" s="119"/>
      <c r="QZ42" s="119"/>
      <c r="RA42" s="119"/>
      <c r="RB42" s="119"/>
      <c r="RC42" s="119"/>
      <c r="RD42" s="119"/>
      <c r="RE42" s="119"/>
      <c r="RF42" s="119"/>
      <c r="RG42" s="119"/>
      <c r="AEX42" s="8">
        <f t="shared" ref="AEX42:AGB42" si="58">SUM(AEX36:AEX41)</f>
        <v>0</v>
      </c>
      <c r="AEY42" s="9">
        <f t="shared" si="58"/>
        <v>0</v>
      </c>
      <c r="AEZ42" s="9">
        <f t="shared" si="58"/>
        <v>0</v>
      </c>
      <c r="AFA42" s="9">
        <f t="shared" si="58"/>
        <v>0</v>
      </c>
      <c r="AFB42" s="9">
        <f t="shared" si="58"/>
        <v>0</v>
      </c>
      <c r="AFC42" s="9">
        <f t="shared" si="58"/>
        <v>0</v>
      </c>
      <c r="AFD42" s="9">
        <f t="shared" si="58"/>
        <v>0</v>
      </c>
      <c r="AFE42" s="9">
        <f t="shared" si="58"/>
        <v>0</v>
      </c>
      <c r="AFF42" s="9">
        <f t="shared" si="58"/>
        <v>0</v>
      </c>
      <c r="AFG42" s="9">
        <f t="shared" si="58"/>
        <v>0</v>
      </c>
      <c r="AFH42" s="9">
        <f t="shared" si="58"/>
        <v>0</v>
      </c>
      <c r="AFI42" s="9">
        <f>SUM(AFI36:AFI41)</f>
        <v>0</v>
      </c>
      <c r="AFJ42" s="9">
        <f t="shared" si="58"/>
        <v>0</v>
      </c>
      <c r="AFK42" s="9">
        <f t="shared" si="58"/>
        <v>0</v>
      </c>
      <c r="AFL42" s="9">
        <f t="shared" si="58"/>
        <v>0</v>
      </c>
      <c r="AFM42" s="9">
        <f t="shared" si="58"/>
        <v>0</v>
      </c>
      <c r="AFN42" s="9">
        <f t="shared" si="58"/>
        <v>0</v>
      </c>
      <c r="AFO42" s="9">
        <f t="shared" si="58"/>
        <v>0</v>
      </c>
      <c r="AFP42" s="9">
        <f t="shared" si="58"/>
        <v>0</v>
      </c>
      <c r="AFQ42" s="9">
        <f t="shared" si="58"/>
        <v>4</v>
      </c>
      <c r="AFR42" s="9">
        <f t="shared" si="58"/>
        <v>22</v>
      </c>
      <c r="AFS42" s="9">
        <f t="shared" si="58"/>
        <v>0</v>
      </c>
      <c r="AFT42" s="9">
        <f t="shared" si="58"/>
        <v>0</v>
      </c>
      <c r="AFU42" s="9">
        <f t="shared" si="58"/>
        <v>22</v>
      </c>
      <c r="AFV42" s="9">
        <f t="shared" si="58"/>
        <v>22</v>
      </c>
      <c r="AFW42" s="9">
        <f t="shared" si="58"/>
        <v>16</v>
      </c>
      <c r="AFX42" s="9">
        <f t="shared" si="58"/>
        <v>0</v>
      </c>
      <c r="AFY42" s="9">
        <f t="shared" si="58"/>
        <v>10</v>
      </c>
      <c r="AFZ42" s="9">
        <f t="shared" si="58"/>
        <v>0</v>
      </c>
      <c r="AGA42" s="9">
        <f t="shared" si="58"/>
        <v>0</v>
      </c>
      <c r="AGB42" s="10">
        <f t="shared" si="58"/>
        <v>16</v>
      </c>
      <c r="AGC42" s="8">
        <f t="shared" ref="AGC42:AHF42" si="59">SUM(AGC36:AGC41)</f>
        <v>6</v>
      </c>
      <c r="AGD42" s="9">
        <f t="shared" si="59"/>
        <v>0</v>
      </c>
      <c r="AGE42" s="9">
        <f t="shared" si="59"/>
        <v>6</v>
      </c>
      <c r="AGF42" s="9">
        <f t="shared" si="59"/>
        <v>0</v>
      </c>
      <c r="AGG42" s="9">
        <f t="shared" si="59"/>
        <v>0</v>
      </c>
      <c r="AGH42" s="9">
        <f t="shared" si="59"/>
        <v>0</v>
      </c>
      <c r="AGI42" s="9">
        <f t="shared" si="59"/>
        <v>0</v>
      </c>
      <c r="AGJ42" s="9">
        <f t="shared" si="59"/>
        <v>0</v>
      </c>
      <c r="AGK42" s="9">
        <f t="shared" si="59"/>
        <v>0</v>
      </c>
      <c r="AGL42" s="9">
        <f t="shared" si="59"/>
        <v>0</v>
      </c>
      <c r="AGM42" s="9">
        <f t="shared" si="59"/>
        <v>0</v>
      </c>
      <c r="AGN42" s="9">
        <f t="shared" si="59"/>
        <v>0</v>
      </c>
      <c r="AGO42" s="9">
        <f t="shared" si="59"/>
        <v>0</v>
      </c>
      <c r="AGP42" s="9">
        <f t="shared" si="59"/>
        <v>0</v>
      </c>
      <c r="AGQ42" s="9">
        <f t="shared" si="59"/>
        <v>0</v>
      </c>
      <c r="AGR42" s="9">
        <f t="shared" si="59"/>
        <v>0</v>
      </c>
      <c r="AGS42" s="9">
        <f t="shared" si="59"/>
        <v>4</v>
      </c>
      <c r="AGT42" s="9">
        <f t="shared" si="59"/>
        <v>8</v>
      </c>
      <c r="AGU42" s="9">
        <f t="shared" si="59"/>
        <v>0</v>
      </c>
      <c r="AGV42" s="9">
        <f t="shared" si="59"/>
        <v>0</v>
      </c>
      <c r="AGW42" s="9">
        <f t="shared" si="59"/>
        <v>12</v>
      </c>
      <c r="AGX42" s="9">
        <f t="shared" si="59"/>
        <v>8</v>
      </c>
      <c r="AGY42" s="9">
        <f t="shared" si="59"/>
        <v>5</v>
      </c>
      <c r="AGZ42" s="9">
        <f t="shared" si="59"/>
        <v>0</v>
      </c>
      <c r="AHA42" s="9">
        <f t="shared" si="59"/>
        <v>0</v>
      </c>
      <c r="AHB42" s="9">
        <f t="shared" si="59"/>
        <v>0</v>
      </c>
      <c r="AHC42" s="9">
        <f t="shared" si="59"/>
        <v>0</v>
      </c>
      <c r="AHD42" s="9">
        <f t="shared" si="59"/>
        <v>0</v>
      </c>
      <c r="AHE42" s="9">
        <f t="shared" si="59"/>
        <v>0</v>
      </c>
      <c r="AHF42" s="10">
        <f t="shared" si="59"/>
        <v>12</v>
      </c>
      <c r="AHG42" s="8">
        <f t="shared" ref="AHG42:AIK42" si="60">SUM(AHG36:AHG41)</f>
        <v>20</v>
      </c>
      <c r="AHH42" s="9">
        <f t="shared" si="60"/>
        <v>10</v>
      </c>
      <c r="AHI42" s="9">
        <f t="shared" si="60"/>
        <v>4</v>
      </c>
      <c r="AHJ42" s="9">
        <f t="shared" si="60"/>
        <v>0</v>
      </c>
      <c r="AHK42" s="9">
        <f t="shared" si="60"/>
        <v>21</v>
      </c>
      <c r="AHL42" s="9">
        <f t="shared" si="60"/>
        <v>12</v>
      </c>
      <c r="AHM42" s="9">
        <f t="shared" si="60"/>
        <v>0</v>
      </c>
      <c r="AHN42" s="9">
        <f t="shared" si="60"/>
        <v>18</v>
      </c>
      <c r="AHO42" s="9">
        <f t="shared" si="60"/>
        <v>24</v>
      </c>
      <c r="AHP42" s="9">
        <f t="shared" si="60"/>
        <v>0</v>
      </c>
      <c r="AHQ42" s="9">
        <f t="shared" si="60"/>
        <v>0</v>
      </c>
      <c r="AHR42" s="9">
        <f>SUM(AHR36:AHR41)</f>
        <v>32</v>
      </c>
      <c r="AHS42" s="9">
        <f t="shared" si="60"/>
        <v>34</v>
      </c>
      <c r="AHT42" s="9">
        <f t="shared" si="60"/>
        <v>21</v>
      </c>
      <c r="AHU42" s="9">
        <f t="shared" si="60"/>
        <v>46</v>
      </c>
      <c r="AHV42" s="9">
        <f t="shared" si="60"/>
        <v>12</v>
      </c>
      <c r="AHW42" s="9">
        <f t="shared" si="60"/>
        <v>0</v>
      </c>
      <c r="AHX42" s="9">
        <f t="shared" si="60"/>
        <v>0</v>
      </c>
      <c r="AHY42" s="9">
        <f t="shared" si="60"/>
        <v>15</v>
      </c>
      <c r="AHZ42" s="9">
        <f t="shared" si="60"/>
        <v>10</v>
      </c>
      <c r="AIA42" s="9">
        <f t="shared" si="60"/>
        <v>7</v>
      </c>
      <c r="AIB42" s="9">
        <f t="shared" si="60"/>
        <v>20</v>
      </c>
      <c r="AIC42" s="9">
        <f t="shared" si="60"/>
        <v>13</v>
      </c>
      <c r="AID42" s="9">
        <f t="shared" si="60"/>
        <v>5</v>
      </c>
      <c r="AIE42" s="9">
        <f t="shared" si="60"/>
        <v>0</v>
      </c>
      <c r="AIF42" s="9">
        <f t="shared" si="60"/>
        <v>9</v>
      </c>
      <c r="AIG42" s="9">
        <f t="shared" si="60"/>
        <v>10</v>
      </c>
      <c r="AIH42" s="9">
        <f t="shared" si="60"/>
        <v>8</v>
      </c>
      <c r="AII42" s="9">
        <f t="shared" si="60"/>
        <v>5</v>
      </c>
      <c r="AIJ42" s="9">
        <f t="shared" si="60"/>
        <v>0</v>
      </c>
      <c r="AIK42" s="10">
        <f t="shared" si="60"/>
        <v>0</v>
      </c>
      <c r="AIL42" s="8">
        <f t="shared" ref="AIL42:AIO42" si="61">SUM(AIL36:AIL41)</f>
        <v>0</v>
      </c>
      <c r="AIM42" s="9">
        <f t="shared" si="61"/>
        <v>0</v>
      </c>
      <c r="AIN42" s="9">
        <f t="shared" si="61"/>
        <v>0</v>
      </c>
      <c r="AIO42" s="9">
        <f t="shared" si="61"/>
        <v>0</v>
      </c>
      <c r="AIP42" s="9">
        <f t="shared" ref="AIP42" si="62">SUM(AIP36:AIP41)</f>
        <v>6</v>
      </c>
    </row>
    <row r="43" spans="1:1147" ht="14.25" hidden="1" customHeight="1" outlineLevel="1" thickBot="1">
      <c r="A43" s="158" t="s">
        <v>233</v>
      </c>
      <c r="B43" s="165">
        <f>SUM(B40/(B38*E43/100))</f>
        <v>1.92188919164396</v>
      </c>
      <c r="C43" s="166">
        <f>SUM(B40/(E42*E43/100))</f>
        <v>47.442882446581912</v>
      </c>
      <c r="D43" s="73" t="s">
        <v>236</v>
      </c>
      <c r="E43" s="167">
        <v>75</v>
      </c>
      <c r="F43" s="184">
        <v>12</v>
      </c>
      <c r="G43" s="176"/>
      <c r="H43" s="187"/>
      <c r="NV43" s="119"/>
      <c r="NW43" s="119"/>
      <c r="NX43" s="119"/>
      <c r="NY43" s="119"/>
      <c r="NZ43" s="119"/>
      <c r="OA43" s="119"/>
      <c r="OB43" s="119"/>
      <c r="OC43" s="119"/>
      <c r="OD43" s="119"/>
      <c r="OE43" s="119"/>
      <c r="OF43" s="119"/>
      <c r="OG43" s="119"/>
      <c r="OH43" s="119"/>
      <c r="OI43" s="119"/>
      <c r="OJ43" s="119"/>
      <c r="OK43" s="119"/>
      <c r="OL43" s="119"/>
      <c r="OM43" s="119"/>
      <c r="ON43" s="119"/>
      <c r="OO43" s="119"/>
      <c r="OP43" s="119"/>
      <c r="OQ43" s="119"/>
      <c r="OR43" s="119"/>
      <c r="OS43" s="119"/>
      <c r="OT43" s="119"/>
      <c r="OU43" s="119"/>
      <c r="OV43" s="119"/>
      <c r="OW43" s="119"/>
      <c r="OX43" s="119"/>
      <c r="OY43" s="119"/>
      <c r="OZ43" s="119"/>
      <c r="PA43" s="119"/>
      <c r="PB43" s="119"/>
      <c r="PC43" s="119"/>
      <c r="PD43" s="119"/>
      <c r="PE43" s="119"/>
      <c r="PF43" s="119"/>
      <c r="PG43" s="119"/>
      <c r="PH43" s="119"/>
      <c r="PI43" s="119"/>
      <c r="PJ43" s="119"/>
      <c r="PK43" s="119"/>
      <c r="PL43" s="119"/>
      <c r="PM43" s="119"/>
      <c r="PN43" s="119"/>
      <c r="PO43" s="119"/>
      <c r="PP43" s="119"/>
      <c r="PQ43" s="119"/>
      <c r="PR43" s="119"/>
      <c r="PS43" s="119"/>
      <c r="PT43" s="119"/>
      <c r="PU43" s="119"/>
      <c r="PV43" s="119"/>
      <c r="PW43" s="119"/>
      <c r="PX43" s="119"/>
      <c r="PY43" s="119"/>
      <c r="PZ43" s="119"/>
      <c r="QA43" s="119"/>
      <c r="QB43" s="119"/>
      <c r="QC43" s="119"/>
      <c r="QD43" s="119"/>
      <c r="QE43" s="119"/>
      <c r="QF43" s="119"/>
      <c r="QG43" s="119"/>
      <c r="QH43" s="119"/>
      <c r="QI43" s="119"/>
      <c r="QJ43" s="119"/>
      <c r="QK43" s="119"/>
      <c r="QL43" s="119"/>
      <c r="QM43" s="119"/>
      <c r="QN43" s="119"/>
      <c r="QO43" s="119"/>
      <c r="QP43" s="119"/>
      <c r="QQ43" s="119"/>
      <c r="QR43" s="119"/>
      <c r="QS43" s="119"/>
      <c r="QT43" s="119"/>
      <c r="QU43" s="119"/>
      <c r="QV43" s="119"/>
      <c r="QW43" s="119"/>
      <c r="QX43" s="119"/>
      <c r="QY43" s="119"/>
      <c r="QZ43" s="119"/>
      <c r="RA43" s="119"/>
      <c r="RB43" s="119"/>
      <c r="RC43" s="119"/>
      <c r="RD43" s="119"/>
      <c r="RE43" s="119"/>
      <c r="RF43" s="119"/>
      <c r="RG43" s="119"/>
      <c r="AEX43" s="19" t="s">
        <v>38</v>
      </c>
      <c r="AEY43" s="20"/>
      <c r="AEZ43" s="21">
        <f>SUM(AEX36:AGB36)</f>
        <v>112</v>
      </c>
      <c r="AFA43" s="21"/>
      <c r="AFB43" s="20" t="s">
        <v>39</v>
      </c>
      <c r="AFC43" s="20"/>
      <c r="AFD43" s="21">
        <f>SUM(AEX37:AGB37)</f>
        <v>0</v>
      </c>
      <c r="AFE43" s="21"/>
      <c r="AFF43" s="20" t="s">
        <v>40</v>
      </c>
      <c r="AFG43" s="20"/>
      <c r="AFH43" s="21">
        <f>SUM(AEX38:AGB38)</f>
        <v>0</v>
      </c>
      <c r="AFI43" s="21"/>
      <c r="AFJ43" s="20" t="s">
        <v>41</v>
      </c>
      <c r="AFK43" s="20"/>
      <c r="AFL43" s="21">
        <f>SUM(AEX39:AGB39)</f>
        <v>0</v>
      </c>
      <c r="AFM43" s="21"/>
      <c r="AFN43" s="20" t="s">
        <v>42</v>
      </c>
      <c r="AFO43" s="20"/>
      <c r="AFP43" s="21">
        <f>SUM(AEX40:AGB40)</f>
        <v>0</v>
      </c>
      <c r="AFQ43" s="21"/>
      <c r="AFR43" s="20" t="s">
        <v>43</v>
      </c>
      <c r="AFS43" s="20"/>
      <c r="AFT43" s="21">
        <f>SUM(AEX41:AGB41)</f>
        <v>0</v>
      </c>
      <c r="AFU43" s="21"/>
      <c r="AFV43" s="22" t="s">
        <v>44</v>
      </c>
      <c r="AFW43" s="22"/>
      <c r="AFX43" s="21">
        <f>SUM(AEX42:AGB42)</f>
        <v>112</v>
      </c>
      <c r="AFY43" s="21"/>
      <c r="AFZ43" s="21"/>
      <c r="AGA43" s="21"/>
      <c r="AGB43" s="217"/>
      <c r="AGC43" s="19" t="s">
        <v>38</v>
      </c>
      <c r="AGD43" s="20"/>
      <c r="AGE43" s="21">
        <f>SUM(AGC36:AHF36)</f>
        <v>49</v>
      </c>
      <c r="AGF43" s="21"/>
      <c r="AGG43" s="20" t="s">
        <v>39</v>
      </c>
      <c r="AGH43" s="20"/>
      <c r="AGI43" s="21">
        <f>SUM(AGC37:AHF37)</f>
        <v>0</v>
      </c>
      <c r="AGJ43" s="21"/>
      <c r="AGK43" s="20" t="s">
        <v>40</v>
      </c>
      <c r="AGL43" s="20"/>
      <c r="AGM43" s="21">
        <f>SUM(AGC38:AHF38)</f>
        <v>0</v>
      </c>
      <c r="AGN43" s="21"/>
      <c r="AGO43" s="20" t="s">
        <v>41</v>
      </c>
      <c r="AGP43" s="20"/>
      <c r="AGQ43" s="21">
        <f>SUM(AGC39:AHF39)</f>
        <v>0</v>
      </c>
      <c r="AGR43" s="21"/>
      <c r="AGS43" s="20" t="s">
        <v>42</v>
      </c>
      <c r="AGT43" s="20"/>
      <c r="AGU43" s="21">
        <f>SUM(AGC40:AHF40)</f>
        <v>0</v>
      </c>
      <c r="AGV43" s="21"/>
      <c r="AGW43" s="20" t="s">
        <v>43</v>
      </c>
      <c r="AGX43" s="20"/>
      <c r="AGY43" s="21">
        <f>SUM(AGC41:AHF41)</f>
        <v>12</v>
      </c>
      <c r="AGZ43" s="21"/>
      <c r="AHA43" s="22" t="s">
        <v>44</v>
      </c>
      <c r="AHB43" s="22"/>
      <c r="AHC43" s="21">
        <f>SUM(AGC42:AHF42)</f>
        <v>61</v>
      </c>
      <c r="AHD43" s="21"/>
      <c r="AHE43" s="21"/>
      <c r="AHF43" s="217"/>
      <c r="AHG43" s="19" t="s">
        <v>38</v>
      </c>
      <c r="AHH43" s="20"/>
      <c r="AHI43" s="21">
        <f>SUM(AHG36:AIK36)</f>
        <v>29</v>
      </c>
      <c r="AHJ43" s="21"/>
      <c r="AHK43" s="20" t="s">
        <v>39</v>
      </c>
      <c r="AHL43" s="20"/>
      <c r="AHM43" s="21">
        <f>SUM(AHG37:AIK37)</f>
        <v>63</v>
      </c>
      <c r="AHN43" s="21"/>
      <c r="AHO43" s="20" t="s">
        <v>40</v>
      </c>
      <c r="AHP43" s="20"/>
      <c r="AHQ43" s="21">
        <f>SUM(AHG38:AIK38)</f>
        <v>239</v>
      </c>
      <c r="AHR43" s="21"/>
      <c r="AHS43" s="20" t="s">
        <v>41</v>
      </c>
      <c r="AHT43" s="20"/>
      <c r="AHU43" s="21">
        <f>SUM(AHG39:AIK39)</f>
        <v>6</v>
      </c>
      <c r="AHV43" s="21"/>
      <c r="AHW43" s="20" t="s">
        <v>42</v>
      </c>
      <c r="AHX43" s="20"/>
      <c r="AHY43" s="21">
        <f>SUM(AHG40:AIK40)</f>
        <v>0</v>
      </c>
      <c r="AHZ43" s="21"/>
      <c r="AIA43" s="20" t="s">
        <v>43</v>
      </c>
      <c r="AIB43" s="20"/>
      <c r="AIC43" s="21">
        <f>SUM(AHG41:AIK41)</f>
        <v>19</v>
      </c>
      <c r="AID43" s="21"/>
      <c r="AIE43" s="22" t="s">
        <v>44</v>
      </c>
      <c r="AIF43" s="22"/>
      <c r="AIG43" s="21">
        <f>SUM(AHG42:AIK42)</f>
        <v>356</v>
      </c>
      <c r="AIH43" s="21"/>
      <c r="AII43" s="21"/>
      <c r="AIJ43" s="21"/>
      <c r="AIK43" s="217"/>
      <c r="AIL43" s="652"/>
      <c r="AIM43" s="21"/>
      <c r="AIN43" s="21"/>
      <c r="AIO43" s="21"/>
      <c r="AIP43" s="21"/>
    </row>
    <row r="44" spans="1:1147" ht="14.25" hidden="1" customHeight="1" outlineLevel="1">
      <c r="A44" s="208"/>
      <c r="B44" s="307" t="s">
        <v>237</v>
      </c>
      <c r="C44" s="323">
        <v>27.8</v>
      </c>
      <c r="E44" s="314">
        <v>2.5</v>
      </c>
      <c r="F44" s="322">
        <v>3</v>
      </c>
      <c r="G44" s="313">
        <v>3.5</v>
      </c>
      <c r="H44" s="309">
        <v>4</v>
      </c>
      <c r="NV44" s="119"/>
      <c r="NW44" s="119"/>
      <c r="NX44" s="119"/>
      <c r="NY44" s="119"/>
      <c r="NZ44" s="119"/>
      <c r="OA44" s="119"/>
      <c r="OB44" s="119"/>
      <c r="OC44" s="119"/>
      <c r="OD44" s="119"/>
      <c r="OE44" s="119"/>
      <c r="OF44" s="119"/>
      <c r="OG44" s="119"/>
      <c r="OH44" s="119"/>
      <c r="OI44" s="119"/>
      <c r="OJ44" s="119"/>
      <c r="OK44" s="119"/>
      <c r="OL44" s="119"/>
      <c r="OM44" s="119"/>
      <c r="ON44" s="119"/>
      <c r="OO44" s="119"/>
      <c r="OP44" s="119"/>
      <c r="OQ44" s="119"/>
      <c r="OR44" s="119"/>
      <c r="OS44" s="119"/>
      <c r="OT44" s="119"/>
      <c r="OU44" s="119"/>
      <c r="OV44" s="119"/>
      <c r="OW44" s="119"/>
      <c r="OX44" s="119"/>
      <c r="OY44" s="119"/>
      <c r="OZ44" s="119"/>
      <c r="PA44" s="119"/>
      <c r="PB44" s="119"/>
      <c r="PC44" s="119"/>
      <c r="PD44" s="119"/>
      <c r="PE44" s="119"/>
      <c r="PF44" s="119"/>
      <c r="PG44" s="119"/>
      <c r="PH44" s="119"/>
      <c r="PI44" s="119"/>
      <c r="PJ44" s="119"/>
      <c r="PK44" s="119"/>
      <c r="PL44" s="119"/>
      <c r="PM44" s="119"/>
      <c r="PN44" s="119"/>
      <c r="PO44" s="119"/>
      <c r="PP44" s="119"/>
      <c r="PQ44" s="119"/>
      <c r="PR44" s="119"/>
      <c r="PS44" s="119"/>
      <c r="PT44" s="119"/>
      <c r="PU44" s="119"/>
      <c r="PV44" s="119"/>
      <c r="PW44" s="119"/>
      <c r="PX44" s="119"/>
      <c r="PY44" s="119"/>
      <c r="PZ44" s="119"/>
      <c r="QA44" s="119"/>
      <c r="QB44" s="119"/>
      <c r="QC44" s="119"/>
      <c r="QD44" s="119"/>
      <c r="QE44" s="119"/>
      <c r="QF44" s="119"/>
      <c r="QG44" s="119"/>
      <c r="QH44" s="119"/>
      <c r="QI44" s="119"/>
      <c r="QJ44" s="119"/>
      <c r="QK44" s="119"/>
      <c r="QL44" s="119"/>
      <c r="QM44" s="119"/>
      <c r="QN44" s="119"/>
      <c r="QO44" s="119"/>
      <c r="QP44" s="119"/>
      <c r="QQ44" s="119"/>
      <c r="QR44" s="119"/>
      <c r="QS44" s="119"/>
      <c r="QT44" s="119"/>
      <c r="QU44" s="119"/>
      <c r="QV44" s="119"/>
      <c r="QW44" s="119"/>
      <c r="QX44" s="119"/>
      <c r="QY44" s="119"/>
      <c r="QZ44" s="119"/>
      <c r="RA44" s="119"/>
      <c r="RB44" s="119"/>
      <c r="RC44" s="119"/>
      <c r="RD44" s="119"/>
      <c r="RE44" s="119"/>
      <c r="RF44" s="119"/>
      <c r="RG44" s="119"/>
      <c r="AFP44" s="317">
        <f t="shared" ref="AFP44:AGU44" si="63">$C44*$F44</f>
        <v>83.4</v>
      </c>
      <c r="AFQ44" s="317">
        <f t="shared" si="63"/>
        <v>83.4</v>
      </c>
      <c r="AFR44" s="317">
        <f t="shared" si="63"/>
        <v>83.4</v>
      </c>
      <c r="AFS44" s="317">
        <f t="shared" si="63"/>
        <v>83.4</v>
      </c>
      <c r="AFT44" s="317">
        <f t="shared" si="63"/>
        <v>83.4</v>
      </c>
      <c r="AFU44" s="317">
        <f t="shared" si="63"/>
        <v>83.4</v>
      </c>
      <c r="AFV44" s="317">
        <f t="shared" si="63"/>
        <v>83.4</v>
      </c>
      <c r="AFW44" s="317">
        <f t="shared" si="63"/>
        <v>83.4</v>
      </c>
      <c r="AFX44" s="317">
        <f t="shared" si="63"/>
        <v>83.4</v>
      </c>
      <c r="AFY44" s="317">
        <f t="shared" si="63"/>
        <v>83.4</v>
      </c>
      <c r="AFZ44" s="318">
        <f t="shared" si="63"/>
        <v>83.4</v>
      </c>
      <c r="AGA44" s="318">
        <f t="shared" si="63"/>
        <v>83.4</v>
      </c>
      <c r="AGB44" s="317">
        <f t="shared" si="63"/>
        <v>83.4</v>
      </c>
      <c r="AGC44" s="317">
        <f t="shared" si="63"/>
        <v>83.4</v>
      </c>
      <c r="AGD44" s="317">
        <f t="shared" si="63"/>
        <v>83.4</v>
      </c>
      <c r="AGE44" s="317">
        <f t="shared" si="63"/>
        <v>83.4</v>
      </c>
      <c r="AGF44" s="317">
        <f t="shared" si="63"/>
        <v>83.4</v>
      </c>
      <c r="AGG44" s="317">
        <f t="shared" si="63"/>
        <v>83.4</v>
      </c>
      <c r="AGH44" s="318">
        <f t="shared" si="63"/>
        <v>83.4</v>
      </c>
      <c r="AGI44" s="317">
        <f t="shared" si="63"/>
        <v>83.4</v>
      </c>
      <c r="AGJ44" s="317">
        <f t="shared" si="63"/>
        <v>83.4</v>
      </c>
      <c r="AGK44" s="318">
        <f t="shared" si="63"/>
        <v>83.4</v>
      </c>
      <c r="AGL44" s="317">
        <f t="shared" si="63"/>
        <v>83.4</v>
      </c>
      <c r="AGM44" s="317">
        <f t="shared" si="63"/>
        <v>83.4</v>
      </c>
      <c r="AGN44" s="318">
        <f t="shared" si="63"/>
        <v>83.4</v>
      </c>
      <c r="AGO44" s="318">
        <f t="shared" si="63"/>
        <v>83.4</v>
      </c>
      <c r="AGP44" s="318">
        <f t="shared" si="63"/>
        <v>83.4</v>
      </c>
      <c r="AGQ44" s="318">
        <f t="shared" si="63"/>
        <v>83.4</v>
      </c>
      <c r="AGR44" s="318">
        <f t="shared" si="63"/>
        <v>83.4</v>
      </c>
      <c r="AGS44" s="317">
        <f t="shared" si="63"/>
        <v>83.4</v>
      </c>
      <c r="AGT44" s="317">
        <f t="shared" si="63"/>
        <v>83.4</v>
      </c>
      <c r="AGU44" s="317">
        <f t="shared" si="63"/>
        <v>83.4</v>
      </c>
      <c r="AGV44" s="318">
        <f t="shared" ref="AGV44:AIA44" si="64">$C44*$F44</f>
        <v>83.4</v>
      </c>
      <c r="AGW44" s="317">
        <f t="shared" si="64"/>
        <v>83.4</v>
      </c>
      <c r="AGX44" s="317">
        <f t="shared" si="64"/>
        <v>83.4</v>
      </c>
      <c r="AGY44" s="317">
        <f t="shared" si="64"/>
        <v>83.4</v>
      </c>
      <c r="AGZ44" s="317">
        <f t="shared" si="64"/>
        <v>83.4</v>
      </c>
      <c r="AHA44" s="317">
        <f t="shared" si="64"/>
        <v>83.4</v>
      </c>
      <c r="AHB44" s="318">
        <f t="shared" si="64"/>
        <v>83.4</v>
      </c>
      <c r="AHC44" s="318">
        <f t="shared" si="64"/>
        <v>83.4</v>
      </c>
      <c r="AHD44" s="317">
        <f t="shared" si="64"/>
        <v>83.4</v>
      </c>
      <c r="AHE44" s="317">
        <f t="shared" si="64"/>
        <v>83.4</v>
      </c>
      <c r="AHF44" s="317">
        <f t="shared" si="64"/>
        <v>83.4</v>
      </c>
      <c r="AHG44" s="317">
        <f t="shared" si="64"/>
        <v>83.4</v>
      </c>
      <c r="AHH44" s="317">
        <f t="shared" si="64"/>
        <v>83.4</v>
      </c>
      <c r="AHI44" s="318">
        <f t="shared" si="64"/>
        <v>83.4</v>
      </c>
      <c r="AHJ44" s="318">
        <f t="shared" si="64"/>
        <v>83.4</v>
      </c>
      <c r="AHK44" s="317">
        <f t="shared" si="64"/>
        <v>83.4</v>
      </c>
      <c r="AHL44" s="317">
        <f t="shared" si="64"/>
        <v>83.4</v>
      </c>
      <c r="AHM44" s="317">
        <f t="shared" si="64"/>
        <v>83.4</v>
      </c>
      <c r="AHN44" s="317">
        <f t="shared" si="64"/>
        <v>83.4</v>
      </c>
      <c r="AHO44" s="317">
        <f t="shared" si="64"/>
        <v>83.4</v>
      </c>
      <c r="AHP44" s="318">
        <f t="shared" si="64"/>
        <v>83.4</v>
      </c>
      <c r="AHQ44" s="318">
        <f t="shared" si="64"/>
        <v>83.4</v>
      </c>
      <c r="AHR44" s="317">
        <f t="shared" si="64"/>
        <v>83.4</v>
      </c>
      <c r="AHS44" s="317">
        <f t="shared" si="64"/>
        <v>83.4</v>
      </c>
      <c r="AHT44" s="317">
        <f t="shared" si="64"/>
        <v>83.4</v>
      </c>
      <c r="AHU44" s="317">
        <f t="shared" si="64"/>
        <v>83.4</v>
      </c>
      <c r="AHV44" s="317">
        <f t="shared" si="64"/>
        <v>83.4</v>
      </c>
      <c r="AHW44" s="318">
        <f t="shared" si="64"/>
        <v>83.4</v>
      </c>
      <c r="AHX44" s="318">
        <f t="shared" si="64"/>
        <v>83.4</v>
      </c>
      <c r="AHY44" s="317">
        <f t="shared" si="64"/>
        <v>83.4</v>
      </c>
      <c r="AHZ44" s="317">
        <f t="shared" si="64"/>
        <v>83.4</v>
      </c>
      <c r="AIA44" s="317">
        <f t="shared" si="64"/>
        <v>83.4</v>
      </c>
      <c r="AIB44" s="317">
        <f t="shared" ref="AIB44:AIV44" si="65">$C44*$F44</f>
        <v>83.4</v>
      </c>
      <c r="AIC44" s="317">
        <f t="shared" si="65"/>
        <v>83.4</v>
      </c>
      <c r="AID44" s="318">
        <f t="shared" si="65"/>
        <v>83.4</v>
      </c>
      <c r="AIE44" s="318">
        <f t="shared" si="65"/>
        <v>83.4</v>
      </c>
      <c r="AIF44" s="317">
        <f t="shared" si="65"/>
        <v>83.4</v>
      </c>
      <c r="AIG44" s="317">
        <f t="shared" si="65"/>
        <v>83.4</v>
      </c>
      <c r="AIH44" s="317">
        <f t="shared" si="65"/>
        <v>83.4</v>
      </c>
      <c r="AII44" s="317">
        <f t="shared" si="65"/>
        <v>83.4</v>
      </c>
      <c r="AIJ44" s="317">
        <f t="shared" si="65"/>
        <v>83.4</v>
      </c>
      <c r="AIK44" s="318">
        <f t="shared" si="65"/>
        <v>83.4</v>
      </c>
      <c r="AIL44" s="318">
        <f t="shared" si="65"/>
        <v>83.4</v>
      </c>
      <c r="AIM44" s="317">
        <f t="shared" si="65"/>
        <v>83.4</v>
      </c>
      <c r="AIN44" s="317">
        <f t="shared" si="65"/>
        <v>83.4</v>
      </c>
      <c r="AIO44" s="317">
        <f t="shared" si="65"/>
        <v>83.4</v>
      </c>
      <c r="AIP44" s="317">
        <f t="shared" si="65"/>
        <v>83.4</v>
      </c>
      <c r="AIQ44" s="317">
        <f t="shared" si="65"/>
        <v>83.4</v>
      </c>
      <c r="AIR44" s="318">
        <f t="shared" si="65"/>
        <v>83.4</v>
      </c>
      <c r="AIS44" s="318">
        <f t="shared" si="65"/>
        <v>83.4</v>
      </c>
      <c r="AIT44" s="317">
        <f t="shared" si="65"/>
        <v>83.4</v>
      </c>
      <c r="AIU44" s="317">
        <f t="shared" si="65"/>
        <v>83.4</v>
      </c>
      <c r="AIV44" s="317">
        <f t="shared" si="65"/>
        <v>83.4</v>
      </c>
    </row>
    <row r="45" spans="1:1147" ht="55.5" customHeight="1" collapsed="1">
      <c r="A45" s="208"/>
      <c r="B45" s="435" t="s">
        <v>30</v>
      </c>
      <c r="C45" s="497" t="s">
        <v>642</v>
      </c>
      <c r="D45" s="151" t="s">
        <v>1108</v>
      </c>
      <c r="E45" s="149" t="s">
        <v>644</v>
      </c>
      <c r="F45" s="470" t="s">
        <v>627</v>
      </c>
      <c r="G45" s="455">
        <v>8</v>
      </c>
      <c r="H45" s="247"/>
      <c r="NV45" s="119"/>
      <c r="NW45" s="119"/>
      <c r="NX45" s="119"/>
      <c r="NY45" s="119"/>
      <c r="NZ45" s="119"/>
      <c r="RH45" s="136"/>
      <c r="RI45" s="136"/>
      <c r="RJ45" s="136"/>
      <c r="RK45" s="136"/>
      <c r="RL45" s="136"/>
      <c r="RM45" s="136"/>
      <c r="RN45" s="136"/>
      <c r="RO45" s="136"/>
      <c r="RP45" s="136"/>
      <c r="RQ45" s="136"/>
      <c r="RR45" s="136"/>
      <c r="RS45" s="136"/>
      <c r="RT45" s="136"/>
      <c r="RU45" s="136"/>
      <c r="RV45" s="136"/>
      <c r="RW45" s="136"/>
      <c r="RX45" s="136"/>
      <c r="RY45" s="136"/>
      <c r="RZ45" s="136"/>
      <c r="SA45" s="136"/>
      <c r="SB45" s="136"/>
      <c r="SC45" s="136"/>
      <c r="SD45" s="136"/>
      <c r="SE45" s="136"/>
      <c r="SF45" s="136"/>
      <c r="SG45" s="136"/>
      <c r="SH45" s="136"/>
      <c r="SI45" s="136"/>
      <c r="SJ45" s="136"/>
      <c r="SK45" s="136"/>
      <c r="SL45" s="136"/>
      <c r="SM45" s="136"/>
      <c r="SN45" s="136"/>
      <c r="SO45" s="136"/>
      <c r="SP45" s="136"/>
      <c r="SQ45" s="136"/>
      <c r="SR45" s="136"/>
      <c r="SS45" s="136"/>
      <c r="ST45" s="136"/>
      <c r="SU45" s="136"/>
      <c r="SV45" s="136"/>
      <c r="SW45" s="136"/>
      <c r="SX45" s="136"/>
      <c r="SY45" s="136"/>
      <c r="SZ45" s="136"/>
      <c r="TA45" s="136"/>
      <c r="TB45" s="136"/>
      <c r="TC45" s="136"/>
      <c r="TD45" s="136"/>
      <c r="TE45" s="136"/>
      <c r="TF45" s="136"/>
      <c r="TG45" s="136"/>
      <c r="TH45" s="136"/>
      <c r="TI45" s="136"/>
      <c r="TJ45" s="136"/>
      <c r="WU45" s="136"/>
      <c r="WV45" s="136"/>
      <c r="WW45" s="136"/>
      <c r="WX45" s="136"/>
      <c r="WY45" s="136"/>
      <c r="WZ45" s="136"/>
      <c r="XA45" s="136"/>
      <c r="XB45" s="136"/>
      <c r="XC45" s="136"/>
      <c r="XD45" s="136"/>
      <c r="XE45" s="136"/>
      <c r="XF45" s="136"/>
      <c r="XG45" s="136"/>
      <c r="XH45" s="136"/>
      <c r="XI45" s="136"/>
      <c r="XJ45" s="136"/>
      <c r="XK45" s="136"/>
      <c r="XL45" s="136"/>
      <c r="XM45" s="136"/>
      <c r="XN45" s="136"/>
      <c r="XO45" s="136"/>
      <c r="XP45" s="136"/>
      <c r="XQ45" s="136"/>
      <c r="XR45" s="136"/>
      <c r="XS45" s="136"/>
      <c r="XT45" s="136"/>
      <c r="XU45" s="136"/>
      <c r="XV45" s="136"/>
      <c r="XW45" s="136"/>
      <c r="XX45" s="136"/>
      <c r="XY45" s="136"/>
      <c r="XZ45" s="136"/>
      <c r="YA45" s="136"/>
      <c r="YB45" s="136"/>
      <c r="YC45" s="136"/>
      <c r="YD45" s="136"/>
      <c r="YE45" s="136"/>
      <c r="YF45" s="136"/>
      <c r="YG45" s="136"/>
      <c r="YH45" s="136"/>
      <c r="YI45" s="136"/>
      <c r="YJ45" s="136"/>
      <c r="YK45" s="136"/>
      <c r="YL45" s="136"/>
      <c r="YM45" s="136"/>
      <c r="YN45" s="136"/>
      <c r="YO45" s="136"/>
      <c r="YP45" s="136"/>
      <c r="YQ45" s="136"/>
      <c r="YR45" s="136"/>
      <c r="YS45" s="136"/>
      <c r="YT45" s="136"/>
      <c r="YU45" s="136"/>
      <c r="YV45" s="136"/>
      <c r="YW45" s="136"/>
      <c r="YX45" s="136"/>
      <c r="YY45" s="136"/>
      <c r="YZ45" s="136"/>
      <c r="ZA45" s="136"/>
      <c r="ZB45" s="136"/>
      <c r="ZC45" s="136"/>
      <c r="ZD45" s="136"/>
      <c r="ZE45" s="136"/>
      <c r="ZF45" s="474" t="s">
        <v>415</v>
      </c>
      <c r="ZG45" s="121"/>
      <c r="ZH45" s="121"/>
      <c r="ZI45" s="121"/>
      <c r="ZJ45" s="121"/>
      <c r="ZK45" s="121"/>
      <c r="ZL45" s="121"/>
      <c r="ZM45" s="121"/>
      <c r="ZN45" s="121"/>
      <c r="ZO45" s="121"/>
      <c r="ZP45" s="121"/>
      <c r="ZQ45" s="121"/>
      <c r="ZR45" s="121"/>
      <c r="ZS45" s="121"/>
      <c r="ZT45" s="121"/>
      <c r="ZU45" s="121"/>
      <c r="ZV45" s="121"/>
      <c r="ZW45" s="121"/>
      <c r="ZX45" s="121"/>
      <c r="ZY45" s="121"/>
      <c r="ZZ45" s="121"/>
      <c r="AAA45" s="121"/>
      <c r="AAB45" s="121"/>
      <c r="AAC45" s="121"/>
      <c r="AAD45" s="121"/>
      <c r="AAE45" s="121"/>
      <c r="AAF45" s="121"/>
      <c r="AAG45" s="121"/>
      <c r="AAH45" s="121"/>
      <c r="AAI45" s="121"/>
      <c r="AAJ45" s="121"/>
      <c r="AAK45" s="121"/>
      <c r="AAL45" s="121"/>
      <c r="AAM45" s="121"/>
      <c r="AAN45" s="121"/>
      <c r="AAO45" s="121"/>
      <c r="AAP45" s="121"/>
      <c r="AAQ45" s="121"/>
      <c r="AAR45" s="178" t="s">
        <v>628</v>
      </c>
      <c r="AAS45" s="121"/>
      <c r="AAT45" s="121"/>
      <c r="AAU45" s="121"/>
      <c r="AAV45" s="121"/>
      <c r="AAW45" s="121"/>
      <c r="AAX45" s="121"/>
      <c r="AAY45" s="121"/>
      <c r="AAZ45" s="121"/>
      <c r="ABA45" s="121"/>
      <c r="ABB45" s="121"/>
      <c r="ABC45" s="121"/>
      <c r="ABD45" s="121"/>
      <c r="ABE45" s="121"/>
      <c r="ABF45" s="121"/>
      <c r="ABG45" s="121"/>
      <c r="ABH45" s="121"/>
      <c r="ABI45" s="121"/>
      <c r="ABJ45" s="121"/>
      <c r="ABK45" s="121"/>
      <c r="ABL45" s="121"/>
      <c r="ABM45" s="121"/>
      <c r="ABN45" s="121"/>
      <c r="ABO45" s="121"/>
      <c r="ABP45" s="121"/>
      <c r="ABQ45" s="121"/>
      <c r="ABR45" s="121"/>
      <c r="ABS45" s="121"/>
      <c r="ABT45" s="121"/>
      <c r="ABU45" s="121"/>
      <c r="ABV45" s="121"/>
      <c r="ABW45" s="121"/>
      <c r="ABX45" s="121"/>
      <c r="ABY45" s="121"/>
      <c r="ABZ45" s="121"/>
      <c r="ACA45" s="121"/>
      <c r="ACB45" s="121"/>
      <c r="ACC45" s="121"/>
      <c r="ACD45" s="121"/>
      <c r="ACE45" s="121"/>
      <c r="ACF45" s="121"/>
      <c r="ACG45" s="121"/>
      <c r="ACH45" s="121"/>
      <c r="ACI45" s="121"/>
      <c r="ACJ45" s="121"/>
      <c r="ACK45" s="121"/>
      <c r="ACL45" s="121"/>
      <c r="ACM45" s="121"/>
      <c r="ACN45" s="121"/>
      <c r="ACO45" s="121"/>
      <c r="ACP45" s="121"/>
      <c r="ACQ45" s="121"/>
      <c r="ACR45" s="121"/>
      <c r="ACS45" s="121"/>
      <c r="ACT45" s="121"/>
      <c r="ACU45" s="121"/>
      <c r="ACV45" s="121"/>
      <c r="ACW45" s="121"/>
      <c r="ACX45" s="121"/>
      <c r="ACY45" s="121"/>
      <c r="ACZ45" s="121"/>
      <c r="ADA45" s="121"/>
      <c r="ADB45" s="121"/>
      <c r="ADC45" s="121"/>
      <c r="ADD45" s="121"/>
      <c r="ADE45" s="121"/>
      <c r="ADF45" s="121"/>
      <c r="ADG45" s="121"/>
      <c r="ADH45" s="121"/>
      <c r="ADI45" s="121"/>
      <c r="ADJ45" s="121"/>
      <c r="ADK45" s="121"/>
      <c r="ADL45" s="121"/>
      <c r="ADM45" s="121"/>
      <c r="ADN45" s="121"/>
      <c r="ADO45" s="121"/>
      <c r="ADP45" s="121"/>
      <c r="ADQ45" s="121"/>
      <c r="ADR45" s="121"/>
      <c r="ADS45" s="121"/>
      <c r="ADT45" s="121"/>
      <c r="ADU45" s="121"/>
      <c r="ADV45" s="121"/>
      <c r="ADW45" s="121"/>
      <c r="ADX45" s="121"/>
      <c r="ADY45" s="121"/>
      <c r="ADZ45" s="121"/>
      <c r="AEA45" s="121"/>
      <c r="AEB45" s="121"/>
      <c r="AED45" s="121"/>
      <c r="AEE45" s="121"/>
      <c r="AEF45" s="121"/>
      <c r="AEG45" s="201" t="s">
        <v>425</v>
      </c>
      <c r="AEI45" s="121"/>
      <c r="AEJ45" s="121"/>
      <c r="AEK45" s="121"/>
      <c r="AEL45" s="121"/>
      <c r="AEM45" s="121"/>
      <c r="AEN45" s="121"/>
      <c r="AEO45" s="121"/>
      <c r="AEP45" s="121"/>
      <c r="AEQ45" s="121"/>
      <c r="AER45" s="121"/>
      <c r="AES45" s="121"/>
      <c r="AET45" s="121"/>
      <c r="AEU45" s="121"/>
      <c r="AEV45" s="121"/>
      <c r="AEW45" s="121"/>
      <c r="AEX45" s="121"/>
      <c r="AEY45" s="121"/>
      <c r="AEZ45" s="121"/>
      <c r="AFA45" s="121"/>
      <c r="AFB45" s="121"/>
      <c r="AFC45" s="178" t="s">
        <v>493</v>
      </c>
      <c r="AFD45" s="200" t="s">
        <v>629</v>
      </c>
      <c r="AFE45" s="200" t="s">
        <v>629</v>
      </c>
      <c r="AFG45" s="200" t="s">
        <v>629</v>
      </c>
      <c r="AFH45" s="200" t="s">
        <v>629</v>
      </c>
      <c r="AFI45" s="551" t="s">
        <v>630</v>
      </c>
      <c r="AFJ45" s="551" t="s">
        <v>630</v>
      </c>
      <c r="AFK45" s="551" t="s">
        <v>630</v>
      </c>
      <c r="AFN45" s="551" t="s">
        <v>630</v>
      </c>
      <c r="AFO45" s="551" t="s">
        <v>630</v>
      </c>
      <c r="AFP45" s="551" t="s">
        <v>630</v>
      </c>
      <c r="AFQ45" s="551" t="s">
        <v>630</v>
      </c>
      <c r="AFR45" s="551" t="s">
        <v>630</v>
      </c>
      <c r="AFS45" s="121"/>
      <c r="AFT45" s="121"/>
      <c r="AFU45" s="551" t="s">
        <v>630</v>
      </c>
      <c r="AFV45" s="214" t="s">
        <v>645</v>
      </c>
      <c r="AFW45" s="169" t="s">
        <v>249</v>
      </c>
      <c r="AFX45" s="169" t="s">
        <v>259</v>
      </c>
      <c r="AFY45" s="169" t="s">
        <v>259</v>
      </c>
      <c r="AFZ45" s="121"/>
      <c r="AGA45" s="121"/>
      <c r="AGB45" s="121"/>
      <c r="AGC45" s="121"/>
      <c r="AGD45" s="121"/>
      <c r="AGE45" s="121"/>
      <c r="AGF45" s="121"/>
      <c r="AGG45" s="169" t="s">
        <v>646</v>
      </c>
      <c r="AGI45" s="214" t="s">
        <v>250</v>
      </c>
      <c r="AGJ45" s="214" t="s">
        <v>250</v>
      </c>
      <c r="AGK45" s="214"/>
      <c r="AGL45" s="214" t="s">
        <v>250</v>
      </c>
      <c r="AGM45" s="214" t="s">
        <v>250</v>
      </c>
      <c r="AGN45" s="121"/>
      <c r="AGO45" s="121"/>
      <c r="AGP45" s="121"/>
      <c r="AGQ45" s="121"/>
      <c r="AGR45" s="121"/>
      <c r="AGS45" s="169" t="s">
        <v>259</v>
      </c>
      <c r="AGT45" s="169" t="s">
        <v>259</v>
      </c>
      <c r="AGU45" s="169" t="s">
        <v>259</v>
      </c>
      <c r="AGW45" s="169" t="s">
        <v>259</v>
      </c>
      <c r="AGX45" s="169" t="s">
        <v>259</v>
      </c>
      <c r="AGY45" s="169" t="s">
        <v>632</v>
      </c>
      <c r="AGZ45" s="169" t="s">
        <v>632</v>
      </c>
      <c r="AHA45" s="169" t="s">
        <v>632</v>
      </c>
      <c r="AHB45" s="169" t="s">
        <v>632</v>
      </c>
      <c r="AHD45" s="169" t="s">
        <v>632</v>
      </c>
      <c r="AHE45" s="169" t="s">
        <v>632</v>
      </c>
      <c r="AHF45" s="169" t="s">
        <v>549</v>
      </c>
      <c r="AHG45" s="169" t="s">
        <v>632</v>
      </c>
      <c r="AHH45" s="169" t="s">
        <v>549</v>
      </c>
      <c r="AHI45" s="121"/>
      <c r="AHK45" s="169" t="s">
        <v>632</v>
      </c>
      <c r="AHL45" s="169"/>
      <c r="AHM45" s="169"/>
      <c r="AHN45" s="169" t="s">
        <v>632</v>
      </c>
      <c r="AHO45" s="169" t="s">
        <v>632</v>
      </c>
      <c r="AHP45" s="551"/>
      <c r="AHQ45" s="551"/>
      <c r="AHR45" s="169" t="s">
        <v>632</v>
      </c>
      <c r="AHS45" s="84"/>
      <c r="AHT45" s="84"/>
      <c r="AHU45" s="84"/>
      <c r="AHV45" s="84"/>
      <c r="AHW45" s="84"/>
      <c r="AHX45" s="84"/>
      <c r="AHY45" s="84"/>
      <c r="AHZ45" s="84"/>
      <c r="AIA45" s="84"/>
      <c r="AIB45" s="84"/>
      <c r="AIC45" s="84"/>
      <c r="AID45" s="84"/>
      <c r="AIE45" s="84"/>
      <c r="AIF45" s="84"/>
      <c r="AIG45" s="84"/>
      <c r="AIH45" s="84"/>
      <c r="AIJ45" s="84"/>
      <c r="AIK45" s="84"/>
      <c r="AIL45" s="84"/>
      <c r="AIM45" s="84"/>
      <c r="AIN45" s="84"/>
      <c r="AIO45" s="84"/>
      <c r="AIP45" s="84"/>
      <c r="AIQ45" s="169" t="s">
        <v>632</v>
      </c>
      <c r="AIR45" s="84"/>
      <c r="AIS45" s="84"/>
      <c r="AIT45" s="169" t="s">
        <v>632</v>
      </c>
      <c r="AIU45" s="169" t="s">
        <v>634</v>
      </c>
      <c r="AIV45" s="169" t="s">
        <v>634</v>
      </c>
      <c r="AIW45" s="612" t="s">
        <v>634</v>
      </c>
      <c r="AIX45" s="169"/>
      <c r="AIZ45" s="513"/>
      <c r="AJA45" s="212" t="s">
        <v>1109</v>
      </c>
      <c r="AJB45" s="212" t="s">
        <v>1109</v>
      </c>
      <c r="AJC45" s="212" t="s">
        <v>1109</v>
      </c>
      <c r="AJD45" s="212" t="s">
        <v>1109</v>
      </c>
      <c r="AJE45" s="212" t="s">
        <v>1109</v>
      </c>
      <c r="AJF45" s="212" t="s">
        <v>1109</v>
      </c>
      <c r="AJG45" s="212"/>
      <c r="AJH45" s="212" t="s">
        <v>1109</v>
      </c>
      <c r="AJI45" s="212" t="s">
        <v>1109</v>
      </c>
      <c r="AJJ45" s="212" t="s">
        <v>1109</v>
      </c>
      <c r="AJK45" s="212" t="s">
        <v>1109</v>
      </c>
      <c r="AJL45" s="212" t="s">
        <v>1109</v>
      </c>
      <c r="AJM45" s="661" t="s">
        <v>647</v>
      </c>
      <c r="AJN45" s="212"/>
      <c r="AJO45" s="212"/>
      <c r="AJP45" s="212"/>
      <c r="AJQ45" s="212"/>
      <c r="AJR45" s="212"/>
      <c r="AJS45" s="212" t="s">
        <v>1109</v>
      </c>
      <c r="AJT45" s="212" t="s">
        <v>1109</v>
      </c>
      <c r="AJU45" s="212" t="s">
        <v>1109</v>
      </c>
      <c r="AJV45" s="212" t="s">
        <v>1109</v>
      </c>
      <c r="AJW45" s="212" t="s">
        <v>1109</v>
      </c>
      <c r="AJX45" s="212" t="s">
        <v>1109</v>
      </c>
      <c r="AJY45" s="212" t="s">
        <v>1109</v>
      </c>
      <c r="AJZ45" s="212" t="s">
        <v>1109</v>
      </c>
      <c r="AKA45" s="212" t="s">
        <v>1109</v>
      </c>
      <c r="AKB45" s="212" t="s">
        <v>1109</v>
      </c>
      <c r="AKC45" s="212" t="s">
        <v>1109</v>
      </c>
      <c r="AKD45" s="212" t="s">
        <v>1109</v>
      </c>
      <c r="AKE45" s="212" t="s">
        <v>1109</v>
      </c>
      <c r="AKF45" s="212" t="s">
        <v>1109</v>
      </c>
      <c r="AKG45" s="212" t="s">
        <v>1109</v>
      </c>
      <c r="AKH45" s="212" t="s">
        <v>1109</v>
      </c>
      <c r="AKI45" s="212" t="s">
        <v>1109</v>
      </c>
      <c r="AKJ45" s="212" t="s">
        <v>1109</v>
      </c>
      <c r="AKK45" s="212" t="s">
        <v>1109</v>
      </c>
      <c r="AKL45" s="212" t="s">
        <v>1109</v>
      </c>
      <c r="AKM45" s="212" t="s">
        <v>1109</v>
      </c>
      <c r="AKN45" s="212" t="s">
        <v>1109</v>
      </c>
      <c r="AKO45" s="212" t="s">
        <v>1109</v>
      </c>
      <c r="AKP45" s="212" t="s">
        <v>1109</v>
      </c>
      <c r="AKQ45" s="212" t="s">
        <v>1109</v>
      </c>
      <c r="AKR45" s="212" t="s">
        <v>1109</v>
      </c>
      <c r="AKS45" s="212" t="s">
        <v>1109</v>
      </c>
      <c r="AKT45" s="212" t="s">
        <v>1109</v>
      </c>
      <c r="AKU45" s="212" t="s">
        <v>1109</v>
      </c>
      <c r="AKV45" s="212" t="s">
        <v>1109</v>
      </c>
      <c r="AKW45" s="212" t="s">
        <v>1109</v>
      </c>
      <c r="AKX45" s="212" t="s">
        <v>1109</v>
      </c>
      <c r="AKY45" s="212" t="s">
        <v>1109</v>
      </c>
      <c r="AKZ45" s="212" t="s">
        <v>1109</v>
      </c>
      <c r="ALA45" s="212" t="s">
        <v>1109</v>
      </c>
      <c r="ALB45" s="212" t="s">
        <v>1109</v>
      </c>
      <c r="ALC45" s="212" t="s">
        <v>1109</v>
      </c>
      <c r="ALD45" s="212" t="s">
        <v>1109</v>
      </c>
      <c r="ALE45" s="212" t="s">
        <v>1109</v>
      </c>
      <c r="ALF45" s="212" t="s">
        <v>1109</v>
      </c>
      <c r="ALG45" s="212" t="s">
        <v>1109</v>
      </c>
      <c r="ALH45" s="212" t="s">
        <v>1109</v>
      </c>
      <c r="ALI45" s="212" t="s">
        <v>1109</v>
      </c>
      <c r="ALJ45" s="212" t="s">
        <v>1109</v>
      </c>
      <c r="ALK45" s="212" t="s">
        <v>1109</v>
      </c>
      <c r="ALL45" s="212" t="s">
        <v>1109</v>
      </c>
      <c r="ALM45" s="212" t="s">
        <v>1109</v>
      </c>
      <c r="ALN45" s="212" t="s">
        <v>1109</v>
      </c>
      <c r="ALO45" s="212" t="s">
        <v>1109</v>
      </c>
      <c r="ALP45" s="212" t="s">
        <v>1109</v>
      </c>
      <c r="ALQ45" s="212" t="s">
        <v>1109</v>
      </c>
      <c r="ALR45" s="212" t="s">
        <v>1109</v>
      </c>
      <c r="ALS45" s="212" t="s">
        <v>1109</v>
      </c>
      <c r="ALT45" s="212" t="s">
        <v>1109</v>
      </c>
      <c r="ALU45" s="212" t="s">
        <v>1109</v>
      </c>
      <c r="ALV45" s="212" t="s">
        <v>1109</v>
      </c>
      <c r="ALW45" s="212" t="s">
        <v>1109</v>
      </c>
      <c r="ALX45" s="212" t="s">
        <v>1109</v>
      </c>
      <c r="ALY45" s="212" t="s">
        <v>1109</v>
      </c>
      <c r="ALZ45" s="212" t="s">
        <v>1109</v>
      </c>
      <c r="AMA45" s="212" t="s">
        <v>1109</v>
      </c>
      <c r="AMB45" s="212" t="s">
        <v>1109</v>
      </c>
      <c r="AMC45" s="212" t="s">
        <v>1109</v>
      </c>
      <c r="AMD45" s="212" t="s">
        <v>1109</v>
      </c>
      <c r="AME45" s="212" t="s">
        <v>1109</v>
      </c>
      <c r="AMF45" s="212" t="s">
        <v>1109</v>
      </c>
      <c r="AMG45" s="212" t="s">
        <v>1109</v>
      </c>
      <c r="AMH45" s="212" t="s">
        <v>1109</v>
      </c>
      <c r="AMI45" s="212" t="s">
        <v>1109</v>
      </c>
      <c r="AMJ45" s="212" t="s">
        <v>1109</v>
      </c>
      <c r="AMK45" s="212" t="s">
        <v>1109</v>
      </c>
      <c r="AML45" s="212" t="s">
        <v>1109</v>
      </c>
      <c r="AMM45" s="212" t="s">
        <v>1109</v>
      </c>
      <c r="AMN45" s="212" t="s">
        <v>1109</v>
      </c>
      <c r="AMO45" s="212" t="s">
        <v>1109</v>
      </c>
      <c r="AMP45" s="212" t="s">
        <v>1109</v>
      </c>
      <c r="AMQ45" s="212" t="s">
        <v>1109</v>
      </c>
      <c r="AMR45" s="212" t="s">
        <v>1109</v>
      </c>
      <c r="AMS45" s="212" t="s">
        <v>1109</v>
      </c>
      <c r="AMT45" s="212" t="s">
        <v>1109</v>
      </c>
      <c r="AMU45" s="212" t="s">
        <v>1109</v>
      </c>
      <c r="AMV45" s="212" t="s">
        <v>1109</v>
      </c>
      <c r="AMW45" s="212" t="s">
        <v>1109</v>
      </c>
      <c r="AMX45" s="212" t="s">
        <v>1109</v>
      </c>
      <c r="AMY45" s="212" t="s">
        <v>1109</v>
      </c>
      <c r="AMZ45" s="212" t="s">
        <v>1109</v>
      </c>
      <c r="ANA45" s="212" t="s">
        <v>1109</v>
      </c>
      <c r="ANB45" s="212" t="s">
        <v>1109</v>
      </c>
      <c r="ANC45" s="212" t="s">
        <v>1109</v>
      </c>
      <c r="AND45" s="212" t="s">
        <v>1109</v>
      </c>
      <c r="ANE45" s="212" t="s">
        <v>1109</v>
      </c>
      <c r="ANF45" s="212" t="s">
        <v>1109</v>
      </c>
      <c r="ANG45" s="212" t="s">
        <v>1109</v>
      </c>
      <c r="ANH45" s="212" t="s">
        <v>1109</v>
      </c>
      <c r="ANI45" s="212" t="s">
        <v>1109</v>
      </c>
      <c r="ANJ45" s="212" t="s">
        <v>1109</v>
      </c>
      <c r="ANK45" s="212" t="s">
        <v>1109</v>
      </c>
      <c r="ANL45" s="212" t="s">
        <v>1109</v>
      </c>
      <c r="ANM45" s="212" t="s">
        <v>1109</v>
      </c>
      <c r="ANN45" s="212" t="s">
        <v>1109</v>
      </c>
      <c r="ANO45" s="212" t="s">
        <v>1109</v>
      </c>
      <c r="ANP45" s="212" t="s">
        <v>1109</v>
      </c>
      <c r="ANQ45" s="212" t="s">
        <v>1109</v>
      </c>
      <c r="ANR45" s="212" t="s">
        <v>1109</v>
      </c>
      <c r="ANS45" s="212" t="s">
        <v>1109</v>
      </c>
      <c r="ANT45" s="212" t="s">
        <v>1109</v>
      </c>
      <c r="ANU45" s="212" t="s">
        <v>1109</v>
      </c>
      <c r="ANV45" s="212" t="s">
        <v>1109</v>
      </c>
      <c r="ANW45" s="212" t="s">
        <v>1109</v>
      </c>
      <c r="ANX45" s="212" t="s">
        <v>1109</v>
      </c>
      <c r="ANY45" s="212" t="s">
        <v>1109</v>
      </c>
      <c r="ANZ45" s="212" t="s">
        <v>1109</v>
      </c>
      <c r="AOA45" s="212" t="s">
        <v>1109</v>
      </c>
      <c r="AOB45" s="212" t="s">
        <v>1109</v>
      </c>
      <c r="AOC45" s="212" t="s">
        <v>1109</v>
      </c>
      <c r="AOD45" s="212" t="s">
        <v>1109</v>
      </c>
      <c r="AOE45" s="212" t="s">
        <v>1109</v>
      </c>
      <c r="AOF45" s="212" t="s">
        <v>1109</v>
      </c>
      <c r="AOG45" s="212" t="s">
        <v>1109</v>
      </c>
      <c r="AOH45" s="212" t="s">
        <v>1109</v>
      </c>
      <c r="AOI45" s="212" t="s">
        <v>1109</v>
      </c>
      <c r="AOJ45" s="212" t="s">
        <v>1109</v>
      </c>
      <c r="AOK45" s="212" t="s">
        <v>1109</v>
      </c>
      <c r="AOL45" s="212" t="s">
        <v>1109</v>
      </c>
      <c r="AOM45" s="212" t="s">
        <v>1109</v>
      </c>
      <c r="AON45" s="212" t="s">
        <v>1109</v>
      </c>
      <c r="AOO45" s="212" t="s">
        <v>1109</v>
      </c>
      <c r="AOP45" s="212" t="s">
        <v>1109</v>
      </c>
      <c r="AOQ45" s="212" t="s">
        <v>1109</v>
      </c>
      <c r="AOR45" s="212" t="s">
        <v>1109</v>
      </c>
      <c r="AOS45" s="212" t="s">
        <v>1109</v>
      </c>
      <c r="AOT45" s="212" t="s">
        <v>1109</v>
      </c>
      <c r="AOU45" s="212" t="s">
        <v>1109</v>
      </c>
      <c r="AOV45" s="212" t="s">
        <v>1109</v>
      </c>
      <c r="AOW45" s="212" t="s">
        <v>1109</v>
      </c>
      <c r="AOX45" s="212" t="s">
        <v>1109</v>
      </c>
      <c r="AOY45" s="212" t="s">
        <v>1109</v>
      </c>
      <c r="AOZ45" s="212" t="s">
        <v>1109</v>
      </c>
      <c r="APA45" s="212" t="s">
        <v>1109</v>
      </c>
      <c r="APB45" s="212" t="s">
        <v>1109</v>
      </c>
      <c r="APC45" s="212" t="s">
        <v>1109</v>
      </c>
      <c r="APD45" s="513"/>
      <c r="APE45" s="513"/>
      <c r="APF45" s="513"/>
      <c r="APG45" s="513"/>
      <c r="APH45" s="513"/>
      <c r="API45" s="513"/>
      <c r="APJ45" s="363" t="s">
        <v>648</v>
      </c>
      <c r="APK45" s="549"/>
      <c r="APL45" s="549"/>
      <c r="APM45" s="549" t="s">
        <v>639</v>
      </c>
      <c r="APN45" s="549" t="s">
        <v>639</v>
      </c>
      <c r="APO45" s="549" t="s">
        <v>639</v>
      </c>
      <c r="APP45" s="549" t="s">
        <v>639</v>
      </c>
      <c r="APQ45" s="549" t="s">
        <v>639</v>
      </c>
      <c r="APR45" s="549" t="s">
        <v>639</v>
      </c>
      <c r="APS45" s="549"/>
      <c r="APT45" s="549" t="s">
        <v>639</v>
      </c>
      <c r="APU45" s="549" t="s">
        <v>639</v>
      </c>
      <c r="AQB45" s="549" t="s">
        <v>639</v>
      </c>
      <c r="AQC45" s="549" t="s">
        <v>639</v>
      </c>
      <c r="AQD45" s="549" t="s">
        <v>639</v>
      </c>
      <c r="AQE45" s="549" t="s">
        <v>639</v>
      </c>
      <c r="AQF45" s="201"/>
      <c r="AQG45" s="201"/>
      <c r="AQH45" s="201"/>
      <c r="AQI45" s="549" t="s">
        <v>639</v>
      </c>
      <c r="AQJ45" s="549" t="s">
        <v>639</v>
      </c>
      <c r="AQK45" s="549" t="s">
        <v>639</v>
      </c>
      <c r="AQL45" s="549" t="s">
        <v>639</v>
      </c>
      <c r="AQM45" s="549" t="s">
        <v>639</v>
      </c>
      <c r="AQN45" s="549"/>
      <c r="AQO45" s="549" t="s">
        <v>639</v>
      </c>
      <c r="AQP45" s="549" t="s">
        <v>639</v>
      </c>
      <c r="AQQ45" s="549" t="s">
        <v>639</v>
      </c>
      <c r="AQR45" s="549" t="s">
        <v>639</v>
      </c>
      <c r="AQS45" s="86" t="s">
        <v>98</v>
      </c>
      <c r="AQT45" s="513"/>
      <c r="AQU45" s="513"/>
      <c r="AQV45" s="513" t="s">
        <v>649</v>
      </c>
      <c r="AQW45" s="513" t="s">
        <v>649</v>
      </c>
      <c r="AQX45" s="513" t="s">
        <v>649</v>
      </c>
      <c r="AQY45" s="513" t="s">
        <v>649</v>
      </c>
      <c r="AQZ45" s="513" t="s">
        <v>649</v>
      </c>
      <c r="ARC45" s="201" t="s">
        <v>650</v>
      </c>
    </row>
    <row r="46" spans="1:1147" ht="14.25" hidden="1" customHeight="1" outlineLevel="1" thickBot="1">
      <c r="A46" s="155" t="s">
        <v>224</v>
      </c>
      <c r="B46" s="54">
        <v>800</v>
      </c>
      <c r="C46" s="32" t="s">
        <v>225</v>
      </c>
      <c r="D46" s="670">
        <f>SUM(I46:AIK46)</f>
        <v>87</v>
      </c>
      <c r="E46" s="55">
        <f t="shared" ref="E46:E48" si="66">SUM(D46/G46)</f>
        <v>0.57999999999999996</v>
      </c>
      <c r="F46" s="179"/>
      <c r="G46" s="49">
        <v>150</v>
      </c>
      <c r="H46" s="156">
        <f>SUM(I46:AJH46)</f>
        <v>87</v>
      </c>
      <c r="T46" s="47"/>
      <c r="NV46" s="119"/>
      <c r="NW46" s="119"/>
      <c r="NX46" s="119"/>
      <c r="NY46" s="119"/>
      <c r="NZ46" s="119"/>
      <c r="OA46" s="119"/>
      <c r="OB46" s="119"/>
      <c r="OC46" s="119"/>
      <c r="OD46" s="119"/>
      <c r="OE46" s="119"/>
      <c r="OF46" s="119"/>
      <c r="OG46" s="119"/>
      <c r="OH46" s="119"/>
      <c r="OI46" s="119"/>
      <c r="OJ46" s="119"/>
      <c r="OK46" s="119"/>
      <c r="OL46" s="119"/>
      <c r="OM46" s="119"/>
      <c r="ON46" s="119"/>
      <c r="OO46" s="119"/>
      <c r="OP46" s="119"/>
      <c r="OQ46" s="119"/>
      <c r="OR46" s="119"/>
      <c r="OS46" s="119"/>
      <c r="OT46" s="119"/>
      <c r="OU46" s="119"/>
      <c r="OV46" s="119"/>
      <c r="OW46" s="119"/>
      <c r="OX46" s="119"/>
      <c r="OY46" s="119"/>
      <c r="OZ46" s="119"/>
      <c r="PA46" s="119"/>
      <c r="PB46" s="119"/>
      <c r="PC46" s="119"/>
      <c r="PD46" s="119"/>
      <c r="PE46" s="119"/>
      <c r="PF46" s="119"/>
      <c r="PG46" s="119"/>
      <c r="PH46" s="119"/>
      <c r="PI46" s="119"/>
      <c r="PJ46" s="119"/>
      <c r="PK46" s="119"/>
      <c r="PL46" s="119"/>
      <c r="PM46" s="119"/>
      <c r="PN46" s="119"/>
      <c r="PO46" s="119"/>
      <c r="PP46" s="119"/>
      <c r="PQ46" s="119"/>
      <c r="PR46" s="119"/>
      <c r="PS46" s="119"/>
      <c r="PT46" s="119"/>
      <c r="PU46" s="119"/>
      <c r="PV46" s="119"/>
      <c r="PW46" s="119"/>
      <c r="PX46" s="119"/>
      <c r="PY46" s="119"/>
      <c r="PZ46" s="119"/>
      <c r="QA46" s="119"/>
      <c r="QB46" s="119"/>
      <c r="QC46" s="119"/>
      <c r="QD46" s="119"/>
      <c r="QE46" s="119"/>
      <c r="QF46" s="119"/>
      <c r="QG46" s="119"/>
      <c r="QH46" s="119"/>
      <c r="QI46" s="119"/>
      <c r="QJ46" s="119"/>
      <c r="QK46" s="119"/>
      <c r="QL46" s="119"/>
      <c r="QM46" s="119"/>
      <c r="QN46" s="119"/>
      <c r="QO46" s="119"/>
      <c r="QP46" s="119"/>
      <c r="QQ46" s="119"/>
      <c r="QR46" s="119"/>
      <c r="QS46" s="119"/>
      <c r="QT46" s="119"/>
      <c r="QU46" s="119"/>
      <c r="QV46" s="119"/>
      <c r="QW46" s="119"/>
      <c r="QX46" s="119"/>
      <c r="QY46" s="119"/>
      <c r="QZ46" s="119"/>
      <c r="RA46" s="119"/>
      <c r="RB46" s="119"/>
      <c r="RC46" s="119"/>
      <c r="RD46" s="119"/>
      <c r="RE46" s="119"/>
      <c r="RF46" s="119"/>
      <c r="RG46" s="119"/>
      <c r="VH46" s="218"/>
      <c r="AEX46" s="302" t="s">
        <v>437</v>
      </c>
      <c r="AEY46" s="285" t="s">
        <v>437</v>
      </c>
      <c r="AEZ46" s="285" t="s">
        <v>437</v>
      </c>
      <c r="AFA46" s="285" t="s">
        <v>437</v>
      </c>
      <c r="AFB46" s="285" t="s">
        <v>437</v>
      </c>
      <c r="AFC46" s="285" t="s">
        <v>437</v>
      </c>
      <c r="AFD46" s="285" t="s">
        <v>437</v>
      </c>
      <c r="AFE46" s="285">
        <v>2</v>
      </c>
      <c r="AFF46" s="285" t="s">
        <v>437</v>
      </c>
      <c r="AFG46" s="285" t="s">
        <v>437</v>
      </c>
      <c r="AFH46" s="285">
        <v>10</v>
      </c>
      <c r="AFI46" s="285">
        <v>17</v>
      </c>
      <c r="AFJ46" s="285">
        <v>10</v>
      </c>
      <c r="AFK46" s="285">
        <v>12</v>
      </c>
      <c r="AFL46" s="285" t="s">
        <v>437</v>
      </c>
      <c r="AFM46" s="285" t="s">
        <v>437</v>
      </c>
      <c r="AFN46" s="285">
        <v>8</v>
      </c>
      <c r="AFO46" s="285">
        <v>8</v>
      </c>
      <c r="AFP46" s="285" t="s">
        <v>437</v>
      </c>
      <c r="AFQ46" s="285" t="s">
        <v>437</v>
      </c>
      <c r="AFR46" s="285" t="s">
        <v>437</v>
      </c>
      <c r="AFS46" s="285" t="s">
        <v>437</v>
      </c>
      <c r="AFT46" s="285" t="s">
        <v>437</v>
      </c>
      <c r="AFU46" s="285">
        <v>6</v>
      </c>
      <c r="AFV46" s="285">
        <v>4</v>
      </c>
      <c r="AFW46" s="285" t="s">
        <v>437</v>
      </c>
      <c r="AFX46" s="285" t="s">
        <v>437</v>
      </c>
      <c r="AFY46" s="285">
        <v>4</v>
      </c>
      <c r="AFZ46" s="285" t="s">
        <v>437</v>
      </c>
      <c r="AGA46" s="285" t="s">
        <v>437</v>
      </c>
      <c r="AGB46" s="315" t="s">
        <v>437</v>
      </c>
      <c r="AGC46" s="302" t="s">
        <v>437</v>
      </c>
      <c r="AGD46" s="285" t="s">
        <v>437</v>
      </c>
      <c r="AGE46" s="285" t="s">
        <v>437</v>
      </c>
      <c r="AGF46" s="285" t="s">
        <v>437</v>
      </c>
      <c r="AGG46" s="285" t="s">
        <v>437</v>
      </c>
      <c r="AGH46" s="285" t="s">
        <v>437</v>
      </c>
      <c r="AGI46" s="285" t="s">
        <v>437</v>
      </c>
      <c r="AGJ46" s="285" t="s">
        <v>437</v>
      </c>
      <c r="AGK46" s="285" t="s">
        <v>437</v>
      </c>
      <c r="AGL46" s="285" t="s">
        <v>437</v>
      </c>
      <c r="AGM46" s="285" t="s">
        <v>437</v>
      </c>
      <c r="AGN46" s="285" t="s">
        <v>437</v>
      </c>
      <c r="AGO46" s="285" t="s">
        <v>437</v>
      </c>
      <c r="AGP46" s="285" t="s">
        <v>437</v>
      </c>
      <c r="AGQ46" s="285" t="s">
        <v>437</v>
      </c>
      <c r="AGR46" s="285" t="s">
        <v>437</v>
      </c>
      <c r="AGS46" s="285">
        <v>4</v>
      </c>
      <c r="AGT46" s="285" t="s">
        <v>437</v>
      </c>
      <c r="AGU46" s="285" t="s">
        <v>437</v>
      </c>
      <c r="AGV46" s="285" t="s">
        <v>437</v>
      </c>
      <c r="AGW46" s="285" t="s">
        <v>437</v>
      </c>
      <c r="AGX46" s="285" t="s">
        <v>437</v>
      </c>
      <c r="AGY46" s="285" t="s">
        <v>437</v>
      </c>
      <c r="AGZ46" s="285" t="s">
        <v>437</v>
      </c>
      <c r="AHA46" s="285" t="s">
        <v>437</v>
      </c>
      <c r="AHB46" s="285" t="s">
        <v>437</v>
      </c>
      <c r="AHC46" s="285" t="s">
        <v>437</v>
      </c>
      <c r="AHD46" s="285" t="s">
        <v>437</v>
      </c>
      <c r="AHE46" s="285" t="s">
        <v>437</v>
      </c>
      <c r="AHF46" s="315" t="s">
        <v>437</v>
      </c>
      <c r="AHG46" s="302" t="s">
        <v>437</v>
      </c>
      <c r="AHH46" s="285" t="s">
        <v>437</v>
      </c>
      <c r="AHI46" s="285" t="s">
        <v>437</v>
      </c>
      <c r="AHJ46" s="285" t="s">
        <v>437</v>
      </c>
      <c r="AHK46" s="285" t="s">
        <v>437</v>
      </c>
      <c r="AHL46" s="285" t="s">
        <v>437</v>
      </c>
      <c r="AHM46" s="285" t="s">
        <v>437</v>
      </c>
      <c r="AHN46" s="285">
        <v>2</v>
      </c>
      <c r="AHO46" s="285" t="s">
        <v>437</v>
      </c>
      <c r="AHP46" s="285" t="s">
        <v>437</v>
      </c>
      <c r="AHQ46" s="285" t="s">
        <v>437</v>
      </c>
      <c r="AHR46" s="285" t="s">
        <v>437</v>
      </c>
      <c r="AHS46" s="285" t="s">
        <v>437</v>
      </c>
      <c r="AHT46" s="285" t="s">
        <v>437</v>
      </c>
      <c r="AHU46" s="285" t="s">
        <v>437</v>
      </c>
      <c r="AHV46" s="285" t="s">
        <v>437</v>
      </c>
      <c r="AHW46" s="285" t="s">
        <v>437</v>
      </c>
      <c r="AHX46" s="285" t="s">
        <v>437</v>
      </c>
      <c r="AHY46" s="285" t="s">
        <v>437</v>
      </c>
      <c r="AHZ46" s="285" t="s">
        <v>437</v>
      </c>
      <c r="AIA46" s="285" t="s">
        <v>437</v>
      </c>
      <c r="AIB46" s="285" t="s">
        <v>437</v>
      </c>
      <c r="AIC46" s="285" t="s">
        <v>437</v>
      </c>
      <c r="AID46" s="285" t="s">
        <v>437</v>
      </c>
      <c r="AIE46" s="285" t="s">
        <v>437</v>
      </c>
      <c r="AIF46" s="285" t="s">
        <v>437</v>
      </c>
      <c r="AIG46" s="285" t="s">
        <v>437</v>
      </c>
      <c r="AIH46" s="285" t="s">
        <v>437</v>
      </c>
      <c r="AII46" s="285" t="s">
        <v>437</v>
      </c>
      <c r="AIJ46" s="285" t="s">
        <v>437</v>
      </c>
      <c r="AIK46" s="315" t="s">
        <v>437</v>
      </c>
      <c r="AIL46" s="654" t="str">
        <f>INDEX([1]集計!$G:$AK,MATCH($B45,[1]集計!$A$1:$A$945,0)+0,MATCH(AIL$232,[1]集計!$G$2:$AK$2,0))</f>
        <v/>
      </c>
      <c r="AIM46" s="655" t="str">
        <f>INDEX([1]集計!$G:$AK,MATCH($B45,[1]集計!$A$1:$A$945,0)+0,MATCH(AIM$232,[1]集計!$G$2:$AK$2,0))</f>
        <v/>
      </c>
      <c r="AIN46" s="655" t="str">
        <f>INDEX([1]集計!$G:$AK,MATCH($B45,[1]集計!$A$1:$A$945,0)+0,MATCH(AIN$232,[1]集計!$G$2:$AK$2,0))</f>
        <v/>
      </c>
      <c r="AIO46" s="655" t="str">
        <f>INDEX([1]集計!$G:$AK,MATCH($B45,[1]集計!$A$1:$A$945,0)+0,MATCH(AIO$232,[1]集計!$G$2:$AK$2,0))</f>
        <v/>
      </c>
      <c r="AIP46" s="655" t="str">
        <f>INDEX([1]集計!$G:$AK,MATCH($B45,[1]集計!$A$1:$A$945,0)+0,MATCH(AIP$232,[1]集計!$G$2:$AK$2,0))</f>
        <v/>
      </c>
      <c r="AIQ46" s="655" t="str">
        <f>INDEX([1]集計!$G:$AK,MATCH($B45,[1]集計!$A$1:$A$945,0)+0,MATCH(AIQ$232,[1]集計!$G$2:$AK$2,0))</f>
        <v/>
      </c>
      <c r="AIR46" s="655" t="str">
        <f>INDEX([1]集計!$G:$AK,MATCH($B45,[1]集計!$A$1:$A$945,0)+0,MATCH(AIR$232,[1]集計!$G$2:$AK$2,0))</f>
        <v/>
      </c>
      <c r="AIS46" s="655" t="str">
        <f>INDEX([1]集計!$G:$AK,MATCH($B45,[1]集計!$A$1:$A$945,0)+0,MATCH(AIS$232,[1]集計!$G$2:$AK$2,0))</f>
        <v/>
      </c>
      <c r="AIT46" s="655" t="str">
        <f>INDEX([1]集計!$G:$AK,MATCH($B45,[1]集計!$A$1:$A$945,0)+0,MATCH(AIT$232,[1]集計!$G$2:$AK$2,0))</f>
        <v/>
      </c>
      <c r="AIU46" s="655" t="str">
        <f>INDEX([1]集計!$G:$AK,MATCH($B45,[1]集計!$A$1:$A$945,0)+0,MATCH(AIU$232,[1]集計!$G$2:$AK$2,0))</f>
        <v/>
      </c>
      <c r="AIV46" s="218" t="s">
        <v>437</v>
      </c>
      <c r="AIW46" s="215" t="s">
        <v>437</v>
      </c>
      <c r="AIX46" s="218" t="s">
        <v>437</v>
      </c>
      <c r="AIY46" s="218" t="s">
        <v>437</v>
      </c>
      <c r="AIZ46" s="218" t="s">
        <v>437</v>
      </c>
      <c r="AJA46" s="218" t="s">
        <v>437</v>
      </c>
      <c r="AJB46" s="218" t="s">
        <v>437</v>
      </c>
      <c r="AJC46" s="218" t="s">
        <v>437</v>
      </c>
      <c r="AJD46" s="218" t="s">
        <v>437</v>
      </c>
      <c r="AJE46" s="218" t="s">
        <v>437</v>
      </c>
      <c r="AJF46" s="218" t="s">
        <v>437</v>
      </c>
      <c r="AJG46" s="218" t="s">
        <v>437</v>
      </c>
      <c r="AJH46" s="218" t="s">
        <v>437</v>
      </c>
      <c r="AJI46" s="218" t="s">
        <v>437</v>
      </c>
    </row>
    <row r="47" spans="1:1147" ht="14.25" hidden="1" customHeight="1" outlineLevel="1" thickBot="1">
      <c r="A47" s="157" t="s">
        <v>226</v>
      </c>
      <c r="B47" s="59">
        <v>670</v>
      </c>
      <c r="C47" s="32" t="s">
        <v>227</v>
      </c>
      <c r="D47" s="670">
        <f t="shared" ref="D47:D51" si="67">SUM(I47:AIK47)</f>
        <v>59</v>
      </c>
      <c r="E47" s="55">
        <f t="shared" si="66"/>
        <v>0.59</v>
      </c>
      <c r="F47" s="179"/>
      <c r="G47" s="49">
        <v>100</v>
      </c>
      <c r="H47" s="156">
        <f>SUM(I47:AJF47)</f>
        <v>59</v>
      </c>
      <c r="T47" s="47"/>
      <c r="NV47" s="119"/>
      <c r="NW47" s="119"/>
      <c r="NX47" s="119"/>
      <c r="NY47" s="119"/>
      <c r="NZ47" s="119"/>
      <c r="OA47" s="119"/>
      <c r="OB47" s="119"/>
      <c r="OC47" s="119"/>
      <c r="OD47" s="119"/>
      <c r="OE47" s="119"/>
      <c r="OF47" s="119"/>
      <c r="OG47" s="119"/>
      <c r="OH47" s="119"/>
      <c r="OI47" s="119"/>
      <c r="OJ47" s="119"/>
      <c r="OK47" s="119"/>
      <c r="OL47" s="119"/>
      <c r="OM47" s="119"/>
      <c r="ON47" s="119"/>
      <c r="OO47" s="119"/>
      <c r="OP47" s="119"/>
      <c r="OQ47" s="119"/>
      <c r="OR47" s="119"/>
      <c r="OS47" s="119"/>
      <c r="OT47" s="119"/>
      <c r="OU47" s="119"/>
      <c r="OV47" s="119"/>
      <c r="OW47" s="119"/>
      <c r="OX47" s="119"/>
      <c r="OY47" s="119"/>
      <c r="OZ47" s="119"/>
      <c r="PA47" s="119"/>
      <c r="PB47" s="119"/>
      <c r="PC47" s="119"/>
      <c r="PD47" s="119"/>
      <c r="PE47" s="119"/>
      <c r="PF47" s="119"/>
      <c r="PG47" s="119"/>
      <c r="PH47" s="119"/>
      <c r="PI47" s="119"/>
      <c r="PJ47" s="119"/>
      <c r="PK47" s="119"/>
      <c r="PL47" s="119"/>
      <c r="PM47" s="119"/>
      <c r="PN47" s="119"/>
      <c r="PO47" s="119"/>
      <c r="PP47" s="119"/>
      <c r="PQ47" s="119"/>
      <c r="PR47" s="119"/>
      <c r="PS47" s="119"/>
      <c r="PT47" s="119"/>
      <c r="PU47" s="119"/>
      <c r="PV47" s="119"/>
      <c r="PW47" s="119"/>
      <c r="PX47" s="119"/>
      <c r="PY47" s="119"/>
      <c r="PZ47" s="119"/>
      <c r="QA47" s="119"/>
      <c r="QB47" s="119"/>
      <c r="QC47" s="119"/>
      <c r="QD47" s="119"/>
      <c r="QE47" s="119"/>
      <c r="QF47" s="119"/>
      <c r="QG47" s="119"/>
      <c r="QH47" s="119"/>
      <c r="QI47" s="119"/>
      <c r="QJ47" s="119"/>
      <c r="QK47" s="119"/>
      <c r="QL47" s="119"/>
      <c r="QM47" s="119"/>
      <c r="QN47" s="119"/>
      <c r="QO47" s="119"/>
      <c r="QP47" s="119"/>
      <c r="QQ47" s="119"/>
      <c r="QR47" s="119"/>
      <c r="QS47" s="119"/>
      <c r="QT47" s="119"/>
      <c r="QU47" s="119"/>
      <c r="QV47" s="119"/>
      <c r="QW47" s="119"/>
      <c r="QX47" s="119"/>
      <c r="QY47" s="119"/>
      <c r="QZ47" s="119"/>
      <c r="RA47" s="119"/>
      <c r="RB47" s="119"/>
      <c r="RC47" s="119"/>
      <c r="RD47" s="119"/>
      <c r="RE47" s="119"/>
      <c r="RF47" s="119"/>
      <c r="RG47" s="119"/>
      <c r="AEX47" s="301" t="s">
        <v>437</v>
      </c>
      <c r="AEY47" s="219" t="s">
        <v>437</v>
      </c>
      <c r="AEZ47" s="219" t="s">
        <v>437</v>
      </c>
      <c r="AFA47" s="219" t="s">
        <v>437</v>
      </c>
      <c r="AFB47" s="219" t="s">
        <v>437</v>
      </c>
      <c r="AFC47" s="219" t="s">
        <v>437</v>
      </c>
      <c r="AFD47" s="219" t="s">
        <v>437</v>
      </c>
      <c r="AFE47" s="219" t="s">
        <v>437</v>
      </c>
      <c r="AFF47" s="219" t="s">
        <v>437</v>
      </c>
      <c r="AFG47" s="219" t="s">
        <v>437</v>
      </c>
      <c r="AFH47" s="219" t="s">
        <v>437</v>
      </c>
      <c r="AFI47" s="219" t="s">
        <v>437</v>
      </c>
      <c r="AFJ47" s="219" t="s">
        <v>437</v>
      </c>
      <c r="AFK47" s="219" t="s">
        <v>437</v>
      </c>
      <c r="AFL47" s="219" t="s">
        <v>437</v>
      </c>
      <c r="AFM47" s="219" t="s">
        <v>437</v>
      </c>
      <c r="AFN47" s="219" t="s">
        <v>437</v>
      </c>
      <c r="AFO47" s="219" t="s">
        <v>437</v>
      </c>
      <c r="AFP47" s="219" t="s">
        <v>437</v>
      </c>
      <c r="AFQ47" s="219" t="s">
        <v>437</v>
      </c>
      <c r="AFR47" s="219" t="s">
        <v>437</v>
      </c>
      <c r="AFS47" s="219" t="s">
        <v>437</v>
      </c>
      <c r="AFT47" s="219" t="s">
        <v>437</v>
      </c>
      <c r="AFU47" s="219" t="s">
        <v>437</v>
      </c>
      <c r="AFV47" s="219" t="s">
        <v>437</v>
      </c>
      <c r="AFW47" s="219" t="s">
        <v>437</v>
      </c>
      <c r="AFX47" s="219" t="s">
        <v>437</v>
      </c>
      <c r="AFY47" s="219" t="s">
        <v>437</v>
      </c>
      <c r="AFZ47" s="219" t="s">
        <v>437</v>
      </c>
      <c r="AGA47" s="219" t="s">
        <v>437</v>
      </c>
      <c r="AGB47" s="316" t="s">
        <v>437</v>
      </c>
      <c r="AGC47" s="301" t="s">
        <v>437</v>
      </c>
      <c r="AGD47" s="219" t="s">
        <v>437</v>
      </c>
      <c r="AGE47" s="219" t="s">
        <v>437</v>
      </c>
      <c r="AGF47" s="219" t="s">
        <v>437</v>
      </c>
      <c r="AGG47" s="219">
        <v>12</v>
      </c>
      <c r="AGH47" s="219" t="s">
        <v>437</v>
      </c>
      <c r="AGI47" s="219" t="s">
        <v>437</v>
      </c>
      <c r="AGJ47" s="219" t="s">
        <v>437</v>
      </c>
      <c r="AGK47" s="219" t="s">
        <v>437</v>
      </c>
      <c r="AGL47" s="219" t="s">
        <v>437</v>
      </c>
      <c r="AGM47" s="219">
        <v>8</v>
      </c>
      <c r="AGN47" s="219" t="s">
        <v>437</v>
      </c>
      <c r="AGO47" s="219" t="s">
        <v>437</v>
      </c>
      <c r="AGP47" s="219" t="s">
        <v>437</v>
      </c>
      <c r="AGQ47" s="219" t="s">
        <v>437</v>
      </c>
      <c r="AGR47" s="219" t="s">
        <v>437</v>
      </c>
      <c r="AGS47" s="219">
        <v>10</v>
      </c>
      <c r="AGT47" s="219">
        <v>2</v>
      </c>
      <c r="AGU47" s="219">
        <v>7</v>
      </c>
      <c r="AGV47" s="219" t="s">
        <v>437</v>
      </c>
      <c r="AGW47" s="219">
        <v>8</v>
      </c>
      <c r="AGX47" s="219">
        <v>6</v>
      </c>
      <c r="AGY47" s="219">
        <v>6</v>
      </c>
      <c r="AGZ47" s="219" t="s">
        <v>437</v>
      </c>
      <c r="AHA47" s="219" t="s">
        <v>437</v>
      </c>
      <c r="AHB47" s="219" t="s">
        <v>437</v>
      </c>
      <c r="AHC47" s="219" t="s">
        <v>437</v>
      </c>
      <c r="AHD47" s="219" t="s">
        <v>437</v>
      </c>
      <c r="AHE47" s="219" t="s">
        <v>437</v>
      </c>
      <c r="AHF47" s="316" t="s">
        <v>437</v>
      </c>
      <c r="AHG47" s="301" t="s">
        <v>437</v>
      </c>
      <c r="AHH47" s="219" t="s">
        <v>437</v>
      </c>
      <c r="AHI47" s="219" t="s">
        <v>437</v>
      </c>
      <c r="AHJ47" s="219" t="s">
        <v>437</v>
      </c>
      <c r="AHK47" s="219" t="s">
        <v>437</v>
      </c>
      <c r="AHL47" s="219" t="s">
        <v>437</v>
      </c>
      <c r="AHM47" s="219" t="s">
        <v>437</v>
      </c>
      <c r="AHN47" s="219" t="s">
        <v>437</v>
      </c>
      <c r="AHO47" s="219" t="s">
        <v>437</v>
      </c>
      <c r="AHP47" s="219" t="s">
        <v>437</v>
      </c>
      <c r="AHQ47" s="219" t="s">
        <v>437</v>
      </c>
      <c r="AHR47" s="219" t="s">
        <v>437</v>
      </c>
      <c r="AHS47" s="219" t="s">
        <v>437</v>
      </c>
      <c r="AHT47" s="219" t="s">
        <v>437</v>
      </c>
      <c r="AHU47" s="219" t="s">
        <v>437</v>
      </c>
      <c r="AHV47" s="219" t="s">
        <v>437</v>
      </c>
      <c r="AHW47" s="219" t="s">
        <v>437</v>
      </c>
      <c r="AHX47" s="219" t="s">
        <v>437</v>
      </c>
      <c r="AHY47" s="219" t="s">
        <v>437</v>
      </c>
      <c r="AHZ47" s="219" t="s">
        <v>437</v>
      </c>
      <c r="AIA47" s="219" t="s">
        <v>437</v>
      </c>
      <c r="AIB47" s="219" t="s">
        <v>437</v>
      </c>
      <c r="AIC47" s="219" t="s">
        <v>437</v>
      </c>
      <c r="AID47" s="219" t="s">
        <v>437</v>
      </c>
      <c r="AIE47" s="219" t="s">
        <v>437</v>
      </c>
      <c r="AIF47" s="219" t="s">
        <v>437</v>
      </c>
      <c r="AIG47" s="219" t="s">
        <v>437</v>
      </c>
      <c r="AIH47" s="219" t="s">
        <v>437</v>
      </c>
      <c r="AII47" s="219" t="s">
        <v>437</v>
      </c>
      <c r="AIJ47" s="219" t="s">
        <v>437</v>
      </c>
      <c r="AIK47" s="316" t="s">
        <v>437</v>
      </c>
      <c r="AIL47" s="656" t="str">
        <f>INDEX([1]集計!$G:$AK,MATCH($B45,[1]集計!$A$1:$A$945,0)+1,MATCH(AIL$232,[1]集計!$G$2:$AK$2,0))</f>
        <v/>
      </c>
      <c r="AIM47" s="657" t="str">
        <f>INDEX([1]集計!$G:$AK,MATCH($B45,[1]集計!$A$1:$A$945,0)+1,MATCH(AIM$232,[1]集計!$G$2:$AK$2,0))</f>
        <v/>
      </c>
      <c r="AIN47" s="657" t="str">
        <f>INDEX([1]集計!$G:$AK,MATCH($B45,[1]集計!$A$1:$A$945,0)+1,MATCH(AIN$232,[1]集計!$G$2:$AK$2,0))</f>
        <v/>
      </c>
      <c r="AIO47" s="657" t="str">
        <f>INDEX([1]集計!$G:$AK,MATCH($B45,[1]集計!$A$1:$A$945,0)+1,MATCH(AIO$232,[1]集計!$G$2:$AK$2,0))</f>
        <v/>
      </c>
      <c r="AIP47" s="657" t="str">
        <f>INDEX([1]集計!$G:$AK,MATCH($B45,[1]集計!$A$1:$A$945,0)+1,MATCH(AIP$232,[1]集計!$G$2:$AK$2,0))</f>
        <v/>
      </c>
      <c r="AIQ47" s="657" t="str">
        <f>INDEX([1]集計!$G:$AK,MATCH($B45,[1]集計!$A$1:$A$945,0)+1,MATCH(AIQ$232,[1]集計!$G$2:$AK$2,0))</f>
        <v/>
      </c>
      <c r="AIR47" s="657" t="str">
        <f>INDEX([1]集計!$G:$AK,MATCH($B45,[1]集計!$A$1:$A$945,0)+1,MATCH(AIR$232,[1]集計!$G$2:$AK$2,0))</f>
        <v/>
      </c>
      <c r="AIS47" s="657" t="str">
        <f>INDEX([1]集計!$G:$AK,MATCH($B45,[1]集計!$A$1:$A$945,0)+1,MATCH(AIS$232,[1]集計!$G$2:$AK$2,0))</f>
        <v/>
      </c>
      <c r="AIT47" s="657" t="str">
        <f>INDEX([1]集計!$G:$AK,MATCH($B45,[1]集計!$A$1:$A$945,0)+1,MATCH(AIT$232,[1]集計!$G$2:$AK$2,0))</f>
        <v/>
      </c>
      <c r="AIU47" s="657" t="str">
        <f>INDEX([1]集計!$G:$AK,MATCH($B45,[1]集計!$A$1:$A$945,0)+1,MATCH(AIU$232,[1]集計!$G$2:$AK$2,0))</f>
        <v/>
      </c>
      <c r="AIV47" s="218" t="s">
        <v>437</v>
      </c>
      <c r="AIW47" s="215" t="s">
        <v>437</v>
      </c>
      <c r="AIX47" s="218" t="s">
        <v>437</v>
      </c>
      <c r="AIY47" s="218" t="s">
        <v>437</v>
      </c>
      <c r="AIZ47" s="218" t="s">
        <v>437</v>
      </c>
      <c r="AJA47" s="218" t="s">
        <v>437</v>
      </c>
      <c r="AJB47" s="218" t="s">
        <v>437</v>
      </c>
      <c r="AJC47" s="218" t="s">
        <v>437</v>
      </c>
      <c r="AJD47" s="218" t="s">
        <v>437</v>
      </c>
      <c r="AJE47" s="218" t="s">
        <v>437</v>
      </c>
      <c r="AJF47" s="218" t="s">
        <v>437</v>
      </c>
      <c r="AJG47" s="218" t="s">
        <v>437</v>
      </c>
      <c r="AJH47" s="218" t="s">
        <v>437</v>
      </c>
      <c r="AJI47" s="218" t="s">
        <v>437</v>
      </c>
    </row>
    <row r="48" spans="1:1147" ht="14.25" hidden="1" customHeight="1" outlineLevel="1" thickBot="1">
      <c r="A48" s="158" t="s">
        <v>228</v>
      </c>
      <c r="B48" s="61">
        <v>665</v>
      </c>
      <c r="C48" s="32" t="s">
        <v>229</v>
      </c>
      <c r="D48" s="670">
        <f t="shared" si="67"/>
        <v>245</v>
      </c>
      <c r="E48" s="55">
        <f t="shared" si="66"/>
        <v>0.81666666666666665</v>
      </c>
      <c r="F48" s="180"/>
      <c r="G48" s="49">
        <v>300</v>
      </c>
      <c r="H48" s="156">
        <f>SUM(I48:AJF48)</f>
        <v>245</v>
      </c>
      <c r="T48" s="47"/>
      <c r="NV48" s="119"/>
      <c r="NW48" s="119"/>
      <c r="NX48" s="119"/>
      <c r="NY48" s="119"/>
      <c r="NZ48" s="119"/>
      <c r="OA48" s="119"/>
      <c r="OB48" s="119"/>
      <c r="OC48" s="119"/>
      <c r="OD48" s="119"/>
      <c r="OE48" s="119"/>
      <c r="OF48" s="119"/>
      <c r="OG48" s="119"/>
      <c r="OH48" s="119"/>
      <c r="OI48" s="119"/>
      <c r="OJ48" s="119"/>
      <c r="OK48" s="119"/>
      <c r="OL48" s="119"/>
      <c r="OM48" s="119"/>
      <c r="ON48" s="119"/>
      <c r="OO48" s="119"/>
      <c r="OP48" s="119"/>
      <c r="OQ48" s="119"/>
      <c r="OR48" s="119"/>
      <c r="OS48" s="119"/>
      <c r="OT48" s="119"/>
      <c r="OU48" s="119"/>
      <c r="OV48" s="119"/>
      <c r="OW48" s="119"/>
      <c r="OX48" s="119"/>
      <c r="OY48" s="119"/>
      <c r="OZ48" s="119"/>
      <c r="PA48" s="119"/>
      <c r="PB48" s="119"/>
      <c r="PC48" s="119"/>
      <c r="PD48" s="119"/>
      <c r="PE48" s="119"/>
      <c r="PF48" s="119"/>
      <c r="PG48" s="119"/>
      <c r="PH48" s="119"/>
      <c r="PI48" s="119"/>
      <c r="PJ48" s="119"/>
      <c r="PK48" s="119"/>
      <c r="PL48" s="119"/>
      <c r="PM48" s="119"/>
      <c r="PN48" s="119"/>
      <c r="PO48" s="119"/>
      <c r="PP48" s="119"/>
      <c r="PQ48" s="119"/>
      <c r="PR48" s="119"/>
      <c r="PS48" s="119"/>
      <c r="PT48" s="119"/>
      <c r="PU48" s="119"/>
      <c r="PV48" s="119"/>
      <c r="PW48" s="119"/>
      <c r="PX48" s="119"/>
      <c r="PY48" s="119"/>
      <c r="PZ48" s="119"/>
      <c r="QA48" s="119"/>
      <c r="QB48" s="119"/>
      <c r="QC48" s="119"/>
      <c r="QD48" s="119"/>
      <c r="QE48" s="119"/>
      <c r="QF48" s="119"/>
      <c r="QG48" s="119"/>
      <c r="QH48" s="119"/>
      <c r="QI48" s="119"/>
      <c r="QJ48" s="119"/>
      <c r="QK48" s="119"/>
      <c r="QL48" s="119"/>
      <c r="QM48" s="119"/>
      <c r="QN48" s="119"/>
      <c r="QO48" s="119"/>
      <c r="QP48" s="119"/>
      <c r="QQ48" s="119"/>
      <c r="QR48" s="119"/>
      <c r="QS48" s="119"/>
      <c r="QT48" s="119"/>
      <c r="QU48" s="119"/>
      <c r="QV48" s="119"/>
      <c r="QW48" s="119"/>
      <c r="QX48" s="119"/>
      <c r="QY48" s="119"/>
      <c r="QZ48" s="119"/>
      <c r="RA48" s="119"/>
      <c r="RB48" s="119"/>
      <c r="RC48" s="119"/>
      <c r="RD48" s="119"/>
      <c r="RE48" s="119"/>
      <c r="RF48" s="119"/>
      <c r="RG48" s="119"/>
      <c r="AEX48" s="301" t="s">
        <v>437</v>
      </c>
      <c r="AEY48" s="219" t="s">
        <v>437</v>
      </c>
      <c r="AEZ48" s="219" t="s">
        <v>437</v>
      </c>
      <c r="AFA48" s="219" t="s">
        <v>437</v>
      </c>
      <c r="AFB48" s="219" t="s">
        <v>437</v>
      </c>
      <c r="AFC48" s="219" t="s">
        <v>437</v>
      </c>
      <c r="AFD48" s="219" t="s">
        <v>437</v>
      </c>
      <c r="AFE48" s="219" t="s">
        <v>437</v>
      </c>
      <c r="AFF48" s="219" t="s">
        <v>437</v>
      </c>
      <c r="AFG48" s="219" t="s">
        <v>437</v>
      </c>
      <c r="AFH48" s="219" t="s">
        <v>437</v>
      </c>
      <c r="AFI48" s="219" t="s">
        <v>437</v>
      </c>
      <c r="AFJ48" s="219" t="s">
        <v>437</v>
      </c>
      <c r="AFK48" s="219" t="s">
        <v>437</v>
      </c>
      <c r="AFL48" s="219" t="s">
        <v>437</v>
      </c>
      <c r="AFM48" s="219" t="s">
        <v>437</v>
      </c>
      <c r="AFN48" s="219" t="s">
        <v>437</v>
      </c>
      <c r="AFO48" s="219" t="s">
        <v>437</v>
      </c>
      <c r="AFP48" s="219" t="s">
        <v>437</v>
      </c>
      <c r="AFQ48" s="219" t="s">
        <v>437</v>
      </c>
      <c r="AFR48" s="219" t="s">
        <v>437</v>
      </c>
      <c r="AFS48" s="219" t="s">
        <v>437</v>
      </c>
      <c r="AFT48" s="219" t="s">
        <v>437</v>
      </c>
      <c r="AFU48" s="219" t="s">
        <v>437</v>
      </c>
      <c r="AFV48" s="219" t="s">
        <v>437</v>
      </c>
      <c r="AFW48" s="219" t="s">
        <v>437</v>
      </c>
      <c r="AFX48" s="219" t="s">
        <v>437</v>
      </c>
      <c r="AFY48" s="219" t="s">
        <v>437</v>
      </c>
      <c r="AFZ48" s="219" t="s">
        <v>437</v>
      </c>
      <c r="AGA48" s="219" t="s">
        <v>437</v>
      </c>
      <c r="AGB48" s="316" t="s">
        <v>437</v>
      </c>
      <c r="AGC48" s="301" t="s">
        <v>437</v>
      </c>
      <c r="AGD48" s="219" t="s">
        <v>437</v>
      </c>
      <c r="AGE48" s="219" t="s">
        <v>437</v>
      </c>
      <c r="AGF48" s="219" t="s">
        <v>437</v>
      </c>
      <c r="AGG48" s="219" t="s">
        <v>437</v>
      </c>
      <c r="AGH48" s="219" t="s">
        <v>437</v>
      </c>
      <c r="AGI48" s="219">
        <v>8</v>
      </c>
      <c r="AGJ48" s="219">
        <v>14</v>
      </c>
      <c r="AGK48" s="219" t="s">
        <v>437</v>
      </c>
      <c r="AGL48" s="219">
        <v>4</v>
      </c>
      <c r="AGM48" s="219">
        <v>7</v>
      </c>
      <c r="AGN48" s="219" t="s">
        <v>437</v>
      </c>
      <c r="AGO48" s="219" t="s">
        <v>437</v>
      </c>
      <c r="AGP48" s="219" t="s">
        <v>437</v>
      </c>
      <c r="AGQ48" s="219" t="s">
        <v>437</v>
      </c>
      <c r="AGR48" s="219" t="s">
        <v>437</v>
      </c>
      <c r="AGS48" s="219">
        <v>14</v>
      </c>
      <c r="AGT48" s="219">
        <v>7</v>
      </c>
      <c r="AGU48" s="219" t="s">
        <v>437</v>
      </c>
      <c r="AGV48" s="219" t="s">
        <v>437</v>
      </c>
      <c r="AGW48" s="219">
        <v>3</v>
      </c>
      <c r="AGX48" s="219">
        <v>12</v>
      </c>
      <c r="AGY48" s="219">
        <v>18</v>
      </c>
      <c r="AGZ48" s="219">
        <v>24</v>
      </c>
      <c r="AHA48" s="219">
        <v>24</v>
      </c>
      <c r="AHB48" s="219">
        <v>32</v>
      </c>
      <c r="AHC48" s="219" t="s">
        <v>437</v>
      </c>
      <c r="AHD48" s="219">
        <v>20</v>
      </c>
      <c r="AHE48" s="219">
        <v>8</v>
      </c>
      <c r="AHF48" s="316">
        <v>2</v>
      </c>
      <c r="AHG48" s="301">
        <v>16</v>
      </c>
      <c r="AHH48" s="219">
        <v>16</v>
      </c>
      <c r="AHI48" s="219" t="s">
        <v>437</v>
      </c>
      <c r="AHJ48" s="219" t="s">
        <v>437</v>
      </c>
      <c r="AHK48" s="219">
        <v>6</v>
      </c>
      <c r="AHL48" s="219" t="s">
        <v>437</v>
      </c>
      <c r="AHM48" s="219" t="s">
        <v>437</v>
      </c>
      <c r="AHN48" s="219">
        <v>4</v>
      </c>
      <c r="AHO48" s="219">
        <v>6</v>
      </c>
      <c r="AHP48" s="219" t="s">
        <v>437</v>
      </c>
      <c r="AHQ48" s="219" t="s">
        <v>437</v>
      </c>
      <c r="AHR48" s="219" t="s">
        <v>437</v>
      </c>
      <c r="AHS48" s="219" t="s">
        <v>437</v>
      </c>
      <c r="AHT48" s="219" t="s">
        <v>437</v>
      </c>
      <c r="AHU48" s="219" t="s">
        <v>437</v>
      </c>
      <c r="AHV48" s="219" t="s">
        <v>437</v>
      </c>
      <c r="AHW48" s="219" t="s">
        <v>437</v>
      </c>
      <c r="AHX48" s="219" t="s">
        <v>437</v>
      </c>
      <c r="AHY48" s="219" t="s">
        <v>437</v>
      </c>
      <c r="AHZ48" s="219" t="s">
        <v>437</v>
      </c>
      <c r="AIA48" s="219" t="s">
        <v>437</v>
      </c>
      <c r="AIB48" s="219" t="s">
        <v>437</v>
      </c>
      <c r="AIC48" s="219" t="s">
        <v>437</v>
      </c>
      <c r="AID48" s="219" t="s">
        <v>437</v>
      </c>
      <c r="AIE48" s="219" t="s">
        <v>437</v>
      </c>
      <c r="AIF48" s="219" t="s">
        <v>437</v>
      </c>
      <c r="AIG48" s="219" t="s">
        <v>437</v>
      </c>
      <c r="AIH48" s="219" t="s">
        <v>437</v>
      </c>
      <c r="AII48" s="219" t="s">
        <v>437</v>
      </c>
      <c r="AIJ48" s="219" t="s">
        <v>437</v>
      </c>
      <c r="AIK48" s="316" t="s">
        <v>437</v>
      </c>
      <c r="AIL48" s="656" t="str">
        <f>INDEX([1]集計!$G:$AK,MATCH($B45,[1]集計!$A$1:$A$945,0)+2,MATCH(AIL$232,[1]集計!$G$2:$AK$2,0))</f>
        <v/>
      </c>
      <c r="AIM48" s="657" t="str">
        <f>INDEX([1]集計!$G:$AK,MATCH($B45,[1]集計!$A$1:$A$945,0)+2,MATCH(AIM$232,[1]集計!$G$2:$AK$2,0))</f>
        <v/>
      </c>
      <c r="AIN48" s="657" t="str">
        <f>INDEX([1]集計!$G:$AK,MATCH($B45,[1]集計!$A$1:$A$945,0)+2,MATCH(AIN$232,[1]集計!$G$2:$AK$2,0))</f>
        <v/>
      </c>
      <c r="AIO48" s="657" t="str">
        <f>INDEX([1]集計!$G:$AK,MATCH($B45,[1]集計!$A$1:$A$945,0)+2,MATCH(AIO$232,[1]集計!$G$2:$AK$2,0))</f>
        <v/>
      </c>
      <c r="AIP48" s="657" t="str">
        <f>INDEX([1]集計!$G:$AK,MATCH($B45,[1]集計!$A$1:$A$945,0)+2,MATCH(AIP$232,[1]集計!$G$2:$AK$2,0))</f>
        <v/>
      </c>
      <c r="AIQ48" s="657" t="str">
        <f>INDEX([1]集計!$G:$AK,MATCH($B45,[1]集計!$A$1:$A$945,0)+2,MATCH(AIQ$232,[1]集計!$G$2:$AK$2,0))</f>
        <v/>
      </c>
      <c r="AIR48" s="657" t="str">
        <f>INDEX([1]集計!$G:$AK,MATCH($B45,[1]集計!$A$1:$A$945,0)+2,MATCH(AIR$232,[1]集計!$G$2:$AK$2,0))</f>
        <v/>
      </c>
      <c r="AIS48" s="657" t="str">
        <f>INDEX([1]集計!$G:$AK,MATCH($B45,[1]集計!$A$1:$A$945,0)+2,MATCH(AIS$232,[1]集計!$G$2:$AK$2,0))</f>
        <v/>
      </c>
      <c r="AIT48" s="657" t="str">
        <f>INDEX([1]集計!$G:$AK,MATCH($B45,[1]集計!$A$1:$A$945,0)+2,MATCH(AIT$232,[1]集計!$G$2:$AK$2,0))</f>
        <v/>
      </c>
      <c r="AIU48" s="657" t="str">
        <f>INDEX([1]集計!$G:$AK,MATCH($B45,[1]集計!$A$1:$A$945,0)+2,MATCH(AIU$232,[1]集計!$G$2:$AK$2,0))</f>
        <v/>
      </c>
    </row>
    <row r="49" spans="1:1082" ht="14.25" hidden="1" customHeight="1" outlineLevel="1" thickBot="1">
      <c r="A49" s="159"/>
      <c r="B49" s="181" t="s">
        <v>230</v>
      </c>
      <c r="C49" s="40" t="s">
        <v>231</v>
      </c>
      <c r="D49" s="670">
        <f t="shared" si="67"/>
        <v>14</v>
      </c>
      <c r="E49" s="55">
        <f>SUM(D49/G49)</f>
        <v>0.14000000000000001</v>
      </c>
      <c r="F49" s="179"/>
      <c r="G49" s="49">
        <v>100</v>
      </c>
      <c r="H49" s="156">
        <f>SUM(I49:AJF49)</f>
        <v>14</v>
      </c>
      <c r="T49" s="47"/>
      <c r="NV49" s="119"/>
      <c r="NW49" s="119"/>
      <c r="NX49" s="119"/>
      <c r="NY49" s="119"/>
      <c r="NZ49" s="119"/>
      <c r="OA49" s="119"/>
      <c r="OB49" s="119"/>
      <c r="OC49" s="119"/>
      <c r="OD49" s="119"/>
      <c r="OE49" s="119"/>
      <c r="OF49" s="119"/>
      <c r="OG49" s="119"/>
      <c r="OH49" s="119"/>
      <c r="OI49" s="119"/>
      <c r="OJ49" s="119"/>
      <c r="OK49" s="119"/>
      <c r="OL49" s="119"/>
      <c r="OM49" s="119"/>
      <c r="ON49" s="119"/>
      <c r="OO49" s="119"/>
      <c r="OP49" s="119"/>
      <c r="OQ49" s="119"/>
      <c r="OR49" s="119"/>
      <c r="OS49" s="119"/>
      <c r="OT49" s="119"/>
      <c r="OU49" s="119"/>
      <c r="OV49" s="119"/>
      <c r="OW49" s="119"/>
      <c r="OX49" s="119"/>
      <c r="OY49" s="119"/>
      <c r="OZ49" s="119"/>
      <c r="PA49" s="119"/>
      <c r="PB49" s="119"/>
      <c r="PC49" s="119"/>
      <c r="PD49" s="119"/>
      <c r="PE49" s="119"/>
      <c r="PF49" s="119"/>
      <c r="PG49" s="119"/>
      <c r="PH49" s="119"/>
      <c r="PI49" s="119"/>
      <c r="PJ49" s="119"/>
      <c r="PK49" s="119"/>
      <c r="PL49" s="119"/>
      <c r="PM49" s="119"/>
      <c r="PN49" s="119"/>
      <c r="PO49" s="119"/>
      <c r="PP49" s="119"/>
      <c r="PQ49" s="119"/>
      <c r="PR49" s="119"/>
      <c r="PS49" s="119"/>
      <c r="PT49" s="119"/>
      <c r="PU49" s="119"/>
      <c r="PV49" s="119"/>
      <c r="PW49" s="119"/>
      <c r="PX49" s="119"/>
      <c r="PY49" s="119"/>
      <c r="PZ49" s="119"/>
      <c r="QA49" s="119"/>
      <c r="QB49" s="119"/>
      <c r="QC49" s="119"/>
      <c r="QD49" s="119"/>
      <c r="QE49" s="119"/>
      <c r="QF49" s="119"/>
      <c r="QG49" s="119"/>
      <c r="QH49" s="119"/>
      <c r="QI49" s="119"/>
      <c r="QJ49" s="119"/>
      <c r="QK49" s="119"/>
      <c r="QL49" s="119"/>
      <c r="QM49" s="119"/>
      <c r="QN49" s="119"/>
      <c r="QO49" s="119"/>
      <c r="QP49" s="119"/>
      <c r="QQ49" s="119"/>
      <c r="QR49" s="119"/>
      <c r="QS49" s="119"/>
      <c r="QT49" s="119"/>
      <c r="QU49" s="119"/>
      <c r="QV49" s="119"/>
      <c r="QW49" s="119"/>
      <c r="QX49" s="119"/>
      <c r="QY49" s="119"/>
      <c r="QZ49" s="119"/>
      <c r="RA49" s="119"/>
      <c r="RB49" s="119"/>
      <c r="RC49" s="119"/>
      <c r="RD49" s="119"/>
      <c r="RE49" s="119"/>
      <c r="RF49" s="119"/>
      <c r="RG49" s="119"/>
      <c r="AEX49" s="301" t="s">
        <v>437</v>
      </c>
      <c r="AEY49" s="219" t="s">
        <v>437</v>
      </c>
      <c r="AEZ49" s="219" t="s">
        <v>437</v>
      </c>
      <c r="AFA49" s="219" t="s">
        <v>437</v>
      </c>
      <c r="AFB49" s="219" t="s">
        <v>437</v>
      </c>
      <c r="AFC49" s="219" t="s">
        <v>437</v>
      </c>
      <c r="AFD49" s="219" t="s">
        <v>437</v>
      </c>
      <c r="AFE49" s="219" t="s">
        <v>437</v>
      </c>
      <c r="AFF49" s="219" t="s">
        <v>437</v>
      </c>
      <c r="AFG49" s="219" t="s">
        <v>437</v>
      </c>
      <c r="AFH49" s="219" t="s">
        <v>437</v>
      </c>
      <c r="AFI49" s="219" t="s">
        <v>437</v>
      </c>
      <c r="AFJ49" s="219" t="s">
        <v>437</v>
      </c>
      <c r="AFK49" s="219" t="s">
        <v>437</v>
      </c>
      <c r="AFL49" s="219" t="s">
        <v>437</v>
      </c>
      <c r="AFM49" s="219" t="s">
        <v>437</v>
      </c>
      <c r="AFN49" s="219" t="s">
        <v>437</v>
      </c>
      <c r="AFO49" s="219" t="s">
        <v>437</v>
      </c>
      <c r="AFP49" s="219" t="s">
        <v>437</v>
      </c>
      <c r="AFQ49" s="219" t="s">
        <v>437</v>
      </c>
      <c r="AFR49" s="219" t="s">
        <v>437</v>
      </c>
      <c r="AFS49" s="219" t="s">
        <v>437</v>
      </c>
      <c r="AFT49" s="219" t="s">
        <v>437</v>
      </c>
      <c r="AFU49" s="219" t="s">
        <v>437</v>
      </c>
      <c r="AFV49" s="219" t="s">
        <v>437</v>
      </c>
      <c r="AFW49" s="219" t="s">
        <v>437</v>
      </c>
      <c r="AFX49" s="219" t="s">
        <v>437</v>
      </c>
      <c r="AFY49" s="219" t="s">
        <v>437</v>
      </c>
      <c r="AFZ49" s="219" t="s">
        <v>437</v>
      </c>
      <c r="AGA49" s="219" t="s">
        <v>437</v>
      </c>
      <c r="AGB49" s="316" t="s">
        <v>437</v>
      </c>
      <c r="AGC49" s="301" t="s">
        <v>437</v>
      </c>
      <c r="AGD49" s="219" t="s">
        <v>437</v>
      </c>
      <c r="AGE49" s="219" t="s">
        <v>437</v>
      </c>
      <c r="AGF49" s="219" t="s">
        <v>437</v>
      </c>
      <c r="AGG49" s="219" t="s">
        <v>437</v>
      </c>
      <c r="AGH49" s="219" t="s">
        <v>437</v>
      </c>
      <c r="AGI49" s="219" t="s">
        <v>437</v>
      </c>
      <c r="AGJ49" s="219" t="s">
        <v>437</v>
      </c>
      <c r="AGK49" s="219" t="s">
        <v>437</v>
      </c>
      <c r="AGL49" s="219" t="s">
        <v>437</v>
      </c>
      <c r="AGM49" s="219" t="s">
        <v>437</v>
      </c>
      <c r="AGN49" s="219" t="s">
        <v>437</v>
      </c>
      <c r="AGO49" s="219" t="s">
        <v>437</v>
      </c>
      <c r="AGP49" s="219" t="s">
        <v>437</v>
      </c>
      <c r="AGQ49" s="219" t="s">
        <v>437</v>
      </c>
      <c r="AGR49" s="219" t="s">
        <v>437</v>
      </c>
      <c r="AGS49" s="219">
        <v>2</v>
      </c>
      <c r="AGT49" s="219">
        <v>2</v>
      </c>
      <c r="AGU49" s="219" t="s">
        <v>437</v>
      </c>
      <c r="AGV49" s="219" t="s">
        <v>437</v>
      </c>
      <c r="AGW49" s="219">
        <v>4</v>
      </c>
      <c r="AGX49" s="219" t="s">
        <v>437</v>
      </c>
      <c r="AGY49" s="219" t="s">
        <v>437</v>
      </c>
      <c r="AGZ49" s="219" t="s">
        <v>437</v>
      </c>
      <c r="AHA49" s="219" t="s">
        <v>437</v>
      </c>
      <c r="AHB49" s="219" t="s">
        <v>437</v>
      </c>
      <c r="AHC49" s="219" t="s">
        <v>437</v>
      </c>
      <c r="AHD49" s="219" t="s">
        <v>437</v>
      </c>
      <c r="AHE49" s="219" t="s">
        <v>437</v>
      </c>
      <c r="AHF49" s="316" t="s">
        <v>437</v>
      </c>
      <c r="AHG49" s="301" t="s">
        <v>437</v>
      </c>
      <c r="AHH49" s="219" t="s">
        <v>437</v>
      </c>
      <c r="AHI49" s="219" t="s">
        <v>437</v>
      </c>
      <c r="AHJ49" s="219" t="s">
        <v>437</v>
      </c>
      <c r="AHK49" s="219" t="s">
        <v>437</v>
      </c>
      <c r="AHL49" s="219" t="s">
        <v>437</v>
      </c>
      <c r="AHM49" s="219" t="s">
        <v>437</v>
      </c>
      <c r="AHN49" s="219" t="s">
        <v>437</v>
      </c>
      <c r="AHO49" s="219">
        <v>6</v>
      </c>
      <c r="AHP49" s="219" t="s">
        <v>437</v>
      </c>
      <c r="AHQ49" s="219" t="s">
        <v>437</v>
      </c>
      <c r="AHR49" s="219" t="s">
        <v>437</v>
      </c>
      <c r="AHS49" s="219" t="s">
        <v>437</v>
      </c>
      <c r="AHT49" s="219" t="s">
        <v>437</v>
      </c>
      <c r="AHU49" s="219" t="s">
        <v>437</v>
      </c>
      <c r="AHV49" s="219" t="s">
        <v>437</v>
      </c>
      <c r="AHW49" s="219" t="s">
        <v>437</v>
      </c>
      <c r="AHX49" s="219" t="s">
        <v>437</v>
      </c>
      <c r="AHY49" s="219" t="s">
        <v>437</v>
      </c>
      <c r="AHZ49" s="219" t="s">
        <v>437</v>
      </c>
      <c r="AIA49" s="219" t="s">
        <v>437</v>
      </c>
      <c r="AIB49" s="219" t="s">
        <v>437</v>
      </c>
      <c r="AIC49" s="219" t="s">
        <v>437</v>
      </c>
      <c r="AID49" s="219" t="s">
        <v>437</v>
      </c>
      <c r="AIE49" s="219" t="s">
        <v>437</v>
      </c>
      <c r="AIF49" s="219" t="s">
        <v>437</v>
      </c>
      <c r="AIG49" s="219" t="s">
        <v>437</v>
      </c>
      <c r="AIH49" s="219" t="s">
        <v>437</v>
      </c>
      <c r="AII49" s="219" t="s">
        <v>437</v>
      </c>
      <c r="AIJ49" s="219" t="s">
        <v>437</v>
      </c>
      <c r="AIK49" s="316" t="s">
        <v>437</v>
      </c>
      <c r="AIL49" s="656" t="str">
        <f>INDEX([1]集計!$G:$AK,MATCH($B45,[1]集計!$A$1:$A$945,0)+3,MATCH(AIL$232,[1]集計!$G$2:$AK$2,0))</f>
        <v/>
      </c>
      <c r="AIM49" s="657" t="str">
        <f>INDEX([1]集計!$G:$AK,MATCH($B45,[1]集計!$A$1:$A$945,0)+3,MATCH(AIM$232,[1]集計!$G$2:$AK$2,0))</f>
        <v/>
      </c>
      <c r="AIN49" s="657" t="str">
        <f>INDEX([1]集計!$G:$AK,MATCH($B45,[1]集計!$A$1:$A$945,0)+3,MATCH(AIN$232,[1]集計!$G$2:$AK$2,0))</f>
        <v/>
      </c>
      <c r="AIO49" s="657" t="str">
        <f>INDEX([1]集計!$G:$AK,MATCH($B45,[1]集計!$A$1:$A$945,0)+3,MATCH(AIO$232,[1]集計!$G$2:$AK$2,0))</f>
        <v/>
      </c>
      <c r="AIP49" s="657" t="str">
        <f>INDEX([1]集計!$G:$AK,MATCH($B45,[1]集計!$A$1:$A$945,0)+3,MATCH(AIP$232,[1]集計!$G$2:$AK$2,0))</f>
        <v/>
      </c>
      <c r="AIQ49" s="657" t="str">
        <f>INDEX([1]集計!$G:$AK,MATCH($B45,[1]集計!$A$1:$A$945,0)+3,MATCH(AIQ$232,[1]集計!$G$2:$AK$2,0))</f>
        <v/>
      </c>
      <c r="AIR49" s="657" t="str">
        <f>INDEX([1]集計!$G:$AK,MATCH($B45,[1]集計!$A$1:$A$945,0)+3,MATCH(AIR$232,[1]集計!$G$2:$AK$2,0))</f>
        <v/>
      </c>
      <c r="AIS49" s="657" t="str">
        <f>INDEX([1]集計!$G:$AK,MATCH($B45,[1]集計!$A$1:$A$945,0)+3,MATCH(AIS$232,[1]集計!$G$2:$AK$2,0))</f>
        <v/>
      </c>
      <c r="AIT49" s="657" t="str">
        <f>INDEX([1]集計!$G:$AK,MATCH($B45,[1]集計!$A$1:$A$945,0)+3,MATCH(AIT$232,[1]集計!$G$2:$AK$2,0))</f>
        <v/>
      </c>
      <c r="AIU49" s="657" t="str">
        <f>INDEX([1]集計!$G:$AK,MATCH($B45,[1]集計!$A$1:$A$945,0)+3,MATCH(AIU$232,[1]集計!$G$2:$AK$2,0))</f>
        <v/>
      </c>
    </row>
    <row r="50" spans="1:1082" ht="14.25" hidden="1" customHeight="1" outlineLevel="1" thickBot="1">
      <c r="A50" s="159"/>
      <c r="B50" s="160">
        <f>D52</f>
        <v>429</v>
      </c>
      <c r="C50" s="40" t="s">
        <v>232</v>
      </c>
      <c r="D50" s="670">
        <f t="shared" si="67"/>
        <v>0</v>
      </c>
      <c r="E50" s="55" t="e">
        <f>SUM(D50/G50)</f>
        <v>#DIV/0!</v>
      </c>
      <c r="F50" s="179"/>
      <c r="G50" s="49">
        <v>0</v>
      </c>
      <c r="H50" s="156">
        <f>SUM(I50:AJF50)</f>
        <v>0</v>
      </c>
      <c r="T50" s="47"/>
      <c r="NV50" s="119"/>
      <c r="NW50" s="119"/>
      <c r="NX50" s="119"/>
      <c r="NY50" s="119"/>
      <c r="NZ50" s="119"/>
      <c r="OA50" s="119"/>
      <c r="OB50" s="119"/>
      <c r="OC50" s="119"/>
      <c r="OD50" s="119"/>
      <c r="OE50" s="119"/>
      <c r="OF50" s="119"/>
      <c r="OG50" s="119"/>
      <c r="OH50" s="119"/>
      <c r="OI50" s="119"/>
      <c r="OJ50" s="119"/>
      <c r="OK50" s="119"/>
      <c r="OL50" s="119"/>
      <c r="OM50" s="119"/>
      <c r="ON50" s="119"/>
      <c r="OO50" s="119"/>
      <c r="OP50" s="119"/>
      <c r="OQ50" s="119"/>
      <c r="OR50" s="119"/>
      <c r="OS50" s="119"/>
      <c r="OT50" s="119"/>
      <c r="OU50" s="119"/>
      <c r="OV50" s="119"/>
      <c r="OW50" s="119"/>
      <c r="OX50" s="119"/>
      <c r="OY50" s="119"/>
      <c r="OZ50" s="119"/>
      <c r="PA50" s="119"/>
      <c r="PB50" s="119"/>
      <c r="PC50" s="119"/>
      <c r="PD50" s="119"/>
      <c r="PE50" s="119"/>
      <c r="PF50" s="119"/>
      <c r="PG50" s="119"/>
      <c r="PH50" s="119"/>
      <c r="PI50" s="119"/>
      <c r="PJ50" s="119"/>
      <c r="PK50" s="119"/>
      <c r="PL50" s="119"/>
      <c r="PM50" s="119"/>
      <c r="PN50" s="119"/>
      <c r="PO50" s="119"/>
      <c r="PP50" s="119"/>
      <c r="PQ50" s="119"/>
      <c r="PR50" s="119"/>
      <c r="PS50" s="119"/>
      <c r="PT50" s="119"/>
      <c r="PU50" s="119"/>
      <c r="PV50" s="119"/>
      <c r="PW50" s="119"/>
      <c r="PX50" s="119"/>
      <c r="PY50" s="119"/>
      <c r="PZ50" s="119"/>
      <c r="QA50" s="119"/>
      <c r="QB50" s="119"/>
      <c r="QC50" s="119"/>
      <c r="QD50" s="119"/>
      <c r="QE50" s="119"/>
      <c r="QF50" s="119"/>
      <c r="QG50" s="119"/>
      <c r="QH50" s="119"/>
      <c r="QI50" s="119"/>
      <c r="QJ50" s="119"/>
      <c r="QK50" s="119"/>
      <c r="QL50" s="119"/>
      <c r="QM50" s="119"/>
      <c r="QN50" s="119"/>
      <c r="QO50" s="119"/>
      <c r="QP50" s="119"/>
      <c r="QQ50" s="119"/>
      <c r="QR50" s="119"/>
      <c r="QS50" s="119"/>
      <c r="QT50" s="119"/>
      <c r="QU50" s="119"/>
      <c r="QV50" s="119"/>
      <c r="QW50" s="119"/>
      <c r="QX50" s="119"/>
      <c r="QY50" s="119"/>
      <c r="QZ50" s="119"/>
      <c r="RA50" s="119"/>
      <c r="RB50" s="119"/>
      <c r="RC50" s="119"/>
      <c r="RD50" s="119"/>
      <c r="RE50" s="119"/>
      <c r="RF50" s="119"/>
      <c r="RG50" s="119"/>
      <c r="AEX50" s="301" t="s">
        <v>437</v>
      </c>
      <c r="AEY50" s="219" t="s">
        <v>437</v>
      </c>
      <c r="AEZ50" s="219" t="s">
        <v>437</v>
      </c>
      <c r="AFA50" s="219" t="s">
        <v>437</v>
      </c>
      <c r="AFB50" s="219" t="s">
        <v>437</v>
      </c>
      <c r="AFC50" s="219" t="s">
        <v>437</v>
      </c>
      <c r="AFD50" s="219" t="s">
        <v>437</v>
      </c>
      <c r="AFE50" s="219" t="s">
        <v>437</v>
      </c>
      <c r="AFF50" s="219" t="s">
        <v>437</v>
      </c>
      <c r="AFG50" s="219" t="s">
        <v>437</v>
      </c>
      <c r="AFH50" s="219" t="s">
        <v>437</v>
      </c>
      <c r="AFI50" s="219" t="s">
        <v>437</v>
      </c>
      <c r="AFJ50" s="219" t="s">
        <v>437</v>
      </c>
      <c r="AFK50" s="219" t="s">
        <v>437</v>
      </c>
      <c r="AFL50" s="219" t="s">
        <v>437</v>
      </c>
      <c r="AFM50" s="219" t="s">
        <v>437</v>
      </c>
      <c r="AFN50" s="219" t="s">
        <v>437</v>
      </c>
      <c r="AFO50" s="219" t="s">
        <v>437</v>
      </c>
      <c r="AFP50" s="219" t="s">
        <v>437</v>
      </c>
      <c r="AFQ50" s="219" t="s">
        <v>437</v>
      </c>
      <c r="AFR50" s="219" t="s">
        <v>437</v>
      </c>
      <c r="AFS50" s="219" t="s">
        <v>437</v>
      </c>
      <c r="AFT50" s="219" t="s">
        <v>437</v>
      </c>
      <c r="AFU50" s="219" t="s">
        <v>437</v>
      </c>
      <c r="AFV50" s="219" t="s">
        <v>437</v>
      </c>
      <c r="AFW50" s="219" t="s">
        <v>437</v>
      </c>
      <c r="AFX50" s="219" t="s">
        <v>437</v>
      </c>
      <c r="AFY50" s="219" t="s">
        <v>437</v>
      </c>
      <c r="AFZ50" s="219" t="s">
        <v>437</v>
      </c>
      <c r="AGA50" s="219" t="s">
        <v>437</v>
      </c>
      <c r="AGB50" s="316" t="s">
        <v>437</v>
      </c>
      <c r="AGC50" s="301" t="s">
        <v>437</v>
      </c>
      <c r="AGD50" s="219" t="s">
        <v>437</v>
      </c>
      <c r="AGE50" s="219" t="s">
        <v>437</v>
      </c>
      <c r="AGF50" s="219" t="s">
        <v>437</v>
      </c>
      <c r="AGG50" s="219" t="s">
        <v>437</v>
      </c>
      <c r="AGH50" s="219" t="s">
        <v>437</v>
      </c>
      <c r="AGI50" s="219" t="s">
        <v>437</v>
      </c>
      <c r="AGJ50" s="219" t="s">
        <v>437</v>
      </c>
      <c r="AGK50" s="219" t="s">
        <v>437</v>
      </c>
      <c r="AGL50" s="219" t="s">
        <v>437</v>
      </c>
      <c r="AGM50" s="219" t="s">
        <v>437</v>
      </c>
      <c r="AGN50" s="219" t="s">
        <v>437</v>
      </c>
      <c r="AGO50" s="219" t="s">
        <v>437</v>
      </c>
      <c r="AGP50" s="219" t="s">
        <v>437</v>
      </c>
      <c r="AGQ50" s="219" t="s">
        <v>437</v>
      </c>
      <c r="AGR50" s="219" t="s">
        <v>437</v>
      </c>
      <c r="AGS50" s="219" t="s">
        <v>437</v>
      </c>
      <c r="AGT50" s="219" t="s">
        <v>437</v>
      </c>
      <c r="AGU50" s="219" t="s">
        <v>437</v>
      </c>
      <c r="AGV50" s="219" t="s">
        <v>437</v>
      </c>
      <c r="AGW50" s="219" t="s">
        <v>437</v>
      </c>
      <c r="AGX50" s="219" t="s">
        <v>437</v>
      </c>
      <c r="AGY50" s="219" t="s">
        <v>437</v>
      </c>
      <c r="AGZ50" s="219" t="s">
        <v>437</v>
      </c>
      <c r="AHA50" s="219" t="s">
        <v>437</v>
      </c>
      <c r="AHB50" s="219" t="s">
        <v>437</v>
      </c>
      <c r="AHC50" s="219" t="s">
        <v>437</v>
      </c>
      <c r="AHD50" s="219" t="s">
        <v>437</v>
      </c>
      <c r="AHE50" s="219" t="s">
        <v>437</v>
      </c>
      <c r="AHF50" s="316" t="s">
        <v>437</v>
      </c>
      <c r="AHG50" s="301" t="s">
        <v>437</v>
      </c>
      <c r="AHH50" s="219" t="s">
        <v>437</v>
      </c>
      <c r="AHI50" s="219" t="s">
        <v>437</v>
      </c>
      <c r="AHJ50" s="219" t="s">
        <v>437</v>
      </c>
      <c r="AHK50" s="219" t="s">
        <v>437</v>
      </c>
      <c r="AHL50" s="219" t="s">
        <v>437</v>
      </c>
      <c r="AHM50" s="219" t="s">
        <v>437</v>
      </c>
      <c r="AHN50" s="219" t="s">
        <v>437</v>
      </c>
      <c r="AHO50" s="219" t="s">
        <v>437</v>
      </c>
      <c r="AHP50" s="219" t="s">
        <v>437</v>
      </c>
      <c r="AHQ50" s="219" t="s">
        <v>437</v>
      </c>
      <c r="AHR50" s="219" t="s">
        <v>437</v>
      </c>
      <c r="AHS50" s="219" t="s">
        <v>437</v>
      </c>
      <c r="AHT50" s="219" t="s">
        <v>437</v>
      </c>
      <c r="AHU50" s="219" t="s">
        <v>437</v>
      </c>
      <c r="AHV50" s="219" t="s">
        <v>437</v>
      </c>
      <c r="AHW50" s="219" t="s">
        <v>437</v>
      </c>
      <c r="AHX50" s="219" t="s">
        <v>437</v>
      </c>
      <c r="AHY50" s="219" t="s">
        <v>437</v>
      </c>
      <c r="AHZ50" s="219" t="s">
        <v>437</v>
      </c>
      <c r="AIA50" s="219" t="s">
        <v>437</v>
      </c>
      <c r="AIB50" s="219" t="s">
        <v>437</v>
      </c>
      <c r="AIC50" s="219" t="s">
        <v>437</v>
      </c>
      <c r="AID50" s="219" t="s">
        <v>437</v>
      </c>
      <c r="AIE50" s="219" t="s">
        <v>437</v>
      </c>
      <c r="AIF50" s="219" t="s">
        <v>437</v>
      </c>
      <c r="AIG50" s="219" t="s">
        <v>437</v>
      </c>
      <c r="AIH50" s="219" t="s">
        <v>437</v>
      </c>
      <c r="AII50" s="219" t="s">
        <v>437</v>
      </c>
      <c r="AIJ50" s="219" t="s">
        <v>437</v>
      </c>
      <c r="AIK50" s="316" t="s">
        <v>437</v>
      </c>
      <c r="AIL50" s="656" t="str">
        <f>INDEX([1]集計!$G:$AK,MATCH($B45,[1]集計!$A$1:$A$945,0)+4,MATCH(AIL$232,[1]集計!$G$2:$AK$2,0))</f>
        <v/>
      </c>
      <c r="AIM50" s="657" t="str">
        <f>INDEX([1]集計!$G:$AK,MATCH($B45,[1]集計!$A$1:$A$945,0)+4,MATCH(AIM$232,[1]集計!$G$2:$AK$2,0))</f>
        <v/>
      </c>
      <c r="AIN50" s="657" t="str">
        <f>INDEX([1]集計!$G:$AK,MATCH($B45,[1]集計!$A$1:$A$945,0)+4,MATCH(AIN$232,[1]集計!$G$2:$AK$2,0))</f>
        <v/>
      </c>
      <c r="AIO50" s="657" t="str">
        <f>INDEX([1]集計!$G:$AK,MATCH($B45,[1]集計!$A$1:$A$945,0)+4,MATCH(AIO$232,[1]集計!$G$2:$AK$2,0))</f>
        <v/>
      </c>
      <c r="AIP50" s="657" t="str">
        <f>INDEX([1]集計!$G:$AK,MATCH($B45,[1]集計!$A$1:$A$945,0)+4,MATCH(AIP$232,[1]集計!$G$2:$AK$2,0))</f>
        <v/>
      </c>
      <c r="AIQ50" s="657" t="str">
        <f>INDEX([1]集計!$G:$AK,MATCH($B45,[1]集計!$A$1:$A$945,0)+4,MATCH(AIQ$232,[1]集計!$G$2:$AK$2,0))</f>
        <v/>
      </c>
      <c r="AIR50" s="657" t="str">
        <f>INDEX([1]集計!$G:$AK,MATCH($B45,[1]集計!$A$1:$A$945,0)+4,MATCH(AIR$232,[1]集計!$G$2:$AK$2,0))</f>
        <v/>
      </c>
      <c r="AIS50" s="657" t="str">
        <f>INDEX([1]集計!$G:$AK,MATCH($B45,[1]集計!$A$1:$A$945,0)+4,MATCH(AIS$232,[1]集計!$G$2:$AK$2,0))</f>
        <v/>
      </c>
      <c r="AIT50" s="657" t="str">
        <f>INDEX([1]集計!$G:$AK,MATCH($B45,[1]集計!$A$1:$A$945,0)+4,MATCH(AIT$232,[1]集計!$G$2:$AK$2,0))</f>
        <v/>
      </c>
      <c r="AIU50" s="657" t="str">
        <f>INDEX([1]集計!$G:$AK,MATCH($B45,[1]集計!$A$1:$A$945,0)+4,MATCH(AIU$232,[1]集計!$G$2:$AK$2,0))</f>
        <v/>
      </c>
    </row>
    <row r="51" spans="1:1082" ht="14.25" hidden="1" customHeight="1" outlineLevel="1" thickBot="1">
      <c r="A51" s="161" t="s">
        <v>233</v>
      </c>
      <c r="B51" s="162">
        <f>SUM(B50/(B46*E53/100))</f>
        <v>0.71499999999999997</v>
      </c>
      <c r="C51" s="32" t="s">
        <v>234</v>
      </c>
      <c r="D51" s="670">
        <f t="shared" si="67"/>
        <v>24</v>
      </c>
      <c r="E51" s="55">
        <f t="shared" ref="E51" si="68">SUM(D51/G51)</f>
        <v>0.16</v>
      </c>
      <c r="F51" s="179"/>
      <c r="G51" s="49">
        <v>150</v>
      </c>
      <c r="H51" s="156">
        <f>SUM(I51:AJF51)</f>
        <v>24</v>
      </c>
      <c r="T51" s="47"/>
      <c r="NV51" s="119"/>
      <c r="NW51" s="119"/>
      <c r="NX51" s="119"/>
      <c r="NY51" s="119"/>
      <c r="NZ51" s="119"/>
      <c r="OA51" s="119"/>
      <c r="OB51" s="119"/>
      <c r="OC51" s="119"/>
      <c r="OD51" s="119"/>
      <c r="OE51" s="119"/>
      <c r="OF51" s="119"/>
      <c r="OG51" s="119"/>
      <c r="OH51" s="119"/>
      <c r="OI51" s="119"/>
      <c r="OJ51" s="119"/>
      <c r="OK51" s="119"/>
      <c r="OL51" s="119"/>
      <c r="OM51" s="119"/>
      <c r="ON51" s="119"/>
      <c r="OO51" s="119"/>
      <c r="OP51" s="119"/>
      <c r="OQ51" s="119"/>
      <c r="OR51" s="119"/>
      <c r="OS51" s="119"/>
      <c r="OT51" s="119"/>
      <c r="OU51" s="119"/>
      <c r="OV51" s="119"/>
      <c r="OW51" s="119"/>
      <c r="OX51" s="119"/>
      <c r="OY51" s="119"/>
      <c r="OZ51" s="119"/>
      <c r="PA51" s="119"/>
      <c r="PB51" s="119"/>
      <c r="PC51" s="119"/>
      <c r="PD51" s="119"/>
      <c r="PE51" s="119"/>
      <c r="PF51" s="119"/>
      <c r="PG51" s="119"/>
      <c r="PH51" s="119"/>
      <c r="PI51" s="119"/>
      <c r="PJ51" s="119"/>
      <c r="PK51" s="119"/>
      <c r="PL51" s="119"/>
      <c r="PM51" s="119"/>
      <c r="PN51" s="119"/>
      <c r="PO51" s="119"/>
      <c r="PP51" s="119"/>
      <c r="PQ51" s="119"/>
      <c r="PR51" s="119"/>
      <c r="PS51" s="119"/>
      <c r="PT51" s="119"/>
      <c r="PU51" s="119"/>
      <c r="PV51" s="119"/>
      <c r="PW51" s="119"/>
      <c r="PX51" s="119"/>
      <c r="PY51" s="119"/>
      <c r="PZ51" s="119"/>
      <c r="QA51" s="119"/>
      <c r="QB51" s="119"/>
      <c r="QC51" s="119"/>
      <c r="QD51" s="119"/>
      <c r="QE51" s="119"/>
      <c r="QF51" s="119"/>
      <c r="QG51" s="119"/>
      <c r="QH51" s="119"/>
      <c r="QI51" s="119"/>
      <c r="QJ51" s="119"/>
      <c r="QK51" s="119"/>
      <c r="QL51" s="119"/>
      <c r="QM51" s="119"/>
      <c r="QN51" s="119"/>
      <c r="QO51" s="119"/>
      <c r="QP51" s="119"/>
      <c r="QQ51" s="119"/>
      <c r="QR51" s="119"/>
      <c r="QS51" s="119"/>
      <c r="QT51" s="119"/>
      <c r="QU51" s="119"/>
      <c r="QV51" s="119"/>
      <c r="QW51" s="119"/>
      <c r="QX51" s="119"/>
      <c r="QY51" s="119"/>
      <c r="QZ51" s="119"/>
      <c r="RA51" s="119"/>
      <c r="RB51" s="119"/>
      <c r="RC51" s="119"/>
      <c r="RD51" s="119"/>
      <c r="RE51" s="119"/>
      <c r="RF51" s="119"/>
      <c r="RG51" s="119"/>
      <c r="AEX51" s="301" t="s">
        <v>437</v>
      </c>
      <c r="AEY51" s="219" t="s">
        <v>437</v>
      </c>
      <c r="AEZ51" s="219" t="s">
        <v>437</v>
      </c>
      <c r="AFA51" s="219" t="s">
        <v>437</v>
      </c>
      <c r="AFB51" s="219" t="s">
        <v>437</v>
      </c>
      <c r="AFC51" s="219" t="s">
        <v>437</v>
      </c>
      <c r="AFD51" s="219" t="s">
        <v>437</v>
      </c>
      <c r="AFE51" s="219" t="s">
        <v>437</v>
      </c>
      <c r="AFF51" s="219" t="s">
        <v>437</v>
      </c>
      <c r="AFG51" s="219" t="s">
        <v>437</v>
      </c>
      <c r="AFH51" s="219" t="s">
        <v>437</v>
      </c>
      <c r="AFI51" s="219" t="s">
        <v>437</v>
      </c>
      <c r="AFJ51" s="219" t="s">
        <v>437</v>
      </c>
      <c r="AFK51" s="219" t="s">
        <v>437</v>
      </c>
      <c r="AFL51" s="219" t="s">
        <v>437</v>
      </c>
      <c r="AFM51" s="219" t="s">
        <v>437</v>
      </c>
      <c r="AFN51" s="219" t="s">
        <v>437</v>
      </c>
      <c r="AFO51" s="219" t="s">
        <v>437</v>
      </c>
      <c r="AFP51" s="219" t="s">
        <v>437</v>
      </c>
      <c r="AFQ51" s="219" t="s">
        <v>437</v>
      </c>
      <c r="AFR51" s="219" t="s">
        <v>437</v>
      </c>
      <c r="AFS51" s="219" t="s">
        <v>437</v>
      </c>
      <c r="AFT51" s="219" t="s">
        <v>437</v>
      </c>
      <c r="AFU51" s="219" t="s">
        <v>437</v>
      </c>
      <c r="AFV51" s="219" t="s">
        <v>437</v>
      </c>
      <c r="AFW51" s="219" t="s">
        <v>437</v>
      </c>
      <c r="AFX51" s="219" t="s">
        <v>437</v>
      </c>
      <c r="AFY51" s="219" t="s">
        <v>437</v>
      </c>
      <c r="AFZ51" s="219" t="s">
        <v>437</v>
      </c>
      <c r="AGA51" s="219" t="s">
        <v>437</v>
      </c>
      <c r="AGB51" s="316" t="s">
        <v>437</v>
      </c>
      <c r="AGC51" s="301" t="s">
        <v>437</v>
      </c>
      <c r="AGD51" s="219" t="s">
        <v>437</v>
      </c>
      <c r="AGE51" s="219" t="s">
        <v>437</v>
      </c>
      <c r="AGF51" s="219" t="s">
        <v>437</v>
      </c>
      <c r="AGG51" s="219">
        <v>6</v>
      </c>
      <c r="AGH51" s="219" t="s">
        <v>437</v>
      </c>
      <c r="AGI51" s="219" t="s">
        <v>437</v>
      </c>
      <c r="AGJ51" s="219" t="s">
        <v>437</v>
      </c>
      <c r="AGK51" s="219" t="s">
        <v>437</v>
      </c>
      <c r="AGL51" s="219" t="s">
        <v>437</v>
      </c>
      <c r="AGM51" s="219" t="s">
        <v>437</v>
      </c>
      <c r="AGN51" s="219" t="s">
        <v>437</v>
      </c>
      <c r="AGO51" s="219" t="s">
        <v>437</v>
      </c>
      <c r="AGP51" s="219" t="s">
        <v>437</v>
      </c>
      <c r="AGQ51" s="219" t="s">
        <v>437</v>
      </c>
      <c r="AGR51" s="219" t="s">
        <v>437</v>
      </c>
      <c r="AGS51" s="219" t="s">
        <v>437</v>
      </c>
      <c r="AGT51" s="219" t="s">
        <v>437</v>
      </c>
      <c r="AGU51" s="219" t="s">
        <v>437</v>
      </c>
      <c r="AGV51" s="219" t="s">
        <v>437</v>
      </c>
      <c r="AGW51" s="219" t="s">
        <v>437</v>
      </c>
      <c r="AGX51" s="219" t="s">
        <v>437</v>
      </c>
      <c r="AGY51" s="219" t="s">
        <v>437</v>
      </c>
      <c r="AGZ51" s="219" t="s">
        <v>437</v>
      </c>
      <c r="AHA51" s="219" t="s">
        <v>437</v>
      </c>
      <c r="AHB51" s="219" t="s">
        <v>437</v>
      </c>
      <c r="AHC51" s="219" t="s">
        <v>437</v>
      </c>
      <c r="AHD51" s="219" t="s">
        <v>437</v>
      </c>
      <c r="AHE51" s="219" t="s">
        <v>437</v>
      </c>
      <c r="AHF51" s="316" t="s">
        <v>437</v>
      </c>
      <c r="AHG51" s="301" t="s">
        <v>437</v>
      </c>
      <c r="AHH51" s="219" t="s">
        <v>437</v>
      </c>
      <c r="AHI51" s="219" t="s">
        <v>437</v>
      </c>
      <c r="AHJ51" s="219" t="s">
        <v>437</v>
      </c>
      <c r="AHK51" s="219" t="s">
        <v>437</v>
      </c>
      <c r="AHL51" s="219" t="s">
        <v>437</v>
      </c>
      <c r="AHM51" s="219" t="s">
        <v>437</v>
      </c>
      <c r="AHN51" s="219">
        <v>6</v>
      </c>
      <c r="AHO51" s="219">
        <v>8</v>
      </c>
      <c r="AHP51" s="219" t="s">
        <v>437</v>
      </c>
      <c r="AHQ51" s="219" t="s">
        <v>437</v>
      </c>
      <c r="AHR51" s="219">
        <v>4</v>
      </c>
      <c r="AHS51" s="219" t="s">
        <v>437</v>
      </c>
      <c r="AHT51" s="219" t="s">
        <v>437</v>
      </c>
      <c r="AHU51" s="219" t="s">
        <v>437</v>
      </c>
      <c r="AHV51" s="219" t="s">
        <v>437</v>
      </c>
      <c r="AHW51" s="219" t="s">
        <v>437</v>
      </c>
      <c r="AHX51" s="219" t="s">
        <v>437</v>
      </c>
      <c r="AHY51" s="219" t="s">
        <v>437</v>
      </c>
      <c r="AHZ51" s="219" t="s">
        <v>437</v>
      </c>
      <c r="AIA51" s="219" t="s">
        <v>437</v>
      </c>
      <c r="AIB51" s="219" t="s">
        <v>437</v>
      </c>
      <c r="AIC51" s="219" t="s">
        <v>437</v>
      </c>
      <c r="AID51" s="219" t="s">
        <v>437</v>
      </c>
      <c r="AIE51" s="219" t="s">
        <v>437</v>
      </c>
      <c r="AIF51" s="219" t="s">
        <v>437</v>
      </c>
      <c r="AIG51" s="219" t="s">
        <v>437</v>
      </c>
      <c r="AIH51" s="219" t="s">
        <v>437</v>
      </c>
      <c r="AII51" s="219" t="s">
        <v>437</v>
      </c>
      <c r="AIJ51" s="219" t="s">
        <v>437</v>
      </c>
      <c r="AIK51" s="316" t="s">
        <v>437</v>
      </c>
      <c r="AIL51" s="656" t="str">
        <f>INDEX([1]集計!$G:$AK,MATCH($B45,[1]集計!$A$1:$A$945,0)+5,MATCH(AIL$232,[1]集計!$G$2:$AK$2,0))</f>
        <v/>
      </c>
      <c r="AIM51" s="657" t="str">
        <f>INDEX([1]集計!$G:$AK,MATCH($B45,[1]集計!$A$1:$A$945,0)+5,MATCH(AIM$232,[1]集計!$G$2:$AK$2,0))</f>
        <v/>
      </c>
      <c r="AIN51" s="657" t="str">
        <f>INDEX([1]集計!$G:$AK,MATCH($B45,[1]集計!$A$1:$A$945,0)+5,MATCH(AIN$232,[1]集計!$G$2:$AK$2,0))</f>
        <v/>
      </c>
      <c r="AIO51" s="657" t="str">
        <f>INDEX([1]集計!$G:$AK,MATCH($B45,[1]集計!$A$1:$A$945,0)+5,MATCH(AIO$232,[1]集計!$G$2:$AK$2,0))</f>
        <v/>
      </c>
      <c r="AIP51" s="657" t="str">
        <f>INDEX([1]集計!$G:$AK,MATCH($B45,[1]集計!$A$1:$A$945,0)+5,MATCH(AIP$232,[1]集計!$G$2:$AK$2,0))</f>
        <v/>
      </c>
      <c r="AIQ51" s="657" t="str">
        <f>INDEX([1]集計!$G:$AK,MATCH($B45,[1]集計!$A$1:$A$945,0)+5,MATCH(AIQ$232,[1]集計!$G$2:$AK$2,0))</f>
        <v/>
      </c>
      <c r="AIR51" s="657" t="str">
        <f>INDEX([1]集計!$G:$AK,MATCH($B45,[1]集計!$A$1:$A$945,0)+5,MATCH(AIR$232,[1]集計!$G$2:$AK$2,0))</f>
        <v/>
      </c>
      <c r="AIS51" s="657" t="str">
        <f>INDEX([1]集計!$G:$AK,MATCH($B45,[1]集計!$A$1:$A$945,0)+5,MATCH(AIS$232,[1]集計!$G$2:$AK$2,0))</f>
        <v/>
      </c>
      <c r="AIT51" s="657" t="str">
        <f>INDEX([1]集計!$G:$AK,MATCH($B45,[1]集計!$A$1:$A$945,0)+5,MATCH(AIT$232,[1]集計!$G$2:$AK$2,0))</f>
        <v/>
      </c>
      <c r="AIU51" s="657" t="str">
        <f>INDEX([1]集計!$G:$AK,MATCH($B45,[1]集計!$A$1:$A$945,0)+5,MATCH(AIU$232,[1]集計!$G$2:$AK$2,0))</f>
        <v/>
      </c>
    </row>
    <row r="52" spans="1:1082" ht="14.25" hidden="1" customHeight="1" outlineLevel="1" thickBot="1">
      <c r="A52" s="157" t="s">
        <v>233</v>
      </c>
      <c r="B52" s="163">
        <f>SUM(B50/(B47*E53/100))</f>
        <v>0.85373134328358213</v>
      </c>
      <c r="C52" s="164" t="s">
        <v>235</v>
      </c>
      <c r="D52" s="671">
        <f>SUM(D46:D51)</f>
        <v>429</v>
      </c>
      <c r="E52" s="182">
        <v>43.045000000000002</v>
      </c>
      <c r="F52" s="183"/>
      <c r="G52" s="598"/>
      <c r="H52" s="156">
        <f>SUM(H46:H51)</f>
        <v>429</v>
      </c>
      <c r="NV52" s="119"/>
      <c r="NW52" s="119"/>
      <c r="NX52" s="119"/>
      <c r="NY52" s="119"/>
      <c r="NZ52" s="119"/>
      <c r="OA52" s="119"/>
      <c r="OB52" s="119"/>
      <c r="OC52" s="119"/>
      <c r="OD52" s="119"/>
      <c r="OE52" s="119"/>
      <c r="OF52" s="119"/>
      <c r="OG52" s="119"/>
      <c r="OH52" s="119"/>
      <c r="OI52" s="119"/>
      <c r="OJ52" s="119"/>
      <c r="OK52" s="119"/>
      <c r="OL52" s="119"/>
      <c r="OM52" s="119"/>
      <c r="ON52" s="119"/>
      <c r="OO52" s="119"/>
      <c r="OP52" s="119"/>
      <c r="OQ52" s="119"/>
      <c r="OR52" s="119"/>
      <c r="OS52" s="119"/>
      <c r="OT52" s="119"/>
      <c r="OU52" s="119"/>
      <c r="OV52" s="119"/>
      <c r="OW52" s="119"/>
      <c r="OX52" s="119"/>
      <c r="OY52" s="119"/>
      <c r="OZ52" s="119"/>
      <c r="PA52" s="119"/>
      <c r="PB52" s="119"/>
      <c r="PC52" s="119"/>
      <c r="PD52" s="119"/>
      <c r="PE52" s="119"/>
      <c r="PF52" s="119"/>
      <c r="PG52" s="119"/>
      <c r="PH52" s="119"/>
      <c r="PI52" s="119"/>
      <c r="PJ52" s="119"/>
      <c r="PK52" s="119"/>
      <c r="PL52" s="119"/>
      <c r="PM52" s="119"/>
      <c r="PN52" s="119"/>
      <c r="PO52" s="119"/>
      <c r="PP52" s="119"/>
      <c r="PQ52" s="119"/>
      <c r="PR52" s="119"/>
      <c r="PS52" s="119"/>
      <c r="PT52" s="119"/>
      <c r="PU52" s="119"/>
      <c r="PV52" s="119"/>
      <c r="PW52" s="119"/>
      <c r="PX52" s="119"/>
      <c r="PY52" s="119"/>
      <c r="PZ52" s="119"/>
      <c r="QA52" s="119"/>
      <c r="QB52" s="119"/>
      <c r="QC52" s="119"/>
      <c r="QD52" s="119"/>
      <c r="QE52" s="119"/>
      <c r="QF52" s="119"/>
      <c r="QG52" s="119"/>
      <c r="QH52" s="119"/>
      <c r="QI52" s="119"/>
      <c r="QJ52" s="119"/>
      <c r="QK52" s="119"/>
      <c r="QL52" s="119"/>
      <c r="QM52" s="119"/>
      <c r="QN52" s="119"/>
      <c r="QO52" s="119"/>
      <c r="QP52" s="119"/>
      <c r="QQ52" s="119"/>
      <c r="QR52" s="119"/>
      <c r="QS52" s="119"/>
      <c r="QT52" s="119"/>
      <c r="QU52" s="119"/>
      <c r="QV52" s="119"/>
      <c r="QW52" s="119"/>
      <c r="QX52" s="119"/>
      <c r="QY52" s="119"/>
      <c r="QZ52" s="119"/>
      <c r="RA52" s="119"/>
      <c r="RB52" s="119"/>
      <c r="RC52" s="119"/>
      <c r="RD52" s="119"/>
      <c r="RE52" s="119"/>
      <c r="RF52" s="119"/>
      <c r="RG52" s="119"/>
      <c r="AEX52" s="8">
        <f t="shared" ref="AEX52:AGB52" si="69">SUM(AEX46:AEX51)</f>
        <v>0</v>
      </c>
      <c r="AEY52" s="9">
        <f t="shared" si="69"/>
        <v>0</v>
      </c>
      <c r="AEZ52" s="9">
        <f t="shared" si="69"/>
        <v>0</v>
      </c>
      <c r="AFA52" s="9">
        <f t="shared" si="69"/>
        <v>0</v>
      </c>
      <c r="AFB52" s="9">
        <f t="shared" si="69"/>
        <v>0</v>
      </c>
      <c r="AFC52" s="9">
        <f t="shared" si="69"/>
        <v>0</v>
      </c>
      <c r="AFD52" s="9">
        <f t="shared" si="69"/>
        <v>0</v>
      </c>
      <c r="AFE52" s="9">
        <f t="shared" si="69"/>
        <v>2</v>
      </c>
      <c r="AFF52" s="9">
        <f t="shared" si="69"/>
        <v>0</v>
      </c>
      <c r="AFG52" s="9">
        <f t="shared" si="69"/>
        <v>0</v>
      </c>
      <c r="AFH52" s="9">
        <f t="shared" si="69"/>
        <v>10</v>
      </c>
      <c r="AFI52" s="9">
        <f>SUM(AFI46:AFI51)</f>
        <v>17</v>
      </c>
      <c r="AFJ52" s="9">
        <f t="shared" si="69"/>
        <v>10</v>
      </c>
      <c r="AFK52" s="9">
        <f t="shared" si="69"/>
        <v>12</v>
      </c>
      <c r="AFL52" s="9">
        <f t="shared" si="69"/>
        <v>0</v>
      </c>
      <c r="AFM52" s="9">
        <f t="shared" si="69"/>
        <v>0</v>
      </c>
      <c r="AFN52" s="9">
        <f t="shared" si="69"/>
        <v>8</v>
      </c>
      <c r="AFO52" s="9">
        <f t="shared" si="69"/>
        <v>8</v>
      </c>
      <c r="AFP52" s="9">
        <f t="shared" si="69"/>
        <v>0</v>
      </c>
      <c r="AFQ52" s="9">
        <f t="shared" si="69"/>
        <v>0</v>
      </c>
      <c r="AFR52" s="9">
        <f t="shared" si="69"/>
        <v>0</v>
      </c>
      <c r="AFS52" s="9">
        <f t="shared" si="69"/>
        <v>0</v>
      </c>
      <c r="AFT52" s="9">
        <f t="shared" si="69"/>
        <v>0</v>
      </c>
      <c r="AFU52" s="9">
        <f t="shared" si="69"/>
        <v>6</v>
      </c>
      <c r="AFV52" s="9">
        <f t="shared" si="69"/>
        <v>4</v>
      </c>
      <c r="AFW52" s="9">
        <f t="shared" si="69"/>
        <v>0</v>
      </c>
      <c r="AFX52" s="9">
        <f t="shared" si="69"/>
        <v>0</v>
      </c>
      <c r="AFY52" s="9">
        <f t="shared" si="69"/>
        <v>4</v>
      </c>
      <c r="AFZ52" s="9">
        <f t="shared" si="69"/>
        <v>0</v>
      </c>
      <c r="AGA52" s="9">
        <f t="shared" si="69"/>
        <v>0</v>
      </c>
      <c r="AGB52" s="10">
        <f t="shared" si="69"/>
        <v>0</v>
      </c>
      <c r="AGC52" s="8">
        <f t="shared" ref="AGC52:AHF52" si="70">SUM(AGC46:AGC51)</f>
        <v>0</v>
      </c>
      <c r="AGD52" s="9">
        <f t="shared" si="70"/>
        <v>0</v>
      </c>
      <c r="AGE52" s="9">
        <f t="shared" si="70"/>
        <v>0</v>
      </c>
      <c r="AGF52" s="9">
        <f t="shared" si="70"/>
        <v>0</v>
      </c>
      <c r="AGG52" s="9">
        <f t="shared" si="70"/>
        <v>18</v>
      </c>
      <c r="AGH52" s="9">
        <f t="shared" si="70"/>
        <v>0</v>
      </c>
      <c r="AGI52" s="9">
        <f t="shared" si="70"/>
        <v>8</v>
      </c>
      <c r="AGJ52" s="9">
        <f t="shared" si="70"/>
        <v>14</v>
      </c>
      <c r="AGK52" s="9">
        <f t="shared" si="70"/>
        <v>0</v>
      </c>
      <c r="AGL52" s="9">
        <f t="shared" si="70"/>
        <v>4</v>
      </c>
      <c r="AGM52" s="9">
        <f t="shared" si="70"/>
        <v>15</v>
      </c>
      <c r="AGN52" s="9">
        <f t="shared" si="70"/>
        <v>0</v>
      </c>
      <c r="AGO52" s="9">
        <f t="shared" si="70"/>
        <v>0</v>
      </c>
      <c r="AGP52" s="9">
        <f t="shared" si="70"/>
        <v>0</v>
      </c>
      <c r="AGQ52" s="9">
        <f t="shared" si="70"/>
        <v>0</v>
      </c>
      <c r="AGR52" s="9">
        <f t="shared" si="70"/>
        <v>0</v>
      </c>
      <c r="AGS52" s="9">
        <f t="shared" si="70"/>
        <v>30</v>
      </c>
      <c r="AGT52" s="9">
        <f t="shared" si="70"/>
        <v>11</v>
      </c>
      <c r="AGU52" s="9">
        <f t="shared" si="70"/>
        <v>7</v>
      </c>
      <c r="AGV52" s="9">
        <f t="shared" si="70"/>
        <v>0</v>
      </c>
      <c r="AGW52" s="9">
        <f t="shared" si="70"/>
        <v>15</v>
      </c>
      <c r="AGX52" s="9">
        <f t="shared" si="70"/>
        <v>18</v>
      </c>
      <c r="AGY52" s="9">
        <f t="shared" si="70"/>
        <v>24</v>
      </c>
      <c r="AGZ52" s="9">
        <f t="shared" si="70"/>
        <v>24</v>
      </c>
      <c r="AHA52" s="9">
        <f t="shared" si="70"/>
        <v>24</v>
      </c>
      <c r="AHB52" s="9">
        <f t="shared" si="70"/>
        <v>32</v>
      </c>
      <c r="AHC52" s="9">
        <f t="shared" si="70"/>
        <v>0</v>
      </c>
      <c r="AHD52" s="9">
        <f t="shared" si="70"/>
        <v>20</v>
      </c>
      <c r="AHE52" s="9">
        <f t="shared" si="70"/>
        <v>8</v>
      </c>
      <c r="AHF52" s="10">
        <f t="shared" si="70"/>
        <v>2</v>
      </c>
      <c r="AHG52" s="8">
        <f t="shared" ref="AHG52:AIK52" si="71">SUM(AHG46:AHG51)</f>
        <v>16</v>
      </c>
      <c r="AHH52" s="9">
        <f t="shared" si="71"/>
        <v>16</v>
      </c>
      <c r="AHI52" s="9">
        <f t="shared" si="71"/>
        <v>0</v>
      </c>
      <c r="AHJ52" s="9">
        <f t="shared" si="71"/>
        <v>0</v>
      </c>
      <c r="AHK52" s="9">
        <f t="shared" si="71"/>
        <v>6</v>
      </c>
      <c r="AHL52" s="9">
        <f t="shared" si="71"/>
        <v>0</v>
      </c>
      <c r="AHM52" s="9">
        <f t="shared" si="71"/>
        <v>0</v>
      </c>
      <c r="AHN52" s="9">
        <f t="shared" si="71"/>
        <v>12</v>
      </c>
      <c r="AHO52" s="9">
        <f t="shared" si="71"/>
        <v>20</v>
      </c>
      <c r="AHP52" s="9">
        <f t="shared" si="71"/>
        <v>0</v>
      </c>
      <c r="AHQ52" s="9">
        <f t="shared" si="71"/>
        <v>0</v>
      </c>
      <c r="AHR52" s="9">
        <f>SUM(AHR46:AHR51)</f>
        <v>4</v>
      </c>
      <c r="AHS52" s="9">
        <f t="shared" si="71"/>
        <v>0</v>
      </c>
      <c r="AHT52" s="9">
        <f t="shared" si="71"/>
        <v>0</v>
      </c>
      <c r="AHU52" s="9">
        <f t="shared" si="71"/>
        <v>0</v>
      </c>
      <c r="AHV52" s="9">
        <f t="shared" si="71"/>
        <v>0</v>
      </c>
      <c r="AHW52" s="9">
        <f t="shared" si="71"/>
        <v>0</v>
      </c>
      <c r="AHX52" s="9">
        <f t="shared" si="71"/>
        <v>0</v>
      </c>
      <c r="AHY52" s="9">
        <f t="shared" si="71"/>
        <v>0</v>
      </c>
      <c r="AHZ52" s="9">
        <f t="shared" si="71"/>
        <v>0</v>
      </c>
      <c r="AIA52" s="9">
        <f t="shared" si="71"/>
        <v>0</v>
      </c>
      <c r="AIB52" s="9">
        <f t="shared" si="71"/>
        <v>0</v>
      </c>
      <c r="AIC52" s="9">
        <f t="shared" si="71"/>
        <v>0</v>
      </c>
      <c r="AID52" s="9">
        <f t="shared" si="71"/>
        <v>0</v>
      </c>
      <c r="AIE52" s="9">
        <f t="shared" si="71"/>
        <v>0</v>
      </c>
      <c r="AIF52" s="9">
        <f t="shared" si="71"/>
        <v>0</v>
      </c>
      <c r="AIG52" s="9">
        <f t="shared" si="71"/>
        <v>0</v>
      </c>
      <c r="AIH52" s="9">
        <f t="shared" si="71"/>
        <v>0</v>
      </c>
      <c r="AII52" s="9">
        <f t="shared" si="71"/>
        <v>0</v>
      </c>
      <c r="AIJ52" s="9">
        <f t="shared" si="71"/>
        <v>0</v>
      </c>
      <c r="AIK52" s="10">
        <f t="shared" si="71"/>
        <v>0</v>
      </c>
      <c r="AIL52" s="8">
        <f t="shared" ref="AIL52:AIO52" si="72">SUM(AIL46:AIL51)</f>
        <v>0</v>
      </c>
      <c r="AIM52" s="9">
        <f t="shared" si="72"/>
        <v>0</v>
      </c>
      <c r="AIN52" s="9">
        <f t="shared" si="72"/>
        <v>0</v>
      </c>
      <c r="AIO52" s="9">
        <f t="shared" si="72"/>
        <v>0</v>
      </c>
      <c r="AIP52" s="9">
        <f t="shared" ref="AIP52" si="73">SUM(AIP46:AIP51)</f>
        <v>0</v>
      </c>
    </row>
    <row r="53" spans="1:1082" ht="14.25" hidden="1" customHeight="1" outlineLevel="1" thickBot="1">
      <c r="A53" s="158" t="s">
        <v>233</v>
      </c>
      <c r="B53" s="165">
        <f>SUM(B50/(B48*E53/100))</f>
        <v>0.86015037593984967</v>
      </c>
      <c r="C53" s="166">
        <f>SUM(B50/(E52*E53/100))</f>
        <v>13.288419096294577</v>
      </c>
      <c r="D53" s="73" t="s">
        <v>236</v>
      </c>
      <c r="E53" s="167">
        <v>75</v>
      </c>
      <c r="F53" s="184">
        <v>12</v>
      </c>
      <c r="G53" s="176"/>
      <c r="H53" s="187"/>
      <c r="NV53" s="119"/>
      <c r="NW53" s="119"/>
      <c r="NX53" s="119"/>
      <c r="NY53" s="119"/>
      <c r="NZ53" s="119"/>
      <c r="OA53" s="119"/>
      <c r="OB53" s="119"/>
      <c r="OC53" s="119"/>
      <c r="OD53" s="119"/>
      <c r="OE53" s="119"/>
      <c r="OF53" s="119"/>
      <c r="OG53" s="119"/>
      <c r="OH53" s="119"/>
      <c r="OI53" s="119"/>
      <c r="OJ53" s="119"/>
      <c r="OK53" s="119"/>
      <c r="OL53" s="119"/>
      <c r="OM53" s="119"/>
      <c r="ON53" s="119"/>
      <c r="OO53" s="119"/>
      <c r="OP53" s="119"/>
      <c r="OQ53" s="119"/>
      <c r="OR53" s="119"/>
      <c r="OS53" s="119"/>
      <c r="OT53" s="119"/>
      <c r="OU53" s="119"/>
      <c r="OV53" s="119"/>
      <c r="OW53" s="119"/>
      <c r="OX53" s="119"/>
      <c r="OY53" s="119"/>
      <c r="OZ53" s="119"/>
      <c r="PA53" s="119"/>
      <c r="PB53" s="119"/>
      <c r="PC53" s="119"/>
      <c r="PD53" s="119"/>
      <c r="PE53" s="119"/>
      <c r="PF53" s="119"/>
      <c r="PG53" s="119"/>
      <c r="PH53" s="119"/>
      <c r="PI53" s="119"/>
      <c r="PJ53" s="119"/>
      <c r="PK53" s="119"/>
      <c r="PL53" s="119"/>
      <c r="PM53" s="119"/>
      <c r="PN53" s="119"/>
      <c r="PO53" s="119"/>
      <c r="PP53" s="119"/>
      <c r="PQ53" s="119"/>
      <c r="PR53" s="119"/>
      <c r="PS53" s="119"/>
      <c r="PT53" s="119"/>
      <c r="PU53" s="119"/>
      <c r="PV53" s="119"/>
      <c r="PW53" s="119"/>
      <c r="PX53" s="119"/>
      <c r="PY53" s="119"/>
      <c r="PZ53" s="119"/>
      <c r="QA53" s="119"/>
      <c r="QB53" s="119"/>
      <c r="QC53" s="119"/>
      <c r="QD53" s="119"/>
      <c r="QE53" s="119"/>
      <c r="QF53" s="119"/>
      <c r="QG53" s="119"/>
      <c r="QH53" s="119"/>
      <c r="QI53" s="119"/>
      <c r="QJ53" s="119"/>
      <c r="QK53" s="119"/>
      <c r="QL53" s="119"/>
      <c r="QM53" s="119"/>
      <c r="QN53" s="119"/>
      <c r="QO53" s="119"/>
      <c r="QP53" s="119"/>
      <c r="QQ53" s="119"/>
      <c r="QR53" s="119"/>
      <c r="QS53" s="119"/>
      <c r="QT53" s="119"/>
      <c r="QU53" s="119"/>
      <c r="QV53" s="119"/>
      <c r="QW53" s="119"/>
      <c r="QX53" s="119"/>
      <c r="QY53" s="119"/>
      <c r="QZ53" s="119"/>
      <c r="RA53" s="119"/>
      <c r="RB53" s="119"/>
      <c r="RC53" s="119"/>
      <c r="RD53" s="119"/>
      <c r="RE53" s="119"/>
      <c r="RF53" s="119"/>
      <c r="RG53" s="119"/>
      <c r="AEX53" s="19" t="s">
        <v>38</v>
      </c>
      <c r="AEY53" s="20"/>
      <c r="AEZ53" s="21">
        <f>SUM(AEX46:AGB46)</f>
        <v>81</v>
      </c>
      <c r="AFA53" s="21"/>
      <c r="AFB53" s="20" t="s">
        <v>39</v>
      </c>
      <c r="AFC53" s="20"/>
      <c r="AFD53" s="21">
        <f>SUM(AEX47:AGB47)</f>
        <v>0</v>
      </c>
      <c r="AFE53" s="21"/>
      <c r="AFF53" s="20" t="s">
        <v>40</v>
      </c>
      <c r="AFG53" s="20"/>
      <c r="AFH53" s="21">
        <f>SUM(AEX48:AGB48)</f>
        <v>0</v>
      </c>
      <c r="AFI53" s="21"/>
      <c r="AFJ53" s="20" t="s">
        <v>41</v>
      </c>
      <c r="AFK53" s="20"/>
      <c r="AFL53" s="21">
        <f>SUM(AEX49:AGB49)</f>
        <v>0</v>
      </c>
      <c r="AFM53" s="21"/>
      <c r="AFN53" s="20" t="s">
        <v>42</v>
      </c>
      <c r="AFO53" s="20"/>
      <c r="AFP53" s="21">
        <f>SUM(AEX50:AGB50)</f>
        <v>0</v>
      </c>
      <c r="AFQ53" s="21"/>
      <c r="AFR53" s="20" t="s">
        <v>43</v>
      </c>
      <c r="AFS53" s="20"/>
      <c r="AFT53" s="21">
        <f>SUM(AEX51:AGB51)</f>
        <v>0</v>
      </c>
      <c r="AFU53" s="21"/>
      <c r="AFV53" s="22" t="s">
        <v>44</v>
      </c>
      <c r="AFW53" s="22"/>
      <c r="AFX53" s="21">
        <f>SUM(AEX52:AGB52)</f>
        <v>81</v>
      </c>
      <c r="AFY53" s="21"/>
      <c r="AFZ53" s="21"/>
      <c r="AGA53" s="21"/>
      <c r="AGB53" s="217"/>
      <c r="AGC53" s="19" t="s">
        <v>38</v>
      </c>
      <c r="AGD53" s="20"/>
      <c r="AGE53" s="21">
        <f>SUM(AGC46:AHF46)</f>
        <v>4</v>
      </c>
      <c r="AGF53" s="21"/>
      <c r="AGG53" s="20" t="s">
        <v>39</v>
      </c>
      <c r="AGH53" s="20"/>
      <c r="AGI53" s="21">
        <f>SUM(AGC47:AHF47)</f>
        <v>59</v>
      </c>
      <c r="AGJ53" s="21"/>
      <c r="AGK53" s="20" t="s">
        <v>40</v>
      </c>
      <c r="AGL53" s="20"/>
      <c r="AGM53" s="21">
        <f>SUM(AGC48:AHF48)</f>
        <v>197</v>
      </c>
      <c r="AGN53" s="21"/>
      <c r="AGO53" s="20" t="s">
        <v>41</v>
      </c>
      <c r="AGP53" s="20"/>
      <c r="AGQ53" s="21">
        <f>SUM(AGC49:AHF49)</f>
        <v>8</v>
      </c>
      <c r="AGR53" s="21"/>
      <c r="AGS53" s="20" t="s">
        <v>42</v>
      </c>
      <c r="AGT53" s="20"/>
      <c r="AGU53" s="21">
        <f>SUM(AGC50:AHF50)</f>
        <v>0</v>
      </c>
      <c r="AGV53" s="21"/>
      <c r="AGW53" s="20" t="s">
        <v>43</v>
      </c>
      <c r="AGX53" s="20"/>
      <c r="AGY53" s="21">
        <f>SUM(AGC51:AHF51)</f>
        <v>6</v>
      </c>
      <c r="AGZ53" s="21"/>
      <c r="AHA53" s="22" t="s">
        <v>44</v>
      </c>
      <c r="AHB53" s="22"/>
      <c r="AHC53" s="21">
        <f>SUM(AGC52:AHF52)</f>
        <v>274</v>
      </c>
      <c r="AHD53" s="21"/>
      <c r="AHE53" s="21"/>
      <c r="AHF53" s="217"/>
      <c r="AHG53" s="19" t="s">
        <v>38</v>
      </c>
      <c r="AHH53" s="20"/>
      <c r="AHI53" s="21">
        <f>SUM(AHG46:AIK46)</f>
        <v>2</v>
      </c>
      <c r="AHJ53" s="21"/>
      <c r="AHK53" s="20" t="s">
        <v>39</v>
      </c>
      <c r="AHL53" s="20"/>
      <c r="AHM53" s="21">
        <f>SUM(AHG47:AIK47)</f>
        <v>0</v>
      </c>
      <c r="AHN53" s="21"/>
      <c r="AHO53" s="20" t="s">
        <v>40</v>
      </c>
      <c r="AHP53" s="20"/>
      <c r="AHQ53" s="21">
        <f>SUM(AHG48:AIK48)</f>
        <v>48</v>
      </c>
      <c r="AHR53" s="21"/>
      <c r="AHS53" s="20" t="s">
        <v>41</v>
      </c>
      <c r="AHT53" s="20"/>
      <c r="AHU53" s="21">
        <f>SUM(AHG49:AIK49)</f>
        <v>6</v>
      </c>
      <c r="AHV53" s="21"/>
      <c r="AHW53" s="20" t="s">
        <v>42</v>
      </c>
      <c r="AHX53" s="20"/>
      <c r="AHY53" s="21">
        <f>SUM(AHG50:AIK50)</f>
        <v>0</v>
      </c>
      <c r="AHZ53" s="21"/>
      <c r="AIA53" s="20" t="s">
        <v>43</v>
      </c>
      <c r="AIB53" s="20"/>
      <c r="AIC53" s="21">
        <f>SUM(AHG51:AIK51)</f>
        <v>18</v>
      </c>
      <c r="AID53" s="21"/>
      <c r="AIE53" s="22" t="s">
        <v>44</v>
      </c>
      <c r="AIF53" s="22"/>
      <c r="AIG53" s="21">
        <f>SUM(AHG52:AIK52)</f>
        <v>74</v>
      </c>
      <c r="AIH53" s="21"/>
      <c r="AII53" s="21"/>
      <c r="AIJ53" s="21"/>
      <c r="AIK53" s="217"/>
      <c r="AIL53" s="652"/>
      <c r="AIM53" s="21"/>
      <c r="AIN53" s="21"/>
      <c r="AIO53" s="21"/>
      <c r="AIP53" s="21"/>
    </row>
    <row r="54" spans="1:1082" ht="14.25" hidden="1" customHeight="1" outlineLevel="1">
      <c r="A54" s="208"/>
      <c r="B54" s="307" t="s">
        <v>237</v>
      </c>
      <c r="C54" s="323">
        <v>27.8</v>
      </c>
      <c r="E54" s="314">
        <v>2.5</v>
      </c>
      <c r="F54" s="322">
        <v>3</v>
      </c>
      <c r="G54" s="313">
        <v>3.5</v>
      </c>
      <c r="H54" s="309">
        <v>4</v>
      </c>
      <c r="NV54" s="119"/>
      <c r="NW54" s="119"/>
      <c r="NX54" s="119"/>
      <c r="NY54" s="119"/>
      <c r="NZ54" s="119"/>
      <c r="OA54" s="119"/>
      <c r="OB54" s="119"/>
      <c r="OC54" s="119"/>
      <c r="OD54" s="119"/>
      <c r="OE54" s="119"/>
      <c r="OF54" s="119"/>
      <c r="OG54" s="119"/>
      <c r="OH54" s="119"/>
      <c r="OI54" s="119"/>
      <c r="OJ54" s="119"/>
      <c r="OK54" s="119"/>
      <c r="OL54" s="119"/>
      <c r="OM54" s="119"/>
      <c r="ON54" s="119"/>
      <c r="OO54" s="119"/>
      <c r="OP54" s="119"/>
      <c r="OQ54" s="119"/>
      <c r="OR54" s="119"/>
      <c r="OS54" s="119"/>
      <c r="OT54" s="119"/>
      <c r="OU54" s="119"/>
      <c r="OV54" s="119"/>
      <c r="OW54" s="119"/>
      <c r="OX54" s="119"/>
      <c r="OY54" s="119"/>
      <c r="OZ54" s="119"/>
      <c r="PA54" s="119"/>
      <c r="PB54" s="119"/>
      <c r="PC54" s="119"/>
      <c r="PD54" s="119"/>
      <c r="PE54" s="119"/>
      <c r="PF54" s="119"/>
      <c r="PG54" s="119"/>
      <c r="PH54" s="119"/>
      <c r="PI54" s="119"/>
      <c r="PJ54" s="119"/>
      <c r="PK54" s="119"/>
      <c r="PL54" s="119"/>
      <c r="PM54" s="119"/>
      <c r="PN54" s="119"/>
      <c r="PO54" s="119"/>
      <c r="PP54" s="119"/>
      <c r="PQ54" s="119"/>
      <c r="PR54" s="119"/>
      <c r="PS54" s="119"/>
      <c r="PT54" s="119"/>
      <c r="PU54" s="119"/>
      <c r="PV54" s="119"/>
      <c r="PW54" s="119"/>
      <c r="PX54" s="119"/>
      <c r="PY54" s="119"/>
      <c r="PZ54" s="119"/>
      <c r="QA54" s="119"/>
      <c r="QB54" s="119"/>
      <c r="QC54" s="119"/>
      <c r="QD54" s="119"/>
      <c r="QE54" s="119"/>
      <c r="QF54" s="119"/>
      <c r="QG54" s="119"/>
      <c r="QH54" s="119"/>
      <c r="QI54" s="119"/>
      <c r="QJ54" s="119"/>
      <c r="QK54" s="119"/>
      <c r="QL54" s="119"/>
      <c r="QM54" s="119"/>
      <c r="QN54" s="119"/>
      <c r="QO54" s="119"/>
      <c r="QP54" s="119"/>
      <c r="QQ54" s="119"/>
      <c r="QR54" s="119"/>
      <c r="QS54" s="119"/>
      <c r="QT54" s="119"/>
      <c r="QU54" s="119"/>
      <c r="QV54" s="119"/>
      <c r="QW54" s="119"/>
      <c r="QX54" s="119"/>
      <c r="QY54" s="119"/>
      <c r="QZ54" s="119"/>
      <c r="RA54" s="119"/>
      <c r="RB54" s="119"/>
      <c r="RC54" s="119"/>
      <c r="RD54" s="119"/>
      <c r="RE54" s="119"/>
      <c r="RF54" s="119"/>
      <c r="RG54" s="119"/>
      <c r="AFC54" s="317">
        <f t="shared" ref="AFC54:AGH54" si="74">$C54*$F54</f>
        <v>83.4</v>
      </c>
      <c r="AFD54" s="318">
        <f t="shared" si="74"/>
        <v>83.4</v>
      </c>
      <c r="AFE54" s="317">
        <f t="shared" si="74"/>
        <v>83.4</v>
      </c>
      <c r="AFF54" s="318">
        <f t="shared" si="74"/>
        <v>83.4</v>
      </c>
      <c r="AFG54" s="317">
        <f t="shared" si="74"/>
        <v>83.4</v>
      </c>
      <c r="AFH54" s="317">
        <f t="shared" si="74"/>
        <v>83.4</v>
      </c>
      <c r="AFI54" s="317">
        <f t="shared" si="74"/>
        <v>83.4</v>
      </c>
      <c r="AFJ54" s="317">
        <f t="shared" si="74"/>
        <v>83.4</v>
      </c>
      <c r="AFK54" s="317">
        <f t="shared" si="74"/>
        <v>83.4</v>
      </c>
      <c r="AFL54" s="318">
        <f t="shared" si="74"/>
        <v>83.4</v>
      </c>
      <c r="AFM54" s="318">
        <f t="shared" si="74"/>
        <v>83.4</v>
      </c>
      <c r="AFN54" s="317">
        <f t="shared" si="74"/>
        <v>83.4</v>
      </c>
      <c r="AFO54" s="317">
        <f t="shared" si="74"/>
        <v>83.4</v>
      </c>
      <c r="AFP54" s="317">
        <f t="shared" si="74"/>
        <v>83.4</v>
      </c>
      <c r="AFQ54" s="317">
        <f t="shared" si="74"/>
        <v>83.4</v>
      </c>
      <c r="AFR54" s="317">
        <f t="shared" si="74"/>
        <v>83.4</v>
      </c>
      <c r="AFS54" s="318">
        <f t="shared" si="74"/>
        <v>83.4</v>
      </c>
      <c r="AFT54" s="318">
        <f t="shared" si="74"/>
        <v>83.4</v>
      </c>
      <c r="AFU54" s="317">
        <f t="shared" si="74"/>
        <v>83.4</v>
      </c>
      <c r="AFV54" s="317">
        <f t="shared" si="74"/>
        <v>83.4</v>
      </c>
      <c r="AFW54" s="317">
        <f t="shared" si="74"/>
        <v>83.4</v>
      </c>
      <c r="AFX54" s="317">
        <f t="shared" si="74"/>
        <v>83.4</v>
      </c>
      <c r="AFY54" s="317">
        <f t="shared" si="74"/>
        <v>83.4</v>
      </c>
      <c r="AFZ54" s="318">
        <f t="shared" si="74"/>
        <v>83.4</v>
      </c>
      <c r="AGA54" s="318">
        <f t="shared" si="74"/>
        <v>83.4</v>
      </c>
      <c r="AGB54" s="317">
        <f t="shared" si="74"/>
        <v>83.4</v>
      </c>
      <c r="AGC54" s="317">
        <f t="shared" si="74"/>
        <v>83.4</v>
      </c>
      <c r="AGD54" s="317">
        <f t="shared" si="74"/>
        <v>83.4</v>
      </c>
      <c r="AGE54" s="317">
        <f t="shared" si="74"/>
        <v>83.4</v>
      </c>
      <c r="AGF54" s="317">
        <f t="shared" si="74"/>
        <v>83.4</v>
      </c>
      <c r="AGG54" s="317">
        <f t="shared" si="74"/>
        <v>83.4</v>
      </c>
      <c r="AGH54" s="318">
        <f t="shared" si="74"/>
        <v>83.4</v>
      </c>
      <c r="AGI54" s="317">
        <f t="shared" ref="AGI54:AHN54" si="75">$C54*$F54</f>
        <v>83.4</v>
      </c>
      <c r="AGJ54" s="317">
        <f t="shared" si="75"/>
        <v>83.4</v>
      </c>
      <c r="AGK54" s="318">
        <f t="shared" si="75"/>
        <v>83.4</v>
      </c>
      <c r="AGL54" s="317">
        <f t="shared" si="75"/>
        <v>83.4</v>
      </c>
      <c r="AGM54" s="317">
        <f t="shared" si="75"/>
        <v>83.4</v>
      </c>
      <c r="AGN54" s="318">
        <f t="shared" si="75"/>
        <v>83.4</v>
      </c>
      <c r="AGO54" s="318">
        <f t="shared" si="75"/>
        <v>83.4</v>
      </c>
      <c r="AGP54" s="318">
        <f t="shared" si="75"/>
        <v>83.4</v>
      </c>
      <c r="AGQ54" s="318">
        <f t="shared" si="75"/>
        <v>83.4</v>
      </c>
      <c r="AGR54" s="318">
        <f t="shared" si="75"/>
        <v>83.4</v>
      </c>
      <c r="AGS54" s="317">
        <f t="shared" si="75"/>
        <v>83.4</v>
      </c>
      <c r="AGT54" s="317">
        <f t="shared" si="75"/>
        <v>83.4</v>
      </c>
      <c r="AGU54" s="317">
        <f t="shared" si="75"/>
        <v>83.4</v>
      </c>
      <c r="AGV54" s="318">
        <f t="shared" si="75"/>
        <v>83.4</v>
      </c>
      <c r="AGW54" s="317">
        <f t="shared" si="75"/>
        <v>83.4</v>
      </c>
      <c r="AGX54" s="317">
        <f t="shared" si="75"/>
        <v>83.4</v>
      </c>
      <c r="AGY54" s="317">
        <f t="shared" si="75"/>
        <v>83.4</v>
      </c>
      <c r="AGZ54" s="317">
        <f t="shared" si="75"/>
        <v>83.4</v>
      </c>
      <c r="AHA54" s="317">
        <f t="shared" si="75"/>
        <v>83.4</v>
      </c>
      <c r="AHB54" s="318">
        <f t="shared" si="75"/>
        <v>83.4</v>
      </c>
      <c r="AHC54" s="318">
        <f t="shared" si="75"/>
        <v>83.4</v>
      </c>
      <c r="AHD54" s="317">
        <f t="shared" si="75"/>
        <v>83.4</v>
      </c>
      <c r="AHE54" s="317">
        <f t="shared" si="75"/>
        <v>83.4</v>
      </c>
      <c r="AHF54" s="317">
        <f t="shared" si="75"/>
        <v>83.4</v>
      </c>
      <c r="AHG54" s="317">
        <f t="shared" si="75"/>
        <v>83.4</v>
      </c>
      <c r="AHH54" s="317">
        <f t="shared" si="75"/>
        <v>83.4</v>
      </c>
      <c r="AHI54" s="318">
        <f t="shared" si="75"/>
        <v>83.4</v>
      </c>
      <c r="AHJ54" s="318">
        <f t="shared" si="75"/>
        <v>83.4</v>
      </c>
      <c r="AHK54" s="317">
        <f t="shared" si="75"/>
        <v>83.4</v>
      </c>
      <c r="AHL54" s="317">
        <f t="shared" si="75"/>
        <v>83.4</v>
      </c>
      <c r="AHM54" s="317">
        <f t="shared" si="75"/>
        <v>83.4</v>
      </c>
      <c r="AHN54" s="317">
        <f t="shared" si="75"/>
        <v>83.4</v>
      </c>
      <c r="AHO54" s="317">
        <f t="shared" ref="AHO54:AIT54" si="76">$C54*$F54</f>
        <v>83.4</v>
      </c>
      <c r="AHP54" s="318">
        <f t="shared" si="76"/>
        <v>83.4</v>
      </c>
      <c r="AHQ54" s="318">
        <f t="shared" si="76"/>
        <v>83.4</v>
      </c>
      <c r="AHR54" s="317">
        <f t="shared" si="76"/>
        <v>83.4</v>
      </c>
      <c r="AHS54" s="317">
        <f t="shared" si="76"/>
        <v>83.4</v>
      </c>
      <c r="AHT54" s="317">
        <f t="shared" si="76"/>
        <v>83.4</v>
      </c>
      <c r="AHU54" s="317">
        <f t="shared" si="76"/>
        <v>83.4</v>
      </c>
      <c r="AHV54" s="317">
        <f t="shared" si="76"/>
        <v>83.4</v>
      </c>
      <c r="AHW54" s="318">
        <f t="shared" si="76"/>
        <v>83.4</v>
      </c>
      <c r="AHX54" s="318">
        <f t="shared" si="76"/>
        <v>83.4</v>
      </c>
      <c r="AHY54" s="317">
        <f t="shared" si="76"/>
        <v>83.4</v>
      </c>
      <c r="AHZ54" s="317">
        <f t="shared" si="76"/>
        <v>83.4</v>
      </c>
      <c r="AIA54" s="317">
        <f t="shared" si="76"/>
        <v>83.4</v>
      </c>
      <c r="AIB54" s="317">
        <f t="shared" si="76"/>
        <v>83.4</v>
      </c>
      <c r="AIC54" s="317">
        <f t="shared" si="76"/>
        <v>83.4</v>
      </c>
      <c r="AID54" s="318">
        <f t="shared" si="76"/>
        <v>83.4</v>
      </c>
      <c r="AIE54" s="318">
        <f t="shared" si="76"/>
        <v>83.4</v>
      </c>
      <c r="AIF54" s="317">
        <f t="shared" si="76"/>
        <v>83.4</v>
      </c>
      <c r="AIG54" s="317">
        <f t="shared" si="76"/>
        <v>83.4</v>
      </c>
      <c r="AIH54" s="317">
        <f t="shared" si="76"/>
        <v>83.4</v>
      </c>
      <c r="AII54" s="317">
        <f t="shared" si="76"/>
        <v>83.4</v>
      </c>
      <c r="AIJ54" s="317">
        <f t="shared" si="76"/>
        <v>83.4</v>
      </c>
      <c r="AIK54" s="318">
        <f t="shared" si="76"/>
        <v>83.4</v>
      </c>
      <c r="AIL54" s="318">
        <f t="shared" si="76"/>
        <v>83.4</v>
      </c>
      <c r="AIM54" s="317">
        <f t="shared" si="76"/>
        <v>83.4</v>
      </c>
      <c r="AIN54" s="317">
        <f t="shared" si="76"/>
        <v>83.4</v>
      </c>
      <c r="AIO54" s="317">
        <f t="shared" si="76"/>
        <v>83.4</v>
      </c>
      <c r="AIP54" s="317">
        <f t="shared" si="76"/>
        <v>83.4</v>
      </c>
      <c r="AIQ54" s="317">
        <f t="shared" si="76"/>
        <v>83.4</v>
      </c>
      <c r="AIR54" s="318">
        <f t="shared" si="76"/>
        <v>83.4</v>
      </c>
      <c r="AIS54" s="318">
        <f t="shared" si="76"/>
        <v>83.4</v>
      </c>
      <c r="AIT54" s="317">
        <f t="shared" si="76"/>
        <v>83.4</v>
      </c>
      <c r="AIU54" s="317">
        <f t="shared" ref="AIU54:AJQ54" si="77">$C54*$F54</f>
        <v>83.4</v>
      </c>
      <c r="AIV54" s="317">
        <f t="shared" si="77"/>
        <v>83.4</v>
      </c>
      <c r="AIW54" s="318">
        <f t="shared" si="77"/>
        <v>83.4</v>
      </c>
      <c r="AIX54" s="318">
        <f t="shared" si="77"/>
        <v>83.4</v>
      </c>
      <c r="AIY54" s="318">
        <f t="shared" si="77"/>
        <v>83.4</v>
      </c>
      <c r="AIZ54" s="318">
        <f t="shared" si="77"/>
        <v>83.4</v>
      </c>
      <c r="AJA54" s="318">
        <f t="shared" si="77"/>
        <v>83.4</v>
      </c>
      <c r="AJB54" s="318">
        <f t="shared" si="77"/>
        <v>83.4</v>
      </c>
      <c r="AJC54" s="318">
        <f t="shared" si="77"/>
        <v>83.4</v>
      </c>
      <c r="AJD54" s="318">
        <f t="shared" si="77"/>
        <v>83.4</v>
      </c>
      <c r="AJE54" s="318">
        <f t="shared" si="77"/>
        <v>83.4</v>
      </c>
      <c r="AJF54" s="318">
        <f t="shared" si="77"/>
        <v>83.4</v>
      </c>
      <c r="AJG54" s="318">
        <f t="shared" si="77"/>
        <v>83.4</v>
      </c>
      <c r="AJH54" s="318">
        <f t="shared" si="77"/>
        <v>83.4</v>
      </c>
      <c r="AJI54" s="318">
        <f t="shared" si="77"/>
        <v>83.4</v>
      </c>
      <c r="AJJ54" s="318">
        <f t="shared" si="77"/>
        <v>83.4</v>
      </c>
      <c r="AJK54" s="318">
        <f t="shared" si="77"/>
        <v>83.4</v>
      </c>
      <c r="AJL54" s="318">
        <f t="shared" si="77"/>
        <v>83.4</v>
      </c>
      <c r="AJM54" s="318">
        <f t="shared" si="77"/>
        <v>83.4</v>
      </c>
      <c r="AJN54" s="318">
        <f t="shared" si="77"/>
        <v>83.4</v>
      </c>
      <c r="AJO54" s="318">
        <f t="shared" si="77"/>
        <v>83.4</v>
      </c>
      <c r="AJP54" s="318">
        <f t="shared" si="77"/>
        <v>83.4</v>
      </c>
      <c r="AJQ54" s="318">
        <f t="shared" si="77"/>
        <v>83.4</v>
      </c>
    </row>
    <row r="55" spans="1:1082" ht="55.5" customHeight="1" collapsed="1">
      <c r="A55" s="208"/>
      <c r="B55" s="435">
        <v>253011</v>
      </c>
      <c r="C55" s="574" t="s">
        <v>661</v>
      </c>
      <c r="D55" s="151" t="s">
        <v>662</v>
      </c>
      <c r="E55" s="149" t="s">
        <v>663</v>
      </c>
      <c r="F55" s="470" t="s">
        <v>627</v>
      </c>
      <c r="G55" s="455">
        <v>8</v>
      </c>
      <c r="H55" s="247"/>
      <c r="NV55" s="119"/>
      <c r="NW55" s="119"/>
      <c r="NX55" s="119"/>
      <c r="NY55" s="119"/>
      <c r="NZ55" s="119"/>
      <c r="RH55" s="136"/>
      <c r="RI55" s="136"/>
      <c r="RJ55" s="136"/>
      <c r="RK55" s="136"/>
      <c r="RL55" s="136"/>
      <c r="RM55" s="136"/>
      <c r="RN55" s="136"/>
      <c r="RO55" s="136"/>
      <c r="RP55" s="136"/>
      <c r="RQ55" s="136"/>
      <c r="RR55" s="136"/>
      <c r="RS55" s="136"/>
      <c r="RT55" s="136"/>
      <c r="RU55" s="136"/>
      <c r="RV55" s="136"/>
      <c r="RW55" s="136"/>
      <c r="RX55" s="136"/>
      <c r="RY55" s="136"/>
      <c r="RZ55" s="136"/>
      <c r="SA55" s="136"/>
      <c r="SB55" s="136"/>
      <c r="SC55" s="136"/>
      <c r="SD55" s="136"/>
      <c r="SE55" s="136"/>
      <c r="SF55" s="136"/>
      <c r="SG55" s="136"/>
      <c r="SH55" s="136"/>
      <c r="SI55" s="136"/>
      <c r="SJ55" s="136"/>
      <c r="SK55" s="136"/>
      <c r="SL55" s="136"/>
      <c r="SM55" s="136"/>
      <c r="SN55" s="136"/>
      <c r="SO55" s="136"/>
      <c r="SP55" s="136"/>
      <c r="SQ55" s="136"/>
      <c r="SR55" s="136"/>
      <c r="SS55" s="136"/>
      <c r="ST55" s="136"/>
      <c r="SU55" s="136"/>
      <c r="SV55" s="136"/>
      <c r="SW55" s="136"/>
      <c r="SX55" s="136"/>
      <c r="SY55" s="136"/>
      <c r="SZ55" s="136"/>
      <c r="TA55" s="136"/>
      <c r="TB55" s="136"/>
      <c r="TC55" s="136"/>
      <c r="TD55" s="136"/>
      <c r="TE55" s="136"/>
      <c r="TF55" s="136"/>
      <c r="TG55" s="136"/>
      <c r="TH55" s="136"/>
      <c r="TI55" s="136"/>
      <c r="TJ55" s="136"/>
      <c r="WU55" s="136"/>
      <c r="WV55" s="136"/>
      <c r="WW55" s="136"/>
      <c r="WX55" s="136"/>
      <c r="WY55" s="136"/>
      <c r="WZ55" s="136"/>
      <c r="XA55" s="136"/>
      <c r="XB55" s="136"/>
      <c r="XC55" s="136"/>
      <c r="XD55" s="136"/>
      <c r="XE55" s="136"/>
      <c r="XF55" s="136"/>
      <c r="XG55" s="136"/>
      <c r="XH55" s="136"/>
      <c r="XI55" s="136"/>
      <c r="XJ55" s="136"/>
      <c r="XK55" s="136"/>
      <c r="XL55" s="136"/>
      <c r="XM55" s="136"/>
      <c r="XN55" s="136"/>
      <c r="XO55" s="136"/>
      <c r="XP55" s="136"/>
      <c r="XQ55" s="136"/>
      <c r="XR55" s="136"/>
      <c r="XS55" s="136"/>
      <c r="XT55" s="136"/>
      <c r="XU55" s="136"/>
      <c r="XV55" s="136"/>
      <c r="XW55" s="136"/>
      <c r="XX55" s="136"/>
      <c r="XY55" s="136"/>
      <c r="XZ55" s="136"/>
      <c r="YA55" s="136"/>
      <c r="YB55" s="136"/>
      <c r="YC55" s="136"/>
      <c r="YD55" s="136"/>
      <c r="YE55" s="136"/>
      <c r="YF55" s="136"/>
      <c r="YG55" s="136"/>
      <c r="YH55" s="136"/>
      <c r="YI55" s="136"/>
      <c r="YJ55" s="136"/>
      <c r="YK55" s="136"/>
      <c r="YL55" s="136"/>
      <c r="YM55" s="136"/>
      <c r="YN55" s="136"/>
      <c r="YO55" s="136"/>
      <c r="YP55" s="136"/>
      <c r="YQ55" s="136"/>
      <c r="YR55" s="136"/>
      <c r="YS55" s="136"/>
      <c r="YT55" s="136"/>
      <c r="YU55" s="136"/>
      <c r="YV55" s="136"/>
      <c r="YW55" s="136"/>
      <c r="YX55" s="136"/>
      <c r="YY55" s="136"/>
      <c r="YZ55" s="136"/>
      <c r="ZA55" s="136"/>
      <c r="ZB55" s="136"/>
      <c r="ZC55" s="136"/>
      <c r="ZD55" s="136"/>
      <c r="ZE55" s="136"/>
      <c r="ZF55" s="474" t="s">
        <v>415</v>
      </c>
      <c r="ZG55" s="121"/>
      <c r="ZH55" s="121"/>
      <c r="ZI55" s="121"/>
      <c r="ZJ55" s="121"/>
      <c r="ZK55" s="121"/>
      <c r="ZL55" s="121"/>
      <c r="ZM55" s="121"/>
      <c r="ZN55" s="121"/>
      <c r="ZO55" s="121"/>
      <c r="ZP55" s="121"/>
      <c r="ZQ55" s="121"/>
      <c r="ZR55" s="121"/>
      <c r="ZS55" s="121"/>
      <c r="ZT55" s="121"/>
      <c r="ZU55" s="121"/>
      <c r="ZV55" s="121"/>
      <c r="ZW55" s="121"/>
      <c r="ZX55" s="121"/>
      <c r="ZY55" s="121"/>
      <c r="ZZ55" s="121"/>
      <c r="AAA55" s="121"/>
      <c r="AAB55" s="121"/>
      <c r="AAC55" s="121"/>
      <c r="AAD55" s="121"/>
      <c r="AAE55" s="121"/>
      <c r="AAF55" s="121"/>
      <c r="AAG55" s="121"/>
      <c r="AAH55" s="121"/>
      <c r="AAI55" s="121"/>
      <c r="AAJ55" s="121"/>
      <c r="AAK55" s="121"/>
      <c r="AAL55" s="121"/>
      <c r="AAM55" s="121"/>
      <c r="AAN55" s="121"/>
      <c r="AAO55" s="121"/>
      <c r="AAP55" s="121"/>
      <c r="AAQ55" s="121"/>
      <c r="AAR55" s="178" t="s">
        <v>628</v>
      </c>
      <c r="AAS55" s="121"/>
      <c r="AAT55" s="121"/>
      <c r="AAU55" s="121"/>
      <c r="AAV55" s="121"/>
      <c r="AAW55" s="121"/>
      <c r="AAX55" s="121"/>
      <c r="AAY55" s="121"/>
      <c r="AAZ55" s="121"/>
      <c r="ABA55" s="121"/>
      <c r="ABB55" s="121"/>
      <c r="ABC55" s="121"/>
      <c r="ABD55" s="121"/>
      <c r="ABE55" s="121"/>
      <c r="ABF55" s="121"/>
      <c r="ABG55" s="121"/>
      <c r="ABH55" s="121"/>
      <c r="ABI55" s="121"/>
      <c r="ABJ55" s="121"/>
      <c r="ABK55" s="121"/>
      <c r="ABL55" s="121"/>
      <c r="ABM55" s="121"/>
      <c r="ABN55" s="121"/>
      <c r="ABO55" s="121"/>
      <c r="ABP55" s="121"/>
      <c r="ABQ55" s="121"/>
      <c r="ABR55" s="121"/>
      <c r="ABS55" s="121"/>
      <c r="ABT55" s="121"/>
      <c r="ABU55" s="121"/>
      <c r="ABV55" s="121"/>
      <c r="ABW55" s="121"/>
      <c r="ABX55" s="121"/>
      <c r="ABY55" s="121"/>
      <c r="ABZ55" s="121"/>
      <c r="ACA55" s="121"/>
      <c r="ACB55" s="121"/>
      <c r="ACC55" s="121"/>
      <c r="ACD55" s="121"/>
      <c r="ACE55" s="121"/>
      <c r="ACF55" s="121"/>
      <c r="ACG55" s="121"/>
      <c r="ACH55" s="121"/>
      <c r="ACI55" s="121"/>
      <c r="ACJ55" s="121"/>
      <c r="ACK55" s="121"/>
      <c r="ACL55" s="121"/>
      <c r="ACM55" s="121"/>
      <c r="ACN55" s="121"/>
      <c r="ACO55" s="121"/>
      <c r="ACP55" s="121"/>
      <c r="ACQ55" s="121"/>
      <c r="ACR55" s="121"/>
      <c r="ACS55" s="121"/>
      <c r="ACT55" s="121"/>
      <c r="ACU55" s="121"/>
      <c r="ACV55" s="121"/>
      <c r="ACW55" s="121"/>
      <c r="ACX55" s="121"/>
      <c r="ACY55" s="121"/>
      <c r="ACZ55" s="121"/>
      <c r="ADA55" s="121"/>
      <c r="ADB55" s="121"/>
      <c r="ADC55" s="121"/>
      <c r="ADD55" s="121"/>
      <c r="ADE55" s="121"/>
      <c r="ADF55" s="121"/>
      <c r="ADG55" s="121"/>
      <c r="ADH55" s="121"/>
      <c r="ADI55" s="121"/>
      <c r="ADJ55" s="121"/>
      <c r="ADK55" s="121"/>
      <c r="ADL55" s="121"/>
      <c r="ADM55" s="121"/>
      <c r="ADN55" s="121"/>
      <c r="ADO55" s="121"/>
      <c r="ADP55" s="121"/>
      <c r="ADQ55" s="121"/>
      <c r="ADR55" s="121"/>
      <c r="ADS55" s="121"/>
      <c r="ADT55" s="121"/>
      <c r="ADU55" s="121"/>
      <c r="ADV55" s="121"/>
      <c r="ADW55" s="121"/>
      <c r="ADX55" s="121"/>
      <c r="ADY55" s="121"/>
      <c r="ADZ55" s="121"/>
      <c r="AEA55" s="121"/>
      <c r="AEB55" s="121"/>
      <c r="AEC55" s="121"/>
      <c r="AED55" s="121"/>
      <c r="AEE55" s="121"/>
      <c r="AEF55" s="121"/>
      <c r="AEG55" s="121"/>
      <c r="AEH55" s="121"/>
      <c r="AEI55" s="121"/>
      <c r="AEJ55" s="121"/>
      <c r="AEK55" s="121"/>
      <c r="AEL55" s="121"/>
      <c r="AEM55" s="121"/>
      <c r="AEN55" s="121"/>
      <c r="AEO55" s="121"/>
      <c r="AEP55" s="121"/>
      <c r="AEQ55" s="121"/>
      <c r="AER55" s="121"/>
      <c r="AES55" s="121"/>
      <c r="AET55" s="121"/>
      <c r="AEU55" s="121"/>
      <c r="AEV55" s="121"/>
      <c r="AEW55" s="121"/>
      <c r="AEX55" s="121"/>
      <c r="AEY55" s="121"/>
      <c r="AEZ55" s="121"/>
      <c r="AFA55" s="121"/>
      <c r="AFB55" s="121"/>
      <c r="AFC55" s="121"/>
      <c r="AFD55" s="121"/>
      <c r="AFE55" s="121"/>
      <c r="AFF55" s="121"/>
      <c r="AFG55" s="121"/>
      <c r="AFH55" s="121"/>
      <c r="AFI55" s="121"/>
      <c r="AFJ55" s="121"/>
      <c r="AFK55" s="121"/>
      <c r="AFL55" s="121"/>
      <c r="AFM55" s="121"/>
      <c r="AFN55" s="121"/>
      <c r="AFO55" s="121"/>
      <c r="AFP55" s="121"/>
      <c r="AFQ55" s="121"/>
      <c r="AFR55" s="121"/>
      <c r="AFS55" s="121"/>
      <c r="AFT55" s="121"/>
      <c r="AFU55" s="121"/>
      <c r="AFV55" s="121"/>
      <c r="AFW55" s="121"/>
      <c r="AFX55" s="121"/>
      <c r="AFY55" s="178" t="s">
        <v>493</v>
      </c>
      <c r="AFZ55" s="121"/>
      <c r="AGA55" s="121"/>
      <c r="AGB55" s="178" t="s">
        <v>664</v>
      </c>
      <c r="AGC55" s="121"/>
      <c r="AGD55" s="177"/>
      <c r="AGE55" s="121"/>
      <c r="AGF55" s="121"/>
      <c r="AGG55" s="121"/>
      <c r="AGH55" s="121"/>
      <c r="AGI55" s="121"/>
      <c r="AGJ55" s="121"/>
      <c r="AGK55" s="121"/>
      <c r="AGL55" s="121"/>
      <c r="AGM55" s="121"/>
      <c r="AGN55" s="121"/>
      <c r="AGO55" s="121"/>
      <c r="AGP55" s="121"/>
      <c r="AGQ55" s="121"/>
      <c r="AGR55" s="121"/>
      <c r="AGS55" s="121"/>
      <c r="AGT55" s="121"/>
      <c r="AGU55" s="121"/>
      <c r="AGV55" s="121"/>
      <c r="AGW55" s="200"/>
      <c r="AGX55" s="200" t="s">
        <v>629</v>
      </c>
      <c r="AGY55" s="200"/>
      <c r="AGZ55" s="200"/>
      <c r="AHA55" s="200" t="s">
        <v>629</v>
      </c>
      <c r="AHB55" s="200" t="s">
        <v>629</v>
      </c>
      <c r="AHC55" s="551"/>
      <c r="AHD55" s="551"/>
      <c r="AHE55" s="214" t="s">
        <v>665</v>
      </c>
      <c r="AHF55" s="214" t="s">
        <v>665</v>
      </c>
      <c r="AHG55" s="214"/>
      <c r="AHH55" s="214" t="s">
        <v>665</v>
      </c>
      <c r="AHI55" s="214"/>
      <c r="AHJ55" s="214"/>
      <c r="AHK55" s="214"/>
      <c r="AHL55" s="214"/>
      <c r="AHM55" s="214" t="s">
        <v>666</v>
      </c>
      <c r="AHN55" s="214" t="s">
        <v>665</v>
      </c>
      <c r="AHO55" s="214" t="s">
        <v>665</v>
      </c>
      <c r="AHP55" s="551"/>
      <c r="AHQ55" s="551"/>
      <c r="AHR55" s="169" t="s">
        <v>665</v>
      </c>
      <c r="AHS55" s="169" t="s">
        <v>665</v>
      </c>
      <c r="AHT55" s="169" t="s">
        <v>665</v>
      </c>
      <c r="AHU55" s="169" t="s">
        <v>665</v>
      </c>
      <c r="AHV55" s="214" t="s">
        <v>667</v>
      </c>
      <c r="AHW55" s="121"/>
      <c r="AHX55" s="121"/>
      <c r="AHY55" s="551" t="s">
        <v>630</v>
      </c>
      <c r="AHZ55" s="214" t="s">
        <v>667</v>
      </c>
      <c r="AIA55" s="551" t="s">
        <v>630</v>
      </c>
      <c r="AIB55" s="551" t="s">
        <v>630</v>
      </c>
      <c r="AIC55" s="551" t="s">
        <v>630</v>
      </c>
      <c r="AIF55" s="551" t="s">
        <v>630</v>
      </c>
      <c r="AIG55" s="214" t="s">
        <v>645</v>
      </c>
      <c r="AIH55" s="169" t="s">
        <v>259</v>
      </c>
      <c r="AII55" s="169"/>
      <c r="AIJ55" s="169" t="s">
        <v>632</v>
      </c>
      <c r="AIK55" s="121"/>
      <c r="AIL55" s="121"/>
      <c r="AIM55" s="169" t="s">
        <v>632</v>
      </c>
      <c r="AIN55" s="169" t="s">
        <v>632</v>
      </c>
      <c r="AIO55" s="169" t="s">
        <v>632</v>
      </c>
      <c r="AIP55" s="169" t="s">
        <v>632</v>
      </c>
      <c r="AIQ55" s="169" t="s">
        <v>632</v>
      </c>
      <c r="AIR55" s="121"/>
      <c r="AIS55" s="121"/>
      <c r="AIT55" s="169" t="s">
        <v>632</v>
      </c>
      <c r="AIU55" s="169" t="s">
        <v>668</v>
      </c>
      <c r="AIV55" s="200" t="s">
        <v>669</v>
      </c>
      <c r="AIW55" s="675" t="s">
        <v>669</v>
      </c>
      <c r="AIX55" s="200" t="s">
        <v>669</v>
      </c>
      <c r="AIY55" s="200"/>
      <c r="AIZ55" s="200"/>
      <c r="AJA55" s="200" t="s">
        <v>669</v>
      </c>
      <c r="AJB55" s="200" t="s">
        <v>669</v>
      </c>
      <c r="AJC55" s="200" t="s">
        <v>669</v>
      </c>
      <c r="AJD55" s="200" t="s">
        <v>669</v>
      </c>
      <c r="AJE55" s="660" t="s">
        <v>668</v>
      </c>
      <c r="AJF55" s="200" t="s">
        <v>669</v>
      </c>
      <c r="AJG55" s="200"/>
      <c r="AJH55" s="200" t="s">
        <v>669</v>
      </c>
      <c r="AJI55" s="200" t="s">
        <v>669</v>
      </c>
      <c r="AJJ55" s="200" t="s">
        <v>669</v>
      </c>
      <c r="AJK55" s="200" t="s">
        <v>669</v>
      </c>
      <c r="AJL55" s="200" t="s">
        <v>669</v>
      </c>
      <c r="AJM55" s="200"/>
      <c r="AJN55" s="200"/>
      <c r="AJO55" s="200"/>
      <c r="AJP55" s="169" t="s">
        <v>634</v>
      </c>
      <c r="AJQ55" s="169" t="s">
        <v>634</v>
      </c>
      <c r="AJR55" s="169" t="s">
        <v>634</v>
      </c>
      <c r="AJS55" s="169" t="s">
        <v>634</v>
      </c>
      <c r="AJT55" s="513"/>
      <c r="AJU55" s="513"/>
      <c r="AJV55" s="576" t="s">
        <v>570</v>
      </c>
      <c r="AJW55" s="212" t="s">
        <v>1109</v>
      </c>
      <c r="AJX55" s="212" t="s">
        <v>1109</v>
      </c>
      <c r="AJY55" s="212" t="s">
        <v>1109</v>
      </c>
      <c r="AJZ55" s="212" t="s">
        <v>1109</v>
      </c>
      <c r="AKA55" s="212" t="s">
        <v>1109</v>
      </c>
      <c r="AKB55" s="212" t="s">
        <v>1109</v>
      </c>
      <c r="AKC55" s="212" t="s">
        <v>1109</v>
      </c>
      <c r="AKD55" s="212" t="s">
        <v>1109</v>
      </c>
      <c r="AKE55" s="212" t="s">
        <v>1109</v>
      </c>
      <c r="AKF55" s="212" t="s">
        <v>1109</v>
      </c>
      <c r="AKG55" s="212" t="s">
        <v>1109</v>
      </c>
      <c r="AKH55" s="212" t="s">
        <v>1109</v>
      </c>
      <c r="AKI55" s="212" t="s">
        <v>1109</v>
      </c>
      <c r="AKJ55" s="212" t="s">
        <v>1109</v>
      </c>
      <c r="AKK55" s="212" t="s">
        <v>1109</v>
      </c>
      <c r="AKL55" s="212" t="s">
        <v>1109</v>
      </c>
      <c r="AKM55" s="212" t="s">
        <v>1109</v>
      </c>
      <c r="AKN55" s="212" t="s">
        <v>1109</v>
      </c>
      <c r="AKO55" s="212" t="s">
        <v>1109</v>
      </c>
      <c r="AKP55" s="212" t="s">
        <v>1109</v>
      </c>
      <c r="AKQ55" s="212" t="s">
        <v>1109</v>
      </c>
      <c r="AKR55" s="212" t="s">
        <v>1109</v>
      </c>
      <c r="AKS55" s="212" t="s">
        <v>1109</v>
      </c>
      <c r="AKT55" s="212" t="s">
        <v>1109</v>
      </c>
      <c r="AKU55" s="212" t="s">
        <v>1109</v>
      </c>
      <c r="AKV55" s="212" t="s">
        <v>1109</v>
      </c>
      <c r="AKW55" s="212" t="s">
        <v>1109</v>
      </c>
      <c r="AKX55" s="212" t="s">
        <v>1109</v>
      </c>
      <c r="AKY55" s="212" t="s">
        <v>1109</v>
      </c>
      <c r="AKZ55" s="212" t="s">
        <v>1109</v>
      </c>
      <c r="ALA55" s="212" t="s">
        <v>1109</v>
      </c>
      <c r="ALB55" s="212" t="s">
        <v>1109</v>
      </c>
      <c r="ALC55" s="212" t="s">
        <v>1109</v>
      </c>
      <c r="ALD55" s="212" t="s">
        <v>1109</v>
      </c>
      <c r="ALE55" s="212" t="s">
        <v>1109</v>
      </c>
      <c r="ALF55" s="212" t="s">
        <v>1109</v>
      </c>
      <c r="ALG55" s="212" t="s">
        <v>1109</v>
      </c>
      <c r="ALH55" s="212" t="s">
        <v>1109</v>
      </c>
      <c r="ALI55" s="212" t="s">
        <v>1109</v>
      </c>
      <c r="ALJ55" s="212" t="s">
        <v>1109</v>
      </c>
      <c r="ALK55" s="212" t="s">
        <v>1109</v>
      </c>
      <c r="ALL55" s="212" t="s">
        <v>1109</v>
      </c>
      <c r="ALM55" s="212" t="s">
        <v>1109</v>
      </c>
      <c r="ALN55" s="212" t="s">
        <v>1109</v>
      </c>
      <c r="ALO55" s="212" t="s">
        <v>1109</v>
      </c>
      <c r="ALP55" s="212" t="s">
        <v>1109</v>
      </c>
      <c r="ALQ55" s="212" t="s">
        <v>1109</v>
      </c>
      <c r="ALR55" s="212" t="s">
        <v>1109</v>
      </c>
      <c r="ALS55" s="212" t="s">
        <v>1109</v>
      </c>
      <c r="ALT55" s="212" t="s">
        <v>1109</v>
      </c>
      <c r="ALU55" s="212" t="s">
        <v>1109</v>
      </c>
      <c r="ALV55" s="212" t="s">
        <v>1109</v>
      </c>
      <c r="ALW55" s="212" t="s">
        <v>1109</v>
      </c>
      <c r="ALX55" s="212" t="s">
        <v>1109</v>
      </c>
      <c r="ALY55" s="212" t="s">
        <v>1109</v>
      </c>
      <c r="ALZ55" s="212" t="s">
        <v>1109</v>
      </c>
      <c r="AMA55" s="212" t="s">
        <v>1109</v>
      </c>
      <c r="AMB55" s="212" t="s">
        <v>1109</v>
      </c>
      <c r="AMC55" s="212" t="s">
        <v>1109</v>
      </c>
      <c r="AMD55" s="212" t="s">
        <v>1109</v>
      </c>
      <c r="AME55" s="212" t="s">
        <v>1109</v>
      </c>
      <c r="AMF55" s="212" t="s">
        <v>1109</v>
      </c>
      <c r="AMG55" s="212" t="s">
        <v>1109</v>
      </c>
      <c r="AMH55" s="212" t="s">
        <v>1109</v>
      </c>
      <c r="AMI55" s="212" t="s">
        <v>1109</v>
      </c>
      <c r="AMJ55" s="212" t="s">
        <v>1109</v>
      </c>
      <c r="AMK55" s="212" t="s">
        <v>1109</v>
      </c>
      <c r="AML55" s="212" t="s">
        <v>1109</v>
      </c>
      <c r="AMM55" s="212" t="s">
        <v>1109</v>
      </c>
      <c r="AMN55" s="212" t="s">
        <v>1109</v>
      </c>
      <c r="AMO55" s="212" t="s">
        <v>1109</v>
      </c>
      <c r="AMP55" s="212" t="s">
        <v>1109</v>
      </c>
      <c r="AMQ55" s="212" t="s">
        <v>1109</v>
      </c>
      <c r="AMR55" s="212" t="s">
        <v>1109</v>
      </c>
      <c r="AMS55" s="212" t="s">
        <v>1109</v>
      </c>
      <c r="AMT55" s="212" t="s">
        <v>1109</v>
      </c>
      <c r="AMU55" s="212" t="s">
        <v>1109</v>
      </c>
      <c r="AMV55" s="212" t="s">
        <v>1109</v>
      </c>
      <c r="AMW55" s="212" t="s">
        <v>1109</v>
      </c>
      <c r="AMX55" s="212" t="s">
        <v>1109</v>
      </c>
      <c r="AMY55" s="212" t="s">
        <v>1109</v>
      </c>
      <c r="AMZ55" s="212" t="s">
        <v>1109</v>
      </c>
      <c r="ANA55" s="212" t="s">
        <v>1109</v>
      </c>
      <c r="ANB55" s="212" t="s">
        <v>1109</v>
      </c>
      <c r="ANC55" s="212" t="s">
        <v>1109</v>
      </c>
      <c r="AND55" s="212" t="s">
        <v>1109</v>
      </c>
      <c r="ANE55" s="212" t="s">
        <v>1109</v>
      </c>
      <c r="ANF55" s="212" t="s">
        <v>1109</v>
      </c>
      <c r="ANG55" s="212" t="s">
        <v>1109</v>
      </c>
      <c r="ANH55" s="212" t="s">
        <v>1109</v>
      </c>
      <c r="ANI55" s="212" t="s">
        <v>1109</v>
      </c>
      <c r="ANJ55" s="212" t="s">
        <v>1109</v>
      </c>
      <c r="ANK55" s="212" t="s">
        <v>1109</v>
      </c>
      <c r="ANL55" s="513"/>
      <c r="ANM55" s="513"/>
      <c r="ANN55" s="363" t="s">
        <v>648</v>
      </c>
      <c r="ANP55" s="549"/>
      <c r="ANR55" s="549" t="s">
        <v>639</v>
      </c>
      <c r="ANS55" s="549" t="s">
        <v>639</v>
      </c>
      <c r="ANT55" s="549" t="s">
        <v>639</v>
      </c>
      <c r="ANU55" s="549" t="s">
        <v>639</v>
      </c>
      <c r="ANV55" s="152"/>
      <c r="ANW55" s="549" t="s">
        <v>639</v>
      </c>
      <c r="ANX55" s="549" t="s">
        <v>639</v>
      </c>
      <c r="ANY55" s="549" t="s">
        <v>639</v>
      </c>
      <c r="ANZ55" s="549" t="s">
        <v>639</v>
      </c>
      <c r="AOA55" s="549" t="s">
        <v>639</v>
      </c>
      <c r="AOB55" s="201"/>
      <c r="AOC55" s="201"/>
      <c r="AOD55" s="549" t="s">
        <v>639</v>
      </c>
      <c r="AOE55" s="549" t="s">
        <v>639</v>
      </c>
      <c r="AOF55" s="549" t="s">
        <v>639</v>
      </c>
      <c r="AOG55" s="549" t="s">
        <v>639</v>
      </c>
      <c r="AOH55" s="549" t="s">
        <v>639</v>
      </c>
      <c r="AOI55" s="84"/>
      <c r="AOJ55" s="84"/>
      <c r="AOK55" s="549" t="s">
        <v>639</v>
      </c>
      <c r="AOL55" s="84" t="s">
        <v>640</v>
      </c>
      <c r="AOM55" s="513" t="s">
        <v>649</v>
      </c>
      <c r="AON55" s="513" t="s">
        <v>649</v>
      </c>
      <c r="AOO55" s="513" t="s">
        <v>649</v>
      </c>
      <c r="AOP55" s="513" t="s">
        <v>649</v>
      </c>
    </row>
    <row r="56" spans="1:1082" ht="14.25" hidden="1" customHeight="1" outlineLevel="1" thickBot="1">
      <c r="A56" s="155" t="s">
        <v>224</v>
      </c>
      <c r="B56" s="54">
        <v>800</v>
      </c>
      <c r="C56" s="32" t="s">
        <v>225</v>
      </c>
      <c r="D56" s="670">
        <f>SUM(I56:AIK56)</f>
        <v>157</v>
      </c>
      <c r="E56" s="55">
        <f t="shared" ref="E56:E58" si="78">SUM(D56/G56)</f>
        <v>1.0466666666666666</v>
      </c>
      <c r="F56" s="179"/>
      <c r="G56" s="49">
        <v>150</v>
      </c>
      <c r="H56" s="156">
        <f>SUM(I56:AJU56)</f>
        <v>157</v>
      </c>
      <c r="T56" s="47"/>
      <c r="NV56" s="119"/>
      <c r="NW56" s="119"/>
      <c r="NX56" s="119"/>
      <c r="NY56" s="119"/>
      <c r="NZ56" s="119"/>
      <c r="OA56" s="119"/>
      <c r="OB56" s="119"/>
      <c r="OC56" s="119"/>
      <c r="OD56" s="119"/>
      <c r="OE56" s="119"/>
      <c r="OF56" s="119"/>
      <c r="OG56" s="119"/>
      <c r="OH56" s="119"/>
      <c r="OI56" s="119"/>
      <c r="OJ56" s="119"/>
      <c r="OK56" s="119"/>
      <c r="OL56" s="119"/>
      <c r="OM56" s="119"/>
      <c r="ON56" s="119"/>
      <c r="OO56" s="119"/>
      <c r="OP56" s="119"/>
      <c r="OQ56" s="119"/>
      <c r="OR56" s="119"/>
      <c r="OS56" s="119"/>
      <c r="OT56" s="119"/>
      <c r="OU56" s="119"/>
      <c r="OV56" s="119"/>
      <c r="OW56" s="119"/>
      <c r="OX56" s="119"/>
      <c r="OY56" s="119"/>
      <c r="OZ56" s="119"/>
      <c r="PA56" s="119"/>
      <c r="PB56" s="119"/>
      <c r="PC56" s="119"/>
      <c r="PD56" s="119"/>
      <c r="PE56" s="119"/>
      <c r="PF56" s="119"/>
      <c r="PG56" s="119"/>
      <c r="PH56" s="119"/>
      <c r="PI56" s="119"/>
      <c r="PJ56" s="119"/>
      <c r="PK56" s="119"/>
      <c r="PL56" s="119"/>
      <c r="PM56" s="119"/>
      <c r="PN56" s="119"/>
      <c r="PO56" s="119"/>
      <c r="PP56" s="119"/>
      <c r="PQ56" s="119"/>
      <c r="PR56" s="119"/>
      <c r="PS56" s="119"/>
      <c r="PT56" s="119"/>
      <c r="PU56" s="119"/>
      <c r="PV56" s="119"/>
      <c r="PW56" s="119"/>
      <c r="PX56" s="119"/>
      <c r="PY56" s="119"/>
      <c r="PZ56" s="119"/>
      <c r="QA56" s="119"/>
      <c r="QB56" s="119"/>
      <c r="QC56" s="119"/>
      <c r="QD56" s="119"/>
      <c r="QE56" s="119"/>
      <c r="QF56" s="119"/>
      <c r="QG56" s="119"/>
      <c r="QH56" s="119"/>
      <c r="QI56" s="119"/>
      <c r="QJ56" s="119"/>
      <c r="QK56" s="119"/>
      <c r="QL56" s="119"/>
      <c r="QM56" s="119"/>
      <c r="QN56" s="119"/>
      <c r="QO56" s="119"/>
      <c r="QP56" s="119"/>
      <c r="QQ56" s="119"/>
      <c r="QR56" s="119"/>
      <c r="QS56" s="119"/>
      <c r="QT56" s="119"/>
      <c r="QU56" s="119"/>
      <c r="QV56" s="119"/>
      <c r="QW56" s="119"/>
      <c r="QX56" s="119"/>
      <c r="QY56" s="119"/>
      <c r="QZ56" s="119"/>
      <c r="RA56" s="119"/>
      <c r="RB56" s="119"/>
      <c r="RC56" s="119"/>
      <c r="RD56" s="119"/>
      <c r="RE56" s="119"/>
      <c r="RF56" s="119"/>
      <c r="RG56" s="119"/>
      <c r="VH56" s="218"/>
      <c r="AEX56" s="302" t="s">
        <v>437</v>
      </c>
      <c r="AEY56" s="285" t="s">
        <v>437</v>
      </c>
      <c r="AEZ56" s="285" t="s">
        <v>437</v>
      </c>
      <c r="AFA56" s="285" t="s">
        <v>437</v>
      </c>
      <c r="AFB56" s="285" t="s">
        <v>437</v>
      </c>
      <c r="AFC56" s="285" t="s">
        <v>437</v>
      </c>
      <c r="AFD56" s="285" t="s">
        <v>437</v>
      </c>
      <c r="AFE56" s="285" t="s">
        <v>437</v>
      </c>
      <c r="AFF56" s="285" t="s">
        <v>437</v>
      </c>
      <c r="AFG56" s="285" t="s">
        <v>437</v>
      </c>
      <c r="AFH56" s="285" t="s">
        <v>437</v>
      </c>
      <c r="AFI56" s="285" t="s">
        <v>437</v>
      </c>
      <c r="AFJ56" s="285" t="s">
        <v>437</v>
      </c>
      <c r="AFK56" s="285" t="s">
        <v>437</v>
      </c>
      <c r="AFL56" s="285" t="s">
        <v>437</v>
      </c>
      <c r="AFM56" s="285" t="s">
        <v>437</v>
      </c>
      <c r="AFN56" s="285" t="s">
        <v>437</v>
      </c>
      <c r="AFO56" s="285" t="s">
        <v>437</v>
      </c>
      <c r="AFP56" s="285" t="s">
        <v>437</v>
      </c>
      <c r="AFQ56" s="285" t="s">
        <v>437</v>
      </c>
      <c r="AFR56" s="285" t="s">
        <v>437</v>
      </c>
      <c r="AFS56" s="285" t="s">
        <v>437</v>
      </c>
      <c r="AFT56" s="285" t="s">
        <v>437</v>
      </c>
      <c r="AFU56" s="285">
        <v>8</v>
      </c>
      <c r="AFV56" s="285" t="s">
        <v>437</v>
      </c>
      <c r="AFW56" s="285" t="s">
        <v>437</v>
      </c>
      <c r="AFX56" s="285" t="s">
        <v>437</v>
      </c>
      <c r="AFY56" s="285" t="s">
        <v>437</v>
      </c>
      <c r="AFZ56" s="285" t="s">
        <v>437</v>
      </c>
      <c r="AGA56" s="285" t="s">
        <v>437</v>
      </c>
      <c r="AGB56" s="315" t="s">
        <v>437</v>
      </c>
      <c r="AGC56" s="302" t="s">
        <v>437</v>
      </c>
      <c r="AGD56" s="285" t="s">
        <v>437</v>
      </c>
      <c r="AGE56" s="285" t="s">
        <v>437</v>
      </c>
      <c r="AGF56" s="285" t="s">
        <v>437</v>
      </c>
      <c r="AGG56" s="285" t="s">
        <v>437</v>
      </c>
      <c r="AGH56" s="285" t="s">
        <v>437</v>
      </c>
      <c r="AGI56" s="285" t="s">
        <v>437</v>
      </c>
      <c r="AGJ56" s="285" t="s">
        <v>437</v>
      </c>
      <c r="AGK56" s="285" t="s">
        <v>437</v>
      </c>
      <c r="AGL56" s="285" t="s">
        <v>437</v>
      </c>
      <c r="AGM56" s="285" t="s">
        <v>437</v>
      </c>
      <c r="AGN56" s="285" t="s">
        <v>437</v>
      </c>
      <c r="AGO56" s="285" t="s">
        <v>437</v>
      </c>
      <c r="AGP56" s="285" t="s">
        <v>437</v>
      </c>
      <c r="AGQ56" s="285" t="s">
        <v>437</v>
      </c>
      <c r="AGR56" s="285" t="s">
        <v>437</v>
      </c>
      <c r="AGS56" s="285" t="s">
        <v>437</v>
      </c>
      <c r="AGT56" s="285" t="s">
        <v>437</v>
      </c>
      <c r="AGU56" s="285" t="s">
        <v>437</v>
      </c>
      <c r="AGV56" s="285" t="s">
        <v>437</v>
      </c>
      <c r="AGW56" s="285" t="s">
        <v>437</v>
      </c>
      <c r="AGX56" s="285">
        <v>8</v>
      </c>
      <c r="AGY56" s="285" t="s">
        <v>437</v>
      </c>
      <c r="AGZ56" s="285" t="s">
        <v>437</v>
      </c>
      <c r="AHA56" s="285">
        <v>24</v>
      </c>
      <c r="AHB56" s="285">
        <v>8</v>
      </c>
      <c r="AHC56" s="285" t="s">
        <v>437</v>
      </c>
      <c r="AHD56" s="285" t="s">
        <v>437</v>
      </c>
      <c r="AHE56" s="285">
        <v>6</v>
      </c>
      <c r="AHF56" s="315">
        <v>8</v>
      </c>
      <c r="AHG56" s="302" t="s">
        <v>437</v>
      </c>
      <c r="AHH56" s="285">
        <v>8</v>
      </c>
      <c r="AHI56" s="285" t="s">
        <v>437</v>
      </c>
      <c r="AHJ56" s="285" t="s">
        <v>437</v>
      </c>
      <c r="AHK56" s="285" t="s">
        <v>437</v>
      </c>
      <c r="AHL56" s="285" t="s">
        <v>437</v>
      </c>
      <c r="AHM56" s="285" t="s">
        <v>437</v>
      </c>
      <c r="AHN56" s="285">
        <v>2</v>
      </c>
      <c r="AHO56" s="285">
        <v>3</v>
      </c>
      <c r="AHP56" s="285" t="s">
        <v>437</v>
      </c>
      <c r="AHQ56" s="285" t="s">
        <v>437</v>
      </c>
      <c r="AHR56" s="285">
        <v>12</v>
      </c>
      <c r="AHS56" s="285">
        <v>12</v>
      </c>
      <c r="AHT56" s="285" t="s">
        <v>437</v>
      </c>
      <c r="AHU56" s="285">
        <v>8</v>
      </c>
      <c r="AHV56" s="285">
        <v>16</v>
      </c>
      <c r="AHW56" s="285" t="s">
        <v>437</v>
      </c>
      <c r="AHX56" s="285" t="s">
        <v>437</v>
      </c>
      <c r="AHY56" s="285">
        <v>12</v>
      </c>
      <c r="AHZ56" s="285" t="s">
        <v>437</v>
      </c>
      <c r="AIA56" s="285" t="s">
        <v>437</v>
      </c>
      <c r="AIB56" s="285" t="s">
        <v>437</v>
      </c>
      <c r="AIC56" s="285">
        <v>6</v>
      </c>
      <c r="AID56" s="285">
        <v>7</v>
      </c>
      <c r="AIE56" s="285" t="s">
        <v>437</v>
      </c>
      <c r="AIF56" s="285">
        <v>3</v>
      </c>
      <c r="AIG56" s="285">
        <v>6</v>
      </c>
      <c r="AIH56" s="285" t="s">
        <v>437</v>
      </c>
      <c r="AII56" s="285" t="s">
        <v>437</v>
      </c>
      <c r="AIJ56" s="285" t="s">
        <v>437</v>
      </c>
      <c r="AIK56" s="315" t="s">
        <v>437</v>
      </c>
      <c r="AIL56" s="654" t="str">
        <f>INDEX([1]集計!$G:$AK,MATCH($B55,[1]集計!$A$1:$A$945,0)+0,MATCH(AIL$232,[1]集計!$G$2:$AK$2,0))</f>
        <v/>
      </c>
      <c r="AIM56" s="655" t="str">
        <f>INDEX([1]集計!$G:$AK,MATCH($B55,[1]集計!$A$1:$A$945,0)+0,MATCH(AIM$232,[1]集計!$G$2:$AK$2,0))</f>
        <v/>
      </c>
      <c r="AIN56" s="655" t="str">
        <f>INDEX([1]集計!$G:$AK,MATCH($B55,[1]集計!$A$1:$A$945,0)+0,MATCH(AIN$232,[1]集計!$G$2:$AK$2,0))</f>
        <v/>
      </c>
      <c r="AIO56" s="655" t="str">
        <f>INDEX([1]集計!$G:$AK,MATCH($B55,[1]集計!$A$1:$A$945,0)+0,MATCH(AIO$232,[1]集計!$G$2:$AK$2,0))</f>
        <v/>
      </c>
      <c r="AIP56" s="655" t="str">
        <f>INDEX([1]集計!$G:$AK,MATCH($B55,[1]集計!$A$1:$A$945,0)+0,MATCH(AIP$232,[1]集計!$G$2:$AK$2,0))</f>
        <v/>
      </c>
      <c r="AIQ56" s="655" t="str">
        <f>INDEX([1]集計!$G:$AK,MATCH($B55,[1]集計!$A$1:$A$945,0)+0,MATCH(AIQ$232,[1]集計!$G$2:$AK$2,0))</f>
        <v/>
      </c>
      <c r="AIR56" s="655" t="str">
        <f>INDEX([1]集計!$G:$AK,MATCH($B55,[1]集計!$A$1:$A$945,0)+0,MATCH(AIR$232,[1]集計!$G$2:$AK$2,0))</f>
        <v/>
      </c>
      <c r="AIS56" s="655" t="str">
        <f>INDEX([1]集計!$G:$AK,MATCH($B55,[1]集計!$A$1:$A$945,0)+0,MATCH(AIS$232,[1]集計!$G$2:$AK$2,0))</f>
        <v/>
      </c>
      <c r="AIT56" s="655" t="str">
        <f>INDEX([1]集計!$G:$AK,MATCH($B55,[1]集計!$A$1:$A$945,0)+0,MATCH(AIT$232,[1]集計!$G$2:$AK$2,0))</f>
        <v/>
      </c>
      <c r="AIU56" s="655" t="str">
        <f>INDEX([1]集計!$G:$AK,MATCH($B55,[1]集計!$A$1:$A$945,0)+0,MATCH(AIU$232,[1]集計!$G$2:$AK$2,0))</f>
        <v/>
      </c>
      <c r="AIX56" s="218" t="s">
        <v>437</v>
      </c>
      <c r="AJA56" s="218" t="s">
        <v>437</v>
      </c>
      <c r="AJB56" s="218" t="s">
        <v>437</v>
      </c>
      <c r="AJD56" s="218" t="s">
        <v>437</v>
      </c>
      <c r="AJE56" s="218" t="s">
        <v>437</v>
      </c>
      <c r="AJF56" s="218" t="s">
        <v>437</v>
      </c>
      <c r="AJH56" s="218" t="s">
        <v>437</v>
      </c>
      <c r="AJI56" s="218" t="s">
        <v>437</v>
      </c>
      <c r="AJJ56" s="218" t="s">
        <v>437</v>
      </c>
      <c r="AJK56" s="218" t="s">
        <v>437</v>
      </c>
      <c r="AJL56" s="218" t="s">
        <v>437</v>
      </c>
      <c r="AJO56" s="218" t="s">
        <v>437</v>
      </c>
      <c r="AJR56" s="218" t="s">
        <v>437</v>
      </c>
      <c r="AJS56" s="218" t="s">
        <v>437</v>
      </c>
      <c r="AJT56" s="218" t="s">
        <v>437</v>
      </c>
      <c r="AJU56" s="218" t="s">
        <v>437</v>
      </c>
      <c r="AJV56" s="218" t="s">
        <v>437</v>
      </c>
    </row>
    <row r="57" spans="1:1082" ht="14.25" hidden="1" customHeight="1" outlineLevel="1" thickBot="1">
      <c r="A57" s="157" t="s">
        <v>226</v>
      </c>
      <c r="B57" s="59">
        <v>800</v>
      </c>
      <c r="C57" s="32" t="s">
        <v>227</v>
      </c>
      <c r="D57" s="670">
        <f t="shared" ref="D57:D61" si="79">SUM(I57:AIK57)</f>
        <v>15</v>
      </c>
      <c r="E57" s="55">
        <f t="shared" si="78"/>
        <v>0.15</v>
      </c>
      <c r="F57" s="179"/>
      <c r="G57" s="49">
        <v>100</v>
      </c>
      <c r="H57" s="156">
        <f>SUM(I57:AJT57)</f>
        <v>15</v>
      </c>
      <c r="T57" s="47"/>
      <c r="NV57" s="119"/>
      <c r="NW57" s="119"/>
      <c r="NX57" s="119"/>
      <c r="NY57" s="119"/>
      <c r="NZ57" s="119"/>
      <c r="OA57" s="119"/>
      <c r="OB57" s="119"/>
      <c r="OC57" s="119"/>
      <c r="OD57" s="119"/>
      <c r="OE57" s="119"/>
      <c r="OF57" s="119"/>
      <c r="OG57" s="119"/>
      <c r="OH57" s="119"/>
      <c r="OI57" s="119"/>
      <c r="OJ57" s="119"/>
      <c r="OK57" s="119"/>
      <c r="OL57" s="119"/>
      <c r="OM57" s="119"/>
      <c r="ON57" s="119"/>
      <c r="OO57" s="119"/>
      <c r="OP57" s="119"/>
      <c r="OQ57" s="119"/>
      <c r="OR57" s="119"/>
      <c r="OS57" s="119"/>
      <c r="OT57" s="119"/>
      <c r="OU57" s="119"/>
      <c r="OV57" s="119"/>
      <c r="OW57" s="119"/>
      <c r="OX57" s="119"/>
      <c r="OY57" s="119"/>
      <c r="OZ57" s="119"/>
      <c r="PA57" s="119"/>
      <c r="PB57" s="119"/>
      <c r="PC57" s="119"/>
      <c r="PD57" s="119"/>
      <c r="PE57" s="119"/>
      <c r="PF57" s="119"/>
      <c r="PG57" s="119"/>
      <c r="PH57" s="119"/>
      <c r="PI57" s="119"/>
      <c r="PJ57" s="119"/>
      <c r="PK57" s="119"/>
      <c r="PL57" s="119"/>
      <c r="PM57" s="119"/>
      <c r="PN57" s="119"/>
      <c r="PO57" s="119"/>
      <c r="PP57" s="119"/>
      <c r="PQ57" s="119"/>
      <c r="PR57" s="119"/>
      <c r="PS57" s="119"/>
      <c r="PT57" s="119"/>
      <c r="PU57" s="119"/>
      <c r="PV57" s="119"/>
      <c r="PW57" s="119"/>
      <c r="PX57" s="119"/>
      <c r="PY57" s="119"/>
      <c r="PZ57" s="119"/>
      <c r="QA57" s="119"/>
      <c r="QB57" s="119"/>
      <c r="QC57" s="119"/>
      <c r="QD57" s="119"/>
      <c r="QE57" s="119"/>
      <c r="QF57" s="119"/>
      <c r="QG57" s="119"/>
      <c r="QH57" s="119"/>
      <c r="QI57" s="119"/>
      <c r="QJ57" s="119"/>
      <c r="QK57" s="119"/>
      <c r="QL57" s="119"/>
      <c r="QM57" s="119"/>
      <c r="QN57" s="119"/>
      <c r="QO57" s="119"/>
      <c r="QP57" s="119"/>
      <c r="QQ57" s="119"/>
      <c r="QR57" s="119"/>
      <c r="QS57" s="119"/>
      <c r="QT57" s="119"/>
      <c r="QU57" s="119"/>
      <c r="QV57" s="119"/>
      <c r="QW57" s="119"/>
      <c r="QX57" s="119"/>
      <c r="QY57" s="119"/>
      <c r="QZ57" s="119"/>
      <c r="RA57" s="119"/>
      <c r="RB57" s="119"/>
      <c r="RC57" s="119"/>
      <c r="RD57" s="119"/>
      <c r="RE57" s="119"/>
      <c r="RF57" s="119"/>
      <c r="RG57" s="119"/>
      <c r="AEX57" s="301" t="s">
        <v>437</v>
      </c>
      <c r="AEY57" s="219" t="s">
        <v>437</v>
      </c>
      <c r="AEZ57" s="219" t="s">
        <v>437</v>
      </c>
      <c r="AFA57" s="219" t="s">
        <v>437</v>
      </c>
      <c r="AFB57" s="219" t="s">
        <v>437</v>
      </c>
      <c r="AFC57" s="219" t="s">
        <v>437</v>
      </c>
      <c r="AFD57" s="219" t="s">
        <v>437</v>
      </c>
      <c r="AFE57" s="219" t="s">
        <v>437</v>
      </c>
      <c r="AFF57" s="219" t="s">
        <v>437</v>
      </c>
      <c r="AFG57" s="219" t="s">
        <v>437</v>
      </c>
      <c r="AFH57" s="219" t="s">
        <v>437</v>
      </c>
      <c r="AFI57" s="219" t="s">
        <v>437</v>
      </c>
      <c r="AFJ57" s="219" t="s">
        <v>437</v>
      </c>
      <c r="AFK57" s="219" t="s">
        <v>437</v>
      </c>
      <c r="AFL57" s="219" t="s">
        <v>437</v>
      </c>
      <c r="AFM57" s="219" t="s">
        <v>437</v>
      </c>
      <c r="AFN57" s="219" t="s">
        <v>437</v>
      </c>
      <c r="AFO57" s="219" t="s">
        <v>437</v>
      </c>
      <c r="AFP57" s="219" t="s">
        <v>437</v>
      </c>
      <c r="AFQ57" s="219" t="s">
        <v>437</v>
      </c>
      <c r="AFR57" s="219" t="s">
        <v>437</v>
      </c>
      <c r="AFS57" s="219" t="s">
        <v>437</v>
      </c>
      <c r="AFT57" s="219" t="s">
        <v>437</v>
      </c>
      <c r="AFU57" s="219" t="s">
        <v>437</v>
      </c>
      <c r="AFV57" s="219" t="s">
        <v>437</v>
      </c>
      <c r="AFW57" s="219" t="s">
        <v>437</v>
      </c>
      <c r="AFX57" s="219" t="s">
        <v>437</v>
      </c>
      <c r="AFY57" s="219" t="s">
        <v>437</v>
      </c>
      <c r="AFZ57" s="219" t="s">
        <v>437</v>
      </c>
      <c r="AGA57" s="219" t="s">
        <v>437</v>
      </c>
      <c r="AGB57" s="316" t="s">
        <v>437</v>
      </c>
      <c r="AGC57" s="301" t="s">
        <v>437</v>
      </c>
      <c r="AGD57" s="219" t="s">
        <v>437</v>
      </c>
      <c r="AGE57" s="219" t="s">
        <v>437</v>
      </c>
      <c r="AGF57" s="219" t="s">
        <v>437</v>
      </c>
      <c r="AGG57" s="219" t="s">
        <v>437</v>
      </c>
      <c r="AGH57" s="219" t="s">
        <v>437</v>
      </c>
      <c r="AGI57" s="219" t="s">
        <v>437</v>
      </c>
      <c r="AGJ57" s="219" t="s">
        <v>437</v>
      </c>
      <c r="AGK57" s="219" t="s">
        <v>437</v>
      </c>
      <c r="AGL57" s="219" t="s">
        <v>437</v>
      </c>
      <c r="AGM57" s="219" t="s">
        <v>437</v>
      </c>
      <c r="AGN57" s="219" t="s">
        <v>437</v>
      </c>
      <c r="AGO57" s="219" t="s">
        <v>437</v>
      </c>
      <c r="AGP57" s="219" t="s">
        <v>437</v>
      </c>
      <c r="AGQ57" s="219" t="s">
        <v>437</v>
      </c>
      <c r="AGR57" s="219" t="s">
        <v>437</v>
      </c>
      <c r="AGS57" s="219" t="s">
        <v>437</v>
      </c>
      <c r="AGT57" s="219" t="s">
        <v>437</v>
      </c>
      <c r="AGU57" s="219" t="s">
        <v>437</v>
      </c>
      <c r="AGV57" s="219" t="s">
        <v>437</v>
      </c>
      <c r="AGW57" s="219" t="s">
        <v>437</v>
      </c>
      <c r="AGX57" s="219" t="s">
        <v>437</v>
      </c>
      <c r="AGY57" s="219" t="s">
        <v>437</v>
      </c>
      <c r="AGZ57" s="219" t="s">
        <v>437</v>
      </c>
      <c r="AHA57" s="219" t="s">
        <v>437</v>
      </c>
      <c r="AHB57" s="219" t="s">
        <v>437</v>
      </c>
      <c r="AHC57" s="219" t="s">
        <v>437</v>
      </c>
      <c r="AHD57" s="219" t="s">
        <v>437</v>
      </c>
      <c r="AHE57" s="219" t="s">
        <v>437</v>
      </c>
      <c r="AHF57" s="316" t="s">
        <v>437</v>
      </c>
      <c r="AHG57" s="301" t="s">
        <v>437</v>
      </c>
      <c r="AHH57" s="219" t="s">
        <v>437</v>
      </c>
      <c r="AHI57" s="219" t="s">
        <v>437</v>
      </c>
      <c r="AHJ57" s="219" t="s">
        <v>437</v>
      </c>
      <c r="AHK57" s="219" t="s">
        <v>437</v>
      </c>
      <c r="AHL57" s="219" t="s">
        <v>437</v>
      </c>
      <c r="AHM57" s="219" t="s">
        <v>437</v>
      </c>
      <c r="AHN57" s="219" t="s">
        <v>437</v>
      </c>
      <c r="AHO57" s="219" t="s">
        <v>437</v>
      </c>
      <c r="AHP57" s="219" t="s">
        <v>437</v>
      </c>
      <c r="AHQ57" s="219" t="s">
        <v>437</v>
      </c>
      <c r="AHR57" s="219" t="s">
        <v>437</v>
      </c>
      <c r="AHS57" s="219" t="s">
        <v>437</v>
      </c>
      <c r="AHT57" s="219" t="s">
        <v>437</v>
      </c>
      <c r="AHU57" s="219" t="s">
        <v>437</v>
      </c>
      <c r="AHV57" s="219" t="s">
        <v>437</v>
      </c>
      <c r="AHW57" s="219" t="s">
        <v>437</v>
      </c>
      <c r="AHX57" s="219" t="s">
        <v>437</v>
      </c>
      <c r="AHY57" s="219" t="s">
        <v>437</v>
      </c>
      <c r="AHZ57" s="219" t="s">
        <v>437</v>
      </c>
      <c r="AIA57" s="219" t="s">
        <v>437</v>
      </c>
      <c r="AIB57" s="219" t="s">
        <v>437</v>
      </c>
      <c r="AIC57" s="219" t="s">
        <v>437</v>
      </c>
      <c r="AID57" s="219" t="s">
        <v>437</v>
      </c>
      <c r="AIE57" s="219" t="s">
        <v>437</v>
      </c>
      <c r="AIF57" s="219">
        <v>7</v>
      </c>
      <c r="AIG57" s="219">
        <v>8</v>
      </c>
      <c r="AIH57" s="219" t="s">
        <v>437</v>
      </c>
      <c r="AII57" s="219" t="s">
        <v>437</v>
      </c>
      <c r="AIJ57" s="219" t="s">
        <v>437</v>
      </c>
      <c r="AIK57" s="316" t="s">
        <v>437</v>
      </c>
      <c r="AIL57" s="656" t="str">
        <f>INDEX([1]集計!$G:$AK,MATCH($B55,[1]集計!$A$1:$A$945,0)+1,MATCH(AIL$232,[1]集計!$G$2:$AK$2,0))</f>
        <v/>
      </c>
      <c r="AIM57" s="657" t="str">
        <f>INDEX([1]集計!$G:$AK,MATCH($B55,[1]集計!$A$1:$A$945,0)+1,MATCH(AIM$232,[1]集計!$G$2:$AK$2,0))</f>
        <v/>
      </c>
      <c r="AIN57" s="657" t="str">
        <f>INDEX([1]集計!$G:$AK,MATCH($B55,[1]集計!$A$1:$A$945,0)+1,MATCH(AIN$232,[1]集計!$G$2:$AK$2,0))</f>
        <v/>
      </c>
      <c r="AIO57" s="657" t="str">
        <f>INDEX([1]集計!$G:$AK,MATCH($B55,[1]集計!$A$1:$A$945,0)+1,MATCH(AIO$232,[1]集計!$G$2:$AK$2,0))</f>
        <v/>
      </c>
      <c r="AIP57" s="657" t="str">
        <f>INDEX([1]集計!$G:$AK,MATCH($B55,[1]集計!$A$1:$A$945,0)+1,MATCH(AIP$232,[1]集計!$G$2:$AK$2,0))</f>
        <v/>
      </c>
      <c r="AIQ57" s="657" t="str">
        <f>INDEX([1]集計!$G:$AK,MATCH($B55,[1]集計!$A$1:$A$945,0)+1,MATCH(AIQ$232,[1]集計!$G$2:$AK$2,0))</f>
        <v/>
      </c>
      <c r="AIR57" s="657" t="str">
        <f>INDEX([1]集計!$G:$AK,MATCH($B55,[1]集計!$A$1:$A$945,0)+1,MATCH(AIR$232,[1]集計!$G$2:$AK$2,0))</f>
        <v/>
      </c>
      <c r="AIS57" s="657" t="str">
        <f>INDEX([1]集計!$G:$AK,MATCH($B55,[1]集計!$A$1:$A$945,0)+1,MATCH(AIS$232,[1]集計!$G$2:$AK$2,0))</f>
        <v/>
      </c>
      <c r="AIT57" s="657" t="str">
        <f>INDEX([1]集計!$G:$AK,MATCH($B55,[1]集計!$A$1:$A$945,0)+1,MATCH(AIT$232,[1]集計!$G$2:$AK$2,0))</f>
        <v/>
      </c>
      <c r="AIU57" s="657" t="str">
        <f>INDEX([1]集計!$G:$AK,MATCH($B55,[1]集計!$A$1:$A$945,0)+1,MATCH(AIU$232,[1]集計!$G$2:$AK$2,0))</f>
        <v/>
      </c>
      <c r="AIX57" s="218" t="s">
        <v>437</v>
      </c>
      <c r="AJA57" s="218" t="s">
        <v>437</v>
      </c>
      <c r="AJB57" s="218" t="s">
        <v>437</v>
      </c>
      <c r="AJD57" s="218" t="s">
        <v>437</v>
      </c>
      <c r="AJE57" s="218" t="s">
        <v>437</v>
      </c>
      <c r="AJF57" s="218" t="s">
        <v>437</v>
      </c>
      <c r="AJH57" s="218" t="s">
        <v>437</v>
      </c>
      <c r="AJI57" s="218" t="s">
        <v>437</v>
      </c>
      <c r="AJJ57" s="218" t="s">
        <v>437</v>
      </c>
      <c r="AJK57" s="218" t="s">
        <v>437</v>
      </c>
      <c r="AJL57" s="218" t="s">
        <v>437</v>
      </c>
      <c r="AJO57" s="218" t="s">
        <v>437</v>
      </c>
      <c r="AJR57" s="218" t="s">
        <v>437</v>
      </c>
      <c r="AJS57" s="218" t="s">
        <v>437</v>
      </c>
      <c r="AJT57" s="218" t="s">
        <v>437</v>
      </c>
      <c r="AJU57" s="218" t="s">
        <v>437</v>
      </c>
      <c r="AJV57" s="218" t="s">
        <v>437</v>
      </c>
    </row>
    <row r="58" spans="1:1082" ht="14.25" hidden="1" customHeight="1" outlineLevel="1" thickBot="1">
      <c r="A58" s="158" t="s">
        <v>228</v>
      </c>
      <c r="B58" s="61">
        <v>1095</v>
      </c>
      <c r="C58" s="32" t="s">
        <v>229</v>
      </c>
      <c r="D58" s="670">
        <f t="shared" si="79"/>
        <v>118</v>
      </c>
      <c r="E58" s="55">
        <f t="shared" si="78"/>
        <v>0.39333333333333331</v>
      </c>
      <c r="F58" s="180"/>
      <c r="G58" s="49">
        <v>300</v>
      </c>
      <c r="H58" s="156">
        <f>SUM(I58:AJR58)</f>
        <v>267</v>
      </c>
      <c r="T58" s="47"/>
      <c r="NV58" s="119"/>
      <c r="NW58" s="119"/>
      <c r="NX58" s="119"/>
      <c r="NY58" s="119"/>
      <c r="NZ58" s="119"/>
      <c r="OA58" s="119"/>
      <c r="OB58" s="119"/>
      <c r="OC58" s="119"/>
      <c r="OD58" s="119"/>
      <c r="OE58" s="119"/>
      <c r="OF58" s="119"/>
      <c r="OG58" s="119"/>
      <c r="OH58" s="119"/>
      <c r="OI58" s="119"/>
      <c r="OJ58" s="119"/>
      <c r="OK58" s="119"/>
      <c r="OL58" s="119"/>
      <c r="OM58" s="119"/>
      <c r="ON58" s="119"/>
      <c r="OO58" s="119"/>
      <c r="OP58" s="119"/>
      <c r="OQ58" s="119"/>
      <c r="OR58" s="119"/>
      <c r="OS58" s="119"/>
      <c r="OT58" s="119"/>
      <c r="OU58" s="119"/>
      <c r="OV58" s="119"/>
      <c r="OW58" s="119"/>
      <c r="OX58" s="119"/>
      <c r="OY58" s="119"/>
      <c r="OZ58" s="119"/>
      <c r="PA58" s="119"/>
      <c r="PB58" s="119"/>
      <c r="PC58" s="119"/>
      <c r="PD58" s="119"/>
      <c r="PE58" s="119"/>
      <c r="PF58" s="119"/>
      <c r="PG58" s="119"/>
      <c r="PH58" s="119"/>
      <c r="PI58" s="119"/>
      <c r="PJ58" s="119"/>
      <c r="PK58" s="119"/>
      <c r="PL58" s="119"/>
      <c r="PM58" s="119"/>
      <c r="PN58" s="119"/>
      <c r="PO58" s="119"/>
      <c r="PP58" s="119"/>
      <c r="PQ58" s="119"/>
      <c r="PR58" s="119"/>
      <c r="PS58" s="119"/>
      <c r="PT58" s="119"/>
      <c r="PU58" s="119"/>
      <c r="PV58" s="119"/>
      <c r="PW58" s="119"/>
      <c r="PX58" s="119"/>
      <c r="PY58" s="119"/>
      <c r="PZ58" s="119"/>
      <c r="QA58" s="119"/>
      <c r="QB58" s="119"/>
      <c r="QC58" s="119"/>
      <c r="QD58" s="119"/>
      <c r="QE58" s="119"/>
      <c r="QF58" s="119"/>
      <c r="QG58" s="119"/>
      <c r="QH58" s="119"/>
      <c r="QI58" s="119"/>
      <c r="QJ58" s="119"/>
      <c r="QK58" s="119"/>
      <c r="QL58" s="119"/>
      <c r="QM58" s="119"/>
      <c r="QN58" s="119"/>
      <c r="QO58" s="119"/>
      <c r="QP58" s="119"/>
      <c r="QQ58" s="119"/>
      <c r="QR58" s="119"/>
      <c r="QS58" s="119"/>
      <c r="QT58" s="119"/>
      <c r="QU58" s="119"/>
      <c r="QV58" s="119"/>
      <c r="QW58" s="119"/>
      <c r="QX58" s="119"/>
      <c r="QY58" s="119"/>
      <c r="QZ58" s="119"/>
      <c r="RA58" s="119"/>
      <c r="RB58" s="119"/>
      <c r="RC58" s="119"/>
      <c r="RD58" s="119"/>
      <c r="RE58" s="119"/>
      <c r="RF58" s="119"/>
      <c r="RG58" s="119"/>
      <c r="AEX58" s="301" t="s">
        <v>437</v>
      </c>
      <c r="AEY58" s="219" t="s">
        <v>437</v>
      </c>
      <c r="AEZ58" s="219" t="s">
        <v>437</v>
      </c>
      <c r="AFA58" s="219" t="s">
        <v>437</v>
      </c>
      <c r="AFB58" s="219" t="s">
        <v>437</v>
      </c>
      <c r="AFC58" s="219" t="s">
        <v>437</v>
      </c>
      <c r="AFD58" s="219" t="s">
        <v>437</v>
      </c>
      <c r="AFE58" s="219" t="s">
        <v>437</v>
      </c>
      <c r="AFF58" s="219" t="s">
        <v>437</v>
      </c>
      <c r="AFG58" s="219" t="s">
        <v>437</v>
      </c>
      <c r="AFH58" s="219" t="s">
        <v>437</v>
      </c>
      <c r="AFI58" s="219" t="s">
        <v>437</v>
      </c>
      <c r="AFJ58" s="219" t="s">
        <v>437</v>
      </c>
      <c r="AFK58" s="219" t="s">
        <v>437</v>
      </c>
      <c r="AFL58" s="219" t="s">
        <v>437</v>
      </c>
      <c r="AFM58" s="219" t="s">
        <v>437</v>
      </c>
      <c r="AFN58" s="219" t="s">
        <v>437</v>
      </c>
      <c r="AFO58" s="219" t="s">
        <v>437</v>
      </c>
      <c r="AFP58" s="219" t="s">
        <v>437</v>
      </c>
      <c r="AFQ58" s="219" t="s">
        <v>437</v>
      </c>
      <c r="AFR58" s="219" t="s">
        <v>437</v>
      </c>
      <c r="AFS58" s="219" t="s">
        <v>437</v>
      </c>
      <c r="AFT58" s="219" t="s">
        <v>437</v>
      </c>
      <c r="AFU58" s="219" t="s">
        <v>437</v>
      </c>
      <c r="AFV58" s="219" t="s">
        <v>437</v>
      </c>
      <c r="AFW58" s="219" t="s">
        <v>437</v>
      </c>
      <c r="AFX58" s="219" t="s">
        <v>437</v>
      </c>
      <c r="AFY58" s="219" t="s">
        <v>437</v>
      </c>
      <c r="AFZ58" s="219" t="s">
        <v>437</v>
      </c>
      <c r="AGA58" s="219" t="s">
        <v>437</v>
      </c>
      <c r="AGB58" s="316" t="s">
        <v>437</v>
      </c>
      <c r="AGC58" s="301" t="s">
        <v>437</v>
      </c>
      <c r="AGD58" s="219" t="s">
        <v>437</v>
      </c>
      <c r="AGE58" s="219" t="s">
        <v>437</v>
      </c>
      <c r="AGF58" s="219" t="s">
        <v>437</v>
      </c>
      <c r="AGG58" s="219" t="s">
        <v>437</v>
      </c>
      <c r="AGH58" s="219" t="s">
        <v>437</v>
      </c>
      <c r="AGI58" s="219" t="s">
        <v>437</v>
      </c>
      <c r="AGJ58" s="219" t="s">
        <v>437</v>
      </c>
      <c r="AGK58" s="219" t="s">
        <v>437</v>
      </c>
      <c r="AGL58" s="219" t="s">
        <v>437</v>
      </c>
      <c r="AGM58" s="219" t="s">
        <v>437</v>
      </c>
      <c r="AGN58" s="219" t="s">
        <v>437</v>
      </c>
      <c r="AGO58" s="219" t="s">
        <v>437</v>
      </c>
      <c r="AGP58" s="219" t="s">
        <v>437</v>
      </c>
      <c r="AGQ58" s="219" t="s">
        <v>437</v>
      </c>
      <c r="AGR58" s="219" t="s">
        <v>437</v>
      </c>
      <c r="AGS58" s="219" t="s">
        <v>437</v>
      </c>
      <c r="AGT58" s="219" t="s">
        <v>437</v>
      </c>
      <c r="AGU58" s="219" t="s">
        <v>437</v>
      </c>
      <c r="AGV58" s="219" t="s">
        <v>437</v>
      </c>
      <c r="AGW58" s="219" t="s">
        <v>437</v>
      </c>
      <c r="AGX58" s="219" t="s">
        <v>437</v>
      </c>
      <c r="AGY58" s="219" t="s">
        <v>437</v>
      </c>
      <c r="AGZ58" s="219" t="s">
        <v>437</v>
      </c>
      <c r="AHA58" s="219" t="s">
        <v>437</v>
      </c>
      <c r="AHB58" s="219" t="s">
        <v>437</v>
      </c>
      <c r="AHC58" s="219" t="s">
        <v>437</v>
      </c>
      <c r="AHD58" s="219" t="s">
        <v>437</v>
      </c>
      <c r="AHE58" s="219" t="s">
        <v>437</v>
      </c>
      <c r="AHF58" s="316" t="s">
        <v>437</v>
      </c>
      <c r="AHG58" s="301" t="s">
        <v>437</v>
      </c>
      <c r="AHH58" s="219" t="s">
        <v>437</v>
      </c>
      <c r="AHI58" s="219" t="s">
        <v>437</v>
      </c>
      <c r="AHJ58" s="219" t="s">
        <v>437</v>
      </c>
      <c r="AHK58" s="219" t="s">
        <v>437</v>
      </c>
      <c r="AHL58" s="219" t="s">
        <v>437</v>
      </c>
      <c r="AHM58" s="219">
        <v>16</v>
      </c>
      <c r="AHN58" s="219" t="s">
        <v>437</v>
      </c>
      <c r="AHO58" s="219" t="s">
        <v>437</v>
      </c>
      <c r="AHP58" s="219" t="s">
        <v>437</v>
      </c>
      <c r="AHQ58" s="219" t="s">
        <v>437</v>
      </c>
      <c r="AHR58" s="219" t="s">
        <v>437</v>
      </c>
      <c r="AHS58" s="219" t="s">
        <v>437</v>
      </c>
      <c r="AHT58" s="219" t="s">
        <v>437</v>
      </c>
      <c r="AHU58" s="219" t="s">
        <v>437</v>
      </c>
      <c r="AHV58" s="219">
        <v>12</v>
      </c>
      <c r="AHW58" s="219" t="s">
        <v>437</v>
      </c>
      <c r="AHX58" s="219" t="s">
        <v>437</v>
      </c>
      <c r="AHY58" s="219">
        <v>18</v>
      </c>
      <c r="AHZ58" s="219">
        <v>12</v>
      </c>
      <c r="AIA58" s="219">
        <v>9</v>
      </c>
      <c r="AIB58" s="219" t="s">
        <v>437</v>
      </c>
      <c r="AIC58" s="219">
        <v>10</v>
      </c>
      <c r="AID58" s="219" t="s">
        <v>437</v>
      </c>
      <c r="AIE58" s="219" t="s">
        <v>437</v>
      </c>
      <c r="AIF58" s="219">
        <v>14</v>
      </c>
      <c r="AIG58" s="219">
        <v>10</v>
      </c>
      <c r="AIH58" s="219">
        <v>4</v>
      </c>
      <c r="AII58" s="219" t="s">
        <v>437</v>
      </c>
      <c r="AIJ58" s="219">
        <v>2</v>
      </c>
      <c r="AIK58" s="316">
        <v>11</v>
      </c>
      <c r="AIL58" s="656" t="str">
        <f>INDEX([1]集計!$G:$AK,MATCH($B55,[1]集計!$A$1:$A$945,0)+2,MATCH(AIL$232,[1]集計!$G$2:$AK$2,0))</f>
        <v/>
      </c>
      <c r="AIM58" s="657">
        <f>INDEX([1]集計!$G:$AK,MATCH($B55,[1]集計!$A$1:$A$945,0)+2,MATCH(AIM$232,[1]集計!$G$2:$AK$2,0))</f>
        <v>13</v>
      </c>
      <c r="AIN58" s="657">
        <f>INDEX([1]集計!$G:$AK,MATCH($B55,[1]集計!$A$1:$A$945,0)+2,MATCH(AIN$232,[1]集計!$G$2:$AK$2,0))</f>
        <v>2</v>
      </c>
      <c r="AIO58" s="657">
        <f>INDEX([1]集計!$G:$AK,MATCH($B55,[1]集計!$A$1:$A$945,0)+2,MATCH(AIO$232,[1]集計!$G$2:$AK$2,0))</f>
        <v>8</v>
      </c>
      <c r="AIP58" s="657">
        <f>INDEX([1]集計!$G:$AK,MATCH($B55,[1]集計!$A$1:$A$945,0)+2,MATCH(AIP$232,[1]集計!$G$2:$AK$2,0))</f>
        <v>10</v>
      </c>
      <c r="AIQ58" s="657" t="str">
        <f>INDEX([1]集計!$G:$AK,MATCH($B55,[1]集計!$A$1:$A$945,0)+2,MATCH(AIQ$232,[1]集計!$G$2:$AK$2,0))</f>
        <v/>
      </c>
      <c r="AIR58" s="657">
        <f>INDEX([1]集計!$G:$AK,MATCH($B55,[1]集計!$A$1:$A$945,0)+2,MATCH(AIR$232,[1]集計!$G$2:$AK$2,0))</f>
        <v>6</v>
      </c>
      <c r="AIS58" s="657" t="str">
        <f>INDEX([1]集計!$G:$AK,MATCH($B55,[1]集計!$A$1:$A$945,0)+2,MATCH(AIS$232,[1]集計!$G$2:$AK$2,0))</f>
        <v/>
      </c>
      <c r="AIT58" s="657">
        <f>INDEX([1]集計!$G:$AK,MATCH($B55,[1]集計!$A$1:$A$945,0)+2,MATCH(AIT$232,[1]集計!$G$2:$AK$2,0))</f>
        <v>6</v>
      </c>
      <c r="AIU58" s="657" t="str">
        <f>INDEX([1]集計!$G:$AK,MATCH($B55,[1]集計!$A$1:$A$945,0)+2,MATCH(AIU$232,[1]集計!$G$2:$AK$2,0))</f>
        <v/>
      </c>
      <c r="AIV58" s="218">
        <v>16</v>
      </c>
      <c r="AIW58" s="215">
        <v>16</v>
      </c>
      <c r="AIX58" s="218">
        <v>16</v>
      </c>
      <c r="AJA58" s="218">
        <v>8</v>
      </c>
      <c r="AJB58" s="218">
        <v>8</v>
      </c>
      <c r="AJC58" s="218">
        <v>8</v>
      </c>
      <c r="AJD58" s="218">
        <v>8</v>
      </c>
      <c r="AJE58" s="218">
        <v>8</v>
      </c>
      <c r="AJF58" s="218">
        <v>8</v>
      </c>
      <c r="AJH58" s="218" t="s">
        <v>437</v>
      </c>
      <c r="AJI58" s="218" t="s">
        <v>437</v>
      </c>
      <c r="AJJ58" s="218" t="s">
        <v>437</v>
      </c>
      <c r="AJK58" s="218" t="s">
        <v>437</v>
      </c>
      <c r="AJL58" s="218">
        <v>4</v>
      </c>
      <c r="AJO58" s="218" t="s">
        <v>437</v>
      </c>
      <c r="AJR58" s="218">
        <v>4</v>
      </c>
      <c r="AJS58" s="218">
        <v>8</v>
      </c>
      <c r="AJV58" s="218" t="s">
        <v>437</v>
      </c>
    </row>
    <row r="59" spans="1:1082" ht="14.25" hidden="1" customHeight="1" outlineLevel="1" thickBot="1">
      <c r="A59" s="159"/>
      <c r="B59" s="181" t="s">
        <v>230</v>
      </c>
      <c r="C59" s="40" t="s">
        <v>231</v>
      </c>
      <c r="D59" s="670">
        <f t="shared" si="79"/>
        <v>0</v>
      </c>
      <c r="E59" s="55">
        <f>SUM(D59/G59)</f>
        <v>0</v>
      </c>
      <c r="F59" s="179"/>
      <c r="G59" s="49">
        <v>100</v>
      </c>
      <c r="H59" s="156">
        <f>SUM(I59:AJT59)</f>
        <v>52</v>
      </c>
      <c r="T59" s="47"/>
      <c r="NV59" s="119"/>
      <c r="NW59" s="119"/>
      <c r="NX59" s="119"/>
      <c r="NY59" s="119"/>
      <c r="NZ59" s="119"/>
      <c r="OA59" s="119"/>
      <c r="OB59" s="119"/>
      <c r="OC59" s="119"/>
      <c r="OD59" s="119"/>
      <c r="OE59" s="119"/>
      <c r="OF59" s="119"/>
      <c r="OG59" s="119"/>
      <c r="OH59" s="119"/>
      <c r="OI59" s="119"/>
      <c r="OJ59" s="119"/>
      <c r="OK59" s="119"/>
      <c r="OL59" s="119"/>
      <c r="OM59" s="119"/>
      <c r="ON59" s="119"/>
      <c r="OO59" s="119"/>
      <c r="OP59" s="119"/>
      <c r="OQ59" s="119"/>
      <c r="OR59" s="119"/>
      <c r="OS59" s="119"/>
      <c r="OT59" s="119"/>
      <c r="OU59" s="119"/>
      <c r="OV59" s="119"/>
      <c r="OW59" s="119"/>
      <c r="OX59" s="119"/>
      <c r="OY59" s="119"/>
      <c r="OZ59" s="119"/>
      <c r="PA59" s="119"/>
      <c r="PB59" s="119"/>
      <c r="PC59" s="119"/>
      <c r="PD59" s="119"/>
      <c r="PE59" s="119"/>
      <c r="PF59" s="119"/>
      <c r="PG59" s="119"/>
      <c r="PH59" s="119"/>
      <c r="PI59" s="119"/>
      <c r="PJ59" s="119"/>
      <c r="PK59" s="119"/>
      <c r="PL59" s="119"/>
      <c r="PM59" s="119"/>
      <c r="PN59" s="119"/>
      <c r="PO59" s="119"/>
      <c r="PP59" s="119"/>
      <c r="PQ59" s="119"/>
      <c r="PR59" s="119"/>
      <c r="PS59" s="119"/>
      <c r="PT59" s="119"/>
      <c r="PU59" s="119"/>
      <c r="PV59" s="119"/>
      <c r="PW59" s="119"/>
      <c r="PX59" s="119"/>
      <c r="PY59" s="119"/>
      <c r="PZ59" s="119"/>
      <c r="QA59" s="119"/>
      <c r="QB59" s="119"/>
      <c r="QC59" s="119"/>
      <c r="QD59" s="119"/>
      <c r="QE59" s="119"/>
      <c r="QF59" s="119"/>
      <c r="QG59" s="119"/>
      <c r="QH59" s="119"/>
      <c r="QI59" s="119"/>
      <c r="QJ59" s="119"/>
      <c r="QK59" s="119"/>
      <c r="QL59" s="119"/>
      <c r="QM59" s="119"/>
      <c r="QN59" s="119"/>
      <c r="QO59" s="119"/>
      <c r="QP59" s="119"/>
      <c r="QQ59" s="119"/>
      <c r="QR59" s="119"/>
      <c r="QS59" s="119"/>
      <c r="QT59" s="119"/>
      <c r="QU59" s="119"/>
      <c r="QV59" s="119"/>
      <c r="QW59" s="119"/>
      <c r="QX59" s="119"/>
      <c r="QY59" s="119"/>
      <c r="QZ59" s="119"/>
      <c r="RA59" s="119"/>
      <c r="RB59" s="119"/>
      <c r="RC59" s="119"/>
      <c r="RD59" s="119"/>
      <c r="RE59" s="119"/>
      <c r="RF59" s="119"/>
      <c r="RG59" s="119"/>
      <c r="AEX59" s="301" t="s">
        <v>437</v>
      </c>
      <c r="AEY59" s="219" t="s">
        <v>437</v>
      </c>
      <c r="AEZ59" s="219" t="s">
        <v>437</v>
      </c>
      <c r="AFA59" s="219" t="s">
        <v>437</v>
      </c>
      <c r="AFB59" s="219" t="s">
        <v>437</v>
      </c>
      <c r="AFC59" s="219" t="s">
        <v>437</v>
      </c>
      <c r="AFD59" s="219" t="s">
        <v>437</v>
      </c>
      <c r="AFE59" s="219" t="s">
        <v>437</v>
      </c>
      <c r="AFF59" s="219" t="s">
        <v>437</v>
      </c>
      <c r="AFG59" s="219" t="s">
        <v>437</v>
      </c>
      <c r="AFH59" s="219" t="s">
        <v>437</v>
      </c>
      <c r="AFI59" s="219" t="s">
        <v>437</v>
      </c>
      <c r="AFJ59" s="219" t="s">
        <v>437</v>
      </c>
      <c r="AFK59" s="219" t="s">
        <v>437</v>
      </c>
      <c r="AFL59" s="219" t="s">
        <v>437</v>
      </c>
      <c r="AFM59" s="219" t="s">
        <v>437</v>
      </c>
      <c r="AFN59" s="219" t="s">
        <v>437</v>
      </c>
      <c r="AFO59" s="219" t="s">
        <v>437</v>
      </c>
      <c r="AFP59" s="219" t="s">
        <v>437</v>
      </c>
      <c r="AFQ59" s="219" t="s">
        <v>437</v>
      </c>
      <c r="AFR59" s="219" t="s">
        <v>437</v>
      </c>
      <c r="AFS59" s="219" t="s">
        <v>437</v>
      </c>
      <c r="AFT59" s="219" t="s">
        <v>437</v>
      </c>
      <c r="AFU59" s="219" t="s">
        <v>437</v>
      </c>
      <c r="AFV59" s="219" t="s">
        <v>437</v>
      </c>
      <c r="AFW59" s="219" t="s">
        <v>437</v>
      </c>
      <c r="AFX59" s="219" t="s">
        <v>437</v>
      </c>
      <c r="AFY59" s="219" t="s">
        <v>437</v>
      </c>
      <c r="AFZ59" s="219" t="s">
        <v>437</v>
      </c>
      <c r="AGA59" s="219" t="s">
        <v>437</v>
      </c>
      <c r="AGB59" s="316" t="s">
        <v>437</v>
      </c>
      <c r="AGC59" s="301" t="s">
        <v>437</v>
      </c>
      <c r="AGD59" s="219" t="s">
        <v>437</v>
      </c>
      <c r="AGE59" s="219" t="s">
        <v>437</v>
      </c>
      <c r="AGF59" s="219" t="s">
        <v>437</v>
      </c>
      <c r="AGG59" s="219" t="s">
        <v>437</v>
      </c>
      <c r="AGH59" s="219" t="s">
        <v>437</v>
      </c>
      <c r="AGI59" s="219" t="s">
        <v>437</v>
      </c>
      <c r="AGJ59" s="219" t="s">
        <v>437</v>
      </c>
      <c r="AGK59" s="219" t="s">
        <v>437</v>
      </c>
      <c r="AGL59" s="219" t="s">
        <v>437</v>
      </c>
      <c r="AGM59" s="219" t="s">
        <v>437</v>
      </c>
      <c r="AGN59" s="219" t="s">
        <v>437</v>
      </c>
      <c r="AGO59" s="219" t="s">
        <v>437</v>
      </c>
      <c r="AGP59" s="219" t="s">
        <v>437</v>
      </c>
      <c r="AGQ59" s="219" t="s">
        <v>437</v>
      </c>
      <c r="AGR59" s="219" t="s">
        <v>437</v>
      </c>
      <c r="AGS59" s="219" t="s">
        <v>437</v>
      </c>
      <c r="AGT59" s="219" t="s">
        <v>437</v>
      </c>
      <c r="AGU59" s="219" t="s">
        <v>437</v>
      </c>
      <c r="AGV59" s="219" t="s">
        <v>437</v>
      </c>
      <c r="AGW59" s="219" t="s">
        <v>437</v>
      </c>
      <c r="AGX59" s="219" t="s">
        <v>437</v>
      </c>
      <c r="AGY59" s="219" t="s">
        <v>437</v>
      </c>
      <c r="AGZ59" s="219" t="s">
        <v>437</v>
      </c>
      <c r="AHA59" s="219" t="s">
        <v>437</v>
      </c>
      <c r="AHB59" s="219" t="s">
        <v>437</v>
      </c>
      <c r="AHC59" s="219" t="s">
        <v>437</v>
      </c>
      <c r="AHD59" s="219" t="s">
        <v>437</v>
      </c>
      <c r="AHE59" s="219" t="s">
        <v>437</v>
      </c>
      <c r="AHF59" s="316" t="s">
        <v>437</v>
      </c>
      <c r="AHG59" s="301" t="s">
        <v>437</v>
      </c>
      <c r="AHH59" s="219" t="s">
        <v>437</v>
      </c>
      <c r="AHI59" s="219" t="s">
        <v>437</v>
      </c>
      <c r="AHJ59" s="219" t="s">
        <v>437</v>
      </c>
      <c r="AHK59" s="219" t="s">
        <v>437</v>
      </c>
      <c r="AHL59" s="219" t="s">
        <v>437</v>
      </c>
      <c r="AHM59" s="219" t="s">
        <v>437</v>
      </c>
      <c r="AHN59" s="219" t="s">
        <v>437</v>
      </c>
      <c r="AHO59" s="219" t="s">
        <v>437</v>
      </c>
      <c r="AHP59" s="219" t="s">
        <v>437</v>
      </c>
      <c r="AHQ59" s="219" t="s">
        <v>437</v>
      </c>
      <c r="AHR59" s="219" t="s">
        <v>437</v>
      </c>
      <c r="AHS59" s="219" t="s">
        <v>437</v>
      </c>
      <c r="AHT59" s="219" t="s">
        <v>437</v>
      </c>
      <c r="AHU59" s="219" t="s">
        <v>437</v>
      </c>
      <c r="AHV59" s="219" t="s">
        <v>437</v>
      </c>
      <c r="AHW59" s="219" t="s">
        <v>437</v>
      </c>
      <c r="AHX59" s="219" t="s">
        <v>437</v>
      </c>
      <c r="AHY59" s="219" t="s">
        <v>437</v>
      </c>
      <c r="AHZ59" s="219" t="s">
        <v>437</v>
      </c>
      <c r="AIA59" s="219" t="s">
        <v>437</v>
      </c>
      <c r="AIB59" s="219" t="s">
        <v>437</v>
      </c>
      <c r="AIC59" s="219" t="s">
        <v>437</v>
      </c>
      <c r="AID59" s="219" t="s">
        <v>437</v>
      </c>
      <c r="AIE59" s="219" t="s">
        <v>437</v>
      </c>
      <c r="AIF59" s="219" t="s">
        <v>437</v>
      </c>
      <c r="AIG59" s="219" t="s">
        <v>437</v>
      </c>
      <c r="AIH59" s="219" t="s">
        <v>437</v>
      </c>
      <c r="AII59" s="219" t="s">
        <v>437</v>
      </c>
      <c r="AIJ59" s="219" t="s">
        <v>437</v>
      </c>
      <c r="AIK59" s="316" t="s">
        <v>437</v>
      </c>
      <c r="AIL59" s="656" t="str">
        <f>INDEX([1]集計!$G:$AK,MATCH($B55,[1]集計!$A$1:$A$945,0)+3,MATCH(AIL$232,[1]集計!$G$2:$AK$2,0))</f>
        <v/>
      </c>
      <c r="AIM59" s="657" t="str">
        <f>INDEX([1]集計!$G:$AK,MATCH($B55,[1]集計!$A$1:$A$945,0)+3,MATCH(AIM$232,[1]集計!$G$2:$AK$2,0))</f>
        <v/>
      </c>
      <c r="AIN59" s="657" t="str">
        <f>INDEX([1]集計!$G:$AK,MATCH($B55,[1]集計!$A$1:$A$945,0)+3,MATCH(AIN$232,[1]集計!$G$2:$AK$2,0))</f>
        <v/>
      </c>
      <c r="AIO59" s="657" t="str">
        <f>INDEX([1]集計!$G:$AK,MATCH($B55,[1]集計!$A$1:$A$945,0)+3,MATCH(AIO$232,[1]集計!$G$2:$AK$2,0))</f>
        <v/>
      </c>
      <c r="AIP59" s="657" t="str">
        <f>INDEX([1]集計!$G:$AK,MATCH($B55,[1]集計!$A$1:$A$945,0)+3,MATCH(AIP$232,[1]集計!$G$2:$AK$2,0))</f>
        <v/>
      </c>
      <c r="AIQ59" s="657" t="str">
        <f>INDEX([1]集計!$G:$AK,MATCH($B55,[1]集計!$A$1:$A$945,0)+3,MATCH(AIQ$232,[1]集計!$G$2:$AK$2,0))</f>
        <v/>
      </c>
      <c r="AIR59" s="657" t="str">
        <f>INDEX([1]集計!$G:$AK,MATCH($B55,[1]集計!$A$1:$A$945,0)+3,MATCH(AIR$232,[1]集計!$G$2:$AK$2,0))</f>
        <v/>
      </c>
      <c r="AIS59" s="657" t="str">
        <f>INDEX([1]集計!$G:$AK,MATCH($B55,[1]集計!$A$1:$A$945,0)+3,MATCH(AIS$232,[1]集計!$G$2:$AK$2,0))</f>
        <v/>
      </c>
      <c r="AIT59" s="657" t="str">
        <f>INDEX([1]集計!$G:$AK,MATCH($B55,[1]集計!$A$1:$A$945,0)+3,MATCH(AIT$232,[1]集計!$G$2:$AK$2,0))</f>
        <v/>
      </c>
      <c r="AIU59" s="657" t="str">
        <f>INDEX([1]集計!$G:$AK,MATCH($B55,[1]集計!$A$1:$A$945,0)+3,MATCH(AIU$232,[1]集計!$G$2:$AK$2,0))</f>
        <v/>
      </c>
      <c r="AIV59" s="218" t="s">
        <v>437</v>
      </c>
      <c r="AIW59" s="138">
        <v>4</v>
      </c>
      <c r="AIX59" s="119">
        <v>4</v>
      </c>
      <c r="AJA59" s="119">
        <v>4</v>
      </c>
      <c r="AJB59" s="119">
        <v>4</v>
      </c>
      <c r="AJC59" s="119">
        <v>4</v>
      </c>
      <c r="AJD59" s="119">
        <v>4</v>
      </c>
      <c r="AJE59" s="119">
        <v>4</v>
      </c>
      <c r="AJF59" s="119">
        <v>4</v>
      </c>
      <c r="AJH59" s="119">
        <v>4</v>
      </c>
      <c r="AJI59" s="119">
        <v>4</v>
      </c>
      <c r="AJJ59" s="119">
        <v>4</v>
      </c>
      <c r="AJK59" s="119">
        <v>4</v>
      </c>
      <c r="AJL59" s="119">
        <v>4</v>
      </c>
      <c r="AJO59" s="218" t="s">
        <v>437</v>
      </c>
      <c r="AJR59" s="218" t="s">
        <v>437</v>
      </c>
      <c r="AJS59" s="218" t="s">
        <v>437</v>
      </c>
      <c r="AJT59" s="218" t="s">
        <v>437</v>
      </c>
      <c r="AJU59" s="218" t="s">
        <v>437</v>
      </c>
      <c r="AJV59" s="218" t="s">
        <v>437</v>
      </c>
    </row>
    <row r="60" spans="1:1082" ht="14.25" hidden="1" customHeight="1" outlineLevel="1" thickBot="1">
      <c r="A60" s="159"/>
      <c r="B60" s="160">
        <f>D62</f>
        <v>290</v>
      </c>
      <c r="C60" s="40" t="s">
        <v>232</v>
      </c>
      <c r="D60" s="670">
        <f t="shared" si="79"/>
        <v>0</v>
      </c>
      <c r="E60" s="55" t="e">
        <f>SUM(D60/G60)</f>
        <v>#DIV/0!</v>
      </c>
      <c r="F60" s="179"/>
      <c r="G60" s="49">
        <v>0</v>
      </c>
      <c r="H60" s="156">
        <f>SUM(I60:AJT60)</f>
        <v>0</v>
      </c>
      <c r="T60" s="47"/>
      <c r="NV60" s="119"/>
      <c r="NW60" s="119"/>
      <c r="NX60" s="119"/>
      <c r="NY60" s="119"/>
      <c r="NZ60" s="119"/>
      <c r="OA60" s="119"/>
      <c r="OB60" s="119"/>
      <c r="OC60" s="119"/>
      <c r="OD60" s="119"/>
      <c r="OE60" s="119"/>
      <c r="OF60" s="119"/>
      <c r="OG60" s="119"/>
      <c r="OH60" s="119"/>
      <c r="OI60" s="119"/>
      <c r="OJ60" s="119"/>
      <c r="OK60" s="119"/>
      <c r="OL60" s="119"/>
      <c r="OM60" s="119"/>
      <c r="ON60" s="119"/>
      <c r="OO60" s="119"/>
      <c r="OP60" s="119"/>
      <c r="OQ60" s="119"/>
      <c r="OR60" s="119"/>
      <c r="OS60" s="119"/>
      <c r="OT60" s="119"/>
      <c r="OU60" s="119"/>
      <c r="OV60" s="119"/>
      <c r="OW60" s="119"/>
      <c r="OX60" s="119"/>
      <c r="OY60" s="119"/>
      <c r="OZ60" s="119"/>
      <c r="PA60" s="119"/>
      <c r="PB60" s="119"/>
      <c r="PC60" s="119"/>
      <c r="PD60" s="119"/>
      <c r="PE60" s="119"/>
      <c r="PF60" s="119"/>
      <c r="PG60" s="119"/>
      <c r="PH60" s="119"/>
      <c r="PI60" s="119"/>
      <c r="PJ60" s="119"/>
      <c r="PK60" s="119"/>
      <c r="PL60" s="119"/>
      <c r="PM60" s="119"/>
      <c r="PN60" s="119"/>
      <c r="PO60" s="119"/>
      <c r="PP60" s="119"/>
      <c r="PQ60" s="119"/>
      <c r="PR60" s="119"/>
      <c r="PS60" s="119"/>
      <c r="PT60" s="119"/>
      <c r="PU60" s="119"/>
      <c r="PV60" s="119"/>
      <c r="PW60" s="119"/>
      <c r="PX60" s="119"/>
      <c r="PY60" s="119"/>
      <c r="PZ60" s="119"/>
      <c r="QA60" s="119"/>
      <c r="QB60" s="119"/>
      <c r="QC60" s="119"/>
      <c r="QD60" s="119"/>
      <c r="QE60" s="119"/>
      <c r="QF60" s="119"/>
      <c r="QG60" s="119"/>
      <c r="QH60" s="119"/>
      <c r="QI60" s="119"/>
      <c r="QJ60" s="119"/>
      <c r="QK60" s="119"/>
      <c r="QL60" s="119"/>
      <c r="QM60" s="119"/>
      <c r="QN60" s="119"/>
      <c r="QO60" s="119"/>
      <c r="QP60" s="119"/>
      <c r="QQ60" s="119"/>
      <c r="QR60" s="119"/>
      <c r="QS60" s="119"/>
      <c r="QT60" s="119"/>
      <c r="QU60" s="119"/>
      <c r="QV60" s="119"/>
      <c r="QW60" s="119"/>
      <c r="QX60" s="119"/>
      <c r="QY60" s="119"/>
      <c r="QZ60" s="119"/>
      <c r="RA60" s="119"/>
      <c r="RB60" s="119"/>
      <c r="RC60" s="119"/>
      <c r="RD60" s="119"/>
      <c r="RE60" s="119"/>
      <c r="RF60" s="119"/>
      <c r="RG60" s="119"/>
      <c r="AEX60" s="301" t="s">
        <v>437</v>
      </c>
      <c r="AEY60" s="219" t="s">
        <v>437</v>
      </c>
      <c r="AEZ60" s="219" t="s">
        <v>437</v>
      </c>
      <c r="AFA60" s="219" t="s">
        <v>437</v>
      </c>
      <c r="AFB60" s="219" t="s">
        <v>437</v>
      </c>
      <c r="AFC60" s="219" t="s">
        <v>437</v>
      </c>
      <c r="AFD60" s="219" t="s">
        <v>437</v>
      </c>
      <c r="AFE60" s="219" t="s">
        <v>437</v>
      </c>
      <c r="AFF60" s="219" t="s">
        <v>437</v>
      </c>
      <c r="AFG60" s="219" t="s">
        <v>437</v>
      </c>
      <c r="AFH60" s="219" t="s">
        <v>437</v>
      </c>
      <c r="AFI60" s="219" t="s">
        <v>437</v>
      </c>
      <c r="AFJ60" s="219" t="s">
        <v>437</v>
      </c>
      <c r="AFK60" s="219" t="s">
        <v>437</v>
      </c>
      <c r="AFL60" s="219" t="s">
        <v>437</v>
      </c>
      <c r="AFM60" s="219" t="s">
        <v>437</v>
      </c>
      <c r="AFN60" s="219" t="s">
        <v>437</v>
      </c>
      <c r="AFO60" s="219" t="s">
        <v>437</v>
      </c>
      <c r="AFP60" s="219" t="s">
        <v>437</v>
      </c>
      <c r="AFQ60" s="219" t="s">
        <v>437</v>
      </c>
      <c r="AFR60" s="219" t="s">
        <v>437</v>
      </c>
      <c r="AFS60" s="219" t="s">
        <v>437</v>
      </c>
      <c r="AFT60" s="219" t="s">
        <v>437</v>
      </c>
      <c r="AFU60" s="219" t="s">
        <v>437</v>
      </c>
      <c r="AFV60" s="219" t="s">
        <v>437</v>
      </c>
      <c r="AFW60" s="219" t="s">
        <v>437</v>
      </c>
      <c r="AFX60" s="219" t="s">
        <v>437</v>
      </c>
      <c r="AFY60" s="219" t="s">
        <v>437</v>
      </c>
      <c r="AFZ60" s="219" t="s">
        <v>437</v>
      </c>
      <c r="AGA60" s="219" t="s">
        <v>437</v>
      </c>
      <c r="AGB60" s="316" t="s">
        <v>437</v>
      </c>
      <c r="AGC60" s="301" t="s">
        <v>437</v>
      </c>
      <c r="AGD60" s="219" t="s">
        <v>437</v>
      </c>
      <c r="AGE60" s="219" t="s">
        <v>437</v>
      </c>
      <c r="AGF60" s="219" t="s">
        <v>437</v>
      </c>
      <c r="AGG60" s="219" t="s">
        <v>437</v>
      </c>
      <c r="AGH60" s="219" t="s">
        <v>437</v>
      </c>
      <c r="AGI60" s="219" t="s">
        <v>437</v>
      </c>
      <c r="AGJ60" s="219" t="s">
        <v>437</v>
      </c>
      <c r="AGK60" s="219" t="s">
        <v>437</v>
      </c>
      <c r="AGL60" s="219" t="s">
        <v>437</v>
      </c>
      <c r="AGM60" s="219" t="s">
        <v>437</v>
      </c>
      <c r="AGN60" s="219" t="s">
        <v>437</v>
      </c>
      <c r="AGO60" s="219" t="s">
        <v>437</v>
      </c>
      <c r="AGP60" s="219" t="s">
        <v>437</v>
      </c>
      <c r="AGQ60" s="219" t="s">
        <v>437</v>
      </c>
      <c r="AGR60" s="219" t="s">
        <v>437</v>
      </c>
      <c r="AGS60" s="219" t="s">
        <v>437</v>
      </c>
      <c r="AGT60" s="219" t="s">
        <v>437</v>
      </c>
      <c r="AGU60" s="219" t="s">
        <v>437</v>
      </c>
      <c r="AGV60" s="219" t="s">
        <v>437</v>
      </c>
      <c r="AGW60" s="219" t="s">
        <v>437</v>
      </c>
      <c r="AGX60" s="219" t="s">
        <v>437</v>
      </c>
      <c r="AGY60" s="219" t="s">
        <v>437</v>
      </c>
      <c r="AGZ60" s="219" t="s">
        <v>437</v>
      </c>
      <c r="AHA60" s="219" t="s">
        <v>437</v>
      </c>
      <c r="AHB60" s="219" t="s">
        <v>437</v>
      </c>
      <c r="AHC60" s="219" t="s">
        <v>437</v>
      </c>
      <c r="AHD60" s="219" t="s">
        <v>437</v>
      </c>
      <c r="AHE60" s="219" t="s">
        <v>437</v>
      </c>
      <c r="AHF60" s="316" t="s">
        <v>437</v>
      </c>
      <c r="AHG60" s="301" t="s">
        <v>437</v>
      </c>
      <c r="AHH60" s="219" t="s">
        <v>437</v>
      </c>
      <c r="AHI60" s="219" t="s">
        <v>437</v>
      </c>
      <c r="AHJ60" s="219" t="s">
        <v>437</v>
      </c>
      <c r="AHK60" s="219" t="s">
        <v>437</v>
      </c>
      <c r="AHL60" s="219" t="s">
        <v>437</v>
      </c>
      <c r="AHM60" s="219" t="s">
        <v>437</v>
      </c>
      <c r="AHN60" s="219" t="s">
        <v>437</v>
      </c>
      <c r="AHO60" s="219" t="s">
        <v>437</v>
      </c>
      <c r="AHP60" s="219" t="s">
        <v>437</v>
      </c>
      <c r="AHQ60" s="219" t="s">
        <v>437</v>
      </c>
      <c r="AHR60" s="219" t="s">
        <v>437</v>
      </c>
      <c r="AHS60" s="219" t="s">
        <v>437</v>
      </c>
      <c r="AHT60" s="219" t="s">
        <v>437</v>
      </c>
      <c r="AHU60" s="219" t="s">
        <v>437</v>
      </c>
      <c r="AHV60" s="219" t="s">
        <v>437</v>
      </c>
      <c r="AHW60" s="219" t="s">
        <v>437</v>
      </c>
      <c r="AHX60" s="219" t="s">
        <v>437</v>
      </c>
      <c r="AHY60" s="219" t="s">
        <v>437</v>
      </c>
      <c r="AHZ60" s="219" t="s">
        <v>437</v>
      </c>
      <c r="AIA60" s="219" t="s">
        <v>437</v>
      </c>
      <c r="AIB60" s="219" t="s">
        <v>437</v>
      </c>
      <c r="AIC60" s="219" t="s">
        <v>437</v>
      </c>
      <c r="AID60" s="219" t="s">
        <v>437</v>
      </c>
      <c r="AIE60" s="219" t="s">
        <v>437</v>
      </c>
      <c r="AIF60" s="219" t="s">
        <v>437</v>
      </c>
      <c r="AIG60" s="219" t="s">
        <v>437</v>
      </c>
      <c r="AIH60" s="219" t="s">
        <v>437</v>
      </c>
      <c r="AII60" s="219" t="s">
        <v>437</v>
      </c>
      <c r="AIJ60" s="219" t="s">
        <v>437</v>
      </c>
      <c r="AIK60" s="316" t="s">
        <v>437</v>
      </c>
      <c r="AIL60" s="656" t="str">
        <f>INDEX([1]集計!$G:$AK,MATCH($B55,[1]集計!$A$1:$A$945,0)+4,MATCH(AIL$232,[1]集計!$G$2:$AK$2,0))</f>
        <v/>
      </c>
      <c r="AIM60" s="657" t="str">
        <f>INDEX([1]集計!$G:$AK,MATCH($B55,[1]集計!$A$1:$A$945,0)+4,MATCH(AIM$232,[1]集計!$G$2:$AK$2,0))</f>
        <v/>
      </c>
      <c r="AIN60" s="657" t="str">
        <f>INDEX([1]集計!$G:$AK,MATCH($B55,[1]集計!$A$1:$A$945,0)+4,MATCH(AIN$232,[1]集計!$G$2:$AK$2,0))</f>
        <v/>
      </c>
      <c r="AIO60" s="657" t="str">
        <f>INDEX([1]集計!$G:$AK,MATCH($B55,[1]集計!$A$1:$A$945,0)+4,MATCH(AIO$232,[1]集計!$G$2:$AK$2,0))</f>
        <v/>
      </c>
      <c r="AIP60" s="657" t="str">
        <f>INDEX([1]集計!$G:$AK,MATCH($B55,[1]集計!$A$1:$A$945,0)+4,MATCH(AIP$232,[1]集計!$G$2:$AK$2,0))</f>
        <v/>
      </c>
      <c r="AIQ60" s="657" t="str">
        <f>INDEX([1]集計!$G:$AK,MATCH($B55,[1]集計!$A$1:$A$945,0)+4,MATCH(AIQ$232,[1]集計!$G$2:$AK$2,0))</f>
        <v/>
      </c>
      <c r="AIR60" s="657" t="str">
        <f>INDEX([1]集計!$G:$AK,MATCH($B55,[1]集計!$A$1:$A$945,0)+4,MATCH(AIR$232,[1]集計!$G$2:$AK$2,0))</f>
        <v/>
      </c>
      <c r="AIS60" s="657" t="str">
        <f>INDEX([1]集計!$G:$AK,MATCH($B55,[1]集計!$A$1:$A$945,0)+4,MATCH(AIS$232,[1]集計!$G$2:$AK$2,0))</f>
        <v/>
      </c>
      <c r="AIT60" s="657" t="str">
        <f>INDEX([1]集計!$G:$AK,MATCH($B55,[1]集計!$A$1:$A$945,0)+4,MATCH(AIT$232,[1]集計!$G$2:$AK$2,0))</f>
        <v/>
      </c>
      <c r="AIU60" s="657" t="str">
        <f>INDEX([1]集計!$G:$AK,MATCH($B55,[1]集計!$A$1:$A$945,0)+4,MATCH(AIU$232,[1]集計!$G$2:$AK$2,0))</f>
        <v/>
      </c>
      <c r="AIV60" s="218" t="s">
        <v>437</v>
      </c>
      <c r="AIX60" s="218" t="s">
        <v>437</v>
      </c>
      <c r="AJA60" s="218" t="s">
        <v>437</v>
      </c>
      <c r="AJB60" s="218" t="s">
        <v>437</v>
      </c>
      <c r="AJD60" s="218" t="s">
        <v>437</v>
      </c>
      <c r="AJE60" s="218" t="s">
        <v>437</v>
      </c>
      <c r="AJF60" s="218" t="s">
        <v>437</v>
      </c>
      <c r="AJH60" s="218" t="s">
        <v>437</v>
      </c>
      <c r="AJI60" s="218" t="s">
        <v>437</v>
      </c>
      <c r="AJJ60" s="218" t="s">
        <v>437</v>
      </c>
      <c r="AJK60" s="218" t="s">
        <v>437</v>
      </c>
      <c r="AJL60" s="218" t="s">
        <v>437</v>
      </c>
      <c r="AJO60" s="218" t="s">
        <v>437</v>
      </c>
      <c r="AJR60" s="218" t="s">
        <v>437</v>
      </c>
      <c r="AJS60" s="218" t="s">
        <v>437</v>
      </c>
      <c r="AJT60" s="218" t="s">
        <v>437</v>
      </c>
      <c r="AJU60" s="218" t="s">
        <v>437</v>
      </c>
      <c r="AJV60" s="218" t="s">
        <v>437</v>
      </c>
    </row>
    <row r="61" spans="1:1082" ht="14.25" hidden="1" customHeight="1" outlineLevel="1" thickBot="1">
      <c r="A61" s="161" t="s">
        <v>233</v>
      </c>
      <c r="B61" s="162">
        <f>SUM(B60/(B56*E63/100))</f>
        <v>0.90625</v>
      </c>
      <c r="C61" s="32" t="s">
        <v>234</v>
      </c>
      <c r="D61" s="670">
        <f t="shared" si="79"/>
        <v>0</v>
      </c>
      <c r="E61" s="55">
        <f t="shared" ref="E61" si="80">SUM(D61/G61)</f>
        <v>0</v>
      </c>
      <c r="F61" s="179"/>
      <c r="G61" s="49">
        <v>150</v>
      </c>
      <c r="H61" s="156">
        <f>SUM(I61:AJT61)</f>
        <v>142</v>
      </c>
      <c r="T61" s="47"/>
      <c r="NV61" s="119"/>
      <c r="NW61" s="119"/>
      <c r="NX61" s="119"/>
      <c r="NY61" s="119"/>
      <c r="NZ61" s="119"/>
      <c r="OA61" s="119"/>
      <c r="OB61" s="119"/>
      <c r="OC61" s="119"/>
      <c r="OD61" s="119"/>
      <c r="OE61" s="119"/>
      <c r="OF61" s="119"/>
      <c r="OG61" s="119"/>
      <c r="OH61" s="119"/>
      <c r="OI61" s="119"/>
      <c r="OJ61" s="119"/>
      <c r="OK61" s="119"/>
      <c r="OL61" s="119"/>
      <c r="OM61" s="119"/>
      <c r="ON61" s="119"/>
      <c r="OO61" s="119"/>
      <c r="OP61" s="119"/>
      <c r="OQ61" s="119"/>
      <c r="OR61" s="119"/>
      <c r="OS61" s="119"/>
      <c r="OT61" s="119"/>
      <c r="OU61" s="119"/>
      <c r="OV61" s="119"/>
      <c r="OW61" s="119"/>
      <c r="OX61" s="119"/>
      <c r="OY61" s="119"/>
      <c r="OZ61" s="119"/>
      <c r="PA61" s="119"/>
      <c r="PB61" s="119"/>
      <c r="PC61" s="119"/>
      <c r="PD61" s="119"/>
      <c r="PE61" s="119"/>
      <c r="PF61" s="119"/>
      <c r="PG61" s="119"/>
      <c r="PH61" s="119"/>
      <c r="PI61" s="119"/>
      <c r="PJ61" s="119"/>
      <c r="PK61" s="119"/>
      <c r="PL61" s="119"/>
      <c r="PM61" s="119"/>
      <c r="PN61" s="119"/>
      <c r="PO61" s="119"/>
      <c r="PP61" s="119"/>
      <c r="PQ61" s="119"/>
      <c r="PR61" s="119"/>
      <c r="PS61" s="119"/>
      <c r="PT61" s="119"/>
      <c r="PU61" s="119"/>
      <c r="PV61" s="119"/>
      <c r="PW61" s="119"/>
      <c r="PX61" s="119"/>
      <c r="PY61" s="119"/>
      <c r="PZ61" s="119"/>
      <c r="QA61" s="119"/>
      <c r="QB61" s="119"/>
      <c r="QC61" s="119"/>
      <c r="QD61" s="119"/>
      <c r="QE61" s="119"/>
      <c r="QF61" s="119"/>
      <c r="QG61" s="119"/>
      <c r="QH61" s="119"/>
      <c r="QI61" s="119"/>
      <c r="QJ61" s="119"/>
      <c r="QK61" s="119"/>
      <c r="QL61" s="119"/>
      <c r="QM61" s="119"/>
      <c r="QN61" s="119"/>
      <c r="QO61" s="119"/>
      <c r="QP61" s="119"/>
      <c r="QQ61" s="119"/>
      <c r="QR61" s="119"/>
      <c r="QS61" s="119"/>
      <c r="QT61" s="119"/>
      <c r="QU61" s="119"/>
      <c r="QV61" s="119"/>
      <c r="QW61" s="119"/>
      <c r="QX61" s="119"/>
      <c r="QY61" s="119"/>
      <c r="QZ61" s="119"/>
      <c r="RA61" s="119"/>
      <c r="RB61" s="119"/>
      <c r="RC61" s="119"/>
      <c r="RD61" s="119"/>
      <c r="RE61" s="119"/>
      <c r="RF61" s="119"/>
      <c r="RG61" s="119"/>
      <c r="AEX61" s="301" t="s">
        <v>437</v>
      </c>
      <c r="AEY61" s="219" t="s">
        <v>437</v>
      </c>
      <c r="AEZ61" s="219" t="s">
        <v>437</v>
      </c>
      <c r="AFA61" s="219" t="s">
        <v>437</v>
      </c>
      <c r="AFB61" s="219" t="s">
        <v>437</v>
      </c>
      <c r="AFC61" s="219" t="s">
        <v>437</v>
      </c>
      <c r="AFD61" s="219" t="s">
        <v>437</v>
      </c>
      <c r="AFE61" s="219" t="s">
        <v>437</v>
      </c>
      <c r="AFF61" s="219" t="s">
        <v>437</v>
      </c>
      <c r="AFG61" s="219" t="s">
        <v>437</v>
      </c>
      <c r="AFH61" s="219" t="s">
        <v>437</v>
      </c>
      <c r="AFI61" s="219" t="s">
        <v>437</v>
      </c>
      <c r="AFJ61" s="219" t="s">
        <v>437</v>
      </c>
      <c r="AFK61" s="219" t="s">
        <v>437</v>
      </c>
      <c r="AFL61" s="219" t="s">
        <v>437</v>
      </c>
      <c r="AFM61" s="219" t="s">
        <v>437</v>
      </c>
      <c r="AFN61" s="219" t="s">
        <v>437</v>
      </c>
      <c r="AFO61" s="219" t="s">
        <v>437</v>
      </c>
      <c r="AFP61" s="219" t="s">
        <v>437</v>
      </c>
      <c r="AFQ61" s="219" t="s">
        <v>437</v>
      </c>
      <c r="AFR61" s="219" t="s">
        <v>437</v>
      </c>
      <c r="AFS61" s="219" t="s">
        <v>437</v>
      </c>
      <c r="AFT61" s="219" t="s">
        <v>437</v>
      </c>
      <c r="AFU61" s="219" t="s">
        <v>437</v>
      </c>
      <c r="AFV61" s="219" t="s">
        <v>437</v>
      </c>
      <c r="AFW61" s="219" t="s">
        <v>437</v>
      </c>
      <c r="AFX61" s="219" t="s">
        <v>437</v>
      </c>
      <c r="AFY61" s="219" t="s">
        <v>437</v>
      </c>
      <c r="AFZ61" s="219" t="s">
        <v>437</v>
      </c>
      <c r="AGA61" s="219" t="s">
        <v>437</v>
      </c>
      <c r="AGB61" s="316" t="s">
        <v>437</v>
      </c>
      <c r="AGC61" s="301" t="s">
        <v>437</v>
      </c>
      <c r="AGD61" s="219" t="s">
        <v>437</v>
      </c>
      <c r="AGE61" s="219" t="s">
        <v>437</v>
      </c>
      <c r="AGF61" s="219" t="s">
        <v>437</v>
      </c>
      <c r="AGG61" s="219" t="s">
        <v>437</v>
      </c>
      <c r="AGH61" s="219" t="s">
        <v>437</v>
      </c>
      <c r="AGI61" s="219" t="s">
        <v>437</v>
      </c>
      <c r="AGJ61" s="219" t="s">
        <v>437</v>
      </c>
      <c r="AGK61" s="219" t="s">
        <v>437</v>
      </c>
      <c r="AGL61" s="219" t="s">
        <v>437</v>
      </c>
      <c r="AGM61" s="219" t="s">
        <v>437</v>
      </c>
      <c r="AGN61" s="219" t="s">
        <v>437</v>
      </c>
      <c r="AGO61" s="219" t="s">
        <v>437</v>
      </c>
      <c r="AGP61" s="219" t="s">
        <v>437</v>
      </c>
      <c r="AGQ61" s="219" t="s">
        <v>437</v>
      </c>
      <c r="AGR61" s="219" t="s">
        <v>437</v>
      </c>
      <c r="AGS61" s="219" t="s">
        <v>437</v>
      </c>
      <c r="AGT61" s="219" t="s">
        <v>437</v>
      </c>
      <c r="AGU61" s="219" t="s">
        <v>437</v>
      </c>
      <c r="AGV61" s="219" t="s">
        <v>437</v>
      </c>
      <c r="AGW61" s="219" t="s">
        <v>437</v>
      </c>
      <c r="AGX61" s="219" t="s">
        <v>437</v>
      </c>
      <c r="AGY61" s="219" t="s">
        <v>437</v>
      </c>
      <c r="AGZ61" s="219" t="s">
        <v>437</v>
      </c>
      <c r="AHA61" s="219" t="s">
        <v>437</v>
      </c>
      <c r="AHB61" s="219" t="s">
        <v>437</v>
      </c>
      <c r="AHC61" s="219" t="s">
        <v>437</v>
      </c>
      <c r="AHD61" s="219" t="s">
        <v>437</v>
      </c>
      <c r="AHE61" s="219" t="s">
        <v>437</v>
      </c>
      <c r="AHF61" s="316" t="s">
        <v>437</v>
      </c>
      <c r="AHG61" s="301" t="s">
        <v>437</v>
      </c>
      <c r="AHH61" s="219" t="s">
        <v>437</v>
      </c>
      <c r="AHI61" s="219" t="s">
        <v>437</v>
      </c>
      <c r="AHJ61" s="219" t="s">
        <v>437</v>
      </c>
      <c r="AHK61" s="219" t="s">
        <v>437</v>
      </c>
      <c r="AHL61" s="219" t="s">
        <v>437</v>
      </c>
      <c r="AHM61" s="219" t="s">
        <v>437</v>
      </c>
      <c r="AHN61" s="219" t="s">
        <v>437</v>
      </c>
      <c r="AHO61" s="219" t="s">
        <v>437</v>
      </c>
      <c r="AHP61" s="219" t="s">
        <v>437</v>
      </c>
      <c r="AHQ61" s="219" t="s">
        <v>437</v>
      </c>
      <c r="AHR61" s="219" t="s">
        <v>437</v>
      </c>
      <c r="AHS61" s="219" t="s">
        <v>437</v>
      </c>
      <c r="AHT61" s="219" t="s">
        <v>437</v>
      </c>
      <c r="AHU61" s="219" t="s">
        <v>437</v>
      </c>
      <c r="AHV61" s="219" t="s">
        <v>437</v>
      </c>
      <c r="AHW61" s="219" t="s">
        <v>437</v>
      </c>
      <c r="AHX61" s="219" t="s">
        <v>437</v>
      </c>
      <c r="AHY61" s="219" t="s">
        <v>437</v>
      </c>
      <c r="AHZ61" s="219" t="s">
        <v>437</v>
      </c>
      <c r="AIA61" s="219" t="s">
        <v>437</v>
      </c>
      <c r="AIB61" s="219" t="s">
        <v>437</v>
      </c>
      <c r="AIC61" s="219" t="s">
        <v>437</v>
      </c>
      <c r="AID61" s="219" t="s">
        <v>437</v>
      </c>
      <c r="AIE61" s="219" t="s">
        <v>437</v>
      </c>
      <c r="AIF61" s="219" t="s">
        <v>437</v>
      </c>
      <c r="AIG61" s="219" t="s">
        <v>437</v>
      </c>
      <c r="AIH61" s="219" t="s">
        <v>437</v>
      </c>
      <c r="AII61" s="219" t="s">
        <v>437</v>
      </c>
      <c r="AIJ61" s="219" t="s">
        <v>437</v>
      </c>
      <c r="AIK61" s="316" t="s">
        <v>437</v>
      </c>
      <c r="AIL61" s="656" t="str">
        <f>INDEX([1]集計!$G:$AK,MATCH($B55,[1]集計!$A$1:$A$945,0)+5,MATCH(AIL$232,[1]集計!$G$2:$AK$2,0))</f>
        <v/>
      </c>
      <c r="AIM61" s="657" t="str">
        <f>INDEX([1]集計!$G:$AK,MATCH($B55,[1]集計!$A$1:$A$945,0)+5,MATCH(AIM$232,[1]集計!$G$2:$AK$2,0))</f>
        <v/>
      </c>
      <c r="AIN61" s="657" t="str">
        <f>INDEX([1]集計!$G:$AK,MATCH($B55,[1]集計!$A$1:$A$945,0)+5,MATCH(AIN$232,[1]集計!$G$2:$AK$2,0))</f>
        <v/>
      </c>
      <c r="AIO61" s="657" t="str">
        <f>INDEX([1]集計!$G:$AK,MATCH($B55,[1]集計!$A$1:$A$945,0)+5,MATCH(AIO$232,[1]集計!$G$2:$AK$2,0))</f>
        <v/>
      </c>
      <c r="AIP61" s="657" t="str">
        <f>INDEX([1]集計!$G:$AK,MATCH($B55,[1]集計!$A$1:$A$945,0)+5,MATCH(AIP$232,[1]集計!$G$2:$AK$2,0))</f>
        <v/>
      </c>
      <c r="AIQ61" s="657" t="str">
        <f>INDEX([1]集計!$G:$AK,MATCH($B55,[1]集計!$A$1:$A$945,0)+5,MATCH(AIQ$232,[1]集計!$G$2:$AK$2,0))</f>
        <v/>
      </c>
      <c r="AIR61" s="657" t="str">
        <f>INDEX([1]集計!$G:$AK,MATCH($B55,[1]集計!$A$1:$A$945,0)+5,MATCH(AIR$232,[1]集計!$G$2:$AK$2,0))</f>
        <v/>
      </c>
      <c r="AIS61" s="657" t="str">
        <f>INDEX([1]集計!$G:$AK,MATCH($B55,[1]集計!$A$1:$A$945,0)+5,MATCH(AIS$232,[1]集計!$G$2:$AK$2,0))</f>
        <v/>
      </c>
      <c r="AIT61" s="657" t="str">
        <f>INDEX([1]集計!$G:$AK,MATCH($B55,[1]集計!$A$1:$A$945,0)+5,MATCH(AIT$232,[1]集計!$G$2:$AK$2,0))</f>
        <v/>
      </c>
      <c r="AIU61" s="657" t="str">
        <f>INDEX([1]集計!$G:$AK,MATCH($B55,[1]集計!$A$1:$A$945,0)+5,MATCH(AIU$232,[1]集計!$G$2:$AK$2,0))</f>
        <v/>
      </c>
      <c r="AIV61" s="218" t="s">
        <v>437</v>
      </c>
      <c r="AIW61" s="138">
        <v>4</v>
      </c>
      <c r="AIX61" s="218">
        <v>14</v>
      </c>
      <c r="AJA61" s="218">
        <v>7</v>
      </c>
      <c r="AJB61" s="218">
        <v>10</v>
      </c>
      <c r="AJC61" s="218">
        <v>6</v>
      </c>
      <c r="AJD61" s="218">
        <v>3</v>
      </c>
      <c r="AJE61" s="218">
        <v>8</v>
      </c>
      <c r="AJF61" s="218">
        <v>8</v>
      </c>
      <c r="AJH61" s="218">
        <v>8</v>
      </c>
      <c r="AJI61" s="218">
        <v>8</v>
      </c>
      <c r="AJJ61" s="218">
        <v>8</v>
      </c>
      <c r="AJK61" s="218">
        <v>8</v>
      </c>
      <c r="AJL61" s="218">
        <v>8</v>
      </c>
      <c r="AJO61" s="218">
        <v>8</v>
      </c>
      <c r="AJP61" s="218">
        <v>8</v>
      </c>
      <c r="AJQ61" s="218">
        <v>8</v>
      </c>
      <c r="AJR61" s="218">
        <v>9</v>
      </c>
      <c r="AJS61" s="218">
        <v>9</v>
      </c>
      <c r="AJT61" s="218"/>
      <c r="AJU61" s="218" t="s">
        <v>437</v>
      </c>
      <c r="AJV61" s="218">
        <v>6</v>
      </c>
      <c r="AJW61" s="119">
        <v>2</v>
      </c>
      <c r="AJX61" s="119">
        <v>2</v>
      </c>
      <c r="AJY61" s="119">
        <v>2</v>
      </c>
    </row>
    <row r="62" spans="1:1082" ht="14.25" hidden="1" customHeight="1" outlineLevel="1" thickBot="1">
      <c r="A62" s="157" t="s">
        <v>233</v>
      </c>
      <c r="B62" s="163">
        <f>SUM(B60/(B57*E63/100))</f>
        <v>0.90625</v>
      </c>
      <c r="C62" s="164" t="s">
        <v>235</v>
      </c>
      <c r="D62" s="671">
        <f>SUM(D56:D61)</f>
        <v>290</v>
      </c>
      <c r="E62" s="182">
        <v>43.253999999999998</v>
      </c>
      <c r="F62" s="183"/>
      <c r="G62" s="183"/>
      <c r="H62" s="156">
        <f>SUM(H56:H61)</f>
        <v>633</v>
      </c>
      <c r="NV62" s="119"/>
      <c r="NW62" s="119"/>
      <c r="NX62" s="119"/>
      <c r="NY62" s="119"/>
      <c r="NZ62" s="119"/>
      <c r="OA62" s="119"/>
      <c r="OB62" s="119"/>
      <c r="OC62" s="119"/>
      <c r="OD62" s="119"/>
      <c r="OE62" s="119"/>
      <c r="OF62" s="119"/>
      <c r="OG62" s="119"/>
      <c r="OH62" s="119"/>
      <c r="OI62" s="119"/>
      <c r="OJ62" s="119"/>
      <c r="OK62" s="119"/>
      <c r="OL62" s="119"/>
      <c r="OM62" s="119"/>
      <c r="ON62" s="119"/>
      <c r="OO62" s="119"/>
      <c r="OP62" s="119"/>
      <c r="OQ62" s="119"/>
      <c r="OR62" s="119"/>
      <c r="OS62" s="119"/>
      <c r="OT62" s="119"/>
      <c r="OU62" s="119"/>
      <c r="OV62" s="119"/>
      <c r="OW62" s="119"/>
      <c r="OX62" s="119"/>
      <c r="OY62" s="119"/>
      <c r="OZ62" s="119"/>
      <c r="PA62" s="119"/>
      <c r="PB62" s="119"/>
      <c r="PC62" s="119"/>
      <c r="PD62" s="119"/>
      <c r="PE62" s="119"/>
      <c r="PF62" s="119"/>
      <c r="PG62" s="119"/>
      <c r="PH62" s="119"/>
      <c r="PI62" s="119"/>
      <c r="PJ62" s="119"/>
      <c r="PK62" s="119"/>
      <c r="PL62" s="119"/>
      <c r="PM62" s="119"/>
      <c r="PN62" s="119"/>
      <c r="PO62" s="119"/>
      <c r="PP62" s="119"/>
      <c r="PQ62" s="119"/>
      <c r="PR62" s="119"/>
      <c r="PS62" s="119"/>
      <c r="PT62" s="119"/>
      <c r="PU62" s="119"/>
      <c r="PV62" s="119"/>
      <c r="PW62" s="119"/>
      <c r="PX62" s="119"/>
      <c r="PY62" s="119"/>
      <c r="PZ62" s="119"/>
      <c r="QA62" s="119"/>
      <c r="QB62" s="119"/>
      <c r="QC62" s="119"/>
      <c r="QD62" s="119"/>
      <c r="QE62" s="119"/>
      <c r="QF62" s="119"/>
      <c r="QG62" s="119"/>
      <c r="QH62" s="119"/>
      <c r="QI62" s="119"/>
      <c r="QJ62" s="119"/>
      <c r="QK62" s="119"/>
      <c r="QL62" s="119"/>
      <c r="QM62" s="119"/>
      <c r="QN62" s="119"/>
      <c r="QO62" s="119"/>
      <c r="QP62" s="119"/>
      <c r="QQ62" s="119"/>
      <c r="QR62" s="119"/>
      <c r="QS62" s="119"/>
      <c r="QT62" s="119"/>
      <c r="QU62" s="119"/>
      <c r="QV62" s="119"/>
      <c r="QW62" s="119"/>
      <c r="QX62" s="119"/>
      <c r="QY62" s="119"/>
      <c r="QZ62" s="119"/>
      <c r="RA62" s="119"/>
      <c r="RB62" s="119"/>
      <c r="RC62" s="119"/>
      <c r="RD62" s="119"/>
      <c r="RE62" s="119"/>
      <c r="RF62" s="119"/>
      <c r="RG62" s="119"/>
      <c r="AEX62" s="8">
        <f t="shared" ref="AEX62:AGB62" si="81">SUM(AEX56:AEX61)</f>
        <v>0</v>
      </c>
      <c r="AEY62" s="9">
        <f t="shared" si="81"/>
        <v>0</v>
      </c>
      <c r="AEZ62" s="9">
        <f t="shared" si="81"/>
        <v>0</v>
      </c>
      <c r="AFA62" s="9">
        <f t="shared" si="81"/>
        <v>0</v>
      </c>
      <c r="AFB62" s="9">
        <f t="shared" si="81"/>
        <v>0</v>
      </c>
      <c r="AFC62" s="9">
        <f t="shared" si="81"/>
        <v>0</v>
      </c>
      <c r="AFD62" s="9">
        <f t="shared" si="81"/>
        <v>0</v>
      </c>
      <c r="AFE62" s="9">
        <f t="shared" si="81"/>
        <v>0</v>
      </c>
      <c r="AFF62" s="9">
        <f t="shared" si="81"/>
        <v>0</v>
      </c>
      <c r="AFG62" s="9">
        <f t="shared" si="81"/>
        <v>0</v>
      </c>
      <c r="AFH62" s="9">
        <f t="shared" si="81"/>
        <v>0</v>
      </c>
      <c r="AFI62" s="9">
        <f>SUM(AFI56:AFI61)</f>
        <v>0</v>
      </c>
      <c r="AFJ62" s="9">
        <f t="shared" si="81"/>
        <v>0</v>
      </c>
      <c r="AFK62" s="9">
        <f t="shared" si="81"/>
        <v>0</v>
      </c>
      <c r="AFL62" s="9">
        <f t="shared" si="81"/>
        <v>0</v>
      </c>
      <c r="AFM62" s="9">
        <f t="shared" si="81"/>
        <v>0</v>
      </c>
      <c r="AFN62" s="9">
        <f t="shared" si="81"/>
        <v>0</v>
      </c>
      <c r="AFO62" s="9">
        <f t="shared" si="81"/>
        <v>0</v>
      </c>
      <c r="AFP62" s="9">
        <f t="shared" si="81"/>
        <v>0</v>
      </c>
      <c r="AFQ62" s="9">
        <f t="shared" si="81"/>
        <v>0</v>
      </c>
      <c r="AFR62" s="9">
        <f t="shared" si="81"/>
        <v>0</v>
      </c>
      <c r="AFS62" s="9">
        <f t="shared" si="81"/>
        <v>0</v>
      </c>
      <c r="AFT62" s="9">
        <f t="shared" si="81"/>
        <v>0</v>
      </c>
      <c r="AFU62" s="9">
        <f t="shared" si="81"/>
        <v>8</v>
      </c>
      <c r="AFV62" s="9">
        <f t="shared" si="81"/>
        <v>0</v>
      </c>
      <c r="AFW62" s="9">
        <f t="shared" si="81"/>
        <v>0</v>
      </c>
      <c r="AFX62" s="9">
        <f t="shared" si="81"/>
        <v>0</v>
      </c>
      <c r="AFY62" s="9">
        <f t="shared" si="81"/>
        <v>0</v>
      </c>
      <c r="AFZ62" s="9">
        <f t="shared" si="81"/>
        <v>0</v>
      </c>
      <c r="AGA62" s="9">
        <f t="shared" si="81"/>
        <v>0</v>
      </c>
      <c r="AGB62" s="10">
        <f t="shared" si="81"/>
        <v>0</v>
      </c>
      <c r="AGC62" s="8">
        <f t="shared" ref="AGC62:AHF62" si="82">SUM(AGC56:AGC61)</f>
        <v>0</v>
      </c>
      <c r="AGD62" s="9">
        <f t="shared" si="82"/>
        <v>0</v>
      </c>
      <c r="AGE62" s="9">
        <f t="shared" si="82"/>
        <v>0</v>
      </c>
      <c r="AGF62" s="9">
        <f t="shared" si="82"/>
        <v>0</v>
      </c>
      <c r="AGG62" s="9">
        <f t="shared" si="82"/>
        <v>0</v>
      </c>
      <c r="AGH62" s="9">
        <f t="shared" si="82"/>
        <v>0</v>
      </c>
      <c r="AGI62" s="9">
        <f t="shared" si="82"/>
        <v>0</v>
      </c>
      <c r="AGJ62" s="9">
        <f t="shared" si="82"/>
        <v>0</v>
      </c>
      <c r="AGK62" s="9">
        <f t="shared" si="82"/>
        <v>0</v>
      </c>
      <c r="AGL62" s="9">
        <f t="shared" si="82"/>
        <v>0</v>
      </c>
      <c r="AGM62" s="9">
        <f t="shared" si="82"/>
        <v>0</v>
      </c>
      <c r="AGN62" s="9">
        <f t="shared" si="82"/>
        <v>0</v>
      </c>
      <c r="AGO62" s="9">
        <f t="shared" si="82"/>
        <v>0</v>
      </c>
      <c r="AGP62" s="9">
        <f t="shared" si="82"/>
        <v>0</v>
      </c>
      <c r="AGQ62" s="9">
        <f t="shared" si="82"/>
        <v>0</v>
      </c>
      <c r="AGR62" s="9">
        <f t="shared" si="82"/>
        <v>0</v>
      </c>
      <c r="AGS62" s="9">
        <f t="shared" si="82"/>
        <v>0</v>
      </c>
      <c r="AGT62" s="9">
        <f t="shared" si="82"/>
        <v>0</v>
      </c>
      <c r="AGU62" s="9">
        <f t="shared" si="82"/>
        <v>0</v>
      </c>
      <c r="AGV62" s="9">
        <f t="shared" si="82"/>
        <v>0</v>
      </c>
      <c r="AGW62" s="9">
        <f t="shared" si="82"/>
        <v>0</v>
      </c>
      <c r="AGX62" s="9">
        <f t="shared" si="82"/>
        <v>8</v>
      </c>
      <c r="AGY62" s="9">
        <f t="shared" si="82"/>
        <v>0</v>
      </c>
      <c r="AGZ62" s="9">
        <f t="shared" si="82"/>
        <v>0</v>
      </c>
      <c r="AHA62" s="9">
        <f t="shared" si="82"/>
        <v>24</v>
      </c>
      <c r="AHB62" s="9">
        <f t="shared" si="82"/>
        <v>8</v>
      </c>
      <c r="AHC62" s="9">
        <f t="shared" si="82"/>
        <v>0</v>
      </c>
      <c r="AHD62" s="9">
        <f t="shared" si="82"/>
        <v>0</v>
      </c>
      <c r="AHE62" s="9">
        <f t="shared" si="82"/>
        <v>6</v>
      </c>
      <c r="AHF62" s="10">
        <f t="shared" si="82"/>
        <v>8</v>
      </c>
      <c r="AHG62" s="8">
        <f t="shared" ref="AHG62:AIK62" si="83">SUM(AHG56:AHG61)</f>
        <v>0</v>
      </c>
      <c r="AHH62" s="9">
        <f t="shared" si="83"/>
        <v>8</v>
      </c>
      <c r="AHI62" s="9">
        <f t="shared" si="83"/>
        <v>0</v>
      </c>
      <c r="AHJ62" s="9">
        <f t="shared" si="83"/>
        <v>0</v>
      </c>
      <c r="AHK62" s="9">
        <f t="shared" si="83"/>
        <v>0</v>
      </c>
      <c r="AHL62" s="9">
        <f t="shared" si="83"/>
        <v>0</v>
      </c>
      <c r="AHM62" s="9">
        <f t="shared" si="83"/>
        <v>16</v>
      </c>
      <c r="AHN62" s="9">
        <f t="shared" si="83"/>
        <v>2</v>
      </c>
      <c r="AHO62" s="9">
        <f t="shared" si="83"/>
        <v>3</v>
      </c>
      <c r="AHP62" s="9">
        <f t="shared" si="83"/>
        <v>0</v>
      </c>
      <c r="AHQ62" s="9">
        <f t="shared" si="83"/>
        <v>0</v>
      </c>
      <c r="AHR62" s="9">
        <f>SUM(AHR56:AHR61)</f>
        <v>12</v>
      </c>
      <c r="AHS62" s="9">
        <f t="shared" si="83"/>
        <v>12</v>
      </c>
      <c r="AHT62" s="9">
        <f t="shared" si="83"/>
        <v>0</v>
      </c>
      <c r="AHU62" s="9">
        <f t="shared" si="83"/>
        <v>8</v>
      </c>
      <c r="AHV62" s="9">
        <f t="shared" si="83"/>
        <v>28</v>
      </c>
      <c r="AHW62" s="9">
        <f t="shared" si="83"/>
        <v>0</v>
      </c>
      <c r="AHX62" s="9">
        <f t="shared" si="83"/>
        <v>0</v>
      </c>
      <c r="AHY62" s="9">
        <f t="shared" si="83"/>
        <v>30</v>
      </c>
      <c r="AHZ62" s="9">
        <f t="shared" si="83"/>
        <v>12</v>
      </c>
      <c r="AIA62" s="9">
        <f t="shared" si="83"/>
        <v>9</v>
      </c>
      <c r="AIB62" s="9">
        <f t="shared" si="83"/>
        <v>0</v>
      </c>
      <c r="AIC62" s="9">
        <f t="shared" si="83"/>
        <v>16</v>
      </c>
      <c r="AID62" s="9">
        <f t="shared" si="83"/>
        <v>7</v>
      </c>
      <c r="AIE62" s="9">
        <f t="shared" si="83"/>
        <v>0</v>
      </c>
      <c r="AIF62" s="9">
        <f t="shared" si="83"/>
        <v>24</v>
      </c>
      <c r="AIG62" s="9">
        <f t="shared" si="83"/>
        <v>24</v>
      </c>
      <c r="AIH62" s="9">
        <f t="shared" si="83"/>
        <v>4</v>
      </c>
      <c r="AII62" s="9">
        <f t="shared" si="83"/>
        <v>0</v>
      </c>
      <c r="AIJ62" s="9">
        <f t="shared" si="83"/>
        <v>2</v>
      </c>
      <c r="AIK62" s="10">
        <f t="shared" si="83"/>
        <v>11</v>
      </c>
      <c r="AIL62" s="8">
        <f t="shared" ref="AIL62:AIO62" si="84">SUM(AIL56:AIL61)</f>
        <v>0</v>
      </c>
      <c r="AIM62" s="9">
        <f t="shared" si="84"/>
        <v>13</v>
      </c>
      <c r="AIN62" s="9">
        <f t="shared" si="84"/>
        <v>2</v>
      </c>
      <c r="AIO62" s="9">
        <f t="shared" si="84"/>
        <v>8</v>
      </c>
      <c r="AIP62" s="9">
        <f t="shared" ref="AIP62" si="85">SUM(AIP56:AIP61)</f>
        <v>10</v>
      </c>
    </row>
    <row r="63" spans="1:1082" ht="14.25" hidden="1" customHeight="1" outlineLevel="1" thickBot="1">
      <c r="A63" s="158" t="s">
        <v>233</v>
      </c>
      <c r="B63" s="165">
        <f>SUM(B60/(B58*E63/100))</f>
        <v>0.66210045662100458</v>
      </c>
      <c r="C63" s="166">
        <f>SUM(B60/(E62*E63/100))</f>
        <v>16.761455587922509</v>
      </c>
      <c r="D63" s="73" t="s">
        <v>236</v>
      </c>
      <c r="E63" s="167">
        <v>40</v>
      </c>
      <c r="F63" s="184">
        <v>12</v>
      </c>
      <c r="G63" s="176"/>
      <c r="H63" s="187"/>
      <c r="NV63" s="119"/>
      <c r="NW63" s="119"/>
      <c r="NX63" s="119"/>
      <c r="NY63" s="119"/>
      <c r="NZ63" s="119"/>
      <c r="OA63" s="119"/>
      <c r="OB63" s="119"/>
      <c r="OC63" s="119"/>
      <c r="OD63" s="119"/>
      <c r="OE63" s="119"/>
      <c r="OF63" s="119"/>
      <c r="OG63" s="119"/>
      <c r="OH63" s="119"/>
      <c r="OI63" s="119"/>
      <c r="OJ63" s="119"/>
      <c r="OK63" s="119"/>
      <c r="OL63" s="119"/>
      <c r="OM63" s="119"/>
      <c r="ON63" s="119"/>
      <c r="OO63" s="119"/>
      <c r="OP63" s="119"/>
      <c r="OQ63" s="119"/>
      <c r="OR63" s="119"/>
      <c r="OS63" s="119"/>
      <c r="OT63" s="119"/>
      <c r="OU63" s="119"/>
      <c r="OV63" s="119"/>
      <c r="OW63" s="119"/>
      <c r="OX63" s="119"/>
      <c r="OY63" s="119"/>
      <c r="OZ63" s="119"/>
      <c r="PA63" s="119"/>
      <c r="PB63" s="119"/>
      <c r="PC63" s="119"/>
      <c r="PD63" s="119"/>
      <c r="PE63" s="119"/>
      <c r="PF63" s="119"/>
      <c r="PG63" s="119"/>
      <c r="PH63" s="119"/>
      <c r="PI63" s="119"/>
      <c r="PJ63" s="119"/>
      <c r="PK63" s="119"/>
      <c r="PL63" s="119"/>
      <c r="PM63" s="119"/>
      <c r="PN63" s="119"/>
      <c r="PO63" s="119"/>
      <c r="PP63" s="119"/>
      <c r="PQ63" s="119"/>
      <c r="PR63" s="119"/>
      <c r="PS63" s="119"/>
      <c r="PT63" s="119"/>
      <c r="PU63" s="119"/>
      <c r="PV63" s="119"/>
      <c r="PW63" s="119"/>
      <c r="PX63" s="119"/>
      <c r="PY63" s="119"/>
      <c r="PZ63" s="119"/>
      <c r="QA63" s="119"/>
      <c r="QB63" s="119"/>
      <c r="QC63" s="119"/>
      <c r="QD63" s="119"/>
      <c r="QE63" s="119"/>
      <c r="QF63" s="119"/>
      <c r="QG63" s="119"/>
      <c r="QH63" s="119"/>
      <c r="QI63" s="119"/>
      <c r="QJ63" s="119"/>
      <c r="QK63" s="119"/>
      <c r="QL63" s="119"/>
      <c r="QM63" s="119"/>
      <c r="QN63" s="119"/>
      <c r="QO63" s="119"/>
      <c r="QP63" s="119"/>
      <c r="QQ63" s="119"/>
      <c r="QR63" s="119"/>
      <c r="QS63" s="119"/>
      <c r="QT63" s="119"/>
      <c r="QU63" s="119"/>
      <c r="QV63" s="119"/>
      <c r="QW63" s="119"/>
      <c r="QX63" s="119"/>
      <c r="QY63" s="119"/>
      <c r="QZ63" s="119"/>
      <c r="RA63" s="119"/>
      <c r="RB63" s="119"/>
      <c r="RC63" s="119"/>
      <c r="RD63" s="119"/>
      <c r="RE63" s="119"/>
      <c r="RF63" s="119"/>
      <c r="RG63" s="119"/>
      <c r="AEX63" s="19" t="s">
        <v>38</v>
      </c>
      <c r="AEY63" s="20"/>
      <c r="AEZ63" s="21">
        <f>SUM(AEX56:AGB56)</f>
        <v>8</v>
      </c>
      <c r="AFA63" s="21"/>
      <c r="AFB63" s="20" t="s">
        <v>39</v>
      </c>
      <c r="AFC63" s="20"/>
      <c r="AFD63" s="21">
        <f>SUM(AEX57:AGB57)</f>
        <v>0</v>
      </c>
      <c r="AFE63" s="21"/>
      <c r="AFF63" s="20" t="s">
        <v>40</v>
      </c>
      <c r="AFG63" s="20"/>
      <c r="AFH63" s="21">
        <f>SUM(AEX58:AGB58)</f>
        <v>0</v>
      </c>
      <c r="AFI63" s="21"/>
      <c r="AFJ63" s="20" t="s">
        <v>41</v>
      </c>
      <c r="AFK63" s="20"/>
      <c r="AFL63" s="21">
        <f>SUM(AEX59:AGB59)</f>
        <v>0</v>
      </c>
      <c r="AFM63" s="21"/>
      <c r="AFN63" s="20" t="s">
        <v>42</v>
      </c>
      <c r="AFO63" s="20"/>
      <c r="AFP63" s="21">
        <f>SUM(AEX60:AGB60)</f>
        <v>0</v>
      </c>
      <c r="AFQ63" s="21"/>
      <c r="AFR63" s="20" t="s">
        <v>43</v>
      </c>
      <c r="AFS63" s="20"/>
      <c r="AFT63" s="21">
        <f>SUM(AEX61:AGB61)</f>
        <v>0</v>
      </c>
      <c r="AFU63" s="21"/>
      <c r="AFV63" s="22" t="s">
        <v>44</v>
      </c>
      <c r="AFW63" s="22"/>
      <c r="AFX63" s="21">
        <f>SUM(AEX62:AGB62)</f>
        <v>8</v>
      </c>
      <c r="AFY63" s="21"/>
      <c r="AFZ63" s="21"/>
      <c r="AGA63" s="21"/>
      <c r="AGB63" s="217"/>
      <c r="AGC63" s="19" t="s">
        <v>38</v>
      </c>
      <c r="AGD63" s="20"/>
      <c r="AGE63" s="21">
        <f>SUM(AGC56:AHF56)</f>
        <v>54</v>
      </c>
      <c r="AGF63" s="21"/>
      <c r="AGG63" s="20" t="s">
        <v>39</v>
      </c>
      <c r="AGH63" s="20"/>
      <c r="AGI63" s="21">
        <f>SUM(AGC57:AHF57)</f>
        <v>0</v>
      </c>
      <c r="AGJ63" s="21"/>
      <c r="AGK63" s="20" t="s">
        <v>40</v>
      </c>
      <c r="AGL63" s="20"/>
      <c r="AGM63" s="21">
        <f>SUM(AGC58:AHF58)</f>
        <v>0</v>
      </c>
      <c r="AGN63" s="21"/>
      <c r="AGO63" s="20" t="s">
        <v>41</v>
      </c>
      <c r="AGP63" s="20"/>
      <c r="AGQ63" s="21">
        <f>SUM(AGC59:AHF59)</f>
        <v>0</v>
      </c>
      <c r="AGR63" s="21"/>
      <c r="AGS63" s="20" t="s">
        <v>42</v>
      </c>
      <c r="AGT63" s="20"/>
      <c r="AGU63" s="21">
        <f>SUM(AGC60:AHF60)</f>
        <v>0</v>
      </c>
      <c r="AGV63" s="21"/>
      <c r="AGW63" s="20" t="s">
        <v>43</v>
      </c>
      <c r="AGX63" s="20"/>
      <c r="AGY63" s="21">
        <f>SUM(AGC61:AHF61)</f>
        <v>0</v>
      </c>
      <c r="AGZ63" s="21"/>
      <c r="AHA63" s="22" t="s">
        <v>44</v>
      </c>
      <c r="AHB63" s="22"/>
      <c r="AHC63" s="21">
        <f>SUM(AGC62:AHF62)</f>
        <v>54</v>
      </c>
      <c r="AHD63" s="21"/>
      <c r="AHE63" s="21"/>
      <c r="AHF63" s="217"/>
      <c r="AHG63" s="19" t="s">
        <v>38</v>
      </c>
      <c r="AHH63" s="20"/>
      <c r="AHI63" s="21">
        <f>SUM(AHG56:AIK56)</f>
        <v>95</v>
      </c>
      <c r="AHJ63" s="21"/>
      <c r="AHK63" s="20" t="s">
        <v>39</v>
      </c>
      <c r="AHL63" s="20"/>
      <c r="AHM63" s="21">
        <f>SUM(AHG57:AIK57)</f>
        <v>15</v>
      </c>
      <c r="AHN63" s="21"/>
      <c r="AHO63" s="20" t="s">
        <v>40</v>
      </c>
      <c r="AHP63" s="20"/>
      <c r="AHQ63" s="21">
        <f>SUM(AHG58:AIK58)</f>
        <v>118</v>
      </c>
      <c r="AHR63" s="21"/>
      <c r="AHS63" s="20" t="s">
        <v>41</v>
      </c>
      <c r="AHT63" s="20"/>
      <c r="AHU63" s="21">
        <f>SUM(AHG59:AIK59)</f>
        <v>0</v>
      </c>
      <c r="AHV63" s="21"/>
      <c r="AHW63" s="20" t="s">
        <v>42</v>
      </c>
      <c r="AHX63" s="20"/>
      <c r="AHY63" s="21">
        <f>SUM(AHG60:AIK60)</f>
        <v>0</v>
      </c>
      <c r="AHZ63" s="21"/>
      <c r="AIA63" s="20" t="s">
        <v>43</v>
      </c>
      <c r="AIB63" s="20"/>
      <c r="AIC63" s="21">
        <f>SUM(AHG61:AIK61)</f>
        <v>0</v>
      </c>
      <c r="AID63" s="21"/>
      <c r="AIE63" s="22" t="s">
        <v>44</v>
      </c>
      <c r="AIF63" s="22"/>
      <c r="AIG63" s="21">
        <f>SUM(AHG62:AIK62)</f>
        <v>228</v>
      </c>
      <c r="AIH63" s="21"/>
      <c r="AII63" s="21"/>
      <c r="AIJ63" s="21"/>
      <c r="AIK63" s="217"/>
      <c r="AIL63" s="652"/>
      <c r="AIM63" s="21"/>
      <c r="AIN63" s="21"/>
      <c r="AIO63" s="21"/>
      <c r="AIP63" s="21"/>
    </row>
    <row r="64" spans="1:1082" ht="14.25" hidden="1" customHeight="1" outlineLevel="1">
      <c r="A64" s="208"/>
      <c r="B64" s="307" t="s">
        <v>237</v>
      </c>
      <c r="C64" s="323">
        <v>27.8</v>
      </c>
      <c r="E64" s="314">
        <v>2.5</v>
      </c>
      <c r="F64" s="322">
        <v>3</v>
      </c>
      <c r="G64" s="313">
        <v>3.5</v>
      </c>
      <c r="H64" s="309">
        <v>4</v>
      </c>
      <c r="NV64" s="119"/>
      <c r="NW64" s="119"/>
      <c r="NX64" s="119"/>
      <c r="NY64" s="119"/>
      <c r="NZ64" s="119"/>
      <c r="OA64" s="119"/>
      <c r="OB64" s="119"/>
      <c r="OC64" s="119"/>
      <c r="OD64" s="119"/>
      <c r="OE64" s="119"/>
      <c r="OF64" s="119"/>
      <c r="OG64" s="119"/>
      <c r="OH64" s="119"/>
      <c r="OI64" s="119"/>
      <c r="OJ64" s="119"/>
      <c r="OK64" s="119"/>
      <c r="OL64" s="119"/>
      <c r="OM64" s="119"/>
      <c r="ON64" s="119"/>
      <c r="OO64" s="119"/>
      <c r="OP64" s="119"/>
      <c r="OQ64" s="119"/>
      <c r="OR64" s="119"/>
      <c r="OS64" s="119"/>
      <c r="OT64" s="119"/>
      <c r="OU64" s="119"/>
      <c r="OV64" s="119"/>
      <c r="OW64" s="119"/>
      <c r="OX64" s="119"/>
      <c r="OY64" s="119"/>
      <c r="OZ64" s="119"/>
      <c r="PA64" s="119"/>
      <c r="PB64" s="119"/>
      <c r="PC64" s="119"/>
      <c r="PD64" s="119"/>
      <c r="PE64" s="119"/>
      <c r="PF64" s="119"/>
      <c r="PG64" s="119"/>
      <c r="PH64" s="119"/>
      <c r="PI64" s="119"/>
      <c r="PJ64" s="119"/>
      <c r="PK64" s="119"/>
      <c r="PL64" s="119"/>
      <c r="PM64" s="119"/>
      <c r="PN64" s="119"/>
      <c r="PO64" s="119"/>
      <c r="PP64" s="119"/>
      <c r="PQ64" s="119"/>
      <c r="PR64" s="119"/>
      <c r="PS64" s="119"/>
      <c r="PT64" s="119"/>
      <c r="PU64" s="119"/>
      <c r="PV64" s="119"/>
      <c r="PW64" s="119"/>
      <c r="PX64" s="119"/>
      <c r="PY64" s="119"/>
      <c r="PZ64" s="119"/>
      <c r="QA64" s="119"/>
      <c r="QB64" s="119"/>
      <c r="QC64" s="119"/>
      <c r="QD64" s="119"/>
      <c r="QE64" s="119"/>
      <c r="QF64" s="119"/>
      <c r="QG64" s="119"/>
      <c r="QH64" s="119"/>
      <c r="QI64" s="119"/>
      <c r="QJ64" s="119"/>
      <c r="QK64" s="119"/>
      <c r="QL64" s="119"/>
      <c r="QM64" s="119"/>
      <c r="QN64" s="119"/>
      <c r="QO64" s="119"/>
      <c r="QP64" s="119"/>
      <c r="QQ64" s="119"/>
      <c r="QR64" s="119"/>
      <c r="QS64" s="119"/>
      <c r="QT64" s="119"/>
      <c r="QU64" s="119"/>
      <c r="QV64" s="119"/>
      <c r="QW64" s="119"/>
      <c r="QX64" s="119"/>
      <c r="QY64" s="119"/>
      <c r="QZ64" s="119"/>
      <c r="RA64" s="119"/>
      <c r="RB64" s="119"/>
      <c r="RC64" s="119"/>
      <c r="RD64" s="119"/>
      <c r="RE64" s="119"/>
      <c r="RF64" s="119"/>
      <c r="RG64" s="119"/>
      <c r="AGD64" s="317">
        <f t="shared" ref="AGD64:AHI64" si="86">$C64*$F64</f>
        <v>83.4</v>
      </c>
      <c r="AGE64" s="317">
        <f t="shared" si="86"/>
        <v>83.4</v>
      </c>
      <c r="AGF64" s="317">
        <f t="shared" si="86"/>
        <v>83.4</v>
      </c>
      <c r="AGG64" s="317">
        <f t="shared" si="86"/>
        <v>83.4</v>
      </c>
      <c r="AGH64" s="318">
        <f t="shared" si="86"/>
        <v>83.4</v>
      </c>
      <c r="AGI64" s="317">
        <f t="shared" si="86"/>
        <v>83.4</v>
      </c>
      <c r="AGJ64" s="317">
        <f t="shared" si="86"/>
        <v>83.4</v>
      </c>
      <c r="AGK64" s="318">
        <f t="shared" si="86"/>
        <v>83.4</v>
      </c>
      <c r="AGL64" s="317">
        <f t="shared" si="86"/>
        <v>83.4</v>
      </c>
      <c r="AGM64" s="317">
        <f t="shared" si="86"/>
        <v>83.4</v>
      </c>
      <c r="AGN64" s="318">
        <f t="shared" si="86"/>
        <v>83.4</v>
      </c>
      <c r="AGO64" s="318">
        <f t="shared" si="86"/>
        <v>83.4</v>
      </c>
      <c r="AGP64" s="318">
        <f t="shared" si="86"/>
        <v>83.4</v>
      </c>
      <c r="AGQ64" s="318">
        <f t="shared" si="86"/>
        <v>83.4</v>
      </c>
      <c r="AGR64" s="318">
        <f t="shared" si="86"/>
        <v>83.4</v>
      </c>
      <c r="AGS64" s="317">
        <f t="shared" si="86"/>
        <v>83.4</v>
      </c>
      <c r="AGT64" s="317">
        <f t="shared" si="86"/>
        <v>83.4</v>
      </c>
      <c r="AGU64" s="317">
        <f t="shared" si="86"/>
        <v>83.4</v>
      </c>
      <c r="AGV64" s="318">
        <f t="shared" si="86"/>
        <v>83.4</v>
      </c>
      <c r="AGW64" s="317">
        <f t="shared" si="86"/>
        <v>83.4</v>
      </c>
      <c r="AGX64" s="317">
        <f t="shared" si="86"/>
        <v>83.4</v>
      </c>
      <c r="AGY64" s="317">
        <f t="shared" si="86"/>
        <v>83.4</v>
      </c>
      <c r="AGZ64" s="317">
        <f t="shared" si="86"/>
        <v>83.4</v>
      </c>
      <c r="AHA64" s="317">
        <f t="shared" si="86"/>
        <v>83.4</v>
      </c>
      <c r="AHB64" s="318">
        <f t="shared" si="86"/>
        <v>83.4</v>
      </c>
      <c r="AHC64" s="318">
        <f t="shared" si="86"/>
        <v>83.4</v>
      </c>
      <c r="AHD64" s="317">
        <f t="shared" si="86"/>
        <v>83.4</v>
      </c>
      <c r="AHE64" s="317">
        <f t="shared" si="86"/>
        <v>83.4</v>
      </c>
      <c r="AHF64" s="317">
        <f t="shared" si="86"/>
        <v>83.4</v>
      </c>
      <c r="AHG64" s="317">
        <f t="shared" si="86"/>
        <v>83.4</v>
      </c>
      <c r="AHH64" s="317">
        <f t="shared" si="86"/>
        <v>83.4</v>
      </c>
      <c r="AHI64" s="318">
        <f t="shared" si="86"/>
        <v>83.4</v>
      </c>
      <c r="AHJ64" s="318">
        <f t="shared" ref="AHJ64:AIO64" si="87">$C64*$F64</f>
        <v>83.4</v>
      </c>
      <c r="AHK64" s="317">
        <f t="shared" si="87"/>
        <v>83.4</v>
      </c>
      <c r="AHL64" s="317">
        <f t="shared" si="87"/>
        <v>83.4</v>
      </c>
      <c r="AHM64" s="317">
        <f t="shared" si="87"/>
        <v>83.4</v>
      </c>
      <c r="AHN64" s="317">
        <f t="shared" si="87"/>
        <v>83.4</v>
      </c>
      <c r="AHO64" s="317">
        <f t="shared" si="87"/>
        <v>83.4</v>
      </c>
      <c r="AHP64" s="318">
        <f t="shared" si="87"/>
        <v>83.4</v>
      </c>
      <c r="AHQ64" s="318">
        <f t="shared" si="87"/>
        <v>83.4</v>
      </c>
      <c r="AHR64" s="317">
        <f t="shared" si="87"/>
        <v>83.4</v>
      </c>
      <c r="AHS64" s="317">
        <f t="shared" si="87"/>
        <v>83.4</v>
      </c>
      <c r="AHT64" s="317">
        <f t="shared" si="87"/>
        <v>83.4</v>
      </c>
      <c r="AHU64" s="317">
        <f t="shared" si="87"/>
        <v>83.4</v>
      </c>
      <c r="AHV64" s="317">
        <f t="shared" si="87"/>
        <v>83.4</v>
      </c>
      <c r="AHW64" s="318">
        <f t="shared" si="87"/>
        <v>83.4</v>
      </c>
      <c r="AHX64" s="318">
        <f t="shared" si="87"/>
        <v>83.4</v>
      </c>
      <c r="AHY64" s="317">
        <f t="shared" si="87"/>
        <v>83.4</v>
      </c>
      <c r="AHZ64" s="317">
        <f t="shared" si="87"/>
        <v>83.4</v>
      </c>
      <c r="AIA64" s="317">
        <f t="shared" si="87"/>
        <v>83.4</v>
      </c>
      <c r="AIB64" s="317">
        <f t="shared" si="87"/>
        <v>83.4</v>
      </c>
      <c r="AIC64" s="317">
        <f t="shared" si="87"/>
        <v>83.4</v>
      </c>
      <c r="AID64" s="318">
        <f t="shared" si="87"/>
        <v>83.4</v>
      </c>
      <c r="AIE64" s="318">
        <f t="shared" si="87"/>
        <v>83.4</v>
      </c>
      <c r="AIF64" s="317">
        <f t="shared" si="87"/>
        <v>83.4</v>
      </c>
      <c r="AIG64" s="317">
        <f t="shared" si="87"/>
        <v>83.4</v>
      </c>
      <c r="AIH64" s="317">
        <f t="shared" si="87"/>
        <v>83.4</v>
      </c>
      <c r="AII64" s="317">
        <f t="shared" si="87"/>
        <v>83.4</v>
      </c>
      <c r="AIJ64" s="317">
        <f t="shared" si="87"/>
        <v>83.4</v>
      </c>
      <c r="AIK64" s="318">
        <f t="shared" si="87"/>
        <v>83.4</v>
      </c>
      <c r="AIL64" s="318">
        <f t="shared" si="87"/>
        <v>83.4</v>
      </c>
      <c r="AIM64" s="317">
        <f t="shared" si="87"/>
        <v>83.4</v>
      </c>
      <c r="AIN64" s="317">
        <f t="shared" si="87"/>
        <v>83.4</v>
      </c>
      <c r="AIO64" s="317">
        <f t="shared" si="87"/>
        <v>83.4</v>
      </c>
      <c r="AIP64" s="317">
        <f t="shared" ref="AIP64:AJY64" si="88">$C64*$F64</f>
        <v>83.4</v>
      </c>
      <c r="AIQ64" s="317">
        <f t="shared" si="88"/>
        <v>83.4</v>
      </c>
      <c r="AIR64" s="318">
        <f t="shared" si="88"/>
        <v>83.4</v>
      </c>
      <c r="AIS64" s="318">
        <f t="shared" si="88"/>
        <v>83.4</v>
      </c>
      <c r="AIT64" s="317">
        <f t="shared" si="88"/>
        <v>83.4</v>
      </c>
      <c r="AIU64" s="317">
        <f t="shared" si="88"/>
        <v>83.4</v>
      </c>
      <c r="AIV64" s="317">
        <f t="shared" si="88"/>
        <v>83.4</v>
      </c>
      <c r="AIW64" s="318">
        <f t="shared" si="88"/>
        <v>83.4</v>
      </c>
      <c r="AIX64" s="318">
        <f t="shared" si="88"/>
        <v>83.4</v>
      </c>
      <c r="AIY64" s="318">
        <f t="shared" si="88"/>
        <v>83.4</v>
      </c>
      <c r="AIZ64" s="318">
        <f t="shared" si="88"/>
        <v>83.4</v>
      </c>
      <c r="AJA64" s="318">
        <f t="shared" si="88"/>
        <v>83.4</v>
      </c>
      <c r="AJB64" s="318">
        <f t="shared" si="88"/>
        <v>83.4</v>
      </c>
      <c r="AJC64" s="318">
        <f t="shared" si="88"/>
        <v>83.4</v>
      </c>
      <c r="AJD64" s="318">
        <f t="shared" si="88"/>
        <v>83.4</v>
      </c>
      <c r="AJE64" s="318">
        <f t="shared" si="88"/>
        <v>83.4</v>
      </c>
      <c r="AJF64" s="318">
        <f t="shared" si="88"/>
        <v>83.4</v>
      </c>
      <c r="AJG64" s="318">
        <f t="shared" si="88"/>
        <v>83.4</v>
      </c>
      <c r="AJH64" s="318">
        <f t="shared" si="88"/>
        <v>83.4</v>
      </c>
      <c r="AJI64" s="318">
        <f t="shared" si="88"/>
        <v>83.4</v>
      </c>
      <c r="AJJ64" s="318">
        <f t="shared" si="88"/>
        <v>83.4</v>
      </c>
      <c r="AJK64" s="318">
        <f t="shared" si="88"/>
        <v>83.4</v>
      </c>
      <c r="AJL64" s="318">
        <f t="shared" si="88"/>
        <v>83.4</v>
      </c>
      <c r="AJM64" s="318">
        <f t="shared" si="88"/>
        <v>83.4</v>
      </c>
      <c r="AJN64" s="318">
        <f t="shared" si="88"/>
        <v>83.4</v>
      </c>
      <c r="AJO64" s="318">
        <f t="shared" si="88"/>
        <v>83.4</v>
      </c>
      <c r="AJP64" s="318">
        <f t="shared" si="88"/>
        <v>83.4</v>
      </c>
      <c r="AJQ64" s="318">
        <f t="shared" si="88"/>
        <v>83.4</v>
      </c>
      <c r="AJR64" s="318">
        <f t="shared" si="88"/>
        <v>83.4</v>
      </c>
      <c r="AJS64" s="318">
        <f t="shared" si="88"/>
        <v>83.4</v>
      </c>
      <c r="AJT64" s="318">
        <f t="shared" si="88"/>
        <v>83.4</v>
      </c>
      <c r="AJU64" s="318">
        <f t="shared" si="88"/>
        <v>83.4</v>
      </c>
      <c r="AJV64" s="318">
        <f t="shared" si="88"/>
        <v>83.4</v>
      </c>
      <c r="AJW64" s="318">
        <f t="shared" si="88"/>
        <v>83.4</v>
      </c>
      <c r="AJX64" s="318">
        <f t="shared" si="88"/>
        <v>83.4</v>
      </c>
      <c r="AJY64" s="318">
        <f t="shared" si="88"/>
        <v>83.4</v>
      </c>
    </row>
    <row r="65" spans="1:1024" ht="55.5" customHeight="1" collapsed="1">
      <c r="A65" s="208"/>
      <c r="B65" s="435" t="s">
        <v>670</v>
      </c>
      <c r="C65" s="508" t="s">
        <v>671</v>
      </c>
      <c r="D65" s="151" t="s">
        <v>579</v>
      </c>
      <c r="E65" s="149" t="s">
        <v>672</v>
      </c>
      <c r="F65" s="470" t="s">
        <v>673</v>
      </c>
      <c r="G65" s="455"/>
      <c r="H65" s="247"/>
      <c r="NV65" s="119"/>
      <c r="NW65" s="119"/>
      <c r="NX65" s="119"/>
      <c r="NY65" s="119"/>
      <c r="NZ65" s="119"/>
      <c r="RH65" s="136"/>
      <c r="RI65" s="136"/>
      <c r="RJ65" s="136"/>
      <c r="RK65" s="136"/>
      <c r="RL65" s="136"/>
      <c r="RM65" s="136"/>
      <c r="RN65" s="136"/>
      <c r="RO65" s="136"/>
      <c r="RP65" s="136"/>
      <c r="RQ65" s="136"/>
      <c r="RR65" s="136"/>
      <c r="RS65" s="136"/>
      <c r="RT65" s="136"/>
      <c r="RU65" s="136"/>
      <c r="RV65" s="136"/>
      <c r="RW65" s="136"/>
      <c r="RX65" s="136"/>
      <c r="RY65" s="136"/>
      <c r="RZ65" s="136"/>
      <c r="SA65" s="136"/>
      <c r="SB65" s="136"/>
      <c r="SC65" s="136"/>
      <c r="SD65" s="136"/>
      <c r="SE65" s="136"/>
      <c r="SF65" s="136"/>
      <c r="SG65" s="136"/>
      <c r="SH65" s="136"/>
      <c r="SI65" s="136"/>
      <c r="SJ65" s="136"/>
      <c r="SK65" s="136"/>
      <c r="SL65" s="136"/>
      <c r="SM65" s="136"/>
      <c r="SN65" s="136"/>
      <c r="SO65" s="136"/>
      <c r="SP65" s="136"/>
      <c r="SQ65" s="136"/>
      <c r="SR65" s="136"/>
      <c r="SS65" s="136"/>
      <c r="ST65" s="136"/>
      <c r="SU65" s="136"/>
      <c r="SV65" s="136"/>
      <c r="SW65" s="136"/>
      <c r="SX65" s="136"/>
      <c r="SY65" s="136"/>
      <c r="SZ65" s="136"/>
      <c r="TA65" s="136"/>
      <c r="TB65" s="136"/>
      <c r="TC65" s="136"/>
      <c r="TD65" s="136"/>
      <c r="TE65" s="136"/>
      <c r="TF65" s="136"/>
      <c r="TG65" s="136"/>
      <c r="TH65" s="136"/>
      <c r="TI65" s="136"/>
      <c r="TJ65" s="136"/>
      <c r="WU65" s="136"/>
      <c r="WV65" s="136"/>
      <c r="WW65" s="136"/>
      <c r="WX65" s="136"/>
      <c r="WY65" s="136"/>
      <c r="WZ65" s="136"/>
      <c r="XA65" s="136"/>
      <c r="XB65" s="136"/>
      <c r="XC65" s="136"/>
      <c r="XD65" s="136"/>
      <c r="XE65" s="136"/>
      <c r="XF65" s="136"/>
      <c r="XG65" s="136"/>
      <c r="XH65" s="136"/>
      <c r="XI65" s="136"/>
      <c r="XJ65" s="136"/>
      <c r="XK65" s="136"/>
      <c r="XL65" s="136"/>
      <c r="XM65" s="136"/>
      <c r="XN65" s="136"/>
      <c r="XO65" s="136"/>
      <c r="XP65" s="136"/>
      <c r="XQ65" s="136"/>
      <c r="XR65" s="136"/>
      <c r="XS65" s="136"/>
      <c r="XT65" s="136"/>
      <c r="XU65" s="136"/>
      <c r="XV65" s="136"/>
      <c r="XW65" s="136"/>
      <c r="XX65" s="136"/>
      <c r="XY65" s="136"/>
      <c r="XZ65" s="136"/>
      <c r="YA65" s="136"/>
      <c r="YB65" s="136"/>
      <c r="YC65" s="136"/>
      <c r="YD65" s="136"/>
      <c r="YE65" s="136"/>
      <c r="YF65" s="136"/>
      <c r="YG65" s="136"/>
      <c r="YH65" s="136"/>
      <c r="YI65" s="136"/>
      <c r="YJ65" s="136"/>
      <c r="YK65" s="136"/>
      <c r="YL65" s="136"/>
      <c r="YM65" s="136"/>
      <c r="YN65" s="136"/>
      <c r="YO65" s="136"/>
      <c r="YP65" s="136"/>
      <c r="YQ65" s="136"/>
      <c r="YR65" s="136"/>
      <c r="YS65" s="136"/>
      <c r="YT65" s="136"/>
      <c r="YU65" s="136"/>
      <c r="YV65" s="136"/>
      <c r="YW65" s="136"/>
      <c r="YX65" s="136"/>
      <c r="YY65" s="136"/>
      <c r="YZ65" s="136"/>
      <c r="ZA65" s="136"/>
      <c r="ZB65" s="136"/>
      <c r="ZC65" s="136"/>
      <c r="ZD65" s="136"/>
      <c r="ZE65" s="136"/>
      <c r="ZF65" s="474" t="s">
        <v>415</v>
      </c>
      <c r="ZG65" s="121"/>
      <c r="ZH65" s="121"/>
      <c r="ZI65" s="121"/>
      <c r="ZJ65" s="121"/>
      <c r="ZK65" s="121"/>
      <c r="ZL65" s="121"/>
      <c r="ZM65" s="121"/>
      <c r="ZN65" s="121"/>
      <c r="ZO65" s="121"/>
      <c r="ZP65" s="121"/>
      <c r="ZQ65" s="121"/>
      <c r="ZR65" s="121"/>
      <c r="ZS65" s="121"/>
      <c r="ZT65" s="121"/>
      <c r="ZU65" s="121"/>
      <c r="ZV65" s="121"/>
      <c r="ZW65" s="121"/>
      <c r="ZX65" s="121"/>
      <c r="ZY65" s="121"/>
      <c r="ZZ65" s="121"/>
      <c r="AAA65" s="121"/>
      <c r="AAB65" s="121"/>
      <c r="AAC65" s="121"/>
      <c r="AAD65" s="121"/>
      <c r="AAE65" s="121"/>
      <c r="AAF65" s="121"/>
      <c r="AAG65" s="121"/>
      <c r="AAH65" s="121"/>
      <c r="AAI65" s="121"/>
      <c r="AAJ65" s="121"/>
      <c r="AAK65" s="121"/>
      <c r="AAL65" s="121"/>
      <c r="AAM65" s="121"/>
      <c r="AAN65" s="121"/>
      <c r="AAO65" s="121"/>
      <c r="AAP65" s="121"/>
      <c r="AAQ65" s="121"/>
      <c r="AAR65" s="178" t="s">
        <v>628</v>
      </c>
      <c r="AAS65" s="121"/>
      <c r="AAT65" s="121"/>
      <c r="AAU65" s="121"/>
      <c r="AAV65" s="121"/>
      <c r="AAW65" s="121"/>
      <c r="AAX65" s="121"/>
      <c r="AAY65" s="121"/>
      <c r="AAZ65" s="121"/>
      <c r="ABA65" s="121"/>
      <c r="ABB65" s="121"/>
      <c r="ABC65" s="121"/>
      <c r="ABD65" s="121"/>
      <c r="ABE65" s="121"/>
      <c r="ABF65" s="121"/>
      <c r="ABG65" s="121"/>
      <c r="ABH65" s="121"/>
      <c r="ABI65" s="121"/>
      <c r="ABJ65" s="121"/>
      <c r="ABK65" s="121"/>
      <c r="ABL65" s="121"/>
      <c r="ABM65" s="121"/>
      <c r="ABN65" s="121"/>
      <c r="ABO65" s="121"/>
      <c r="ABP65" s="121"/>
      <c r="ABQ65" s="121"/>
      <c r="ABR65" s="121"/>
      <c r="ABS65" s="121"/>
      <c r="ABT65" s="121"/>
      <c r="ABU65" s="121"/>
      <c r="ABV65" s="121"/>
      <c r="ABW65" s="121"/>
      <c r="ABX65" s="121"/>
      <c r="ABY65" s="121"/>
      <c r="ABZ65" s="121"/>
      <c r="ACA65" s="121"/>
      <c r="ACB65" s="121"/>
      <c r="ACC65" s="121"/>
      <c r="ACD65" s="121"/>
      <c r="ACE65" s="121"/>
      <c r="ACF65" s="121"/>
      <c r="ACG65" s="121"/>
      <c r="ACH65" s="121"/>
      <c r="ACI65" s="121"/>
      <c r="ACJ65" s="121"/>
      <c r="ACK65" s="121"/>
      <c r="ACL65" s="121"/>
      <c r="ACM65" s="121"/>
      <c r="ACN65" s="121"/>
      <c r="ACO65" s="121"/>
      <c r="ACP65" s="121"/>
      <c r="ACQ65" s="121"/>
      <c r="ACR65" s="121"/>
      <c r="ACS65" s="121"/>
      <c r="ACT65" s="121"/>
      <c r="ACU65" s="121"/>
      <c r="ACV65" s="121"/>
      <c r="ACW65" s="121"/>
      <c r="ACX65" s="121"/>
      <c r="ACY65" s="121"/>
      <c r="ACZ65" s="121"/>
      <c r="ADA65" s="121"/>
      <c r="ADB65" s="121"/>
      <c r="ADC65" s="121"/>
      <c r="ADD65" s="121"/>
      <c r="ADE65" s="121"/>
      <c r="ADF65" s="121"/>
      <c r="ADG65" s="121"/>
      <c r="ADH65" s="121"/>
      <c r="ADI65" s="121"/>
      <c r="ADJ65" s="121"/>
      <c r="ADK65" s="121"/>
      <c r="ADL65" s="121"/>
      <c r="ADM65" s="121"/>
      <c r="ADN65" s="121"/>
      <c r="ADO65" s="121"/>
      <c r="ADP65" s="121"/>
      <c r="ADQ65" s="121"/>
      <c r="ADR65" s="121"/>
      <c r="ADS65" s="121"/>
      <c r="ADT65" s="121"/>
      <c r="ADU65" s="121"/>
      <c r="ADV65" s="121"/>
      <c r="ADW65" s="121"/>
      <c r="ADX65" s="121"/>
      <c r="ADY65" s="121"/>
      <c r="ADZ65" s="121"/>
      <c r="AEA65" s="121"/>
      <c r="AEB65" s="121"/>
      <c r="AEC65" s="121"/>
      <c r="AED65" s="121"/>
      <c r="AEE65" s="121"/>
      <c r="AEF65" s="121"/>
      <c r="AEG65" s="121"/>
      <c r="AEH65" s="121"/>
      <c r="AEI65" s="121"/>
      <c r="AEJ65" s="121"/>
      <c r="AEK65" s="121"/>
      <c r="AEL65" s="121"/>
      <c r="AEM65" s="121"/>
      <c r="AEN65" s="121"/>
      <c r="AEO65" s="121"/>
      <c r="AEP65" s="121"/>
      <c r="AEQ65" s="121"/>
      <c r="AER65" s="121"/>
      <c r="AES65" s="121"/>
      <c r="AET65" s="121"/>
      <c r="AEU65" s="121"/>
      <c r="AEV65" s="121"/>
      <c r="AEW65" s="121"/>
      <c r="AEX65" s="121"/>
      <c r="AEY65" s="121"/>
      <c r="AEZ65" s="121"/>
      <c r="AFA65" s="121"/>
      <c r="AFB65" s="121"/>
      <c r="AFC65" s="121"/>
      <c r="AFD65" s="121"/>
      <c r="AFE65" s="121"/>
      <c r="AFF65" s="121"/>
      <c r="AFG65" s="121"/>
      <c r="AFH65" s="121"/>
      <c r="AFI65" s="121"/>
      <c r="AFJ65" s="121"/>
      <c r="AFK65" s="121"/>
      <c r="AFL65" s="121"/>
      <c r="AFM65" s="121"/>
      <c r="AFN65" s="121"/>
      <c r="AFO65" s="121"/>
      <c r="AFP65" s="121"/>
      <c r="AFQ65" s="121"/>
      <c r="AFR65" s="121"/>
      <c r="AFS65" s="121"/>
      <c r="AFT65" s="121"/>
      <c r="AFU65" s="121"/>
      <c r="AFV65" s="121"/>
      <c r="AFW65" s="121"/>
      <c r="AFX65" s="121"/>
      <c r="AFY65" s="178" t="s">
        <v>493</v>
      </c>
      <c r="AFZ65" s="121"/>
      <c r="AGA65" s="121"/>
      <c r="AGB65" s="178" t="s">
        <v>664</v>
      </c>
      <c r="AGC65" s="121"/>
      <c r="AGD65" s="177"/>
      <c r="AGE65" s="121"/>
      <c r="AGF65" s="121"/>
      <c r="AGG65" s="121"/>
      <c r="AGH65" s="121"/>
      <c r="AGI65" s="121"/>
      <c r="AGJ65" s="121"/>
      <c r="AGK65" s="121"/>
      <c r="AGL65" s="121"/>
      <c r="AGM65" s="121"/>
      <c r="AGN65" s="121"/>
      <c r="AGO65" s="121"/>
      <c r="AGP65" s="121"/>
      <c r="AGQ65" s="121"/>
      <c r="AGR65" s="121"/>
      <c r="AGS65" s="121"/>
      <c r="AGT65" s="121"/>
      <c r="AGU65" s="121"/>
      <c r="AGV65" s="121"/>
      <c r="AGW65" s="121"/>
      <c r="AGX65" s="121"/>
      <c r="AGY65" s="121"/>
      <c r="AGZ65" s="121"/>
      <c r="AHA65" s="121"/>
      <c r="AHB65" s="121"/>
      <c r="AHC65" s="121"/>
      <c r="AHD65" s="121"/>
      <c r="AHE65" s="121"/>
      <c r="AHF65" s="121"/>
      <c r="AHG65" s="121"/>
      <c r="AHH65" s="121"/>
      <c r="AHI65" s="121"/>
      <c r="AHJ65" s="121"/>
      <c r="AHK65" s="121"/>
      <c r="AHL65" s="121"/>
      <c r="AHM65" s="121"/>
      <c r="AHN65" s="121"/>
      <c r="AHO65" s="121"/>
      <c r="AHP65" s="121"/>
      <c r="AHQ65" s="121"/>
      <c r="AHR65" s="121"/>
      <c r="AHS65" s="121"/>
      <c r="AHT65" s="121"/>
      <c r="AHU65" s="121"/>
      <c r="AHV65" s="121"/>
      <c r="AHW65" s="121"/>
      <c r="AHX65" s="121"/>
      <c r="AHY65" s="121"/>
      <c r="AHZ65" s="121"/>
      <c r="AIA65" s="121"/>
      <c r="AIB65" s="121"/>
      <c r="AIC65" s="121"/>
      <c r="AID65" s="121"/>
      <c r="AIE65" s="121"/>
      <c r="AIF65" s="121"/>
      <c r="AIG65" s="121"/>
      <c r="AIH65" s="121"/>
      <c r="AII65" s="121"/>
      <c r="AIJ65" s="121"/>
      <c r="AIK65" s="121"/>
      <c r="AIL65" s="121"/>
      <c r="AIM65" s="121"/>
      <c r="AIN65" s="121"/>
      <c r="AIO65" s="121"/>
      <c r="AIP65" s="121"/>
      <c r="AIQ65" s="121"/>
      <c r="AIR65" s="121"/>
      <c r="AIS65" s="121"/>
      <c r="AIT65" s="121"/>
      <c r="AIU65" s="121"/>
      <c r="AIV65" s="121"/>
      <c r="AIW65" s="401"/>
      <c r="AIX65" s="121"/>
      <c r="AIY65" s="121"/>
      <c r="AIZ65" s="121"/>
      <c r="AJA65" s="121"/>
      <c r="AJB65" s="170" t="s">
        <v>293</v>
      </c>
      <c r="AJC65" s="614"/>
      <c r="AJD65" s="615" t="s">
        <v>268</v>
      </c>
      <c r="AJE65" s="615" t="s">
        <v>268</v>
      </c>
      <c r="AJF65" s="615" t="s">
        <v>268</v>
      </c>
      <c r="AJG65" s="121"/>
      <c r="AJH65" s="615" t="s">
        <v>674</v>
      </c>
      <c r="AJI65" s="615" t="s">
        <v>675</v>
      </c>
      <c r="AJJ65" s="615" t="s">
        <v>676</v>
      </c>
      <c r="AJK65" s="615" t="s">
        <v>469</v>
      </c>
      <c r="AJL65" s="615" t="s">
        <v>677</v>
      </c>
      <c r="AJM65" s="121"/>
      <c r="AJN65" s="121"/>
      <c r="AJO65" s="121"/>
      <c r="AJP65" s="615" t="s">
        <v>677</v>
      </c>
      <c r="AJQ65" s="615" t="s">
        <v>677</v>
      </c>
      <c r="AJR65" s="615" t="s">
        <v>223</v>
      </c>
      <c r="AJS65" s="615" t="s">
        <v>223</v>
      </c>
      <c r="AJT65" s="615" t="s">
        <v>678</v>
      </c>
      <c r="AJW65" s="615" t="s">
        <v>678</v>
      </c>
      <c r="AJX65" s="615" t="s">
        <v>678</v>
      </c>
      <c r="AJY65" s="615" t="s">
        <v>679</v>
      </c>
      <c r="AJZ65" s="615" t="s">
        <v>679</v>
      </c>
      <c r="AKB65" s="615" t="s">
        <v>432</v>
      </c>
      <c r="AKC65" s="615" t="s">
        <v>432</v>
      </c>
      <c r="AKD65" s="615" t="s">
        <v>680</v>
      </c>
      <c r="AKE65" s="615" t="s">
        <v>680</v>
      </c>
      <c r="AKF65" s="615" t="s">
        <v>679</v>
      </c>
      <c r="AKG65" s="615" t="s">
        <v>679</v>
      </c>
      <c r="AKH65" s="615" t="s">
        <v>679</v>
      </c>
      <c r="AKI65" s="513"/>
      <c r="AKJ65" s="513"/>
      <c r="AKK65" s="513"/>
      <c r="AKL65" s="513"/>
      <c r="AKM65" s="513"/>
      <c r="AKN65" s="513"/>
      <c r="AKO65" s="513"/>
      <c r="AKP65" s="513"/>
      <c r="AKQ65" s="615" t="s">
        <v>679</v>
      </c>
      <c r="AKR65" s="614" t="s">
        <v>681</v>
      </c>
      <c r="AKS65" s="615" t="s">
        <v>681</v>
      </c>
      <c r="AKT65" s="615" t="s">
        <v>681</v>
      </c>
      <c r="AKU65" s="615" t="s">
        <v>681</v>
      </c>
      <c r="AKV65" s="121"/>
      <c r="AKW65" s="121"/>
      <c r="AKX65" s="615" t="s">
        <v>681</v>
      </c>
      <c r="AKY65" s="615" t="s">
        <v>681</v>
      </c>
      <c r="AKZ65" s="615" t="s">
        <v>223</v>
      </c>
      <c r="ALA65" s="615" t="s">
        <v>223</v>
      </c>
      <c r="ALB65" s="615" t="s">
        <v>223</v>
      </c>
      <c r="ALC65" s="615" t="s">
        <v>223</v>
      </c>
      <c r="ALD65" s="615"/>
      <c r="ALE65" s="615" t="s">
        <v>223</v>
      </c>
      <c r="ALF65" s="616" t="s">
        <v>223</v>
      </c>
      <c r="ALG65" s="616" t="s">
        <v>223</v>
      </c>
      <c r="ALH65" s="616" t="s">
        <v>250</v>
      </c>
      <c r="ALI65" s="616" t="s">
        <v>250</v>
      </c>
      <c r="ALK65" s="616" t="s">
        <v>432</v>
      </c>
      <c r="ALL65" s="616" t="s">
        <v>668</v>
      </c>
      <c r="ALM65" s="616" t="s">
        <v>258</v>
      </c>
      <c r="ALN65" s="616" t="s">
        <v>258</v>
      </c>
      <c r="ALO65" s="616" t="s">
        <v>258</v>
      </c>
      <c r="ALP65" s="616" t="s">
        <v>258</v>
      </c>
      <c r="ALQ65" s="616" t="s">
        <v>258</v>
      </c>
      <c r="ALR65" s="616" t="s">
        <v>432</v>
      </c>
      <c r="ALS65" s="616" t="s">
        <v>432</v>
      </c>
      <c r="ALT65" s="616" t="s">
        <v>432</v>
      </c>
      <c r="ALU65" s="616" t="s">
        <v>432</v>
      </c>
      <c r="ALV65" s="616" t="s">
        <v>432</v>
      </c>
      <c r="ALW65" s="616" t="s">
        <v>432</v>
      </c>
      <c r="ALX65" s="616" t="s">
        <v>432</v>
      </c>
      <c r="ALY65" s="616" t="s">
        <v>432</v>
      </c>
      <c r="ALZ65" s="616" t="s">
        <v>432</v>
      </c>
      <c r="AMA65" s="616" t="s">
        <v>432</v>
      </c>
      <c r="AMB65" s="616" t="s">
        <v>432</v>
      </c>
      <c r="AMC65" s="616" t="s">
        <v>432</v>
      </c>
      <c r="AMD65" s="616" t="s">
        <v>432</v>
      </c>
      <c r="AME65" s="616" t="s">
        <v>432</v>
      </c>
      <c r="AMF65" s="616" t="s">
        <v>432</v>
      </c>
      <c r="AMG65" s="616" t="s">
        <v>432</v>
      </c>
      <c r="AMH65" s="616" t="s">
        <v>432</v>
      </c>
      <c r="AMI65" s="201" t="s">
        <v>682</v>
      </c>
    </row>
    <row r="66" spans="1:1024" ht="14.25" hidden="1" customHeight="1" outlineLevel="1" thickBot="1">
      <c r="A66" s="155" t="s">
        <v>224</v>
      </c>
      <c r="B66" s="54">
        <v>950</v>
      </c>
      <c r="C66" s="32" t="s">
        <v>225</v>
      </c>
      <c r="D66" s="670">
        <f>SUM(I66:AIK66)</f>
        <v>0</v>
      </c>
      <c r="E66" s="55">
        <f t="shared" ref="E66:E68" si="89">SUM(D66/G66)</f>
        <v>0</v>
      </c>
      <c r="F66" s="179"/>
      <c r="G66" s="49">
        <v>200</v>
      </c>
      <c r="H66" s="156">
        <f>SUM(I66:AJA66)</f>
        <v>0</v>
      </c>
      <c r="T66" s="47"/>
      <c r="NV66" s="119"/>
      <c r="NW66" s="119"/>
      <c r="NX66" s="119"/>
      <c r="NY66" s="119"/>
      <c r="NZ66" s="119"/>
      <c r="OA66" s="119"/>
      <c r="OB66" s="119"/>
      <c r="OC66" s="119"/>
      <c r="OD66" s="119"/>
      <c r="OE66" s="119"/>
      <c r="OF66" s="119"/>
      <c r="OG66" s="119"/>
      <c r="OH66" s="119"/>
      <c r="OI66" s="119"/>
      <c r="OJ66" s="119"/>
      <c r="OK66" s="119"/>
      <c r="OL66" s="119"/>
      <c r="OM66" s="119"/>
      <c r="ON66" s="119"/>
      <c r="OO66" s="119"/>
      <c r="OP66" s="119"/>
      <c r="OQ66" s="119"/>
      <c r="OR66" s="119"/>
      <c r="OS66" s="119"/>
      <c r="OT66" s="119"/>
      <c r="OU66" s="119"/>
      <c r="OV66" s="119"/>
      <c r="OW66" s="119"/>
      <c r="OX66" s="119"/>
      <c r="OY66" s="119"/>
      <c r="OZ66" s="119"/>
      <c r="PA66" s="119"/>
      <c r="PB66" s="119"/>
      <c r="PC66" s="119"/>
      <c r="PD66" s="119"/>
      <c r="PE66" s="119"/>
      <c r="PF66" s="119"/>
      <c r="PG66" s="119"/>
      <c r="PH66" s="119"/>
      <c r="PI66" s="119"/>
      <c r="PJ66" s="119"/>
      <c r="PK66" s="119"/>
      <c r="PL66" s="119"/>
      <c r="PM66" s="119"/>
      <c r="PN66" s="119"/>
      <c r="PO66" s="119"/>
      <c r="PP66" s="119"/>
      <c r="PQ66" s="119"/>
      <c r="PR66" s="119"/>
      <c r="PS66" s="119"/>
      <c r="PT66" s="119"/>
      <c r="PU66" s="119"/>
      <c r="PV66" s="119"/>
      <c r="PW66" s="119"/>
      <c r="PX66" s="119"/>
      <c r="PY66" s="119"/>
      <c r="PZ66" s="119"/>
      <c r="QA66" s="119"/>
      <c r="QB66" s="119"/>
      <c r="QC66" s="119"/>
      <c r="QD66" s="119"/>
      <c r="QE66" s="119"/>
      <c r="QF66" s="119"/>
      <c r="QG66" s="119"/>
      <c r="QH66" s="119"/>
      <c r="QI66" s="119"/>
      <c r="QJ66" s="119"/>
      <c r="QK66" s="119"/>
      <c r="QL66" s="119"/>
      <c r="QM66" s="119"/>
      <c r="QN66" s="119"/>
      <c r="QO66" s="119"/>
      <c r="QP66" s="119"/>
      <c r="QQ66" s="119"/>
      <c r="QR66" s="119"/>
      <c r="QS66" s="119"/>
      <c r="QT66" s="119"/>
      <c r="QU66" s="119"/>
      <c r="QV66" s="119"/>
      <c r="QW66" s="119"/>
      <c r="QX66" s="119"/>
      <c r="QY66" s="119"/>
      <c r="QZ66" s="119"/>
      <c r="RA66" s="119"/>
      <c r="RB66" s="119"/>
      <c r="RC66" s="119"/>
      <c r="RD66" s="119"/>
      <c r="RE66" s="119"/>
      <c r="RF66" s="119"/>
      <c r="RG66" s="119"/>
      <c r="VH66" s="218"/>
      <c r="AJB66" s="218">
        <v>16</v>
      </c>
      <c r="AJC66" s="218">
        <v>16</v>
      </c>
      <c r="AJD66" s="218">
        <v>16</v>
      </c>
      <c r="AJE66" s="218">
        <v>8</v>
      </c>
      <c r="AJF66" s="218">
        <v>8</v>
      </c>
      <c r="AJG66" s="218"/>
      <c r="AJH66" s="218">
        <v>8</v>
      </c>
      <c r="AJI66" s="218">
        <v>8</v>
      </c>
      <c r="AJJ66" s="218">
        <v>8</v>
      </c>
      <c r="AJK66" s="218">
        <v>8</v>
      </c>
      <c r="AJL66" s="218">
        <v>8</v>
      </c>
      <c r="AJN66" s="218"/>
      <c r="AJO66" s="218"/>
      <c r="AJP66" s="218">
        <v>8</v>
      </c>
      <c r="AJQ66" s="218">
        <v>8</v>
      </c>
      <c r="AJR66" s="218">
        <v>8</v>
      </c>
      <c r="AJS66" s="218">
        <v>8</v>
      </c>
      <c r="AJT66" s="218">
        <v>8</v>
      </c>
      <c r="AJU66" s="218">
        <v>8</v>
      </c>
      <c r="AJV66" s="218"/>
      <c r="AJW66" s="218">
        <v>8</v>
      </c>
      <c r="AJX66" s="218">
        <v>8</v>
      </c>
      <c r="AJY66" s="218">
        <v>8</v>
      </c>
      <c r="AJZ66" s="218">
        <v>8</v>
      </c>
      <c r="AKA66" s="218">
        <v>8</v>
      </c>
      <c r="AKB66" s="218"/>
      <c r="AKC66" s="218"/>
      <c r="AKD66" s="218"/>
      <c r="AKE66" s="218"/>
      <c r="AKF66" s="218"/>
      <c r="AKG66" s="218"/>
      <c r="AKH66" s="218"/>
      <c r="AKI66" s="218"/>
      <c r="AKJ66" s="218"/>
      <c r="AKQ66" s="218"/>
      <c r="AKR66" s="218"/>
      <c r="AKS66" s="218"/>
      <c r="AKT66" s="218"/>
      <c r="AKU66" s="218"/>
      <c r="AKV66" s="218"/>
      <c r="AKW66" s="218"/>
      <c r="AKX66" s="218"/>
      <c r="AKY66" s="218"/>
      <c r="AKZ66" s="218"/>
      <c r="ALA66" s="218"/>
      <c r="ALB66" s="218"/>
      <c r="ALC66" s="218"/>
      <c r="ALD66" s="218"/>
      <c r="ALE66" s="218"/>
      <c r="ALF66" s="218"/>
      <c r="ALG66" s="218"/>
      <c r="ALH66" s="218"/>
      <c r="ALI66" s="218"/>
      <c r="ALJ66" s="218"/>
      <c r="ALK66" s="218"/>
      <c r="ALL66" s="218"/>
      <c r="ALM66" s="218"/>
      <c r="ALN66" s="218"/>
      <c r="ALO66" s="218"/>
      <c r="ALP66" s="218"/>
      <c r="ALQ66" s="218"/>
    </row>
    <row r="67" spans="1:1024" ht="14.25" hidden="1" customHeight="1" outlineLevel="1" thickBot="1">
      <c r="A67" s="157" t="s">
        <v>226</v>
      </c>
      <c r="B67" s="59"/>
      <c r="C67" s="32" t="s">
        <v>227</v>
      </c>
      <c r="D67" s="670">
        <f t="shared" ref="D67:D71" si="90">SUM(I67:AIK67)</f>
        <v>0</v>
      </c>
      <c r="E67" s="55">
        <f t="shared" si="89"/>
        <v>0</v>
      </c>
      <c r="F67" s="179"/>
      <c r="G67" s="49">
        <v>150</v>
      </c>
      <c r="H67" s="156">
        <f>SUM(I67:AJA67)</f>
        <v>0</v>
      </c>
      <c r="T67" s="47"/>
      <c r="NV67" s="119"/>
      <c r="NW67" s="119"/>
      <c r="NX67" s="119"/>
      <c r="NY67" s="119"/>
      <c r="NZ67" s="119"/>
      <c r="OA67" s="119"/>
      <c r="OB67" s="119"/>
      <c r="OC67" s="119"/>
      <c r="OD67" s="119"/>
      <c r="OE67" s="119"/>
      <c r="OF67" s="119"/>
      <c r="OG67" s="119"/>
      <c r="OH67" s="119"/>
      <c r="OI67" s="119"/>
      <c r="OJ67" s="119"/>
      <c r="OK67" s="119"/>
      <c r="OL67" s="119"/>
      <c r="OM67" s="119"/>
      <c r="ON67" s="119"/>
      <c r="OO67" s="119"/>
      <c r="OP67" s="119"/>
      <c r="OQ67" s="119"/>
      <c r="OR67" s="119"/>
      <c r="OS67" s="119"/>
      <c r="OT67" s="119"/>
      <c r="OU67" s="119"/>
      <c r="OV67" s="119"/>
      <c r="OW67" s="119"/>
      <c r="OX67" s="119"/>
      <c r="OY67" s="119"/>
      <c r="OZ67" s="119"/>
      <c r="PA67" s="119"/>
      <c r="PB67" s="119"/>
      <c r="PC67" s="119"/>
      <c r="PD67" s="119"/>
      <c r="PE67" s="119"/>
      <c r="PF67" s="119"/>
      <c r="PG67" s="119"/>
      <c r="PH67" s="119"/>
      <c r="PI67" s="119"/>
      <c r="PJ67" s="119"/>
      <c r="PK67" s="119"/>
      <c r="PL67" s="119"/>
      <c r="PM67" s="119"/>
      <c r="PN67" s="119"/>
      <c r="PO67" s="119"/>
      <c r="PP67" s="119"/>
      <c r="PQ67" s="119"/>
      <c r="PR67" s="119"/>
      <c r="PS67" s="119"/>
      <c r="PT67" s="119"/>
      <c r="PU67" s="119"/>
      <c r="PV67" s="119"/>
      <c r="PW67" s="119"/>
      <c r="PX67" s="119"/>
      <c r="PY67" s="119"/>
      <c r="PZ67" s="119"/>
      <c r="QA67" s="119"/>
      <c r="QB67" s="119"/>
      <c r="QC67" s="119"/>
      <c r="QD67" s="119"/>
      <c r="QE67" s="119"/>
      <c r="QF67" s="119"/>
      <c r="QG67" s="119"/>
      <c r="QH67" s="119"/>
      <c r="QI67" s="119"/>
      <c r="QJ67" s="119"/>
      <c r="QK67" s="119"/>
      <c r="QL67" s="119"/>
      <c r="QM67" s="119"/>
      <c r="QN67" s="119"/>
      <c r="QO67" s="119"/>
      <c r="QP67" s="119"/>
      <c r="QQ67" s="119"/>
      <c r="QR67" s="119"/>
      <c r="QS67" s="119"/>
      <c r="QT67" s="119"/>
      <c r="QU67" s="119"/>
      <c r="QV67" s="119"/>
      <c r="QW67" s="119"/>
      <c r="QX67" s="119"/>
      <c r="QY67" s="119"/>
      <c r="QZ67" s="119"/>
      <c r="RA67" s="119"/>
      <c r="RB67" s="119"/>
      <c r="RC67" s="119"/>
      <c r="RD67" s="119"/>
      <c r="RE67" s="119"/>
      <c r="RF67" s="119"/>
      <c r="RG67" s="119"/>
      <c r="AJB67" s="218"/>
      <c r="AJC67" s="218"/>
      <c r="AJD67" s="218"/>
      <c r="AJE67" s="218"/>
      <c r="AJF67" s="218"/>
      <c r="AJG67" s="218"/>
      <c r="AJH67" s="218"/>
      <c r="AJI67" s="218">
        <v>8</v>
      </c>
      <c r="AJJ67" s="218">
        <v>8</v>
      </c>
      <c r="AJK67" s="218">
        <v>8</v>
      </c>
      <c r="AJL67" s="218">
        <v>8</v>
      </c>
      <c r="AJN67" s="218"/>
      <c r="AJO67" s="218"/>
      <c r="AJP67" s="218">
        <v>8</v>
      </c>
      <c r="AJQ67" s="218">
        <v>8</v>
      </c>
      <c r="AJR67" s="218">
        <v>8</v>
      </c>
      <c r="AJS67" s="218">
        <v>8</v>
      </c>
      <c r="AJT67" s="218">
        <v>8</v>
      </c>
      <c r="AJU67" s="218">
        <v>8</v>
      </c>
      <c r="AJV67" s="218"/>
      <c r="AJW67" s="218">
        <v>8</v>
      </c>
      <c r="AJX67" s="218">
        <v>8</v>
      </c>
      <c r="AJY67" s="218">
        <v>8</v>
      </c>
      <c r="AJZ67" s="218">
        <v>8</v>
      </c>
      <c r="AKA67" s="218">
        <v>8</v>
      </c>
      <c r="AKB67" s="218"/>
      <c r="AKC67" s="218"/>
      <c r="AKD67" s="218"/>
      <c r="AKE67" s="218">
        <v>8</v>
      </c>
      <c r="AKF67" s="218">
        <v>8</v>
      </c>
      <c r="AKG67" s="218">
        <v>8</v>
      </c>
      <c r="AKH67" s="218">
        <v>8</v>
      </c>
      <c r="AKI67" s="218"/>
      <c r="AKJ67" s="218"/>
      <c r="AKQ67" s="218"/>
      <c r="AKR67" s="218"/>
      <c r="AKS67" s="218"/>
      <c r="AKT67" s="218"/>
      <c r="AKU67" s="218"/>
      <c r="AKV67" s="218"/>
      <c r="AKW67" s="218"/>
      <c r="AKX67" s="218"/>
      <c r="AKY67" s="218"/>
      <c r="AKZ67" s="218"/>
      <c r="ALA67" s="218"/>
      <c r="ALB67" s="218"/>
      <c r="ALC67" s="218"/>
      <c r="ALD67" s="218"/>
      <c r="ALE67" s="218"/>
      <c r="ALF67" s="218"/>
      <c r="ALG67" s="218"/>
      <c r="ALH67" s="218"/>
      <c r="ALI67" s="218"/>
      <c r="ALJ67" s="218"/>
      <c r="ALK67" s="218"/>
      <c r="ALL67" s="218"/>
      <c r="ALM67" s="218"/>
      <c r="ALN67" s="218"/>
      <c r="ALO67" s="218"/>
      <c r="ALP67" s="218"/>
      <c r="ALQ67" s="218"/>
    </row>
    <row r="68" spans="1:1024" ht="14.25" hidden="1" customHeight="1" outlineLevel="1" thickBot="1">
      <c r="A68" s="158" t="s">
        <v>228</v>
      </c>
      <c r="B68" s="61"/>
      <c r="C68" s="32" t="s">
        <v>229</v>
      </c>
      <c r="D68" s="670">
        <f t="shared" si="90"/>
        <v>0</v>
      </c>
      <c r="E68" s="55">
        <f t="shared" si="89"/>
        <v>0</v>
      </c>
      <c r="F68" s="180"/>
      <c r="G68" s="49">
        <v>300</v>
      </c>
      <c r="H68" s="156">
        <f>SUM(I68:AJA68)</f>
        <v>0</v>
      </c>
      <c r="T68" s="47"/>
      <c r="NV68" s="119"/>
      <c r="NW68" s="119"/>
      <c r="NX68" s="119"/>
      <c r="NY68" s="119"/>
      <c r="NZ68" s="119"/>
      <c r="OA68" s="119"/>
      <c r="OB68" s="119"/>
      <c r="OC68" s="119"/>
      <c r="OD68" s="119"/>
      <c r="OE68" s="119"/>
      <c r="OF68" s="119"/>
      <c r="OG68" s="119"/>
      <c r="OH68" s="119"/>
      <c r="OI68" s="119"/>
      <c r="OJ68" s="119"/>
      <c r="OK68" s="119"/>
      <c r="OL68" s="119"/>
      <c r="OM68" s="119"/>
      <c r="ON68" s="119"/>
      <c r="OO68" s="119"/>
      <c r="OP68" s="119"/>
      <c r="OQ68" s="119"/>
      <c r="OR68" s="119"/>
      <c r="OS68" s="119"/>
      <c r="OT68" s="119"/>
      <c r="OU68" s="119"/>
      <c r="OV68" s="119"/>
      <c r="OW68" s="119"/>
      <c r="OX68" s="119"/>
      <c r="OY68" s="119"/>
      <c r="OZ68" s="119"/>
      <c r="PA68" s="119"/>
      <c r="PB68" s="119"/>
      <c r="PC68" s="119"/>
      <c r="PD68" s="119"/>
      <c r="PE68" s="119"/>
      <c r="PF68" s="119"/>
      <c r="PG68" s="119"/>
      <c r="PH68" s="119"/>
      <c r="PI68" s="119"/>
      <c r="PJ68" s="119"/>
      <c r="PK68" s="119"/>
      <c r="PL68" s="119"/>
      <c r="PM68" s="119"/>
      <c r="PN68" s="119"/>
      <c r="PO68" s="119"/>
      <c r="PP68" s="119"/>
      <c r="PQ68" s="119"/>
      <c r="PR68" s="119"/>
      <c r="PS68" s="119"/>
      <c r="PT68" s="119"/>
      <c r="PU68" s="119"/>
      <c r="PV68" s="119"/>
      <c r="PW68" s="119"/>
      <c r="PX68" s="119"/>
      <c r="PY68" s="119"/>
      <c r="PZ68" s="119"/>
      <c r="QA68" s="119"/>
      <c r="QB68" s="119"/>
      <c r="QC68" s="119"/>
      <c r="QD68" s="119"/>
      <c r="QE68" s="119"/>
      <c r="QF68" s="119"/>
      <c r="QG68" s="119"/>
      <c r="QH68" s="119"/>
      <c r="QI68" s="119"/>
      <c r="QJ68" s="119"/>
      <c r="QK68" s="119"/>
      <c r="QL68" s="119"/>
      <c r="QM68" s="119"/>
      <c r="QN68" s="119"/>
      <c r="QO68" s="119"/>
      <c r="QP68" s="119"/>
      <c r="QQ68" s="119"/>
      <c r="QR68" s="119"/>
      <c r="QS68" s="119"/>
      <c r="QT68" s="119"/>
      <c r="QU68" s="119"/>
      <c r="QV68" s="119"/>
      <c r="QW68" s="119"/>
      <c r="QX68" s="119"/>
      <c r="QY68" s="119"/>
      <c r="QZ68" s="119"/>
      <c r="RA68" s="119"/>
      <c r="RB68" s="119"/>
      <c r="RC68" s="119"/>
      <c r="RD68" s="119"/>
      <c r="RE68" s="119"/>
      <c r="RF68" s="119"/>
      <c r="RG68" s="119"/>
      <c r="AJB68" s="218"/>
      <c r="AJC68" s="218"/>
      <c r="AJD68" s="218"/>
      <c r="AJE68" s="218"/>
      <c r="AJF68" s="218"/>
      <c r="AJG68" s="218"/>
      <c r="AJH68" s="218"/>
      <c r="AJI68" s="218"/>
      <c r="AJJ68" s="218"/>
      <c r="AJK68" s="218"/>
      <c r="AJL68" s="218">
        <v>16</v>
      </c>
      <c r="AJN68" s="218"/>
      <c r="AJO68" s="218"/>
      <c r="AJP68" s="218">
        <v>16</v>
      </c>
      <c r="AJQ68" s="218">
        <v>16</v>
      </c>
      <c r="AJR68" s="218">
        <v>16</v>
      </c>
      <c r="AJS68" s="218">
        <v>16</v>
      </c>
      <c r="AJT68" s="218">
        <v>16</v>
      </c>
      <c r="AJU68" s="218">
        <v>16</v>
      </c>
      <c r="AJV68" s="218"/>
      <c r="AJW68" s="218">
        <v>16</v>
      </c>
      <c r="AJX68" s="218">
        <v>16</v>
      </c>
      <c r="AJY68" s="218">
        <v>16</v>
      </c>
      <c r="AJZ68" s="218">
        <v>16</v>
      </c>
      <c r="AKA68" s="218">
        <v>16</v>
      </c>
      <c r="AKB68" s="218"/>
      <c r="AKC68" s="218"/>
      <c r="AKD68" s="218"/>
      <c r="AKE68" s="218">
        <v>16</v>
      </c>
      <c r="AKF68" s="218">
        <v>8</v>
      </c>
      <c r="AKG68" s="218">
        <v>8</v>
      </c>
      <c r="AKH68" s="218">
        <v>8</v>
      </c>
      <c r="AKI68" s="218"/>
      <c r="AKJ68" s="218"/>
      <c r="AKQ68" s="218">
        <v>8</v>
      </c>
      <c r="AKR68" s="218">
        <v>8</v>
      </c>
      <c r="AKS68" s="218">
        <v>8</v>
      </c>
      <c r="AKT68" s="218">
        <v>8</v>
      </c>
      <c r="AKU68" s="218">
        <v>8</v>
      </c>
      <c r="AKV68" s="218"/>
      <c r="AKW68" s="218"/>
      <c r="AKX68" s="218">
        <v>8</v>
      </c>
      <c r="AKY68" s="218">
        <v>8</v>
      </c>
      <c r="AKZ68" s="218"/>
      <c r="ALA68" s="218"/>
      <c r="ALB68" s="218"/>
      <c r="ALC68" s="218"/>
      <c r="ALD68" s="218"/>
      <c r="ALE68" s="218"/>
      <c r="ALF68" s="218"/>
      <c r="ALG68" s="218"/>
      <c r="ALH68" s="218">
        <v>8</v>
      </c>
      <c r="ALI68" s="218">
        <v>8</v>
      </c>
      <c r="ALJ68" s="218"/>
      <c r="ALK68" s="218"/>
      <c r="ALL68" s="218"/>
      <c r="ALM68" s="218"/>
      <c r="ALN68" s="218"/>
      <c r="ALO68" s="218"/>
      <c r="ALP68" s="218"/>
      <c r="ALQ68" s="218"/>
    </row>
    <row r="69" spans="1:1024" ht="14.25" hidden="1" customHeight="1" outlineLevel="1" thickBot="1">
      <c r="A69" s="159"/>
      <c r="B69" s="181" t="s">
        <v>230</v>
      </c>
      <c r="C69" s="40" t="s">
        <v>231</v>
      </c>
      <c r="D69" s="670">
        <f t="shared" si="90"/>
        <v>0</v>
      </c>
      <c r="E69" s="55">
        <f>SUM(D69/G69)</f>
        <v>0</v>
      </c>
      <c r="F69" s="179"/>
      <c r="G69" s="49">
        <v>120</v>
      </c>
      <c r="H69" s="156">
        <f>SUM(I69:AJA69)</f>
        <v>0</v>
      </c>
      <c r="T69" s="47"/>
      <c r="NV69" s="119"/>
      <c r="NW69" s="119"/>
      <c r="NX69" s="119"/>
      <c r="NY69" s="119"/>
      <c r="NZ69" s="119"/>
      <c r="OA69" s="119"/>
      <c r="OB69" s="119"/>
      <c r="OC69" s="119"/>
      <c r="OD69" s="119"/>
      <c r="OE69" s="119"/>
      <c r="OF69" s="119"/>
      <c r="OG69" s="119"/>
      <c r="OH69" s="119"/>
      <c r="OI69" s="119"/>
      <c r="OJ69" s="119"/>
      <c r="OK69" s="119"/>
      <c r="OL69" s="119"/>
      <c r="OM69" s="119"/>
      <c r="ON69" s="119"/>
      <c r="OO69" s="119"/>
      <c r="OP69" s="119"/>
      <c r="OQ69" s="119"/>
      <c r="OR69" s="119"/>
      <c r="OS69" s="119"/>
      <c r="OT69" s="119"/>
      <c r="OU69" s="119"/>
      <c r="OV69" s="119"/>
      <c r="OW69" s="119"/>
      <c r="OX69" s="119"/>
      <c r="OY69" s="119"/>
      <c r="OZ69" s="119"/>
      <c r="PA69" s="119"/>
      <c r="PB69" s="119"/>
      <c r="PC69" s="119"/>
      <c r="PD69" s="119"/>
      <c r="PE69" s="119"/>
      <c r="PF69" s="119"/>
      <c r="PG69" s="119"/>
      <c r="PH69" s="119"/>
      <c r="PI69" s="119"/>
      <c r="PJ69" s="119"/>
      <c r="PK69" s="119"/>
      <c r="PL69" s="119"/>
      <c r="PM69" s="119"/>
      <c r="PN69" s="119"/>
      <c r="PO69" s="119"/>
      <c r="PP69" s="119"/>
      <c r="PQ69" s="119"/>
      <c r="PR69" s="119"/>
      <c r="PS69" s="119"/>
      <c r="PT69" s="119"/>
      <c r="PU69" s="119"/>
      <c r="PV69" s="119"/>
      <c r="PW69" s="119"/>
      <c r="PX69" s="119"/>
      <c r="PY69" s="119"/>
      <c r="PZ69" s="119"/>
      <c r="QA69" s="119"/>
      <c r="QB69" s="119"/>
      <c r="QC69" s="119"/>
      <c r="QD69" s="119"/>
      <c r="QE69" s="119"/>
      <c r="QF69" s="119"/>
      <c r="QG69" s="119"/>
      <c r="QH69" s="119"/>
      <c r="QI69" s="119"/>
      <c r="QJ69" s="119"/>
      <c r="QK69" s="119"/>
      <c r="QL69" s="119"/>
      <c r="QM69" s="119"/>
      <c r="QN69" s="119"/>
      <c r="QO69" s="119"/>
      <c r="QP69" s="119"/>
      <c r="QQ69" s="119"/>
      <c r="QR69" s="119"/>
      <c r="QS69" s="119"/>
      <c r="QT69" s="119"/>
      <c r="QU69" s="119"/>
      <c r="QV69" s="119"/>
      <c r="QW69" s="119"/>
      <c r="QX69" s="119"/>
      <c r="QY69" s="119"/>
      <c r="QZ69" s="119"/>
      <c r="RA69" s="119"/>
      <c r="RB69" s="119"/>
      <c r="RC69" s="119"/>
      <c r="RD69" s="119"/>
      <c r="RE69" s="119"/>
      <c r="RF69" s="119"/>
      <c r="RG69" s="119"/>
      <c r="AJB69" s="218"/>
      <c r="AJC69" s="218"/>
      <c r="AJD69" s="218"/>
      <c r="AJE69" s="218"/>
      <c r="AJF69" s="218"/>
      <c r="AJG69" s="218"/>
      <c r="AJH69" s="218"/>
      <c r="AJI69" s="218"/>
      <c r="AJJ69" s="218"/>
      <c r="AJK69" s="218"/>
      <c r="AJL69" s="218"/>
      <c r="AJM69" s="218"/>
      <c r="AJN69" s="218"/>
      <c r="AJO69" s="218"/>
      <c r="AJP69" s="218"/>
      <c r="AJQ69" s="218"/>
      <c r="AJR69" s="218">
        <v>8</v>
      </c>
      <c r="AJS69" s="218">
        <v>8</v>
      </c>
      <c r="AJT69" s="218"/>
      <c r="AJU69" s="218"/>
      <c r="AJV69" s="218"/>
      <c r="AJW69" s="218"/>
      <c r="AJX69" s="218"/>
      <c r="AJY69" s="218"/>
      <c r="AJZ69" s="218"/>
      <c r="AKA69" s="218"/>
      <c r="AKB69" s="218"/>
      <c r="AKC69" s="218"/>
      <c r="AKD69" s="218"/>
      <c r="AKE69" s="218"/>
      <c r="AKF69" s="218"/>
      <c r="AKG69" s="218"/>
      <c r="AKH69" s="218"/>
      <c r="AKI69" s="218"/>
      <c r="AKJ69" s="218"/>
      <c r="AKQ69" s="218"/>
      <c r="AKR69" s="218">
        <v>8</v>
      </c>
      <c r="AKS69" s="218">
        <v>8</v>
      </c>
      <c r="AKT69" s="218">
        <v>8</v>
      </c>
      <c r="AKU69" s="218">
        <v>8</v>
      </c>
      <c r="AKV69" s="218"/>
      <c r="AKW69" s="218"/>
      <c r="AKX69" s="218"/>
      <c r="AKY69" s="218">
        <v>8</v>
      </c>
      <c r="AKZ69" s="218">
        <v>8</v>
      </c>
      <c r="ALA69" s="218">
        <v>8</v>
      </c>
      <c r="ALB69" s="218">
        <v>8</v>
      </c>
      <c r="ALC69" s="218">
        <v>8</v>
      </c>
      <c r="ALD69" s="218"/>
      <c r="ALE69" s="218"/>
      <c r="ALF69" s="218">
        <v>8</v>
      </c>
      <c r="ALG69" s="218">
        <v>8</v>
      </c>
      <c r="ALH69" s="218">
        <v>8</v>
      </c>
      <c r="ALI69" s="218">
        <v>8</v>
      </c>
      <c r="ALJ69" s="218"/>
      <c r="ALK69" s="218"/>
      <c r="ALL69" s="218"/>
      <c r="ALM69" s="218"/>
      <c r="ALN69" s="218"/>
      <c r="ALO69" s="218"/>
      <c r="ALP69" s="218"/>
      <c r="ALQ69" s="218"/>
    </row>
    <row r="70" spans="1:1024" ht="14.25" hidden="1" customHeight="1" outlineLevel="1" thickBot="1">
      <c r="A70" s="159"/>
      <c r="B70" s="160">
        <f>D72</f>
        <v>0</v>
      </c>
      <c r="C70" s="40" t="s">
        <v>232</v>
      </c>
      <c r="D70" s="670">
        <f t="shared" si="90"/>
        <v>0</v>
      </c>
      <c r="E70" s="55" t="e">
        <f>SUM(D70/G70)</f>
        <v>#DIV/0!</v>
      </c>
      <c r="F70" s="179"/>
      <c r="G70" s="49">
        <v>0</v>
      </c>
      <c r="H70" s="156">
        <f>SUM(I70:AKE70)</f>
        <v>0</v>
      </c>
      <c r="T70" s="47"/>
      <c r="NV70" s="119"/>
      <c r="NW70" s="119"/>
      <c r="NX70" s="119"/>
      <c r="NY70" s="119"/>
      <c r="NZ70" s="119"/>
      <c r="OA70" s="119"/>
      <c r="OB70" s="119"/>
      <c r="OC70" s="119"/>
      <c r="OD70" s="119"/>
      <c r="OE70" s="119"/>
      <c r="OF70" s="119"/>
      <c r="OG70" s="119"/>
      <c r="OH70" s="119"/>
      <c r="OI70" s="119"/>
      <c r="OJ70" s="119"/>
      <c r="OK70" s="119"/>
      <c r="OL70" s="119"/>
      <c r="OM70" s="119"/>
      <c r="ON70" s="119"/>
      <c r="OO70" s="119"/>
      <c r="OP70" s="119"/>
      <c r="OQ70" s="119"/>
      <c r="OR70" s="119"/>
      <c r="OS70" s="119"/>
      <c r="OT70" s="119"/>
      <c r="OU70" s="119"/>
      <c r="OV70" s="119"/>
      <c r="OW70" s="119"/>
      <c r="OX70" s="119"/>
      <c r="OY70" s="119"/>
      <c r="OZ70" s="119"/>
      <c r="PA70" s="119"/>
      <c r="PB70" s="119"/>
      <c r="PC70" s="119"/>
      <c r="PD70" s="119"/>
      <c r="PE70" s="119"/>
      <c r="PF70" s="119"/>
      <c r="PG70" s="119"/>
      <c r="PH70" s="119"/>
      <c r="PI70" s="119"/>
      <c r="PJ70" s="119"/>
      <c r="PK70" s="119"/>
      <c r="PL70" s="119"/>
      <c r="PM70" s="119"/>
      <c r="PN70" s="119"/>
      <c r="PO70" s="119"/>
      <c r="PP70" s="119"/>
      <c r="PQ70" s="119"/>
      <c r="PR70" s="119"/>
      <c r="PS70" s="119"/>
      <c r="PT70" s="119"/>
      <c r="PU70" s="119"/>
      <c r="PV70" s="119"/>
      <c r="PW70" s="119"/>
      <c r="PX70" s="119"/>
      <c r="PY70" s="119"/>
      <c r="PZ70" s="119"/>
      <c r="QA70" s="119"/>
      <c r="QB70" s="119"/>
      <c r="QC70" s="119"/>
      <c r="QD70" s="119"/>
      <c r="QE70" s="119"/>
      <c r="QF70" s="119"/>
      <c r="QG70" s="119"/>
      <c r="QH70" s="119"/>
      <c r="QI70" s="119"/>
      <c r="QJ70" s="119"/>
      <c r="QK70" s="119"/>
      <c r="QL70" s="119"/>
      <c r="QM70" s="119"/>
      <c r="QN70" s="119"/>
      <c r="QO70" s="119"/>
      <c r="QP70" s="119"/>
      <c r="QQ70" s="119"/>
      <c r="QR70" s="119"/>
      <c r="QS70" s="119"/>
      <c r="QT70" s="119"/>
      <c r="QU70" s="119"/>
      <c r="QV70" s="119"/>
      <c r="QW70" s="119"/>
      <c r="QX70" s="119"/>
      <c r="QY70" s="119"/>
      <c r="QZ70" s="119"/>
      <c r="RA70" s="119"/>
      <c r="RB70" s="119"/>
      <c r="RC70" s="119"/>
      <c r="RD70" s="119"/>
      <c r="RE70" s="119"/>
      <c r="RF70" s="119"/>
      <c r="RG70" s="119"/>
      <c r="AJB70" s="218"/>
      <c r="AJC70" s="218"/>
      <c r="AJD70" s="218"/>
      <c r="AJE70" s="218"/>
      <c r="AJF70" s="218"/>
      <c r="AJG70" s="218"/>
      <c r="AJH70" s="218"/>
      <c r="AJI70" s="218"/>
      <c r="AJJ70" s="218"/>
      <c r="AJK70" s="218"/>
      <c r="AJL70" s="218"/>
      <c r="AJM70" s="218"/>
      <c r="AJN70" s="218"/>
      <c r="AJO70" s="218"/>
      <c r="AJP70" s="218"/>
      <c r="AJQ70" s="218"/>
      <c r="AJR70" s="218"/>
      <c r="AJS70" s="218"/>
      <c r="AJT70" s="218"/>
      <c r="AJU70" s="218"/>
      <c r="AJV70" s="218"/>
      <c r="AJW70" s="218"/>
      <c r="AJX70" s="218"/>
      <c r="AJY70" s="218"/>
      <c r="AJZ70" s="218"/>
      <c r="AKA70" s="218"/>
      <c r="AKB70" s="218"/>
      <c r="AKC70" s="218"/>
      <c r="AKD70" s="218"/>
      <c r="AKE70" s="218"/>
      <c r="AKF70" s="218"/>
      <c r="AKG70" s="218"/>
      <c r="AKH70" s="218"/>
      <c r="AKI70" s="218"/>
      <c r="AKJ70" s="218"/>
      <c r="AKQ70" s="218"/>
      <c r="AKR70" s="218"/>
      <c r="AKS70" s="218"/>
      <c r="AKT70" s="218"/>
      <c r="AKU70" s="218"/>
      <c r="AKV70" s="218"/>
      <c r="AKW70" s="218"/>
      <c r="AKX70" s="218"/>
      <c r="AKY70" s="218"/>
      <c r="AKZ70" s="218"/>
      <c r="ALA70" s="218"/>
      <c r="ALB70" s="218"/>
      <c r="ALC70" s="218"/>
      <c r="ALD70" s="218"/>
      <c r="ALE70" s="218"/>
      <c r="ALF70" s="218"/>
      <c r="ALG70" s="218"/>
      <c r="ALH70" s="218"/>
      <c r="ALI70" s="218"/>
      <c r="ALJ70" s="218"/>
      <c r="ALK70" s="218"/>
      <c r="ALL70" s="218"/>
      <c r="ALM70" s="218"/>
      <c r="ALN70" s="218"/>
      <c r="ALO70" s="218"/>
      <c r="ALP70" s="218"/>
      <c r="ALQ70" s="218"/>
    </row>
    <row r="71" spans="1:1024" ht="14.25" hidden="1" customHeight="1" outlineLevel="1" thickBot="1">
      <c r="A71" s="161" t="s">
        <v>233</v>
      </c>
      <c r="B71" s="162" t="e">
        <f>SUM(B70/(B66*E73/100))</f>
        <v>#DIV/0!</v>
      </c>
      <c r="C71" s="32" t="s">
        <v>234</v>
      </c>
      <c r="D71" s="670">
        <f t="shared" si="90"/>
        <v>0</v>
      </c>
      <c r="E71" s="55">
        <f t="shared" ref="E71" si="91">SUM(D71/G71)</f>
        <v>0</v>
      </c>
      <c r="F71" s="179"/>
      <c r="G71" s="49">
        <v>180</v>
      </c>
      <c r="H71" s="156">
        <f>SUM(I71:AJA71)</f>
        <v>0</v>
      </c>
      <c r="T71" s="47"/>
      <c r="NV71" s="119"/>
      <c r="NW71" s="119"/>
      <c r="NX71" s="119"/>
      <c r="NY71" s="119"/>
      <c r="NZ71" s="119"/>
      <c r="OA71" s="119"/>
      <c r="OB71" s="119"/>
      <c r="OC71" s="119"/>
      <c r="OD71" s="119"/>
      <c r="OE71" s="119"/>
      <c r="OF71" s="119"/>
      <c r="OG71" s="119"/>
      <c r="OH71" s="119"/>
      <c r="OI71" s="119"/>
      <c r="OJ71" s="119"/>
      <c r="OK71" s="119"/>
      <c r="OL71" s="119"/>
      <c r="OM71" s="119"/>
      <c r="ON71" s="119"/>
      <c r="OO71" s="119"/>
      <c r="OP71" s="119"/>
      <c r="OQ71" s="119"/>
      <c r="OR71" s="119"/>
      <c r="OS71" s="119"/>
      <c r="OT71" s="119"/>
      <c r="OU71" s="119"/>
      <c r="OV71" s="119"/>
      <c r="OW71" s="119"/>
      <c r="OX71" s="119"/>
      <c r="OY71" s="119"/>
      <c r="OZ71" s="119"/>
      <c r="PA71" s="119"/>
      <c r="PB71" s="119"/>
      <c r="PC71" s="119"/>
      <c r="PD71" s="119"/>
      <c r="PE71" s="119"/>
      <c r="PF71" s="119"/>
      <c r="PG71" s="119"/>
      <c r="PH71" s="119"/>
      <c r="PI71" s="119"/>
      <c r="PJ71" s="119"/>
      <c r="PK71" s="119"/>
      <c r="PL71" s="119"/>
      <c r="PM71" s="119"/>
      <c r="PN71" s="119"/>
      <c r="PO71" s="119"/>
      <c r="PP71" s="119"/>
      <c r="PQ71" s="119"/>
      <c r="PR71" s="119"/>
      <c r="PS71" s="119"/>
      <c r="PT71" s="119"/>
      <c r="PU71" s="119"/>
      <c r="PV71" s="119"/>
      <c r="PW71" s="119"/>
      <c r="PX71" s="119"/>
      <c r="PY71" s="119"/>
      <c r="PZ71" s="119"/>
      <c r="QA71" s="119"/>
      <c r="QB71" s="119"/>
      <c r="QC71" s="119"/>
      <c r="QD71" s="119"/>
      <c r="QE71" s="119"/>
      <c r="QF71" s="119"/>
      <c r="QG71" s="119"/>
      <c r="QH71" s="119"/>
      <c r="QI71" s="119"/>
      <c r="QJ71" s="119"/>
      <c r="QK71" s="119"/>
      <c r="QL71" s="119"/>
      <c r="QM71" s="119"/>
      <c r="QN71" s="119"/>
      <c r="QO71" s="119"/>
      <c r="QP71" s="119"/>
      <c r="QQ71" s="119"/>
      <c r="QR71" s="119"/>
      <c r="QS71" s="119"/>
      <c r="QT71" s="119"/>
      <c r="QU71" s="119"/>
      <c r="QV71" s="119"/>
      <c r="QW71" s="119"/>
      <c r="QX71" s="119"/>
      <c r="QY71" s="119"/>
      <c r="QZ71" s="119"/>
      <c r="RA71" s="119"/>
      <c r="RB71" s="119"/>
      <c r="RC71" s="119"/>
      <c r="RD71" s="119"/>
      <c r="RE71" s="119"/>
      <c r="RF71" s="119"/>
      <c r="RG71" s="119"/>
      <c r="AJB71" s="218"/>
      <c r="AJC71" s="218"/>
      <c r="AJD71" s="218"/>
      <c r="AJE71" s="218"/>
      <c r="AJF71" s="218"/>
      <c r="AJG71" s="218"/>
      <c r="AJH71" s="218"/>
      <c r="AJI71" s="218"/>
      <c r="AJJ71" s="218"/>
      <c r="AJK71" s="218"/>
      <c r="AJL71" s="218"/>
      <c r="AJM71" s="218"/>
      <c r="AJN71" s="218"/>
      <c r="AJO71" s="218"/>
      <c r="AJP71" s="218"/>
      <c r="AJQ71" s="218"/>
      <c r="AJR71" s="218"/>
      <c r="AJS71" s="218"/>
      <c r="AJT71" s="218"/>
      <c r="AJU71" s="218"/>
      <c r="AJV71" s="218"/>
      <c r="AJW71" s="218"/>
      <c r="AJX71" s="218"/>
      <c r="AJY71" s="218"/>
      <c r="AJZ71" s="218"/>
      <c r="AKA71" s="218"/>
      <c r="AKB71" s="218"/>
      <c r="AKC71" s="218"/>
      <c r="AKD71" s="218"/>
      <c r="AKE71" s="218"/>
      <c r="AKF71" s="218"/>
      <c r="AKG71" s="218"/>
      <c r="AKH71" s="218">
        <v>4</v>
      </c>
      <c r="AKI71" s="218"/>
      <c r="AKJ71" s="218"/>
      <c r="AKQ71" s="218">
        <v>8</v>
      </c>
      <c r="AKR71" s="218">
        <v>8</v>
      </c>
      <c r="AKS71" s="218">
        <v>8</v>
      </c>
      <c r="AKT71" s="218">
        <v>8</v>
      </c>
      <c r="AKU71" s="218">
        <v>8</v>
      </c>
      <c r="AKV71" s="218"/>
      <c r="AKW71" s="218"/>
      <c r="AKX71" s="218">
        <v>8</v>
      </c>
      <c r="AKY71" s="218">
        <v>8</v>
      </c>
      <c r="AKZ71" s="218">
        <v>8</v>
      </c>
      <c r="ALA71" s="218">
        <v>8</v>
      </c>
      <c r="ALB71" s="218">
        <v>8</v>
      </c>
      <c r="ALC71" s="218">
        <v>8</v>
      </c>
      <c r="ALD71" s="218"/>
      <c r="ALE71" s="218">
        <v>8</v>
      </c>
      <c r="ALF71" s="218">
        <v>8</v>
      </c>
      <c r="ALG71" s="218">
        <v>8</v>
      </c>
      <c r="ALH71" s="218">
        <v>8</v>
      </c>
      <c r="ALI71" s="218">
        <v>8</v>
      </c>
      <c r="ALJ71" s="218">
        <v>8</v>
      </c>
      <c r="ALK71" s="218"/>
      <c r="ALL71" s="218"/>
      <c r="ALM71" s="218">
        <v>8</v>
      </c>
      <c r="ALN71" s="218">
        <v>8</v>
      </c>
      <c r="ALO71" s="218">
        <v>8</v>
      </c>
      <c r="ALP71" s="218">
        <v>8</v>
      </c>
      <c r="ALQ71" s="218">
        <v>8</v>
      </c>
    </row>
    <row r="72" spans="1:1024" ht="14.25" hidden="1" customHeight="1" outlineLevel="1" thickBot="1">
      <c r="A72" s="157" t="s">
        <v>233</v>
      </c>
      <c r="B72" s="163" t="e">
        <f>SUM(B70/(B67*E73/100))</f>
        <v>#DIV/0!</v>
      </c>
      <c r="C72" s="164" t="s">
        <v>235</v>
      </c>
      <c r="D72" s="671">
        <f>SUM(D66:D71)</f>
        <v>0</v>
      </c>
      <c r="E72" s="182">
        <v>23.8</v>
      </c>
      <c r="F72" s="183"/>
      <c r="G72" s="613">
        <f>SUM(G66:G71)</f>
        <v>950</v>
      </c>
      <c r="H72" s="156">
        <f>SUM(H66:H71)</f>
        <v>0</v>
      </c>
      <c r="NV72" s="119"/>
      <c r="NW72" s="119"/>
      <c r="NX72" s="119"/>
      <c r="NY72" s="119"/>
      <c r="NZ72" s="119"/>
      <c r="OA72" s="119"/>
      <c r="OB72" s="119"/>
      <c r="OC72" s="119"/>
      <c r="OD72" s="119"/>
      <c r="OE72" s="119"/>
      <c r="OF72" s="119"/>
      <c r="OG72" s="119"/>
      <c r="OH72" s="119"/>
      <c r="OI72" s="119"/>
      <c r="OJ72" s="119"/>
      <c r="OK72" s="119"/>
      <c r="OL72" s="119"/>
      <c r="OM72" s="119"/>
      <c r="ON72" s="119"/>
      <c r="OO72" s="119"/>
      <c r="OP72" s="119"/>
      <c r="OQ72" s="119"/>
      <c r="OR72" s="119"/>
      <c r="OS72" s="119"/>
      <c r="OT72" s="119"/>
      <c r="OU72" s="119"/>
      <c r="OV72" s="119"/>
      <c r="OW72" s="119"/>
      <c r="OX72" s="119"/>
      <c r="OY72" s="119"/>
      <c r="OZ72" s="119"/>
      <c r="PA72" s="119"/>
      <c r="PB72" s="119"/>
      <c r="PC72" s="119"/>
      <c r="PD72" s="119"/>
      <c r="PE72" s="119"/>
      <c r="PF72" s="119"/>
      <c r="PG72" s="119"/>
      <c r="PH72" s="119"/>
      <c r="PI72" s="119"/>
      <c r="PJ72" s="119"/>
      <c r="PK72" s="119"/>
      <c r="PL72" s="119"/>
      <c r="PM72" s="119"/>
      <c r="PN72" s="119"/>
      <c r="PO72" s="119"/>
      <c r="PP72" s="119"/>
      <c r="PQ72" s="119"/>
      <c r="PR72" s="119"/>
      <c r="PS72" s="119"/>
      <c r="PT72" s="119"/>
      <c r="PU72" s="119"/>
      <c r="PV72" s="119"/>
      <c r="PW72" s="119"/>
      <c r="PX72" s="119"/>
      <c r="PY72" s="119"/>
      <c r="PZ72" s="119"/>
      <c r="QA72" s="119"/>
      <c r="QB72" s="119"/>
      <c r="QC72" s="119"/>
      <c r="QD72" s="119"/>
      <c r="QE72" s="119"/>
      <c r="QF72" s="119"/>
      <c r="QG72" s="119"/>
      <c r="QH72" s="119"/>
      <c r="QI72" s="119"/>
      <c r="QJ72" s="119"/>
      <c r="QK72" s="119"/>
      <c r="QL72" s="119"/>
      <c r="QM72" s="119"/>
      <c r="QN72" s="119"/>
      <c r="QO72" s="119"/>
      <c r="QP72" s="119"/>
      <c r="QQ72" s="119"/>
      <c r="QR72" s="119"/>
      <c r="QS72" s="119"/>
      <c r="QT72" s="119"/>
      <c r="QU72" s="119"/>
      <c r="QV72" s="119"/>
      <c r="QW72" s="119"/>
      <c r="QX72" s="119"/>
      <c r="QY72" s="119"/>
      <c r="QZ72" s="119"/>
      <c r="RA72" s="119"/>
      <c r="RB72" s="119"/>
      <c r="RC72" s="119"/>
      <c r="RD72" s="119"/>
      <c r="RE72" s="119"/>
      <c r="RF72" s="119"/>
      <c r="RG72" s="119"/>
      <c r="AIM72" s="218"/>
      <c r="AIN72" s="218"/>
      <c r="AIO72" s="218"/>
      <c r="AIP72" s="218"/>
      <c r="AIQ72" s="218"/>
      <c r="AIR72" s="218"/>
      <c r="AIS72" s="218"/>
      <c r="AIT72" s="218"/>
      <c r="AIU72" s="218"/>
      <c r="AIV72" s="218"/>
      <c r="AIW72" s="215"/>
      <c r="AIX72" s="218"/>
      <c r="AIY72" s="218"/>
      <c r="AIZ72" s="218"/>
      <c r="AJA72" s="218"/>
      <c r="AJB72" s="218"/>
      <c r="AJC72" s="218"/>
      <c r="AJD72" s="218"/>
      <c r="AJE72" s="218"/>
      <c r="AJF72" s="218"/>
      <c r="AJG72" s="218"/>
      <c r="AJH72" s="218"/>
      <c r="AJI72" s="218"/>
      <c r="AJJ72" s="218"/>
      <c r="AJK72" s="218"/>
      <c r="AJL72" s="218"/>
      <c r="AJM72" s="218"/>
      <c r="AJN72" s="218"/>
      <c r="AJO72" s="218"/>
      <c r="AJP72" s="218"/>
      <c r="AJQ72" s="218"/>
      <c r="AJR72" s="218"/>
      <c r="AJS72" s="218"/>
      <c r="AJT72" s="218"/>
      <c r="AJU72" s="218"/>
      <c r="AJV72" s="218"/>
      <c r="AJW72" s="218"/>
      <c r="AJX72" s="218"/>
      <c r="AJY72" s="218"/>
      <c r="AJZ72" s="218"/>
      <c r="AKA72" s="218"/>
      <c r="AKB72" s="218"/>
      <c r="AKC72" s="218"/>
      <c r="AKD72" s="218"/>
      <c r="AKE72" s="218"/>
      <c r="AKF72" s="218"/>
      <c r="AKG72" s="218"/>
      <c r="AKH72" s="218"/>
      <c r="AKI72" s="218"/>
      <c r="AKJ72" s="218"/>
      <c r="AKK72" s="218"/>
      <c r="AKL72" s="218"/>
      <c r="AKM72" s="218"/>
      <c r="AKN72" s="218"/>
      <c r="AKO72" s="218"/>
      <c r="AKP72" s="218"/>
      <c r="AKQ72" s="218"/>
      <c r="AKR72" s="218"/>
      <c r="AKS72" s="218"/>
      <c r="AKT72" s="218"/>
      <c r="AKU72" s="218"/>
      <c r="AKV72" s="218"/>
      <c r="AKW72" s="218"/>
      <c r="AKX72" s="218"/>
      <c r="AKY72" s="218"/>
      <c r="AKZ72" s="218"/>
      <c r="ALA72" s="218"/>
      <c r="ALB72" s="218"/>
    </row>
    <row r="73" spans="1:1024" ht="14.25" hidden="1" customHeight="1" outlineLevel="1">
      <c r="A73" s="158" t="s">
        <v>233</v>
      </c>
      <c r="B73" s="165" t="e">
        <f>SUM(B70/(B68*E73/100))</f>
        <v>#DIV/0!</v>
      </c>
      <c r="C73" s="166" t="e">
        <f>SUM(B70/(E72*E73/100))</f>
        <v>#DIV/0!</v>
      </c>
      <c r="D73" s="73" t="s">
        <v>236</v>
      </c>
      <c r="E73" s="167">
        <v>0</v>
      </c>
      <c r="F73" s="184">
        <v>12</v>
      </c>
      <c r="G73" s="176"/>
      <c r="H73" s="187"/>
      <c r="NV73" s="119"/>
      <c r="NW73" s="119"/>
      <c r="NX73" s="119"/>
      <c r="NY73" s="119"/>
      <c r="NZ73" s="119"/>
      <c r="OA73" s="119"/>
      <c r="OB73" s="119"/>
      <c r="OC73" s="119"/>
      <c r="OD73" s="119"/>
      <c r="OE73" s="119"/>
      <c r="OF73" s="119"/>
      <c r="OG73" s="119"/>
      <c r="OH73" s="119"/>
      <c r="OI73" s="119"/>
      <c r="OJ73" s="119"/>
      <c r="OK73" s="119"/>
      <c r="OL73" s="119"/>
      <c r="OM73" s="119"/>
      <c r="ON73" s="119"/>
      <c r="OO73" s="119"/>
      <c r="OP73" s="119"/>
      <c r="OQ73" s="119"/>
      <c r="OR73" s="119"/>
      <c r="OS73" s="119"/>
      <c r="OT73" s="119"/>
      <c r="OU73" s="119"/>
      <c r="OV73" s="119"/>
      <c r="OW73" s="119"/>
      <c r="OX73" s="119"/>
      <c r="OY73" s="119"/>
      <c r="OZ73" s="119"/>
      <c r="PA73" s="119"/>
      <c r="PB73" s="119"/>
      <c r="PC73" s="119"/>
      <c r="PD73" s="119"/>
      <c r="PE73" s="119"/>
      <c r="PF73" s="119"/>
      <c r="PG73" s="119"/>
      <c r="PH73" s="119"/>
      <c r="PI73" s="119"/>
      <c r="PJ73" s="119"/>
      <c r="PK73" s="119"/>
      <c r="PL73" s="119"/>
      <c r="PM73" s="119"/>
      <c r="PN73" s="119"/>
      <c r="PO73" s="119"/>
      <c r="PP73" s="119"/>
      <c r="PQ73" s="119"/>
      <c r="PR73" s="119"/>
      <c r="PS73" s="119"/>
      <c r="PT73" s="119"/>
      <c r="PU73" s="119"/>
      <c r="PV73" s="119"/>
      <c r="PW73" s="119"/>
      <c r="PX73" s="119"/>
      <c r="PY73" s="119"/>
      <c r="PZ73" s="119"/>
      <c r="QA73" s="119"/>
      <c r="QB73" s="119"/>
      <c r="QC73" s="119"/>
      <c r="QD73" s="119"/>
      <c r="QE73" s="119"/>
      <c r="QF73" s="119"/>
      <c r="QG73" s="119"/>
      <c r="QH73" s="119"/>
      <c r="QI73" s="119"/>
      <c r="QJ73" s="119"/>
      <c r="QK73" s="119"/>
      <c r="QL73" s="119"/>
      <c r="QM73" s="119"/>
      <c r="QN73" s="119"/>
      <c r="QO73" s="119"/>
      <c r="QP73" s="119"/>
      <c r="QQ73" s="119"/>
      <c r="QR73" s="119"/>
      <c r="QS73" s="119"/>
      <c r="QT73" s="119"/>
      <c r="QU73" s="119"/>
      <c r="QV73" s="119"/>
      <c r="QW73" s="119"/>
      <c r="QX73" s="119"/>
      <c r="QY73" s="119"/>
      <c r="QZ73" s="119"/>
      <c r="RA73" s="119"/>
      <c r="RB73" s="119"/>
      <c r="RC73" s="119"/>
      <c r="RD73" s="119"/>
      <c r="RE73" s="119"/>
      <c r="RF73" s="119"/>
      <c r="RG73" s="119"/>
      <c r="AIM73" s="218"/>
      <c r="AIN73" s="218"/>
      <c r="AIO73" s="218"/>
      <c r="AIP73" s="218"/>
      <c r="AIQ73" s="218"/>
      <c r="AIR73" s="218"/>
      <c r="AIS73" s="218"/>
      <c r="AIT73" s="218"/>
      <c r="AIU73" s="218"/>
      <c r="AIV73" s="218"/>
      <c r="AIW73" s="215"/>
      <c r="AIX73" s="218"/>
      <c r="AIY73" s="218"/>
      <c r="AIZ73" s="218"/>
      <c r="AJA73" s="218"/>
      <c r="AJB73" s="218"/>
      <c r="AJC73" s="218"/>
      <c r="AJD73" s="218"/>
      <c r="AJE73" s="218"/>
      <c r="AJF73" s="218"/>
      <c r="AJG73" s="218"/>
      <c r="AJH73" s="218"/>
      <c r="AJI73" s="218"/>
      <c r="AJJ73" s="218"/>
      <c r="AJK73" s="218"/>
      <c r="AJL73" s="218"/>
      <c r="AJM73" s="218"/>
      <c r="AJN73" s="218"/>
      <c r="AJO73" s="218"/>
      <c r="AJP73" s="218"/>
      <c r="AJQ73" s="218"/>
      <c r="AJR73" s="218"/>
      <c r="AJS73" s="218"/>
      <c r="AJT73" s="218"/>
      <c r="AJU73" s="218"/>
      <c r="AJV73" s="218"/>
      <c r="AJW73" s="218"/>
      <c r="AJX73" s="218"/>
      <c r="AJY73" s="218"/>
      <c r="AJZ73" s="218"/>
      <c r="AKA73" s="218"/>
      <c r="AKB73" s="218"/>
      <c r="AKC73" s="218"/>
      <c r="AKD73" s="218"/>
      <c r="AKE73" s="218"/>
      <c r="AKF73" s="218"/>
      <c r="AKG73" s="218"/>
      <c r="AKH73" s="218"/>
      <c r="AKI73" s="218"/>
      <c r="AKJ73" s="218"/>
      <c r="AKK73" s="218"/>
      <c r="AKL73" s="218"/>
      <c r="AKM73" s="218"/>
      <c r="AKN73" s="218"/>
      <c r="AKO73" s="218"/>
      <c r="AKP73" s="218"/>
      <c r="AKQ73" s="218"/>
      <c r="AKR73" s="218"/>
      <c r="AKS73" s="218"/>
      <c r="AKT73" s="218"/>
      <c r="AKU73" s="218"/>
      <c r="AKV73" s="218"/>
      <c r="AKW73" s="218"/>
      <c r="AKX73" s="218"/>
      <c r="AKY73" s="218"/>
      <c r="AKZ73" s="218"/>
      <c r="ALA73" s="218"/>
      <c r="ALB73" s="218"/>
    </row>
    <row r="74" spans="1:1024" ht="14.25" hidden="1" customHeight="1" outlineLevel="1">
      <c r="A74" s="208"/>
      <c r="B74" s="307" t="s">
        <v>237</v>
      </c>
      <c r="C74" s="323">
        <v>100</v>
      </c>
      <c r="E74" s="314">
        <v>2.5</v>
      </c>
      <c r="F74" s="322">
        <v>3</v>
      </c>
      <c r="G74" s="313">
        <v>3.5</v>
      </c>
      <c r="H74" s="309">
        <v>4</v>
      </c>
      <c r="NV74" s="119"/>
      <c r="NW74" s="119"/>
      <c r="NX74" s="119"/>
      <c r="NY74" s="119"/>
      <c r="NZ74" s="119"/>
      <c r="OA74" s="119"/>
      <c r="OB74" s="119"/>
      <c r="OC74" s="119"/>
      <c r="OD74" s="119"/>
      <c r="OE74" s="119"/>
      <c r="OF74" s="119"/>
      <c r="OG74" s="119"/>
      <c r="OH74" s="119"/>
      <c r="OI74" s="119"/>
      <c r="OJ74" s="119"/>
      <c r="OK74" s="119"/>
      <c r="OL74" s="119"/>
      <c r="OM74" s="119"/>
      <c r="ON74" s="119"/>
      <c r="OO74" s="119"/>
      <c r="OP74" s="119"/>
      <c r="OQ74" s="119"/>
      <c r="OR74" s="119"/>
      <c r="OS74" s="119"/>
      <c r="OT74" s="119"/>
      <c r="OU74" s="119"/>
      <c r="OV74" s="119"/>
      <c r="OW74" s="119"/>
      <c r="OX74" s="119"/>
      <c r="OY74" s="119"/>
      <c r="OZ74" s="119"/>
      <c r="PA74" s="119"/>
      <c r="PB74" s="119"/>
      <c r="PC74" s="119"/>
      <c r="PD74" s="119"/>
      <c r="PE74" s="119"/>
      <c r="PF74" s="119"/>
      <c r="PG74" s="119"/>
      <c r="PH74" s="119"/>
      <c r="PI74" s="119"/>
      <c r="PJ74" s="119"/>
      <c r="PK74" s="119"/>
      <c r="PL74" s="119"/>
      <c r="PM74" s="119"/>
      <c r="PN74" s="119"/>
      <c r="PO74" s="119"/>
      <c r="PP74" s="119"/>
      <c r="PQ74" s="119"/>
      <c r="PR74" s="119"/>
      <c r="PS74" s="119"/>
      <c r="PT74" s="119"/>
      <c r="PU74" s="119"/>
      <c r="PV74" s="119"/>
      <c r="PW74" s="119"/>
      <c r="PX74" s="119"/>
      <c r="PY74" s="119"/>
      <c r="PZ74" s="119"/>
      <c r="QA74" s="119"/>
      <c r="QB74" s="119"/>
      <c r="QC74" s="119"/>
      <c r="QD74" s="119"/>
      <c r="QE74" s="119"/>
      <c r="QF74" s="119"/>
      <c r="QG74" s="119"/>
      <c r="QH74" s="119"/>
      <c r="QI74" s="119"/>
      <c r="QJ74" s="119"/>
      <c r="QK74" s="119"/>
      <c r="QL74" s="119"/>
      <c r="QM74" s="119"/>
      <c r="QN74" s="119"/>
      <c r="QO74" s="119"/>
      <c r="QP74" s="119"/>
      <c r="QQ74" s="119"/>
      <c r="QR74" s="119"/>
      <c r="QS74" s="119"/>
      <c r="QT74" s="119"/>
      <c r="QU74" s="119"/>
      <c r="QV74" s="119"/>
      <c r="QW74" s="119"/>
      <c r="QX74" s="119"/>
      <c r="QY74" s="119"/>
      <c r="QZ74" s="119"/>
      <c r="RA74" s="119"/>
      <c r="RB74" s="119"/>
      <c r="RC74" s="119"/>
      <c r="RD74" s="119"/>
      <c r="RE74" s="119"/>
      <c r="RF74" s="119"/>
      <c r="RG74" s="119"/>
      <c r="AJB74" s="312">
        <f t="shared" ref="AJB74:AJG74" si="92">$C74*$E74</f>
        <v>250</v>
      </c>
      <c r="AJC74" s="312">
        <f t="shared" si="92"/>
        <v>250</v>
      </c>
      <c r="AJD74" s="312">
        <f t="shared" si="92"/>
        <v>250</v>
      </c>
      <c r="AJE74" s="312">
        <f t="shared" si="92"/>
        <v>250</v>
      </c>
      <c r="AJF74" s="312">
        <f t="shared" si="92"/>
        <v>250</v>
      </c>
      <c r="AJG74" s="312">
        <f t="shared" si="92"/>
        <v>250</v>
      </c>
      <c r="AJH74" s="318">
        <f t="shared" ref="AJH74:AJR74" si="93">$C74*$F74</f>
        <v>300</v>
      </c>
      <c r="AJI74" s="318">
        <f t="shared" si="93"/>
        <v>300</v>
      </c>
      <c r="AJJ74" s="318">
        <f t="shared" si="93"/>
        <v>300</v>
      </c>
      <c r="AJK74" s="318">
        <f t="shared" si="93"/>
        <v>300</v>
      </c>
      <c r="AJL74" s="318">
        <f t="shared" si="93"/>
        <v>300</v>
      </c>
      <c r="AJM74" s="318">
        <f t="shared" si="93"/>
        <v>300</v>
      </c>
      <c r="AJN74" s="318">
        <f t="shared" si="93"/>
        <v>300</v>
      </c>
      <c r="AJO74" s="318">
        <f t="shared" si="93"/>
        <v>300</v>
      </c>
      <c r="AJP74" s="318">
        <f t="shared" si="93"/>
        <v>300</v>
      </c>
      <c r="AJQ74" s="318">
        <f t="shared" si="93"/>
        <v>300</v>
      </c>
      <c r="AJR74" s="318">
        <f t="shared" si="93"/>
        <v>300</v>
      </c>
      <c r="AJS74" s="318">
        <f t="shared" ref="AJS74:AKX74" si="94">$C74*$F74</f>
        <v>300</v>
      </c>
      <c r="AJT74" s="318">
        <f t="shared" si="94"/>
        <v>300</v>
      </c>
      <c r="AJU74" s="318">
        <f t="shared" si="94"/>
        <v>300</v>
      </c>
      <c r="AJV74" s="318">
        <f t="shared" si="94"/>
        <v>300</v>
      </c>
      <c r="AJW74" s="318">
        <f t="shared" si="94"/>
        <v>300</v>
      </c>
      <c r="AJX74" s="318">
        <f t="shared" si="94"/>
        <v>300</v>
      </c>
      <c r="AJY74" s="318">
        <f t="shared" si="94"/>
        <v>300</v>
      </c>
      <c r="AJZ74" s="318">
        <f t="shared" si="94"/>
        <v>300</v>
      </c>
      <c r="AKA74" s="318">
        <f t="shared" si="94"/>
        <v>300</v>
      </c>
      <c r="AKB74" s="318">
        <f t="shared" si="94"/>
        <v>300</v>
      </c>
      <c r="AKC74" s="318">
        <f t="shared" si="94"/>
        <v>300</v>
      </c>
      <c r="AKD74" s="318">
        <f t="shared" si="94"/>
        <v>300</v>
      </c>
      <c r="AKE74" s="318">
        <f t="shared" si="94"/>
        <v>300</v>
      </c>
      <c r="AKF74" s="318">
        <f t="shared" si="94"/>
        <v>300</v>
      </c>
      <c r="AKG74" s="318">
        <f t="shared" si="94"/>
        <v>300</v>
      </c>
      <c r="AKH74" s="318">
        <f t="shared" si="94"/>
        <v>300</v>
      </c>
      <c r="AKI74" s="318">
        <f t="shared" si="94"/>
        <v>300</v>
      </c>
      <c r="AKJ74" s="318">
        <f t="shared" si="94"/>
        <v>300</v>
      </c>
      <c r="AKK74" s="318">
        <f t="shared" si="94"/>
        <v>300</v>
      </c>
      <c r="AKL74" s="318">
        <f t="shared" si="94"/>
        <v>300</v>
      </c>
      <c r="AKM74" s="318">
        <f t="shared" si="94"/>
        <v>300</v>
      </c>
      <c r="AKN74" s="318">
        <f t="shared" si="94"/>
        <v>300</v>
      </c>
      <c r="AKO74" s="318">
        <f t="shared" si="94"/>
        <v>300</v>
      </c>
      <c r="AKP74" s="318">
        <f t="shared" si="94"/>
        <v>300</v>
      </c>
      <c r="AKQ74" s="318">
        <f t="shared" si="94"/>
        <v>300</v>
      </c>
      <c r="AKR74" s="318">
        <f t="shared" si="94"/>
        <v>300</v>
      </c>
      <c r="AKS74" s="318">
        <f t="shared" si="94"/>
        <v>300</v>
      </c>
      <c r="AKT74" s="318">
        <f t="shared" si="94"/>
        <v>300</v>
      </c>
      <c r="AKU74" s="318">
        <f t="shared" si="94"/>
        <v>300</v>
      </c>
      <c r="AKV74" s="318">
        <f t="shared" si="94"/>
        <v>300</v>
      </c>
      <c r="AKW74" s="318">
        <f t="shared" si="94"/>
        <v>300</v>
      </c>
      <c r="AKX74" s="318">
        <f t="shared" si="94"/>
        <v>300</v>
      </c>
      <c r="AKY74" s="318">
        <f t="shared" ref="AKY74:AME74" si="95">$C74*$F74</f>
        <v>300</v>
      </c>
      <c r="AKZ74" s="318">
        <f t="shared" si="95"/>
        <v>300</v>
      </c>
      <c r="ALA74" s="318">
        <f t="shared" si="95"/>
        <v>300</v>
      </c>
      <c r="ALB74" s="318">
        <f t="shared" si="95"/>
        <v>300</v>
      </c>
      <c r="ALC74" s="318">
        <f t="shared" si="95"/>
        <v>300</v>
      </c>
      <c r="ALD74" s="318">
        <f t="shared" si="95"/>
        <v>300</v>
      </c>
      <c r="ALE74" s="318">
        <f t="shared" si="95"/>
        <v>300</v>
      </c>
      <c r="ALF74" s="318">
        <f t="shared" si="95"/>
        <v>300</v>
      </c>
      <c r="ALG74" s="318">
        <f t="shared" si="95"/>
        <v>300</v>
      </c>
      <c r="ALH74" s="318">
        <f t="shared" si="95"/>
        <v>300</v>
      </c>
      <c r="ALI74" s="318">
        <f t="shared" si="95"/>
        <v>300</v>
      </c>
      <c r="ALJ74" s="318">
        <f t="shared" si="95"/>
        <v>300</v>
      </c>
      <c r="ALK74" s="318">
        <f t="shared" si="95"/>
        <v>300</v>
      </c>
      <c r="ALL74" s="318">
        <f t="shared" si="95"/>
        <v>300</v>
      </c>
      <c r="ALM74" s="318">
        <f t="shared" si="95"/>
        <v>300</v>
      </c>
      <c r="ALN74" s="318">
        <f t="shared" si="95"/>
        <v>300</v>
      </c>
      <c r="ALO74" s="318">
        <f t="shared" si="95"/>
        <v>300</v>
      </c>
      <c r="ALP74" s="318">
        <f t="shared" si="95"/>
        <v>300</v>
      </c>
      <c r="ALQ74" s="318">
        <f t="shared" si="95"/>
        <v>300</v>
      </c>
      <c r="ALR74" s="318">
        <f t="shared" si="95"/>
        <v>300</v>
      </c>
      <c r="ALS74" s="318">
        <f t="shared" si="95"/>
        <v>300</v>
      </c>
      <c r="ALT74" s="318">
        <f t="shared" si="95"/>
        <v>300</v>
      </c>
      <c r="ALU74" s="318">
        <f t="shared" si="95"/>
        <v>300</v>
      </c>
      <c r="ALV74" s="318">
        <f t="shared" si="95"/>
        <v>300</v>
      </c>
      <c r="ALW74" s="318">
        <f t="shared" si="95"/>
        <v>300</v>
      </c>
      <c r="ALX74" s="318">
        <f t="shared" si="95"/>
        <v>300</v>
      </c>
      <c r="ALY74" s="318">
        <f t="shared" si="95"/>
        <v>300</v>
      </c>
      <c r="ALZ74" s="318">
        <f t="shared" si="95"/>
        <v>300</v>
      </c>
      <c r="AMA74" s="318">
        <f t="shared" si="95"/>
        <v>300</v>
      </c>
      <c r="AMB74" s="318">
        <f t="shared" si="95"/>
        <v>300</v>
      </c>
      <c r="AMC74" s="318">
        <f t="shared" si="95"/>
        <v>300</v>
      </c>
      <c r="AMD74" s="318">
        <f t="shared" si="95"/>
        <v>300</v>
      </c>
      <c r="AME74" s="318">
        <f t="shared" si="95"/>
        <v>300</v>
      </c>
    </row>
    <row r="75" spans="1:1024" ht="55.5" customHeight="1" collapsed="1">
      <c r="A75" s="208"/>
      <c r="B75" s="435">
        <v>253044</v>
      </c>
      <c r="C75" s="331" t="s">
        <v>683</v>
      </c>
      <c r="D75" s="151" t="s">
        <v>684</v>
      </c>
      <c r="E75" s="149" t="s">
        <v>685</v>
      </c>
      <c r="F75" s="470" t="s">
        <v>627</v>
      </c>
      <c r="G75" s="455"/>
      <c r="H75" s="247"/>
      <c r="NV75" s="119"/>
      <c r="NW75" s="119"/>
      <c r="NX75" s="119"/>
      <c r="NY75" s="119"/>
      <c r="NZ75" s="119"/>
      <c r="RH75" s="136"/>
      <c r="RI75" s="136"/>
      <c r="RJ75" s="136"/>
      <c r="RK75" s="136"/>
      <c r="RL75" s="136"/>
      <c r="RM75" s="136"/>
      <c r="RN75" s="136"/>
      <c r="RO75" s="136"/>
      <c r="RP75" s="136"/>
      <c r="RQ75" s="136"/>
      <c r="RR75" s="136"/>
      <c r="RS75" s="136"/>
      <c r="RT75" s="136"/>
      <c r="RU75" s="136"/>
      <c r="RV75" s="136"/>
      <c r="RW75" s="136"/>
      <c r="RX75" s="136"/>
      <c r="RY75" s="136"/>
      <c r="RZ75" s="136"/>
      <c r="SA75" s="136"/>
      <c r="SB75" s="136"/>
      <c r="SC75" s="136"/>
      <c r="SD75" s="136"/>
      <c r="SE75" s="136"/>
      <c r="SF75" s="136"/>
      <c r="SG75" s="136"/>
      <c r="SH75" s="136"/>
      <c r="SI75" s="136"/>
      <c r="SJ75" s="136"/>
      <c r="SK75" s="136"/>
      <c r="SL75" s="136"/>
      <c r="SM75" s="136"/>
      <c r="SN75" s="136"/>
      <c r="SO75" s="136"/>
      <c r="SP75" s="136"/>
      <c r="SQ75" s="136"/>
      <c r="SR75" s="136"/>
      <c r="SS75" s="136"/>
      <c r="ST75" s="136"/>
      <c r="SU75" s="136"/>
      <c r="SV75" s="136"/>
      <c r="SW75" s="136"/>
      <c r="SX75" s="136"/>
      <c r="SY75" s="136"/>
      <c r="SZ75" s="136"/>
      <c r="TA75" s="136"/>
      <c r="TB75" s="136"/>
      <c r="TC75" s="136"/>
      <c r="TD75" s="136"/>
      <c r="TE75" s="136"/>
      <c r="TF75" s="136"/>
      <c r="TG75" s="136"/>
      <c r="TH75" s="136"/>
      <c r="TI75" s="136"/>
      <c r="TJ75" s="136"/>
      <c r="WU75" s="136"/>
      <c r="WV75" s="136"/>
      <c r="WW75" s="136"/>
      <c r="WX75" s="136"/>
      <c r="WY75" s="136"/>
      <c r="WZ75" s="136"/>
      <c r="XA75" s="136"/>
      <c r="XB75" s="136"/>
      <c r="XC75" s="136"/>
      <c r="XD75" s="136"/>
      <c r="XE75" s="136"/>
      <c r="XF75" s="136"/>
      <c r="XG75" s="136"/>
      <c r="XH75" s="136"/>
      <c r="XI75" s="136"/>
      <c r="XJ75" s="136"/>
      <c r="XK75" s="136"/>
      <c r="XL75" s="136"/>
      <c r="XM75" s="136"/>
      <c r="XN75" s="136"/>
      <c r="XO75" s="136"/>
      <c r="XP75" s="136"/>
      <c r="XQ75" s="136"/>
      <c r="XR75" s="136"/>
      <c r="XS75" s="136"/>
      <c r="XT75" s="136"/>
      <c r="XU75" s="136"/>
      <c r="XV75" s="136"/>
      <c r="XW75" s="136"/>
      <c r="XX75" s="136"/>
      <c r="XY75" s="136"/>
      <c r="XZ75" s="136"/>
      <c r="YA75" s="136"/>
      <c r="YB75" s="136"/>
      <c r="YC75" s="136"/>
      <c r="YD75" s="136"/>
      <c r="YE75" s="136"/>
      <c r="YF75" s="136"/>
      <c r="YG75" s="136"/>
      <c r="YH75" s="136"/>
      <c r="YI75" s="136"/>
      <c r="YJ75" s="136"/>
      <c r="YK75" s="136"/>
      <c r="YL75" s="136"/>
      <c r="YM75" s="136"/>
      <c r="YN75" s="136"/>
      <c r="YO75" s="136"/>
      <c r="YP75" s="136"/>
      <c r="YQ75" s="136"/>
      <c r="YR75" s="136"/>
      <c r="YS75" s="136"/>
      <c r="YT75" s="136"/>
      <c r="YU75" s="136"/>
      <c r="YV75" s="136"/>
      <c r="YW75" s="136"/>
      <c r="YX75" s="136"/>
      <c r="YY75" s="136"/>
      <c r="YZ75" s="136"/>
      <c r="ZA75" s="136"/>
      <c r="ZB75" s="136"/>
      <c r="ZC75" s="136"/>
      <c r="ZD75" s="136"/>
      <c r="ZE75" s="136"/>
      <c r="ZF75" s="474" t="s">
        <v>415</v>
      </c>
      <c r="ZG75" s="121"/>
      <c r="ZH75" s="121"/>
      <c r="ZI75" s="121"/>
      <c r="ZJ75" s="121"/>
      <c r="ZK75" s="121"/>
      <c r="ZL75" s="121"/>
      <c r="ZM75" s="121"/>
      <c r="ZN75" s="121"/>
      <c r="ZO75" s="121"/>
      <c r="ZP75" s="121"/>
      <c r="ZQ75" s="121"/>
      <c r="ZR75" s="121"/>
      <c r="ZS75" s="121"/>
      <c r="ZT75" s="121"/>
      <c r="ZU75" s="121"/>
      <c r="ZV75" s="121"/>
      <c r="ZW75" s="121"/>
      <c r="ZX75" s="121"/>
      <c r="ZY75" s="121"/>
      <c r="ZZ75" s="121"/>
      <c r="AAA75" s="121"/>
      <c r="AAB75" s="121"/>
      <c r="AAC75" s="121"/>
      <c r="AAD75" s="121"/>
      <c r="AAE75" s="121"/>
      <c r="AAF75" s="121"/>
      <c r="AAG75" s="121"/>
      <c r="AAH75" s="121"/>
      <c r="AAI75" s="121"/>
      <c r="AAJ75" s="121"/>
      <c r="AAK75" s="121"/>
      <c r="AAL75" s="121"/>
      <c r="AAM75" s="121"/>
      <c r="AAN75" s="121"/>
      <c r="AAO75" s="121"/>
      <c r="AAP75" s="121"/>
      <c r="AAQ75" s="121"/>
      <c r="AAR75" s="178" t="s">
        <v>628</v>
      </c>
      <c r="AAS75" s="121"/>
      <c r="AAT75" s="121"/>
      <c r="AAU75" s="121"/>
      <c r="AAV75" s="121"/>
      <c r="AAW75" s="121"/>
      <c r="AAX75" s="121"/>
      <c r="AAY75" s="121"/>
      <c r="AAZ75" s="121"/>
      <c r="ABA75" s="121"/>
      <c r="ABB75" s="121"/>
      <c r="ABC75" s="121"/>
      <c r="ABD75" s="121"/>
      <c r="ABE75" s="121"/>
      <c r="ABF75" s="121"/>
      <c r="ABG75" s="121"/>
      <c r="ABH75" s="121"/>
      <c r="ABI75" s="121"/>
      <c r="ABJ75" s="121"/>
      <c r="ABK75" s="121"/>
      <c r="ABL75" s="121"/>
      <c r="ABM75" s="121"/>
      <c r="ABN75" s="121"/>
      <c r="ABO75" s="121"/>
      <c r="ABP75" s="121"/>
      <c r="ABQ75" s="121"/>
      <c r="ABR75" s="121"/>
      <c r="ABS75" s="121"/>
      <c r="ABT75" s="121"/>
      <c r="ABU75" s="121"/>
      <c r="ABV75" s="121"/>
      <c r="ABW75" s="121"/>
      <c r="ABX75" s="121"/>
      <c r="ABY75" s="121"/>
      <c r="ABZ75" s="121"/>
      <c r="ACA75" s="121"/>
      <c r="ACB75" s="121"/>
      <c r="ACC75" s="121"/>
      <c r="ACD75" s="121"/>
      <c r="ACE75" s="121"/>
      <c r="ACF75" s="121"/>
      <c r="ACG75" s="121"/>
      <c r="ACH75" s="121"/>
      <c r="ACI75" s="121"/>
      <c r="ACJ75" s="121"/>
      <c r="ACK75" s="121"/>
      <c r="ACL75" s="121"/>
      <c r="ACM75" s="121"/>
      <c r="ACN75" s="121"/>
      <c r="ACO75" s="121"/>
      <c r="ACP75" s="121"/>
      <c r="ACQ75" s="121"/>
      <c r="ACR75" s="121"/>
      <c r="ACS75" s="121"/>
      <c r="ACT75" s="121"/>
      <c r="ACU75" s="121"/>
      <c r="ACV75" s="121"/>
      <c r="ACW75" s="121"/>
      <c r="ACX75" s="121"/>
      <c r="ACY75" s="121"/>
      <c r="ACZ75" s="121"/>
      <c r="ADA75" s="121"/>
      <c r="ADB75" s="121"/>
      <c r="ADC75" s="121"/>
      <c r="ADD75" s="121"/>
      <c r="ADE75" s="121"/>
      <c r="ADF75" s="121"/>
      <c r="ADG75" s="121"/>
      <c r="ADH75" s="121"/>
      <c r="ADI75" s="121"/>
      <c r="ADJ75" s="121"/>
      <c r="ADK75" s="121"/>
      <c r="ADL75" s="121"/>
      <c r="ADM75" s="121"/>
      <c r="ADN75" s="121"/>
      <c r="ADO75" s="121"/>
      <c r="ADP75" s="121"/>
      <c r="ADQ75" s="121"/>
      <c r="ADR75" s="121"/>
      <c r="ADS75" s="121"/>
      <c r="ADT75" s="121"/>
      <c r="ADU75" s="121"/>
      <c r="ADV75" s="121"/>
      <c r="ADW75" s="121"/>
      <c r="ADX75" s="121"/>
      <c r="ADY75" s="121"/>
      <c r="ADZ75" s="121"/>
      <c r="AEA75" s="121"/>
      <c r="AEB75" s="121"/>
      <c r="AED75" s="121"/>
      <c r="AEE75" s="121"/>
      <c r="AEF75" s="121"/>
      <c r="AEG75" s="201" t="s">
        <v>425</v>
      </c>
      <c r="AEI75" s="121"/>
      <c r="AEJ75" s="121"/>
      <c r="AEK75" s="121"/>
      <c r="AEL75" s="121"/>
      <c r="AEM75" s="121"/>
      <c r="AEN75" s="121"/>
      <c r="AEO75" s="121"/>
      <c r="AEP75" s="121"/>
      <c r="AEQ75" s="121"/>
      <c r="AER75" s="121"/>
      <c r="AES75" s="121"/>
      <c r="AET75" s="121"/>
      <c r="AEU75" s="121"/>
      <c r="AEV75" s="121"/>
      <c r="AEW75" s="121"/>
      <c r="AEX75" s="121"/>
      <c r="AEY75" s="121"/>
      <c r="AEZ75" s="121"/>
      <c r="AFA75" s="121"/>
      <c r="AFB75" s="121"/>
      <c r="AGM75" s="178"/>
      <c r="AGN75" s="178"/>
      <c r="AGO75" s="178"/>
      <c r="AGP75" s="178"/>
      <c r="AGQ75" s="178"/>
      <c r="AGR75" s="178"/>
      <c r="AGS75" s="178"/>
      <c r="AGT75" s="178"/>
      <c r="AGU75" s="178"/>
      <c r="AGV75" s="178"/>
      <c r="AGW75" s="178"/>
      <c r="AGX75" s="178"/>
      <c r="AGY75" s="178"/>
      <c r="AGZ75" s="178"/>
      <c r="AHA75" s="178"/>
      <c r="AHB75" s="178"/>
      <c r="AHC75" s="178"/>
      <c r="AHD75" s="178"/>
      <c r="AHE75" s="178"/>
      <c r="AHF75" s="178"/>
      <c r="AHG75" s="178"/>
      <c r="AHH75" s="178"/>
      <c r="AHI75" s="178"/>
      <c r="AHJ75" s="178"/>
      <c r="AHK75" s="178"/>
      <c r="AHL75" s="178"/>
      <c r="AHM75" s="178"/>
      <c r="AHN75" s="178"/>
      <c r="AHO75" s="200" t="s">
        <v>415</v>
      </c>
      <c r="AHP75" s="178"/>
      <c r="AHQ75" s="178"/>
      <c r="AHR75" s="178"/>
      <c r="AHS75" s="178"/>
      <c r="AHT75" s="178"/>
      <c r="AHU75" s="178"/>
      <c r="AHV75" s="178"/>
      <c r="AHW75" s="178"/>
      <c r="AHX75" s="178"/>
      <c r="AHY75" s="178"/>
      <c r="AHZ75" s="178"/>
      <c r="AIA75" s="178"/>
      <c r="AIB75" s="178"/>
      <c r="AIC75" s="178"/>
      <c r="AID75" s="178"/>
      <c r="AIE75" s="178"/>
      <c r="AIF75" s="152"/>
      <c r="AIG75" s="178"/>
      <c r="AIH75" s="178"/>
      <c r="AII75" s="178"/>
      <c r="AIJ75" s="178"/>
      <c r="AIK75" s="178"/>
      <c r="AIL75" s="178"/>
      <c r="AIM75" s="121" t="s">
        <v>686</v>
      </c>
      <c r="AIN75" s="178"/>
      <c r="AIP75" s="153" t="s">
        <v>687</v>
      </c>
      <c r="AIQ75" s="178"/>
      <c r="AIR75" s="178"/>
      <c r="AIS75" s="178"/>
      <c r="AIT75" s="178"/>
      <c r="AIU75" s="153" t="s">
        <v>425</v>
      </c>
      <c r="AIV75" s="178"/>
      <c r="AIW75" s="408"/>
      <c r="AIY75" s="178"/>
      <c r="AIZ75" s="178"/>
      <c r="AJA75" s="178"/>
      <c r="AJB75" s="178"/>
      <c r="AJC75" s="178"/>
      <c r="AJD75" s="178"/>
      <c r="AJE75" s="178"/>
      <c r="AJF75" s="178"/>
      <c r="AJG75" s="178"/>
      <c r="AJH75" s="178"/>
      <c r="AJI75" s="152" t="s">
        <v>582</v>
      </c>
      <c r="AJJ75" s="178"/>
      <c r="AJK75" s="200" t="s">
        <v>629</v>
      </c>
      <c r="AJL75" s="200" t="s">
        <v>629</v>
      </c>
      <c r="AJM75" s="121"/>
      <c r="AJN75" s="121"/>
      <c r="AJO75" s="121"/>
      <c r="AJP75" s="200" t="s">
        <v>629</v>
      </c>
      <c r="AJQ75" s="200" t="s">
        <v>629</v>
      </c>
      <c r="AJR75" s="551" t="s">
        <v>630</v>
      </c>
      <c r="AJS75" s="551" t="s">
        <v>630</v>
      </c>
      <c r="AJV75" s="214" t="s">
        <v>645</v>
      </c>
      <c r="AJW75" s="169" t="s">
        <v>249</v>
      </c>
      <c r="AJX75" s="169" t="s">
        <v>259</v>
      </c>
      <c r="AJY75" s="169" t="s">
        <v>259</v>
      </c>
      <c r="AJZ75" s="169" t="s">
        <v>646</v>
      </c>
      <c r="AKC75" s="214" t="s">
        <v>250</v>
      </c>
      <c r="AKD75" s="214" t="s">
        <v>250</v>
      </c>
      <c r="AKE75" s="169" t="s">
        <v>259</v>
      </c>
      <c r="AKF75" s="169" t="s">
        <v>259</v>
      </c>
      <c r="AKG75" s="169" t="s">
        <v>259</v>
      </c>
      <c r="AKH75" s="169" t="s">
        <v>632</v>
      </c>
      <c r="AKJ75" s="169" t="s">
        <v>632</v>
      </c>
      <c r="AKK75" s="513"/>
      <c r="AKL75" s="513"/>
      <c r="AKM75" s="513"/>
      <c r="AKN75" s="513"/>
      <c r="AKO75" s="513"/>
      <c r="AKP75" s="513"/>
      <c r="AKQ75" s="169" t="s">
        <v>632</v>
      </c>
      <c r="AKR75" s="169" t="s">
        <v>632</v>
      </c>
      <c r="AKS75" s="169" t="s">
        <v>549</v>
      </c>
      <c r="AKT75" s="169" t="s">
        <v>632</v>
      </c>
      <c r="AKU75" s="169" t="s">
        <v>549</v>
      </c>
      <c r="AKX75" s="169" t="s">
        <v>632</v>
      </c>
      <c r="AKY75" s="169" t="s">
        <v>632</v>
      </c>
      <c r="AKZ75" s="169" t="s">
        <v>632</v>
      </c>
      <c r="ALA75" s="169" t="s">
        <v>632</v>
      </c>
      <c r="ALB75" s="169" t="s">
        <v>632</v>
      </c>
      <c r="ALE75" s="169" t="s">
        <v>633</v>
      </c>
      <c r="ALF75" s="169" t="s">
        <v>633</v>
      </c>
      <c r="ALG75" s="169" t="s">
        <v>633</v>
      </c>
      <c r="ALH75" s="169" t="s">
        <v>634</v>
      </c>
      <c r="ALI75" s="169" t="s">
        <v>634</v>
      </c>
      <c r="ALL75" s="169" t="s">
        <v>634</v>
      </c>
      <c r="ALM75" s="576" t="s">
        <v>570</v>
      </c>
      <c r="ALN75" s="363" t="s">
        <v>648</v>
      </c>
      <c r="ALO75" s="549" t="s">
        <v>639</v>
      </c>
      <c r="ALP75" s="549" t="s">
        <v>639</v>
      </c>
      <c r="ALQ75" s="549"/>
      <c r="ALR75" s="549"/>
      <c r="ALS75" s="549" t="s">
        <v>639</v>
      </c>
      <c r="ALT75" s="549" t="s">
        <v>639</v>
      </c>
      <c r="ALU75" s="549" t="s">
        <v>639</v>
      </c>
      <c r="ALV75" s="549" t="s">
        <v>639</v>
      </c>
      <c r="ALW75" s="549" t="s">
        <v>639</v>
      </c>
      <c r="ALX75" s="549"/>
      <c r="ALY75" s="549"/>
      <c r="ALZ75" s="549"/>
      <c r="AMA75" s="549"/>
      <c r="AMB75" s="549"/>
      <c r="AMC75" s="549" t="s">
        <v>639</v>
      </c>
      <c r="AMD75" s="549" t="s">
        <v>639</v>
      </c>
      <c r="AME75" s="549" t="s">
        <v>639</v>
      </c>
      <c r="AMF75" s="549"/>
      <c r="AMG75" s="549" t="s">
        <v>639</v>
      </c>
      <c r="AMH75" s="549" t="s">
        <v>639</v>
      </c>
      <c r="AMI75" s="86" t="s">
        <v>98</v>
      </c>
      <c r="AMJ75" s="201" t="s">
        <v>682</v>
      </c>
    </row>
    <row r="76" spans="1:1024" ht="14.25" hidden="1" customHeight="1" outlineLevel="1" thickBot="1">
      <c r="A76" s="155" t="s">
        <v>224</v>
      </c>
      <c r="B76" s="54">
        <v>400</v>
      </c>
      <c r="C76" s="32" t="s">
        <v>225</v>
      </c>
      <c r="D76" s="670">
        <f>SUM(I76:AIK76)</f>
        <v>0</v>
      </c>
      <c r="E76" s="55">
        <f t="shared" ref="E76:E78" si="96">SUM(D76/G76)</f>
        <v>0</v>
      </c>
      <c r="F76" s="179"/>
      <c r="G76" s="49">
        <v>80</v>
      </c>
      <c r="H76" s="156">
        <f t="shared" ref="H76:H78" si="97">SUM(I76:AMH76)</f>
        <v>80</v>
      </c>
      <c r="T76" s="47"/>
      <c r="NV76" s="119"/>
      <c r="NW76" s="119"/>
      <c r="NX76" s="119"/>
      <c r="NY76" s="119"/>
      <c r="NZ76" s="119"/>
      <c r="OA76" s="119"/>
      <c r="OB76" s="119"/>
      <c r="OC76" s="119"/>
      <c r="OD76" s="119"/>
      <c r="OE76" s="119"/>
      <c r="OF76" s="119"/>
      <c r="OG76" s="119"/>
      <c r="OH76" s="119"/>
      <c r="OI76" s="119"/>
      <c r="OJ76" s="119"/>
      <c r="OK76" s="119"/>
      <c r="OL76" s="119"/>
      <c r="OM76" s="119"/>
      <c r="ON76" s="119"/>
      <c r="OO76" s="119"/>
      <c r="OP76" s="119"/>
      <c r="OQ76" s="119"/>
      <c r="OR76" s="119"/>
      <c r="OS76" s="119"/>
      <c r="OT76" s="119"/>
      <c r="OU76" s="119"/>
      <c r="OV76" s="119"/>
      <c r="OW76" s="119"/>
      <c r="OX76" s="119"/>
      <c r="OY76" s="119"/>
      <c r="OZ76" s="119"/>
      <c r="PA76" s="119"/>
      <c r="PB76" s="119"/>
      <c r="PC76" s="119"/>
      <c r="PD76" s="119"/>
      <c r="PE76" s="119"/>
      <c r="PF76" s="119"/>
      <c r="PG76" s="119"/>
      <c r="PH76" s="119"/>
      <c r="PI76" s="119"/>
      <c r="PJ76" s="119"/>
      <c r="PK76" s="119"/>
      <c r="PL76" s="119"/>
      <c r="PM76" s="119"/>
      <c r="PN76" s="119"/>
      <c r="PO76" s="119"/>
      <c r="PP76" s="119"/>
      <c r="PQ76" s="119"/>
      <c r="PR76" s="119"/>
      <c r="PS76" s="119"/>
      <c r="PT76" s="119"/>
      <c r="PU76" s="119"/>
      <c r="PV76" s="119"/>
      <c r="PW76" s="119"/>
      <c r="PX76" s="119"/>
      <c r="PY76" s="119"/>
      <c r="PZ76" s="119"/>
      <c r="QA76" s="119"/>
      <c r="QB76" s="119"/>
      <c r="QC76" s="119"/>
      <c r="QD76" s="119"/>
      <c r="QE76" s="119"/>
      <c r="QF76" s="119"/>
      <c r="QG76" s="119"/>
      <c r="QH76" s="119"/>
      <c r="QI76" s="119"/>
      <c r="QJ76" s="119"/>
      <c r="QK76" s="119"/>
      <c r="QL76" s="119"/>
      <c r="QM76" s="119"/>
      <c r="QN76" s="119"/>
      <c r="QO76" s="119"/>
      <c r="QP76" s="119"/>
      <c r="QQ76" s="119"/>
      <c r="QR76" s="119"/>
      <c r="QS76" s="119"/>
      <c r="QT76" s="119"/>
      <c r="QU76" s="119"/>
      <c r="QV76" s="119"/>
      <c r="QW76" s="119"/>
      <c r="QX76" s="119"/>
      <c r="QY76" s="119"/>
      <c r="QZ76" s="119"/>
      <c r="RA76" s="119"/>
      <c r="RB76" s="119"/>
      <c r="RC76" s="119"/>
      <c r="RD76" s="119"/>
      <c r="RE76" s="119"/>
      <c r="RF76" s="119"/>
      <c r="RG76" s="119"/>
      <c r="VH76" s="218"/>
      <c r="AJK76" s="218">
        <v>8</v>
      </c>
      <c r="AJL76" s="218">
        <v>8</v>
      </c>
      <c r="AJP76" s="218">
        <v>8</v>
      </c>
      <c r="AJQ76" s="218">
        <v>8</v>
      </c>
      <c r="AJR76" s="218">
        <v>8</v>
      </c>
      <c r="AJS76" s="218" t="s">
        <v>437</v>
      </c>
      <c r="AJV76" s="119">
        <v>8</v>
      </c>
      <c r="AJW76" s="119">
        <v>8</v>
      </c>
      <c r="AJX76" s="119">
        <v>8</v>
      </c>
      <c r="AJY76" s="119">
        <v>8</v>
      </c>
      <c r="AJZ76" s="119">
        <v>8</v>
      </c>
      <c r="AKC76" s="218" t="s">
        <v>437</v>
      </c>
      <c r="AKD76" s="218" t="s">
        <v>437</v>
      </c>
      <c r="AKE76" s="218" t="s">
        <v>437</v>
      </c>
      <c r="AKF76" s="218" t="s">
        <v>437</v>
      </c>
      <c r="AKG76" s="218" t="s">
        <v>437</v>
      </c>
      <c r="AKH76" s="218" t="s">
        <v>437</v>
      </c>
      <c r="AKJ76" s="218" t="s">
        <v>437</v>
      </c>
    </row>
    <row r="77" spans="1:1024" ht="14.25" hidden="1" customHeight="1" outlineLevel="1" thickBot="1">
      <c r="A77" s="157" t="s">
        <v>226</v>
      </c>
      <c r="B77" s="59"/>
      <c r="C77" s="32" t="s">
        <v>227</v>
      </c>
      <c r="D77" s="670">
        <f t="shared" ref="D77:D81" si="98">SUM(I77:AIK77)</f>
        <v>0</v>
      </c>
      <c r="E77" s="55">
        <f t="shared" si="96"/>
        <v>0</v>
      </c>
      <c r="F77" s="179"/>
      <c r="G77" s="49">
        <v>60</v>
      </c>
      <c r="H77" s="156">
        <f t="shared" si="97"/>
        <v>40</v>
      </c>
      <c r="T77" s="47"/>
      <c r="NV77" s="119"/>
      <c r="NW77" s="119"/>
      <c r="NX77" s="119"/>
      <c r="NY77" s="119"/>
      <c r="NZ77" s="119"/>
      <c r="OA77" s="119"/>
      <c r="OB77" s="119"/>
      <c r="OC77" s="119"/>
      <c r="OD77" s="119"/>
      <c r="OE77" s="119"/>
      <c r="OF77" s="119"/>
      <c r="OG77" s="119"/>
      <c r="OH77" s="119"/>
      <c r="OI77" s="119"/>
      <c r="OJ77" s="119"/>
      <c r="OK77" s="119"/>
      <c r="OL77" s="119"/>
      <c r="OM77" s="119"/>
      <c r="ON77" s="119"/>
      <c r="OO77" s="119"/>
      <c r="OP77" s="119"/>
      <c r="OQ77" s="119"/>
      <c r="OR77" s="119"/>
      <c r="OS77" s="119"/>
      <c r="OT77" s="119"/>
      <c r="OU77" s="119"/>
      <c r="OV77" s="119"/>
      <c r="OW77" s="119"/>
      <c r="OX77" s="119"/>
      <c r="OY77" s="119"/>
      <c r="OZ77" s="119"/>
      <c r="PA77" s="119"/>
      <c r="PB77" s="119"/>
      <c r="PC77" s="119"/>
      <c r="PD77" s="119"/>
      <c r="PE77" s="119"/>
      <c r="PF77" s="119"/>
      <c r="PG77" s="119"/>
      <c r="PH77" s="119"/>
      <c r="PI77" s="119"/>
      <c r="PJ77" s="119"/>
      <c r="PK77" s="119"/>
      <c r="PL77" s="119"/>
      <c r="PM77" s="119"/>
      <c r="PN77" s="119"/>
      <c r="PO77" s="119"/>
      <c r="PP77" s="119"/>
      <c r="PQ77" s="119"/>
      <c r="PR77" s="119"/>
      <c r="PS77" s="119"/>
      <c r="PT77" s="119"/>
      <c r="PU77" s="119"/>
      <c r="PV77" s="119"/>
      <c r="PW77" s="119"/>
      <c r="PX77" s="119"/>
      <c r="PY77" s="119"/>
      <c r="PZ77" s="119"/>
      <c r="QA77" s="119"/>
      <c r="QB77" s="119"/>
      <c r="QC77" s="119"/>
      <c r="QD77" s="119"/>
      <c r="QE77" s="119"/>
      <c r="QF77" s="119"/>
      <c r="QG77" s="119"/>
      <c r="QH77" s="119"/>
      <c r="QI77" s="119"/>
      <c r="QJ77" s="119"/>
      <c r="QK77" s="119"/>
      <c r="QL77" s="119"/>
      <c r="QM77" s="119"/>
      <c r="QN77" s="119"/>
      <c r="QO77" s="119"/>
      <c r="QP77" s="119"/>
      <c r="QQ77" s="119"/>
      <c r="QR77" s="119"/>
      <c r="QS77" s="119"/>
      <c r="QT77" s="119"/>
      <c r="QU77" s="119"/>
      <c r="QV77" s="119"/>
      <c r="QW77" s="119"/>
      <c r="QX77" s="119"/>
      <c r="QY77" s="119"/>
      <c r="QZ77" s="119"/>
      <c r="RA77" s="119"/>
      <c r="RB77" s="119"/>
      <c r="RC77" s="119"/>
      <c r="RD77" s="119"/>
      <c r="RE77" s="119"/>
      <c r="RF77" s="119"/>
      <c r="RG77" s="119"/>
      <c r="AJK77" s="218" t="s">
        <v>437</v>
      </c>
      <c r="AJL77" s="119">
        <v>8</v>
      </c>
      <c r="AJP77" s="119">
        <v>8</v>
      </c>
      <c r="AJQ77" s="119">
        <v>8</v>
      </c>
      <c r="AJR77" s="119">
        <v>8</v>
      </c>
      <c r="AJS77" s="119">
        <v>8</v>
      </c>
      <c r="AJV77" s="218" t="s">
        <v>437</v>
      </c>
      <c r="AJW77" s="218" t="s">
        <v>437</v>
      </c>
      <c r="AJX77" s="218" t="s">
        <v>437</v>
      </c>
      <c r="AJY77" s="218" t="s">
        <v>437</v>
      </c>
      <c r="AJZ77" s="218" t="s">
        <v>437</v>
      </c>
      <c r="AKC77" s="218" t="s">
        <v>437</v>
      </c>
      <c r="AKD77" s="218" t="s">
        <v>437</v>
      </c>
      <c r="AKE77" s="218" t="s">
        <v>437</v>
      </c>
      <c r="AKF77" s="218" t="s">
        <v>437</v>
      </c>
      <c r="AKG77" s="218" t="s">
        <v>437</v>
      </c>
      <c r="AKH77" s="218" t="s">
        <v>437</v>
      </c>
      <c r="AKJ77" s="218" t="s">
        <v>437</v>
      </c>
    </row>
    <row r="78" spans="1:1024" ht="14.25" hidden="1" customHeight="1" outlineLevel="1" thickBot="1">
      <c r="A78" s="158" t="s">
        <v>228</v>
      </c>
      <c r="B78" s="61"/>
      <c r="C78" s="32" t="s">
        <v>229</v>
      </c>
      <c r="D78" s="670">
        <f t="shared" si="98"/>
        <v>0</v>
      </c>
      <c r="E78" s="55">
        <f t="shared" si="96"/>
        <v>0</v>
      </c>
      <c r="F78" s="180"/>
      <c r="G78" s="49">
        <v>140</v>
      </c>
      <c r="H78" s="156">
        <f t="shared" si="97"/>
        <v>148</v>
      </c>
      <c r="T78" s="47"/>
      <c r="NV78" s="119"/>
      <c r="NW78" s="119"/>
      <c r="NX78" s="119"/>
      <c r="NY78" s="119"/>
      <c r="NZ78" s="119"/>
      <c r="OA78" s="119"/>
      <c r="OB78" s="119"/>
      <c r="OC78" s="119"/>
      <c r="OD78" s="119"/>
      <c r="OE78" s="119"/>
      <c r="OF78" s="119"/>
      <c r="OG78" s="119"/>
      <c r="OH78" s="119"/>
      <c r="OI78" s="119"/>
      <c r="OJ78" s="119"/>
      <c r="OK78" s="119"/>
      <c r="OL78" s="119"/>
      <c r="OM78" s="119"/>
      <c r="ON78" s="119"/>
      <c r="OO78" s="119"/>
      <c r="OP78" s="119"/>
      <c r="OQ78" s="119"/>
      <c r="OR78" s="119"/>
      <c r="OS78" s="119"/>
      <c r="OT78" s="119"/>
      <c r="OU78" s="119"/>
      <c r="OV78" s="119"/>
      <c r="OW78" s="119"/>
      <c r="OX78" s="119"/>
      <c r="OY78" s="119"/>
      <c r="OZ78" s="119"/>
      <c r="PA78" s="119"/>
      <c r="PB78" s="119"/>
      <c r="PC78" s="119"/>
      <c r="PD78" s="119"/>
      <c r="PE78" s="119"/>
      <c r="PF78" s="119"/>
      <c r="PG78" s="119"/>
      <c r="PH78" s="119"/>
      <c r="PI78" s="119"/>
      <c r="PJ78" s="119"/>
      <c r="PK78" s="119"/>
      <c r="PL78" s="119"/>
      <c r="PM78" s="119"/>
      <c r="PN78" s="119"/>
      <c r="PO78" s="119"/>
      <c r="PP78" s="119"/>
      <c r="PQ78" s="119"/>
      <c r="PR78" s="119"/>
      <c r="PS78" s="119"/>
      <c r="PT78" s="119"/>
      <c r="PU78" s="119"/>
      <c r="PV78" s="119"/>
      <c r="PW78" s="119"/>
      <c r="PX78" s="119"/>
      <c r="PY78" s="119"/>
      <c r="PZ78" s="119"/>
      <c r="QA78" s="119"/>
      <c r="QB78" s="119"/>
      <c r="QC78" s="119"/>
      <c r="QD78" s="119"/>
      <c r="QE78" s="119"/>
      <c r="QF78" s="119"/>
      <c r="QG78" s="119"/>
      <c r="QH78" s="119"/>
      <c r="QI78" s="119"/>
      <c r="QJ78" s="119"/>
      <c r="QK78" s="119"/>
      <c r="QL78" s="119"/>
      <c r="QM78" s="119"/>
      <c r="QN78" s="119"/>
      <c r="QO78" s="119"/>
      <c r="QP78" s="119"/>
      <c r="QQ78" s="119"/>
      <c r="QR78" s="119"/>
      <c r="QS78" s="119"/>
      <c r="QT78" s="119"/>
      <c r="QU78" s="119"/>
      <c r="QV78" s="119"/>
      <c r="QW78" s="119"/>
      <c r="QX78" s="119"/>
      <c r="QY78" s="119"/>
      <c r="QZ78" s="119"/>
      <c r="RA78" s="119"/>
      <c r="RB78" s="119"/>
      <c r="RC78" s="119"/>
      <c r="RD78" s="119"/>
      <c r="RE78" s="119"/>
      <c r="RF78" s="119"/>
      <c r="RG78" s="119"/>
      <c r="AJL78" s="218">
        <v>8</v>
      </c>
      <c r="AJP78" s="218">
        <v>8</v>
      </c>
      <c r="AJQ78" s="218">
        <v>8</v>
      </c>
      <c r="AJR78" s="218">
        <v>8</v>
      </c>
      <c r="AJS78" s="218">
        <v>8</v>
      </c>
      <c r="AJV78" s="218">
        <v>8</v>
      </c>
      <c r="AJW78" s="218">
        <v>8</v>
      </c>
      <c r="AJX78" s="218">
        <v>8</v>
      </c>
      <c r="AJY78" s="218">
        <v>8</v>
      </c>
      <c r="AJZ78" s="218">
        <v>8</v>
      </c>
      <c r="AKC78" s="218">
        <v>8</v>
      </c>
      <c r="AKD78" s="218">
        <v>8</v>
      </c>
      <c r="AKE78" s="218">
        <v>8</v>
      </c>
      <c r="AKF78" s="218">
        <v>8</v>
      </c>
      <c r="AKG78" s="218">
        <v>8</v>
      </c>
      <c r="AKH78" s="218">
        <v>8</v>
      </c>
      <c r="AKJ78" s="218">
        <v>8</v>
      </c>
      <c r="AKQ78" s="218">
        <v>4</v>
      </c>
      <c r="AKR78" s="218">
        <v>4</v>
      </c>
      <c r="AKS78" s="218">
        <v>4</v>
      </c>
    </row>
    <row r="79" spans="1:1024" ht="14.25" hidden="1" customHeight="1" outlineLevel="1" thickBot="1">
      <c r="A79" s="159"/>
      <c r="B79" s="181" t="s">
        <v>230</v>
      </c>
      <c r="C79" s="40" t="s">
        <v>231</v>
      </c>
      <c r="D79" s="670">
        <f t="shared" si="98"/>
        <v>0</v>
      </c>
      <c r="E79" s="55">
        <f>SUM(D79/G79)</f>
        <v>0</v>
      </c>
      <c r="F79" s="179"/>
      <c r="G79" s="49">
        <v>60</v>
      </c>
      <c r="H79" s="156">
        <f>SUM(I79:AMH79)</f>
        <v>60</v>
      </c>
      <c r="T79" s="47"/>
      <c r="NV79" s="119"/>
      <c r="NW79" s="119"/>
      <c r="NX79" s="119"/>
      <c r="NY79" s="119"/>
      <c r="NZ79" s="119"/>
      <c r="OA79" s="119"/>
      <c r="OB79" s="119"/>
      <c r="OC79" s="119"/>
      <c r="OD79" s="119"/>
      <c r="OE79" s="119"/>
      <c r="OF79" s="119"/>
      <c r="OG79" s="119"/>
      <c r="OH79" s="119"/>
      <c r="OI79" s="119"/>
      <c r="OJ79" s="119"/>
      <c r="OK79" s="119"/>
      <c r="OL79" s="119"/>
      <c r="OM79" s="119"/>
      <c r="ON79" s="119"/>
      <c r="OO79" s="119"/>
      <c r="OP79" s="119"/>
      <c r="OQ79" s="119"/>
      <c r="OR79" s="119"/>
      <c r="OS79" s="119"/>
      <c r="OT79" s="119"/>
      <c r="OU79" s="119"/>
      <c r="OV79" s="119"/>
      <c r="OW79" s="119"/>
      <c r="OX79" s="119"/>
      <c r="OY79" s="119"/>
      <c r="OZ79" s="119"/>
      <c r="PA79" s="119"/>
      <c r="PB79" s="119"/>
      <c r="PC79" s="119"/>
      <c r="PD79" s="119"/>
      <c r="PE79" s="119"/>
      <c r="PF79" s="119"/>
      <c r="PG79" s="119"/>
      <c r="PH79" s="119"/>
      <c r="PI79" s="119"/>
      <c r="PJ79" s="119"/>
      <c r="PK79" s="119"/>
      <c r="PL79" s="119"/>
      <c r="PM79" s="119"/>
      <c r="PN79" s="119"/>
      <c r="PO79" s="119"/>
      <c r="PP79" s="119"/>
      <c r="PQ79" s="119"/>
      <c r="PR79" s="119"/>
      <c r="PS79" s="119"/>
      <c r="PT79" s="119"/>
      <c r="PU79" s="119"/>
      <c r="PV79" s="119"/>
      <c r="PW79" s="119"/>
      <c r="PX79" s="119"/>
      <c r="PY79" s="119"/>
      <c r="PZ79" s="119"/>
      <c r="QA79" s="119"/>
      <c r="QB79" s="119"/>
      <c r="QC79" s="119"/>
      <c r="QD79" s="119"/>
      <c r="QE79" s="119"/>
      <c r="QF79" s="119"/>
      <c r="QG79" s="119"/>
      <c r="QH79" s="119"/>
      <c r="QI79" s="119"/>
      <c r="QJ79" s="119"/>
      <c r="QK79" s="119"/>
      <c r="QL79" s="119"/>
      <c r="QM79" s="119"/>
      <c r="QN79" s="119"/>
      <c r="QO79" s="119"/>
      <c r="QP79" s="119"/>
      <c r="QQ79" s="119"/>
      <c r="QR79" s="119"/>
      <c r="QS79" s="119"/>
      <c r="QT79" s="119"/>
      <c r="QU79" s="119"/>
      <c r="QV79" s="119"/>
      <c r="QW79" s="119"/>
      <c r="QX79" s="119"/>
      <c r="QY79" s="119"/>
      <c r="QZ79" s="119"/>
      <c r="RA79" s="119"/>
      <c r="RB79" s="119"/>
      <c r="RC79" s="119"/>
      <c r="RD79" s="119"/>
      <c r="RE79" s="119"/>
      <c r="RF79" s="119"/>
      <c r="RG79" s="119"/>
      <c r="AHR79" s="218"/>
      <c r="AHS79" s="218"/>
      <c r="AHT79" s="218"/>
      <c r="AHU79" s="218"/>
      <c r="AHV79" s="218"/>
      <c r="AHW79" s="218"/>
      <c r="AHX79" s="218"/>
      <c r="AHY79" s="218"/>
      <c r="AHZ79" s="218"/>
      <c r="AIA79" s="218"/>
      <c r="AIJ79" s="218"/>
      <c r="AIK79" s="218"/>
      <c r="AJP79" s="218"/>
      <c r="AJZ79" s="218"/>
      <c r="AKC79" s="218"/>
      <c r="AKF79" s="218" t="s">
        <v>437</v>
      </c>
      <c r="AKG79" s="218" t="s">
        <v>437</v>
      </c>
      <c r="AKH79" s="218" t="s">
        <v>437</v>
      </c>
      <c r="AKJ79" s="218" t="s">
        <v>437</v>
      </c>
      <c r="AKQ79" s="218" t="s">
        <v>437</v>
      </c>
      <c r="AKT79" s="218">
        <v>8</v>
      </c>
      <c r="AKU79" s="218">
        <v>8</v>
      </c>
      <c r="AKX79" s="218">
        <v>8</v>
      </c>
      <c r="AKY79" s="218">
        <v>8</v>
      </c>
      <c r="AKZ79" s="218">
        <v>8</v>
      </c>
      <c r="ALA79" s="218">
        <v>8</v>
      </c>
      <c r="ALB79" s="218">
        <v>8</v>
      </c>
      <c r="ALE79" s="218">
        <v>4</v>
      </c>
    </row>
    <row r="80" spans="1:1024" ht="14.25" hidden="1" customHeight="1" outlineLevel="1" thickBot="1">
      <c r="A80" s="159"/>
      <c r="B80" s="160">
        <f>D82</f>
        <v>0</v>
      </c>
      <c r="C80" s="40" t="s">
        <v>232</v>
      </c>
      <c r="D80" s="670">
        <f t="shared" si="98"/>
        <v>0</v>
      </c>
      <c r="E80" s="55" t="e">
        <f>SUM(D80/G80)</f>
        <v>#DIV/0!</v>
      </c>
      <c r="F80" s="179"/>
      <c r="G80" s="49">
        <v>0</v>
      </c>
      <c r="H80" s="156">
        <f>SUM(I80:AKH80)</f>
        <v>0</v>
      </c>
      <c r="T80" s="47"/>
      <c r="NV80" s="119"/>
      <c r="NW80" s="119"/>
      <c r="NX80" s="119"/>
      <c r="NY80" s="119"/>
      <c r="NZ80" s="119"/>
      <c r="OA80" s="119"/>
      <c r="OB80" s="119"/>
      <c r="OC80" s="119"/>
      <c r="OD80" s="119"/>
      <c r="OE80" s="119"/>
      <c r="OF80" s="119"/>
      <c r="OG80" s="119"/>
      <c r="OH80" s="119"/>
      <c r="OI80" s="119"/>
      <c r="OJ80" s="119"/>
      <c r="OK80" s="119"/>
      <c r="OL80" s="119"/>
      <c r="OM80" s="119"/>
      <c r="ON80" s="119"/>
      <c r="OO80" s="119"/>
      <c r="OP80" s="119"/>
      <c r="OQ80" s="119"/>
      <c r="OR80" s="119"/>
      <c r="OS80" s="119"/>
      <c r="OT80" s="119"/>
      <c r="OU80" s="119"/>
      <c r="OV80" s="119"/>
      <c r="OW80" s="119"/>
      <c r="OX80" s="119"/>
      <c r="OY80" s="119"/>
      <c r="OZ80" s="119"/>
      <c r="PA80" s="119"/>
      <c r="PB80" s="119"/>
      <c r="PC80" s="119"/>
      <c r="PD80" s="119"/>
      <c r="PE80" s="119"/>
      <c r="PF80" s="119"/>
      <c r="PG80" s="119"/>
      <c r="PH80" s="119"/>
      <c r="PI80" s="119"/>
      <c r="PJ80" s="119"/>
      <c r="PK80" s="119"/>
      <c r="PL80" s="119"/>
      <c r="PM80" s="119"/>
      <c r="PN80" s="119"/>
      <c r="PO80" s="119"/>
      <c r="PP80" s="119"/>
      <c r="PQ80" s="119"/>
      <c r="PR80" s="119"/>
      <c r="PS80" s="119"/>
      <c r="PT80" s="119"/>
      <c r="PU80" s="119"/>
      <c r="PV80" s="119"/>
      <c r="PW80" s="119"/>
      <c r="PX80" s="119"/>
      <c r="PY80" s="119"/>
      <c r="PZ80" s="119"/>
      <c r="QA80" s="119"/>
      <c r="QB80" s="119"/>
      <c r="QC80" s="119"/>
      <c r="QD80" s="119"/>
      <c r="QE80" s="119"/>
      <c r="QF80" s="119"/>
      <c r="QG80" s="119"/>
      <c r="QH80" s="119"/>
      <c r="QI80" s="119"/>
      <c r="QJ80" s="119"/>
      <c r="QK80" s="119"/>
      <c r="QL80" s="119"/>
      <c r="QM80" s="119"/>
      <c r="QN80" s="119"/>
      <c r="QO80" s="119"/>
      <c r="QP80" s="119"/>
      <c r="QQ80" s="119"/>
      <c r="QR80" s="119"/>
      <c r="QS80" s="119"/>
      <c r="QT80" s="119"/>
      <c r="QU80" s="119"/>
      <c r="QV80" s="119"/>
      <c r="QW80" s="119"/>
      <c r="QX80" s="119"/>
      <c r="QY80" s="119"/>
      <c r="QZ80" s="119"/>
      <c r="RA80" s="119"/>
      <c r="RB80" s="119"/>
      <c r="RC80" s="119"/>
      <c r="RD80" s="119"/>
      <c r="RE80" s="119"/>
      <c r="RF80" s="119"/>
      <c r="RG80" s="119"/>
      <c r="AJL80" s="218" t="s">
        <v>437</v>
      </c>
      <c r="AJM80" s="218" t="s">
        <v>437</v>
      </c>
      <c r="AJN80" s="218" t="s">
        <v>437</v>
      </c>
      <c r="AJO80" s="218" t="s">
        <v>437</v>
      </c>
      <c r="AJP80" s="218" t="s">
        <v>437</v>
      </c>
      <c r="AJQ80" s="218" t="s">
        <v>437</v>
      </c>
      <c r="AJR80" s="218" t="s">
        <v>437</v>
      </c>
      <c r="AJS80" s="218" t="s">
        <v>437</v>
      </c>
      <c r="AJV80" s="218" t="s">
        <v>437</v>
      </c>
      <c r="AJW80" s="218" t="s">
        <v>437</v>
      </c>
      <c r="AJX80" s="218" t="s">
        <v>437</v>
      </c>
      <c r="AJY80" s="218" t="s">
        <v>437</v>
      </c>
      <c r="AJZ80" s="218" t="s">
        <v>437</v>
      </c>
      <c r="AKC80" s="218" t="s">
        <v>437</v>
      </c>
      <c r="AKD80" s="218" t="s">
        <v>437</v>
      </c>
      <c r="AKE80" s="218" t="s">
        <v>437</v>
      </c>
      <c r="AKF80" s="218" t="s">
        <v>437</v>
      </c>
      <c r="AKG80" s="218" t="s">
        <v>437</v>
      </c>
      <c r="AKH80" s="218" t="s">
        <v>437</v>
      </c>
      <c r="AKJ80" s="218" t="s">
        <v>437</v>
      </c>
      <c r="AKQ80" s="218" t="s">
        <v>437</v>
      </c>
    </row>
    <row r="81" spans="1:1176" ht="14.25" hidden="1" customHeight="1" outlineLevel="1" thickBot="1">
      <c r="A81" s="161" t="s">
        <v>233</v>
      </c>
      <c r="B81" s="162" t="e">
        <f>SUM(B80/(B76*E83/100))</f>
        <v>#DIV/0!</v>
      </c>
      <c r="C81" s="32" t="s">
        <v>234</v>
      </c>
      <c r="D81" s="670">
        <f t="shared" si="98"/>
        <v>0</v>
      </c>
      <c r="E81" s="55">
        <f t="shared" ref="E81" si="99">SUM(D81/G81)</f>
        <v>0</v>
      </c>
      <c r="F81" s="179"/>
      <c r="G81" s="49">
        <v>80</v>
      </c>
      <c r="H81" s="156">
        <f>SUM(I81:AKH81)</f>
        <v>84</v>
      </c>
      <c r="T81" s="47"/>
      <c r="NV81" s="119"/>
      <c r="NW81" s="119"/>
      <c r="NX81" s="119"/>
      <c r="NY81" s="119"/>
      <c r="NZ81" s="119"/>
      <c r="OA81" s="119"/>
      <c r="OB81" s="119"/>
      <c r="OC81" s="119"/>
      <c r="OD81" s="119"/>
      <c r="OE81" s="119"/>
      <c r="OF81" s="119"/>
      <c r="OG81" s="119"/>
      <c r="OH81" s="119"/>
      <c r="OI81" s="119"/>
      <c r="OJ81" s="119"/>
      <c r="OK81" s="119"/>
      <c r="OL81" s="119"/>
      <c r="OM81" s="119"/>
      <c r="ON81" s="119"/>
      <c r="OO81" s="119"/>
      <c r="OP81" s="119"/>
      <c r="OQ81" s="119"/>
      <c r="OR81" s="119"/>
      <c r="OS81" s="119"/>
      <c r="OT81" s="119"/>
      <c r="OU81" s="119"/>
      <c r="OV81" s="119"/>
      <c r="OW81" s="119"/>
      <c r="OX81" s="119"/>
      <c r="OY81" s="119"/>
      <c r="OZ81" s="119"/>
      <c r="PA81" s="119"/>
      <c r="PB81" s="119"/>
      <c r="PC81" s="119"/>
      <c r="PD81" s="119"/>
      <c r="PE81" s="119"/>
      <c r="PF81" s="119"/>
      <c r="PG81" s="119"/>
      <c r="PH81" s="119"/>
      <c r="PI81" s="119"/>
      <c r="PJ81" s="119"/>
      <c r="PK81" s="119"/>
      <c r="PL81" s="119"/>
      <c r="PM81" s="119"/>
      <c r="PN81" s="119"/>
      <c r="PO81" s="119"/>
      <c r="PP81" s="119"/>
      <c r="PQ81" s="119"/>
      <c r="PR81" s="119"/>
      <c r="PS81" s="119"/>
      <c r="PT81" s="119"/>
      <c r="PU81" s="119"/>
      <c r="PV81" s="119"/>
      <c r="PW81" s="119"/>
      <c r="PX81" s="119"/>
      <c r="PY81" s="119"/>
      <c r="PZ81" s="119"/>
      <c r="QA81" s="119"/>
      <c r="QB81" s="119"/>
      <c r="QC81" s="119"/>
      <c r="QD81" s="119"/>
      <c r="QE81" s="119"/>
      <c r="QF81" s="119"/>
      <c r="QG81" s="119"/>
      <c r="QH81" s="119"/>
      <c r="QI81" s="119"/>
      <c r="QJ81" s="119"/>
      <c r="QK81" s="119"/>
      <c r="QL81" s="119"/>
      <c r="QM81" s="119"/>
      <c r="QN81" s="119"/>
      <c r="QO81" s="119"/>
      <c r="QP81" s="119"/>
      <c r="QQ81" s="119"/>
      <c r="QR81" s="119"/>
      <c r="QS81" s="119"/>
      <c r="QT81" s="119"/>
      <c r="QU81" s="119"/>
      <c r="QV81" s="119"/>
      <c r="QW81" s="119"/>
      <c r="QX81" s="119"/>
      <c r="QY81" s="119"/>
      <c r="QZ81" s="119"/>
      <c r="RA81" s="119"/>
      <c r="RB81" s="119"/>
      <c r="RC81" s="119"/>
      <c r="RD81" s="119"/>
      <c r="RE81" s="119"/>
      <c r="RF81" s="119"/>
      <c r="RG81" s="119"/>
      <c r="AJV81" s="119">
        <v>8</v>
      </c>
      <c r="AJW81" s="119">
        <v>8</v>
      </c>
      <c r="AJX81" s="119">
        <v>8</v>
      </c>
      <c r="AJY81" s="119">
        <v>8</v>
      </c>
      <c r="AJZ81" s="119">
        <v>8</v>
      </c>
      <c r="AKC81" s="119">
        <v>8</v>
      </c>
      <c r="AKD81" s="218">
        <v>4</v>
      </c>
      <c r="AKE81" s="218">
        <v>8</v>
      </c>
      <c r="AKF81" s="218">
        <v>8</v>
      </c>
      <c r="AKG81" s="218">
        <v>8</v>
      </c>
      <c r="AKH81" s="218">
        <v>8</v>
      </c>
      <c r="AKJ81" s="218">
        <v>8</v>
      </c>
      <c r="AKQ81" s="218">
        <v>8</v>
      </c>
      <c r="AKR81" s="218">
        <v>8</v>
      </c>
      <c r="AKS81" s="218">
        <v>8</v>
      </c>
      <c r="AKT81" s="218">
        <v>8</v>
      </c>
      <c r="AKU81" s="119">
        <v>8</v>
      </c>
      <c r="AKX81" s="119">
        <v>8</v>
      </c>
      <c r="AKY81" s="119">
        <v>8</v>
      </c>
      <c r="AKZ81" s="119">
        <v>8</v>
      </c>
      <c r="ALA81" s="119">
        <v>8</v>
      </c>
      <c r="ALB81" s="119">
        <v>8</v>
      </c>
      <c r="ALE81" s="119">
        <v>8</v>
      </c>
      <c r="ALF81" s="119">
        <v>8</v>
      </c>
      <c r="ALG81" s="119">
        <v>8</v>
      </c>
      <c r="ALH81" s="119">
        <v>8</v>
      </c>
      <c r="ALI81" s="119">
        <v>8</v>
      </c>
      <c r="ALL81" s="119">
        <v>8</v>
      </c>
    </row>
    <row r="82" spans="1:1176" ht="14.25" hidden="1" customHeight="1" outlineLevel="1" thickBot="1">
      <c r="A82" s="157" t="s">
        <v>233</v>
      </c>
      <c r="B82" s="163" t="e">
        <f>SUM(B80/(B77*E83/100))</f>
        <v>#DIV/0!</v>
      </c>
      <c r="C82" s="164" t="s">
        <v>235</v>
      </c>
      <c r="D82" s="671">
        <f>SUM(D76:D81)</f>
        <v>0</v>
      </c>
      <c r="E82" s="182">
        <v>12.276</v>
      </c>
      <c r="F82" s="183"/>
      <c r="G82" s="598">
        <f>SUM(G76:G81)</f>
        <v>420</v>
      </c>
      <c r="H82" s="156">
        <f>SUM(H76:H81)</f>
        <v>412</v>
      </c>
      <c r="NV82" s="119"/>
      <c r="NW82" s="119"/>
      <c r="NX82" s="119"/>
      <c r="NY82" s="119"/>
      <c r="NZ82" s="119"/>
      <c r="OA82" s="119"/>
      <c r="OB82" s="119"/>
      <c r="OC82" s="119"/>
      <c r="OD82" s="119"/>
      <c r="OE82" s="119"/>
      <c r="OF82" s="119"/>
      <c r="OG82" s="119"/>
      <c r="OH82" s="119"/>
      <c r="OI82" s="119"/>
      <c r="OJ82" s="119"/>
      <c r="OK82" s="119"/>
      <c r="OL82" s="119"/>
      <c r="OM82" s="119"/>
      <c r="ON82" s="119"/>
      <c r="OO82" s="119"/>
      <c r="OP82" s="119"/>
      <c r="OQ82" s="119"/>
      <c r="OR82" s="119"/>
      <c r="OS82" s="119"/>
      <c r="OT82" s="119"/>
      <c r="OU82" s="119"/>
      <c r="OV82" s="119"/>
      <c r="OW82" s="119"/>
      <c r="OX82" s="119"/>
      <c r="OY82" s="119"/>
      <c r="OZ82" s="119"/>
      <c r="PA82" s="119"/>
      <c r="PB82" s="119"/>
      <c r="PC82" s="119"/>
      <c r="PD82" s="119"/>
      <c r="PE82" s="119"/>
      <c r="PF82" s="119"/>
      <c r="PG82" s="119"/>
      <c r="PH82" s="119"/>
      <c r="PI82" s="119"/>
      <c r="PJ82" s="119"/>
      <c r="PK82" s="119"/>
      <c r="PL82" s="119"/>
      <c r="PM82" s="119"/>
      <c r="PN82" s="119"/>
      <c r="PO82" s="119"/>
      <c r="PP82" s="119"/>
      <c r="PQ82" s="119"/>
      <c r="PR82" s="119"/>
      <c r="PS82" s="119"/>
      <c r="PT82" s="119"/>
      <c r="PU82" s="119"/>
      <c r="PV82" s="119"/>
      <c r="PW82" s="119"/>
      <c r="PX82" s="119"/>
      <c r="PY82" s="119"/>
      <c r="PZ82" s="119"/>
      <c r="QA82" s="119"/>
      <c r="QB82" s="119"/>
      <c r="QC82" s="119"/>
      <c r="QD82" s="119"/>
      <c r="QE82" s="119"/>
      <c r="QF82" s="119"/>
      <c r="QG82" s="119"/>
      <c r="QH82" s="119"/>
      <c r="QI82" s="119"/>
      <c r="QJ82" s="119"/>
      <c r="QK82" s="119"/>
      <c r="QL82" s="119"/>
      <c r="QM82" s="119"/>
      <c r="QN82" s="119"/>
      <c r="QO82" s="119"/>
      <c r="QP82" s="119"/>
      <c r="QQ82" s="119"/>
      <c r="QR82" s="119"/>
      <c r="QS82" s="119"/>
      <c r="QT82" s="119"/>
      <c r="QU82" s="119"/>
      <c r="QV82" s="119"/>
      <c r="QW82" s="119"/>
      <c r="QX82" s="119"/>
      <c r="QY82" s="119"/>
      <c r="QZ82" s="119"/>
      <c r="RA82" s="119"/>
      <c r="RB82" s="119"/>
      <c r="RC82" s="119"/>
      <c r="RD82" s="119"/>
      <c r="RE82" s="119"/>
      <c r="RF82" s="119"/>
      <c r="RG82" s="119"/>
    </row>
    <row r="83" spans="1:1176" ht="14.25" hidden="1" customHeight="1" outlineLevel="1">
      <c r="A83" s="158" t="s">
        <v>233</v>
      </c>
      <c r="B83" s="165" t="e">
        <f>SUM(B80/(B78*E83/100))</f>
        <v>#DIV/0!</v>
      </c>
      <c r="C83" s="166" t="e">
        <f>SUM(B80/(E82*E83/100))</f>
        <v>#DIV/0!</v>
      </c>
      <c r="D83" s="73" t="s">
        <v>236</v>
      </c>
      <c r="E83" s="167">
        <v>0</v>
      </c>
      <c r="F83" s="184">
        <v>12</v>
      </c>
      <c r="G83" s="176"/>
      <c r="H83" s="187"/>
      <c r="NV83" s="119"/>
      <c r="NW83" s="119"/>
      <c r="NX83" s="119"/>
      <c r="NY83" s="119"/>
      <c r="NZ83" s="119"/>
      <c r="OA83" s="119"/>
      <c r="OB83" s="119"/>
      <c r="OC83" s="119"/>
      <c r="OD83" s="119"/>
      <c r="OE83" s="119"/>
      <c r="OF83" s="119"/>
      <c r="OG83" s="119"/>
      <c r="OH83" s="119"/>
      <c r="OI83" s="119"/>
      <c r="OJ83" s="119"/>
      <c r="OK83" s="119"/>
      <c r="OL83" s="119"/>
      <c r="OM83" s="119"/>
      <c r="ON83" s="119"/>
      <c r="OO83" s="119"/>
      <c r="OP83" s="119"/>
      <c r="OQ83" s="119"/>
      <c r="OR83" s="119"/>
      <c r="OS83" s="119"/>
      <c r="OT83" s="119"/>
      <c r="OU83" s="119"/>
      <c r="OV83" s="119"/>
      <c r="OW83" s="119"/>
      <c r="OX83" s="119"/>
      <c r="OY83" s="119"/>
      <c r="OZ83" s="119"/>
      <c r="PA83" s="119"/>
      <c r="PB83" s="119"/>
      <c r="PC83" s="119"/>
      <c r="PD83" s="119"/>
      <c r="PE83" s="119"/>
      <c r="PF83" s="119"/>
      <c r="PG83" s="119"/>
      <c r="PH83" s="119"/>
      <c r="PI83" s="119"/>
      <c r="PJ83" s="119"/>
      <c r="PK83" s="119"/>
      <c r="PL83" s="119"/>
      <c r="PM83" s="119"/>
      <c r="PN83" s="119"/>
      <c r="PO83" s="119"/>
      <c r="PP83" s="119"/>
      <c r="PQ83" s="119"/>
      <c r="PR83" s="119"/>
      <c r="PS83" s="119"/>
      <c r="PT83" s="119"/>
      <c r="PU83" s="119"/>
      <c r="PV83" s="119"/>
      <c r="PW83" s="119"/>
      <c r="PX83" s="119"/>
      <c r="PY83" s="119"/>
      <c r="PZ83" s="119"/>
      <c r="QA83" s="119"/>
      <c r="QB83" s="119"/>
      <c r="QC83" s="119"/>
      <c r="QD83" s="119"/>
      <c r="QE83" s="119"/>
      <c r="QF83" s="119"/>
      <c r="QG83" s="119"/>
      <c r="QH83" s="119"/>
      <c r="QI83" s="119"/>
      <c r="QJ83" s="119"/>
      <c r="QK83" s="119"/>
      <c r="QL83" s="119"/>
      <c r="QM83" s="119"/>
      <c r="QN83" s="119"/>
      <c r="QO83" s="119"/>
      <c r="QP83" s="119"/>
      <c r="QQ83" s="119"/>
      <c r="QR83" s="119"/>
      <c r="QS83" s="119"/>
      <c r="QT83" s="119"/>
      <c r="QU83" s="119"/>
      <c r="QV83" s="119"/>
      <c r="QW83" s="119"/>
      <c r="QX83" s="119"/>
      <c r="QY83" s="119"/>
      <c r="QZ83" s="119"/>
      <c r="RA83" s="119"/>
      <c r="RB83" s="119"/>
      <c r="RC83" s="119"/>
      <c r="RD83" s="119"/>
      <c r="RE83" s="119"/>
      <c r="RF83" s="119"/>
      <c r="RG83" s="119"/>
    </row>
    <row r="84" spans="1:1176" ht="14.25" hidden="1" customHeight="1" outlineLevel="1">
      <c r="A84" s="208"/>
      <c r="B84" s="307" t="s">
        <v>237</v>
      </c>
      <c r="C84" s="323">
        <v>27.8</v>
      </c>
      <c r="E84" s="314">
        <v>2.5</v>
      </c>
      <c r="F84" s="322">
        <v>3</v>
      </c>
      <c r="G84" s="313">
        <v>3.5</v>
      </c>
      <c r="H84" s="309">
        <v>4</v>
      </c>
      <c r="NV84" s="119"/>
      <c r="NW84" s="119"/>
      <c r="NX84" s="119"/>
      <c r="NY84" s="119"/>
      <c r="NZ84" s="119"/>
      <c r="OA84" s="119"/>
      <c r="OB84" s="119"/>
      <c r="OC84" s="119"/>
      <c r="OD84" s="119"/>
      <c r="OE84" s="119"/>
      <c r="OF84" s="119"/>
      <c r="OG84" s="119"/>
      <c r="OH84" s="119"/>
      <c r="OI84" s="119"/>
      <c r="OJ84" s="119"/>
      <c r="OK84" s="119"/>
      <c r="OL84" s="119"/>
      <c r="OM84" s="119"/>
      <c r="ON84" s="119"/>
      <c r="OO84" s="119"/>
      <c r="OP84" s="119"/>
      <c r="OQ84" s="119"/>
      <c r="OR84" s="119"/>
      <c r="OS84" s="119"/>
      <c r="OT84" s="119"/>
      <c r="OU84" s="119"/>
      <c r="OV84" s="119"/>
      <c r="OW84" s="119"/>
      <c r="OX84" s="119"/>
      <c r="OY84" s="119"/>
      <c r="OZ84" s="119"/>
      <c r="PA84" s="119"/>
      <c r="PB84" s="119"/>
      <c r="PC84" s="119"/>
      <c r="PD84" s="119"/>
      <c r="PE84" s="119"/>
      <c r="PF84" s="119"/>
      <c r="PG84" s="119"/>
      <c r="PH84" s="119"/>
      <c r="PI84" s="119"/>
      <c r="PJ84" s="119"/>
      <c r="PK84" s="119"/>
      <c r="PL84" s="119"/>
      <c r="PM84" s="119"/>
      <c r="PN84" s="119"/>
      <c r="PO84" s="119"/>
      <c r="PP84" s="119"/>
      <c r="PQ84" s="119"/>
      <c r="PR84" s="119"/>
      <c r="PS84" s="119"/>
      <c r="PT84" s="119"/>
      <c r="PU84" s="119"/>
      <c r="PV84" s="119"/>
      <c r="PW84" s="119"/>
      <c r="PX84" s="119"/>
      <c r="PY84" s="119"/>
      <c r="PZ84" s="119"/>
      <c r="QA84" s="119"/>
      <c r="QB84" s="119"/>
      <c r="QC84" s="119"/>
      <c r="QD84" s="119"/>
      <c r="QE84" s="119"/>
      <c r="QF84" s="119"/>
      <c r="QG84" s="119"/>
      <c r="QH84" s="119"/>
      <c r="QI84" s="119"/>
      <c r="QJ84" s="119"/>
      <c r="QK84" s="119"/>
      <c r="QL84" s="119"/>
      <c r="QM84" s="119"/>
      <c r="QN84" s="119"/>
      <c r="QO84" s="119"/>
      <c r="QP84" s="119"/>
      <c r="QQ84" s="119"/>
      <c r="QR84" s="119"/>
      <c r="QS84" s="119"/>
      <c r="QT84" s="119"/>
      <c r="QU84" s="119"/>
      <c r="QV84" s="119"/>
      <c r="QW84" s="119"/>
      <c r="QX84" s="119"/>
      <c r="QY84" s="119"/>
      <c r="QZ84" s="119"/>
      <c r="RA84" s="119"/>
      <c r="RB84" s="119"/>
      <c r="RC84" s="119"/>
      <c r="RD84" s="119"/>
      <c r="RE84" s="119"/>
      <c r="RF84" s="119"/>
      <c r="RG84" s="119"/>
      <c r="AJI84" s="318">
        <f t="shared" ref="AJI84:AJY84" si="100">$C84*$F84</f>
        <v>83.4</v>
      </c>
      <c r="AJJ84" s="318">
        <f t="shared" si="100"/>
        <v>83.4</v>
      </c>
      <c r="AJK84" s="318">
        <f t="shared" si="100"/>
        <v>83.4</v>
      </c>
      <c r="AJL84" s="318">
        <f t="shared" si="100"/>
        <v>83.4</v>
      </c>
      <c r="AJM84" s="318">
        <f t="shared" si="100"/>
        <v>83.4</v>
      </c>
      <c r="AJN84" s="318">
        <f t="shared" si="100"/>
        <v>83.4</v>
      </c>
      <c r="AJO84" s="318">
        <f t="shared" si="100"/>
        <v>83.4</v>
      </c>
      <c r="AJP84" s="318">
        <f t="shared" si="100"/>
        <v>83.4</v>
      </c>
      <c r="AJQ84" s="318">
        <f t="shared" si="100"/>
        <v>83.4</v>
      </c>
      <c r="AJR84" s="318">
        <f t="shared" si="100"/>
        <v>83.4</v>
      </c>
      <c r="AJS84" s="318">
        <f t="shared" si="100"/>
        <v>83.4</v>
      </c>
      <c r="AJT84" s="318">
        <f t="shared" si="100"/>
        <v>83.4</v>
      </c>
      <c r="AJU84" s="318">
        <f t="shared" si="100"/>
        <v>83.4</v>
      </c>
      <c r="AJV84" s="318">
        <f t="shared" si="100"/>
        <v>83.4</v>
      </c>
      <c r="AJW84" s="318">
        <f t="shared" si="100"/>
        <v>83.4</v>
      </c>
      <c r="AJX84" s="318">
        <f t="shared" si="100"/>
        <v>83.4</v>
      </c>
      <c r="AJY84" s="318">
        <f t="shared" si="100"/>
        <v>83.4</v>
      </c>
      <c r="AJZ84" s="318">
        <f t="shared" ref="AJZ84:ALN84" si="101">$C84*$F84</f>
        <v>83.4</v>
      </c>
      <c r="AKA84" s="318">
        <f t="shared" si="101"/>
        <v>83.4</v>
      </c>
      <c r="AKB84" s="318">
        <f t="shared" si="101"/>
        <v>83.4</v>
      </c>
      <c r="AKC84" s="318">
        <f t="shared" si="101"/>
        <v>83.4</v>
      </c>
      <c r="AKD84" s="318">
        <f t="shared" si="101"/>
        <v>83.4</v>
      </c>
      <c r="AKE84" s="318">
        <f t="shared" si="101"/>
        <v>83.4</v>
      </c>
      <c r="AKF84" s="318">
        <f t="shared" si="101"/>
        <v>83.4</v>
      </c>
      <c r="AKG84" s="318">
        <f t="shared" si="101"/>
        <v>83.4</v>
      </c>
      <c r="AKH84" s="318">
        <f t="shared" si="101"/>
        <v>83.4</v>
      </c>
      <c r="AKI84" s="318">
        <f t="shared" si="101"/>
        <v>83.4</v>
      </c>
      <c r="AKJ84" s="318">
        <f t="shared" si="101"/>
        <v>83.4</v>
      </c>
      <c r="AKK84" s="318">
        <f t="shared" si="101"/>
        <v>83.4</v>
      </c>
      <c r="AKL84" s="318">
        <f t="shared" si="101"/>
        <v>83.4</v>
      </c>
      <c r="AKM84" s="318">
        <f t="shared" si="101"/>
        <v>83.4</v>
      </c>
      <c r="AKN84" s="318">
        <f t="shared" si="101"/>
        <v>83.4</v>
      </c>
      <c r="AKO84" s="318">
        <f t="shared" si="101"/>
        <v>83.4</v>
      </c>
      <c r="AKP84" s="318">
        <f t="shared" si="101"/>
        <v>83.4</v>
      </c>
      <c r="AKQ84" s="318">
        <f t="shared" si="101"/>
        <v>83.4</v>
      </c>
      <c r="AKR84" s="318">
        <f t="shared" si="101"/>
        <v>83.4</v>
      </c>
      <c r="AKS84" s="318">
        <f t="shared" si="101"/>
        <v>83.4</v>
      </c>
      <c r="AKT84" s="318">
        <f t="shared" si="101"/>
        <v>83.4</v>
      </c>
      <c r="AKU84" s="318">
        <f t="shared" si="101"/>
        <v>83.4</v>
      </c>
      <c r="AKV84" s="318">
        <f t="shared" si="101"/>
        <v>83.4</v>
      </c>
      <c r="AKW84" s="318">
        <f t="shared" si="101"/>
        <v>83.4</v>
      </c>
      <c r="AKX84" s="318">
        <f t="shared" si="101"/>
        <v>83.4</v>
      </c>
      <c r="AKY84" s="318">
        <f t="shared" si="101"/>
        <v>83.4</v>
      </c>
      <c r="AKZ84" s="318">
        <f t="shared" si="101"/>
        <v>83.4</v>
      </c>
      <c r="ALA84" s="318">
        <f t="shared" si="101"/>
        <v>83.4</v>
      </c>
      <c r="ALB84" s="318">
        <f t="shared" si="101"/>
        <v>83.4</v>
      </c>
      <c r="ALC84" s="318">
        <f t="shared" si="101"/>
        <v>83.4</v>
      </c>
      <c r="ALD84" s="318">
        <f t="shared" si="101"/>
        <v>83.4</v>
      </c>
      <c r="ALE84" s="318">
        <f t="shared" si="101"/>
        <v>83.4</v>
      </c>
      <c r="ALF84" s="318">
        <f t="shared" si="101"/>
        <v>83.4</v>
      </c>
      <c r="ALG84" s="318">
        <f t="shared" si="101"/>
        <v>83.4</v>
      </c>
      <c r="ALH84" s="318">
        <f t="shared" si="101"/>
        <v>83.4</v>
      </c>
      <c r="ALI84" s="318">
        <f t="shared" si="101"/>
        <v>83.4</v>
      </c>
      <c r="ALJ84" s="318">
        <f t="shared" si="101"/>
        <v>83.4</v>
      </c>
      <c r="ALK84" s="318">
        <f t="shared" si="101"/>
        <v>83.4</v>
      </c>
      <c r="ALL84" s="318">
        <f t="shared" si="101"/>
        <v>83.4</v>
      </c>
      <c r="ALM84" s="318">
        <f t="shared" si="101"/>
        <v>83.4</v>
      </c>
      <c r="ALN84" s="318">
        <f t="shared" si="101"/>
        <v>83.4</v>
      </c>
    </row>
    <row r="85" spans="1:1176" ht="55.5" customHeight="1" collapsed="1">
      <c r="A85" s="88"/>
      <c r="B85" s="435">
        <v>253018</v>
      </c>
      <c r="C85" s="508" t="s">
        <v>688</v>
      </c>
      <c r="D85" s="288" t="s">
        <v>593</v>
      </c>
      <c r="E85" s="149" t="s">
        <v>689</v>
      </c>
      <c r="F85" s="434" t="s">
        <v>690</v>
      </c>
      <c r="G85" s="455">
        <v>1</v>
      </c>
      <c r="H85" s="76"/>
      <c r="T85" s="137"/>
      <c r="LY85" s="121"/>
      <c r="LZ85" s="121"/>
      <c r="MA85" s="121"/>
      <c r="MB85" s="121"/>
      <c r="MC85" s="121"/>
      <c r="MD85" s="121"/>
      <c r="ME85" s="121"/>
      <c r="MF85" s="121"/>
      <c r="MG85" s="121"/>
      <c r="MH85" s="121"/>
      <c r="MI85" s="121"/>
      <c r="MJ85" s="121"/>
      <c r="MK85" s="121"/>
      <c r="ML85" s="121"/>
      <c r="MM85" s="121"/>
      <c r="MN85" s="121"/>
      <c r="MO85" s="121"/>
      <c r="MP85" s="121"/>
      <c r="MQ85" s="121"/>
      <c r="MR85" s="121"/>
      <c r="MS85" s="121"/>
      <c r="MT85" s="121"/>
      <c r="MU85" s="121"/>
      <c r="MV85" s="121"/>
      <c r="MW85" s="121"/>
      <c r="MX85" s="121"/>
      <c r="MY85" s="121"/>
      <c r="MZ85" s="121"/>
      <c r="NA85" s="121"/>
      <c r="NB85" s="121"/>
      <c r="NC85" s="121"/>
      <c r="ND85" s="121"/>
      <c r="NE85" s="121"/>
      <c r="NF85" s="121"/>
      <c r="NG85" s="121"/>
      <c r="NH85" s="121"/>
      <c r="NI85" s="121"/>
      <c r="NJ85" s="121"/>
      <c r="NK85" s="121"/>
      <c r="NL85" s="121"/>
      <c r="NM85" s="121"/>
      <c r="NN85" s="121"/>
      <c r="NO85" s="121"/>
      <c r="NP85" s="121"/>
      <c r="NQ85" s="121"/>
      <c r="NR85" s="121"/>
      <c r="NS85" s="121"/>
      <c r="NT85" s="121"/>
      <c r="NU85" s="121"/>
      <c r="NV85" s="121"/>
      <c r="NW85" s="121"/>
      <c r="NX85" s="121"/>
      <c r="NY85" s="121"/>
      <c r="NZ85" s="121"/>
      <c r="OA85" s="121"/>
      <c r="OB85" s="119"/>
      <c r="OC85" s="119"/>
      <c r="OD85" s="121"/>
      <c r="OE85" s="121"/>
      <c r="OF85" s="121"/>
      <c r="OG85" s="121"/>
      <c r="OH85" s="121"/>
      <c r="OI85" s="121"/>
      <c r="OJ85" s="121"/>
      <c r="OK85" s="121"/>
      <c r="OL85" s="121"/>
      <c r="OM85" s="121"/>
      <c r="ON85" s="121"/>
      <c r="OO85" s="121"/>
      <c r="OP85" s="121"/>
      <c r="OQ85" s="121"/>
      <c r="OR85" s="121"/>
      <c r="OS85" s="121"/>
      <c r="OT85" s="121"/>
      <c r="OU85" s="121"/>
      <c r="OV85" s="121"/>
      <c r="OW85" s="121"/>
      <c r="OX85" s="121"/>
      <c r="OY85" s="121"/>
      <c r="OZ85" s="121"/>
      <c r="PA85" s="121"/>
      <c r="PB85" s="121"/>
      <c r="PC85" s="121"/>
      <c r="PD85" s="121"/>
      <c r="PE85" s="121"/>
      <c r="PF85" s="121"/>
      <c r="PG85" s="121"/>
      <c r="PH85" s="121"/>
      <c r="PI85" s="121"/>
      <c r="PJ85" s="121"/>
      <c r="PK85" s="121"/>
      <c r="PL85" s="121"/>
      <c r="PM85" s="121"/>
      <c r="PN85" s="121"/>
      <c r="PO85" s="121"/>
      <c r="PP85" s="121"/>
      <c r="PQ85" s="121"/>
      <c r="PR85" s="121"/>
      <c r="PS85" s="121"/>
      <c r="PT85" s="121"/>
      <c r="PU85" s="121"/>
      <c r="PV85" s="121"/>
      <c r="PW85" s="121"/>
      <c r="PX85" s="121"/>
      <c r="PY85" s="121"/>
      <c r="PZ85" s="121"/>
      <c r="QA85" s="121"/>
      <c r="QB85" s="121"/>
      <c r="QC85" s="121"/>
      <c r="QD85" s="121"/>
      <c r="QE85" s="121"/>
      <c r="QF85" s="121"/>
      <c r="QG85" s="121"/>
      <c r="QH85" s="121"/>
      <c r="QI85" s="121"/>
      <c r="QJ85" s="121"/>
      <c r="QK85" s="121"/>
      <c r="QL85" s="170" t="s">
        <v>691</v>
      </c>
      <c r="QM85" s="170"/>
      <c r="QN85" s="121"/>
      <c r="QO85" s="121"/>
      <c r="QP85" s="121"/>
      <c r="QQ85" s="121"/>
      <c r="QR85" s="121"/>
      <c r="QS85" s="121"/>
      <c r="QT85" s="121"/>
      <c r="QU85" s="121"/>
      <c r="QV85" s="121"/>
      <c r="QW85" s="121"/>
      <c r="QX85" s="121"/>
      <c r="QY85" s="121"/>
      <c r="QZ85" s="121"/>
      <c r="RA85" s="121"/>
      <c r="RB85" s="121"/>
      <c r="RC85" s="121"/>
      <c r="RD85" s="121"/>
      <c r="RE85" s="121"/>
      <c r="RF85" s="121"/>
      <c r="RG85" s="121"/>
      <c r="RH85" s="121"/>
      <c r="RI85" s="121"/>
      <c r="RJ85" s="121"/>
      <c r="RK85" s="121"/>
      <c r="RL85" s="121"/>
      <c r="RM85" s="121"/>
      <c r="RN85" s="121"/>
      <c r="RO85" s="121"/>
      <c r="RP85" s="121"/>
      <c r="RQ85" s="121"/>
      <c r="RR85" s="121"/>
      <c r="RS85" s="121"/>
      <c r="RT85" s="121"/>
      <c r="RV85" s="121"/>
      <c r="RW85" s="121"/>
      <c r="RX85" s="121"/>
      <c r="RY85" s="121"/>
      <c r="RZ85" s="121"/>
      <c r="SA85" s="121"/>
      <c r="SB85" s="121"/>
      <c r="SC85" s="121"/>
      <c r="SD85" s="121"/>
      <c r="SE85" s="121"/>
      <c r="SF85" s="121"/>
      <c r="SG85" s="121"/>
      <c r="SH85" s="121"/>
      <c r="SI85" s="121"/>
      <c r="SJ85" s="121"/>
      <c r="SK85" s="121"/>
      <c r="SL85" s="121"/>
      <c r="SM85" s="121"/>
      <c r="SN85" s="121"/>
      <c r="SO85" s="121"/>
      <c r="SP85" s="121"/>
      <c r="SQ85" s="121"/>
      <c r="SR85" s="121"/>
      <c r="SS85" s="121"/>
      <c r="ST85" s="121"/>
      <c r="SU85" s="121"/>
      <c r="SV85" s="121"/>
      <c r="SW85" s="121"/>
      <c r="SX85" s="121"/>
      <c r="SY85" s="121"/>
      <c r="SZ85" s="121"/>
      <c r="TA85" s="121"/>
      <c r="TC85" s="121"/>
      <c r="TD85" s="121"/>
      <c r="TE85" s="170"/>
      <c r="TF85" s="121"/>
      <c r="TG85" s="121"/>
      <c r="TH85" s="169" t="s">
        <v>544</v>
      </c>
      <c r="TI85" s="121"/>
      <c r="TJ85" s="121"/>
      <c r="TK85" s="121"/>
      <c r="TL85" s="121"/>
      <c r="TM85" s="121"/>
      <c r="TN85" s="121"/>
      <c r="TO85" s="169" t="s">
        <v>544</v>
      </c>
      <c r="TP85" s="121"/>
      <c r="TQ85" s="121"/>
      <c r="TR85" s="121"/>
      <c r="TS85" s="121"/>
      <c r="TT85" s="121"/>
      <c r="TU85" s="169" t="s">
        <v>544</v>
      </c>
      <c r="TV85" s="121"/>
      <c r="TW85" s="121"/>
      <c r="TX85" s="121"/>
      <c r="TY85" s="121"/>
      <c r="TZ85" s="121"/>
      <c r="UA85" s="121"/>
      <c r="UB85" s="121"/>
      <c r="UC85" s="121"/>
      <c r="UD85" s="121"/>
      <c r="UE85" s="121"/>
      <c r="UF85" s="121"/>
      <c r="UG85" s="121"/>
      <c r="UH85" s="121"/>
      <c r="UI85" s="121"/>
      <c r="UJ85" s="121"/>
      <c r="UK85" s="121"/>
      <c r="UL85" s="121"/>
      <c r="UM85" s="170"/>
      <c r="UN85" s="121"/>
      <c r="UO85" s="121"/>
      <c r="UP85" s="121"/>
      <c r="UQ85" s="121" t="s">
        <v>692</v>
      </c>
      <c r="UR85" s="121"/>
      <c r="US85" s="121"/>
      <c r="UT85" s="121"/>
      <c r="UU85" s="121"/>
      <c r="UV85" s="121"/>
      <c r="UW85" s="121"/>
      <c r="UX85" s="170" t="s">
        <v>693</v>
      </c>
      <c r="UY85" s="121" t="s">
        <v>692</v>
      </c>
      <c r="UZ85" s="121"/>
      <c r="VA85" s="121"/>
      <c r="VB85" s="121"/>
      <c r="VC85" s="121"/>
      <c r="VD85" s="121"/>
      <c r="VE85" s="121" t="s">
        <v>692</v>
      </c>
      <c r="VF85" s="121"/>
      <c r="VG85" s="121"/>
      <c r="VH85" s="121"/>
      <c r="VI85" s="121"/>
      <c r="VJ85" s="121"/>
      <c r="VK85" s="121"/>
      <c r="VL85" s="121" t="s">
        <v>692</v>
      </c>
      <c r="VM85" s="121"/>
      <c r="VN85" s="121"/>
      <c r="VO85" s="121"/>
      <c r="VP85" s="121"/>
      <c r="VQ85" s="121"/>
      <c r="VR85" s="121" t="s">
        <v>692</v>
      </c>
      <c r="VS85" s="121"/>
      <c r="VT85" s="121"/>
      <c r="VU85" s="121"/>
      <c r="VV85" s="121"/>
      <c r="VW85" s="121"/>
      <c r="VX85" s="121"/>
      <c r="VY85" s="121"/>
      <c r="VZ85" s="201" t="s">
        <v>490</v>
      </c>
      <c r="WA85" s="121"/>
      <c r="WB85" s="121"/>
      <c r="WC85" s="121"/>
      <c r="WD85" s="121"/>
      <c r="WE85" s="121"/>
      <c r="WF85" s="121"/>
      <c r="WG85" s="121"/>
      <c r="WH85" s="121"/>
      <c r="WI85" s="121"/>
      <c r="WJ85" s="121"/>
      <c r="WK85" s="121"/>
      <c r="WL85" s="121"/>
      <c r="WM85" s="121"/>
      <c r="WN85" s="121"/>
      <c r="WO85" s="121"/>
      <c r="WP85" s="121"/>
      <c r="WQ85" s="121"/>
      <c r="WR85" s="121"/>
      <c r="WS85" s="121"/>
      <c r="WT85" s="177"/>
      <c r="WU85" s="177"/>
      <c r="WV85" s="177"/>
      <c r="WW85" s="177"/>
      <c r="WX85" s="177"/>
      <c r="WY85" s="177"/>
      <c r="WZ85" s="177"/>
      <c r="XA85" s="177"/>
      <c r="XB85" s="172" t="s">
        <v>493</v>
      </c>
      <c r="XC85" s="177"/>
      <c r="XD85" s="177"/>
      <c r="XE85" s="200" t="s">
        <v>72</v>
      </c>
      <c r="XF85" s="200" t="s">
        <v>72</v>
      </c>
      <c r="XG85" s="200" t="s">
        <v>73</v>
      </c>
      <c r="XH85" s="200" t="s">
        <v>73</v>
      </c>
      <c r="XI85" s="200" t="s">
        <v>73</v>
      </c>
      <c r="XJ85" s="177"/>
      <c r="XL85" s="200" t="s">
        <v>76</v>
      </c>
      <c r="XM85" s="200" t="s">
        <v>76</v>
      </c>
      <c r="XN85" s="200" t="s">
        <v>76</v>
      </c>
      <c r="XO85" s="200" t="s">
        <v>76</v>
      </c>
      <c r="XP85" s="200" t="s">
        <v>694</v>
      </c>
      <c r="XQ85" s="177"/>
      <c r="XR85" s="177"/>
      <c r="XS85" s="177"/>
      <c r="XT85" s="200" t="s">
        <v>695</v>
      </c>
      <c r="XU85" s="200" t="s">
        <v>696</v>
      </c>
      <c r="XV85" s="200" t="s">
        <v>697</v>
      </c>
      <c r="XW85" s="200" t="s">
        <v>698</v>
      </c>
      <c r="XZ85" s="200" t="s">
        <v>699</v>
      </c>
      <c r="YB85" s="200" t="s">
        <v>700</v>
      </c>
      <c r="YC85" s="200" t="s">
        <v>701</v>
      </c>
      <c r="YD85" s="200" t="s">
        <v>702</v>
      </c>
      <c r="YG85" s="200" t="s">
        <v>703</v>
      </c>
      <c r="YH85" s="545"/>
      <c r="YI85" s="545"/>
      <c r="YJ85" s="510"/>
      <c r="YK85" s="510"/>
      <c r="YL85" s="510"/>
      <c r="YM85" s="510"/>
      <c r="YN85" s="510"/>
      <c r="YO85" s="510"/>
      <c r="YP85" s="510"/>
      <c r="YQ85" s="169" t="s">
        <v>704</v>
      </c>
      <c r="YR85" s="169" t="s">
        <v>704</v>
      </c>
      <c r="YS85" s="510"/>
      <c r="YT85" s="510"/>
      <c r="YU85" s="510"/>
      <c r="YV85" s="200" t="s">
        <v>705</v>
      </c>
      <c r="YW85" s="200" t="s">
        <v>88</v>
      </c>
      <c r="YX85" s="200" t="s">
        <v>84</v>
      </c>
      <c r="YY85" s="200" t="s">
        <v>85</v>
      </c>
      <c r="YZ85" s="200" t="s">
        <v>705</v>
      </c>
      <c r="ZB85" s="200" t="s">
        <v>88</v>
      </c>
      <c r="ZC85" s="84" t="s">
        <v>88</v>
      </c>
      <c r="ZD85" s="84" t="s">
        <v>88</v>
      </c>
      <c r="ZE85" s="84" t="s">
        <v>88</v>
      </c>
      <c r="ZF85" s="84" t="s">
        <v>88</v>
      </c>
      <c r="ZH85" s="84"/>
      <c r="ZI85" s="84" t="s">
        <v>89</v>
      </c>
      <c r="ZJ85" s="84" t="s">
        <v>706</v>
      </c>
      <c r="ZK85" s="84" t="s">
        <v>92</v>
      </c>
      <c r="ZL85" s="84" t="s">
        <v>707</v>
      </c>
      <c r="ZM85" s="171" t="s">
        <v>708</v>
      </c>
      <c r="ZN85" s="84"/>
      <c r="ZO85" s="84"/>
      <c r="ZP85" s="84"/>
      <c r="ZQ85" s="84" t="s">
        <v>709</v>
      </c>
      <c r="ZR85" s="84" t="s">
        <v>710</v>
      </c>
      <c r="ZS85" s="84" t="s">
        <v>710</v>
      </c>
      <c r="ZT85" s="84" t="s">
        <v>711</v>
      </c>
      <c r="ZU85" s="84" t="s">
        <v>82</v>
      </c>
      <c r="ZV85" s="84"/>
      <c r="ZW85" s="84" t="s">
        <v>82</v>
      </c>
      <c r="ZX85" s="84" t="s">
        <v>82</v>
      </c>
      <c r="ZY85" s="84" t="s">
        <v>82</v>
      </c>
      <c r="ZZ85" s="84" t="s">
        <v>82</v>
      </c>
      <c r="AAA85" s="84"/>
      <c r="AAB85" s="84"/>
      <c r="AAC85" s="84"/>
      <c r="AAD85" s="84"/>
      <c r="AAE85" s="84"/>
      <c r="AAF85" s="84"/>
      <c r="AAG85" s="84"/>
      <c r="AAH85" s="84"/>
      <c r="AAI85" s="84"/>
      <c r="AAJ85" s="84"/>
      <c r="AAK85" s="84"/>
      <c r="AAL85" s="84"/>
      <c r="AAM85" s="84"/>
      <c r="AAN85" s="84"/>
      <c r="AAO85" s="84"/>
      <c r="AAP85" s="84"/>
      <c r="AAQ85" s="84"/>
      <c r="AAR85" s="84"/>
      <c r="AAS85" s="84"/>
      <c r="AAT85" s="84"/>
      <c r="AAU85" s="84"/>
      <c r="AAV85" s="84"/>
      <c r="AAW85" s="84"/>
      <c r="AAX85" s="84"/>
      <c r="AAY85" s="84"/>
      <c r="AAZ85" s="84"/>
      <c r="ABA85" s="84"/>
      <c r="ABB85" s="84"/>
      <c r="ABC85" s="84"/>
      <c r="ABD85" s="84"/>
      <c r="ABE85" s="84"/>
      <c r="ABF85" s="513"/>
      <c r="ABG85" s="392" t="s">
        <v>242</v>
      </c>
      <c r="ABI85" s="513" t="s">
        <v>712</v>
      </c>
      <c r="ABJ85" s="513" t="s">
        <v>712</v>
      </c>
      <c r="ABK85" s="513"/>
      <c r="ABL85" s="513"/>
      <c r="ABM85" s="513" t="s">
        <v>712</v>
      </c>
      <c r="ABN85" s="513" t="s">
        <v>712</v>
      </c>
      <c r="ABO85" s="513" t="s">
        <v>712</v>
      </c>
      <c r="ABP85" s="513" t="s">
        <v>712</v>
      </c>
      <c r="ABQ85" s="513" t="s">
        <v>712</v>
      </c>
      <c r="ABR85" s="513" t="s">
        <v>712</v>
      </c>
      <c r="ABS85" s="513"/>
      <c r="ABT85" s="513" t="s">
        <v>712</v>
      </c>
      <c r="ABU85" s="513"/>
      <c r="ABV85" s="513"/>
      <c r="ABW85" s="513"/>
      <c r="ABX85" s="513"/>
      <c r="ABY85" s="513"/>
      <c r="ABZ85" s="513"/>
      <c r="ACA85" s="513" t="s">
        <v>712</v>
      </c>
      <c r="ACB85" s="513" t="s">
        <v>712</v>
      </c>
      <c r="ACC85" s="513" t="s">
        <v>712</v>
      </c>
      <c r="ACD85" s="513" t="s">
        <v>712</v>
      </c>
      <c r="ACE85" s="513" t="s">
        <v>712</v>
      </c>
      <c r="ACF85" s="513" t="s">
        <v>712</v>
      </c>
      <c r="ACG85" s="513"/>
      <c r="ACH85" s="513"/>
      <c r="ACI85" s="513" t="s">
        <v>712</v>
      </c>
      <c r="ACJ85" s="513" t="s">
        <v>712</v>
      </c>
      <c r="ACK85" s="513" t="s">
        <v>712</v>
      </c>
      <c r="ACL85" s="513" t="s">
        <v>712</v>
      </c>
      <c r="ACM85" s="513" t="s">
        <v>712</v>
      </c>
      <c r="ACN85" s="513"/>
      <c r="ACO85" s="513" t="s">
        <v>712</v>
      </c>
      <c r="ACP85" s="513" t="s">
        <v>712</v>
      </c>
      <c r="ACQ85" s="513" t="s">
        <v>712</v>
      </c>
      <c r="ACR85" s="513" t="s">
        <v>712</v>
      </c>
      <c r="ACS85" s="513" t="s">
        <v>712</v>
      </c>
      <c r="ACT85" s="513"/>
      <c r="ACU85" s="513"/>
      <c r="ACV85" s="513" t="s">
        <v>712</v>
      </c>
      <c r="ACW85" s="513" t="s">
        <v>712</v>
      </c>
      <c r="ACX85" s="513" t="s">
        <v>712</v>
      </c>
      <c r="ACY85" s="513" t="s">
        <v>712</v>
      </c>
      <c r="ACZ85" s="513" t="s">
        <v>712</v>
      </c>
      <c r="ADA85" s="513"/>
      <c r="ADB85" s="513"/>
      <c r="ADC85" s="513" t="s">
        <v>712</v>
      </c>
      <c r="ADD85" s="513" t="s">
        <v>712</v>
      </c>
      <c r="ADE85" s="513" t="s">
        <v>712</v>
      </c>
      <c r="ADF85" s="513" t="s">
        <v>712</v>
      </c>
      <c r="ADG85" s="513" t="s">
        <v>712</v>
      </c>
      <c r="ADH85" s="513" t="s">
        <v>712</v>
      </c>
      <c r="ADI85" s="513"/>
      <c r="ADJ85" s="513" t="s">
        <v>712</v>
      </c>
      <c r="ADK85" s="513" t="s">
        <v>712</v>
      </c>
      <c r="ADL85" s="513"/>
      <c r="ADM85" s="513" t="s">
        <v>712</v>
      </c>
      <c r="ADN85" s="513" t="s">
        <v>712</v>
      </c>
      <c r="ADO85" s="513"/>
      <c r="ADP85" s="513"/>
      <c r="ADQ85" s="513" t="s">
        <v>712</v>
      </c>
      <c r="ADR85" s="513" t="s">
        <v>712</v>
      </c>
      <c r="ADS85" s="513" t="s">
        <v>712</v>
      </c>
      <c r="ADT85" s="513" t="s">
        <v>712</v>
      </c>
      <c r="ADU85" s="513" t="s">
        <v>712</v>
      </c>
      <c r="ADV85" s="513"/>
      <c r="ADW85" s="513"/>
      <c r="ADX85" s="513"/>
      <c r="ADY85" s="513" t="s">
        <v>712</v>
      </c>
      <c r="ADZ85" s="513" t="s">
        <v>712</v>
      </c>
      <c r="AEA85" s="513" t="s">
        <v>712</v>
      </c>
      <c r="AEB85" s="513" t="s">
        <v>712</v>
      </c>
      <c r="AEC85" s="513" t="s">
        <v>712</v>
      </c>
      <c r="AED85" s="513"/>
      <c r="AEE85" s="513" t="s">
        <v>712</v>
      </c>
      <c r="AEF85" s="513" t="s">
        <v>712</v>
      </c>
      <c r="AEG85" s="513" t="s">
        <v>712</v>
      </c>
      <c r="AEH85" s="513" t="s">
        <v>712</v>
      </c>
      <c r="AEI85" s="513" t="s">
        <v>712</v>
      </c>
      <c r="AEJ85" s="513" t="s">
        <v>712</v>
      </c>
      <c r="AEK85" s="513"/>
      <c r="AEL85" s="513" t="s">
        <v>712</v>
      </c>
      <c r="AEM85" s="513" t="s">
        <v>712</v>
      </c>
      <c r="AEN85" s="513" t="s">
        <v>712</v>
      </c>
      <c r="AEO85" s="513" t="s">
        <v>712</v>
      </c>
      <c r="AEP85" s="513" t="s">
        <v>712</v>
      </c>
      <c r="AEQ85" s="513"/>
      <c r="AER85" s="513"/>
      <c r="AES85" s="513" t="s">
        <v>712</v>
      </c>
      <c r="AET85" s="513" t="s">
        <v>712</v>
      </c>
      <c r="AEU85" s="513" t="s">
        <v>712</v>
      </c>
      <c r="AEV85" s="513" t="s">
        <v>712</v>
      </c>
      <c r="AEW85" s="513"/>
      <c r="AEX85" s="513" t="s">
        <v>712</v>
      </c>
      <c r="AEY85" s="513"/>
      <c r="AEZ85" s="513" t="s">
        <v>712</v>
      </c>
      <c r="AFA85" s="513" t="s">
        <v>712</v>
      </c>
      <c r="AFB85" s="513" t="s">
        <v>712</v>
      </c>
      <c r="AFC85" s="513" t="s">
        <v>712</v>
      </c>
      <c r="AFD85" s="513" t="s">
        <v>712</v>
      </c>
      <c r="AFE85" s="513" t="s">
        <v>712</v>
      </c>
      <c r="AFF85" s="513"/>
      <c r="AFG85" s="513" t="s">
        <v>712</v>
      </c>
      <c r="AFH85" s="513" t="s">
        <v>712</v>
      </c>
      <c r="AFI85" s="513" t="s">
        <v>712</v>
      </c>
      <c r="AFJ85" s="513" t="s">
        <v>712</v>
      </c>
      <c r="AFK85" s="513" t="s">
        <v>712</v>
      </c>
      <c r="AFL85" s="513"/>
      <c r="AFM85" s="513"/>
      <c r="AFN85" s="513" t="s">
        <v>712</v>
      </c>
      <c r="AFO85" s="513" t="s">
        <v>712</v>
      </c>
      <c r="AFP85" s="513" t="s">
        <v>712</v>
      </c>
      <c r="AFQ85" s="513" t="s">
        <v>712</v>
      </c>
      <c r="AFR85" s="513" t="s">
        <v>712</v>
      </c>
      <c r="AFS85" s="513"/>
      <c r="AFT85" s="513"/>
      <c r="AFU85" s="513" t="s">
        <v>712</v>
      </c>
      <c r="AFV85" s="513" t="s">
        <v>712</v>
      </c>
      <c r="AFW85" s="513" t="s">
        <v>712</v>
      </c>
      <c r="AFX85" s="513" t="s">
        <v>712</v>
      </c>
      <c r="AFY85" s="513" t="s">
        <v>712</v>
      </c>
      <c r="AFZ85" s="513"/>
      <c r="AGA85" s="513"/>
      <c r="AGB85" s="513" t="s">
        <v>712</v>
      </c>
      <c r="AGC85" s="513" t="s">
        <v>712</v>
      </c>
      <c r="AGD85" s="513" t="s">
        <v>712</v>
      </c>
      <c r="AGE85" s="513" t="s">
        <v>712</v>
      </c>
      <c r="AGF85" s="513" t="s">
        <v>712</v>
      </c>
      <c r="AGG85" s="513" t="s">
        <v>712</v>
      </c>
      <c r="AGH85" s="513"/>
      <c r="AGI85" s="513" t="s">
        <v>712</v>
      </c>
      <c r="AGJ85" s="513" t="s">
        <v>712</v>
      </c>
      <c r="AGK85" s="513"/>
      <c r="AGL85" s="513" t="s">
        <v>712</v>
      </c>
      <c r="AGM85" s="513" t="s">
        <v>712</v>
      </c>
      <c r="AGN85" s="513"/>
      <c r="AGO85" s="513"/>
      <c r="AGP85" s="513"/>
      <c r="AGQ85" s="513"/>
      <c r="AGR85" s="513"/>
      <c r="AGS85" s="513" t="s">
        <v>712</v>
      </c>
      <c r="AGT85" s="513" t="s">
        <v>712</v>
      </c>
      <c r="AGU85" s="513" t="s">
        <v>712</v>
      </c>
      <c r="AGV85" s="513"/>
      <c r="AGW85" s="513" t="s">
        <v>712</v>
      </c>
      <c r="AGX85" s="513" t="s">
        <v>712</v>
      </c>
      <c r="AGY85" s="513" t="s">
        <v>712</v>
      </c>
      <c r="AGZ85" s="513" t="s">
        <v>712</v>
      </c>
      <c r="AHA85" s="513" t="s">
        <v>712</v>
      </c>
      <c r="AHB85" s="513" t="s">
        <v>712</v>
      </c>
      <c r="AHC85" s="513"/>
      <c r="AHD85" s="513" t="s">
        <v>712</v>
      </c>
      <c r="AHE85" s="513" t="s">
        <v>712</v>
      </c>
      <c r="AHF85" s="513" t="s">
        <v>712</v>
      </c>
      <c r="AHG85" s="513" t="s">
        <v>712</v>
      </c>
      <c r="AHH85" s="513" t="s">
        <v>712</v>
      </c>
      <c r="AHI85" s="513"/>
      <c r="AHJ85" s="513"/>
      <c r="AHK85" s="513" t="s">
        <v>712</v>
      </c>
      <c r="AHL85" s="513" t="s">
        <v>712</v>
      </c>
      <c r="AHM85" s="513" t="s">
        <v>712</v>
      </c>
      <c r="AHN85" s="513" t="s">
        <v>712</v>
      </c>
      <c r="AHO85" s="513" t="s">
        <v>712</v>
      </c>
      <c r="AHP85" s="513"/>
      <c r="AHQ85" s="513"/>
      <c r="AHR85" s="513" t="s">
        <v>712</v>
      </c>
      <c r="AHS85" s="513" t="s">
        <v>712</v>
      </c>
      <c r="AHT85" s="513" t="s">
        <v>712</v>
      </c>
      <c r="AHU85" s="513" t="s">
        <v>712</v>
      </c>
      <c r="AHV85" s="513" t="s">
        <v>712</v>
      </c>
      <c r="AHW85" s="513"/>
      <c r="AHX85" s="513"/>
      <c r="AHY85" s="513" t="s">
        <v>712</v>
      </c>
      <c r="AHZ85" s="513" t="s">
        <v>712</v>
      </c>
      <c r="AIA85" s="513" t="s">
        <v>712</v>
      </c>
      <c r="AIB85" s="513" t="s">
        <v>712</v>
      </c>
      <c r="AIC85" s="513" t="s">
        <v>712</v>
      </c>
      <c r="AID85" s="513"/>
      <c r="AIE85" s="513"/>
      <c r="AIF85" s="513" t="s">
        <v>712</v>
      </c>
      <c r="AIG85" s="513" t="s">
        <v>712</v>
      </c>
      <c r="AIH85" s="513" t="s">
        <v>712</v>
      </c>
      <c r="AII85" s="513" t="s">
        <v>712</v>
      </c>
      <c r="AIJ85" s="513" t="s">
        <v>712</v>
      </c>
      <c r="AIK85" s="513"/>
      <c r="AIL85" s="513"/>
      <c r="AIM85" s="513" t="s">
        <v>712</v>
      </c>
      <c r="AIN85" s="513" t="s">
        <v>712</v>
      </c>
      <c r="AIO85" s="513" t="s">
        <v>712</v>
      </c>
      <c r="AIP85" s="513" t="s">
        <v>712</v>
      </c>
      <c r="AIQ85" s="513" t="s">
        <v>712</v>
      </c>
      <c r="AIR85" s="513"/>
      <c r="AIS85" s="513"/>
      <c r="AIT85" s="513" t="s">
        <v>712</v>
      </c>
      <c r="AIU85" s="513" t="s">
        <v>712</v>
      </c>
      <c r="AIV85" s="513" t="s">
        <v>712</v>
      </c>
      <c r="AIW85" s="553" t="s">
        <v>712</v>
      </c>
      <c r="AIX85" s="513" t="s">
        <v>712</v>
      </c>
      <c r="AIY85" s="513"/>
      <c r="AIZ85" s="513"/>
      <c r="AJA85" s="513" t="s">
        <v>712</v>
      </c>
      <c r="AJB85" s="513" t="s">
        <v>712</v>
      </c>
      <c r="AJC85" s="513" t="s">
        <v>712</v>
      </c>
      <c r="AJD85" s="513" t="s">
        <v>712</v>
      </c>
      <c r="AJE85" s="513" t="s">
        <v>712</v>
      </c>
      <c r="AJF85" s="513" t="s">
        <v>712</v>
      </c>
      <c r="AJG85" s="513"/>
      <c r="AJH85" s="513" t="s">
        <v>712</v>
      </c>
      <c r="AJI85" s="513" t="s">
        <v>712</v>
      </c>
      <c r="AJJ85" s="513" t="s">
        <v>712</v>
      </c>
      <c r="AJK85" s="513" t="s">
        <v>712</v>
      </c>
      <c r="AJL85" s="513" t="s">
        <v>712</v>
      </c>
      <c r="AJM85" s="513"/>
      <c r="AJN85" s="513"/>
      <c r="AJO85" s="513"/>
      <c r="AJP85" s="513" t="s">
        <v>712</v>
      </c>
      <c r="AJQ85" s="513" t="s">
        <v>712</v>
      </c>
      <c r="AJR85" s="513" t="s">
        <v>712</v>
      </c>
      <c r="AJS85" s="513" t="s">
        <v>712</v>
      </c>
      <c r="AJT85" s="513"/>
      <c r="AJU85" s="513"/>
      <c r="AJV85" s="513" t="s">
        <v>712</v>
      </c>
      <c r="AJW85" s="513" t="s">
        <v>712</v>
      </c>
      <c r="AJX85" s="84" t="s">
        <v>93</v>
      </c>
      <c r="AJY85" s="84" t="s">
        <v>94</v>
      </c>
      <c r="AJZ85" s="84" t="s">
        <v>42</v>
      </c>
      <c r="AKB85" s="84"/>
      <c r="AKC85" s="84" t="s">
        <v>42</v>
      </c>
      <c r="AKD85" s="84" t="s">
        <v>42</v>
      </c>
      <c r="AKE85" s="84" t="s">
        <v>42</v>
      </c>
      <c r="AKF85" s="84" t="s">
        <v>42</v>
      </c>
      <c r="AKG85" s="572" t="s">
        <v>713</v>
      </c>
      <c r="AKH85" s="84" t="s">
        <v>714</v>
      </c>
      <c r="AKI85" s="84"/>
      <c r="AKJ85" s="84"/>
      <c r="AKK85" s="84"/>
      <c r="AKL85" s="84"/>
      <c r="AKM85" s="84"/>
      <c r="AKN85" s="84"/>
      <c r="AKO85" s="84"/>
      <c r="AKP85" s="84"/>
      <c r="AKQ85" s="84"/>
      <c r="AKR85" s="84" t="s">
        <v>715</v>
      </c>
      <c r="AKS85" s="84" t="s">
        <v>716</v>
      </c>
      <c r="AKT85" s="84" t="s">
        <v>716</v>
      </c>
      <c r="AKU85" s="84" t="s">
        <v>447</v>
      </c>
      <c r="AKX85" s="84" t="s">
        <v>97</v>
      </c>
      <c r="AKY85" s="84" t="s">
        <v>82</v>
      </c>
      <c r="AKZ85" s="84" t="s">
        <v>82</v>
      </c>
      <c r="ALA85" s="84" t="s">
        <v>82</v>
      </c>
      <c r="ALB85" s="84" t="s">
        <v>82</v>
      </c>
      <c r="ALD85" s="317"/>
      <c r="ALE85" s="317"/>
      <c r="ALF85" s="317"/>
      <c r="ALG85" s="317"/>
      <c r="ALH85" s="317"/>
      <c r="ALI85" s="86" t="s">
        <v>98</v>
      </c>
    </row>
    <row r="86" spans="1:1176" ht="14.25" hidden="1" customHeight="1" outlineLevel="1" thickTop="1" thickBot="1">
      <c r="A86" s="155" t="s">
        <v>224</v>
      </c>
      <c r="B86" s="54">
        <f>G92</f>
        <v>487.28271428571429</v>
      </c>
      <c r="C86" s="32" t="s">
        <v>225</v>
      </c>
      <c r="D86" s="670">
        <f>SUM(I86:AIK86)</f>
        <v>165</v>
      </c>
      <c r="E86" s="55">
        <f t="shared" ref="E86:E91" si="102">SUM(D86/G86)</f>
        <v>1.2924139804334431</v>
      </c>
      <c r="F86" s="179"/>
      <c r="G86" s="49">
        <f>G92*0.262</f>
        <v>127.66807114285714</v>
      </c>
      <c r="H86" s="156">
        <f>SUM(I86:AMI86)</f>
        <v>165</v>
      </c>
      <c r="I86" s="147"/>
      <c r="J86" s="147"/>
      <c r="K86" s="147"/>
      <c r="L86" s="147"/>
      <c r="T86" s="137"/>
      <c r="NV86" s="119"/>
      <c r="NW86" s="119"/>
      <c r="NX86" s="119"/>
      <c r="NY86" s="119"/>
      <c r="NZ86" s="119"/>
      <c r="QA86" s="119"/>
      <c r="QB86" s="119"/>
      <c r="QC86" s="119"/>
      <c r="QD86" s="119"/>
      <c r="QE86" s="119"/>
      <c r="QF86" s="119"/>
      <c r="QG86" s="119"/>
      <c r="QH86" s="119"/>
      <c r="QJ86" s="119"/>
      <c r="QK86" s="119"/>
      <c r="QL86" s="119"/>
      <c r="QM86" s="119"/>
      <c r="QN86" s="119"/>
      <c r="QO86" s="119"/>
      <c r="QP86" s="119"/>
      <c r="QQ86" s="119"/>
      <c r="QR86" s="246"/>
      <c r="QS86" s="119"/>
      <c r="QT86" s="119"/>
      <c r="QU86" s="119"/>
      <c r="QV86" s="119"/>
      <c r="QW86" s="119"/>
      <c r="QX86" s="119"/>
      <c r="QY86" s="119"/>
      <c r="QZ86" s="119"/>
      <c r="RA86" s="119"/>
      <c r="RB86" s="119"/>
      <c r="RC86" s="119"/>
      <c r="RD86" s="119"/>
      <c r="RE86" s="119"/>
      <c r="RF86" s="119"/>
      <c r="RG86" s="119"/>
      <c r="TQ86" s="136"/>
      <c r="TR86" s="136"/>
      <c r="TS86" s="136"/>
      <c r="TT86" s="136"/>
      <c r="TU86" s="136"/>
      <c r="TV86" s="136"/>
      <c r="WT86" s="531" t="s">
        <v>437</v>
      </c>
      <c r="WU86" s="532" t="s">
        <v>437</v>
      </c>
      <c r="WV86" s="532" t="s">
        <v>437</v>
      </c>
      <c r="WW86" s="532" t="s">
        <v>437</v>
      </c>
      <c r="WX86" s="532" t="s">
        <v>437</v>
      </c>
      <c r="WY86" s="532" t="s">
        <v>437</v>
      </c>
      <c r="WZ86" s="532" t="s">
        <v>437</v>
      </c>
      <c r="XA86" s="532" t="s">
        <v>437</v>
      </c>
      <c r="XB86" s="532" t="s">
        <v>437</v>
      </c>
      <c r="XC86" s="532" t="s">
        <v>437</v>
      </c>
      <c r="XD86" s="532" t="s">
        <v>437</v>
      </c>
      <c r="XE86" s="532">
        <v>7</v>
      </c>
      <c r="XF86" s="532">
        <v>11</v>
      </c>
      <c r="XG86" s="532">
        <v>9</v>
      </c>
      <c r="XH86" s="532">
        <v>5</v>
      </c>
      <c r="XI86" s="532" t="s">
        <v>437</v>
      </c>
      <c r="XJ86" s="532" t="s">
        <v>437</v>
      </c>
      <c r="XK86" s="532" t="s">
        <v>437</v>
      </c>
      <c r="XL86" s="532">
        <v>8</v>
      </c>
      <c r="XM86" s="532">
        <v>16</v>
      </c>
      <c r="XN86" s="532">
        <v>16</v>
      </c>
      <c r="XO86" s="532">
        <v>5</v>
      </c>
      <c r="XP86" s="532">
        <v>12</v>
      </c>
      <c r="XQ86" s="532" t="s">
        <v>437</v>
      </c>
      <c r="XR86" s="532" t="s">
        <v>437</v>
      </c>
      <c r="XS86" s="532" t="s">
        <v>437</v>
      </c>
      <c r="XT86" s="532">
        <v>9</v>
      </c>
      <c r="XU86" s="532" t="s">
        <v>437</v>
      </c>
      <c r="XV86" s="532" t="s">
        <v>437</v>
      </c>
      <c r="XW86" s="532" t="s">
        <v>437</v>
      </c>
      <c r="XX86" s="533" t="s">
        <v>437</v>
      </c>
      <c r="XY86" s="531" t="s">
        <v>437</v>
      </c>
      <c r="XZ86" s="532">
        <v>13</v>
      </c>
      <c r="YA86" s="532" t="s">
        <v>437</v>
      </c>
      <c r="YB86" s="532" t="s">
        <v>437</v>
      </c>
      <c r="YC86" s="532" t="s">
        <v>437</v>
      </c>
      <c r="YD86" s="532">
        <v>2</v>
      </c>
      <c r="YE86" s="532" t="s">
        <v>437</v>
      </c>
      <c r="YF86" s="532" t="s">
        <v>437</v>
      </c>
      <c r="YG86" s="532">
        <v>7</v>
      </c>
      <c r="YH86" s="532">
        <v>8</v>
      </c>
      <c r="YI86" s="532" t="s">
        <v>437</v>
      </c>
      <c r="YJ86" s="532">
        <v>1</v>
      </c>
      <c r="YK86" s="532">
        <v>10</v>
      </c>
      <c r="YL86" s="532">
        <v>8</v>
      </c>
      <c r="YM86" s="532" t="s">
        <v>437</v>
      </c>
      <c r="YN86" s="532">
        <v>8</v>
      </c>
      <c r="YO86" s="532" t="s">
        <v>437</v>
      </c>
      <c r="YP86" s="532" t="s">
        <v>437</v>
      </c>
      <c r="YQ86" s="532" t="s">
        <v>437</v>
      </c>
      <c r="YR86" s="532" t="s">
        <v>437</v>
      </c>
      <c r="YS86" s="532" t="s">
        <v>437</v>
      </c>
      <c r="YT86" s="532" t="s">
        <v>437</v>
      </c>
      <c r="YU86" s="532" t="s">
        <v>437</v>
      </c>
      <c r="YV86" s="532" t="s">
        <v>437</v>
      </c>
      <c r="YW86" s="532" t="s">
        <v>437</v>
      </c>
      <c r="YX86" s="532" t="s">
        <v>437</v>
      </c>
      <c r="YY86" s="532" t="s">
        <v>437</v>
      </c>
      <c r="YZ86" s="532" t="s">
        <v>437</v>
      </c>
      <c r="ZA86" s="532" t="s">
        <v>437</v>
      </c>
      <c r="ZB86" s="566" t="s">
        <v>437</v>
      </c>
      <c r="ZC86" s="302" t="s">
        <v>437</v>
      </c>
      <c r="ZD86" s="285" t="s">
        <v>437</v>
      </c>
      <c r="ZE86" s="285" t="s">
        <v>437</v>
      </c>
      <c r="ZF86" s="285">
        <v>4</v>
      </c>
      <c r="ZG86" s="285" t="s">
        <v>437</v>
      </c>
      <c r="ZH86" s="285" t="s">
        <v>437</v>
      </c>
      <c r="ZI86" s="285" t="s">
        <v>437</v>
      </c>
      <c r="ZJ86" s="285" t="s">
        <v>437</v>
      </c>
      <c r="ZK86" s="285">
        <v>4</v>
      </c>
      <c r="ZL86" s="285" t="s">
        <v>437</v>
      </c>
      <c r="ZM86" s="285" t="s">
        <v>437</v>
      </c>
      <c r="ZN86" s="285" t="s">
        <v>437</v>
      </c>
      <c r="ZO86" s="285" t="s">
        <v>437</v>
      </c>
      <c r="ZP86" s="285" t="s">
        <v>437</v>
      </c>
      <c r="ZQ86" s="285" t="s">
        <v>437</v>
      </c>
      <c r="ZR86" s="285" t="s">
        <v>437</v>
      </c>
      <c r="ZS86" s="285" t="s">
        <v>437</v>
      </c>
      <c r="ZT86" s="285" t="s">
        <v>437</v>
      </c>
      <c r="ZU86" s="285" t="s">
        <v>437</v>
      </c>
      <c r="ZV86" s="285" t="s">
        <v>437</v>
      </c>
      <c r="ZW86" s="285" t="s">
        <v>437</v>
      </c>
      <c r="ZX86" s="285" t="s">
        <v>437</v>
      </c>
      <c r="ZY86" s="285" t="s">
        <v>437</v>
      </c>
      <c r="ZZ86" s="285" t="s">
        <v>437</v>
      </c>
      <c r="AAA86" s="285" t="s">
        <v>437</v>
      </c>
      <c r="AAB86" s="285" t="s">
        <v>437</v>
      </c>
      <c r="AAC86" s="285" t="s">
        <v>437</v>
      </c>
      <c r="AAD86" s="285" t="s">
        <v>437</v>
      </c>
      <c r="AAE86" s="285" t="s">
        <v>437</v>
      </c>
      <c r="AAF86" s="285" t="s">
        <v>437</v>
      </c>
      <c r="AAG86" s="315" t="s">
        <v>437</v>
      </c>
      <c r="AAH86" s="302" t="s">
        <v>437</v>
      </c>
      <c r="AAI86" s="285" t="s">
        <v>437</v>
      </c>
      <c r="AAJ86" s="285" t="s">
        <v>437</v>
      </c>
      <c r="AAK86" s="285" t="s">
        <v>437</v>
      </c>
      <c r="AAL86" s="285" t="s">
        <v>437</v>
      </c>
      <c r="AAM86" s="285" t="s">
        <v>437</v>
      </c>
      <c r="AAN86" s="285" t="s">
        <v>437</v>
      </c>
      <c r="AAO86" s="285">
        <v>2</v>
      </c>
      <c r="AAP86" s="285" t="s">
        <v>437</v>
      </c>
      <c r="AAQ86" s="285" t="s">
        <v>437</v>
      </c>
      <c r="AAR86" s="285" t="s">
        <v>437</v>
      </c>
      <c r="AAS86" s="285" t="s">
        <v>437</v>
      </c>
      <c r="AAT86" s="285" t="s">
        <v>437</v>
      </c>
      <c r="AAU86" s="285" t="s">
        <v>437</v>
      </c>
      <c r="AAV86" s="285" t="s">
        <v>437</v>
      </c>
      <c r="AAW86" s="285" t="s">
        <v>437</v>
      </c>
      <c r="AAX86" s="285" t="s">
        <v>437</v>
      </c>
      <c r="AAY86" s="285" t="s">
        <v>437</v>
      </c>
      <c r="AAZ86" s="285" t="s">
        <v>437</v>
      </c>
      <c r="ABA86" s="285" t="s">
        <v>437</v>
      </c>
      <c r="ABB86" s="285" t="s">
        <v>437</v>
      </c>
      <c r="ABC86" s="285" t="s">
        <v>437</v>
      </c>
      <c r="ABD86" s="285" t="s">
        <v>437</v>
      </c>
      <c r="ABE86" s="285" t="s">
        <v>437</v>
      </c>
      <c r="ABF86" s="285" t="s">
        <v>437</v>
      </c>
      <c r="ABG86" s="285" t="s">
        <v>437</v>
      </c>
      <c r="ABH86" s="285" t="s">
        <v>437</v>
      </c>
      <c r="ABI86" s="285" t="s">
        <v>437</v>
      </c>
      <c r="ABJ86" s="285" t="s">
        <v>437</v>
      </c>
      <c r="ABK86" s="315" t="s">
        <v>437</v>
      </c>
      <c r="ABL86" s="302" t="s">
        <v>437</v>
      </c>
      <c r="ABM86" s="285" t="s">
        <v>437</v>
      </c>
      <c r="ABN86" s="285" t="s">
        <v>437</v>
      </c>
      <c r="ABO86" s="285" t="s">
        <v>437</v>
      </c>
      <c r="ABP86" s="285" t="s">
        <v>437</v>
      </c>
      <c r="ABQ86" s="285" t="s">
        <v>437</v>
      </c>
      <c r="ABR86" s="285" t="s">
        <v>437</v>
      </c>
      <c r="ABS86" s="285" t="s">
        <v>437</v>
      </c>
      <c r="ABT86" s="285" t="s">
        <v>437</v>
      </c>
      <c r="ABU86" s="285" t="s">
        <v>437</v>
      </c>
      <c r="ABV86" s="285" t="s">
        <v>437</v>
      </c>
      <c r="ABW86" s="285" t="s">
        <v>437</v>
      </c>
      <c r="ABX86" s="285" t="s">
        <v>437</v>
      </c>
      <c r="ABY86" s="285" t="s">
        <v>437</v>
      </c>
      <c r="ABZ86" s="285" t="s">
        <v>437</v>
      </c>
      <c r="ACA86" s="285" t="s">
        <v>437</v>
      </c>
      <c r="ACB86" s="285" t="s">
        <v>437</v>
      </c>
      <c r="ACC86" s="285" t="s">
        <v>437</v>
      </c>
      <c r="ACD86" s="285" t="s">
        <v>437</v>
      </c>
      <c r="ACE86" s="285" t="s">
        <v>437</v>
      </c>
      <c r="ACF86" s="285" t="s">
        <v>437</v>
      </c>
      <c r="ACG86" s="285" t="s">
        <v>437</v>
      </c>
      <c r="ACH86" s="285" t="s">
        <v>437</v>
      </c>
      <c r="ACI86" s="285" t="s">
        <v>437</v>
      </c>
      <c r="ACJ86" s="285" t="s">
        <v>437</v>
      </c>
      <c r="ACK86" s="285" t="s">
        <v>437</v>
      </c>
      <c r="ACL86" s="285" t="s">
        <v>437</v>
      </c>
      <c r="ACM86" s="285" t="s">
        <v>437</v>
      </c>
      <c r="ACN86" s="285" t="s">
        <v>437</v>
      </c>
      <c r="ACO86" s="285" t="s">
        <v>437</v>
      </c>
      <c r="ACP86" s="315" t="s">
        <v>437</v>
      </c>
      <c r="AEX86" s="302" t="s">
        <v>437</v>
      </c>
      <c r="AEY86" s="285" t="s">
        <v>437</v>
      </c>
      <c r="AEZ86" s="285" t="s">
        <v>437</v>
      </c>
      <c r="AFA86" s="285" t="s">
        <v>437</v>
      </c>
      <c r="AFB86" s="285" t="s">
        <v>437</v>
      </c>
      <c r="AFC86" s="285" t="s">
        <v>437</v>
      </c>
      <c r="AFD86" s="285" t="s">
        <v>437</v>
      </c>
      <c r="AFE86" s="285" t="s">
        <v>437</v>
      </c>
      <c r="AFF86" s="285" t="s">
        <v>437</v>
      </c>
      <c r="AFG86" s="285" t="s">
        <v>437</v>
      </c>
      <c r="AFH86" s="285" t="s">
        <v>437</v>
      </c>
      <c r="AFI86" s="285" t="s">
        <v>437</v>
      </c>
      <c r="AFJ86" s="285" t="s">
        <v>437</v>
      </c>
      <c r="AFK86" s="285" t="s">
        <v>437</v>
      </c>
      <c r="AFL86" s="285" t="s">
        <v>437</v>
      </c>
      <c r="AFM86" s="285" t="s">
        <v>437</v>
      </c>
      <c r="AFN86" s="285" t="s">
        <v>437</v>
      </c>
      <c r="AFO86" s="285" t="s">
        <v>437</v>
      </c>
      <c r="AFP86" s="285" t="s">
        <v>437</v>
      </c>
      <c r="AFQ86" s="285" t="s">
        <v>437</v>
      </c>
      <c r="AFR86" s="285" t="s">
        <v>437</v>
      </c>
      <c r="AFS86" s="285" t="s">
        <v>437</v>
      </c>
      <c r="AFT86" s="285" t="s">
        <v>437</v>
      </c>
      <c r="AFU86" s="285" t="s">
        <v>437</v>
      </c>
      <c r="AFV86" s="285" t="s">
        <v>437</v>
      </c>
      <c r="AFW86" s="285" t="s">
        <v>437</v>
      </c>
      <c r="AFX86" s="285" t="s">
        <v>437</v>
      </c>
      <c r="AFY86" s="285" t="s">
        <v>437</v>
      </c>
      <c r="AFZ86" s="285" t="s">
        <v>437</v>
      </c>
      <c r="AGA86" s="285" t="s">
        <v>437</v>
      </c>
      <c r="AGB86" s="315" t="s">
        <v>437</v>
      </c>
    </row>
    <row r="87" spans="1:1176" ht="14.25" hidden="1" customHeight="1" outlineLevel="1" thickBot="1">
      <c r="A87" s="157" t="s">
        <v>226</v>
      </c>
      <c r="B87" s="59">
        <v>520</v>
      </c>
      <c r="C87" s="32" t="s">
        <v>227</v>
      </c>
      <c r="D87" s="670">
        <f t="shared" ref="D87:D91" si="103">SUM(I87:AIK87)</f>
        <v>50</v>
      </c>
      <c r="E87" s="55">
        <f t="shared" si="102"/>
        <v>0.96801733240012044</v>
      </c>
      <c r="F87" s="179"/>
      <c r="G87" s="49">
        <f>G92*0.106</f>
        <v>51.651967714285711</v>
      </c>
      <c r="H87" s="156">
        <f t="shared" ref="H87:H91" si="104">SUM(I87:AMI87)</f>
        <v>50</v>
      </c>
      <c r="I87" s="147"/>
      <c r="J87" s="147"/>
      <c r="K87" s="147"/>
      <c r="L87" s="147"/>
      <c r="T87" s="137"/>
      <c r="NV87" s="119"/>
      <c r="NW87" s="119"/>
      <c r="NX87" s="119"/>
      <c r="NY87" s="119"/>
      <c r="NZ87" s="119"/>
      <c r="QA87" s="119"/>
      <c r="QB87" s="119"/>
      <c r="QC87" s="119"/>
      <c r="QD87" s="119"/>
      <c r="QE87" s="119"/>
      <c r="QF87" s="119"/>
      <c r="QG87" s="119"/>
      <c r="QH87" s="119"/>
      <c r="QJ87" s="119"/>
      <c r="QK87" s="119"/>
      <c r="QL87" s="119"/>
      <c r="QM87" s="119"/>
      <c r="QN87" s="119"/>
      <c r="QO87" s="119"/>
      <c r="QP87" s="119"/>
      <c r="QQ87" s="119"/>
      <c r="QR87" s="119"/>
      <c r="QS87" s="119"/>
      <c r="QT87" s="119"/>
      <c r="QU87" s="119"/>
      <c r="QV87" s="119"/>
      <c r="QW87" s="119"/>
      <c r="QX87" s="119"/>
      <c r="QY87" s="119"/>
      <c r="QZ87" s="119"/>
      <c r="RA87" s="119"/>
      <c r="RB87" s="119"/>
      <c r="RC87" s="119"/>
      <c r="RD87" s="119"/>
      <c r="RE87" s="119"/>
      <c r="RF87" s="119"/>
      <c r="RG87" s="119"/>
      <c r="TQ87" s="136"/>
      <c r="TR87" s="136"/>
      <c r="TS87" s="136"/>
      <c r="TT87" s="136"/>
      <c r="TU87" s="136"/>
      <c r="TV87" s="136"/>
      <c r="WT87" s="534" t="s">
        <v>437</v>
      </c>
      <c r="WU87" s="219" t="s">
        <v>437</v>
      </c>
      <c r="WV87" s="219" t="s">
        <v>437</v>
      </c>
      <c r="WW87" s="219" t="s">
        <v>437</v>
      </c>
      <c r="WX87" s="219" t="s">
        <v>437</v>
      </c>
      <c r="WY87" s="219" t="s">
        <v>437</v>
      </c>
      <c r="WZ87" s="219" t="s">
        <v>437</v>
      </c>
      <c r="XA87" s="219" t="s">
        <v>437</v>
      </c>
      <c r="XB87" s="219" t="s">
        <v>437</v>
      </c>
      <c r="XC87" s="219" t="s">
        <v>437</v>
      </c>
      <c r="XD87" s="219" t="s">
        <v>437</v>
      </c>
      <c r="XE87" s="219" t="s">
        <v>437</v>
      </c>
      <c r="XF87" s="219" t="s">
        <v>437</v>
      </c>
      <c r="XG87" s="219" t="s">
        <v>437</v>
      </c>
      <c r="XH87" s="219" t="s">
        <v>437</v>
      </c>
      <c r="XI87" s="219" t="s">
        <v>437</v>
      </c>
      <c r="XJ87" s="219" t="s">
        <v>437</v>
      </c>
      <c r="XK87" s="219" t="s">
        <v>437</v>
      </c>
      <c r="XL87" s="219" t="s">
        <v>437</v>
      </c>
      <c r="XM87" s="219" t="s">
        <v>437</v>
      </c>
      <c r="XN87" s="219" t="s">
        <v>437</v>
      </c>
      <c r="XO87" s="219">
        <v>3</v>
      </c>
      <c r="XP87" s="219" t="s">
        <v>437</v>
      </c>
      <c r="XQ87" s="219" t="s">
        <v>437</v>
      </c>
      <c r="XR87" s="219" t="s">
        <v>437</v>
      </c>
      <c r="XS87" s="219" t="s">
        <v>437</v>
      </c>
      <c r="XT87" s="219" t="s">
        <v>437</v>
      </c>
      <c r="XU87" s="219" t="s">
        <v>437</v>
      </c>
      <c r="XV87" s="219">
        <v>4</v>
      </c>
      <c r="XW87" s="219" t="s">
        <v>437</v>
      </c>
      <c r="XX87" s="535" t="s">
        <v>437</v>
      </c>
      <c r="XY87" s="534" t="s">
        <v>437</v>
      </c>
      <c r="XZ87" s="219" t="s">
        <v>437</v>
      </c>
      <c r="YA87" s="219" t="s">
        <v>437</v>
      </c>
      <c r="YB87" s="219" t="s">
        <v>437</v>
      </c>
      <c r="YC87" s="219" t="s">
        <v>437</v>
      </c>
      <c r="YD87" s="219" t="s">
        <v>437</v>
      </c>
      <c r="YE87" s="219" t="s">
        <v>437</v>
      </c>
      <c r="YF87" s="219" t="s">
        <v>437</v>
      </c>
      <c r="YG87" s="219" t="s">
        <v>437</v>
      </c>
      <c r="YH87" s="219" t="s">
        <v>437</v>
      </c>
      <c r="YI87" s="219" t="s">
        <v>437</v>
      </c>
      <c r="YJ87" s="219" t="s">
        <v>437</v>
      </c>
      <c r="YK87" s="219" t="s">
        <v>437</v>
      </c>
      <c r="YL87" s="219" t="s">
        <v>437</v>
      </c>
      <c r="YM87" s="219" t="s">
        <v>437</v>
      </c>
      <c r="YN87" s="219">
        <v>5</v>
      </c>
      <c r="YO87" s="219">
        <v>2</v>
      </c>
      <c r="YP87" s="219">
        <v>5</v>
      </c>
      <c r="YQ87" s="219">
        <v>7</v>
      </c>
      <c r="YR87" s="219">
        <v>9</v>
      </c>
      <c r="YS87" s="219" t="s">
        <v>437</v>
      </c>
      <c r="YT87" s="219" t="s">
        <v>437</v>
      </c>
      <c r="YU87" s="219" t="s">
        <v>437</v>
      </c>
      <c r="YV87" s="219">
        <v>2</v>
      </c>
      <c r="YW87" s="219">
        <v>4</v>
      </c>
      <c r="YX87" s="219" t="s">
        <v>437</v>
      </c>
      <c r="YY87" s="219" t="s">
        <v>437</v>
      </c>
      <c r="YZ87" s="219" t="s">
        <v>437</v>
      </c>
      <c r="ZA87" s="219" t="s">
        <v>437</v>
      </c>
      <c r="ZB87" s="528" t="s">
        <v>437</v>
      </c>
      <c r="ZC87" s="301" t="s">
        <v>437</v>
      </c>
      <c r="ZD87" s="219" t="s">
        <v>437</v>
      </c>
      <c r="ZE87" s="219" t="s">
        <v>437</v>
      </c>
      <c r="ZF87" s="219" t="s">
        <v>437</v>
      </c>
      <c r="ZG87" s="219" t="s">
        <v>437</v>
      </c>
      <c r="ZH87" s="219" t="s">
        <v>437</v>
      </c>
      <c r="ZI87" s="219" t="s">
        <v>437</v>
      </c>
      <c r="ZJ87" s="219" t="s">
        <v>437</v>
      </c>
      <c r="ZK87" s="219" t="s">
        <v>437</v>
      </c>
      <c r="ZL87" s="219">
        <v>7</v>
      </c>
      <c r="ZM87" s="219">
        <v>2</v>
      </c>
      <c r="ZN87" s="219" t="s">
        <v>437</v>
      </c>
      <c r="ZO87" s="219" t="s">
        <v>437</v>
      </c>
      <c r="ZP87" s="219" t="s">
        <v>437</v>
      </c>
      <c r="ZQ87" s="219" t="s">
        <v>437</v>
      </c>
      <c r="ZR87" s="219" t="s">
        <v>437</v>
      </c>
      <c r="ZS87" s="219" t="s">
        <v>437</v>
      </c>
      <c r="ZT87" s="219" t="s">
        <v>437</v>
      </c>
      <c r="ZU87" s="219" t="s">
        <v>437</v>
      </c>
      <c r="ZV87" s="219" t="s">
        <v>437</v>
      </c>
      <c r="ZW87" s="219" t="s">
        <v>437</v>
      </c>
      <c r="ZX87" s="219" t="s">
        <v>437</v>
      </c>
      <c r="ZY87" s="219" t="s">
        <v>437</v>
      </c>
      <c r="ZZ87" s="219" t="s">
        <v>437</v>
      </c>
      <c r="AAA87" s="219" t="s">
        <v>437</v>
      </c>
      <c r="AAB87" s="219" t="s">
        <v>437</v>
      </c>
      <c r="AAC87" s="219" t="s">
        <v>437</v>
      </c>
      <c r="AAD87" s="219" t="s">
        <v>437</v>
      </c>
      <c r="AAE87" s="219" t="s">
        <v>437</v>
      </c>
      <c r="AAF87" s="219" t="s">
        <v>437</v>
      </c>
      <c r="AAG87" s="316" t="s">
        <v>437</v>
      </c>
      <c r="AAH87" s="301" t="s">
        <v>437</v>
      </c>
      <c r="AAI87" s="219" t="s">
        <v>437</v>
      </c>
      <c r="AAJ87" s="219" t="s">
        <v>437</v>
      </c>
      <c r="AAK87" s="219" t="s">
        <v>437</v>
      </c>
      <c r="AAL87" s="219" t="s">
        <v>437</v>
      </c>
      <c r="AAM87" s="219" t="s">
        <v>437</v>
      </c>
      <c r="AAN87" s="219" t="s">
        <v>437</v>
      </c>
      <c r="AAO87" s="219" t="s">
        <v>437</v>
      </c>
      <c r="AAP87" s="219" t="s">
        <v>437</v>
      </c>
      <c r="AAQ87" s="219" t="s">
        <v>437</v>
      </c>
      <c r="AAR87" s="219" t="s">
        <v>437</v>
      </c>
      <c r="AAS87" s="219" t="s">
        <v>437</v>
      </c>
      <c r="AAT87" s="219" t="s">
        <v>437</v>
      </c>
      <c r="AAU87" s="219" t="s">
        <v>437</v>
      </c>
      <c r="AAV87" s="219" t="s">
        <v>437</v>
      </c>
      <c r="AAW87" s="219" t="s">
        <v>437</v>
      </c>
      <c r="AAX87" s="219" t="s">
        <v>437</v>
      </c>
      <c r="AAY87" s="219" t="s">
        <v>437</v>
      </c>
      <c r="AAZ87" s="219" t="s">
        <v>437</v>
      </c>
      <c r="ABA87" s="219" t="s">
        <v>437</v>
      </c>
      <c r="ABB87" s="219" t="s">
        <v>437</v>
      </c>
      <c r="ABC87" s="219" t="s">
        <v>437</v>
      </c>
      <c r="ABD87" s="219" t="s">
        <v>437</v>
      </c>
      <c r="ABE87" s="219" t="s">
        <v>437</v>
      </c>
      <c r="ABF87" s="219" t="s">
        <v>437</v>
      </c>
      <c r="ABG87" s="219" t="s">
        <v>437</v>
      </c>
      <c r="ABH87" s="219" t="s">
        <v>437</v>
      </c>
      <c r="ABI87" s="219" t="s">
        <v>437</v>
      </c>
      <c r="ABJ87" s="219" t="s">
        <v>437</v>
      </c>
      <c r="ABK87" s="316" t="s">
        <v>437</v>
      </c>
      <c r="ABL87" s="301" t="s">
        <v>437</v>
      </c>
      <c r="ABM87" s="219" t="s">
        <v>437</v>
      </c>
      <c r="ABN87" s="219" t="s">
        <v>437</v>
      </c>
      <c r="ABO87" s="219" t="s">
        <v>437</v>
      </c>
      <c r="ABP87" s="219" t="s">
        <v>437</v>
      </c>
      <c r="ABQ87" s="219" t="s">
        <v>437</v>
      </c>
      <c r="ABR87" s="219" t="s">
        <v>437</v>
      </c>
      <c r="ABS87" s="219" t="s">
        <v>437</v>
      </c>
      <c r="ABT87" s="219" t="s">
        <v>437</v>
      </c>
      <c r="ABU87" s="219" t="s">
        <v>437</v>
      </c>
      <c r="ABV87" s="219" t="s">
        <v>437</v>
      </c>
      <c r="ABW87" s="219" t="s">
        <v>437</v>
      </c>
      <c r="ABX87" s="219" t="s">
        <v>437</v>
      </c>
      <c r="ABY87" s="219" t="s">
        <v>437</v>
      </c>
      <c r="ABZ87" s="219" t="s">
        <v>437</v>
      </c>
      <c r="ACA87" s="219" t="s">
        <v>437</v>
      </c>
      <c r="ACB87" s="219" t="s">
        <v>437</v>
      </c>
      <c r="ACC87" s="219" t="s">
        <v>437</v>
      </c>
      <c r="ACD87" s="219" t="s">
        <v>437</v>
      </c>
      <c r="ACE87" s="219" t="s">
        <v>437</v>
      </c>
      <c r="ACF87" s="219" t="s">
        <v>437</v>
      </c>
      <c r="ACG87" s="219" t="s">
        <v>437</v>
      </c>
      <c r="ACH87" s="219" t="s">
        <v>437</v>
      </c>
      <c r="ACI87" s="219" t="s">
        <v>437</v>
      </c>
      <c r="ACJ87" s="219" t="s">
        <v>437</v>
      </c>
      <c r="ACK87" s="219" t="s">
        <v>437</v>
      </c>
      <c r="ACL87" s="219" t="s">
        <v>437</v>
      </c>
      <c r="ACM87" s="219" t="s">
        <v>437</v>
      </c>
      <c r="ACN87" s="219" t="s">
        <v>437</v>
      </c>
      <c r="ACO87" s="219" t="s">
        <v>437</v>
      </c>
      <c r="ACP87" s="316" t="s">
        <v>437</v>
      </c>
      <c r="AEX87" s="301" t="s">
        <v>437</v>
      </c>
      <c r="AEY87" s="219" t="s">
        <v>437</v>
      </c>
      <c r="AEZ87" s="219" t="s">
        <v>437</v>
      </c>
      <c r="AFA87" s="219" t="s">
        <v>437</v>
      </c>
      <c r="AFB87" s="219" t="s">
        <v>437</v>
      </c>
      <c r="AFC87" s="219" t="s">
        <v>437</v>
      </c>
      <c r="AFD87" s="219" t="s">
        <v>437</v>
      </c>
      <c r="AFE87" s="219" t="s">
        <v>437</v>
      </c>
      <c r="AFF87" s="219" t="s">
        <v>437</v>
      </c>
      <c r="AFG87" s="219" t="s">
        <v>437</v>
      </c>
      <c r="AFH87" s="219" t="s">
        <v>437</v>
      </c>
      <c r="AFI87" s="219" t="s">
        <v>437</v>
      </c>
      <c r="AFJ87" s="219" t="s">
        <v>437</v>
      </c>
      <c r="AFK87" s="219" t="s">
        <v>437</v>
      </c>
      <c r="AFL87" s="219" t="s">
        <v>437</v>
      </c>
      <c r="AFM87" s="219" t="s">
        <v>437</v>
      </c>
      <c r="AFN87" s="219" t="s">
        <v>437</v>
      </c>
      <c r="AFO87" s="219" t="s">
        <v>437</v>
      </c>
      <c r="AFP87" s="219" t="s">
        <v>437</v>
      </c>
      <c r="AFQ87" s="219" t="s">
        <v>437</v>
      </c>
      <c r="AFR87" s="219" t="s">
        <v>437</v>
      </c>
      <c r="AFS87" s="219" t="s">
        <v>437</v>
      </c>
      <c r="AFT87" s="219" t="s">
        <v>437</v>
      </c>
      <c r="AFU87" s="219" t="s">
        <v>437</v>
      </c>
      <c r="AFV87" s="219" t="s">
        <v>437</v>
      </c>
      <c r="AFW87" s="219" t="s">
        <v>437</v>
      </c>
      <c r="AFX87" s="219" t="s">
        <v>437</v>
      </c>
      <c r="AFY87" s="219" t="s">
        <v>437</v>
      </c>
      <c r="AFZ87" s="219" t="s">
        <v>437</v>
      </c>
      <c r="AGA87" s="219" t="s">
        <v>437</v>
      </c>
      <c r="AGB87" s="316" t="s">
        <v>437</v>
      </c>
    </row>
    <row r="88" spans="1:1176" ht="14.25" hidden="1" customHeight="1" outlineLevel="1" thickBot="1">
      <c r="A88" s="158" t="s">
        <v>228</v>
      </c>
      <c r="B88" s="61">
        <v>598</v>
      </c>
      <c r="C88" s="32" t="s">
        <v>229</v>
      </c>
      <c r="D88" s="670">
        <f t="shared" si="103"/>
        <v>239</v>
      </c>
      <c r="E88" s="55">
        <f t="shared" si="102"/>
        <v>1.468488089761955</v>
      </c>
      <c r="F88" s="180"/>
      <c r="G88" s="49">
        <f>G92*0.334</f>
        <v>162.75242657142857</v>
      </c>
      <c r="H88" s="156">
        <f t="shared" si="104"/>
        <v>239</v>
      </c>
      <c r="I88" s="147"/>
      <c r="J88" s="147"/>
      <c r="K88" s="147"/>
      <c r="L88" s="147"/>
      <c r="T88" s="137"/>
      <c r="NV88" s="119"/>
      <c r="NW88" s="119"/>
      <c r="NX88" s="119"/>
      <c r="NY88" s="119"/>
      <c r="NZ88" s="119"/>
      <c r="QA88" s="119"/>
      <c r="QB88" s="119"/>
      <c r="QC88" s="119"/>
      <c r="QD88" s="119"/>
      <c r="QE88" s="119"/>
      <c r="QF88" s="119"/>
      <c r="QG88" s="119"/>
      <c r="QH88" s="119"/>
      <c r="QJ88" s="119"/>
      <c r="QK88" s="119"/>
      <c r="QL88" s="119"/>
      <c r="QM88" s="119"/>
      <c r="QN88" s="119"/>
      <c r="QO88" s="119"/>
      <c r="QP88" s="119"/>
      <c r="QQ88" s="119"/>
      <c r="QR88" s="119"/>
      <c r="QS88" s="119"/>
      <c r="QT88" s="119"/>
      <c r="QU88" s="119"/>
      <c r="QV88" s="119"/>
      <c r="QW88" s="119"/>
      <c r="QX88" s="119"/>
      <c r="QY88" s="119"/>
      <c r="QZ88" s="119"/>
      <c r="RA88" s="119"/>
      <c r="RB88" s="119"/>
      <c r="RC88" s="119"/>
      <c r="RD88" s="119"/>
      <c r="RE88" s="119"/>
      <c r="RF88" s="119"/>
      <c r="RG88" s="119"/>
      <c r="TQ88" s="136"/>
      <c r="TR88" s="136"/>
      <c r="TS88" s="136"/>
      <c r="TT88" s="136"/>
      <c r="TU88" s="136"/>
      <c r="TV88" s="136"/>
      <c r="WT88" s="534" t="s">
        <v>437</v>
      </c>
      <c r="WU88" s="219" t="s">
        <v>437</v>
      </c>
      <c r="WV88" s="219" t="s">
        <v>437</v>
      </c>
      <c r="WW88" s="219" t="s">
        <v>437</v>
      </c>
      <c r="WX88" s="219" t="s">
        <v>437</v>
      </c>
      <c r="WY88" s="219" t="s">
        <v>437</v>
      </c>
      <c r="WZ88" s="219" t="s">
        <v>437</v>
      </c>
      <c r="XA88" s="219" t="s">
        <v>437</v>
      </c>
      <c r="XB88" s="219" t="s">
        <v>437</v>
      </c>
      <c r="XC88" s="219" t="s">
        <v>437</v>
      </c>
      <c r="XD88" s="219" t="s">
        <v>437</v>
      </c>
      <c r="XE88" s="219" t="s">
        <v>437</v>
      </c>
      <c r="XF88" s="219">
        <v>1</v>
      </c>
      <c r="XG88" s="219" t="s">
        <v>437</v>
      </c>
      <c r="XH88" s="219" t="s">
        <v>437</v>
      </c>
      <c r="XI88" s="219" t="s">
        <v>437</v>
      </c>
      <c r="XJ88" s="219" t="s">
        <v>437</v>
      </c>
      <c r="XK88" s="219" t="s">
        <v>437</v>
      </c>
      <c r="XL88" s="219" t="s">
        <v>437</v>
      </c>
      <c r="XM88" s="219" t="s">
        <v>437</v>
      </c>
      <c r="XN88" s="219" t="s">
        <v>437</v>
      </c>
      <c r="XO88" s="219" t="s">
        <v>437</v>
      </c>
      <c r="XP88" s="219" t="s">
        <v>437</v>
      </c>
      <c r="XQ88" s="219" t="s">
        <v>437</v>
      </c>
      <c r="XR88" s="219" t="s">
        <v>437</v>
      </c>
      <c r="XS88" s="219" t="s">
        <v>437</v>
      </c>
      <c r="XT88" s="219" t="s">
        <v>437</v>
      </c>
      <c r="XU88" s="219" t="s">
        <v>437</v>
      </c>
      <c r="XV88" s="219" t="s">
        <v>437</v>
      </c>
      <c r="XW88" s="219" t="s">
        <v>437</v>
      </c>
      <c r="XX88" s="535" t="s">
        <v>437</v>
      </c>
      <c r="XY88" s="534" t="s">
        <v>437</v>
      </c>
      <c r="XZ88" s="219" t="s">
        <v>437</v>
      </c>
      <c r="YA88" s="219" t="s">
        <v>437</v>
      </c>
      <c r="YB88" s="219" t="s">
        <v>437</v>
      </c>
      <c r="YC88" s="219" t="s">
        <v>437</v>
      </c>
      <c r="YD88" s="219" t="s">
        <v>437</v>
      </c>
      <c r="YE88" s="219" t="s">
        <v>437</v>
      </c>
      <c r="YF88" s="219" t="s">
        <v>437</v>
      </c>
      <c r="YG88" s="219">
        <v>6</v>
      </c>
      <c r="YH88" s="219" t="s">
        <v>437</v>
      </c>
      <c r="YI88" s="219" t="s">
        <v>437</v>
      </c>
      <c r="YJ88" s="219" t="s">
        <v>437</v>
      </c>
      <c r="YK88" s="219" t="s">
        <v>437</v>
      </c>
      <c r="YL88" s="219" t="s">
        <v>437</v>
      </c>
      <c r="YM88" s="219" t="s">
        <v>437</v>
      </c>
      <c r="YN88" s="219" t="s">
        <v>437</v>
      </c>
      <c r="YO88" s="219">
        <v>1</v>
      </c>
      <c r="YP88" s="219" t="s">
        <v>437</v>
      </c>
      <c r="YQ88" s="219" t="s">
        <v>437</v>
      </c>
      <c r="YR88" s="219">
        <v>8</v>
      </c>
      <c r="YS88" s="219" t="s">
        <v>437</v>
      </c>
      <c r="YT88" s="219" t="s">
        <v>437</v>
      </c>
      <c r="YU88" s="219" t="s">
        <v>437</v>
      </c>
      <c r="YV88" s="219">
        <v>16</v>
      </c>
      <c r="YW88" s="219">
        <v>16</v>
      </c>
      <c r="YX88" s="219">
        <v>16</v>
      </c>
      <c r="YY88" s="219">
        <v>16</v>
      </c>
      <c r="YZ88" s="219" t="s">
        <v>437</v>
      </c>
      <c r="ZA88" s="219" t="s">
        <v>437</v>
      </c>
      <c r="ZB88" s="528">
        <v>20</v>
      </c>
      <c r="ZC88" s="301">
        <v>29</v>
      </c>
      <c r="ZD88" s="219">
        <v>20</v>
      </c>
      <c r="ZE88" s="219" t="s">
        <v>437</v>
      </c>
      <c r="ZF88" s="219" t="s">
        <v>437</v>
      </c>
      <c r="ZG88" s="219" t="s">
        <v>437</v>
      </c>
      <c r="ZH88" s="219" t="s">
        <v>437</v>
      </c>
      <c r="ZI88" s="219">
        <v>32</v>
      </c>
      <c r="ZJ88" s="219" t="s">
        <v>437</v>
      </c>
      <c r="ZK88" s="219" t="s">
        <v>437</v>
      </c>
      <c r="ZL88" s="219">
        <v>8</v>
      </c>
      <c r="ZM88" s="219" t="s">
        <v>437</v>
      </c>
      <c r="ZN88" s="219" t="s">
        <v>437</v>
      </c>
      <c r="ZO88" s="219" t="s">
        <v>437</v>
      </c>
      <c r="ZP88" s="219" t="s">
        <v>437</v>
      </c>
      <c r="ZQ88" s="219">
        <v>16</v>
      </c>
      <c r="ZR88" s="219">
        <v>16</v>
      </c>
      <c r="ZS88" s="219">
        <v>2</v>
      </c>
      <c r="ZT88" s="219" t="s">
        <v>437</v>
      </c>
      <c r="ZU88" s="219" t="s">
        <v>437</v>
      </c>
      <c r="ZV88" s="219" t="s">
        <v>437</v>
      </c>
      <c r="ZW88" s="219" t="s">
        <v>437</v>
      </c>
      <c r="ZX88" s="219" t="s">
        <v>437</v>
      </c>
      <c r="ZY88" s="219" t="s">
        <v>437</v>
      </c>
      <c r="ZZ88" s="219" t="s">
        <v>437</v>
      </c>
      <c r="AAA88" s="219" t="s">
        <v>437</v>
      </c>
      <c r="AAB88" s="219" t="s">
        <v>437</v>
      </c>
      <c r="AAC88" s="219" t="s">
        <v>437</v>
      </c>
      <c r="AAD88" s="219" t="s">
        <v>437</v>
      </c>
      <c r="AAE88" s="219" t="s">
        <v>437</v>
      </c>
      <c r="AAF88" s="219" t="s">
        <v>437</v>
      </c>
      <c r="AAG88" s="316" t="s">
        <v>437</v>
      </c>
      <c r="AAH88" s="301" t="s">
        <v>437</v>
      </c>
      <c r="AAI88" s="219" t="s">
        <v>437</v>
      </c>
      <c r="AAJ88" s="219" t="s">
        <v>437</v>
      </c>
      <c r="AAK88" s="219" t="s">
        <v>437</v>
      </c>
      <c r="AAL88" s="219" t="s">
        <v>437</v>
      </c>
      <c r="AAM88" s="219" t="s">
        <v>437</v>
      </c>
      <c r="AAN88" s="219" t="s">
        <v>437</v>
      </c>
      <c r="AAO88" s="219" t="s">
        <v>437</v>
      </c>
      <c r="AAP88" s="219">
        <v>4</v>
      </c>
      <c r="AAQ88" s="219" t="s">
        <v>437</v>
      </c>
      <c r="AAR88" s="219">
        <v>6</v>
      </c>
      <c r="AAS88" s="219" t="s">
        <v>437</v>
      </c>
      <c r="AAT88" s="219" t="s">
        <v>437</v>
      </c>
      <c r="AAU88" s="219" t="s">
        <v>437</v>
      </c>
      <c r="AAV88" s="219" t="s">
        <v>437</v>
      </c>
      <c r="AAW88" s="219" t="s">
        <v>437</v>
      </c>
      <c r="AAX88" s="219" t="s">
        <v>437</v>
      </c>
      <c r="AAY88" s="219" t="s">
        <v>437</v>
      </c>
      <c r="AAZ88" s="219" t="s">
        <v>437</v>
      </c>
      <c r="ABA88" s="219" t="s">
        <v>437</v>
      </c>
      <c r="ABB88" s="219" t="s">
        <v>437</v>
      </c>
      <c r="ABC88" s="219" t="s">
        <v>437</v>
      </c>
      <c r="ABD88" s="219" t="s">
        <v>437</v>
      </c>
      <c r="ABE88" s="219" t="s">
        <v>437</v>
      </c>
      <c r="ABF88" s="219" t="s">
        <v>437</v>
      </c>
      <c r="ABG88" s="219" t="s">
        <v>437</v>
      </c>
      <c r="ABH88" s="219" t="s">
        <v>437</v>
      </c>
      <c r="ABI88" s="219">
        <v>4</v>
      </c>
      <c r="ABJ88" s="219" t="s">
        <v>437</v>
      </c>
      <c r="ABK88" s="316" t="s">
        <v>437</v>
      </c>
      <c r="ABL88" s="301" t="s">
        <v>437</v>
      </c>
      <c r="ABM88" s="219" t="s">
        <v>437</v>
      </c>
      <c r="ABN88" s="219" t="s">
        <v>437</v>
      </c>
      <c r="ABO88" s="219" t="s">
        <v>437</v>
      </c>
      <c r="ABP88" s="219" t="s">
        <v>437</v>
      </c>
      <c r="ABQ88" s="219" t="s">
        <v>437</v>
      </c>
      <c r="ABR88" s="219" t="s">
        <v>437</v>
      </c>
      <c r="ABS88" s="219" t="s">
        <v>437</v>
      </c>
      <c r="ABT88" s="219" t="s">
        <v>437</v>
      </c>
      <c r="ABU88" s="219" t="s">
        <v>437</v>
      </c>
      <c r="ABV88" s="219" t="s">
        <v>437</v>
      </c>
      <c r="ABW88" s="219" t="s">
        <v>437</v>
      </c>
      <c r="ABX88" s="219" t="s">
        <v>437</v>
      </c>
      <c r="ABY88" s="219" t="s">
        <v>437</v>
      </c>
      <c r="ABZ88" s="219" t="s">
        <v>437</v>
      </c>
      <c r="ACA88" s="219" t="s">
        <v>437</v>
      </c>
      <c r="ACB88" s="219" t="s">
        <v>437</v>
      </c>
      <c r="ACC88" s="219" t="s">
        <v>437</v>
      </c>
      <c r="ACD88" s="219" t="s">
        <v>437</v>
      </c>
      <c r="ACE88" s="219" t="s">
        <v>437</v>
      </c>
      <c r="ACF88" s="219" t="s">
        <v>437</v>
      </c>
      <c r="ACG88" s="219" t="s">
        <v>437</v>
      </c>
      <c r="ACH88" s="219" t="s">
        <v>437</v>
      </c>
      <c r="ACI88" s="219" t="s">
        <v>437</v>
      </c>
      <c r="ACJ88" s="219" t="s">
        <v>437</v>
      </c>
      <c r="ACK88" s="219" t="s">
        <v>437</v>
      </c>
      <c r="ACL88" s="219" t="s">
        <v>437</v>
      </c>
      <c r="ACM88" s="219" t="s">
        <v>437</v>
      </c>
      <c r="ACN88" s="219" t="s">
        <v>437</v>
      </c>
      <c r="ACO88" s="219" t="s">
        <v>437</v>
      </c>
      <c r="ACP88" s="316" t="s">
        <v>437</v>
      </c>
      <c r="AEX88" s="301" t="s">
        <v>437</v>
      </c>
      <c r="AEY88" s="219" t="s">
        <v>437</v>
      </c>
      <c r="AEZ88" s="219" t="s">
        <v>437</v>
      </c>
      <c r="AFA88" s="219" t="s">
        <v>437</v>
      </c>
      <c r="AFB88" s="219">
        <v>2</v>
      </c>
      <c r="AFC88" s="219" t="s">
        <v>437</v>
      </c>
      <c r="AFD88" s="219" t="s">
        <v>437</v>
      </c>
      <c r="AFE88" s="219" t="s">
        <v>437</v>
      </c>
      <c r="AFF88" s="219" t="s">
        <v>437</v>
      </c>
      <c r="AFG88" s="219" t="s">
        <v>437</v>
      </c>
      <c r="AFH88" s="219" t="s">
        <v>437</v>
      </c>
      <c r="AFI88" s="219" t="s">
        <v>437</v>
      </c>
      <c r="AFJ88" s="219" t="s">
        <v>437</v>
      </c>
      <c r="AFK88" s="219" t="s">
        <v>437</v>
      </c>
      <c r="AFL88" s="219" t="s">
        <v>437</v>
      </c>
      <c r="AFM88" s="219" t="s">
        <v>437</v>
      </c>
      <c r="AFN88" s="219" t="s">
        <v>437</v>
      </c>
      <c r="AFO88" s="219" t="s">
        <v>437</v>
      </c>
      <c r="AFP88" s="219" t="s">
        <v>437</v>
      </c>
      <c r="AFQ88" s="219" t="s">
        <v>437</v>
      </c>
      <c r="AFR88" s="219" t="s">
        <v>437</v>
      </c>
      <c r="AFS88" s="219" t="s">
        <v>437</v>
      </c>
      <c r="AFT88" s="219" t="s">
        <v>437</v>
      </c>
      <c r="AFU88" s="219" t="s">
        <v>437</v>
      </c>
      <c r="AFV88" s="219" t="s">
        <v>437</v>
      </c>
      <c r="AFW88" s="219" t="s">
        <v>437</v>
      </c>
      <c r="AFX88" s="219" t="s">
        <v>437</v>
      </c>
      <c r="AFY88" s="219" t="s">
        <v>437</v>
      </c>
      <c r="AFZ88" s="219" t="s">
        <v>437</v>
      </c>
      <c r="AGA88" s="219" t="s">
        <v>437</v>
      </c>
      <c r="AGB88" s="316" t="s">
        <v>437</v>
      </c>
      <c r="AJY88" s="556">
        <v>0</v>
      </c>
      <c r="AJZ88" s="476">
        <v>0</v>
      </c>
      <c r="AKA88" s="476">
        <v>0</v>
      </c>
      <c r="AKD88" s="473">
        <v>0</v>
      </c>
      <c r="AKE88" s="473">
        <v>0</v>
      </c>
      <c r="AKF88" s="476">
        <v>0</v>
      </c>
      <c r="AKR88" s="476">
        <v>0</v>
      </c>
      <c r="AKS88" s="473">
        <v>0</v>
      </c>
      <c r="AKT88" s="473">
        <v>0</v>
      </c>
      <c r="AKU88" s="473">
        <v>0</v>
      </c>
      <c r="AKX88" s="473">
        <v>0</v>
      </c>
      <c r="AKY88" s="473">
        <v>0</v>
      </c>
      <c r="AKZ88" s="473">
        <v>0</v>
      </c>
      <c r="ALA88" s="476">
        <v>0</v>
      </c>
      <c r="ALB88" s="476">
        <v>0</v>
      </c>
    </row>
    <row r="89" spans="1:1176" ht="14.25" hidden="1" customHeight="1" outlineLevel="1" thickBot="1">
      <c r="A89" s="159"/>
      <c r="B89" s="181" t="s">
        <v>230</v>
      </c>
      <c r="C89" s="40" t="s">
        <v>231</v>
      </c>
      <c r="D89" s="670">
        <f t="shared" si="103"/>
        <v>37</v>
      </c>
      <c r="E89" s="55">
        <f t="shared" si="102"/>
        <v>1.1333026799024692</v>
      </c>
      <c r="F89" s="179"/>
      <c r="G89" s="49">
        <f>G92*0.067</f>
        <v>32.647941857142861</v>
      </c>
      <c r="H89" s="156">
        <f t="shared" si="104"/>
        <v>37</v>
      </c>
      <c r="I89" s="147"/>
      <c r="J89" s="147"/>
      <c r="K89" s="147"/>
      <c r="L89" s="147"/>
      <c r="T89" s="137"/>
      <c r="NV89" s="119"/>
      <c r="NW89" s="119"/>
      <c r="NX89" s="119"/>
      <c r="NY89" s="119"/>
      <c r="NZ89" s="119"/>
      <c r="QA89" s="119"/>
      <c r="QB89" s="119"/>
      <c r="QC89" s="119"/>
      <c r="QD89" s="119"/>
      <c r="QE89" s="119"/>
      <c r="QF89" s="119"/>
      <c r="QG89" s="119"/>
      <c r="QH89" s="119"/>
      <c r="QJ89" s="119"/>
      <c r="QK89" s="119"/>
      <c r="QL89" s="119"/>
      <c r="QM89" s="119"/>
      <c r="QN89" s="119"/>
      <c r="QO89" s="119"/>
      <c r="QP89" s="119"/>
      <c r="QQ89" s="119"/>
      <c r="QR89" s="119"/>
      <c r="QS89" s="119"/>
      <c r="QT89" s="119"/>
      <c r="QU89" s="119"/>
      <c r="QV89" s="119"/>
      <c r="QW89" s="119"/>
      <c r="QX89" s="119"/>
      <c r="QY89" s="119"/>
      <c r="QZ89" s="119"/>
      <c r="RA89" s="119"/>
      <c r="RB89" s="119"/>
      <c r="RC89" s="119"/>
      <c r="RD89" s="119"/>
      <c r="RE89" s="119"/>
      <c r="RF89" s="119"/>
      <c r="RG89" s="119"/>
      <c r="TQ89" s="136"/>
      <c r="TR89" s="136"/>
      <c r="TS89" s="136"/>
      <c r="TT89" s="136"/>
      <c r="TU89" s="136"/>
      <c r="TV89" s="136"/>
      <c r="WT89" s="534" t="s">
        <v>437</v>
      </c>
      <c r="WU89" s="219" t="s">
        <v>437</v>
      </c>
      <c r="WV89" s="219" t="s">
        <v>437</v>
      </c>
      <c r="WW89" s="219" t="s">
        <v>437</v>
      </c>
      <c r="WX89" s="219" t="s">
        <v>437</v>
      </c>
      <c r="WY89" s="219" t="s">
        <v>437</v>
      </c>
      <c r="WZ89" s="219" t="s">
        <v>437</v>
      </c>
      <c r="XA89" s="219" t="s">
        <v>437</v>
      </c>
      <c r="XB89" s="219" t="s">
        <v>437</v>
      </c>
      <c r="XC89" s="219" t="s">
        <v>437</v>
      </c>
      <c r="XD89" s="219" t="s">
        <v>437</v>
      </c>
      <c r="XE89" s="219" t="s">
        <v>437</v>
      </c>
      <c r="XF89" s="219" t="s">
        <v>437</v>
      </c>
      <c r="XG89" s="219" t="s">
        <v>437</v>
      </c>
      <c r="XH89" s="219" t="s">
        <v>437</v>
      </c>
      <c r="XI89" s="219" t="s">
        <v>437</v>
      </c>
      <c r="XJ89" s="219" t="s">
        <v>437</v>
      </c>
      <c r="XK89" s="219" t="s">
        <v>437</v>
      </c>
      <c r="XL89" s="219" t="s">
        <v>437</v>
      </c>
      <c r="XM89" s="219" t="s">
        <v>437</v>
      </c>
      <c r="XN89" s="219" t="s">
        <v>437</v>
      </c>
      <c r="XO89" s="219" t="s">
        <v>437</v>
      </c>
      <c r="XP89" s="219" t="s">
        <v>437</v>
      </c>
      <c r="XQ89" s="219" t="s">
        <v>437</v>
      </c>
      <c r="XR89" s="219" t="s">
        <v>437</v>
      </c>
      <c r="XS89" s="219" t="s">
        <v>437</v>
      </c>
      <c r="XT89" s="219" t="s">
        <v>437</v>
      </c>
      <c r="XU89" s="219" t="s">
        <v>437</v>
      </c>
      <c r="XV89" s="219" t="s">
        <v>437</v>
      </c>
      <c r="XW89" s="219" t="s">
        <v>437</v>
      </c>
      <c r="XX89" s="535" t="s">
        <v>437</v>
      </c>
      <c r="XY89" s="534" t="s">
        <v>437</v>
      </c>
      <c r="XZ89" s="219" t="s">
        <v>437</v>
      </c>
      <c r="YA89" s="219" t="s">
        <v>437</v>
      </c>
      <c r="YB89" s="219" t="s">
        <v>437</v>
      </c>
      <c r="YC89" s="219" t="s">
        <v>437</v>
      </c>
      <c r="YD89" s="219" t="s">
        <v>437</v>
      </c>
      <c r="YE89" s="219" t="s">
        <v>437</v>
      </c>
      <c r="YF89" s="219" t="s">
        <v>437</v>
      </c>
      <c r="YG89" s="219" t="s">
        <v>437</v>
      </c>
      <c r="YH89" s="219" t="s">
        <v>437</v>
      </c>
      <c r="YI89" s="219" t="s">
        <v>437</v>
      </c>
      <c r="YJ89" s="219">
        <v>7</v>
      </c>
      <c r="YK89" s="219" t="s">
        <v>437</v>
      </c>
      <c r="YL89" s="219" t="s">
        <v>437</v>
      </c>
      <c r="YM89" s="219" t="s">
        <v>437</v>
      </c>
      <c r="YN89" s="219" t="s">
        <v>437</v>
      </c>
      <c r="YO89" s="219" t="s">
        <v>437</v>
      </c>
      <c r="YP89" s="219" t="s">
        <v>437</v>
      </c>
      <c r="YQ89" s="219" t="s">
        <v>437</v>
      </c>
      <c r="YR89" s="219" t="s">
        <v>437</v>
      </c>
      <c r="YS89" s="219" t="s">
        <v>437</v>
      </c>
      <c r="YT89" s="219" t="s">
        <v>437</v>
      </c>
      <c r="YU89" s="219" t="s">
        <v>437</v>
      </c>
      <c r="YV89" s="219" t="s">
        <v>437</v>
      </c>
      <c r="YW89" s="219" t="s">
        <v>437</v>
      </c>
      <c r="YX89" s="219" t="s">
        <v>437</v>
      </c>
      <c r="YY89" s="219" t="s">
        <v>437</v>
      </c>
      <c r="YZ89" s="219" t="s">
        <v>437</v>
      </c>
      <c r="ZA89" s="219" t="s">
        <v>437</v>
      </c>
      <c r="ZB89" s="528" t="s">
        <v>437</v>
      </c>
      <c r="ZC89" s="301" t="s">
        <v>437</v>
      </c>
      <c r="ZD89" s="219" t="s">
        <v>437</v>
      </c>
      <c r="ZE89" s="219" t="s">
        <v>437</v>
      </c>
      <c r="ZF89" s="219" t="s">
        <v>437</v>
      </c>
      <c r="ZG89" s="219" t="s">
        <v>437</v>
      </c>
      <c r="ZH89" s="219" t="s">
        <v>437</v>
      </c>
      <c r="ZI89" s="219">
        <v>2</v>
      </c>
      <c r="ZJ89" s="219">
        <v>8</v>
      </c>
      <c r="ZK89" s="219">
        <v>8</v>
      </c>
      <c r="ZL89" s="219">
        <v>6</v>
      </c>
      <c r="ZM89" s="219">
        <v>6</v>
      </c>
      <c r="ZN89" s="219" t="s">
        <v>437</v>
      </c>
      <c r="ZO89" s="219" t="s">
        <v>437</v>
      </c>
      <c r="ZP89" s="219" t="s">
        <v>437</v>
      </c>
      <c r="ZQ89" s="219" t="s">
        <v>437</v>
      </c>
      <c r="ZR89" s="219" t="s">
        <v>437</v>
      </c>
      <c r="ZS89" s="219" t="s">
        <v>437</v>
      </c>
      <c r="ZT89" s="219" t="s">
        <v>437</v>
      </c>
      <c r="ZU89" s="219" t="s">
        <v>437</v>
      </c>
      <c r="ZV89" s="219" t="s">
        <v>437</v>
      </c>
      <c r="ZW89" s="219" t="s">
        <v>437</v>
      </c>
      <c r="ZX89" s="219" t="s">
        <v>437</v>
      </c>
      <c r="ZY89" s="219" t="s">
        <v>437</v>
      </c>
      <c r="ZZ89" s="219" t="s">
        <v>437</v>
      </c>
      <c r="AAA89" s="219" t="s">
        <v>437</v>
      </c>
      <c r="AAB89" s="219" t="s">
        <v>437</v>
      </c>
      <c r="AAC89" s="219" t="s">
        <v>437</v>
      </c>
      <c r="AAD89" s="219" t="s">
        <v>437</v>
      </c>
      <c r="AAE89" s="219" t="s">
        <v>437</v>
      </c>
      <c r="AAF89" s="219" t="s">
        <v>437</v>
      </c>
      <c r="AAG89" s="316" t="s">
        <v>437</v>
      </c>
      <c r="AAH89" s="301" t="s">
        <v>437</v>
      </c>
      <c r="AAI89" s="219" t="s">
        <v>437</v>
      </c>
      <c r="AAJ89" s="219" t="s">
        <v>437</v>
      </c>
      <c r="AAK89" s="219" t="s">
        <v>437</v>
      </c>
      <c r="AAL89" s="219" t="s">
        <v>437</v>
      </c>
      <c r="AAM89" s="219" t="s">
        <v>437</v>
      </c>
      <c r="AAN89" s="219" t="s">
        <v>437</v>
      </c>
      <c r="AAO89" s="219" t="s">
        <v>437</v>
      </c>
      <c r="AAP89" s="219" t="s">
        <v>437</v>
      </c>
      <c r="AAQ89" s="219" t="s">
        <v>437</v>
      </c>
      <c r="AAR89" s="219" t="s">
        <v>437</v>
      </c>
      <c r="AAS89" s="219" t="s">
        <v>437</v>
      </c>
      <c r="AAT89" s="219" t="s">
        <v>437</v>
      </c>
      <c r="AAU89" s="219" t="s">
        <v>437</v>
      </c>
      <c r="AAV89" s="219" t="s">
        <v>437</v>
      </c>
      <c r="AAW89" s="219" t="s">
        <v>437</v>
      </c>
      <c r="AAX89" s="219" t="s">
        <v>437</v>
      </c>
      <c r="AAY89" s="219" t="s">
        <v>437</v>
      </c>
      <c r="AAZ89" s="219" t="s">
        <v>437</v>
      </c>
      <c r="ABA89" s="219" t="s">
        <v>437</v>
      </c>
      <c r="ABB89" s="219" t="s">
        <v>437</v>
      </c>
      <c r="ABC89" s="219" t="s">
        <v>437</v>
      </c>
      <c r="ABD89" s="219" t="s">
        <v>437</v>
      </c>
      <c r="ABE89" s="219" t="s">
        <v>437</v>
      </c>
      <c r="ABF89" s="219" t="s">
        <v>437</v>
      </c>
      <c r="ABG89" s="219" t="s">
        <v>437</v>
      </c>
      <c r="ABH89" s="219" t="s">
        <v>437</v>
      </c>
      <c r="ABI89" s="219" t="s">
        <v>437</v>
      </c>
      <c r="ABJ89" s="219" t="s">
        <v>437</v>
      </c>
      <c r="ABK89" s="316" t="s">
        <v>437</v>
      </c>
      <c r="ABL89" s="301" t="s">
        <v>437</v>
      </c>
      <c r="ABM89" s="219" t="s">
        <v>437</v>
      </c>
      <c r="ABN89" s="219" t="s">
        <v>437</v>
      </c>
      <c r="ABO89" s="219" t="s">
        <v>437</v>
      </c>
      <c r="ABP89" s="219" t="s">
        <v>437</v>
      </c>
      <c r="ABQ89" s="219" t="s">
        <v>437</v>
      </c>
      <c r="ABR89" s="219" t="s">
        <v>437</v>
      </c>
      <c r="ABS89" s="219" t="s">
        <v>437</v>
      </c>
      <c r="ABT89" s="219" t="s">
        <v>437</v>
      </c>
      <c r="ABU89" s="219" t="s">
        <v>437</v>
      </c>
      <c r="ABV89" s="219" t="s">
        <v>437</v>
      </c>
      <c r="ABW89" s="219" t="s">
        <v>437</v>
      </c>
      <c r="ABX89" s="219" t="s">
        <v>437</v>
      </c>
      <c r="ABY89" s="219" t="s">
        <v>437</v>
      </c>
      <c r="ABZ89" s="219" t="s">
        <v>437</v>
      </c>
      <c r="ACA89" s="219" t="s">
        <v>437</v>
      </c>
      <c r="ACB89" s="219" t="s">
        <v>437</v>
      </c>
      <c r="ACC89" s="219" t="s">
        <v>437</v>
      </c>
      <c r="ACD89" s="219" t="s">
        <v>437</v>
      </c>
      <c r="ACE89" s="219" t="s">
        <v>437</v>
      </c>
      <c r="ACF89" s="219" t="s">
        <v>437</v>
      </c>
      <c r="ACG89" s="219" t="s">
        <v>437</v>
      </c>
      <c r="ACH89" s="219" t="s">
        <v>437</v>
      </c>
      <c r="ACI89" s="219" t="s">
        <v>437</v>
      </c>
      <c r="ACJ89" s="219" t="s">
        <v>437</v>
      </c>
      <c r="ACK89" s="219" t="s">
        <v>437</v>
      </c>
      <c r="ACL89" s="219" t="s">
        <v>437</v>
      </c>
      <c r="ACM89" s="219" t="s">
        <v>437</v>
      </c>
      <c r="ACN89" s="219" t="s">
        <v>437</v>
      </c>
      <c r="ACO89" s="219" t="s">
        <v>437</v>
      </c>
      <c r="ACP89" s="316" t="s">
        <v>437</v>
      </c>
      <c r="AEX89" s="301" t="s">
        <v>437</v>
      </c>
      <c r="AEY89" s="219" t="s">
        <v>437</v>
      </c>
      <c r="AEZ89" s="219" t="s">
        <v>437</v>
      </c>
      <c r="AFA89" s="219" t="s">
        <v>437</v>
      </c>
      <c r="AFB89" s="219" t="s">
        <v>437</v>
      </c>
      <c r="AFC89" s="219" t="s">
        <v>437</v>
      </c>
      <c r="AFD89" s="219" t="s">
        <v>437</v>
      </c>
      <c r="AFE89" s="219" t="s">
        <v>437</v>
      </c>
      <c r="AFF89" s="219" t="s">
        <v>437</v>
      </c>
      <c r="AFG89" s="219" t="s">
        <v>437</v>
      </c>
      <c r="AFH89" s="219" t="s">
        <v>437</v>
      </c>
      <c r="AFI89" s="219" t="s">
        <v>437</v>
      </c>
      <c r="AFJ89" s="219" t="s">
        <v>437</v>
      </c>
      <c r="AFK89" s="219" t="s">
        <v>437</v>
      </c>
      <c r="AFL89" s="219" t="s">
        <v>437</v>
      </c>
      <c r="AFM89" s="219" t="s">
        <v>437</v>
      </c>
      <c r="AFN89" s="219" t="s">
        <v>437</v>
      </c>
      <c r="AFO89" s="219" t="s">
        <v>437</v>
      </c>
      <c r="AFP89" s="219" t="s">
        <v>437</v>
      </c>
      <c r="AFQ89" s="219" t="s">
        <v>437</v>
      </c>
      <c r="AFR89" s="219" t="s">
        <v>437</v>
      </c>
      <c r="AFS89" s="219" t="s">
        <v>437</v>
      </c>
      <c r="AFT89" s="219" t="s">
        <v>437</v>
      </c>
      <c r="AFU89" s="219" t="s">
        <v>437</v>
      </c>
      <c r="AFV89" s="219" t="s">
        <v>437</v>
      </c>
      <c r="AFW89" s="219" t="s">
        <v>437</v>
      </c>
      <c r="AFX89" s="219" t="s">
        <v>437</v>
      </c>
      <c r="AFY89" s="219" t="s">
        <v>437</v>
      </c>
      <c r="AFZ89" s="219" t="s">
        <v>437</v>
      </c>
      <c r="AGA89" s="219" t="s">
        <v>437</v>
      </c>
      <c r="AGB89" s="316" t="s">
        <v>437</v>
      </c>
      <c r="AJY89" s="556">
        <v>0</v>
      </c>
      <c r="AJZ89" s="476">
        <v>0</v>
      </c>
      <c r="AKA89" s="476">
        <v>0</v>
      </c>
      <c r="AKD89" s="473">
        <v>0</v>
      </c>
      <c r="AKE89" s="473">
        <v>0</v>
      </c>
      <c r="AKF89" s="476">
        <v>0</v>
      </c>
      <c r="AKR89" s="476">
        <v>0</v>
      </c>
      <c r="AKS89" s="473">
        <v>0</v>
      </c>
      <c r="AKT89" s="473">
        <v>0</v>
      </c>
      <c r="AKU89" s="473">
        <v>0</v>
      </c>
      <c r="AKX89" s="473">
        <v>0</v>
      </c>
      <c r="AKY89" s="473">
        <v>0</v>
      </c>
      <c r="AKZ89" s="473">
        <v>0</v>
      </c>
      <c r="ALA89" s="476">
        <v>0</v>
      </c>
      <c r="ALB89" s="476">
        <v>0</v>
      </c>
    </row>
    <row r="90" spans="1:1176" ht="14.25" hidden="1" customHeight="1" outlineLevel="1" thickBot="1">
      <c r="A90" s="159"/>
      <c r="B90" s="160">
        <f>D92</f>
        <v>540</v>
      </c>
      <c r="C90" s="40" t="s">
        <v>232</v>
      </c>
      <c r="D90" s="670">
        <f t="shared" si="103"/>
        <v>0</v>
      </c>
      <c r="E90" s="55">
        <f t="shared" si="102"/>
        <v>0</v>
      </c>
      <c r="F90" s="179"/>
      <c r="G90" s="49">
        <f>G92*0.056</f>
        <v>27.287832000000002</v>
      </c>
      <c r="H90" s="156">
        <f t="shared" si="104"/>
        <v>32.31666666666667</v>
      </c>
      <c r="I90" s="147"/>
      <c r="J90" s="147"/>
      <c r="K90" s="147"/>
      <c r="L90" s="147"/>
      <c r="T90" s="137"/>
      <c r="NV90" s="119"/>
      <c r="NW90" s="119"/>
      <c r="NX90" s="119"/>
      <c r="NY90" s="119"/>
      <c r="NZ90" s="119"/>
      <c r="QA90" s="119"/>
      <c r="QB90" s="119"/>
      <c r="QC90" s="119"/>
      <c r="QD90" s="119"/>
      <c r="QE90" s="119"/>
      <c r="QF90" s="119"/>
      <c r="QG90" s="119"/>
      <c r="QH90" s="119"/>
      <c r="QJ90" s="119"/>
      <c r="QK90" s="119"/>
      <c r="QL90" s="119"/>
      <c r="QM90" s="119"/>
      <c r="QN90" s="119"/>
      <c r="QO90" s="119"/>
      <c r="QP90" s="119"/>
      <c r="QQ90" s="119"/>
      <c r="QR90" s="119"/>
      <c r="QS90" s="119"/>
      <c r="QT90" s="119"/>
      <c r="QU90" s="119"/>
      <c r="QV90" s="119"/>
      <c r="QW90" s="119"/>
      <c r="QX90" s="119"/>
      <c r="QY90" s="119"/>
      <c r="QZ90" s="119"/>
      <c r="RA90" s="119"/>
      <c r="RB90" s="119"/>
      <c r="RC90" s="119"/>
      <c r="RD90" s="119"/>
      <c r="RE90" s="119"/>
      <c r="RF90" s="119"/>
      <c r="RG90" s="119"/>
      <c r="TQ90" s="136"/>
      <c r="TR90" s="136"/>
      <c r="TS90" s="136"/>
      <c r="TT90" s="136"/>
      <c r="TU90" s="136"/>
      <c r="TV90" s="136"/>
      <c r="WT90" s="534" t="s">
        <v>437</v>
      </c>
      <c r="WU90" s="219" t="s">
        <v>437</v>
      </c>
      <c r="WV90" s="219" t="s">
        <v>437</v>
      </c>
      <c r="WW90" s="219" t="s">
        <v>437</v>
      </c>
      <c r="WX90" s="219" t="s">
        <v>437</v>
      </c>
      <c r="WY90" s="219" t="s">
        <v>437</v>
      </c>
      <c r="WZ90" s="219" t="s">
        <v>437</v>
      </c>
      <c r="XA90" s="219" t="s">
        <v>437</v>
      </c>
      <c r="XB90" s="219" t="s">
        <v>437</v>
      </c>
      <c r="XC90" s="219" t="s">
        <v>437</v>
      </c>
      <c r="XD90" s="219" t="s">
        <v>437</v>
      </c>
      <c r="XE90" s="219" t="s">
        <v>437</v>
      </c>
      <c r="XF90" s="219" t="s">
        <v>437</v>
      </c>
      <c r="XG90" s="219" t="s">
        <v>437</v>
      </c>
      <c r="XH90" s="219" t="s">
        <v>437</v>
      </c>
      <c r="XI90" s="219" t="s">
        <v>437</v>
      </c>
      <c r="XJ90" s="219" t="s">
        <v>437</v>
      </c>
      <c r="XK90" s="219" t="s">
        <v>437</v>
      </c>
      <c r="XL90" s="219" t="s">
        <v>437</v>
      </c>
      <c r="XM90" s="219" t="s">
        <v>437</v>
      </c>
      <c r="XN90" s="219" t="s">
        <v>437</v>
      </c>
      <c r="XO90" s="219" t="s">
        <v>437</v>
      </c>
      <c r="XP90" s="219" t="s">
        <v>437</v>
      </c>
      <c r="XQ90" s="219" t="s">
        <v>437</v>
      </c>
      <c r="XR90" s="219" t="s">
        <v>437</v>
      </c>
      <c r="XS90" s="219" t="s">
        <v>437</v>
      </c>
      <c r="XT90" s="219" t="s">
        <v>437</v>
      </c>
      <c r="XU90" s="219" t="s">
        <v>437</v>
      </c>
      <c r="XV90" s="219" t="s">
        <v>437</v>
      </c>
      <c r="XW90" s="219" t="s">
        <v>437</v>
      </c>
      <c r="XX90" s="535" t="s">
        <v>437</v>
      </c>
      <c r="XY90" s="534" t="s">
        <v>437</v>
      </c>
      <c r="XZ90" s="219" t="s">
        <v>437</v>
      </c>
      <c r="YA90" s="219" t="s">
        <v>437</v>
      </c>
      <c r="YB90" s="219" t="s">
        <v>437</v>
      </c>
      <c r="YC90" s="219" t="s">
        <v>437</v>
      </c>
      <c r="YD90" s="219" t="s">
        <v>437</v>
      </c>
      <c r="YE90" s="219" t="s">
        <v>437</v>
      </c>
      <c r="YF90" s="219" t="s">
        <v>437</v>
      </c>
      <c r="YG90" s="219" t="s">
        <v>437</v>
      </c>
      <c r="YH90" s="219" t="s">
        <v>437</v>
      </c>
      <c r="YI90" s="219" t="s">
        <v>437</v>
      </c>
      <c r="YJ90" s="219" t="s">
        <v>437</v>
      </c>
      <c r="YK90" s="219" t="s">
        <v>437</v>
      </c>
      <c r="YL90" s="219" t="s">
        <v>437</v>
      </c>
      <c r="YM90" s="219" t="s">
        <v>437</v>
      </c>
      <c r="YN90" s="219" t="s">
        <v>437</v>
      </c>
      <c r="YO90" s="219" t="s">
        <v>437</v>
      </c>
      <c r="YP90" s="219" t="s">
        <v>437</v>
      </c>
      <c r="YQ90" s="219" t="s">
        <v>437</v>
      </c>
      <c r="YR90" s="219" t="s">
        <v>437</v>
      </c>
      <c r="YS90" s="219" t="s">
        <v>437</v>
      </c>
      <c r="YT90" s="219" t="s">
        <v>437</v>
      </c>
      <c r="YU90" s="219" t="s">
        <v>437</v>
      </c>
      <c r="YV90" s="219" t="s">
        <v>437</v>
      </c>
      <c r="YW90" s="219" t="s">
        <v>437</v>
      </c>
      <c r="YX90" s="219" t="s">
        <v>437</v>
      </c>
      <c r="YY90" s="219" t="s">
        <v>437</v>
      </c>
      <c r="YZ90" s="219" t="s">
        <v>437</v>
      </c>
      <c r="ZA90" s="219" t="s">
        <v>437</v>
      </c>
      <c r="ZB90" s="528" t="s">
        <v>437</v>
      </c>
      <c r="ZC90" s="301" t="s">
        <v>437</v>
      </c>
      <c r="ZD90" s="219" t="s">
        <v>437</v>
      </c>
      <c r="ZE90" s="219" t="s">
        <v>437</v>
      </c>
      <c r="ZF90" s="219" t="s">
        <v>437</v>
      </c>
      <c r="ZG90" s="219" t="s">
        <v>437</v>
      </c>
      <c r="ZH90" s="219" t="s">
        <v>437</v>
      </c>
      <c r="ZI90" s="219" t="s">
        <v>437</v>
      </c>
      <c r="ZJ90" s="219" t="s">
        <v>437</v>
      </c>
      <c r="ZK90" s="219" t="s">
        <v>437</v>
      </c>
      <c r="ZL90" s="219" t="s">
        <v>437</v>
      </c>
      <c r="ZM90" s="219" t="s">
        <v>437</v>
      </c>
      <c r="ZN90" s="219" t="s">
        <v>437</v>
      </c>
      <c r="ZO90" s="219" t="s">
        <v>437</v>
      </c>
      <c r="ZP90" s="219" t="s">
        <v>437</v>
      </c>
      <c r="ZQ90" s="219" t="s">
        <v>437</v>
      </c>
      <c r="ZR90" s="219" t="s">
        <v>437</v>
      </c>
      <c r="ZS90" s="219" t="s">
        <v>437</v>
      </c>
      <c r="ZT90" s="219" t="s">
        <v>437</v>
      </c>
      <c r="ZU90" s="219" t="s">
        <v>437</v>
      </c>
      <c r="ZV90" s="219" t="s">
        <v>437</v>
      </c>
      <c r="ZW90" s="219" t="s">
        <v>437</v>
      </c>
      <c r="ZX90" s="219" t="s">
        <v>437</v>
      </c>
      <c r="ZY90" s="219" t="s">
        <v>437</v>
      </c>
      <c r="ZZ90" s="219" t="s">
        <v>437</v>
      </c>
      <c r="AAA90" s="219" t="s">
        <v>437</v>
      </c>
      <c r="AAB90" s="219" t="s">
        <v>437</v>
      </c>
      <c r="AAC90" s="219" t="s">
        <v>437</v>
      </c>
      <c r="AAD90" s="219" t="s">
        <v>437</v>
      </c>
      <c r="AAE90" s="219" t="s">
        <v>437</v>
      </c>
      <c r="AAF90" s="219" t="s">
        <v>437</v>
      </c>
      <c r="AAG90" s="316" t="s">
        <v>437</v>
      </c>
      <c r="AAH90" s="301" t="s">
        <v>437</v>
      </c>
      <c r="AAI90" s="219" t="s">
        <v>437</v>
      </c>
      <c r="AAJ90" s="219" t="s">
        <v>437</v>
      </c>
      <c r="AAK90" s="219" t="s">
        <v>437</v>
      </c>
      <c r="AAL90" s="219" t="s">
        <v>437</v>
      </c>
      <c r="AAM90" s="219" t="s">
        <v>437</v>
      </c>
      <c r="AAN90" s="219" t="s">
        <v>437</v>
      </c>
      <c r="AAO90" s="219" t="s">
        <v>437</v>
      </c>
      <c r="AAP90" s="219" t="s">
        <v>437</v>
      </c>
      <c r="AAQ90" s="219" t="s">
        <v>437</v>
      </c>
      <c r="AAR90" s="219" t="s">
        <v>437</v>
      </c>
      <c r="AAS90" s="219" t="s">
        <v>437</v>
      </c>
      <c r="AAT90" s="219" t="s">
        <v>437</v>
      </c>
      <c r="AAU90" s="219" t="s">
        <v>437</v>
      </c>
      <c r="AAV90" s="219" t="s">
        <v>437</v>
      </c>
      <c r="AAW90" s="219" t="s">
        <v>437</v>
      </c>
      <c r="AAX90" s="219" t="s">
        <v>437</v>
      </c>
      <c r="AAY90" s="219" t="s">
        <v>437</v>
      </c>
      <c r="AAZ90" s="219" t="s">
        <v>437</v>
      </c>
      <c r="ABA90" s="219" t="s">
        <v>437</v>
      </c>
      <c r="ABB90" s="219" t="s">
        <v>437</v>
      </c>
      <c r="ABC90" s="219" t="s">
        <v>437</v>
      </c>
      <c r="ABD90" s="219" t="s">
        <v>437</v>
      </c>
      <c r="ABE90" s="219" t="s">
        <v>437</v>
      </c>
      <c r="ABF90" s="219" t="s">
        <v>437</v>
      </c>
      <c r="ABG90" s="219" t="s">
        <v>437</v>
      </c>
      <c r="ABH90" s="219" t="s">
        <v>437</v>
      </c>
      <c r="ABI90" s="219" t="s">
        <v>437</v>
      </c>
      <c r="ABJ90" s="219" t="s">
        <v>437</v>
      </c>
      <c r="ABK90" s="316" t="s">
        <v>437</v>
      </c>
      <c r="ABL90" s="301" t="s">
        <v>437</v>
      </c>
      <c r="ABM90" s="219" t="s">
        <v>437</v>
      </c>
      <c r="ABN90" s="219" t="s">
        <v>437</v>
      </c>
      <c r="ABO90" s="219" t="s">
        <v>437</v>
      </c>
      <c r="ABP90" s="219" t="s">
        <v>437</v>
      </c>
      <c r="ABQ90" s="219" t="s">
        <v>437</v>
      </c>
      <c r="ABR90" s="219" t="s">
        <v>437</v>
      </c>
      <c r="ABS90" s="219" t="s">
        <v>437</v>
      </c>
      <c r="ABT90" s="219" t="s">
        <v>437</v>
      </c>
      <c r="ABU90" s="219" t="s">
        <v>437</v>
      </c>
      <c r="ABV90" s="219" t="s">
        <v>437</v>
      </c>
      <c r="ABW90" s="219" t="s">
        <v>437</v>
      </c>
      <c r="ABX90" s="219" t="s">
        <v>437</v>
      </c>
      <c r="ABY90" s="219" t="s">
        <v>437</v>
      </c>
      <c r="ABZ90" s="219" t="s">
        <v>437</v>
      </c>
      <c r="ACA90" s="219" t="s">
        <v>437</v>
      </c>
      <c r="ACB90" s="219" t="s">
        <v>437</v>
      </c>
      <c r="ACC90" s="219" t="s">
        <v>437</v>
      </c>
      <c r="ACD90" s="219" t="s">
        <v>437</v>
      </c>
      <c r="ACE90" s="219" t="s">
        <v>437</v>
      </c>
      <c r="ACF90" s="219" t="s">
        <v>437</v>
      </c>
      <c r="ACG90" s="219" t="s">
        <v>437</v>
      </c>
      <c r="ACH90" s="219" t="s">
        <v>437</v>
      </c>
      <c r="ACI90" s="219" t="s">
        <v>437</v>
      </c>
      <c r="ACJ90" s="219" t="s">
        <v>437</v>
      </c>
      <c r="ACK90" s="219" t="s">
        <v>437</v>
      </c>
      <c r="ACL90" s="219" t="s">
        <v>437</v>
      </c>
      <c r="ACM90" s="219" t="s">
        <v>437</v>
      </c>
      <c r="ACN90" s="219" t="s">
        <v>437</v>
      </c>
      <c r="ACO90" s="219" t="s">
        <v>437</v>
      </c>
      <c r="ACP90" s="316" t="s">
        <v>437</v>
      </c>
      <c r="AEX90" s="301" t="s">
        <v>437</v>
      </c>
      <c r="AEY90" s="219" t="s">
        <v>437</v>
      </c>
      <c r="AEZ90" s="219" t="s">
        <v>437</v>
      </c>
      <c r="AFA90" s="219" t="s">
        <v>437</v>
      </c>
      <c r="AFB90" s="219" t="s">
        <v>437</v>
      </c>
      <c r="AFC90" s="219" t="s">
        <v>437</v>
      </c>
      <c r="AFD90" s="219" t="s">
        <v>437</v>
      </c>
      <c r="AFE90" s="219" t="s">
        <v>437</v>
      </c>
      <c r="AFF90" s="219" t="s">
        <v>437</v>
      </c>
      <c r="AFG90" s="219" t="s">
        <v>437</v>
      </c>
      <c r="AFH90" s="219" t="s">
        <v>437</v>
      </c>
      <c r="AFI90" s="219" t="s">
        <v>437</v>
      </c>
      <c r="AFJ90" s="219" t="s">
        <v>437</v>
      </c>
      <c r="AFK90" s="219" t="s">
        <v>437</v>
      </c>
      <c r="AFL90" s="219" t="s">
        <v>437</v>
      </c>
      <c r="AFM90" s="219" t="s">
        <v>437</v>
      </c>
      <c r="AFN90" s="219" t="s">
        <v>437</v>
      </c>
      <c r="AFO90" s="219" t="s">
        <v>437</v>
      </c>
      <c r="AFP90" s="219" t="s">
        <v>437</v>
      </c>
      <c r="AFQ90" s="219" t="s">
        <v>437</v>
      </c>
      <c r="AFR90" s="219" t="s">
        <v>437</v>
      </c>
      <c r="AFS90" s="219" t="s">
        <v>437</v>
      </c>
      <c r="AFT90" s="219" t="s">
        <v>437</v>
      </c>
      <c r="AFU90" s="219" t="s">
        <v>437</v>
      </c>
      <c r="AFV90" s="219" t="s">
        <v>437</v>
      </c>
      <c r="AFW90" s="219" t="s">
        <v>437</v>
      </c>
      <c r="AFX90" s="219" t="s">
        <v>437</v>
      </c>
      <c r="AFY90" s="219" t="s">
        <v>437</v>
      </c>
      <c r="AFZ90" s="219" t="s">
        <v>437</v>
      </c>
      <c r="AGA90" s="219" t="s">
        <v>437</v>
      </c>
      <c r="AGB90" s="316" t="s">
        <v>437</v>
      </c>
      <c r="AJY90" s="556">
        <v>1.3986578666666667</v>
      </c>
      <c r="AJZ90" s="476">
        <v>5.5946314666666668</v>
      </c>
      <c r="AKA90" s="476">
        <v>5.5946314666666668</v>
      </c>
      <c r="AKD90" s="473">
        <v>5.5946314666666668</v>
      </c>
      <c r="AKE90" s="473">
        <v>3.6365104533333334</v>
      </c>
      <c r="AKF90" s="476">
        <v>3.3567788799999998</v>
      </c>
      <c r="AKR90" s="476">
        <v>0</v>
      </c>
      <c r="AKS90" s="473">
        <v>0</v>
      </c>
      <c r="AKT90" s="473">
        <v>0</v>
      </c>
      <c r="AKU90" s="473">
        <v>0</v>
      </c>
      <c r="AKX90" s="473">
        <v>2.7973157333333334</v>
      </c>
      <c r="AKY90" s="473">
        <v>0</v>
      </c>
      <c r="AKZ90" s="473">
        <v>0</v>
      </c>
      <c r="ALA90" s="476">
        <v>0</v>
      </c>
      <c r="ALB90" s="476">
        <v>4.3435093333333343</v>
      </c>
    </row>
    <row r="91" spans="1:1176" ht="14.25" hidden="1" customHeight="1" outlineLevel="1" thickBot="1">
      <c r="A91" s="161" t="s">
        <v>233</v>
      </c>
      <c r="B91" s="162">
        <f>SUM(B90/(B86*E93/100))</f>
        <v>1.3037485201548915</v>
      </c>
      <c r="C91" s="32" t="s">
        <v>234</v>
      </c>
      <c r="D91" s="670">
        <f t="shared" si="103"/>
        <v>49</v>
      </c>
      <c r="E91" s="55">
        <f t="shared" si="102"/>
        <v>0.57461508851271148</v>
      </c>
      <c r="F91" s="179"/>
      <c r="G91" s="49">
        <f>G92*0.175</f>
        <v>85.274474999999995</v>
      </c>
      <c r="H91" s="156">
        <f t="shared" si="104"/>
        <v>101.14995760000002</v>
      </c>
      <c r="I91" s="147"/>
      <c r="J91" s="147"/>
      <c r="K91" s="147"/>
      <c r="L91" s="147"/>
      <c r="T91" s="137"/>
      <c r="NV91" s="119"/>
      <c r="NW91" s="119"/>
      <c r="NX91" s="119"/>
      <c r="NY91" s="119"/>
      <c r="NZ91" s="119"/>
      <c r="QA91" s="119"/>
      <c r="QB91" s="119"/>
      <c r="QC91" s="119"/>
      <c r="QD91" s="119"/>
      <c r="QE91" s="119"/>
      <c r="QF91" s="119"/>
      <c r="QG91" s="119"/>
      <c r="QH91" s="119"/>
      <c r="QJ91" s="119"/>
      <c r="QK91" s="119"/>
      <c r="QL91" s="119"/>
      <c r="QM91" s="119"/>
      <c r="QN91" s="119"/>
      <c r="QO91" s="119"/>
      <c r="QP91" s="119"/>
      <c r="QQ91" s="119"/>
      <c r="QR91" s="119"/>
      <c r="QS91" s="119"/>
      <c r="QT91" s="119"/>
      <c r="QU91" s="119"/>
      <c r="QV91" s="119"/>
      <c r="QW91" s="119"/>
      <c r="QX91" s="119"/>
      <c r="QY91" s="119"/>
      <c r="QZ91" s="119"/>
      <c r="RA91" s="119"/>
      <c r="RB91" s="119"/>
      <c r="RC91" s="119"/>
      <c r="RD91" s="119"/>
      <c r="RE91" s="119"/>
      <c r="RF91" s="119"/>
      <c r="RG91" s="119"/>
      <c r="TQ91" s="136"/>
      <c r="TR91" s="136"/>
      <c r="TS91" s="136"/>
      <c r="TT91" s="136"/>
      <c r="TU91" s="136"/>
      <c r="TV91" s="136"/>
      <c r="WT91" s="534" t="s">
        <v>437</v>
      </c>
      <c r="WU91" s="219" t="s">
        <v>437</v>
      </c>
      <c r="WV91" s="219" t="s">
        <v>437</v>
      </c>
      <c r="WW91" s="219" t="s">
        <v>437</v>
      </c>
      <c r="WX91" s="219" t="s">
        <v>437</v>
      </c>
      <c r="WY91" s="219" t="s">
        <v>437</v>
      </c>
      <c r="WZ91" s="219" t="s">
        <v>437</v>
      </c>
      <c r="XA91" s="219" t="s">
        <v>437</v>
      </c>
      <c r="XB91" s="219" t="s">
        <v>437</v>
      </c>
      <c r="XC91" s="219" t="s">
        <v>437</v>
      </c>
      <c r="XD91" s="219" t="s">
        <v>437</v>
      </c>
      <c r="XE91" s="219" t="s">
        <v>437</v>
      </c>
      <c r="XF91" s="219" t="s">
        <v>437</v>
      </c>
      <c r="XG91" s="219" t="s">
        <v>437</v>
      </c>
      <c r="XH91" s="219" t="s">
        <v>437</v>
      </c>
      <c r="XI91" s="219" t="s">
        <v>437</v>
      </c>
      <c r="XJ91" s="219" t="s">
        <v>437</v>
      </c>
      <c r="XK91" s="219" t="s">
        <v>437</v>
      </c>
      <c r="XL91" s="219" t="s">
        <v>437</v>
      </c>
      <c r="XM91" s="219" t="s">
        <v>437</v>
      </c>
      <c r="XN91" s="219" t="s">
        <v>437</v>
      </c>
      <c r="XO91" s="219" t="s">
        <v>437</v>
      </c>
      <c r="XP91" s="219" t="s">
        <v>437</v>
      </c>
      <c r="XQ91" s="219" t="s">
        <v>437</v>
      </c>
      <c r="XR91" s="219" t="s">
        <v>437</v>
      </c>
      <c r="XS91" s="219" t="s">
        <v>437</v>
      </c>
      <c r="XT91" s="219" t="s">
        <v>437</v>
      </c>
      <c r="XU91" s="219" t="s">
        <v>437</v>
      </c>
      <c r="XV91" s="219" t="s">
        <v>437</v>
      </c>
      <c r="XW91" s="219" t="s">
        <v>437</v>
      </c>
      <c r="XX91" s="535" t="s">
        <v>437</v>
      </c>
      <c r="XY91" s="534" t="s">
        <v>437</v>
      </c>
      <c r="XZ91" s="219" t="s">
        <v>437</v>
      </c>
      <c r="YA91" s="219" t="s">
        <v>437</v>
      </c>
      <c r="YB91" s="219" t="s">
        <v>437</v>
      </c>
      <c r="YC91" s="219" t="s">
        <v>437</v>
      </c>
      <c r="YD91" s="219" t="s">
        <v>437</v>
      </c>
      <c r="YE91" s="219" t="s">
        <v>437</v>
      </c>
      <c r="YF91" s="219" t="s">
        <v>437</v>
      </c>
      <c r="YG91" s="219" t="s">
        <v>437</v>
      </c>
      <c r="YH91" s="219" t="s">
        <v>437</v>
      </c>
      <c r="YI91" s="219" t="s">
        <v>437</v>
      </c>
      <c r="YJ91" s="219" t="s">
        <v>437</v>
      </c>
      <c r="YK91" s="219" t="s">
        <v>437</v>
      </c>
      <c r="YL91" s="219" t="s">
        <v>437</v>
      </c>
      <c r="YM91" s="219" t="s">
        <v>437</v>
      </c>
      <c r="YN91" s="219" t="s">
        <v>437</v>
      </c>
      <c r="YO91" s="219" t="s">
        <v>437</v>
      </c>
      <c r="YP91" s="219" t="s">
        <v>437</v>
      </c>
      <c r="YQ91" s="219" t="s">
        <v>437</v>
      </c>
      <c r="YR91" s="219" t="s">
        <v>437</v>
      </c>
      <c r="YS91" s="219" t="s">
        <v>437</v>
      </c>
      <c r="YT91" s="219" t="s">
        <v>437</v>
      </c>
      <c r="YU91" s="219" t="s">
        <v>437</v>
      </c>
      <c r="YV91" s="219" t="s">
        <v>437</v>
      </c>
      <c r="YW91" s="219" t="s">
        <v>437</v>
      </c>
      <c r="YX91" s="219" t="s">
        <v>437</v>
      </c>
      <c r="YY91" s="219" t="s">
        <v>437</v>
      </c>
      <c r="YZ91" s="219" t="s">
        <v>437</v>
      </c>
      <c r="ZA91" s="219" t="s">
        <v>437</v>
      </c>
      <c r="ZB91" s="528" t="s">
        <v>437</v>
      </c>
      <c r="ZC91" s="301" t="s">
        <v>437</v>
      </c>
      <c r="ZD91" s="219" t="s">
        <v>437</v>
      </c>
      <c r="ZE91" s="219" t="s">
        <v>437</v>
      </c>
      <c r="ZF91" s="219" t="s">
        <v>437</v>
      </c>
      <c r="ZG91" s="219" t="s">
        <v>437</v>
      </c>
      <c r="ZH91" s="219" t="s">
        <v>437</v>
      </c>
      <c r="ZI91" s="219">
        <v>2</v>
      </c>
      <c r="ZJ91" s="219" t="s">
        <v>437</v>
      </c>
      <c r="ZK91" s="219" t="s">
        <v>437</v>
      </c>
      <c r="ZL91" s="219" t="s">
        <v>437</v>
      </c>
      <c r="ZM91" s="219">
        <v>4</v>
      </c>
      <c r="ZN91" s="219" t="s">
        <v>437</v>
      </c>
      <c r="ZO91" s="219" t="s">
        <v>437</v>
      </c>
      <c r="ZP91" s="219" t="s">
        <v>437</v>
      </c>
      <c r="ZQ91" s="219" t="s">
        <v>437</v>
      </c>
      <c r="ZR91" s="219" t="s">
        <v>437</v>
      </c>
      <c r="ZS91" s="219">
        <v>14</v>
      </c>
      <c r="ZT91" s="219">
        <v>6</v>
      </c>
      <c r="ZU91" s="219">
        <v>6</v>
      </c>
      <c r="ZV91" s="219" t="s">
        <v>437</v>
      </c>
      <c r="ZW91" s="219">
        <v>4</v>
      </c>
      <c r="ZX91" s="219" t="s">
        <v>437</v>
      </c>
      <c r="ZY91" s="219" t="s">
        <v>437</v>
      </c>
      <c r="ZZ91" s="219">
        <v>1</v>
      </c>
      <c r="AAA91" s="219" t="s">
        <v>437</v>
      </c>
      <c r="AAB91" s="219" t="s">
        <v>437</v>
      </c>
      <c r="AAC91" s="219" t="s">
        <v>437</v>
      </c>
      <c r="AAD91" s="219" t="s">
        <v>437</v>
      </c>
      <c r="AAE91" s="219" t="s">
        <v>437</v>
      </c>
      <c r="AAF91" s="219" t="s">
        <v>437</v>
      </c>
      <c r="AAG91" s="316" t="s">
        <v>437</v>
      </c>
      <c r="AAH91" s="301" t="s">
        <v>437</v>
      </c>
      <c r="AAI91" s="219" t="s">
        <v>437</v>
      </c>
      <c r="AAJ91" s="219" t="s">
        <v>437</v>
      </c>
      <c r="AAK91" s="219" t="s">
        <v>437</v>
      </c>
      <c r="AAL91" s="219" t="s">
        <v>437</v>
      </c>
      <c r="AAM91" s="219" t="s">
        <v>437</v>
      </c>
      <c r="AAN91" s="219">
        <v>2</v>
      </c>
      <c r="AAO91" s="219" t="s">
        <v>437</v>
      </c>
      <c r="AAP91" s="219" t="s">
        <v>437</v>
      </c>
      <c r="AAQ91" s="219" t="s">
        <v>437</v>
      </c>
      <c r="AAR91" s="219" t="s">
        <v>437</v>
      </c>
      <c r="AAS91" s="219" t="s">
        <v>437</v>
      </c>
      <c r="AAT91" s="219" t="s">
        <v>437</v>
      </c>
      <c r="AAU91" s="219" t="s">
        <v>437</v>
      </c>
      <c r="AAV91" s="219" t="s">
        <v>437</v>
      </c>
      <c r="AAW91" s="219" t="s">
        <v>437</v>
      </c>
      <c r="AAX91" s="219" t="s">
        <v>437</v>
      </c>
      <c r="AAY91" s="219" t="s">
        <v>437</v>
      </c>
      <c r="AAZ91" s="219" t="s">
        <v>437</v>
      </c>
      <c r="ABA91" s="219" t="s">
        <v>437</v>
      </c>
      <c r="ABB91" s="219" t="s">
        <v>437</v>
      </c>
      <c r="ABC91" s="219" t="s">
        <v>437</v>
      </c>
      <c r="ABD91" s="219" t="s">
        <v>437</v>
      </c>
      <c r="ABE91" s="219" t="s">
        <v>437</v>
      </c>
      <c r="ABF91" s="219" t="s">
        <v>437</v>
      </c>
      <c r="ABG91" s="219" t="s">
        <v>437</v>
      </c>
      <c r="ABH91" s="219">
        <v>6</v>
      </c>
      <c r="ABI91" s="219" t="s">
        <v>437</v>
      </c>
      <c r="ABJ91" s="219">
        <v>4</v>
      </c>
      <c r="ABK91" s="316" t="s">
        <v>437</v>
      </c>
      <c r="ABL91" s="301" t="s">
        <v>437</v>
      </c>
      <c r="ABM91" s="219" t="s">
        <v>437</v>
      </c>
      <c r="ABN91" s="219" t="s">
        <v>437</v>
      </c>
      <c r="ABO91" s="219" t="s">
        <v>437</v>
      </c>
      <c r="ABP91" s="219" t="s">
        <v>437</v>
      </c>
      <c r="ABQ91" s="219" t="s">
        <v>437</v>
      </c>
      <c r="ABR91" s="219" t="s">
        <v>437</v>
      </c>
      <c r="ABS91" s="219" t="s">
        <v>437</v>
      </c>
      <c r="ABT91" s="219" t="s">
        <v>437</v>
      </c>
      <c r="ABU91" s="219" t="s">
        <v>437</v>
      </c>
      <c r="ABV91" s="219" t="s">
        <v>437</v>
      </c>
      <c r="ABW91" s="219" t="s">
        <v>437</v>
      </c>
      <c r="ABX91" s="219" t="s">
        <v>437</v>
      </c>
      <c r="ABY91" s="219" t="s">
        <v>437</v>
      </c>
      <c r="ABZ91" s="219" t="s">
        <v>437</v>
      </c>
      <c r="ACA91" s="219" t="s">
        <v>437</v>
      </c>
      <c r="ACB91" s="219" t="s">
        <v>437</v>
      </c>
      <c r="ACC91" s="219" t="s">
        <v>437</v>
      </c>
      <c r="ACD91" s="219" t="s">
        <v>437</v>
      </c>
      <c r="ACE91" s="219" t="s">
        <v>437</v>
      </c>
      <c r="ACF91" s="219" t="s">
        <v>437</v>
      </c>
      <c r="ACG91" s="219" t="s">
        <v>437</v>
      </c>
      <c r="ACH91" s="219" t="s">
        <v>437</v>
      </c>
      <c r="ACI91" s="219" t="s">
        <v>437</v>
      </c>
      <c r="ACJ91" s="219" t="s">
        <v>437</v>
      </c>
      <c r="ACK91" s="219" t="s">
        <v>437</v>
      </c>
      <c r="ACL91" s="219" t="s">
        <v>437</v>
      </c>
      <c r="ACM91" s="219" t="s">
        <v>437</v>
      </c>
      <c r="ACN91" s="219" t="s">
        <v>437</v>
      </c>
      <c r="ACO91" s="219" t="s">
        <v>437</v>
      </c>
      <c r="ACP91" s="316" t="s">
        <v>437</v>
      </c>
      <c r="AEX91" s="301" t="s">
        <v>437</v>
      </c>
      <c r="AEY91" s="219" t="s">
        <v>437</v>
      </c>
      <c r="AEZ91" s="219" t="s">
        <v>437</v>
      </c>
      <c r="AFA91" s="219" t="s">
        <v>437</v>
      </c>
      <c r="AFB91" s="219" t="s">
        <v>437</v>
      </c>
      <c r="AFC91" s="219" t="s">
        <v>437</v>
      </c>
      <c r="AFD91" s="219" t="s">
        <v>437</v>
      </c>
      <c r="AFE91" s="219" t="s">
        <v>437</v>
      </c>
      <c r="AFF91" s="219" t="s">
        <v>437</v>
      </c>
      <c r="AFG91" s="219" t="s">
        <v>437</v>
      </c>
      <c r="AFH91" s="219" t="s">
        <v>437</v>
      </c>
      <c r="AFI91" s="219" t="s">
        <v>437</v>
      </c>
      <c r="AFJ91" s="219" t="s">
        <v>437</v>
      </c>
      <c r="AFK91" s="219" t="s">
        <v>437</v>
      </c>
      <c r="AFL91" s="219" t="s">
        <v>437</v>
      </c>
      <c r="AFM91" s="219" t="s">
        <v>437</v>
      </c>
      <c r="AFN91" s="219" t="s">
        <v>437</v>
      </c>
      <c r="AFO91" s="219" t="s">
        <v>437</v>
      </c>
      <c r="AFP91" s="219" t="s">
        <v>437</v>
      </c>
      <c r="AFQ91" s="219" t="s">
        <v>437</v>
      </c>
      <c r="AFR91" s="219" t="s">
        <v>437</v>
      </c>
      <c r="AFS91" s="219" t="s">
        <v>437</v>
      </c>
      <c r="AFT91" s="219" t="s">
        <v>437</v>
      </c>
      <c r="AFU91" s="219" t="s">
        <v>437</v>
      </c>
      <c r="AFV91" s="219" t="s">
        <v>437</v>
      </c>
      <c r="AFW91" s="219" t="s">
        <v>437</v>
      </c>
      <c r="AFX91" s="219" t="s">
        <v>437</v>
      </c>
      <c r="AFY91" s="219" t="s">
        <v>437</v>
      </c>
      <c r="AFZ91" s="219" t="s">
        <v>437</v>
      </c>
      <c r="AGA91" s="219" t="s">
        <v>437</v>
      </c>
      <c r="AGB91" s="316" t="s">
        <v>437</v>
      </c>
      <c r="AJY91" s="556">
        <v>4.3458297999999997</v>
      </c>
      <c r="AJZ91" s="476">
        <v>0</v>
      </c>
      <c r="AKA91" s="476">
        <v>0</v>
      </c>
      <c r="AKD91" s="473">
        <v>4.3458297999999997</v>
      </c>
      <c r="AKE91" s="473">
        <v>4.3458297999999997</v>
      </c>
      <c r="AKF91" s="476">
        <v>4.3458297999999997</v>
      </c>
      <c r="AKR91" s="476">
        <v>4.3458297999999997</v>
      </c>
      <c r="AKS91" s="473">
        <v>4.3458297999999997</v>
      </c>
      <c r="AKT91" s="473">
        <v>4.3458297999999997</v>
      </c>
      <c r="AKU91" s="473">
        <v>4.3458297999999997</v>
      </c>
      <c r="AKX91" s="473">
        <v>4.3458297999999997</v>
      </c>
      <c r="AKY91" s="473">
        <v>4.3458297999999997</v>
      </c>
      <c r="AKZ91" s="473">
        <v>4.3458297999999997</v>
      </c>
      <c r="ALA91" s="476">
        <v>4.3458297999999997</v>
      </c>
      <c r="ALB91" s="476">
        <v>0</v>
      </c>
    </row>
    <row r="92" spans="1:1176" ht="14.25" hidden="1" customHeight="1" outlineLevel="1" thickBot="1">
      <c r="A92" s="157" t="s">
        <v>233</v>
      </c>
      <c r="B92" s="163">
        <f>SUM(B90/(B87*E93/100))</f>
        <v>1.2217194570135748</v>
      </c>
      <c r="C92" s="164" t="s">
        <v>235</v>
      </c>
      <c r="D92" s="671">
        <f>SUM(D86:D91)</f>
        <v>540</v>
      </c>
      <c r="E92" s="182">
        <v>13</v>
      </c>
      <c r="F92" s="183"/>
      <c r="G92" s="49">
        <f>((E92/F93*1000)*-0.0107+47.419)*E92</f>
        <v>487.28271428571429</v>
      </c>
      <c r="H92" s="156">
        <f>SUM(H86:H91)</f>
        <v>624.46662426666671</v>
      </c>
      <c r="I92" s="147"/>
      <c r="J92" s="147"/>
      <c r="K92" s="147"/>
      <c r="L92" s="147"/>
      <c r="T92" s="137"/>
      <c r="NV92" s="119"/>
      <c r="NW92" s="119"/>
      <c r="NX92" s="119"/>
      <c r="NY92" s="119"/>
      <c r="NZ92" s="119"/>
      <c r="OA92" s="119"/>
      <c r="OB92" s="119"/>
      <c r="OC92" s="119"/>
      <c r="OD92" s="119"/>
      <c r="OE92" s="119"/>
      <c r="OF92" s="119"/>
      <c r="OG92" s="119"/>
      <c r="OH92" s="119"/>
      <c r="OI92" s="119"/>
      <c r="OJ92" s="119"/>
      <c r="OK92" s="119"/>
      <c r="OL92" s="119"/>
      <c r="OM92" s="119"/>
      <c r="ON92" s="119"/>
      <c r="OO92" s="119"/>
      <c r="OP92" s="119"/>
      <c r="OQ92" s="119"/>
      <c r="OR92" s="119"/>
      <c r="OS92" s="119"/>
      <c r="OT92" s="119"/>
      <c r="OU92" s="119"/>
      <c r="OV92" s="119"/>
      <c r="OW92" s="119"/>
      <c r="OX92" s="119"/>
      <c r="OY92" s="119"/>
      <c r="OZ92" s="119"/>
      <c r="PA92" s="119"/>
      <c r="PB92" s="119"/>
      <c r="PC92" s="119"/>
      <c r="PD92" s="119"/>
      <c r="PE92" s="119"/>
      <c r="PF92" s="119"/>
      <c r="PG92" s="119"/>
      <c r="PH92" s="119"/>
      <c r="PI92" s="119"/>
      <c r="PJ92" s="119"/>
      <c r="PK92" s="119"/>
      <c r="PL92" s="119"/>
      <c r="PM92" s="119"/>
      <c r="PN92" s="119"/>
      <c r="PO92" s="119"/>
      <c r="PP92" s="119"/>
      <c r="PQ92" s="119"/>
      <c r="PR92" s="119"/>
      <c r="PS92" s="119"/>
      <c r="PT92" s="119"/>
      <c r="PU92" s="119"/>
      <c r="PV92" s="119"/>
      <c r="PW92" s="119"/>
      <c r="PX92" s="119"/>
      <c r="PY92" s="119"/>
      <c r="PZ92" s="119"/>
      <c r="QA92" s="119"/>
      <c r="QB92" s="119"/>
      <c r="QC92" s="119"/>
      <c r="QD92" s="119"/>
      <c r="QE92" s="119"/>
      <c r="QF92" s="119"/>
      <c r="QG92" s="119"/>
      <c r="QH92" s="119"/>
      <c r="QI92" s="119"/>
      <c r="QJ92" s="119"/>
      <c r="QK92" s="119"/>
      <c r="QL92" s="119"/>
      <c r="QM92" s="119"/>
      <c r="QN92" s="119"/>
      <c r="QO92" s="119"/>
      <c r="QP92" s="119"/>
      <c r="QQ92" s="119"/>
      <c r="QR92" s="119"/>
      <c r="QS92" s="119"/>
      <c r="QT92" s="119"/>
      <c r="QU92" s="119"/>
      <c r="QV92" s="119"/>
      <c r="QW92" s="119"/>
      <c r="QX92" s="119"/>
      <c r="QY92" s="119"/>
      <c r="QZ92" s="119"/>
      <c r="RA92" s="119"/>
      <c r="RB92" s="119"/>
      <c r="RC92" s="119"/>
      <c r="RD92" s="119"/>
      <c r="RE92" s="119"/>
      <c r="RF92" s="119"/>
      <c r="RG92" s="119"/>
      <c r="WT92" s="536">
        <f t="shared" ref="WT92:XD92" si="105">SUM(WT86:WT91)</f>
        <v>0</v>
      </c>
      <c r="WU92" s="9">
        <f t="shared" si="105"/>
        <v>0</v>
      </c>
      <c r="WV92" s="9">
        <f t="shared" si="105"/>
        <v>0</v>
      </c>
      <c r="WW92" s="9">
        <f t="shared" si="105"/>
        <v>0</v>
      </c>
      <c r="WX92" s="9">
        <f t="shared" si="105"/>
        <v>0</v>
      </c>
      <c r="WY92" s="9">
        <f t="shared" si="105"/>
        <v>0</v>
      </c>
      <c r="WZ92" s="9">
        <f t="shared" si="105"/>
        <v>0</v>
      </c>
      <c r="XA92" s="9">
        <f t="shared" si="105"/>
        <v>0</v>
      </c>
      <c r="XB92" s="9">
        <f t="shared" si="105"/>
        <v>0</v>
      </c>
      <c r="XC92" s="9">
        <f t="shared" si="105"/>
        <v>0</v>
      </c>
      <c r="XD92" s="9">
        <f t="shared" si="105"/>
        <v>0</v>
      </c>
      <c r="XE92" s="9">
        <f>SUM(XE86:XE91)</f>
        <v>7</v>
      </c>
      <c r="XF92" s="9">
        <f t="shared" ref="XF92:XX92" si="106">SUM(XF86:XF91)</f>
        <v>12</v>
      </c>
      <c r="XG92" s="9">
        <f t="shared" si="106"/>
        <v>9</v>
      </c>
      <c r="XH92" s="9">
        <f t="shared" si="106"/>
        <v>5</v>
      </c>
      <c r="XI92" s="9">
        <f t="shared" si="106"/>
        <v>0</v>
      </c>
      <c r="XJ92" s="9">
        <f t="shared" si="106"/>
        <v>0</v>
      </c>
      <c r="XK92" s="9">
        <f t="shared" si="106"/>
        <v>0</v>
      </c>
      <c r="XL92" s="9">
        <f t="shared" si="106"/>
        <v>8</v>
      </c>
      <c r="XM92" s="9">
        <f t="shared" si="106"/>
        <v>16</v>
      </c>
      <c r="XN92" s="9">
        <f t="shared" si="106"/>
        <v>16</v>
      </c>
      <c r="XO92" s="9">
        <f t="shared" si="106"/>
        <v>8</v>
      </c>
      <c r="XP92" s="9">
        <f t="shared" si="106"/>
        <v>12</v>
      </c>
      <c r="XQ92" s="9">
        <f t="shared" si="106"/>
        <v>0</v>
      </c>
      <c r="XR92" s="9">
        <f t="shared" si="106"/>
        <v>0</v>
      </c>
      <c r="XS92" s="9">
        <f t="shared" si="106"/>
        <v>0</v>
      </c>
      <c r="XT92" s="9">
        <f t="shared" si="106"/>
        <v>9</v>
      </c>
      <c r="XU92" s="9">
        <f t="shared" si="106"/>
        <v>0</v>
      </c>
      <c r="XV92" s="9">
        <f t="shared" si="106"/>
        <v>4</v>
      </c>
      <c r="XW92" s="9">
        <f t="shared" si="106"/>
        <v>0</v>
      </c>
      <c r="XX92" s="537">
        <f t="shared" si="106"/>
        <v>0</v>
      </c>
      <c r="XY92" s="536">
        <f t="shared" ref="XY92:ZB92" si="107">SUM(XY86:XY91)</f>
        <v>0</v>
      </c>
      <c r="XZ92" s="9">
        <f t="shared" si="107"/>
        <v>13</v>
      </c>
      <c r="YA92" s="9">
        <f t="shared" si="107"/>
        <v>0</v>
      </c>
      <c r="YB92" s="9">
        <f t="shared" si="107"/>
        <v>0</v>
      </c>
      <c r="YC92" s="9">
        <f t="shared" si="107"/>
        <v>0</v>
      </c>
      <c r="YD92" s="9">
        <f t="shared" si="107"/>
        <v>2</v>
      </c>
      <c r="YE92" s="9">
        <f t="shared" si="107"/>
        <v>0</v>
      </c>
      <c r="YF92" s="9">
        <f t="shared" si="107"/>
        <v>0</v>
      </c>
      <c r="YG92" s="9">
        <f t="shared" si="107"/>
        <v>13</v>
      </c>
      <c r="YH92" s="9">
        <f t="shared" si="107"/>
        <v>8</v>
      </c>
      <c r="YI92" s="9">
        <f t="shared" si="107"/>
        <v>0</v>
      </c>
      <c r="YJ92" s="9">
        <f t="shared" si="107"/>
        <v>8</v>
      </c>
      <c r="YK92" s="9">
        <f t="shared" si="107"/>
        <v>10</v>
      </c>
      <c r="YL92" s="9">
        <f t="shared" si="107"/>
        <v>8</v>
      </c>
      <c r="YM92" s="9">
        <f t="shared" si="107"/>
        <v>0</v>
      </c>
      <c r="YN92" s="9">
        <f t="shared" si="107"/>
        <v>13</v>
      </c>
      <c r="YO92" s="9">
        <f t="shared" si="107"/>
        <v>3</v>
      </c>
      <c r="YP92" s="9">
        <f t="shared" si="107"/>
        <v>5</v>
      </c>
      <c r="YQ92" s="9">
        <f t="shared" si="107"/>
        <v>7</v>
      </c>
      <c r="YR92" s="9">
        <f t="shared" si="107"/>
        <v>17</v>
      </c>
      <c r="YS92" s="9">
        <f t="shared" si="107"/>
        <v>0</v>
      </c>
      <c r="YT92" s="9">
        <f t="shared" si="107"/>
        <v>0</v>
      </c>
      <c r="YU92" s="9">
        <f t="shared" si="107"/>
        <v>0</v>
      </c>
      <c r="YV92" s="9">
        <f t="shared" si="107"/>
        <v>18</v>
      </c>
      <c r="YW92" s="9">
        <f t="shared" si="107"/>
        <v>20</v>
      </c>
      <c r="YX92" s="9">
        <f t="shared" si="107"/>
        <v>16</v>
      </c>
      <c r="YY92" s="9">
        <f t="shared" si="107"/>
        <v>16</v>
      </c>
      <c r="YZ92" s="9">
        <f t="shared" si="107"/>
        <v>0</v>
      </c>
      <c r="ZA92" s="9">
        <f t="shared" si="107"/>
        <v>0</v>
      </c>
      <c r="ZB92" s="24">
        <f t="shared" si="107"/>
        <v>20</v>
      </c>
      <c r="ZC92" s="8">
        <f t="shared" ref="ZC92:AAG92" si="108">SUM(ZC86:ZC91)</f>
        <v>29</v>
      </c>
      <c r="ZD92" s="9">
        <f t="shared" si="108"/>
        <v>20</v>
      </c>
      <c r="ZE92" s="9">
        <f t="shared" si="108"/>
        <v>0</v>
      </c>
      <c r="ZF92" s="9">
        <f t="shared" si="108"/>
        <v>4</v>
      </c>
      <c r="ZG92" s="9">
        <f t="shared" si="108"/>
        <v>0</v>
      </c>
      <c r="ZH92" s="9">
        <f t="shared" si="108"/>
        <v>0</v>
      </c>
      <c r="ZI92" s="9">
        <f t="shared" si="108"/>
        <v>36</v>
      </c>
      <c r="ZJ92" s="9">
        <f t="shared" si="108"/>
        <v>8</v>
      </c>
      <c r="ZK92" s="9">
        <f t="shared" si="108"/>
        <v>12</v>
      </c>
      <c r="ZL92" s="9">
        <f t="shared" si="108"/>
        <v>21</v>
      </c>
      <c r="ZM92" s="9">
        <f t="shared" si="108"/>
        <v>12</v>
      </c>
      <c r="ZN92" s="9">
        <f>SUM(ZN86:ZN91)</f>
        <v>0</v>
      </c>
      <c r="ZO92" s="9">
        <f t="shared" si="108"/>
        <v>0</v>
      </c>
      <c r="ZP92" s="9">
        <f t="shared" si="108"/>
        <v>0</v>
      </c>
      <c r="ZQ92" s="9">
        <f t="shared" si="108"/>
        <v>16</v>
      </c>
      <c r="ZR92" s="9">
        <f t="shared" si="108"/>
        <v>16</v>
      </c>
      <c r="ZS92" s="9">
        <f t="shared" si="108"/>
        <v>16</v>
      </c>
      <c r="ZT92" s="9">
        <f t="shared" si="108"/>
        <v>6</v>
      </c>
      <c r="ZU92" s="9">
        <f t="shared" si="108"/>
        <v>6</v>
      </c>
      <c r="ZV92" s="9">
        <f t="shared" si="108"/>
        <v>0</v>
      </c>
      <c r="ZW92" s="9">
        <f t="shared" si="108"/>
        <v>4</v>
      </c>
      <c r="ZX92" s="9">
        <f t="shared" si="108"/>
        <v>0</v>
      </c>
      <c r="ZY92" s="9">
        <f t="shared" si="108"/>
        <v>0</v>
      </c>
      <c r="ZZ92" s="9">
        <f t="shared" si="108"/>
        <v>1</v>
      </c>
      <c r="AAA92" s="9">
        <f t="shared" si="108"/>
        <v>0</v>
      </c>
      <c r="AAB92" s="9">
        <f t="shared" si="108"/>
        <v>0</v>
      </c>
      <c r="AAC92" s="9">
        <f t="shared" si="108"/>
        <v>0</v>
      </c>
      <c r="AAD92" s="9">
        <f t="shared" si="108"/>
        <v>0</v>
      </c>
      <c r="AAE92" s="9">
        <f t="shared" si="108"/>
        <v>0</v>
      </c>
      <c r="AAF92" s="9">
        <f t="shared" si="108"/>
        <v>0</v>
      </c>
      <c r="AAG92" s="10">
        <f t="shared" si="108"/>
        <v>0</v>
      </c>
      <c r="AAH92" s="8">
        <f t="shared" ref="AAH92:ABK92" si="109">SUM(AAH86:AAH91)</f>
        <v>0</v>
      </c>
      <c r="AAI92" s="9">
        <f t="shared" si="109"/>
        <v>0</v>
      </c>
      <c r="AAJ92" s="9">
        <f t="shared" si="109"/>
        <v>0</v>
      </c>
      <c r="AAK92" s="9">
        <f t="shared" si="109"/>
        <v>0</v>
      </c>
      <c r="AAL92" s="9">
        <f t="shared" si="109"/>
        <v>0</v>
      </c>
      <c r="AAM92" s="9">
        <f t="shared" si="109"/>
        <v>0</v>
      </c>
      <c r="AAN92" s="9">
        <f t="shared" si="109"/>
        <v>2</v>
      </c>
      <c r="AAO92" s="9">
        <f t="shared" si="109"/>
        <v>2</v>
      </c>
      <c r="AAP92" s="9">
        <f t="shared" si="109"/>
        <v>4</v>
      </c>
      <c r="AAQ92" s="9">
        <f t="shared" si="109"/>
        <v>0</v>
      </c>
      <c r="AAR92" s="9">
        <f t="shared" si="109"/>
        <v>6</v>
      </c>
      <c r="AAS92" s="9">
        <f t="shared" si="109"/>
        <v>0</v>
      </c>
      <c r="AAT92" s="9">
        <f t="shared" si="109"/>
        <v>0</v>
      </c>
      <c r="AAU92" s="9">
        <f t="shared" si="109"/>
        <v>0</v>
      </c>
      <c r="AAV92" s="9">
        <f t="shared" si="109"/>
        <v>0</v>
      </c>
      <c r="AAW92" s="9">
        <f t="shared" si="109"/>
        <v>0</v>
      </c>
      <c r="AAX92" s="9">
        <f t="shared" si="109"/>
        <v>0</v>
      </c>
      <c r="AAY92" s="9">
        <f t="shared" si="109"/>
        <v>0</v>
      </c>
      <c r="AAZ92" s="9">
        <f t="shared" si="109"/>
        <v>0</v>
      </c>
      <c r="ABA92" s="9">
        <f t="shared" si="109"/>
        <v>0</v>
      </c>
      <c r="ABB92" s="9">
        <f t="shared" si="109"/>
        <v>0</v>
      </c>
      <c r="ABC92" s="9">
        <f t="shared" si="109"/>
        <v>0</v>
      </c>
      <c r="ABD92" s="9">
        <f t="shared" si="109"/>
        <v>0</v>
      </c>
      <c r="ABE92" s="9">
        <f t="shared" si="109"/>
        <v>0</v>
      </c>
      <c r="ABF92" s="9">
        <f t="shared" si="109"/>
        <v>0</v>
      </c>
      <c r="ABG92" s="9">
        <f t="shared" si="109"/>
        <v>0</v>
      </c>
      <c r="ABH92" s="9">
        <f t="shared" si="109"/>
        <v>6</v>
      </c>
      <c r="ABI92" s="9">
        <f t="shared" si="109"/>
        <v>4</v>
      </c>
      <c r="ABJ92" s="9">
        <f t="shared" si="109"/>
        <v>4</v>
      </c>
      <c r="ABK92" s="10">
        <f t="shared" si="109"/>
        <v>0</v>
      </c>
      <c r="ABL92" s="8">
        <f t="shared" ref="ABL92:ACP92" si="110">SUM(ABL86:ABL91)</f>
        <v>0</v>
      </c>
      <c r="ABM92" s="9">
        <f t="shared" si="110"/>
        <v>0</v>
      </c>
      <c r="ABN92" s="9">
        <f t="shared" si="110"/>
        <v>0</v>
      </c>
      <c r="ABO92" s="9">
        <f t="shared" si="110"/>
        <v>0</v>
      </c>
      <c r="ABP92" s="9">
        <f t="shared" si="110"/>
        <v>0</v>
      </c>
      <c r="ABQ92" s="9">
        <f t="shared" si="110"/>
        <v>0</v>
      </c>
      <c r="ABR92" s="9">
        <f t="shared" si="110"/>
        <v>0</v>
      </c>
      <c r="ABS92" s="9">
        <f t="shared" si="110"/>
        <v>0</v>
      </c>
      <c r="ABT92" s="9">
        <f t="shared" si="110"/>
        <v>0</v>
      </c>
      <c r="ABU92" s="9">
        <f t="shared" si="110"/>
        <v>0</v>
      </c>
      <c r="ABV92" s="9">
        <f t="shared" si="110"/>
        <v>0</v>
      </c>
      <c r="ABW92" s="9">
        <f>SUM(ABW86:ABW91)</f>
        <v>0</v>
      </c>
      <c r="ABX92" s="9">
        <f t="shared" si="110"/>
        <v>0</v>
      </c>
      <c r="ABY92" s="9">
        <f t="shared" si="110"/>
        <v>0</v>
      </c>
      <c r="ABZ92" s="9">
        <f t="shared" si="110"/>
        <v>0</v>
      </c>
      <c r="ACA92" s="9">
        <f t="shared" si="110"/>
        <v>0</v>
      </c>
      <c r="ACB92" s="9">
        <f t="shared" si="110"/>
        <v>0</v>
      </c>
      <c r="ACC92" s="9">
        <f t="shared" si="110"/>
        <v>0</v>
      </c>
      <c r="ACD92" s="9">
        <f t="shared" si="110"/>
        <v>0</v>
      </c>
      <c r="ACE92" s="9">
        <f t="shared" si="110"/>
        <v>0</v>
      </c>
      <c r="ACF92" s="9">
        <f t="shared" si="110"/>
        <v>0</v>
      </c>
      <c r="ACG92" s="9">
        <f t="shared" si="110"/>
        <v>0</v>
      </c>
      <c r="ACH92" s="9">
        <f t="shared" si="110"/>
        <v>0</v>
      </c>
      <c r="ACI92" s="9">
        <f t="shared" si="110"/>
        <v>0</v>
      </c>
      <c r="ACJ92" s="9">
        <f t="shared" si="110"/>
        <v>0</v>
      </c>
      <c r="ACK92" s="9">
        <f t="shared" si="110"/>
        <v>0</v>
      </c>
      <c r="ACL92" s="9">
        <f t="shared" si="110"/>
        <v>0</v>
      </c>
      <c r="ACM92" s="9">
        <f t="shared" si="110"/>
        <v>0</v>
      </c>
      <c r="ACN92" s="9">
        <f t="shared" si="110"/>
        <v>0</v>
      </c>
      <c r="ACO92" s="9">
        <f t="shared" si="110"/>
        <v>0</v>
      </c>
      <c r="ACP92" s="10">
        <f t="shared" si="110"/>
        <v>0</v>
      </c>
      <c r="AEX92" s="8">
        <f t="shared" ref="AEX92:AFH92" si="111">SUM(AEX86:AEX91)</f>
        <v>0</v>
      </c>
      <c r="AEY92" s="9">
        <f t="shared" si="111"/>
        <v>0</v>
      </c>
      <c r="AEZ92" s="9">
        <f t="shared" si="111"/>
        <v>0</v>
      </c>
      <c r="AFA92" s="9">
        <f t="shared" si="111"/>
        <v>0</v>
      </c>
      <c r="AFB92" s="9">
        <f t="shared" si="111"/>
        <v>2</v>
      </c>
      <c r="AFC92" s="9">
        <f t="shared" si="111"/>
        <v>0</v>
      </c>
      <c r="AFD92" s="9">
        <f t="shared" si="111"/>
        <v>0</v>
      </c>
      <c r="AFE92" s="9">
        <f t="shared" si="111"/>
        <v>0</v>
      </c>
      <c r="AFF92" s="9">
        <f t="shared" si="111"/>
        <v>0</v>
      </c>
      <c r="AFG92" s="9">
        <f t="shared" si="111"/>
        <v>0</v>
      </c>
      <c r="AFH92" s="9">
        <f t="shared" si="111"/>
        <v>0</v>
      </c>
      <c r="AFI92" s="9">
        <f>SUM(AFI86:AFI91)</f>
        <v>0</v>
      </c>
      <c r="AFJ92" s="9">
        <f t="shared" ref="AFJ92:AGB92" si="112">SUM(AFJ86:AFJ91)</f>
        <v>0</v>
      </c>
      <c r="AFK92" s="9">
        <f t="shared" si="112"/>
        <v>0</v>
      </c>
      <c r="AFL92" s="9">
        <f t="shared" si="112"/>
        <v>0</v>
      </c>
      <c r="AFM92" s="9">
        <f t="shared" si="112"/>
        <v>0</v>
      </c>
      <c r="AFN92" s="9">
        <f t="shared" si="112"/>
        <v>0</v>
      </c>
      <c r="AFO92" s="9">
        <f t="shared" si="112"/>
        <v>0</v>
      </c>
      <c r="AFP92" s="9">
        <f t="shared" si="112"/>
        <v>0</v>
      </c>
      <c r="AFQ92" s="9">
        <f t="shared" si="112"/>
        <v>0</v>
      </c>
      <c r="AFR92" s="9">
        <f t="shared" si="112"/>
        <v>0</v>
      </c>
      <c r="AFS92" s="9">
        <f t="shared" si="112"/>
        <v>0</v>
      </c>
      <c r="AFT92" s="9">
        <f t="shared" si="112"/>
        <v>0</v>
      </c>
      <c r="AFU92" s="9">
        <f t="shared" si="112"/>
        <v>0</v>
      </c>
      <c r="AFV92" s="9">
        <f t="shared" si="112"/>
        <v>0</v>
      </c>
      <c r="AFW92" s="9">
        <f t="shared" si="112"/>
        <v>0</v>
      </c>
      <c r="AFX92" s="9">
        <f t="shared" si="112"/>
        <v>0</v>
      </c>
      <c r="AFY92" s="9">
        <f t="shared" si="112"/>
        <v>0</v>
      </c>
      <c r="AFZ92" s="9">
        <f t="shared" si="112"/>
        <v>0</v>
      </c>
      <c r="AGA92" s="9">
        <f t="shared" si="112"/>
        <v>0</v>
      </c>
      <c r="AGB92" s="10">
        <f t="shared" si="112"/>
        <v>0</v>
      </c>
    </row>
    <row r="93" spans="1:1176" ht="14.25" hidden="1" customHeight="1" outlineLevel="1" thickBot="1">
      <c r="A93" s="158" t="s">
        <v>233</v>
      </c>
      <c r="B93" s="165">
        <f>SUM(B90/(B88*E93/100))</f>
        <v>1.0623647452291953</v>
      </c>
      <c r="C93" s="166">
        <f>SUM(B90/(E92*E93/100))</f>
        <v>48.868778280542983</v>
      </c>
      <c r="D93" s="73" t="s">
        <v>236</v>
      </c>
      <c r="E93" s="167">
        <v>85</v>
      </c>
      <c r="F93" s="175">
        <v>14</v>
      </c>
      <c r="G93" s="176"/>
      <c r="H93" s="187"/>
      <c r="T93" s="137"/>
      <c r="NV93" s="119"/>
      <c r="NW93" s="119"/>
      <c r="NX93" s="119"/>
      <c r="NY93" s="119"/>
      <c r="NZ93" s="119"/>
      <c r="OA93" s="119"/>
      <c r="OB93" s="119"/>
      <c r="OC93" s="119"/>
      <c r="OD93" s="119"/>
      <c r="OE93" s="119"/>
      <c r="OF93" s="119"/>
      <c r="OG93" s="119"/>
      <c r="OH93" s="119"/>
      <c r="OI93" s="119"/>
      <c r="OJ93" s="119"/>
      <c r="OK93" s="119"/>
      <c r="OL93" s="119"/>
      <c r="OM93" s="119"/>
      <c r="ON93" s="119"/>
      <c r="OO93" s="119"/>
      <c r="OP93" s="119"/>
      <c r="OQ93" s="119"/>
      <c r="OR93" s="119"/>
      <c r="OS93" s="119"/>
      <c r="OT93" s="119"/>
      <c r="OU93" s="119"/>
      <c r="OV93" s="119"/>
      <c r="OW93" s="119"/>
      <c r="OX93" s="119"/>
      <c r="OY93" s="119"/>
      <c r="OZ93" s="119"/>
      <c r="PA93" s="119"/>
      <c r="PB93" s="119"/>
      <c r="PC93" s="119"/>
      <c r="PD93" s="119"/>
      <c r="PE93" s="119"/>
      <c r="PF93" s="119"/>
      <c r="PG93" s="119"/>
      <c r="PH93" s="119"/>
      <c r="PI93" s="119"/>
      <c r="PJ93" s="119"/>
      <c r="PK93" s="119"/>
      <c r="PL93" s="119"/>
      <c r="PM93" s="119"/>
      <c r="PN93" s="119"/>
      <c r="PO93" s="119"/>
      <c r="PP93" s="119"/>
      <c r="PQ93" s="119"/>
      <c r="PR93" s="119"/>
      <c r="PS93" s="119"/>
      <c r="PT93" s="119"/>
      <c r="PU93" s="119"/>
      <c r="PV93" s="119"/>
      <c r="PW93" s="119"/>
      <c r="PX93" s="119"/>
      <c r="PY93" s="119"/>
      <c r="PZ93" s="119"/>
      <c r="QA93" s="119"/>
      <c r="QB93" s="119"/>
      <c r="QC93" s="119"/>
      <c r="QD93" s="119"/>
      <c r="QE93" s="119"/>
      <c r="QF93" s="119"/>
      <c r="QG93" s="119"/>
      <c r="QH93" s="119"/>
      <c r="QI93" s="119"/>
      <c r="QJ93" s="119"/>
      <c r="QK93" s="119"/>
      <c r="QL93" s="119"/>
      <c r="QM93" s="119"/>
      <c r="QN93" s="119"/>
      <c r="QO93" s="119"/>
      <c r="QP93" s="119"/>
      <c r="QQ93" s="119"/>
      <c r="QR93" s="119"/>
      <c r="QS93" s="119"/>
      <c r="QT93" s="119"/>
      <c r="QU93" s="119"/>
      <c r="QV93" s="119"/>
      <c r="QW93" s="119"/>
      <c r="QX93" s="119"/>
      <c r="QY93" s="119"/>
      <c r="QZ93" s="119"/>
      <c r="RA93" s="119"/>
      <c r="RB93" s="119"/>
      <c r="RC93" s="119"/>
      <c r="RD93" s="119"/>
      <c r="RE93" s="119"/>
      <c r="RF93" s="119"/>
      <c r="RG93" s="119"/>
      <c r="WT93" s="546" t="s">
        <v>38</v>
      </c>
      <c r="WU93" s="20"/>
      <c r="WV93" s="21">
        <f>SUM(WT86:XX86)</f>
        <v>98</v>
      </c>
      <c r="WW93" s="21"/>
      <c r="WX93" s="20" t="s">
        <v>39</v>
      </c>
      <c r="WY93" s="20"/>
      <c r="WZ93" s="21">
        <f>SUM(WT87:XX87)</f>
        <v>7</v>
      </c>
      <c r="XA93" s="21"/>
      <c r="XB93" s="20" t="s">
        <v>40</v>
      </c>
      <c r="XC93" s="20"/>
      <c r="XD93" s="21">
        <f>SUM(WT88:XX88)</f>
        <v>1</v>
      </c>
      <c r="XE93" s="21"/>
      <c r="XF93" s="20" t="s">
        <v>41</v>
      </c>
      <c r="XG93" s="20"/>
      <c r="XH93" s="21">
        <f>SUM(WT89:XX89)</f>
        <v>0</v>
      </c>
      <c r="XI93" s="21"/>
      <c r="XJ93" s="20" t="s">
        <v>42</v>
      </c>
      <c r="XK93" s="20"/>
      <c r="XL93" s="21">
        <f>SUM(WT90:XX90)</f>
        <v>0</v>
      </c>
      <c r="XM93" s="21"/>
      <c r="XN93" s="20" t="s">
        <v>43</v>
      </c>
      <c r="XO93" s="20"/>
      <c r="XP93" s="21">
        <f>SUM(WT91:XX91)</f>
        <v>0</v>
      </c>
      <c r="XQ93" s="21"/>
      <c r="XR93" s="22" t="s">
        <v>44</v>
      </c>
      <c r="XS93" s="22"/>
      <c r="XT93" s="21">
        <f>SUM(WT92:XX92)</f>
        <v>106</v>
      </c>
      <c r="XU93" s="21"/>
      <c r="XV93" s="21"/>
      <c r="XW93" s="21"/>
      <c r="XX93" s="547"/>
      <c r="XY93" s="538" t="s">
        <v>38</v>
      </c>
      <c r="XZ93" s="539"/>
      <c r="YA93" s="540">
        <f>SUM(XY86:ZB86)</f>
        <v>57</v>
      </c>
      <c r="YB93" s="540"/>
      <c r="YC93" s="539" t="s">
        <v>39</v>
      </c>
      <c r="YD93" s="539"/>
      <c r="YE93" s="540">
        <f>SUM(XY87:ZB87)</f>
        <v>34</v>
      </c>
      <c r="YF93" s="540"/>
      <c r="YG93" s="539" t="s">
        <v>40</v>
      </c>
      <c r="YH93" s="539"/>
      <c r="YI93" s="540">
        <f>SUM(XY88:ZB88)</f>
        <v>99</v>
      </c>
      <c r="YJ93" s="540"/>
      <c r="YK93" s="539" t="s">
        <v>41</v>
      </c>
      <c r="YL93" s="539"/>
      <c r="YM93" s="540">
        <f>SUM(XY89:ZB89)</f>
        <v>7</v>
      </c>
      <c r="YN93" s="540"/>
      <c r="YO93" s="539" t="s">
        <v>42</v>
      </c>
      <c r="YP93" s="539"/>
      <c r="YQ93" s="540">
        <f>SUM(XY90:ZB90)</f>
        <v>0</v>
      </c>
      <c r="YR93" s="540"/>
      <c r="YS93" s="539" t="s">
        <v>43</v>
      </c>
      <c r="YT93" s="539"/>
      <c r="YU93" s="540">
        <f>SUM(XY91:ZB91)</f>
        <v>0</v>
      </c>
      <c r="YV93" s="540"/>
      <c r="YW93" s="541" t="s">
        <v>44</v>
      </c>
      <c r="YX93" s="541"/>
      <c r="YY93" s="540">
        <f>SUM(XY92:ZB92)</f>
        <v>197</v>
      </c>
      <c r="YZ93" s="540"/>
      <c r="ZA93" s="540"/>
      <c r="ZB93" s="567"/>
      <c r="ZC93" s="19" t="s">
        <v>38</v>
      </c>
      <c r="ZD93" s="20"/>
      <c r="ZE93" s="21">
        <f>SUM(ZC86:AAG86)</f>
        <v>8</v>
      </c>
      <c r="ZF93" s="21"/>
      <c r="ZG93" s="20" t="s">
        <v>39</v>
      </c>
      <c r="ZH93" s="20"/>
      <c r="ZI93" s="21">
        <f>SUM(ZC87:AAG87)</f>
        <v>9</v>
      </c>
      <c r="ZJ93" s="21"/>
      <c r="ZK93" s="20" t="s">
        <v>40</v>
      </c>
      <c r="ZL93" s="20"/>
      <c r="ZM93" s="21">
        <f>SUM(ZC88:AAG88)</f>
        <v>123</v>
      </c>
      <c r="ZN93" s="21"/>
      <c r="ZO93" s="20" t="s">
        <v>41</v>
      </c>
      <c r="ZP93" s="20"/>
      <c r="ZQ93" s="21">
        <f>SUM(ZC89:AAG89)</f>
        <v>30</v>
      </c>
      <c r="ZR93" s="21"/>
      <c r="ZS93" s="20" t="s">
        <v>42</v>
      </c>
      <c r="ZT93" s="20"/>
      <c r="ZU93" s="21">
        <f>SUM(ZC90:AAG90)</f>
        <v>0</v>
      </c>
      <c r="ZV93" s="21"/>
      <c r="ZW93" s="20" t="s">
        <v>43</v>
      </c>
      <c r="ZX93" s="20"/>
      <c r="ZY93" s="21">
        <f>SUM(ZC91:AAG91)</f>
        <v>37</v>
      </c>
      <c r="ZZ93" s="21"/>
      <c r="AAA93" s="22" t="s">
        <v>44</v>
      </c>
      <c r="AAB93" s="22"/>
      <c r="AAC93" s="21">
        <f>SUM(ZC92:AAG92)</f>
        <v>207</v>
      </c>
      <c r="AAD93" s="21"/>
      <c r="AAE93" s="21"/>
      <c r="AAF93" s="21"/>
      <c r="AAG93" s="217"/>
      <c r="AAH93" s="19" t="s">
        <v>38</v>
      </c>
      <c r="AAI93" s="20"/>
      <c r="AAJ93" s="21">
        <f>SUM(AAH86:ABK86)</f>
        <v>2</v>
      </c>
      <c r="AAK93" s="21"/>
      <c r="AAL93" s="20" t="s">
        <v>39</v>
      </c>
      <c r="AAM93" s="20"/>
      <c r="AAN93" s="21">
        <f>SUM(AAH87:ABK87)</f>
        <v>0</v>
      </c>
      <c r="AAO93" s="21"/>
      <c r="AAP93" s="20" t="s">
        <v>40</v>
      </c>
      <c r="AAQ93" s="20"/>
      <c r="AAR93" s="21">
        <f>SUM(AAH88:ABK88)</f>
        <v>14</v>
      </c>
      <c r="AAS93" s="21"/>
      <c r="AAT93" s="20" t="s">
        <v>41</v>
      </c>
      <c r="AAU93" s="20"/>
      <c r="AAV93" s="21">
        <f>SUM(AAH89:ABK89)</f>
        <v>0</v>
      </c>
      <c r="AAW93" s="21"/>
      <c r="AAX93" s="20" t="s">
        <v>42</v>
      </c>
      <c r="AAY93" s="20"/>
      <c r="AAZ93" s="21">
        <f>SUM(AAH90:ABK90)</f>
        <v>0</v>
      </c>
      <c r="ABA93" s="21"/>
      <c r="ABB93" s="20" t="s">
        <v>43</v>
      </c>
      <c r="ABC93" s="20"/>
      <c r="ABD93" s="21">
        <f>SUM(AAH91:ABK91)</f>
        <v>12</v>
      </c>
      <c r="ABE93" s="21"/>
      <c r="ABF93" s="22" t="s">
        <v>44</v>
      </c>
      <c r="ABG93" s="22"/>
      <c r="ABH93" s="21">
        <f>SUM(AAH92:ABK92)</f>
        <v>28</v>
      </c>
      <c r="ABI93" s="21"/>
      <c r="ABJ93" s="21"/>
      <c r="ABK93" s="217"/>
      <c r="ABL93" s="19" t="s">
        <v>38</v>
      </c>
      <c r="ABM93" s="20"/>
      <c r="ABN93" s="21">
        <f>SUM(ABL86:ACP86)</f>
        <v>0</v>
      </c>
      <c r="ABO93" s="21"/>
      <c r="ABP93" s="20" t="s">
        <v>39</v>
      </c>
      <c r="ABQ93" s="20"/>
      <c r="ABR93" s="21">
        <f>SUM(ABL87:ACP87)</f>
        <v>0</v>
      </c>
      <c r="ABS93" s="21"/>
      <c r="ABT93" s="20" t="s">
        <v>40</v>
      </c>
      <c r="ABU93" s="20"/>
      <c r="ABV93" s="21">
        <f>SUM(ABL88:ACP88)</f>
        <v>0</v>
      </c>
      <c r="ABW93" s="21"/>
      <c r="ABX93" s="20" t="s">
        <v>41</v>
      </c>
      <c r="ABY93" s="20"/>
      <c r="ABZ93" s="21">
        <f>SUM(ABL89:ACP89)</f>
        <v>0</v>
      </c>
      <c r="ACA93" s="21"/>
      <c r="ACB93" s="20" t="s">
        <v>42</v>
      </c>
      <c r="ACC93" s="20"/>
      <c r="ACD93" s="21">
        <f>SUM(ABL90:ACP90)</f>
        <v>0</v>
      </c>
      <c r="ACE93" s="21"/>
      <c r="ACF93" s="20" t="s">
        <v>43</v>
      </c>
      <c r="ACG93" s="20"/>
      <c r="ACH93" s="21">
        <f>SUM(ABL91:ACP91)</f>
        <v>0</v>
      </c>
      <c r="ACI93" s="21"/>
      <c r="ACJ93" s="22" t="s">
        <v>44</v>
      </c>
      <c r="ACK93" s="22"/>
      <c r="ACL93" s="21">
        <f>SUM(ABL92:ACP92)</f>
        <v>0</v>
      </c>
      <c r="ACM93" s="21"/>
      <c r="ACN93" s="21"/>
      <c r="ACO93" s="21"/>
      <c r="ACP93" s="217"/>
      <c r="AEX93" s="19" t="s">
        <v>38</v>
      </c>
      <c r="AEY93" s="20"/>
      <c r="AEZ93" s="21">
        <f>SUM(AEX86:AGB86)</f>
        <v>0</v>
      </c>
      <c r="AFA93" s="21"/>
      <c r="AFB93" s="20" t="s">
        <v>39</v>
      </c>
      <c r="AFC93" s="20"/>
      <c r="AFD93" s="21">
        <f>SUM(AEX87:AGB87)</f>
        <v>0</v>
      </c>
      <c r="AFE93" s="21"/>
      <c r="AFF93" s="20" t="s">
        <v>40</v>
      </c>
      <c r="AFG93" s="20"/>
      <c r="AFH93" s="21">
        <f>SUM(AEX88:AGB88)</f>
        <v>2</v>
      </c>
      <c r="AFI93" s="21"/>
      <c r="AFJ93" s="20" t="s">
        <v>41</v>
      </c>
      <c r="AFK93" s="20"/>
      <c r="AFL93" s="21">
        <f>SUM(AEX89:AGB89)</f>
        <v>0</v>
      </c>
      <c r="AFM93" s="21"/>
      <c r="AFN93" s="20" t="s">
        <v>42</v>
      </c>
      <c r="AFO93" s="20"/>
      <c r="AFP93" s="21">
        <f>SUM(AEX90:AGB90)</f>
        <v>0</v>
      </c>
      <c r="AFQ93" s="21"/>
      <c r="AFR93" s="20" t="s">
        <v>43</v>
      </c>
      <c r="AFS93" s="20"/>
      <c r="AFT93" s="21">
        <f>SUM(AEX91:AGB91)</f>
        <v>0</v>
      </c>
      <c r="AFU93" s="21"/>
      <c r="AFV93" s="22" t="s">
        <v>44</v>
      </c>
      <c r="AFW93" s="22"/>
      <c r="AFX93" s="21">
        <f>SUM(AEX92:AGB92)</f>
        <v>2</v>
      </c>
      <c r="AFY93" s="21"/>
      <c r="AFZ93" s="21"/>
      <c r="AGA93" s="21"/>
      <c r="AGB93" s="217"/>
    </row>
    <row r="94" spans="1:1176" ht="14.25" hidden="1" customHeight="1" outlineLevel="1">
      <c r="A94" s="208"/>
      <c r="B94" s="307" t="s">
        <v>237</v>
      </c>
      <c r="C94" s="247">
        <v>24.36</v>
      </c>
      <c r="E94" s="314">
        <v>2.5</v>
      </c>
      <c r="F94" s="322">
        <v>3</v>
      </c>
      <c r="G94" s="313">
        <v>3.5</v>
      </c>
      <c r="H94" s="309">
        <v>4</v>
      </c>
      <c r="NV94" s="119"/>
      <c r="NW94" s="119"/>
      <c r="NX94" s="119"/>
      <c r="NY94" s="119"/>
      <c r="NZ94" s="119"/>
      <c r="OA94" s="119"/>
      <c r="OB94" s="119"/>
      <c r="OC94" s="119"/>
      <c r="OD94" s="119"/>
      <c r="OE94" s="119"/>
      <c r="OF94" s="119"/>
      <c r="OG94" s="119"/>
      <c r="OH94" s="119"/>
      <c r="OI94" s="119"/>
      <c r="OJ94" s="119"/>
      <c r="OK94" s="119"/>
      <c r="OL94" s="119"/>
      <c r="OM94" s="119"/>
      <c r="ON94" s="119"/>
      <c r="OO94" s="119"/>
      <c r="OP94" s="119"/>
      <c r="OQ94" s="119"/>
      <c r="OR94" s="119"/>
      <c r="OS94" s="119"/>
      <c r="OT94" s="119"/>
      <c r="OU94" s="119"/>
      <c r="OV94" s="119"/>
      <c r="OW94" s="119"/>
      <c r="OX94" s="119"/>
      <c r="OY94" s="119"/>
      <c r="OZ94" s="119"/>
      <c r="PA94" s="119"/>
      <c r="PB94" s="119"/>
      <c r="PC94" s="119"/>
      <c r="PD94" s="119"/>
      <c r="PE94" s="119"/>
      <c r="PF94" s="119"/>
      <c r="PG94" s="119"/>
      <c r="PH94" s="119"/>
      <c r="PI94" s="119"/>
      <c r="PJ94" s="119"/>
      <c r="PK94" s="119"/>
      <c r="PL94" s="119"/>
      <c r="PM94" s="119"/>
      <c r="PN94" s="119"/>
      <c r="PO94" s="119"/>
      <c r="PP94" s="119"/>
      <c r="PQ94" s="119"/>
      <c r="PR94" s="119"/>
      <c r="PS94" s="119"/>
      <c r="PT94" s="119"/>
      <c r="PU94" s="119"/>
      <c r="PV94" s="119"/>
      <c r="PW94" s="119"/>
      <c r="PX94" s="119"/>
      <c r="PY94" s="119"/>
      <c r="PZ94" s="119"/>
      <c r="QA94" s="119"/>
      <c r="QB94" s="119"/>
      <c r="QC94" s="119"/>
      <c r="QD94" s="119"/>
      <c r="QE94" s="119"/>
      <c r="QF94" s="119"/>
      <c r="QG94" s="119"/>
      <c r="QH94" s="119"/>
      <c r="QI94" s="119"/>
      <c r="QJ94" s="119"/>
      <c r="QK94" s="119"/>
      <c r="QL94" s="119"/>
      <c r="QM94" s="119"/>
      <c r="QN94" s="119"/>
      <c r="QO94" s="119"/>
      <c r="QP94" s="119"/>
      <c r="QQ94" s="119"/>
      <c r="QR94" s="119"/>
      <c r="QS94" s="119"/>
      <c r="QT94" s="119"/>
      <c r="QU94" s="119"/>
      <c r="QV94" s="119"/>
      <c r="QW94" s="119"/>
      <c r="QX94" s="119"/>
      <c r="QY94" s="119"/>
      <c r="QZ94" s="119"/>
      <c r="RA94" s="119"/>
      <c r="RB94" s="119"/>
      <c r="RC94" s="119"/>
      <c r="RD94" s="119"/>
      <c r="RE94" s="119"/>
      <c r="RF94" s="119"/>
      <c r="RG94" s="119"/>
      <c r="XB94" s="317">
        <f t="shared" ref="XB94:YF94" si="113">$C94*$E94</f>
        <v>60.9</v>
      </c>
      <c r="XC94" s="312">
        <f t="shared" si="113"/>
        <v>60.9</v>
      </c>
      <c r="XD94" s="312">
        <f t="shared" si="113"/>
        <v>60.9</v>
      </c>
      <c r="XE94" s="317">
        <f t="shared" si="113"/>
        <v>60.9</v>
      </c>
      <c r="XF94" s="317">
        <f t="shared" si="113"/>
        <v>60.9</v>
      </c>
      <c r="XG94" s="317">
        <f t="shared" si="113"/>
        <v>60.9</v>
      </c>
      <c r="XH94" s="317">
        <f t="shared" si="113"/>
        <v>60.9</v>
      </c>
      <c r="XI94" s="317">
        <f t="shared" si="113"/>
        <v>60.9</v>
      </c>
      <c r="XJ94" s="312">
        <f t="shared" si="113"/>
        <v>60.9</v>
      </c>
      <c r="XK94" s="312">
        <f t="shared" si="113"/>
        <v>60.9</v>
      </c>
      <c r="XL94" s="317">
        <f t="shared" si="113"/>
        <v>60.9</v>
      </c>
      <c r="XM94" s="317">
        <f t="shared" si="113"/>
        <v>60.9</v>
      </c>
      <c r="XN94" s="317">
        <f t="shared" si="113"/>
        <v>60.9</v>
      </c>
      <c r="XO94" s="317">
        <f t="shared" si="113"/>
        <v>60.9</v>
      </c>
      <c r="XP94" s="317">
        <f t="shared" si="113"/>
        <v>60.9</v>
      </c>
      <c r="XQ94" s="312">
        <f t="shared" si="113"/>
        <v>60.9</v>
      </c>
      <c r="XR94" s="312">
        <f t="shared" si="113"/>
        <v>60.9</v>
      </c>
      <c r="XS94" s="312">
        <f t="shared" si="113"/>
        <v>60.9</v>
      </c>
      <c r="XT94" s="317">
        <f t="shared" si="113"/>
        <v>60.9</v>
      </c>
      <c r="XU94" s="317">
        <f t="shared" si="113"/>
        <v>60.9</v>
      </c>
      <c r="XV94" s="317">
        <f t="shared" si="113"/>
        <v>60.9</v>
      </c>
      <c r="XW94" s="317">
        <f t="shared" si="113"/>
        <v>60.9</v>
      </c>
      <c r="XX94" s="312">
        <f t="shared" si="113"/>
        <v>60.9</v>
      </c>
      <c r="XY94" s="544">
        <f t="shared" si="113"/>
        <v>60.9</v>
      </c>
      <c r="XZ94" s="530">
        <f t="shared" si="113"/>
        <v>60.9</v>
      </c>
      <c r="YA94" s="544">
        <f t="shared" si="113"/>
        <v>60.9</v>
      </c>
      <c r="YB94" s="530">
        <f t="shared" si="113"/>
        <v>60.9</v>
      </c>
      <c r="YC94" s="530">
        <f t="shared" si="113"/>
        <v>60.9</v>
      </c>
      <c r="YD94" s="530">
        <f t="shared" si="113"/>
        <v>60.9</v>
      </c>
      <c r="YE94" s="544">
        <f t="shared" si="113"/>
        <v>60.9</v>
      </c>
      <c r="YF94" s="544">
        <f t="shared" si="113"/>
        <v>60.9</v>
      </c>
      <c r="YG94" s="530">
        <f t="shared" ref="YG94:YV94" si="114">$C94*$F94</f>
        <v>73.08</v>
      </c>
      <c r="YH94" s="530">
        <f t="shared" si="114"/>
        <v>73.08</v>
      </c>
      <c r="YI94" s="530">
        <f t="shared" si="114"/>
        <v>73.08</v>
      </c>
      <c r="YJ94" s="530">
        <f t="shared" si="114"/>
        <v>73.08</v>
      </c>
      <c r="YK94" s="530">
        <f t="shared" si="114"/>
        <v>73.08</v>
      </c>
      <c r="YL94" s="530">
        <f t="shared" si="114"/>
        <v>73.08</v>
      </c>
      <c r="YM94" s="529">
        <f t="shared" si="114"/>
        <v>73.08</v>
      </c>
      <c r="YN94" s="530">
        <f t="shared" si="114"/>
        <v>73.08</v>
      </c>
      <c r="YO94" s="530">
        <f t="shared" si="114"/>
        <v>73.08</v>
      </c>
      <c r="YP94" s="530">
        <f t="shared" si="114"/>
        <v>73.08</v>
      </c>
      <c r="YQ94" s="530">
        <f t="shared" si="114"/>
        <v>73.08</v>
      </c>
      <c r="YR94" s="530">
        <f t="shared" si="114"/>
        <v>73.08</v>
      </c>
      <c r="YS94" s="529">
        <f t="shared" si="114"/>
        <v>73.08</v>
      </c>
      <c r="YT94" s="529">
        <f t="shared" si="114"/>
        <v>73.08</v>
      </c>
      <c r="YU94" s="529">
        <f t="shared" si="114"/>
        <v>73.08</v>
      </c>
      <c r="YV94" s="530">
        <f t="shared" si="114"/>
        <v>73.08</v>
      </c>
      <c r="YW94" s="530">
        <f t="shared" ref="YW94:ZK94" si="115">$C94*$G94</f>
        <v>85.259999999999991</v>
      </c>
      <c r="YX94" s="530">
        <f t="shared" si="115"/>
        <v>85.259999999999991</v>
      </c>
      <c r="YY94" s="530">
        <f t="shared" si="115"/>
        <v>85.259999999999991</v>
      </c>
      <c r="YZ94" s="543">
        <f t="shared" si="115"/>
        <v>85.259999999999991</v>
      </c>
      <c r="ZA94" s="543">
        <f t="shared" si="115"/>
        <v>85.259999999999991</v>
      </c>
      <c r="ZB94" s="530">
        <f t="shared" si="115"/>
        <v>85.259999999999991</v>
      </c>
      <c r="ZC94" s="317">
        <f t="shared" si="115"/>
        <v>85.259999999999991</v>
      </c>
      <c r="ZD94" s="317">
        <f t="shared" si="115"/>
        <v>85.259999999999991</v>
      </c>
      <c r="ZE94" s="317">
        <f t="shared" si="115"/>
        <v>85.259999999999991</v>
      </c>
      <c r="ZF94" s="317">
        <f t="shared" si="115"/>
        <v>85.259999999999991</v>
      </c>
      <c r="ZG94" s="310">
        <f t="shared" si="115"/>
        <v>85.259999999999991</v>
      </c>
      <c r="ZH94" s="310">
        <f t="shared" si="115"/>
        <v>85.259999999999991</v>
      </c>
      <c r="ZI94" s="317">
        <f t="shared" si="115"/>
        <v>85.259999999999991</v>
      </c>
      <c r="ZJ94" s="317">
        <f t="shared" si="115"/>
        <v>85.259999999999991</v>
      </c>
      <c r="ZK94" s="317">
        <f t="shared" si="115"/>
        <v>85.259999999999991</v>
      </c>
      <c r="ZL94" s="312">
        <f t="shared" ref="ZL94:ABW94" si="116">$C94*$E94</f>
        <v>60.9</v>
      </c>
      <c r="ZM94" s="312">
        <f t="shared" si="116"/>
        <v>60.9</v>
      </c>
      <c r="ZN94" s="312">
        <f t="shared" si="116"/>
        <v>60.9</v>
      </c>
      <c r="ZO94" s="312">
        <f t="shared" si="116"/>
        <v>60.9</v>
      </c>
      <c r="ZP94" s="312">
        <f t="shared" si="116"/>
        <v>60.9</v>
      </c>
      <c r="ZQ94" s="312">
        <f t="shared" si="116"/>
        <v>60.9</v>
      </c>
      <c r="ZR94" s="312">
        <f t="shared" si="116"/>
        <v>60.9</v>
      </c>
      <c r="ZS94" s="317">
        <f t="shared" si="116"/>
        <v>60.9</v>
      </c>
      <c r="ZT94" s="317">
        <f t="shared" si="116"/>
        <v>60.9</v>
      </c>
      <c r="ZU94" s="317">
        <f t="shared" si="116"/>
        <v>60.9</v>
      </c>
      <c r="ZV94" s="312">
        <f t="shared" si="116"/>
        <v>60.9</v>
      </c>
      <c r="ZW94" s="317">
        <f t="shared" si="116"/>
        <v>60.9</v>
      </c>
      <c r="ZX94" s="317">
        <f t="shared" si="116"/>
        <v>60.9</v>
      </c>
      <c r="ZY94" s="317">
        <f t="shared" si="116"/>
        <v>60.9</v>
      </c>
      <c r="ZZ94" s="317">
        <f t="shared" si="116"/>
        <v>60.9</v>
      </c>
      <c r="AAA94" s="317">
        <f t="shared" si="116"/>
        <v>60.9</v>
      </c>
      <c r="AAB94" s="312">
        <f t="shared" si="116"/>
        <v>60.9</v>
      </c>
      <c r="AAC94" s="312">
        <f t="shared" si="116"/>
        <v>60.9</v>
      </c>
      <c r="AAD94" s="317">
        <f t="shared" si="116"/>
        <v>60.9</v>
      </c>
      <c r="AAE94" s="317">
        <f t="shared" si="116"/>
        <v>60.9</v>
      </c>
      <c r="AAF94" s="317">
        <f t="shared" si="116"/>
        <v>60.9</v>
      </c>
      <c r="AAG94" s="317">
        <f t="shared" si="116"/>
        <v>60.9</v>
      </c>
      <c r="AAH94" s="317">
        <f t="shared" si="116"/>
        <v>60.9</v>
      </c>
      <c r="AAI94" s="312">
        <f t="shared" si="116"/>
        <v>60.9</v>
      </c>
      <c r="AAJ94" s="312">
        <f t="shared" si="116"/>
        <v>60.9</v>
      </c>
      <c r="AAK94" s="312">
        <f t="shared" si="116"/>
        <v>60.9</v>
      </c>
      <c r="AAL94" s="317">
        <f t="shared" si="116"/>
        <v>60.9</v>
      </c>
      <c r="AAM94" s="317">
        <f t="shared" si="116"/>
        <v>60.9</v>
      </c>
      <c r="AAN94" s="317">
        <f t="shared" si="116"/>
        <v>60.9</v>
      </c>
      <c r="AAO94" s="317">
        <f t="shared" si="116"/>
        <v>60.9</v>
      </c>
      <c r="AAP94" s="317">
        <f t="shared" si="116"/>
        <v>60.9</v>
      </c>
      <c r="AAQ94" s="312">
        <f t="shared" si="116"/>
        <v>60.9</v>
      </c>
      <c r="AAR94" s="317">
        <f t="shared" si="116"/>
        <v>60.9</v>
      </c>
      <c r="AAS94" s="317">
        <f t="shared" si="116"/>
        <v>60.9</v>
      </c>
      <c r="AAT94" s="317">
        <f t="shared" si="116"/>
        <v>60.9</v>
      </c>
      <c r="AAU94" s="317">
        <f t="shared" si="116"/>
        <v>60.9</v>
      </c>
      <c r="AAV94" s="317">
        <f t="shared" si="116"/>
        <v>60.9</v>
      </c>
      <c r="AAW94" s="317">
        <f t="shared" si="116"/>
        <v>60.9</v>
      </c>
      <c r="AAX94" s="312">
        <f t="shared" si="116"/>
        <v>60.9</v>
      </c>
      <c r="AAY94" s="317">
        <f t="shared" si="116"/>
        <v>60.9</v>
      </c>
      <c r="AAZ94" s="317">
        <f t="shared" si="116"/>
        <v>60.9</v>
      </c>
      <c r="ABA94" s="317">
        <f t="shared" si="116"/>
        <v>60.9</v>
      </c>
      <c r="ABB94" s="317">
        <f t="shared" si="116"/>
        <v>60.9</v>
      </c>
      <c r="ABC94" s="317">
        <f t="shared" si="116"/>
        <v>60.9</v>
      </c>
      <c r="ABD94" s="312">
        <f t="shared" si="116"/>
        <v>60.9</v>
      </c>
      <c r="ABE94" s="312">
        <f t="shared" si="116"/>
        <v>60.9</v>
      </c>
      <c r="ABF94" s="317">
        <f t="shared" si="116"/>
        <v>60.9</v>
      </c>
      <c r="ABG94" s="317">
        <f t="shared" si="116"/>
        <v>60.9</v>
      </c>
      <c r="ABH94" s="317">
        <f t="shared" si="116"/>
        <v>60.9</v>
      </c>
      <c r="ABI94" s="317">
        <f t="shared" si="116"/>
        <v>60.9</v>
      </c>
      <c r="ABJ94" s="317">
        <f t="shared" si="116"/>
        <v>60.9</v>
      </c>
      <c r="ABK94" s="312">
        <f t="shared" si="116"/>
        <v>60.9</v>
      </c>
      <c r="ABL94" s="312">
        <f t="shared" si="116"/>
        <v>60.9</v>
      </c>
      <c r="ABM94" s="317">
        <f t="shared" si="116"/>
        <v>60.9</v>
      </c>
      <c r="ABN94" s="317">
        <f t="shared" si="116"/>
        <v>60.9</v>
      </c>
      <c r="ABO94" s="317">
        <f t="shared" si="116"/>
        <v>60.9</v>
      </c>
      <c r="ABP94" s="317">
        <f t="shared" si="116"/>
        <v>60.9</v>
      </c>
      <c r="ABQ94" s="317">
        <f t="shared" si="116"/>
        <v>60.9</v>
      </c>
      <c r="ABR94" s="312">
        <f t="shared" si="116"/>
        <v>60.9</v>
      </c>
      <c r="ABS94" s="312">
        <f t="shared" si="116"/>
        <v>60.9</v>
      </c>
      <c r="ABT94" s="317">
        <f t="shared" si="116"/>
        <v>60.9</v>
      </c>
      <c r="ABU94" s="312">
        <f t="shared" si="116"/>
        <v>60.9</v>
      </c>
      <c r="ABV94" s="312">
        <f t="shared" si="116"/>
        <v>60.9</v>
      </c>
      <c r="ABW94" s="312">
        <f t="shared" si="116"/>
        <v>60.9</v>
      </c>
      <c r="ABX94" s="312">
        <f t="shared" ref="ABX94:AEI94" si="117">$C94*$E94</f>
        <v>60.9</v>
      </c>
      <c r="ABY94" s="312">
        <f t="shared" si="117"/>
        <v>60.9</v>
      </c>
      <c r="ABZ94" s="312">
        <f t="shared" si="117"/>
        <v>60.9</v>
      </c>
      <c r="ACA94" s="317">
        <f t="shared" si="117"/>
        <v>60.9</v>
      </c>
      <c r="ACB94" s="317">
        <f t="shared" si="117"/>
        <v>60.9</v>
      </c>
      <c r="ACC94" s="317">
        <f t="shared" si="117"/>
        <v>60.9</v>
      </c>
      <c r="ACD94" s="317">
        <f t="shared" si="117"/>
        <v>60.9</v>
      </c>
      <c r="ACE94" s="317">
        <f t="shared" si="117"/>
        <v>60.9</v>
      </c>
      <c r="ACF94" s="317">
        <f t="shared" si="117"/>
        <v>60.9</v>
      </c>
      <c r="ACG94" s="312">
        <f t="shared" si="117"/>
        <v>60.9</v>
      </c>
      <c r="ACH94" s="317">
        <f t="shared" si="117"/>
        <v>60.9</v>
      </c>
      <c r="ACI94" s="317">
        <f t="shared" si="117"/>
        <v>60.9</v>
      </c>
      <c r="ACJ94" s="317">
        <f t="shared" si="117"/>
        <v>60.9</v>
      </c>
      <c r="ACK94" s="317">
        <f t="shared" si="117"/>
        <v>60.9</v>
      </c>
      <c r="ACL94" s="317">
        <f t="shared" si="117"/>
        <v>60.9</v>
      </c>
      <c r="ACM94" s="317">
        <f t="shared" si="117"/>
        <v>60.9</v>
      </c>
      <c r="ACN94" s="312">
        <f t="shared" si="117"/>
        <v>60.9</v>
      </c>
      <c r="ACO94" s="317">
        <f t="shared" si="117"/>
        <v>60.9</v>
      </c>
      <c r="ACP94" s="317">
        <f t="shared" si="117"/>
        <v>60.9</v>
      </c>
      <c r="ACQ94" s="317">
        <f t="shared" si="117"/>
        <v>60.9</v>
      </c>
      <c r="ACR94" s="317">
        <f t="shared" si="117"/>
        <v>60.9</v>
      </c>
      <c r="ACS94" s="317">
        <f t="shared" si="117"/>
        <v>60.9</v>
      </c>
      <c r="ACT94" s="312">
        <f t="shared" si="117"/>
        <v>60.9</v>
      </c>
      <c r="ACU94" s="312">
        <f t="shared" si="117"/>
        <v>60.9</v>
      </c>
      <c r="ACV94" s="317">
        <f t="shared" si="117"/>
        <v>60.9</v>
      </c>
      <c r="ACW94" s="317">
        <f t="shared" si="117"/>
        <v>60.9</v>
      </c>
      <c r="ACX94" s="317">
        <f t="shared" si="117"/>
        <v>60.9</v>
      </c>
      <c r="ACY94" s="317">
        <f t="shared" si="117"/>
        <v>60.9</v>
      </c>
      <c r="ACZ94" s="317">
        <f t="shared" si="117"/>
        <v>60.9</v>
      </c>
      <c r="ADA94" s="312">
        <f t="shared" si="117"/>
        <v>60.9</v>
      </c>
      <c r="ADB94" s="312">
        <f t="shared" si="117"/>
        <v>60.9</v>
      </c>
      <c r="ADC94" s="317">
        <f t="shared" si="117"/>
        <v>60.9</v>
      </c>
      <c r="ADD94" s="317">
        <f t="shared" si="117"/>
        <v>60.9</v>
      </c>
      <c r="ADE94" s="317">
        <f t="shared" si="117"/>
        <v>60.9</v>
      </c>
      <c r="ADF94" s="317">
        <f t="shared" si="117"/>
        <v>60.9</v>
      </c>
      <c r="ADG94" s="317">
        <f t="shared" si="117"/>
        <v>60.9</v>
      </c>
      <c r="ADH94" s="317">
        <f t="shared" si="117"/>
        <v>60.9</v>
      </c>
      <c r="ADI94" s="312">
        <f t="shared" si="117"/>
        <v>60.9</v>
      </c>
      <c r="ADJ94" s="317">
        <f t="shared" si="117"/>
        <v>60.9</v>
      </c>
      <c r="ADK94" s="312">
        <f t="shared" si="117"/>
        <v>60.9</v>
      </c>
      <c r="ADL94" s="312">
        <f t="shared" si="117"/>
        <v>60.9</v>
      </c>
      <c r="ADM94" s="317">
        <f t="shared" si="117"/>
        <v>60.9</v>
      </c>
      <c r="ADN94" s="317">
        <f t="shared" si="117"/>
        <v>60.9</v>
      </c>
      <c r="ADO94" s="312">
        <f t="shared" si="117"/>
        <v>60.9</v>
      </c>
      <c r="ADP94" s="312">
        <f t="shared" si="117"/>
        <v>60.9</v>
      </c>
      <c r="ADQ94" s="317">
        <f t="shared" si="117"/>
        <v>60.9</v>
      </c>
      <c r="ADR94" s="317">
        <f t="shared" si="117"/>
        <v>60.9</v>
      </c>
      <c r="ADS94" s="317">
        <f t="shared" si="117"/>
        <v>60.9</v>
      </c>
      <c r="ADT94" s="317">
        <f t="shared" si="117"/>
        <v>60.9</v>
      </c>
      <c r="ADU94" s="317">
        <f t="shared" si="117"/>
        <v>60.9</v>
      </c>
      <c r="ADV94" s="312">
        <f t="shared" si="117"/>
        <v>60.9</v>
      </c>
      <c r="ADW94" s="312">
        <f t="shared" si="117"/>
        <v>60.9</v>
      </c>
      <c r="ADX94" s="312">
        <f t="shared" si="117"/>
        <v>60.9</v>
      </c>
      <c r="ADY94" s="317">
        <f t="shared" si="117"/>
        <v>60.9</v>
      </c>
      <c r="ADZ94" s="317">
        <f t="shared" si="117"/>
        <v>60.9</v>
      </c>
      <c r="AEA94" s="317">
        <f t="shared" si="117"/>
        <v>60.9</v>
      </c>
      <c r="AEB94" s="317">
        <f t="shared" si="117"/>
        <v>60.9</v>
      </c>
      <c r="AEC94" s="317">
        <f t="shared" si="117"/>
        <v>60.9</v>
      </c>
      <c r="AED94" s="312">
        <f t="shared" si="117"/>
        <v>60.9</v>
      </c>
      <c r="AEE94" s="317">
        <f t="shared" si="117"/>
        <v>60.9</v>
      </c>
      <c r="AEF94" s="312">
        <f t="shared" si="117"/>
        <v>60.9</v>
      </c>
      <c r="AEG94" s="317">
        <f t="shared" si="117"/>
        <v>60.9</v>
      </c>
      <c r="AEH94" s="317">
        <f t="shared" si="117"/>
        <v>60.9</v>
      </c>
      <c r="AEI94" s="317">
        <f t="shared" si="117"/>
        <v>60.9</v>
      </c>
      <c r="AEJ94" s="317">
        <f t="shared" ref="AEJ94:AGU94" si="118">$C94*$E94</f>
        <v>60.9</v>
      </c>
      <c r="AEK94" s="312">
        <f t="shared" si="118"/>
        <v>60.9</v>
      </c>
      <c r="AEL94" s="317">
        <f t="shared" si="118"/>
        <v>60.9</v>
      </c>
      <c r="AEM94" s="317">
        <f t="shared" si="118"/>
        <v>60.9</v>
      </c>
      <c r="AEN94" s="317">
        <f t="shared" si="118"/>
        <v>60.9</v>
      </c>
      <c r="AEO94" s="317">
        <f t="shared" si="118"/>
        <v>60.9</v>
      </c>
      <c r="AEP94" s="317">
        <f t="shared" si="118"/>
        <v>60.9</v>
      </c>
      <c r="AEQ94" s="312">
        <f t="shared" si="118"/>
        <v>60.9</v>
      </c>
      <c r="AER94" s="312">
        <f t="shared" si="118"/>
        <v>60.9</v>
      </c>
      <c r="AES94" s="317">
        <f t="shared" si="118"/>
        <v>60.9</v>
      </c>
      <c r="AET94" s="317">
        <f t="shared" si="118"/>
        <v>60.9</v>
      </c>
      <c r="AEU94" s="317">
        <f t="shared" si="118"/>
        <v>60.9</v>
      </c>
      <c r="AEV94" s="317">
        <f t="shared" si="118"/>
        <v>60.9</v>
      </c>
      <c r="AEW94" s="312">
        <f t="shared" si="118"/>
        <v>60.9</v>
      </c>
      <c r="AEX94" s="317">
        <f t="shared" si="118"/>
        <v>60.9</v>
      </c>
      <c r="AEY94" s="312">
        <f t="shared" si="118"/>
        <v>60.9</v>
      </c>
      <c r="AEZ94" s="317">
        <f t="shared" si="118"/>
        <v>60.9</v>
      </c>
      <c r="AFA94" s="312">
        <f t="shared" si="118"/>
        <v>60.9</v>
      </c>
      <c r="AFB94" s="317">
        <f t="shared" si="118"/>
        <v>60.9</v>
      </c>
      <c r="AFC94" s="317">
        <f t="shared" si="118"/>
        <v>60.9</v>
      </c>
      <c r="AFD94" s="312">
        <f t="shared" si="118"/>
        <v>60.9</v>
      </c>
      <c r="AFE94" s="317">
        <f t="shared" si="118"/>
        <v>60.9</v>
      </c>
      <c r="AFF94" s="312">
        <f t="shared" si="118"/>
        <v>60.9</v>
      </c>
      <c r="AFG94" s="317">
        <f t="shared" si="118"/>
        <v>60.9</v>
      </c>
      <c r="AFH94" s="317">
        <f t="shared" si="118"/>
        <v>60.9</v>
      </c>
      <c r="AFI94" s="317">
        <f t="shared" si="118"/>
        <v>60.9</v>
      </c>
      <c r="AFJ94" s="317">
        <f t="shared" si="118"/>
        <v>60.9</v>
      </c>
      <c r="AFK94" s="317">
        <f t="shared" si="118"/>
        <v>60.9</v>
      </c>
      <c r="AFL94" s="312">
        <f t="shared" si="118"/>
        <v>60.9</v>
      </c>
      <c r="AFM94" s="312">
        <f t="shared" si="118"/>
        <v>60.9</v>
      </c>
      <c r="AFN94" s="317">
        <f t="shared" si="118"/>
        <v>60.9</v>
      </c>
      <c r="AFO94" s="317">
        <f t="shared" si="118"/>
        <v>60.9</v>
      </c>
      <c r="AFP94" s="317">
        <f t="shared" si="118"/>
        <v>60.9</v>
      </c>
      <c r="AFQ94" s="317">
        <f t="shared" si="118"/>
        <v>60.9</v>
      </c>
      <c r="AFR94" s="317">
        <f t="shared" si="118"/>
        <v>60.9</v>
      </c>
      <c r="AFS94" s="312">
        <f t="shared" si="118"/>
        <v>60.9</v>
      </c>
      <c r="AFT94" s="312">
        <f t="shared" si="118"/>
        <v>60.9</v>
      </c>
      <c r="AFU94" s="317">
        <f t="shared" si="118"/>
        <v>60.9</v>
      </c>
      <c r="AFV94" s="317">
        <f t="shared" si="118"/>
        <v>60.9</v>
      </c>
      <c r="AFW94" s="317">
        <f t="shared" si="118"/>
        <v>60.9</v>
      </c>
      <c r="AFX94" s="317">
        <f t="shared" si="118"/>
        <v>60.9</v>
      </c>
      <c r="AFY94" s="317">
        <f t="shared" si="118"/>
        <v>60.9</v>
      </c>
      <c r="AFZ94" s="312">
        <f t="shared" si="118"/>
        <v>60.9</v>
      </c>
      <c r="AGA94" s="312">
        <f t="shared" si="118"/>
        <v>60.9</v>
      </c>
      <c r="AGB94" s="317">
        <f t="shared" si="118"/>
        <v>60.9</v>
      </c>
      <c r="AGC94" s="317">
        <f t="shared" si="118"/>
        <v>60.9</v>
      </c>
      <c r="AGD94" s="317">
        <f t="shared" si="118"/>
        <v>60.9</v>
      </c>
      <c r="AGE94" s="317">
        <f t="shared" si="118"/>
        <v>60.9</v>
      </c>
      <c r="AGF94" s="317">
        <f t="shared" si="118"/>
        <v>60.9</v>
      </c>
      <c r="AGG94" s="317">
        <f t="shared" si="118"/>
        <v>60.9</v>
      </c>
      <c r="AGH94" s="312">
        <f t="shared" si="118"/>
        <v>60.9</v>
      </c>
      <c r="AGI94" s="317">
        <f t="shared" si="118"/>
        <v>60.9</v>
      </c>
      <c r="AGJ94" s="317">
        <f t="shared" si="118"/>
        <v>60.9</v>
      </c>
      <c r="AGK94" s="312">
        <f t="shared" si="118"/>
        <v>60.9</v>
      </c>
      <c r="AGL94" s="317">
        <f t="shared" si="118"/>
        <v>60.9</v>
      </c>
      <c r="AGM94" s="317">
        <f t="shared" si="118"/>
        <v>60.9</v>
      </c>
      <c r="AGN94" s="312">
        <f t="shared" si="118"/>
        <v>60.9</v>
      </c>
      <c r="AGO94" s="312">
        <f t="shared" si="118"/>
        <v>60.9</v>
      </c>
      <c r="AGP94" s="312">
        <f t="shared" si="118"/>
        <v>60.9</v>
      </c>
      <c r="AGQ94" s="312">
        <f t="shared" si="118"/>
        <v>60.9</v>
      </c>
      <c r="AGR94" s="312">
        <f t="shared" si="118"/>
        <v>60.9</v>
      </c>
      <c r="AGS94" s="317">
        <f t="shared" si="118"/>
        <v>60.9</v>
      </c>
      <c r="AGT94" s="317">
        <f t="shared" si="118"/>
        <v>60.9</v>
      </c>
      <c r="AGU94" s="317">
        <f t="shared" si="118"/>
        <v>60.9</v>
      </c>
      <c r="AGV94" s="312">
        <f t="shared" ref="AGV94:AJG94" si="119">$C94*$E94</f>
        <v>60.9</v>
      </c>
      <c r="AGW94" s="317">
        <f t="shared" si="119"/>
        <v>60.9</v>
      </c>
      <c r="AGX94" s="317">
        <f t="shared" si="119"/>
        <v>60.9</v>
      </c>
      <c r="AGY94" s="317">
        <f t="shared" si="119"/>
        <v>60.9</v>
      </c>
      <c r="AGZ94" s="317">
        <f t="shared" si="119"/>
        <v>60.9</v>
      </c>
      <c r="AHA94" s="317">
        <f t="shared" si="119"/>
        <v>60.9</v>
      </c>
      <c r="AHB94" s="312">
        <f t="shared" si="119"/>
        <v>60.9</v>
      </c>
      <c r="AHC94" s="312">
        <f t="shared" si="119"/>
        <v>60.9</v>
      </c>
      <c r="AHD94" s="317">
        <f t="shared" si="119"/>
        <v>60.9</v>
      </c>
      <c r="AHE94" s="317">
        <f t="shared" si="119"/>
        <v>60.9</v>
      </c>
      <c r="AHF94" s="317">
        <f t="shared" si="119"/>
        <v>60.9</v>
      </c>
      <c r="AHG94" s="317">
        <f t="shared" si="119"/>
        <v>60.9</v>
      </c>
      <c r="AHH94" s="317">
        <f t="shared" si="119"/>
        <v>60.9</v>
      </c>
      <c r="AHI94" s="312">
        <f t="shared" si="119"/>
        <v>60.9</v>
      </c>
      <c r="AHJ94" s="312">
        <f t="shared" si="119"/>
        <v>60.9</v>
      </c>
      <c r="AHK94" s="317">
        <f t="shared" si="119"/>
        <v>60.9</v>
      </c>
      <c r="AHL94" s="317">
        <f t="shared" si="119"/>
        <v>60.9</v>
      </c>
      <c r="AHM94" s="317">
        <f t="shared" si="119"/>
        <v>60.9</v>
      </c>
      <c r="AHN94" s="317">
        <f t="shared" si="119"/>
        <v>60.9</v>
      </c>
      <c r="AHO94" s="317">
        <f t="shared" si="119"/>
        <v>60.9</v>
      </c>
      <c r="AHP94" s="312">
        <f t="shared" si="119"/>
        <v>60.9</v>
      </c>
      <c r="AHQ94" s="312">
        <f t="shared" si="119"/>
        <v>60.9</v>
      </c>
      <c r="AHR94" s="317">
        <f t="shared" si="119"/>
        <v>60.9</v>
      </c>
      <c r="AHS94" s="317">
        <f t="shared" si="119"/>
        <v>60.9</v>
      </c>
      <c r="AHT94" s="317">
        <f t="shared" si="119"/>
        <v>60.9</v>
      </c>
      <c r="AHU94" s="317">
        <f t="shared" si="119"/>
        <v>60.9</v>
      </c>
      <c r="AHV94" s="317">
        <f t="shared" si="119"/>
        <v>60.9</v>
      </c>
      <c r="AHW94" s="312">
        <f t="shared" si="119"/>
        <v>60.9</v>
      </c>
      <c r="AHX94" s="312">
        <f t="shared" si="119"/>
        <v>60.9</v>
      </c>
      <c r="AHY94" s="317">
        <f t="shared" si="119"/>
        <v>60.9</v>
      </c>
      <c r="AHZ94" s="317">
        <f t="shared" si="119"/>
        <v>60.9</v>
      </c>
      <c r="AIA94" s="317">
        <f t="shared" si="119"/>
        <v>60.9</v>
      </c>
      <c r="AIB94" s="317">
        <f t="shared" si="119"/>
        <v>60.9</v>
      </c>
      <c r="AIC94" s="317">
        <f t="shared" si="119"/>
        <v>60.9</v>
      </c>
      <c r="AID94" s="312">
        <f t="shared" si="119"/>
        <v>60.9</v>
      </c>
      <c r="AIE94" s="312">
        <f t="shared" si="119"/>
        <v>60.9</v>
      </c>
      <c r="AIF94" s="317">
        <f t="shared" si="119"/>
        <v>60.9</v>
      </c>
      <c r="AIG94" s="317">
        <f t="shared" si="119"/>
        <v>60.9</v>
      </c>
      <c r="AIH94" s="317">
        <f t="shared" si="119"/>
        <v>60.9</v>
      </c>
      <c r="AII94" s="317">
        <f t="shared" si="119"/>
        <v>60.9</v>
      </c>
      <c r="AIJ94" s="317">
        <f t="shared" si="119"/>
        <v>60.9</v>
      </c>
      <c r="AIK94" s="312">
        <f t="shared" si="119"/>
        <v>60.9</v>
      </c>
      <c r="AIL94" s="312">
        <f t="shared" si="119"/>
        <v>60.9</v>
      </c>
      <c r="AIM94" s="317">
        <f t="shared" si="119"/>
        <v>60.9</v>
      </c>
      <c r="AIN94" s="317">
        <f t="shared" si="119"/>
        <v>60.9</v>
      </c>
      <c r="AIO94" s="317">
        <f t="shared" si="119"/>
        <v>60.9</v>
      </c>
      <c r="AIP94" s="317">
        <f t="shared" si="119"/>
        <v>60.9</v>
      </c>
      <c r="AIQ94" s="317">
        <f t="shared" si="119"/>
        <v>60.9</v>
      </c>
      <c r="AIR94" s="312">
        <f t="shared" si="119"/>
        <v>60.9</v>
      </c>
      <c r="AIS94" s="312">
        <f t="shared" si="119"/>
        <v>60.9</v>
      </c>
      <c r="AIT94" s="317">
        <f t="shared" si="119"/>
        <v>60.9</v>
      </c>
      <c r="AIU94" s="317">
        <f t="shared" si="119"/>
        <v>60.9</v>
      </c>
      <c r="AIV94" s="317">
        <f t="shared" si="119"/>
        <v>60.9</v>
      </c>
      <c r="AIW94" s="318">
        <f t="shared" si="119"/>
        <v>60.9</v>
      </c>
      <c r="AIX94" s="312">
        <f t="shared" si="119"/>
        <v>60.9</v>
      </c>
      <c r="AIY94" s="312">
        <f t="shared" si="119"/>
        <v>60.9</v>
      </c>
      <c r="AIZ94" s="312">
        <f t="shared" si="119"/>
        <v>60.9</v>
      </c>
      <c r="AJA94" s="312">
        <f t="shared" si="119"/>
        <v>60.9</v>
      </c>
      <c r="AJB94" s="312">
        <f t="shared" si="119"/>
        <v>60.9</v>
      </c>
      <c r="AJC94" s="312">
        <f t="shared" si="119"/>
        <v>60.9</v>
      </c>
      <c r="AJD94" s="312">
        <f t="shared" si="119"/>
        <v>60.9</v>
      </c>
      <c r="AJE94" s="312">
        <f t="shared" si="119"/>
        <v>60.9</v>
      </c>
      <c r="AJF94" s="312">
        <f t="shared" si="119"/>
        <v>60.9</v>
      </c>
      <c r="AJG94" s="312">
        <f t="shared" si="119"/>
        <v>60.9</v>
      </c>
      <c r="AJH94" s="312">
        <f t="shared" ref="AJH94:AJX94" si="120">$C94*$E94</f>
        <v>60.9</v>
      </c>
      <c r="AJI94" s="312">
        <f t="shared" si="120"/>
        <v>60.9</v>
      </c>
      <c r="AJJ94" s="312">
        <f t="shared" si="120"/>
        <v>60.9</v>
      </c>
      <c r="AJK94" s="312">
        <f t="shared" si="120"/>
        <v>60.9</v>
      </c>
      <c r="AJL94" s="312">
        <f t="shared" si="120"/>
        <v>60.9</v>
      </c>
      <c r="AJM94" s="312">
        <f t="shared" si="120"/>
        <v>60.9</v>
      </c>
      <c r="AJN94" s="312">
        <f t="shared" si="120"/>
        <v>60.9</v>
      </c>
      <c r="AJO94" s="312">
        <f t="shared" si="120"/>
        <v>60.9</v>
      </c>
      <c r="AJP94" s="312">
        <f t="shared" si="120"/>
        <v>60.9</v>
      </c>
      <c r="AJQ94" s="312">
        <f t="shared" si="120"/>
        <v>60.9</v>
      </c>
      <c r="AJR94" s="312">
        <f t="shared" si="120"/>
        <v>60.9</v>
      </c>
      <c r="AJS94" s="312">
        <f t="shared" si="120"/>
        <v>60.9</v>
      </c>
      <c r="AJT94" s="312">
        <f t="shared" si="120"/>
        <v>60.9</v>
      </c>
      <c r="AJU94" s="312">
        <f t="shared" si="120"/>
        <v>60.9</v>
      </c>
      <c r="AJV94" s="312">
        <f t="shared" si="120"/>
        <v>60.9</v>
      </c>
      <c r="AJW94" s="312">
        <f t="shared" si="120"/>
        <v>60.9</v>
      </c>
      <c r="AJX94" s="312">
        <f t="shared" si="120"/>
        <v>60.9</v>
      </c>
      <c r="AJY94" s="311">
        <f t="shared" ref="AJY94:AKH94" si="121">$C94*$H94</f>
        <v>97.44</v>
      </c>
      <c r="AJZ94" s="311">
        <f t="shared" si="121"/>
        <v>97.44</v>
      </c>
      <c r="AKA94" s="311">
        <f t="shared" si="121"/>
        <v>97.44</v>
      </c>
      <c r="AKB94" s="311">
        <f t="shared" si="121"/>
        <v>97.44</v>
      </c>
      <c r="AKC94" s="311">
        <f t="shared" si="121"/>
        <v>97.44</v>
      </c>
      <c r="AKD94" s="311">
        <f t="shared" si="121"/>
        <v>97.44</v>
      </c>
      <c r="AKE94" s="311">
        <f t="shared" si="121"/>
        <v>97.44</v>
      </c>
      <c r="AKF94" s="311">
        <f t="shared" si="121"/>
        <v>97.44</v>
      </c>
      <c r="AKG94" s="311">
        <f t="shared" si="121"/>
        <v>97.44</v>
      </c>
      <c r="AKH94" s="311">
        <f t="shared" si="121"/>
        <v>97.44</v>
      </c>
      <c r="AKI94" s="312">
        <f t="shared" ref="AKI94:ALI94" si="122">$C94*$E94</f>
        <v>60.9</v>
      </c>
      <c r="AKJ94" s="312">
        <f t="shared" si="122"/>
        <v>60.9</v>
      </c>
      <c r="AKK94" s="312">
        <f t="shared" si="122"/>
        <v>60.9</v>
      </c>
      <c r="AKL94" s="312">
        <f t="shared" si="122"/>
        <v>60.9</v>
      </c>
      <c r="AKM94" s="312">
        <f t="shared" si="122"/>
        <v>60.9</v>
      </c>
      <c r="AKN94" s="312">
        <f t="shared" si="122"/>
        <v>60.9</v>
      </c>
      <c r="AKO94" s="312">
        <f t="shared" si="122"/>
        <v>60.9</v>
      </c>
      <c r="AKP94" s="312">
        <f t="shared" si="122"/>
        <v>60.9</v>
      </c>
      <c r="AKQ94" s="312">
        <f t="shared" si="122"/>
        <v>60.9</v>
      </c>
      <c r="AKR94" s="312">
        <f t="shared" si="122"/>
        <v>60.9</v>
      </c>
      <c r="AKS94" s="312">
        <f t="shared" si="122"/>
        <v>60.9</v>
      </c>
      <c r="AKT94" s="312">
        <f t="shared" si="122"/>
        <v>60.9</v>
      </c>
      <c r="AKU94" s="312">
        <f t="shared" si="122"/>
        <v>60.9</v>
      </c>
      <c r="AKV94" s="312">
        <f t="shared" si="122"/>
        <v>60.9</v>
      </c>
      <c r="AKW94" s="312">
        <f t="shared" si="122"/>
        <v>60.9</v>
      </c>
      <c r="AKX94" s="312">
        <f t="shared" si="122"/>
        <v>60.9</v>
      </c>
      <c r="AKY94" s="312">
        <f t="shared" si="122"/>
        <v>60.9</v>
      </c>
      <c r="AKZ94" s="312">
        <f t="shared" si="122"/>
        <v>60.9</v>
      </c>
      <c r="ALA94" s="312">
        <f t="shared" si="122"/>
        <v>60.9</v>
      </c>
      <c r="ALB94" s="312">
        <f t="shared" si="122"/>
        <v>60.9</v>
      </c>
      <c r="ALC94" s="312">
        <f t="shared" si="122"/>
        <v>60.9</v>
      </c>
      <c r="ALD94" s="312">
        <f t="shared" si="122"/>
        <v>60.9</v>
      </c>
      <c r="ALE94" s="312">
        <f t="shared" si="122"/>
        <v>60.9</v>
      </c>
      <c r="ALF94" s="312">
        <f t="shared" si="122"/>
        <v>60.9</v>
      </c>
      <c r="ALG94" s="312">
        <f t="shared" si="122"/>
        <v>60.9</v>
      </c>
      <c r="ALH94" s="312">
        <f t="shared" si="122"/>
        <v>60.9</v>
      </c>
      <c r="ALI94" s="312">
        <f t="shared" si="122"/>
        <v>60.9</v>
      </c>
    </row>
    <row r="95" spans="1:1176" ht="55.5" customHeight="1" collapsed="1">
      <c r="A95" s="208"/>
      <c r="B95" s="435">
        <v>253012</v>
      </c>
      <c r="C95" s="331" t="s">
        <v>717</v>
      </c>
      <c r="D95" s="151" t="s">
        <v>643</v>
      </c>
      <c r="E95" s="149" t="s">
        <v>718</v>
      </c>
      <c r="F95" s="470" t="s">
        <v>627</v>
      </c>
      <c r="G95" s="455"/>
      <c r="H95" s="247"/>
      <c r="NV95" s="119"/>
      <c r="NW95" s="119"/>
      <c r="NX95" s="119"/>
      <c r="NY95" s="119"/>
      <c r="NZ95" s="119"/>
      <c r="RH95" s="136"/>
      <c r="RI95" s="136"/>
      <c r="RJ95" s="136"/>
      <c r="RK95" s="136"/>
      <c r="RL95" s="136"/>
      <c r="RM95" s="136"/>
      <c r="RN95" s="136"/>
      <c r="RO95" s="136"/>
      <c r="RP95" s="136"/>
      <c r="RQ95" s="136"/>
      <c r="RR95" s="136"/>
      <c r="RS95" s="136"/>
      <c r="RT95" s="136"/>
      <c r="RU95" s="136"/>
      <c r="RV95" s="136"/>
      <c r="RW95" s="136"/>
      <c r="RX95" s="136"/>
      <c r="RY95" s="136"/>
      <c r="RZ95" s="136"/>
      <c r="SA95" s="136"/>
      <c r="SB95" s="136"/>
      <c r="SC95" s="136"/>
      <c r="SD95" s="136"/>
      <c r="SE95" s="136"/>
      <c r="SF95" s="136"/>
      <c r="SG95" s="136"/>
      <c r="SH95" s="136"/>
      <c r="SI95" s="136"/>
      <c r="SJ95" s="136"/>
      <c r="SK95" s="136"/>
      <c r="SL95" s="136"/>
      <c r="SM95" s="136"/>
      <c r="SN95" s="136"/>
      <c r="SO95" s="136"/>
      <c r="SP95" s="136"/>
      <c r="SQ95" s="136"/>
      <c r="SR95" s="136"/>
      <c r="SS95" s="136"/>
      <c r="ST95" s="136"/>
      <c r="SU95" s="136"/>
      <c r="SV95" s="136"/>
      <c r="SW95" s="136"/>
      <c r="SX95" s="136"/>
      <c r="SY95" s="136"/>
      <c r="SZ95" s="136"/>
      <c r="TA95" s="136"/>
      <c r="TB95" s="136"/>
      <c r="TC95" s="136"/>
      <c r="TD95" s="136"/>
      <c r="TE95" s="136"/>
      <c r="TF95" s="136"/>
      <c r="TG95" s="136"/>
      <c r="TH95" s="136"/>
      <c r="TI95" s="136"/>
      <c r="TJ95" s="136"/>
      <c r="WU95" s="136"/>
      <c r="WV95" s="136"/>
      <c r="WW95" s="136"/>
      <c r="WX95" s="136"/>
      <c r="WY95" s="136"/>
      <c r="WZ95" s="136"/>
      <c r="XA95" s="136"/>
      <c r="XB95" s="136"/>
      <c r="XC95" s="136"/>
      <c r="XD95" s="136"/>
      <c r="XE95" s="136"/>
      <c r="XF95" s="136"/>
      <c r="XG95" s="136"/>
      <c r="XH95" s="136"/>
      <c r="XI95" s="136"/>
      <c r="XJ95" s="136"/>
      <c r="XK95" s="136"/>
      <c r="XL95" s="136"/>
      <c r="XM95" s="136"/>
      <c r="XN95" s="136"/>
      <c r="XO95" s="136"/>
      <c r="XP95" s="136"/>
      <c r="XQ95" s="136"/>
      <c r="XR95" s="136"/>
      <c r="XS95" s="136"/>
      <c r="XT95" s="136"/>
      <c r="XU95" s="136"/>
      <c r="XV95" s="136"/>
      <c r="XW95" s="136"/>
      <c r="XX95" s="136"/>
      <c r="XY95" s="136"/>
      <c r="XZ95" s="136"/>
      <c r="YA95" s="136"/>
      <c r="YB95" s="136"/>
      <c r="YC95" s="136"/>
      <c r="YD95" s="136"/>
      <c r="YE95" s="136"/>
      <c r="YF95" s="136"/>
      <c r="YG95" s="136"/>
      <c r="YH95" s="136"/>
      <c r="YI95" s="136"/>
      <c r="YJ95" s="136"/>
      <c r="YK95" s="136"/>
      <c r="YL95" s="136"/>
      <c r="YM95" s="136"/>
      <c r="YN95" s="136"/>
      <c r="YO95" s="136"/>
      <c r="YP95" s="136"/>
      <c r="YQ95" s="136"/>
      <c r="YR95" s="136"/>
      <c r="YS95" s="136"/>
      <c r="YT95" s="136"/>
      <c r="YU95" s="136"/>
      <c r="YV95" s="136"/>
      <c r="YW95" s="136"/>
      <c r="YX95" s="136"/>
      <c r="YY95" s="136"/>
      <c r="YZ95" s="136"/>
      <c r="ZA95" s="136"/>
      <c r="ZB95" s="136"/>
      <c r="ZC95" s="136"/>
      <c r="ZD95" s="136"/>
      <c r="ZE95" s="136"/>
      <c r="ZF95" s="474" t="s">
        <v>415</v>
      </c>
      <c r="ZG95" s="121"/>
      <c r="ZH95" s="121"/>
      <c r="ZI95" s="121"/>
      <c r="ZJ95" s="121"/>
      <c r="ZK95" s="121"/>
      <c r="ZL95" s="121"/>
      <c r="ZM95" s="121"/>
      <c r="ZN95" s="121"/>
      <c r="ZO95" s="121"/>
      <c r="ZP95" s="121"/>
      <c r="ZQ95" s="121"/>
      <c r="ZR95" s="121"/>
      <c r="ZS95" s="121"/>
      <c r="ZT95" s="121"/>
      <c r="ZU95" s="121"/>
      <c r="ZV95" s="121"/>
      <c r="ZW95" s="121"/>
      <c r="ZX95" s="121"/>
      <c r="ZY95" s="121"/>
      <c r="ZZ95" s="121"/>
      <c r="AAA95" s="121"/>
      <c r="AAB95" s="121"/>
      <c r="AAC95" s="121"/>
      <c r="AAD95" s="121"/>
      <c r="AAE95" s="121"/>
      <c r="AAF95" s="121"/>
      <c r="AAG95" s="121"/>
      <c r="AAH95" s="121"/>
      <c r="AAI95" s="121"/>
      <c r="AAJ95" s="121"/>
      <c r="AAK95" s="121"/>
      <c r="AAL95" s="121"/>
      <c r="AAM95" s="121"/>
      <c r="AAN95" s="121"/>
      <c r="AAO95" s="121"/>
      <c r="AAP95" s="121"/>
      <c r="AAQ95" s="121"/>
      <c r="AAR95" s="178" t="s">
        <v>628</v>
      </c>
      <c r="AAS95" s="121"/>
      <c r="AAT95" s="121"/>
      <c r="AAU95" s="121"/>
      <c r="AAV95" s="121"/>
      <c r="AAW95" s="121"/>
      <c r="AAX95" s="121"/>
      <c r="AAY95" s="121"/>
      <c r="AAZ95" s="121"/>
      <c r="ABA95" s="121"/>
      <c r="ABB95" s="121"/>
      <c r="ABC95" s="121"/>
      <c r="ABD95" s="121"/>
      <c r="ABE95" s="121"/>
      <c r="ABF95" s="121"/>
      <c r="ABG95" s="121"/>
      <c r="ABH95" s="121"/>
      <c r="ABI95" s="121"/>
      <c r="ABJ95" s="121"/>
      <c r="ABK95" s="121"/>
      <c r="ABL95" s="121"/>
      <c r="ABM95" s="121"/>
      <c r="ABN95" s="121"/>
      <c r="ABO95" s="121"/>
      <c r="ABP95" s="121"/>
      <c r="ABQ95" s="121"/>
      <c r="ABR95" s="121"/>
      <c r="ABS95" s="121"/>
      <c r="ABT95" s="121"/>
      <c r="ABU95" s="121"/>
      <c r="ABV95" s="121"/>
      <c r="ABW95" s="121"/>
      <c r="ABX95" s="121"/>
      <c r="ABY95" s="121"/>
      <c r="ABZ95" s="121"/>
      <c r="ACA95" s="121"/>
      <c r="ACB95" s="121"/>
      <c r="ACC95" s="121"/>
      <c r="ACD95" s="121"/>
      <c r="ACE95" s="121"/>
      <c r="ACF95" s="121"/>
      <c r="ACG95" s="121"/>
      <c r="ACH95" s="121"/>
      <c r="ACI95" s="121"/>
      <c r="ACJ95" s="121"/>
      <c r="ACK95" s="121"/>
      <c r="ACL95" s="121"/>
      <c r="ACM95" s="121"/>
      <c r="ACN95" s="121"/>
      <c r="ACO95" s="121"/>
      <c r="ACP95" s="121"/>
      <c r="ACQ95" s="121"/>
      <c r="ACR95" s="121"/>
      <c r="ACS95" s="121"/>
      <c r="ACT95" s="121"/>
      <c r="ACU95" s="121"/>
      <c r="ACV95" s="121"/>
      <c r="ACW95" s="121"/>
      <c r="ACX95" s="121"/>
      <c r="ACY95" s="121"/>
      <c r="ACZ95" s="121"/>
      <c r="ADA95" s="121"/>
      <c r="ADB95" s="121"/>
      <c r="ADC95" s="121"/>
      <c r="ADD95" s="121"/>
      <c r="ADE95" s="121"/>
      <c r="ADF95" s="121"/>
      <c r="ADG95" s="121"/>
      <c r="ADH95" s="121"/>
      <c r="ADI95" s="121"/>
      <c r="ADJ95" s="121"/>
      <c r="ADK95" s="121"/>
      <c r="ADL95" s="121"/>
      <c r="ADM95" s="121"/>
      <c r="ADN95" s="121"/>
      <c r="ADO95" s="121"/>
      <c r="ADP95" s="121"/>
      <c r="ADQ95" s="121"/>
      <c r="ADR95" s="121"/>
      <c r="ADS95" s="121"/>
      <c r="ADT95" s="121"/>
      <c r="ADU95" s="121"/>
      <c r="ADV95" s="121"/>
      <c r="ADW95" s="121"/>
      <c r="ADX95" s="121"/>
      <c r="ADY95" s="121"/>
      <c r="ADZ95" s="121"/>
      <c r="AEA95" s="121"/>
      <c r="AEB95" s="121"/>
      <c r="AED95" s="121"/>
      <c r="AEE95" s="121"/>
      <c r="AEF95" s="121"/>
      <c r="AEG95" s="201" t="s">
        <v>425</v>
      </c>
      <c r="AEI95" s="121"/>
      <c r="AEJ95" s="121"/>
      <c r="AEK95" s="121"/>
      <c r="AEL95" s="121"/>
      <c r="AEM95" s="121"/>
      <c r="AEN95" s="121"/>
      <c r="AEO95" s="121"/>
      <c r="AEP95" s="121"/>
      <c r="AEQ95" s="121"/>
      <c r="AER95" s="121"/>
      <c r="AES95" s="121"/>
      <c r="AET95" s="121"/>
      <c r="AEU95" s="121"/>
      <c r="AEV95" s="121"/>
      <c r="AEW95" s="121"/>
      <c r="AEX95" s="121"/>
      <c r="AEY95" s="121"/>
      <c r="AEZ95" s="121"/>
      <c r="AFA95" s="121"/>
      <c r="AFB95" s="121"/>
      <c r="AGX95" s="178"/>
      <c r="AGY95" s="178"/>
      <c r="AGZ95" s="178"/>
      <c r="AHA95" s="178"/>
      <c r="AHB95" s="178"/>
      <c r="AHC95" s="178"/>
      <c r="AHD95" s="178"/>
      <c r="AHE95" s="178"/>
      <c r="AHF95" s="178"/>
      <c r="AHG95" s="178"/>
      <c r="AHH95" s="178"/>
      <c r="AHI95" s="178"/>
      <c r="AHJ95" s="178"/>
      <c r="AHK95" s="178"/>
      <c r="AHL95" s="178"/>
      <c r="AHM95" s="178"/>
      <c r="AHN95" s="178"/>
      <c r="AHO95" s="200" t="s">
        <v>415</v>
      </c>
      <c r="AHP95" s="178"/>
      <c r="AHQ95" s="178"/>
      <c r="AHR95" s="178"/>
      <c r="AHS95" s="178"/>
      <c r="AHT95" s="178"/>
      <c r="AHU95" s="178"/>
      <c r="AHV95" s="178"/>
      <c r="AHW95" s="178"/>
      <c r="AHX95" s="178"/>
      <c r="AHY95" s="178"/>
      <c r="AHZ95" s="178"/>
      <c r="AIA95" s="178"/>
      <c r="AIB95" s="178"/>
      <c r="AIC95" s="178"/>
      <c r="AID95" s="178"/>
      <c r="AIE95" s="178"/>
      <c r="AIF95" s="178"/>
      <c r="AIG95" s="178"/>
      <c r="AIH95" s="178"/>
      <c r="AII95" s="178"/>
      <c r="AIJ95" s="178"/>
      <c r="AIK95" s="178"/>
      <c r="AIL95" s="178"/>
      <c r="AIM95" s="121" t="s">
        <v>686</v>
      </c>
      <c r="AIN95" s="178"/>
      <c r="AIP95" s="178"/>
      <c r="AIQ95" s="178"/>
      <c r="AIR95" s="178"/>
      <c r="AIS95" s="178"/>
      <c r="AIT95" s="178"/>
      <c r="AIU95" s="153" t="s">
        <v>425</v>
      </c>
      <c r="AIV95" s="178"/>
      <c r="AIX95" s="84"/>
      <c r="AIY95" s="84"/>
      <c r="AIZ95" s="84"/>
      <c r="AJA95" s="84"/>
      <c r="AJB95" s="84"/>
      <c r="AJC95" s="84"/>
      <c r="AJD95" s="84"/>
      <c r="AJE95" s="84"/>
      <c r="AJF95" s="84"/>
      <c r="AJG95" s="84"/>
      <c r="AJH95" s="84"/>
      <c r="AJI95" s="84"/>
      <c r="AJJ95" s="84"/>
      <c r="AJK95" s="84"/>
      <c r="AJL95" s="84"/>
      <c r="AJM95" s="84"/>
      <c r="AJN95" s="84"/>
      <c r="AJO95" s="84"/>
      <c r="AJP95" s="84"/>
      <c r="AJQ95" s="84"/>
      <c r="AJR95" s="84"/>
      <c r="AJS95" s="152" t="s">
        <v>582</v>
      </c>
      <c r="AJT95" s="84"/>
      <c r="AJU95" s="84"/>
      <c r="AJV95" s="84"/>
      <c r="AJW95" s="84"/>
      <c r="AJX95" s="84"/>
      <c r="AJY95" s="84"/>
      <c r="AJZ95" s="84"/>
      <c r="AKA95" s="84"/>
      <c r="AKB95" s="84"/>
      <c r="AKC95" s="200" t="s">
        <v>629</v>
      </c>
      <c r="AKD95" s="200" t="s">
        <v>629</v>
      </c>
      <c r="AKE95" s="200" t="s">
        <v>629</v>
      </c>
      <c r="AKF95" s="200" t="s">
        <v>629</v>
      </c>
      <c r="AKG95" s="551" t="s">
        <v>630</v>
      </c>
      <c r="AKH95" s="551"/>
      <c r="AKI95" s="551"/>
      <c r="AKJ95" s="551" t="s">
        <v>630</v>
      </c>
      <c r="AKK95" s="84"/>
      <c r="AKL95" s="84"/>
      <c r="AKM95" s="84"/>
      <c r="AKN95" s="84"/>
      <c r="AKO95" s="84"/>
      <c r="AKP95" s="84"/>
      <c r="AKQ95" s="551" t="s">
        <v>630</v>
      </c>
      <c r="AKR95" s="551" t="s">
        <v>630</v>
      </c>
      <c r="AKS95" s="551" t="s">
        <v>630</v>
      </c>
      <c r="AKT95" s="551" t="s">
        <v>630</v>
      </c>
      <c r="AKU95" s="551" t="s">
        <v>630</v>
      </c>
      <c r="AKV95" s="551"/>
      <c r="AKX95" s="214" t="s">
        <v>645</v>
      </c>
      <c r="AKY95" s="169" t="s">
        <v>249</v>
      </c>
      <c r="AKZ95" s="169" t="s">
        <v>646</v>
      </c>
      <c r="ALA95" s="169" t="s">
        <v>646</v>
      </c>
      <c r="ALB95" s="169" t="s">
        <v>646</v>
      </c>
      <c r="ALE95" s="169" t="s">
        <v>646</v>
      </c>
      <c r="ALF95" s="214" t="s">
        <v>250</v>
      </c>
      <c r="ALG95" s="214" t="s">
        <v>250</v>
      </c>
      <c r="ALH95" s="214" t="s">
        <v>250</v>
      </c>
      <c r="ALI95" s="214" t="s">
        <v>250</v>
      </c>
      <c r="ALJ95" s="169" t="s">
        <v>259</v>
      </c>
      <c r="ALL95" s="169" t="s">
        <v>259</v>
      </c>
      <c r="ALM95" s="169" t="s">
        <v>259</v>
      </c>
      <c r="ALN95" s="169" t="s">
        <v>632</v>
      </c>
      <c r="ALO95" s="169" t="s">
        <v>632</v>
      </c>
      <c r="ALP95" s="169" t="s">
        <v>632</v>
      </c>
      <c r="ALR95" s="169"/>
      <c r="ALS95" s="169" t="s">
        <v>632</v>
      </c>
      <c r="ALT95" s="169" t="s">
        <v>632</v>
      </c>
      <c r="ALU95" s="169" t="s">
        <v>632</v>
      </c>
      <c r="ALV95" s="169" t="s">
        <v>549</v>
      </c>
      <c r="ALW95" s="169" t="s">
        <v>632</v>
      </c>
      <c r="AMC95" s="169" t="s">
        <v>549</v>
      </c>
      <c r="AMD95" s="169" t="s">
        <v>632</v>
      </c>
      <c r="AME95" s="169" t="s">
        <v>632</v>
      </c>
      <c r="AMG95" s="169" t="s">
        <v>632</v>
      </c>
      <c r="AMH95" s="169" t="s">
        <v>632</v>
      </c>
      <c r="AMI95" s="169" t="s">
        <v>632</v>
      </c>
      <c r="AMJ95" s="169" t="s">
        <v>632</v>
      </c>
      <c r="AMK95" s="169" t="s">
        <v>632</v>
      </c>
      <c r="AMN95" s="169" t="s">
        <v>632</v>
      </c>
      <c r="AMO95" s="169" t="s">
        <v>632</v>
      </c>
      <c r="AMP95" s="169" t="s">
        <v>632</v>
      </c>
      <c r="AMQ95" s="169" t="s">
        <v>633</v>
      </c>
      <c r="AMR95" s="169" t="s">
        <v>633</v>
      </c>
      <c r="AMS95" s="169" t="s">
        <v>633</v>
      </c>
      <c r="AMT95" s="169" t="s">
        <v>633</v>
      </c>
      <c r="AMU95" s="169"/>
      <c r="AMV95" s="169"/>
      <c r="AMW95" s="169" t="s">
        <v>634</v>
      </c>
      <c r="AMY95" s="169" t="s">
        <v>634</v>
      </c>
      <c r="AMZ95" s="169" t="s">
        <v>634</v>
      </c>
      <c r="ANA95" s="576" t="s">
        <v>570</v>
      </c>
      <c r="AND95" s="200" t="s">
        <v>551</v>
      </c>
      <c r="AOD95" s="363" t="s">
        <v>648</v>
      </c>
      <c r="AOE95" s="549" t="s">
        <v>639</v>
      </c>
      <c r="AOF95" s="549" t="s">
        <v>639</v>
      </c>
      <c r="AOG95" s="549" t="s">
        <v>639</v>
      </c>
      <c r="AOH95" s="549" t="s">
        <v>639</v>
      </c>
      <c r="AOI95" s="549"/>
      <c r="AOJ95" s="549"/>
      <c r="AOK95" s="549"/>
      <c r="AOL95" s="549" t="s">
        <v>639</v>
      </c>
      <c r="AOM95" s="549" t="s">
        <v>639</v>
      </c>
      <c r="AON95" s="549" t="s">
        <v>639</v>
      </c>
      <c r="AOO95" s="549" t="s">
        <v>639</v>
      </c>
      <c r="AOP95" s="549" t="s">
        <v>639</v>
      </c>
      <c r="AOQ95" s="549" t="s">
        <v>639</v>
      </c>
      <c r="AOR95" s="549" t="s">
        <v>639</v>
      </c>
      <c r="AOS95" s="549" t="s">
        <v>639</v>
      </c>
      <c r="AOT95" s="549" t="s">
        <v>639</v>
      </c>
      <c r="AOU95" s="549" t="s">
        <v>639</v>
      </c>
      <c r="AOV95" s="549" t="s">
        <v>639</v>
      </c>
      <c r="AOW95" s="549" t="s">
        <v>639</v>
      </c>
      <c r="AOX95" s="549" t="s">
        <v>639</v>
      </c>
      <c r="AOY95" s="549" t="s">
        <v>639</v>
      </c>
      <c r="AOZ95" s="549" t="s">
        <v>639</v>
      </c>
      <c r="APA95" s="549" t="s">
        <v>639</v>
      </c>
      <c r="APB95" s="549" t="s">
        <v>639</v>
      </c>
      <c r="APC95" s="549" t="s">
        <v>639</v>
      </c>
      <c r="APD95" s="549" t="s">
        <v>639</v>
      </c>
      <c r="APE95" s="549" t="s">
        <v>639</v>
      </c>
      <c r="APF95" s="86" t="s">
        <v>98</v>
      </c>
      <c r="ASF95" s="201" t="s">
        <v>682</v>
      </c>
    </row>
    <row r="96" spans="1:1176" ht="14.25" hidden="1" customHeight="1" outlineLevel="1" thickBot="1">
      <c r="A96" s="155" t="s">
        <v>224</v>
      </c>
      <c r="B96" s="54">
        <v>1100</v>
      </c>
      <c r="C96" s="32" t="s">
        <v>225</v>
      </c>
      <c r="D96" s="670">
        <f>SUM(I96:AIK96)</f>
        <v>0</v>
      </c>
      <c r="E96" s="55">
        <f t="shared" ref="E96:E98" si="123">SUM(D96/G96)</f>
        <v>0</v>
      </c>
      <c r="F96" s="179"/>
      <c r="G96" s="49">
        <v>200</v>
      </c>
      <c r="H96" s="156">
        <f>SUM(I96:ATI96)</f>
        <v>200</v>
      </c>
      <c r="T96" s="47"/>
      <c r="NV96" s="119"/>
      <c r="NW96" s="119"/>
      <c r="NX96" s="119"/>
      <c r="NY96" s="119"/>
      <c r="NZ96" s="119"/>
      <c r="OA96" s="119"/>
      <c r="OB96" s="119"/>
      <c r="OC96" s="119"/>
      <c r="OD96" s="119"/>
      <c r="OE96" s="119"/>
      <c r="OF96" s="119"/>
      <c r="OG96" s="119"/>
      <c r="OH96" s="119"/>
      <c r="OI96" s="119"/>
      <c r="OJ96" s="119"/>
      <c r="OK96" s="119"/>
      <c r="OL96" s="119"/>
      <c r="OM96" s="119"/>
      <c r="ON96" s="119"/>
      <c r="OO96" s="119"/>
      <c r="OP96" s="119"/>
      <c r="OQ96" s="119"/>
      <c r="OR96" s="119"/>
      <c r="OS96" s="119"/>
      <c r="OT96" s="119"/>
      <c r="OU96" s="119"/>
      <c r="OV96" s="119"/>
      <c r="OW96" s="119"/>
      <c r="OX96" s="119"/>
      <c r="OY96" s="119"/>
      <c r="OZ96" s="119"/>
      <c r="PA96" s="119"/>
      <c r="PB96" s="119"/>
      <c r="PC96" s="119"/>
      <c r="PD96" s="119"/>
      <c r="PE96" s="119"/>
      <c r="PF96" s="119"/>
      <c r="PG96" s="119"/>
      <c r="PH96" s="119"/>
      <c r="PI96" s="119"/>
      <c r="PJ96" s="119"/>
      <c r="PK96" s="119"/>
      <c r="PL96" s="119"/>
      <c r="PM96" s="119"/>
      <c r="PN96" s="119"/>
      <c r="PO96" s="119"/>
      <c r="PP96" s="119"/>
      <c r="PQ96" s="119"/>
      <c r="PR96" s="119"/>
      <c r="PS96" s="119"/>
      <c r="PT96" s="119"/>
      <c r="PU96" s="119"/>
      <c r="PV96" s="119"/>
      <c r="PW96" s="119"/>
      <c r="PX96" s="119"/>
      <c r="PY96" s="119"/>
      <c r="PZ96" s="119"/>
      <c r="QA96" s="119"/>
      <c r="QB96" s="119"/>
      <c r="QC96" s="119"/>
      <c r="QD96" s="119"/>
      <c r="QE96" s="119"/>
      <c r="QF96" s="119"/>
      <c r="QG96" s="119"/>
      <c r="QH96" s="119"/>
      <c r="QI96" s="119"/>
      <c r="QJ96" s="119"/>
      <c r="QK96" s="119"/>
      <c r="QL96" s="119"/>
      <c r="QM96" s="119"/>
      <c r="QN96" s="119"/>
      <c r="QO96" s="119"/>
      <c r="QP96" s="119"/>
      <c r="QQ96" s="119"/>
      <c r="QR96" s="119"/>
      <c r="QS96" s="119"/>
      <c r="QT96" s="119"/>
      <c r="QU96" s="119"/>
      <c r="QV96" s="119"/>
      <c r="QW96" s="119"/>
      <c r="QX96" s="119"/>
      <c r="QY96" s="119"/>
      <c r="QZ96" s="119"/>
      <c r="RA96" s="119"/>
      <c r="RB96" s="119"/>
      <c r="RC96" s="119"/>
      <c r="RD96" s="119"/>
      <c r="RE96" s="119"/>
      <c r="RF96" s="119"/>
      <c r="RG96" s="119"/>
      <c r="VH96" s="218"/>
      <c r="AKC96" s="119">
        <v>8</v>
      </c>
      <c r="AKD96" s="119">
        <v>8</v>
      </c>
      <c r="AKE96" s="119">
        <v>8</v>
      </c>
      <c r="AKF96" s="119">
        <v>8</v>
      </c>
      <c r="AKG96" s="119">
        <v>8</v>
      </c>
      <c r="AKJ96" s="119">
        <v>8</v>
      </c>
      <c r="AKS96" s="218">
        <v>8</v>
      </c>
      <c r="AKT96" s="218">
        <v>8</v>
      </c>
      <c r="AKX96" s="218">
        <v>8</v>
      </c>
      <c r="AKY96" s="218">
        <v>8</v>
      </c>
      <c r="AKZ96" s="218">
        <v>8</v>
      </c>
      <c r="ALA96" s="218">
        <v>8</v>
      </c>
      <c r="ALB96" s="218">
        <v>8</v>
      </c>
      <c r="ALE96" s="218">
        <v>8</v>
      </c>
      <c r="ALF96" s="218">
        <v>8</v>
      </c>
      <c r="ALG96" s="218">
        <v>8</v>
      </c>
      <c r="ALH96" s="218">
        <v>8</v>
      </c>
      <c r="ALI96" s="218">
        <v>8</v>
      </c>
      <c r="ALJ96" s="218">
        <v>8</v>
      </c>
      <c r="ALK96" s="218"/>
      <c r="ALL96" s="218">
        <v>8</v>
      </c>
      <c r="ALM96" s="218">
        <v>8</v>
      </c>
      <c r="ALN96" s="218">
        <v>8</v>
      </c>
      <c r="ALO96" s="218">
        <v>8</v>
      </c>
      <c r="ALP96" s="218">
        <v>8</v>
      </c>
      <c r="ALQ96" s="218"/>
      <c r="ALR96" s="218"/>
      <c r="ALS96" s="218">
        <v>8</v>
      </c>
      <c r="ALT96" s="218"/>
      <c r="ALU96" s="218"/>
      <c r="ALV96" s="218"/>
      <c r="ALW96" s="218"/>
    </row>
    <row r="97" spans="1:1107" ht="14.25" hidden="1" customHeight="1" outlineLevel="1" thickBot="1">
      <c r="A97" s="157" t="s">
        <v>226</v>
      </c>
      <c r="B97" s="59"/>
      <c r="C97" s="32" t="s">
        <v>227</v>
      </c>
      <c r="D97" s="670">
        <f t="shared" ref="D97:D101" si="124">SUM(I97:AIK97)</f>
        <v>0</v>
      </c>
      <c r="E97" s="55">
        <f t="shared" si="123"/>
        <v>0</v>
      </c>
      <c r="F97" s="179"/>
      <c r="G97" s="49">
        <v>150</v>
      </c>
      <c r="H97" s="156">
        <f t="shared" ref="H97:H101" si="125">SUM(I97:ATI97)</f>
        <v>152</v>
      </c>
      <c r="T97" s="47"/>
      <c r="NV97" s="119"/>
      <c r="NW97" s="119"/>
      <c r="NX97" s="119"/>
      <c r="NY97" s="119"/>
      <c r="NZ97" s="119"/>
      <c r="OA97" s="119"/>
      <c r="OB97" s="119"/>
      <c r="OC97" s="119"/>
      <c r="OD97" s="119"/>
      <c r="OE97" s="119"/>
      <c r="OF97" s="119"/>
      <c r="OG97" s="119"/>
      <c r="OH97" s="119"/>
      <c r="OI97" s="119"/>
      <c r="OJ97" s="119"/>
      <c r="OK97" s="119"/>
      <c r="OL97" s="119"/>
      <c r="OM97" s="119"/>
      <c r="ON97" s="119"/>
      <c r="OO97" s="119"/>
      <c r="OP97" s="119"/>
      <c r="OQ97" s="119"/>
      <c r="OR97" s="119"/>
      <c r="OS97" s="119"/>
      <c r="OT97" s="119"/>
      <c r="OU97" s="119"/>
      <c r="OV97" s="119"/>
      <c r="OW97" s="119"/>
      <c r="OX97" s="119"/>
      <c r="OY97" s="119"/>
      <c r="OZ97" s="119"/>
      <c r="PA97" s="119"/>
      <c r="PB97" s="119"/>
      <c r="PC97" s="119"/>
      <c r="PD97" s="119"/>
      <c r="PE97" s="119"/>
      <c r="PF97" s="119"/>
      <c r="PG97" s="119"/>
      <c r="PH97" s="119"/>
      <c r="PI97" s="119"/>
      <c r="PJ97" s="119"/>
      <c r="PK97" s="119"/>
      <c r="PL97" s="119"/>
      <c r="PM97" s="119"/>
      <c r="PN97" s="119"/>
      <c r="PO97" s="119"/>
      <c r="PP97" s="119"/>
      <c r="PQ97" s="119"/>
      <c r="PR97" s="119"/>
      <c r="PS97" s="119"/>
      <c r="PT97" s="119"/>
      <c r="PU97" s="119"/>
      <c r="PV97" s="119"/>
      <c r="PW97" s="119"/>
      <c r="PX97" s="119"/>
      <c r="PY97" s="119"/>
      <c r="PZ97" s="119"/>
      <c r="QA97" s="119"/>
      <c r="QB97" s="119"/>
      <c r="QC97" s="119"/>
      <c r="QD97" s="119"/>
      <c r="QE97" s="119"/>
      <c r="QF97" s="119"/>
      <c r="QG97" s="119"/>
      <c r="QH97" s="119"/>
      <c r="QI97" s="119"/>
      <c r="QJ97" s="119"/>
      <c r="QK97" s="119"/>
      <c r="QL97" s="119"/>
      <c r="QM97" s="119"/>
      <c r="QN97" s="119"/>
      <c r="QO97" s="119"/>
      <c r="QP97" s="119"/>
      <c r="QQ97" s="119"/>
      <c r="QR97" s="119"/>
      <c r="QS97" s="119"/>
      <c r="QT97" s="119"/>
      <c r="QU97" s="119"/>
      <c r="QV97" s="119"/>
      <c r="QW97" s="119"/>
      <c r="QX97" s="119"/>
      <c r="QY97" s="119"/>
      <c r="QZ97" s="119"/>
      <c r="RA97" s="119"/>
      <c r="RB97" s="119"/>
      <c r="RC97" s="119"/>
      <c r="RD97" s="119"/>
      <c r="RE97" s="119"/>
      <c r="RF97" s="119"/>
      <c r="RG97" s="119"/>
      <c r="AKR97" s="218" t="s">
        <v>437</v>
      </c>
      <c r="AKX97" s="119">
        <v>8</v>
      </c>
      <c r="AKY97" s="119">
        <v>8</v>
      </c>
      <c r="AKZ97" s="119">
        <v>8</v>
      </c>
      <c r="ALA97" s="119">
        <v>8</v>
      </c>
      <c r="ALB97" s="119">
        <v>8</v>
      </c>
      <c r="ALE97" s="119">
        <v>8</v>
      </c>
      <c r="ALF97" s="119">
        <v>8</v>
      </c>
      <c r="ALG97" s="119">
        <v>8</v>
      </c>
      <c r="ALH97" s="119">
        <v>8</v>
      </c>
      <c r="ALI97" s="119">
        <v>8</v>
      </c>
      <c r="ALJ97" s="119">
        <v>8</v>
      </c>
      <c r="ALL97" s="119">
        <v>8</v>
      </c>
      <c r="ALM97" s="119">
        <v>8</v>
      </c>
      <c r="ALN97" s="119">
        <v>8</v>
      </c>
      <c r="ALO97" s="119">
        <v>8</v>
      </c>
      <c r="ALP97" s="119">
        <v>8</v>
      </c>
      <c r="ALS97" s="119">
        <v>8</v>
      </c>
      <c r="ALT97" s="119">
        <v>8</v>
      </c>
      <c r="ALU97" s="119">
        <v>8</v>
      </c>
    </row>
    <row r="98" spans="1:1107" ht="14.25" hidden="1" customHeight="1" outlineLevel="1" thickBot="1">
      <c r="A98" s="158" t="s">
        <v>228</v>
      </c>
      <c r="B98" s="61"/>
      <c r="C98" s="32" t="s">
        <v>229</v>
      </c>
      <c r="D98" s="670">
        <f t="shared" si="124"/>
        <v>0</v>
      </c>
      <c r="E98" s="55">
        <f t="shared" si="123"/>
        <v>0</v>
      </c>
      <c r="F98" s="180"/>
      <c r="G98" s="49">
        <v>300</v>
      </c>
      <c r="H98" s="156">
        <f t="shared" si="125"/>
        <v>296</v>
      </c>
      <c r="T98" s="47"/>
      <c r="NV98" s="119"/>
      <c r="NW98" s="119"/>
      <c r="NX98" s="119"/>
      <c r="NY98" s="119"/>
      <c r="NZ98" s="119"/>
      <c r="OA98" s="119"/>
      <c r="OB98" s="119"/>
      <c r="OC98" s="119"/>
      <c r="OD98" s="119"/>
      <c r="OE98" s="119"/>
      <c r="OF98" s="119"/>
      <c r="OG98" s="119"/>
      <c r="OH98" s="119"/>
      <c r="OI98" s="119"/>
      <c r="OJ98" s="119"/>
      <c r="OK98" s="119"/>
      <c r="OL98" s="119"/>
      <c r="OM98" s="119"/>
      <c r="ON98" s="119"/>
      <c r="OO98" s="119"/>
      <c r="OP98" s="119"/>
      <c r="OQ98" s="119"/>
      <c r="OR98" s="119"/>
      <c r="OS98" s="119"/>
      <c r="OT98" s="119"/>
      <c r="OU98" s="119"/>
      <c r="OV98" s="119"/>
      <c r="OW98" s="119"/>
      <c r="OX98" s="119"/>
      <c r="OY98" s="119"/>
      <c r="OZ98" s="119"/>
      <c r="PA98" s="119"/>
      <c r="PB98" s="119"/>
      <c r="PC98" s="119"/>
      <c r="PD98" s="119"/>
      <c r="PE98" s="119"/>
      <c r="PF98" s="119"/>
      <c r="PG98" s="119"/>
      <c r="PH98" s="119"/>
      <c r="PI98" s="119"/>
      <c r="PJ98" s="119"/>
      <c r="PK98" s="119"/>
      <c r="PL98" s="119"/>
      <c r="PM98" s="119"/>
      <c r="PN98" s="119"/>
      <c r="PO98" s="119"/>
      <c r="PP98" s="119"/>
      <c r="PQ98" s="119"/>
      <c r="PR98" s="119"/>
      <c r="PS98" s="119"/>
      <c r="PT98" s="119"/>
      <c r="PU98" s="119"/>
      <c r="PV98" s="119"/>
      <c r="PW98" s="119"/>
      <c r="PX98" s="119"/>
      <c r="PY98" s="119"/>
      <c r="PZ98" s="119"/>
      <c r="QA98" s="119"/>
      <c r="QB98" s="119"/>
      <c r="QC98" s="119"/>
      <c r="QD98" s="119"/>
      <c r="QE98" s="119"/>
      <c r="QF98" s="119"/>
      <c r="QG98" s="119"/>
      <c r="QH98" s="119"/>
      <c r="QI98" s="119"/>
      <c r="QJ98" s="119"/>
      <c r="QK98" s="119"/>
      <c r="QL98" s="119"/>
      <c r="QM98" s="119"/>
      <c r="QN98" s="119"/>
      <c r="QO98" s="119"/>
      <c r="QP98" s="119"/>
      <c r="QQ98" s="119"/>
      <c r="QR98" s="119"/>
      <c r="QS98" s="119"/>
      <c r="QT98" s="119"/>
      <c r="QU98" s="119"/>
      <c r="QV98" s="119"/>
      <c r="QW98" s="119"/>
      <c r="QX98" s="119"/>
      <c r="QY98" s="119"/>
      <c r="QZ98" s="119"/>
      <c r="RA98" s="119"/>
      <c r="RB98" s="119"/>
      <c r="RC98" s="119"/>
      <c r="RD98" s="119"/>
      <c r="RE98" s="119"/>
      <c r="RF98" s="119"/>
      <c r="RG98" s="119"/>
      <c r="AKY98" s="218">
        <v>8</v>
      </c>
      <c r="AKZ98" s="218">
        <v>8</v>
      </c>
      <c r="ALA98" s="218">
        <v>8</v>
      </c>
      <c r="ALB98" s="218">
        <v>8</v>
      </c>
      <c r="ALE98" s="218">
        <v>8</v>
      </c>
      <c r="ALF98" s="218">
        <v>16</v>
      </c>
      <c r="ALG98" s="218">
        <v>16</v>
      </c>
      <c r="ALH98" s="218">
        <v>16</v>
      </c>
      <c r="ALI98" s="218">
        <v>16</v>
      </c>
      <c r="ALJ98" s="218">
        <v>16</v>
      </c>
      <c r="ALK98" s="218"/>
      <c r="ALL98" s="218">
        <v>16</v>
      </c>
      <c r="ALM98" s="218">
        <v>8</v>
      </c>
      <c r="ALN98" s="218">
        <v>8</v>
      </c>
      <c r="ALO98" s="218">
        <v>8</v>
      </c>
      <c r="ALP98" s="218">
        <v>8</v>
      </c>
      <c r="ALQ98" s="218"/>
      <c r="ALR98" s="218" t="s">
        <v>437</v>
      </c>
      <c r="ALS98" s="218">
        <v>8</v>
      </c>
      <c r="ALT98" s="218">
        <v>8</v>
      </c>
      <c r="ALU98" s="218">
        <v>8</v>
      </c>
      <c r="ALV98" s="218">
        <v>8</v>
      </c>
      <c r="ALW98" s="218">
        <v>8</v>
      </c>
      <c r="ALX98" s="218"/>
      <c r="ALY98" s="218"/>
      <c r="ALZ98" s="218"/>
      <c r="AMC98" s="218">
        <v>8</v>
      </c>
      <c r="AMD98" s="218">
        <v>8</v>
      </c>
      <c r="AME98" s="218">
        <v>8</v>
      </c>
      <c r="AMG98" s="218">
        <v>8</v>
      </c>
      <c r="AMH98" s="218">
        <v>8</v>
      </c>
      <c r="AMI98" s="218">
        <v>8</v>
      </c>
      <c r="AMJ98" s="218">
        <v>8</v>
      </c>
      <c r="AMK98" s="218">
        <v>8</v>
      </c>
      <c r="AMN98" s="218">
        <v>8</v>
      </c>
      <c r="AMO98" s="218">
        <v>8</v>
      </c>
      <c r="AMP98" s="218">
        <v>8</v>
      </c>
    </row>
    <row r="99" spans="1:1107" ht="14.25" hidden="1" customHeight="1" outlineLevel="1" thickBot="1">
      <c r="A99" s="159"/>
      <c r="B99" s="181" t="s">
        <v>230</v>
      </c>
      <c r="C99" s="40" t="s">
        <v>231</v>
      </c>
      <c r="D99" s="670">
        <f t="shared" si="124"/>
        <v>0</v>
      </c>
      <c r="E99" s="55">
        <f>SUM(D99/G99)</f>
        <v>0</v>
      </c>
      <c r="F99" s="179"/>
      <c r="G99" s="49">
        <v>150</v>
      </c>
      <c r="H99" s="156">
        <f t="shared" si="125"/>
        <v>156</v>
      </c>
      <c r="T99" s="47"/>
      <c r="NV99" s="119"/>
      <c r="NW99" s="119"/>
      <c r="NX99" s="119"/>
      <c r="NY99" s="119"/>
      <c r="NZ99" s="119"/>
      <c r="OA99" s="119"/>
      <c r="OB99" s="119"/>
      <c r="OC99" s="119"/>
      <c r="OD99" s="119"/>
      <c r="OE99" s="119"/>
      <c r="OF99" s="119"/>
      <c r="OG99" s="119"/>
      <c r="OH99" s="119"/>
      <c r="OI99" s="119"/>
      <c r="OJ99" s="119"/>
      <c r="OK99" s="119"/>
      <c r="OL99" s="119"/>
      <c r="OM99" s="119"/>
      <c r="ON99" s="119"/>
      <c r="OO99" s="119"/>
      <c r="OP99" s="119"/>
      <c r="OQ99" s="119"/>
      <c r="OR99" s="119"/>
      <c r="OS99" s="119"/>
      <c r="OT99" s="119"/>
      <c r="OU99" s="119"/>
      <c r="OV99" s="119"/>
      <c r="OW99" s="119"/>
      <c r="OX99" s="119"/>
      <c r="OY99" s="119"/>
      <c r="OZ99" s="119"/>
      <c r="PA99" s="119"/>
      <c r="PB99" s="119"/>
      <c r="PC99" s="119"/>
      <c r="PD99" s="119"/>
      <c r="PE99" s="119"/>
      <c r="PF99" s="119"/>
      <c r="PG99" s="119"/>
      <c r="PH99" s="119"/>
      <c r="PI99" s="119"/>
      <c r="PJ99" s="119"/>
      <c r="PK99" s="119"/>
      <c r="PL99" s="119"/>
      <c r="PM99" s="119"/>
      <c r="PN99" s="119"/>
      <c r="PO99" s="119"/>
      <c r="PP99" s="119"/>
      <c r="PQ99" s="119"/>
      <c r="PR99" s="119"/>
      <c r="PS99" s="119"/>
      <c r="PT99" s="119"/>
      <c r="PU99" s="119"/>
      <c r="PV99" s="119"/>
      <c r="PW99" s="119"/>
      <c r="PX99" s="119"/>
      <c r="PY99" s="119"/>
      <c r="PZ99" s="119"/>
      <c r="QA99" s="119"/>
      <c r="QB99" s="119"/>
      <c r="QC99" s="119"/>
      <c r="QD99" s="119"/>
      <c r="QE99" s="119"/>
      <c r="QF99" s="119"/>
      <c r="QG99" s="119"/>
      <c r="QH99" s="119"/>
      <c r="QI99" s="119"/>
      <c r="QJ99" s="119"/>
      <c r="QK99" s="119"/>
      <c r="QL99" s="119"/>
      <c r="QM99" s="119"/>
      <c r="QN99" s="119"/>
      <c r="QO99" s="119"/>
      <c r="QP99" s="119"/>
      <c r="QQ99" s="119"/>
      <c r="QR99" s="119"/>
      <c r="QS99" s="119"/>
      <c r="QT99" s="119"/>
      <c r="QU99" s="119"/>
      <c r="QV99" s="119"/>
      <c r="QW99" s="119"/>
      <c r="QX99" s="119"/>
      <c r="QY99" s="119"/>
      <c r="QZ99" s="119"/>
      <c r="RA99" s="119"/>
      <c r="RB99" s="119"/>
      <c r="RC99" s="119"/>
      <c r="RD99" s="119"/>
      <c r="RE99" s="119"/>
      <c r="RF99" s="119"/>
      <c r="RG99" s="119"/>
      <c r="AHR99" s="218"/>
      <c r="AHS99" s="218"/>
      <c r="AHT99" s="218"/>
      <c r="AHU99" s="218"/>
      <c r="AHV99" s="218"/>
      <c r="AHW99" s="218"/>
      <c r="AHX99" s="218"/>
      <c r="AHY99" s="218"/>
      <c r="AHZ99" s="218"/>
      <c r="AIA99" s="218"/>
      <c r="AIJ99" s="218"/>
      <c r="AIK99" s="218"/>
      <c r="AKV99" s="218"/>
      <c r="AKW99" s="218"/>
      <c r="ALC99" s="218"/>
      <c r="ALD99" s="218"/>
      <c r="ALH99" s="218"/>
      <c r="ALI99" s="218"/>
      <c r="ALN99" s="218" t="s">
        <v>437</v>
      </c>
      <c r="ALO99" s="218" t="s">
        <v>437</v>
      </c>
      <c r="ALP99" s="218" t="s">
        <v>437</v>
      </c>
      <c r="ALQ99" s="218" t="s">
        <v>437</v>
      </c>
      <c r="ALR99" s="218" t="s">
        <v>437</v>
      </c>
      <c r="ALS99" s="218">
        <v>8</v>
      </c>
      <c r="ALT99" s="218">
        <v>8</v>
      </c>
      <c r="ALU99" s="218">
        <v>8</v>
      </c>
      <c r="ALV99" s="218">
        <v>8</v>
      </c>
      <c r="ALW99" s="218">
        <v>8</v>
      </c>
      <c r="ALX99" s="218"/>
      <c r="ALY99" s="218"/>
      <c r="ALZ99" s="218"/>
      <c r="AMC99" s="218">
        <v>8</v>
      </c>
      <c r="AMD99" s="218">
        <v>8</v>
      </c>
      <c r="AME99" s="218">
        <v>8</v>
      </c>
      <c r="AMG99" s="218">
        <v>8</v>
      </c>
      <c r="AMH99" s="218">
        <v>8</v>
      </c>
      <c r="AMI99" s="218">
        <v>8</v>
      </c>
      <c r="AMJ99" s="218">
        <v>8</v>
      </c>
      <c r="AMK99" s="218">
        <v>8</v>
      </c>
      <c r="AMN99" s="218">
        <v>8</v>
      </c>
      <c r="AMO99" s="218">
        <v>8</v>
      </c>
      <c r="AMP99" s="218">
        <v>8</v>
      </c>
      <c r="AMQ99" s="218">
        <v>8</v>
      </c>
      <c r="AMR99" s="218">
        <v>8</v>
      </c>
      <c r="AMS99" s="218">
        <v>8</v>
      </c>
      <c r="AMT99" s="218">
        <v>4</v>
      </c>
    </row>
    <row r="100" spans="1:1107" ht="14.25" hidden="1" customHeight="1" outlineLevel="1" thickBot="1">
      <c r="A100" s="159"/>
      <c r="B100" s="160">
        <f>D102</f>
        <v>0</v>
      </c>
      <c r="C100" s="40" t="s">
        <v>232</v>
      </c>
      <c r="D100" s="670">
        <f t="shared" si="124"/>
        <v>0</v>
      </c>
      <c r="E100" s="55" t="e">
        <f>SUM(D100/G100)</f>
        <v>#DIV/0!</v>
      </c>
      <c r="F100" s="179"/>
      <c r="G100" s="49">
        <v>0</v>
      </c>
      <c r="H100" s="156">
        <f t="shared" si="125"/>
        <v>0</v>
      </c>
      <c r="T100" s="47"/>
      <c r="NV100" s="119"/>
      <c r="NW100" s="119"/>
      <c r="NX100" s="119"/>
      <c r="NY100" s="119"/>
      <c r="NZ100" s="119"/>
      <c r="OA100" s="119"/>
      <c r="OB100" s="119"/>
      <c r="OC100" s="119"/>
      <c r="OD100" s="119"/>
      <c r="OE100" s="119"/>
      <c r="OF100" s="119"/>
      <c r="OG100" s="119"/>
      <c r="OH100" s="119"/>
      <c r="OI100" s="119"/>
      <c r="OJ100" s="119"/>
      <c r="OK100" s="119"/>
      <c r="OL100" s="119"/>
      <c r="OM100" s="119"/>
      <c r="ON100" s="119"/>
      <c r="OO100" s="119"/>
      <c r="OP100" s="119"/>
      <c r="OQ100" s="119"/>
      <c r="OR100" s="119"/>
      <c r="OS100" s="119"/>
      <c r="OT100" s="119"/>
      <c r="OU100" s="119"/>
      <c r="OV100" s="119"/>
      <c r="OW100" s="119"/>
      <c r="OX100" s="119"/>
      <c r="OY100" s="119"/>
      <c r="OZ100" s="119"/>
      <c r="PA100" s="119"/>
      <c r="PB100" s="119"/>
      <c r="PC100" s="119"/>
      <c r="PD100" s="119"/>
      <c r="PE100" s="119"/>
      <c r="PF100" s="119"/>
      <c r="PG100" s="119"/>
      <c r="PH100" s="119"/>
      <c r="PI100" s="119"/>
      <c r="PJ100" s="119"/>
      <c r="PK100" s="119"/>
      <c r="PL100" s="119"/>
      <c r="PM100" s="119"/>
      <c r="PN100" s="119"/>
      <c r="PO100" s="119"/>
      <c r="PP100" s="119"/>
      <c r="PQ100" s="119"/>
      <c r="PR100" s="119"/>
      <c r="PS100" s="119"/>
      <c r="PT100" s="119"/>
      <c r="PU100" s="119"/>
      <c r="PV100" s="119"/>
      <c r="PW100" s="119"/>
      <c r="PX100" s="119"/>
      <c r="PY100" s="119"/>
      <c r="PZ100" s="119"/>
      <c r="QA100" s="119"/>
      <c r="QB100" s="119"/>
      <c r="QC100" s="119"/>
      <c r="QD100" s="119"/>
      <c r="QE100" s="119"/>
      <c r="QF100" s="119"/>
      <c r="QG100" s="119"/>
      <c r="QH100" s="119"/>
      <c r="QI100" s="119"/>
      <c r="QJ100" s="119"/>
      <c r="QK100" s="119"/>
      <c r="QL100" s="119"/>
      <c r="QM100" s="119"/>
      <c r="QN100" s="119"/>
      <c r="QO100" s="119"/>
      <c r="QP100" s="119"/>
      <c r="QQ100" s="119"/>
      <c r="QR100" s="119"/>
      <c r="QS100" s="119"/>
      <c r="QT100" s="119"/>
      <c r="QU100" s="119"/>
      <c r="QV100" s="119"/>
      <c r="QW100" s="119"/>
      <c r="QX100" s="119"/>
      <c r="QY100" s="119"/>
      <c r="QZ100" s="119"/>
      <c r="RA100" s="119"/>
      <c r="RB100" s="119"/>
      <c r="RC100" s="119"/>
      <c r="RD100" s="119"/>
      <c r="RE100" s="119"/>
      <c r="RF100" s="119"/>
      <c r="RG100" s="119"/>
      <c r="AKN100" s="218" t="s">
        <v>437</v>
      </c>
      <c r="AKS100" s="218" t="s">
        <v>437</v>
      </c>
      <c r="AKT100" s="218" t="s">
        <v>437</v>
      </c>
      <c r="AKU100" s="218" t="s">
        <v>437</v>
      </c>
      <c r="AKV100" s="218" t="s">
        <v>437</v>
      </c>
      <c r="AKX100" s="218" t="s">
        <v>437</v>
      </c>
      <c r="AKY100" s="218" t="s">
        <v>437</v>
      </c>
      <c r="AKZ100" s="218" t="s">
        <v>437</v>
      </c>
      <c r="ALA100" s="218" t="s">
        <v>437</v>
      </c>
      <c r="ALB100" s="218" t="s">
        <v>437</v>
      </c>
      <c r="ALC100" s="218" t="s">
        <v>437</v>
      </c>
      <c r="ALF100" s="218" t="s">
        <v>437</v>
      </c>
      <c r="ALG100" s="218" t="s">
        <v>437</v>
      </c>
      <c r="ALH100" s="218" t="s">
        <v>437</v>
      </c>
      <c r="ALI100" s="218" t="s">
        <v>437</v>
      </c>
      <c r="ALJ100" s="218" t="s">
        <v>437</v>
      </c>
      <c r="ALK100" s="218" t="s">
        <v>437</v>
      </c>
      <c r="ALL100" s="218" t="s">
        <v>437</v>
      </c>
      <c r="ALM100" s="218" t="s">
        <v>437</v>
      </c>
      <c r="ALN100" s="218" t="s">
        <v>437</v>
      </c>
      <c r="ALO100" s="218" t="s">
        <v>437</v>
      </c>
      <c r="ALP100" s="218" t="s">
        <v>437</v>
      </c>
      <c r="ALQ100" s="218" t="s">
        <v>437</v>
      </c>
      <c r="ALR100" s="218" t="s">
        <v>437</v>
      </c>
      <c r="ALS100" s="218" t="s">
        <v>437</v>
      </c>
      <c r="ALT100" s="218" t="s">
        <v>437</v>
      </c>
    </row>
    <row r="101" spans="1:1107" ht="14.25" hidden="1" customHeight="1" outlineLevel="1" thickBot="1">
      <c r="A101" s="161" t="s">
        <v>233</v>
      </c>
      <c r="B101" s="162" t="e">
        <f>SUM(B100/(B96*E103/100))</f>
        <v>#DIV/0!</v>
      </c>
      <c r="C101" s="32" t="s">
        <v>234</v>
      </c>
      <c r="D101" s="670">
        <f t="shared" si="124"/>
        <v>0</v>
      </c>
      <c r="E101" s="55">
        <f t="shared" ref="E101" si="126">SUM(D101/G101)</f>
        <v>0</v>
      </c>
      <c r="F101" s="179"/>
      <c r="G101" s="49">
        <v>200</v>
      </c>
      <c r="H101" s="156">
        <f t="shared" si="125"/>
        <v>204</v>
      </c>
      <c r="T101" s="47"/>
      <c r="NV101" s="119"/>
      <c r="NW101" s="119"/>
      <c r="NX101" s="119"/>
      <c r="NY101" s="119"/>
      <c r="NZ101" s="119"/>
      <c r="OA101" s="119"/>
      <c r="OB101" s="119"/>
      <c r="OC101" s="119"/>
      <c r="OD101" s="119"/>
      <c r="OE101" s="119"/>
      <c r="OF101" s="119"/>
      <c r="OG101" s="119"/>
      <c r="OH101" s="119"/>
      <c r="OI101" s="119"/>
      <c r="OJ101" s="119"/>
      <c r="OK101" s="119"/>
      <c r="OL101" s="119"/>
      <c r="OM101" s="119"/>
      <c r="ON101" s="119"/>
      <c r="OO101" s="119"/>
      <c r="OP101" s="119"/>
      <c r="OQ101" s="119"/>
      <c r="OR101" s="119"/>
      <c r="OS101" s="119"/>
      <c r="OT101" s="119"/>
      <c r="OU101" s="119"/>
      <c r="OV101" s="119"/>
      <c r="OW101" s="119"/>
      <c r="OX101" s="119"/>
      <c r="OY101" s="119"/>
      <c r="OZ101" s="119"/>
      <c r="PA101" s="119"/>
      <c r="PB101" s="119"/>
      <c r="PC101" s="119"/>
      <c r="PD101" s="119"/>
      <c r="PE101" s="119"/>
      <c r="PF101" s="119"/>
      <c r="PG101" s="119"/>
      <c r="PH101" s="119"/>
      <c r="PI101" s="119"/>
      <c r="PJ101" s="119"/>
      <c r="PK101" s="119"/>
      <c r="PL101" s="119"/>
      <c r="PM101" s="119"/>
      <c r="PN101" s="119"/>
      <c r="PO101" s="119"/>
      <c r="PP101" s="119"/>
      <c r="PQ101" s="119"/>
      <c r="PR101" s="119"/>
      <c r="PS101" s="119"/>
      <c r="PT101" s="119"/>
      <c r="PU101" s="119"/>
      <c r="PV101" s="119"/>
      <c r="PW101" s="119"/>
      <c r="PX101" s="119"/>
      <c r="PY101" s="119"/>
      <c r="PZ101" s="119"/>
      <c r="QA101" s="119"/>
      <c r="QB101" s="119"/>
      <c r="QC101" s="119"/>
      <c r="QD101" s="119"/>
      <c r="QE101" s="119"/>
      <c r="QF101" s="119"/>
      <c r="QG101" s="119"/>
      <c r="QH101" s="119"/>
      <c r="QI101" s="119"/>
      <c r="QJ101" s="119"/>
      <c r="QK101" s="119"/>
      <c r="QL101" s="119"/>
      <c r="QM101" s="119"/>
      <c r="QN101" s="119"/>
      <c r="QO101" s="119"/>
      <c r="QP101" s="119"/>
      <c r="QQ101" s="119"/>
      <c r="QR101" s="119"/>
      <c r="QS101" s="119"/>
      <c r="QT101" s="119"/>
      <c r="QU101" s="119"/>
      <c r="QV101" s="119"/>
      <c r="QW101" s="119"/>
      <c r="QX101" s="119"/>
      <c r="QY101" s="119"/>
      <c r="QZ101" s="119"/>
      <c r="RA101" s="119"/>
      <c r="RB101" s="119"/>
      <c r="RC101" s="119"/>
      <c r="RD101" s="119"/>
      <c r="RE101" s="119"/>
      <c r="RF101" s="119"/>
      <c r="RG101" s="119"/>
      <c r="ALK101" s="218" t="s">
        <v>437</v>
      </c>
      <c r="ALO101" s="119">
        <v>8</v>
      </c>
      <c r="ALP101" s="218">
        <v>4</v>
      </c>
      <c r="ALS101" s="218" t="s">
        <v>437</v>
      </c>
      <c r="ALT101" s="218">
        <v>8</v>
      </c>
      <c r="ALU101" s="218">
        <v>8</v>
      </c>
      <c r="ALV101" s="218">
        <v>8</v>
      </c>
      <c r="ALW101" s="218">
        <v>8</v>
      </c>
      <c r="ALY101" s="218" t="s">
        <v>437</v>
      </c>
      <c r="ALZ101" s="218" t="s">
        <v>437</v>
      </c>
      <c r="AMC101" s="218">
        <v>8</v>
      </c>
      <c r="AMD101" s="218">
        <v>8</v>
      </c>
      <c r="AME101" s="218">
        <v>8</v>
      </c>
      <c r="AMG101" s="218">
        <v>8</v>
      </c>
      <c r="AMH101" s="218">
        <v>8</v>
      </c>
      <c r="AMI101" s="119">
        <v>8</v>
      </c>
      <c r="AMJ101" s="119">
        <v>8</v>
      </c>
      <c r="AMK101" s="119">
        <v>8</v>
      </c>
      <c r="AMN101" s="119">
        <v>8</v>
      </c>
      <c r="AMO101" s="119">
        <v>8</v>
      </c>
      <c r="AMP101" s="119">
        <v>8</v>
      </c>
      <c r="AMQ101" s="119">
        <v>8</v>
      </c>
      <c r="AMR101" s="119">
        <v>8</v>
      </c>
      <c r="AMS101" s="119">
        <v>8</v>
      </c>
      <c r="AMT101" s="119">
        <v>8</v>
      </c>
      <c r="AMW101" s="119">
        <v>8</v>
      </c>
      <c r="AMY101" s="119">
        <v>8</v>
      </c>
      <c r="AMZ101" s="119">
        <v>8</v>
      </c>
      <c r="ANA101" s="119">
        <v>8</v>
      </c>
      <c r="AND101" s="119">
        <v>8</v>
      </c>
    </row>
    <row r="102" spans="1:1107" ht="14.25" hidden="1" customHeight="1" outlineLevel="1" thickBot="1">
      <c r="A102" s="157" t="s">
        <v>233</v>
      </c>
      <c r="B102" s="163" t="e">
        <f>SUM(B100/(B97*E103/100))</f>
        <v>#DIV/0!</v>
      </c>
      <c r="C102" s="164" t="s">
        <v>235</v>
      </c>
      <c r="D102" s="671">
        <f>SUM(D96:D101)</f>
        <v>0</v>
      </c>
      <c r="E102" s="182">
        <v>36.408000000000001</v>
      </c>
      <c r="F102" s="183"/>
      <c r="G102" s="598">
        <f>SUM(G96:G101)</f>
        <v>1000</v>
      </c>
      <c r="H102" s="156">
        <f>SUM(H96:H101)</f>
        <v>1008</v>
      </c>
      <c r="NV102" s="119"/>
      <c r="NW102" s="119"/>
      <c r="NX102" s="119"/>
      <c r="NY102" s="119"/>
      <c r="NZ102" s="119"/>
      <c r="OA102" s="119"/>
      <c r="OB102" s="119"/>
      <c r="OC102" s="119"/>
      <c r="OD102" s="119"/>
      <c r="OE102" s="119"/>
      <c r="OF102" s="119"/>
      <c r="OG102" s="119"/>
      <c r="OH102" s="119"/>
      <c r="OI102" s="119"/>
      <c r="OJ102" s="119"/>
      <c r="OK102" s="119"/>
      <c r="OL102" s="119"/>
      <c r="OM102" s="119"/>
      <c r="ON102" s="119"/>
      <c r="OO102" s="119"/>
      <c r="OP102" s="119"/>
      <c r="OQ102" s="119"/>
      <c r="OR102" s="119"/>
      <c r="OS102" s="119"/>
      <c r="OT102" s="119"/>
      <c r="OU102" s="119"/>
      <c r="OV102" s="119"/>
      <c r="OW102" s="119"/>
      <c r="OX102" s="119"/>
      <c r="OY102" s="119"/>
      <c r="OZ102" s="119"/>
      <c r="PA102" s="119"/>
      <c r="PB102" s="119"/>
      <c r="PC102" s="119"/>
      <c r="PD102" s="119"/>
      <c r="PE102" s="119"/>
      <c r="PF102" s="119"/>
      <c r="PG102" s="119"/>
      <c r="PH102" s="119"/>
      <c r="PI102" s="119"/>
      <c r="PJ102" s="119"/>
      <c r="PK102" s="119"/>
      <c r="PL102" s="119"/>
      <c r="PM102" s="119"/>
      <c r="PN102" s="119"/>
      <c r="PO102" s="119"/>
      <c r="PP102" s="119"/>
      <c r="PQ102" s="119"/>
      <c r="PR102" s="119"/>
      <c r="PS102" s="119"/>
      <c r="PT102" s="119"/>
      <c r="PU102" s="119"/>
      <c r="PV102" s="119"/>
      <c r="PW102" s="119"/>
      <c r="PX102" s="119"/>
      <c r="PY102" s="119"/>
      <c r="PZ102" s="119"/>
      <c r="QA102" s="119"/>
      <c r="QB102" s="119"/>
      <c r="QC102" s="119"/>
      <c r="QD102" s="119"/>
      <c r="QE102" s="119"/>
      <c r="QF102" s="119"/>
      <c r="QG102" s="119"/>
      <c r="QH102" s="119"/>
      <c r="QI102" s="119"/>
      <c r="QJ102" s="119"/>
      <c r="QK102" s="119"/>
      <c r="QL102" s="119"/>
      <c r="QM102" s="119"/>
      <c r="QN102" s="119"/>
      <c r="QO102" s="119"/>
      <c r="QP102" s="119"/>
      <c r="QQ102" s="119"/>
      <c r="QR102" s="119"/>
      <c r="QS102" s="119"/>
      <c r="QT102" s="119"/>
      <c r="QU102" s="119"/>
      <c r="QV102" s="119"/>
      <c r="QW102" s="119"/>
      <c r="QX102" s="119"/>
      <c r="QY102" s="119"/>
      <c r="QZ102" s="119"/>
      <c r="RA102" s="119"/>
      <c r="RB102" s="119"/>
      <c r="RC102" s="119"/>
      <c r="RD102" s="119"/>
      <c r="RE102" s="119"/>
      <c r="RF102" s="119"/>
      <c r="RG102" s="119"/>
    </row>
    <row r="103" spans="1:1107" ht="14.25" hidden="1" customHeight="1" outlineLevel="1">
      <c r="A103" s="158" t="s">
        <v>233</v>
      </c>
      <c r="B103" s="165" t="e">
        <f>SUM(B100/(B98*E103/100))</f>
        <v>#DIV/0!</v>
      </c>
      <c r="C103" s="166" t="e">
        <f>SUM(B100/(E102*E103/100))</f>
        <v>#DIV/0!</v>
      </c>
      <c r="D103" s="73" t="s">
        <v>236</v>
      </c>
      <c r="E103" s="167">
        <v>0</v>
      </c>
      <c r="F103" s="184">
        <v>12</v>
      </c>
      <c r="G103" s="176"/>
      <c r="H103" s="187"/>
      <c r="NV103" s="119"/>
      <c r="NW103" s="119"/>
      <c r="NX103" s="119"/>
      <c r="NY103" s="119"/>
      <c r="NZ103" s="119"/>
      <c r="OA103" s="119"/>
      <c r="OB103" s="119"/>
      <c r="OC103" s="119"/>
      <c r="OD103" s="119"/>
      <c r="OE103" s="119"/>
      <c r="OF103" s="119"/>
      <c r="OG103" s="119"/>
      <c r="OH103" s="119"/>
      <c r="OI103" s="119"/>
      <c r="OJ103" s="119"/>
      <c r="OK103" s="119"/>
      <c r="OL103" s="119"/>
      <c r="OM103" s="119"/>
      <c r="ON103" s="119"/>
      <c r="OO103" s="119"/>
      <c r="OP103" s="119"/>
      <c r="OQ103" s="119"/>
      <c r="OR103" s="119"/>
      <c r="OS103" s="119"/>
      <c r="OT103" s="119"/>
      <c r="OU103" s="119"/>
      <c r="OV103" s="119"/>
      <c r="OW103" s="119"/>
      <c r="OX103" s="119"/>
      <c r="OY103" s="119"/>
      <c r="OZ103" s="119"/>
      <c r="PA103" s="119"/>
      <c r="PB103" s="119"/>
      <c r="PC103" s="119"/>
      <c r="PD103" s="119"/>
      <c r="PE103" s="119"/>
      <c r="PF103" s="119"/>
      <c r="PG103" s="119"/>
      <c r="PH103" s="119"/>
      <c r="PI103" s="119"/>
      <c r="PJ103" s="119"/>
      <c r="PK103" s="119"/>
      <c r="PL103" s="119"/>
      <c r="PM103" s="119"/>
      <c r="PN103" s="119"/>
      <c r="PO103" s="119"/>
      <c r="PP103" s="119"/>
      <c r="PQ103" s="119"/>
      <c r="PR103" s="119"/>
      <c r="PS103" s="119"/>
      <c r="PT103" s="119"/>
      <c r="PU103" s="119"/>
      <c r="PV103" s="119"/>
      <c r="PW103" s="119"/>
      <c r="PX103" s="119"/>
      <c r="PY103" s="119"/>
      <c r="PZ103" s="119"/>
      <c r="QA103" s="119"/>
      <c r="QB103" s="119"/>
      <c r="QC103" s="119"/>
      <c r="QD103" s="119"/>
      <c r="QE103" s="119"/>
      <c r="QF103" s="119"/>
      <c r="QG103" s="119"/>
      <c r="QH103" s="119"/>
      <c r="QI103" s="119"/>
      <c r="QJ103" s="119"/>
      <c r="QK103" s="119"/>
      <c r="QL103" s="119"/>
      <c r="QM103" s="119"/>
      <c r="QN103" s="119"/>
      <c r="QO103" s="119"/>
      <c r="QP103" s="119"/>
      <c r="QQ103" s="119"/>
      <c r="QR103" s="119"/>
      <c r="QS103" s="119"/>
      <c r="QT103" s="119"/>
      <c r="QU103" s="119"/>
      <c r="QV103" s="119"/>
      <c r="QW103" s="119"/>
      <c r="QX103" s="119"/>
      <c r="QY103" s="119"/>
      <c r="QZ103" s="119"/>
      <c r="RA103" s="119"/>
      <c r="RB103" s="119"/>
      <c r="RC103" s="119"/>
      <c r="RD103" s="119"/>
      <c r="RE103" s="119"/>
      <c r="RF103" s="119"/>
      <c r="RG103" s="119"/>
    </row>
    <row r="104" spans="1:1107" ht="14.25" hidden="1" customHeight="1" outlineLevel="1">
      <c r="A104" s="208"/>
      <c r="B104" s="307" t="s">
        <v>237</v>
      </c>
      <c r="C104" s="323">
        <v>27.8</v>
      </c>
      <c r="E104" s="314">
        <v>2.5</v>
      </c>
      <c r="F104" s="322">
        <v>3</v>
      </c>
      <c r="G104" s="313">
        <v>3.5</v>
      </c>
      <c r="H104" s="309">
        <v>4</v>
      </c>
      <c r="NV104" s="119"/>
      <c r="NW104" s="119"/>
      <c r="NX104" s="119"/>
      <c r="NY104" s="119"/>
      <c r="NZ104" s="119"/>
      <c r="OA104" s="119"/>
      <c r="OB104" s="119"/>
      <c r="OC104" s="119"/>
      <c r="OD104" s="119"/>
      <c r="OE104" s="119"/>
      <c r="OF104" s="119"/>
      <c r="OG104" s="119"/>
      <c r="OH104" s="119"/>
      <c r="OI104" s="119"/>
      <c r="OJ104" s="119"/>
      <c r="OK104" s="119"/>
      <c r="OL104" s="119"/>
      <c r="OM104" s="119"/>
      <c r="ON104" s="119"/>
      <c r="OO104" s="119"/>
      <c r="OP104" s="119"/>
      <c r="OQ104" s="119"/>
      <c r="OR104" s="119"/>
      <c r="OS104" s="119"/>
      <c r="OT104" s="119"/>
      <c r="OU104" s="119"/>
      <c r="OV104" s="119"/>
      <c r="OW104" s="119"/>
      <c r="OX104" s="119"/>
      <c r="OY104" s="119"/>
      <c r="OZ104" s="119"/>
      <c r="PA104" s="119"/>
      <c r="PB104" s="119"/>
      <c r="PC104" s="119"/>
      <c r="PD104" s="119"/>
      <c r="PE104" s="119"/>
      <c r="PF104" s="119"/>
      <c r="PG104" s="119"/>
      <c r="PH104" s="119"/>
      <c r="PI104" s="119"/>
      <c r="PJ104" s="119"/>
      <c r="PK104" s="119"/>
      <c r="PL104" s="119"/>
      <c r="PM104" s="119"/>
      <c r="PN104" s="119"/>
      <c r="PO104" s="119"/>
      <c r="PP104" s="119"/>
      <c r="PQ104" s="119"/>
      <c r="PR104" s="119"/>
      <c r="PS104" s="119"/>
      <c r="PT104" s="119"/>
      <c r="PU104" s="119"/>
      <c r="PV104" s="119"/>
      <c r="PW104" s="119"/>
      <c r="PX104" s="119"/>
      <c r="PY104" s="119"/>
      <c r="PZ104" s="119"/>
      <c r="QA104" s="119"/>
      <c r="QB104" s="119"/>
      <c r="QC104" s="119"/>
      <c r="QD104" s="119"/>
      <c r="QE104" s="119"/>
      <c r="QF104" s="119"/>
      <c r="QG104" s="119"/>
      <c r="QH104" s="119"/>
      <c r="QI104" s="119"/>
      <c r="QJ104" s="119"/>
      <c r="QK104" s="119"/>
      <c r="QL104" s="119"/>
      <c r="QM104" s="119"/>
      <c r="QN104" s="119"/>
      <c r="QO104" s="119"/>
      <c r="QP104" s="119"/>
      <c r="QQ104" s="119"/>
      <c r="QR104" s="119"/>
      <c r="QS104" s="119"/>
      <c r="QT104" s="119"/>
      <c r="QU104" s="119"/>
      <c r="QV104" s="119"/>
      <c r="QW104" s="119"/>
      <c r="QX104" s="119"/>
      <c r="QY104" s="119"/>
      <c r="QZ104" s="119"/>
      <c r="RA104" s="119"/>
      <c r="RB104" s="119"/>
      <c r="RC104" s="119"/>
      <c r="RD104" s="119"/>
      <c r="RE104" s="119"/>
      <c r="RF104" s="119"/>
      <c r="RG104" s="119"/>
      <c r="AJS104" s="318">
        <f t="shared" ref="AJS104:AKC104" si="127">$C104*$F104</f>
        <v>83.4</v>
      </c>
      <c r="AJT104" s="318">
        <f t="shared" si="127"/>
        <v>83.4</v>
      </c>
      <c r="AJU104" s="318">
        <f t="shared" si="127"/>
        <v>83.4</v>
      </c>
      <c r="AJV104" s="318">
        <f t="shared" si="127"/>
        <v>83.4</v>
      </c>
      <c r="AJW104" s="318">
        <f t="shared" si="127"/>
        <v>83.4</v>
      </c>
      <c r="AJX104" s="318">
        <f t="shared" si="127"/>
        <v>83.4</v>
      </c>
      <c r="AJY104" s="318">
        <f t="shared" si="127"/>
        <v>83.4</v>
      </c>
      <c r="AJZ104" s="318">
        <f t="shared" si="127"/>
        <v>83.4</v>
      </c>
      <c r="AKA104" s="318">
        <f t="shared" si="127"/>
        <v>83.4</v>
      </c>
      <c r="AKB104" s="318">
        <f t="shared" si="127"/>
        <v>83.4</v>
      </c>
      <c r="AKC104" s="318">
        <f t="shared" si="127"/>
        <v>83.4</v>
      </c>
      <c r="AKD104" s="318">
        <f t="shared" ref="AKD104:AMN104" si="128">$C104*$F104</f>
        <v>83.4</v>
      </c>
      <c r="AKE104" s="318">
        <f t="shared" si="128"/>
        <v>83.4</v>
      </c>
      <c r="AKF104" s="318">
        <f t="shared" si="128"/>
        <v>83.4</v>
      </c>
      <c r="AKG104" s="318">
        <f t="shared" si="128"/>
        <v>83.4</v>
      </c>
      <c r="AKH104" s="318">
        <f t="shared" si="128"/>
        <v>83.4</v>
      </c>
      <c r="AKI104" s="318">
        <f t="shared" si="128"/>
        <v>83.4</v>
      </c>
      <c r="AKJ104" s="318">
        <f t="shared" si="128"/>
        <v>83.4</v>
      </c>
      <c r="AKK104" s="318">
        <f t="shared" si="128"/>
        <v>83.4</v>
      </c>
      <c r="AKL104" s="318">
        <f t="shared" si="128"/>
        <v>83.4</v>
      </c>
      <c r="AKM104" s="318">
        <f t="shared" si="128"/>
        <v>83.4</v>
      </c>
      <c r="AKN104" s="318">
        <f t="shared" si="128"/>
        <v>83.4</v>
      </c>
      <c r="AKO104" s="318">
        <f t="shared" si="128"/>
        <v>83.4</v>
      </c>
      <c r="AKP104" s="318">
        <f t="shared" si="128"/>
        <v>83.4</v>
      </c>
      <c r="AKQ104" s="318">
        <f t="shared" si="128"/>
        <v>83.4</v>
      </c>
      <c r="AKR104" s="318">
        <f t="shared" si="128"/>
        <v>83.4</v>
      </c>
      <c r="AKS104" s="318">
        <f t="shared" si="128"/>
        <v>83.4</v>
      </c>
      <c r="AKT104" s="318">
        <f t="shared" si="128"/>
        <v>83.4</v>
      </c>
      <c r="AKU104" s="318">
        <f t="shared" si="128"/>
        <v>83.4</v>
      </c>
      <c r="AKV104" s="318">
        <f t="shared" si="128"/>
        <v>83.4</v>
      </c>
      <c r="AKW104" s="318">
        <f t="shared" si="128"/>
        <v>83.4</v>
      </c>
      <c r="AKX104" s="318">
        <f t="shared" si="128"/>
        <v>83.4</v>
      </c>
      <c r="AKY104" s="318">
        <f t="shared" si="128"/>
        <v>83.4</v>
      </c>
      <c r="AKZ104" s="318">
        <f t="shared" si="128"/>
        <v>83.4</v>
      </c>
      <c r="ALA104" s="318">
        <f t="shared" si="128"/>
        <v>83.4</v>
      </c>
      <c r="ALB104" s="318">
        <f t="shared" si="128"/>
        <v>83.4</v>
      </c>
      <c r="ALC104" s="318">
        <f t="shared" si="128"/>
        <v>83.4</v>
      </c>
      <c r="ALD104" s="318">
        <f t="shared" si="128"/>
        <v>83.4</v>
      </c>
      <c r="ALE104" s="318">
        <f t="shared" si="128"/>
        <v>83.4</v>
      </c>
      <c r="ALF104" s="318">
        <f t="shared" si="128"/>
        <v>83.4</v>
      </c>
      <c r="ALG104" s="318">
        <f t="shared" si="128"/>
        <v>83.4</v>
      </c>
      <c r="ALH104" s="318">
        <f t="shared" si="128"/>
        <v>83.4</v>
      </c>
      <c r="ALI104" s="318">
        <f t="shared" si="128"/>
        <v>83.4</v>
      </c>
      <c r="ALJ104" s="318">
        <f t="shared" si="128"/>
        <v>83.4</v>
      </c>
      <c r="ALK104" s="318">
        <f t="shared" si="128"/>
        <v>83.4</v>
      </c>
      <c r="ALL104" s="318">
        <f t="shared" si="128"/>
        <v>83.4</v>
      </c>
      <c r="ALM104" s="318">
        <f t="shared" si="128"/>
        <v>83.4</v>
      </c>
      <c r="ALN104" s="318">
        <f t="shared" si="128"/>
        <v>83.4</v>
      </c>
      <c r="ALO104" s="318">
        <f t="shared" si="128"/>
        <v>83.4</v>
      </c>
      <c r="ALP104" s="318">
        <f t="shared" si="128"/>
        <v>83.4</v>
      </c>
      <c r="ALQ104" s="318">
        <f t="shared" si="128"/>
        <v>83.4</v>
      </c>
      <c r="ALR104" s="318">
        <f t="shared" si="128"/>
        <v>83.4</v>
      </c>
      <c r="ALS104" s="318">
        <f t="shared" si="128"/>
        <v>83.4</v>
      </c>
      <c r="ALT104" s="318">
        <f t="shared" si="128"/>
        <v>83.4</v>
      </c>
      <c r="ALU104" s="318">
        <f t="shared" si="128"/>
        <v>83.4</v>
      </c>
      <c r="ALV104" s="318">
        <f t="shared" si="128"/>
        <v>83.4</v>
      </c>
      <c r="ALW104" s="318">
        <f t="shared" si="128"/>
        <v>83.4</v>
      </c>
      <c r="ALX104" s="318">
        <f t="shared" si="128"/>
        <v>83.4</v>
      </c>
      <c r="ALY104" s="318">
        <f t="shared" si="128"/>
        <v>83.4</v>
      </c>
      <c r="ALZ104" s="318">
        <f t="shared" si="128"/>
        <v>83.4</v>
      </c>
      <c r="AMA104" s="318">
        <f t="shared" si="128"/>
        <v>83.4</v>
      </c>
      <c r="AMB104" s="318">
        <f t="shared" si="128"/>
        <v>83.4</v>
      </c>
      <c r="AMC104" s="318">
        <f t="shared" si="128"/>
        <v>83.4</v>
      </c>
      <c r="AMD104" s="318">
        <f t="shared" si="128"/>
        <v>83.4</v>
      </c>
      <c r="AME104" s="318">
        <f t="shared" si="128"/>
        <v>83.4</v>
      </c>
      <c r="AMF104" s="318">
        <f t="shared" si="128"/>
        <v>83.4</v>
      </c>
      <c r="AMG104" s="318">
        <f t="shared" si="128"/>
        <v>83.4</v>
      </c>
      <c r="AMH104" s="318">
        <f t="shared" si="128"/>
        <v>83.4</v>
      </c>
      <c r="AMI104" s="318">
        <f t="shared" si="128"/>
        <v>83.4</v>
      </c>
      <c r="AMJ104" s="318">
        <f t="shared" si="128"/>
        <v>83.4</v>
      </c>
      <c r="AMK104" s="318">
        <f t="shared" si="128"/>
        <v>83.4</v>
      </c>
      <c r="AML104" s="318">
        <f t="shared" si="128"/>
        <v>83.4</v>
      </c>
      <c r="AMM104" s="318">
        <f t="shared" si="128"/>
        <v>83.4</v>
      </c>
      <c r="AMN104" s="318">
        <f t="shared" si="128"/>
        <v>83.4</v>
      </c>
      <c r="AMO104" s="318">
        <f t="shared" ref="AMO104:AOD104" si="129">$C104*$F104</f>
        <v>83.4</v>
      </c>
      <c r="AMP104" s="318">
        <f t="shared" si="129"/>
        <v>83.4</v>
      </c>
      <c r="AMQ104" s="318">
        <f t="shared" si="129"/>
        <v>83.4</v>
      </c>
      <c r="AMR104" s="318">
        <f t="shared" si="129"/>
        <v>83.4</v>
      </c>
      <c r="AMS104" s="318">
        <f t="shared" si="129"/>
        <v>83.4</v>
      </c>
      <c r="AMT104" s="318">
        <f t="shared" si="129"/>
        <v>83.4</v>
      </c>
      <c r="AMU104" s="318">
        <f t="shared" si="129"/>
        <v>83.4</v>
      </c>
      <c r="AMV104" s="318">
        <f t="shared" si="129"/>
        <v>83.4</v>
      </c>
      <c r="AMW104" s="318">
        <f t="shared" si="129"/>
        <v>83.4</v>
      </c>
      <c r="AMX104" s="318">
        <f t="shared" si="129"/>
        <v>83.4</v>
      </c>
      <c r="AMY104" s="318">
        <f t="shared" si="129"/>
        <v>83.4</v>
      </c>
      <c r="AMZ104" s="318">
        <f t="shared" si="129"/>
        <v>83.4</v>
      </c>
      <c r="ANA104" s="318">
        <f t="shared" si="129"/>
        <v>83.4</v>
      </c>
      <c r="ANB104" s="318">
        <f t="shared" si="129"/>
        <v>83.4</v>
      </c>
      <c r="ANC104" s="318">
        <f t="shared" si="129"/>
        <v>83.4</v>
      </c>
      <c r="AND104" s="318">
        <f t="shared" si="129"/>
        <v>83.4</v>
      </c>
      <c r="ANE104" s="318">
        <f t="shared" si="129"/>
        <v>83.4</v>
      </c>
      <c r="ANF104" s="318">
        <f t="shared" si="129"/>
        <v>83.4</v>
      </c>
      <c r="ANG104" s="318">
        <f t="shared" si="129"/>
        <v>83.4</v>
      </c>
      <c r="ANH104" s="318">
        <f t="shared" si="129"/>
        <v>83.4</v>
      </c>
      <c r="AOD104" s="318">
        <f t="shared" si="129"/>
        <v>83.4</v>
      </c>
    </row>
    <row r="105" spans="1:1107" ht="55.5" customHeight="1" collapsed="1">
      <c r="A105" s="88"/>
      <c r="B105" s="435" t="s">
        <v>719</v>
      </c>
      <c r="C105" s="150" t="s">
        <v>720</v>
      </c>
      <c r="D105" s="151" t="s">
        <v>721</v>
      </c>
      <c r="E105" s="149" t="s">
        <v>722</v>
      </c>
      <c r="F105" s="470" t="s">
        <v>723</v>
      </c>
      <c r="G105" s="76"/>
      <c r="H105" s="76"/>
      <c r="NV105" s="119"/>
      <c r="NW105" s="119"/>
      <c r="NX105" s="119"/>
      <c r="NY105" s="119"/>
      <c r="NZ105" s="119"/>
      <c r="WJ105" s="136"/>
      <c r="WK105" s="136"/>
      <c r="WL105" s="136"/>
      <c r="WM105" s="136"/>
      <c r="WN105" s="136"/>
      <c r="WO105" s="136"/>
      <c r="WP105" s="136"/>
      <c r="WQ105" s="136"/>
      <c r="WR105" s="136"/>
      <c r="WS105" s="136"/>
      <c r="WT105" s="136"/>
      <c r="WU105" s="136"/>
      <c r="WV105" s="136"/>
      <c r="ABT105" s="199"/>
      <c r="ABU105" s="199"/>
      <c r="ABV105" s="199"/>
      <c r="ABW105" s="199"/>
      <c r="ABX105" s="199"/>
      <c r="ABY105" s="199"/>
      <c r="ABZ105" s="199"/>
      <c r="ACA105" s="199"/>
      <c r="ACB105" s="199"/>
      <c r="ACC105" s="199"/>
      <c r="ACD105" s="199"/>
      <c r="ACE105" s="199"/>
      <c r="ACF105" s="169" t="s">
        <v>415</v>
      </c>
      <c r="ACG105" s="199"/>
      <c r="ACH105" s="199"/>
      <c r="ACI105" s="199"/>
      <c r="ACJ105" s="199"/>
      <c r="ACK105" s="199"/>
      <c r="ACL105" s="199"/>
      <c r="ACM105" s="199"/>
      <c r="ACN105" s="199"/>
      <c r="ACO105" s="199"/>
      <c r="ACP105" s="199"/>
      <c r="ACQ105" s="199"/>
      <c r="ACR105" s="199"/>
      <c r="ACS105" s="171" t="s">
        <v>544</v>
      </c>
      <c r="ACT105" s="199"/>
      <c r="ACU105" s="199"/>
      <c r="ACV105" s="199"/>
      <c r="ACW105" s="201"/>
      <c r="ACX105" s="199"/>
      <c r="ACY105" s="171" t="s">
        <v>544</v>
      </c>
      <c r="ACZ105" s="199"/>
      <c r="ADA105" s="199"/>
      <c r="ADB105" s="199"/>
      <c r="ADC105" s="199"/>
      <c r="ADD105" s="199"/>
      <c r="ADE105" s="199"/>
      <c r="ADF105" s="199"/>
      <c r="ADG105" s="171" t="s">
        <v>544</v>
      </c>
      <c r="ADH105" s="199"/>
      <c r="ADI105" s="199"/>
      <c r="ADJ105" s="199"/>
      <c r="ADK105" s="199"/>
      <c r="ADL105" s="199"/>
      <c r="ADM105" s="171" t="s">
        <v>544</v>
      </c>
      <c r="ADN105" s="199"/>
      <c r="ADO105" s="199"/>
      <c r="ADP105" s="199"/>
      <c r="ADQ105" s="199"/>
      <c r="ADR105" s="199"/>
      <c r="ADS105" s="199"/>
      <c r="ADT105" s="199"/>
      <c r="ADU105" s="171" t="s">
        <v>544</v>
      </c>
      <c r="ADV105" s="199"/>
      <c r="ADW105" s="199"/>
      <c r="ADX105" s="199"/>
      <c r="ADY105" s="199"/>
      <c r="ADZ105" s="199"/>
      <c r="AEA105" s="170" t="s">
        <v>425</v>
      </c>
      <c r="AEB105" s="199"/>
      <c r="AEC105" s="199"/>
      <c r="AED105" s="199"/>
      <c r="AEE105" s="199"/>
      <c r="AEF105" s="199"/>
      <c r="AEG105" s="199"/>
      <c r="AEH105" s="199"/>
      <c r="AEI105" s="199"/>
      <c r="AEJ105" s="199"/>
      <c r="AEK105" s="199"/>
      <c r="AEL105" s="199"/>
      <c r="AEM105" s="199"/>
      <c r="AEN105" s="199"/>
      <c r="AEO105" s="199"/>
      <c r="AEP105" s="199"/>
      <c r="AEQ105" s="199"/>
      <c r="AER105" s="199"/>
      <c r="AES105" s="199"/>
      <c r="AET105" s="199"/>
      <c r="AEU105" s="199"/>
      <c r="AEV105" s="199"/>
      <c r="AEW105" s="199"/>
      <c r="AEX105" s="199"/>
      <c r="AEY105" s="199"/>
      <c r="AEZ105" s="199"/>
      <c r="AFA105" s="199"/>
      <c r="AFB105" s="199"/>
      <c r="AFC105" s="199"/>
      <c r="AFD105" s="171" t="s">
        <v>724</v>
      </c>
      <c r="AFE105" s="199"/>
      <c r="AFF105" s="199"/>
      <c r="AFG105" s="199"/>
      <c r="AFH105" s="199"/>
      <c r="AFI105" s="199"/>
      <c r="AFJ105" s="199"/>
      <c r="AFK105" s="199"/>
      <c r="AFL105" s="199"/>
      <c r="AFM105" s="199"/>
      <c r="AFN105" s="199"/>
      <c r="AFO105" s="199"/>
      <c r="AFP105" s="199"/>
      <c r="AFQ105" s="199"/>
      <c r="AFR105" s="199"/>
      <c r="AFS105" s="199"/>
      <c r="AFT105" s="199"/>
      <c r="AFU105" s="199"/>
      <c r="AFV105" s="199"/>
      <c r="AFW105" s="199"/>
      <c r="AFX105" s="199"/>
      <c r="AFY105" s="199"/>
      <c r="AFZ105" s="199"/>
      <c r="AGA105" s="199"/>
      <c r="AGB105" s="199"/>
      <c r="AGC105" s="199"/>
      <c r="AGD105" s="199"/>
      <c r="AGE105" s="199"/>
      <c r="AGF105" s="199"/>
      <c r="AGG105" s="199"/>
      <c r="AGH105" s="199"/>
      <c r="AGI105" s="199"/>
      <c r="AGJ105" s="199"/>
      <c r="AGK105" s="199"/>
      <c r="AGL105" s="199"/>
      <c r="AGM105" s="199"/>
      <c r="AGN105" s="199"/>
      <c r="AGO105" s="199"/>
      <c r="AGP105" s="199"/>
      <c r="AGQ105" s="199"/>
      <c r="AGR105" s="199"/>
      <c r="AGS105" s="199"/>
      <c r="AGT105" s="199"/>
      <c r="AGU105" s="199"/>
      <c r="AGV105" s="199"/>
      <c r="AGW105" s="199"/>
      <c r="AGX105" s="199"/>
      <c r="AGY105" s="199"/>
      <c r="AHA105" s="199"/>
      <c r="AHB105" s="199"/>
      <c r="AHC105" s="199"/>
      <c r="AHD105" s="199"/>
      <c r="AHE105" s="199"/>
      <c r="AHF105" s="199"/>
      <c r="AHG105" s="199"/>
      <c r="AHH105" s="199"/>
      <c r="AHI105" s="199"/>
      <c r="AHJ105" s="199"/>
      <c r="AHK105" s="199"/>
      <c r="AHL105" s="199"/>
      <c r="AHM105" s="199"/>
      <c r="AHN105" s="199"/>
      <c r="AHO105" s="199"/>
      <c r="AHP105" s="199"/>
      <c r="AHQ105" s="199"/>
      <c r="AHR105" s="199"/>
      <c r="AHS105" s="199"/>
      <c r="AHT105" s="199"/>
      <c r="AHU105" s="199"/>
      <c r="AHV105" s="199"/>
      <c r="AHW105" s="199"/>
      <c r="AHX105" s="199"/>
      <c r="AHY105" s="199"/>
      <c r="AHZ105" s="199"/>
      <c r="AIA105" s="199"/>
      <c r="AIB105" s="199"/>
      <c r="AIC105" s="199"/>
      <c r="AID105" s="199"/>
      <c r="AIE105" s="199"/>
      <c r="AIF105" s="199"/>
      <c r="AIG105" s="199"/>
      <c r="AIH105" s="199"/>
      <c r="AII105" s="199"/>
      <c r="AIJ105" s="641" t="s">
        <v>725</v>
      </c>
      <c r="AIK105" s="199"/>
      <c r="AIL105" s="199"/>
      <c r="AIM105" s="199"/>
      <c r="AIN105" s="199"/>
      <c r="AIO105" s="199"/>
      <c r="AIP105" s="199"/>
      <c r="AIQ105" s="199"/>
      <c r="AIR105" s="199"/>
      <c r="AIS105" s="199"/>
      <c r="AIT105" s="199"/>
      <c r="AIU105" s="199"/>
      <c r="AIV105" s="199"/>
      <c r="AIW105" s="555"/>
      <c r="AIX105" s="199"/>
      <c r="AIY105" s="199"/>
      <c r="AIZ105" s="199"/>
      <c r="AJA105" s="199"/>
      <c r="AJB105" s="199"/>
      <c r="AJC105" s="153" t="s">
        <v>726</v>
      </c>
      <c r="AJD105" s="199"/>
      <c r="AJE105" s="199"/>
      <c r="AJF105" s="199"/>
      <c r="AJG105" s="199"/>
      <c r="AJH105" s="199"/>
      <c r="AJI105" s="199"/>
      <c r="AJJ105" s="199"/>
      <c r="AJK105" s="199"/>
      <c r="AJM105" s="199"/>
      <c r="AJN105" s="199"/>
      <c r="AJO105" s="199"/>
      <c r="AJP105" s="199"/>
      <c r="AJQ105" s="199"/>
      <c r="AJR105" s="199"/>
      <c r="AJS105" s="199"/>
      <c r="AJT105" s="199"/>
      <c r="AJU105" s="199"/>
      <c r="AJV105" s="199"/>
      <c r="AJW105" s="199"/>
      <c r="AJX105" s="199"/>
      <c r="AJY105" s="199"/>
      <c r="AKA105" s="641" t="s">
        <v>727</v>
      </c>
      <c r="AKB105" s="199"/>
      <c r="AKC105" s="84" t="s">
        <v>72</v>
      </c>
      <c r="AKD105" s="84" t="s">
        <v>73</v>
      </c>
      <c r="AKE105" s="84" t="s">
        <v>73</v>
      </c>
      <c r="AKF105" s="84" t="s">
        <v>74</v>
      </c>
      <c r="AKG105" s="84" t="s">
        <v>75</v>
      </c>
      <c r="AKQ105" s="84" t="s">
        <v>76</v>
      </c>
      <c r="AKR105" s="84" t="s">
        <v>77</v>
      </c>
      <c r="AKS105" s="84" t="s">
        <v>78</v>
      </c>
      <c r="AKT105" s="84" t="s">
        <v>79</v>
      </c>
      <c r="AKU105" s="84" t="s">
        <v>80</v>
      </c>
      <c r="AKX105" s="84" t="s">
        <v>81</v>
      </c>
      <c r="AKY105" s="84" t="s">
        <v>81</v>
      </c>
      <c r="AKZ105" s="84" t="s">
        <v>82</v>
      </c>
      <c r="ALA105" s="84" t="s">
        <v>82</v>
      </c>
      <c r="ALI105" s="84" t="s">
        <v>83</v>
      </c>
      <c r="ALL105" s="84" t="s">
        <v>84</v>
      </c>
      <c r="ALM105" s="84" t="s">
        <v>85</v>
      </c>
      <c r="ALN105" s="84" t="s">
        <v>85</v>
      </c>
      <c r="ALO105" s="84" t="s">
        <v>86</v>
      </c>
      <c r="ALP105" s="84" t="s">
        <v>86</v>
      </c>
      <c r="ALS105" s="84" t="s">
        <v>87</v>
      </c>
      <c r="ALT105" s="84" t="s">
        <v>87</v>
      </c>
      <c r="ALU105" s="84" t="s">
        <v>88</v>
      </c>
      <c r="ALV105" s="84" t="s">
        <v>88</v>
      </c>
      <c r="ALW105" s="84" t="s">
        <v>89</v>
      </c>
      <c r="AMC105" s="84" t="s">
        <v>90</v>
      </c>
      <c r="AME105" s="84" t="s">
        <v>90</v>
      </c>
      <c r="AMF105" s="84" t="s">
        <v>90</v>
      </c>
      <c r="AMG105" s="84" t="s">
        <v>91</v>
      </c>
      <c r="AMH105" s="84" t="s">
        <v>91</v>
      </c>
      <c r="AMI105" s="84" t="s">
        <v>91</v>
      </c>
      <c r="AMM105" s="84" t="s">
        <v>91</v>
      </c>
      <c r="AMN105" s="84" t="s">
        <v>92</v>
      </c>
      <c r="AMO105" s="84" t="s">
        <v>92</v>
      </c>
      <c r="AMP105" s="84" t="s">
        <v>92</v>
      </c>
      <c r="AMQ105" s="84" t="s">
        <v>82</v>
      </c>
      <c r="AMR105" s="84"/>
      <c r="AMS105" s="84" t="s">
        <v>82</v>
      </c>
      <c r="AMT105" s="84" t="s">
        <v>82</v>
      </c>
      <c r="AMU105" s="84" t="s">
        <v>82</v>
      </c>
      <c r="AMV105" s="84" t="s">
        <v>82</v>
      </c>
      <c r="ANI105" s="576" t="s">
        <v>570</v>
      </c>
      <c r="ANM105" s="153" t="s">
        <v>728</v>
      </c>
      <c r="ANP105" s="84" t="s">
        <v>93</v>
      </c>
      <c r="ANQ105" s="84" t="s">
        <v>94</v>
      </c>
      <c r="ANR105" s="84" t="s">
        <v>42</v>
      </c>
      <c r="ANS105" s="84" t="s">
        <v>42</v>
      </c>
      <c r="ANT105" s="84" t="s">
        <v>42</v>
      </c>
      <c r="ANU105" s="84" t="s">
        <v>42</v>
      </c>
      <c r="ANW105" s="84" t="s">
        <v>42</v>
      </c>
      <c r="ANX105" s="84"/>
      <c r="ANY105" s="84"/>
      <c r="ANZ105" s="84" t="s">
        <v>511</v>
      </c>
      <c r="AOA105" s="84"/>
      <c r="AOC105" s="84" t="s">
        <v>97</v>
      </c>
      <c r="AOG105" s="84" t="s">
        <v>82</v>
      </c>
      <c r="AOH105" s="84" t="s">
        <v>82</v>
      </c>
      <c r="AOI105" s="84" t="s">
        <v>82</v>
      </c>
      <c r="AOJ105" s="86" t="s">
        <v>98</v>
      </c>
      <c r="APM105" s="201" t="s">
        <v>729</v>
      </c>
      <c r="APO105" s="472" t="s">
        <v>730</v>
      </c>
    </row>
    <row r="106" spans="1:1107" ht="14.25" hidden="1" customHeight="1" outlineLevel="1" thickBot="1">
      <c r="A106" s="155" t="s">
        <v>224</v>
      </c>
      <c r="B106" s="54">
        <f>G112</f>
        <v>485.71830487288128</v>
      </c>
      <c r="C106" s="32" t="s">
        <v>225</v>
      </c>
      <c r="D106" s="670">
        <f>SUM(I106:AIK106)</f>
        <v>0</v>
      </c>
      <c r="E106" s="55">
        <f t="shared" ref="E106:E111" si="130">SUM(D106/G106)</f>
        <v>0</v>
      </c>
      <c r="F106" s="179"/>
      <c r="G106" s="49">
        <f>G112*0.262</f>
        <v>127.2581958766949</v>
      </c>
      <c r="H106" s="156">
        <f t="shared" ref="H106:H111" si="131">SUM(I106:AKB106)</f>
        <v>0</v>
      </c>
      <c r="NV106" s="119"/>
      <c r="NW106" s="119"/>
      <c r="NX106" s="119"/>
      <c r="NY106" s="119"/>
      <c r="NZ106" s="119"/>
      <c r="WJ106" s="136"/>
      <c r="WK106" s="136"/>
      <c r="WL106" s="136"/>
      <c r="WM106" s="136"/>
      <c r="WN106" s="136"/>
      <c r="WO106" s="136"/>
      <c r="WP106" s="136"/>
      <c r="WQ106" s="136"/>
      <c r="WR106" s="136"/>
      <c r="WS106" s="136"/>
      <c r="WT106" s="136"/>
      <c r="WU106" s="136"/>
      <c r="WV106" s="136"/>
      <c r="AKC106" s="47">
        <v>7.6814089257197171</v>
      </c>
      <c r="AKD106" s="47">
        <v>11</v>
      </c>
      <c r="AKE106" s="47">
        <v>11</v>
      </c>
      <c r="AKF106" s="47">
        <v>11</v>
      </c>
      <c r="AKG106" s="47">
        <v>11</v>
      </c>
      <c r="AKQ106" s="47">
        <v>9.9337125135522832</v>
      </c>
      <c r="AKR106" s="47">
        <v>11</v>
      </c>
      <c r="AKS106" s="47">
        <v>11</v>
      </c>
      <c r="AKT106" s="47">
        <v>8.4659608271474696</v>
      </c>
      <c r="AKU106" s="47">
        <v>7.2814594661891983</v>
      </c>
      <c r="AKX106" s="47">
        <v>6.9982091407426541</v>
      </c>
      <c r="AKY106" s="47">
        <v>6.1227081348169747</v>
      </c>
      <c r="AKZ106" s="47">
        <v>8.259579490021201</v>
      </c>
      <c r="ALA106" s="47">
        <v>8.259579490021201</v>
      </c>
      <c r="ALI106" s="47"/>
      <c r="ALL106" s="47"/>
      <c r="ALM106" s="47"/>
      <c r="ALN106" s="47"/>
      <c r="ALO106" s="47"/>
      <c r="ALP106" s="47"/>
      <c r="ALS106" s="47"/>
      <c r="ALT106" s="47"/>
      <c r="ALU106" s="47"/>
      <c r="ALV106" s="47"/>
      <c r="ALW106" s="47"/>
      <c r="AMC106" s="47"/>
      <c r="AME106" s="47"/>
      <c r="AMF106" s="47"/>
      <c r="AMG106" s="47"/>
      <c r="AMH106" s="47"/>
      <c r="AMI106" s="47"/>
      <c r="AMM106" s="47"/>
      <c r="AMN106" s="47"/>
      <c r="AMO106" s="47"/>
      <c r="AMP106" s="47"/>
      <c r="AMQ106" s="47"/>
      <c r="AMR106" s="47"/>
      <c r="AMS106" s="47"/>
      <c r="AMT106" s="47"/>
      <c r="ANJ106" s="47"/>
      <c r="ANK106" s="47"/>
      <c r="ANL106" s="47"/>
      <c r="ANO106" s="47"/>
      <c r="ANP106" s="47"/>
      <c r="ANQ106" s="47"/>
      <c r="ANR106" s="47"/>
      <c r="ANS106" s="47"/>
      <c r="ANT106" s="47"/>
      <c r="ANU106" s="47"/>
      <c r="ANV106" s="47"/>
      <c r="AOC106" s="47"/>
      <c r="AOD106" s="47"/>
      <c r="AOE106" s="47"/>
      <c r="AOF106" s="47"/>
    </row>
    <row r="107" spans="1:1107" ht="14.25" hidden="1" customHeight="1" outlineLevel="1" thickBot="1">
      <c r="A107" s="157" t="s">
        <v>226</v>
      </c>
      <c r="B107" s="59"/>
      <c r="C107" s="32" t="s">
        <v>227</v>
      </c>
      <c r="D107" s="670">
        <f t="shared" ref="D107:D111" si="132">SUM(I107:AIK107)</f>
        <v>0</v>
      </c>
      <c r="E107" s="55">
        <f t="shared" si="130"/>
        <v>0</v>
      </c>
      <c r="F107" s="179"/>
      <c r="G107" s="49">
        <f>G112*0.106</f>
        <v>51.486140316525415</v>
      </c>
      <c r="H107" s="156">
        <f t="shared" si="131"/>
        <v>0</v>
      </c>
      <c r="NV107" s="119"/>
      <c r="NW107" s="119"/>
      <c r="NX107" s="119"/>
      <c r="NY107" s="119"/>
      <c r="NZ107" s="119"/>
      <c r="WJ107" s="136"/>
      <c r="WK107" s="136"/>
      <c r="WL107" s="136"/>
      <c r="WM107" s="136"/>
      <c r="WN107" s="136"/>
      <c r="WO107" s="136"/>
      <c r="WP107" s="136"/>
      <c r="WQ107" s="136"/>
      <c r="WR107" s="136"/>
      <c r="WS107" s="136"/>
      <c r="WT107" s="136"/>
      <c r="WU107" s="136"/>
      <c r="WV107" s="136"/>
      <c r="AKC107" s="47">
        <v>0</v>
      </c>
      <c r="AKD107" s="47">
        <v>0</v>
      </c>
      <c r="AKE107" s="47">
        <v>0</v>
      </c>
      <c r="AKF107" s="47">
        <v>0</v>
      </c>
      <c r="AKG107" s="47">
        <v>0</v>
      </c>
      <c r="AKQ107" s="47">
        <v>4.4726203113269332</v>
      </c>
      <c r="AKR107" s="47">
        <v>0</v>
      </c>
      <c r="AKS107" s="47">
        <v>0</v>
      </c>
      <c r="AKT107" s="47">
        <v>0</v>
      </c>
      <c r="AKU107" s="47">
        <v>0</v>
      </c>
      <c r="AKX107" s="47">
        <v>0</v>
      </c>
      <c r="AKY107" s="47">
        <v>2.2363101556634666</v>
      </c>
      <c r="AKZ107" s="47">
        <v>4.4726203113269332</v>
      </c>
      <c r="ALA107" s="47">
        <v>4.4726203113269332</v>
      </c>
      <c r="ALI107" s="47">
        <v>4.4726203113269332</v>
      </c>
      <c r="ALL107" s="47">
        <v>4.4726203113269332</v>
      </c>
      <c r="ALM107" s="47">
        <v>2.2363101556634666</v>
      </c>
      <c r="ALN107" s="47">
        <v>0</v>
      </c>
      <c r="ALO107" s="47">
        <v>4.4726203113269332</v>
      </c>
      <c r="ALP107" s="47">
        <v>2.7685089667468397</v>
      </c>
      <c r="ALS107" s="47">
        <v>3.8974155357115707</v>
      </c>
      <c r="ALT107" s="47">
        <v>2.7953876945793334</v>
      </c>
      <c r="ALU107" s="47">
        <v>2.7953876945793334</v>
      </c>
      <c r="ALV107" s="47">
        <v>0</v>
      </c>
      <c r="ALW107" s="47">
        <v>3.3544652334951999</v>
      </c>
      <c r="AMC107" s="47">
        <v>0</v>
      </c>
      <c r="AME107" s="47">
        <v>0</v>
      </c>
      <c r="AMF107" s="47">
        <v>0</v>
      </c>
      <c r="AMG107" s="47">
        <v>4.4726203113269332</v>
      </c>
      <c r="AMH107" s="47">
        <v>4.4726203113269332</v>
      </c>
      <c r="AMI107" s="47"/>
      <c r="AMM107" s="47"/>
      <c r="AMN107" s="47"/>
      <c r="AMO107" s="47"/>
      <c r="AMP107" s="47"/>
      <c r="AMQ107" s="47"/>
      <c r="AMR107" s="47"/>
      <c r="AMS107" s="47"/>
      <c r="AMT107" s="47"/>
      <c r="ANJ107" s="47"/>
      <c r="ANK107" s="47"/>
      <c r="ANL107" s="47"/>
      <c r="ANO107" s="47"/>
      <c r="ANP107" s="47"/>
      <c r="ANQ107" s="47"/>
      <c r="ANR107" s="47"/>
      <c r="ANS107" s="47"/>
      <c r="ANT107" s="47"/>
      <c r="ANU107" s="47"/>
      <c r="ANV107" s="47"/>
      <c r="AOC107" s="47"/>
      <c r="AOD107" s="47"/>
      <c r="AOE107" s="47"/>
      <c r="AOF107" s="47"/>
    </row>
    <row r="108" spans="1:1107" ht="14.25" hidden="1" customHeight="1" outlineLevel="1" thickBot="1">
      <c r="A108" s="158" t="s">
        <v>228</v>
      </c>
      <c r="B108" s="61"/>
      <c r="C108" s="32" t="s">
        <v>229</v>
      </c>
      <c r="D108" s="670">
        <f t="shared" si="132"/>
        <v>0</v>
      </c>
      <c r="E108" s="55">
        <f t="shared" si="130"/>
        <v>0</v>
      </c>
      <c r="F108" s="180"/>
      <c r="G108" s="49">
        <f>G112*0.334</f>
        <v>162.22991382754236</v>
      </c>
      <c r="H108" s="156">
        <f t="shared" si="131"/>
        <v>0</v>
      </c>
      <c r="NV108" s="119"/>
      <c r="NW108" s="119"/>
      <c r="NX108" s="119"/>
      <c r="NY108" s="119"/>
      <c r="NZ108" s="119"/>
      <c r="WJ108" s="136"/>
      <c r="WK108" s="136"/>
      <c r="WL108" s="136"/>
      <c r="WM108" s="136"/>
      <c r="WN108" s="136"/>
      <c r="WO108" s="136"/>
      <c r="WP108" s="136"/>
      <c r="WQ108" s="136"/>
      <c r="WR108" s="136"/>
      <c r="WS108" s="136"/>
      <c r="WT108" s="136"/>
      <c r="WU108" s="136"/>
      <c r="WV108" s="136"/>
      <c r="AKC108" s="47">
        <v>0</v>
      </c>
      <c r="AKD108" s="47">
        <v>0</v>
      </c>
      <c r="AKE108" s="47">
        <v>0</v>
      </c>
      <c r="AKF108" s="47">
        <v>0</v>
      </c>
      <c r="AKG108" s="47">
        <v>0</v>
      </c>
      <c r="AKQ108" s="47">
        <v>0</v>
      </c>
      <c r="AKR108" s="47">
        <v>0</v>
      </c>
      <c r="AKS108" s="47">
        <v>0</v>
      </c>
      <c r="AKT108" s="47">
        <v>0</v>
      </c>
      <c r="AKU108" s="47">
        <v>0</v>
      </c>
      <c r="AKX108" s="47">
        <v>0</v>
      </c>
      <c r="AKY108" s="47">
        <v>0</v>
      </c>
      <c r="AKZ108" s="47">
        <v>0</v>
      </c>
      <c r="ALA108" s="47">
        <v>7.0675839825213336</v>
      </c>
      <c r="ALI108" s="47">
        <v>15.902063960673001</v>
      </c>
      <c r="ALL108" s="47">
        <v>15.902063960673001</v>
      </c>
      <c r="ALM108" s="47">
        <v>15.902063960673001</v>
      </c>
      <c r="ALN108" s="47">
        <v>15.902063960673001</v>
      </c>
      <c r="ALO108" s="47">
        <v>12.368271969412335</v>
      </c>
      <c r="ALP108" s="47">
        <v>14</v>
      </c>
      <c r="ALS108" s="47">
        <v>14</v>
      </c>
      <c r="ALT108" s="47">
        <v>14.135167965042667</v>
      </c>
      <c r="ALU108" s="47">
        <v>12.368271969412335</v>
      </c>
      <c r="ALV108" s="47">
        <v>12.368271969412335</v>
      </c>
      <c r="ALW108" s="47">
        <v>0</v>
      </c>
      <c r="AMC108" s="47">
        <v>0</v>
      </c>
      <c r="AME108" s="47">
        <v>0</v>
      </c>
      <c r="AMF108" s="47">
        <v>0</v>
      </c>
      <c r="AMG108" s="47">
        <v>0</v>
      </c>
      <c r="AMH108" s="47">
        <v>0</v>
      </c>
      <c r="AMI108" s="47">
        <v>14.135167965042667</v>
      </c>
      <c r="AMM108" s="47">
        <v>8.8344799781516681</v>
      </c>
      <c r="AMN108" s="47">
        <v>0</v>
      </c>
      <c r="AMO108" s="47">
        <v>0</v>
      </c>
      <c r="AMP108" s="47">
        <v>0</v>
      </c>
      <c r="AMQ108" s="47">
        <v>0</v>
      </c>
      <c r="AMR108" s="47">
        <v>0</v>
      </c>
      <c r="AMS108" s="47">
        <v>0</v>
      </c>
      <c r="AMT108" s="47">
        <v>0</v>
      </c>
      <c r="ANJ108" s="47">
        <v>0</v>
      </c>
      <c r="ANK108" s="47">
        <v>0</v>
      </c>
      <c r="ANL108" s="47">
        <v>0</v>
      </c>
      <c r="ANO108" s="47">
        <v>0</v>
      </c>
      <c r="ANP108" s="47">
        <v>0</v>
      </c>
      <c r="ANQ108" s="47">
        <v>0</v>
      </c>
      <c r="ANR108" s="47">
        <v>0</v>
      </c>
      <c r="ANS108" s="47">
        <v>0</v>
      </c>
      <c r="ANT108" s="47">
        <v>0</v>
      </c>
      <c r="ANU108" s="47">
        <v>0</v>
      </c>
      <c r="ANV108" s="47">
        <v>0</v>
      </c>
      <c r="AOC108" s="47">
        <v>0</v>
      </c>
      <c r="AOD108" s="47">
        <v>0</v>
      </c>
      <c r="AOE108" s="47">
        <v>0</v>
      </c>
      <c r="AOF108" s="47">
        <v>0</v>
      </c>
    </row>
    <row r="109" spans="1:1107" ht="14.25" hidden="1" customHeight="1" outlineLevel="1" thickBot="1">
      <c r="A109" s="159"/>
      <c r="B109" s="181" t="s">
        <v>230</v>
      </c>
      <c r="C109" s="40" t="s">
        <v>231</v>
      </c>
      <c r="D109" s="670">
        <f t="shared" si="132"/>
        <v>0</v>
      </c>
      <c r="E109" s="55">
        <f t="shared" si="130"/>
        <v>0</v>
      </c>
      <c r="F109" s="179"/>
      <c r="G109" s="49">
        <f>G112*0.067</f>
        <v>32.543126426483049</v>
      </c>
      <c r="H109" s="156">
        <f t="shared" si="131"/>
        <v>0</v>
      </c>
      <c r="NV109" s="119"/>
      <c r="NW109" s="119"/>
      <c r="NX109" s="119"/>
      <c r="NY109" s="119"/>
      <c r="NZ109" s="119"/>
      <c r="WJ109" s="136"/>
      <c r="WK109" s="136"/>
      <c r="WL109" s="136"/>
      <c r="WM109" s="136"/>
      <c r="WN109" s="136"/>
      <c r="WO109" s="136"/>
      <c r="WP109" s="136"/>
      <c r="WQ109" s="136"/>
      <c r="WR109" s="136"/>
      <c r="WS109" s="136"/>
      <c r="WT109" s="136"/>
      <c r="WU109" s="136"/>
      <c r="WV109" s="136"/>
      <c r="AKC109" s="47">
        <v>0</v>
      </c>
      <c r="AKD109" s="47">
        <v>0</v>
      </c>
      <c r="AKE109" s="47">
        <v>0</v>
      </c>
      <c r="AKF109" s="47">
        <v>0</v>
      </c>
      <c r="AKG109" s="47">
        <v>0</v>
      </c>
      <c r="AKQ109" s="47">
        <v>0</v>
      </c>
      <c r="AKR109" s="47">
        <v>0</v>
      </c>
      <c r="AKS109" s="47">
        <v>0</v>
      </c>
      <c r="AKT109" s="47">
        <v>0</v>
      </c>
      <c r="AKU109" s="47">
        <v>5.300687986891</v>
      </c>
      <c r="AKX109" s="47">
        <v>5.300687986891</v>
      </c>
      <c r="AKY109" s="47">
        <v>0</v>
      </c>
      <c r="AKZ109" s="47">
        <v>0</v>
      </c>
      <c r="ALA109" s="47">
        <v>0</v>
      </c>
      <c r="ALI109" s="47">
        <v>0</v>
      </c>
      <c r="ALL109" s="47">
        <v>0</v>
      </c>
      <c r="ALM109" s="47">
        <v>0</v>
      </c>
      <c r="ALN109" s="47">
        <v>0</v>
      </c>
      <c r="ALO109" s="47">
        <v>0</v>
      </c>
      <c r="ALP109" s="47">
        <v>0</v>
      </c>
      <c r="ALS109" s="47">
        <v>0</v>
      </c>
      <c r="ALT109" s="47">
        <v>0</v>
      </c>
      <c r="ALU109" s="47">
        <v>0</v>
      </c>
      <c r="ALV109" s="47">
        <v>0</v>
      </c>
      <c r="ALW109" s="47">
        <v>0</v>
      </c>
      <c r="AMC109" s="47">
        <v>0</v>
      </c>
      <c r="AME109" s="47">
        <v>5.300687986891</v>
      </c>
      <c r="AMF109" s="47">
        <v>5.300687986891</v>
      </c>
      <c r="AMG109" s="47">
        <v>5.300687986891</v>
      </c>
      <c r="AMH109" s="47">
        <v>0</v>
      </c>
      <c r="AMI109" s="47">
        <v>0</v>
      </c>
      <c r="AMM109" s="47">
        <v>0</v>
      </c>
      <c r="AMN109" s="47">
        <v>3.5337919912606668</v>
      </c>
      <c r="AMO109" s="47">
        <v>3.5337919912606668</v>
      </c>
      <c r="AMP109" s="47">
        <v>1.7668959956303334</v>
      </c>
      <c r="AMQ109" s="47">
        <v>0</v>
      </c>
      <c r="AMR109" s="47">
        <v>0</v>
      </c>
      <c r="AMS109" s="47">
        <v>0</v>
      </c>
      <c r="AMT109" s="47">
        <v>0</v>
      </c>
      <c r="ANJ109" s="47">
        <v>0</v>
      </c>
      <c r="ANK109" s="47">
        <v>0</v>
      </c>
      <c r="ANL109" s="47">
        <v>0</v>
      </c>
      <c r="ANO109" s="47">
        <v>0</v>
      </c>
      <c r="ANP109" s="47">
        <v>0</v>
      </c>
      <c r="ANQ109" s="47">
        <v>0</v>
      </c>
      <c r="ANR109" s="47">
        <v>0</v>
      </c>
      <c r="ANS109" s="47">
        <v>0</v>
      </c>
      <c r="ANT109" s="47">
        <v>0</v>
      </c>
      <c r="ANU109" s="47">
        <v>0</v>
      </c>
      <c r="ANV109" s="47">
        <v>0</v>
      </c>
      <c r="AOC109" s="47">
        <v>0</v>
      </c>
      <c r="AOD109" s="47">
        <v>0</v>
      </c>
      <c r="AOE109" s="47">
        <v>0</v>
      </c>
      <c r="AOF109" s="47">
        <v>0</v>
      </c>
    </row>
    <row r="110" spans="1:1107" ht="14.25" hidden="1" customHeight="1" outlineLevel="1" thickBot="1">
      <c r="A110" s="159"/>
      <c r="B110" s="160">
        <f>D112</f>
        <v>0</v>
      </c>
      <c r="C110" s="40" t="s">
        <v>232</v>
      </c>
      <c r="D110" s="670">
        <f t="shared" si="132"/>
        <v>0</v>
      </c>
      <c r="E110" s="55">
        <f t="shared" si="130"/>
        <v>0</v>
      </c>
      <c r="F110" s="179"/>
      <c r="G110" s="49">
        <f>G112*0.056</f>
        <v>27.200225072881352</v>
      </c>
      <c r="H110" s="156">
        <f t="shared" si="131"/>
        <v>0</v>
      </c>
      <c r="NV110" s="119"/>
      <c r="NW110" s="119"/>
      <c r="NX110" s="119"/>
      <c r="NY110" s="119"/>
      <c r="NZ110" s="119"/>
      <c r="WJ110" s="136"/>
      <c r="WK110" s="136"/>
      <c r="WL110" s="136"/>
      <c r="WM110" s="136"/>
      <c r="WN110" s="136"/>
      <c r="WO110" s="136"/>
      <c r="WP110" s="136"/>
      <c r="WQ110" s="136"/>
      <c r="WR110" s="136"/>
      <c r="WS110" s="136"/>
      <c r="WT110" s="136"/>
      <c r="WU110" s="136"/>
      <c r="WV110" s="136"/>
      <c r="AKC110" s="47">
        <v>0</v>
      </c>
      <c r="AKD110" s="47">
        <v>0</v>
      </c>
      <c r="AKE110" s="47">
        <v>0</v>
      </c>
      <c r="AKF110" s="47">
        <v>0</v>
      </c>
      <c r="AKG110" s="47">
        <v>0</v>
      </c>
      <c r="AKQ110" s="47">
        <v>0</v>
      </c>
      <c r="AKR110" s="47">
        <v>0</v>
      </c>
      <c r="AKS110" s="47">
        <v>0</v>
      </c>
      <c r="AKT110" s="47">
        <v>0</v>
      </c>
      <c r="AKU110" s="47">
        <v>0</v>
      </c>
      <c r="AKX110" s="47">
        <v>0</v>
      </c>
      <c r="AKY110" s="47">
        <v>0</v>
      </c>
      <c r="AKZ110" s="47">
        <v>0</v>
      </c>
      <c r="ALA110" s="47">
        <v>0</v>
      </c>
      <c r="ALI110" s="47">
        <v>0</v>
      </c>
      <c r="ALL110" s="47">
        <v>0</v>
      </c>
      <c r="ALM110" s="47">
        <v>0</v>
      </c>
      <c r="ALN110" s="47">
        <v>0</v>
      </c>
      <c r="ALO110" s="47">
        <v>0</v>
      </c>
      <c r="ALP110" s="47">
        <v>0</v>
      </c>
      <c r="ALS110" s="47">
        <v>0</v>
      </c>
      <c r="ALT110" s="47">
        <v>0</v>
      </c>
      <c r="ALU110" s="47">
        <v>0</v>
      </c>
      <c r="ALV110" s="47">
        <v>0</v>
      </c>
      <c r="ALW110" s="47">
        <v>0</v>
      </c>
      <c r="AMC110" s="47">
        <v>0</v>
      </c>
      <c r="AME110" s="47">
        <v>0</v>
      </c>
      <c r="AMF110" s="47">
        <v>0</v>
      </c>
      <c r="AMG110" s="47">
        <v>0</v>
      </c>
      <c r="AMH110" s="47">
        <v>0</v>
      </c>
      <c r="AMI110" s="47">
        <v>0</v>
      </c>
      <c r="AMM110" s="47">
        <v>0</v>
      </c>
      <c r="AMN110" s="47">
        <v>0</v>
      </c>
      <c r="AMO110" s="47">
        <v>0</v>
      </c>
      <c r="AMP110" s="47">
        <v>0</v>
      </c>
      <c r="AMQ110" s="47">
        <v>0</v>
      </c>
      <c r="AMR110" s="47">
        <v>0</v>
      </c>
      <c r="AMS110" s="47">
        <v>0</v>
      </c>
      <c r="AMT110" s="47">
        <v>0</v>
      </c>
      <c r="ANJ110" s="47">
        <v>1.4768085933626667</v>
      </c>
      <c r="ANK110" s="47">
        <v>5.9072343734506667</v>
      </c>
      <c r="ANL110" s="47">
        <v>5.9072343734506667</v>
      </c>
      <c r="ANO110" s="47">
        <v>5.9072343734506667</v>
      </c>
      <c r="ANP110" s="47">
        <v>3.8397023427429335</v>
      </c>
      <c r="ANQ110" s="47">
        <v>3.5443406240703998</v>
      </c>
      <c r="ANR110" s="47">
        <v>0</v>
      </c>
      <c r="ANS110" s="47">
        <v>0</v>
      </c>
      <c r="ANT110" s="47">
        <v>0</v>
      </c>
      <c r="ANU110" s="47">
        <v>0</v>
      </c>
      <c r="ANV110" s="47">
        <v>0</v>
      </c>
      <c r="AOC110" s="47">
        <v>2.9536171867253334</v>
      </c>
      <c r="AOD110" s="47">
        <v>0</v>
      </c>
      <c r="AOE110" s="47">
        <v>0</v>
      </c>
      <c r="AOF110" s="47">
        <v>0</v>
      </c>
    </row>
    <row r="111" spans="1:1107" ht="14.25" hidden="1" customHeight="1" outlineLevel="1" thickBot="1">
      <c r="A111" s="161" t="s">
        <v>233</v>
      </c>
      <c r="B111" s="162" t="e">
        <f>SUM(B110/(B106*E113/100))</f>
        <v>#DIV/0!</v>
      </c>
      <c r="C111" s="32" t="s">
        <v>234</v>
      </c>
      <c r="D111" s="670">
        <f t="shared" si="132"/>
        <v>0</v>
      </c>
      <c r="E111" s="55">
        <f t="shared" si="130"/>
        <v>0</v>
      </c>
      <c r="F111" s="179"/>
      <c r="G111" s="49">
        <f>G112*0.175</f>
        <v>85.000703352754215</v>
      </c>
      <c r="H111" s="156">
        <f t="shared" si="131"/>
        <v>0</v>
      </c>
      <c r="NV111" s="119"/>
      <c r="NW111" s="119"/>
      <c r="NX111" s="119"/>
      <c r="NY111" s="119"/>
      <c r="NZ111" s="119"/>
      <c r="WJ111" s="136"/>
      <c r="WK111" s="136"/>
      <c r="WL111" s="136"/>
      <c r="WM111" s="136"/>
      <c r="WN111" s="136"/>
      <c r="WO111" s="136"/>
      <c r="WP111" s="136"/>
      <c r="WQ111" s="136"/>
      <c r="WR111" s="136"/>
      <c r="WS111" s="136"/>
      <c r="WT111" s="136"/>
      <c r="WU111" s="136"/>
      <c r="WV111" s="136"/>
      <c r="AKC111" s="47">
        <v>0</v>
      </c>
      <c r="AKD111" s="47">
        <v>0</v>
      </c>
      <c r="AKE111" s="47">
        <v>0</v>
      </c>
      <c r="AKF111" s="47">
        <v>0</v>
      </c>
      <c r="AKG111" s="47">
        <v>0</v>
      </c>
      <c r="AKQ111" s="47">
        <v>0</v>
      </c>
      <c r="AKR111" s="47">
        <v>0</v>
      </c>
      <c r="AKS111" s="47">
        <v>0</v>
      </c>
      <c r="AKT111" s="47">
        <v>0</v>
      </c>
      <c r="AKU111" s="47">
        <v>0</v>
      </c>
      <c r="AKX111" s="47">
        <v>0</v>
      </c>
      <c r="AKY111" s="47">
        <v>0</v>
      </c>
      <c r="AKZ111" s="47">
        <v>0</v>
      </c>
      <c r="ALA111" s="47">
        <v>0</v>
      </c>
      <c r="ALI111" s="47">
        <v>0</v>
      </c>
      <c r="ALL111" s="47">
        <v>0</v>
      </c>
      <c r="ALM111" s="47">
        <v>0</v>
      </c>
      <c r="ALN111" s="47">
        <v>0</v>
      </c>
      <c r="ALO111" s="47">
        <v>0</v>
      </c>
      <c r="ALP111" s="47">
        <v>0</v>
      </c>
      <c r="ALS111" s="47">
        <v>0</v>
      </c>
      <c r="ALT111" s="47">
        <v>0</v>
      </c>
      <c r="ALU111" s="47">
        <v>0</v>
      </c>
      <c r="ALV111" s="47">
        <v>0</v>
      </c>
      <c r="ALW111" s="47">
        <v>0</v>
      </c>
      <c r="AMC111" s="47">
        <v>0</v>
      </c>
      <c r="AME111" s="47">
        <v>0</v>
      </c>
      <c r="AMF111" s="47">
        <v>0</v>
      </c>
      <c r="AMG111" s="47">
        <v>0</v>
      </c>
      <c r="AMH111" s="47">
        <v>0</v>
      </c>
      <c r="AMI111" s="47">
        <v>4.588655272233999</v>
      </c>
      <c r="AMM111" s="47">
        <v>4.588655272233999</v>
      </c>
      <c r="AMN111" s="47">
        <v>4.588655272233999</v>
      </c>
      <c r="AMO111" s="47">
        <v>4.588655272233999</v>
      </c>
      <c r="AMP111" s="47">
        <v>4.588655272233999</v>
      </c>
      <c r="AMQ111" s="47">
        <v>4.588655272233999</v>
      </c>
      <c r="AMR111" s="47">
        <v>0</v>
      </c>
      <c r="AMS111" s="47">
        <v>4.588655272233999</v>
      </c>
      <c r="AMT111" s="47">
        <v>4.588655272233999</v>
      </c>
      <c r="ANJ111" s="47">
        <v>4.588655272233999</v>
      </c>
      <c r="ANK111" s="47">
        <v>0</v>
      </c>
      <c r="ANL111" s="47">
        <v>0</v>
      </c>
      <c r="ANO111" s="47">
        <v>4.588655272233999</v>
      </c>
      <c r="ANP111" s="47">
        <v>4.588655272233999</v>
      </c>
      <c r="ANQ111" s="47">
        <v>4.588655272233999</v>
      </c>
      <c r="ANR111" s="47">
        <v>4.588655272233999</v>
      </c>
      <c r="ANS111" s="47">
        <v>4.588655272233999</v>
      </c>
      <c r="ANT111" s="47">
        <v>4.588655272233999</v>
      </c>
      <c r="ANU111" s="47">
        <v>4.588655272233999</v>
      </c>
      <c r="ANV111" s="47">
        <v>0</v>
      </c>
      <c r="AOC111" s="47">
        <v>4.588655272233999</v>
      </c>
      <c r="AOD111" s="47">
        <v>4.588655272233999</v>
      </c>
      <c r="AOE111" s="47">
        <v>4.588655272233999</v>
      </c>
      <c r="AOF111" s="47">
        <v>4.588655272233999</v>
      </c>
    </row>
    <row r="112" spans="1:1107" ht="14.25" hidden="1" customHeight="1" outlineLevel="1" thickBot="1">
      <c r="A112" s="157" t="s">
        <v>233</v>
      </c>
      <c r="B112" s="163" t="e">
        <f>SUM(B110/(B107*E113/100))</f>
        <v>#DIV/0!</v>
      </c>
      <c r="C112" s="164" t="s">
        <v>235</v>
      </c>
      <c r="D112" s="671">
        <f>SUM(D106:D111)</f>
        <v>0</v>
      </c>
      <c r="E112" s="182">
        <v>13.981</v>
      </c>
      <c r="F112" s="183"/>
      <c r="G112" s="49">
        <f>((E112/F113*1000)*-0.0107+47.419)*E112</f>
        <v>485.71830487288128</v>
      </c>
      <c r="H112" s="156">
        <f>SUM(H106:H111)</f>
        <v>0</v>
      </c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NV112" s="119"/>
      <c r="NW112" s="119"/>
      <c r="NX112" s="119"/>
      <c r="NY112" s="119"/>
      <c r="NZ112" s="119"/>
      <c r="RH112" s="136"/>
      <c r="RI112" s="136"/>
      <c r="RJ112" s="136"/>
      <c r="RK112" s="136"/>
      <c r="RL112" s="136"/>
      <c r="RM112" s="136"/>
      <c r="RN112" s="136"/>
      <c r="RO112" s="136"/>
      <c r="RP112" s="136"/>
      <c r="RQ112" s="136"/>
      <c r="RR112" s="136"/>
      <c r="RS112" s="136"/>
      <c r="RT112" s="136"/>
      <c r="RU112" s="136"/>
      <c r="RV112" s="136"/>
      <c r="RW112" s="136"/>
      <c r="RX112" s="136"/>
      <c r="RY112" s="136"/>
      <c r="RZ112" s="136"/>
      <c r="SA112" s="136"/>
      <c r="SB112" s="136"/>
      <c r="SC112" s="136"/>
      <c r="SD112" s="136"/>
      <c r="SE112" s="136"/>
      <c r="SF112" s="136"/>
      <c r="SG112" s="136"/>
      <c r="SH112" s="136"/>
      <c r="SI112" s="136"/>
      <c r="SJ112" s="136"/>
      <c r="SK112" s="136"/>
      <c r="SL112" s="136"/>
      <c r="WJ112" s="136"/>
      <c r="WK112" s="136"/>
      <c r="WL112" s="136"/>
      <c r="WM112" s="136"/>
      <c r="WN112" s="136"/>
      <c r="WO112" s="136"/>
      <c r="WP112" s="136"/>
      <c r="WQ112" s="136"/>
      <c r="WR112" s="136"/>
      <c r="WS112" s="136"/>
      <c r="WT112" s="136"/>
      <c r="WU112" s="136"/>
      <c r="WV112" s="136"/>
    </row>
    <row r="113" spans="1:1205" ht="14.25" hidden="1" customHeight="1" outlineLevel="1">
      <c r="A113" s="158" t="s">
        <v>233</v>
      </c>
      <c r="B113" s="165" t="e">
        <f>SUM(B110/(B108*E113/100))</f>
        <v>#DIV/0!</v>
      </c>
      <c r="C113" s="166" t="e">
        <f>SUM(B110/(E112*E113/100))</f>
        <v>#DIV/0!</v>
      </c>
      <c r="D113" s="73" t="s">
        <v>236</v>
      </c>
      <c r="E113" s="167">
        <v>0</v>
      </c>
      <c r="F113" s="175">
        <v>11.8</v>
      </c>
      <c r="G113" s="176"/>
      <c r="H113" s="187"/>
      <c r="NV113" s="119"/>
      <c r="NW113" s="119"/>
      <c r="NX113" s="119"/>
      <c r="NY113" s="119"/>
      <c r="NZ113" s="119"/>
      <c r="RH113" s="136"/>
      <c r="RI113" s="136"/>
      <c r="RJ113" s="136"/>
      <c r="RK113" s="136"/>
      <c r="RL113" s="136"/>
      <c r="RM113" s="136"/>
      <c r="RN113" s="136"/>
      <c r="RO113" s="136"/>
      <c r="RP113" s="136"/>
      <c r="RQ113" s="136"/>
      <c r="RR113" s="136"/>
      <c r="RS113" s="136"/>
      <c r="RT113" s="136"/>
      <c r="RU113" s="136"/>
      <c r="RV113" s="136"/>
      <c r="RW113" s="136"/>
      <c r="RX113" s="136"/>
      <c r="RY113" s="136"/>
      <c r="RZ113" s="136"/>
      <c r="SA113" s="136"/>
      <c r="SB113" s="136"/>
      <c r="SC113" s="136"/>
      <c r="SD113" s="136"/>
      <c r="SE113" s="136"/>
      <c r="SF113" s="136"/>
      <c r="SG113" s="136"/>
      <c r="SH113" s="136"/>
      <c r="SI113" s="136"/>
      <c r="SJ113" s="136"/>
      <c r="SK113" s="136"/>
      <c r="SL113" s="136"/>
      <c r="WJ113" s="136"/>
      <c r="WK113" s="136"/>
      <c r="WL113" s="136"/>
      <c r="WM113" s="136"/>
      <c r="WN113" s="136"/>
      <c r="WO113" s="136"/>
      <c r="WP113" s="136"/>
      <c r="WQ113" s="136"/>
      <c r="WR113" s="136"/>
      <c r="WS113" s="136"/>
      <c r="WT113" s="136"/>
      <c r="WU113" s="136"/>
      <c r="WV113" s="136"/>
    </row>
    <row r="114" spans="1:1205" ht="14.25" hidden="1" customHeight="1" outlineLevel="1">
      <c r="A114" s="208"/>
      <c r="B114" s="307" t="s">
        <v>237</v>
      </c>
      <c r="C114" s="247">
        <v>26.7</v>
      </c>
      <c r="E114" s="314">
        <v>2.5</v>
      </c>
      <c r="F114" s="322">
        <v>3</v>
      </c>
      <c r="G114" s="313">
        <v>3.5</v>
      </c>
      <c r="H114" s="309">
        <v>4</v>
      </c>
      <c r="NV114" s="119"/>
      <c r="NW114" s="119"/>
      <c r="NX114" s="119"/>
      <c r="NY114" s="119"/>
      <c r="NZ114" s="119"/>
      <c r="RH114" s="136"/>
      <c r="RI114" s="136"/>
      <c r="RJ114" s="136"/>
      <c r="RK114" s="136"/>
      <c r="RL114" s="136"/>
      <c r="RM114" s="136"/>
      <c r="RN114" s="136"/>
      <c r="RO114" s="136"/>
      <c r="RP114" s="136"/>
      <c r="RQ114" s="136"/>
      <c r="RR114" s="136"/>
      <c r="RS114" s="136"/>
      <c r="RT114" s="136"/>
      <c r="RU114" s="136"/>
      <c r="RV114" s="136"/>
      <c r="RW114" s="136"/>
      <c r="RX114" s="136"/>
      <c r="RY114" s="136"/>
      <c r="RZ114" s="136"/>
      <c r="SA114" s="136"/>
      <c r="SB114" s="136"/>
      <c r="SC114" s="136"/>
      <c r="SD114" s="136"/>
      <c r="SE114" s="136"/>
      <c r="SF114" s="136"/>
      <c r="SG114" s="136"/>
      <c r="SH114" s="136"/>
      <c r="SI114" s="136"/>
      <c r="SJ114" s="136"/>
      <c r="SK114" s="136"/>
      <c r="SL114" s="136"/>
      <c r="WJ114" s="136"/>
      <c r="WK114" s="136"/>
      <c r="WL114" s="136"/>
      <c r="WM114" s="136"/>
      <c r="WN114" s="136"/>
      <c r="WO114" s="136"/>
      <c r="WP114" s="136"/>
      <c r="WQ114" s="136"/>
      <c r="WR114" s="136"/>
      <c r="WS114" s="136"/>
      <c r="WT114" s="136"/>
      <c r="WU114" s="136"/>
      <c r="WV114" s="136"/>
      <c r="AKC114" s="312">
        <f t="shared" ref="AKC114:AKO114" si="133">$C114*$E114</f>
        <v>66.75</v>
      </c>
      <c r="AKD114" s="312">
        <f t="shared" si="133"/>
        <v>66.75</v>
      </c>
      <c r="AKE114" s="312">
        <f t="shared" si="133"/>
        <v>66.75</v>
      </c>
      <c r="AKF114" s="312">
        <f t="shared" si="133"/>
        <v>66.75</v>
      </c>
      <c r="AKG114" s="312">
        <f t="shared" si="133"/>
        <v>66.75</v>
      </c>
      <c r="AKH114" s="312">
        <f t="shared" si="133"/>
        <v>66.75</v>
      </c>
      <c r="AKI114" s="312">
        <f t="shared" si="133"/>
        <v>66.75</v>
      </c>
      <c r="AKJ114" s="312">
        <f t="shared" si="133"/>
        <v>66.75</v>
      </c>
      <c r="AKK114" s="312">
        <f t="shared" si="133"/>
        <v>66.75</v>
      </c>
      <c r="AKL114" s="312">
        <f t="shared" si="133"/>
        <v>66.75</v>
      </c>
      <c r="AKM114" s="312">
        <f t="shared" si="133"/>
        <v>66.75</v>
      </c>
      <c r="AKN114" s="312">
        <f t="shared" si="133"/>
        <v>66.75</v>
      </c>
      <c r="AKO114" s="312">
        <f t="shared" si="133"/>
        <v>66.75</v>
      </c>
      <c r="AKP114" s="312">
        <f t="shared" ref="AKP114:ALH114" si="134">$C114*$E114</f>
        <v>66.75</v>
      </c>
      <c r="AKQ114" s="312">
        <f t="shared" si="134"/>
        <v>66.75</v>
      </c>
      <c r="AKR114" s="312">
        <f t="shared" si="134"/>
        <v>66.75</v>
      </c>
      <c r="AKS114" s="312">
        <f t="shared" si="134"/>
        <v>66.75</v>
      </c>
      <c r="AKT114" s="312">
        <f t="shared" si="134"/>
        <v>66.75</v>
      </c>
      <c r="AKU114" s="312">
        <f t="shared" si="134"/>
        <v>66.75</v>
      </c>
      <c r="AKV114" s="312">
        <f t="shared" si="134"/>
        <v>66.75</v>
      </c>
      <c r="AKW114" s="312">
        <f t="shared" si="134"/>
        <v>66.75</v>
      </c>
      <c r="AKX114" s="312">
        <f t="shared" si="134"/>
        <v>66.75</v>
      </c>
      <c r="AKY114" s="312">
        <f t="shared" si="134"/>
        <v>66.75</v>
      </c>
      <c r="AKZ114" s="312">
        <f t="shared" si="134"/>
        <v>66.75</v>
      </c>
      <c r="ALA114" s="312">
        <f t="shared" si="134"/>
        <v>66.75</v>
      </c>
      <c r="ALB114" s="312">
        <f t="shared" si="134"/>
        <v>66.75</v>
      </c>
      <c r="ALC114" s="312">
        <f t="shared" si="134"/>
        <v>66.75</v>
      </c>
      <c r="ALD114" s="312">
        <f t="shared" si="134"/>
        <v>66.75</v>
      </c>
      <c r="ALE114" s="312">
        <f t="shared" si="134"/>
        <v>66.75</v>
      </c>
      <c r="ALF114" s="312">
        <f t="shared" si="134"/>
        <v>66.75</v>
      </c>
      <c r="ALG114" s="312">
        <f t="shared" si="134"/>
        <v>66.75</v>
      </c>
      <c r="ALH114" s="312">
        <f t="shared" si="134"/>
        <v>66.75</v>
      </c>
      <c r="ALI114" s="318">
        <f t="shared" ref="ALI114:ALW114" si="135">$C114*$F114</f>
        <v>80.099999999999994</v>
      </c>
      <c r="ALJ114" s="318">
        <f t="shared" si="135"/>
        <v>80.099999999999994</v>
      </c>
      <c r="ALK114" s="318">
        <f t="shared" si="135"/>
        <v>80.099999999999994</v>
      </c>
      <c r="ALL114" s="318">
        <f t="shared" si="135"/>
        <v>80.099999999999994</v>
      </c>
      <c r="ALM114" s="318">
        <f t="shared" si="135"/>
        <v>80.099999999999994</v>
      </c>
      <c r="ALN114" s="318">
        <f t="shared" si="135"/>
        <v>80.099999999999994</v>
      </c>
      <c r="ALO114" s="318">
        <f t="shared" si="135"/>
        <v>80.099999999999994</v>
      </c>
      <c r="ALP114" s="318">
        <f t="shared" si="135"/>
        <v>80.099999999999994</v>
      </c>
      <c r="ALQ114" s="318">
        <f t="shared" si="135"/>
        <v>80.099999999999994</v>
      </c>
      <c r="ALR114" s="318">
        <f t="shared" si="135"/>
        <v>80.099999999999994</v>
      </c>
      <c r="ALS114" s="318">
        <f t="shared" si="135"/>
        <v>80.099999999999994</v>
      </c>
      <c r="ALT114" s="318">
        <f t="shared" si="135"/>
        <v>80.099999999999994</v>
      </c>
      <c r="ALU114" s="318">
        <f t="shared" si="135"/>
        <v>80.099999999999994</v>
      </c>
      <c r="ALV114" s="318">
        <f t="shared" si="135"/>
        <v>80.099999999999994</v>
      </c>
      <c r="ALW114" s="318">
        <f t="shared" si="135"/>
        <v>80.099999999999994</v>
      </c>
      <c r="ALX114" s="310">
        <f t="shared" ref="ALX114:AMV114" si="136">$C114*$G114</f>
        <v>93.45</v>
      </c>
      <c r="ALY114" s="310">
        <f t="shared" si="136"/>
        <v>93.45</v>
      </c>
      <c r="ALZ114" s="310">
        <f t="shared" si="136"/>
        <v>93.45</v>
      </c>
      <c r="AMA114" s="310">
        <f t="shared" si="136"/>
        <v>93.45</v>
      </c>
      <c r="AMB114" s="310">
        <f t="shared" si="136"/>
        <v>93.45</v>
      </c>
      <c r="AMC114" s="310">
        <f t="shared" si="136"/>
        <v>93.45</v>
      </c>
      <c r="AMD114" s="310">
        <f t="shared" si="136"/>
        <v>93.45</v>
      </c>
      <c r="AME114" s="310">
        <f t="shared" si="136"/>
        <v>93.45</v>
      </c>
      <c r="AMF114" s="310">
        <f t="shared" si="136"/>
        <v>93.45</v>
      </c>
      <c r="AMG114" s="310">
        <f t="shared" si="136"/>
        <v>93.45</v>
      </c>
      <c r="AMH114" s="310">
        <f t="shared" si="136"/>
        <v>93.45</v>
      </c>
      <c r="AMI114" s="310">
        <f t="shared" si="136"/>
        <v>93.45</v>
      </c>
      <c r="AMJ114" s="310">
        <f t="shared" si="136"/>
        <v>93.45</v>
      </c>
      <c r="AMK114" s="310">
        <f t="shared" si="136"/>
        <v>93.45</v>
      </c>
      <c r="AML114" s="310">
        <f t="shared" si="136"/>
        <v>93.45</v>
      </c>
      <c r="AMM114" s="310">
        <f t="shared" si="136"/>
        <v>93.45</v>
      </c>
      <c r="AMN114" s="310">
        <f t="shared" si="136"/>
        <v>93.45</v>
      </c>
      <c r="AMO114" s="310">
        <f t="shared" si="136"/>
        <v>93.45</v>
      </c>
      <c r="AMP114" s="310">
        <f t="shared" si="136"/>
        <v>93.45</v>
      </c>
      <c r="AMQ114" s="310">
        <f t="shared" si="136"/>
        <v>93.45</v>
      </c>
      <c r="AMR114" s="310">
        <f t="shared" si="136"/>
        <v>93.45</v>
      </c>
      <c r="AMS114" s="310">
        <f t="shared" si="136"/>
        <v>93.45</v>
      </c>
      <c r="AMT114" s="310">
        <f t="shared" si="136"/>
        <v>93.45</v>
      </c>
      <c r="AMU114" s="310">
        <f t="shared" si="136"/>
        <v>93.45</v>
      </c>
      <c r="AMV114" s="310">
        <f t="shared" si="136"/>
        <v>93.45</v>
      </c>
      <c r="AMW114" s="312">
        <f t="shared" ref="AMW114:ANP114" si="137">$C114*$E114</f>
        <v>66.75</v>
      </c>
      <c r="AMX114" s="312">
        <f t="shared" si="137"/>
        <v>66.75</v>
      </c>
      <c r="AMY114" s="312">
        <f t="shared" si="137"/>
        <v>66.75</v>
      </c>
      <c r="AMZ114" s="312">
        <f t="shared" si="137"/>
        <v>66.75</v>
      </c>
      <c r="ANA114" s="312">
        <f t="shared" si="137"/>
        <v>66.75</v>
      </c>
      <c r="ANB114" s="312">
        <f t="shared" si="137"/>
        <v>66.75</v>
      </c>
      <c r="ANC114" s="312">
        <f t="shared" si="137"/>
        <v>66.75</v>
      </c>
      <c r="AND114" s="312">
        <f t="shared" si="137"/>
        <v>66.75</v>
      </c>
      <c r="ANE114" s="312">
        <f t="shared" si="137"/>
        <v>66.75</v>
      </c>
      <c r="ANF114" s="312">
        <f t="shared" si="137"/>
        <v>66.75</v>
      </c>
      <c r="ANG114" s="312">
        <f t="shared" si="137"/>
        <v>66.75</v>
      </c>
      <c r="ANH114" s="312">
        <f t="shared" si="137"/>
        <v>66.75</v>
      </c>
      <c r="ANI114" s="312">
        <f t="shared" si="137"/>
        <v>66.75</v>
      </c>
      <c r="ANJ114" s="312">
        <f t="shared" si="137"/>
        <v>66.75</v>
      </c>
      <c r="ANK114" s="312">
        <f t="shared" si="137"/>
        <v>66.75</v>
      </c>
      <c r="ANL114" s="312">
        <f t="shared" si="137"/>
        <v>66.75</v>
      </c>
      <c r="ANM114" s="312">
        <f t="shared" si="137"/>
        <v>66.75</v>
      </c>
      <c r="ANN114" s="312">
        <f t="shared" si="137"/>
        <v>66.75</v>
      </c>
      <c r="ANO114" s="312">
        <f t="shared" si="137"/>
        <v>66.75</v>
      </c>
      <c r="ANP114" s="312">
        <f t="shared" si="137"/>
        <v>66.75</v>
      </c>
      <c r="ANQ114" s="311">
        <f t="shared" ref="ANQ114:ANW114" si="138">$C114*$H114</f>
        <v>106.8</v>
      </c>
      <c r="ANR114" s="311">
        <f t="shared" si="138"/>
        <v>106.8</v>
      </c>
      <c r="ANS114" s="311">
        <f t="shared" si="138"/>
        <v>106.8</v>
      </c>
      <c r="ANT114" s="311">
        <f t="shared" si="138"/>
        <v>106.8</v>
      </c>
      <c r="ANU114" s="311">
        <f t="shared" si="138"/>
        <v>106.8</v>
      </c>
      <c r="ANV114" s="311">
        <f t="shared" si="138"/>
        <v>106.8</v>
      </c>
      <c r="ANW114" s="311">
        <f t="shared" si="138"/>
        <v>106.8</v>
      </c>
      <c r="ANX114" s="312">
        <f t="shared" ref="ANX114:AOK114" si="139">$C114*$E114</f>
        <v>66.75</v>
      </c>
      <c r="ANY114" s="312">
        <f t="shared" si="139"/>
        <v>66.75</v>
      </c>
      <c r="ANZ114" s="312">
        <f t="shared" si="139"/>
        <v>66.75</v>
      </c>
      <c r="AOA114" s="312">
        <f t="shared" si="139"/>
        <v>66.75</v>
      </c>
      <c r="AOB114" s="312">
        <f t="shared" si="139"/>
        <v>66.75</v>
      </c>
      <c r="AOC114" s="312">
        <f t="shared" si="139"/>
        <v>66.75</v>
      </c>
      <c r="AOD114" s="312">
        <f t="shared" si="139"/>
        <v>66.75</v>
      </c>
      <c r="AOE114" s="312">
        <f t="shared" si="139"/>
        <v>66.75</v>
      </c>
      <c r="AOF114" s="312">
        <f t="shared" si="139"/>
        <v>66.75</v>
      </c>
      <c r="AOG114" s="312">
        <f t="shared" si="139"/>
        <v>66.75</v>
      </c>
      <c r="AOH114" s="312">
        <f t="shared" si="139"/>
        <v>66.75</v>
      </c>
      <c r="AOI114" s="312">
        <f t="shared" si="139"/>
        <v>66.75</v>
      </c>
      <c r="AOJ114" s="312">
        <f t="shared" si="139"/>
        <v>66.75</v>
      </c>
      <c r="AOK114" s="312">
        <f t="shared" si="139"/>
        <v>66.75</v>
      </c>
    </row>
    <row r="115" spans="1:1205" ht="55.5" customHeight="1" collapsed="1">
      <c r="A115" s="208"/>
      <c r="B115" s="435">
        <v>253013</v>
      </c>
      <c r="C115" s="662" t="s">
        <v>731</v>
      </c>
      <c r="D115" s="151" t="s">
        <v>732</v>
      </c>
      <c r="E115" s="149" t="s">
        <v>733</v>
      </c>
      <c r="F115" s="470" t="s">
        <v>627</v>
      </c>
      <c r="G115" s="455"/>
      <c r="H115" s="247"/>
      <c r="NV115" s="119"/>
      <c r="NW115" s="119"/>
      <c r="NX115" s="119"/>
      <c r="NY115" s="119"/>
      <c r="NZ115" s="119"/>
      <c r="RH115" s="136"/>
      <c r="RI115" s="136"/>
      <c r="RJ115" s="136"/>
      <c r="RK115" s="136"/>
      <c r="RL115" s="136"/>
      <c r="RM115" s="136"/>
      <c r="RN115" s="136"/>
      <c r="RO115" s="136"/>
      <c r="RP115" s="136"/>
      <c r="RQ115" s="136"/>
      <c r="RR115" s="136"/>
      <c r="RS115" s="136"/>
      <c r="RT115" s="136"/>
      <c r="RU115" s="136"/>
      <c r="RV115" s="136"/>
      <c r="RW115" s="136"/>
      <c r="RX115" s="136"/>
      <c r="RY115" s="136"/>
      <c r="RZ115" s="136"/>
      <c r="SA115" s="136"/>
      <c r="SB115" s="136"/>
      <c r="SC115" s="136"/>
      <c r="SD115" s="136"/>
      <c r="SE115" s="136"/>
      <c r="SF115" s="136"/>
      <c r="SG115" s="136"/>
      <c r="SH115" s="136"/>
      <c r="SI115" s="136"/>
      <c r="SJ115" s="136"/>
      <c r="SK115" s="136"/>
      <c r="SL115" s="136"/>
      <c r="SM115" s="136"/>
      <c r="SN115" s="136"/>
      <c r="SO115" s="136"/>
      <c r="SP115" s="136"/>
      <c r="SQ115" s="136"/>
      <c r="SR115" s="136"/>
      <c r="SS115" s="136"/>
      <c r="ST115" s="136"/>
      <c r="SU115" s="136"/>
      <c r="SV115" s="136"/>
      <c r="SW115" s="136"/>
      <c r="SX115" s="136"/>
      <c r="SY115" s="136"/>
      <c r="SZ115" s="136"/>
      <c r="TA115" s="136"/>
      <c r="TB115" s="136"/>
      <c r="TC115" s="136"/>
      <c r="TD115" s="136"/>
      <c r="TE115" s="136"/>
      <c r="TF115" s="136"/>
      <c r="TG115" s="136"/>
      <c r="TH115" s="136"/>
      <c r="TI115" s="136"/>
      <c r="TJ115" s="136"/>
      <c r="WU115" s="136"/>
      <c r="WV115" s="136"/>
      <c r="WW115" s="136"/>
      <c r="WX115" s="136"/>
      <c r="WY115" s="136"/>
      <c r="WZ115" s="136"/>
      <c r="XA115" s="136"/>
      <c r="XB115" s="136"/>
      <c r="XC115" s="136"/>
      <c r="XD115" s="136"/>
      <c r="XE115" s="136"/>
      <c r="XF115" s="136"/>
      <c r="XG115" s="136"/>
      <c r="XH115" s="136"/>
      <c r="XI115" s="136"/>
      <c r="XJ115" s="136"/>
      <c r="XK115" s="136"/>
      <c r="XL115" s="136"/>
      <c r="XM115" s="136"/>
      <c r="XN115" s="136"/>
      <c r="XO115" s="136"/>
      <c r="XP115" s="136"/>
      <c r="XQ115" s="136"/>
      <c r="XR115" s="136"/>
      <c r="XS115" s="136"/>
      <c r="XT115" s="136"/>
      <c r="XU115" s="136"/>
      <c r="XV115" s="136"/>
      <c r="XW115" s="136"/>
      <c r="XX115" s="136"/>
      <c r="XY115" s="136"/>
      <c r="XZ115" s="136"/>
      <c r="YA115" s="136"/>
      <c r="YB115" s="136"/>
      <c r="YC115" s="136"/>
      <c r="YD115" s="136"/>
      <c r="YE115" s="136"/>
      <c r="YF115" s="136"/>
      <c r="YG115" s="136"/>
      <c r="YH115" s="136"/>
      <c r="YI115" s="136"/>
      <c r="YJ115" s="136"/>
      <c r="YK115" s="136"/>
      <c r="YL115" s="136"/>
      <c r="YM115" s="136"/>
      <c r="YN115" s="136"/>
      <c r="YO115" s="136"/>
      <c r="YP115" s="136"/>
      <c r="YQ115" s="136"/>
      <c r="YR115" s="136"/>
      <c r="YS115" s="136"/>
      <c r="YT115" s="136"/>
      <c r="YU115" s="136"/>
      <c r="YV115" s="136"/>
      <c r="YW115" s="136"/>
      <c r="YX115" s="136"/>
      <c r="YY115" s="136"/>
      <c r="YZ115" s="136"/>
      <c r="ZA115" s="136"/>
      <c r="ZB115" s="136"/>
      <c r="ZC115" s="136"/>
      <c r="ZD115" s="136"/>
      <c r="ZE115" s="136"/>
      <c r="ZF115" s="474" t="s">
        <v>415</v>
      </c>
      <c r="ZG115" s="121"/>
      <c r="ZH115" s="121"/>
      <c r="ZI115" s="121"/>
      <c r="ZJ115" s="121"/>
      <c r="ZK115" s="121"/>
      <c r="ZL115" s="121"/>
      <c r="ZM115" s="121"/>
      <c r="ZN115" s="121"/>
      <c r="ZO115" s="121"/>
      <c r="ZP115" s="121"/>
      <c r="ZQ115" s="121"/>
      <c r="ZR115" s="121"/>
      <c r="ZS115" s="121"/>
      <c r="ZT115" s="121"/>
      <c r="ZU115" s="121"/>
      <c r="ZV115" s="121"/>
      <c r="ZW115" s="121"/>
      <c r="ZX115" s="121"/>
      <c r="ZY115" s="121"/>
      <c r="ZZ115" s="121"/>
      <c r="AAA115" s="121"/>
      <c r="AAB115" s="121"/>
      <c r="AAC115" s="121"/>
      <c r="AAD115" s="121"/>
      <c r="AAE115" s="121"/>
      <c r="AAF115" s="121"/>
      <c r="AAG115" s="121"/>
      <c r="AAH115" s="121"/>
      <c r="AAI115" s="121"/>
      <c r="AAJ115" s="121"/>
      <c r="AAK115" s="121"/>
      <c r="AAL115" s="121"/>
      <c r="AAM115" s="121"/>
      <c r="AAN115" s="121"/>
      <c r="AAO115" s="121"/>
      <c r="AAP115" s="121"/>
      <c r="AAQ115" s="121"/>
      <c r="AAR115" s="178" t="s">
        <v>628</v>
      </c>
      <c r="AAS115" s="121"/>
      <c r="AAT115" s="121"/>
      <c r="AAU115" s="121"/>
      <c r="AAV115" s="121"/>
      <c r="AAW115" s="121"/>
      <c r="AAX115" s="121"/>
      <c r="AAY115" s="121"/>
      <c r="AAZ115" s="121"/>
      <c r="ABA115" s="121"/>
      <c r="ABB115" s="121"/>
      <c r="ABC115" s="121"/>
      <c r="ABD115" s="121"/>
      <c r="ABE115" s="121"/>
      <c r="ABF115" s="121"/>
      <c r="ABG115" s="121"/>
      <c r="ABH115" s="121"/>
      <c r="ABI115" s="121"/>
      <c r="ABJ115" s="121"/>
      <c r="ABK115" s="121"/>
      <c r="ABL115" s="121"/>
      <c r="ABM115" s="121"/>
      <c r="ABN115" s="121"/>
      <c r="ABO115" s="121"/>
      <c r="ABP115" s="121"/>
      <c r="ABQ115" s="121"/>
      <c r="ABR115" s="121"/>
      <c r="ABS115" s="121"/>
      <c r="ABT115" s="121"/>
      <c r="ABU115" s="121"/>
      <c r="ABV115" s="121"/>
      <c r="ABW115" s="121"/>
      <c r="ABX115" s="121"/>
      <c r="ABY115" s="121"/>
      <c r="ABZ115" s="121"/>
      <c r="ACA115" s="121"/>
      <c r="ACB115" s="121"/>
      <c r="ACC115" s="121"/>
      <c r="ACD115" s="121"/>
      <c r="ACE115" s="121"/>
      <c r="ACF115" s="121"/>
      <c r="ACG115" s="121"/>
      <c r="ACH115" s="121"/>
      <c r="ACI115" s="121"/>
      <c r="ACJ115" s="121"/>
      <c r="ACK115" s="121"/>
      <c r="ACL115" s="121"/>
      <c r="ACM115" s="121"/>
      <c r="ACN115" s="121"/>
      <c r="ACO115" s="121"/>
      <c r="ACP115" s="121"/>
      <c r="ACQ115" s="121"/>
      <c r="ACR115" s="121"/>
      <c r="ACS115" s="121"/>
      <c r="ACT115" s="121"/>
      <c r="ACU115" s="121"/>
      <c r="ACV115" s="121"/>
      <c r="ACW115" s="121"/>
      <c r="ACX115" s="121"/>
      <c r="ACY115" s="121"/>
      <c r="ACZ115" s="121"/>
      <c r="ADA115" s="121"/>
      <c r="ADB115" s="121"/>
      <c r="ADC115" s="121"/>
      <c r="ADD115" s="121"/>
      <c r="ADE115" s="121"/>
      <c r="ADF115" s="121"/>
      <c r="ADG115" s="121"/>
      <c r="ADH115" s="121"/>
      <c r="ADI115" s="121"/>
      <c r="ADJ115" s="121"/>
      <c r="ADK115" s="121"/>
      <c r="ADL115" s="121"/>
      <c r="ADM115" s="121"/>
      <c r="ADN115" s="121"/>
      <c r="ADO115" s="121"/>
      <c r="ADP115" s="121"/>
      <c r="ADQ115" s="121"/>
      <c r="ADR115" s="121"/>
      <c r="ADS115" s="121"/>
      <c r="ADT115" s="121"/>
      <c r="ADU115" s="121"/>
      <c r="ADV115" s="121"/>
      <c r="ADW115" s="121"/>
      <c r="ADX115" s="121"/>
      <c r="ADY115" s="121"/>
      <c r="ADZ115" s="121"/>
      <c r="AEA115" s="121"/>
      <c r="AEB115" s="121"/>
      <c r="AED115" s="121"/>
      <c r="AEE115" s="121"/>
      <c r="AEF115" s="121"/>
      <c r="AEG115" s="201" t="s">
        <v>425</v>
      </c>
      <c r="AEI115" s="121"/>
      <c r="AEJ115" s="121"/>
      <c r="AEK115" s="121"/>
      <c r="AEL115" s="121"/>
      <c r="AEM115" s="121"/>
      <c r="AEN115" s="121"/>
      <c r="AEO115" s="121"/>
      <c r="AEP115" s="121"/>
      <c r="AEQ115" s="121"/>
      <c r="AER115" s="121"/>
      <c r="AES115" s="121"/>
      <c r="AET115" s="121"/>
      <c r="AEU115" s="121"/>
      <c r="AEV115" s="121"/>
      <c r="AEW115" s="121"/>
      <c r="AEX115" s="121"/>
      <c r="AEY115" s="121"/>
      <c r="AEZ115" s="121"/>
      <c r="AFA115" s="121"/>
      <c r="AFB115" s="121"/>
      <c r="AGX115" s="178"/>
      <c r="AGY115" s="178"/>
      <c r="AGZ115" s="178"/>
      <c r="AHA115" s="178"/>
      <c r="AHB115" s="178"/>
      <c r="AHC115" s="178"/>
      <c r="AHD115" s="178"/>
      <c r="AHE115" s="178"/>
      <c r="AHF115" s="178"/>
      <c r="AHG115" s="178"/>
      <c r="AHH115" s="178"/>
      <c r="AHI115" s="178"/>
      <c r="AHJ115" s="178"/>
      <c r="AHK115" s="178"/>
      <c r="AHL115" s="178"/>
      <c r="AHM115" s="178"/>
      <c r="AHN115" s="178"/>
      <c r="AHO115" s="178"/>
      <c r="AHP115" s="178"/>
      <c r="AHQ115" s="178"/>
      <c r="AHR115" s="178"/>
      <c r="AHS115" s="178"/>
      <c r="AHT115" s="178"/>
      <c r="AHU115" s="178"/>
      <c r="AHV115" s="178"/>
      <c r="AHW115" s="178"/>
      <c r="AHX115" s="178"/>
      <c r="AHY115" s="178"/>
      <c r="AHZ115" s="178"/>
      <c r="AIA115" s="178"/>
      <c r="AIB115" s="178"/>
      <c r="AIC115" s="153" t="s">
        <v>415</v>
      </c>
      <c r="AID115" s="178"/>
      <c r="AIE115" s="178"/>
      <c r="AIF115" s="178"/>
      <c r="AIG115" s="178"/>
      <c r="AIH115" s="178"/>
      <c r="AII115" s="178"/>
      <c r="AIJ115" s="178"/>
      <c r="AIK115" s="178"/>
      <c r="AIL115" s="178"/>
      <c r="AIM115" s="178"/>
      <c r="AIN115" s="178"/>
      <c r="AIP115" s="178"/>
      <c r="AIQ115" s="178"/>
      <c r="AIR115" s="178"/>
      <c r="AIS115" s="178"/>
      <c r="AIT115" s="178"/>
      <c r="AIV115" s="178"/>
      <c r="AIX115" s="84"/>
      <c r="AIY115" s="84"/>
      <c r="AIZ115" s="84"/>
      <c r="AJA115" s="84"/>
      <c r="AJB115" s="84"/>
      <c r="AJC115" s="84"/>
      <c r="AJD115" s="84"/>
      <c r="AJE115" s="84"/>
      <c r="AJF115" s="84"/>
      <c r="AJG115" s="84"/>
      <c r="AJH115" s="84"/>
      <c r="AJI115" s="84"/>
      <c r="AJJ115" s="84"/>
      <c r="AJK115" s="84"/>
      <c r="AJL115" s="84"/>
      <c r="AJM115" s="84"/>
      <c r="AJN115" s="84"/>
      <c r="AJO115" s="84"/>
      <c r="AJP115" s="84"/>
      <c r="AJQ115" s="84"/>
      <c r="AJR115" s="84"/>
      <c r="AJS115" s="84"/>
      <c r="AJT115" s="84"/>
      <c r="AJU115" s="84"/>
      <c r="AJV115" s="84"/>
      <c r="AJW115" s="84"/>
      <c r="AJX115" s="84"/>
      <c r="AJY115" s="84"/>
      <c r="AJZ115" s="84"/>
      <c r="AKA115" s="84"/>
      <c r="AKB115" s="84"/>
      <c r="AKC115" s="84"/>
      <c r="AKD115" s="84"/>
      <c r="AKE115" s="84"/>
      <c r="AKF115" s="84"/>
      <c r="AKG115" s="84"/>
      <c r="AKH115" s="84"/>
      <c r="AKI115" s="84"/>
      <c r="AKJ115" s="84"/>
      <c r="AKK115" s="84"/>
      <c r="AKL115" s="84"/>
      <c r="AKM115" s="84"/>
      <c r="AKN115" s="84"/>
      <c r="AKO115" s="84"/>
      <c r="AKP115" s="84"/>
      <c r="AKQ115" s="84"/>
      <c r="AKR115" s="84"/>
      <c r="AKS115" s="84"/>
      <c r="AKT115" s="84"/>
      <c r="AKU115" s="84"/>
      <c r="AKV115" s="84"/>
      <c r="AKW115" s="84"/>
      <c r="AKX115" s="84"/>
      <c r="AKY115" s="84"/>
      <c r="AKZ115" s="84"/>
      <c r="ALA115" s="84"/>
      <c r="ALB115" s="84"/>
      <c r="ALC115" s="84"/>
      <c r="ALD115" s="84"/>
      <c r="ALE115" s="84"/>
      <c r="ALF115" s="152" t="s">
        <v>734</v>
      </c>
      <c r="ALG115" s="84"/>
      <c r="ALH115" s="84"/>
      <c r="ALI115" s="84"/>
      <c r="ALJ115" s="84"/>
      <c r="ALK115" s="84"/>
      <c r="ALL115" s="84"/>
      <c r="ALM115" s="84"/>
      <c r="ALN115" s="84"/>
      <c r="ALO115" s="84"/>
      <c r="ALP115" s="84"/>
      <c r="ALQ115" s="84"/>
      <c r="ALR115" s="84"/>
      <c r="ALS115" s="84"/>
      <c r="ALT115" s="84"/>
      <c r="ALU115" s="84"/>
      <c r="ALV115" s="84"/>
      <c r="ALW115" s="84"/>
      <c r="ALX115" s="84"/>
      <c r="ALY115" s="84"/>
      <c r="ALZ115" s="84"/>
      <c r="AMA115" s="84"/>
      <c r="AMB115" s="84"/>
      <c r="AMC115" s="84"/>
      <c r="AMD115" s="84"/>
      <c r="AME115" s="84"/>
      <c r="AMF115" s="84"/>
      <c r="AMG115" s="84"/>
      <c r="AMH115" s="84"/>
      <c r="AMI115" s="84"/>
      <c r="AMJ115" s="84"/>
      <c r="AMK115" s="84"/>
      <c r="AML115" s="84"/>
      <c r="AMM115" s="84"/>
      <c r="AMN115" s="152" t="s">
        <v>582</v>
      </c>
      <c r="AMO115" s="84"/>
      <c r="AMP115" s="84"/>
      <c r="AMQ115" s="84"/>
      <c r="AMR115" s="84"/>
      <c r="AMS115" s="84"/>
      <c r="AMT115" s="84"/>
      <c r="AMU115" s="84"/>
      <c r="AMV115" s="84"/>
      <c r="AMW115" s="84"/>
      <c r="AMX115" s="200" t="s">
        <v>629</v>
      </c>
      <c r="AMY115" s="200" t="s">
        <v>629</v>
      </c>
      <c r="AMZ115" s="200" t="s">
        <v>629</v>
      </c>
      <c r="ANA115" s="200" t="s">
        <v>629</v>
      </c>
      <c r="ANB115" s="551" t="s">
        <v>630</v>
      </c>
      <c r="ANC115" s="551"/>
      <c r="AND115" s="551"/>
      <c r="ANE115" s="551" t="s">
        <v>630</v>
      </c>
      <c r="ANF115" s="84"/>
      <c r="ANG115" s="84"/>
      <c r="ANH115" s="84"/>
      <c r="ANI115" s="84"/>
      <c r="ANJ115" s="84"/>
      <c r="ANK115" s="84"/>
      <c r="ANL115" s="551" t="s">
        <v>630</v>
      </c>
      <c r="ANM115" s="551" t="s">
        <v>630</v>
      </c>
      <c r="ANN115" s="551" t="s">
        <v>630</v>
      </c>
      <c r="ANO115" s="551" t="s">
        <v>630</v>
      </c>
      <c r="ANP115" s="551" t="s">
        <v>630</v>
      </c>
      <c r="ANQ115" s="551"/>
      <c r="ANS115" s="214" t="s">
        <v>645</v>
      </c>
      <c r="ANT115" s="169" t="s">
        <v>249</v>
      </c>
      <c r="ANU115" s="169" t="s">
        <v>646</v>
      </c>
      <c r="ANV115" s="169" t="s">
        <v>646</v>
      </c>
      <c r="ANW115" s="169" t="s">
        <v>646</v>
      </c>
      <c r="ANZ115" s="169" t="s">
        <v>646</v>
      </c>
      <c r="AOA115" s="214" t="s">
        <v>250</v>
      </c>
      <c r="AOB115" s="214" t="s">
        <v>250</v>
      </c>
      <c r="AOC115" s="214" t="s">
        <v>250</v>
      </c>
      <c r="AOD115" s="214" t="s">
        <v>250</v>
      </c>
      <c r="AOE115" s="169" t="s">
        <v>259</v>
      </c>
      <c r="AOG115" s="169" t="s">
        <v>259</v>
      </c>
      <c r="AOH115" s="169" t="s">
        <v>259</v>
      </c>
      <c r="AOI115" s="169" t="s">
        <v>632</v>
      </c>
      <c r="AOJ115" s="169" t="s">
        <v>632</v>
      </c>
      <c r="AOK115" s="169" t="s">
        <v>632</v>
      </c>
      <c r="AOM115" s="169"/>
      <c r="AON115" s="169" t="s">
        <v>632</v>
      </c>
      <c r="AOO115" s="169" t="s">
        <v>632</v>
      </c>
      <c r="AOP115" s="169" t="s">
        <v>632</v>
      </c>
      <c r="AOQ115" s="169" t="s">
        <v>549</v>
      </c>
      <c r="AOR115" s="169" t="s">
        <v>632</v>
      </c>
      <c r="AOX115" s="169" t="s">
        <v>549</v>
      </c>
      <c r="AOY115" s="169" t="s">
        <v>632</v>
      </c>
      <c r="AOZ115" s="169" t="s">
        <v>632</v>
      </c>
      <c r="APB115" s="169" t="s">
        <v>632</v>
      </c>
      <c r="APC115" s="169" t="s">
        <v>632</v>
      </c>
      <c r="APD115" s="169" t="s">
        <v>632</v>
      </c>
      <c r="APE115" s="169" t="s">
        <v>632</v>
      </c>
      <c r="APF115" s="169" t="s">
        <v>632</v>
      </c>
      <c r="API115" s="169" t="s">
        <v>632</v>
      </c>
      <c r="APJ115" s="169" t="s">
        <v>632</v>
      </c>
      <c r="APK115" s="169" t="s">
        <v>632</v>
      </c>
      <c r="APL115" s="169" t="s">
        <v>633</v>
      </c>
      <c r="APM115" s="169" t="s">
        <v>633</v>
      </c>
      <c r="APN115" s="169" t="s">
        <v>633</v>
      </c>
      <c r="APO115" s="169" t="s">
        <v>633</v>
      </c>
      <c r="APP115" s="169"/>
      <c r="APQ115" s="169"/>
      <c r="APR115" s="169" t="s">
        <v>634</v>
      </c>
      <c r="APT115" s="169" t="s">
        <v>634</v>
      </c>
      <c r="APU115" s="169" t="s">
        <v>634</v>
      </c>
      <c r="APV115" s="576" t="s">
        <v>570</v>
      </c>
      <c r="APY115" s="200" t="s">
        <v>551</v>
      </c>
      <c r="ATI115" s="201" t="s">
        <v>682</v>
      </c>
    </row>
    <row r="116" spans="1:1205" ht="14.25" hidden="1" customHeight="1" outlineLevel="1" thickBot="1">
      <c r="A116" s="155" t="s">
        <v>224</v>
      </c>
      <c r="B116" s="54">
        <v>1100</v>
      </c>
      <c r="C116" s="32" t="s">
        <v>225</v>
      </c>
      <c r="D116" s="670">
        <f>SUM(I116:AIK116)</f>
        <v>0</v>
      </c>
      <c r="E116" s="55">
        <f t="shared" ref="E116:E118" si="140">SUM(D116/G116)</f>
        <v>0</v>
      </c>
      <c r="F116" s="179"/>
      <c r="G116" s="49">
        <v>200</v>
      </c>
      <c r="H116" s="156">
        <f>SUM(I116:ATI116)</f>
        <v>200</v>
      </c>
      <c r="T116" s="47"/>
      <c r="NV116" s="119"/>
      <c r="NW116" s="119"/>
      <c r="NX116" s="119"/>
      <c r="NY116" s="119"/>
      <c r="NZ116" s="119"/>
      <c r="OA116" s="119"/>
      <c r="OB116" s="119"/>
      <c r="OC116" s="119"/>
      <c r="OD116" s="119"/>
      <c r="OE116" s="119"/>
      <c r="OF116" s="119"/>
      <c r="OG116" s="119"/>
      <c r="OH116" s="119"/>
      <c r="OI116" s="119"/>
      <c r="OJ116" s="119"/>
      <c r="OK116" s="119"/>
      <c r="OL116" s="119"/>
      <c r="OM116" s="119"/>
      <c r="ON116" s="119"/>
      <c r="OO116" s="119"/>
      <c r="OP116" s="119"/>
      <c r="OQ116" s="119"/>
      <c r="OR116" s="119"/>
      <c r="OS116" s="119"/>
      <c r="OT116" s="119"/>
      <c r="OU116" s="119"/>
      <c r="OV116" s="119"/>
      <c r="OW116" s="119"/>
      <c r="OX116" s="119"/>
      <c r="OY116" s="119"/>
      <c r="OZ116" s="119"/>
      <c r="PA116" s="119"/>
      <c r="PB116" s="119"/>
      <c r="PC116" s="119"/>
      <c r="PD116" s="119"/>
      <c r="PE116" s="119"/>
      <c r="PF116" s="119"/>
      <c r="PG116" s="119"/>
      <c r="PH116" s="119"/>
      <c r="PI116" s="119"/>
      <c r="PJ116" s="119"/>
      <c r="PK116" s="119"/>
      <c r="PL116" s="119"/>
      <c r="PM116" s="119"/>
      <c r="PN116" s="119"/>
      <c r="PO116" s="119"/>
      <c r="PP116" s="119"/>
      <c r="PQ116" s="119"/>
      <c r="PR116" s="119"/>
      <c r="PS116" s="119"/>
      <c r="PT116" s="119"/>
      <c r="PU116" s="119"/>
      <c r="PV116" s="119"/>
      <c r="PW116" s="119"/>
      <c r="PX116" s="119"/>
      <c r="PY116" s="119"/>
      <c r="PZ116" s="119"/>
      <c r="QA116" s="119"/>
      <c r="QB116" s="119"/>
      <c r="QC116" s="119"/>
      <c r="QD116" s="119"/>
      <c r="QE116" s="119"/>
      <c r="QF116" s="119"/>
      <c r="QG116" s="119"/>
      <c r="QH116" s="119"/>
      <c r="QI116" s="119"/>
      <c r="QJ116" s="119"/>
      <c r="QK116" s="119"/>
      <c r="QL116" s="119"/>
      <c r="QM116" s="119"/>
      <c r="QN116" s="119"/>
      <c r="QO116" s="119"/>
      <c r="QP116" s="119"/>
      <c r="QQ116" s="119"/>
      <c r="QR116" s="119"/>
      <c r="QS116" s="119"/>
      <c r="QT116" s="119"/>
      <c r="QU116" s="119"/>
      <c r="QV116" s="119"/>
      <c r="QW116" s="119"/>
      <c r="QX116" s="119"/>
      <c r="QY116" s="119"/>
      <c r="QZ116" s="119"/>
      <c r="RA116" s="119"/>
      <c r="RB116" s="119"/>
      <c r="RC116" s="119"/>
      <c r="RD116" s="119"/>
      <c r="RE116" s="119"/>
      <c r="RF116" s="119"/>
      <c r="RG116" s="119"/>
      <c r="VH116" s="218"/>
      <c r="AMX116" s="119">
        <v>8</v>
      </c>
      <c r="AMY116" s="119">
        <v>8</v>
      </c>
      <c r="AMZ116" s="119">
        <v>8</v>
      </c>
      <c r="ANA116" s="119">
        <v>8</v>
      </c>
      <c r="ANB116" s="119">
        <v>8</v>
      </c>
      <c r="ANE116" s="119">
        <v>8</v>
      </c>
      <c r="ANN116" s="218">
        <v>8</v>
      </c>
      <c r="ANO116" s="218">
        <v>8</v>
      </c>
      <c r="ANS116" s="218">
        <v>8</v>
      </c>
      <c r="ANT116" s="218">
        <v>8</v>
      </c>
      <c r="ANU116" s="218">
        <v>8</v>
      </c>
      <c r="ANV116" s="218">
        <v>8</v>
      </c>
      <c r="ANW116" s="218">
        <v>8</v>
      </c>
      <c r="ANZ116" s="218">
        <v>8</v>
      </c>
      <c r="AOA116" s="218">
        <v>8</v>
      </c>
      <c r="AOB116" s="218">
        <v>8</v>
      </c>
      <c r="AOC116" s="218">
        <v>8</v>
      </c>
      <c r="AOD116" s="218">
        <v>8</v>
      </c>
      <c r="AOE116" s="218">
        <v>8</v>
      </c>
      <c r="AOF116" s="218"/>
      <c r="AOG116" s="218">
        <v>8</v>
      </c>
      <c r="AOH116" s="218">
        <v>8</v>
      </c>
      <c r="AOI116" s="218">
        <v>8</v>
      </c>
      <c r="AOJ116" s="218">
        <v>8</v>
      </c>
      <c r="AOK116" s="218">
        <v>8</v>
      </c>
      <c r="AOL116" s="218"/>
      <c r="AOM116" s="218"/>
      <c r="AON116" s="218">
        <v>8</v>
      </c>
      <c r="AOO116" s="218"/>
      <c r="AOP116" s="218"/>
      <c r="AOQ116" s="218"/>
      <c r="AOR116" s="218"/>
    </row>
    <row r="117" spans="1:1205" ht="14.25" hidden="1" customHeight="1" outlineLevel="1" thickBot="1">
      <c r="A117" s="157" t="s">
        <v>226</v>
      </c>
      <c r="B117" s="59"/>
      <c r="C117" s="32" t="s">
        <v>227</v>
      </c>
      <c r="D117" s="670">
        <f t="shared" ref="D117:D121" si="141">SUM(I117:AIK117)</f>
        <v>0</v>
      </c>
      <c r="E117" s="55">
        <f t="shared" si="140"/>
        <v>0</v>
      </c>
      <c r="F117" s="179"/>
      <c r="G117" s="49">
        <v>150</v>
      </c>
      <c r="H117" s="156">
        <f t="shared" ref="H117:H121" si="142">SUM(I117:ATI117)</f>
        <v>152</v>
      </c>
      <c r="T117" s="47"/>
      <c r="NV117" s="119"/>
      <c r="NW117" s="119"/>
      <c r="NX117" s="119"/>
      <c r="NY117" s="119"/>
      <c r="NZ117" s="119"/>
      <c r="OA117" s="119"/>
      <c r="OB117" s="119"/>
      <c r="OC117" s="119"/>
      <c r="OD117" s="119"/>
      <c r="OE117" s="119"/>
      <c r="OF117" s="119"/>
      <c r="OG117" s="119"/>
      <c r="OH117" s="119"/>
      <c r="OI117" s="119"/>
      <c r="OJ117" s="119"/>
      <c r="OK117" s="119"/>
      <c r="OL117" s="119"/>
      <c r="OM117" s="119"/>
      <c r="ON117" s="119"/>
      <c r="OO117" s="119"/>
      <c r="OP117" s="119"/>
      <c r="OQ117" s="119"/>
      <c r="OR117" s="119"/>
      <c r="OS117" s="119"/>
      <c r="OT117" s="119"/>
      <c r="OU117" s="119"/>
      <c r="OV117" s="119"/>
      <c r="OW117" s="119"/>
      <c r="OX117" s="119"/>
      <c r="OY117" s="119"/>
      <c r="OZ117" s="119"/>
      <c r="PA117" s="119"/>
      <c r="PB117" s="119"/>
      <c r="PC117" s="119"/>
      <c r="PD117" s="119"/>
      <c r="PE117" s="119"/>
      <c r="PF117" s="119"/>
      <c r="PG117" s="119"/>
      <c r="PH117" s="119"/>
      <c r="PI117" s="119"/>
      <c r="PJ117" s="119"/>
      <c r="PK117" s="119"/>
      <c r="PL117" s="119"/>
      <c r="PM117" s="119"/>
      <c r="PN117" s="119"/>
      <c r="PO117" s="119"/>
      <c r="PP117" s="119"/>
      <c r="PQ117" s="119"/>
      <c r="PR117" s="119"/>
      <c r="PS117" s="119"/>
      <c r="PT117" s="119"/>
      <c r="PU117" s="119"/>
      <c r="PV117" s="119"/>
      <c r="PW117" s="119"/>
      <c r="PX117" s="119"/>
      <c r="PY117" s="119"/>
      <c r="PZ117" s="119"/>
      <c r="QA117" s="119"/>
      <c r="QB117" s="119"/>
      <c r="QC117" s="119"/>
      <c r="QD117" s="119"/>
      <c r="QE117" s="119"/>
      <c r="QF117" s="119"/>
      <c r="QG117" s="119"/>
      <c r="QH117" s="119"/>
      <c r="QI117" s="119"/>
      <c r="QJ117" s="119"/>
      <c r="QK117" s="119"/>
      <c r="QL117" s="119"/>
      <c r="QM117" s="119"/>
      <c r="QN117" s="119"/>
      <c r="QO117" s="119"/>
      <c r="QP117" s="119"/>
      <c r="QQ117" s="119"/>
      <c r="QR117" s="119"/>
      <c r="QS117" s="119"/>
      <c r="QT117" s="119"/>
      <c r="QU117" s="119"/>
      <c r="QV117" s="119"/>
      <c r="QW117" s="119"/>
      <c r="QX117" s="119"/>
      <c r="QY117" s="119"/>
      <c r="QZ117" s="119"/>
      <c r="RA117" s="119"/>
      <c r="RB117" s="119"/>
      <c r="RC117" s="119"/>
      <c r="RD117" s="119"/>
      <c r="RE117" s="119"/>
      <c r="RF117" s="119"/>
      <c r="RG117" s="119"/>
      <c r="ANM117" s="218" t="s">
        <v>437</v>
      </c>
      <c r="ANS117" s="119">
        <v>8</v>
      </c>
      <c r="ANT117" s="119">
        <v>8</v>
      </c>
      <c r="ANU117" s="119">
        <v>8</v>
      </c>
      <c r="ANV117" s="119">
        <v>8</v>
      </c>
      <c r="ANW117" s="119">
        <v>8</v>
      </c>
      <c r="ANZ117" s="119">
        <v>8</v>
      </c>
      <c r="AOA117" s="119">
        <v>8</v>
      </c>
      <c r="AOB117" s="119">
        <v>8</v>
      </c>
      <c r="AOC117" s="119">
        <v>8</v>
      </c>
      <c r="AOD117" s="119">
        <v>8</v>
      </c>
      <c r="AOE117" s="119">
        <v>8</v>
      </c>
      <c r="AOG117" s="119">
        <v>8</v>
      </c>
      <c r="AOH117" s="119">
        <v>8</v>
      </c>
      <c r="AOI117" s="119">
        <v>8</v>
      </c>
      <c r="AOJ117" s="119">
        <v>8</v>
      </c>
      <c r="AOK117" s="119">
        <v>8</v>
      </c>
      <c r="AON117" s="119">
        <v>8</v>
      </c>
      <c r="AOO117" s="119">
        <v>8</v>
      </c>
      <c r="AOP117" s="119">
        <v>8</v>
      </c>
    </row>
    <row r="118" spans="1:1205" ht="14.25" hidden="1" customHeight="1" outlineLevel="1" thickBot="1">
      <c r="A118" s="158" t="s">
        <v>228</v>
      </c>
      <c r="B118" s="61"/>
      <c r="C118" s="32" t="s">
        <v>229</v>
      </c>
      <c r="D118" s="670">
        <f t="shared" si="141"/>
        <v>0</v>
      </c>
      <c r="E118" s="55">
        <f t="shared" si="140"/>
        <v>0</v>
      </c>
      <c r="F118" s="180"/>
      <c r="G118" s="49">
        <v>300</v>
      </c>
      <c r="H118" s="156">
        <f t="shared" si="142"/>
        <v>296</v>
      </c>
      <c r="T118" s="47"/>
      <c r="NV118" s="119"/>
      <c r="NW118" s="119"/>
      <c r="NX118" s="119"/>
      <c r="NY118" s="119"/>
      <c r="NZ118" s="119"/>
      <c r="OA118" s="119"/>
      <c r="OB118" s="119"/>
      <c r="OC118" s="119"/>
      <c r="OD118" s="119"/>
      <c r="OE118" s="119"/>
      <c r="OF118" s="119"/>
      <c r="OG118" s="119"/>
      <c r="OH118" s="119"/>
      <c r="OI118" s="119"/>
      <c r="OJ118" s="119"/>
      <c r="OK118" s="119"/>
      <c r="OL118" s="119"/>
      <c r="OM118" s="119"/>
      <c r="ON118" s="119"/>
      <c r="OO118" s="119"/>
      <c r="OP118" s="119"/>
      <c r="OQ118" s="119"/>
      <c r="OR118" s="119"/>
      <c r="OS118" s="119"/>
      <c r="OT118" s="119"/>
      <c r="OU118" s="119"/>
      <c r="OV118" s="119"/>
      <c r="OW118" s="119"/>
      <c r="OX118" s="119"/>
      <c r="OY118" s="119"/>
      <c r="OZ118" s="119"/>
      <c r="PA118" s="119"/>
      <c r="PB118" s="119"/>
      <c r="PC118" s="119"/>
      <c r="PD118" s="119"/>
      <c r="PE118" s="119"/>
      <c r="PF118" s="119"/>
      <c r="PG118" s="119"/>
      <c r="PH118" s="119"/>
      <c r="PI118" s="119"/>
      <c r="PJ118" s="119"/>
      <c r="PK118" s="119"/>
      <c r="PL118" s="119"/>
      <c r="PM118" s="119"/>
      <c r="PN118" s="119"/>
      <c r="PO118" s="119"/>
      <c r="PP118" s="119"/>
      <c r="PQ118" s="119"/>
      <c r="PR118" s="119"/>
      <c r="PS118" s="119"/>
      <c r="PT118" s="119"/>
      <c r="PU118" s="119"/>
      <c r="PV118" s="119"/>
      <c r="PW118" s="119"/>
      <c r="PX118" s="119"/>
      <c r="PY118" s="119"/>
      <c r="PZ118" s="119"/>
      <c r="QA118" s="119"/>
      <c r="QB118" s="119"/>
      <c r="QC118" s="119"/>
      <c r="QD118" s="119"/>
      <c r="QE118" s="119"/>
      <c r="QF118" s="119"/>
      <c r="QG118" s="119"/>
      <c r="QH118" s="119"/>
      <c r="QI118" s="119"/>
      <c r="QJ118" s="119"/>
      <c r="QK118" s="119"/>
      <c r="QL118" s="119"/>
      <c r="QM118" s="119"/>
      <c r="QN118" s="119"/>
      <c r="QO118" s="119"/>
      <c r="QP118" s="119"/>
      <c r="QQ118" s="119"/>
      <c r="QR118" s="119"/>
      <c r="QS118" s="119"/>
      <c r="QT118" s="119"/>
      <c r="QU118" s="119"/>
      <c r="QV118" s="119"/>
      <c r="QW118" s="119"/>
      <c r="QX118" s="119"/>
      <c r="QY118" s="119"/>
      <c r="QZ118" s="119"/>
      <c r="RA118" s="119"/>
      <c r="RB118" s="119"/>
      <c r="RC118" s="119"/>
      <c r="RD118" s="119"/>
      <c r="RE118" s="119"/>
      <c r="RF118" s="119"/>
      <c r="RG118" s="119"/>
      <c r="ANT118" s="218">
        <v>8</v>
      </c>
      <c r="ANU118" s="218">
        <v>8</v>
      </c>
      <c r="ANV118" s="218">
        <v>8</v>
      </c>
      <c r="ANW118" s="218">
        <v>8</v>
      </c>
      <c r="ANZ118" s="218">
        <v>8</v>
      </c>
      <c r="AOA118" s="218">
        <v>16</v>
      </c>
      <c r="AOB118" s="218">
        <v>16</v>
      </c>
      <c r="AOC118" s="218">
        <v>16</v>
      </c>
      <c r="AOD118" s="218">
        <v>16</v>
      </c>
      <c r="AOE118" s="218">
        <v>16</v>
      </c>
      <c r="AOF118" s="218"/>
      <c r="AOG118" s="218">
        <v>16</v>
      </c>
      <c r="AOH118" s="218">
        <v>8</v>
      </c>
      <c r="AOI118" s="218">
        <v>8</v>
      </c>
      <c r="AOJ118" s="218">
        <v>8</v>
      </c>
      <c r="AOK118" s="218">
        <v>8</v>
      </c>
      <c r="AOL118" s="218"/>
      <c r="AOM118" s="218" t="s">
        <v>437</v>
      </c>
      <c r="AON118" s="218">
        <v>8</v>
      </c>
      <c r="AOO118" s="218">
        <v>8</v>
      </c>
      <c r="AOP118" s="218">
        <v>8</v>
      </c>
      <c r="AOQ118" s="218">
        <v>8</v>
      </c>
      <c r="AOR118" s="218">
        <v>8</v>
      </c>
      <c r="AOS118" s="218"/>
      <c r="AOT118" s="218"/>
      <c r="AOU118" s="218"/>
      <c r="AOX118" s="218">
        <v>8</v>
      </c>
      <c r="AOY118" s="218">
        <v>8</v>
      </c>
      <c r="AOZ118" s="218">
        <v>8</v>
      </c>
      <c r="APB118" s="218">
        <v>8</v>
      </c>
      <c r="APC118" s="218">
        <v>8</v>
      </c>
      <c r="APD118" s="218">
        <v>8</v>
      </c>
      <c r="APE118" s="218">
        <v>8</v>
      </c>
      <c r="APF118" s="218">
        <v>8</v>
      </c>
      <c r="API118" s="218">
        <v>8</v>
      </c>
      <c r="APJ118" s="218">
        <v>8</v>
      </c>
      <c r="APK118" s="218">
        <v>8</v>
      </c>
    </row>
    <row r="119" spans="1:1205" ht="14.25" hidden="1" customHeight="1" outlineLevel="1" thickBot="1">
      <c r="A119" s="159"/>
      <c r="B119" s="181" t="s">
        <v>230</v>
      </c>
      <c r="C119" s="40" t="s">
        <v>231</v>
      </c>
      <c r="D119" s="670">
        <f t="shared" si="141"/>
        <v>0</v>
      </c>
      <c r="E119" s="55">
        <f>SUM(D119/G119)</f>
        <v>0</v>
      </c>
      <c r="F119" s="179"/>
      <c r="G119" s="49">
        <v>150</v>
      </c>
      <c r="H119" s="156">
        <f t="shared" si="142"/>
        <v>156</v>
      </c>
      <c r="T119" s="47"/>
      <c r="NV119" s="119"/>
      <c r="NW119" s="119"/>
      <c r="NX119" s="119"/>
      <c r="NY119" s="119"/>
      <c r="NZ119" s="119"/>
      <c r="OA119" s="119"/>
      <c r="OB119" s="119"/>
      <c r="OC119" s="119"/>
      <c r="OD119" s="119"/>
      <c r="OE119" s="119"/>
      <c r="OF119" s="119"/>
      <c r="OG119" s="119"/>
      <c r="OH119" s="119"/>
      <c r="OI119" s="119"/>
      <c r="OJ119" s="119"/>
      <c r="OK119" s="119"/>
      <c r="OL119" s="119"/>
      <c r="OM119" s="119"/>
      <c r="ON119" s="119"/>
      <c r="OO119" s="119"/>
      <c r="OP119" s="119"/>
      <c r="OQ119" s="119"/>
      <c r="OR119" s="119"/>
      <c r="OS119" s="119"/>
      <c r="OT119" s="119"/>
      <c r="OU119" s="119"/>
      <c r="OV119" s="119"/>
      <c r="OW119" s="119"/>
      <c r="OX119" s="119"/>
      <c r="OY119" s="119"/>
      <c r="OZ119" s="119"/>
      <c r="PA119" s="119"/>
      <c r="PB119" s="119"/>
      <c r="PC119" s="119"/>
      <c r="PD119" s="119"/>
      <c r="PE119" s="119"/>
      <c r="PF119" s="119"/>
      <c r="PG119" s="119"/>
      <c r="PH119" s="119"/>
      <c r="PI119" s="119"/>
      <c r="PJ119" s="119"/>
      <c r="PK119" s="119"/>
      <c r="PL119" s="119"/>
      <c r="PM119" s="119"/>
      <c r="PN119" s="119"/>
      <c r="PO119" s="119"/>
      <c r="PP119" s="119"/>
      <c r="PQ119" s="119"/>
      <c r="PR119" s="119"/>
      <c r="PS119" s="119"/>
      <c r="PT119" s="119"/>
      <c r="PU119" s="119"/>
      <c r="PV119" s="119"/>
      <c r="PW119" s="119"/>
      <c r="PX119" s="119"/>
      <c r="PY119" s="119"/>
      <c r="PZ119" s="119"/>
      <c r="QA119" s="119"/>
      <c r="QB119" s="119"/>
      <c r="QC119" s="119"/>
      <c r="QD119" s="119"/>
      <c r="QE119" s="119"/>
      <c r="QF119" s="119"/>
      <c r="QG119" s="119"/>
      <c r="QH119" s="119"/>
      <c r="QI119" s="119"/>
      <c r="QJ119" s="119"/>
      <c r="QK119" s="119"/>
      <c r="QL119" s="119"/>
      <c r="QM119" s="119"/>
      <c r="QN119" s="119"/>
      <c r="QO119" s="119"/>
      <c r="QP119" s="119"/>
      <c r="QQ119" s="119"/>
      <c r="QR119" s="119"/>
      <c r="QS119" s="119"/>
      <c r="QT119" s="119"/>
      <c r="QU119" s="119"/>
      <c r="QV119" s="119"/>
      <c r="QW119" s="119"/>
      <c r="QX119" s="119"/>
      <c r="QY119" s="119"/>
      <c r="QZ119" s="119"/>
      <c r="RA119" s="119"/>
      <c r="RB119" s="119"/>
      <c r="RC119" s="119"/>
      <c r="RD119" s="119"/>
      <c r="RE119" s="119"/>
      <c r="RF119" s="119"/>
      <c r="RG119" s="119"/>
      <c r="AHR119" s="218"/>
      <c r="AHS119" s="218"/>
      <c r="AHT119" s="218"/>
      <c r="AHU119" s="218"/>
      <c r="AHV119" s="218"/>
      <c r="AHW119" s="218"/>
      <c r="AHX119" s="218"/>
      <c r="AHY119" s="218"/>
      <c r="AHZ119" s="218"/>
      <c r="AIA119" s="218"/>
      <c r="AIJ119" s="218"/>
      <c r="AIK119" s="218"/>
      <c r="ANQ119" s="218"/>
      <c r="ANR119" s="218"/>
      <c r="ANX119" s="218"/>
      <c r="ANY119" s="218"/>
      <c r="AOC119" s="218"/>
      <c r="AOD119" s="218"/>
      <c r="AOI119" s="218" t="s">
        <v>437</v>
      </c>
      <c r="AOJ119" s="218" t="s">
        <v>437</v>
      </c>
      <c r="AOK119" s="218" t="s">
        <v>437</v>
      </c>
      <c r="AOL119" s="218" t="s">
        <v>437</v>
      </c>
      <c r="AOM119" s="218" t="s">
        <v>437</v>
      </c>
      <c r="AON119" s="218">
        <v>8</v>
      </c>
      <c r="AOO119" s="218">
        <v>8</v>
      </c>
      <c r="AOP119" s="218">
        <v>8</v>
      </c>
      <c r="AOQ119" s="218">
        <v>8</v>
      </c>
      <c r="AOR119" s="218">
        <v>8</v>
      </c>
      <c r="AOS119" s="218"/>
      <c r="AOT119" s="218"/>
      <c r="AOU119" s="218"/>
      <c r="AOX119" s="218">
        <v>8</v>
      </c>
      <c r="AOY119" s="218">
        <v>8</v>
      </c>
      <c r="AOZ119" s="218">
        <v>8</v>
      </c>
      <c r="APB119" s="218">
        <v>8</v>
      </c>
      <c r="APC119" s="218">
        <v>8</v>
      </c>
      <c r="APD119" s="218">
        <v>8</v>
      </c>
      <c r="APE119" s="218">
        <v>8</v>
      </c>
      <c r="APF119" s="218">
        <v>8</v>
      </c>
      <c r="API119" s="218">
        <v>8</v>
      </c>
      <c r="APJ119" s="218">
        <v>8</v>
      </c>
      <c r="APK119" s="218">
        <v>8</v>
      </c>
      <c r="APL119" s="218">
        <v>8</v>
      </c>
      <c r="APM119" s="218">
        <v>8</v>
      </c>
      <c r="APN119" s="218">
        <v>8</v>
      </c>
      <c r="APO119" s="218">
        <v>4</v>
      </c>
    </row>
    <row r="120" spans="1:1205" ht="14.25" hidden="1" customHeight="1" outlineLevel="1" thickBot="1">
      <c r="A120" s="159"/>
      <c r="B120" s="160">
        <f>D122</f>
        <v>0</v>
      </c>
      <c r="C120" s="40" t="s">
        <v>232</v>
      </c>
      <c r="D120" s="670">
        <f t="shared" si="141"/>
        <v>0</v>
      </c>
      <c r="E120" s="55" t="e">
        <f>SUM(D120/G120)</f>
        <v>#DIV/0!</v>
      </c>
      <c r="F120" s="179"/>
      <c r="G120" s="49">
        <v>0</v>
      </c>
      <c r="H120" s="156">
        <f t="shared" si="142"/>
        <v>0</v>
      </c>
      <c r="T120" s="47"/>
      <c r="NV120" s="119"/>
      <c r="NW120" s="119"/>
      <c r="NX120" s="119"/>
      <c r="NY120" s="119"/>
      <c r="NZ120" s="119"/>
      <c r="OA120" s="119"/>
      <c r="OB120" s="119"/>
      <c r="OC120" s="119"/>
      <c r="OD120" s="119"/>
      <c r="OE120" s="119"/>
      <c r="OF120" s="119"/>
      <c r="OG120" s="119"/>
      <c r="OH120" s="119"/>
      <c r="OI120" s="119"/>
      <c r="OJ120" s="119"/>
      <c r="OK120" s="119"/>
      <c r="OL120" s="119"/>
      <c r="OM120" s="119"/>
      <c r="ON120" s="119"/>
      <c r="OO120" s="119"/>
      <c r="OP120" s="119"/>
      <c r="OQ120" s="119"/>
      <c r="OR120" s="119"/>
      <c r="OS120" s="119"/>
      <c r="OT120" s="119"/>
      <c r="OU120" s="119"/>
      <c r="OV120" s="119"/>
      <c r="OW120" s="119"/>
      <c r="OX120" s="119"/>
      <c r="OY120" s="119"/>
      <c r="OZ120" s="119"/>
      <c r="PA120" s="119"/>
      <c r="PB120" s="119"/>
      <c r="PC120" s="119"/>
      <c r="PD120" s="119"/>
      <c r="PE120" s="119"/>
      <c r="PF120" s="119"/>
      <c r="PG120" s="119"/>
      <c r="PH120" s="119"/>
      <c r="PI120" s="119"/>
      <c r="PJ120" s="119"/>
      <c r="PK120" s="119"/>
      <c r="PL120" s="119"/>
      <c r="PM120" s="119"/>
      <c r="PN120" s="119"/>
      <c r="PO120" s="119"/>
      <c r="PP120" s="119"/>
      <c r="PQ120" s="119"/>
      <c r="PR120" s="119"/>
      <c r="PS120" s="119"/>
      <c r="PT120" s="119"/>
      <c r="PU120" s="119"/>
      <c r="PV120" s="119"/>
      <c r="PW120" s="119"/>
      <c r="PX120" s="119"/>
      <c r="PY120" s="119"/>
      <c r="PZ120" s="119"/>
      <c r="QA120" s="119"/>
      <c r="QB120" s="119"/>
      <c r="QC120" s="119"/>
      <c r="QD120" s="119"/>
      <c r="QE120" s="119"/>
      <c r="QF120" s="119"/>
      <c r="QG120" s="119"/>
      <c r="QH120" s="119"/>
      <c r="QI120" s="119"/>
      <c r="QJ120" s="119"/>
      <c r="QK120" s="119"/>
      <c r="QL120" s="119"/>
      <c r="QM120" s="119"/>
      <c r="QN120" s="119"/>
      <c r="QO120" s="119"/>
      <c r="QP120" s="119"/>
      <c r="QQ120" s="119"/>
      <c r="QR120" s="119"/>
      <c r="QS120" s="119"/>
      <c r="QT120" s="119"/>
      <c r="QU120" s="119"/>
      <c r="QV120" s="119"/>
      <c r="QW120" s="119"/>
      <c r="QX120" s="119"/>
      <c r="QY120" s="119"/>
      <c r="QZ120" s="119"/>
      <c r="RA120" s="119"/>
      <c r="RB120" s="119"/>
      <c r="RC120" s="119"/>
      <c r="RD120" s="119"/>
      <c r="RE120" s="119"/>
      <c r="RF120" s="119"/>
      <c r="RG120" s="119"/>
      <c r="ANI120" s="218" t="s">
        <v>437</v>
      </c>
      <c r="ANN120" s="218" t="s">
        <v>437</v>
      </c>
      <c r="ANO120" s="218" t="s">
        <v>437</v>
      </c>
      <c r="ANP120" s="218" t="s">
        <v>437</v>
      </c>
      <c r="ANQ120" s="218" t="s">
        <v>437</v>
      </c>
      <c r="ANS120" s="218" t="s">
        <v>437</v>
      </c>
      <c r="ANT120" s="218" t="s">
        <v>437</v>
      </c>
      <c r="ANU120" s="218" t="s">
        <v>437</v>
      </c>
      <c r="ANV120" s="218" t="s">
        <v>437</v>
      </c>
      <c r="ANW120" s="218" t="s">
        <v>437</v>
      </c>
      <c r="ANX120" s="218" t="s">
        <v>437</v>
      </c>
      <c r="AOA120" s="218" t="s">
        <v>437</v>
      </c>
      <c r="AOB120" s="218" t="s">
        <v>437</v>
      </c>
      <c r="AOC120" s="218" t="s">
        <v>437</v>
      </c>
      <c r="AOD120" s="218" t="s">
        <v>437</v>
      </c>
      <c r="AOE120" s="218" t="s">
        <v>437</v>
      </c>
      <c r="AOF120" s="218" t="s">
        <v>437</v>
      </c>
      <c r="AOG120" s="218" t="s">
        <v>437</v>
      </c>
      <c r="AOH120" s="218" t="s">
        <v>437</v>
      </c>
      <c r="AOI120" s="218" t="s">
        <v>437</v>
      </c>
      <c r="AOJ120" s="218" t="s">
        <v>437</v>
      </c>
      <c r="AOK120" s="218" t="s">
        <v>437</v>
      </c>
      <c r="AOL120" s="218" t="s">
        <v>437</v>
      </c>
      <c r="AOM120" s="218" t="s">
        <v>437</v>
      </c>
      <c r="AON120" s="218" t="s">
        <v>437</v>
      </c>
      <c r="AOO120" s="218" t="s">
        <v>437</v>
      </c>
    </row>
    <row r="121" spans="1:1205" ht="14.25" hidden="1" customHeight="1" outlineLevel="1" thickBot="1">
      <c r="A121" s="161" t="s">
        <v>233</v>
      </c>
      <c r="B121" s="162" t="e">
        <f>SUM(B120/(B116*E123/100))</f>
        <v>#DIV/0!</v>
      </c>
      <c r="C121" s="32" t="s">
        <v>234</v>
      </c>
      <c r="D121" s="670">
        <f t="shared" si="141"/>
        <v>0</v>
      </c>
      <c r="E121" s="55">
        <f t="shared" ref="E121" si="143">SUM(D121/G121)</f>
        <v>0</v>
      </c>
      <c r="F121" s="179"/>
      <c r="G121" s="49">
        <v>200</v>
      </c>
      <c r="H121" s="156">
        <f t="shared" si="142"/>
        <v>204</v>
      </c>
      <c r="T121" s="47"/>
      <c r="NV121" s="119"/>
      <c r="NW121" s="119"/>
      <c r="NX121" s="119"/>
      <c r="NY121" s="119"/>
      <c r="NZ121" s="119"/>
      <c r="OA121" s="119"/>
      <c r="OB121" s="119"/>
      <c r="OC121" s="119"/>
      <c r="OD121" s="119"/>
      <c r="OE121" s="119"/>
      <c r="OF121" s="119"/>
      <c r="OG121" s="119"/>
      <c r="OH121" s="119"/>
      <c r="OI121" s="119"/>
      <c r="OJ121" s="119"/>
      <c r="OK121" s="119"/>
      <c r="OL121" s="119"/>
      <c r="OM121" s="119"/>
      <c r="ON121" s="119"/>
      <c r="OO121" s="119"/>
      <c r="OP121" s="119"/>
      <c r="OQ121" s="119"/>
      <c r="OR121" s="119"/>
      <c r="OS121" s="119"/>
      <c r="OT121" s="119"/>
      <c r="OU121" s="119"/>
      <c r="OV121" s="119"/>
      <c r="OW121" s="119"/>
      <c r="OX121" s="119"/>
      <c r="OY121" s="119"/>
      <c r="OZ121" s="119"/>
      <c r="PA121" s="119"/>
      <c r="PB121" s="119"/>
      <c r="PC121" s="119"/>
      <c r="PD121" s="119"/>
      <c r="PE121" s="119"/>
      <c r="PF121" s="119"/>
      <c r="PG121" s="119"/>
      <c r="PH121" s="119"/>
      <c r="PI121" s="119"/>
      <c r="PJ121" s="119"/>
      <c r="PK121" s="119"/>
      <c r="PL121" s="119"/>
      <c r="PM121" s="119"/>
      <c r="PN121" s="119"/>
      <c r="PO121" s="119"/>
      <c r="PP121" s="119"/>
      <c r="PQ121" s="119"/>
      <c r="PR121" s="119"/>
      <c r="PS121" s="119"/>
      <c r="PT121" s="119"/>
      <c r="PU121" s="119"/>
      <c r="PV121" s="119"/>
      <c r="PW121" s="119"/>
      <c r="PX121" s="119"/>
      <c r="PY121" s="119"/>
      <c r="PZ121" s="119"/>
      <c r="QA121" s="119"/>
      <c r="QB121" s="119"/>
      <c r="QC121" s="119"/>
      <c r="QD121" s="119"/>
      <c r="QE121" s="119"/>
      <c r="QF121" s="119"/>
      <c r="QG121" s="119"/>
      <c r="QH121" s="119"/>
      <c r="QI121" s="119"/>
      <c r="QJ121" s="119"/>
      <c r="QK121" s="119"/>
      <c r="QL121" s="119"/>
      <c r="QM121" s="119"/>
      <c r="QN121" s="119"/>
      <c r="QO121" s="119"/>
      <c r="QP121" s="119"/>
      <c r="QQ121" s="119"/>
      <c r="QR121" s="119"/>
      <c r="QS121" s="119"/>
      <c r="QT121" s="119"/>
      <c r="QU121" s="119"/>
      <c r="QV121" s="119"/>
      <c r="QW121" s="119"/>
      <c r="QX121" s="119"/>
      <c r="QY121" s="119"/>
      <c r="QZ121" s="119"/>
      <c r="RA121" s="119"/>
      <c r="RB121" s="119"/>
      <c r="RC121" s="119"/>
      <c r="RD121" s="119"/>
      <c r="RE121" s="119"/>
      <c r="RF121" s="119"/>
      <c r="RG121" s="119"/>
      <c r="AOF121" s="218" t="s">
        <v>437</v>
      </c>
      <c r="AOJ121" s="119">
        <v>8</v>
      </c>
      <c r="AOK121" s="218">
        <v>4</v>
      </c>
      <c r="AON121" s="218" t="s">
        <v>437</v>
      </c>
      <c r="AOO121" s="218">
        <v>8</v>
      </c>
      <c r="AOP121" s="218">
        <v>8</v>
      </c>
      <c r="AOQ121" s="218">
        <v>8</v>
      </c>
      <c r="AOR121" s="218">
        <v>8</v>
      </c>
      <c r="AOT121" s="218" t="s">
        <v>437</v>
      </c>
      <c r="AOU121" s="218" t="s">
        <v>437</v>
      </c>
      <c r="AOX121" s="218">
        <v>8</v>
      </c>
      <c r="AOY121" s="218">
        <v>8</v>
      </c>
      <c r="AOZ121" s="218">
        <v>8</v>
      </c>
      <c r="APB121" s="218">
        <v>8</v>
      </c>
      <c r="APC121" s="218">
        <v>8</v>
      </c>
      <c r="APD121" s="119">
        <v>8</v>
      </c>
      <c r="APE121" s="119">
        <v>8</v>
      </c>
      <c r="APF121" s="119">
        <v>8</v>
      </c>
      <c r="API121" s="119">
        <v>8</v>
      </c>
      <c r="APJ121" s="119">
        <v>8</v>
      </c>
      <c r="APK121" s="119">
        <v>8</v>
      </c>
      <c r="APL121" s="119">
        <v>8</v>
      </c>
      <c r="APM121" s="119">
        <v>8</v>
      </c>
      <c r="APN121" s="119">
        <v>8</v>
      </c>
      <c r="APO121" s="119">
        <v>8</v>
      </c>
      <c r="APR121" s="119">
        <v>8</v>
      </c>
      <c r="APT121" s="119">
        <v>8</v>
      </c>
      <c r="APU121" s="119">
        <v>8</v>
      </c>
      <c r="APV121" s="119">
        <v>8</v>
      </c>
      <c r="APY121" s="119">
        <v>8</v>
      </c>
    </row>
    <row r="122" spans="1:1205" ht="14.25" hidden="1" customHeight="1" outlineLevel="1" thickBot="1">
      <c r="A122" s="157" t="s">
        <v>233</v>
      </c>
      <c r="B122" s="163" t="e">
        <f>SUM(B120/(B117*E123/100))</f>
        <v>#DIV/0!</v>
      </c>
      <c r="C122" s="164" t="s">
        <v>235</v>
      </c>
      <c r="D122" s="671">
        <f>SUM(D116:D121)</f>
        <v>0</v>
      </c>
      <c r="E122" s="182">
        <v>36.295999999999999</v>
      </c>
      <c r="F122" s="183"/>
      <c r="G122" s="598">
        <f>SUM(G116:G121)</f>
        <v>1000</v>
      </c>
      <c r="H122" s="156">
        <f>SUM(H116:H121)</f>
        <v>1008</v>
      </c>
      <c r="NV122" s="119"/>
      <c r="NW122" s="119"/>
      <c r="NX122" s="119"/>
      <c r="NY122" s="119"/>
      <c r="NZ122" s="119"/>
      <c r="OA122" s="119"/>
      <c r="OB122" s="119"/>
      <c r="OC122" s="119"/>
      <c r="OD122" s="119"/>
      <c r="OE122" s="119"/>
      <c r="OF122" s="119"/>
      <c r="OG122" s="119"/>
      <c r="OH122" s="119"/>
      <c r="OI122" s="119"/>
      <c r="OJ122" s="119"/>
      <c r="OK122" s="119"/>
      <c r="OL122" s="119"/>
      <c r="OM122" s="119"/>
      <c r="ON122" s="119"/>
      <c r="OO122" s="119"/>
      <c r="OP122" s="119"/>
      <c r="OQ122" s="119"/>
      <c r="OR122" s="119"/>
      <c r="OS122" s="119"/>
      <c r="OT122" s="119"/>
      <c r="OU122" s="119"/>
      <c r="OV122" s="119"/>
      <c r="OW122" s="119"/>
      <c r="OX122" s="119"/>
      <c r="OY122" s="119"/>
      <c r="OZ122" s="119"/>
      <c r="PA122" s="119"/>
      <c r="PB122" s="119"/>
      <c r="PC122" s="119"/>
      <c r="PD122" s="119"/>
      <c r="PE122" s="119"/>
      <c r="PF122" s="119"/>
      <c r="PG122" s="119"/>
      <c r="PH122" s="119"/>
      <c r="PI122" s="119"/>
      <c r="PJ122" s="119"/>
      <c r="PK122" s="119"/>
      <c r="PL122" s="119"/>
      <c r="PM122" s="119"/>
      <c r="PN122" s="119"/>
      <c r="PO122" s="119"/>
      <c r="PP122" s="119"/>
      <c r="PQ122" s="119"/>
      <c r="PR122" s="119"/>
      <c r="PS122" s="119"/>
      <c r="PT122" s="119"/>
      <c r="PU122" s="119"/>
      <c r="PV122" s="119"/>
      <c r="PW122" s="119"/>
      <c r="PX122" s="119"/>
      <c r="PY122" s="119"/>
      <c r="PZ122" s="119"/>
      <c r="QA122" s="119"/>
      <c r="QB122" s="119"/>
      <c r="QC122" s="119"/>
      <c r="QD122" s="119"/>
      <c r="QE122" s="119"/>
      <c r="QF122" s="119"/>
      <c r="QG122" s="119"/>
      <c r="QH122" s="119"/>
      <c r="QI122" s="119"/>
      <c r="QJ122" s="119"/>
      <c r="QK122" s="119"/>
      <c r="QL122" s="119"/>
      <c r="QM122" s="119"/>
      <c r="QN122" s="119"/>
      <c r="QO122" s="119"/>
      <c r="QP122" s="119"/>
      <c r="QQ122" s="119"/>
      <c r="QR122" s="119"/>
      <c r="QS122" s="119"/>
      <c r="QT122" s="119"/>
      <c r="QU122" s="119"/>
      <c r="QV122" s="119"/>
      <c r="QW122" s="119"/>
      <c r="QX122" s="119"/>
      <c r="QY122" s="119"/>
      <c r="QZ122" s="119"/>
      <c r="RA122" s="119"/>
      <c r="RB122" s="119"/>
      <c r="RC122" s="119"/>
      <c r="RD122" s="119"/>
      <c r="RE122" s="119"/>
      <c r="RF122" s="119"/>
      <c r="RG122" s="119"/>
    </row>
    <row r="123" spans="1:1205" ht="14.25" hidden="1" customHeight="1" outlineLevel="1">
      <c r="A123" s="158" t="s">
        <v>233</v>
      </c>
      <c r="B123" s="165" t="e">
        <f>SUM(B120/(B118*E123/100))</f>
        <v>#DIV/0!</v>
      </c>
      <c r="C123" s="166" t="e">
        <f>SUM(B120/(E122*E123/100))</f>
        <v>#DIV/0!</v>
      </c>
      <c r="D123" s="73" t="s">
        <v>236</v>
      </c>
      <c r="E123" s="167">
        <v>0</v>
      </c>
      <c r="F123" s="184">
        <v>12</v>
      </c>
      <c r="G123" s="176"/>
      <c r="H123" s="187"/>
      <c r="NV123" s="119"/>
      <c r="NW123" s="119"/>
      <c r="NX123" s="119"/>
      <c r="NY123" s="119"/>
      <c r="NZ123" s="119"/>
      <c r="OA123" s="119"/>
      <c r="OB123" s="119"/>
      <c r="OC123" s="119"/>
      <c r="OD123" s="119"/>
      <c r="OE123" s="119"/>
      <c r="OF123" s="119"/>
      <c r="OG123" s="119"/>
      <c r="OH123" s="119"/>
      <c r="OI123" s="119"/>
      <c r="OJ123" s="119"/>
      <c r="OK123" s="119"/>
      <c r="OL123" s="119"/>
      <c r="OM123" s="119"/>
      <c r="ON123" s="119"/>
      <c r="OO123" s="119"/>
      <c r="OP123" s="119"/>
      <c r="OQ123" s="119"/>
      <c r="OR123" s="119"/>
      <c r="OS123" s="119"/>
      <c r="OT123" s="119"/>
      <c r="OU123" s="119"/>
      <c r="OV123" s="119"/>
      <c r="OW123" s="119"/>
      <c r="OX123" s="119"/>
      <c r="OY123" s="119"/>
      <c r="OZ123" s="119"/>
      <c r="PA123" s="119"/>
      <c r="PB123" s="119"/>
      <c r="PC123" s="119"/>
      <c r="PD123" s="119"/>
      <c r="PE123" s="119"/>
      <c r="PF123" s="119"/>
      <c r="PG123" s="119"/>
      <c r="PH123" s="119"/>
      <c r="PI123" s="119"/>
      <c r="PJ123" s="119"/>
      <c r="PK123" s="119"/>
      <c r="PL123" s="119"/>
      <c r="PM123" s="119"/>
      <c r="PN123" s="119"/>
      <c r="PO123" s="119"/>
      <c r="PP123" s="119"/>
      <c r="PQ123" s="119"/>
      <c r="PR123" s="119"/>
      <c r="PS123" s="119"/>
      <c r="PT123" s="119"/>
      <c r="PU123" s="119"/>
      <c r="PV123" s="119"/>
      <c r="PW123" s="119"/>
      <c r="PX123" s="119"/>
      <c r="PY123" s="119"/>
      <c r="PZ123" s="119"/>
      <c r="QA123" s="119"/>
      <c r="QB123" s="119"/>
      <c r="QC123" s="119"/>
      <c r="QD123" s="119"/>
      <c r="QE123" s="119"/>
      <c r="QF123" s="119"/>
      <c r="QG123" s="119"/>
      <c r="QH123" s="119"/>
      <c r="QI123" s="119"/>
      <c r="QJ123" s="119"/>
      <c r="QK123" s="119"/>
      <c r="QL123" s="119"/>
      <c r="QM123" s="119"/>
      <c r="QN123" s="119"/>
      <c r="QO123" s="119"/>
      <c r="QP123" s="119"/>
      <c r="QQ123" s="119"/>
      <c r="QR123" s="119"/>
      <c r="QS123" s="119"/>
      <c r="QT123" s="119"/>
      <c r="QU123" s="119"/>
      <c r="QV123" s="119"/>
      <c r="QW123" s="119"/>
      <c r="QX123" s="119"/>
      <c r="QY123" s="119"/>
      <c r="QZ123" s="119"/>
      <c r="RA123" s="119"/>
      <c r="RB123" s="119"/>
      <c r="RC123" s="119"/>
      <c r="RD123" s="119"/>
      <c r="RE123" s="119"/>
      <c r="RF123" s="119"/>
      <c r="RG123" s="119"/>
    </row>
    <row r="124" spans="1:1205" ht="14.25" hidden="1" customHeight="1" outlineLevel="1">
      <c r="A124" s="208"/>
      <c r="B124" s="307" t="s">
        <v>237</v>
      </c>
      <c r="C124" s="323">
        <v>27.8</v>
      </c>
      <c r="E124" s="314">
        <v>2.5</v>
      </c>
      <c r="F124" s="322">
        <v>3</v>
      </c>
      <c r="G124" s="313">
        <v>3.5</v>
      </c>
      <c r="H124" s="309">
        <v>4</v>
      </c>
      <c r="NV124" s="119"/>
      <c r="NW124" s="119"/>
      <c r="NX124" s="119"/>
      <c r="NY124" s="119"/>
      <c r="NZ124" s="119"/>
      <c r="OA124" s="119"/>
      <c r="OB124" s="119"/>
      <c r="OC124" s="119"/>
      <c r="OD124" s="119"/>
      <c r="OE124" s="119"/>
      <c r="OF124" s="119"/>
      <c r="OG124" s="119"/>
      <c r="OH124" s="119"/>
      <c r="OI124" s="119"/>
      <c r="OJ124" s="119"/>
      <c r="OK124" s="119"/>
      <c r="OL124" s="119"/>
      <c r="OM124" s="119"/>
      <c r="ON124" s="119"/>
      <c r="OO124" s="119"/>
      <c r="OP124" s="119"/>
      <c r="OQ124" s="119"/>
      <c r="OR124" s="119"/>
      <c r="OS124" s="119"/>
      <c r="OT124" s="119"/>
      <c r="OU124" s="119"/>
      <c r="OV124" s="119"/>
      <c r="OW124" s="119"/>
      <c r="OX124" s="119"/>
      <c r="OY124" s="119"/>
      <c r="OZ124" s="119"/>
      <c r="PA124" s="119"/>
      <c r="PB124" s="119"/>
      <c r="PC124" s="119"/>
      <c r="PD124" s="119"/>
      <c r="PE124" s="119"/>
      <c r="PF124" s="119"/>
      <c r="PG124" s="119"/>
      <c r="PH124" s="119"/>
      <c r="PI124" s="119"/>
      <c r="PJ124" s="119"/>
      <c r="PK124" s="119"/>
      <c r="PL124" s="119"/>
      <c r="PM124" s="119"/>
      <c r="PN124" s="119"/>
      <c r="PO124" s="119"/>
      <c r="PP124" s="119"/>
      <c r="PQ124" s="119"/>
      <c r="PR124" s="119"/>
      <c r="PS124" s="119"/>
      <c r="PT124" s="119"/>
      <c r="PU124" s="119"/>
      <c r="PV124" s="119"/>
      <c r="PW124" s="119"/>
      <c r="PX124" s="119"/>
      <c r="PY124" s="119"/>
      <c r="PZ124" s="119"/>
      <c r="QA124" s="119"/>
      <c r="QB124" s="119"/>
      <c r="QC124" s="119"/>
      <c r="QD124" s="119"/>
      <c r="QE124" s="119"/>
      <c r="QF124" s="119"/>
      <c r="QG124" s="119"/>
      <c r="QH124" s="119"/>
      <c r="QI124" s="119"/>
      <c r="QJ124" s="119"/>
      <c r="QK124" s="119"/>
      <c r="QL124" s="119"/>
      <c r="QM124" s="119"/>
      <c r="QN124" s="119"/>
      <c r="QO124" s="119"/>
      <c r="QP124" s="119"/>
      <c r="QQ124" s="119"/>
      <c r="QR124" s="119"/>
      <c r="QS124" s="119"/>
      <c r="QT124" s="119"/>
      <c r="QU124" s="119"/>
      <c r="QV124" s="119"/>
      <c r="QW124" s="119"/>
      <c r="QX124" s="119"/>
      <c r="QY124" s="119"/>
      <c r="QZ124" s="119"/>
      <c r="RA124" s="119"/>
      <c r="RB124" s="119"/>
      <c r="RC124" s="119"/>
      <c r="RD124" s="119"/>
      <c r="RE124" s="119"/>
      <c r="RF124" s="119"/>
      <c r="RG124" s="119"/>
      <c r="AMN124" s="318">
        <f t="shared" ref="AMN124:AOY124" si="144">$C124*$F124</f>
        <v>83.4</v>
      </c>
      <c r="AMO124" s="318">
        <f t="shared" si="144"/>
        <v>83.4</v>
      </c>
      <c r="AMP124" s="318">
        <f t="shared" si="144"/>
        <v>83.4</v>
      </c>
      <c r="AMQ124" s="318">
        <f t="shared" si="144"/>
        <v>83.4</v>
      </c>
      <c r="AMR124" s="318">
        <f t="shared" si="144"/>
        <v>83.4</v>
      </c>
      <c r="AMS124" s="318">
        <f t="shared" si="144"/>
        <v>83.4</v>
      </c>
      <c r="AMT124" s="318">
        <f t="shared" si="144"/>
        <v>83.4</v>
      </c>
      <c r="AMU124" s="318">
        <f t="shared" si="144"/>
        <v>83.4</v>
      </c>
      <c r="AMV124" s="318">
        <f t="shared" si="144"/>
        <v>83.4</v>
      </c>
      <c r="AMW124" s="318">
        <f t="shared" si="144"/>
        <v>83.4</v>
      </c>
      <c r="AMX124" s="318">
        <f t="shared" si="144"/>
        <v>83.4</v>
      </c>
      <c r="AMY124" s="318">
        <f t="shared" si="144"/>
        <v>83.4</v>
      </c>
      <c r="AMZ124" s="318">
        <f t="shared" si="144"/>
        <v>83.4</v>
      </c>
      <c r="ANA124" s="318">
        <f t="shared" si="144"/>
        <v>83.4</v>
      </c>
      <c r="ANB124" s="318">
        <f t="shared" si="144"/>
        <v>83.4</v>
      </c>
      <c r="ANC124" s="318">
        <f t="shared" si="144"/>
        <v>83.4</v>
      </c>
      <c r="AND124" s="318">
        <f t="shared" si="144"/>
        <v>83.4</v>
      </c>
      <c r="ANE124" s="318">
        <f t="shared" si="144"/>
        <v>83.4</v>
      </c>
      <c r="ANF124" s="318">
        <f t="shared" si="144"/>
        <v>83.4</v>
      </c>
      <c r="ANG124" s="318">
        <f t="shared" si="144"/>
        <v>83.4</v>
      </c>
      <c r="ANH124" s="318">
        <f t="shared" si="144"/>
        <v>83.4</v>
      </c>
      <c r="ANI124" s="318">
        <f t="shared" si="144"/>
        <v>83.4</v>
      </c>
      <c r="ANJ124" s="318">
        <f t="shared" si="144"/>
        <v>83.4</v>
      </c>
      <c r="ANK124" s="318">
        <f t="shared" si="144"/>
        <v>83.4</v>
      </c>
      <c r="ANL124" s="318">
        <f t="shared" si="144"/>
        <v>83.4</v>
      </c>
      <c r="ANM124" s="318">
        <f t="shared" si="144"/>
        <v>83.4</v>
      </c>
      <c r="ANN124" s="318">
        <f t="shared" si="144"/>
        <v>83.4</v>
      </c>
      <c r="ANO124" s="318">
        <f t="shared" si="144"/>
        <v>83.4</v>
      </c>
      <c r="ANP124" s="318">
        <f t="shared" si="144"/>
        <v>83.4</v>
      </c>
      <c r="ANQ124" s="318">
        <f t="shared" si="144"/>
        <v>83.4</v>
      </c>
      <c r="ANR124" s="318">
        <f t="shared" si="144"/>
        <v>83.4</v>
      </c>
      <c r="ANS124" s="318">
        <f t="shared" si="144"/>
        <v>83.4</v>
      </c>
      <c r="ANT124" s="318">
        <f t="shared" si="144"/>
        <v>83.4</v>
      </c>
      <c r="ANU124" s="318">
        <f t="shared" si="144"/>
        <v>83.4</v>
      </c>
      <c r="ANV124" s="318">
        <f t="shared" si="144"/>
        <v>83.4</v>
      </c>
      <c r="ANW124" s="318">
        <f t="shared" si="144"/>
        <v>83.4</v>
      </c>
      <c r="ANX124" s="318">
        <f t="shared" si="144"/>
        <v>83.4</v>
      </c>
      <c r="ANY124" s="318">
        <f t="shared" si="144"/>
        <v>83.4</v>
      </c>
      <c r="ANZ124" s="318">
        <f t="shared" si="144"/>
        <v>83.4</v>
      </c>
      <c r="AOA124" s="318">
        <f t="shared" si="144"/>
        <v>83.4</v>
      </c>
      <c r="AOB124" s="318">
        <f t="shared" si="144"/>
        <v>83.4</v>
      </c>
      <c r="AOC124" s="318">
        <f t="shared" si="144"/>
        <v>83.4</v>
      </c>
      <c r="AOD124" s="318">
        <f t="shared" si="144"/>
        <v>83.4</v>
      </c>
      <c r="AOE124" s="318">
        <f t="shared" si="144"/>
        <v>83.4</v>
      </c>
      <c r="AOF124" s="318">
        <f t="shared" si="144"/>
        <v>83.4</v>
      </c>
      <c r="AOG124" s="318">
        <f t="shared" si="144"/>
        <v>83.4</v>
      </c>
      <c r="AOH124" s="318">
        <f t="shared" si="144"/>
        <v>83.4</v>
      </c>
      <c r="AOI124" s="318">
        <f t="shared" si="144"/>
        <v>83.4</v>
      </c>
      <c r="AOJ124" s="318">
        <f t="shared" si="144"/>
        <v>83.4</v>
      </c>
      <c r="AOK124" s="318">
        <f t="shared" si="144"/>
        <v>83.4</v>
      </c>
      <c r="AOL124" s="318">
        <f t="shared" si="144"/>
        <v>83.4</v>
      </c>
      <c r="AOM124" s="318">
        <f t="shared" si="144"/>
        <v>83.4</v>
      </c>
      <c r="AON124" s="318">
        <f t="shared" si="144"/>
        <v>83.4</v>
      </c>
      <c r="AOO124" s="318">
        <f t="shared" si="144"/>
        <v>83.4</v>
      </c>
      <c r="AOP124" s="318">
        <f t="shared" si="144"/>
        <v>83.4</v>
      </c>
      <c r="AOQ124" s="318">
        <f t="shared" si="144"/>
        <v>83.4</v>
      </c>
      <c r="AOR124" s="318">
        <f t="shared" si="144"/>
        <v>83.4</v>
      </c>
      <c r="AOS124" s="318">
        <f t="shared" si="144"/>
        <v>83.4</v>
      </c>
      <c r="AOT124" s="318">
        <f t="shared" si="144"/>
        <v>83.4</v>
      </c>
      <c r="AOU124" s="318">
        <f t="shared" si="144"/>
        <v>83.4</v>
      </c>
      <c r="AOV124" s="318">
        <f t="shared" si="144"/>
        <v>83.4</v>
      </c>
      <c r="AOW124" s="318">
        <f t="shared" si="144"/>
        <v>83.4</v>
      </c>
      <c r="AOX124" s="318">
        <f t="shared" si="144"/>
        <v>83.4</v>
      </c>
      <c r="AOY124" s="318">
        <f t="shared" si="144"/>
        <v>83.4</v>
      </c>
      <c r="AOZ124" s="318">
        <f t="shared" ref="AOZ124:AQC124" si="145">$C124*$F124</f>
        <v>83.4</v>
      </c>
      <c r="APA124" s="318">
        <f t="shared" si="145"/>
        <v>83.4</v>
      </c>
      <c r="APB124" s="318">
        <f t="shared" si="145"/>
        <v>83.4</v>
      </c>
      <c r="APC124" s="318">
        <f t="shared" si="145"/>
        <v>83.4</v>
      </c>
      <c r="APD124" s="318">
        <f t="shared" si="145"/>
        <v>83.4</v>
      </c>
      <c r="APE124" s="318">
        <f t="shared" si="145"/>
        <v>83.4</v>
      </c>
      <c r="APF124" s="318">
        <f t="shared" si="145"/>
        <v>83.4</v>
      </c>
      <c r="APG124" s="318">
        <f t="shared" si="145"/>
        <v>83.4</v>
      </c>
      <c r="APH124" s="318">
        <f t="shared" si="145"/>
        <v>83.4</v>
      </c>
      <c r="API124" s="318">
        <f t="shared" si="145"/>
        <v>83.4</v>
      </c>
      <c r="APJ124" s="318">
        <f t="shared" si="145"/>
        <v>83.4</v>
      </c>
      <c r="APK124" s="318">
        <f t="shared" si="145"/>
        <v>83.4</v>
      </c>
      <c r="APL124" s="318">
        <f t="shared" si="145"/>
        <v>83.4</v>
      </c>
      <c r="APM124" s="318">
        <f t="shared" si="145"/>
        <v>83.4</v>
      </c>
      <c r="APN124" s="318">
        <f t="shared" si="145"/>
        <v>83.4</v>
      </c>
      <c r="APO124" s="318">
        <f t="shared" si="145"/>
        <v>83.4</v>
      </c>
      <c r="APP124" s="318">
        <f t="shared" si="145"/>
        <v>83.4</v>
      </c>
      <c r="APQ124" s="318">
        <f t="shared" si="145"/>
        <v>83.4</v>
      </c>
      <c r="APR124" s="318">
        <f t="shared" si="145"/>
        <v>83.4</v>
      </c>
      <c r="APS124" s="318">
        <f t="shared" si="145"/>
        <v>83.4</v>
      </c>
      <c r="APT124" s="318">
        <f t="shared" si="145"/>
        <v>83.4</v>
      </c>
      <c r="APU124" s="318">
        <f t="shared" si="145"/>
        <v>83.4</v>
      </c>
      <c r="APV124" s="318">
        <f t="shared" si="145"/>
        <v>83.4</v>
      </c>
      <c r="APW124" s="318">
        <f t="shared" si="145"/>
        <v>83.4</v>
      </c>
      <c r="APX124" s="318">
        <f t="shared" si="145"/>
        <v>83.4</v>
      </c>
      <c r="APY124" s="318">
        <f t="shared" si="145"/>
        <v>83.4</v>
      </c>
      <c r="APZ124" s="318">
        <f t="shared" si="145"/>
        <v>83.4</v>
      </c>
      <c r="AQA124" s="318">
        <f t="shared" si="145"/>
        <v>83.4</v>
      </c>
      <c r="AQB124" s="318">
        <f t="shared" si="145"/>
        <v>83.4</v>
      </c>
      <c r="AQC124" s="318">
        <f t="shared" si="145"/>
        <v>83.4</v>
      </c>
    </row>
    <row r="125" spans="1:1205" ht="55.5" customHeight="1" collapsed="1">
      <c r="A125" s="88"/>
      <c r="B125" s="435">
        <v>251004</v>
      </c>
      <c r="C125" s="508" t="s">
        <v>735</v>
      </c>
      <c r="D125" s="288" t="s">
        <v>462</v>
      </c>
      <c r="E125" s="149" t="s">
        <v>736</v>
      </c>
      <c r="F125" s="443" t="s">
        <v>737</v>
      </c>
      <c r="G125" s="443"/>
      <c r="H125" s="76"/>
      <c r="KU125" s="121"/>
      <c r="KV125" s="121"/>
      <c r="KW125" s="121"/>
      <c r="KX125" s="121"/>
      <c r="KY125" s="121"/>
      <c r="KZ125" s="121"/>
      <c r="LA125" s="121"/>
      <c r="LB125" s="121"/>
      <c r="LC125" s="121"/>
      <c r="LD125" s="121"/>
      <c r="LE125" s="121"/>
      <c r="LF125" s="121"/>
      <c r="LG125" s="121"/>
      <c r="LH125" s="121"/>
      <c r="LI125" s="121"/>
      <c r="LJ125" s="121"/>
      <c r="LK125" s="121"/>
      <c r="LL125" s="121"/>
      <c r="LM125" s="121"/>
      <c r="LN125" s="121"/>
      <c r="LO125" s="121"/>
      <c r="LP125" s="121"/>
      <c r="LQ125" s="121"/>
      <c r="LR125" s="121"/>
      <c r="LS125" s="121"/>
      <c r="LT125" s="121"/>
      <c r="LU125" s="121"/>
      <c r="LV125" s="121"/>
      <c r="LW125" s="121"/>
      <c r="LX125" s="121"/>
      <c r="LY125" s="121"/>
      <c r="LZ125" s="121"/>
      <c r="MA125" s="121"/>
      <c r="MB125" s="121"/>
      <c r="MC125" s="121"/>
      <c r="MD125" s="121"/>
      <c r="ME125" s="121"/>
      <c r="MF125" s="121"/>
      <c r="MG125" s="121"/>
      <c r="MH125" s="121"/>
      <c r="MI125" s="121"/>
      <c r="MJ125" s="121"/>
      <c r="MK125" s="121"/>
      <c r="ML125" s="121"/>
      <c r="MM125" s="121"/>
      <c r="MN125" s="121"/>
      <c r="MO125" s="121"/>
      <c r="MP125" s="121"/>
      <c r="MQ125" s="121"/>
      <c r="MR125" s="121"/>
      <c r="MS125" s="121"/>
      <c r="MT125" s="121"/>
      <c r="MU125" s="121"/>
      <c r="MV125" s="121"/>
      <c r="MW125" s="121"/>
      <c r="MX125" s="121"/>
      <c r="MY125" s="121"/>
      <c r="MZ125" s="121"/>
      <c r="NA125" s="121"/>
      <c r="NB125" s="121"/>
      <c r="ND125" s="121"/>
      <c r="NE125" s="121"/>
      <c r="NF125" s="121"/>
      <c r="NI125" s="121"/>
      <c r="NJ125" s="170" t="s">
        <v>221</v>
      </c>
      <c r="NK125" s="121"/>
      <c r="NL125" s="121"/>
      <c r="NN125" s="121"/>
      <c r="NO125" s="121"/>
      <c r="NQ125" s="121"/>
      <c r="NR125" s="121"/>
      <c r="NS125" s="121"/>
      <c r="NT125" s="121"/>
      <c r="NU125" s="121"/>
      <c r="NV125" s="121"/>
      <c r="NW125" s="121"/>
      <c r="NX125" s="121"/>
      <c r="NY125" s="121"/>
      <c r="NZ125" s="121"/>
      <c r="OA125" s="121"/>
      <c r="OC125" s="121"/>
      <c r="OD125" s="121"/>
      <c r="OE125" s="121"/>
      <c r="OF125" s="121"/>
      <c r="OG125" s="121"/>
      <c r="OH125" s="121"/>
      <c r="OI125" s="121"/>
      <c r="OJ125" s="121"/>
      <c r="OK125" s="121"/>
      <c r="OL125" s="121"/>
      <c r="OM125" s="121"/>
      <c r="ON125" s="121"/>
      <c r="OP125" s="121"/>
      <c r="OQ125" s="121"/>
      <c r="OR125" s="121"/>
      <c r="OS125" s="121"/>
      <c r="OT125" s="121"/>
      <c r="OU125" s="121"/>
      <c r="OW125" s="121"/>
      <c r="OX125" s="121"/>
      <c r="OY125" s="121"/>
      <c r="OZ125" s="121"/>
      <c r="PA125" s="121"/>
      <c r="PB125" s="121"/>
      <c r="PC125" s="121"/>
      <c r="PD125" s="121"/>
      <c r="PE125" s="121"/>
      <c r="PF125" s="121"/>
      <c r="PG125" s="121"/>
      <c r="PH125" s="121"/>
      <c r="PI125" s="121"/>
      <c r="PJ125" s="121"/>
      <c r="PK125" s="121"/>
      <c r="PL125" s="121"/>
      <c r="PM125" s="121"/>
      <c r="PN125" s="121"/>
      <c r="PO125" s="121"/>
      <c r="PP125" s="121"/>
      <c r="PQ125" s="121"/>
      <c r="PR125" s="121"/>
      <c r="PS125" s="121"/>
      <c r="PT125" s="121"/>
      <c r="PU125" s="121"/>
      <c r="PV125" s="121"/>
      <c r="PW125" s="121"/>
      <c r="PX125" s="121"/>
      <c r="PY125" s="121"/>
      <c r="PZ125" s="121"/>
      <c r="QA125" s="121"/>
      <c r="QB125" s="121"/>
      <c r="QC125" s="170" t="s">
        <v>738</v>
      </c>
      <c r="QD125" s="121"/>
      <c r="QE125" s="121"/>
      <c r="QF125" s="121"/>
      <c r="QG125" s="121"/>
      <c r="QH125" s="121"/>
      <c r="QI125" s="121"/>
      <c r="QJ125" s="121"/>
      <c r="QK125" s="121"/>
      <c r="QL125" s="121"/>
      <c r="QM125" s="170"/>
      <c r="QN125" s="121"/>
      <c r="QO125" s="121"/>
      <c r="QP125" s="121"/>
      <c r="QQ125" s="121"/>
      <c r="QR125" s="121"/>
      <c r="QS125" s="121" t="s">
        <v>739</v>
      </c>
      <c r="QT125" s="121"/>
      <c r="QU125" s="121"/>
      <c r="QV125" s="121"/>
      <c r="QW125" s="121"/>
      <c r="QX125" s="121" t="s">
        <v>739</v>
      </c>
      <c r="QY125" s="121"/>
      <c r="QZ125" s="121"/>
      <c r="RA125" s="121"/>
      <c r="RB125" s="121"/>
      <c r="RC125" s="121"/>
      <c r="RD125" s="121"/>
      <c r="RE125" s="121"/>
      <c r="RF125" s="121"/>
      <c r="RG125" s="121"/>
      <c r="RH125" s="121"/>
      <c r="RI125" s="121"/>
      <c r="RJ125" s="121"/>
      <c r="RK125" s="121"/>
      <c r="RL125" s="121"/>
      <c r="RM125" s="121"/>
      <c r="RN125" s="121"/>
      <c r="RO125" s="121"/>
      <c r="RP125" s="121"/>
      <c r="RQ125" s="121"/>
      <c r="RR125" s="178" t="s">
        <v>740</v>
      </c>
      <c r="RS125" s="121"/>
      <c r="RT125" s="121"/>
      <c r="RU125" s="121"/>
      <c r="RV125" s="121"/>
      <c r="RW125" s="121"/>
      <c r="RX125" s="121"/>
      <c r="RY125" s="178" t="s">
        <v>740</v>
      </c>
      <c r="RZ125" s="121"/>
      <c r="SA125" s="121"/>
      <c r="SB125" s="121"/>
      <c r="SC125" s="121"/>
      <c r="SD125" s="121"/>
      <c r="SE125" s="121"/>
      <c r="SF125" s="178" t="s">
        <v>740</v>
      </c>
      <c r="SG125" s="121"/>
      <c r="SH125" s="121"/>
      <c r="SI125" s="121"/>
      <c r="SJ125" s="121"/>
      <c r="SK125" s="170" t="s">
        <v>741</v>
      </c>
      <c r="SL125" s="121"/>
      <c r="SM125" s="121"/>
      <c r="SN125" s="121"/>
      <c r="SO125" s="121"/>
      <c r="SP125" s="121"/>
      <c r="SQ125" s="121"/>
      <c r="SR125" s="121"/>
      <c r="SS125" s="121"/>
      <c r="ST125" s="178" t="s">
        <v>740</v>
      </c>
      <c r="SU125" s="121"/>
      <c r="SV125" s="121"/>
      <c r="SW125" s="121"/>
      <c r="SX125" s="121"/>
      <c r="SY125" s="121"/>
      <c r="SZ125" s="121"/>
      <c r="TA125" s="121"/>
      <c r="TB125" s="121"/>
      <c r="TC125" s="121"/>
      <c r="TD125" s="121"/>
      <c r="TE125" s="121"/>
      <c r="TF125" s="121"/>
      <c r="TG125" s="121"/>
      <c r="TH125" s="121"/>
      <c r="TI125" s="121"/>
      <c r="TJ125" s="121"/>
      <c r="TK125" s="121"/>
      <c r="TL125" s="121"/>
      <c r="TM125" s="121"/>
      <c r="TN125" s="121"/>
      <c r="TO125" s="121" t="s">
        <v>742</v>
      </c>
      <c r="TP125" s="121"/>
      <c r="TQ125" s="121"/>
      <c r="TR125" s="121"/>
      <c r="TS125" s="121"/>
      <c r="TT125" s="121" t="s">
        <v>743</v>
      </c>
      <c r="TU125" s="121"/>
      <c r="TV125" s="121"/>
      <c r="TW125" s="121"/>
      <c r="TX125" s="121"/>
      <c r="TZ125" s="121"/>
      <c r="UA125" s="121"/>
      <c r="UB125" s="121"/>
      <c r="UD125" s="121"/>
      <c r="UE125" s="121"/>
      <c r="UF125" s="178" t="s">
        <v>490</v>
      </c>
      <c r="UG125" s="121"/>
      <c r="UH125" s="121"/>
      <c r="UI125" s="121"/>
      <c r="UJ125" s="121"/>
      <c r="UK125" s="177"/>
      <c r="UL125" s="177"/>
      <c r="UM125" s="177"/>
      <c r="UN125" s="177"/>
      <c r="UO125" s="177"/>
      <c r="UP125" s="177"/>
      <c r="UQ125" s="177"/>
      <c r="UR125" s="177"/>
      <c r="US125" s="177"/>
      <c r="UT125" s="177"/>
      <c r="UU125" s="177"/>
      <c r="UV125" s="177"/>
      <c r="UW125" s="177"/>
      <c r="UX125" s="177"/>
      <c r="UY125" s="177"/>
      <c r="UZ125" s="177"/>
      <c r="VA125" s="177"/>
      <c r="VB125" s="177"/>
      <c r="VC125" s="172" t="s">
        <v>493</v>
      </c>
      <c r="VD125" s="200" t="s">
        <v>73</v>
      </c>
      <c r="VE125" s="200" t="s">
        <v>73</v>
      </c>
      <c r="VF125" s="200"/>
      <c r="VG125" s="200"/>
      <c r="VH125" s="200" t="s">
        <v>74</v>
      </c>
      <c r="VI125" s="200" t="s">
        <v>75</v>
      </c>
      <c r="VJ125" s="200" t="s">
        <v>76</v>
      </c>
      <c r="VK125" s="200" t="s">
        <v>77</v>
      </c>
      <c r="VL125" s="200" t="s">
        <v>78</v>
      </c>
      <c r="VM125" s="509"/>
      <c r="VN125" s="509"/>
      <c r="VO125" s="509"/>
      <c r="VP125" s="200" t="s">
        <v>80</v>
      </c>
      <c r="VQ125" s="200" t="s">
        <v>79</v>
      </c>
      <c r="VS125" s="200" t="s">
        <v>81</v>
      </c>
      <c r="VT125" s="200" t="s">
        <v>81</v>
      </c>
      <c r="VV125" s="200" t="s">
        <v>82</v>
      </c>
      <c r="VW125" s="200" t="s">
        <v>82</v>
      </c>
      <c r="VX125" s="200" t="s">
        <v>83</v>
      </c>
      <c r="VY125" s="200" t="s">
        <v>84</v>
      </c>
      <c r="VZ125" s="200" t="s">
        <v>85</v>
      </c>
      <c r="WA125" s="200" t="s">
        <v>85</v>
      </c>
      <c r="WC125" s="200" t="s">
        <v>86</v>
      </c>
      <c r="WD125" s="200" t="s">
        <v>86</v>
      </c>
      <c r="WE125" s="200" t="s">
        <v>87</v>
      </c>
      <c r="WF125" s="200" t="s">
        <v>87</v>
      </c>
      <c r="WG125" s="200" t="s">
        <v>88</v>
      </c>
      <c r="WH125" s="200" t="s">
        <v>89</v>
      </c>
      <c r="WI125" s="509"/>
      <c r="WJ125" s="509"/>
      <c r="WK125" s="200" t="s">
        <v>90</v>
      </c>
      <c r="WL125" s="509"/>
      <c r="WM125" s="509"/>
      <c r="WN125" s="509"/>
      <c r="WO125" s="509"/>
      <c r="WP125" s="509"/>
      <c r="WQ125" s="200" t="s">
        <v>90</v>
      </c>
      <c r="WR125" s="200" t="s">
        <v>90</v>
      </c>
      <c r="WS125" s="200" t="s">
        <v>91</v>
      </c>
      <c r="WT125" s="200" t="s">
        <v>91</v>
      </c>
      <c r="WX125" s="200" t="s">
        <v>92</v>
      </c>
      <c r="WY125" s="200" t="s">
        <v>92</v>
      </c>
      <c r="WZ125" s="200" t="s">
        <v>82</v>
      </c>
      <c r="XA125" s="200" t="s">
        <v>93</v>
      </c>
      <c r="XB125" s="200" t="s">
        <v>94</v>
      </c>
      <c r="XC125" s="200"/>
      <c r="XE125" s="200" t="s">
        <v>42</v>
      </c>
      <c r="XF125" s="200" t="s">
        <v>42</v>
      </c>
      <c r="XG125" s="200" t="s">
        <v>42</v>
      </c>
      <c r="XH125" s="200" t="s">
        <v>42</v>
      </c>
      <c r="XI125" s="200" t="s">
        <v>42</v>
      </c>
      <c r="XJ125" s="510"/>
      <c r="XK125" s="510"/>
      <c r="XL125" s="200" t="s">
        <v>585</v>
      </c>
      <c r="XM125" s="200" t="s">
        <v>463</v>
      </c>
      <c r="XN125" s="200" t="s">
        <v>97</v>
      </c>
      <c r="XO125" s="200" t="s">
        <v>82</v>
      </c>
      <c r="XP125" s="200" t="s">
        <v>82</v>
      </c>
      <c r="XQ125" s="510"/>
      <c r="XR125" s="510"/>
      <c r="XS125" s="510"/>
      <c r="XT125" s="200" t="s">
        <v>82</v>
      </c>
      <c r="XU125" s="200" t="s">
        <v>82</v>
      </c>
      <c r="XV125" s="200" t="s">
        <v>82</v>
      </c>
      <c r="XX125" s="510"/>
      <c r="XY125" s="510"/>
      <c r="XZ125" s="510"/>
      <c r="YA125" s="510"/>
      <c r="YB125" s="510"/>
      <c r="YC125" s="510"/>
      <c r="YD125" s="510"/>
      <c r="YE125" s="510"/>
      <c r="YF125" s="510"/>
      <c r="YG125" s="510"/>
      <c r="YH125" s="510"/>
      <c r="YI125" s="510"/>
      <c r="YJ125" s="510"/>
      <c r="YK125" s="510"/>
      <c r="YL125" s="510"/>
      <c r="YM125" s="510"/>
      <c r="YN125" s="510"/>
      <c r="YO125" s="510"/>
      <c r="YP125" s="510"/>
      <c r="YQ125" s="510"/>
      <c r="YR125" s="510"/>
      <c r="YS125" s="510"/>
      <c r="YT125" s="510"/>
      <c r="YU125" s="510"/>
      <c r="YV125" s="510"/>
      <c r="YW125" s="510"/>
      <c r="YX125" s="510"/>
      <c r="YY125" s="510"/>
      <c r="YZ125" s="510"/>
      <c r="ZA125" s="510"/>
      <c r="ZB125" s="200" t="s">
        <v>82</v>
      </c>
      <c r="ZC125" s="392" t="s">
        <v>98</v>
      </c>
      <c r="ZD125" s="545" t="s">
        <v>744</v>
      </c>
      <c r="ZE125" s="545" t="s">
        <v>462</v>
      </c>
      <c r="ZF125" s="545" t="s">
        <v>462</v>
      </c>
      <c r="ZG125" s="545"/>
      <c r="ZH125" s="545"/>
      <c r="ZI125" s="545" t="s">
        <v>462</v>
      </c>
      <c r="ZJ125" s="545" t="s">
        <v>462</v>
      </c>
      <c r="ZK125" s="545" t="s">
        <v>462</v>
      </c>
      <c r="ZL125" s="545" t="s">
        <v>462</v>
      </c>
      <c r="ZM125" s="545" t="s">
        <v>462</v>
      </c>
      <c r="ZN125" s="545"/>
      <c r="ZO125" s="545"/>
      <c r="ZP125" s="545"/>
      <c r="ZQ125" s="545" t="s">
        <v>462</v>
      </c>
      <c r="ZR125" s="545" t="s">
        <v>462</v>
      </c>
      <c r="ZS125" s="545" t="s">
        <v>462</v>
      </c>
      <c r="ZT125" s="545" t="s">
        <v>462</v>
      </c>
      <c r="ZU125" s="545" t="s">
        <v>462</v>
      </c>
      <c r="ZV125" s="545"/>
      <c r="ZW125" s="545" t="s">
        <v>462</v>
      </c>
      <c r="ZX125" s="545" t="s">
        <v>462</v>
      </c>
      <c r="ZY125" s="545" t="s">
        <v>462</v>
      </c>
      <c r="ZZ125" s="545" t="s">
        <v>462</v>
      </c>
      <c r="AAA125" s="545" t="s">
        <v>462</v>
      </c>
      <c r="AAB125" s="545"/>
      <c r="AAC125" s="545"/>
      <c r="AAD125" s="545" t="s">
        <v>462</v>
      </c>
      <c r="AAE125" s="545" t="s">
        <v>462</v>
      </c>
      <c r="AAF125" s="545" t="s">
        <v>462</v>
      </c>
      <c r="AAG125" s="545" t="s">
        <v>462</v>
      </c>
      <c r="AAH125" s="545" t="s">
        <v>462</v>
      </c>
      <c r="AAI125" s="545"/>
      <c r="AAJ125" s="545"/>
      <c r="AAK125" s="545"/>
      <c r="AAL125" s="545" t="s">
        <v>462</v>
      </c>
      <c r="AAM125" s="545" t="s">
        <v>462</v>
      </c>
      <c r="AAN125" s="545" t="s">
        <v>462</v>
      </c>
      <c r="AAO125" s="545" t="s">
        <v>462</v>
      </c>
      <c r="AAP125" s="545" t="s">
        <v>462</v>
      </c>
      <c r="AAQ125" s="545"/>
      <c r="AAR125" s="545" t="s">
        <v>462</v>
      </c>
      <c r="AAS125" s="545" t="s">
        <v>462</v>
      </c>
      <c r="AAT125" s="545" t="s">
        <v>462</v>
      </c>
      <c r="AAU125" s="545" t="s">
        <v>462</v>
      </c>
      <c r="AAV125" s="545" t="s">
        <v>462</v>
      </c>
      <c r="AAW125" s="545" t="s">
        <v>462</v>
      </c>
      <c r="AAX125" s="545"/>
      <c r="AAY125" s="545" t="s">
        <v>462</v>
      </c>
      <c r="AAZ125" s="545" t="s">
        <v>462</v>
      </c>
      <c r="ABA125" s="545" t="s">
        <v>462</v>
      </c>
      <c r="ABB125" s="545" t="s">
        <v>462</v>
      </c>
      <c r="ABC125" s="545" t="s">
        <v>462</v>
      </c>
      <c r="ABD125" s="545"/>
      <c r="ABE125" s="545"/>
      <c r="ABF125" s="545" t="s">
        <v>462</v>
      </c>
      <c r="ABG125" s="545" t="s">
        <v>462</v>
      </c>
      <c r="ABH125" s="545" t="s">
        <v>462</v>
      </c>
      <c r="ABI125" s="545" t="s">
        <v>462</v>
      </c>
      <c r="ABJ125" s="545" t="s">
        <v>462</v>
      </c>
      <c r="ABK125" s="545" t="s">
        <v>462</v>
      </c>
      <c r="ABL125" s="545" t="s">
        <v>462</v>
      </c>
      <c r="ABM125" s="545" t="s">
        <v>462</v>
      </c>
      <c r="ABN125" s="545" t="s">
        <v>462</v>
      </c>
      <c r="ABO125" s="545" t="s">
        <v>462</v>
      </c>
      <c r="ABP125" s="545" t="s">
        <v>462</v>
      </c>
      <c r="ABQ125" s="545" t="s">
        <v>462</v>
      </c>
      <c r="ABR125" s="545" t="s">
        <v>462</v>
      </c>
      <c r="ABS125" s="545"/>
      <c r="ABT125" s="545" t="s">
        <v>462</v>
      </c>
      <c r="ABU125" s="545"/>
      <c r="ABV125" s="545"/>
      <c r="ABW125" s="545"/>
      <c r="ABX125" s="545"/>
      <c r="ABY125" s="545"/>
      <c r="ABZ125" s="545"/>
      <c r="ACA125" s="545" t="s">
        <v>462</v>
      </c>
      <c r="ACB125" s="545" t="s">
        <v>462</v>
      </c>
      <c r="ACC125" s="545" t="s">
        <v>462</v>
      </c>
      <c r="ACD125" s="545" t="s">
        <v>462</v>
      </c>
      <c r="ACE125" s="545" t="s">
        <v>462</v>
      </c>
      <c r="ACF125" s="545" t="s">
        <v>462</v>
      </c>
      <c r="ACG125" s="545"/>
      <c r="ACH125" s="545"/>
      <c r="ACI125" s="545" t="s">
        <v>462</v>
      </c>
      <c r="ACJ125" s="545" t="s">
        <v>462</v>
      </c>
      <c r="ACK125" s="545" t="s">
        <v>462</v>
      </c>
      <c r="ACL125" s="545" t="s">
        <v>462</v>
      </c>
      <c r="ACM125" s="545" t="s">
        <v>462</v>
      </c>
      <c r="ACN125" s="545"/>
      <c r="ACO125" s="545" t="s">
        <v>462</v>
      </c>
      <c r="ACP125" s="545" t="s">
        <v>462</v>
      </c>
      <c r="ACQ125" s="545" t="s">
        <v>462</v>
      </c>
      <c r="ACR125" s="545" t="s">
        <v>462</v>
      </c>
      <c r="ACS125" s="545" t="s">
        <v>462</v>
      </c>
      <c r="ACT125" s="545"/>
      <c r="ACU125" s="545"/>
      <c r="ACV125" s="545" t="s">
        <v>462</v>
      </c>
      <c r="ACW125" s="545" t="s">
        <v>462</v>
      </c>
      <c r="ACX125" s="575" t="s">
        <v>745</v>
      </c>
      <c r="ACY125" s="201" t="s">
        <v>660</v>
      </c>
      <c r="ACZ125" s="84"/>
      <c r="ADA125" s="84"/>
      <c r="ADB125" s="84"/>
      <c r="ADC125" s="84"/>
      <c r="ADD125" s="84"/>
      <c r="ADE125" s="84"/>
      <c r="ADF125" s="84"/>
      <c r="ADG125" s="84"/>
      <c r="ADH125" s="84"/>
      <c r="ADI125" s="84"/>
      <c r="ADK125" s="84"/>
      <c r="ADL125" s="84"/>
      <c r="ADM125" s="84"/>
      <c r="ADN125" s="84"/>
      <c r="ADO125" s="84"/>
      <c r="ADP125" s="84"/>
      <c r="ADQ125" s="84"/>
      <c r="ADR125" s="84"/>
      <c r="ADS125" s="84"/>
      <c r="ADT125" s="84"/>
      <c r="ADU125" s="84"/>
      <c r="ADV125" s="84"/>
      <c r="ADW125" s="84"/>
      <c r="ADX125" s="84"/>
      <c r="ADY125" s="84"/>
      <c r="ADZ125" s="84"/>
      <c r="AEA125" s="84"/>
      <c r="AEB125" s="84"/>
      <c r="AEC125" s="84"/>
      <c r="AED125" s="84"/>
      <c r="AEF125" s="84"/>
      <c r="AEG125" s="84"/>
      <c r="AEH125" s="84"/>
      <c r="AEI125" s="84"/>
      <c r="AEJ125" s="84"/>
      <c r="AEK125" s="84"/>
      <c r="AEL125" s="84"/>
      <c r="AEM125" s="84"/>
      <c r="AEN125" s="84"/>
      <c r="AEO125" s="84"/>
      <c r="AEP125" s="84"/>
      <c r="AEQ125" s="84"/>
      <c r="AER125" s="84"/>
      <c r="AES125" s="84"/>
      <c r="AET125" s="84"/>
      <c r="AEU125" s="84"/>
      <c r="AEV125" s="84"/>
      <c r="AEW125" s="84"/>
      <c r="AEX125" s="84"/>
      <c r="AEY125" s="84"/>
      <c r="AEZ125" s="84"/>
      <c r="AFA125" s="84"/>
      <c r="AFB125" s="84"/>
      <c r="AFC125" s="84"/>
      <c r="AFD125" s="84"/>
      <c r="AFE125" s="84"/>
      <c r="AFF125" s="84"/>
      <c r="AFG125" s="84"/>
      <c r="AFH125" s="84"/>
      <c r="AFI125" s="84"/>
      <c r="AFJ125" s="84"/>
      <c r="AFK125" s="84"/>
      <c r="AFL125" s="84"/>
      <c r="AFM125" s="84"/>
      <c r="AFN125" s="84"/>
      <c r="AFO125" s="84"/>
      <c r="AFP125" s="84"/>
      <c r="AFQ125" s="84"/>
      <c r="AFR125" s="84"/>
      <c r="AFS125" s="84"/>
      <c r="AFT125" s="84"/>
      <c r="AFV125" s="84"/>
      <c r="AFW125" s="84"/>
      <c r="AFX125" s="84"/>
      <c r="AFY125" s="84"/>
      <c r="AFZ125" s="84"/>
      <c r="AGA125" s="84"/>
      <c r="AGC125" s="84"/>
      <c r="AGD125" s="84"/>
      <c r="AGE125" s="84"/>
      <c r="AGF125" s="84"/>
      <c r="AGG125" s="84"/>
      <c r="AGH125" s="84"/>
      <c r="AGJ125" s="84"/>
      <c r="AGK125" s="84"/>
      <c r="AGL125" s="84"/>
      <c r="AGM125" s="84"/>
      <c r="AGN125" s="84"/>
      <c r="AGO125" s="84"/>
      <c r="AGP125" s="84"/>
      <c r="AGQ125" s="84"/>
      <c r="AGR125" s="84"/>
      <c r="AGS125" s="84"/>
      <c r="AGT125" s="84"/>
      <c r="AGU125" s="84"/>
      <c r="AGV125" s="84"/>
      <c r="AGX125" s="84"/>
      <c r="AGY125" s="84"/>
      <c r="AGZ125" s="84"/>
      <c r="AHA125" s="84"/>
      <c r="AHB125" s="84"/>
      <c r="AHC125" s="84"/>
      <c r="AHD125" s="84"/>
      <c r="AHE125" s="84"/>
      <c r="AHF125" s="84"/>
      <c r="AHG125" s="84"/>
      <c r="AHH125" s="84"/>
      <c r="AHI125" s="84"/>
      <c r="AHJ125" s="84"/>
      <c r="AHL125" s="84"/>
      <c r="AHM125" s="84"/>
      <c r="AHN125" s="84"/>
      <c r="AHO125" s="84"/>
      <c r="AHP125" s="84"/>
      <c r="AHQ125" s="84"/>
      <c r="AHR125" s="84"/>
      <c r="AHT125" s="84"/>
      <c r="AHU125" s="84"/>
      <c r="AHV125" s="84"/>
      <c r="AHW125" s="84"/>
      <c r="AHX125" s="84"/>
      <c r="AHZ125" s="84"/>
      <c r="AIA125" s="84"/>
      <c r="AIB125" s="84"/>
      <c r="AIC125" s="84"/>
      <c r="AID125" s="84"/>
      <c r="AIE125" s="84"/>
      <c r="AIG125" s="84"/>
      <c r="AIH125" s="84"/>
      <c r="AII125" s="84"/>
      <c r="AIJ125" s="84"/>
      <c r="AIK125" s="84"/>
      <c r="AIL125" s="84"/>
      <c r="AIM125" s="84"/>
      <c r="AIN125" s="84"/>
      <c r="AIO125" s="84"/>
      <c r="AIP125" s="84"/>
      <c r="AIQ125" s="84"/>
      <c r="AIR125" s="84"/>
      <c r="AIS125" s="84"/>
      <c r="AIT125" s="84"/>
      <c r="AIU125" s="84"/>
      <c r="AIV125" s="84"/>
      <c r="AIW125" s="202"/>
      <c r="AIX125" s="84"/>
      <c r="AIY125" s="84"/>
      <c r="AIZ125" s="84"/>
      <c r="AJA125" s="84"/>
      <c r="AJB125" s="84"/>
      <c r="AJC125" s="84"/>
      <c r="AJD125" s="84"/>
      <c r="AJE125" s="84"/>
      <c r="AJF125" s="84"/>
      <c r="AJG125" s="84"/>
      <c r="AJI125" s="84"/>
      <c r="AJJ125" s="84"/>
      <c r="AJK125" s="84"/>
      <c r="AJL125" s="84"/>
      <c r="AJM125" s="84"/>
      <c r="AJN125" s="84"/>
      <c r="AJO125" s="84"/>
      <c r="AJP125" s="472" t="s">
        <v>746</v>
      </c>
      <c r="AJQ125" s="84"/>
      <c r="AJR125" s="84"/>
      <c r="AJS125" s="84"/>
      <c r="AJT125" s="84"/>
      <c r="AJU125" s="84"/>
      <c r="AJV125" s="84"/>
      <c r="AJW125" s="84"/>
      <c r="AJX125" s="84"/>
      <c r="AJY125" s="84"/>
      <c r="AJZ125" s="84"/>
      <c r="AKA125" s="84"/>
      <c r="AKB125" s="84"/>
      <c r="AKC125" s="84"/>
      <c r="AKD125" s="84"/>
      <c r="AKE125" s="84"/>
      <c r="AKF125" s="84"/>
      <c r="AKG125" s="84"/>
      <c r="AKH125" s="84"/>
      <c r="AKI125" s="84"/>
      <c r="AKJ125" s="84"/>
      <c r="AKK125" s="84"/>
      <c r="AKL125" s="84"/>
      <c r="AKM125" s="84"/>
      <c r="AKN125" s="84"/>
      <c r="AKO125" s="84"/>
      <c r="AKP125" s="84"/>
      <c r="AKQ125" s="84"/>
      <c r="AKR125" s="84"/>
      <c r="AKS125" s="84"/>
      <c r="AKT125" s="84"/>
      <c r="AKU125" s="84"/>
      <c r="AKV125" s="84"/>
      <c r="AKW125" s="84"/>
      <c r="AKX125" s="84"/>
      <c r="AKY125" s="84"/>
      <c r="AKZ125" s="84"/>
      <c r="ALA125" s="84"/>
      <c r="ALB125" s="84"/>
      <c r="ALC125" s="84"/>
      <c r="ALD125" s="84"/>
      <c r="ALE125" s="84"/>
      <c r="ALF125" s="84"/>
      <c r="ALG125" s="84"/>
      <c r="ALH125" s="84"/>
      <c r="ALI125" s="84"/>
      <c r="ALJ125" s="84"/>
      <c r="ALK125" s="84"/>
      <c r="ALL125" s="84"/>
      <c r="ALM125" s="84"/>
      <c r="ALN125" s="84"/>
      <c r="ALO125" s="84"/>
      <c r="ALP125" s="84"/>
      <c r="ALQ125" s="84"/>
      <c r="ALR125" s="84"/>
      <c r="ALS125" s="84"/>
      <c r="ALT125" s="84"/>
      <c r="ALU125" s="84"/>
      <c r="ALV125" s="84"/>
      <c r="ALW125" s="84"/>
      <c r="ALX125" s="84"/>
      <c r="ALY125" s="84"/>
      <c r="ALZ125" s="84"/>
      <c r="AMA125" s="84"/>
      <c r="AMB125" s="84"/>
      <c r="AMC125" s="84"/>
      <c r="AMD125" s="84"/>
      <c r="AME125" s="84"/>
      <c r="AMF125" s="84"/>
      <c r="AMG125" s="84"/>
      <c r="AMH125" s="84"/>
      <c r="AMI125" s="84"/>
      <c r="AMJ125" s="84"/>
      <c r="AMK125" s="84"/>
      <c r="AML125" s="84"/>
      <c r="AMM125" s="84"/>
      <c r="AMN125" s="84"/>
      <c r="AMO125" s="84"/>
      <c r="AMP125" s="84"/>
      <c r="AMQ125" s="84"/>
      <c r="AMR125" s="84"/>
      <c r="AMS125" s="84"/>
      <c r="AMT125" s="84"/>
      <c r="AMU125" s="84"/>
      <c r="AMV125" s="84"/>
      <c r="AMW125" s="84"/>
      <c r="AMX125" s="84"/>
      <c r="AMY125" s="84"/>
      <c r="AMZ125" s="84"/>
      <c r="ANA125" s="84"/>
      <c r="ANB125" s="84"/>
      <c r="ANC125" s="84"/>
      <c r="AND125" s="84"/>
      <c r="ANE125" s="84"/>
      <c r="ANF125" s="84"/>
      <c r="ANG125" s="84"/>
      <c r="ANH125" s="84"/>
      <c r="ANI125" s="84"/>
      <c r="ANJ125" s="84"/>
      <c r="ANK125" s="84"/>
      <c r="ANL125" s="84"/>
      <c r="ANM125" s="84"/>
      <c r="ANN125" s="84"/>
      <c r="ANO125" s="84"/>
      <c r="ANP125" s="84"/>
      <c r="ANQ125" s="84"/>
      <c r="ANR125" s="84"/>
      <c r="ANS125" s="84"/>
      <c r="ANT125" s="84"/>
      <c r="ANU125" s="84"/>
      <c r="ANV125" s="84"/>
      <c r="ANW125" s="84"/>
    </row>
    <row r="126" spans="1:1205" ht="14.25" hidden="1" customHeight="1" outlineLevel="1" thickTop="1" thickBot="1">
      <c r="A126" s="155" t="s">
        <v>224</v>
      </c>
      <c r="B126" s="54">
        <f>G132</f>
        <v>456.71585493333328</v>
      </c>
      <c r="C126" s="32" t="s">
        <v>225</v>
      </c>
      <c r="D126" s="670">
        <f>SUM(I126:AIK126)</f>
        <v>107</v>
      </c>
      <c r="E126" s="55">
        <f t="shared" ref="E126:E131" si="146">SUM(D126/G126)</f>
        <v>0.89420356695192704</v>
      </c>
      <c r="F126" s="179"/>
      <c r="G126" s="49">
        <f>G132*0.262</f>
        <v>119.65955399253332</v>
      </c>
      <c r="H126" s="156">
        <f>SUM(I126:AMI126)</f>
        <v>107</v>
      </c>
      <c r="NV126" s="119"/>
      <c r="NW126" s="119"/>
      <c r="NX126" s="119"/>
      <c r="NY126" s="119"/>
      <c r="NZ126" s="119"/>
      <c r="OA126" s="119"/>
      <c r="OB126" s="119"/>
      <c r="OC126" s="119"/>
      <c r="OD126" s="119"/>
      <c r="OE126" s="119"/>
      <c r="OF126" s="119"/>
      <c r="OG126" s="119"/>
      <c r="OH126" s="119"/>
      <c r="OI126" s="119"/>
      <c r="OJ126" s="119"/>
      <c r="OK126" s="119"/>
      <c r="OL126" s="119"/>
      <c r="OM126" s="119"/>
      <c r="ON126" s="119"/>
      <c r="OO126" s="119"/>
      <c r="OP126" s="119"/>
      <c r="OQ126" s="119"/>
      <c r="OR126" s="119"/>
      <c r="OS126" s="119"/>
      <c r="OT126" s="119"/>
      <c r="OU126" s="119"/>
      <c r="OV126" s="119"/>
      <c r="OW126" s="119"/>
      <c r="OX126" s="119"/>
      <c r="OY126" s="119"/>
      <c r="OZ126" s="119"/>
      <c r="PA126" s="119"/>
      <c r="PB126" s="119"/>
      <c r="PT126" s="119"/>
      <c r="PU126" s="119"/>
      <c r="PV126" s="119"/>
      <c r="PW126" s="119"/>
      <c r="PX126" s="119"/>
      <c r="PY126" s="119"/>
      <c r="PZ126" s="119"/>
      <c r="QA126" s="119"/>
      <c r="QB126" s="119"/>
      <c r="QC126" s="119"/>
      <c r="QD126" s="119"/>
      <c r="QE126" s="119"/>
      <c r="QF126" s="119"/>
      <c r="QG126" s="119"/>
      <c r="QH126" s="119"/>
      <c r="QI126" s="119"/>
      <c r="QJ126" s="119"/>
      <c r="QK126" s="119"/>
      <c r="QL126" s="119"/>
      <c r="QM126" s="119"/>
      <c r="QN126" s="119"/>
      <c r="QO126" s="119"/>
      <c r="QP126" s="119"/>
      <c r="QQ126" s="119"/>
      <c r="QR126" s="119"/>
      <c r="QS126" s="119"/>
      <c r="QT126" s="119"/>
      <c r="QU126" s="119"/>
      <c r="QV126" s="119"/>
      <c r="QW126" s="119"/>
      <c r="QX126" s="119"/>
      <c r="QY126" s="119"/>
      <c r="QZ126" s="119"/>
      <c r="RA126" s="119"/>
      <c r="RB126" s="119"/>
      <c r="RC126" s="119"/>
      <c r="RD126" s="119"/>
      <c r="RE126" s="119"/>
      <c r="RF126" s="119"/>
      <c r="RG126" s="119"/>
      <c r="SK126" s="136"/>
      <c r="SL126" s="136"/>
      <c r="SM126" s="136"/>
      <c r="SN126" s="136"/>
      <c r="SO126" s="136"/>
      <c r="SP126" s="136"/>
      <c r="SQ126" s="136"/>
      <c r="SR126" s="136"/>
      <c r="SS126" s="136"/>
      <c r="ST126" s="136"/>
      <c r="SU126" s="136"/>
      <c r="SV126" s="136"/>
      <c r="SW126" s="136"/>
      <c r="SX126" s="136"/>
      <c r="SY126" s="136"/>
      <c r="SZ126" s="136"/>
      <c r="TA126" s="136"/>
      <c r="TB126" s="136"/>
      <c r="TC126" s="136"/>
      <c r="TD126" s="136"/>
      <c r="TE126" s="136"/>
      <c r="TF126" s="136"/>
      <c r="TG126" s="136"/>
      <c r="TH126" s="136"/>
      <c r="TI126" s="136"/>
      <c r="TJ126" s="136"/>
      <c r="TK126" s="136"/>
      <c r="TL126" s="136"/>
      <c r="TM126" s="136"/>
      <c r="TN126" s="136"/>
      <c r="TO126" s="136"/>
      <c r="TP126" s="136"/>
      <c r="TQ126" s="136"/>
      <c r="UK126" s="302" t="s">
        <v>437</v>
      </c>
      <c r="UL126" s="285" t="s">
        <v>437</v>
      </c>
      <c r="UM126" s="285" t="s">
        <v>437</v>
      </c>
      <c r="UN126" s="285" t="s">
        <v>437</v>
      </c>
      <c r="UO126" s="285" t="s">
        <v>437</v>
      </c>
      <c r="UP126" s="285" t="s">
        <v>437</v>
      </c>
      <c r="UQ126" s="285" t="s">
        <v>437</v>
      </c>
      <c r="UR126" s="285" t="s">
        <v>437</v>
      </c>
      <c r="US126" s="285" t="s">
        <v>437</v>
      </c>
      <c r="UT126" s="285" t="s">
        <v>437</v>
      </c>
      <c r="UU126" s="285" t="s">
        <v>437</v>
      </c>
      <c r="UV126" s="285" t="s">
        <v>437</v>
      </c>
      <c r="UW126" s="285" t="s">
        <v>437</v>
      </c>
      <c r="UX126" s="285" t="s">
        <v>437</v>
      </c>
      <c r="UY126" s="285" t="s">
        <v>437</v>
      </c>
      <c r="UZ126" s="285" t="s">
        <v>437</v>
      </c>
      <c r="VA126" s="285">
        <v>2</v>
      </c>
      <c r="VB126" s="285">
        <v>16</v>
      </c>
      <c r="VC126" s="285">
        <v>13</v>
      </c>
      <c r="VD126" s="285">
        <v>12</v>
      </c>
      <c r="VE126" s="285">
        <v>10</v>
      </c>
      <c r="VF126" s="285" t="s">
        <v>437</v>
      </c>
      <c r="VG126" s="285" t="s">
        <v>437</v>
      </c>
      <c r="VH126" s="285">
        <v>21</v>
      </c>
      <c r="VI126" s="285">
        <v>16</v>
      </c>
      <c r="VJ126" s="285" t="s">
        <v>437</v>
      </c>
      <c r="VK126" s="285" t="s">
        <v>437</v>
      </c>
      <c r="VL126" s="285">
        <v>3</v>
      </c>
      <c r="VM126" s="285" t="s">
        <v>437</v>
      </c>
      <c r="VN126" s="527" t="s">
        <v>437</v>
      </c>
      <c r="VO126" s="531" t="s">
        <v>437</v>
      </c>
      <c r="VP126" s="532" t="s">
        <v>437</v>
      </c>
      <c r="VQ126" s="532" t="s">
        <v>437</v>
      </c>
      <c r="VR126" s="532" t="s">
        <v>437</v>
      </c>
      <c r="VS126" s="532" t="s">
        <v>437</v>
      </c>
      <c r="VT126" s="532">
        <v>2</v>
      </c>
      <c r="VU126" s="532" t="s">
        <v>437</v>
      </c>
      <c r="VV126" s="532" t="s">
        <v>437</v>
      </c>
      <c r="VW126" s="532" t="s">
        <v>437</v>
      </c>
      <c r="VX126" s="532" t="s">
        <v>437</v>
      </c>
      <c r="VY126" s="532" t="s">
        <v>437</v>
      </c>
      <c r="VZ126" s="532" t="s">
        <v>437</v>
      </c>
      <c r="WA126" s="532" t="s">
        <v>437</v>
      </c>
      <c r="WB126" s="532" t="s">
        <v>437</v>
      </c>
      <c r="WC126" s="532" t="s">
        <v>437</v>
      </c>
      <c r="WD126" s="532" t="s">
        <v>437</v>
      </c>
      <c r="WE126" s="532" t="s">
        <v>437</v>
      </c>
      <c r="WF126" s="532" t="s">
        <v>437</v>
      </c>
      <c r="WG126" s="532" t="s">
        <v>437</v>
      </c>
      <c r="WH126" s="532" t="s">
        <v>437</v>
      </c>
      <c r="WI126" s="532" t="s">
        <v>437</v>
      </c>
      <c r="WJ126" s="532" t="s">
        <v>437</v>
      </c>
      <c r="WK126" s="532" t="s">
        <v>437</v>
      </c>
      <c r="WL126" s="532" t="s">
        <v>437</v>
      </c>
      <c r="WM126" s="532" t="s">
        <v>437</v>
      </c>
      <c r="WN126" s="532" t="s">
        <v>437</v>
      </c>
      <c r="WO126" s="532" t="s">
        <v>437</v>
      </c>
      <c r="WP126" s="532" t="s">
        <v>437</v>
      </c>
      <c r="WQ126" s="532" t="s">
        <v>437</v>
      </c>
      <c r="WR126" s="532" t="s">
        <v>437</v>
      </c>
      <c r="WS126" s="533" t="s">
        <v>437</v>
      </c>
      <c r="WT126" s="531">
        <v>6</v>
      </c>
      <c r="WU126" s="532">
        <v>5</v>
      </c>
      <c r="WV126" s="532">
        <v>1</v>
      </c>
      <c r="WW126" s="532" t="s">
        <v>437</v>
      </c>
      <c r="WX126" s="532" t="s">
        <v>437</v>
      </c>
      <c r="WY126" s="532" t="s">
        <v>437</v>
      </c>
      <c r="WZ126" s="532" t="s">
        <v>437</v>
      </c>
      <c r="XA126" s="532" t="s">
        <v>437</v>
      </c>
      <c r="XB126" s="532" t="s">
        <v>437</v>
      </c>
      <c r="XC126" s="532" t="s">
        <v>437</v>
      </c>
      <c r="XD126" s="532" t="s">
        <v>437</v>
      </c>
      <c r="XE126" s="532" t="s">
        <v>437</v>
      </c>
      <c r="XF126" s="532" t="s">
        <v>437</v>
      </c>
      <c r="XG126" s="532" t="s">
        <v>437</v>
      </c>
      <c r="XH126" s="532" t="s">
        <v>437</v>
      </c>
      <c r="XI126" s="532" t="s">
        <v>437</v>
      </c>
      <c r="XJ126" s="532" t="s">
        <v>437</v>
      </c>
      <c r="XK126" s="532" t="s">
        <v>437</v>
      </c>
      <c r="XL126" s="532" t="s">
        <v>437</v>
      </c>
      <c r="XM126" s="532" t="s">
        <v>437</v>
      </c>
      <c r="XN126" s="532" t="s">
        <v>437</v>
      </c>
      <c r="XO126" s="532" t="s">
        <v>437</v>
      </c>
      <c r="XP126" s="532" t="s">
        <v>437</v>
      </c>
      <c r="XQ126" s="532" t="s">
        <v>437</v>
      </c>
      <c r="XR126" s="532" t="s">
        <v>437</v>
      </c>
      <c r="XS126" s="532" t="s">
        <v>437</v>
      </c>
      <c r="XT126" s="532" t="s">
        <v>437</v>
      </c>
      <c r="XU126" s="532" t="s">
        <v>437</v>
      </c>
      <c r="XV126" s="532" t="s">
        <v>437</v>
      </c>
      <c r="XW126" s="532" t="s">
        <v>437</v>
      </c>
      <c r="XX126" s="533" t="s">
        <v>437</v>
      </c>
      <c r="XY126" s="531" t="s">
        <v>437</v>
      </c>
      <c r="XZ126" s="532" t="s">
        <v>437</v>
      </c>
      <c r="YA126" s="532" t="s">
        <v>437</v>
      </c>
      <c r="YB126" s="532" t="s">
        <v>437</v>
      </c>
      <c r="YC126" s="532" t="s">
        <v>437</v>
      </c>
      <c r="YD126" s="532" t="s">
        <v>437</v>
      </c>
      <c r="YE126" s="532" t="s">
        <v>437</v>
      </c>
      <c r="YF126" s="532" t="s">
        <v>437</v>
      </c>
      <c r="YG126" s="532" t="s">
        <v>437</v>
      </c>
      <c r="YH126" s="532" t="s">
        <v>437</v>
      </c>
      <c r="YI126" s="532" t="s">
        <v>437</v>
      </c>
      <c r="YJ126" s="532" t="s">
        <v>437</v>
      </c>
      <c r="YK126" s="532" t="s">
        <v>437</v>
      </c>
      <c r="YL126" s="532" t="s">
        <v>437</v>
      </c>
      <c r="YM126" s="532" t="s">
        <v>437</v>
      </c>
      <c r="YN126" s="532" t="s">
        <v>437</v>
      </c>
      <c r="YO126" s="532" t="s">
        <v>437</v>
      </c>
      <c r="YP126" s="532" t="s">
        <v>437</v>
      </c>
      <c r="YQ126" s="532" t="s">
        <v>437</v>
      </c>
      <c r="YR126" s="532" t="s">
        <v>437</v>
      </c>
      <c r="YS126" s="532" t="s">
        <v>437</v>
      </c>
      <c r="YT126" s="532" t="s">
        <v>437</v>
      </c>
      <c r="YU126" s="532" t="s">
        <v>437</v>
      </c>
      <c r="YV126" s="532" t="s">
        <v>437</v>
      </c>
      <c r="YW126" s="532" t="s">
        <v>437</v>
      </c>
      <c r="YX126" s="532" t="s">
        <v>437</v>
      </c>
      <c r="YY126" s="532" t="s">
        <v>437</v>
      </c>
      <c r="YZ126" s="532" t="s">
        <v>437</v>
      </c>
      <c r="ZA126" s="532" t="s">
        <v>437</v>
      </c>
      <c r="ZB126" s="533" t="s">
        <v>437</v>
      </c>
      <c r="ACQ126" s="302" t="s">
        <v>437</v>
      </c>
      <c r="ACR126" s="285" t="s">
        <v>437</v>
      </c>
      <c r="ACS126" s="285" t="s">
        <v>437</v>
      </c>
      <c r="ACT126" s="285" t="s">
        <v>437</v>
      </c>
      <c r="ACU126" s="285" t="s">
        <v>437</v>
      </c>
      <c r="ACV126" s="285" t="s">
        <v>437</v>
      </c>
      <c r="ACW126" s="285" t="s">
        <v>437</v>
      </c>
      <c r="ACX126" s="285" t="s">
        <v>437</v>
      </c>
      <c r="ACY126" s="285" t="s">
        <v>437</v>
      </c>
      <c r="ACZ126" s="285" t="s">
        <v>437</v>
      </c>
      <c r="ADA126" s="285" t="s">
        <v>437</v>
      </c>
      <c r="ADB126" s="285" t="s">
        <v>437</v>
      </c>
      <c r="ADC126" s="285" t="s">
        <v>437</v>
      </c>
      <c r="ADD126" s="285" t="s">
        <v>437</v>
      </c>
      <c r="ADE126" s="285" t="s">
        <v>437</v>
      </c>
      <c r="ADF126" s="285" t="s">
        <v>437</v>
      </c>
      <c r="ADG126" s="285" t="s">
        <v>437</v>
      </c>
      <c r="ADH126" s="285" t="s">
        <v>437</v>
      </c>
      <c r="ADI126" s="285" t="s">
        <v>437</v>
      </c>
      <c r="ADJ126" s="285" t="s">
        <v>437</v>
      </c>
      <c r="ADK126" s="285" t="s">
        <v>437</v>
      </c>
      <c r="ADL126" s="285" t="s">
        <v>437</v>
      </c>
      <c r="ADM126" s="285" t="s">
        <v>437</v>
      </c>
      <c r="ADN126" s="285" t="s">
        <v>437</v>
      </c>
      <c r="ADO126" s="285" t="s">
        <v>437</v>
      </c>
      <c r="ADP126" s="285" t="s">
        <v>437</v>
      </c>
      <c r="ADQ126" s="285" t="s">
        <v>437</v>
      </c>
      <c r="ADR126" s="285" t="s">
        <v>437</v>
      </c>
      <c r="ADS126" s="285" t="s">
        <v>437</v>
      </c>
      <c r="ADT126" s="285" t="s">
        <v>437</v>
      </c>
      <c r="ADU126" s="315" t="s">
        <v>437</v>
      </c>
    </row>
    <row r="127" spans="1:1205" ht="14.25" hidden="1" customHeight="1" outlineLevel="1" thickBot="1">
      <c r="A127" s="157" t="s">
        <v>226</v>
      </c>
      <c r="B127" s="59">
        <v>490</v>
      </c>
      <c r="C127" s="32" t="s">
        <v>227</v>
      </c>
      <c r="D127" s="670">
        <f t="shared" ref="D127:D131" si="147">SUM(I127:AIK127)</f>
        <v>47</v>
      </c>
      <c r="E127" s="55">
        <f t="shared" si="146"/>
        <v>0.97083607154346951</v>
      </c>
      <c r="F127" s="179"/>
      <c r="G127" s="49">
        <f>G132*0.106</f>
        <v>48.411880622933325</v>
      </c>
      <c r="H127" s="156">
        <f t="shared" ref="H127:H131" si="148">SUM(I127:AMI127)</f>
        <v>47</v>
      </c>
      <c r="NV127" s="119"/>
      <c r="NW127" s="119"/>
      <c r="NX127" s="119"/>
      <c r="NY127" s="119"/>
      <c r="NZ127" s="119"/>
      <c r="OA127" s="119"/>
      <c r="OB127" s="119"/>
      <c r="OC127" s="119"/>
      <c r="OD127" s="119"/>
      <c r="OE127" s="119"/>
      <c r="OF127" s="119"/>
      <c r="OG127" s="119"/>
      <c r="OH127" s="119"/>
      <c r="OI127" s="119"/>
      <c r="OJ127" s="119"/>
      <c r="OK127" s="119"/>
      <c r="OL127" s="119"/>
      <c r="OM127" s="119"/>
      <c r="ON127" s="119"/>
      <c r="OO127" s="119"/>
      <c r="OP127" s="119"/>
      <c r="OQ127" s="119"/>
      <c r="OR127" s="119"/>
      <c r="OS127" s="119"/>
      <c r="OT127" s="119"/>
      <c r="OU127" s="119"/>
      <c r="OV127" s="119"/>
      <c r="OW127" s="119"/>
      <c r="OX127" s="119"/>
      <c r="OY127" s="119"/>
      <c r="OZ127" s="119"/>
      <c r="PA127" s="119"/>
      <c r="PB127" s="119"/>
      <c r="PT127" s="119"/>
      <c r="PU127" s="119"/>
      <c r="PV127" s="119"/>
      <c r="PW127" s="119"/>
      <c r="PX127" s="119"/>
      <c r="PY127" s="119"/>
      <c r="PZ127" s="119"/>
      <c r="QA127" s="119"/>
      <c r="QB127" s="119"/>
      <c r="QC127" s="119"/>
      <c r="QD127" s="119"/>
      <c r="QE127" s="119"/>
      <c r="QF127" s="119"/>
      <c r="QG127" s="119"/>
      <c r="QH127" s="119"/>
      <c r="QI127" s="119"/>
      <c r="QJ127" s="119"/>
      <c r="QK127" s="119"/>
      <c r="QL127" s="119"/>
      <c r="QM127" s="119"/>
      <c r="QN127" s="119"/>
      <c r="QO127" s="119"/>
      <c r="QP127" s="119"/>
      <c r="QQ127" s="119"/>
      <c r="QR127" s="119"/>
      <c r="QS127" s="119"/>
      <c r="QT127" s="119"/>
      <c r="QU127" s="119"/>
      <c r="QV127" s="119"/>
      <c r="QW127" s="119"/>
      <c r="QX127" s="119"/>
      <c r="QY127" s="119"/>
      <c r="QZ127" s="119"/>
      <c r="RA127" s="119"/>
      <c r="RB127" s="119"/>
      <c r="RC127" s="119"/>
      <c r="RD127" s="119"/>
      <c r="RE127" s="119"/>
      <c r="RF127" s="119"/>
      <c r="RG127" s="119"/>
      <c r="SK127" s="136"/>
      <c r="SL127" s="136"/>
      <c r="SM127" s="136"/>
      <c r="SN127" s="136"/>
      <c r="SO127" s="136"/>
      <c r="SP127" s="136"/>
      <c r="SQ127" s="136"/>
      <c r="SR127" s="136"/>
      <c r="SS127" s="136"/>
      <c r="ST127" s="136"/>
      <c r="SU127" s="136"/>
      <c r="SV127" s="136"/>
      <c r="SW127" s="136"/>
      <c r="SX127" s="136"/>
      <c r="SY127" s="136"/>
      <c r="SZ127" s="136"/>
      <c r="TA127" s="136"/>
      <c r="TB127" s="136"/>
      <c r="TC127" s="136"/>
      <c r="TD127" s="136"/>
      <c r="TE127" s="136"/>
      <c r="TF127" s="136"/>
      <c r="TG127" s="136"/>
      <c r="TH127" s="136"/>
      <c r="TI127" s="136"/>
      <c r="TJ127" s="136"/>
      <c r="TK127" s="136"/>
      <c r="TL127" s="136"/>
      <c r="TM127" s="136"/>
      <c r="TN127" s="136"/>
      <c r="TO127" s="136"/>
      <c r="TP127" s="136"/>
      <c r="TQ127" s="136"/>
      <c r="UK127" s="301" t="s">
        <v>437</v>
      </c>
      <c r="UL127" s="219" t="s">
        <v>437</v>
      </c>
      <c r="UM127" s="219" t="s">
        <v>437</v>
      </c>
      <c r="UN127" s="219" t="s">
        <v>437</v>
      </c>
      <c r="UO127" s="219" t="s">
        <v>437</v>
      </c>
      <c r="UP127" s="219" t="s">
        <v>437</v>
      </c>
      <c r="UQ127" s="219" t="s">
        <v>437</v>
      </c>
      <c r="UR127" s="219" t="s">
        <v>437</v>
      </c>
      <c r="US127" s="219" t="s">
        <v>437</v>
      </c>
      <c r="UT127" s="219" t="s">
        <v>437</v>
      </c>
      <c r="UU127" s="219" t="s">
        <v>437</v>
      </c>
      <c r="UV127" s="219" t="s">
        <v>437</v>
      </c>
      <c r="UW127" s="219" t="s">
        <v>437</v>
      </c>
      <c r="UX127" s="219" t="s">
        <v>437</v>
      </c>
      <c r="UY127" s="219" t="s">
        <v>437</v>
      </c>
      <c r="UZ127" s="219" t="s">
        <v>437</v>
      </c>
      <c r="VA127" s="219" t="s">
        <v>437</v>
      </c>
      <c r="VB127" s="219" t="s">
        <v>437</v>
      </c>
      <c r="VC127" s="219" t="s">
        <v>437</v>
      </c>
      <c r="VD127" s="219" t="s">
        <v>437</v>
      </c>
      <c r="VE127" s="219">
        <v>3</v>
      </c>
      <c r="VF127" s="219" t="s">
        <v>437</v>
      </c>
      <c r="VG127" s="219" t="s">
        <v>437</v>
      </c>
      <c r="VH127" s="219" t="s">
        <v>437</v>
      </c>
      <c r="VI127" s="219" t="s">
        <v>437</v>
      </c>
      <c r="VJ127" s="219" t="s">
        <v>437</v>
      </c>
      <c r="VK127" s="219" t="s">
        <v>437</v>
      </c>
      <c r="VL127" s="219" t="s">
        <v>437</v>
      </c>
      <c r="VM127" s="219" t="s">
        <v>437</v>
      </c>
      <c r="VN127" s="528" t="s">
        <v>437</v>
      </c>
      <c r="VO127" s="534" t="s">
        <v>437</v>
      </c>
      <c r="VP127" s="219" t="s">
        <v>437</v>
      </c>
      <c r="VQ127" s="219">
        <v>4</v>
      </c>
      <c r="VR127" s="219">
        <v>4</v>
      </c>
      <c r="VS127" s="219">
        <v>5</v>
      </c>
      <c r="VT127" s="219">
        <v>8</v>
      </c>
      <c r="VU127" s="219" t="s">
        <v>437</v>
      </c>
      <c r="VV127" s="219">
        <v>5</v>
      </c>
      <c r="VW127" s="219">
        <v>6</v>
      </c>
      <c r="VX127" s="219" t="s">
        <v>437</v>
      </c>
      <c r="VY127" s="219" t="s">
        <v>437</v>
      </c>
      <c r="VZ127" s="219">
        <v>4</v>
      </c>
      <c r="WA127" s="219" t="s">
        <v>437</v>
      </c>
      <c r="WB127" s="219" t="s">
        <v>437</v>
      </c>
      <c r="WC127" s="219">
        <v>6</v>
      </c>
      <c r="WD127" s="219" t="s">
        <v>437</v>
      </c>
      <c r="WE127" s="219" t="s">
        <v>437</v>
      </c>
      <c r="WF127" s="219" t="s">
        <v>437</v>
      </c>
      <c r="WG127" s="219" t="s">
        <v>437</v>
      </c>
      <c r="WH127" s="219" t="s">
        <v>437</v>
      </c>
      <c r="WI127" s="219" t="s">
        <v>437</v>
      </c>
      <c r="WJ127" s="219" t="s">
        <v>437</v>
      </c>
      <c r="WK127" s="219" t="s">
        <v>437</v>
      </c>
      <c r="WL127" s="219" t="s">
        <v>437</v>
      </c>
      <c r="WM127" s="219" t="s">
        <v>437</v>
      </c>
      <c r="WN127" s="219" t="s">
        <v>437</v>
      </c>
      <c r="WO127" s="219" t="s">
        <v>437</v>
      </c>
      <c r="WP127" s="219" t="s">
        <v>437</v>
      </c>
      <c r="WQ127" s="219" t="s">
        <v>437</v>
      </c>
      <c r="WR127" s="219" t="s">
        <v>437</v>
      </c>
      <c r="WS127" s="535">
        <v>2</v>
      </c>
      <c r="WT127" s="534" t="s">
        <v>437</v>
      </c>
      <c r="WU127" s="219" t="s">
        <v>437</v>
      </c>
      <c r="WV127" s="219" t="s">
        <v>437</v>
      </c>
      <c r="WW127" s="219" t="s">
        <v>437</v>
      </c>
      <c r="WX127" s="219" t="s">
        <v>437</v>
      </c>
      <c r="WY127" s="219" t="s">
        <v>437</v>
      </c>
      <c r="WZ127" s="219" t="s">
        <v>437</v>
      </c>
      <c r="XA127" s="219" t="s">
        <v>437</v>
      </c>
      <c r="XB127" s="219" t="s">
        <v>437</v>
      </c>
      <c r="XC127" s="219" t="s">
        <v>437</v>
      </c>
      <c r="XD127" s="219" t="s">
        <v>437</v>
      </c>
      <c r="XE127" s="219" t="s">
        <v>437</v>
      </c>
      <c r="XF127" s="219" t="s">
        <v>437</v>
      </c>
      <c r="XG127" s="219" t="s">
        <v>437</v>
      </c>
      <c r="XH127" s="219" t="s">
        <v>437</v>
      </c>
      <c r="XI127" s="219" t="s">
        <v>437</v>
      </c>
      <c r="XJ127" s="219" t="s">
        <v>437</v>
      </c>
      <c r="XK127" s="219" t="s">
        <v>437</v>
      </c>
      <c r="XL127" s="219" t="s">
        <v>437</v>
      </c>
      <c r="XM127" s="219" t="s">
        <v>437</v>
      </c>
      <c r="XN127" s="219" t="s">
        <v>437</v>
      </c>
      <c r="XO127" s="219" t="s">
        <v>437</v>
      </c>
      <c r="XP127" s="219" t="s">
        <v>437</v>
      </c>
      <c r="XQ127" s="219" t="s">
        <v>437</v>
      </c>
      <c r="XR127" s="219" t="s">
        <v>437</v>
      </c>
      <c r="XS127" s="219" t="s">
        <v>437</v>
      </c>
      <c r="XT127" s="219" t="s">
        <v>437</v>
      </c>
      <c r="XU127" s="219" t="s">
        <v>437</v>
      </c>
      <c r="XV127" s="219" t="s">
        <v>437</v>
      </c>
      <c r="XW127" s="219" t="s">
        <v>437</v>
      </c>
      <c r="XX127" s="535" t="s">
        <v>437</v>
      </c>
      <c r="XY127" s="534" t="s">
        <v>437</v>
      </c>
      <c r="XZ127" s="219" t="s">
        <v>437</v>
      </c>
      <c r="YA127" s="219" t="s">
        <v>437</v>
      </c>
      <c r="YB127" s="219" t="s">
        <v>437</v>
      </c>
      <c r="YC127" s="219" t="s">
        <v>437</v>
      </c>
      <c r="YD127" s="219" t="s">
        <v>437</v>
      </c>
      <c r="YE127" s="219" t="s">
        <v>437</v>
      </c>
      <c r="YF127" s="219" t="s">
        <v>437</v>
      </c>
      <c r="YG127" s="219" t="s">
        <v>437</v>
      </c>
      <c r="YH127" s="219" t="s">
        <v>437</v>
      </c>
      <c r="YI127" s="219" t="s">
        <v>437</v>
      </c>
      <c r="YJ127" s="219" t="s">
        <v>437</v>
      </c>
      <c r="YK127" s="219" t="s">
        <v>437</v>
      </c>
      <c r="YL127" s="219" t="s">
        <v>437</v>
      </c>
      <c r="YM127" s="219" t="s">
        <v>437</v>
      </c>
      <c r="YN127" s="219" t="s">
        <v>437</v>
      </c>
      <c r="YO127" s="219" t="s">
        <v>437</v>
      </c>
      <c r="YP127" s="219" t="s">
        <v>437</v>
      </c>
      <c r="YQ127" s="219" t="s">
        <v>437</v>
      </c>
      <c r="YR127" s="219" t="s">
        <v>437</v>
      </c>
      <c r="YS127" s="219" t="s">
        <v>437</v>
      </c>
      <c r="YT127" s="219" t="s">
        <v>437</v>
      </c>
      <c r="YU127" s="219" t="s">
        <v>437</v>
      </c>
      <c r="YV127" s="219" t="s">
        <v>437</v>
      </c>
      <c r="YW127" s="219" t="s">
        <v>437</v>
      </c>
      <c r="YX127" s="219" t="s">
        <v>437</v>
      </c>
      <c r="YY127" s="219" t="s">
        <v>437</v>
      </c>
      <c r="YZ127" s="219" t="s">
        <v>437</v>
      </c>
      <c r="ZA127" s="219" t="s">
        <v>437</v>
      </c>
      <c r="ZB127" s="535" t="s">
        <v>437</v>
      </c>
      <c r="ACQ127" s="301" t="s">
        <v>437</v>
      </c>
      <c r="ACR127" s="219" t="s">
        <v>437</v>
      </c>
      <c r="ACS127" s="219" t="s">
        <v>437</v>
      </c>
      <c r="ACT127" s="219" t="s">
        <v>437</v>
      </c>
      <c r="ACU127" s="219" t="s">
        <v>437</v>
      </c>
      <c r="ACV127" s="219" t="s">
        <v>437</v>
      </c>
      <c r="ACW127" s="219" t="s">
        <v>437</v>
      </c>
      <c r="ACX127" s="219" t="s">
        <v>437</v>
      </c>
      <c r="ACY127" s="219" t="s">
        <v>437</v>
      </c>
      <c r="ACZ127" s="219" t="s">
        <v>437</v>
      </c>
      <c r="ADA127" s="219" t="s">
        <v>437</v>
      </c>
      <c r="ADB127" s="219" t="s">
        <v>437</v>
      </c>
      <c r="ADC127" s="219" t="s">
        <v>437</v>
      </c>
      <c r="ADD127" s="219" t="s">
        <v>437</v>
      </c>
      <c r="ADE127" s="219" t="s">
        <v>437</v>
      </c>
      <c r="ADF127" s="219" t="s">
        <v>437</v>
      </c>
      <c r="ADG127" s="219" t="s">
        <v>437</v>
      </c>
      <c r="ADH127" s="219" t="s">
        <v>437</v>
      </c>
      <c r="ADI127" s="219" t="s">
        <v>437</v>
      </c>
      <c r="ADJ127" s="219" t="s">
        <v>437</v>
      </c>
      <c r="ADK127" s="219" t="s">
        <v>437</v>
      </c>
      <c r="ADL127" s="219" t="s">
        <v>437</v>
      </c>
      <c r="ADM127" s="219" t="s">
        <v>437</v>
      </c>
      <c r="ADN127" s="219" t="s">
        <v>437</v>
      </c>
      <c r="ADO127" s="219" t="s">
        <v>437</v>
      </c>
      <c r="ADP127" s="219" t="s">
        <v>437</v>
      </c>
      <c r="ADQ127" s="219" t="s">
        <v>437</v>
      </c>
      <c r="ADR127" s="219" t="s">
        <v>437</v>
      </c>
      <c r="ADS127" s="219" t="s">
        <v>437</v>
      </c>
      <c r="ADT127" s="219" t="s">
        <v>437</v>
      </c>
      <c r="ADU127" s="316" t="s">
        <v>437</v>
      </c>
    </row>
    <row r="128" spans="1:1205" ht="14.25" hidden="1" customHeight="1" outlineLevel="1" thickBot="1">
      <c r="A128" s="158" t="s">
        <v>228</v>
      </c>
      <c r="B128" s="61">
        <v>538</v>
      </c>
      <c r="C128" s="32" t="s">
        <v>229</v>
      </c>
      <c r="D128" s="670">
        <f t="shared" si="147"/>
        <v>119</v>
      </c>
      <c r="E128" s="55">
        <f t="shared" si="146"/>
        <v>0.78010741536815664</v>
      </c>
      <c r="F128" s="180"/>
      <c r="G128" s="49">
        <f>G132*0.334</f>
        <v>152.54309554773332</v>
      </c>
      <c r="H128" s="156">
        <f t="shared" si="148"/>
        <v>119</v>
      </c>
      <c r="NV128" s="119"/>
      <c r="NW128" s="119"/>
      <c r="NX128" s="119"/>
      <c r="NY128" s="119"/>
      <c r="NZ128" s="119"/>
      <c r="OA128" s="119"/>
      <c r="OB128" s="119"/>
      <c r="OC128" s="119"/>
      <c r="OD128" s="119"/>
      <c r="OE128" s="119"/>
      <c r="OF128" s="119"/>
      <c r="OG128" s="119"/>
      <c r="OH128" s="119"/>
      <c r="OI128" s="119"/>
      <c r="OJ128" s="119"/>
      <c r="OK128" s="119"/>
      <c r="OL128" s="119"/>
      <c r="OM128" s="119"/>
      <c r="ON128" s="119"/>
      <c r="OO128" s="119"/>
      <c r="OP128" s="119"/>
      <c r="OQ128" s="119"/>
      <c r="OR128" s="119"/>
      <c r="OS128" s="119"/>
      <c r="OT128" s="119"/>
      <c r="OU128" s="119"/>
      <c r="OV128" s="119"/>
      <c r="OW128" s="119"/>
      <c r="OX128" s="119"/>
      <c r="OY128" s="119"/>
      <c r="OZ128" s="119"/>
      <c r="PA128" s="119"/>
      <c r="PB128" s="119"/>
      <c r="PT128" s="119"/>
      <c r="PU128" s="119"/>
      <c r="PV128" s="119"/>
      <c r="PW128" s="119"/>
      <c r="PX128" s="119"/>
      <c r="PY128" s="119"/>
      <c r="PZ128" s="119"/>
      <c r="QA128" s="119"/>
      <c r="QB128" s="119"/>
      <c r="QC128" s="119"/>
      <c r="QD128" s="119"/>
      <c r="QE128" s="119"/>
      <c r="QF128" s="119"/>
      <c r="QG128" s="119"/>
      <c r="QH128" s="119"/>
      <c r="QI128" s="119"/>
      <c r="QJ128" s="119"/>
      <c r="QK128" s="119"/>
      <c r="QL128" s="119"/>
      <c r="QM128" s="119"/>
      <c r="QN128" s="119"/>
      <c r="QO128" s="119"/>
      <c r="QP128" s="119"/>
      <c r="QQ128" s="119"/>
      <c r="QR128" s="119"/>
      <c r="QS128" s="119"/>
      <c r="QT128" s="119"/>
      <c r="QU128" s="119"/>
      <c r="QV128" s="119"/>
      <c r="QW128" s="119"/>
      <c r="QX128" s="119"/>
      <c r="QY128" s="119"/>
      <c r="QZ128" s="119"/>
      <c r="RA128" s="119"/>
      <c r="RB128" s="119"/>
      <c r="RC128" s="119"/>
      <c r="RD128" s="119"/>
      <c r="RE128" s="119"/>
      <c r="RF128" s="119"/>
      <c r="RG128" s="119"/>
      <c r="SK128" s="136"/>
      <c r="SL128" s="136"/>
      <c r="SM128" s="136"/>
      <c r="SN128" s="136"/>
      <c r="SO128" s="136"/>
      <c r="SP128" s="136"/>
      <c r="SQ128" s="136"/>
      <c r="SR128" s="136"/>
      <c r="SS128" s="136"/>
      <c r="ST128" s="136"/>
      <c r="SU128" s="136"/>
      <c r="SV128" s="136"/>
      <c r="SW128" s="136"/>
      <c r="SX128" s="136"/>
      <c r="SY128" s="136"/>
      <c r="SZ128" s="136"/>
      <c r="TA128" s="136"/>
      <c r="TB128" s="136"/>
      <c r="TC128" s="136"/>
      <c r="TD128" s="136"/>
      <c r="TE128" s="136"/>
      <c r="TF128" s="136"/>
      <c r="TG128" s="136"/>
      <c r="TH128" s="136"/>
      <c r="TI128" s="136"/>
      <c r="TJ128" s="136"/>
      <c r="TK128" s="136"/>
      <c r="TL128" s="136"/>
      <c r="TM128" s="136"/>
      <c r="TN128" s="136"/>
      <c r="TO128" s="136"/>
      <c r="TP128" s="136"/>
      <c r="TQ128" s="136"/>
      <c r="UK128" s="301" t="s">
        <v>437</v>
      </c>
      <c r="UL128" s="219" t="s">
        <v>437</v>
      </c>
      <c r="UM128" s="219" t="s">
        <v>437</v>
      </c>
      <c r="UN128" s="219" t="s">
        <v>437</v>
      </c>
      <c r="UO128" s="219" t="s">
        <v>437</v>
      </c>
      <c r="UP128" s="219" t="s">
        <v>437</v>
      </c>
      <c r="UQ128" s="219" t="s">
        <v>437</v>
      </c>
      <c r="UR128" s="219" t="s">
        <v>437</v>
      </c>
      <c r="US128" s="219" t="s">
        <v>437</v>
      </c>
      <c r="UT128" s="219" t="s">
        <v>437</v>
      </c>
      <c r="UU128" s="219" t="s">
        <v>437</v>
      </c>
      <c r="UV128" s="219" t="s">
        <v>437</v>
      </c>
      <c r="UW128" s="219" t="s">
        <v>437</v>
      </c>
      <c r="UX128" s="219" t="s">
        <v>437</v>
      </c>
      <c r="UY128" s="219" t="s">
        <v>437</v>
      </c>
      <c r="UZ128" s="219" t="s">
        <v>437</v>
      </c>
      <c r="VA128" s="219" t="s">
        <v>437</v>
      </c>
      <c r="VB128" s="219" t="s">
        <v>437</v>
      </c>
      <c r="VC128" s="219" t="s">
        <v>437</v>
      </c>
      <c r="VD128" s="219" t="s">
        <v>437</v>
      </c>
      <c r="VE128" s="219" t="s">
        <v>437</v>
      </c>
      <c r="VF128" s="219" t="s">
        <v>437</v>
      </c>
      <c r="VG128" s="219" t="s">
        <v>437</v>
      </c>
      <c r="VH128" s="219">
        <v>4</v>
      </c>
      <c r="VI128" s="219" t="s">
        <v>437</v>
      </c>
      <c r="VJ128" s="219" t="s">
        <v>437</v>
      </c>
      <c r="VK128" s="219" t="s">
        <v>437</v>
      </c>
      <c r="VL128" s="219" t="s">
        <v>437</v>
      </c>
      <c r="VM128" s="219" t="s">
        <v>437</v>
      </c>
      <c r="VN128" s="528" t="s">
        <v>437</v>
      </c>
      <c r="VO128" s="534" t="s">
        <v>437</v>
      </c>
      <c r="VP128" s="219" t="s">
        <v>437</v>
      </c>
      <c r="VQ128" s="219" t="s">
        <v>437</v>
      </c>
      <c r="VR128" s="219" t="s">
        <v>437</v>
      </c>
      <c r="VS128" s="219" t="s">
        <v>437</v>
      </c>
      <c r="VT128" s="219" t="s">
        <v>437</v>
      </c>
      <c r="VU128" s="219" t="s">
        <v>437</v>
      </c>
      <c r="VV128" s="219" t="s">
        <v>437</v>
      </c>
      <c r="VW128" s="219" t="s">
        <v>437</v>
      </c>
      <c r="VX128" s="219" t="s">
        <v>437</v>
      </c>
      <c r="VY128" s="219">
        <v>16</v>
      </c>
      <c r="VZ128" s="219">
        <v>13</v>
      </c>
      <c r="WA128" s="219">
        <v>8</v>
      </c>
      <c r="WB128" s="219" t="s">
        <v>437</v>
      </c>
      <c r="WC128" s="219">
        <v>18</v>
      </c>
      <c r="WD128" s="219">
        <v>15</v>
      </c>
      <c r="WE128" s="219">
        <v>8</v>
      </c>
      <c r="WF128" s="219">
        <v>13</v>
      </c>
      <c r="WG128" s="219" t="s">
        <v>437</v>
      </c>
      <c r="WH128" s="219" t="s">
        <v>437</v>
      </c>
      <c r="WI128" s="219" t="s">
        <v>437</v>
      </c>
      <c r="WJ128" s="219" t="s">
        <v>437</v>
      </c>
      <c r="WK128" s="219" t="s">
        <v>437</v>
      </c>
      <c r="WL128" s="219" t="s">
        <v>437</v>
      </c>
      <c r="WM128" s="219" t="s">
        <v>437</v>
      </c>
      <c r="WN128" s="219" t="s">
        <v>437</v>
      </c>
      <c r="WO128" s="219" t="s">
        <v>437</v>
      </c>
      <c r="WP128" s="219" t="s">
        <v>437</v>
      </c>
      <c r="WQ128" s="219" t="s">
        <v>437</v>
      </c>
      <c r="WR128" s="219" t="s">
        <v>437</v>
      </c>
      <c r="WS128" s="535" t="s">
        <v>437</v>
      </c>
      <c r="WT128" s="534" t="s">
        <v>437</v>
      </c>
      <c r="WU128" s="219">
        <v>10</v>
      </c>
      <c r="WV128" s="219">
        <v>7</v>
      </c>
      <c r="WW128" s="219" t="s">
        <v>437</v>
      </c>
      <c r="WX128" s="219">
        <v>7</v>
      </c>
      <c r="WY128" s="219" t="s">
        <v>437</v>
      </c>
      <c r="WZ128" s="219" t="s">
        <v>437</v>
      </c>
      <c r="XA128" s="219" t="s">
        <v>437</v>
      </c>
      <c r="XB128" s="219" t="s">
        <v>437</v>
      </c>
      <c r="XC128" s="219" t="s">
        <v>437</v>
      </c>
      <c r="XD128" s="219" t="s">
        <v>437</v>
      </c>
      <c r="XE128" s="219" t="s">
        <v>437</v>
      </c>
      <c r="XF128" s="219" t="s">
        <v>437</v>
      </c>
      <c r="XG128" s="219" t="s">
        <v>437</v>
      </c>
      <c r="XH128" s="219" t="s">
        <v>437</v>
      </c>
      <c r="XI128" s="219" t="s">
        <v>437</v>
      </c>
      <c r="XJ128" s="219" t="s">
        <v>437</v>
      </c>
      <c r="XK128" s="219" t="s">
        <v>437</v>
      </c>
      <c r="XL128" s="219" t="s">
        <v>437</v>
      </c>
      <c r="XM128" s="219" t="s">
        <v>437</v>
      </c>
      <c r="XN128" s="219" t="s">
        <v>437</v>
      </c>
      <c r="XO128" s="219" t="s">
        <v>437</v>
      </c>
      <c r="XP128" s="219" t="s">
        <v>437</v>
      </c>
      <c r="XQ128" s="219" t="s">
        <v>437</v>
      </c>
      <c r="XR128" s="219" t="s">
        <v>437</v>
      </c>
      <c r="XS128" s="219" t="s">
        <v>437</v>
      </c>
      <c r="XT128" s="219" t="s">
        <v>437</v>
      </c>
      <c r="XU128" s="219" t="s">
        <v>437</v>
      </c>
      <c r="XV128" s="219" t="s">
        <v>437</v>
      </c>
      <c r="XW128" s="219" t="s">
        <v>437</v>
      </c>
      <c r="XX128" s="535" t="s">
        <v>437</v>
      </c>
      <c r="XY128" s="534" t="s">
        <v>437</v>
      </c>
      <c r="XZ128" s="219" t="s">
        <v>437</v>
      </c>
      <c r="YA128" s="219" t="s">
        <v>437</v>
      </c>
      <c r="YB128" s="219" t="s">
        <v>437</v>
      </c>
      <c r="YC128" s="219" t="s">
        <v>437</v>
      </c>
      <c r="YD128" s="219" t="s">
        <v>437</v>
      </c>
      <c r="YE128" s="219" t="s">
        <v>437</v>
      </c>
      <c r="YF128" s="219" t="s">
        <v>437</v>
      </c>
      <c r="YG128" s="219" t="s">
        <v>437</v>
      </c>
      <c r="YH128" s="219" t="s">
        <v>437</v>
      </c>
      <c r="YI128" s="219" t="s">
        <v>437</v>
      </c>
      <c r="YJ128" s="219" t="s">
        <v>437</v>
      </c>
      <c r="YK128" s="219" t="s">
        <v>437</v>
      </c>
      <c r="YL128" s="219" t="s">
        <v>437</v>
      </c>
      <c r="YM128" s="219" t="s">
        <v>437</v>
      </c>
      <c r="YN128" s="219" t="s">
        <v>437</v>
      </c>
      <c r="YO128" s="219" t="s">
        <v>437</v>
      </c>
      <c r="YP128" s="219" t="s">
        <v>437</v>
      </c>
      <c r="YQ128" s="219" t="s">
        <v>437</v>
      </c>
      <c r="YR128" s="219" t="s">
        <v>437</v>
      </c>
      <c r="YS128" s="219" t="s">
        <v>437</v>
      </c>
      <c r="YT128" s="219" t="s">
        <v>437</v>
      </c>
      <c r="YU128" s="219" t="s">
        <v>437</v>
      </c>
      <c r="YV128" s="219" t="s">
        <v>437</v>
      </c>
      <c r="YW128" s="219" t="s">
        <v>437</v>
      </c>
      <c r="YX128" s="219" t="s">
        <v>437</v>
      </c>
      <c r="YY128" s="219" t="s">
        <v>437</v>
      </c>
      <c r="YZ128" s="219" t="s">
        <v>437</v>
      </c>
      <c r="ZA128" s="219" t="s">
        <v>437</v>
      </c>
      <c r="ZB128" s="535" t="s">
        <v>437</v>
      </c>
      <c r="ACQ128" s="301" t="s">
        <v>437</v>
      </c>
      <c r="ACR128" s="219" t="s">
        <v>437</v>
      </c>
      <c r="ACS128" s="219" t="s">
        <v>437</v>
      </c>
      <c r="ACT128" s="219" t="s">
        <v>437</v>
      </c>
      <c r="ACU128" s="219" t="s">
        <v>437</v>
      </c>
      <c r="ACV128" s="219" t="s">
        <v>437</v>
      </c>
      <c r="ACW128" s="219" t="s">
        <v>437</v>
      </c>
      <c r="ACX128" s="219" t="s">
        <v>437</v>
      </c>
      <c r="ACY128" s="219" t="s">
        <v>437</v>
      </c>
      <c r="ACZ128" s="219" t="s">
        <v>437</v>
      </c>
      <c r="ADA128" s="219" t="s">
        <v>437</v>
      </c>
      <c r="ADB128" s="219" t="s">
        <v>437</v>
      </c>
      <c r="ADC128" s="219" t="s">
        <v>437</v>
      </c>
      <c r="ADD128" s="219" t="s">
        <v>437</v>
      </c>
      <c r="ADE128" s="219" t="s">
        <v>437</v>
      </c>
      <c r="ADF128" s="219" t="s">
        <v>437</v>
      </c>
      <c r="ADG128" s="219" t="s">
        <v>437</v>
      </c>
      <c r="ADH128" s="219" t="s">
        <v>437</v>
      </c>
      <c r="ADI128" s="219" t="s">
        <v>437</v>
      </c>
      <c r="ADJ128" s="219" t="s">
        <v>437</v>
      </c>
      <c r="ADK128" s="219" t="s">
        <v>437</v>
      </c>
      <c r="ADL128" s="219" t="s">
        <v>437</v>
      </c>
      <c r="ADM128" s="219" t="s">
        <v>437</v>
      </c>
      <c r="ADN128" s="219" t="s">
        <v>437</v>
      </c>
      <c r="ADO128" s="219" t="s">
        <v>437</v>
      </c>
      <c r="ADP128" s="219" t="s">
        <v>437</v>
      </c>
      <c r="ADQ128" s="219" t="s">
        <v>437</v>
      </c>
      <c r="ADR128" s="219" t="s">
        <v>437</v>
      </c>
      <c r="ADS128" s="219" t="s">
        <v>437</v>
      </c>
      <c r="ADT128" s="219" t="s">
        <v>437</v>
      </c>
      <c r="ADU128" s="316" t="s">
        <v>437</v>
      </c>
    </row>
    <row r="129" spans="1:1063" ht="14.25" hidden="1" customHeight="1" outlineLevel="1" thickBot="1">
      <c r="A129" s="159"/>
      <c r="B129" s="181" t="s">
        <v>230</v>
      </c>
      <c r="C129" s="40" t="s">
        <v>231</v>
      </c>
      <c r="D129" s="670">
        <f t="shared" si="147"/>
        <v>27</v>
      </c>
      <c r="E129" s="55">
        <f t="shared" si="146"/>
        <v>0.88235402882102554</v>
      </c>
      <c r="F129" s="179"/>
      <c r="G129" s="49">
        <f>G132*0.067</f>
        <v>30.59996228053333</v>
      </c>
      <c r="H129" s="156">
        <f t="shared" si="148"/>
        <v>27</v>
      </c>
      <c r="NV129" s="119"/>
      <c r="NW129" s="119"/>
      <c r="NX129" s="119"/>
      <c r="NY129" s="119"/>
      <c r="NZ129" s="119"/>
      <c r="OA129" s="119"/>
      <c r="OB129" s="119"/>
      <c r="OC129" s="119"/>
      <c r="OD129" s="119"/>
      <c r="OE129" s="119"/>
      <c r="OF129" s="119"/>
      <c r="OG129" s="119"/>
      <c r="OH129" s="119"/>
      <c r="OI129" s="119"/>
      <c r="OJ129" s="119"/>
      <c r="OK129" s="119"/>
      <c r="OL129" s="119"/>
      <c r="OM129" s="119"/>
      <c r="ON129" s="119"/>
      <c r="OO129" s="119"/>
      <c r="OP129" s="119"/>
      <c r="OQ129" s="119"/>
      <c r="OR129" s="119"/>
      <c r="OS129" s="119"/>
      <c r="OT129" s="119"/>
      <c r="OU129" s="119"/>
      <c r="OV129" s="119"/>
      <c r="OW129" s="119"/>
      <c r="OX129" s="119"/>
      <c r="OY129" s="119"/>
      <c r="OZ129" s="119"/>
      <c r="PA129" s="119"/>
      <c r="PB129" s="119"/>
      <c r="PT129" s="119"/>
      <c r="PU129" s="119"/>
      <c r="PV129" s="119"/>
      <c r="PW129" s="119"/>
      <c r="PX129" s="119"/>
      <c r="PY129" s="119"/>
      <c r="PZ129" s="119"/>
      <c r="QA129" s="119"/>
      <c r="QB129" s="119"/>
      <c r="QC129" s="119"/>
      <c r="QD129" s="119"/>
      <c r="QE129" s="119"/>
      <c r="QF129" s="119"/>
      <c r="QG129" s="119"/>
      <c r="QH129" s="119"/>
      <c r="QI129" s="119"/>
      <c r="QJ129" s="119"/>
      <c r="QK129" s="119"/>
      <c r="QL129" s="119"/>
      <c r="QM129" s="119"/>
      <c r="QN129" s="119"/>
      <c r="QO129" s="119"/>
      <c r="QP129" s="119"/>
      <c r="QQ129" s="119"/>
      <c r="QR129" s="119"/>
      <c r="QS129" s="119"/>
      <c r="QT129" s="119"/>
      <c r="QU129" s="119"/>
      <c r="QV129" s="119"/>
      <c r="QW129" s="119"/>
      <c r="QX129" s="119"/>
      <c r="QY129" s="119"/>
      <c r="QZ129" s="119"/>
      <c r="RA129" s="119"/>
      <c r="RB129" s="119"/>
      <c r="RC129" s="119"/>
      <c r="RD129" s="119"/>
      <c r="RE129" s="119"/>
      <c r="RF129" s="119"/>
      <c r="RG129" s="119"/>
      <c r="SK129" s="136"/>
      <c r="SL129" s="136"/>
      <c r="SM129" s="136"/>
      <c r="SN129" s="136"/>
      <c r="SO129" s="136"/>
      <c r="SP129" s="136"/>
      <c r="SQ129" s="136"/>
      <c r="SR129" s="136"/>
      <c r="SS129" s="136"/>
      <c r="ST129" s="136"/>
      <c r="SU129" s="136"/>
      <c r="SV129" s="136"/>
      <c r="SW129" s="136"/>
      <c r="SX129" s="136"/>
      <c r="SY129" s="136"/>
      <c r="SZ129" s="136"/>
      <c r="TA129" s="136"/>
      <c r="TB129" s="136"/>
      <c r="TC129" s="136"/>
      <c r="TD129" s="136"/>
      <c r="TE129" s="136"/>
      <c r="TF129" s="136"/>
      <c r="TG129" s="136"/>
      <c r="TH129" s="136"/>
      <c r="TI129" s="136"/>
      <c r="TJ129" s="136"/>
      <c r="TK129" s="136"/>
      <c r="TL129" s="136"/>
      <c r="TM129" s="136"/>
      <c r="TN129" s="136"/>
      <c r="TO129" s="136"/>
      <c r="TP129" s="136"/>
      <c r="TQ129" s="136"/>
      <c r="UK129" s="301" t="s">
        <v>437</v>
      </c>
      <c r="UL129" s="219" t="s">
        <v>437</v>
      </c>
      <c r="UM129" s="219" t="s">
        <v>437</v>
      </c>
      <c r="UN129" s="219" t="s">
        <v>437</v>
      </c>
      <c r="UO129" s="219" t="s">
        <v>437</v>
      </c>
      <c r="UP129" s="219" t="s">
        <v>437</v>
      </c>
      <c r="UQ129" s="219" t="s">
        <v>437</v>
      </c>
      <c r="UR129" s="219" t="s">
        <v>437</v>
      </c>
      <c r="US129" s="219" t="s">
        <v>437</v>
      </c>
      <c r="UT129" s="219" t="s">
        <v>437</v>
      </c>
      <c r="UU129" s="219" t="s">
        <v>437</v>
      </c>
      <c r="UV129" s="219" t="s">
        <v>437</v>
      </c>
      <c r="UW129" s="219" t="s">
        <v>437</v>
      </c>
      <c r="UX129" s="219" t="s">
        <v>437</v>
      </c>
      <c r="UY129" s="219" t="s">
        <v>437</v>
      </c>
      <c r="UZ129" s="219" t="s">
        <v>437</v>
      </c>
      <c r="VA129" s="219" t="s">
        <v>437</v>
      </c>
      <c r="VB129" s="219" t="s">
        <v>437</v>
      </c>
      <c r="VC129" s="219" t="s">
        <v>437</v>
      </c>
      <c r="VD129" s="219" t="s">
        <v>437</v>
      </c>
      <c r="VE129" s="219" t="s">
        <v>437</v>
      </c>
      <c r="VF129" s="219" t="s">
        <v>437</v>
      </c>
      <c r="VG129" s="219" t="s">
        <v>437</v>
      </c>
      <c r="VH129" s="219">
        <v>3</v>
      </c>
      <c r="VI129" s="219">
        <v>6</v>
      </c>
      <c r="VJ129" s="219" t="s">
        <v>437</v>
      </c>
      <c r="VK129" s="219" t="s">
        <v>437</v>
      </c>
      <c r="VL129" s="219" t="s">
        <v>437</v>
      </c>
      <c r="VM129" s="219" t="s">
        <v>437</v>
      </c>
      <c r="VN129" s="528" t="s">
        <v>437</v>
      </c>
      <c r="VO129" s="534" t="s">
        <v>437</v>
      </c>
      <c r="VP129" s="219" t="s">
        <v>437</v>
      </c>
      <c r="VQ129" s="219" t="s">
        <v>437</v>
      </c>
      <c r="VR129" s="219" t="s">
        <v>437</v>
      </c>
      <c r="VS129" s="219" t="s">
        <v>437</v>
      </c>
      <c r="VT129" s="219" t="s">
        <v>437</v>
      </c>
      <c r="VU129" s="219" t="s">
        <v>437</v>
      </c>
      <c r="VV129" s="219" t="s">
        <v>437</v>
      </c>
      <c r="VW129" s="219" t="s">
        <v>437</v>
      </c>
      <c r="VX129" s="219" t="s">
        <v>437</v>
      </c>
      <c r="VY129" s="219" t="s">
        <v>437</v>
      </c>
      <c r="VZ129" s="219" t="s">
        <v>437</v>
      </c>
      <c r="WA129" s="219" t="s">
        <v>437</v>
      </c>
      <c r="WB129" s="219" t="s">
        <v>437</v>
      </c>
      <c r="WC129" s="219" t="s">
        <v>437</v>
      </c>
      <c r="WD129" s="219" t="s">
        <v>437</v>
      </c>
      <c r="WE129" s="219" t="s">
        <v>437</v>
      </c>
      <c r="WF129" s="219" t="s">
        <v>437</v>
      </c>
      <c r="WG129" s="219" t="s">
        <v>437</v>
      </c>
      <c r="WH129" s="219" t="s">
        <v>437</v>
      </c>
      <c r="WI129" s="219" t="s">
        <v>437</v>
      </c>
      <c r="WJ129" s="219" t="s">
        <v>437</v>
      </c>
      <c r="WK129" s="219" t="s">
        <v>437</v>
      </c>
      <c r="WL129" s="219" t="s">
        <v>437</v>
      </c>
      <c r="WM129" s="219" t="s">
        <v>437</v>
      </c>
      <c r="WN129" s="219" t="s">
        <v>437</v>
      </c>
      <c r="WO129" s="219" t="s">
        <v>437</v>
      </c>
      <c r="WP129" s="219" t="s">
        <v>437</v>
      </c>
      <c r="WQ129" s="219">
        <v>4</v>
      </c>
      <c r="WR129" s="219">
        <v>8</v>
      </c>
      <c r="WS129" s="535">
        <v>6</v>
      </c>
      <c r="WT129" s="534" t="s">
        <v>437</v>
      </c>
      <c r="WU129" s="219" t="s">
        <v>437</v>
      </c>
      <c r="WV129" s="219" t="s">
        <v>437</v>
      </c>
      <c r="WW129" s="219" t="s">
        <v>437</v>
      </c>
      <c r="WX129" s="219" t="s">
        <v>437</v>
      </c>
      <c r="WY129" s="219" t="s">
        <v>437</v>
      </c>
      <c r="WZ129" s="219" t="s">
        <v>437</v>
      </c>
      <c r="XA129" s="219" t="s">
        <v>437</v>
      </c>
      <c r="XB129" s="219" t="s">
        <v>437</v>
      </c>
      <c r="XC129" s="219" t="s">
        <v>437</v>
      </c>
      <c r="XD129" s="219" t="s">
        <v>437</v>
      </c>
      <c r="XE129" s="219" t="s">
        <v>437</v>
      </c>
      <c r="XF129" s="219" t="s">
        <v>437</v>
      </c>
      <c r="XG129" s="219" t="s">
        <v>437</v>
      </c>
      <c r="XH129" s="219" t="s">
        <v>437</v>
      </c>
      <c r="XI129" s="219" t="s">
        <v>437</v>
      </c>
      <c r="XJ129" s="219" t="s">
        <v>437</v>
      </c>
      <c r="XK129" s="219" t="s">
        <v>437</v>
      </c>
      <c r="XL129" s="219" t="s">
        <v>437</v>
      </c>
      <c r="XM129" s="219" t="s">
        <v>437</v>
      </c>
      <c r="XN129" s="219" t="s">
        <v>437</v>
      </c>
      <c r="XO129" s="219" t="s">
        <v>437</v>
      </c>
      <c r="XP129" s="219" t="s">
        <v>437</v>
      </c>
      <c r="XQ129" s="219" t="s">
        <v>437</v>
      </c>
      <c r="XR129" s="219" t="s">
        <v>437</v>
      </c>
      <c r="XS129" s="219" t="s">
        <v>437</v>
      </c>
      <c r="XT129" s="219" t="s">
        <v>437</v>
      </c>
      <c r="XU129" s="219" t="s">
        <v>437</v>
      </c>
      <c r="XV129" s="219" t="s">
        <v>437</v>
      </c>
      <c r="XW129" s="219" t="s">
        <v>437</v>
      </c>
      <c r="XX129" s="535" t="s">
        <v>437</v>
      </c>
      <c r="XY129" s="534" t="s">
        <v>437</v>
      </c>
      <c r="XZ129" s="219" t="s">
        <v>437</v>
      </c>
      <c r="YA129" s="219" t="s">
        <v>437</v>
      </c>
      <c r="YB129" s="219" t="s">
        <v>437</v>
      </c>
      <c r="YC129" s="219" t="s">
        <v>437</v>
      </c>
      <c r="YD129" s="219" t="s">
        <v>437</v>
      </c>
      <c r="YE129" s="219" t="s">
        <v>437</v>
      </c>
      <c r="YF129" s="219" t="s">
        <v>437</v>
      </c>
      <c r="YG129" s="219" t="s">
        <v>437</v>
      </c>
      <c r="YH129" s="219" t="s">
        <v>437</v>
      </c>
      <c r="YI129" s="219" t="s">
        <v>437</v>
      </c>
      <c r="YJ129" s="219" t="s">
        <v>437</v>
      </c>
      <c r="YK129" s="219" t="s">
        <v>437</v>
      </c>
      <c r="YL129" s="219" t="s">
        <v>437</v>
      </c>
      <c r="YM129" s="219" t="s">
        <v>437</v>
      </c>
      <c r="YN129" s="219" t="s">
        <v>437</v>
      </c>
      <c r="YO129" s="219" t="s">
        <v>437</v>
      </c>
      <c r="YP129" s="219" t="s">
        <v>437</v>
      </c>
      <c r="YQ129" s="219" t="s">
        <v>437</v>
      </c>
      <c r="YR129" s="219" t="s">
        <v>437</v>
      </c>
      <c r="YS129" s="219" t="s">
        <v>437</v>
      </c>
      <c r="YT129" s="219" t="s">
        <v>437</v>
      </c>
      <c r="YU129" s="219" t="s">
        <v>437</v>
      </c>
      <c r="YV129" s="219" t="s">
        <v>437</v>
      </c>
      <c r="YW129" s="219" t="s">
        <v>437</v>
      </c>
      <c r="YX129" s="219" t="s">
        <v>437</v>
      </c>
      <c r="YY129" s="219" t="s">
        <v>437</v>
      </c>
      <c r="YZ129" s="219" t="s">
        <v>437</v>
      </c>
      <c r="ZA129" s="219" t="s">
        <v>437</v>
      </c>
      <c r="ZB129" s="535" t="s">
        <v>437</v>
      </c>
      <c r="ACQ129" s="301" t="s">
        <v>437</v>
      </c>
      <c r="ACR129" s="219" t="s">
        <v>437</v>
      </c>
      <c r="ACS129" s="219" t="s">
        <v>437</v>
      </c>
      <c r="ACT129" s="219" t="s">
        <v>437</v>
      </c>
      <c r="ACU129" s="219" t="s">
        <v>437</v>
      </c>
      <c r="ACV129" s="219" t="s">
        <v>437</v>
      </c>
      <c r="ACW129" s="219" t="s">
        <v>437</v>
      </c>
      <c r="ACX129" s="219" t="s">
        <v>437</v>
      </c>
      <c r="ACY129" s="219" t="s">
        <v>437</v>
      </c>
      <c r="ACZ129" s="219" t="s">
        <v>437</v>
      </c>
      <c r="ADA129" s="219" t="s">
        <v>437</v>
      </c>
      <c r="ADB129" s="219" t="s">
        <v>437</v>
      </c>
      <c r="ADC129" s="219" t="s">
        <v>437</v>
      </c>
      <c r="ADD129" s="219" t="s">
        <v>437</v>
      </c>
      <c r="ADE129" s="219" t="s">
        <v>437</v>
      </c>
      <c r="ADF129" s="219" t="s">
        <v>437</v>
      </c>
      <c r="ADG129" s="219" t="s">
        <v>437</v>
      </c>
      <c r="ADH129" s="219" t="s">
        <v>437</v>
      </c>
      <c r="ADI129" s="219" t="s">
        <v>437</v>
      </c>
      <c r="ADJ129" s="219" t="s">
        <v>437</v>
      </c>
      <c r="ADK129" s="219" t="s">
        <v>437</v>
      </c>
      <c r="ADL129" s="219" t="s">
        <v>437</v>
      </c>
      <c r="ADM129" s="219" t="s">
        <v>437</v>
      </c>
      <c r="ADN129" s="219" t="s">
        <v>437</v>
      </c>
      <c r="ADO129" s="219" t="s">
        <v>437</v>
      </c>
      <c r="ADP129" s="219" t="s">
        <v>437</v>
      </c>
      <c r="ADQ129" s="219" t="s">
        <v>437</v>
      </c>
      <c r="ADR129" s="219" t="s">
        <v>437</v>
      </c>
      <c r="ADS129" s="219" t="s">
        <v>437</v>
      </c>
      <c r="ADT129" s="219" t="s">
        <v>437</v>
      </c>
      <c r="ADU129" s="316" t="s">
        <v>437</v>
      </c>
    </row>
    <row r="130" spans="1:1063" ht="14.25" hidden="1" customHeight="1" outlineLevel="1" thickBot="1">
      <c r="A130" s="159"/>
      <c r="B130" s="160">
        <f>D132</f>
        <v>392</v>
      </c>
      <c r="C130" s="40" t="s">
        <v>232</v>
      </c>
      <c r="D130" s="670">
        <f t="shared" si="147"/>
        <v>34</v>
      </c>
      <c r="E130" s="55">
        <f t="shared" si="146"/>
        <v>1.3293667180253281</v>
      </c>
      <c r="F130" s="179"/>
      <c r="G130" s="49">
        <f>G132*0.056</f>
        <v>25.576087876266666</v>
      </c>
      <c r="H130" s="156">
        <f t="shared" si="148"/>
        <v>34</v>
      </c>
      <c r="NV130" s="119"/>
      <c r="NW130" s="119"/>
      <c r="NX130" s="119"/>
      <c r="NY130" s="119"/>
      <c r="NZ130" s="119"/>
      <c r="OA130" s="119"/>
      <c r="OB130" s="119"/>
      <c r="OC130" s="119"/>
      <c r="OD130" s="119"/>
      <c r="OE130" s="119"/>
      <c r="OF130" s="119"/>
      <c r="OG130" s="119"/>
      <c r="OH130" s="119"/>
      <c r="OI130" s="119"/>
      <c r="OJ130" s="119"/>
      <c r="OK130" s="119"/>
      <c r="OL130" s="119"/>
      <c r="OM130" s="119"/>
      <c r="ON130" s="119"/>
      <c r="OO130" s="119"/>
      <c r="OP130" s="119"/>
      <c r="OQ130" s="119"/>
      <c r="OR130" s="119"/>
      <c r="OS130" s="119"/>
      <c r="OT130" s="119"/>
      <c r="OU130" s="119"/>
      <c r="OV130" s="119"/>
      <c r="OW130" s="119"/>
      <c r="OX130" s="119"/>
      <c r="OY130" s="119"/>
      <c r="OZ130" s="119"/>
      <c r="PA130" s="119"/>
      <c r="PB130" s="119"/>
      <c r="PT130" s="119"/>
      <c r="PU130" s="119"/>
      <c r="PV130" s="119"/>
      <c r="PW130" s="119"/>
      <c r="PX130" s="119"/>
      <c r="PY130" s="119"/>
      <c r="PZ130" s="119"/>
      <c r="QA130" s="119"/>
      <c r="QB130" s="119"/>
      <c r="QC130" s="119"/>
      <c r="QD130" s="119"/>
      <c r="QE130" s="119"/>
      <c r="QF130" s="119"/>
      <c r="QG130" s="119"/>
      <c r="QH130" s="119"/>
      <c r="QI130" s="119"/>
      <c r="QJ130" s="119"/>
      <c r="QK130" s="119"/>
      <c r="QL130" s="119"/>
      <c r="QM130" s="119"/>
      <c r="QN130" s="119"/>
      <c r="QO130" s="119"/>
      <c r="QP130" s="119"/>
      <c r="QQ130" s="119"/>
      <c r="QR130" s="119"/>
      <c r="QS130" s="119"/>
      <c r="QT130" s="119"/>
      <c r="QU130" s="119"/>
      <c r="QV130" s="119"/>
      <c r="QW130" s="119"/>
      <c r="QX130" s="119"/>
      <c r="QY130" s="119"/>
      <c r="QZ130" s="119"/>
      <c r="RA130" s="119"/>
      <c r="RB130" s="119"/>
      <c r="RC130" s="119"/>
      <c r="RD130" s="119"/>
      <c r="RE130" s="119"/>
      <c r="RF130" s="119"/>
      <c r="RG130" s="119"/>
      <c r="SK130" s="136"/>
      <c r="SL130" s="136"/>
      <c r="SM130" s="136"/>
      <c r="SN130" s="136"/>
      <c r="SO130" s="136"/>
      <c r="SP130" s="136"/>
      <c r="SQ130" s="136"/>
      <c r="SR130" s="136"/>
      <c r="SS130" s="136"/>
      <c r="ST130" s="136"/>
      <c r="SU130" s="136"/>
      <c r="SV130" s="136"/>
      <c r="SW130" s="136"/>
      <c r="SX130" s="136"/>
      <c r="SY130" s="136"/>
      <c r="SZ130" s="136"/>
      <c r="TA130" s="136"/>
      <c r="TB130" s="136"/>
      <c r="TC130" s="136"/>
      <c r="TD130" s="136"/>
      <c r="TE130" s="136"/>
      <c r="TF130" s="136"/>
      <c r="TG130" s="136"/>
      <c r="TH130" s="136"/>
      <c r="TI130" s="136"/>
      <c r="TJ130" s="136"/>
      <c r="TK130" s="136"/>
      <c r="TL130" s="136"/>
      <c r="TM130" s="136"/>
      <c r="TN130" s="136"/>
      <c r="TO130" s="136"/>
      <c r="TP130" s="136"/>
      <c r="TQ130" s="136"/>
      <c r="UK130" s="301" t="s">
        <v>437</v>
      </c>
      <c r="UL130" s="219" t="s">
        <v>437</v>
      </c>
      <c r="UM130" s="219" t="s">
        <v>437</v>
      </c>
      <c r="UN130" s="219" t="s">
        <v>437</v>
      </c>
      <c r="UO130" s="219" t="s">
        <v>437</v>
      </c>
      <c r="UP130" s="219" t="s">
        <v>437</v>
      </c>
      <c r="UQ130" s="219" t="s">
        <v>437</v>
      </c>
      <c r="UR130" s="219" t="s">
        <v>437</v>
      </c>
      <c r="US130" s="219" t="s">
        <v>437</v>
      </c>
      <c r="UT130" s="219" t="s">
        <v>437</v>
      </c>
      <c r="UU130" s="219" t="s">
        <v>437</v>
      </c>
      <c r="UV130" s="219" t="s">
        <v>437</v>
      </c>
      <c r="UW130" s="219" t="s">
        <v>437</v>
      </c>
      <c r="UX130" s="219" t="s">
        <v>437</v>
      </c>
      <c r="UY130" s="219" t="s">
        <v>437</v>
      </c>
      <c r="UZ130" s="219" t="s">
        <v>437</v>
      </c>
      <c r="VA130" s="219" t="s">
        <v>437</v>
      </c>
      <c r="VB130" s="219" t="s">
        <v>437</v>
      </c>
      <c r="VC130" s="219" t="s">
        <v>437</v>
      </c>
      <c r="VD130" s="219" t="s">
        <v>437</v>
      </c>
      <c r="VE130" s="219" t="s">
        <v>437</v>
      </c>
      <c r="VF130" s="219" t="s">
        <v>437</v>
      </c>
      <c r="VG130" s="219" t="s">
        <v>437</v>
      </c>
      <c r="VH130" s="219" t="s">
        <v>437</v>
      </c>
      <c r="VI130" s="219" t="s">
        <v>437</v>
      </c>
      <c r="VJ130" s="219" t="s">
        <v>437</v>
      </c>
      <c r="VK130" s="219" t="s">
        <v>437</v>
      </c>
      <c r="VL130" s="219" t="s">
        <v>437</v>
      </c>
      <c r="VM130" s="219" t="s">
        <v>437</v>
      </c>
      <c r="VN130" s="528" t="s">
        <v>437</v>
      </c>
      <c r="VO130" s="534" t="s">
        <v>437</v>
      </c>
      <c r="VP130" s="219" t="s">
        <v>437</v>
      </c>
      <c r="VQ130" s="219" t="s">
        <v>437</v>
      </c>
      <c r="VR130" s="219" t="s">
        <v>437</v>
      </c>
      <c r="VS130" s="219" t="s">
        <v>437</v>
      </c>
      <c r="VT130" s="219" t="s">
        <v>437</v>
      </c>
      <c r="VU130" s="219" t="s">
        <v>437</v>
      </c>
      <c r="VV130" s="219" t="s">
        <v>437</v>
      </c>
      <c r="VW130" s="219" t="s">
        <v>437</v>
      </c>
      <c r="VX130" s="219" t="s">
        <v>437</v>
      </c>
      <c r="VY130" s="219" t="s">
        <v>437</v>
      </c>
      <c r="VZ130" s="219" t="s">
        <v>437</v>
      </c>
      <c r="WA130" s="219" t="s">
        <v>437</v>
      </c>
      <c r="WB130" s="219" t="s">
        <v>437</v>
      </c>
      <c r="WC130" s="219" t="s">
        <v>437</v>
      </c>
      <c r="WD130" s="219" t="s">
        <v>437</v>
      </c>
      <c r="WE130" s="219" t="s">
        <v>437</v>
      </c>
      <c r="WF130" s="219" t="s">
        <v>437</v>
      </c>
      <c r="WG130" s="219" t="s">
        <v>437</v>
      </c>
      <c r="WH130" s="219" t="s">
        <v>437</v>
      </c>
      <c r="WI130" s="219" t="s">
        <v>437</v>
      </c>
      <c r="WJ130" s="219" t="s">
        <v>437</v>
      </c>
      <c r="WK130" s="219" t="s">
        <v>437</v>
      </c>
      <c r="WL130" s="219" t="s">
        <v>437</v>
      </c>
      <c r="WM130" s="219" t="s">
        <v>437</v>
      </c>
      <c r="WN130" s="219" t="s">
        <v>437</v>
      </c>
      <c r="WO130" s="219" t="s">
        <v>437</v>
      </c>
      <c r="WP130" s="219" t="s">
        <v>437</v>
      </c>
      <c r="WQ130" s="219" t="s">
        <v>437</v>
      </c>
      <c r="WR130" s="219" t="s">
        <v>437</v>
      </c>
      <c r="WS130" s="535" t="s">
        <v>437</v>
      </c>
      <c r="WT130" s="534" t="s">
        <v>437</v>
      </c>
      <c r="WU130" s="219" t="s">
        <v>437</v>
      </c>
      <c r="WV130" s="219" t="s">
        <v>437</v>
      </c>
      <c r="WW130" s="219" t="s">
        <v>437</v>
      </c>
      <c r="WX130" s="219" t="s">
        <v>437</v>
      </c>
      <c r="WY130" s="219" t="s">
        <v>437</v>
      </c>
      <c r="WZ130" s="219" t="s">
        <v>437</v>
      </c>
      <c r="XA130" s="219" t="s">
        <v>437</v>
      </c>
      <c r="XB130" s="219">
        <v>8</v>
      </c>
      <c r="XC130" s="219">
        <v>9</v>
      </c>
      <c r="XD130" s="219" t="s">
        <v>437</v>
      </c>
      <c r="XE130" s="219">
        <v>7</v>
      </c>
      <c r="XF130" s="219" t="s">
        <v>437</v>
      </c>
      <c r="XG130" s="219" t="s">
        <v>437</v>
      </c>
      <c r="XH130" s="219" t="s">
        <v>437</v>
      </c>
      <c r="XI130" s="219">
        <v>8</v>
      </c>
      <c r="XJ130" s="219">
        <v>2</v>
      </c>
      <c r="XK130" s="219" t="s">
        <v>437</v>
      </c>
      <c r="XL130" s="219" t="s">
        <v>437</v>
      </c>
      <c r="XM130" s="219" t="s">
        <v>437</v>
      </c>
      <c r="XN130" s="219" t="s">
        <v>437</v>
      </c>
      <c r="XO130" s="219" t="s">
        <v>437</v>
      </c>
      <c r="XP130" s="219" t="s">
        <v>437</v>
      </c>
      <c r="XQ130" s="219" t="s">
        <v>437</v>
      </c>
      <c r="XR130" s="219" t="s">
        <v>437</v>
      </c>
      <c r="XS130" s="219" t="s">
        <v>437</v>
      </c>
      <c r="XT130" s="219" t="s">
        <v>437</v>
      </c>
      <c r="XU130" s="219" t="s">
        <v>437</v>
      </c>
      <c r="XV130" s="219" t="s">
        <v>437</v>
      </c>
      <c r="XW130" s="219" t="s">
        <v>437</v>
      </c>
      <c r="XX130" s="535" t="s">
        <v>437</v>
      </c>
      <c r="XY130" s="534" t="s">
        <v>437</v>
      </c>
      <c r="XZ130" s="219" t="s">
        <v>437</v>
      </c>
      <c r="YA130" s="219" t="s">
        <v>437</v>
      </c>
      <c r="YB130" s="219" t="s">
        <v>437</v>
      </c>
      <c r="YC130" s="219" t="s">
        <v>437</v>
      </c>
      <c r="YD130" s="219" t="s">
        <v>437</v>
      </c>
      <c r="YE130" s="219" t="s">
        <v>437</v>
      </c>
      <c r="YF130" s="219" t="s">
        <v>437</v>
      </c>
      <c r="YG130" s="219" t="s">
        <v>437</v>
      </c>
      <c r="YH130" s="219" t="s">
        <v>437</v>
      </c>
      <c r="YI130" s="219" t="s">
        <v>437</v>
      </c>
      <c r="YJ130" s="219" t="s">
        <v>437</v>
      </c>
      <c r="YK130" s="219" t="s">
        <v>437</v>
      </c>
      <c r="YL130" s="219" t="s">
        <v>437</v>
      </c>
      <c r="YM130" s="219" t="s">
        <v>437</v>
      </c>
      <c r="YN130" s="219" t="s">
        <v>437</v>
      </c>
      <c r="YO130" s="219" t="s">
        <v>437</v>
      </c>
      <c r="YP130" s="219" t="s">
        <v>437</v>
      </c>
      <c r="YQ130" s="219" t="s">
        <v>437</v>
      </c>
      <c r="YR130" s="219" t="s">
        <v>437</v>
      </c>
      <c r="YS130" s="219" t="s">
        <v>437</v>
      </c>
      <c r="YT130" s="219" t="s">
        <v>437</v>
      </c>
      <c r="YU130" s="219" t="s">
        <v>437</v>
      </c>
      <c r="YV130" s="219" t="s">
        <v>437</v>
      </c>
      <c r="YW130" s="219" t="s">
        <v>437</v>
      </c>
      <c r="YX130" s="219" t="s">
        <v>437</v>
      </c>
      <c r="YY130" s="219" t="s">
        <v>437</v>
      </c>
      <c r="YZ130" s="219" t="s">
        <v>437</v>
      </c>
      <c r="ZA130" s="219" t="s">
        <v>437</v>
      </c>
      <c r="ZB130" s="535" t="s">
        <v>437</v>
      </c>
      <c r="ACQ130" s="301" t="s">
        <v>437</v>
      </c>
      <c r="ACR130" s="219" t="s">
        <v>437</v>
      </c>
      <c r="ACS130" s="219" t="s">
        <v>437</v>
      </c>
      <c r="ACT130" s="219" t="s">
        <v>437</v>
      </c>
      <c r="ACU130" s="219" t="s">
        <v>437</v>
      </c>
      <c r="ACV130" s="219" t="s">
        <v>437</v>
      </c>
      <c r="ACW130" s="219" t="s">
        <v>437</v>
      </c>
      <c r="ACX130" s="219" t="s">
        <v>437</v>
      </c>
      <c r="ACY130" s="219" t="s">
        <v>437</v>
      </c>
      <c r="ACZ130" s="219" t="s">
        <v>437</v>
      </c>
      <c r="ADA130" s="219" t="s">
        <v>437</v>
      </c>
      <c r="ADB130" s="219" t="s">
        <v>437</v>
      </c>
      <c r="ADC130" s="219" t="s">
        <v>437</v>
      </c>
      <c r="ADD130" s="219" t="s">
        <v>437</v>
      </c>
      <c r="ADE130" s="219" t="s">
        <v>437</v>
      </c>
      <c r="ADF130" s="219" t="s">
        <v>437</v>
      </c>
      <c r="ADG130" s="219" t="s">
        <v>437</v>
      </c>
      <c r="ADH130" s="219" t="s">
        <v>437</v>
      </c>
      <c r="ADI130" s="219" t="s">
        <v>437</v>
      </c>
      <c r="ADJ130" s="219" t="s">
        <v>437</v>
      </c>
      <c r="ADK130" s="219" t="s">
        <v>437</v>
      </c>
      <c r="ADL130" s="219" t="s">
        <v>437</v>
      </c>
      <c r="ADM130" s="219" t="s">
        <v>437</v>
      </c>
      <c r="ADN130" s="219" t="s">
        <v>437</v>
      </c>
      <c r="ADO130" s="219" t="s">
        <v>437</v>
      </c>
      <c r="ADP130" s="219" t="s">
        <v>437</v>
      </c>
      <c r="ADQ130" s="219" t="s">
        <v>437</v>
      </c>
      <c r="ADR130" s="219" t="s">
        <v>437</v>
      </c>
      <c r="ADS130" s="219" t="s">
        <v>437</v>
      </c>
      <c r="ADT130" s="219" t="s">
        <v>437</v>
      </c>
      <c r="ADU130" s="316" t="s">
        <v>437</v>
      </c>
    </row>
    <row r="131" spans="1:1063" ht="14.25" hidden="1" customHeight="1" outlineLevel="1" thickBot="1">
      <c r="A131" s="161" t="s">
        <v>233</v>
      </c>
      <c r="B131" s="162">
        <f>SUM(B130/(B126*E133/100))</f>
        <v>0.85830171159094126</v>
      </c>
      <c r="C131" s="32" t="s">
        <v>234</v>
      </c>
      <c r="D131" s="670">
        <f t="shared" si="147"/>
        <v>58</v>
      </c>
      <c r="E131" s="55">
        <f t="shared" si="146"/>
        <v>0.72567783195735569</v>
      </c>
      <c r="F131" s="179"/>
      <c r="G131" s="49">
        <f>G132*0.175</f>
        <v>79.925274613333315</v>
      </c>
      <c r="H131" s="156">
        <f t="shared" si="148"/>
        <v>58</v>
      </c>
      <c r="NV131" s="119"/>
      <c r="NW131" s="119"/>
      <c r="NX131" s="119"/>
      <c r="NY131" s="119"/>
      <c r="NZ131" s="119"/>
      <c r="OA131" s="119"/>
      <c r="OB131" s="119"/>
      <c r="OC131" s="119"/>
      <c r="OD131" s="119"/>
      <c r="OE131" s="119"/>
      <c r="OF131" s="119"/>
      <c r="OG131" s="119"/>
      <c r="OH131" s="119"/>
      <c r="OI131" s="119"/>
      <c r="OJ131" s="119"/>
      <c r="OK131" s="119"/>
      <c r="OL131" s="119"/>
      <c r="OM131" s="119"/>
      <c r="ON131" s="119"/>
      <c r="OO131" s="119"/>
      <c r="OP131" s="119"/>
      <c r="OQ131" s="119"/>
      <c r="OR131" s="119"/>
      <c r="OS131" s="119"/>
      <c r="OT131" s="119"/>
      <c r="OU131" s="119"/>
      <c r="OV131" s="119"/>
      <c r="OW131" s="119"/>
      <c r="OX131" s="119"/>
      <c r="OY131" s="119"/>
      <c r="OZ131" s="119"/>
      <c r="PA131" s="119"/>
      <c r="PB131" s="119"/>
      <c r="PT131" s="119"/>
      <c r="PU131" s="119"/>
      <c r="PV131" s="119"/>
      <c r="PW131" s="119"/>
      <c r="PX131" s="119"/>
      <c r="PY131" s="119"/>
      <c r="PZ131" s="119"/>
      <c r="QA131" s="119"/>
      <c r="QB131" s="119"/>
      <c r="QC131" s="119"/>
      <c r="QD131" s="119"/>
      <c r="QE131" s="119"/>
      <c r="QF131" s="119"/>
      <c r="QG131" s="119"/>
      <c r="QH131" s="119"/>
      <c r="QI131" s="119"/>
      <c r="QJ131" s="119"/>
      <c r="QK131" s="119"/>
      <c r="QL131" s="119"/>
      <c r="QM131" s="119"/>
      <c r="QN131" s="119"/>
      <c r="QO131" s="119"/>
      <c r="QP131" s="119"/>
      <c r="QQ131" s="119"/>
      <c r="QR131" s="119"/>
      <c r="QS131" s="119"/>
      <c r="QT131" s="119"/>
      <c r="QU131" s="119"/>
      <c r="QV131" s="119"/>
      <c r="QW131" s="119"/>
      <c r="QX131" s="119"/>
      <c r="QY131" s="119"/>
      <c r="QZ131" s="119"/>
      <c r="RA131" s="119"/>
      <c r="RB131" s="119"/>
      <c r="RC131" s="119"/>
      <c r="RD131" s="119"/>
      <c r="RE131" s="119"/>
      <c r="RF131" s="119"/>
      <c r="RG131" s="119"/>
      <c r="SK131" s="136"/>
      <c r="SL131" s="136"/>
      <c r="SM131" s="136"/>
      <c r="SN131" s="136"/>
      <c r="SO131" s="136"/>
      <c r="SP131" s="136"/>
      <c r="SQ131" s="136"/>
      <c r="SR131" s="136"/>
      <c r="SS131" s="136"/>
      <c r="ST131" s="136"/>
      <c r="SU131" s="136"/>
      <c r="SV131" s="136"/>
      <c r="SW131" s="136"/>
      <c r="SX131" s="136"/>
      <c r="SY131" s="136"/>
      <c r="SZ131" s="136"/>
      <c r="TA131" s="136"/>
      <c r="TB131" s="136"/>
      <c r="TC131" s="136"/>
      <c r="TD131" s="136"/>
      <c r="TE131" s="136"/>
      <c r="TF131" s="136"/>
      <c r="TG131" s="136"/>
      <c r="TH131" s="136"/>
      <c r="TI131" s="136"/>
      <c r="TJ131" s="136"/>
      <c r="TK131" s="136"/>
      <c r="TL131" s="136"/>
      <c r="TM131" s="136"/>
      <c r="TN131" s="136"/>
      <c r="TO131" s="136"/>
      <c r="TP131" s="136"/>
      <c r="TQ131" s="136"/>
      <c r="UK131" s="301" t="s">
        <v>437</v>
      </c>
      <c r="UL131" s="219" t="s">
        <v>437</v>
      </c>
      <c r="UM131" s="219" t="s">
        <v>437</v>
      </c>
      <c r="UN131" s="219" t="s">
        <v>437</v>
      </c>
      <c r="UO131" s="219" t="s">
        <v>437</v>
      </c>
      <c r="UP131" s="219" t="s">
        <v>437</v>
      </c>
      <c r="UQ131" s="219" t="s">
        <v>437</v>
      </c>
      <c r="UR131" s="219" t="s">
        <v>437</v>
      </c>
      <c r="US131" s="219" t="s">
        <v>437</v>
      </c>
      <c r="UT131" s="219" t="s">
        <v>437</v>
      </c>
      <c r="UU131" s="219" t="s">
        <v>437</v>
      </c>
      <c r="UV131" s="219" t="s">
        <v>437</v>
      </c>
      <c r="UW131" s="219" t="s">
        <v>437</v>
      </c>
      <c r="UX131" s="219" t="s">
        <v>437</v>
      </c>
      <c r="UY131" s="219" t="s">
        <v>437</v>
      </c>
      <c r="UZ131" s="219" t="s">
        <v>437</v>
      </c>
      <c r="VA131" s="219" t="s">
        <v>437</v>
      </c>
      <c r="VB131" s="219" t="s">
        <v>437</v>
      </c>
      <c r="VC131" s="219" t="s">
        <v>437</v>
      </c>
      <c r="VD131" s="219" t="s">
        <v>437</v>
      </c>
      <c r="VE131" s="219" t="s">
        <v>437</v>
      </c>
      <c r="VF131" s="219" t="s">
        <v>437</v>
      </c>
      <c r="VG131" s="219" t="s">
        <v>437</v>
      </c>
      <c r="VH131" s="219" t="s">
        <v>437</v>
      </c>
      <c r="VI131" s="219" t="s">
        <v>437</v>
      </c>
      <c r="VJ131" s="219" t="s">
        <v>437</v>
      </c>
      <c r="VK131" s="219" t="s">
        <v>437</v>
      </c>
      <c r="VL131" s="219" t="s">
        <v>437</v>
      </c>
      <c r="VM131" s="219" t="s">
        <v>437</v>
      </c>
      <c r="VN131" s="528" t="s">
        <v>437</v>
      </c>
      <c r="VO131" s="534" t="s">
        <v>437</v>
      </c>
      <c r="VP131" s="219" t="s">
        <v>437</v>
      </c>
      <c r="VQ131" s="219" t="s">
        <v>437</v>
      </c>
      <c r="VR131" s="219" t="s">
        <v>437</v>
      </c>
      <c r="VS131" s="219" t="s">
        <v>437</v>
      </c>
      <c r="VT131" s="219" t="s">
        <v>437</v>
      </c>
      <c r="VU131" s="219" t="s">
        <v>437</v>
      </c>
      <c r="VV131" s="219" t="s">
        <v>437</v>
      </c>
      <c r="VW131" s="219" t="s">
        <v>437</v>
      </c>
      <c r="VX131" s="219" t="s">
        <v>437</v>
      </c>
      <c r="VY131" s="219" t="s">
        <v>437</v>
      </c>
      <c r="VZ131" s="219" t="s">
        <v>437</v>
      </c>
      <c r="WA131" s="219" t="s">
        <v>437</v>
      </c>
      <c r="WB131" s="219" t="s">
        <v>437</v>
      </c>
      <c r="WC131" s="219" t="s">
        <v>437</v>
      </c>
      <c r="WD131" s="219">
        <v>4</v>
      </c>
      <c r="WE131" s="219" t="s">
        <v>437</v>
      </c>
      <c r="WF131" s="219" t="s">
        <v>437</v>
      </c>
      <c r="WG131" s="219" t="s">
        <v>437</v>
      </c>
      <c r="WH131" s="219" t="s">
        <v>437</v>
      </c>
      <c r="WI131" s="219" t="s">
        <v>437</v>
      </c>
      <c r="WJ131" s="219" t="s">
        <v>437</v>
      </c>
      <c r="WK131" s="219" t="s">
        <v>437</v>
      </c>
      <c r="WL131" s="219" t="s">
        <v>437</v>
      </c>
      <c r="WM131" s="219" t="s">
        <v>437</v>
      </c>
      <c r="WN131" s="219" t="s">
        <v>437</v>
      </c>
      <c r="WO131" s="219" t="s">
        <v>437</v>
      </c>
      <c r="WP131" s="219" t="s">
        <v>437</v>
      </c>
      <c r="WQ131" s="219" t="s">
        <v>437</v>
      </c>
      <c r="WR131" s="219" t="s">
        <v>437</v>
      </c>
      <c r="WS131" s="535" t="s">
        <v>437</v>
      </c>
      <c r="WT131" s="534" t="s">
        <v>437</v>
      </c>
      <c r="WU131" s="219" t="s">
        <v>437</v>
      </c>
      <c r="WV131" s="219" t="s">
        <v>437</v>
      </c>
      <c r="WW131" s="219" t="s">
        <v>437</v>
      </c>
      <c r="WX131" s="219">
        <v>2</v>
      </c>
      <c r="WY131" s="219" t="s">
        <v>437</v>
      </c>
      <c r="WZ131" s="219">
        <v>8</v>
      </c>
      <c r="XA131" s="219" t="s">
        <v>437</v>
      </c>
      <c r="XB131" s="219" t="s">
        <v>437</v>
      </c>
      <c r="XC131" s="219" t="s">
        <v>437</v>
      </c>
      <c r="XD131" s="219" t="s">
        <v>437</v>
      </c>
      <c r="XE131" s="219" t="s">
        <v>437</v>
      </c>
      <c r="XF131" s="219" t="s">
        <v>437</v>
      </c>
      <c r="XG131" s="219" t="s">
        <v>437</v>
      </c>
      <c r="XH131" s="219" t="s">
        <v>437</v>
      </c>
      <c r="XI131" s="219" t="s">
        <v>437</v>
      </c>
      <c r="XJ131" s="219" t="s">
        <v>437</v>
      </c>
      <c r="XK131" s="219" t="s">
        <v>437</v>
      </c>
      <c r="XL131" s="219" t="s">
        <v>437</v>
      </c>
      <c r="XM131" s="219" t="s">
        <v>437</v>
      </c>
      <c r="XN131" s="219">
        <v>7</v>
      </c>
      <c r="XO131" s="219">
        <v>13</v>
      </c>
      <c r="XP131" s="219">
        <v>4</v>
      </c>
      <c r="XQ131" s="219" t="s">
        <v>437</v>
      </c>
      <c r="XR131" s="219" t="s">
        <v>437</v>
      </c>
      <c r="XS131" s="219" t="s">
        <v>437</v>
      </c>
      <c r="XT131" s="219" t="s">
        <v>437</v>
      </c>
      <c r="XU131" s="219" t="s">
        <v>437</v>
      </c>
      <c r="XV131" s="219" t="s">
        <v>437</v>
      </c>
      <c r="XW131" s="219" t="s">
        <v>437</v>
      </c>
      <c r="XX131" s="535" t="s">
        <v>437</v>
      </c>
      <c r="XY131" s="534" t="s">
        <v>437</v>
      </c>
      <c r="XZ131" s="219" t="s">
        <v>437</v>
      </c>
      <c r="YA131" s="219" t="s">
        <v>437</v>
      </c>
      <c r="YB131" s="219" t="s">
        <v>437</v>
      </c>
      <c r="YC131" s="219" t="s">
        <v>437</v>
      </c>
      <c r="YD131" s="219" t="s">
        <v>437</v>
      </c>
      <c r="YE131" s="219" t="s">
        <v>437</v>
      </c>
      <c r="YF131" s="219" t="s">
        <v>437</v>
      </c>
      <c r="YG131" s="219" t="s">
        <v>437</v>
      </c>
      <c r="YH131" s="219" t="s">
        <v>437</v>
      </c>
      <c r="YI131" s="219" t="s">
        <v>437</v>
      </c>
      <c r="YJ131" s="219" t="s">
        <v>437</v>
      </c>
      <c r="YK131" s="219" t="s">
        <v>437</v>
      </c>
      <c r="YL131" s="219" t="s">
        <v>437</v>
      </c>
      <c r="YM131" s="219" t="s">
        <v>437</v>
      </c>
      <c r="YN131" s="219" t="s">
        <v>437</v>
      </c>
      <c r="YO131" s="219" t="s">
        <v>437</v>
      </c>
      <c r="YP131" s="219" t="s">
        <v>437</v>
      </c>
      <c r="YQ131" s="219" t="s">
        <v>437</v>
      </c>
      <c r="YR131" s="219" t="s">
        <v>437</v>
      </c>
      <c r="YS131" s="219" t="s">
        <v>437</v>
      </c>
      <c r="YT131" s="219" t="s">
        <v>437</v>
      </c>
      <c r="YU131" s="219" t="s">
        <v>437</v>
      </c>
      <c r="YV131" s="219" t="s">
        <v>437</v>
      </c>
      <c r="YW131" s="219" t="s">
        <v>437</v>
      </c>
      <c r="YX131" s="219" t="s">
        <v>437</v>
      </c>
      <c r="YY131" s="219">
        <v>2</v>
      </c>
      <c r="YZ131" s="219" t="s">
        <v>437</v>
      </c>
      <c r="ZA131" s="219" t="s">
        <v>437</v>
      </c>
      <c r="ZB131" s="535" t="s">
        <v>437</v>
      </c>
      <c r="ACQ131" s="301" t="s">
        <v>437</v>
      </c>
      <c r="ACR131" s="219" t="s">
        <v>437</v>
      </c>
      <c r="ACS131" s="219" t="s">
        <v>437</v>
      </c>
      <c r="ACT131" s="219" t="s">
        <v>437</v>
      </c>
      <c r="ACU131" s="219" t="s">
        <v>437</v>
      </c>
      <c r="ACV131" s="219" t="s">
        <v>437</v>
      </c>
      <c r="ACW131" s="219" t="s">
        <v>437</v>
      </c>
      <c r="ACX131" s="219">
        <v>18</v>
      </c>
      <c r="ACY131" s="219" t="s">
        <v>437</v>
      </c>
      <c r="ACZ131" s="219" t="s">
        <v>437</v>
      </c>
      <c r="ADA131" s="219" t="s">
        <v>437</v>
      </c>
      <c r="ADB131" s="219" t="s">
        <v>437</v>
      </c>
      <c r="ADC131" s="219" t="s">
        <v>437</v>
      </c>
      <c r="ADD131" s="219" t="s">
        <v>437</v>
      </c>
      <c r="ADE131" s="219" t="s">
        <v>437</v>
      </c>
      <c r="ADF131" s="219" t="s">
        <v>437</v>
      </c>
      <c r="ADG131" s="219" t="s">
        <v>437</v>
      </c>
      <c r="ADH131" s="219" t="s">
        <v>437</v>
      </c>
      <c r="ADI131" s="219" t="s">
        <v>437</v>
      </c>
      <c r="ADJ131" s="219" t="s">
        <v>437</v>
      </c>
      <c r="ADK131" s="219" t="s">
        <v>437</v>
      </c>
      <c r="ADL131" s="219" t="s">
        <v>437</v>
      </c>
      <c r="ADM131" s="219" t="s">
        <v>437</v>
      </c>
      <c r="ADN131" s="219" t="s">
        <v>437</v>
      </c>
      <c r="ADO131" s="219" t="s">
        <v>437</v>
      </c>
      <c r="ADP131" s="219" t="s">
        <v>437</v>
      </c>
      <c r="ADQ131" s="219" t="s">
        <v>437</v>
      </c>
      <c r="ADR131" s="219" t="s">
        <v>437</v>
      </c>
      <c r="ADS131" s="219" t="s">
        <v>437</v>
      </c>
      <c r="ADT131" s="219" t="s">
        <v>437</v>
      </c>
      <c r="ADU131" s="316" t="s">
        <v>437</v>
      </c>
    </row>
    <row r="132" spans="1:1063" ht="14.25" hidden="1" customHeight="1" outlineLevel="1" thickBot="1">
      <c r="A132" s="157" t="s">
        <v>233</v>
      </c>
      <c r="B132" s="163">
        <f>SUM(B130/(B127*E133/100))</f>
        <v>0.8</v>
      </c>
      <c r="C132" s="164" t="s">
        <v>235</v>
      </c>
      <c r="D132" s="671">
        <f>SUM(D126:D131)</f>
        <v>392</v>
      </c>
      <c r="E132" s="182">
        <v>12.632</v>
      </c>
      <c r="F132" s="183"/>
      <c r="G132" s="49">
        <f>((E132/F133*1000)*-0.0107+47.419)*E132</f>
        <v>456.71585493333328</v>
      </c>
      <c r="H132" s="156">
        <f>SUM(H126:H131)</f>
        <v>392</v>
      </c>
      <c r="NV132" s="119"/>
      <c r="NW132" s="119"/>
      <c r="NX132" s="119"/>
      <c r="NY132" s="119"/>
      <c r="NZ132" s="119"/>
      <c r="OA132" s="119"/>
      <c r="OB132" s="119"/>
      <c r="OC132" s="119"/>
      <c r="OD132" s="119"/>
      <c r="OE132" s="119"/>
      <c r="OF132" s="119"/>
      <c r="OG132" s="119"/>
      <c r="OH132" s="119"/>
      <c r="OI132" s="119"/>
      <c r="OJ132" s="119"/>
      <c r="OK132" s="119"/>
      <c r="OL132" s="119"/>
      <c r="OM132" s="119"/>
      <c r="ON132" s="119"/>
      <c r="OO132" s="119"/>
      <c r="OP132" s="119"/>
      <c r="OQ132" s="119"/>
      <c r="OR132" s="119"/>
      <c r="OS132" s="119"/>
      <c r="OT132" s="119"/>
      <c r="OU132" s="119"/>
      <c r="OV132" s="119"/>
      <c r="OW132" s="119"/>
      <c r="OX132" s="119"/>
      <c r="OY132" s="119"/>
      <c r="OZ132" s="119"/>
      <c r="PA132" s="119"/>
      <c r="PB132" s="119"/>
      <c r="PC132" s="119"/>
      <c r="PD132" s="119"/>
      <c r="PE132" s="119"/>
      <c r="PF132" s="119"/>
      <c r="PG132" s="119"/>
      <c r="PH132" s="119"/>
      <c r="PI132" s="119"/>
      <c r="PJ132" s="119"/>
      <c r="PK132" s="119"/>
      <c r="PL132" s="119"/>
      <c r="PM132" s="119"/>
      <c r="PN132" s="119"/>
      <c r="PO132" s="119"/>
      <c r="PP132" s="119"/>
      <c r="PQ132" s="119"/>
      <c r="PR132" s="119"/>
      <c r="PS132" s="119"/>
      <c r="PT132" s="119"/>
      <c r="PU132" s="119"/>
      <c r="PV132" s="119"/>
      <c r="PW132" s="119"/>
      <c r="PX132" s="119"/>
      <c r="PY132" s="119"/>
      <c r="PZ132" s="119"/>
      <c r="QA132" s="119"/>
      <c r="QB132" s="119"/>
      <c r="QC132" s="119"/>
      <c r="QD132" s="119"/>
      <c r="QE132" s="119"/>
      <c r="QF132" s="119"/>
      <c r="QG132" s="119"/>
      <c r="QH132" s="119"/>
      <c r="QI132" s="119"/>
      <c r="QJ132" s="119"/>
      <c r="QK132" s="119"/>
      <c r="QL132" s="119"/>
      <c r="QM132" s="119"/>
      <c r="QN132" s="119"/>
      <c r="QO132" s="119"/>
      <c r="QP132" s="119"/>
      <c r="QQ132" s="119"/>
      <c r="QR132" s="119"/>
      <c r="QS132" s="119"/>
      <c r="QT132" s="119"/>
      <c r="QU132" s="119"/>
      <c r="QV132" s="119"/>
      <c r="QW132" s="119"/>
      <c r="QX132" s="119"/>
      <c r="QY132" s="119"/>
      <c r="QZ132" s="119"/>
      <c r="RA132" s="119"/>
      <c r="RB132" s="119"/>
      <c r="RC132" s="119"/>
      <c r="RD132" s="119"/>
      <c r="RE132" s="119"/>
      <c r="RF132" s="119"/>
      <c r="RG132" s="119"/>
      <c r="UK132" s="8">
        <f t="shared" ref="UK132:VN132" si="149">SUM(UK126:UK131)</f>
        <v>0</v>
      </c>
      <c r="UL132" s="9">
        <f t="shared" si="149"/>
        <v>0</v>
      </c>
      <c r="UM132" s="9">
        <f t="shared" si="149"/>
        <v>0</v>
      </c>
      <c r="UN132" s="9">
        <f t="shared" si="149"/>
        <v>0</v>
      </c>
      <c r="UO132" s="9">
        <f t="shared" si="149"/>
        <v>0</v>
      </c>
      <c r="UP132" s="9">
        <f t="shared" si="149"/>
        <v>0</v>
      </c>
      <c r="UQ132" s="9">
        <f t="shared" si="149"/>
        <v>0</v>
      </c>
      <c r="UR132" s="9">
        <f t="shared" si="149"/>
        <v>0</v>
      </c>
      <c r="US132" s="9">
        <f t="shared" si="149"/>
        <v>0</v>
      </c>
      <c r="UT132" s="9">
        <f t="shared" si="149"/>
        <v>0</v>
      </c>
      <c r="UU132" s="9">
        <f t="shared" si="149"/>
        <v>0</v>
      </c>
      <c r="UV132" s="9">
        <f t="shared" si="149"/>
        <v>0</v>
      </c>
      <c r="UW132" s="9">
        <f t="shared" si="149"/>
        <v>0</v>
      </c>
      <c r="UX132" s="9">
        <f t="shared" si="149"/>
        <v>0</v>
      </c>
      <c r="UY132" s="9">
        <f t="shared" si="149"/>
        <v>0</v>
      </c>
      <c r="UZ132" s="9">
        <f t="shared" si="149"/>
        <v>0</v>
      </c>
      <c r="VA132" s="9">
        <f t="shared" si="149"/>
        <v>2</v>
      </c>
      <c r="VB132" s="9">
        <f t="shared" si="149"/>
        <v>16</v>
      </c>
      <c r="VC132" s="9">
        <f t="shared" si="149"/>
        <v>13</v>
      </c>
      <c r="VD132" s="9">
        <f t="shared" si="149"/>
        <v>12</v>
      </c>
      <c r="VE132" s="9">
        <f t="shared" si="149"/>
        <v>13</v>
      </c>
      <c r="VF132" s="9">
        <f t="shared" si="149"/>
        <v>0</v>
      </c>
      <c r="VG132" s="9">
        <f t="shared" si="149"/>
        <v>0</v>
      </c>
      <c r="VH132" s="9">
        <f t="shared" si="149"/>
        <v>28</v>
      </c>
      <c r="VI132" s="9">
        <f t="shared" si="149"/>
        <v>22</v>
      </c>
      <c r="VJ132" s="9">
        <f t="shared" si="149"/>
        <v>0</v>
      </c>
      <c r="VK132" s="9">
        <f t="shared" si="149"/>
        <v>0</v>
      </c>
      <c r="VL132" s="9">
        <f t="shared" si="149"/>
        <v>3</v>
      </c>
      <c r="VM132" s="9">
        <f t="shared" si="149"/>
        <v>0</v>
      </c>
      <c r="VN132" s="24">
        <f t="shared" si="149"/>
        <v>0</v>
      </c>
      <c r="VO132" s="536">
        <f t="shared" ref="VO132:WS132" si="150">SUM(VO126:VO131)</f>
        <v>0</v>
      </c>
      <c r="VP132" s="9">
        <f t="shared" si="150"/>
        <v>0</v>
      </c>
      <c r="VQ132" s="9">
        <f t="shared" si="150"/>
        <v>4</v>
      </c>
      <c r="VR132" s="9">
        <f t="shared" si="150"/>
        <v>4</v>
      </c>
      <c r="VS132" s="9">
        <f t="shared" si="150"/>
        <v>5</v>
      </c>
      <c r="VT132" s="9">
        <f t="shared" si="150"/>
        <v>10</v>
      </c>
      <c r="VU132" s="9">
        <f t="shared" si="150"/>
        <v>0</v>
      </c>
      <c r="VV132" s="9">
        <f t="shared" si="150"/>
        <v>5</v>
      </c>
      <c r="VW132" s="9">
        <f t="shared" si="150"/>
        <v>6</v>
      </c>
      <c r="VX132" s="9">
        <f t="shared" si="150"/>
        <v>0</v>
      </c>
      <c r="VY132" s="9">
        <f t="shared" si="150"/>
        <v>16</v>
      </c>
      <c r="VZ132" s="9">
        <f>SUM(VZ126:VZ131)</f>
        <v>17</v>
      </c>
      <c r="WA132" s="9">
        <f t="shared" si="150"/>
        <v>8</v>
      </c>
      <c r="WB132" s="9">
        <f t="shared" si="150"/>
        <v>0</v>
      </c>
      <c r="WC132" s="9">
        <f t="shared" si="150"/>
        <v>24</v>
      </c>
      <c r="WD132" s="9">
        <f t="shared" si="150"/>
        <v>19</v>
      </c>
      <c r="WE132" s="9">
        <f t="shared" si="150"/>
        <v>8</v>
      </c>
      <c r="WF132" s="9">
        <f t="shared" si="150"/>
        <v>13</v>
      </c>
      <c r="WG132" s="9">
        <f t="shared" si="150"/>
        <v>0</v>
      </c>
      <c r="WH132" s="9">
        <f t="shared" si="150"/>
        <v>0</v>
      </c>
      <c r="WI132" s="9">
        <f t="shared" si="150"/>
        <v>0</v>
      </c>
      <c r="WJ132" s="9">
        <f t="shared" si="150"/>
        <v>0</v>
      </c>
      <c r="WK132" s="9">
        <f t="shared" si="150"/>
        <v>0</v>
      </c>
      <c r="WL132" s="9">
        <f t="shared" si="150"/>
        <v>0</v>
      </c>
      <c r="WM132" s="9">
        <f t="shared" si="150"/>
        <v>0</v>
      </c>
      <c r="WN132" s="9">
        <f t="shared" si="150"/>
        <v>0</v>
      </c>
      <c r="WO132" s="9">
        <f t="shared" si="150"/>
        <v>0</v>
      </c>
      <c r="WP132" s="9">
        <f t="shared" si="150"/>
        <v>0</v>
      </c>
      <c r="WQ132" s="9">
        <f t="shared" si="150"/>
        <v>4</v>
      </c>
      <c r="WR132" s="9">
        <f t="shared" si="150"/>
        <v>8</v>
      </c>
      <c r="WS132" s="537">
        <f t="shared" si="150"/>
        <v>8</v>
      </c>
      <c r="WT132" s="536">
        <f t="shared" ref="WT132:XX132" si="151">SUM(WT126:WT131)</f>
        <v>6</v>
      </c>
      <c r="WU132" s="9">
        <f t="shared" si="151"/>
        <v>15</v>
      </c>
      <c r="WV132" s="9">
        <f t="shared" si="151"/>
        <v>8</v>
      </c>
      <c r="WW132" s="9">
        <f t="shared" si="151"/>
        <v>0</v>
      </c>
      <c r="WX132" s="9">
        <f t="shared" si="151"/>
        <v>9</v>
      </c>
      <c r="WY132" s="9">
        <f t="shared" si="151"/>
        <v>0</v>
      </c>
      <c r="WZ132" s="9">
        <f t="shared" si="151"/>
        <v>8</v>
      </c>
      <c r="XA132" s="9">
        <f t="shared" si="151"/>
        <v>0</v>
      </c>
      <c r="XB132" s="9">
        <f t="shared" si="151"/>
        <v>8</v>
      </c>
      <c r="XC132" s="9">
        <f t="shared" si="151"/>
        <v>9</v>
      </c>
      <c r="XD132" s="9">
        <f t="shared" si="151"/>
        <v>0</v>
      </c>
      <c r="XE132" s="9">
        <f>SUM(XE126:XE131)</f>
        <v>7</v>
      </c>
      <c r="XF132" s="9">
        <f t="shared" si="151"/>
        <v>0</v>
      </c>
      <c r="XG132" s="9">
        <f t="shared" si="151"/>
        <v>0</v>
      </c>
      <c r="XH132" s="9">
        <f t="shared" si="151"/>
        <v>0</v>
      </c>
      <c r="XI132" s="9">
        <f t="shared" si="151"/>
        <v>8</v>
      </c>
      <c r="XJ132" s="9">
        <f t="shared" si="151"/>
        <v>2</v>
      </c>
      <c r="XK132" s="9">
        <f t="shared" si="151"/>
        <v>0</v>
      </c>
      <c r="XL132" s="9">
        <f t="shared" si="151"/>
        <v>0</v>
      </c>
      <c r="XM132" s="9">
        <f t="shared" si="151"/>
        <v>0</v>
      </c>
      <c r="XN132" s="9">
        <f t="shared" si="151"/>
        <v>7</v>
      </c>
      <c r="XO132" s="9">
        <f t="shared" si="151"/>
        <v>13</v>
      </c>
      <c r="XP132" s="9">
        <f t="shared" si="151"/>
        <v>4</v>
      </c>
      <c r="XQ132" s="9">
        <f t="shared" si="151"/>
        <v>0</v>
      </c>
      <c r="XR132" s="9">
        <f t="shared" si="151"/>
        <v>0</v>
      </c>
      <c r="XS132" s="9">
        <f t="shared" si="151"/>
        <v>0</v>
      </c>
      <c r="XT132" s="9">
        <f t="shared" si="151"/>
        <v>0</v>
      </c>
      <c r="XU132" s="9">
        <f t="shared" si="151"/>
        <v>0</v>
      </c>
      <c r="XV132" s="9">
        <f t="shared" si="151"/>
        <v>0</v>
      </c>
      <c r="XW132" s="9">
        <f t="shared" si="151"/>
        <v>0</v>
      </c>
      <c r="XX132" s="537">
        <f t="shared" si="151"/>
        <v>0</v>
      </c>
      <c r="XY132" s="536">
        <f t="shared" ref="XY132:ZB132" si="152">SUM(XY126:XY131)</f>
        <v>0</v>
      </c>
      <c r="XZ132" s="9">
        <f t="shared" si="152"/>
        <v>0</v>
      </c>
      <c r="YA132" s="9">
        <f t="shared" si="152"/>
        <v>0</v>
      </c>
      <c r="YB132" s="9">
        <f t="shared" si="152"/>
        <v>0</v>
      </c>
      <c r="YC132" s="9">
        <f t="shared" si="152"/>
        <v>0</v>
      </c>
      <c r="YD132" s="9">
        <f t="shared" si="152"/>
        <v>0</v>
      </c>
      <c r="YE132" s="9">
        <f t="shared" si="152"/>
        <v>0</v>
      </c>
      <c r="YF132" s="9">
        <f t="shared" si="152"/>
        <v>0</v>
      </c>
      <c r="YG132" s="9">
        <f t="shared" si="152"/>
        <v>0</v>
      </c>
      <c r="YH132" s="9">
        <f t="shared" si="152"/>
        <v>0</v>
      </c>
      <c r="YI132" s="9">
        <f t="shared" si="152"/>
        <v>0</v>
      </c>
      <c r="YJ132" s="9">
        <f t="shared" si="152"/>
        <v>0</v>
      </c>
      <c r="YK132" s="9">
        <f t="shared" si="152"/>
        <v>0</v>
      </c>
      <c r="YL132" s="9">
        <f t="shared" si="152"/>
        <v>0</v>
      </c>
      <c r="YM132" s="9">
        <f t="shared" si="152"/>
        <v>0</v>
      </c>
      <c r="YN132" s="9">
        <f t="shared" si="152"/>
        <v>0</v>
      </c>
      <c r="YO132" s="9">
        <f t="shared" si="152"/>
        <v>0</v>
      </c>
      <c r="YP132" s="9">
        <f t="shared" si="152"/>
        <v>0</v>
      </c>
      <c r="YQ132" s="9">
        <f t="shared" si="152"/>
        <v>0</v>
      </c>
      <c r="YR132" s="9">
        <f t="shared" si="152"/>
        <v>0</v>
      </c>
      <c r="YS132" s="9">
        <f t="shared" si="152"/>
        <v>0</v>
      </c>
      <c r="YT132" s="9">
        <f t="shared" si="152"/>
        <v>0</v>
      </c>
      <c r="YU132" s="9">
        <f t="shared" si="152"/>
        <v>0</v>
      </c>
      <c r="YV132" s="9">
        <f t="shared" si="152"/>
        <v>0</v>
      </c>
      <c r="YW132" s="9">
        <f t="shared" si="152"/>
        <v>0</v>
      </c>
      <c r="YX132" s="9">
        <f t="shared" si="152"/>
        <v>0</v>
      </c>
      <c r="YY132" s="9">
        <f t="shared" si="152"/>
        <v>2</v>
      </c>
      <c r="YZ132" s="9">
        <f t="shared" si="152"/>
        <v>0</v>
      </c>
      <c r="ZA132" s="9">
        <f t="shared" si="152"/>
        <v>0</v>
      </c>
      <c r="ZB132" s="537">
        <f t="shared" si="152"/>
        <v>0</v>
      </c>
      <c r="ACQ132" s="8">
        <f t="shared" ref="ACQ132:ADU132" si="153">SUM(ACQ126:ACQ131)</f>
        <v>0</v>
      </c>
      <c r="ACR132" s="9">
        <f t="shared" si="153"/>
        <v>0</v>
      </c>
      <c r="ACS132" s="9">
        <f t="shared" si="153"/>
        <v>0</v>
      </c>
      <c r="ACT132" s="9">
        <f t="shared" si="153"/>
        <v>0</v>
      </c>
      <c r="ACU132" s="9">
        <f t="shared" si="153"/>
        <v>0</v>
      </c>
      <c r="ACV132" s="9">
        <f t="shared" si="153"/>
        <v>0</v>
      </c>
      <c r="ACW132" s="9">
        <f t="shared" si="153"/>
        <v>0</v>
      </c>
      <c r="ACX132" s="9">
        <f t="shared" si="153"/>
        <v>18</v>
      </c>
      <c r="ACY132" s="9">
        <f t="shared" si="153"/>
        <v>0</v>
      </c>
      <c r="ACZ132" s="9">
        <f t="shared" si="153"/>
        <v>0</v>
      </c>
      <c r="ADA132" s="9">
        <f t="shared" si="153"/>
        <v>0</v>
      </c>
      <c r="ADB132" s="9">
        <f>SUM(ADB126:ADB131)</f>
        <v>0</v>
      </c>
      <c r="ADC132" s="9">
        <f t="shared" si="153"/>
        <v>0</v>
      </c>
      <c r="ADD132" s="9">
        <f t="shared" si="153"/>
        <v>0</v>
      </c>
      <c r="ADE132" s="9">
        <f t="shared" si="153"/>
        <v>0</v>
      </c>
      <c r="ADF132" s="9">
        <f t="shared" si="153"/>
        <v>0</v>
      </c>
      <c r="ADG132" s="9">
        <f t="shared" si="153"/>
        <v>0</v>
      </c>
      <c r="ADH132" s="9">
        <f t="shared" si="153"/>
        <v>0</v>
      </c>
      <c r="ADI132" s="9">
        <f t="shared" si="153"/>
        <v>0</v>
      </c>
      <c r="ADJ132" s="9">
        <f t="shared" si="153"/>
        <v>0</v>
      </c>
      <c r="ADK132" s="9">
        <f t="shared" si="153"/>
        <v>0</v>
      </c>
      <c r="ADL132" s="9">
        <f t="shared" si="153"/>
        <v>0</v>
      </c>
      <c r="ADM132" s="9">
        <f t="shared" si="153"/>
        <v>0</v>
      </c>
      <c r="ADN132" s="9">
        <f t="shared" si="153"/>
        <v>0</v>
      </c>
      <c r="ADO132" s="9">
        <f t="shared" si="153"/>
        <v>0</v>
      </c>
      <c r="ADP132" s="9">
        <f t="shared" si="153"/>
        <v>0</v>
      </c>
      <c r="ADQ132" s="9">
        <f t="shared" si="153"/>
        <v>0</v>
      </c>
      <c r="ADR132" s="9">
        <f t="shared" si="153"/>
        <v>0</v>
      </c>
      <c r="ADS132" s="9">
        <f t="shared" si="153"/>
        <v>0</v>
      </c>
      <c r="ADT132" s="9">
        <f t="shared" si="153"/>
        <v>0</v>
      </c>
      <c r="ADU132" s="10">
        <f t="shared" si="153"/>
        <v>0</v>
      </c>
    </row>
    <row r="133" spans="1:1063" ht="14.25" hidden="1" customHeight="1" outlineLevel="1" thickBot="1">
      <c r="A133" s="158" t="s">
        <v>233</v>
      </c>
      <c r="B133" s="165">
        <f>SUM(B130/(B128*E133/100))</f>
        <v>0.72862453531598514</v>
      </c>
      <c r="C133" s="166">
        <f>SUM(B130/(E132*E133/100))</f>
        <v>31.032298923369222</v>
      </c>
      <c r="D133" s="73" t="s">
        <v>236</v>
      </c>
      <c r="E133" s="167">
        <v>100</v>
      </c>
      <c r="F133" s="175">
        <v>12</v>
      </c>
      <c r="G133" s="176"/>
      <c r="H133" s="187"/>
      <c r="NV133" s="119"/>
      <c r="NW133" s="119"/>
      <c r="NX133" s="119"/>
      <c r="NY133" s="119"/>
      <c r="NZ133" s="119"/>
      <c r="OA133" s="119"/>
      <c r="OB133" s="119"/>
      <c r="OC133" s="119"/>
      <c r="OD133" s="119"/>
      <c r="OE133" s="119"/>
      <c r="OF133" s="119"/>
      <c r="OG133" s="119"/>
      <c r="OH133" s="119"/>
      <c r="OI133" s="119"/>
      <c r="OJ133" s="119"/>
      <c r="OK133" s="119"/>
      <c r="OL133" s="119"/>
      <c r="OM133" s="119"/>
      <c r="ON133" s="119"/>
      <c r="OO133" s="119"/>
      <c r="OP133" s="119"/>
      <c r="OQ133" s="119"/>
      <c r="OR133" s="119"/>
      <c r="OS133" s="119"/>
      <c r="OT133" s="119"/>
      <c r="OU133" s="119"/>
      <c r="OV133" s="119"/>
      <c r="OW133" s="119"/>
      <c r="OX133" s="119"/>
      <c r="OY133" s="119"/>
      <c r="OZ133" s="119"/>
      <c r="PA133" s="119"/>
      <c r="PB133" s="119"/>
      <c r="PC133" s="119"/>
      <c r="PD133" s="119"/>
      <c r="PE133" s="119"/>
      <c r="PF133" s="119"/>
      <c r="PG133" s="119"/>
      <c r="PH133" s="119"/>
      <c r="PI133" s="119"/>
      <c r="PJ133" s="119"/>
      <c r="PK133" s="119"/>
      <c r="PL133" s="119"/>
      <c r="PM133" s="119"/>
      <c r="PN133" s="119"/>
      <c r="PO133" s="119"/>
      <c r="PP133" s="119"/>
      <c r="PQ133" s="119"/>
      <c r="PR133" s="119"/>
      <c r="PS133" s="119"/>
      <c r="PT133" s="119"/>
      <c r="PU133" s="119"/>
      <c r="PV133" s="119"/>
      <c r="PW133" s="119"/>
      <c r="PX133" s="119"/>
      <c r="PY133" s="119"/>
      <c r="PZ133" s="119"/>
      <c r="QA133" s="119"/>
      <c r="QB133" s="119"/>
      <c r="QC133" s="119"/>
      <c r="QD133" s="119"/>
      <c r="QE133" s="119"/>
      <c r="QF133" s="119"/>
      <c r="QG133" s="119"/>
      <c r="QH133" s="119"/>
      <c r="QI133" s="119"/>
      <c r="QJ133" s="119"/>
      <c r="QK133" s="119"/>
      <c r="QL133" s="119"/>
      <c r="QM133" s="119"/>
      <c r="QN133" s="119"/>
      <c r="QO133" s="119"/>
      <c r="QP133" s="119"/>
      <c r="QQ133" s="119"/>
      <c r="QR133" s="119"/>
      <c r="QS133" s="119"/>
      <c r="QT133" s="119"/>
      <c r="QU133" s="119"/>
      <c r="QV133" s="119"/>
      <c r="QW133" s="119"/>
      <c r="QX133" s="119"/>
      <c r="QY133" s="119"/>
      <c r="QZ133" s="119"/>
      <c r="RA133" s="119"/>
      <c r="RB133" s="119"/>
      <c r="RC133" s="119"/>
      <c r="RD133" s="119"/>
      <c r="RE133" s="119"/>
      <c r="RF133" s="119"/>
      <c r="RG133" s="119"/>
      <c r="UK133" s="19" t="s">
        <v>38</v>
      </c>
      <c r="UL133" s="20"/>
      <c r="UM133" s="21">
        <f>SUM(UK126:VN126)</f>
        <v>93</v>
      </c>
      <c r="UN133" s="21"/>
      <c r="UO133" s="20" t="s">
        <v>39</v>
      </c>
      <c r="UP133" s="20"/>
      <c r="UQ133" s="21">
        <f>SUM(UK127:VN127)</f>
        <v>3</v>
      </c>
      <c r="UR133" s="21"/>
      <c r="US133" s="20" t="s">
        <v>40</v>
      </c>
      <c r="UT133" s="20"/>
      <c r="UU133" s="21">
        <f>SUM(UK128:VN128)</f>
        <v>4</v>
      </c>
      <c r="UV133" s="21"/>
      <c r="UW133" s="20" t="s">
        <v>41</v>
      </c>
      <c r="UX133" s="20"/>
      <c r="UY133" s="21">
        <f>SUM(UK129:VN129)</f>
        <v>9</v>
      </c>
      <c r="UZ133" s="21"/>
      <c r="VA133" s="20" t="s">
        <v>42</v>
      </c>
      <c r="VB133" s="20"/>
      <c r="VC133" s="21">
        <f>SUM(UK130:VN130)</f>
        <v>0</v>
      </c>
      <c r="VD133" s="21"/>
      <c r="VE133" s="20" t="s">
        <v>43</v>
      </c>
      <c r="VF133" s="20"/>
      <c r="VG133" s="21">
        <f>SUM(UK131:VN131)</f>
        <v>0</v>
      </c>
      <c r="VH133" s="21"/>
      <c r="VI133" s="22" t="s">
        <v>44</v>
      </c>
      <c r="VJ133" s="22"/>
      <c r="VK133" s="21">
        <f>SUM(UK132:VN132)</f>
        <v>109</v>
      </c>
      <c r="VL133" s="21"/>
      <c r="VM133" s="21"/>
      <c r="VN133" s="13"/>
      <c r="VO133" s="538" t="s">
        <v>38</v>
      </c>
      <c r="VP133" s="539"/>
      <c r="VQ133" s="540">
        <f>SUM(VO126:WS126)</f>
        <v>2</v>
      </c>
      <c r="VR133" s="540"/>
      <c r="VS133" s="539" t="s">
        <v>39</v>
      </c>
      <c r="VT133" s="539"/>
      <c r="VU133" s="540">
        <f>SUM(VO127:WS127)</f>
        <v>44</v>
      </c>
      <c r="VV133" s="540"/>
      <c r="VW133" s="539" t="s">
        <v>40</v>
      </c>
      <c r="VX133" s="539"/>
      <c r="VY133" s="540">
        <f>SUM(VO128:WS128)</f>
        <v>91</v>
      </c>
      <c r="VZ133" s="540"/>
      <c r="WA133" s="539" t="s">
        <v>41</v>
      </c>
      <c r="WB133" s="539"/>
      <c r="WC133" s="540">
        <f>SUM(VO129:WS129)</f>
        <v>18</v>
      </c>
      <c r="WD133" s="540"/>
      <c r="WE133" s="539" t="s">
        <v>42</v>
      </c>
      <c r="WF133" s="539"/>
      <c r="WG133" s="540">
        <f>SUM(VO130:WS130)</f>
        <v>0</v>
      </c>
      <c r="WH133" s="540"/>
      <c r="WI133" s="539" t="s">
        <v>43</v>
      </c>
      <c r="WJ133" s="539"/>
      <c r="WK133" s="540">
        <f>SUM(VO131:WS131)</f>
        <v>4</v>
      </c>
      <c r="WL133" s="540"/>
      <c r="WM133" s="541" t="s">
        <v>44</v>
      </c>
      <c r="WN133" s="541"/>
      <c r="WO133" s="540">
        <f>SUM(VO132:WS132)</f>
        <v>159</v>
      </c>
      <c r="WP133" s="540"/>
      <c r="WQ133" s="540"/>
      <c r="WR133" s="540"/>
      <c r="WS133" s="542"/>
      <c r="WT133" s="546" t="s">
        <v>38</v>
      </c>
      <c r="WU133" s="20"/>
      <c r="WV133" s="21">
        <f>SUM(WT126:XX126)</f>
        <v>12</v>
      </c>
      <c r="WW133" s="21"/>
      <c r="WX133" s="20" t="s">
        <v>39</v>
      </c>
      <c r="WY133" s="20"/>
      <c r="WZ133" s="21">
        <f>SUM(WT127:XX127)</f>
        <v>0</v>
      </c>
      <c r="XA133" s="21"/>
      <c r="XB133" s="20" t="s">
        <v>40</v>
      </c>
      <c r="XC133" s="20"/>
      <c r="XD133" s="21">
        <f>SUM(WT128:XX128)</f>
        <v>24</v>
      </c>
      <c r="XE133" s="21"/>
      <c r="XF133" s="20" t="s">
        <v>41</v>
      </c>
      <c r="XG133" s="20"/>
      <c r="XH133" s="21">
        <f>SUM(WT129:XX129)</f>
        <v>0</v>
      </c>
      <c r="XI133" s="21"/>
      <c r="XJ133" s="20" t="s">
        <v>42</v>
      </c>
      <c r="XK133" s="20"/>
      <c r="XL133" s="21">
        <f>SUM(WT130:XX130)</f>
        <v>34</v>
      </c>
      <c r="XM133" s="21"/>
      <c r="XN133" s="20" t="s">
        <v>43</v>
      </c>
      <c r="XO133" s="20"/>
      <c r="XP133" s="21">
        <f>SUM(WT131:XX131)</f>
        <v>34</v>
      </c>
      <c r="XQ133" s="21"/>
      <c r="XR133" s="22" t="s">
        <v>44</v>
      </c>
      <c r="XS133" s="22"/>
      <c r="XT133" s="21">
        <f>SUM(WT132:XX132)</f>
        <v>104</v>
      </c>
      <c r="XU133" s="21"/>
      <c r="XV133" s="21"/>
      <c r="XW133" s="21"/>
      <c r="XX133" s="547"/>
      <c r="XY133" s="538" t="s">
        <v>38</v>
      </c>
      <c r="XZ133" s="539"/>
      <c r="YA133" s="540">
        <f>SUM(XY126:ZB126)</f>
        <v>0</v>
      </c>
      <c r="YB133" s="540"/>
      <c r="YC133" s="539" t="s">
        <v>39</v>
      </c>
      <c r="YD133" s="539"/>
      <c r="YE133" s="540">
        <f>SUM(XY127:ZB127)</f>
        <v>0</v>
      </c>
      <c r="YF133" s="540"/>
      <c r="YG133" s="539" t="s">
        <v>40</v>
      </c>
      <c r="YH133" s="539"/>
      <c r="YI133" s="540">
        <f>SUM(XY128:ZB128)</f>
        <v>0</v>
      </c>
      <c r="YJ133" s="540"/>
      <c r="YK133" s="539" t="s">
        <v>41</v>
      </c>
      <c r="YL133" s="539"/>
      <c r="YM133" s="540">
        <f>SUM(XY129:ZB129)</f>
        <v>0</v>
      </c>
      <c r="YN133" s="540"/>
      <c r="YO133" s="539" t="s">
        <v>42</v>
      </c>
      <c r="YP133" s="539"/>
      <c r="YQ133" s="540">
        <f>SUM(XY130:ZB130)</f>
        <v>0</v>
      </c>
      <c r="YR133" s="540"/>
      <c r="YS133" s="539" t="s">
        <v>43</v>
      </c>
      <c r="YT133" s="539"/>
      <c r="YU133" s="540">
        <f>SUM(XY131:ZB131)</f>
        <v>2</v>
      </c>
      <c r="YV133" s="540"/>
      <c r="YW133" s="541" t="s">
        <v>44</v>
      </c>
      <c r="YX133" s="541"/>
      <c r="YY133" s="540">
        <f>SUM(XY132:ZB132)</f>
        <v>2</v>
      </c>
      <c r="YZ133" s="540"/>
      <c r="ZA133" s="540"/>
      <c r="ZB133" s="542"/>
      <c r="ACQ133" s="19" t="s">
        <v>38</v>
      </c>
      <c r="ACR133" s="20"/>
      <c r="ACS133" s="21">
        <f>SUM(ACQ126:ADU126)</f>
        <v>0</v>
      </c>
      <c r="ACT133" s="21"/>
      <c r="ACU133" s="20" t="s">
        <v>39</v>
      </c>
      <c r="ACV133" s="20"/>
      <c r="ACW133" s="21">
        <f>SUM(ACQ127:ADU127)</f>
        <v>0</v>
      </c>
      <c r="ACX133" s="21"/>
      <c r="ACY133" s="20" t="s">
        <v>40</v>
      </c>
      <c r="ACZ133" s="20"/>
      <c r="ADA133" s="21">
        <f>SUM(ACQ128:ADU128)</f>
        <v>0</v>
      </c>
      <c r="ADB133" s="21"/>
      <c r="ADC133" s="20" t="s">
        <v>41</v>
      </c>
      <c r="ADD133" s="20"/>
      <c r="ADE133" s="21">
        <f>SUM(ACQ129:ADU129)</f>
        <v>0</v>
      </c>
      <c r="ADF133" s="21"/>
      <c r="ADG133" s="20" t="s">
        <v>42</v>
      </c>
      <c r="ADH133" s="20"/>
      <c r="ADI133" s="21">
        <f>SUM(ACQ130:ADU130)</f>
        <v>0</v>
      </c>
      <c r="ADJ133" s="21"/>
      <c r="ADK133" s="20" t="s">
        <v>43</v>
      </c>
      <c r="ADL133" s="20"/>
      <c r="ADM133" s="21">
        <f>SUM(ACQ131:ADU131)</f>
        <v>18</v>
      </c>
      <c r="ADN133" s="21"/>
      <c r="ADO133" s="22" t="s">
        <v>44</v>
      </c>
      <c r="ADP133" s="22"/>
      <c r="ADQ133" s="21">
        <f>SUM(ACQ132:ADU132)</f>
        <v>18</v>
      </c>
      <c r="ADR133" s="21"/>
      <c r="ADS133" s="21"/>
      <c r="ADT133" s="21"/>
      <c r="ADU133" s="217"/>
    </row>
    <row r="134" spans="1:1063" ht="14.25" hidden="1" customHeight="1" outlineLevel="1">
      <c r="A134" s="208"/>
      <c r="B134" s="307" t="s">
        <v>237</v>
      </c>
      <c r="C134" s="247">
        <v>20</v>
      </c>
      <c r="E134" s="314">
        <v>2.5</v>
      </c>
      <c r="F134" s="322">
        <v>3</v>
      </c>
      <c r="G134" s="313">
        <v>3.5</v>
      </c>
      <c r="H134" s="309">
        <v>4</v>
      </c>
      <c r="NV134" s="119"/>
      <c r="NW134" s="119"/>
      <c r="NX134" s="119"/>
      <c r="NY134" s="119"/>
      <c r="NZ134" s="119"/>
      <c r="OA134" s="119"/>
      <c r="OB134" s="119"/>
      <c r="OC134" s="119"/>
      <c r="OD134" s="119"/>
      <c r="OE134" s="119"/>
      <c r="OF134" s="119"/>
      <c r="OG134" s="119"/>
      <c r="OH134" s="119"/>
      <c r="OI134" s="119"/>
      <c r="OJ134" s="119"/>
      <c r="OK134" s="119"/>
      <c r="OL134" s="119"/>
      <c r="OM134" s="119"/>
      <c r="ON134" s="119"/>
      <c r="OO134" s="119"/>
      <c r="OP134" s="119"/>
      <c r="OQ134" s="119"/>
      <c r="OR134" s="119"/>
      <c r="OS134" s="119"/>
      <c r="OT134" s="119"/>
      <c r="OU134" s="119"/>
      <c r="OV134" s="119"/>
      <c r="OW134" s="119"/>
      <c r="OX134" s="119"/>
      <c r="OY134" s="119"/>
      <c r="OZ134" s="119"/>
      <c r="PA134" s="119"/>
      <c r="PB134" s="119"/>
      <c r="PC134" s="119"/>
      <c r="PD134" s="119"/>
      <c r="PE134" s="119"/>
      <c r="PF134" s="119"/>
      <c r="PG134" s="119"/>
      <c r="PH134" s="119"/>
      <c r="PI134" s="119"/>
      <c r="PJ134" s="119"/>
      <c r="PK134" s="119"/>
      <c r="PL134" s="119"/>
      <c r="PM134" s="119"/>
      <c r="PN134" s="119"/>
      <c r="PO134" s="119"/>
      <c r="PP134" s="119"/>
      <c r="PQ134" s="119"/>
      <c r="PR134" s="119"/>
      <c r="PS134" s="119"/>
      <c r="PT134" s="119"/>
      <c r="PU134" s="119"/>
      <c r="PV134" s="119"/>
      <c r="PW134" s="119"/>
      <c r="PX134" s="119"/>
      <c r="PY134" s="119"/>
      <c r="PZ134" s="119"/>
      <c r="QA134" s="119"/>
      <c r="QB134" s="119"/>
      <c r="QC134" s="119"/>
      <c r="QD134" s="119"/>
      <c r="QE134" s="119"/>
      <c r="QF134" s="119"/>
      <c r="QG134" s="119"/>
      <c r="QH134" s="119"/>
      <c r="QI134" s="119"/>
      <c r="QJ134" s="119"/>
      <c r="QK134" s="119"/>
      <c r="QL134" s="119"/>
      <c r="QM134" s="119"/>
      <c r="QN134" s="119"/>
      <c r="QO134" s="119"/>
      <c r="QP134" s="119"/>
      <c r="QQ134" s="119"/>
      <c r="QR134" s="119"/>
      <c r="QS134" s="119"/>
      <c r="QT134" s="119"/>
      <c r="QU134" s="119"/>
      <c r="QV134" s="119"/>
      <c r="QW134" s="119"/>
      <c r="QX134" s="119"/>
      <c r="QY134" s="119"/>
      <c r="QZ134" s="119"/>
      <c r="RA134" s="119"/>
      <c r="RB134" s="119"/>
      <c r="RC134" s="119"/>
      <c r="RD134" s="119"/>
      <c r="RE134" s="119"/>
      <c r="RF134" s="119"/>
      <c r="RG134" s="119"/>
      <c r="VC134" s="317">
        <f t="shared" ref="VC134:VW134" si="154">$C134*$E134</f>
        <v>50</v>
      </c>
      <c r="VD134" s="317">
        <f t="shared" si="154"/>
        <v>50</v>
      </c>
      <c r="VE134" s="317">
        <f t="shared" si="154"/>
        <v>50</v>
      </c>
      <c r="VF134" s="312">
        <f t="shared" si="154"/>
        <v>50</v>
      </c>
      <c r="VG134" s="312">
        <f t="shared" si="154"/>
        <v>50</v>
      </c>
      <c r="VH134" s="317">
        <f t="shared" si="154"/>
        <v>50</v>
      </c>
      <c r="VI134" s="317">
        <f t="shared" si="154"/>
        <v>50</v>
      </c>
      <c r="VJ134" s="317">
        <f t="shared" si="154"/>
        <v>50</v>
      </c>
      <c r="VK134" s="317">
        <f t="shared" si="154"/>
        <v>50</v>
      </c>
      <c r="VL134" s="317">
        <f t="shared" si="154"/>
        <v>50</v>
      </c>
      <c r="VM134" s="312">
        <f t="shared" si="154"/>
        <v>50</v>
      </c>
      <c r="VN134" s="312">
        <f t="shared" si="154"/>
        <v>50</v>
      </c>
      <c r="VO134" s="544">
        <f t="shared" si="154"/>
        <v>50</v>
      </c>
      <c r="VP134" s="530">
        <f t="shared" si="154"/>
        <v>50</v>
      </c>
      <c r="VQ134" s="530">
        <f t="shared" si="154"/>
        <v>50</v>
      </c>
      <c r="VR134" s="530">
        <f t="shared" si="154"/>
        <v>50</v>
      </c>
      <c r="VS134" s="530">
        <f t="shared" si="154"/>
        <v>50</v>
      </c>
      <c r="VT134" s="530">
        <f t="shared" si="154"/>
        <v>50</v>
      </c>
      <c r="VU134" s="544">
        <f t="shared" si="154"/>
        <v>50</v>
      </c>
      <c r="VV134" s="530">
        <f t="shared" si="154"/>
        <v>50</v>
      </c>
      <c r="VW134" s="530">
        <f t="shared" si="154"/>
        <v>50</v>
      </c>
      <c r="VX134" s="530">
        <f t="shared" ref="VX134:WL134" si="155">$C134*$F134</f>
        <v>60</v>
      </c>
      <c r="VY134" s="530">
        <f t="shared" si="155"/>
        <v>60</v>
      </c>
      <c r="VZ134" s="530">
        <f t="shared" si="155"/>
        <v>60</v>
      </c>
      <c r="WA134" s="530">
        <f t="shared" si="155"/>
        <v>60</v>
      </c>
      <c r="WB134" s="529">
        <f t="shared" si="155"/>
        <v>60</v>
      </c>
      <c r="WC134" s="530">
        <f t="shared" si="155"/>
        <v>60</v>
      </c>
      <c r="WD134" s="530">
        <f t="shared" si="155"/>
        <v>60</v>
      </c>
      <c r="WE134" s="530">
        <f t="shared" si="155"/>
        <v>60</v>
      </c>
      <c r="WF134" s="530">
        <f t="shared" si="155"/>
        <v>60</v>
      </c>
      <c r="WG134" s="530">
        <f t="shared" si="155"/>
        <v>60</v>
      </c>
      <c r="WH134" s="529">
        <f t="shared" si="155"/>
        <v>60</v>
      </c>
      <c r="WI134" s="529">
        <f t="shared" si="155"/>
        <v>60</v>
      </c>
      <c r="WJ134" s="529">
        <f t="shared" si="155"/>
        <v>60</v>
      </c>
      <c r="WK134" s="530">
        <f t="shared" si="155"/>
        <v>60</v>
      </c>
      <c r="WL134" s="529">
        <f t="shared" si="155"/>
        <v>60</v>
      </c>
      <c r="WM134" s="543">
        <f t="shared" ref="WM134:XD134" si="156">$C134*$G134</f>
        <v>70</v>
      </c>
      <c r="WN134" s="543">
        <f t="shared" si="156"/>
        <v>70</v>
      </c>
      <c r="WO134" s="543">
        <f t="shared" si="156"/>
        <v>70</v>
      </c>
      <c r="WP134" s="543">
        <f t="shared" si="156"/>
        <v>70</v>
      </c>
      <c r="WQ134" s="530">
        <f t="shared" si="156"/>
        <v>70</v>
      </c>
      <c r="WR134" s="530">
        <f t="shared" si="156"/>
        <v>70</v>
      </c>
      <c r="WS134" s="530">
        <f t="shared" si="156"/>
        <v>70</v>
      </c>
      <c r="WT134" s="317">
        <f t="shared" si="156"/>
        <v>70</v>
      </c>
      <c r="WU134" s="317">
        <f t="shared" si="156"/>
        <v>70</v>
      </c>
      <c r="WV134" s="310">
        <f t="shared" si="156"/>
        <v>70</v>
      </c>
      <c r="WW134" s="310">
        <f t="shared" si="156"/>
        <v>70</v>
      </c>
      <c r="WX134" s="317">
        <f t="shared" si="156"/>
        <v>70</v>
      </c>
      <c r="WY134" s="317">
        <f t="shared" si="156"/>
        <v>70</v>
      </c>
      <c r="WZ134" s="317">
        <f t="shared" si="156"/>
        <v>70</v>
      </c>
      <c r="XA134" s="317">
        <f t="shared" si="156"/>
        <v>70</v>
      </c>
      <c r="XB134" s="317">
        <f t="shared" si="156"/>
        <v>70</v>
      </c>
      <c r="XC134" s="310">
        <f t="shared" si="156"/>
        <v>70</v>
      </c>
      <c r="XD134" s="310">
        <f t="shared" si="156"/>
        <v>70</v>
      </c>
      <c r="XE134" s="317">
        <f t="shared" ref="XE134:XK134" si="157">$C134*$H134</f>
        <v>80</v>
      </c>
      <c r="XF134" s="317">
        <f t="shared" si="157"/>
        <v>80</v>
      </c>
      <c r="XG134" s="317">
        <f t="shared" si="157"/>
        <v>80</v>
      </c>
      <c r="XH134" s="317">
        <f t="shared" si="157"/>
        <v>80</v>
      </c>
      <c r="XI134" s="317">
        <f t="shared" si="157"/>
        <v>80</v>
      </c>
      <c r="XJ134" s="311">
        <f t="shared" si="157"/>
        <v>80</v>
      </c>
      <c r="XK134" s="311">
        <f t="shared" si="157"/>
        <v>80</v>
      </c>
      <c r="XL134" s="312">
        <f t="shared" ref="XL134:ZD134" si="158">$C134*$E134</f>
        <v>50</v>
      </c>
      <c r="XM134" s="312">
        <f t="shared" si="158"/>
        <v>50</v>
      </c>
      <c r="XN134" s="312">
        <f t="shared" si="158"/>
        <v>50</v>
      </c>
      <c r="XO134" s="317">
        <f t="shared" si="158"/>
        <v>50</v>
      </c>
      <c r="XP134" s="317">
        <f t="shared" si="158"/>
        <v>50</v>
      </c>
      <c r="XQ134" s="312">
        <f t="shared" si="158"/>
        <v>50</v>
      </c>
      <c r="XR134" s="312">
        <f t="shared" si="158"/>
        <v>50</v>
      </c>
      <c r="XS134" s="312">
        <f t="shared" si="158"/>
        <v>50</v>
      </c>
      <c r="XT134" s="317">
        <f t="shared" si="158"/>
        <v>50</v>
      </c>
      <c r="XU134" s="317">
        <f t="shared" si="158"/>
        <v>50</v>
      </c>
      <c r="XV134" s="317">
        <f t="shared" si="158"/>
        <v>50</v>
      </c>
      <c r="XW134" s="317">
        <f t="shared" si="158"/>
        <v>50</v>
      </c>
      <c r="XX134" s="312">
        <f t="shared" si="158"/>
        <v>50</v>
      </c>
      <c r="XY134" s="544">
        <f t="shared" si="158"/>
        <v>50</v>
      </c>
      <c r="XZ134" s="530">
        <f t="shared" si="158"/>
        <v>50</v>
      </c>
      <c r="YA134" s="544">
        <f t="shared" si="158"/>
        <v>50</v>
      </c>
      <c r="YB134" s="530">
        <f t="shared" si="158"/>
        <v>50</v>
      </c>
      <c r="YC134" s="530">
        <f t="shared" si="158"/>
        <v>50</v>
      </c>
      <c r="YD134" s="530">
        <f t="shared" si="158"/>
        <v>50</v>
      </c>
      <c r="YE134" s="530">
        <f t="shared" si="158"/>
        <v>50</v>
      </c>
      <c r="YF134" s="530">
        <f t="shared" si="158"/>
        <v>50</v>
      </c>
      <c r="YG134" s="530">
        <f t="shared" si="158"/>
        <v>50</v>
      </c>
      <c r="YH134" s="530">
        <f t="shared" si="158"/>
        <v>50</v>
      </c>
      <c r="YI134" s="530">
        <f t="shared" si="158"/>
        <v>50</v>
      </c>
      <c r="YJ134" s="530">
        <f t="shared" si="158"/>
        <v>50</v>
      </c>
      <c r="YK134" s="530">
        <f t="shared" si="158"/>
        <v>50</v>
      </c>
      <c r="YL134" s="530">
        <f t="shared" si="158"/>
        <v>50</v>
      </c>
      <c r="YM134" s="530">
        <f t="shared" si="158"/>
        <v>50</v>
      </c>
      <c r="YN134" s="530">
        <f t="shared" si="158"/>
        <v>50</v>
      </c>
      <c r="YO134" s="530">
        <f t="shared" si="158"/>
        <v>50</v>
      </c>
      <c r="YP134" s="530">
        <f t="shared" si="158"/>
        <v>50</v>
      </c>
      <c r="YQ134" s="530">
        <f t="shared" si="158"/>
        <v>50</v>
      </c>
      <c r="YR134" s="530">
        <f t="shared" si="158"/>
        <v>50</v>
      </c>
      <c r="YS134" s="530">
        <f t="shared" si="158"/>
        <v>50</v>
      </c>
      <c r="YT134" s="530">
        <f t="shared" si="158"/>
        <v>50</v>
      </c>
      <c r="YU134" s="530">
        <f t="shared" si="158"/>
        <v>50</v>
      </c>
      <c r="YV134" s="530">
        <f t="shared" si="158"/>
        <v>50</v>
      </c>
      <c r="YW134" s="530">
        <f t="shared" si="158"/>
        <v>50</v>
      </c>
      <c r="YX134" s="530">
        <f t="shared" si="158"/>
        <v>50</v>
      </c>
      <c r="YY134" s="530">
        <f t="shared" si="158"/>
        <v>50</v>
      </c>
      <c r="YZ134" s="530">
        <f t="shared" si="158"/>
        <v>50</v>
      </c>
      <c r="ZA134" s="530">
        <f t="shared" si="158"/>
        <v>50</v>
      </c>
      <c r="ZB134" s="530">
        <f t="shared" si="158"/>
        <v>50</v>
      </c>
      <c r="ZC134" s="317">
        <f t="shared" si="158"/>
        <v>50</v>
      </c>
      <c r="ZD134" s="317">
        <f t="shared" si="158"/>
        <v>50</v>
      </c>
    </row>
    <row r="135" spans="1:1063" ht="55.5" customHeight="1" collapsed="1">
      <c r="A135" s="88"/>
      <c r="B135" s="435" t="s">
        <v>747</v>
      </c>
      <c r="C135" s="209" t="s">
        <v>748</v>
      </c>
      <c r="D135" s="288" t="s">
        <v>749</v>
      </c>
      <c r="E135" s="149" t="s">
        <v>750</v>
      </c>
      <c r="F135" s="152" t="s">
        <v>264</v>
      </c>
      <c r="G135" s="454">
        <v>1</v>
      </c>
      <c r="H135" s="76"/>
      <c r="MR135" s="121"/>
      <c r="MS135" s="121"/>
      <c r="MT135" s="121"/>
      <c r="MU135" s="121"/>
      <c r="MV135" s="121"/>
      <c r="MW135" s="121"/>
      <c r="MX135" s="121"/>
      <c r="MY135" s="170" t="s">
        <v>221</v>
      </c>
      <c r="MZ135" s="121"/>
      <c r="NA135" s="121"/>
      <c r="NB135" s="121"/>
      <c r="NC135" s="121"/>
      <c r="ND135" s="121"/>
      <c r="NE135" s="121"/>
      <c r="NF135" s="121"/>
      <c r="NG135" s="121"/>
      <c r="NH135" s="121"/>
      <c r="NJ135" s="121"/>
      <c r="NK135" s="121"/>
      <c r="NL135" s="121"/>
      <c r="NM135" s="121"/>
      <c r="NN135" s="121"/>
      <c r="NO135" s="121"/>
      <c r="NP135" s="121"/>
      <c r="NQ135" s="121"/>
      <c r="NR135" s="121"/>
      <c r="NS135" s="121"/>
      <c r="NT135" s="121"/>
      <c r="NU135" s="121"/>
      <c r="NV135" s="121"/>
      <c r="NW135" s="121"/>
      <c r="NX135" s="121"/>
      <c r="NY135" s="121"/>
      <c r="NZ135" s="121"/>
      <c r="OA135" s="121"/>
      <c r="OB135" s="121"/>
      <c r="OC135" s="121"/>
      <c r="OD135" s="121"/>
      <c r="OE135" s="121"/>
      <c r="OF135" s="121"/>
      <c r="OG135" s="121"/>
      <c r="OH135" s="121"/>
      <c r="OI135" s="121"/>
      <c r="OJ135" s="121"/>
      <c r="OK135" s="121"/>
      <c r="OL135" s="121"/>
      <c r="OM135" s="121"/>
      <c r="ON135" s="121"/>
      <c r="OO135" s="121"/>
      <c r="OP135" s="121"/>
      <c r="OQ135" s="121"/>
      <c r="OR135" s="121"/>
      <c r="OS135" s="121"/>
      <c r="OT135" s="121"/>
      <c r="OU135" s="121"/>
      <c r="OV135" s="121"/>
      <c r="OW135" s="121"/>
      <c r="OX135" s="121"/>
      <c r="OY135" s="170" t="s">
        <v>751</v>
      </c>
      <c r="OZ135" s="170" t="s">
        <v>752</v>
      </c>
      <c r="PA135" s="121"/>
      <c r="PB135" s="121"/>
      <c r="PC135" s="121"/>
      <c r="PD135" s="121"/>
      <c r="PE135" s="121"/>
      <c r="PF135" s="121"/>
      <c r="PG135" s="121"/>
      <c r="PH135" s="121"/>
      <c r="PI135" s="121"/>
      <c r="PJ135" s="121"/>
      <c r="PK135" s="121"/>
      <c r="PL135" s="121"/>
      <c r="PM135" s="121" t="s">
        <v>753</v>
      </c>
      <c r="PN135" s="170"/>
      <c r="PO135" s="121"/>
      <c r="PP135" s="121"/>
      <c r="PQ135" s="121"/>
      <c r="PR135" s="121"/>
      <c r="PS135" s="121"/>
      <c r="PT135" s="121"/>
      <c r="PU135" s="121" t="s">
        <v>754</v>
      </c>
      <c r="PV135" s="121"/>
      <c r="PW135" s="121"/>
      <c r="PX135" s="121"/>
      <c r="PY135" s="121"/>
      <c r="PZ135" s="170" t="s">
        <v>628</v>
      </c>
      <c r="QA135" s="121"/>
      <c r="QB135" s="121"/>
      <c r="QC135" s="121"/>
      <c r="QD135" s="121"/>
      <c r="QE135" s="121"/>
      <c r="QF135" s="121"/>
      <c r="QG135" s="121"/>
      <c r="QH135" s="121"/>
      <c r="QI135" s="121"/>
      <c r="QJ135" s="121"/>
      <c r="QK135" s="121"/>
      <c r="QL135" s="121"/>
      <c r="QM135" s="121"/>
      <c r="QN135" s="121"/>
      <c r="QO135" s="121"/>
      <c r="QP135" s="121"/>
      <c r="QQ135" s="121"/>
      <c r="QR135" s="121"/>
      <c r="QS135" s="121"/>
      <c r="QT135" s="121"/>
      <c r="QU135" s="121"/>
      <c r="QV135" s="121"/>
      <c r="QW135" s="170" t="s">
        <v>755</v>
      </c>
      <c r="QX135" s="200" t="s">
        <v>72</v>
      </c>
      <c r="QZ135" s="200" t="s">
        <v>72</v>
      </c>
      <c r="RA135" s="200" t="s">
        <v>73</v>
      </c>
      <c r="RB135" s="200" t="s">
        <v>73</v>
      </c>
      <c r="RC135" s="200" t="s">
        <v>74</v>
      </c>
      <c r="RD135" s="200" t="s">
        <v>75</v>
      </c>
      <c r="RE135" s="200" t="s">
        <v>76</v>
      </c>
      <c r="RG135" s="200" t="s">
        <v>756</v>
      </c>
      <c r="RH135" s="200" t="s">
        <v>757</v>
      </c>
      <c r="RI135" s="200" t="s">
        <v>701</v>
      </c>
      <c r="RJ135" s="200" t="s">
        <v>701</v>
      </c>
      <c r="RK135" s="200" t="s">
        <v>758</v>
      </c>
      <c r="RN135" s="200" t="s">
        <v>759</v>
      </c>
      <c r="RO135" s="200" t="s">
        <v>140</v>
      </c>
      <c r="RP135" s="200" t="s">
        <v>83</v>
      </c>
      <c r="RQ135" s="200" t="s">
        <v>84</v>
      </c>
      <c r="RR135" s="200" t="s">
        <v>84</v>
      </c>
      <c r="RU135" s="200" t="s">
        <v>85</v>
      </c>
      <c r="RV135" s="200" t="s">
        <v>85</v>
      </c>
      <c r="RW135" s="200" t="s">
        <v>86</v>
      </c>
      <c r="RX135" s="200" t="s">
        <v>86</v>
      </c>
      <c r="RY135" s="200" t="s">
        <v>86</v>
      </c>
      <c r="SB135" s="200" t="s">
        <v>87</v>
      </c>
      <c r="SC135" s="200" t="s">
        <v>87</v>
      </c>
      <c r="SD135" s="200" t="s">
        <v>88</v>
      </c>
      <c r="SE135" s="200" t="s">
        <v>89</v>
      </c>
      <c r="SG135" s="200" t="s">
        <v>90</v>
      </c>
      <c r="SI135" s="200" t="s">
        <v>90</v>
      </c>
      <c r="SK135" s="200" t="s">
        <v>91</v>
      </c>
      <c r="SL135" s="200" t="s">
        <v>91</v>
      </c>
      <c r="SM135" s="200" t="s">
        <v>91</v>
      </c>
      <c r="SN135" s="177"/>
      <c r="SO135" s="177"/>
      <c r="SP135" s="177"/>
      <c r="SQ135" s="177"/>
      <c r="SR135" s="200" t="s">
        <v>92</v>
      </c>
      <c r="SS135" s="200" t="s">
        <v>709</v>
      </c>
      <c r="ST135" s="200" t="s">
        <v>82</v>
      </c>
      <c r="SU135" s="200" t="s">
        <v>82</v>
      </c>
      <c r="SW135" s="200" t="s">
        <v>93</v>
      </c>
      <c r="SX135" s="200" t="s">
        <v>94</v>
      </c>
      <c r="SY135" s="200" t="s">
        <v>42</v>
      </c>
      <c r="SZ135" s="200" t="s">
        <v>42</v>
      </c>
      <c r="TA135" s="200" t="s">
        <v>42</v>
      </c>
      <c r="TB135" s="200" t="s">
        <v>42</v>
      </c>
      <c r="TD135" s="200" t="s">
        <v>42</v>
      </c>
      <c r="TE135" s="200" t="s">
        <v>42</v>
      </c>
      <c r="TF135" s="200"/>
      <c r="TG135" s="200"/>
      <c r="TH135" s="200" t="s">
        <v>95</v>
      </c>
      <c r="TK135" s="200" t="s">
        <v>447</v>
      </c>
      <c r="TL135" s="200" t="s">
        <v>97</v>
      </c>
      <c r="TM135" s="200" t="s">
        <v>82</v>
      </c>
      <c r="TN135" s="200" t="s">
        <v>82</v>
      </c>
      <c r="TO135" s="200" t="s">
        <v>82</v>
      </c>
      <c r="TP135" s="200"/>
      <c r="TR135" s="200" t="s">
        <v>82</v>
      </c>
      <c r="TS135" s="200" t="s">
        <v>82</v>
      </c>
      <c r="TT135" s="177"/>
      <c r="TU135" s="177"/>
      <c r="TV135" s="177"/>
      <c r="TW135" s="177"/>
      <c r="TX135" s="177"/>
      <c r="TY135" s="177"/>
      <c r="TZ135" s="177"/>
      <c r="UA135" s="177"/>
      <c r="UB135" s="211" t="s">
        <v>98</v>
      </c>
      <c r="UC135" s="212" t="s">
        <v>460</v>
      </c>
      <c r="UD135" s="212" t="s">
        <v>460</v>
      </c>
      <c r="UE135" s="212" t="s">
        <v>460</v>
      </c>
      <c r="UF135" s="212" t="s">
        <v>460</v>
      </c>
      <c r="UG135" s="212" t="s">
        <v>460</v>
      </c>
      <c r="UH135" s="212" t="s">
        <v>460</v>
      </c>
      <c r="UI135" s="212" t="s">
        <v>460</v>
      </c>
      <c r="UJ135" s="212" t="s">
        <v>460</v>
      </c>
      <c r="UK135" s="212" t="s">
        <v>460</v>
      </c>
      <c r="UL135" s="212" t="s">
        <v>460</v>
      </c>
      <c r="UM135" s="212" t="s">
        <v>460</v>
      </c>
      <c r="UN135" s="212" t="s">
        <v>460</v>
      </c>
      <c r="UO135" s="212" t="s">
        <v>460</v>
      </c>
      <c r="UP135" s="212" t="s">
        <v>460</v>
      </c>
      <c r="UQ135" s="212" t="s">
        <v>460</v>
      </c>
      <c r="UR135" s="212" t="s">
        <v>460</v>
      </c>
      <c r="US135" s="212" t="s">
        <v>460</v>
      </c>
      <c r="UT135" s="212" t="s">
        <v>460</v>
      </c>
      <c r="UU135" s="212" t="s">
        <v>460</v>
      </c>
      <c r="UV135" s="212" t="s">
        <v>460</v>
      </c>
      <c r="UW135" s="212" t="s">
        <v>460</v>
      </c>
      <c r="UX135" s="212" t="s">
        <v>460</v>
      </c>
      <c r="UY135" s="212" t="s">
        <v>460</v>
      </c>
      <c r="UZ135" s="212" t="s">
        <v>460</v>
      </c>
      <c r="VA135" s="212" t="s">
        <v>460</v>
      </c>
      <c r="VB135" s="212" t="s">
        <v>460</v>
      </c>
      <c r="VC135" s="212" t="s">
        <v>460</v>
      </c>
      <c r="VD135" s="212" t="s">
        <v>460</v>
      </c>
      <c r="VE135" s="212" t="s">
        <v>460</v>
      </c>
      <c r="VF135" s="212" t="s">
        <v>460</v>
      </c>
      <c r="VG135" s="212" t="s">
        <v>460</v>
      </c>
      <c r="VH135" s="212" t="s">
        <v>460</v>
      </c>
      <c r="VI135" s="212" t="s">
        <v>460</v>
      </c>
      <c r="VJ135" s="212" t="s">
        <v>460</v>
      </c>
      <c r="VK135" s="212" t="s">
        <v>460</v>
      </c>
      <c r="VL135" s="212" t="s">
        <v>460</v>
      </c>
      <c r="VM135" s="212" t="s">
        <v>460</v>
      </c>
      <c r="VN135" s="212" t="s">
        <v>460</v>
      </c>
      <c r="VO135" s="212" t="s">
        <v>460</v>
      </c>
      <c r="VP135" s="212" t="s">
        <v>460</v>
      </c>
      <c r="VQ135" s="212" t="s">
        <v>460</v>
      </c>
      <c r="VR135" s="212" t="s">
        <v>460</v>
      </c>
      <c r="VS135" s="212" t="s">
        <v>460</v>
      </c>
      <c r="VT135" s="212" t="s">
        <v>460</v>
      </c>
      <c r="VU135" s="212" t="s">
        <v>460</v>
      </c>
      <c r="VV135" s="212" t="s">
        <v>460</v>
      </c>
      <c r="VW135" s="212" t="s">
        <v>460</v>
      </c>
      <c r="VX135" s="212" t="s">
        <v>460</v>
      </c>
      <c r="VY135" s="212" t="s">
        <v>460</v>
      </c>
      <c r="VZ135" s="212" t="s">
        <v>460</v>
      </c>
      <c r="WA135" s="212" t="s">
        <v>460</v>
      </c>
      <c r="WB135" s="212"/>
      <c r="WC135" s="212" t="s">
        <v>460</v>
      </c>
      <c r="WD135" s="212" t="s">
        <v>460</v>
      </c>
      <c r="WE135" s="212" t="s">
        <v>460</v>
      </c>
      <c r="WF135" s="212" t="s">
        <v>460</v>
      </c>
      <c r="WG135" s="212" t="s">
        <v>460</v>
      </c>
      <c r="WH135" s="212" t="s">
        <v>460</v>
      </c>
      <c r="WI135" s="212"/>
      <c r="WJ135" s="212"/>
      <c r="WK135" s="212" t="s">
        <v>460</v>
      </c>
      <c r="WL135" s="212"/>
      <c r="WM135" s="212"/>
      <c r="WN135" s="212"/>
      <c r="WO135" s="212"/>
      <c r="WP135" s="212"/>
      <c r="WQ135" s="212" t="s">
        <v>460</v>
      </c>
      <c r="WR135" s="212" t="s">
        <v>460</v>
      </c>
      <c r="WS135" s="212" t="s">
        <v>460</v>
      </c>
      <c r="WT135" s="212" t="s">
        <v>460</v>
      </c>
      <c r="WU135" s="212" t="s">
        <v>460</v>
      </c>
      <c r="WV135" s="212"/>
      <c r="WW135" s="212"/>
      <c r="WX135" s="212" t="s">
        <v>460</v>
      </c>
      <c r="WY135" s="212" t="s">
        <v>460</v>
      </c>
      <c r="WZ135" s="212" t="s">
        <v>460</v>
      </c>
      <c r="XA135" s="212" t="s">
        <v>460</v>
      </c>
      <c r="XB135" s="212" t="s">
        <v>460</v>
      </c>
      <c r="XC135" s="212"/>
      <c r="XD135" s="212"/>
      <c r="XE135" s="212" t="s">
        <v>460</v>
      </c>
      <c r="XF135" s="212" t="s">
        <v>460</v>
      </c>
      <c r="XG135" s="212" t="s">
        <v>460</v>
      </c>
      <c r="XH135" s="212" t="s">
        <v>460</v>
      </c>
      <c r="XI135" s="212" t="s">
        <v>460</v>
      </c>
      <c r="XJ135" s="212"/>
      <c r="XK135" s="212"/>
      <c r="XL135" s="212" t="s">
        <v>460</v>
      </c>
      <c r="XM135" s="200" t="s">
        <v>143</v>
      </c>
      <c r="XN135" s="213" t="s">
        <v>760</v>
      </c>
      <c r="XO135" s="212"/>
      <c r="XP135" s="212"/>
      <c r="XQ135" s="212"/>
      <c r="XR135" s="212"/>
      <c r="XS135" s="212"/>
      <c r="XU135" s="212"/>
      <c r="XV135" s="212"/>
      <c r="XW135" s="212"/>
      <c r="XX135" s="212"/>
      <c r="XY135" s="199"/>
      <c r="XZ135" s="199"/>
      <c r="YA135" s="199"/>
      <c r="YC135" s="199"/>
      <c r="YD135" s="199"/>
      <c r="YE135" s="199"/>
      <c r="YF135" s="199"/>
      <c r="YG135" s="199"/>
      <c r="YH135" s="199"/>
      <c r="YI135" s="199"/>
      <c r="YJ135" s="199"/>
      <c r="YK135" s="199"/>
      <c r="YL135" s="199"/>
      <c r="YM135" s="199"/>
      <c r="YO135" s="199"/>
      <c r="YP135" s="199"/>
      <c r="YQ135" s="199"/>
      <c r="YR135" s="199"/>
      <c r="YS135" s="199"/>
      <c r="YT135" s="199"/>
      <c r="YU135" s="199"/>
      <c r="YV135" s="199"/>
      <c r="YW135" s="199"/>
      <c r="YX135" s="199"/>
      <c r="YY135" s="199"/>
      <c r="YZ135" s="199"/>
      <c r="ZA135" s="199"/>
      <c r="ZB135" s="199"/>
      <c r="ZC135" s="199"/>
      <c r="ZD135" s="199"/>
      <c r="ZE135" s="199"/>
      <c r="ZF135" s="199"/>
      <c r="ZG135" s="199"/>
      <c r="ZH135" s="199"/>
      <c r="ZI135" s="199"/>
      <c r="ZJ135" s="199"/>
      <c r="ZK135" s="199"/>
      <c r="ZL135" s="199"/>
      <c r="ZM135" s="199"/>
      <c r="ZN135" s="199"/>
      <c r="ZO135" s="199"/>
      <c r="ZP135" s="199"/>
      <c r="ZQ135" s="199"/>
      <c r="ZR135" s="199"/>
      <c r="ZS135" s="199"/>
      <c r="ZT135" s="199"/>
      <c r="ZU135" s="199"/>
      <c r="ZV135" s="199"/>
      <c r="ZW135" s="199"/>
      <c r="ZX135" s="199"/>
      <c r="ZY135" s="199"/>
      <c r="ZZ135" s="199"/>
      <c r="AAA135" s="199"/>
      <c r="AAB135" s="199"/>
      <c r="AAC135" s="199"/>
      <c r="AAD135" s="199"/>
      <c r="AAE135" s="199"/>
      <c r="AAF135" s="199"/>
      <c r="AAG135" s="199"/>
      <c r="AAH135" s="199"/>
      <c r="AAI135" s="199"/>
      <c r="AAJ135" s="199"/>
      <c r="AAK135" s="199"/>
      <c r="AAL135" s="199"/>
      <c r="AAM135" s="199"/>
      <c r="AAN135" s="199"/>
      <c r="AAO135" s="199"/>
      <c r="AAP135" s="199"/>
      <c r="AAQ135" s="199"/>
      <c r="AAR135" s="199"/>
      <c r="AAS135" s="199"/>
      <c r="AAT135" s="199"/>
      <c r="AAU135" s="199"/>
      <c r="AAV135" s="199"/>
      <c r="AAW135" s="199"/>
      <c r="AAX135" s="199"/>
      <c r="AAY135" s="199"/>
      <c r="AAZ135" s="199"/>
      <c r="ABA135" s="199"/>
      <c r="ABB135" s="199"/>
      <c r="ABC135" s="199"/>
      <c r="ABD135" s="199"/>
      <c r="ABE135" s="199"/>
      <c r="ABF135" s="199"/>
      <c r="ABG135" s="199"/>
      <c r="ABH135" s="199"/>
      <c r="ABI135" s="199"/>
      <c r="ABJ135" s="199"/>
      <c r="ABK135" s="199"/>
      <c r="ABL135" s="199"/>
      <c r="ABM135" s="199"/>
      <c r="ABN135" s="199"/>
      <c r="ABO135" s="199"/>
      <c r="ABP135" s="199"/>
      <c r="ABQ135" s="199"/>
      <c r="ABR135" s="199"/>
      <c r="ABS135" s="199"/>
      <c r="ABT135" s="199"/>
      <c r="ABU135" s="199"/>
      <c r="ABV135" s="199"/>
      <c r="ABW135" s="199"/>
      <c r="ABX135" s="199"/>
      <c r="ABY135" s="199"/>
      <c r="ABZ135" s="199"/>
      <c r="ACA135" s="199"/>
      <c r="ACB135" s="199"/>
      <c r="ACC135" s="199"/>
      <c r="ACD135" s="199"/>
      <c r="ACE135" s="199"/>
      <c r="ACF135" s="199"/>
      <c r="ACG135" s="199"/>
      <c r="ACH135" s="199"/>
      <c r="ACI135" s="199"/>
      <c r="ACJ135" s="199"/>
      <c r="ACK135" s="199"/>
      <c r="ACL135" s="199"/>
      <c r="ACM135" s="199"/>
      <c r="ACN135" s="199"/>
      <c r="ACO135" s="199"/>
      <c r="ACP135" s="199"/>
      <c r="ACQ135" s="199"/>
      <c r="ACR135" s="199"/>
      <c r="ACS135" s="199"/>
      <c r="ACT135" s="199"/>
      <c r="ACU135" s="199"/>
      <c r="ACV135" s="199"/>
      <c r="ACW135" s="199"/>
      <c r="ACX135" s="199"/>
      <c r="ACY135" s="199"/>
      <c r="ACZ135" s="199"/>
      <c r="ADA135" s="199"/>
      <c r="ADB135" s="199"/>
      <c r="ADC135" s="199"/>
      <c r="ADD135" s="199"/>
      <c r="ADE135" s="199"/>
      <c r="ADF135" s="199"/>
      <c r="ADG135" s="199"/>
      <c r="ADH135" s="199"/>
      <c r="ADI135" s="199"/>
      <c r="ADJ135" s="199"/>
      <c r="ADK135" s="199"/>
      <c r="ADL135" s="199"/>
      <c r="ADM135" s="199"/>
      <c r="ADN135" s="199"/>
      <c r="ADO135" s="199"/>
      <c r="ADP135" s="199"/>
      <c r="ADQ135" s="199"/>
      <c r="ADR135" s="199"/>
      <c r="ADS135" s="199"/>
      <c r="ADT135" s="199"/>
      <c r="ADU135" s="199"/>
      <c r="ADV135" s="199"/>
      <c r="ADW135" s="199"/>
      <c r="ADX135" s="199"/>
      <c r="ADY135" s="199"/>
      <c r="ADZ135" s="199"/>
      <c r="AEA135" s="199"/>
      <c r="AEB135" s="199"/>
      <c r="AEC135" s="199"/>
      <c r="AED135" s="199"/>
      <c r="AEF135" s="199"/>
      <c r="AEG135" s="199"/>
      <c r="AEH135" s="199"/>
      <c r="AEI135" s="199"/>
      <c r="AEJ135" s="199"/>
      <c r="AEK135" s="199"/>
      <c r="AEL135" s="199"/>
      <c r="AEM135" s="199"/>
      <c r="AEN135" s="199"/>
      <c r="AEO135" s="199"/>
      <c r="AEP135" s="199"/>
      <c r="AEQ135" s="199"/>
      <c r="AER135" s="199"/>
      <c r="AET135" s="199"/>
      <c r="AEU135" s="199"/>
      <c r="AEV135" s="199"/>
      <c r="AEW135" s="199"/>
      <c r="AEX135" s="199"/>
      <c r="AEY135" s="199"/>
      <c r="AEZ135" s="199"/>
      <c r="AFA135" s="199"/>
      <c r="AFB135" s="199"/>
      <c r="AFC135" s="199"/>
      <c r="AFD135" s="199"/>
      <c r="AFE135" s="199"/>
      <c r="AFF135" s="199"/>
      <c r="AFH135" s="199"/>
      <c r="AFI135" s="199"/>
      <c r="AFJ135" s="199"/>
      <c r="AFK135" s="199"/>
      <c r="AFL135" s="199"/>
      <c r="AFM135" s="199"/>
      <c r="AFN135" s="199"/>
      <c r="AFO135" s="199"/>
      <c r="AFP135" s="199"/>
      <c r="AFQ135" s="199"/>
      <c r="AFR135" s="199"/>
      <c r="AFS135" s="199"/>
      <c r="AFT135" s="199"/>
      <c r="AFV135" s="199"/>
      <c r="AFW135" s="199"/>
      <c r="AFX135" s="199"/>
      <c r="AFY135" s="199"/>
      <c r="AFZ135" s="199"/>
      <c r="AGA135" s="199"/>
      <c r="AGC135" s="199"/>
      <c r="AGD135" s="199"/>
      <c r="AGE135" s="199"/>
      <c r="AGF135" s="199"/>
      <c r="AGG135" s="199"/>
      <c r="AGH135" s="199"/>
      <c r="AGJ135" s="199"/>
      <c r="AGK135" s="199"/>
      <c r="AGL135" s="199"/>
      <c r="AGM135" s="199"/>
      <c r="AGN135" s="199"/>
      <c r="AGO135" s="199"/>
      <c r="AGP135" s="199"/>
      <c r="AGQ135" s="199"/>
      <c r="AGR135" s="199"/>
      <c r="AGS135" s="199" t="s">
        <v>761</v>
      </c>
      <c r="AGT135" s="199"/>
      <c r="AGU135" s="199"/>
      <c r="AGV135" s="199"/>
      <c r="AGX135" s="199"/>
      <c r="AGY135" s="199"/>
      <c r="AGZ135" s="199"/>
      <c r="AHA135" s="199"/>
      <c r="AHB135" s="199"/>
      <c r="AHC135" s="199"/>
      <c r="AHD135" s="199"/>
      <c r="AHE135" s="199"/>
      <c r="AHF135" s="199"/>
      <c r="AHG135" s="199"/>
      <c r="AHH135" s="199"/>
      <c r="AHI135" s="199"/>
      <c r="AHJ135" s="199"/>
      <c r="AHL135" s="199"/>
      <c r="AHM135" s="199"/>
      <c r="AHN135" s="199"/>
      <c r="AHO135" s="199"/>
      <c r="AHP135" s="199"/>
      <c r="AHQ135" s="199"/>
      <c r="AHR135" s="199" t="s">
        <v>762</v>
      </c>
      <c r="AHT135" s="199"/>
      <c r="AHU135" s="199"/>
      <c r="AHV135" s="199"/>
      <c r="AHW135" s="199"/>
      <c r="AHX135" s="199"/>
      <c r="AHZ135" s="199"/>
      <c r="AIA135" s="199"/>
      <c r="AIB135" s="199"/>
      <c r="AIC135" s="199"/>
      <c r="AID135" s="199"/>
      <c r="AIE135" s="199"/>
      <c r="AIG135" s="199"/>
      <c r="AIH135" s="199"/>
      <c r="AII135" s="199"/>
      <c r="AIJ135" s="199"/>
      <c r="AIK135" s="199"/>
      <c r="AIL135" s="199"/>
      <c r="AIM135" s="199"/>
      <c r="AIN135" s="199"/>
      <c r="AIO135" s="199"/>
      <c r="AIP135" s="199"/>
      <c r="AIQ135" s="199"/>
      <c r="AIR135" s="199"/>
      <c r="AIS135" s="199"/>
      <c r="AIT135" s="199"/>
      <c r="AIU135" s="199"/>
      <c r="AIV135" s="199"/>
      <c r="AIW135" s="555"/>
      <c r="AIX135" s="199"/>
      <c r="AIY135" s="199"/>
      <c r="AIZ135" s="199"/>
      <c r="AJA135" s="199"/>
      <c r="AJB135" s="199"/>
      <c r="AJC135" s="199"/>
      <c r="AJD135" s="199"/>
      <c r="AJE135" s="199"/>
      <c r="AJF135" s="199"/>
      <c r="AJG135" s="199"/>
      <c r="AJH135" s="199"/>
      <c r="AJI135" s="199"/>
      <c r="AJJ135" s="199"/>
      <c r="AJK135" s="199"/>
      <c r="AJL135" s="199"/>
      <c r="AJM135" s="199"/>
      <c r="AJN135" s="199"/>
      <c r="AJO135" s="199"/>
      <c r="AJP135" s="472" t="s">
        <v>746</v>
      </c>
      <c r="AJQ135" s="199"/>
      <c r="AJR135" s="199"/>
      <c r="AJS135" s="199"/>
      <c r="AJT135" s="199"/>
      <c r="AJU135" s="199"/>
      <c r="AJV135" s="199"/>
      <c r="AJW135" s="199"/>
      <c r="AJX135" s="199"/>
      <c r="AJY135" s="199"/>
      <c r="AJZ135" s="199"/>
      <c r="AKA135" s="199"/>
      <c r="AKB135" s="199"/>
      <c r="AKC135" s="199"/>
      <c r="AKD135" s="199"/>
      <c r="AKE135" s="199"/>
      <c r="AKF135" s="199"/>
      <c r="AKG135" s="199"/>
      <c r="AKH135" s="199"/>
      <c r="AKI135" s="199"/>
      <c r="AKJ135" s="199"/>
      <c r="AKK135" s="199"/>
      <c r="AKL135" s="199"/>
      <c r="AKM135" s="199"/>
      <c r="AKN135" s="199"/>
      <c r="AKO135" s="199"/>
      <c r="AKP135" s="199"/>
      <c r="AKQ135" s="199"/>
      <c r="AKR135" s="199"/>
      <c r="AKS135" s="199"/>
      <c r="AKT135" s="199"/>
      <c r="AKU135" s="199"/>
      <c r="AKV135" s="199"/>
      <c r="AKW135" s="199"/>
      <c r="AKX135" s="199"/>
      <c r="AKY135" s="199"/>
      <c r="AKZ135" s="199"/>
      <c r="ALA135" s="199"/>
      <c r="ALB135" s="199"/>
      <c r="ALC135" s="199"/>
      <c r="ALD135" s="199"/>
      <c r="ALE135" s="199"/>
      <c r="ALF135" s="199"/>
      <c r="ALG135" s="199"/>
      <c r="ALH135" s="199"/>
      <c r="ALI135" s="199"/>
      <c r="ALJ135" s="199"/>
      <c r="ALK135" s="199"/>
      <c r="ALL135" s="199"/>
      <c r="ALM135" s="199"/>
      <c r="ALN135" s="199"/>
      <c r="ALO135" s="199"/>
      <c r="ALP135" s="199"/>
      <c r="ALQ135" s="199"/>
      <c r="ALR135" s="199"/>
      <c r="ALS135" s="199"/>
      <c r="ALT135" s="199"/>
      <c r="ALU135" s="199"/>
      <c r="ALV135" s="199"/>
      <c r="ALW135" s="199"/>
      <c r="ALX135" s="199"/>
      <c r="ALY135" s="199"/>
      <c r="ALZ135" s="199"/>
      <c r="AMA135" s="199"/>
      <c r="AMB135" s="199"/>
      <c r="AMC135" s="199"/>
      <c r="AMD135" s="199"/>
      <c r="AME135" s="199"/>
      <c r="AMF135" s="199"/>
      <c r="AMG135" s="199"/>
      <c r="AMH135" s="199"/>
      <c r="AMI135" s="199"/>
      <c r="AMJ135" s="199"/>
      <c r="AMK135" s="199"/>
      <c r="AML135" s="199"/>
      <c r="AMM135" s="199"/>
      <c r="AMN135" s="199"/>
      <c r="AMO135" s="199"/>
      <c r="AMP135" s="199"/>
      <c r="AMQ135" s="199"/>
      <c r="AMR135" s="199"/>
      <c r="AMS135" s="199"/>
      <c r="AMT135" s="199"/>
      <c r="AMU135" s="199"/>
      <c r="AMV135" s="199"/>
      <c r="AMW135" s="199"/>
      <c r="AMX135" s="199"/>
      <c r="AMY135" s="199"/>
      <c r="AMZ135" s="199"/>
      <c r="ANA135" s="199"/>
      <c r="ANB135" s="199"/>
      <c r="ANC135" s="199"/>
      <c r="AND135" s="199"/>
      <c r="ANE135" s="199"/>
      <c r="ANF135" s="199"/>
      <c r="ANG135" s="199"/>
      <c r="ANH135" s="199"/>
      <c r="ANI135" s="199"/>
      <c r="ANJ135" s="199"/>
      <c r="ANK135" s="199"/>
      <c r="ANL135" s="199"/>
      <c r="ANM135" s="199"/>
      <c r="ANN135" s="199"/>
      <c r="ANO135" s="199"/>
      <c r="ANP135" s="199"/>
      <c r="ANQ135" s="199"/>
      <c r="ANR135" s="199"/>
      <c r="ANS135" s="199"/>
      <c r="ANT135" s="199"/>
      <c r="ANU135" s="199"/>
      <c r="ANV135" s="199"/>
      <c r="ANW135" s="199"/>
    </row>
    <row r="136" spans="1:1063" ht="14.25" hidden="1" customHeight="1" outlineLevel="1" thickTop="1" thickBot="1">
      <c r="A136" s="155" t="s">
        <v>224</v>
      </c>
      <c r="B136" s="54">
        <f>G142</f>
        <v>430.0963854915255</v>
      </c>
      <c r="C136" s="32" t="s">
        <v>225</v>
      </c>
      <c r="D136" s="670">
        <f>SUM(I136:AIK136)</f>
        <v>164</v>
      </c>
      <c r="E136" s="55">
        <f t="shared" ref="E136:E141" si="159">SUM(D136/G136)</f>
        <v>1.4553812112555315</v>
      </c>
      <c r="F136" s="179"/>
      <c r="G136" s="49">
        <f>G142*0.262</f>
        <v>112.68525299877969</v>
      </c>
      <c r="H136" s="156">
        <f>SUM(I136:AMI136)</f>
        <v>164</v>
      </c>
      <c r="NV136" s="119"/>
      <c r="NW136" s="119"/>
      <c r="NX136" s="119"/>
      <c r="NY136" s="119"/>
      <c r="NZ136" s="119"/>
      <c r="QW136" s="302" t="s">
        <v>437</v>
      </c>
      <c r="QX136" s="285">
        <v>9</v>
      </c>
      <c r="QY136" s="285" t="s">
        <v>437</v>
      </c>
      <c r="QZ136" s="285">
        <v>26</v>
      </c>
      <c r="RA136" s="285">
        <v>18</v>
      </c>
      <c r="RB136" s="285">
        <v>13</v>
      </c>
      <c r="RC136" s="285">
        <v>9</v>
      </c>
      <c r="RD136" s="285">
        <v>16</v>
      </c>
      <c r="RE136" s="285">
        <v>10</v>
      </c>
      <c r="RF136" s="285" t="s">
        <v>437</v>
      </c>
      <c r="RG136" s="285">
        <v>17</v>
      </c>
      <c r="RH136" s="285">
        <v>4</v>
      </c>
      <c r="RI136" s="285">
        <v>8</v>
      </c>
      <c r="RJ136" s="285">
        <v>20</v>
      </c>
      <c r="RK136" s="285" t="s">
        <v>437</v>
      </c>
      <c r="RL136" s="285" t="s">
        <v>437</v>
      </c>
      <c r="RM136" s="285" t="s">
        <v>437</v>
      </c>
      <c r="RN136" s="285" t="s">
        <v>437</v>
      </c>
      <c r="RO136" s="285">
        <v>2</v>
      </c>
      <c r="RP136" s="285" t="s">
        <v>437</v>
      </c>
      <c r="RQ136" s="285" t="s">
        <v>437</v>
      </c>
      <c r="RR136" s="285" t="s">
        <v>437</v>
      </c>
      <c r="RS136" s="285" t="s">
        <v>437</v>
      </c>
      <c r="RT136" s="285" t="s">
        <v>437</v>
      </c>
      <c r="RU136" s="285" t="s">
        <v>437</v>
      </c>
      <c r="RV136" s="285" t="s">
        <v>437</v>
      </c>
      <c r="RW136" s="285" t="s">
        <v>437</v>
      </c>
      <c r="RX136" s="285">
        <v>4</v>
      </c>
      <c r="RY136" s="285" t="s">
        <v>437</v>
      </c>
      <c r="RZ136" s="285" t="s">
        <v>437</v>
      </c>
      <c r="SA136" s="315" t="s">
        <v>437</v>
      </c>
      <c r="SB136" s="302" t="s">
        <v>437</v>
      </c>
      <c r="SC136" s="285" t="s">
        <v>437</v>
      </c>
      <c r="SD136" s="285" t="s">
        <v>437</v>
      </c>
      <c r="SE136" s="285" t="s">
        <v>437</v>
      </c>
      <c r="SF136" s="285" t="s">
        <v>437</v>
      </c>
      <c r="SG136" s="285" t="s">
        <v>437</v>
      </c>
      <c r="SH136" s="285" t="s">
        <v>437</v>
      </c>
      <c r="SI136" s="285" t="s">
        <v>437</v>
      </c>
      <c r="SJ136" s="285" t="s">
        <v>437</v>
      </c>
      <c r="SK136" s="285" t="s">
        <v>437</v>
      </c>
      <c r="SL136" s="285">
        <v>4</v>
      </c>
      <c r="SM136" s="285" t="s">
        <v>437</v>
      </c>
      <c r="SN136" s="285" t="s">
        <v>437</v>
      </c>
      <c r="SO136" s="285" t="s">
        <v>437</v>
      </c>
      <c r="SP136" s="285" t="s">
        <v>437</v>
      </c>
      <c r="SQ136" s="285" t="s">
        <v>437</v>
      </c>
      <c r="SR136" s="285" t="s">
        <v>437</v>
      </c>
      <c r="SS136" s="285" t="s">
        <v>437</v>
      </c>
      <c r="ST136" s="285" t="s">
        <v>437</v>
      </c>
      <c r="SU136" s="285" t="s">
        <v>437</v>
      </c>
      <c r="SV136" s="285" t="s">
        <v>437</v>
      </c>
      <c r="SW136" s="285" t="s">
        <v>437</v>
      </c>
      <c r="SX136" s="285" t="s">
        <v>437</v>
      </c>
      <c r="SY136" s="285" t="s">
        <v>437</v>
      </c>
      <c r="SZ136" s="285" t="s">
        <v>437</v>
      </c>
      <c r="TA136" s="285" t="s">
        <v>437</v>
      </c>
      <c r="TB136" s="285" t="s">
        <v>437</v>
      </c>
      <c r="TC136" s="285" t="s">
        <v>437</v>
      </c>
      <c r="TD136" s="285" t="s">
        <v>437</v>
      </c>
      <c r="TE136" s="315" t="s">
        <v>437</v>
      </c>
      <c r="TF136" s="302" t="s">
        <v>437</v>
      </c>
      <c r="TG136" s="285" t="s">
        <v>437</v>
      </c>
      <c r="TH136" s="285" t="s">
        <v>437</v>
      </c>
      <c r="TI136" s="285" t="s">
        <v>437</v>
      </c>
      <c r="TJ136" s="285" t="s">
        <v>437</v>
      </c>
      <c r="TK136" s="285" t="s">
        <v>437</v>
      </c>
      <c r="TL136" s="285" t="s">
        <v>437</v>
      </c>
      <c r="TM136" s="285" t="s">
        <v>437</v>
      </c>
      <c r="TN136" s="285" t="s">
        <v>437</v>
      </c>
      <c r="TO136" s="285" t="s">
        <v>437</v>
      </c>
      <c r="TP136" s="285" t="s">
        <v>437</v>
      </c>
      <c r="TQ136" s="285" t="s">
        <v>437</v>
      </c>
      <c r="TR136" s="285" t="s">
        <v>437</v>
      </c>
      <c r="TS136" s="285" t="s">
        <v>437</v>
      </c>
      <c r="TT136" s="285" t="s">
        <v>437</v>
      </c>
      <c r="TU136" s="285" t="s">
        <v>437</v>
      </c>
      <c r="TV136" s="285" t="s">
        <v>437</v>
      </c>
      <c r="TW136" s="285" t="s">
        <v>437</v>
      </c>
      <c r="TX136" s="285" t="s">
        <v>437</v>
      </c>
      <c r="TY136" s="285" t="s">
        <v>437</v>
      </c>
      <c r="TZ136" s="285" t="s">
        <v>437</v>
      </c>
      <c r="UA136" s="285" t="s">
        <v>437</v>
      </c>
      <c r="UB136" s="285" t="s">
        <v>437</v>
      </c>
      <c r="UC136" s="285" t="s">
        <v>437</v>
      </c>
      <c r="UD136" s="285" t="s">
        <v>437</v>
      </c>
      <c r="UE136" s="285" t="s">
        <v>437</v>
      </c>
      <c r="UF136" s="285" t="s">
        <v>437</v>
      </c>
      <c r="UG136" s="285" t="s">
        <v>437</v>
      </c>
      <c r="UH136" s="285" t="s">
        <v>437</v>
      </c>
      <c r="UI136" s="285" t="s">
        <v>437</v>
      </c>
      <c r="UJ136" s="315" t="s">
        <v>437</v>
      </c>
      <c r="WT136" s="531" t="s">
        <v>437</v>
      </c>
      <c r="WU136" s="532" t="s">
        <v>437</v>
      </c>
      <c r="WV136" s="532" t="s">
        <v>437</v>
      </c>
      <c r="WW136" s="532" t="s">
        <v>437</v>
      </c>
      <c r="WX136" s="532" t="s">
        <v>437</v>
      </c>
      <c r="WY136" s="532" t="s">
        <v>437</v>
      </c>
      <c r="WZ136" s="532" t="s">
        <v>437</v>
      </c>
      <c r="XA136" s="532" t="s">
        <v>437</v>
      </c>
      <c r="XB136" s="532" t="s">
        <v>437</v>
      </c>
      <c r="XC136" s="532" t="s">
        <v>437</v>
      </c>
      <c r="XD136" s="532" t="s">
        <v>437</v>
      </c>
      <c r="XE136" s="532" t="s">
        <v>437</v>
      </c>
      <c r="XF136" s="532" t="s">
        <v>437</v>
      </c>
      <c r="XG136" s="532" t="s">
        <v>437</v>
      </c>
      <c r="XH136" s="532" t="s">
        <v>437</v>
      </c>
      <c r="XI136" s="532" t="s">
        <v>437</v>
      </c>
      <c r="XJ136" s="532" t="s">
        <v>437</v>
      </c>
      <c r="XK136" s="532" t="s">
        <v>437</v>
      </c>
      <c r="XL136" s="532" t="s">
        <v>437</v>
      </c>
      <c r="XM136" s="532" t="s">
        <v>437</v>
      </c>
      <c r="XN136" s="532" t="s">
        <v>437</v>
      </c>
      <c r="XO136" s="532" t="s">
        <v>437</v>
      </c>
      <c r="XP136" s="532" t="s">
        <v>437</v>
      </c>
      <c r="XQ136" s="532" t="s">
        <v>437</v>
      </c>
      <c r="XR136" s="532" t="s">
        <v>437</v>
      </c>
      <c r="XS136" s="532" t="s">
        <v>437</v>
      </c>
      <c r="XT136" s="532" t="s">
        <v>437</v>
      </c>
      <c r="XU136" s="532" t="s">
        <v>437</v>
      </c>
      <c r="XV136" s="532" t="s">
        <v>437</v>
      </c>
      <c r="XW136" s="532" t="s">
        <v>437</v>
      </c>
      <c r="XX136" s="533" t="s">
        <v>437</v>
      </c>
      <c r="AHG136" s="302" t="s">
        <v>437</v>
      </c>
      <c r="AHH136" s="285" t="s">
        <v>437</v>
      </c>
      <c r="AHI136" s="285" t="s">
        <v>437</v>
      </c>
      <c r="AHJ136" s="285" t="s">
        <v>437</v>
      </c>
      <c r="AHK136" s="285" t="s">
        <v>437</v>
      </c>
      <c r="AHL136" s="285" t="s">
        <v>437</v>
      </c>
      <c r="AHM136" s="285" t="s">
        <v>437</v>
      </c>
      <c r="AHN136" s="285" t="s">
        <v>437</v>
      </c>
      <c r="AHO136" s="285" t="s">
        <v>437</v>
      </c>
      <c r="AHP136" s="285" t="s">
        <v>437</v>
      </c>
      <c r="AHQ136" s="285" t="s">
        <v>437</v>
      </c>
      <c r="AHR136" s="285" t="s">
        <v>437</v>
      </c>
      <c r="AHS136" s="285" t="s">
        <v>437</v>
      </c>
      <c r="AHT136" s="285" t="s">
        <v>437</v>
      </c>
      <c r="AHU136" s="285" t="s">
        <v>437</v>
      </c>
      <c r="AHV136" s="285" t="s">
        <v>437</v>
      </c>
      <c r="AHW136" s="285" t="s">
        <v>437</v>
      </c>
      <c r="AHX136" s="285" t="s">
        <v>437</v>
      </c>
      <c r="AHY136" s="285" t="s">
        <v>437</v>
      </c>
      <c r="AHZ136" s="285" t="s">
        <v>437</v>
      </c>
      <c r="AIA136" s="285" t="s">
        <v>437</v>
      </c>
      <c r="AIB136" s="285">
        <v>4</v>
      </c>
      <c r="AIC136" s="285" t="s">
        <v>437</v>
      </c>
      <c r="AID136" s="285" t="s">
        <v>437</v>
      </c>
      <c r="AIE136" s="285" t="s">
        <v>437</v>
      </c>
      <c r="AIF136" s="285" t="s">
        <v>437</v>
      </c>
      <c r="AIG136" s="285" t="s">
        <v>437</v>
      </c>
      <c r="AIH136" s="285" t="s">
        <v>437</v>
      </c>
      <c r="AII136" s="285" t="s">
        <v>437</v>
      </c>
      <c r="AIJ136" s="285" t="s">
        <v>437</v>
      </c>
      <c r="AIK136" s="315" t="s">
        <v>437</v>
      </c>
    </row>
    <row r="137" spans="1:1063" ht="14.25" hidden="1" customHeight="1" outlineLevel="1" thickBot="1">
      <c r="A137" s="157" t="s">
        <v>226</v>
      </c>
      <c r="B137" s="59">
        <v>490</v>
      </c>
      <c r="C137" s="32" t="s">
        <v>227</v>
      </c>
      <c r="D137" s="670">
        <f t="shared" ref="D137:D141" si="160">SUM(I137:AIK137)</f>
        <v>66</v>
      </c>
      <c r="E137" s="55">
        <f t="shared" si="159"/>
        <v>1.4476790097233465</v>
      </c>
      <c r="F137" s="179"/>
      <c r="G137" s="49">
        <f>G142*0.106</f>
        <v>45.590216862101698</v>
      </c>
      <c r="H137" s="156">
        <f t="shared" ref="H137:H141" si="161">SUM(I137:AMI137)</f>
        <v>66</v>
      </c>
      <c r="NV137" s="119"/>
      <c r="NW137" s="119"/>
      <c r="NX137" s="119"/>
      <c r="NY137" s="119"/>
      <c r="NZ137" s="119"/>
      <c r="QW137" s="301" t="s">
        <v>437</v>
      </c>
      <c r="QX137" s="219" t="s">
        <v>437</v>
      </c>
      <c r="QY137" s="219" t="s">
        <v>437</v>
      </c>
      <c r="QZ137" s="219" t="s">
        <v>437</v>
      </c>
      <c r="RA137" s="219" t="s">
        <v>437</v>
      </c>
      <c r="RB137" s="219" t="s">
        <v>437</v>
      </c>
      <c r="RC137" s="219" t="s">
        <v>437</v>
      </c>
      <c r="RD137" s="219">
        <v>2</v>
      </c>
      <c r="RE137" s="219" t="s">
        <v>437</v>
      </c>
      <c r="RF137" s="219" t="s">
        <v>437</v>
      </c>
      <c r="RG137" s="219" t="s">
        <v>437</v>
      </c>
      <c r="RH137" s="219">
        <v>4</v>
      </c>
      <c r="RI137" s="219">
        <v>2</v>
      </c>
      <c r="RJ137" s="219">
        <v>4</v>
      </c>
      <c r="RK137" s="219" t="s">
        <v>437</v>
      </c>
      <c r="RL137" s="219" t="s">
        <v>437</v>
      </c>
      <c r="RM137" s="219" t="s">
        <v>437</v>
      </c>
      <c r="RN137" s="219" t="s">
        <v>437</v>
      </c>
      <c r="RO137" s="219">
        <v>12</v>
      </c>
      <c r="RP137" s="219">
        <v>16</v>
      </c>
      <c r="RQ137" s="219">
        <v>4</v>
      </c>
      <c r="RR137" s="219">
        <v>8</v>
      </c>
      <c r="RS137" s="219" t="s">
        <v>437</v>
      </c>
      <c r="RT137" s="219" t="s">
        <v>437</v>
      </c>
      <c r="RU137" s="219" t="s">
        <v>437</v>
      </c>
      <c r="RV137" s="219" t="s">
        <v>437</v>
      </c>
      <c r="RW137" s="219" t="s">
        <v>437</v>
      </c>
      <c r="RX137" s="219" t="s">
        <v>437</v>
      </c>
      <c r="RY137" s="219">
        <v>4</v>
      </c>
      <c r="RZ137" s="219" t="s">
        <v>437</v>
      </c>
      <c r="SA137" s="316" t="s">
        <v>437</v>
      </c>
      <c r="SB137" s="301" t="s">
        <v>437</v>
      </c>
      <c r="SC137" s="219" t="s">
        <v>437</v>
      </c>
      <c r="SD137" s="219" t="s">
        <v>437</v>
      </c>
      <c r="SE137" s="219" t="s">
        <v>437</v>
      </c>
      <c r="SF137" s="219" t="s">
        <v>437</v>
      </c>
      <c r="SG137" s="219">
        <v>2</v>
      </c>
      <c r="SH137" s="219" t="s">
        <v>437</v>
      </c>
      <c r="SI137" s="219">
        <v>4</v>
      </c>
      <c r="SJ137" s="219" t="s">
        <v>437</v>
      </c>
      <c r="SK137" s="219" t="s">
        <v>437</v>
      </c>
      <c r="SL137" s="219">
        <v>4</v>
      </c>
      <c r="SM137" s="219" t="s">
        <v>437</v>
      </c>
      <c r="SN137" s="219" t="s">
        <v>437</v>
      </c>
      <c r="SO137" s="219" t="s">
        <v>437</v>
      </c>
      <c r="SP137" s="219" t="s">
        <v>437</v>
      </c>
      <c r="SQ137" s="219" t="s">
        <v>437</v>
      </c>
      <c r="SR137" s="219" t="s">
        <v>437</v>
      </c>
      <c r="SS137" s="219" t="s">
        <v>437</v>
      </c>
      <c r="ST137" s="219" t="s">
        <v>437</v>
      </c>
      <c r="SU137" s="219" t="s">
        <v>437</v>
      </c>
      <c r="SV137" s="219" t="s">
        <v>437</v>
      </c>
      <c r="SW137" s="219" t="s">
        <v>437</v>
      </c>
      <c r="SX137" s="219" t="s">
        <v>437</v>
      </c>
      <c r="SY137" s="219" t="s">
        <v>437</v>
      </c>
      <c r="SZ137" s="219" t="s">
        <v>437</v>
      </c>
      <c r="TA137" s="219" t="s">
        <v>437</v>
      </c>
      <c r="TB137" s="219" t="s">
        <v>437</v>
      </c>
      <c r="TC137" s="219" t="s">
        <v>437</v>
      </c>
      <c r="TD137" s="219" t="s">
        <v>437</v>
      </c>
      <c r="TE137" s="316" t="s">
        <v>437</v>
      </c>
      <c r="TF137" s="301" t="s">
        <v>437</v>
      </c>
      <c r="TG137" s="219" t="s">
        <v>437</v>
      </c>
      <c r="TH137" s="219" t="s">
        <v>437</v>
      </c>
      <c r="TI137" s="219" t="s">
        <v>437</v>
      </c>
      <c r="TJ137" s="219" t="s">
        <v>437</v>
      </c>
      <c r="TK137" s="219" t="s">
        <v>437</v>
      </c>
      <c r="TL137" s="219" t="s">
        <v>437</v>
      </c>
      <c r="TM137" s="219" t="s">
        <v>437</v>
      </c>
      <c r="TN137" s="219" t="s">
        <v>437</v>
      </c>
      <c r="TO137" s="219" t="s">
        <v>437</v>
      </c>
      <c r="TP137" s="219" t="s">
        <v>437</v>
      </c>
      <c r="TQ137" s="219" t="s">
        <v>437</v>
      </c>
      <c r="TR137" s="219" t="s">
        <v>437</v>
      </c>
      <c r="TS137" s="219" t="s">
        <v>437</v>
      </c>
      <c r="TT137" s="219" t="s">
        <v>437</v>
      </c>
      <c r="TU137" s="219" t="s">
        <v>437</v>
      </c>
      <c r="TV137" s="219" t="s">
        <v>437</v>
      </c>
      <c r="TW137" s="219" t="s">
        <v>437</v>
      </c>
      <c r="TX137" s="219" t="s">
        <v>437</v>
      </c>
      <c r="TY137" s="219" t="s">
        <v>437</v>
      </c>
      <c r="TZ137" s="219" t="s">
        <v>437</v>
      </c>
      <c r="UA137" s="219" t="s">
        <v>437</v>
      </c>
      <c r="UB137" s="219" t="s">
        <v>437</v>
      </c>
      <c r="UC137" s="219" t="s">
        <v>437</v>
      </c>
      <c r="UD137" s="219" t="s">
        <v>437</v>
      </c>
      <c r="UE137" s="219" t="s">
        <v>437</v>
      </c>
      <c r="UF137" s="219" t="s">
        <v>437</v>
      </c>
      <c r="UG137" s="219" t="s">
        <v>437</v>
      </c>
      <c r="UH137" s="219" t="s">
        <v>437</v>
      </c>
      <c r="UI137" s="219" t="s">
        <v>437</v>
      </c>
      <c r="UJ137" s="316" t="s">
        <v>437</v>
      </c>
      <c r="WT137" s="534" t="s">
        <v>437</v>
      </c>
      <c r="WU137" s="219" t="s">
        <v>437</v>
      </c>
      <c r="WV137" s="219" t="s">
        <v>437</v>
      </c>
      <c r="WW137" s="219" t="s">
        <v>437</v>
      </c>
      <c r="WX137" s="219" t="s">
        <v>437</v>
      </c>
      <c r="WY137" s="219" t="s">
        <v>437</v>
      </c>
      <c r="WZ137" s="219" t="s">
        <v>437</v>
      </c>
      <c r="XA137" s="219" t="s">
        <v>437</v>
      </c>
      <c r="XB137" s="219" t="s">
        <v>437</v>
      </c>
      <c r="XC137" s="219" t="s">
        <v>437</v>
      </c>
      <c r="XD137" s="219" t="s">
        <v>437</v>
      </c>
      <c r="XE137" s="219" t="s">
        <v>437</v>
      </c>
      <c r="XF137" s="219" t="s">
        <v>437</v>
      </c>
      <c r="XG137" s="219" t="s">
        <v>437</v>
      </c>
      <c r="XH137" s="219" t="s">
        <v>437</v>
      </c>
      <c r="XI137" s="219" t="s">
        <v>437</v>
      </c>
      <c r="XJ137" s="219" t="s">
        <v>437</v>
      </c>
      <c r="XK137" s="219" t="s">
        <v>437</v>
      </c>
      <c r="XL137" s="219" t="s">
        <v>437</v>
      </c>
      <c r="XM137" s="219" t="s">
        <v>437</v>
      </c>
      <c r="XN137" s="219" t="s">
        <v>437</v>
      </c>
      <c r="XO137" s="219" t="s">
        <v>437</v>
      </c>
      <c r="XP137" s="219" t="s">
        <v>437</v>
      </c>
      <c r="XQ137" s="219" t="s">
        <v>437</v>
      </c>
      <c r="XR137" s="219" t="s">
        <v>437</v>
      </c>
      <c r="XS137" s="219" t="s">
        <v>437</v>
      </c>
      <c r="XT137" s="219" t="s">
        <v>437</v>
      </c>
      <c r="XU137" s="219" t="s">
        <v>437</v>
      </c>
      <c r="XV137" s="219" t="s">
        <v>437</v>
      </c>
      <c r="XW137" s="219" t="s">
        <v>437</v>
      </c>
      <c r="XX137" s="535" t="s">
        <v>437</v>
      </c>
      <c r="AHG137" s="301" t="s">
        <v>437</v>
      </c>
      <c r="AHH137" s="219" t="s">
        <v>437</v>
      </c>
      <c r="AHI137" s="219" t="s">
        <v>437</v>
      </c>
      <c r="AHJ137" s="219" t="s">
        <v>437</v>
      </c>
      <c r="AHK137" s="219" t="s">
        <v>437</v>
      </c>
      <c r="AHL137" s="219" t="s">
        <v>437</v>
      </c>
      <c r="AHM137" s="219" t="s">
        <v>437</v>
      </c>
      <c r="AHN137" s="219" t="s">
        <v>437</v>
      </c>
      <c r="AHO137" s="219" t="s">
        <v>437</v>
      </c>
      <c r="AHP137" s="219" t="s">
        <v>437</v>
      </c>
      <c r="AHQ137" s="219" t="s">
        <v>437</v>
      </c>
      <c r="AHR137" s="219" t="s">
        <v>437</v>
      </c>
      <c r="AHS137" s="219" t="s">
        <v>437</v>
      </c>
      <c r="AHT137" s="219" t="s">
        <v>437</v>
      </c>
      <c r="AHU137" s="219" t="s">
        <v>437</v>
      </c>
      <c r="AHV137" s="219" t="s">
        <v>437</v>
      </c>
      <c r="AHW137" s="219" t="s">
        <v>437</v>
      </c>
      <c r="AHX137" s="219" t="s">
        <v>437</v>
      </c>
      <c r="AHY137" s="219" t="s">
        <v>437</v>
      </c>
      <c r="AHZ137" s="219" t="s">
        <v>437</v>
      </c>
      <c r="AIA137" s="219" t="s">
        <v>437</v>
      </c>
      <c r="AIB137" s="219" t="s">
        <v>437</v>
      </c>
      <c r="AIC137" s="219" t="s">
        <v>437</v>
      </c>
      <c r="AID137" s="219" t="s">
        <v>437</v>
      </c>
      <c r="AIE137" s="219" t="s">
        <v>437</v>
      </c>
      <c r="AIF137" s="219" t="s">
        <v>437</v>
      </c>
      <c r="AIG137" s="219" t="s">
        <v>437</v>
      </c>
      <c r="AIH137" s="219" t="s">
        <v>437</v>
      </c>
      <c r="AII137" s="219" t="s">
        <v>437</v>
      </c>
      <c r="AIJ137" s="219" t="s">
        <v>437</v>
      </c>
      <c r="AIK137" s="316" t="s">
        <v>437</v>
      </c>
    </row>
    <row r="138" spans="1:1063" ht="14.25" hidden="1" customHeight="1" outlineLevel="1" thickBot="1">
      <c r="A138" s="158" t="s">
        <v>228</v>
      </c>
      <c r="B138" s="61">
        <v>660</v>
      </c>
      <c r="C138" s="32" t="s">
        <v>229</v>
      </c>
      <c r="D138" s="670">
        <f t="shared" si="160"/>
        <v>158</v>
      </c>
      <c r="E138" s="55">
        <f t="shared" si="159"/>
        <v>1.0998787903668392</v>
      </c>
      <c r="F138" s="180"/>
      <c r="G138" s="49">
        <f>G142*0.334</f>
        <v>143.65219275416953</v>
      </c>
      <c r="H138" s="156">
        <f t="shared" si="161"/>
        <v>158</v>
      </c>
      <c r="NV138" s="119"/>
      <c r="NW138" s="119"/>
      <c r="NX138" s="119"/>
      <c r="NY138" s="119"/>
      <c r="NZ138" s="119"/>
      <c r="QW138" s="301" t="s">
        <v>437</v>
      </c>
      <c r="QX138" s="219" t="s">
        <v>437</v>
      </c>
      <c r="QY138" s="219" t="s">
        <v>437</v>
      </c>
      <c r="QZ138" s="219" t="s">
        <v>437</v>
      </c>
      <c r="RA138" s="219" t="s">
        <v>437</v>
      </c>
      <c r="RB138" s="219" t="s">
        <v>437</v>
      </c>
      <c r="RC138" s="219" t="s">
        <v>437</v>
      </c>
      <c r="RD138" s="219" t="s">
        <v>437</v>
      </c>
      <c r="RE138" s="219">
        <v>4</v>
      </c>
      <c r="RF138" s="219" t="s">
        <v>437</v>
      </c>
      <c r="RG138" s="219" t="s">
        <v>437</v>
      </c>
      <c r="RH138" s="219" t="s">
        <v>437</v>
      </c>
      <c r="RI138" s="219" t="s">
        <v>437</v>
      </c>
      <c r="RJ138" s="219" t="s">
        <v>437</v>
      </c>
      <c r="RK138" s="219" t="s">
        <v>437</v>
      </c>
      <c r="RL138" s="219" t="s">
        <v>437</v>
      </c>
      <c r="RM138" s="219" t="s">
        <v>437</v>
      </c>
      <c r="RN138" s="219" t="s">
        <v>437</v>
      </c>
      <c r="RO138" s="219" t="s">
        <v>437</v>
      </c>
      <c r="RP138" s="219" t="s">
        <v>437</v>
      </c>
      <c r="RQ138" s="219">
        <v>21</v>
      </c>
      <c r="RR138" s="219">
        <v>3</v>
      </c>
      <c r="RS138" s="219" t="s">
        <v>437</v>
      </c>
      <c r="RT138" s="219" t="s">
        <v>437</v>
      </c>
      <c r="RU138" s="219" t="s">
        <v>437</v>
      </c>
      <c r="RV138" s="219">
        <v>1</v>
      </c>
      <c r="RW138" s="219">
        <v>8</v>
      </c>
      <c r="RX138" s="219">
        <v>16</v>
      </c>
      <c r="RY138" s="219">
        <v>25</v>
      </c>
      <c r="RZ138" s="219" t="s">
        <v>437</v>
      </c>
      <c r="SA138" s="316" t="s">
        <v>437</v>
      </c>
      <c r="SB138" s="301">
        <v>32</v>
      </c>
      <c r="SC138" s="219">
        <v>16</v>
      </c>
      <c r="SD138" s="219">
        <v>2</v>
      </c>
      <c r="SE138" s="219" t="s">
        <v>437</v>
      </c>
      <c r="SF138" s="219" t="s">
        <v>437</v>
      </c>
      <c r="SG138" s="219" t="s">
        <v>437</v>
      </c>
      <c r="SH138" s="219" t="s">
        <v>437</v>
      </c>
      <c r="SI138" s="219">
        <v>8</v>
      </c>
      <c r="SJ138" s="219" t="s">
        <v>437</v>
      </c>
      <c r="SK138" s="219">
        <v>10</v>
      </c>
      <c r="SL138" s="219">
        <v>12</v>
      </c>
      <c r="SM138" s="219" t="s">
        <v>437</v>
      </c>
      <c r="SN138" s="219" t="s">
        <v>437</v>
      </c>
      <c r="SO138" s="219" t="s">
        <v>437</v>
      </c>
      <c r="SP138" s="219" t="s">
        <v>437</v>
      </c>
      <c r="SQ138" s="219" t="s">
        <v>437</v>
      </c>
      <c r="SR138" s="219" t="s">
        <v>437</v>
      </c>
      <c r="SS138" s="219" t="s">
        <v>437</v>
      </c>
      <c r="ST138" s="219" t="s">
        <v>437</v>
      </c>
      <c r="SU138" s="219" t="s">
        <v>437</v>
      </c>
      <c r="SV138" s="219" t="s">
        <v>437</v>
      </c>
      <c r="SW138" s="219" t="s">
        <v>437</v>
      </c>
      <c r="SX138" s="219" t="s">
        <v>437</v>
      </c>
      <c r="SY138" s="219" t="s">
        <v>437</v>
      </c>
      <c r="SZ138" s="219" t="s">
        <v>437</v>
      </c>
      <c r="TA138" s="219" t="s">
        <v>437</v>
      </c>
      <c r="TB138" s="219" t="s">
        <v>437</v>
      </c>
      <c r="TC138" s="219" t="s">
        <v>437</v>
      </c>
      <c r="TD138" s="219" t="s">
        <v>437</v>
      </c>
      <c r="TE138" s="316" t="s">
        <v>437</v>
      </c>
      <c r="TF138" s="301" t="s">
        <v>437</v>
      </c>
      <c r="TG138" s="219" t="s">
        <v>437</v>
      </c>
      <c r="TH138" s="219" t="s">
        <v>437</v>
      </c>
      <c r="TI138" s="219" t="s">
        <v>437</v>
      </c>
      <c r="TJ138" s="219" t="s">
        <v>437</v>
      </c>
      <c r="TK138" s="219" t="s">
        <v>437</v>
      </c>
      <c r="TL138" s="219" t="s">
        <v>437</v>
      </c>
      <c r="TM138" s="219" t="s">
        <v>437</v>
      </c>
      <c r="TN138" s="219" t="s">
        <v>437</v>
      </c>
      <c r="TO138" s="219" t="s">
        <v>437</v>
      </c>
      <c r="TP138" s="219" t="s">
        <v>437</v>
      </c>
      <c r="TQ138" s="219" t="s">
        <v>437</v>
      </c>
      <c r="TR138" s="219" t="s">
        <v>437</v>
      </c>
      <c r="TS138" s="219" t="s">
        <v>437</v>
      </c>
      <c r="TT138" s="219" t="s">
        <v>437</v>
      </c>
      <c r="TU138" s="219" t="s">
        <v>437</v>
      </c>
      <c r="TV138" s="219" t="s">
        <v>437</v>
      </c>
      <c r="TW138" s="219" t="s">
        <v>437</v>
      </c>
      <c r="TX138" s="219" t="s">
        <v>437</v>
      </c>
      <c r="TY138" s="219" t="s">
        <v>437</v>
      </c>
      <c r="TZ138" s="219" t="s">
        <v>437</v>
      </c>
      <c r="UA138" s="219" t="s">
        <v>437</v>
      </c>
      <c r="UB138" s="219" t="s">
        <v>437</v>
      </c>
      <c r="UC138" s="219" t="s">
        <v>437</v>
      </c>
      <c r="UD138" s="219" t="s">
        <v>437</v>
      </c>
      <c r="UE138" s="219" t="s">
        <v>437</v>
      </c>
      <c r="UF138" s="219" t="s">
        <v>437</v>
      </c>
      <c r="UG138" s="219" t="s">
        <v>437</v>
      </c>
      <c r="UH138" s="219" t="s">
        <v>437</v>
      </c>
      <c r="UI138" s="219" t="s">
        <v>437</v>
      </c>
      <c r="UJ138" s="316" t="s">
        <v>437</v>
      </c>
      <c r="WT138" s="534" t="s">
        <v>437</v>
      </c>
      <c r="WU138" s="219" t="s">
        <v>437</v>
      </c>
      <c r="WV138" s="219" t="s">
        <v>437</v>
      </c>
      <c r="WW138" s="219" t="s">
        <v>437</v>
      </c>
      <c r="WX138" s="219" t="s">
        <v>437</v>
      </c>
      <c r="WY138" s="219" t="s">
        <v>437</v>
      </c>
      <c r="WZ138" s="219" t="s">
        <v>437</v>
      </c>
      <c r="XA138" s="219" t="s">
        <v>437</v>
      </c>
      <c r="XB138" s="219" t="s">
        <v>437</v>
      </c>
      <c r="XC138" s="219" t="s">
        <v>437</v>
      </c>
      <c r="XD138" s="219" t="s">
        <v>437</v>
      </c>
      <c r="XE138" s="219" t="s">
        <v>437</v>
      </c>
      <c r="XF138" s="219" t="s">
        <v>437</v>
      </c>
      <c r="XG138" s="219" t="s">
        <v>437</v>
      </c>
      <c r="XH138" s="219" t="s">
        <v>437</v>
      </c>
      <c r="XI138" s="219" t="s">
        <v>437</v>
      </c>
      <c r="XJ138" s="219" t="s">
        <v>437</v>
      </c>
      <c r="XK138" s="219" t="s">
        <v>437</v>
      </c>
      <c r="XL138" s="219" t="s">
        <v>437</v>
      </c>
      <c r="XM138" s="219" t="s">
        <v>437</v>
      </c>
      <c r="XN138" s="219" t="s">
        <v>437</v>
      </c>
      <c r="XO138" s="219" t="s">
        <v>437</v>
      </c>
      <c r="XP138" s="219" t="s">
        <v>437</v>
      </c>
      <c r="XQ138" s="219" t="s">
        <v>437</v>
      </c>
      <c r="XR138" s="219" t="s">
        <v>437</v>
      </c>
      <c r="XS138" s="219" t="s">
        <v>437</v>
      </c>
      <c r="XT138" s="219" t="s">
        <v>437</v>
      </c>
      <c r="XU138" s="219" t="s">
        <v>437</v>
      </c>
      <c r="XV138" s="219" t="s">
        <v>437</v>
      </c>
      <c r="XW138" s="219" t="s">
        <v>437</v>
      </c>
      <c r="XX138" s="535" t="s">
        <v>437</v>
      </c>
      <c r="AHG138" s="301" t="s">
        <v>437</v>
      </c>
      <c r="AHH138" s="219" t="s">
        <v>437</v>
      </c>
      <c r="AHI138" s="219" t="s">
        <v>437</v>
      </c>
      <c r="AHJ138" s="219" t="s">
        <v>437</v>
      </c>
      <c r="AHK138" s="219" t="s">
        <v>437</v>
      </c>
      <c r="AHL138" s="219" t="s">
        <v>437</v>
      </c>
      <c r="AHM138" s="219" t="s">
        <v>437</v>
      </c>
      <c r="AHN138" s="219" t="s">
        <v>437</v>
      </c>
      <c r="AHO138" s="219" t="s">
        <v>437</v>
      </c>
      <c r="AHP138" s="219" t="s">
        <v>437</v>
      </c>
      <c r="AHQ138" s="219" t="s">
        <v>437</v>
      </c>
      <c r="AHR138" s="219" t="s">
        <v>437</v>
      </c>
      <c r="AHS138" s="219" t="s">
        <v>437</v>
      </c>
      <c r="AHT138" s="219" t="s">
        <v>437</v>
      </c>
      <c r="AHU138" s="219" t="s">
        <v>437</v>
      </c>
      <c r="AHV138" s="219" t="s">
        <v>437</v>
      </c>
      <c r="AHW138" s="219" t="s">
        <v>437</v>
      </c>
      <c r="AHX138" s="219" t="s">
        <v>437</v>
      </c>
      <c r="AHY138" s="219" t="s">
        <v>437</v>
      </c>
      <c r="AHZ138" s="219" t="s">
        <v>437</v>
      </c>
      <c r="AIA138" s="219" t="s">
        <v>437</v>
      </c>
      <c r="AIB138" s="219" t="s">
        <v>437</v>
      </c>
      <c r="AIC138" s="219" t="s">
        <v>437</v>
      </c>
      <c r="AID138" s="219" t="s">
        <v>437</v>
      </c>
      <c r="AIE138" s="219" t="s">
        <v>437</v>
      </c>
      <c r="AIF138" s="219" t="s">
        <v>437</v>
      </c>
      <c r="AIG138" s="219" t="s">
        <v>437</v>
      </c>
      <c r="AIH138" s="219" t="s">
        <v>437</v>
      </c>
      <c r="AII138" s="219" t="s">
        <v>437</v>
      </c>
      <c r="AIJ138" s="219" t="s">
        <v>437</v>
      </c>
      <c r="AIK138" s="316" t="s">
        <v>437</v>
      </c>
    </row>
    <row r="139" spans="1:1063" ht="14.25" hidden="1" customHeight="1" outlineLevel="1" thickBot="1">
      <c r="A139" s="159"/>
      <c r="B139" s="181" t="s">
        <v>230</v>
      </c>
      <c r="C139" s="40" t="s">
        <v>231</v>
      </c>
      <c r="D139" s="670">
        <f t="shared" si="160"/>
        <v>14</v>
      </c>
      <c r="E139" s="55">
        <f t="shared" si="159"/>
        <v>0.48583348042276026</v>
      </c>
      <c r="F139" s="179"/>
      <c r="G139" s="49">
        <f>G142*0.067</f>
        <v>28.816457827932211</v>
      </c>
      <c r="H139" s="156">
        <f t="shared" si="161"/>
        <v>14</v>
      </c>
      <c r="NV139" s="119"/>
      <c r="NW139" s="119"/>
      <c r="NX139" s="119"/>
      <c r="NY139" s="119"/>
      <c r="NZ139" s="119"/>
      <c r="QW139" s="301" t="s">
        <v>437</v>
      </c>
      <c r="QX139" s="219" t="s">
        <v>437</v>
      </c>
      <c r="QY139" s="219" t="s">
        <v>437</v>
      </c>
      <c r="QZ139" s="219" t="s">
        <v>437</v>
      </c>
      <c r="RA139" s="219" t="s">
        <v>437</v>
      </c>
      <c r="RB139" s="219" t="s">
        <v>437</v>
      </c>
      <c r="RC139" s="219" t="s">
        <v>437</v>
      </c>
      <c r="RD139" s="219" t="s">
        <v>437</v>
      </c>
      <c r="RE139" s="219" t="s">
        <v>437</v>
      </c>
      <c r="RF139" s="219" t="s">
        <v>437</v>
      </c>
      <c r="RG139" s="219" t="s">
        <v>437</v>
      </c>
      <c r="RH139" s="219" t="s">
        <v>437</v>
      </c>
      <c r="RI139" s="219">
        <v>4</v>
      </c>
      <c r="RJ139" s="219" t="s">
        <v>437</v>
      </c>
      <c r="RK139" s="219" t="s">
        <v>437</v>
      </c>
      <c r="RL139" s="219" t="s">
        <v>437</v>
      </c>
      <c r="RM139" s="219" t="s">
        <v>437</v>
      </c>
      <c r="RN139" s="219" t="s">
        <v>437</v>
      </c>
      <c r="RO139" s="219" t="s">
        <v>437</v>
      </c>
      <c r="RP139" s="219" t="s">
        <v>437</v>
      </c>
      <c r="RQ139" s="219" t="s">
        <v>437</v>
      </c>
      <c r="RR139" s="219" t="s">
        <v>437</v>
      </c>
      <c r="RS139" s="219" t="s">
        <v>437</v>
      </c>
      <c r="RT139" s="219" t="s">
        <v>437</v>
      </c>
      <c r="RU139" s="219" t="s">
        <v>437</v>
      </c>
      <c r="RV139" s="219" t="s">
        <v>437</v>
      </c>
      <c r="RW139" s="219" t="s">
        <v>437</v>
      </c>
      <c r="RX139" s="219" t="s">
        <v>437</v>
      </c>
      <c r="RY139" s="219" t="s">
        <v>437</v>
      </c>
      <c r="RZ139" s="219" t="s">
        <v>437</v>
      </c>
      <c r="SA139" s="316" t="s">
        <v>437</v>
      </c>
      <c r="SB139" s="301" t="s">
        <v>437</v>
      </c>
      <c r="SC139" s="219" t="s">
        <v>437</v>
      </c>
      <c r="SD139" s="219" t="s">
        <v>437</v>
      </c>
      <c r="SE139" s="219" t="s">
        <v>437</v>
      </c>
      <c r="SF139" s="219">
        <v>4</v>
      </c>
      <c r="SG139" s="219">
        <v>6</v>
      </c>
      <c r="SH139" s="219" t="s">
        <v>437</v>
      </c>
      <c r="SI139" s="219" t="s">
        <v>437</v>
      </c>
      <c r="SJ139" s="219" t="s">
        <v>437</v>
      </c>
      <c r="SK139" s="219" t="s">
        <v>437</v>
      </c>
      <c r="SL139" s="219" t="s">
        <v>437</v>
      </c>
      <c r="SM139" s="219" t="s">
        <v>437</v>
      </c>
      <c r="SN139" s="219" t="s">
        <v>437</v>
      </c>
      <c r="SO139" s="219" t="s">
        <v>437</v>
      </c>
      <c r="SP139" s="219" t="s">
        <v>437</v>
      </c>
      <c r="SQ139" s="219" t="s">
        <v>437</v>
      </c>
      <c r="SR139" s="219" t="s">
        <v>437</v>
      </c>
      <c r="SS139" s="219" t="s">
        <v>437</v>
      </c>
      <c r="ST139" s="219" t="s">
        <v>437</v>
      </c>
      <c r="SU139" s="219" t="s">
        <v>437</v>
      </c>
      <c r="SV139" s="219" t="s">
        <v>437</v>
      </c>
      <c r="SW139" s="219" t="s">
        <v>437</v>
      </c>
      <c r="SX139" s="219" t="s">
        <v>437</v>
      </c>
      <c r="SY139" s="219" t="s">
        <v>437</v>
      </c>
      <c r="SZ139" s="219" t="s">
        <v>437</v>
      </c>
      <c r="TA139" s="219" t="s">
        <v>437</v>
      </c>
      <c r="TB139" s="219" t="s">
        <v>437</v>
      </c>
      <c r="TC139" s="219" t="s">
        <v>437</v>
      </c>
      <c r="TD139" s="219" t="s">
        <v>437</v>
      </c>
      <c r="TE139" s="316" t="s">
        <v>437</v>
      </c>
      <c r="TF139" s="301" t="s">
        <v>437</v>
      </c>
      <c r="TG139" s="219" t="s">
        <v>437</v>
      </c>
      <c r="TH139" s="219" t="s">
        <v>437</v>
      </c>
      <c r="TI139" s="219" t="s">
        <v>437</v>
      </c>
      <c r="TJ139" s="219" t="s">
        <v>437</v>
      </c>
      <c r="TK139" s="219" t="s">
        <v>437</v>
      </c>
      <c r="TL139" s="219" t="s">
        <v>437</v>
      </c>
      <c r="TM139" s="219" t="s">
        <v>437</v>
      </c>
      <c r="TN139" s="219" t="s">
        <v>437</v>
      </c>
      <c r="TO139" s="219" t="s">
        <v>437</v>
      </c>
      <c r="TP139" s="219" t="s">
        <v>437</v>
      </c>
      <c r="TQ139" s="219" t="s">
        <v>437</v>
      </c>
      <c r="TR139" s="219" t="s">
        <v>437</v>
      </c>
      <c r="TS139" s="219" t="s">
        <v>437</v>
      </c>
      <c r="TT139" s="219" t="s">
        <v>437</v>
      </c>
      <c r="TU139" s="219" t="s">
        <v>437</v>
      </c>
      <c r="TV139" s="219" t="s">
        <v>437</v>
      </c>
      <c r="TW139" s="219" t="s">
        <v>437</v>
      </c>
      <c r="TX139" s="219" t="s">
        <v>437</v>
      </c>
      <c r="TY139" s="219" t="s">
        <v>437</v>
      </c>
      <c r="TZ139" s="219" t="s">
        <v>437</v>
      </c>
      <c r="UA139" s="219" t="s">
        <v>437</v>
      </c>
      <c r="UB139" s="219" t="s">
        <v>437</v>
      </c>
      <c r="UC139" s="219" t="s">
        <v>437</v>
      </c>
      <c r="UD139" s="219" t="s">
        <v>437</v>
      </c>
      <c r="UE139" s="219" t="s">
        <v>437</v>
      </c>
      <c r="UF139" s="219" t="s">
        <v>437</v>
      </c>
      <c r="UG139" s="219" t="s">
        <v>437</v>
      </c>
      <c r="UH139" s="219" t="s">
        <v>437</v>
      </c>
      <c r="UI139" s="219" t="s">
        <v>437</v>
      </c>
      <c r="UJ139" s="316" t="s">
        <v>437</v>
      </c>
      <c r="WT139" s="534" t="s">
        <v>437</v>
      </c>
      <c r="WU139" s="219" t="s">
        <v>437</v>
      </c>
      <c r="WV139" s="219" t="s">
        <v>437</v>
      </c>
      <c r="WW139" s="219" t="s">
        <v>437</v>
      </c>
      <c r="WX139" s="219" t="s">
        <v>437</v>
      </c>
      <c r="WY139" s="219" t="s">
        <v>437</v>
      </c>
      <c r="WZ139" s="219" t="s">
        <v>437</v>
      </c>
      <c r="XA139" s="219" t="s">
        <v>437</v>
      </c>
      <c r="XB139" s="219" t="s">
        <v>437</v>
      </c>
      <c r="XC139" s="219" t="s">
        <v>437</v>
      </c>
      <c r="XD139" s="219" t="s">
        <v>437</v>
      </c>
      <c r="XE139" s="219" t="s">
        <v>437</v>
      </c>
      <c r="XF139" s="219" t="s">
        <v>437</v>
      </c>
      <c r="XG139" s="219" t="s">
        <v>437</v>
      </c>
      <c r="XH139" s="219" t="s">
        <v>437</v>
      </c>
      <c r="XI139" s="219" t="s">
        <v>437</v>
      </c>
      <c r="XJ139" s="219" t="s">
        <v>437</v>
      </c>
      <c r="XK139" s="219" t="s">
        <v>437</v>
      </c>
      <c r="XL139" s="219" t="s">
        <v>437</v>
      </c>
      <c r="XM139" s="219" t="s">
        <v>437</v>
      </c>
      <c r="XN139" s="219" t="s">
        <v>437</v>
      </c>
      <c r="XO139" s="219" t="s">
        <v>437</v>
      </c>
      <c r="XP139" s="219" t="s">
        <v>437</v>
      </c>
      <c r="XQ139" s="219" t="s">
        <v>437</v>
      </c>
      <c r="XR139" s="219" t="s">
        <v>437</v>
      </c>
      <c r="XS139" s="219" t="s">
        <v>437</v>
      </c>
      <c r="XT139" s="219" t="s">
        <v>437</v>
      </c>
      <c r="XU139" s="219" t="s">
        <v>437</v>
      </c>
      <c r="XV139" s="219" t="s">
        <v>437</v>
      </c>
      <c r="XW139" s="219" t="s">
        <v>437</v>
      </c>
      <c r="XX139" s="535" t="s">
        <v>437</v>
      </c>
      <c r="AHG139" s="301" t="s">
        <v>437</v>
      </c>
      <c r="AHH139" s="219" t="s">
        <v>437</v>
      </c>
      <c r="AHI139" s="219" t="s">
        <v>437</v>
      </c>
      <c r="AHJ139" s="219" t="s">
        <v>437</v>
      </c>
      <c r="AHK139" s="219" t="s">
        <v>437</v>
      </c>
      <c r="AHL139" s="219" t="s">
        <v>437</v>
      </c>
      <c r="AHM139" s="219" t="s">
        <v>437</v>
      </c>
      <c r="AHN139" s="219" t="s">
        <v>437</v>
      </c>
      <c r="AHO139" s="219" t="s">
        <v>437</v>
      </c>
      <c r="AHP139" s="219" t="s">
        <v>437</v>
      </c>
      <c r="AHQ139" s="219" t="s">
        <v>437</v>
      </c>
      <c r="AHR139" s="219" t="s">
        <v>437</v>
      </c>
      <c r="AHS139" s="219" t="s">
        <v>437</v>
      </c>
      <c r="AHT139" s="219" t="s">
        <v>437</v>
      </c>
      <c r="AHU139" s="219" t="s">
        <v>437</v>
      </c>
      <c r="AHV139" s="219" t="s">
        <v>437</v>
      </c>
      <c r="AHW139" s="219" t="s">
        <v>437</v>
      </c>
      <c r="AHX139" s="219" t="s">
        <v>437</v>
      </c>
      <c r="AHY139" s="219" t="s">
        <v>437</v>
      </c>
      <c r="AHZ139" s="219" t="s">
        <v>437</v>
      </c>
      <c r="AIA139" s="219" t="s">
        <v>437</v>
      </c>
      <c r="AIB139" s="219" t="s">
        <v>437</v>
      </c>
      <c r="AIC139" s="219" t="s">
        <v>437</v>
      </c>
      <c r="AID139" s="219" t="s">
        <v>437</v>
      </c>
      <c r="AIE139" s="219" t="s">
        <v>437</v>
      </c>
      <c r="AIF139" s="219" t="s">
        <v>437</v>
      </c>
      <c r="AIG139" s="219" t="s">
        <v>437</v>
      </c>
      <c r="AIH139" s="219" t="s">
        <v>437</v>
      </c>
      <c r="AII139" s="219" t="s">
        <v>437</v>
      </c>
      <c r="AIJ139" s="219" t="s">
        <v>437</v>
      </c>
      <c r="AIK139" s="316" t="s">
        <v>437</v>
      </c>
    </row>
    <row r="140" spans="1:1063" ht="14.25" hidden="1" customHeight="1" outlineLevel="1" thickBot="1">
      <c r="A140" s="159"/>
      <c r="B140" s="160">
        <f>D142</f>
        <v>503</v>
      </c>
      <c r="C140" s="40" t="s">
        <v>232</v>
      </c>
      <c r="D140" s="670">
        <f t="shared" si="160"/>
        <v>35</v>
      </c>
      <c r="E140" s="55">
        <f t="shared" si="159"/>
        <v>1.4531626423359347</v>
      </c>
      <c r="F140" s="179"/>
      <c r="G140" s="49">
        <f>G142*0.056</f>
        <v>24.085397587525428</v>
      </c>
      <c r="H140" s="156">
        <f t="shared" si="161"/>
        <v>35</v>
      </c>
      <c r="NV140" s="119"/>
      <c r="NW140" s="119"/>
      <c r="NX140" s="119"/>
      <c r="NY140" s="119"/>
      <c r="NZ140" s="119"/>
      <c r="QW140" s="301" t="s">
        <v>437</v>
      </c>
      <c r="QX140" s="219" t="s">
        <v>437</v>
      </c>
      <c r="QY140" s="219" t="s">
        <v>437</v>
      </c>
      <c r="QZ140" s="219" t="s">
        <v>437</v>
      </c>
      <c r="RA140" s="219" t="s">
        <v>437</v>
      </c>
      <c r="RB140" s="219" t="s">
        <v>437</v>
      </c>
      <c r="RC140" s="219" t="s">
        <v>437</v>
      </c>
      <c r="RD140" s="219" t="s">
        <v>437</v>
      </c>
      <c r="RE140" s="219" t="s">
        <v>437</v>
      </c>
      <c r="RF140" s="219" t="s">
        <v>437</v>
      </c>
      <c r="RG140" s="219" t="s">
        <v>437</v>
      </c>
      <c r="RH140" s="219" t="s">
        <v>437</v>
      </c>
      <c r="RI140" s="219" t="s">
        <v>437</v>
      </c>
      <c r="RJ140" s="219" t="s">
        <v>437</v>
      </c>
      <c r="RK140" s="219" t="s">
        <v>437</v>
      </c>
      <c r="RL140" s="219" t="s">
        <v>437</v>
      </c>
      <c r="RM140" s="219" t="s">
        <v>437</v>
      </c>
      <c r="RN140" s="219" t="s">
        <v>437</v>
      </c>
      <c r="RO140" s="219" t="s">
        <v>437</v>
      </c>
      <c r="RP140" s="219" t="s">
        <v>437</v>
      </c>
      <c r="RQ140" s="219" t="s">
        <v>437</v>
      </c>
      <c r="RR140" s="219" t="s">
        <v>437</v>
      </c>
      <c r="RS140" s="219" t="s">
        <v>437</v>
      </c>
      <c r="RT140" s="219" t="s">
        <v>437</v>
      </c>
      <c r="RU140" s="219" t="s">
        <v>437</v>
      </c>
      <c r="RV140" s="219" t="s">
        <v>437</v>
      </c>
      <c r="RW140" s="219" t="s">
        <v>437</v>
      </c>
      <c r="RX140" s="219" t="s">
        <v>437</v>
      </c>
      <c r="RY140" s="219" t="s">
        <v>437</v>
      </c>
      <c r="RZ140" s="219" t="s">
        <v>437</v>
      </c>
      <c r="SA140" s="316" t="s">
        <v>437</v>
      </c>
      <c r="SB140" s="301" t="s">
        <v>437</v>
      </c>
      <c r="SC140" s="219" t="s">
        <v>437</v>
      </c>
      <c r="SD140" s="219" t="s">
        <v>437</v>
      </c>
      <c r="SE140" s="219" t="s">
        <v>437</v>
      </c>
      <c r="SF140" s="219" t="s">
        <v>437</v>
      </c>
      <c r="SG140" s="219" t="s">
        <v>437</v>
      </c>
      <c r="SH140" s="219" t="s">
        <v>437</v>
      </c>
      <c r="SI140" s="219" t="s">
        <v>437</v>
      </c>
      <c r="SJ140" s="219" t="s">
        <v>437</v>
      </c>
      <c r="SK140" s="219" t="s">
        <v>437</v>
      </c>
      <c r="SL140" s="219" t="s">
        <v>437</v>
      </c>
      <c r="SM140" s="219" t="s">
        <v>437</v>
      </c>
      <c r="SN140" s="219" t="s">
        <v>437</v>
      </c>
      <c r="SO140" s="219" t="s">
        <v>437</v>
      </c>
      <c r="SP140" s="219" t="s">
        <v>437</v>
      </c>
      <c r="SQ140" s="219" t="s">
        <v>437</v>
      </c>
      <c r="SR140" s="219" t="s">
        <v>437</v>
      </c>
      <c r="SS140" s="219" t="s">
        <v>437</v>
      </c>
      <c r="ST140" s="219" t="s">
        <v>437</v>
      </c>
      <c r="SU140" s="219" t="s">
        <v>437</v>
      </c>
      <c r="SV140" s="219" t="s">
        <v>437</v>
      </c>
      <c r="SW140" s="219" t="s">
        <v>437</v>
      </c>
      <c r="SX140" s="219">
        <v>8</v>
      </c>
      <c r="SY140" s="219">
        <v>10</v>
      </c>
      <c r="SZ140" s="219">
        <v>8</v>
      </c>
      <c r="TA140" s="219">
        <v>2</v>
      </c>
      <c r="TB140" s="219">
        <v>3</v>
      </c>
      <c r="TC140" s="219" t="s">
        <v>437</v>
      </c>
      <c r="TD140" s="219">
        <v>4</v>
      </c>
      <c r="TE140" s="316" t="s">
        <v>437</v>
      </c>
      <c r="TF140" s="301" t="s">
        <v>437</v>
      </c>
      <c r="TG140" s="219" t="s">
        <v>437</v>
      </c>
      <c r="TH140" s="219" t="s">
        <v>437</v>
      </c>
      <c r="TI140" s="219" t="s">
        <v>437</v>
      </c>
      <c r="TJ140" s="219" t="s">
        <v>437</v>
      </c>
      <c r="TK140" s="219" t="s">
        <v>437</v>
      </c>
      <c r="TL140" s="219" t="s">
        <v>437</v>
      </c>
      <c r="TM140" s="219" t="s">
        <v>437</v>
      </c>
      <c r="TN140" s="219" t="s">
        <v>437</v>
      </c>
      <c r="TO140" s="219" t="s">
        <v>437</v>
      </c>
      <c r="TP140" s="219" t="s">
        <v>437</v>
      </c>
      <c r="TQ140" s="219" t="s">
        <v>437</v>
      </c>
      <c r="TR140" s="219" t="s">
        <v>437</v>
      </c>
      <c r="TS140" s="219" t="s">
        <v>437</v>
      </c>
      <c r="TT140" s="219" t="s">
        <v>437</v>
      </c>
      <c r="TU140" s="219" t="s">
        <v>437</v>
      </c>
      <c r="TV140" s="219" t="s">
        <v>437</v>
      </c>
      <c r="TW140" s="219" t="s">
        <v>437</v>
      </c>
      <c r="TX140" s="219" t="s">
        <v>437</v>
      </c>
      <c r="TY140" s="219" t="s">
        <v>437</v>
      </c>
      <c r="TZ140" s="219" t="s">
        <v>437</v>
      </c>
      <c r="UA140" s="219" t="s">
        <v>437</v>
      </c>
      <c r="UB140" s="219" t="s">
        <v>437</v>
      </c>
      <c r="UC140" s="219" t="s">
        <v>437</v>
      </c>
      <c r="UD140" s="219" t="s">
        <v>437</v>
      </c>
      <c r="UE140" s="219" t="s">
        <v>437</v>
      </c>
      <c r="UF140" s="219" t="s">
        <v>437</v>
      </c>
      <c r="UG140" s="219" t="s">
        <v>437</v>
      </c>
      <c r="UH140" s="219" t="s">
        <v>437</v>
      </c>
      <c r="UI140" s="219" t="s">
        <v>437</v>
      </c>
      <c r="UJ140" s="316" t="s">
        <v>437</v>
      </c>
      <c r="WT140" s="534" t="s">
        <v>437</v>
      </c>
      <c r="WU140" s="219" t="s">
        <v>437</v>
      </c>
      <c r="WV140" s="219" t="s">
        <v>437</v>
      </c>
      <c r="WW140" s="219" t="s">
        <v>437</v>
      </c>
      <c r="WX140" s="219" t="s">
        <v>437</v>
      </c>
      <c r="WY140" s="219" t="s">
        <v>437</v>
      </c>
      <c r="WZ140" s="219" t="s">
        <v>437</v>
      </c>
      <c r="XA140" s="219" t="s">
        <v>437</v>
      </c>
      <c r="XB140" s="219" t="s">
        <v>437</v>
      </c>
      <c r="XC140" s="219" t="s">
        <v>437</v>
      </c>
      <c r="XD140" s="219" t="s">
        <v>437</v>
      </c>
      <c r="XE140" s="219" t="s">
        <v>437</v>
      </c>
      <c r="XF140" s="219" t="s">
        <v>437</v>
      </c>
      <c r="XG140" s="219" t="s">
        <v>437</v>
      </c>
      <c r="XH140" s="219" t="s">
        <v>437</v>
      </c>
      <c r="XI140" s="219" t="s">
        <v>437</v>
      </c>
      <c r="XJ140" s="219" t="s">
        <v>437</v>
      </c>
      <c r="XK140" s="219" t="s">
        <v>437</v>
      </c>
      <c r="XL140" s="219" t="s">
        <v>437</v>
      </c>
      <c r="XM140" s="219" t="s">
        <v>437</v>
      </c>
      <c r="XN140" s="219" t="s">
        <v>437</v>
      </c>
      <c r="XO140" s="219" t="s">
        <v>437</v>
      </c>
      <c r="XP140" s="219" t="s">
        <v>437</v>
      </c>
      <c r="XQ140" s="219" t="s">
        <v>437</v>
      </c>
      <c r="XR140" s="219" t="s">
        <v>437</v>
      </c>
      <c r="XS140" s="219" t="s">
        <v>437</v>
      </c>
      <c r="XT140" s="219" t="s">
        <v>437</v>
      </c>
      <c r="XU140" s="219" t="s">
        <v>437</v>
      </c>
      <c r="XV140" s="219" t="s">
        <v>437</v>
      </c>
      <c r="XW140" s="219" t="s">
        <v>437</v>
      </c>
      <c r="XX140" s="535" t="s">
        <v>437</v>
      </c>
      <c r="AHG140" s="301" t="s">
        <v>437</v>
      </c>
      <c r="AHH140" s="219" t="s">
        <v>437</v>
      </c>
      <c r="AHI140" s="219" t="s">
        <v>437</v>
      </c>
      <c r="AHJ140" s="219" t="s">
        <v>437</v>
      </c>
      <c r="AHK140" s="219" t="s">
        <v>437</v>
      </c>
      <c r="AHL140" s="219" t="s">
        <v>437</v>
      </c>
      <c r="AHM140" s="219" t="s">
        <v>437</v>
      </c>
      <c r="AHN140" s="219" t="s">
        <v>437</v>
      </c>
      <c r="AHO140" s="219" t="s">
        <v>437</v>
      </c>
      <c r="AHP140" s="219" t="s">
        <v>437</v>
      </c>
      <c r="AHQ140" s="219" t="s">
        <v>437</v>
      </c>
      <c r="AHR140" s="219" t="s">
        <v>437</v>
      </c>
      <c r="AHS140" s="219" t="s">
        <v>437</v>
      </c>
      <c r="AHT140" s="219" t="s">
        <v>437</v>
      </c>
      <c r="AHU140" s="219" t="s">
        <v>437</v>
      </c>
      <c r="AHV140" s="219" t="s">
        <v>437</v>
      </c>
      <c r="AHW140" s="219" t="s">
        <v>437</v>
      </c>
      <c r="AHX140" s="219" t="s">
        <v>437</v>
      </c>
      <c r="AHY140" s="219" t="s">
        <v>437</v>
      </c>
      <c r="AHZ140" s="219" t="s">
        <v>437</v>
      </c>
      <c r="AIA140" s="219" t="s">
        <v>437</v>
      </c>
      <c r="AIB140" s="219" t="s">
        <v>437</v>
      </c>
      <c r="AIC140" s="219" t="s">
        <v>437</v>
      </c>
      <c r="AID140" s="219" t="s">
        <v>437</v>
      </c>
      <c r="AIE140" s="219" t="s">
        <v>437</v>
      </c>
      <c r="AIF140" s="219" t="s">
        <v>437</v>
      </c>
      <c r="AIG140" s="219" t="s">
        <v>437</v>
      </c>
      <c r="AIH140" s="219" t="s">
        <v>437</v>
      </c>
      <c r="AII140" s="219" t="s">
        <v>437</v>
      </c>
      <c r="AIJ140" s="219" t="s">
        <v>437</v>
      </c>
      <c r="AIK140" s="316" t="s">
        <v>437</v>
      </c>
    </row>
    <row r="141" spans="1:1063" ht="14.25" hidden="1" customHeight="1" outlineLevel="1" thickBot="1">
      <c r="A141" s="161" t="s">
        <v>233</v>
      </c>
      <c r="B141" s="162">
        <f>SUM(B140/(B136*E143/100))</f>
        <v>1.1695052945519604</v>
      </c>
      <c r="C141" s="32" t="s">
        <v>234</v>
      </c>
      <c r="D141" s="670">
        <f t="shared" si="160"/>
        <v>66</v>
      </c>
      <c r="E141" s="55">
        <f t="shared" si="159"/>
        <v>0.87687985731814133</v>
      </c>
      <c r="F141" s="179"/>
      <c r="G141" s="49">
        <f>G142*0.175</f>
        <v>75.266867461016957</v>
      </c>
      <c r="H141" s="156">
        <f t="shared" si="161"/>
        <v>66</v>
      </c>
      <c r="NV141" s="119"/>
      <c r="NW141" s="119"/>
      <c r="NX141" s="119"/>
      <c r="NY141" s="119"/>
      <c r="NZ141" s="119"/>
      <c r="QW141" s="301" t="s">
        <v>437</v>
      </c>
      <c r="QX141" s="219" t="s">
        <v>437</v>
      </c>
      <c r="QY141" s="219" t="s">
        <v>437</v>
      </c>
      <c r="QZ141" s="219" t="s">
        <v>437</v>
      </c>
      <c r="RA141" s="219" t="s">
        <v>437</v>
      </c>
      <c r="RB141" s="219" t="s">
        <v>437</v>
      </c>
      <c r="RC141" s="219" t="s">
        <v>437</v>
      </c>
      <c r="RD141" s="219" t="s">
        <v>437</v>
      </c>
      <c r="RE141" s="219" t="s">
        <v>437</v>
      </c>
      <c r="RF141" s="219" t="s">
        <v>437</v>
      </c>
      <c r="RG141" s="219" t="s">
        <v>437</v>
      </c>
      <c r="RH141" s="219" t="s">
        <v>437</v>
      </c>
      <c r="RI141" s="219" t="s">
        <v>437</v>
      </c>
      <c r="RJ141" s="219" t="s">
        <v>437</v>
      </c>
      <c r="RK141" s="219" t="s">
        <v>437</v>
      </c>
      <c r="RL141" s="219" t="s">
        <v>437</v>
      </c>
      <c r="RM141" s="219" t="s">
        <v>437</v>
      </c>
      <c r="RN141" s="219" t="s">
        <v>437</v>
      </c>
      <c r="RO141" s="219" t="s">
        <v>437</v>
      </c>
      <c r="RP141" s="219" t="s">
        <v>437</v>
      </c>
      <c r="RQ141" s="219" t="s">
        <v>437</v>
      </c>
      <c r="RR141" s="219" t="s">
        <v>437</v>
      </c>
      <c r="RS141" s="219" t="s">
        <v>437</v>
      </c>
      <c r="RT141" s="219" t="s">
        <v>437</v>
      </c>
      <c r="RU141" s="219" t="s">
        <v>437</v>
      </c>
      <c r="RV141" s="219" t="s">
        <v>437</v>
      </c>
      <c r="RW141" s="219" t="s">
        <v>437</v>
      </c>
      <c r="RX141" s="219" t="s">
        <v>437</v>
      </c>
      <c r="RY141" s="219" t="s">
        <v>437</v>
      </c>
      <c r="RZ141" s="219" t="s">
        <v>437</v>
      </c>
      <c r="SA141" s="316" t="s">
        <v>437</v>
      </c>
      <c r="SB141" s="301" t="s">
        <v>437</v>
      </c>
      <c r="SC141" s="219" t="s">
        <v>437</v>
      </c>
      <c r="SD141" s="219" t="s">
        <v>437</v>
      </c>
      <c r="SE141" s="219">
        <v>8</v>
      </c>
      <c r="SF141" s="219">
        <v>2</v>
      </c>
      <c r="SG141" s="219" t="s">
        <v>437</v>
      </c>
      <c r="SH141" s="219" t="s">
        <v>437</v>
      </c>
      <c r="SI141" s="219" t="s">
        <v>437</v>
      </c>
      <c r="SJ141" s="219" t="s">
        <v>437</v>
      </c>
      <c r="SK141" s="219" t="s">
        <v>437</v>
      </c>
      <c r="SL141" s="219">
        <v>6</v>
      </c>
      <c r="SM141" s="219" t="s">
        <v>437</v>
      </c>
      <c r="SN141" s="219" t="s">
        <v>437</v>
      </c>
      <c r="SO141" s="219" t="s">
        <v>437</v>
      </c>
      <c r="SP141" s="219" t="s">
        <v>437</v>
      </c>
      <c r="SQ141" s="219" t="s">
        <v>437</v>
      </c>
      <c r="SR141" s="219" t="s">
        <v>437</v>
      </c>
      <c r="SS141" s="219">
        <v>8</v>
      </c>
      <c r="ST141" s="219">
        <v>8</v>
      </c>
      <c r="SU141" s="219">
        <v>2</v>
      </c>
      <c r="SV141" s="219" t="s">
        <v>437</v>
      </c>
      <c r="SW141" s="219" t="s">
        <v>437</v>
      </c>
      <c r="SX141" s="219" t="s">
        <v>437</v>
      </c>
      <c r="SY141" s="219" t="s">
        <v>437</v>
      </c>
      <c r="SZ141" s="219" t="s">
        <v>437</v>
      </c>
      <c r="TA141" s="219" t="s">
        <v>437</v>
      </c>
      <c r="TB141" s="219">
        <v>4</v>
      </c>
      <c r="TC141" s="219" t="s">
        <v>437</v>
      </c>
      <c r="TD141" s="219" t="s">
        <v>437</v>
      </c>
      <c r="TE141" s="316" t="s">
        <v>437</v>
      </c>
      <c r="TF141" s="301" t="s">
        <v>437</v>
      </c>
      <c r="TG141" s="219" t="s">
        <v>437</v>
      </c>
      <c r="TH141" s="219" t="s">
        <v>437</v>
      </c>
      <c r="TI141" s="219" t="s">
        <v>437</v>
      </c>
      <c r="TJ141" s="219" t="s">
        <v>437</v>
      </c>
      <c r="TK141" s="219" t="s">
        <v>437</v>
      </c>
      <c r="TL141" s="219">
        <v>6</v>
      </c>
      <c r="TM141" s="219">
        <v>12</v>
      </c>
      <c r="TN141" s="219" t="s">
        <v>437</v>
      </c>
      <c r="TO141" s="219" t="s">
        <v>437</v>
      </c>
      <c r="TP141" s="219" t="s">
        <v>437</v>
      </c>
      <c r="TQ141" s="219" t="s">
        <v>437</v>
      </c>
      <c r="TR141" s="219" t="s">
        <v>437</v>
      </c>
      <c r="TS141" s="219" t="s">
        <v>437</v>
      </c>
      <c r="TT141" s="219">
        <v>2</v>
      </c>
      <c r="TU141" s="219" t="s">
        <v>437</v>
      </c>
      <c r="TV141" s="219" t="s">
        <v>437</v>
      </c>
      <c r="TW141" s="219" t="s">
        <v>437</v>
      </c>
      <c r="TX141" s="219" t="s">
        <v>437</v>
      </c>
      <c r="TY141" s="219">
        <v>4</v>
      </c>
      <c r="TZ141" s="219" t="s">
        <v>437</v>
      </c>
      <c r="UA141" s="219" t="s">
        <v>437</v>
      </c>
      <c r="UB141" s="219" t="s">
        <v>437</v>
      </c>
      <c r="UC141" s="219" t="s">
        <v>437</v>
      </c>
      <c r="UD141" s="219" t="s">
        <v>437</v>
      </c>
      <c r="UE141" s="219" t="s">
        <v>437</v>
      </c>
      <c r="UF141" s="219" t="s">
        <v>437</v>
      </c>
      <c r="UG141" s="219" t="s">
        <v>437</v>
      </c>
      <c r="UH141" s="219" t="s">
        <v>437</v>
      </c>
      <c r="UI141" s="219" t="s">
        <v>437</v>
      </c>
      <c r="UJ141" s="316" t="s">
        <v>437</v>
      </c>
      <c r="WT141" s="534" t="s">
        <v>437</v>
      </c>
      <c r="WU141" s="219" t="s">
        <v>437</v>
      </c>
      <c r="WV141" s="219" t="s">
        <v>437</v>
      </c>
      <c r="WW141" s="219" t="s">
        <v>437</v>
      </c>
      <c r="WX141" s="219" t="s">
        <v>437</v>
      </c>
      <c r="WY141" s="219" t="s">
        <v>437</v>
      </c>
      <c r="WZ141" s="219" t="s">
        <v>437</v>
      </c>
      <c r="XA141" s="219" t="s">
        <v>437</v>
      </c>
      <c r="XB141" s="219" t="s">
        <v>437</v>
      </c>
      <c r="XC141" s="219" t="s">
        <v>437</v>
      </c>
      <c r="XD141" s="219" t="s">
        <v>437</v>
      </c>
      <c r="XE141" s="219" t="s">
        <v>437</v>
      </c>
      <c r="XF141" s="219" t="s">
        <v>437</v>
      </c>
      <c r="XG141" s="219" t="s">
        <v>437</v>
      </c>
      <c r="XH141" s="219" t="s">
        <v>437</v>
      </c>
      <c r="XI141" s="219" t="s">
        <v>437</v>
      </c>
      <c r="XJ141" s="219" t="s">
        <v>437</v>
      </c>
      <c r="XK141" s="219" t="s">
        <v>437</v>
      </c>
      <c r="XL141" s="219">
        <v>4</v>
      </c>
      <c r="XM141" s="219" t="s">
        <v>437</v>
      </c>
      <c r="XN141" s="219" t="s">
        <v>437</v>
      </c>
      <c r="XO141" s="219" t="s">
        <v>437</v>
      </c>
      <c r="XP141" s="219" t="s">
        <v>437</v>
      </c>
      <c r="XQ141" s="219" t="s">
        <v>437</v>
      </c>
      <c r="XR141" s="219" t="s">
        <v>437</v>
      </c>
      <c r="XS141" s="219" t="s">
        <v>437</v>
      </c>
      <c r="XT141" s="219" t="s">
        <v>437</v>
      </c>
      <c r="XU141" s="219" t="s">
        <v>437</v>
      </c>
      <c r="XV141" s="219" t="s">
        <v>437</v>
      </c>
      <c r="XW141" s="219" t="s">
        <v>437</v>
      </c>
      <c r="XX141" s="535" t="s">
        <v>437</v>
      </c>
      <c r="AHG141" s="301" t="s">
        <v>437</v>
      </c>
      <c r="AHH141" s="219" t="s">
        <v>437</v>
      </c>
      <c r="AHI141" s="219" t="s">
        <v>437</v>
      </c>
      <c r="AHJ141" s="219" t="s">
        <v>437</v>
      </c>
      <c r="AHK141" s="219" t="s">
        <v>437</v>
      </c>
      <c r="AHL141" s="219" t="s">
        <v>437</v>
      </c>
      <c r="AHM141" s="219" t="s">
        <v>437</v>
      </c>
      <c r="AHN141" s="219" t="s">
        <v>437</v>
      </c>
      <c r="AHO141" s="219" t="s">
        <v>437</v>
      </c>
      <c r="AHP141" s="219" t="s">
        <v>437</v>
      </c>
      <c r="AHQ141" s="219" t="s">
        <v>437</v>
      </c>
      <c r="AHR141" s="219" t="s">
        <v>437</v>
      </c>
      <c r="AHS141" s="219" t="s">
        <v>437</v>
      </c>
      <c r="AHT141" s="219" t="s">
        <v>437</v>
      </c>
      <c r="AHU141" s="219" t="s">
        <v>437</v>
      </c>
      <c r="AHV141" s="219" t="s">
        <v>437</v>
      </c>
      <c r="AHW141" s="219" t="s">
        <v>437</v>
      </c>
      <c r="AHX141" s="219" t="s">
        <v>437</v>
      </c>
      <c r="AHY141" s="219" t="s">
        <v>437</v>
      </c>
      <c r="AHZ141" s="219" t="s">
        <v>437</v>
      </c>
      <c r="AIA141" s="219" t="s">
        <v>437</v>
      </c>
      <c r="AIB141" s="219" t="s">
        <v>437</v>
      </c>
      <c r="AIC141" s="219" t="s">
        <v>437</v>
      </c>
      <c r="AID141" s="219" t="s">
        <v>437</v>
      </c>
      <c r="AIE141" s="219" t="s">
        <v>437</v>
      </c>
      <c r="AIF141" s="219" t="s">
        <v>437</v>
      </c>
      <c r="AIG141" s="219" t="s">
        <v>437</v>
      </c>
      <c r="AIH141" s="219" t="s">
        <v>437</v>
      </c>
      <c r="AII141" s="219" t="s">
        <v>437</v>
      </c>
      <c r="AIJ141" s="219" t="s">
        <v>437</v>
      </c>
      <c r="AIK141" s="316" t="s">
        <v>437</v>
      </c>
    </row>
    <row r="142" spans="1:1063" ht="14.25" hidden="1" customHeight="1" outlineLevel="1" thickBot="1">
      <c r="A142" s="157" t="s">
        <v>233</v>
      </c>
      <c r="B142" s="163">
        <f>SUM(B140/(B137*E143/100))</f>
        <v>1.0265306122448981</v>
      </c>
      <c r="C142" s="164" t="s">
        <v>235</v>
      </c>
      <c r="D142" s="671">
        <f>SUM(D136:D141)</f>
        <v>503</v>
      </c>
      <c r="E142" s="182">
        <v>11.678000000000001</v>
      </c>
      <c r="F142" s="183"/>
      <c r="G142" s="49">
        <f>((E142/F143*1000)*-0.0107+47.419)*E142</f>
        <v>430.0963854915255</v>
      </c>
      <c r="H142" s="156">
        <f>SUM(H136:H141)</f>
        <v>503</v>
      </c>
      <c r="AB142" s="147"/>
      <c r="AC142" s="147"/>
      <c r="AD142" s="147"/>
      <c r="AE142" s="147"/>
      <c r="AF142" s="147"/>
      <c r="AG142" s="147"/>
      <c r="AH142" s="147"/>
      <c r="AI142" s="147"/>
      <c r="AJ142" s="147"/>
      <c r="AK142" s="147"/>
      <c r="AL142" s="147"/>
      <c r="AM142" s="147"/>
      <c r="AN142" s="147"/>
      <c r="AO142" s="147"/>
      <c r="NV142" s="119"/>
      <c r="NW142" s="119"/>
      <c r="NX142" s="119"/>
      <c r="NY142" s="119"/>
      <c r="NZ142" s="119"/>
      <c r="QE142" s="218"/>
      <c r="QF142" s="218"/>
      <c r="QG142" s="218"/>
      <c r="QH142" s="218"/>
      <c r="QI142" s="218"/>
      <c r="QJ142" s="218"/>
      <c r="QK142" s="218"/>
      <c r="QL142" s="218"/>
      <c r="QM142" s="218"/>
      <c r="QQ142" s="218"/>
      <c r="QR142" s="218"/>
      <c r="QS142" s="218"/>
      <c r="QT142" s="218"/>
      <c r="QU142" s="218"/>
      <c r="QV142" s="218"/>
      <c r="QW142" s="8">
        <f t="shared" ref="QW142:SA142" si="162">SUM(QW136:QW141)</f>
        <v>0</v>
      </c>
      <c r="QX142" s="9">
        <f t="shared" si="162"/>
        <v>9</v>
      </c>
      <c r="QY142" s="9">
        <f t="shared" si="162"/>
        <v>0</v>
      </c>
      <c r="QZ142" s="9">
        <f t="shared" si="162"/>
        <v>26</v>
      </c>
      <c r="RA142" s="9">
        <f t="shared" si="162"/>
        <v>18</v>
      </c>
      <c r="RB142" s="9">
        <f t="shared" si="162"/>
        <v>13</v>
      </c>
      <c r="RC142" s="9">
        <f t="shared" si="162"/>
        <v>9</v>
      </c>
      <c r="RD142" s="9">
        <f t="shared" si="162"/>
        <v>18</v>
      </c>
      <c r="RE142" s="9">
        <f t="shared" si="162"/>
        <v>14</v>
      </c>
      <c r="RF142" s="9">
        <f t="shared" si="162"/>
        <v>0</v>
      </c>
      <c r="RG142" s="9">
        <f t="shared" si="162"/>
        <v>17</v>
      </c>
      <c r="RH142" s="9">
        <f>SUM(RH136:RH141)</f>
        <v>8</v>
      </c>
      <c r="RI142" s="9">
        <f t="shared" si="162"/>
        <v>14</v>
      </c>
      <c r="RJ142" s="9">
        <f t="shared" si="162"/>
        <v>24</v>
      </c>
      <c r="RK142" s="9">
        <f t="shared" si="162"/>
        <v>0</v>
      </c>
      <c r="RL142" s="9">
        <f t="shared" si="162"/>
        <v>0</v>
      </c>
      <c r="RM142" s="9">
        <f t="shared" si="162"/>
        <v>0</v>
      </c>
      <c r="RN142" s="9">
        <f t="shared" si="162"/>
        <v>0</v>
      </c>
      <c r="RO142" s="9">
        <f t="shared" si="162"/>
        <v>14</v>
      </c>
      <c r="RP142" s="9">
        <f t="shared" si="162"/>
        <v>16</v>
      </c>
      <c r="RQ142" s="9">
        <f t="shared" si="162"/>
        <v>25</v>
      </c>
      <c r="RR142" s="9">
        <f t="shared" si="162"/>
        <v>11</v>
      </c>
      <c r="RS142" s="9">
        <f t="shared" si="162"/>
        <v>0</v>
      </c>
      <c r="RT142" s="9">
        <f t="shared" si="162"/>
        <v>0</v>
      </c>
      <c r="RU142" s="9">
        <f t="shared" si="162"/>
        <v>0</v>
      </c>
      <c r="RV142" s="9">
        <f t="shared" si="162"/>
        <v>1</v>
      </c>
      <c r="RW142" s="9">
        <f t="shared" si="162"/>
        <v>8</v>
      </c>
      <c r="RX142" s="9">
        <f t="shared" si="162"/>
        <v>20</v>
      </c>
      <c r="RY142" s="9">
        <f t="shared" si="162"/>
        <v>29</v>
      </c>
      <c r="RZ142" s="9">
        <f t="shared" si="162"/>
        <v>0</v>
      </c>
      <c r="SA142" s="10">
        <f t="shared" si="162"/>
        <v>0</v>
      </c>
      <c r="SB142" s="8">
        <f t="shared" ref="SB142:TE142" si="163">SUM(SB136:SB141)</f>
        <v>32</v>
      </c>
      <c r="SC142" s="9">
        <f t="shared" si="163"/>
        <v>16</v>
      </c>
      <c r="SD142" s="9">
        <f t="shared" si="163"/>
        <v>2</v>
      </c>
      <c r="SE142" s="9">
        <f t="shared" si="163"/>
        <v>8</v>
      </c>
      <c r="SF142" s="9">
        <f t="shared" si="163"/>
        <v>6</v>
      </c>
      <c r="SG142" s="9">
        <f t="shared" si="163"/>
        <v>8</v>
      </c>
      <c r="SH142" s="9">
        <f t="shared" si="163"/>
        <v>0</v>
      </c>
      <c r="SI142" s="9">
        <f t="shared" si="163"/>
        <v>12</v>
      </c>
      <c r="SJ142" s="9">
        <f t="shared" si="163"/>
        <v>0</v>
      </c>
      <c r="SK142" s="9">
        <f t="shared" si="163"/>
        <v>10</v>
      </c>
      <c r="SL142" s="9">
        <f t="shared" si="163"/>
        <v>26</v>
      </c>
      <c r="SM142" s="9">
        <f t="shared" si="163"/>
        <v>0</v>
      </c>
      <c r="SN142" s="9">
        <f t="shared" si="163"/>
        <v>0</v>
      </c>
      <c r="SO142" s="9">
        <f t="shared" si="163"/>
        <v>0</v>
      </c>
      <c r="SP142" s="9">
        <f t="shared" si="163"/>
        <v>0</v>
      </c>
      <c r="SQ142" s="9">
        <f t="shared" si="163"/>
        <v>0</v>
      </c>
      <c r="SR142" s="9">
        <f t="shared" si="163"/>
        <v>0</v>
      </c>
      <c r="SS142" s="9">
        <f t="shared" si="163"/>
        <v>8</v>
      </c>
      <c r="ST142" s="9">
        <f t="shared" si="163"/>
        <v>8</v>
      </c>
      <c r="SU142" s="9">
        <f t="shared" si="163"/>
        <v>2</v>
      </c>
      <c r="SV142" s="9">
        <f t="shared" si="163"/>
        <v>0</v>
      </c>
      <c r="SW142" s="9">
        <f t="shared" si="163"/>
        <v>0</v>
      </c>
      <c r="SX142" s="9">
        <f t="shared" si="163"/>
        <v>8</v>
      </c>
      <c r="SY142" s="9">
        <f t="shared" si="163"/>
        <v>10</v>
      </c>
      <c r="SZ142" s="9">
        <f t="shared" si="163"/>
        <v>8</v>
      </c>
      <c r="TA142" s="9">
        <f t="shared" si="163"/>
        <v>2</v>
      </c>
      <c r="TB142" s="9">
        <f t="shared" si="163"/>
        <v>7</v>
      </c>
      <c r="TC142" s="9">
        <f t="shared" si="163"/>
        <v>0</v>
      </c>
      <c r="TD142" s="9">
        <f t="shared" si="163"/>
        <v>4</v>
      </c>
      <c r="TE142" s="10">
        <f t="shared" si="163"/>
        <v>0</v>
      </c>
      <c r="TF142" s="8">
        <f t="shared" ref="TF142:UJ142" si="164">SUM(TF136:TF141)</f>
        <v>0</v>
      </c>
      <c r="TG142" s="9">
        <f t="shared" si="164"/>
        <v>0</v>
      </c>
      <c r="TH142" s="9">
        <f t="shared" si="164"/>
        <v>0</v>
      </c>
      <c r="TI142" s="9">
        <f t="shared" si="164"/>
        <v>0</v>
      </c>
      <c r="TJ142" s="9">
        <f t="shared" si="164"/>
        <v>0</v>
      </c>
      <c r="TK142" s="9">
        <f t="shared" si="164"/>
        <v>0</v>
      </c>
      <c r="TL142" s="9">
        <f t="shared" si="164"/>
        <v>6</v>
      </c>
      <c r="TM142" s="9">
        <f t="shared" si="164"/>
        <v>12</v>
      </c>
      <c r="TN142" s="9">
        <f t="shared" si="164"/>
        <v>0</v>
      </c>
      <c r="TO142" s="9">
        <f t="shared" si="164"/>
        <v>0</v>
      </c>
      <c r="TP142" s="9">
        <f t="shared" si="164"/>
        <v>0</v>
      </c>
      <c r="TQ142" s="9">
        <f>SUM(TQ136:TQ141)</f>
        <v>0</v>
      </c>
      <c r="TR142" s="9">
        <f t="shared" si="164"/>
        <v>0</v>
      </c>
      <c r="TS142" s="9">
        <f t="shared" si="164"/>
        <v>0</v>
      </c>
      <c r="TT142" s="9">
        <f t="shared" si="164"/>
        <v>2</v>
      </c>
      <c r="TU142" s="9">
        <f t="shared" si="164"/>
        <v>0</v>
      </c>
      <c r="TV142" s="9">
        <f t="shared" si="164"/>
        <v>0</v>
      </c>
      <c r="TW142" s="9">
        <f t="shared" si="164"/>
        <v>0</v>
      </c>
      <c r="TX142" s="9">
        <f t="shared" si="164"/>
        <v>0</v>
      </c>
      <c r="TY142" s="9">
        <f t="shared" si="164"/>
        <v>4</v>
      </c>
      <c r="TZ142" s="9">
        <f t="shared" si="164"/>
        <v>0</v>
      </c>
      <c r="UA142" s="9">
        <f t="shared" si="164"/>
        <v>0</v>
      </c>
      <c r="UB142" s="9">
        <f t="shared" si="164"/>
        <v>0</v>
      </c>
      <c r="UC142" s="9">
        <f t="shared" si="164"/>
        <v>0</v>
      </c>
      <c r="UD142" s="9">
        <f t="shared" si="164"/>
        <v>0</v>
      </c>
      <c r="UE142" s="9">
        <f t="shared" si="164"/>
        <v>0</v>
      </c>
      <c r="UF142" s="9">
        <f t="shared" si="164"/>
        <v>0</v>
      </c>
      <c r="UG142" s="9">
        <f t="shared" si="164"/>
        <v>0</v>
      </c>
      <c r="UH142" s="9">
        <f t="shared" si="164"/>
        <v>0</v>
      </c>
      <c r="UI142" s="9">
        <f t="shared" si="164"/>
        <v>0</v>
      </c>
      <c r="UJ142" s="10">
        <f t="shared" si="164"/>
        <v>0</v>
      </c>
      <c r="WT142" s="536">
        <f t="shared" ref="WT142:XD142" si="165">SUM(WT136:WT141)</f>
        <v>0</v>
      </c>
      <c r="WU142" s="9">
        <f t="shared" si="165"/>
        <v>0</v>
      </c>
      <c r="WV142" s="9">
        <f t="shared" si="165"/>
        <v>0</v>
      </c>
      <c r="WW142" s="9">
        <f t="shared" si="165"/>
        <v>0</v>
      </c>
      <c r="WX142" s="9">
        <f t="shared" si="165"/>
        <v>0</v>
      </c>
      <c r="WY142" s="9">
        <f t="shared" si="165"/>
        <v>0</v>
      </c>
      <c r="WZ142" s="9">
        <f t="shared" si="165"/>
        <v>0</v>
      </c>
      <c r="XA142" s="9">
        <f t="shared" si="165"/>
        <v>0</v>
      </c>
      <c r="XB142" s="9">
        <f t="shared" si="165"/>
        <v>0</v>
      </c>
      <c r="XC142" s="9">
        <f t="shared" si="165"/>
        <v>0</v>
      </c>
      <c r="XD142" s="9">
        <f t="shared" si="165"/>
        <v>0</v>
      </c>
      <c r="XE142" s="9">
        <f>SUM(XE136:XE141)</f>
        <v>0</v>
      </c>
      <c r="XF142" s="9">
        <f t="shared" ref="XF142:XX142" si="166">SUM(XF136:XF141)</f>
        <v>0</v>
      </c>
      <c r="XG142" s="9">
        <f t="shared" si="166"/>
        <v>0</v>
      </c>
      <c r="XH142" s="9">
        <f t="shared" si="166"/>
        <v>0</v>
      </c>
      <c r="XI142" s="9">
        <f t="shared" si="166"/>
        <v>0</v>
      </c>
      <c r="XJ142" s="9">
        <f t="shared" si="166"/>
        <v>0</v>
      </c>
      <c r="XK142" s="9">
        <f t="shared" si="166"/>
        <v>0</v>
      </c>
      <c r="XL142" s="9">
        <f t="shared" si="166"/>
        <v>4</v>
      </c>
      <c r="XM142" s="9">
        <f t="shared" si="166"/>
        <v>0</v>
      </c>
      <c r="XN142" s="9">
        <f t="shared" si="166"/>
        <v>0</v>
      </c>
      <c r="XO142" s="9">
        <f t="shared" si="166"/>
        <v>0</v>
      </c>
      <c r="XP142" s="9">
        <f t="shared" si="166"/>
        <v>0</v>
      </c>
      <c r="XQ142" s="9">
        <f t="shared" si="166"/>
        <v>0</v>
      </c>
      <c r="XR142" s="9">
        <f t="shared" si="166"/>
        <v>0</v>
      </c>
      <c r="XS142" s="9">
        <f t="shared" si="166"/>
        <v>0</v>
      </c>
      <c r="XT142" s="9">
        <f t="shared" si="166"/>
        <v>0</v>
      </c>
      <c r="XU142" s="9">
        <f t="shared" si="166"/>
        <v>0</v>
      </c>
      <c r="XV142" s="9">
        <f t="shared" si="166"/>
        <v>0</v>
      </c>
      <c r="XW142" s="9">
        <f t="shared" si="166"/>
        <v>0</v>
      </c>
      <c r="XX142" s="537">
        <f t="shared" si="166"/>
        <v>0</v>
      </c>
      <c r="AHG142" s="8">
        <f t="shared" ref="AHG142:AHQ142" si="167">SUM(AHG136:AHG141)</f>
        <v>0</v>
      </c>
      <c r="AHH142" s="9">
        <f t="shared" si="167"/>
        <v>0</v>
      </c>
      <c r="AHI142" s="9">
        <f t="shared" si="167"/>
        <v>0</v>
      </c>
      <c r="AHJ142" s="9">
        <f t="shared" si="167"/>
        <v>0</v>
      </c>
      <c r="AHK142" s="9">
        <f t="shared" si="167"/>
        <v>0</v>
      </c>
      <c r="AHL142" s="9">
        <f t="shared" si="167"/>
        <v>0</v>
      </c>
      <c r="AHM142" s="9">
        <f t="shared" si="167"/>
        <v>0</v>
      </c>
      <c r="AHN142" s="9">
        <f t="shared" si="167"/>
        <v>0</v>
      </c>
      <c r="AHO142" s="9">
        <f t="shared" si="167"/>
        <v>0</v>
      </c>
      <c r="AHP142" s="9">
        <f t="shared" si="167"/>
        <v>0</v>
      </c>
      <c r="AHQ142" s="9">
        <f t="shared" si="167"/>
        <v>0</v>
      </c>
      <c r="AHR142" s="9">
        <f>SUM(AHR136:AHR141)</f>
        <v>0</v>
      </c>
      <c r="AHS142" s="9">
        <f t="shared" ref="AHS142:AIK142" si="168">SUM(AHS136:AHS141)</f>
        <v>0</v>
      </c>
      <c r="AHT142" s="9">
        <f t="shared" si="168"/>
        <v>0</v>
      </c>
      <c r="AHU142" s="9">
        <f t="shared" si="168"/>
        <v>0</v>
      </c>
      <c r="AHV142" s="9">
        <f t="shared" si="168"/>
        <v>0</v>
      </c>
      <c r="AHW142" s="9">
        <f t="shared" si="168"/>
        <v>0</v>
      </c>
      <c r="AHX142" s="9">
        <f t="shared" si="168"/>
        <v>0</v>
      </c>
      <c r="AHY142" s="9">
        <f t="shared" si="168"/>
        <v>0</v>
      </c>
      <c r="AHZ142" s="9">
        <f t="shared" si="168"/>
        <v>0</v>
      </c>
      <c r="AIA142" s="9">
        <f t="shared" si="168"/>
        <v>0</v>
      </c>
      <c r="AIB142" s="9">
        <f t="shared" si="168"/>
        <v>4</v>
      </c>
      <c r="AIC142" s="9">
        <f t="shared" si="168"/>
        <v>0</v>
      </c>
      <c r="AID142" s="9">
        <f t="shared" si="168"/>
        <v>0</v>
      </c>
      <c r="AIE142" s="9">
        <f t="shared" si="168"/>
        <v>0</v>
      </c>
      <c r="AIF142" s="9">
        <f t="shared" si="168"/>
        <v>0</v>
      </c>
      <c r="AIG142" s="9">
        <f t="shared" si="168"/>
        <v>0</v>
      </c>
      <c r="AIH142" s="9">
        <f t="shared" si="168"/>
        <v>0</v>
      </c>
      <c r="AII142" s="9">
        <f t="shared" si="168"/>
        <v>0</v>
      </c>
      <c r="AIJ142" s="9">
        <f t="shared" si="168"/>
        <v>0</v>
      </c>
      <c r="AIK142" s="10">
        <f t="shared" si="168"/>
        <v>0</v>
      </c>
    </row>
    <row r="143" spans="1:1063" ht="14.25" hidden="1" customHeight="1" outlineLevel="1" thickBot="1">
      <c r="A143" s="158" t="s">
        <v>233</v>
      </c>
      <c r="B143" s="165">
        <f>SUM(B140/(B138*E143/100))</f>
        <v>0.76212121212121209</v>
      </c>
      <c r="C143" s="166">
        <f>SUM(B140/(E142*E143/100))</f>
        <v>43.072443911628696</v>
      </c>
      <c r="D143" s="73" t="s">
        <v>236</v>
      </c>
      <c r="E143" s="167">
        <v>100</v>
      </c>
      <c r="F143" s="175">
        <v>11.8</v>
      </c>
      <c r="G143" s="176"/>
      <c r="H143" s="187"/>
      <c r="NV143" s="119"/>
      <c r="NW143" s="119"/>
      <c r="NX143" s="119"/>
      <c r="NY143" s="119"/>
      <c r="NZ143" s="119"/>
      <c r="QE143" s="218"/>
      <c r="QF143" s="218"/>
      <c r="QG143" s="218"/>
      <c r="QH143" s="218"/>
      <c r="QI143" s="218"/>
      <c r="QJ143" s="218"/>
      <c r="QK143" s="218"/>
      <c r="QL143" s="218"/>
      <c r="QM143" s="218"/>
      <c r="QQ143" s="218"/>
      <c r="QR143" s="218"/>
      <c r="QS143" s="218"/>
      <c r="QT143" s="218"/>
      <c r="QU143" s="218"/>
      <c r="QV143" s="218"/>
      <c r="QW143" s="19" t="s">
        <v>38</v>
      </c>
      <c r="QX143" s="20"/>
      <c r="QY143" s="21">
        <f>SUM(QW136:SA136)</f>
        <v>156</v>
      </c>
      <c r="QZ143" s="21"/>
      <c r="RA143" s="20" t="s">
        <v>39</v>
      </c>
      <c r="RB143" s="20"/>
      <c r="RC143" s="21">
        <f>SUM(QW137:SA137)</f>
        <v>56</v>
      </c>
      <c r="RD143" s="21"/>
      <c r="RE143" s="20" t="s">
        <v>40</v>
      </c>
      <c r="RF143" s="20"/>
      <c r="RG143" s="21">
        <f>SUM(QW138:SA138)</f>
        <v>78</v>
      </c>
      <c r="RH143" s="21"/>
      <c r="RI143" s="20" t="s">
        <v>41</v>
      </c>
      <c r="RJ143" s="20"/>
      <c r="RK143" s="21">
        <f>SUM(QW139:SA139)</f>
        <v>4</v>
      </c>
      <c r="RL143" s="21"/>
      <c r="RM143" s="20" t="s">
        <v>42</v>
      </c>
      <c r="RN143" s="20"/>
      <c r="RO143" s="21">
        <f>SUM(QW140:SA140)</f>
        <v>0</v>
      </c>
      <c r="RP143" s="21"/>
      <c r="RQ143" s="20" t="s">
        <v>43</v>
      </c>
      <c r="RR143" s="20"/>
      <c r="RS143" s="21">
        <f>SUM(QW141:SA141)</f>
        <v>0</v>
      </c>
      <c r="RT143" s="21"/>
      <c r="RU143" s="22" t="s">
        <v>44</v>
      </c>
      <c r="RV143" s="22"/>
      <c r="RW143" s="21">
        <f>SUM(QW142:SA142)</f>
        <v>294</v>
      </c>
      <c r="RX143" s="21"/>
      <c r="RY143" s="21"/>
      <c r="RZ143" s="21"/>
      <c r="SA143" s="217"/>
      <c r="SB143" s="19" t="s">
        <v>38</v>
      </c>
      <c r="SC143" s="20"/>
      <c r="SD143" s="21">
        <f>SUM(SB136:TE136)</f>
        <v>4</v>
      </c>
      <c r="SE143" s="21"/>
      <c r="SF143" s="20" t="s">
        <v>39</v>
      </c>
      <c r="SG143" s="20"/>
      <c r="SH143" s="21">
        <f>SUM(SB137:TE137)</f>
        <v>10</v>
      </c>
      <c r="SI143" s="21"/>
      <c r="SJ143" s="20" t="s">
        <v>40</v>
      </c>
      <c r="SK143" s="20"/>
      <c r="SL143" s="21">
        <f>SUM(SB138:TE138)</f>
        <v>80</v>
      </c>
      <c r="SM143" s="21"/>
      <c r="SN143" s="20" t="s">
        <v>41</v>
      </c>
      <c r="SO143" s="20"/>
      <c r="SP143" s="21">
        <f>SUM(SB139:TE139)</f>
        <v>10</v>
      </c>
      <c r="SQ143" s="21"/>
      <c r="SR143" s="20" t="s">
        <v>42</v>
      </c>
      <c r="SS143" s="20"/>
      <c r="ST143" s="21">
        <f>SUM(SB140:TE140)</f>
        <v>35</v>
      </c>
      <c r="SU143" s="21"/>
      <c r="SV143" s="20" t="s">
        <v>43</v>
      </c>
      <c r="SW143" s="20"/>
      <c r="SX143" s="21">
        <f>SUM(SB141:TE141)</f>
        <v>38</v>
      </c>
      <c r="SY143" s="21"/>
      <c r="SZ143" s="22" t="s">
        <v>44</v>
      </c>
      <c r="TA143" s="22"/>
      <c r="TB143" s="21">
        <f>SUM(SB142:TE142)</f>
        <v>177</v>
      </c>
      <c r="TC143" s="21"/>
      <c r="TD143" s="21"/>
      <c r="TE143" s="217"/>
      <c r="TF143" s="19" t="s">
        <v>38</v>
      </c>
      <c r="TG143" s="20"/>
      <c r="TH143" s="21">
        <f>SUM(TF136:UJ136)</f>
        <v>0</v>
      </c>
      <c r="TI143" s="21"/>
      <c r="TJ143" s="20" t="s">
        <v>39</v>
      </c>
      <c r="TK143" s="20"/>
      <c r="TL143" s="21">
        <f>SUM(TF137:UJ137)</f>
        <v>0</v>
      </c>
      <c r="TM143" s="21"/>
      <c r="TN143" s="20" t="s">
        <v>40</v>
      </c>
      <c r="TO143" s="20"/>
      <c r="TP143" s="21">
        <f>SUM(TF138:UJ138)</f>
        <v>0</v>
      </c>
      <c r="TQ143" s="21"/>
      <c r="TR143" s="20" t="s">
        <v>41</v>
      </c>
      <c r="TS143" s="20"/>
      <c r="TT143" s="21">
        <f>SUM(TF139:UJ139)</f>
        <v>0</v>
      </c>
      <c r="TU143" s="21"/>
      <c r="TV143" s="20" t="s">
        <v>42</v>
      </c>
      <c r="TW143" s="20"/>
      <c r="TX143" s="21">
        <f>SUM(TF140:UJ140)</f>
        <v>0</v>
      </c>
      <c r="TY143" s="21"/>
      <c r="TZ143" s="20" t="s">
        <v>43</v>
      </c>
      <c r="UA143" s="20"/>
      <c r="UB143" s="21">
        <f>SUM(TF141:UJ141)</f>
        <v>24</v>
      </c>
      <c r="UC143" s="21"/>
      <c r="UD143" s="22" t="s">
        <v>44</v>
      </c>
      <c r="UE143" s="22"/>
      <c r="UF143" s="21">
        <f>SUM(TF142:UJ142)</f>
        <v>24</v>
      </c>
      <c r="UG143" s="21"/>
      <c r="UH143" s="21"/>
      <c r="UI143" s="21"/>
      <c r="UJ143" s="217"/>
      <c r="WT143" s="546" t="s">
        <v>38</v>
      </c>
      <c r="WU143" s="20"/>
      <c r="WV143" s="21">
        <f>SUM(WT136:XX136)</f>
        <v>0</v>
      </c>
      <c r="WW143" s="21"/>
      <c r="WX143" s="20" t="s">
        <v>39</v>
      </c>
      <c r="WY143" s="20"/>
      <c r="WZ143" s="21">
        <f>SUM(WT137:XX137)</f>
        <v>0</v>
      </c>
      <c r="XA143" s="21"/>
      <c r="XB143" s="20" t="s">
        <v>40</v>
      </c>
      <c r="XC143" s="20"/>
      <c r="XD143" s="21">
        <f>SUM(WT138:XX138)</f>
        <v>0</v>
      </c>
      <c r="XE143" s="21"/>
      <c r="XF143" s="20" t="s">
        <v>41</v>
      </c>
      <c r="XG143" s="20"/>
      <c r="XH143" s="21">
        <f>SUM(WT139:XX139)</f>
        <v>0</v>
      </c>
      <c r="XI143" s="21"/>
      <c r="XJ143" s="20" t="s">
        <v>42</v>
      </c>
      <c r="XK143" s="20"/>
      <c r="XL143" s="21">
        <f>SUM(WT140:XX140)</f>
        <v>0</v>
      </c>
      <c r="XM143" s="21"/>
      <c r="XN143" s="20" t="s">
        <v>43</v>
      </c>
      <c r="XO143" s="20"/>
      <c r="XP143" s="21">
        <f>SUM(WT141:XX141)</f>
        <v>4</v>
      </c>
      <c r="XQ143" s="21"/>
      <c r="XR143" s="22" t="s">
        <v>44</v>
      </c>
      <c r="XS143" s="22"/>
      <c r="XT143" s="21">
        <f>SUM(WT142:XX142)</f>
        <v>4</v>
      </c>
      <c r="XU143" s="21"/>
      <c r="XV143" s="21"/>
      <c r="XW143" s="21"/>
      <c r="XX143" s="547"/>
      <c r="AHG143" s="19" t="s">
        <v>38</v>
      </c>
      <c r="AHH143" s="20"/>
      <c r="AHI143" s="21">
        <f>SUM(AHG136:AIK136)</f>
        <v>4</v>
      </c>
      <c r="AHJ143" s="21"/>
      <c r="AHK143" s="20" t="s">
        <v>39</v>
      </c>
      <c r="AHL143" s="20"/>
      <c r="AHM143" s="21">
        <f>SUM(AHG137:AIK137)</f>
        <v>0</v>
      </c>
      <c r="AHN143" s="21"/>
      <c r="AHO143" s="20" t="s">
        <v>40</v>
      </c>
      <c r="AHP143" s="20"/>
      <c r="AHQ143" s="21">
        <f>SUM(AHG138:AIK138)</f>
        <v>0</v>
      </c>
      <c r="AHR143" s="21"/>
      <c r="AHS143" s="20" t="s">
        <v>41</v>
      </c>
      <c r="AHT143" s="20"/>
      <c r="AHU143" s="21">
        <f>SUM(AHG139:AIK139)</f>
        <v>0</v>
      </c>
      <c r="AHV143" s="21"/>
      <c r="AHW143" s="20" t="s">
        <v>42</v>
      </c>
      <c r="AHX143" s="20"/>
      <c r="AHY143" s="21">
        <f>SUM(AHG140:AIK140)</f>
        <v>0</v>
      </c>
      <c r="AHZ143" s="21"/>
      <c r="AIA143" s="20" t="s">
        <v>43</v>
      </c>
      <c r="AIB143" s="20"/>
      <c r="AIC143" s="21">
        <f>SUM(AHG141:AIK141)</f>
        <v>0</v>
      </c>
      <c r="AID143" s="21"/>
      <c r="AIE143" s="22" t="s">
        <v>44</v>
      </c>
      <c r="AIF143" s="22"/>
      <c r="AIG143" s="21">
        <f>SUM(AHG142:AIK142)</f>
        <v>4</v>
      </c>
      <c r="AIH143" s="21"/>
      <c r="AII143" s="21"/>
      <c r="AIJ143" s="21"/>
      <c r="AIK143" s="217"/>
    </row>
    <row r="144" spans="1:1063" ht="14.25" hidden="1" customHeight="1" outlineLevel="1">
      <c r="A144" s="208"/>
      <c r="B144" s="307" t="s">
        <v>237</v>
      </c>
      <c r="C144" s="247">
        <v>20.3</v>
      </c>
      <c r="E144" s="314">
        <v>2.5</v>
      </c>
      <c r="F144" s="322">
        <v>3</v>
      </c>
      <c r="G144" s="313">
        <v>3.5</v>
      </c>
      <c r="H144" s="309">
        <v>4</v>
      </c>
      <c r="NV144" s="119"/>
      <c r="NW144" s="119"/>
      <c r="NX144" s="119"/>
      <c r="NY144" s="119"/>
      <c r="NZ144" s="119"/>
      <c r="QW144" s="317">
        <f t="shared" ref="QW144:RP144" si="169">$C144*$E144</f>
        <v>50.75</v>
      </c>
      <c r="QX144" s="317">
        <f t="shared" si="169"/>
        <v>50.75</v>
      </c>
      <c r="QY144" s="312">
        <f t="shared" si="169"/>
        <v>50.75</v>
      </c>
      <c r="QZ144" s="317">
        <f t="shared" si="169"/>
        <v>50.75</v>
      </c>
      <c r="RA144" s="317">
        <f t="shared" si="169"/>
        <v>50.75</v>
      </c>
      <c r="RB144" s="312">
        <f t="shared" si="169"/>
        <v>50.75</v>
      </c>
      <c r="RC144" s="317">
        <f t="shared" si="169"/>
        <v>50.75</v>
      </c>
      <c r="RD144" s="317">
        <f t="shared" si="169"/>
        <v>50.75</v>
      </c>
      <c r="RE144" s="317">
        <f t="shared" si="169"/>
        <v>50.75</v>
      </c>
      <c r="RF144" s="312">
        <f t="shared" si="169"/>
        <v>50.75</v>
      </c>
      <c r="RG144" s="317">
        <f t="shared" si="169"/>
        <v>50.75</v>
      </c>
      <c r="RH144" s="317">
        <f t="shared" si="169"/>
        <v>50.75</v>
      </c>
      <c r="RI144" s="317">
        <f t="shared" si="169"/>
        <v>50.75</v>
      </c>
      <c r="RJ144" s="317">
        <f t="shared" si="169"/>
        <v>50.75</v>
      </c>
      <c r="RK144" s="317">
        <f t="shared" si="169"/>
        <v>50.75</v>
      </c>
      <c r="RL144" s="312">
        <f t="shared" si="169"/>
        <v>50.75</v>
      </c>
      <c r="RM144" s="312">
        <f t="shared" si="169"/>
        <v>50.75</v>
      </c>
      <c r="RN144" s="317">
        <f t="shared" si="169"/>
        <v>50.75</v>
      </c>
      <c r="RO144" s="317">
        <f t="shared" si="169"/>
        <v>50.75</v>
      </c>
      <c r="RP144" s="317">
        <f t="shared" si="169"/>
        <v>50.75</v>
      </c>
      <c r="RQ144" s="317">
        <f t="shared" ref="RQ144:SE144" si="170">$C144*$F144</f>
        <v>60.900000000000006</v>
      </c>
      <c r="RR144" s="317">
        <f t="shared" si="170"/>
        <v>60.900000000000006</v>
      </c>
      <c r="RS144" s="318">
        <f t="shared" si="170"/>
        <v>60.900000000000006</v>
      </c>
      <c r="RT144" s="318">
        <f t="shared" si="170"/>
        <v>60.900000000000006</v>
      </c>
      <c r="RU144" s="318">
        <f t="shared" si="170"/>
        <v>60.900000000000006</v>
      </c>
      <c r="RV144" s="317">
        <f t="shared" si="170"/>
        <v>60.900000000000006</v>
      </c>
      <c r="RW144" s="317">
        <f t="shared" si="170"/>
        <v>60.900000000000006</v>
      </c>
      <c r="RX144" s="317">
        <f t="shared" si="170"/>
        <v>60.900000000000006</v>
      </c>
      <c r="RY144" s="317">
        <f t="shared" si="170"/>
        <v>60.900000000000006</v>
      </c>
      <c r="RZ144" s="318">
        <f t="shared" si="170"/>
        <v>60.900000000000006</v>
      </c>
      <c r="SA144" s="318">
        <f t="shared" si="170"/>
        <v>60.900000000000006</v>
      </c>
      <c r="SB144" s="317">
        <f t="shared" si="170"/>
        <v>60.900000000000006</v>
      </c>
      <c r="SC144" s="317">
        <f t="shared" si="170"/>
        <v>60.900000000000006</v>
      </c>
      <c r="SD144" s="317">
        <f t="shared" si="170"/>
        <v>60.900000000000006</v>
      </c>
      <c r="SE144" s="317">
        <f t="shared" si="170"/>
        <v>60.900000000000006</v>
      </c>
      <c r="SF144" s="317">
        <f t="shared" ref="SF144:SW144" si="171">$C144*$G144</f>
        <v>71.05</v>
      </c>
      <c r="SG144" s="317">
        <f t="shared" si="171"/>
        <v>71.05</v>
      </c>
      <c r="SH144" s="310">
        <f t="shared" si="171"/>
        <v>71.05</v>
      </c>
      <c r="SI144" s="317">
        <f t="shared" si="171"/>
        <v>71.05</v>
      </c>
      <c r="SJ144" s="310">
        <f t="shared" si="171"/>
        <v>71.05</v>
      </c>
      <c r="SK144" s="317">
        <f t="shared" si="171"/>
        <v>71.05</v>
      </c>
      <c r="SL144" s="317">
        <f t="shared" si="171"/>
        <v>71.05</v>
      </c>
      <c r="SM144" s="317">
        <f t="shared" si="171"/>
        <v>71.05</v>
      </c>
      <c r="SN144" s="310">
        <f t="shared" si="171"/>
        <v>71.05</v>
      </c>
      <c r="SO144" s="310">
        <f t="shared" si="171"/>
        <v>71.05</v>
      </c>
      <c r="SP144" s="310">
        <f t="shared" si="171"/>
        <v>71.05</v>
      </c>
      <c r="SQ144" s="310">
        <f t="shared" si="171"/>
        <v>71.05</v>
      </c>
      <c r="SR144" s="317">
        <f t="shared" si="171"/>
        <v>71.05</v>
      </c>
      <c r="SS144" s="317">
        <f t="shared" si="171"/>
        <v>71.05</v>
      </c>
      <c r="ST144" s="317">
        <f t="shared" si="171"/>
        <v>71.05</v>
      </c>
      <c r="SU144" s="317">
        <f t="shared" si="171"/>
        <v>71.05</v>
      </c>
      <c r="SV144" s="310">
        <f t="shared" si="171"/>
        <v>71.05</v>
      </c>
      <c r="SW144" s="317">
        <f t="shared" si="171"/>
        <v>71.05</v>
      </c>
      <c r="SX144" s="317">
        <f t="shared" ref="SX144:TG144" si="172">$C144*$H144</f>
        <v>81.2</v>
      </c>
      <c r="SY144" s="317">
        <f t="shared" si="172"/>
        <v>81.2</v>
      </c>
      <c r="SZ144" s="317">
        <f t="shared" si="172"/>
        <v>81.2</v>
      </c>
      <c r="TA144" s="317">
        <f t="shared" si="172"/>
        <v>81.2</v>
      </c>
      <c r="TB144" s="317">
        <f t="shared" si="172"/>
        <v>81.2</v>
      </c>
      <c r="TC144" s="311">
        <f t="shared" si="172"/>
        <v>81.2</v>
      </c>
      <c r="TD144" s="317">
        <f t="shared" si="172"/>
        <v>81.2</v>
      </c>
      <c r="TE144" s="317">
        <f t="shared" si="172"/>
        <v>81.2</v>
      </c>
      <c r="TF144" s="317">
        <f t="shared" si="172"/>
        <v>81.2</v>
      </c>
      <c r="TG144" s="317">
        <f t="shared" si="172"/>
        <v>81.2</v>
      </c>
      <c r="TH144" s="317">
        <f t="shared" ref="TH144:UM144" si="173">$C144*$E144</f>
        <v>50.75</v>
      </c>
      <c r="TI144" s="312">
        <f t="shared" si="173"/>
        <v>50.75</v>
      </c>
      <c r="TJ144" s="312">
        <f t="shared" si="173"/>
        <v>50.75</v>
      </c>
      <c r="TK144" s="317">
        <f t="shared" si="173"/>
        <v>50.75</v>
      </c>
      <c r="TL144" s="317">
        <f t="shared" si="173"/>
        <v>50.75</v>
      </c>
      <c r="TM144" s="317">
        <f t="shared" si="173"/>
        <v>50.75</v>
      </c>
      <c r="TN144" s="317">
        <f t="shared" si="173"/>
        <v>50.75</v>
      </c>
      <c r="TO144" s="317">
        <f t="shared" si="173"/>
        <v>50.75</v>
      </c>
      <c r="TP144" s="312">
        <f t="shared" si="173"/>
        <v>50.75</v>
      </c>
      <c r="TQ144" s="312">
        <f t="shared" si="173"/>
        <v>50.75</v>
      </c>
      <c r="TR144" s="317">
        <f t="shared" si="173"/>
        <v>50.75</v>
      </c>
      <c r="TS144" s="317">
        <f t="shared" si="173"/>
        <v>50.75</v>
      </c>
      <c r="TT144" s="317">
        <f t="shared" si="173"/>
        <v>50.75</v>
      </c>
      <c r="TU144" s="317">
        <f t="shared" si="173"/>
        <v>50.75</v>
      </c>
      <c r="TV144" s="317">
        <f t="shared" si="173"/>
        <v>50.75</v>
      </c>
      <c r="TW144" s="312">
        <f t="shared" si="173"/>
        <v>50.75</v>
      </c>
      <c r="TX144" s="312">
        <f t="shared" si="173"/>
        <v>50.75</v>
      </c>
      <c r="TY144" s="317">
        <f t="shared" si="173"/>
        <v>50.75</v>
      </c>
      <c r="TZ144" s="317">
        <f t="shared" si="173"/>
        <v>50.75</v>
      </c>
      <c r="UA144" s="317">
        <f t="shared" si="173"/>
        <v>50.75</v>
      </c>
      <c r="UB144" s="317">
        <f t="shared" si="173"/>
        <v>50.75</v>
      </c>
      <c r="UC144" s="317">
        <f t="shared" si="173"/>
        <v>50.75</v>
      </c>
      <c r="UD144" s="312">
        <f t="shared" si="173"/>
        <v>50.75</v>
      </c>
      <c r="UE144" s="312">
        <f t="shared" si="173"/>
        <v>50.75</v>
      </c>
      <c r="UF144" s="317">
        <f t="shared" si="173"/>
        <v>50.75</v>
      </c>
      <c r="UG144" s="317">
        <f t="shared" si="173"/>
        <v>50.75</v>
      </c>
      <c r="UH144" s="317">
        <f t="shared" si="173"/>
        <v>50.75</v>
      </c>
      <c r="UI144" s="317">
        <f t="shared" si="173"/>
        <v>50.75</v>
      </c>
      <c r="UJ144" s="317">
        <f t="shared" si="173"/>
        <v>50.75</v>
      </c>
      <c r="UK144" s="317">
        <f t="shared" si="173"/>
        <v>50.75</v>
      </c>
      <c r="UL144" s="317">
        <f t="shared" si="173"/>
        <v>50.75</v>
      </c>
      <c r="UM144" s="317">
        <f t="shared" si="173"/>
        <v>50.75</v>
      </c>
      <c r="UN144" s="317">
        <f t="shared" ref="UN144:VS144" si="174">$C144*$E144</f>
        <v>50.75</v>
      </c>
      <c r="UO144" s="317">
        <f t="shared" si="174"/>
        <v>50.75</v>
      </c>
      <c r="UP144" s="317">
        <f t="shared" si="174"/>
        <v>50.75</v>
      </c>
      <c r="UQ144" s="317">
        <f t="shared" si="174"/>
        <v>50.75</v>
      </c>
      <c r="UR144" s="317">
        <f t="shared" si="174"/>
        <v>50.75</v>
      </c>
      <c r="US144" s="317">
        <f t="shared" si="174"/>
        <v>50.75</v>
      </c>
      <c r="UT144" s="317">
        <f t="shared" si="174"/>
        <v>50.75</v>
      </c>
      <c r="UU144" s="317">
        <f t="shared" si="174"/>
        <v>50.75</v>
      </c>
      <c r="UV144" s="317">
        <f t="shared" si="174"/>
        <v>50.75</v>
      </c>
      <c r="UW144" s="317">
        <f t="shared" si="174"/>
        <v>50.75</v>
      </c>
      <c r="UX144" s="317">
        <f t="shared" si="174"/>
        <v>50.75</v>
      </c>
      <c r="UY144" s="317">
        <f t="shared" si="174"/>
        <v>50.75</v>
      </c>
      <c r="UZ144" s="317">
        <f t="shared" si="174"/>
        <v>50.75</v>
      </c>
      <c r="VA144" s="317">
        <f t="shared" si="174"/>
        <v>50.75</v>
      </c>
      <c r="VB144" s="317">
        <f t="shared" si="174"/>
        <v>50.75</v>
      </c>
      <c r="VC144" s="317">
        <f t="shared" si="174"/>
        <v>50.75</v>
      </c>
      <c r="VD144" s="317">
        <f t="shared" si="174"/>
        <v>50.75</v>
      </c>
      <c r="VE144" s="317">
        <f t="shared" si="174"/>
        <v>50.75</v>
      </c>
      <c r="VF144" s="317">
        <f t="shared" si="174"/>
        <v>50.75</v>
      </c>
      <c r="VG144" s="317">
        <f t="shared" si="174"/>
        <v>50.75</v>
      </c>
      <c r="VH144" s="317">
        <f t="shared" si="174"/>
        <v>50.75</v>
      </c>
      <c r="VI144" s="317">
        <f t="shared" si="174"/>
        <v>50.75</v>
      </c>
      <c r="VJ144" s="317">
        <f t="shared" si="174"/>
        <v>50.75</v>
      </c>
      <c r="VK144" s="317">
        <f t="shared" si="174"/>
        <v>50.75</v>
      </c>
      <c r="VL144" s="317">
        <f t="shared" si="174"/>
        <v>50.75</v>
      </c>
      <c r="VM144" s="317">
        <f t="shared" si="174"/>
        <v>50.75</v>
      </c>
      <c r="VN144" s="317">
        <f t="shared" si="174"/>
        <v>50.75</v>
      </c>
      <c r="VO144" s="317">
        <f t="shared" si="174"/>
        <v>50.75</v>
      </c>
      <c r="VP144" s="317">
        <f t="shared" si="174"/>
        <v>50.75</v>
      </c>
      <c r="VQ144" s="317">
        <f t="shared" si="174"/>
        <v>50.75</v>
      </c>
      <c r="VR144" s="317">
        <f t="shared" si="174"/>
        <v>50.75</v>
      </c>
      <c r="VS144" s="317">
        <f t="shared" si="174"/>
        <v>50.75</v>
      </c>
      <c r="VT144" s="317">
        <f t="shared" ref="VT144:WY144" si="175">$C144*$E144</f>
        <v>50.75</v>
      </c>
      <c r="VU144" s="317">
        <f t="shared" si="175"/>
        <v>50.75</v>
      </c>
      <c r="VV144" s="317">
        <f t="shared" si="175"/>
        <v>50.75</v>
      </c>
      <c r="VW144" s="317">
        <f t="shared" si="175"/>
        <v>50.75</v>
      </c>
      <c r="VX144" s="317">
        <f t="shared" si="175"/>
        <v>50.75</v>
      </c>
      <c r="VY144" s="317">
        <f t="shared" si="175"/>
        <v>50.75</v>
      </c>
      <c r="VZ144" s="317">
        <f t="shared" si="175"/>
        <v>50.75</v>
      </c>
      <c r="WA144" s="317">
        <f t="shared" si="175"/>
        <v>50.75</v>
      </c>
      <c r="WB144" s="317">
        <f t="shared" si="175"/>
        <v>50.75</v>
      </c>
      <c r="WC144" s="317">
        <f t="shared" si="175"/>
        <v>50.75</v>
      </c>
      <c r="WD144" s="317">
        <f t="shared" si="175"/>
        <v>50.75</v>
      </c>
      <c r="WE144" s="317">
        <f t="shared" si="175"/>
        <v>50.75</v>
      </c>
      <c r="WF144" s="317">
        <f t="shared" si="175"/>
        <v>50.75</v>
      </c>
      <c r="WG144" s="317">
        <f t="shared" si="175"/>
        <v>50.75</v>
      </c>
      <c r="WH144" s="317">
        <f t="shared" si="175"/>
        <v>50.75</v>
      </c>
      <c r="WI144" s="317">
        <f t="shared" si="175"/>
        <v>50.75</v>
      </c>
      <c r="WJ144" s="317">
        <f t="shared" si="175"/>
        <v>50.75</v>
      </c>
      <c r="WK144" s="317">
        <f t="shared" si="175"/>
        <v>50.75</v>
      </c>
      <c r="WL144" s="317">
        <f t="shared" si="175"/>
        <v>50.75</v>
      </c>
      <c r="WM144" s="317">
        <f t="shared" si="175"/>
        <v>50.75</v>
      </c>
      <c r="WN144" s="317">
        <f t="shared" si="175"/>
        <v>50.75</v>
      </c>
      <c r="WO144" s="317">
        <f t="shared" si="175"/>
        <v>50.75</v>
      </c>
      <c r="WP144" s="317">
        <f t="shared" si="175"/>
        <v>50.75</v>
      </c>
      <c r="WQ144" s="317">
        <f t="shared" si="175"/>
        <v>50.75</v>
      </c>
      <c r="WR144" s="317">
        <f t="shared" si="175"/>
        <v>50.75</v>
      </c>
      <c r="WS144" s="317">
        <f t="shared" si="175"/>
        <v>50.75</v>
      </c>
      <c r="WT144" s="317">
        <f t="shared" si="175"/>
        <v>50.75</v>
      </c>
      <c r="WU144" s="317">
        <f t="shared" si="175"/>
        <v>50.75</v>
      </c>
      <c r="WV144" s="317">
        <f t="shared" si="175"/>
        <v>50.75</v>
      </c>
      <c r="WW144" s="317">
        <f t="shared" si="175"/>
        <v>50.75</v>
      </c>
      <c r="WX144" s="317">
        <f t="shared" si="175"/>
        <v>50.75</v>
      </c>
      <c r="WY144" s="317">
        <f t="shared" si="175"/>
        <v>50.75</v>
      </c>
      <c r="WZ144" s="317">
        <f t="shared" ref="WZ144:XM144" si="176">$C144*$E144</f>
        <v>50.75</v>
      </c>
      <c r="XA144" s="317">
        <f t="shared" si="176"/>
        <v>50.75</v>
      </c>
      <c r="XB144" s="317">
        <f t="shared" si="176"/>
        <v>50.75</v>
      </c>
      <c r="XC144" s="317">
        <f t="shared" si="176"/>
        <v>50.75</v>
      </c>
      <c r="XD144" s="317">
        <f t="shared" si="176"/>
        <v>50.75</v>
      </c>
      <c r="XE144" s="317">
        <f t="shared" si="176"/>
        <v>50.75</v>
      </c>
      <c r="XF144" s="317">
        <f t="shared" si="176"/>
        <v>50.75</v>
      </c>
      <c r="XG144" s="317">
        <f t="shared" si="176"/>
        <v>50.75</v>
      </c>
      <c r="XH144" s="317">
        <f t="shared" si="176"/>
        <v>50.75</v>
      </c>
      <c r="XI144" s="317">
        <f t="shared" si="176"/>
        <v>50.75</v>
      </c>
      <c r="XJ144" s="317">
        <f t="shared" si="176"/>
        <v>50.75</v>
      </c>
      <c r="XK144" s="317">
        <f t="shared" si="176"/>
        <v>50.75</v>
      </c>
      <c r="XL144" s="317">
        <f t="shared" si="176"/>
        <v>50.75</v>
      </c>
      <c r="XM144" s="317">
        <f t="shared" si="176"/>
        <v>50.75</v>
      </c>
    </row>
    <row r="145" spans="1:1161" ht="55.5" customHeight="1" collapsed="1">
      <c r="A145" s="88"/>
      <c r="B145" s="435" t="s">
        <v>31</v>
      </c>
      <c r="C145" s="570" t="s">
        <v>763</v>
      </c>
      <c r="D145" s="288" t="s">
        <v>764</v>
      </c>
      <c r="E145" s="149" t="s">
        <v>765</v>
      </c>
      <c r="F145" s="152" t="s">
        <v>264</v>
      </c>
      <c r="G145" s="454">
        <v>2</v>
      </c>
      <c r="H145" s="76"/>
      <c r="MR145" s="121"/>
      <c r="MS145" s="121"/>
      <c r="MT145" s="121"/>
      <c r="MU145" s="121"/>
      <c r="MV145" s="121"/>
      <c r="MW145" s="121"/>
      <c r="MX145" s="121"/>
      <c r="MY145" s="170" t="s">
        <v>221</v>
      </c>
      <c r="MZ145" s="121"/>
      <c r="NA145" s="121"/>
      <c r="NB145" s="121"/>
      <c r="NC145" s="121"/>
      <c r="ND145" s="121"/>
      <c r="NE145" s="121"/>
      <c r="NF145" s="121"/>
      <c r="NG145" s="121"/>
      <c r="NH145" s="121"/>
      <c r="NJ145" s="121"/>
      <c r="NK145" s="121"/>
      <c r="NL145" s="121"/>
      <c r="NM145" s="121"/>
      <c r="NN145" s="121"/>
      <c r="NO145" s="121"/>
      <c r="NP145" s="121"/>
      <c r="NQ145" s="121"/>
      <c r="NR145" s="121"/>
      <c r="NS145" s="121"/>
      <c r="NT145" s="121"/>
      <c r="NU145" s="121"/>
      <c r="NV145" s="121"/>
      <c r="NW145" s="121"/>
      <c r="NX145" s="121"/>
      <c r="NY145" s="121"/>
      <c r="NZ145" s="121"/>
      <c r="OA145" s="121"/>
      <c r="OB145" s="121"/>
      <c r="OC145" s="121"/>
      <c r="OD145" s="121"/>
      <c r="OE145" s="121"/>
      <c r="OF145" s="121"/>
      <c r="OG145" s="121"/>
      <c r="OH145" s="121"/>
      <c r="OI145" s="121"/>
      <c r="OJ145" s="121"/>
      <c r="OK145" s="121"/>
      <c r="OL145" s="178" t="s">
        <v>766</v>
      </c>
      <c r="OM145" s="121"/>
      <c r="ON145" s="121"/>
      <c r="OO145" s="121"/>
      <c r="OP145" s="121"/>
      <c r="OQ145" s="121"/>
      <c r="OR145" s="121"/>
      <c r="OS145" s="121"/>
      <c r="OT145" s="121"/>
      <c r="OU145" s="121"/>
      <c r="OV145" s="121"/>
      <c r="OW145" s="121"/>
      <c r="OX145" s="121"/>
      <c r="OY145" s="121"/>
      <c r="OZ145" s="121"/>
      <c r="PA145" s="121"/>
      <c r="PB145" s="121"/>
      <c r="PC145" s="121"/>
      <c r="PD145" s="121"/>
      <c r="PE145" s="121"/>
      <c r="PF145" s="121"/>
      <c r="PG145" s="121"/>
      <c r="PH145" s="121"/>
      <c r="PI145" s="121"/>
      <c r="PJ145" s="121"/>
      <c r="PK145" s="121"/>
      <c r="PL145" s="121"/>
      <c r="PM145" s="121"/>
      <c r="PN145" s="121"/>
      <c r="PO145" s="121"/>
      <c r="PP145" s="121"/>
      <c r="PQ145" s="121"/>
      <c r="PR145" s="121"/>
      <c r="PS145" s="121"/>
      <c r="PT145" s="121"/>
      <c r="PU145" s="121"/>
      <c r="PV145" s="121"/>
      <c r="PW145" s="121"/>
      <c r="PX145" s="121"/>
      <c r="PY145" s="121"/>
      <c r="PZ145" s="121"/>
      <c r="QA145" s="121"/>
      <c r="QB145" s="121"/>
      <c r="QC145" s="121"/>
      <c r="QD145" s="121"/>
      <c r="QE145" s="121"/>
      <c r="QF145" s="121"/>
      <c r="QG145" s="121"/>
      <c r="QH145" s="121"/>
      <c r="QI145" s="121"/>
      <c r="QJ145" s="121"/>
      <c r="QK145" s="121"/>
      <c r="QL145" s="121"/>
      <c r="QM145" s="121"/>
      <c r="QN145" s="121"/>
      <c r="QO145" s="121"/>
      <c r="QP145" s="121"/>
      <c r="QQ145" s="121"/>
      <c r="QR145" s="121"/>
      <c r="QS145" s="121"/>
      <c r="QT145" s="121"/>
      <c r="QU145" s="121"/>
      <c r="QV145" s="121"/>
      <c r="QW145" s="170" t="s">
        <v>490</v>
      </c>
      <c r="QX145" s="121"/>
      <c r="QY145" s="121"/>
      <c r="QZ145" s="121"/>
      <c r="RA145" s="121"/>
      <c r="RB145" s="121"/>
      <c r="RC145" s="121"/>
      <c r="RD145" s="121"/>
      <c r="RE145" s="121"/>
      <c r="RF145" s="121"/>
      <c r="RG145" s="121"/>
      <c r="RH145" s="121"/>
      <c r="RI145" s="121"/>
      <c r="RJ145" s="121"/>
      <c r="RK145" s="121"/>
      <c r="RL145" s="121"/>
      <c r="RM145" s="121"/>
      <c r="RN145" s="121"/>
      <c r="RO145" s="121"/>
      <c r="RP145" s="121"/>
      <c r="RQ145" s="121"/>
      <c r="RR145" s="121"/>
      <c r="RS145" s="121"/>
      <c r="RT145" s="121"/>
      <c r="RU145" s="121"/>
      <c r="RV145" s="121"/>
      <c r="RW145" s="121"/>
      <c r="RX145" s="121"/>
      <c r="RY145" s="121"/>
      <c r="RZ145" s="121"/>
      <c r="SA145" s="121"/>
      <c r="SB145" s="121"/>
      <c r="SC145" s="121"/>
      <c r="SD145" s="121"/>
      <c r="SE145" s="121"/>
      <c r="SF145" s="121"/>
      <c r="SG145" s="121"/>
      <c r="SH145" s="121"/>
      <c r="SI145" s="121"/>
      <c r="SJ145" s="121"/>
      <c r="SK145" s="121"/>
      <c r="SL145" s="121"/>
      <c r="SM145" s="121"/>
      <c r="SN145" s="121"/>
      <c r="SO145" s="121"/>
      <c r="SP145" s="121"/>
      <c r="SQ145" s="121"/>
      <c r="SR145" s="121"/>
      <c r="SS145" s="121"/>
      <c r="ST145" s="121"/>
      <c r="SU145" s="121"/>
      <c r="SV145" s="121"/>
      <c r="SW145" s="121"/>
      <c r="SX145" s="121"/>
      <c r="SY145" s="121"/>
      <c r="SZ145" s="121"/>
      <c r="TA145" s="121"/>
      <c r="TB145" s="121"/>
      <c r="TC145" s="121"/>
      <c r="TD145" s="121"/>
      <c r="TE145" s="121"/>
      <c r="TF145" s="121"/>
      <c r="TG145" s="121"/>
      <c r="TH145" s="121"/>
      <c r="TI145" s="121"/>
      <c r="TJ145" s="121"/>
      <c r="TK145" s="121"/>
      <c r="TL145" s="121"/>
      <c r="TM145" s="121"/>
      <c r="TN145" s="121"/>
      <c r="TO145" s="121" t="s">
        <v>742</v>
      </c>
      <c r="TP145" s="121"/>
      <c r="TQ145" s="121"/>
      <c r="TR145" s="121"/>
      <c r="TS145" s="121"/>
      <c r="TT145" s="121"/>
      <c r="TU145" s="121"/>
      <c r="TV145" s="121"/>
      <c r="TW145" s="121"/>
      <c r="TX145" s="121"/>
      <c r="TY145" s="121"/>
      <c r="TZ145" s="121"/>
      <c r="UA145" s="121"/>
      <c r="UB145" s="121"/>
      <c r="UC145" s="121"/>
      <c r="UD145" s="121"/>
      <c r="UE145" s="121"/>
      <c r="UF145" s="121"/>
      <c r="UG145" s="121"/>
      <c r="UH145" s="121"/>
      <c r="UI145" s="121"/>
      <c r="UJ145" s="121"/>
      <c r="UK145" s="121"/>
      <c r="UL145" s="121"/>
      <c r="UM145" s="121"/>
      <c r="UN145" s="121"/>
      <c r="UO145" s="121"/>
      <c r="UP145" s="121"/>
      <c r="UQ145" s="121"/>
      <c r="UR145" s="121"/>
      <c r="US145" s="121"/>
      <c r="UT145" s="121"/>
      <c r="UU145" s="121"/>
      <c r="UV145" s="121"/>
      <c r="UW145" s="121"/>
      <c r="UX145" s="121"/>
      <c r="UY145" s="121"/>
      <c r="UZ145" s="121"/>
      <c r="VA145" s="121"/>
      <c r="VB145" s="121"/>
      <c r="VC145" s="121"/>
      <c r="VD145" s="121"/>
      <c r="VE145" s="121"/>
      <c r="VF145" s="121"/>
      <c r="VG145" s="121"/>
      <c r="VH145" s="121"/>
      <c r="VI145" s="121"/>
      <c r="VJ145" s="121"/>
      <c r="VK145" s="121"/>
      <c r="VM145" s="121"/>
      <c r="VN145" s="121"/>
      <c r="VO145" s="121"/>
      <c r="VP145" s="121"/>
      <c r="VQ145" s="121"/>
      <c r="VR145" s="121"/>
      <c r="VS145" s="121"/>
      <c r="VT145" s="121"/>
      <c r="VU145" s="121"/>
      <c r="VV145" s="119" t="s">
        <v>415</v>
      </c>
      <c r="VW145" s="121"/>
      <c r="VX145" s="121"/>
      <c r="VY145" s="121"/>
      <c r="VZ145" s="201" t="s">
        <v>490</v>
      </c>
      <c r="WA145" s="121"/>
      <c r="WB145" s="121"/>
      <c r="WD145" s="121"/>
      <c r="WF145" s="147"/>
      <c r="WG145" s="121"/>
      <c r="WH145" s="121"/>
      <c r="WI145" s="121"/>
      <c r="WJ145" s="121"/>
      <c r="WK145" s="121"/>
      <c r="WL145" s="121"/>
      <c r="WM145" s="121"/>
      <c r="WN145" s="121"/>
      <c r="WO145" s="121"/>
      <c r="WP145" s="121"/>
      <c r="WQ145" s="526"/>
      <c r="WR145" s="121"/>
      <c r="WS145" s="121"/>
      <c r="WT145" s="121"/>
      <c r="WU145" s="121"/>
      <c r="WV145" s="121"/>
      <c r="WW145" s="121"/>
      <c r="WX145" s="121" t="s">
        <v>525</v>
      </c>
      <c r="WY145" s="121"/>
      <c r="WZ145" s="121"/>
      <c r="XA145" s="121"/>
      <c r="XB145" s="121"/>
      <c r="XC145" s="121"/>
      <c r="XD145" s="121"/>
      <c r="XE145" s="121"/>
      <c r="XF145" s="121"/>
      <c r="XG145" s="121"/>
      <c r="XH145" s="121"/>
      <c r="XI145" s="121"/>
      <c r="XJ145" s="121"/>
      <c r="XK145" s="121"/>
      <c r="XL145" s="121"/>
      <c r="XM145" s="121"/>
      <c r="XN145" s="121"/>
      <c r="XO145" s="178" t="s">
        <v>767</v>
      </c>
      <c r="XP145" s="121"/>
      <c r="XQ145" s="121"/>
      <c r="XR145" s="121"/>
      <c r="XS145" s="121"/>
      <c r="XT145" s="201" t="s">
        <v>493</v>
      </c>
      <c r="XU145" s="84"/>
      <c r="XV145" s="84"/>
      <c r="XW145" s="84"/>
      <c r="XX145" s="84"/>
      <c r="XY145" s="200"/>
      <c r="XZ145" s="200"/>
      <c r="YA145" s="200"/>
      <c r="YB145" s="200" t="s">
        <v>72</v>
      </c>
      <c r="YC145" s="200" t="s">
        <v>72</v>
      </c>
      <c r="YD145" s="200" t="s">
        <v>72</v>
      </c>
      <c r="YE145" s="177"/>
      <c r="YF145" s="177"/>
      <c r="YG145" s="200" t="s">
        <v>73</v>
      </c>
      <c r="YH145" s="200" t="s">
        <v>73</v>
      </c>
      <c r="YI145" s="200" t="s">
        <v>74</v>
      </c>
      <c r="YJ145" s="200" t="s">
        <v>74</v>
      </c>
      <c r="YK145" s="200" t="s">
        <v>75</v>
      </c>
      <c r="YL145" s="200" t="s">
        <v>76</v>
      </c>
      <c r="YN145" s="200" t="s">
        <v>76</v>
      </c>
      <c r="YO145" s="200" t="s">
        <v>77</v>
      </c>
      <c r="YP145" s="200" t="s">
        <v>78</v>
      </c>
      <c r="YQ145" s="200" t="s">
        <v>79</v>
      </c>
      <c r="YR145" s="200" t="s">
        <v>80</v>
      </c>
      <c r="YS145" s="200"/>
      <c r="YT145" s="200"/>
      <c r="YU145" s="200"/>
      <c r="YV145" s="200" t="s">
        <v>81</v>
      </c>
      <c r="YW145" s="200" t="s">
        <v>81</v>
      </c>
      <c r="YX145" s="200" t="s">
        <v>82</v>
      </c>
      <c r="YY145" s="200" t="s">
        <v>82</v>
      </c>
      <c r="ZB145" s="200" t="s">
        <v>82</v>
      </c>
      <c r="ZC145" s="200" t="s">
        <v>82</v>
      </c>
      <c r="ZD145" s="200" t="s">
        <v>82</v>
      </c>
      <c r="ZE145" s="200" t="s">
        <v>82</v>
      </c>
      <c r="ZF145" s="200" t="s">
        <v>82</v>
      </c>
      <c r="ZG145" s="200"/>
      <c r="ZH145" s="200"/>
      <c r="ZI145" s="84"/>
      <c r="ZJ145" s="84"/>
      <c r="ZK145" s="84"/>
      <c r="ZL145" s="84"/>
      <c r="ZM145" s="171"/>
      <c r="ZN145" s="511"/>
      <c r="ZO145" s="511"/>
      <c r="ZP145" s="511"/>
      <c r="ZQ145" s="84" t="s">
        <v>83</v>
      </c>
      <c r="ZR145" s="84" t="s">
        <v>83</v>
      </c>
      <c r="ZS145" s="84" t="s">
        <v>84</v>
      </c>
      <c r="ZT145" s="84" t="s">
        <v>84</v>
      </c>
      <c r="ZU145" s="84" t="s">
        <v>85</v>
      </c>
      <c r="ZW145" s="84" t="s">
        <v>86</v>
      </c>
      <c r="ZX145" s="84" t="s">
        <v>86</v>
      </c>
      <c r="ZY145" s="84" t="s">
        <v>86</v>
      </c>
      <c r="ZZ145" s="84" t="s">
        <v>86</v>
      </c>
      <c r="AAA145" s="84" t="s">
        <v>86</v>
      </c>
      <c r="AAB145" s="511"/>
      <c r="AAD145" s="84" t="s">
        <v>86</v>
      </c>
      <c r="AAE145" s="84" t="s">
        <v>503</v>
      </c>
      <c r="AAF145" s="84" t="s">
        <v>86</v>
      </c>
      <c r="AAG145" s="84" t="s">
        <v>88</v>
      </c>
      <c r="AAH145" s="84" t="s">
        <v>88</v>
      </c>
      <c r="AAI145" s="84"/>
      <c r="AAJ145" s="84"/>
      <c r="AAK145" s="84"/>
      <c r="AAL145" s="84" t="s">
        <v>88</v>
      </c>
      <c r="AAM145" s="84" t="s">
        <v>88</v>
      </c>
      <c r="AAN145" s="84" t="s">
        <v>88</v>
      </c>
      <c r="AAO145" s="84" t="s">
        <v>89</v>
      </c>
      <c r="AAP145" s="511"/>
      <c r="AAQ145" s="511"/>
      <c r="AAR145" s="84" t="s">
        <v>90</v>
      </c>
      <c r="AAS145" s="84" t="s">
        <v>90</v>
      </c>
      <c r="AAT145" s="84" t="s">
        <v>91</v>
      </c>
      <c r="AAU145" s="84" t="s">
        <v>91</v>
      </c>
      <c r="AAV145" s="84" t="s">
        <v>91</v>
      </c>
      <c r="AAX145" s="84" t="s">
        <v>91</v>
      </c>
      <c r="AAY145" s="84" t="s">
        <v>92</v>
      </c>
      <c r="AAZ145" s="84" t="s">
        <v>92</v>
      </c>
      <c r="ABA145" s="84" t="s">
        <v>82</v>
      </c>
      <c r="ABB145" s="84" t="s">
        <v>82</v>
      </c>
      <c r="ABC145" s="513" t="s">
        <v>712</v>
      </c>
      <c r="ABD145" s="513"/>
      <c r="ABE145" s="513"/>
      <c r="ABF145" s="513" t="s">
        <v>712</v>
      </c>
      <c r="ABG145" s="513" t="s">
        <v>712</v>
      </c>
      <c r="ABH145" s="513" t="s">
        <v>712</v>
      </c>
      <c r="ABI145" s="513" t="s">
        <v>712</v>
      </c>
      <c r="ABJ145" s="513" t="s">
        <v>712</v>
      </c>
      <c r="ABK145" s="513"/>
      <c r="ABL145" s="513"/>
      <c r="ABM145" s="513" t="s">
        <v>712</v>
      </c>
      <c r="ABN145" s="513" t="s">
        <v>712</v>
      </c>
      <c r="ABO145" s="513" t="s">
        <v>712</v>
      </c>
      <c r="ABP145" s="513" t="s">
        <v>712</v>
      </c>
      <c r="ABQ145" s="513" t="s">
        <v>712</v>
      </c>
      <c r="ABR145" s="513" t="s">
        <v>712</v>
      </c>
      <c r="ABS145" s="513"/>
      <c r="ABT145" s="513" t="s">
        <v>712</v>
      </c>
      <c r="ABU145" s="513"/>
      <c r="ABV145" s="513"/>
      <c r="ABW145" s="513"/>
      <c r="ABX145" s="513"/>
      <c r="ABY145" s="513"/>
      <c r="ABZ145" s="513"/>
      <c r="ACA145" s="513" t="s">
        <v>712</v>
      </c>
      <c r="ACB145" s="513" t="s">
        <v>712</v>
      </c>
      <c r="ACC145" s="513" t="s">
        <v>712</v>
      </c>
      <c r="ACD145" s="513" t="s">
        <v>712</v>
      </c>
      <c r="ACE145" s="513" t="s">
        <v>712</v>
      </c>
      <c r="ACF145" s="513" t="s">
        <v>712</v>
      </c>
      <c r="ACG145" s="513"/>
      <c r="ACH145" s="513"/>
      <c r="ACI145" s="513" t="s">
        <v>712</v>
      </c>
      <c r="ACJ145" s="513" t="s">
        <v>712</v>
      </c>
      <c r="ACK145" s="513" t="s">
        <v>712</v>
      </c>
      <c r="ACL145" s="513" t="s">
        <v>712</v>
      </c>
      <c r="ACM145" s="513" t="s">
        <v>712</v>
      </c>
      <c r="ACN145" s="513"/>
      <c r="ACO145" s="513" t="s">
        <v>712</v>
      </c>
      <c r="ACP145" s="513" t="s">
        <v>712</v>
      </c>
      <c r="ACQ145" s="513" t="s">
        <v>712</v>
      </c>
      <c r="ACR145" s="513" t="s">
        <v>712</v>
      </c>
      <c r="ACS145" s="513" t="s">
        <v>712</v>
      </c>
      <c r="ACT145" s="513"/>
      <c r="ACU145" s="513"/>
      <c r="ACV145" s="513" t="s">
        <v>712</v>
      </c>
      <c r="ACW145" s="513" t="s">
        <v>712</v>
      </c>
      <c r="ACX145" s="513" t="s">
        <v>712</v>
      </c>
      <c r="ACY145" s="513" t="s">
        <v>712</v>
      </c>
      <c r="ACZ145" s="513" t="s">
        <v>712</v>
      </c>
      <c r="ADA145" s="513"/>
      <c r="ADB145" s="513"/>
      <c r="ADC145" s="513" t="s">
        <v>712</v>
      </c>
      <c r="ADD145" s="513" t="s">
        <v>712</v>
      </c>
      <c r="ADE145" s="513" t="s">
        <v>712</v>
      </c>
      <c r="ADF145" s="513" t="s">
        <v>712</v>
      </c>
      <c r="ADG145" s="513" t="s">
        <v>712</v>
      </c>
      <c r="ADH145" s="513" t="s">
        <v>712</v>
      </c>
      <c r="ADI145" s="513"/>
      <c r="ADJ145" s="513" t="s">
        <v>712</v>
      </c>
      <c r="ADK145" s="513" t="s">
        <v>712</v>
      </c>
      <c r="ADL145" s="513"/>
      <c r="ADM145" s="513" t="s">
        <v>712</v>
      </c>
      <c r="ADN145" s="513" t="s">
        <v>712</v>
      </c>
      <c r="ADO145" s="513"/>
      <c r="ADP145" s="513"/>
      <c r="ADQ145" s="513" t="s">
        <v>712</v>
      </c>
      <c r="ADR145" s="513" t="s">
        <v>712</v>
      </c>
      <c r="ADS145" s="513" t="s">
        <v>712</v>
      </c>
      <c r="ADT145" s="513" t="s">
        <v>712</v>
      </c>
      <c r="ADU145" s="513" t="s">
        <v>712</v>
      </c>
      <c r="ADV145" s="513"/>
      <c r="ADW145" s="513"/>
      <c r="ADX145" s="513"/>
      <c r="ADY145" s="513" t="s">
        <v>712</v>
      </c>
      <c r="ADZ145" s="513" t="s">
        <v>712</v>
      </c>
      <c r="AEA145" s="513" t="s">
        <v>712</v>
      </c>
      <c r="AEB145" s="513" t="s">
        <v>712</v>
      </c>
      <c r="AEC145" s="153" t="s">
        <v>768</v>
      </c>
      <c r="AED145" s="513"/>
      <c r="AEE145" s="513" t="s">
        <v>712</v>
      </c>
      <c r="AEF145" s="513" t="s">
        <v>712</v>
      </c>
      <c r="AEG145" s="513" t="s">
        <v>712</v>
      </c>
      <c r="AEH145" s="513" t="s">
        <v>712</v>
      </c>
      <c r="AEI145" s="513" t="s">
        <v>712</v>
      </c>
      <c r="AEJ145" s="513" t="s">
        <v>712</v>
      </c>
      <c r="AEK145" s="513"/>
      <c r="AEL145" s="513" t="s">
        <v>712</v>
      </c>
      <c r="AEM145" s="513" t="s">
        <v>712</v>
      </c>
      <c r="AEN145" s="513" t="s">
        <v>712</v>
      </c>
      <c r="AEO145" s="513" t="s">
        <v>712</v>
      </c>
      <c r="AEP145" s="513" t="s">
        <v>712</v>
      </c>
      <c r="AEQ145" s="513"/>
      <c r="AER145" s="513"/>
      <c r="AES145" s="513" t="s">
        <v>712</v>
      </c>
      <c r="AET145" s="513" t="s">
        <v>712</v>
      </c>
      <c r="AEU145" s="513" t="s">
        <v>712</v>
      </c>
      <c r="AEV145" s="513" t="s">
        <v>712</v>
      </c>
      <c r="AEW145" s="513"/>
      <c r="AEX145" s="513" t="s">
        <v>712</v>
      </c>
      <c r="AEY145" s="513"/>
      <c r="AEZ145" s="513" t="s">
        <v>712</v>
      </c>
      <c r="AFA145" s="513" t="s">
        <v>712</v>
      </c>
      <c r="AFB145" s="513" t="s">
        <v>712</v>
      </c>
      <c r="AFC145" s="513" t="s">
        <v>712</v>
      </c>
      <c r="AFD145" s="513" t="s">
        <v>712</v>
      </c>
      <c r="AFE145" s="513" t="s">
        <v>712</v>
      </c>
      <c r="AFF145" s="513"/>
      <c r="AFG145" s="513" t="s">
        <v>712</v>
      </c>
      <c r="AFH145" s="513" t="s">
        <v>712</v>
      </c>
      <c r="AFI145" s="513" t="s">
        <v>712</v>
      </c>
      <c r="AFJ145" s="513" t="s">
        <v>712</v>
      </c>
      <c r="AFK145" s="513" t="s">
        <v>712</v>
      </c>
      <c r="AFL145" s="513"/>
      <c r="AFM145" s="513"/>
      <c r="AFN145" s="513" t="s">
        <v>712</v>
      </c>
      <c r="AFO145" s="513" t="s">
        <v>712</v>
      </c>
      <c r="AFP145" s="513" t="s">
        <v>712</v>
      </c>
      <c r="AFQ145" s="513" t="s">
        <v>712</v>
      </c>
      <c r="AFR145" s="513" t="s">
        <v>712</v>
      </c>
      <c r="AFS145" s="513"/>
      <c r="AFT145" s="513"/>
      <c r="AFU145" s="201" t="s">
        <v>769</v>
      </c>
      <c r="AFV145" s="84" t="s">
        <v>93</v>
      </c>
      <c r="AFW145" s="84" t="s">
        <v>94</v>
      </c>
      <c r="AFX145" s="84" t="s">
        <v>42</v>
      </c>
      <c r="AFY145" s="84" t="s">
        <v>42</v>
      </c>
      <c r="AFZ145" s="84"/>
      <c r="AGA145" s="84"/>
      <c r="AGB145" s="84" t="s">
        <v>42</v>
      </c>
      <c r="AGC145" s="84" t="s">
        <v>42</v>
      </c>
      <c r="AGD145" s="84" t="s">
        <v>42</v>
      </c>
      <c r="AGE145" s="84" t="s">
        <v>42</v>
      </c>
      <c r="AGF145" s="84" t="s">
        <v>585</v>
      </c>
      <c r="AGG145" s="121"/>
      <c r="AGH145" s="121"/>
      <c r="AGI145" s="84" t="s">
        <v>463</v>
      </c>
      <c r="AGJ145" s="84" t="s">
        <v>97</v>
      </c>
      <c r="AGK145" s="84"/>
      <c r="AGL145" s="84" t="s">
        <v>82</v>
      </c>
      <c r="AGM145" s="84" t="s">
        <v>82</v>
      </c>
      <c r="AGN145" s="121"/>
      <c r="AGO145" s="121"/>
      <c r="AGP145" s="121"/>
      <c r="AGQ145" s="121"/>
      <c r="AGR145" s="121"/>
      <c r="AGS145" s="84" t="s">
        <v>82</v>
      </c>
      <c r="AGT145" s="84" t="s">
        <v>82</v>
      </c>
      <c r="AGU145" s="84" t="s">
        <v>82</v>
      </c>
      <c r="AGV145" s="84"/>
      <c r="AGW145" s="84" t="s">
        <v>82</v>
      </c>
      <c r="AGX145" s="84" t="s">
        <v>82</v>
      </c>
      <c r="AGY145" s="84" t="s">
        <v>82</v>
      </c>
      <c r="AGZ145" s="84" t="s">
        <v>82</v>
      </c>
      <c r="AHA145" s="84" t="s">
        <v>82</v>
      </c>
      <c r="AHB145" s="84" t="s">
        <v>82</v>
      </c>
      <c r="AHC145" s="84"/>
      <c r="AHD145" s="84" t="s">
        <v>82</v>
      </c>
      <c r="AHE145" s="84" t="s">
        <v>82</v>
      </c>
      <c r="AHF145" s="84" t="s">
        <v>82</v>
      </c>
      <c r="AHG145" s="84" t="s">
        <v>82</v>
      </c>
      <c r="AHH145" s="84" t="s">
        <v>82</v>
      </c>
      <c r="AHI145" s="84"/>
      <c r="AHJ145" s="84"/>
      <c r="AHK145" s="84"/>
      <c r="AHL145" s="84"/>
      <c r="AHM145" s="84"/>
      <c r="AHN145" s="590" t="s">
        <v>98</v>
      </c>
      <c r="AHO145" s="513" t="s">
        <v>609</v>
      </c>
      <c r="AHP145" s="513"/>
      <c r="AHQ145" s="513"/>
      <c r="AHR145" s="513"/>
      <c r="AHS145" s="84" t="s">
        <v>770</v>
      </c>
      <c r="AHT145" s="201" t="s">
        <v>771</v>
      </c>
      <c r="AHU145" s="201" t="s">
        <v>772</v>
      </c>
      <c r="AHV145" s="317"/>
      <c r="AHW145" s="317"/>
      <c r="AHX145" s="317"/>
      <c r="AHY145" s="317"/>
      <c r="AHZ145" s="317"/>
      <c r="AIA145" s="317"/>
      <c r="AIB145" s="317"/>
      <c r="AIC145" s="317"/>
      <c r="AID145" s="317"/>
      <c r="AIE145" s="317"/>
      <c r="AIF145" s="317"/>
      <c r="AIG145" s="317"/>
      <c r="AIH145" s="317"/>
      <c r="AII145" s="317"/>
      <c r="AIJ145" s="317"/>
      <c r="AIK145" s="317"/>
      <c r="AIL145" s="317"/>
      <c r="AIM145" s="317"/>
      <c r="AIN145" s="317"/>
      <c r="AIO145" s="317"/>
      <c r="AIP145" s="317"/>
      <c r="AIQ145" s="317"/>
      <c r="AIR145" s="317"/>
      <c r="AIS145" s="317"/>
      <c r="AIT145" s="317"/>
      <c r="AIU145" s="317"/>
      <c r="AIV145" s="317"/>
      <c r="AIW145" s="318"/>
      <c r="AIX145" s="317"/>
      <c r="AIY145" s="317"/>
      <c r="AIZ145" s="317"/>
      <c r="AJA145" s="317"/>
      <c r="AJB145" s="317"/>
      <c r="AJC145" s="317"/>
      <c r="AJD145" s="317"/>
      <c r="AJE145" s="317"/>
      <c r="AJF145" s="317"/>
      <c r="AJG145" s="317"/>
      <c r="AJH145" s="317"/>
      <c r="AJI145" s="317"/>
      <c r="AJJ145" s="317"/>
      <c r="AJK145" s="317"/>
      <c r="AJL145" s="317"/>
      <c r="AJM145" s="317"/>
      <c r="AJN145" s="317"/>
      <c r="AJO145" s="317"/>
      <c r="AJP145" s="472" t="s">
        <v>746</v>
      </c>
      <c r="AJQ145" s="317"/>
      <c r="AJR145" s="317"/>
      <c r="AJS145" s="317"/>
      <c r="AJT145" s="317"/>
      <c r="AJU145" s="317"/>
      <c r="AJV145" s="317"/>
      <c r="AJW145" s="317"/>
      <c r="AJX145" s="317"/>
      <c r="AJY145" s="317"/>
      <c r="AJZ145" s="317"/>
      <c r="AKA145" s="317"/>
      <c r="AKB145" s="317"/>
      <c r="AKC145" s="317"/>
      <c r="AKD145" s="317"/>
      <c r="AKE145" s="317"/>
      <c r="AKF145" s="317"/>
      <c r="AKG145" s="317"/>
      <c r="AKH145" s="317"/>
      <c r="AKI145" s="317"/>
      <c r="AKJ145" s="317"/>
      <c r="AKK145" s="317"/>
      <c r="AKL145" s="317"/>
      <c r="AKM145" s="317"/>
      <c r="AKN145" s="317"/>
      <c r="AKO145" s="317"/>
      <c r="AKP145" s="317"/>
      <c r="AKQ145" s="317"/>
      <c r="AKR145" s="317"/>
      <c r="AKS145" s="317"/>
      <c r="AKT145" s="317"/>
      <c r="AKU145" s="317"/>
      <c r="AKV145" s="317"/>
      <c r="AKW145" s="317"/>
      <c r="AKX145" s="317"/>
      <c r="AKY145" s="317"/>
      <c r="AKZ145" s="317"/>
      <c r="ALA145" s="317"/>
      <c r="ALB145" s="317"/>
      <c r="ALC145" s="317"/>
      <c r="ALD145" s="317"/>
      <c r="ALE145" s="317"/>
      <c r="ALF145" s="317"/>
      <c r="ALG145" s="317"/>
      <c r="ALH145" s="317"/>
      <c r="ALI145" s="317"/>
      <c r="ALJ145" s="317"/>
      <c r="ALK145" s="317"/>
      <c r="ALL145" s="317"/>
      <c r="ALM145" s="317"/>
      <c r="ALN145" s="317"/>
      <c r="ALO145" s="317"/>
      <c r="ALP145" s="317"/>
      <c r="ALQ145" s="317"/>
      <c r="ALR145" s="317"/>
      <c r="ALS145" s="317"/>
      <c r="ALT145" s="317"/>
      <c r="ALU145" s="317"/>
      <c r="ALV145" s="317"/>
      <c r="ALW145" s="317"/>
      <c r="ALX145" s="317"/>
      <c r="ALY145" s="317"/>
      <c r="ALZ145" s="317"/>
      <c r="AMA145" s="317"/>
      <c r="AMB145" s="317"/>
      <c r="AMC145" s="317"/>
      <c r="AMD145" s="317"/>
      <c r="AME145" s="317"/>
      <c r="AMF145" s="317"/>
      <c r="AMG145" s="317"/>
      <c r="AMH145" s="317"/>
      <c r="AMI145" s="317"/>
      <c r="AMJ145" s="317"/>
      <c r="AMK145" s="317"/>
      <c r="AML145" s="317"/>
      <c r="AMM145" s="317"/>
      <c r="AMN145" s="317"/>
      <c r="AMO145" s="317"/>
      <c r="AMP145" s="317"/>
      <c r="AMQ145" s="317"/>
      <c r="AMR145" s="317"/>
      <c r="AMS145" s="317"/>
      <c r="AMT145" s="317"/>
      <c r="AMU145" s="317"/>
      <c r="AMV145" s="317"/>
      <c r="AMW145" s="317"/>
      <c r="AMX145" s="317"/>
      <c r="AMY145" s="317"/>
      <c r="AMZ145" s="317"/>
      <c r="ANA145" s="317"/>
      <c r="ANB145" s="317"/>
      <c r="ANC145" s="317"/>
      <c r="AND145" s="317"/>
      <c r="ANE145" s="317"/>
      <c r="ANF145" s="317"/>
      <c r="ANG145" s="317"/>
      <c r="ANH145" s="317"/>
      <c r="ANI145" s="317"/>
      <c r="ANJ145" s="317"/>
      <c r="ANK145" s="317"/>
      <c r="ANL145" s="317"/>
      <c r="ANM145" s="317"/>
      <c r="ANN145" s="317"/>
      <c r="ANO145" s="317"/>
      <c r="ANP145" s="317"/>
      <c r="ANQ145" s="317"/>
      <c r="ANR145" s="317"/>
      <c r="ANS145" s="317"/>
      <c r="ANT145" s="317"/>
      <c r="ANU145" s="317"/>
      <c r="ANV145" s="317"/>
      <c r="ANW145" s="317"/>
    </row>
    <row r="146" spans="1:1161" ht="14.25" hidden="1" customHeight="1" outlineLevel="1" thickTop="1" thickBot="1">
      <c r="A146" s="155" t="s">
        <v>224</v>
      </c>
      <c r="B146" s="54">
        <f>G152</f>
        <v>850.79377966101697</v>
      </c>
      <c r="C146" s="32" t="s">
        <v>225</v>
      </c>
      <c r="D146" s="670">
        <f>SUM(I146:AIK146)</f>
        <v>175</v>
      </c>
      <c r="E146" s="55">
        <f t="shared" ref="E146:E151" si="177">SUM(D146/G146)</f>
        <v>0.78507735630582276</v>
      </c>
      <c r="F146" s="179"/>
      <c r="G146" s="49">
        <f>G152*0.262</f>
        <v>222.90797027118646</v>
      </c>
      <c r="H146" s="156">
        <f>SUM(I146:AMI146)</f>
        <v>175</v>
      </c>
      <c r="NV146" s="119"/>
      <c r="NW146" s="119"/>
      <c r="NX146" s="119"/>
      <c r="NY146" s="119"/>
      <c r="NZ146" s="119"/>
      <c r="RR146" s="136"/>
      <c r="RS146" s="136"/>
      <c r="RT146" s="136"/>
      <c r="XY146" s="531" t="s">
        <v>437</v>
      </c>
      <c r="XZ146" s="532" t="s">
        <v>437</v>
      </c>
      <c r="YA146" s="532" t="s">
        <v>437</v>
      </c>
      <c r="YB146" s="532">
        <v>6</v>
      </c>
      <c r="YC146" s="532">
        <v>2</v>
      </c>
      <c r="YD146" s="532" t="s">
        <v>437</v>
      </c>
      <c r="YE146" s="532" t="s">
        <v>437</v>
      </c>
      <c r="YF146" s="532" t="s">
        <v>437</v>
      </c>
      <c r="YG146" s="532">
        <v>3</v>
      </c>
      <c r="YH146" s="532">
        <v>4</v>
      </c>
      <c r="YI146" s="532">
        <v>6</v>
      </c>
      <c r="YJ146" s="532">
        <v>6</v>
      </c>
      <c r="YK146" s="532">
        <v>2</v>
      </c>
      <c r="YL146" s="532" t="s">
        <v>437</v>
      </c>
      <c r="YM146" s="532" t="s">
        <v>437</v>
      </c>
      <c r="YN146" s="532" t="s">
        <v>437</v>
      </c>
      <c r="YO146" s="532">
        <v>4</v>
      </c>
      <c r="YP146" s="532">
        <v>2</v>
      </c>
      <c r="YQ146" s="532">
        <v>12</v>
      </c>
      <c r="YR146" s="532">
        <v>8</v>
      </c>
      <c r="YS146" s="532" t="s">
        <v>437</v>
      </c>
      <c r="YT146" s="532" t="s">
        <v>437</v>
      </c>
      <c r="YU146" s="532" t="s">
        <v>437</v>
      </c>
      <c r="YV146" s="532">
        <v>12</v>
      </c>
      <c r="YW146" s="532">
        <v>18</v>
      </c>
      <c r="YX146" s="532">
        <v>10</v>
      </c>
      <c r="YY146" s="532">
        <v>14</v>
      </c>
      <c r="YZ146" s="532" t="s">
        <v>437</v>
      </c>
      <c r="ZA146" s="532" t="s">
        <v>437</v>
      </c>
      <c r="ZB146" s="566">
        <v>8</v>
      </c>
      <c r="ZC146" s="302">
        <v>8</v>
      </c>
      <c r="ZD146" s="285">
        <v>10</v>
      </c>
      <c r="ZE146" s="285">
        <v>6</v>
      </c>
      <c r="ZF146" s="285">
        <v>12</v>
      </c>
      <c r="ZG146" s="285" t="s">
        <v>437</v>
      </c>
      <c r="ZH146" s="285" t="s">
        <v>437</v>
      </c>
      <c r="ZI146" s="285">
        <v>3</v>
      </c>
      <c r="ZJ146" s="285">
        <v>1</v>
      </c>
      <c r="ZK146" s="285" t="s">
        <v>437</v>
      </c>
      <c r="ZL146" s="285">
        <v>4</v>
      </c>
      <c r="ZM146" s="285" t="s">
        <v>437</v>
      </c>
      <c r="ZN146" s="285" t="s">
        <v>437</v>
      </c>
      <c r="ZO146" s="285" t="s">
        <v>437</v>
      </c>
      <c r="ZP146" s="285" t="s">
        <v>437</v>
      </c>
      <c r="ZQ146" s="285">
        <v>1</v>
      </c>
      <c r="ZR146" s="285">
        <v>5</v>
      </c>
      <c r="ZS146" s="285" t="s">
        <v>437</v>
      </c>
      <c r="ZT146" s="285" t="s">
        <v>437</v>
      </c>
      <c r="ZU146" s="285" t="s">
        <v>437</v>
      </c>
      <c r="ZV146" s="285" t="s">
        <v>437</v>
      </c>
      <c r="ZW146" s="285" t="s">
        <v>437</v>
      </c>
      <c r="ZX146" s="285" t="s">
        <v>437</v>
      </c>
      <c r="ZY146" s="285" t="s">
        <v>437</v>
      </c>
      <c r="ZZ146" s="285" t="s">
        <v>437</v>
      </c>
      <c r="AAA146" s="285" t="s">
        <v>437</v>
      </c>
      <c r="AAB146" s="285" t="s">
        <v>437</v>
      </c>
      <c r="AAC146" s="285" t="s">
        <v>437</v>
      </c>
      <c r="AAD146" s="285" t="s">
        <v>437</v>
      </c>
      <c r="AAE146" s="285" t="s">
        <v>437</v>
      </c>
      <c r="AAF146" s="285" t="s">
        <v>437</v>
      </c>
      <c r="AAG146" s="315" t="s">
        <v>437</v>
      </c>
      <c r="AAH146" s="302" t="s">
        <v>437</v>
      </c>
      <c r="AAI146" s="285" t="s">
        <v>437</v>
      </c>
      <c r="AAJ146" s="285" t="s">
        <v>437</v>
      </c>
      <c r="AAK146" s="285" t="s">
        <v>437</v>
      </c>
      <c r="AAL146" s="285" t="s">
        <v>437</v>
      </c>
      <c r="AAM146" s="285" t="s">
        <v>437</v>
      </c>
      <c r="AAN146" s="285" t="s">
        <v>437</v>
      </c>
      <c r="AAO146" s="285">
        <v>2</v>
      </c>
      <c r="AAP146" s="285" t="s">
        <v>437</v>
      </c>
      <c r="AAQ146" s="285" t="s">
        <v>437</v>
      </c>
      <c r="AAR146" s="285" t="s">
        <v>437</v>
      </c>
      <c r="AAS146" s="285" t="s">
        <v>437</v>
      </c>
      <c r="AAT146" s="285" t="s">
        <v>437</v>
      </c>
      <c r="AAU146" s="285" t="s">
        <v>437</v>
      </c>
      <c r="AAV146" s="285" t="s">
        <v>437</v>
      </c>
      <c r="AAW146" s="285" t="s">
        <v>437</v>
      </c>
      <c r="AAX146" s="285" t="s">
        <v>437</v>
      </c>
      <c r="AAY146" s="285" t="s">
        <v>437</v>
      </c>
      <c r="AAZ146" s="285" t="s">
        <v>437</v>
      </c>
      <c r="ABA146" s="285" t="s">
        <v>437</v>
      </c>
      <c r="ABB146" s="285" t="s">
        <v>437</v>
      </c>
      <c r="ABC146" s="285" t="s">
        <v>437</v>
      </c>
      <c r="ABD146" s="285" t="s">
        <v>437</v>
      </c>
      <c r="ABE146" s="285" t="s">
        <v>437</v>
      </c>
      <c r="ABF146" s="285" t="s">
        <v>437</v>
      </c>
      <c r="ABG146" s="285">
        <v>6</v>
      </c>
      <c r="ABH146" s="285" t="s">
        <v>437</v>
      </c>
      <c r="ABI146" s="285" t="s">
        <v>437</v>
      </c>
      <c r="ABJ146" s="285" t="s">
        <v>437</v>
      </c>
      <c r="ABK146" s="315" t="s">
        <v>437</v>
      </c>
      <c r="ABL146" s="302" t="s">
        <v>437</v>
      </c>
      <c r="ABM146" s="285" t="s">
        <v>437</v>
      </c>
      <c r="ABN146" s="285" t="s">
        <v>437</v>
      </c>
      <c r="ABO146" s="285" t="s">
        <v>437</v>
      </c>
      <c r="ABP146" s="285" t="s">
        <v>437</v>
      </c>
      <c r="ABQ146" s="285" t="s">
        <v>437</v>
      </c>
      <c r="ABR146" s="285" t="s">
        <v>437</v>
      </c>
      <c r="ABS146" s="285" t="s">
        <v>437</v>
      </c>
      <c r="ABT146" s="285" t="s">
        <v>437</v>
      </c>
      <c r="ABU146" s="285" t="s">
        <v>437</v>
      </c>
      <c r="ABV146" s="285" t="s">
        <v>437</v>
      </c>
      <c r="ABW146" s="285" t="s">
        <v>437</v>
      </c>
      <c r="ABX146" s="285" t="s">
        <v>437</v>
      </c>
      <c r="ABY146" s="285" t="s">
        <v>437</v>
      </c>
      <c r="ABZ146" s="285" t="s">
        <v>437</v>
      </c>
      <c r="ACA146" s="285" t="s">
        <v>437</v>
      </c>
      <c r="ACB146" s="285" t="s">
        <v>437</v>
      </c>
      <c r="ACC146" s="285" t="s">
        <v>437</v>
      </c>
      <c r="ACD146" s="285" t="s">
        <v>437</v>
      </c>
      <c r="ACE146" s="285" t="s">
        <v>437</v>
      </c>
      <c r="ACF146" s="285" t="s">
        <v>437</v>
      </c>
      <c r="ACG146" s="285" t="s">
        <v>437</v>
      </c>
      <c r="ACH146" s="285" t="s">
        <v>437</v>
      </c>
      <c r="ACI146" s="285" t="s">
        <v>437</v>
      </c>
      <c r="ACJ146" s="285" t="s">
        <v>437</v>
      </c>
      <c r="ACK146" s="285" t="s">
        <v>437</v>
      </c>
      <c r="ACL146" s="285" t="s">
        <v>437</v>
      </c>
      <c r="ACM146" s="285" t="s">
        <v>437</v>
      </c>
      <c r="ACN146" s="285" t="s">
        <v>437</v>
      </c>
      <c r="ACO146" s="285" t="s">
        <v>437</v>
      </c>
      <c r="ACP146" s="315" t="s">
        <v>437</v>
      </c>
      <c r="AEX146" s="302" t="s">
        <v>437</v>
      </c>
      <c r="AEY146" s="285" t="s">
        <v>437</v>
      </c>
      <c r="AEZ146" s="285" t="s">
        <v>437</v>
      </c>
      <c r="AFA146" s="285" t="s">
        <v>437</v>
      </c>
      <c r="AFB146" s="285" t="s">
        <v>437</v>
      </c>
      <c r="AFC146" s="285" t="s">
        <v>437</v>
      </c>
      <c r="AFD146" s="285" t="s">
        <v>437</v>
      </c>
      <c r="AFE146" s="285" t="s">
        <v>437</v>
      </c>
      <c r="AFF146" s="285" t="s">
        <v>437</v>
      </c>
      <c r="AFG146" s="285" t="s">
        <v>437</v>
      </c>
      <c r="AFH146" s="285" t="s">
        <v>437</v>
      </c>
      <c r="AFI146" s="285" t="s">
        <v>437</v>
      </c>
      <c r="AFJ146" s="285" t="s">
        <v>437</v>
      </c>
      <c r="AFK146" s="285" t="s">
        <v>437</v>
      </c>
      <c r="AFL146" s="285" t="s">
        <v>437</v>
      </c>
      <c r="AFM146" s="285" t="s">
        <v>437</v>
      </c>
      <c r="AFN146" s="285" t="s">
        <v>437</v>
      </c>
      <c r="AFO146" s="285" t="s">
        <v>437</v>
      </c>
      <c r="AFP146" s="285" t="s">
        <v>437</v>
      </c>
      <c r="AFQ146" s="285" t="s">
        <v>437</v>
      </c>
      <c r="AFR146" s="285" t="s">
        <v>437</v>
      </c>
      <c r="AFS146" s="285" t="s">
        <v>437</v>
      </c>
      <c r="AFT146" s="285" t="s">
        <v>437</v>
      </c>
      <c r="AFU146" s="285" t="s">
        <v>437</v>
      </c>
      <c r="AFV146" s="285" t="s">
        <v>437</v>
      </c>
      <c r="AFW146" s="285" t="s">
        <v>437</v>
      </c>
      <c r="AFX146" s="285" t="s">
        <v>437</v>
      </c>
      <c r="AFY146" s="285" t="s">
        <v>437</v>
      </c>
      <c r="AFZ146" s="285" t="s">
        <v>437</v>
      </c>
      <c r="AGA146" s="285" t="s">
        <v>437</v>
      </c>
      <c r="AGB146" s="315" t="s">
        <v>437</v>
      </c>
      <c r="AGC146" s="302" t="s">
        <v>437</v>
      </c>
      <c r="AGD146" s="285" t="s">
        <v>437</v>
      </c>
      <c r="AGE146" s="285" t="s">
        <v>437</v>
      </c>
      <c r="AGF146" s="285" t="s">
        <v>437</v>
      </c>
      <c r="AGG146" s="285" t="s">
        <v>437</v>
      </c>
      <c r="AGH146" s="285" t="s">
        <v>437</v>
      </c>
      <c r="AGI146" s="285" t="s">
        <v>437</v>
      </c>
      <c r="AGJ146" s="285" t="s">
        <v>437</v>
      </c>
      <c r="AGK146" s="285" t="s">
        <v>437</v>
      </c>
      <c r="AGL146" s="285" t="s">
        <v>437</v>
      </c>
      <c r="AGM146" s="285" t="s">
        <v>437</v>
      </c>
      <c r="AGN146" s="285" t="s">
        <v>437</v>
      </c>
      <c r="AGO146" s="285" t="s">
        <v>437</v>
      </c>
      <c r="AGP146" s="285" t="s">
        <v>437</v>
      </c>
      <c r="AGQ146" s="285" t="s">
        <v>437</v>
      </c>
      <c r="AGR146" s="285" t="s">
        <v>437</v>
      </c>
      <c r="AGS146" s="285" t="s">
        <v>437</v>
      </c>
      <c r="AGT146" s="285" t="s">
        <v>437</v>
      </c>
      <c r="AGU146" s="285" t="s">
        <v>437</v>
      </c>
      <c r="AGV146" s="285" t="s">
        <v>437</v>
      </c>
      <c r="AGW146" s="285" t="s">
        <v>437</v>
      </c>
      <c r="AGX146" s="285" t="s">
        <v>437</v>
      </c>
      <c r="AGY146" s="285" t="s">
        <v>437</v>
      </c>
      <c r="AGZ146" s="285" t="s">
        <v>437</v>
      </c>
      <c r="AHA146" s="285" t="s">
        <v>437</v>
      </c>
      <c r="AHB146" s="285" t="s">
        <v>437</v>
      </c>
      <c r="AHC146" s="285" t="s">
        <v>437</v>
      </c>
      <c r="AHD146" s="285" t="s">
        <v>437</v>
      </c>
      <c r="AHE146" s="285" t="s">
        <v>437</v>
      </c>
      <c r="AHF146" s="315" t="s">
        <v>437</v>
      </c>
      <c r="AHG146" s="302" t="s">
        <v>437</v>
      </c>
      <c r="AHH146" s="285" t="s">
        <v>437</v>
      </c>
      <c r="AHI146" s="285" t="s">
        <v>437</v>
      </c>
      <c r="AHJ146" s="285" t="s">
        <v>437</v>
      </c>
      <c r="AHK146" s="285" t="s">
        <v>437</v>
      </c>
      <c r="AHL146" s="285" t="s">
        <v>437</v>
      </c>
      <c r="AHM146" s="285" t="s">
        <v>437</v>
      </c>
      <c r="AHN146" s="285" t="s">
        <v>437</v>
      </c>
      <c r="AHO146" s="285" t="s">
        <v>437</v>
      </c>
      <c r="AHP146" s="285" t="s">
        <v>437</v>
      </c>
      <c r="AHQ146" s="285" t="s">
        <v>437</v>
      </c>
      <c r="AHR146" s="285" t="s">
        <v>437</v>
      </c>
      <c r="AHS146" s="285" t="s">
        <v>437</v>
      </c>
      <c r="AHT146" s="285" t="s">
        <v>437</v>
      </c>
      <c r="AHU146" s="285" t="s">
        <v>437</v>
      </c>
      <c r="AHV146" s="285" t="s">
        <v>437</v>
      </c>
      <c r="AHW146" s="285" t="s">
        <v>437</v>
      </c>
      <c r="AHX146" s="285" t="s">
        <v>437</v>
      </c>
      <c r="AHY146" s="285" t="s">
        <v>437</v>
      </c>
      <c r="AHZ146" s="285" t="s">
        <v>437</v>
      </c>
      <c r="AIA146" s="285" t="s">
        <v>437</v>
      </c>
      <c r="AIB146" s="285" t="s">
        <v>437</v>
      </c>
      <c r="AIC146" s="285" t="s">
        <v>437</v>
      </c>
      <c r="AID146" s="285" t="s">
        <v>437</v>
      </c>
      <c r="AIE146" s="285" t="s">
        <v>437</v>
      </c>
      <c r="AIF146" s="285" t="s">
        <v>437</v>
      </c>
      <c r="AIG146" s="285" t="s">
        <v>437</v>
      </c>
      <c r="AIH146" s="285" t="s">
        <v>437</v>
      </c>
      <c r="AII146" s="285" t="s">
        <v>437</v>
      </c>
      <c r="AIJ146" s="285" t="s">
        <v>437</v>
      </c>
      <c r="AIK146" s="315" t="s">
        <v>437</v>
      </c>
    </row>
    <row r="147" spans="1:1161" ht="14.25" hidden="1" customHeight="1" outlineLevel="1" thickBot="1">
      <c r="A147" s="157" t="s">
        <v>226</v>
      </c>
      <c r="B147" s="59">
        <v>1000</v>
      </c>
      <c r="C147" s="32" t="s">
        <v>227</v>
      </c>
      <c r="D147" s="670">
        <f t="shared" ref="D147:D151" si="178">SUM(I147:AIK147)</f>
        <v>105</v>
      </c>
      <c r="E147" s="55">
        <f t="shared" si="177"/>
        <v>1.1642845321818429</v>
      </c>
      <c r="F147" s="179"/>
      <c r="G147" s="49">
        <f>G152*0.106</f>
        <v>90.184140644067796</v>
      </c>
      <c r="H147" s="156">
        <f t="shared" ref="H147:H151" si="179">SUM(I147:AMI147)</f>
        <v>105</v>
      </c>
      <c r="NV147" s="119"/>
      <c r="NW147" s="119"/>
      <c r="NX147" s="119"/>
      <c r="NY147" s="119"/>
      <c r="NZ147" s="119"/>
      <c r="RR147" s="136"/>
      <c r="RS147" s="136"/>
      <c r="RT147" s="136"/>
      <c r="XY147" s="534" t="s">
        <v>437</v>
      </c>
      <c r="XZ147" s="219" t="s">
        <v>437</v>
      </c>
      <c r="YA147" s="219" t="s">
        <v>437</v>
      </c>
      <c r="YB147" s="219" t="s">
        <v>437</v>
      </c>
      <c r="YC147" s="219" t="s">
        <v>437</v>
      </c>
      <c r="YD147" s="219" t="s">
        <v>437</v>
      </c>
      <c r="YE147" s="219" t="s">
        <v>437</v>
      </c>
      <c r="YF147" s="219" t="s">
        <v>437</v>
      </c>
      <c r="YG147" s="219" t="s">
        <v>437</v>
      </c>
      <c r="YH147" s="219" t="s">
        <v>437</v>
      </c>
      <c r="YI147" s="219" t="s">
        <v>437</v>
      </c>
      <c r="YJ147" s="219" t="s">
        <v>437</v>
      </c>
      <c r="YK147" s="219" t="s">
        <v>437</v>
      </c>
      <c r="YL147" s="219" t="s">
        <v>437</v>
      </c>
      <c r="YM147" s="219" t="s">
        <v>437</v>
      </c>
      <c r="YN147" s="219" t="s">
        <v>437</v>
      </c>
      <c r="YO147" s="219" t="s">
        <v>437</v>
      </c>
      <c r="YP147" s="219" t="s">
        <v>437</v>
      </c>
      <c r="YQ147" s="219">
        <v>6</v>
      </c>
      <c r="YR147" s="219" t="s">
        <v>437</v>
      </c>
      <c r="YS147" s="219" t="s">
        <v>437</v>
      </c>
      <c r="YT147" s="219" t="s">
        <v>437</v>
      </c>
      <c r="YU147" s="219" t="s">
        <v>437</v>
      </c>
      <c r="YV147" s="219">
        <v>1</v>
      </c>
      <c r="YW147" s="219" t="s">
        <v>437</v>
      </c>
      <c r="YX147" s="219" t="s">
        <v>437</v>
      </c>
      <c r="YY147" s="219">
        <v>4</v>
      </c>
      <c r="YZ147" s="219" t="s">
        <v>437</v>
      </c>
      <c r="ZA147" s="219" t="s">
        <v>437</v>
      </c>
      <c r="ZB147" s="528">
        <v>7</v>
      </c>
      <c r="ZC147" s="301" t="s">
        <v>437</v>
      </c>
      <c r="ZD147" s="219">
        <v>4</v>
      </c>
      <c r="ZE147" s="219">
        <v>4</v>
      </c>
      <c r="ZF147" s="219" t="s">
        <v>437</v>
      </c>
      <c r="ZG147" s="219" t="s">
        <v>437</v>
      </c>
      <c r="ZH147" s="219" t="s">
        <v>437</v>
      </c>
      <c r="ZI147" s="219" t="s">
        <v>437</v>
      </c>
      <c r="ZJ147" s="219">
        <v>3</v>
      </c>
      <c r="ZK147" s="219" t="s">
        <v>437</v>
      </c>
      <c r="ZL147" s="219" t="s">
        <v>437</v>
      </c>
      <c r="ZM147" s="219" t="s">
        <v>437</v>
      </c>
      <c r="ZN147" s="219" t="s">
        <v>437</v>
      </c>
      <c r="ZO147" s="219" t="s">
        <v>437</v>
      </c>
      <c r="ZP147" s="219" t="s">
        <v>437</v>
      </c>
      <c r="ZQ147" s="219">
        <v>16</v>
      </c>
      <c r="ZR147" s="219">
        <v>17</v>
      </c>
      <c r="ZS147" s="219">
        <v>14</v>
      </c>
      <c r="ZT147" s="219">
        <v>12</v>
      </c>
      <c r="ZU147" s="219">
        <v>6</v>
      </c>
      <c r="ZV147" s="219" t="s">
        <v>437</v>
      </c>
      <c r="ZW147" s="219" t="s">
        <v>437</v>
      </c>
      <c r="ZX147" s="219" t="s">
        <v>437</v>
      </c>
      <c r="ZY147" s="219" t="s">
        <v>437</v>
      </c>
      <c r="ZZ147" s="219" t="s">
        <v>437</v>
      </c>
      <c r="AAA147" s="219" t="s">
        <v>437</v>
      </c>
      <c r="AAB147" s="219" t="s">
        <v>437</v>
      </c>
      <c r="AAC147" s="219" t="s">
        <v>437</v>
      </c>
      <c r="AAD147" s="219" t="s">
        <v>437</v>
      </c>
      <c r="AAE147" s="219" t="s">
        <v>437</v>
      </c>
      <c r="AAF147" s="219" t="s">
        <v>437</v>
      </c>
      <c r="AAG147" s="316" t="s">
        <v>437</v>
      </c>
      <c r="AAH147" s="301" t="s">
        <v>437</v>
      </c>
      <c r="AAI147" s="219" t="s">
        <v>437</v>
      </c>
      <c r="AAJ147" s="219" t="s">
        <v>437</v>
      </c>
      <c r="AAK147" s="219" t="s">
        <v>437</v>
      </c>
      <c r="AAL147" s="219" t="s">
        <v>437</v>
      </c>
      <c r="AAM147" s="219" t="s">
        <v>437</v>
      </c>
      <c r="AAN147" s="219" t="s">
        <v>437</v>
      </c>
      <c r="AAO147" s="219" t="s">
        <v>437</v>
      </c>
      <c r="AAP147" s="219" t="s">
        <v>437</v>
      </c>
      <c r="AAQ147" s="219" t="s">
        <v>437</v>
      </c>
      <c r="AAR147" s="219" t="s">
        <v>437</v>
      </c>
      <c r="AAS147" s="219" t="s">
        <v>437</v>
      </c>
      <c r="AAT147" s="219">
        <v>10</v>
      </c>
      <c r="AAU147" s="219">
        <v>1</v>
      </c>
      <c r="AAV147" s="219" t="s">
        <v>437</v>
      </c>
      <c r="AAW147" s="219" t="s">
        <v>437</v>
      </c>
      <c r="AAX147" s="219" t="s">
        <v>437</v>
      </c>
      <c r="AAY147" s="219" t="s">
        <v>437</v>
      </c>
      <c r="AAZ147" s="219" t="s">
        <v>437</v>
      </c>
      <c r="ABA147" s="219" t="s">
        <v>437</v>
      </c>
      <c r="ABB147" s="219" t="s">
        <v>437</v>
      </c>
      <c r="ABC147" s="219" t="s">
        <v>437</v>
      </c>
      <c r="ABD147" s="219" t="s">
        <v>437</v>
      </c>
      <c r="ABE147" s="219" t="s">
        <v>437</v>
      </c>
      <c r="ABF147" s="219" t="s">
        <v>437</v>
      </c>
      <c r="ABG147" s="219" t="s">
        <v>437</v>
      </c>
      <c r="ABH147" s="219" t="s">
        <v>437</v>
      </c>
      <c r="ABI147" s="219" t="s">
        <v>437</v>
      </c>
      <c r="ABJ147" s="219" t="s">
        <v>437</v>
      </c>
      <c r="ABK147" s="316" t="s">
        <v>437</v>
      </c>
      <c r="ABL147" s="301" t="s">
        <v>437</v>
      </c>
      <c r="ABM147" s="219" t="s">
        <v>437</v>
      </c>
      <c r="ABN147" s="219" t="s">
        <v>437</v>
      </c>
      <c r="ABO147" s="219" t="s">
        <v>437</v>
      </c>
      <c r="ABP147" s="219" t="s">
        <v>437</v>
      </c>
      <c r="ABQ147" s="219" t="s">
        <v>437</v>
      </c>
      <c r="ABR147" s="219" t="s">
        <v>437</v>
      </c>
      <c r="ABS147" s="219" t="s">
        <v>437</v>
      </c>
      <c r="ABT147" s="219" t="s">
        <v>437</v>
      </c>
      <c r="ABU147" s="219" t="s">
        <v>437</v>
      </c>
      <c r="ABV147" s="219" t="s">
        <v>437</v>
      </c>
      <c r="ABW147" s="219" t="s">
        <v>437</v>
      </c>
      <c r="ABX147" s="219" t="s">
        <v>437</v>
      </c>
      <c r="ABY147" s="219" t="s">
        <v>437</v>
      </c>
      <c r="ABZ147" s="219" t="s">
        <v>437</v>
      </c>
      <c r="ACA147" s="219" t="s">
        <v>437</v>
      </c>
      <c r="ACB147" s="219" t="s">
        <v>437</v>
      </c>
      <c r="ACC147" s="219" t="s">
        <v>437</v>
      </c>
      <c r="ACD147" s="219" t="s">
        <v>437</v>
      </c>
      <c r="ACE147" s="219" t="s">
        <v>437</v>
      </c>
      <c r="ACF147" s="219" t="s">
        <v>437</v>
      </c>
      <c r="ACG147" s="219" t="s">
        <v>437</v>
      </c>
      <c r="ACH147" s="219" t="s">
        <v>437</v>
      </c>
      <c r="ACI147" s="219" t="s">
        <v>437</v>
      </c>
      <c r="ACJ147" s="219" t="s">
        <v>437</v>
      </c>
      <c r="ACK147" s="219" t="s">
        <v>437</v>
      </c>
      <c r="ACL147" s="219" t="s">
        <v>437</v>
      </c>
      <c r="ACM147" s="219" t="s">
        <v>437</v>
      </c>
      <c r="ACN147" s="219" t="s">
        <v>437</v>
      </c>
      <c r="ACO147" s="219" t="s">
        <v>437</v>
      </c>
      <c r="ACP147" s="316" t="s">
        <v>437</v>
      </c>
      <c r="AEX147" s="301" t="s">
        <v>437</v>
      </c>
      <c r="AEY147" s="219" t="s">
        <v>437</v>
      </c>
      <c r="AEZ147" s="219" t="s">
        <v>437</v>
      </c>
      <c r="AFA147" s="219" t="s">
        <v>437</v>
      </c>
      <c r="AFB147" s="219" t="s">
        <v>437</v>
      </c>
      <c r="AFC147" s="219" t="s">
        <v>437</v>
      </c>
      <c r="AFD147" s="219" t="s">
        <v>437</v>
      </c>
      <c r="AFE147" s="219" t="s">
        <v>437</v>
      </c>
      <c r="AFF147" s="219" t="s">
        <v>437</v>
      </c>
      <c r="AFG147" s="219" t="s">
        <v>437</v>
      </c>
      <c r="AFH147" s="219" t="s">
        <v>437</v>
      </c>
      <c r="AFI147" s="219" t="s">
        <v>437</v>
      </c>
      <c r="AFJ147" s="219" t="s">
        <v>437</v>
      </c>
      <c r="AFK147" s="219" t="s">
        <v>437</v>
      </c>
      <c r="AFL147" s="219" t="s">
        <v>437</v>
      </c>
      <c r="AFM147" s="219" t="s">
        <v>437</v>
      </c>
      <c r="AFN147" s="219" t="s">
        <v>437</v>
      </c>
      <c r="AFO147" s="219" t="s">
        <v>437</v>
      </c>
      <c r="AFP147" s="219" t="s">
        <v>437</v>
      </c>
      <c r="AFQ147" s="219" t="s">
        <v>437</v>
      </c>
      <c r="AFR147" s="219" t="s">
        <v>437</v>
      </c>
      <c r="AFS147" s="219" t="s">
        <v>437</v>
      </c>
      <c r="AFT147" s="219" t="s">
        <v>437</v>
      </c>
      <c r="AFU147" s="219" t="s">
        <v>437</v>
      </c>
      <c r="AFV147" s="219" t="s">
        <v>437</v>
      </c>
      <c r="AFW147" s="219" t="s">
        <v>437</v>
      </c>
      <c r="AFX147" s="219" t="s">
        <v>437</v>
      </c>
      <c r="AFY147" s="219" t="s">
        <v>437</v>
      </c>
      <c r="AFZ147" s="219" t="s">
        <v>437</v>
      </c>
      <c r="AGA147" s="219" t="s">
        <v>437</v>
      </c>
      <c r="AGB147" s="316" t="s">
        <v>437</v>
      </c>
      <c r="AGC147" s="301" t="s">
        <v>437</v>
      </c>
      <c r="AGD147" s="219" t="s">
        <v>437</v>
      </c>
      <c r="AGE147" s="219" t="s">
        <v>437</v>
      </c>
      <c r="AGF147" s="219" t="s">
        <v>437</v>
      </c>
      <c r="AGG147" s="219" t="s">
        <v>437</v>
      </c>
      <c r="AGH147" s="219" t="s">
        <v>437</v>
      </c>
      <c r="AGI147" s="219" t="s">
        <v>437</v>
      </c>
      <c r="AGJ147" s="219" t="s">
        <v>437</v>
      </c>
      <c r="AGK147" s="219" t="s">
        <v>437</v>
      </c>
      <c r="AGL147" s="219" t="s">
        <v>437</v>
      </c>
      <c r="AGM147" s="219" t="s">
        <v>437</v>
      </c>
      <c r="AGN147" s="219" t="s">
        <v>437</v>
      </c>
      <c r="AGO147" s="219" t="s">
        <v>437</v>
      </c>
      <c r="AGP147" s="219" t="s">
        <v>437</v>
      </c>
      <c r="AGQ147" s="219" t="s">
        <v>437</v>
      </c>
      <c r="AGR147" s="219" t="s">
        <v>437</v>
      </c>
      <c r="AGS147" s="219" t="s">
        <v>437</v>
      </c>
      <c r="AGT147" s="219" t="s">
        <v>437</v>
      </c>
      <c r="AGU147" s="219" t="s">
        <v>437</v>
      </c>
      <c r="AGV147" s="219" t="s">
        <v>437</v>
      </c>
      <c r="AGW147" s="219" t="s">
        <v>437</v>
      </c>
      <c r="AGX147" s="219" t="s">
        <v>437</v>
      </c>
      <c r="AGY147" s="219" t="s">
        <v>437</v>
      </c>
      <c r="AGZ147" s="219" t="s">
        <v>437</v>
      </c>
      <c r="AHA147" s="219" t="s">
        <v>437</v>
      </c>
      <c r="AHB147" s="219" t="s">
        <v>437</v>
      </c>
      <c r="AHC147" s="219" t="s">
        <v>437</v>
      </c>
      <c r="AHD147" s="219" t="s">
        <v>437</v>
      </c>
      <c r="AHE147" s="219" t="s">
        <v>437</v>
      </c>
      <c r="AHF147" s="316" t="s">
        <v>437</v>
      </c>
      <c r="AHG147" s="301" t="s">
        <v>437</v>
      </c>
      <c r="AHH147" s="219" t="s">
        <v>437</v>
      </c>
      <c r="AHI147" s="219" t="s">
        <v>437</v>
      </c>
      <c r="AHJ147" s="219" t="s">
        <v>437</v>
      </c>
      <c r="AHK147" s="219" t="s">
        <v>437</v>
      </c>
      <c r="AHL147" s="219" t="s">
        <v>437</v>
      </c>
      <c r="AHM147" s="219" t="s">
        <v>437</v>
      </c>
      <c r="AHN147" s="219" t="s">
        <v>437</v>
      </c>
      <c r="AHO147" s="219" t="s">
        <v>437</v>
      </c>
      <c r="AHP147" s="219" t="s">
        <v>437</v>
      </c>
      <c r="AHQ147" s="219" t="s">
        <v>437</v>
      </c>
      <c r="AHR147" s="219" t="s">
        <v>437</v>
      </c>
      <c r="AHS147" s="219" t="s">
        <v>437</v>
      </c>
      <c r="AHT147" s="219" t="s">
        <v>437</v>
      </c>
      <c r="AHU147" s="219" t="s">
        <v>437</v>
      </c>
      <c r="AHV147" s="219" t="s">
        <v>437</v>
      </c>
      <c r="AHW147" s="219" t="s">
        <v>437</v>
      </c>
      <c r="AHX147" s="219" t="s">
        <v>437</v>
      </c>
      <c r="AHY147" s="219" t="s">
        <v>437</v>
      </c>
      <c r="AHZ147" s="219" t="s">
        <v>437</v>
      </c>
      <c r="AIA147" s="219" t="s">
        <v>437</v>
      </c>
      <c r="AIB147" s="219" t="s">
        <v>437</v>
      </c>
      <c r="AIC147" s="219" t="s">
        <v>437</v>
      </c>
      <c r="AID147" s="219" t="s">
        <v>437</v>
      </c>
      <c r="AIE147" s="219" t="s">
        <v>437</v>
      </c>
      <c r="AIF147" s="219" t="s">
        <v>437</v>
      </c>
      <c r="AIG147" s="219" t="s">
        <v>437</v>
      </c>
      <c r="AIH147" s="219" t="s">
        <v>437</v>
      </c>
      <c r="AII147" s="219" t="s">
        <v>437</v>
      </c>
      <c r="AIJ147" s="219" t="s">
        <v>437</v>
      </c>
      <c r="AIK147" s="316" t="s">
        <v>437</v>
      </c>
    </row>
    <row r="148" spans="1:1161" ht="14.25" hidden="1" customHeight="1" outlineLevel="1" thickBot="1">
      <c r="A148" s="158" t="s">
        <v>228</v>
      </c>
      <c r="B148" s="61">
        <v>861</v>
      </c>
      <c r="C148" s="32" t="s">
        <v>229</v>
      </c>
      <c r="D148" s="670">
        <f t="shared" si="178"/>
        <v>311</v>
      </c>
      <c r="E148" s="55">
        <f t="shared" si="177"/>
        <v>1.094434100025852</v>
      </c>
      <c r="F148" s="180"/>
      <c r="G148" s="49">
        <f>G152*0.334</f>
        <v>284.16512240677969</v>
      </c>
      <c r="H148" s="156">
        <f t="shared" si="179"/>
        <v>311</v>
      </c>
      <c r="NV148" s="119"/>
      <c r="NW148" s="119"/>
      <c r="NX148" s="119"/>
      <c r="NY148" s="119"/>
      <c r="NZ148" s="119"/>
      <c r="RR148" s="136"/>
      <c r="RS148" s="136"/>
      <c r="RT148" s="136"/>
      <c r="XY148" s="534" t="s">
        <v>437</v>
      </c>
      <c r="XZ148" s="219" t="s">
        <v>437</v>
      </c>
      <c r="YA148" s="219" t="s">
        <v>437</v>
      </c>
      <c r="YB148" s="219" t="s">
        <v>437</v>
      </c>
      <c r="YC148" s="219" t="s">
        <v>437</v>
      </c>
      <c r="YD148" s="219" t="s">
        <v>437</v>
      </c>
      <c r="YE148" s="219" t="s">
        <v>437</v>
      </c>
      <c r="YF148" s="219" t="s">
        <v>437</v>
      </c>
      <c r="YG148" s="219">
        <v>2</v>
      </c>
      <c r="YH148" s="219">
        <v>8</v>
      </c>
      <c r="YI148" s="219" t="s">
        <v>437</v>
      </c>
      <c r="YJ148" s="219" t="s">
        <v>437</v>
      </c>
      <c r="YK148" s="219" t="s">
        <v>437</v>
      </c>
      <c r="YL148" s="219" t="s">
        <v>437</v>
      </c>
      <c r="YM148" s="219" t="s">
        <v>437</v>
      </c>
      <c r="YN148" s="219" t="s">
        <v>437</v>
      </c>
      <c r="YO148" s="219" t="s">
        <v>437</v>
      </c>
      <c r="YP148" s="219" t="s">
        <v>437</v>
      </c>
      <c r="YQ148" s="219">
        <v>6</v>
      </c>
      <c r="YR148" s="219">
        <v>16</v>
      </c>
      <c r="YS148" s="219" t="s">
        <v>437</v>
      </c>
      <c r="YT148" s="219" t="s">
        <v>437</v>
      </c>
      <c r="YU148" s="219" t="s">
        <v>437</v>
      </c>
      <c r="YV148" s="219">
        <v>12</v>
      </c>
      <c r="YW148" s="219">
        <v>2</v>
      </c>
      <c r="YX148" s="219" t="s">
        <v>437</v>
      </c>
      <c r="YY148" s="219" t="s">
        <v>437</v>
      </c>
      <c r="YZ148" s="219" t="s">
        <v>437</v>
      </c>
      <c r="ZA148" s="219" t="s">
        <v>437</v>
      </c>
      <c r="ZB148" s="528" t="s">
        <v>437</v>
      </c>
      <c r="ZC148" s="301" t="s">
        <v>437</v>
      </c>
      <c r="ZD148" s="219" t="s">
        <v>437</v>
      </c>
      <c r="ZE148" s="219" t="s">
        <v>437</v>
      </c>
      <c r="ZF148" s="219">
        <v>4</v>
      </c>
      <c r="ZG148" s="219" t="s">
        <v>437</v>
      </c>
      <c r="ZH148" s="219" t="s">
        <v>437</v>
      </c>
      <c r="ZI148" s="219" t="s">
        <v>437</v>
      </c>
      <c r="ZJ148" s="219">
        <v>1</v>
      </c>
      <c r="ZK148" s="219">
        <v>3</v>
      </c>
      <c r="ZL148" s="219" t="s">
        <v>437</v>
      </c>
      <c r="ZM148" s="219" t="s">
        <v>437</v>
      </c>
      <c r="ZN148" s="219" t="s">
        <v>437</v>
      </c>
      <c r="ZO148" s="219" t="s">
        <v>437</v>
      </c>
      <c r="ZP148" s="219" t="s">
        <v>437</v>
      </c>
      <c r="ZQ148" s="219">
        <v>1</v>
      </c>
      <c r="ZR148" s="219" t="s">
        <v>437</v>
      </c>
      <c r="ZS148" s="219">
        <v>15</v>
      </c>
      <c r="ZT148" s="219">
        <v>24</v>
      </c>
      <c r="ZU148" s="219">
        <v>16</v>
      </c>
      <c r="ZV148" s="219" t="s">
        <v>437</v>
      </c>
      <c r="ZW148" s="219">
        <v>15</v>
      </c>
      <c r="ZX148" s="219">
        <v>15</v>
      </c>
      <c r="ZY148" s="219">
        <v>8</v>
      </c>
      <c r="ZZ148" s="219">
        <v>10</v>
      </c>
      <c r="AAA148" s="219">
        <v>1</v>
      </c>
      <c r="AAB148" s="219">
        <v>4</v>
      </c>
      <c r="AAC148" s="219" t="s">
        <v>437</v>
      </c>
      <c r="AAD148" s="219">
        <v>10</v>
      </c>
      <c r="AAE148" s="219">
        <v>10</v>
      </c>
      <c r="AAF148" s="219">
        <v>8</v>
      </c>
      <c r="AAG148" s="316">
        <v>10</v>
      </c>
      <c r="AAH148" s="301">
        <v>7</v>
      </c>
      <c r="AAI148" s="219">
        <v>8</v>
      </c>
      <c r="AAJ148" s="219" t="s">
        <v>437</v>
      </c>
      <c r="AAK148" s="219">
        <v>16</v>
      </c>
      <c r="AAL148" s="219">
        <v>20</v>
      </c>
      <c r="AAM148" s="219">
        <v>16</v>
      </c>
      <c r="AAN148" s="219">
        <v>9</v>
      </c>
      <c r="AAO148" s="219" t="s">
        <v>437</v>
      </c>
      <c r="AAP148" s="219" t="s">
        <v>437</v>
      </c>
      <c r="AAQ148" s="219" t="s">
        <v>437</v>
      </c>
      <c r="AAR148" s="219" t="s">
        <v>437</v>
      </c>
      <c r="AAS148" s="219" t="s">
        <v>437</v>
      </c>
      <c r="AAT148" s="219" t="s">
        <v>437</v>
      </c>
      <c r="AAU148" s="219">
        <v>16</v>
      </c>
      <c r="AAV148" s="219">
        <v>14</v>
      </c>
      <c r="AAW148" s="219" t="s">
        <v>437</v>
      </c>
      <c r="AAX148" s="219" t="s">
        <v>437</v>
      </c>
      <c r="AAY148" s="219" t="s">
        <v>437</v>
      </c>
      <c r="AAZ148" s="219" t="s">
        <v>437</v>
      </c>
      <c r="ABA148" s="219" t="s">
        <v>437</v>
      </c>
      <c r="ABB148" s="219" t="s">
        <v>437</v>
      </c>
      <c r="ABC148" s="219" t="s">
        <v>437</v>
      </c>
      <c r="ABD148" s="219" t="s">
        <v>437</v>
      </c>
      <c r="ABE148" s="219" t="s">
        <v>437</v>
      </c>
      <c r="ABF148" s="219" t="s">
        <v>437</v>
      </c>
      <c r="ABG148" s="219" t="s">
        <v>437</v>
      </c>
      <c r="ABH148" s="219" t="s">
        <v>437</v>
      </c>
      <c r="ABI148" s="219" t="s">
        <v>437</v>
      </c>
      <c r="ABJ148" s="219" t="s">
        <v>437</v>
      </c>
      <c r="ABK148" s="316" t="s">
        <v>437</v>
      </c>
      <c r="ABL148" s="301" t="s">
        <v>437</v>
      </c>
      <c r="ABM148" s="219" t="s">
        <v>437</v>
      </c>
      <c r="ABN148" s="219" t="s">
        <v>437</v>
      </c>
      <c r="ABO148" s="219" t="s">
        <v>437</v>
      </c>
      <c r="ABP148" s="219" t="s">
        <v>437</v>
      </c>
      <c r="ABQ148" s="219" t="s">
        <v>437</v>
      </c>
      <c r="ABR148" s="219" t="s">
        <v>437</v>
      </c>
      <c r="ABS148" s="219" t="s">
        <v>437</v>
      </c>
      <c r="ABT148" s="219" t="s">
        <v>437</v>
      </c>
      <c r="ABU148" s="219" t="s">
        <v>437</v>
      </c>
      <c r="ABV148" s="219" t="s">
        <v>437</v>
      </c>
      <c r="ABW148" s="219" t="s">
        <v>437</v>
      </c>
      <c r="ABX148" s="219" t="s">
        <v>437</v>
      </c>
      <c r="ABY148" s="219" t="s">
        <v>437</v>
      </c>
      <c r="ABZ148" s="219" t="s">
        <v>437</v>
      </c>
      <c r="ACA148" s="219" t="s">
        <v>437</v>
      </c>
      <c r="ACB148" s="219" t="s">
        <v>437</v>
      </c>
      <c r="ACC148" s="219" t="s">
        <v>437</v>
      </c>
      <c r="ACD148" s="219" t="s">
        <v>437</v>
      </c>
      <c r="ACE148" s="219" t="s">
        <v>437</v>
      </c>
      <c r="ACF148" s="219" t="s">
        <v>437</v>
      </c>
      <c r="ACG148" s="219" t="s">
        <v>437</v>
      </c>
      <c r="ACH148" s="219" t="s">
        <v>437</v>
      </c>
      <c r="ACI148" s="219" t="s">
        <v>437</v>
      </c>
      <c r="ACJ148" s="219" t="s">
        <v>437</v>
      </c>
      <c r="ACK148" s="219" t="s">
        <v>437</v>
      </c>
      <c r="ACL148" s="219" t="s">
        <v>437</v>
      </c>
      <c r="ACM148" s="219" t="s">
        <v>437</v>
      </c>
      <c r="ACN148" s="219" t="s">
        <v>437</v>
      </c>
      <c r="ACO148" s="219" t="s">
        <v>437</v>
      </c>
      <c r="ACP148" s="316" t="s">
        <v>437</v>
      </c>
      <c r="AEX148" s="301" t="s">
        <v>437</v>
      </c>
      <c r="AEY148" s="219" t="s">
        <v>437</v>
      </c>
      <c r="AEZ148" s="219" t="s">
        <v>437</v>
      </c>
      <c r="AFA148" s="219" t="s">
        <v>437</v>
      </c>
      <c r="AFB148" s="219">
        <v>4</v>
      </c>
      <c r="AFC148" s="219" t="s">
        <v>437</v>
      </c>
      <c r="AFD148" s="219" t="s">
        <v>437</v>
      </c>
      <c r="AFE148" s="219" t="s">
        <v>437</v>
      </c>
      <c r="AFF148" s="219" t="s">
        <v>437</v>
      </c>
      <c r="AFG148" s="219" t="s">
        <v>437</v>
      </c>
      <c r="AFH148" s="219" t="s">
        <v>437</v>
      </c>
      <c r="AFI148" s="219" t="s">
        <v>437</v>
      </c>
      <c r="AFJ148" s="219" t="s">
        <v>437</v>
      </c>
      <c r="AFK148" s="219" t="s">
        <v>437</v>
      </c>
      <c r="AFL148" s="219" t="s">
        <v>437</v>
      </c>
      <c r="AFM148" s="219" t="s">
        <v>437</v>
      </c>
      <c r="AFN148" s="219" t="s">
        <v>437</v>
      </c>
      <c r="AFO148" s="219" t="s">
        <v>437</v>
      </c>
      <c r="AFP148" s="219" t="s">
        <v>437</v>
      </c>
      <c r="AFQ148" s="219" t="s">
        <v>437</v>
      </c>
      <c r="AFR148" s="219" t="s">
        <v>437</v>
      </c>
      <c r="AFS148" s="219" t="s">
        <v>437</v>
      </c>
      <c r="AFT148" s="219" t="s">
        <v>437</v>
      </c>
      <c r="AFU148" s="219" t="s">
        <v>437</v>
      </c>
      <c r="AFV148" s="219" t="s">
        <v>437</v>
      </c>
      <c r="AFW148" s="219" t="s">
        <v>437</v>
      </c>
      <c r="AFX148" s="219" t="s">
        <v>437</v>
      </c>
      <c r="AFY148" s="219" t="s">
        <v>437</v>
      </c>
      <c r="AFZ148" s="219" t="s">
        <v>437</v>
      </c>
      <c r="AGA148" s="219" t="s">
        <v>437</v>
      </c>
      <c r="AGB148" s="316" t="s">
        <v>437</v>
      </c>
      <c r="AGC148" s="301" t="s">
        <v>437</v>
      </c>
      <c r="AGD148" s="219" t="s">
        <v>437</v>
      </c>
      <c r="AGE148" s="219" t="s">
        <v>437</v>
      </c>
      <c r="AGF148" s="219" t="s">
        <v>437</v>
      </c>
      <c r="AGG148" s="219" t="s">
        <v>437</v>
      </c>
      <c r="AGH148" s="219" t="s">
        <v>437</v>
      </c>
      <c r="AGI148" s="219" t="s">
        <v>437</v>
      </c>
      <c r="AGJ148" s="219" t="s">
        <v>437</v>
      </c>
      <c r="AGK148" s="219" t="s">
        <v>437</v>
      </c>
      <c r="AGL148" s="219" t="s">
        <v>437</v>
      </c>
      <c r="AGM148" s="219" t="s">
        <v>437</v>
      </c>
      <c r="AGN148" s="219" t="s">
        <v>437</v>
      </c>
      <c r="AGO148" s="219" t="s">
        <v>437</v>
      </c>
      <c r="AGP148" s="219" t="s">
        <v>437</v>
      </c>
      <c r="AGQ148" s="219" t="s">
        <v>437</v>
      </c>
      <c r="AGR148" s="219" t="s">
        <v>437</v>
      </c>
      <c r="AGS148" s="219" t="s">
        <v>437</v>
      </c>
      <c r="AGT148" s="219" t="s">
        <v>437</v>
      </c>
      <c r="AGU148" s="219" t="s">
        <v>437</v>
      </c>
      <c r="AGV148" s="219" t="s">
        <v>437</v>
      </c>
      <c r="AGW148" s="219" t="s">
        <v>437</v>
      </c>
      <c r="AGX148" s="219" t="s">
        <v>437</v>
      </c>
      <c r="AGY148" s="219" t="s">
        <v>437</v>
      </c>
      <c r="AGZ148" s="219" t="s">
        <v>437</v>
      </c>
      <c r="AHA148" s="219" t="s">
        <v>437</v>
      </c>
      <c r="AHB148" s="219" t="s">
        <v>437</v>
      </c>
      <c r="AHC148" s="219" t="s">
        <v>437</v>
      </c>
      <c r="AHD148" s="219" t="s">
        <v>437</v>
      </c>
      <c r="AHE148" s="219" t="s">
        <v>437</v>
      </c>
      <c r="AHF148" s="316" t="s">
        <v>437</v>
      </c>
      <c r="AHG148" s="301" t="s">
        <v>437</v>
      </c>
      <c r="AHH148" s="219" t="s">
        <v>437</v>
      </c>
      <c r="AHI148" s="219" t="s">
        <v>437</v>
      </c>
      <c r="AHJ148" s="219" t="s">
        <v>437</v>
      </c>
      <c r="AHK148" s="219" t="s">
        <v>437</v>
      </c>
      <c r="AHL148" s="219" t="s">
        <v>437</v>
      </c>
      <c r="AHM148" s="219" t="s">
        <v>437</v>
      </c>
      <c r="AHN148" s="219" t="s">
        <v>437</v>
      </c>
      <c r="AHO148" s="219" t="s">
        <v>437</v>
      </c>
      <c r="AHP148" s="219" t="s">
        <v>437</v>
      </c>
      <c r="AHQ148" s="219" t="s">
        <v>437</v>
      </c>
      <c r="AHR148" s="219" t="s">
        <v>437</v>
      </c>
      <c r="AHS148" s="219" t="s">
        <v>437</v>
      </c>
      <c r="AHT148" s="219" t="s">
        <v>437</v>
      </c>
      <c r="AHU148" s="219" t="s">
        <v>437</v>
      </c>
      <c r="AHV148" s="219" t="s">
        <v>437</v>
      </c>
      <c r="AHW148" s="219" t="s">
        <v>437</v>
      </c>
      <c r="AHX148" s="219" t="s">
        <v>437</v>
      </c>
      <c r="AHY148" s="219" t="s">
        <v>437</v>
      </c>
      <c r="AHZ148" s="219" t="s">
        <v>437</v>
      </c>
      <c r="AIA148" s="219" t="s">
        <v>437</v>
      </c>
      <c r="AIB148" s="219" t="s">
        <v>437</v>
      </c>
      <c r="AIC148" s="219" t="s">
        <v>437</v>
      </c>
      <c r="AID148" s="219" t="s">
        <v>437</v>
      </c>
      <c r="AIE148" s="219" t="s">
        <v>437</v>
      </c>
      <c r="AIF148" s="219" t="s">
        <v>437</v>
      </c>
      <c r="AIG148" s="219" t="s">
        <v>437</v>
      </c>
      <c r="AIH148" s="219" t="s">
        <v>437</v>
      </c>
      <c r="AII148" s="219" t="s">
        <v>437</v>
      </c>
      <c r="AIJ148" s="219" t="s">
        <v>437</v>
      </c>
      <c r="AIK148" s="316" t="s">
        <v>437</v>
      </c>
    </row>
    <row r="149" spans="1:1161" ht="14.25" hidden="1" customHeight="1" outlineLevel="1" thickBot="1">
      <c r="A149" s="159"/>
      <c r="B149" s="181" t="s">
        <v>230</v>
      </c>
      <c r="C149" s="40" t="s">
        <v>231</v>
      </c>
      <c r="D149" s="670">
        <f t="shared" si="178"/>
        <v>52</v>
      </c>
      <c r="E149" s="55">
        <f t="shared" si="177"/>
        <v>0.91222975712669763</v>
      </c>
      <c r="F149" s="179"/>
      <c r="G149" s="49">
        <f>G152*0.067</f>
        <v>57.003183237288141</v>
      </c>
      <c r="H149" s="156">
        <f t="shared" si="179"/>
        <v>52</v>
      </c>
      <c r="NV149" s="119"/>
      <c r="NW149" s="119"/>
      <c r="NX149" s="119"/>
      <c r="NY149" s="119"/>
      <c r="NZ149" s="119"/>
      <c r="RR149" s="136"/>
      <c r="RS149" s="136"/>
      <c r="RT149" s="136"/>
      <c r="XY149" s="534" t="s">
        <v>437</v>
      </c>
      <c r="XZ149" s="219" t="s">
        <v>437</v>
      </c>
      <c r="YA149" s="219" t="s">
        <v>437</v>
      </c>
      <c r="YB149" s="219" t="s">
        <v>437</v>
      </c>
      <c r="YC149" s="219" t="s">
        <v>437</v>
      </c>
      <c r="YD149" s="219" t="s">
        <v>437</v>
      </c>
      <c r="YE149" s="219" t="s">
        <v>437</v>
      </c>
      <c r="YF149" s="219" t="s">
        <v>437</v>
      </c>
      <c r="YG149" s="219" t="s">
        <v>437</v>
      </c>
      <c r="YH149" s="219" t="s">
        <v>437</v>
      </c>
      <c r="YI149" s="219" t="s">
        <v>437</v>
      </c>
      <c r="YJ149" s="219" t="s">
        <v>437</v>
      </c>
      <c r="YK149" s="219" t="s">
        <v>437</v>
      </c>
      <c r="YL149" s="219" t="s">
        <v>437</v>
      </c>
      <c r="YM149" s="219" t="s">
        <v>437</v>
      </c>
      <c r="YN149" s="219" t="s">
        <v>437</v>
      </c>
      <c r="YO149" s="219" t="s">
        <v>437</v>
      </c>
      <c r="YP149" s="219" t="s">
        <v>437</v>
      </c>
      <c r="YQ149" s="219" t="s">
        <v>437</v>
      </c>
      <c r="YR149" s="219" t="s">
        <v>437</v>
      </c>
      <c r="YS149" s="219" t="s">
        <v>437</v>
      </c>
      <c r="YT149" s="219" t="s">
        <v>437</v>
      </c>
      <c r="YU149" s="219" t="s">
        <v>437</v>
      </c>
      <c r="YV149" s="219" t="s">
        <v>437</v>
      </c>
      <c r="YW149" s="219" t="s">
        <v>437</v>
      </c>
      <c r="YX149" s="219" t="s">
        <v>437</v>
      </c>
      <c r="YY149" s="219" t="s">
        <v>437</v>
      </c>
      <c r="YZ149" s="219" t="s">
        <v>437</v>
      </c>
      <c r="ZA149" s="219" t="s">
        <v>437</v>
      </c>
      <c r="ZB149" s="528" t="s">
        <v>437</v>
      </c>
      <c r="ZC149" s="301" t="s">
        <v>437</v>
      </c>
      <c r="ZD149" s="219" t="s">
        <v>437</v>
      </c>
      <c r="ZE149" s="219" t="s">
        <v>437</v>
      </c>
      <c r="ZF149" s="219" t="s">
        <v>437</v>
      </c>
      <c r="ZG149" s="219" t="s">
        <v>437</v>
      </c>
      <c r="ZH149" s="219" t="s">
        <v>437</v>
      </c>
      <c r="ZI149" s="219">
        <v>6</v>
      </c>
      <c r="ZJ149" s="219" t="s">
        <v>437</v>
      </c>
      <c r="ZK149" s="219">
        <v>8</v>
      </c>
      <c r="ZL149" s="219" t="s">
        <v>437</v>
      </c>
      <c r="ZM149" s="219" t="s">
        <v>437</v>
      </c>
      <c r="ZN149" s="219" t="s">
        <v>437</v>
      </c>
      <c r="ZO149" s="219" t="s">
        <v>437</v>
      </c>
      <c r="ZP149" s="219" t="s">
        <v>437</v>
      </c>
      <c r="ZQ149" s="219" t="s">
        <v>437</v>
      </c>
      <c r="ZR149" s="219" t="s">
        <v>437</v>
      </c>
      <c r="ZS149" s="219" t="s">
        <v>437</v>
      </c>
      <c r="ZT149" s="219" t="s">
        <v>437</v>
      </c>
      <c r="ZU149" s="219" t="s">
        <v>437</v>
      </c>
      <c r="ZV149" s="219" t="s">
        <v>437</v>
      </c>
      <c r="ZW149" s="219" t="s">
        <v>437</v>
      </c>
      <c r="ZX149" s="219" t="s">
        <v>437</v>
      </c>
      <c r="ZY149" s="219" t="s">
        <v>437</v>
      </c>
      <c r="ZZ149" s="219" t="s">
        <v>437</v>
      </c>
      <c r="AAA149" s="219" t="s">
        <v>437</v>
      </c>
      <c r="AAB149" s="219" t="s">
        <v>437</v>
      </c>
      <c r="AAC149" s="219" t="s">
        <v>437</v>
      </c>
      <c r="AAD149" s="219" t="s">
        <v>437</v>
      </c>
      <c r="AAE149" s="219" t="s">
        <v>437</v>
      </c>
      <c r="AAF149" s="219" t="s">
        <v>437</v>
      </c>
      <c r="AAG149" s="316" t="s">
        <v>437</v>
      </c>
      <c r="AAH149" s="301" t="s">
        <v>437</v>
      </c>
      <c r="AAI149" s="219" t="s">
        <v>437</v>
      </c>
      <c r="AAJ149" s="219" t="s">
        <v>437</v>
      </c>
      <c r="AAK149" s="219" t="s">
        <v>437</v>
      </c>
      <c r="AAL149" s="219" t="s">
        <v>437</v>
      </c>
      <c r="AAM149" s="219" t="s">
        <v>437</v>
      </c>
      <c r="AAN149" s="219" t="s">
        <v>437</v>
      </c>
      <c r="AAO149" s="219" t="s">
        <v>437</v>
      </c>
      <c r="AAP149" s="219">
        <v>6</v>
      </c>
      <c r="AAQ149" s="219" t="s">
        <v>437</v>
      </c>
      <c r="AAR149" s="219">
        <v>10</v>
      </c>
      <c r="AAS149" s="219">
        <v>10</v>
      </c>
      <c r="AAT149" s="219">
        <v>8</v>
      </c>
      <c r="AAU149" s="219">
        <v>4</v>
      </c>
      <c r="AAV149" s="219" t="s">
        <v>437</v>
      </c>
      <c r="AAW149" s="219" t="s">
        <v>437</v>
      </c>
      <c r="AAX149" s="219" t="s">
        <v>437</v>
      </c>
      <c r="AAY149" s="219" t="s">
        <v>437</v>
      </c>
      <c r="AAZ149" s="219" t="s">
        <v>437</v>
      </c>
      <c r="ABA149" s="219" t="s">
        <v>437</v>
      </c>
      <c r="ABB149" s="219" t="s">
        <v>437</v>
      </c>
      <c r="ABC149" s="219" t="s">
        <v>437</v>
      </c>
      <c r="ABD149" s="219" t="s">
        <v>437</v>
      </c>
      <c r="ABE149" s="219" t="s">
        <v>437</v>
      </c>
      <c r="ABF149" s="219" t="s">
        <v>437</v>
      </c>
      <c r="ABG149" s="219" t="s">
        <v>437</v>
      </c>
      <c r="ABH149" s="219" t="s">
        <v>437</v>
      </c>
      <c r="ABI149" s="219" t="s">
        <v>437</v>
      </c>
      <c r="ABJ149" s="219" t="s">
        <v>437</v>
      </c>
      <c r="ABK149" s="316" t="s">
        <v>437</v>
      </c>
      <c r="ABL149" s="301" t="s">
        <v>437</v>
      </c>
      <c r="ABM149" s="219" t="s">
        <v>437</v>
      </c>
      <c r="ABN149" s="219" t="s">
        <v>437</v>
      </c>
      <c r="ABO149" s="219" t="s">
        <v>437</v>
      </c>
      <c r="ABP149" s="219" t="s">
        <v>437</v>
      </c>
      <c r="ABQ149" s="219" t="s">
        <v>437</v>
      </c>
      <c r="ABR149" s="219" t="s">
        <v>437</v>
      </c>
      <c r="ABS149" s="219" t="s">
        <v>437</v>
      </c>
      <c r="ABT149" s="219" t="s">
        <v>437</v>
      </c>
      <c r="ABU149" s="219" t="s">
        <v>437</v>
      </c>
      <c r="ABV149" s="219" t="s">
        <v>437</v>
      </c>
      <c r="ABW149" s="219" t="s">
        <v>437</v>
      </c>
      <c r="ABX149" s="219" t="s">
        <v>437</v>
      </c>
      <c r="ABY149" s="219" t="s">
        <v>437</v>
      </c>
      <c r="ABZ149" s="219" t="s">
        <v>437</v>
      </c>
      <c r="ACA149" s="219" t="s">
        <v>437</v>
      </c>
      <c r="ACB149" s="219" t="s">
        <v>437</v>
      </c>
      <c r="ACC149" s="219" t="s">
        <v>437</v>
      </c>
      <c r="ACD149" s="219" t="s">
        <v>437</v>
      </c>
      <c r="ACE149" s="219" t="s">
        <v>437</v>
      </c>
      <c r="ACF149" s="219" t="s">
        <v>437</v>
      </c>
      <c r="ACG149" s="219" t="s">
        <v>437</v>
      </c>
      <c r="ACH149" s="219" t="s">
        <v>437</v>
      </c>
      <c r="ACI149" s="219" t="s">
        <v>437</v>
      </c>
      <c r="ACJ149" s="219" t="s">
        <v>437</v>
      </c>
      <c r="ACK149" s="219" t="s">
        <v>437</v>
      </c>
      <c r="ACL149" s="219" t="s">
        <v>437</v>
      </c>
      <c r="ACM149" s="219" t="s">
        <v>437</v>
      </c>
      <c r="ACN149" s="219" t="s">
        <v>437</v>
      </c>
      <c r="ACO149" s="219" t="s">
        <v>437</v>
      </c>
      <c r="ACP149" s="316" t="s">
        <v>437</v>
      </c>
      <c r="AEX149" s="301" t="s">
        <v>437</v>
      </c>
      <c r="AEY149" s="219" t="s">
        <v>437</v>
      </c>
      <c r="AEZ149" s="219" t="s">
        <v>437</v>
      </c>
      <c r="AFA149" s="219" t="s">
        <v>437</v>
      </c>
      <c r="AFB149" s="219" t="s">
        <v>437</v>
      </c>
      <c r="AFC149" s="219" t="s">
        <v>437</v>
      </c>
      <c r="AFD149" s="219" t="s">
        <v>437</v>
      </c>
      <c r="AFE149" s="219" t="s">
        <v>437</v>
      </c>
      <c r="AFF149" s="219" t="s">
        <v>437</v>
      </c>
      <c r="AFG149" s="219" t="s">
        <v>437</v>
      </c>
      <c r="AFH149" s="219" t="s">
        <v>437</v>
      </c>
      <c r="AFI149" s="219" t="s">
        <v>437</v>
      </c>
      <c r="AFJ149" s="219" t="s">
        <v>437</v>
      </c>
      <c r="AFK149" s="219" t="s">
        <v>437</v>
      </c>
      <c r="AFL149" s="219" t="s">
        <v>437</v>
      </c>
      <c r="AFM149" s="219" t="s">
        <v>437</v>
      </c>
      <c r="AFN149" s="219" t="s">
        <v>437</v>
      </c>
      <c r="AFO149" s="219" t="s">
        <v>437</v>
      </c>
      <c r="AFP149" s="219" t="s">
        <v>437</v>
      </c>
      <c r="AFQ149" s="219" t="s">
        <v>437</v>
      </c>
      <c r="AFR149" s="219" t="s">
        <v>437</v>
      </c>
      <c r="AFS149" s="219" t="s">
        <v>437</v>
      </c>
      <c r="AFT149" s="219" t="s">
        <v>437</v>
      </c>
      <c r="AFU149" s="219" t="s">
        <v>437</v>
      </c>
      <c r="AFV149" s="219" t="s">
        <v>437</v>
      </c>
      <c r="AFW149" s="219" t="s">
        <v>437</v>
      </c>
      <c r="AFX149" s="219" t="s">
        <v>437</v>
      </c>
      <c r="AFY149" s="219" t="s">
        <v>437</v>
      </c>
      <c r="AFZ149" s="219" t="s">
        <v>437</v>
      </c>
      <c r="AGA149" s="219" t="s">
        <v>437</v>
      </c>
      <c r="AGB149" s="316" t="s">
        <v>437</v>
      </c>
      <c r="AGC149" s="301" t="s">
        <v>437</v>
      </c>
      <c r="AGD149" s="219" t="s">
        <v>437</v>
      </c>
      <c r="AGE149" s="219" t="s">
        <v>437</v>
      </c>
      <c r="AGF149" s="219" t="s">
        <v>437</v>
      </c>
      <c r="AGG149" s="219" t="s">
        <v>437</v>
      </c>
      <c r="AGH149" s="219" t="s">
        <v>437</v>
      </c>
      <c r="AGI149" s="219" t="s">
        <v>437</v>
      </c>
      <c r="AGJ149" s="219" t="s">
        <v>437</v>
      </c>
      <c r="AGK149" s="219" t="s">
        <v>437</v>
      </c>
      <c r="AGL149" s="219" t="s">
        <v>437</v>
      </c>
      <c r="AGM149" s="219" t="s">
        <v>437</v>
      </c>
      <c r="AGN149" s="219" t="s">
        <v>437</v>
      </c>
      <c r="AGO149" s="219" t="s">
        <v>437</v>
      </c>
      <c r="AGP149" s="219" t="s">
        <v>437</v>
      </c>
      <c r="AGQ149" s="219" t="s">
        <v>437</v>
      </c>
      <c r="AGR149" s="219" t="s">
        <v>437</v>
      </c>
      <c r="AGS149" s="219" t="s">
        <v>437</v>
      </c>
      <c r="AGT149" s="219" t="s">
        <v>437</v>
      </c>
      <c r="AGU149" s="219" t="s">
        <v>437</v>
      </c>
      <c r="AGV149" s="219" t="s">
        <v>437</v>
      </c>
      <c r="AGW149" s="219" t="s">
        <v>437</v>
      </c>
      <c r="AGX149" s="219" t="s">
        <v>437</v>
      </c>
      <c r="AGY149" s="219" t="s">
        <v>437</v>
      </c>
      <c r="AGZ149" s="219" t="s">
        <v>437</v>
      </c>
      <c r="AHA149" s="219" t="s">
        <v>437</v>
      </c>
      <c r="AHB149" s="219" t="s">
        <v>437</v>
      </c>
      <c r="AHC149" s="219" t="s">
        <v>437</v>
      </c>
      <c r="AHD149" s="219" t="s">
        <v>437</v>
      </c>
      <c r="AHE149" s="219" t="s">
        <v>437</v>
      </c>
      <c r="AHF149" s="316" t="s">
        <v>437</v>
      </c>
      <c r="AHG149" s="301" t="s">
        <v>437</v>
      </c>
      <c r="AHH149" s="219" t="s">
        <v>437</v>
      </c>
      <c r="AHI149" s="219" t="s">
        <v>437</v>
      </c>
      <c r="AHJ149" s="219" t="s">
        <v>437</v>
      </c>
      <c r="AHK149" s="219" t="s">
        <v>437</v>
      </c>
      <c r="AHL149" s="219" t="s">
        <v>437</v>
      </c>
      <c r="AHM149" s="219" t="s">
        <v>437</v>
      </c>
      <c r="AHN149" s="219" t="s">
        <v>437</v>
      </c>
      <c r="AHO149" s="219" t="s">
        <v>437</v>
      </c>
      <c r="AHP149" s="219" t="s">
        <v>437</v>
      </c>
      <c r="AHQ149" s="219" t="s">
        <v>437</v>
      </c>
      <c r="AHR149" s="219" t="s">
        <v>437</v>
      </c>
      <c r="AHS149" s="219" t="s">
        <v>437</v>
      </c>
      <c r="AHT149" s="219" t="s">
        <v>437</v>
      </c>
      <c r="AHU149" s="219" t="s">
        <v>437</v>
      </c>
      <c r="AHV149" s="219" t="s">
        <v>437</v>
      </c>
      <c r="AHW149" s="219" t="s">
        <v>437</v>
      </c>
      <c r="AHX149" s="219" t="s">
        <v>437</v>
      </c>
      <c r="AHY149" s="219" t="s">
        <v>437</v>
      </c>
      <c r="AHZ149" s="219" t="s">
        <v>437</v>
      </c>
      <c r="AIA149" s="219" t="s">
        <v>437</v>
      </c>
      <c r="AIB149" s="219" t="s">
        <v>437</v>
      </c>
      <c r="AIC149" s="219" t="s">
        <v>437</v>
      </c>
      <c r="AID149" s="219" t="s">
        <v>437</v>
      </c>
      <c r="AIE149" s="219" t="s">
        <v>437</v>
      </c>
      <c r="AIF149" s="219" t="s">
        <v>437</v>
      </c>
      <c r="AIG149" s="219" t="s">
        <v>437</v>
      </c>
      <c r="AIH149" s="219" t="s">
        <v>437</v>
      </c>
      <c r="AII149" s="219" t="s">
        <v>437</v>
      </c>
      <c r="AIJ149" s="219" t="s">
        <v>437</v>
      </c>
      <c r="AIK149" s="316" t="s">
        <v>437</v>
      </c>
    </row>
    <row r="150" spans="1:1161" ht="14.25" hidden="1" customHeight="1" outlineLevel="1" thickBot="1">
      <c r="A150" s="159"/>
      <c r="B150" s="160">
        <f>D152</f>
        <v>851</v>
      </c>
      <c r="C150" s="40" t="s">
        <v>232</v>
      </c>
      <c r="D150" s="670">
        <f t="shared" si="178"/>
        <v>84</v>
      </c>
      <c r="E150" s="55">
        <f t="shared" si="177"/>
        <v>1.7630594344467907</v>
      </c>
      <c r="F150" s="179"/>
      <c r="G150" s="49">
        <f>G152*0.056</f>
        <v>47.644451661016952</v>
      </c>
      <c r="H150" s="156">
        <f t="shared" si="179"/>
        <v>84</v>
      </c>
      <c r="NV150" s="119"/>
      <c r="NW150" s="119"/>
      <c r="NX150" s="119"/>
      <c r="NY150" s="119"/>
      <c r="NZ150" s="119"/>
      <c r="RR150" s="136"/>
      <c r="RS150" s="136"/>
      <c r="RT150" s="136"/>
      <c r="XY150" s="534" t="s">
        <v>437</v>
      </c>
      <c r="XZ150" s="219" t="s">
        <v>437</v>
      </c>
      <c r="YA150" s="219" t="s">
        <v>437</v>
      </c>
      <c r="YB150" s="219" t="s">
        <v>437</v>
      </c>
      <c r="YC150" s="219" t="s">
        <v>437</v>
      </c>
      <c r="YD150" s="219" t="s">
        <v>437</v>
      </c>
      <c r="YE150" s="219" t="s">
        <v>437</v>
      </c>
      <c r="YF150" s="219" t="s">
        <v>437</v>
      </c>
      <c r="YG150" s="219" t="s">
        <v>437</v>
      </c>
      <c r="YH150" s="219" t="s">
        <v>437</v>
      </c>
      <c r="YI150" s="219" t="s">
        <v>437</v>
      </c>
      <c r="YJ150" s="219" t="s">
        <v>437</v>
      </c>
      <c r="YK150" s="219" t="s">
        <v>437</v>
      </c>
      <c r="YL150" s="219" t="s">
        <v>437</v>
      </c>
      <c r="YM150" s="219" t="s">
        <v>437</v>
      </c>
      <c r="YN150" s="219" t="s">
        <v>437</v>
      </c>
      <c r="YO150" s="219" t="s">
        <v>437</v>
      </c>
      <c r="YP150" s="219" t="s">
        <v>437</v>
      </c>
      <c r="YQ150" s="219" t="s">
        <v>437</v>
      </c>
      <c r="YR150" s="219" t="s">
        <v>437</v>
      </c>
      <c r="YS150" s="219" t="s">
        <v>437</v>
      </c>
      <c r="YT150" s="219" t="s">
        <v>437</v>
      </c>
      <c r="YU150" s="219" t="s">
        <v>437</v>
      </c>
      <c r="YV150" s="219" t="s">
        <v>437</v>
      </c>
      <c r="YW150" s="219" t="s">
        <v>437</v>
      </c>
      <c r="YX150" s="219" t="s">
        <v>437</v>
      </c>
      <c r="YY150" s="219" t="s">
        <v>437</v>
      </c>
      <c r="YZ150" s="219" t="s">
        <v>437</v>
      </c>
      <c r="ZA150" s="219" t="s">
        <v>437</v>
      </c>
      <c r="ZB150" s="528" t="s">
        <v>437</v>
      </c>
      <c r="ZC150" s="301" t="s">
        <v>437</v>
      </c>
      <c r="ZD150" s="219" t="s">
        <v>437</v>
      </c>
      <c r="ZE150" s="219" t="s">
        <v>437</v>
      </c>
      <c r="ZF150" s="219" t="s">
        <v>437</v>
      </c>
      <c r="ZG150" s="219" t="s">
        <v>437</v>
      </c>
      <c r="ZH150" s="219" t="s">
        <v>437</v>
      </c>
      <c r="ZI150" s="219" t="s">
        <v>437</v>
      </c>
      <c r="ZJ150" s="219" t="s">
        <v>437</v>
      </c>
      <c r="ZK150" s="219" t="s">
        <v>437</v>
      </c>
      <c r="ZL150" s="219" t="s">
        <v>437</v>
      </c>
      <c r="ZM150" s="219" t="s">
        <v>437</v>
      </c>
      <c r="ZN150" s="219" t="s">
        <v>437</v>
      </c>
      <c r="ZO150" s="219" t="s">
        <v>437</v>
      </c>
      <c r="ZP150" s="219" t="s">
        <v>437</v>
      </c>
      <c r="ZQ150" s="219" t="s">
        <v>437</v>
      </c>
      <c r="ZR150" s="219" t="s">
        <v>437</v>
      </c>
      <c r="ZS150" s="219" t="s">
        <v>437</v>
      </c>
      <c r="ZT150" s="219" t="s">
        <v>437</v>
      </c>
      <c r="ZU150" s="219" t="s">
        <v>437</v>
      </c>
      <c r="ZV150" s="219" t="s">
        <v>437</v>
      </c>
      <c r="ZW150" s="219" t="s">
        <v>437</v>
      </c>
      <c r="ZX150" s="219" t="s">
        <v>437</v>
      </c>
      <c r="ZY150" s="219" t="s">
        <v>437</v>
      </c>
      <c r="ZZ150" s="219" t="s">
        <v>437</v>
      </c>
      <c r="AAA150" s="219" t="s">
        <v>437</v>
      </c>
      <c r="AAB150" s="219" t="s">
        <v>437</v>
      </c>
      <c r="AAC150" s="219" t="s">
        <v>437</v>
      </c>
      <c r="AAD150" s="219" t="s">
        <v>437</v>
      </c>
      <c r="AAE150" s="219" t="s">
        <v>437</v>
      </c>
      <c r="AAF150" s="219" t="s">
        <v>437</v>
      </c>
      <c r="AAG150" s="316" t="s">
        <v>437</v>
      </c>
      <c r="AAH150" s="301" t="s">
        <v>437</v>
      </c>
      <c r="AAI150" s="219" t="s">
        <v>437</v>
      </c>
      <c r="AAJ150" s="219" t="s">
        <v>437</v>
      </c>
      <c r="AAK150" s="219" t="s">
        <v>437</v>
      </c>
      <c r="AAL150" s="219" t="s">
        <v>437</v>
      </c>
      <c r="AAM150" s="219" t="s">
        <v>437</v>
      </c>
      <c r="AAN150" s="219" t="s">
        <v>437</v>
      </c>
      <c r="AAO150" s="219" t="s">
        <v>437</v>
      </c>
      <c r="AAP150" s="219" t="s">
        <v>437</v>
      </c>
      <c r="AAQ150" s="219" t="s">
        <v>437</v>
      </c>
      <c r="AAR150" s="219" t="s">
        <v>437</v>
      </c>
      <c r="AAS150" s="219" t="s">
        <v>437</v>
      </c>
      <c r="AAT150" s="219" t="s">
        <v>437</v>
      </c>
      <c r="AAU150" s="219" t="s">
        <v>437</v>
      </c>
      <c r="AAV150" s="219" t="s">
        <v>437</v>
      </c>
      <c r="AAW150" s="219" t="s">
        <v>437</v>
      </c>
      <c r="AAX150" s="219" t="s">
        <v>437</v>
      </c>
      <c r="AAY150" s="219" t="s">
        <v>437</v>
      </c>
      <c r="AAZ150" s="219" t="s">
        <v>437</v>
      </c>
      <c r="ABA150" s="219" t="s">
        <v>437</v>
      </c>
      <c r="ABB150" s="219" t="s">
        <v>437</v>
      </c>
      <c r="ABC150" s="219" t="s">
        <v>437</v>
      </c>
      <c r="ABD150" s="219" t="s">
        <v>437</v>
      </c>
      <c r="ABE150" s="219" t="s">
        <v>437</v>
      </c>
      <c r="ABF150" s="219" t="s">
        <v>437</v>
      </c>
      <c r="ABG150" s="219" t="s">
        <v>437</v>
      </c>
      <c r="ABH150" s="219" t="s">
        <v>437</v>
      </c>
      <c r="ABI150" s="219" t="s">
        <v>437</v>
      </c>
      <c r="ABJ150" s="219" t="s">
        <v>437</v>
      </c>
      <c r="ABK150" s="316" t="s">
        <v>437</v>
      </c>
      <c r="ABL150" s="301" t="s">
        <v>437</v>
      </c>
      <c r="ABM150" s="219" t="s">
        <v>437</v>
      </c>
      <c r="ABN150" s="219" t="s">
        <v>437</v>
      </c>
      <c r="ABO150" s="219" t="s">
        <v>437</v>
      </c>
      <c r="ABP150" s="219" t="s">
        <v>437</v>
      </c>
      <c r="ABQ150" s="219" t="s">
        <v>437</v>
      </c>
      <c r="ABR150" s="219" t="s">
        <v>437</v>
      </c>
      <c r="ABS150" s="219" t="s">
        <v>437</v>
      </c>
      <c r="ABT150" s="219" t="s">
        <v>437</v>
      </c>
      <c r="ABU150" s="219" t="s">
        <v>437</v>
      </c>
      <c r="ABV150" s="219" t="s">
        <v>437</v>
      </c>
      <c r="ABW150" s="219" t="s">
        <v>437</v>
      </c>
      <c r="ABX150" s="219" t="s">
        <v>437</v>
      </c>
      <c r="ABY150" s="219" t="s">
        <v>437</v>
      </c>
      <c r="ABZ150" s="219" t="s">
        <v>437</v>
      </c>
      <c r="ACA150" s="219" t="s">
        <v>437</v>
      </c>
      <c r="ACB150" s="219" t="s">
        <v>437</v>
      </c>
      <c r="ACC150" s="219" t="s">
        <v>437</v>
      </c>
      <c r="ACD150" s="219" t="s">
        <v>437</v>
      </c>
      <c r="ACE150" s="219" t="s">
        <v>437</v>
      </c>
      <c r="ACF150" s="219" t="s">
        <v>437</v>
      </c>
      <c r="ACG150" s="219" t="s">
        <v>437</v>
      </c>
      <c r="ACH150" s="219" t="s">
        <v>437</v>
      </c>
      <c r="ACI150" s="219" t="s">
        <v>437</v>
      </c>
      <c r="ACJ150" s="219" t="s">
        <v>437</v>
      </c>
      <c r="ACK150" s="219" t="s">
        <v>437</v>
      </c>
      <c r="ACL150" s="219" t="s">
        <v>437</v>
      </c>
      <c r="ACM150" s="219" t="s">
        <v>437</v>
      </c>
      <c r="ACN150" s="219" t="s">
        <v>437</v>
      </c>
      <c r="ACO150" s="219" t="s">
        <v>437</v>
      </c>
      <c r="ACP150" s="316" t="s">
        <v>437</v>
      </c>
      <c r="AEX150" s="301" t="s">
        <v>437</v>
      </c>
      <c r="AEY150" s="219" t="s">
        <v>437</v>
      </c>
      <c r="AEZ150" s="219" t="s">
        <v>437</v>
      </c>
      <c r="AFA150" s="219" t="s">
        <v>437</v>
      </c>
      <c r="AFB150" s="219" t="s">
        <v>437</v>
      </c>
      <c r="AFC150" s="219" t="s">
        <v>437</v>
      </c>
      <c r="AFD150" s="219" t="s">
        <v>437</v>
      </c>
      <c r="AFE150" s="219" t="s">
        <v>437</v>
      </c>
      <c r="AFF150" s="219" t="s">
        <v>437</v>
      </c>
      <c r="AFG150" s="219" t="s">
        <v>437</v>
      </c>
      <c r="AFH150" s="219" t="s">
        <v>437</v>
      </c>
      <c r="AFI150" s="219" t="s">
        <v>437</v>
      </c>
      <c r="AFJ150" s="219" t="s">
        <v>437</v>
      </c>
      <c r="AFK150" s="219" t="s">
        <v>437</v>
      </c>
      <c r="AFL150" s="219" t="s">
        <v>437</v>
      </c>
      <c r="AFM150" s="219" t="s">
        <v>437</v>
      </c>
      <c r="AFN150" s="219" t="s">
        <v>437</v>
      </c>
      <c r="AFO150" s="219" t="s">
        <v>437</v>
      </c>
      <c r="AFP150" s="219" t="s">
        <v>437</v>
      </c>
      <c r="AFQ150" s="219" t="s">
        <v>437</v>
      </c>
      <c r="AFR150" s="219" t="s">
        <v>437</v>
      </c>
      <c r="AFS150" s="219" t="s">
        <v>437</v>
      </c>
      <c r="AFT150" s="219" t="s">
        <v>437</v>
      </c>
      <c r="AFU150" s="219" t="s">
        <v>437</v>
      </c>
      <c r="AFV150" s="219" t="s">
        <v>437</v>
      </c>
      <c r="AFW150" s="219">
        <v>6</v>
      </c>
      <c r="AFX150" s="219">
        <v>24</v>
      </c>
      <c r="AFY150" s="219">
        <v>10</v>
      </c>
      <c r="AFZ150" s="219" t="s">
        <v>437</v>
      </c>
      <c r="AGA150" s="219" t="s">
        <v>437</v>
      </c>
      <c r="AGB150" s="316">
        <v>8</v>
      </c>
      <c r="AGC150" s="301">
        <v>6</v>
      </c>
      <c r="AGD150" s="219">
        <v>8</v>
      </c>
      <c r="AGE150" s="219">
        <v>4</v>
      </c>
      <c r="AGF150" s="219" t="s">
        <v>437</v>
      </c>
      <c r="AGG150" s="219" t="s">
        <v>437</v>
      </c>
      <c r="AGH150" s="219" t="s">
        <v>437</v>
      </c>
      <c r="AGI150" s="219" t="s">
        <v>437</v>
      </c>
      <c r="AGJ150" s="219" t="s">
        <v>437</v>
      </c>
      <c r="AGK150" s="219" t="s">
        <v>437</v>
      </c>
      <c r="AGL150" s="219" t="s">
        <v>437</v>
      </c>
      <c r="AGM150" s="219" t="s">
        <v>437</v>
      </c>
      <c r="AGN150" s="219" t="s">
        <v>437</v>
      </c>
      <c r="AGO150" s="219" t="s">
        <v>437</v>
      </c>
      <c r="AGP150" s="219" t="s">
        <v>437</v>
      </c>
      <c r="AGQ150" s="219" t="s">
        <v>437</v>
      </c>
      <c r="AGR150" s="219" t="s">
        <v>437</v>
      </c>
      <c r="AGS150" s="219">
        <v>6</v>
      </c>
      <c r="AGT150" s="219" t="s">
        <v>437</v>
      </c>
      <c r="AGU150" s="219" t="s">
        <v>437</v>
      </c>
      <c r="AGV150" s="219" t="s">
        <v>437</v>
      </c>
      <c r="AGW150" s="219" t="s">
        <v>437</v>
      </c>
      <c r="AGX150" s="219" t="s">
        <v>437</v>
      </c>
      <c r="AGY150" s="219" t="s">
        <v>437</v>
      </c>
      <c r="AGZ150" s="219" t="s">
        <v>437</v>
      </c>
      <c r="AHA150" s="219" t="s">
        <v>437</v>
      </c>
      <c r="AHB150" s="219" t="s">
        <v>437</v>
      </c>
      <c r="AHC150" s="219" t="s">
        <v>437</v>
      </c>
      <c r="AHD150" s="219" t="s">
        <v>437</v>
      </c>
      <c r="AHE150" s="219" t="s">
        <v>437</v>
      </c>
      <c r="AHF150" s="316" t="s">
        <v>437</v>
      </c>
      <c r="AHG150" s="301" t="s">
        <v>437</v>
      </c>
      <c r="AHH150" s="219" t="s">
        <v>437</v>
      </c>
      <c r="AHI150" s="219" t="s">
        <v>437</v>
      </c>
      <c r="AHJ150" s="219" t="s">
        <v>437</v>
      </c>
      <c r="AHK150" s="219" t="s">
        <v>437</v>
      </c>
      <c r="AHL150" s="219" t="s">
        <v>437</v>
      </c>
      <c r="AHM150" s="219" t="s">
        <v>437</v>
      </c>
      <c r="AHN150" s="219" t="s">
        <v>437</v>
      </c>
      <c r="AHO150" s="219">
        <v>12</v>
      </c>
      <c r="AHP150" s="219" t="s">
        <v>437</v>
      </c>
      <c r="AHQ150" s="219" t="s">
        <v>437</v>
      </c>
      <c r="AHR150" s="219" t="s">
        <v>437</v>
      </c>
      <c r="AHS150" s="219" t="s">
        <v>437</v>
      </c>
      <c r="AHT150" s="219" t="s">
        <v>437</v>
      </c>
      <c r="AHU150" s="219" t="s">
        <v>437</v>
      </c>
      <c r="AHV150" s="219" t="s">
        <v>437</v>
      </c>
      <c r="AHW150" s="219" t="s">
        <v>437</v>
      </c>
      <c r="AHX150" s="219" t="s">
        <v>437</v>
      </c>
      <c r="AHY150" s="219" t="s">
        <v>437</v>
      </c>
      <c r="AHZ150" s="219" t="s">
        <v>437</v>
      </c>
      <c r="AIA150" s="219" t="s">
        <v>437</v>
      </c>
      <c r="AIB150" s="219" t="s">
        <v>437</v>
      </c>
      <c r="AIC150" s="219" t="s">
        <v>437</v>
      </c>
      <c r="AID150" s="219" t="s">
        <v>437</v>
      </c>
      <c r="AIE150" s="219" t="s">
        <v>437</v>
      </c>
      <c r="AIF150" s="219" t="s">
        <v>437</v>
      </c>
      <c r="AIG150" s="219" t="s">
        <v>437</v>
      </c>
      <c r="AIH150" s="219" t="s">
        <v>437</v>
      </c>
      <c r="AII150" s="219" t="s">
        <v>437</v>
      </c>
      <c r="AIJ150" s="219" t="s">
        <v>437</v>
      </c>
      <c r="AIK150" s="316" t="s">
        <v>437</v>
      </c>
    </row>
    <row r="151" spans="1:1161" ht="14.25" hidden="1" customHeight="1" outlineLevel="1" thickBot="1">
      <c r="A151" s="161" t="s">
        <v>233</v>
      </c>
      <c r="B151" s="162">
        <f>SUM(B150/(B146*E153/100))</f>
        <v>1.0002423858094791</v>
      </c>
      <c r="C151" s="32" t="s">
        <v>234</v>
      </c>
      <c r="D151" s="670">
        <f t="shared" si="178"/>
        <v>124</v>
      </c>
      <c r="E151" s="55">
        <f t="shared" si="177"/>
        <v>0.8328356947481983</v>
      </c>
      <c r="F151" s="179"/>
      <c r="G151" s="49">
        <f>G152*0.175</f>
        <v>148.88891144067796</v>
      </c>
      <c r="H151" s="156">
        <f t="shared" si="179"/>
        <v>124</v>
      </c>
      <c r="NV151" s="119"/>
      <c r="NW151" s="119"/>
      <c r="NX151" s="119"/>
      <c r="NY151" s="119"/>
      <c r="NZ151" s="119"/>
      <c r="RR151" s="136"/>
      <c r="RS151" s="136"/>
      <c r="RT151" s="136"/>
      <c r="XY151" s="534" t="s">
        <v>437</v>
      </c>
      <c r="XZ151" s="219" t="s">
        <v>437</v>
      </c>
      <c r="YA151" s="219" t="s">
        <v>437</v>
      </c>
      <c r="YB151" s="219" t="s">
        <v>437</v>
      </c>
      <c r="YC151" s="219" t="s">
        <v>437</v>
      </c>
      <c r="YD151" s="219" t="s">
        <v>437</v>
      </c>
      <c r="YE151" s="219" t="s">
        <v>437</v>
      </c>
      <c r="YF151" s="219" t="s">
        <v>437</v>
      </c>
      <c r="YG151" s="219" t="s">
        <v>437</v>
      </c>
      <c r="YH151" s="219" t="s">
        <v>437</v>
      </c>
      <c r="YI151" s="219" t="s">
        <v>437</v>
      </c>
      <c r="YJ151" s="219" t="s">
        <v>437</v>
      </c>
      <c r="YK151" s="219" t="s">
        <v>437</v>
      </c>
      <c r="YL151" s="219" t="s">
        <v>437</v>
      </c>
      <c r="YM151" s="219" t="s">
        <v>437</v>
      </c>
      <c r="YN151" s="219" t="s">
        <v>437</v>
      </c>
      <c r="YO151" s="219" t="s">
        <v>437</v>
      </c>
      <c r="YP151" s="219" t="s">
        <v>437</v>
      </c>
      <c r="YQ151" s="219" t="s">
        <v>437</v>
      </c>
      <c r="YR151" s="219" t="s">
        <v>437</v>
      </c>
      <c r="YS151" s="219" t="s">
        <v>437</v>
      </c>
      <c r="YT151" s="219" t="s">
        <v>437</v>
      </c>
      <c r="YU151" s="219" t="s">
        <v>437</v>
      </c>
      <c r="YV151" s="219" t="s">
        <v>437</v>
      </c>
      <c r="YW151" s="219" t="s">
        <v>437</v>
      </c>
      <c r="YX151" s="219" t="s">
        <v>437</v>
      </c>
      <c r="YY151" s="219" t="s">
        <v>437</v>
      </c>
      <c r="YZ151" s="219" t="s">
        <v>437</v>
      </c>
      <c r="ZA151" s="219" t="s">
        <v>437</v>
      </c>
      <c r="ZB151" s="528" t="s">
        <v>437</v>
      </c>
      <c r="ZC151" s="301" t="s">
        <v>437</v>
      </c>
      <c r="ZD151" s="219" t="s">
        <v>437</v>
      </c>
      <c r="ZE151" s="219" t="s">
        <v>437</v>
      </c>
      <c r="ZF151" s="219" t="s">
        <v>437</v>
      </c>
      <c r="ZG151" s="219" t="s">
        <v>437</v>
      </c>
      <c r="ZH151" s="219" t="s">
        <v>437</v>
      </c>
      <c r="ZI151" s="219" t="s">
        <v>437</v>
      </c>
      <c r="ZJ151" s="219" t="s">
        <v>437</v>
      </c>
      <c r="ZK151" s="219" t="s">
        <v>437</v>
      </c>
      <c r="ZL151" s="219" t="s">
        <v>437</v>
      </c>
      <c r="ZM151" s="219" t="s">
        <v>437</v>
      </c>
      <c r="ZN151" s="219" t="s">
        <v>437</v>
      </c>
      <c r="ZO151" s="219" t="s">
        <v>437</v>
      </c>
      <c r="ZP151" s="219" t="s">
        <v>437</v>
      </c>
      <c r="ZQ151" s="219" t="s">
        <v>437</v>
      </c>
      <c r="ZR151" s="219" t="s">
        <v>437</v>
      </c>
      <c r="ZS151" s="219" t="s">
        <v>437</v>
      </c>
      <c r="ZT151" s="219" t="s">
        <v>437</v>
      </c>
      <c r="ZU151" s="219" t="s">
        <v>437</v>
      </c>
      <c r="ZV151" s="219" t="s">
        <v>437</v>
      </c>
      <c r="ZW151" s="219" t="s">
        <v>437</v>
      </c>
      <c r="ZX151" s="219" t="s">
        <v>437</v>
      </c>
      <c r="ZY151" s="219" t="s">
        <v>437</v>
      </c>
      <c r="ZZ151" s="219" t="s">
        <v>437</v>
      </c>
      <c r="AAA151" s="219" t="s">
        <v>437</v>
      </c>
      <c r="AAB151" s="219" t="s">
        <v>437</v>
      </c>
      <c r="AAC151" s="219" t="s">
        <v>437</v>
      </c>
      <c r="AAD151" s="219" t="s">
        <v>437</v>
      </c>
      <c r="AAE151" s="219" t="s">
        <v>437</v>
      </c>
      <c r="AAF151" s="219" t="s">
        <v>437</v>
      </c>
      <c r="AAG151" s="316" t="s">
        <v>437</v>
      </c>
      <c r="AAH151" s="301" t="s">
        <v>437</v>
      </c>
      <c r="AAI151" s="219" t="s">
        <v>437</v>
      </c>
      <c r="AAJ151" s="219" t="s">
        <v>437</v>
      </c>
      <c r="AAK151" s="219" t="s">
        <v>437</v>
      </c>
      <c r="AAL151" s="219" t="s">
        <v>437</v>
      </c>
      <c r="AAM151" s="219" t="s">
        <v>437</v>
      </c>
      <c r="AAN151" s="219" t="s">
        <v>437</v>
      </c>
      <c r="AAO151" s="219" t="s">
        <v>437</v>
      </c>
      <c r="AAP151" s="219">
        <v>2</v>
      </c>
      <c r="AAQ151" s="219" t="s">
        <v>437</v>
      </c>
      <c r="AAR151" s="219" t="s">
        <v>437</v>
      </c>
      <c r="AAS151" s="219" t="s">
        <v>437</v>
      </c>
      <c r="AAT151" s="219" t="s">
        <v>437</v>
      </c>
      <c r="AAU151" s="219" t="s">
        <v>437</v>
      </c>
      <c r="AAV151" s="219">
        <v>14</v>
      </c>
      <c r="AAW151" s="219" t="s">
        <v>437</v>
      </c>
      <c r="AAX151" s="219" t="s">
        <v>437</v>
      </c>
      <c r="AAY151" s="219" t="s">
        <v>437</v>
      </c>
      <c r="AAZ151" s="219" t="s">
        <v>437</v>
      </c>
      <c r="ABA151" s="219">
        <v>8</v>
      </c>
      <c r="ABB151" s="219">
        <v>12</v>
      </c>
      <c r="ABC151" s="219">
        <v>12</v>
      </c>
      <c r="ABD151" s="219" t="s">
        <v>437</v>
      </c>
      <c r="ABE151" s="219" t="s">
        <v>437</v>
      </c>
      <c r="ABF151" s="219" t="s">
        <v>437</v>
      </c>
      <c r="ABG151" s="219" t="s">
        <v>437</v>
      </c>
      <c r="ABH151" s="219" t="s">
        <v>437</v>
      </c>
      <c r="ABI151" s="219" t="s">
        <v>437</v>
      </c>
      <c r="ABJ151" s="219" t="s">
        <v>437</v>
      </c>
      <c r="ABK151" s="316" t="s">
        <v>437</v>
      </c>
      <c r="ABL151" s="301" t="s">
        <v>437</v>
      </c>
      <c r="ABM151" s="219" t="s">
        <v>437</v>
      </c>
      <c r="ABN151" s="219" t="s">
        <v>437</v>
      </c>
      <c r="ABO151" s="219" t="s">
        <v>437</v>
      </c>
      <c r="ABP151" s="219" t="s">
        <v>437</v>
      </c>
      <c r="ABQ151" s="219" t="s">
        <v>437</v>
      </c>
      <c r="ABR151" s="219" t="s">
        <v>437</v>
      </c>
      <c r="ABS151" s="219" t="s">
        <v>437</v>
      </c>
      <c r="ABT151" s="219" t="s">
        <v>437</v>
      </c>
      <c r="ABU151" s="219" t="s">
        <v>437</v>
      </c>
      <c r="ABV151" s="219" t="s">
        <v>437</v>
      </c>
      <c r="ABW151" s="219" t="s">
        <v>437</v>
      </c>
      <c r="ABX151" s="219" t="s">
        <v>437</v>
      </c>
      <c r="ABY151" s="219" t="s">
        <v>437</v>
      </c>
      <c r="ABZ151" s="219" t="s">
        <v>437</v>
      </c>
      <c r="ACA151" s="219" t="s">
        <v>437</v>
      </c>
      <c r="ACB151" s="219" t="s">
        <v>437</v>
      </c>
      <c r="ACC151" s="219" t="s">
        <v>437</v>
      </c>
      <c r="ACD151" s="219" t="s">
        <v>437</v>
      </c>
      <c r="ACE151" s="219" t="s">
        <v>437</v>
      </c>
      <c r="ACF151" s="219" t="s">
        <v>437</v>
      </c>
      <c r="ACG151" s="219" t="s">
        <v>437</v>
      </c>
      <c r="ACH151" s="219" t="s">
        <v>437</v>
      </c>
      <c r="ACI151" s="219" t="s">
        <v>437</v>
      </c>
      <c r="ACJ151" s="219" t="s">
        <v>437</v>
      </c>
      <c r="ACK151" s="219" t="s">
        <v>437</v>
      </c>
      <c r="ACL151" s="219" t="s">
        <v>437</v>
      </c>
      <c r="ACM151" s="219" t="s">
        <v>437</v>
      </c>
      <c r="ACN151" s="219" t="s">
        <v>437</v>
      </c>
      <c r="ACO151" s="219" t="s">
        <v>437</v>
      </c>
      <c r="ACP151" s="316" t="s">
        <v>437</v>
      </c>
      <c r="AEX151" s="301" t="s">
        <v>437</v>
      </c>
      <c r="AEY151" s="219" t="s">
        <v>437</v>
      </c>
      <c r="AEZ151" s="219" t="s">
        <v>437</v>
      </c>
      <c r="AFA151" s="219" t="s">
        <v>437</v>
      </c>
      <c r="AFB151" s="219" t="s">
        <v>437</v>
      </c>
      <c r="AFC151" s="219" t="s">
        <v>437</v>
      </c>
      <c r="AFD151" s="219" t="s">
        <v>437</v>
      </c>
      <c r="AFE151" s="219" t="s">
        <v>437</v>
      </c>
      <c r="AFF151" s="219" t="s">
        <v>437</v>
      </c>
      <c r="AFG151" s="219" t="s">
        <v>437</v>
      </c>
      <c r="AFH151" s="219" t="s">
        <v>437</v>
      </c>
      <c r="AFI151" s="219" t="s">
        <v>437</v>
      </c>
      <c r="AFJ151" s="219">
        <v>4</v>
      </c>
      <c r="AFK151" s="219" t="s">
        <v>437</v>
      </c>
      <c r="AFL151" s="219" t="s">
        <v>437</v>
      </c>
      <c r="AFM151" s="219" t="s">
        <v>437</v>
      </c>
      <c r="AFN151" s="219" t="s">
        <v>437</v>
      </c>
      <c r="AFO151" s="219" t="s">
        <v>437</v>
      </c>
      <c r="AFP151" s="219" t="s">
        <v>437</v>
      </c>
      <c r="AFQ151" s="219" t="s">
        <v>437</v>
      </c>
      <c r="AFR151" s="219">
        <v>8</v>
      </c>
      <c r="AFS151" s="219" t="s">
        <v>437</v>
      </c>
      <c r="AFT151" s="219" t="s">
        <v>437</v>
      </c>
      <c r="AFU151" s="219" t="s">
        <v>437</v>
      </c>
      <c r="AFV151" s="219" t="s">
        <v>437</v>
      </c>
      <c r="AFW151" s="219" t="s">
        <v>437</v>
      </c>
      <c r="AFX151" s="219" t="s">
        <v>437</v>
      </c>
      <c r="AFY151" s="219" t="s">
        <v>437</v>
      </c>
      <c r="AFZ151" s="219" t="s">
        <v>437</v>
      </c>
      <c r="AGA151" s="219" t="s">
        <v>437</v>
      </c>
      <c r="AGB151" s="316" t="s">
        <v>437</v>
      </c>
      <c r="AGC151" s="301">
        <v>2</v>
      </c>
      <c r="AGD151" s="219">
        <v>8</v>
      </c>
      <c r="AGE151" s="219" t="s">
        <v>437</v>
      </c>
      <c r="AGF151" s="219" t="s">
        <v>437</v>
      </c>
      <c r="AGG151" s="219">
        <v>4</v>
      </c>
      <c r="AGH151" s="219" t="s">
        <v>437</v>
      </c>
      <c r="AGI151" s="219" t="s">
        <v>437</v>
      </c>
      <c r="AGJ151" s="219">
        <v>16</v>
      </c>
      <c r="AGK151" s="219" t="s">
        <v>437</v>
      </c>
      <c r="AGL151" s="219">
        <v>14</v>
      </c>
      <c r="AGM151" s="219" t="s">
        <v>437</v>
      </c>
      <c r="AGN151" s="219" t="s">
        <v>437</v>
      </c>
      <c r="AGO151" s="219" t="s">
        <v>437</v>
      </c>
      <c r="AGP151" s="219" t="s">
        <v>437</v>
      </c>
      <c r="AGQ151" s="219" t="s">
        <v>437</v>
      </c>
      <c r="AGR151" s="219" t="s">
        <v>437</v>
      </c>
      <c r="AGS151" s="219" t="s">
        <v>437</v>
      </c>
      <c r="AGT151" s="219" t="s">
        <v>437</v>
      </c>
      <c r="AGU151" s="219">
        <v>16</v>
      </c>
      <c r="AGV151" s="219" t="s">
        <v>437</v>
      </c>
      <c r="AGW151" s="219" t="s">
        <v>437</v>
      </c>
      <c r="AGX151" s="219" t="s">
        <v>437</v>
      </c>
      <c r="AGY151" s="219" t="s">
        <v>437</v>
      </c>
      <c r="AGZ151" s="219" t="s">
        <v>437</v>
      </c>
      <c r="AHA151" s="219" t="s">
        <v>437</v>
      </c>
      <c r="AHB151" s="219" t="s">
        <v>437</v>
      </c>
      <c r="AHC151" s="219" t="s">
        <v>437</v>
      </c>
      <c r="AHD151" s="219" t="s">
        <v>437</v>
      </c>
      <c r="AHE151" s="219">
        <v>4</v>
      </c>
      <c r="AHF151" s="316" t="s">
        <v>437</v>
      </c>
      <c r="AHG151" s="301" t="s">
        <v>437</v>
      </c>
      <c r="AHH151" s="219" t="s">
        <v>437</v>
      </c>
      <c r="AHI151" s="219" t="s">
        <v>437</v>
      </c>
      <c r="AHJ151" s="219" t="s">
        <v>437</v>
      </c>
      <c r="AHK151" s="219" t="s">
        <v>437</v>
      </c>
      <c r="AHL151" s="219" t="s">
        <v>437</v>
      </c>
      <c r="AHM151" s="219" t="s">
        <v>437</v>
      </c>
      <c r="AHN151" s="219" t="s">
        <v>437</v>
      </c>
      <c r="AHO151" s="219" t="s">
        <v>437</v>
      </c>
      <c r="AHP151" s="219" t="s">
        <v>437</v>
      </c>
      <c r="AHQ151" s="219" t="s">
        <v>437</v>
      </c>
      <c r="AHR151" s="219" t="s">
        <v>437</v>
      </c>
      <c r="AHS151" s="219" t="s">
        <v>437</v>
      </c>
      <c r="AHT151" s="219" t="s">
        <v>437</v>
      </c>
      <c r="AHU151" s="219" t="s">
        <v>437</v>
      </c>
      <c r="AHV151" s="219" t="s">
        <v>437</v>
      </c>
      <c r="AHW151" s="219" t="s">
        <v>437</v>
      </c>
      <c r="AHX151" s="219" t="s">
        <v>437</v>
      </c>
      <c r="AHY151" s="219" t="s">
        <v>437</v>
      </c>
      <c r="AHZ151" s="219" t="s">
        <v>437</v>
      </c>
      <c r="AIA151" s="219" t="s">
        <v>437</v>
      </c>
      <c r="AIB151" s="219" t="s">
        <v>437</v>
      </c>
      <c r="AIC151" s="219" t="s">
        <v>437</v>
      </c>
      <c r="AID151" s="219" t="s">
        <v>437</v>
      </c>
      <c r="AIE151" s="219" t="s">
        <v>437</v>
      </c>
      <c r="AIF151" s="219" t="s">
        <v>437</v>
      </c>
      <c r="AIG151" s="219" t="s">
        <v>437</v>
      </c>
      <c r="AIH151" s="219" t="s">
        <v>437</v>
      </c>
      <c r="AII151" s="219" t="s">
        <v>437</v>
      </c>
      <c r="AIJ151" s="219" t="s">
        <v>437</v>
      </c>
      <c r="AIK151" s="316" t="s">
        <v>437</v>
      </c>
    </row>
    <row r="152" spans="1:1161" ht="14.25" hidden="1" customHeight="1" outlineLevel="1" thickBot="1">
      <c r="A152" s="157" t="s">
        <v>233</v>
      </c>
      <c r="B152" s="163">
        <f>SUM(B150/(B147*E153/100))</f>
        <v>0.85099999999999998</v>
      </c>
      <c r="C152" s="164" t="s">
        <v>235</v>
      </c>
      <c r="D152" s="671">
        <f>SUM(D146:D151)</f>
        <v>851</v>
      </c>
      <c r="E152" s="182">
        <v>23</v>
      </c>
      <c r="F152" s="183"/>
      <c r="G152" s="49">
        <f>((E152/F153*1000)*-0.0107+47.419)*E152</f>
        <v>850.79377966101697</v>
      </c>
      <c r="H152" s="156">
        <f>SUM(H146:H151)</f>
        <v>851</v>
      </c>
      <c r="AB152" s="147"/>
      <c r="AC152" s="147"/>
      <c r="AD152" s="147"/>
      <c r="AE152" s="147"/>
      <c r="AF152" s="147"/>
      <c r="AG152" s="147"/>
      <c r="AH152" s="147"/>
      <c r="AI152" s="147"/>
      <c r="AJ152" s="147"/>
      <c r="AK152" s="147"/>
      <c r="AL152" s="147"/>
      <c r="AM152" s="147"/>
      <c r="AN152" s="147"/>
      <c r="AO152" s="147"/>
      <c r="NV152" s="119"/>
      <c r="NW152" s="119"/>
      <c r="NX152" s="119"/>
      <c r="NY152" s="119"/>
      <c r="NZ152" s="119"/>
      <c r="RH152" s="136"/>
      <c r="RI152" s="136"/>
      <c r="RJ152" s="136"/>
      <c r="RK152" s="136"/>
      <c r="RL152" s="136"/>
      <c r="RM152" s="136"/>
      <c r="RN152" s="136"/>
      <c r="RO152" s="136"/>
      <c r="RP152" s="136"/>
      <c r="RQ152" s="136"/>
      <c r="RR152" s="136"/>
      <c r="RS152" s="136"/>
      <c r="RT152" s="136"/>
      <c r="RU152" s="136"/>
      <c r="RV152" s="136"/>
      <c r="RW152" s="136"/>
      <c r="RX152" s="136"/>
      <c r="RY152" s="136"/>
      <c r="RZ152" s="136"/>
      <c r="SA152" s="136"/>
      <c r="SD152" s="136"/>
      <c r="SE152" s="136"/>
      <c r="SF152" s="136"/>
      <c r="SG152" s="136"/>
      <c r="SH152" s="136"/>
      <c r="SI152" s="136"/>
      <c r="SJ152" s="136"/>
      <c r="SK152" s="136"/>
      <c r="SL152" s="136"/>
      <c r="SM152" s="136"/>
      <c r="SN152" s="136"/>
      <c r="SO152" s="136"/>
      <c r="SP152" s="136"/>
      <c r="SQ152" s="136"/>
      <c r="TF152" s="218"/>
      <c r="XY152" s="536">
        <f t="shared" ref="XY152:ZB152" si="180">SUM(XY146:XY151)</f>
        <v>0</v>
      </c>
      <c r="XZ152" s="9">
        <f t="shared" si="180"/>
        <v>0</v>
      </c>
      <c r="YA152" s="9">
        <f t="shared" si="180"/>
        <v>0</v>
      </c>
      <c r="YB152" s="9">
        <f t="shared" si="180"/>
        <v>6</v>
      </c>
      <c r="YC152" s="9">
        <f t="shared" si="180"/>
        <v>2</v>
      </c>
      <c r="YD152" s="9">
        <f t="shared" si="180"/>
        <v>0</v>
      </c>
      <c r="YE152" s="9">
        <f t="shared" si="180"/>
        <v>0</v>
      </c>
      <c r="YF152" s="9">
        <f t="shared" si="180"/>
        <v>0</v>
      </c>
      <c r="YG152" s="9">
        <f t="shared" si="180"/>
        <v>5</v>
      </c>
      <c r="YH152" s="9">
        <f t="shared" si="180"/>
        <v>12</v>
      </c>
      <c r="YI152" s="9">
        <f t="shared" si="180"/>
        <v>6</v>
      </c>
      <c r="YJ152" s="9">
        <f t="shared" si="180"/>
        <v>6</v>
      </c>
      <c r="YK152" s="9">
        <f t="shared" si="180"/>
        <v>2</v>
      </c>
      <c r="YL152" s="9">
        <f t="shared" si="180"/>
        <v>0</v>
      </c>
      <c r="YM152" s="9">
        <f t="shared" si="180"/>
        <v>0</v>
      </c>
      <c r="YN152" s="9">
        <f t="shared" si="180"/>
        <v>0</v>
      </c>
      <c r="YO152" s="9">
        <f t="shared" si="180"/>
        <v>4</v>
      </c>
      <c r="YP152" s="9">
        <f t="shared" si="180"/>
        <v>2</v>
      </c>
      <c r="YQ152" s="9">
        <f t="shared" si="180"/>
        <v>24</v>
      </c>
      <c r="YR152" s="9">
        <f t="shared" si="180"/>
        <v>24</v>
      </c>
      <c r="YS152" s="9">
        <f t="shared" si="180"/>
        <v>0</v>
      </c>
      <c r="YT152" s="9">
        <f t="shared" si="180"/>
        <v>0</v>
      </c>
      <c r="YU152" s="9">
        <f t="shared" si="180"/>
        <v>0</v>
      </c>
      <c r="YV152" s="9">
        <f t="shared" si="180"/>
        <v>25</v>
      </c>
      <c r="YW152" s="9">
        <f t="shared" si="180"/>
        <v>20</v>
      </c>
      <c r="YX152" s="9">
        <f t="shared" si="180"/>
        <v>10</v>
      </c>
      <c r="YY152" s="9">
        <f t="shared" si="180"/>
        <v>18</v>
      </c>
      <c r="YZ152" s="9">
        <f t="shared" si="180"/>
        <v>0</v>
      </c>
      <c r="ZA152" s="9">
        <f t="shared" si="180"/>
        <v>0</v>
      </c>
      <c r="ZB152" s="24">
        <f t="shared" si="180"/>
        <v>15</v>
      </c>
      <c r="ZC152" s="8">
        <f t="shared" ref="ZC152:AAG152" si="181">SUM(ZC146:ZC151)</f>
        <v>8</v>
      </c>
      <c r="ZD152" s="9">
        <f t="shared" si="181"/>
        <v>14</v>
      </c>
      <c r="ZE152" s="9">
        <f t="shared" si="181"/>
        <v>10</v>
      </c>
      <c r="ZF152" s="9">
        <f t="shared" si="181"/>
        <v>16</v>
      </c>
      <c r="ZG152" s="9">
        <f t="shared" si="181"/>
        <v>0</v>
      </c>
      <c r="ZH152" s="9">
        <f t="shared" si="181"/>
        <v>0</v>
      </c>
      <c r="ZI152" s="9">
        <f t="shared" si="181"/>
        <v>9</v>
      </c>
      <c r="ZJ152" s="9">
        <f t="shared" si="181"/>
        <v>5</v>
      </c>
      <c r="ZK152" s="9">
        <f t="shared" si="181"/>
        <v>11</v>
      </c>
      <c r="ZL152" s="9">
        <f t="shared" si="181"/>
        <v>4</v>
      </c>
      <c r="ZM152" s="9">
        <f t="shared" si="181"/>
        <v>0</v>
      </c>
      <c r="ZN152" s="9">
        <f>SUM(ZN146:ZN151)</f>
        <v>0</v>
      </c>
      <c r="ZO152" s="9">
        <f t="shared" si="181"/>
        <v>0</v>
      </c>
      <c r="ZP152" s="9">
        <f t="shared" si="181"/>
        <v>0</v>
      </c>
      <c r="ZQ152" s="9">
        <f t="shared" si="181"/>
        <v>18</v>
      </c>
      <c r="ZR152" s="9">
        <f t="shared" si="181"/>
        <v>22</v>
      </c>
      <c r="ZS152" s="9">
        <f t="shared" si="181"/>
        <v>29</v>
      </c>
      <c r="ZT152" s="9">
        <f t="shared" si="181"/>
        <v>36</v>
      </c>
      <c r="ZU152" s="9">
        <f t="shared" si="181"/>
        <v>22</v>
      </c>
      <c r="ZV152" s="9">
        <f t="shared" si="181"/>
        <v>0</v>
      </c>
      <c r="ZW152" s="9">
        <f t="shared" si="181"/>
        <v>15</v>
      </c>
      <c r="ZX152" s="9">
        <f t="shared" si="181"/>
        <v>15</v>
      </c>
      <c r="ZY152" s="9">
        <f t="shared" si="181"/>
        <v>8</v>
      </c>
      <c r="ZZ152" s="9">
        <f t="shared" si="181"/>
        <v>10</v>
      </c>
      <c r="AAA152" s="9">
        <f t="shared" si="181"/>
        <v>1</v>
      </c>
      <c r="AAB152" s="9">
        <f t="shared" si="181"/>
        <v>4</v>
      </c>
      <c r="AAC152" s="9">
        <f t="shared" si="181"/>
        <v>0</v>
      </c>
      <c r="AAD152" s="9">
        <f t="shared" si="181"/>
        <v>10</v>
      </c>
      <c r="AAE152" s="9">
        <f t="shared" si="181"/>
        <v>10</v>
      </c>
      <c r="AAF152" s="9">
        <f t="shared" si="181"/>
        <v>8</v>
      </c>
      <c r="AAG152" s="10">
        <f t="shared" si="181"/>
        <v>10</v>
      </c>
      <c r="AAH152" s="8">
        <f t="shared" ref="AAH152:ABK152" si="182">SUM(AAH146:AAH151)</f>
        <v>7</v>
      </c>
      <c r="AAI152" s="9">
        <f t="shared" si="182"/>
        <v>8</v>
      </c>
      <c r="AAJ152" s="9">
        <f t="shared" si="182"/>
        <v>0</v>
      </c>
      <c r="AAK152" s="9">
        <f t="shared" si="182"/>
        <v>16</v>
      </c>
      <c r="AAL152" s="9">
        <f t="shared" si="182"/>
        <v>20</v>
      </c>
      <c r="AAM152" s="9">
        <f t="shared" si="182"/>
        <v>16</v>
      </c>
      <c r="AAN152" s="9">
        <f t="shared" si="182"/>
        <v>9</v>
      </c>
      <c r="AAO152" s="9">
        <f t="shared" si="182"/>
        <v>2</v>
      </c>
      <c r="AAP152" s="9">
        <f t="shared" si="182"/>
        <v>8</v>
      </c>
      <c r="AAQ152" s="9">
        <f t="shared" si="182"/>
        <v>0</v>
      </c>
      <c r="AAR152" s="9">
        <f t="shared" si="182"/>
        <v>10</v>
      </c>
      <c r="AAS152" s="9">
        <f t="shared" si="182"/>
        <v>10</v>
      </c>
      <c r="AAT152" s="9">
        <f t="shared" si="182"/>
        <v>18</v>
      </c>
      <c r="AAU152" s="9">
        <f t="shared" si="182"/>
        <v>21</v>
      </c>
      <c r="AAV152" s="9">
        <f t="shared" si="182"/>
        <v>28</v>
      </c>
      <c r="AAW152" s="9">
        <f t="shared" si="182"/>
        <v>0</v>
      </c>
      <c r="AAX152" s="9">
        <f t="shared" si="182"/>
        <v>0</v>
      </c>
      <c r="AAY152" s="9">
        <f t="shared" si="182"/>
        <v>0</v>
      </c>
      <c r="AAZ152" s="9">
        <f t="shared" si="182"/>
        <v>0</v>
      </c>
      <c r="ABA152" s="9">
        <f t="shared" si="182"/>
        <v>8</v>
      </c>
      <c r="ABB152" s="9">
        <f t="shared" si="182"/>
        <v>12</v>
      </c>
      <c r="ABC152" s="9">
        <f t="shared" si="182"/>
        <v>12</v>
      </c>
      <c r="ABD152" s="9">
        <f t="shared" si="182"/>
        <v>0</v>
      </c>
      <c r="ABE152" s="9">
        <f t="shared" si="182"/>
        <v>0</v>
      </c>
      <c r="ABF152" s="9">
        <f t="shared" si="182"/>
        <v>0</v>
      </c>
      <c r="ABG152" s="9">
        <f t="shared" si="182"/>
        <v>6</v>
      </c>
      <c r="ABH152" s="9">
        <f t="shared" si="182"/>
        <v>0</v>
      </c>
      <c r="ABI152" s="9">
        <f t="shared" si="182"/>
        <v>0</v>
      </c>
      <c r="ABJ152" s="9">
        <f t="shared" si="182"/>
        <v>0</v>
      </c>
      <c r="ABK152" s="10">
        <f t="shared" si="182"/>
        <v>0</v>
      </c>
      <c r="ABL152" s="8">
        <f t="shared" ref="ABL152:ACP152" si="183">SUM(ABL146:ABL151)</f>
        <v>0</v>
      </c>
      <c r="ABM152" s="9">
        <f t="shared" si="183"/>
        <v>0</v>
      </c>
      <c r="ABN152" s="9">
        <f t="shared" si="183"/>
        <v>0</v>
      </c>
      <c r="ABO152" s="9">
        <f t="shared" si="183"/>
        <v>0</v>
      </c>
      <c r="ABP152" s="9">
        <f t="shared" si="183"/>
        <v>0</v>
      </c>
      <c r="ABQ152" s="9">
        <f t="shared" si="183"/>
        <v>0</v>
      </c>
      <c r="ABR152" s="9">
        <f t="shared" si="183"/>
        <v>0</v>
      </c>
      <c r="ABS152" s="9">
        <f t="shared" si="183"/>
        <v>0</v>
      </c>
      <c r="ABT152" s="9">
        <f t="shared" si="183"/>
        <v>0</v>
      </c>
      <c r="ABU152" s="9">
        <f t="shared" si="183"/>
        <v>0</v>
      </c>
      <c r="ABV152" s="9">
        <f t="shared" si="183"/>
        <v>0</v>
      </c>
      <c r="ABW152" s="9">
        <f>SUM(ABW146:ABW151)</f>
        <v>0</v>
      </c>
      <c r="ABX152" s="9">
        <f t="shared" si="183"/>
        <v>0</v>
      </c>
      <c r="ABY152" s="9">
        <f t="shared" si="183"/>
        <v>0</v>
      </c>
      <c r="ABZ152" s="9">
        <f t="shared" si="183"/>
        <v>0</v>
      </c>
      <c r="ACA152" s="9">
        <f t="shared" si="183"/>
        <v>0</v>
      </c>
      <c r="ACB152" s="9">
        <f t="shared" si="183"/>
        <v>0</v>
      </c>
      <c r="ACC152" s="9">
        <f t="shared" si="183"/>
        <v>0</v>
      </c>
      <c r="ACD152" s="9">
        <f t="shared" si="183"/>
        <v>0</v>
      </c>
      <c r="ACE152" s="9">
        <f t="shared" si="183"/>
        <v>0</v>
      </c>
      <c r="ACF152" s="9">
        <f t="shared" si="183"/>
        <v>0</v>
      </c>
      <c r="ACG152" s="9">
        <f t="shared" si="183"/>
        <v>0</v>
      </c>
      <c r="ACH152" s="9">
        <f t="shared" si="183"/>
        <v>0</v>
      </c>
      <c r="ACI152" s="9">
        <f t="shared" si="183"/>
        <v>0</v>
      </c>
      <c r="ACJ152" s="9">
        <f t="shared" si="183"/>
        <v>0</v>
      </c>
      <c r="ACK152" s="9">
        <f t="shared" si="183"/>
        <v>0</v>
      </c>
      <c r="ACL152" s="9">
        <f t="shared" si="183"/>
        <v>0</v>
      </c>
      <c r="ACM152" s="9">
        <f t="shared" si="183"/>
        <v>0</v>
      </c>
      <c r="ACN152" s="9">
        <f t="shared" si="183"/>
        <v>0</v>
      </c>
      <c r="ACO152" s="9">
        <f t="shared" si="183"/>
        <v>0</v>
      </c>
      <c r="ACP152" s="10">
        <f t="shared" si="183"/>
        <v>0</v>
      </c>
      <c r="AEX152" s="8">
        <f t="shared" ref="AEX152:AGB152" si="184">SUM(AEX146:AEX151)</f>
        <v>0</v>
      </c>
      <c r="AEY152" s="9">
        <f t="shared" si="184"/>
        <v>0</v>
      </c>
      <c r="AEZ152" s="9">
        <f t="shared" si="184"/>
        <v>0</v>
      </c>
      <c r="AFA152" s="9">
        <f t="shared" si="184"/>
        <v>0</v>
      </c>
      <c r="AFB152" s="9">
        <f t="shared" si="184"/>
        <v>4</v>
      </c>
      <c r="AFC152" s="9">
        <f t="shared" si="184"/>
        <v>0</v>
      </c>
      <c r="AFD152" s="9">
        <f t="shared" si="184"/>
        <v>0</v>
      </c>
      <c r="AFE152" s="9">
        <f t="shared" si="184"/>
        <v>0</v>
      </c>
      <c r="AFF152" s="9">
        <f t="shared" si="184"/>
        <v>0</v>
      </c>
      <c r="AFG152" s="9">
        <f t="shared" si="184"/>
        <v>0</v>
      </c>
      <c r="AFH152" s="9">
        <f t="shared" si="184"/>
        <v>0</v>
      </c>
      <c r="AFI152" s="9">
        <f>SUM(AFI146:AFI151)</f>
        <v>0</v>
      </c>
      <c r="AFJ152" s="9">
        <f t="shared" si="184"/>
        <v>4</v>
      </c>
      <c r="AFK152" s="9">
        <f t="shared" si="184"/>
        <v>0</v>
      </c>
      <c r="AFL152" s="9">
        <f t="shared" si="184"/>
        <v>0</v>
      </c>
      <c r="AFM152" s="9">
        <f t="shared" si="184"/>
        <v>0</v>
      </c>
      <c r="AFN152" s="9">
        <f t="shared" si="184"/>
        <v>0</v>
      </c>
      <c r="AFO152" s="9">
        <f t="shared" si="184"/>
        <v>0</v>
      </c>
      <c r="AFP152" s="9">
        <f t="shared" si="184"/>
        <v>0</v>
      </c>
      <c r="AFQ152" s="9">
        <f t="shared" si="184"/>
        <v>0</v>
      </c>
      <c r="AFR152" s="9">
        <f t="shared" si="184"/>
        <v>8</v>
      </c>
      <c r="AFS152" s="9">
        <f t="shared" si="184"/>
        <v>0</v>
      </c>
      <c r="AFT152" s="9">
        <f t="shared" si="184"/>
        <v>0</v>
      </c>
      <c r="AFU152" s="9">
        <f t="shared" si="184"/>
        <v>0</v>
      </c>
      <c r="AFV152" s="9">
        <f t="shared" si="184"/>
        <v>0</v>
      </c>
      <c r="AFW152" s="9">
        <f t="shared" si="184"/>
        <v>6</v>
      </c>
      <c r="AFX152" s="9">
        <f t="shared" si="184"/>
        <v>24</v>
      </c>
      <c r="AFY152" s="9">
        <f t="shared" si="184"/>
        <v>10</v>
      </c>
      <c r="AFZ152" s="9">
        <f t="shared" si="184"/>
        <v>0</v>
      </c>
      <c r="AGA152" s="9">
        <f t="shared" si="184"/>
        <v>0</v>
      </c>
      <c r="AGB152" s="10">
        <f t="shared" si="184"/>
        <v>8</v>
      </c>
      <c r="AGC152" s="8">
        <f t="shared" ref="AGC152:AHF152" si="185">SUM(AGC146:AGC151)</f>
        <v>8</v>
      </c>
      <c r="AGD152" s="9">
        <f t="shared" si="185"/>
        <v>16</v>
      </c>
      <c r="AGE152" s="9">
        <f t="shared" si="185"/>
        <v>4</v>
      </c>
      <c r="AGF152" s="9">
        <f t="shared" si="185"/>
        <v>0</v>
      </c>
      <c r="AGG152" s="9">
        <f t="shared" si="185"/>
        <v>4</v>
      </c>
      <c r="AGH152" s="9">
        <f t="shared" si="185"/>
        <v>0</v>
      </c>
      <c r="AGI152" s="9">
        <f t="shared" si="185"/>
        <v>0</v>
      </c>
      <c r="AGJ152" s="9">
        <f t="shared" si="185"/>
        <v>16</v>
      </c>
      <c r="AGK152" s="9">
        <f t="shared" si="185"/>
        <v>0</v>
      </c>
      <c r="AGL152" s="9">
        <f t="shared" si="185"/>
        <v>14</v>
      </c>
      <c r="AGM152" s="9">
        <f t="shared" si="185"/>
        <v>0</v>
      </c>
      <c r="AGN152" s="9">
        <f t="shared" si="185"/>
        <v>0</v>
      </c>
      <c r="AGO152" s="9">
        <f t="shared" si="185"/>
        <v>0</v>
      </c>
      <c r="AGP152" s="9">
        <f t="shared" si="185"/>
        <v>0</v>
      </c>
      <c r="AGQ152" s="9">
        <f t="shared" si="185"/>
        <v>0</v>
      </c>
      <c r="AGR152" s="9">
        <f t="shared" si="185"/>
        <v>0</v>
      </c>
      <c r="AGS152" s="9">
        <f t="shared" si="185"/>
        <v>6</v>
      </c>
      <c r="AGT152" s="9">
        <f t="shared" si="185"/>
        <v>0</v>
      </c>
      <c r="AGU152" s="9">
        <f t="shared" si="185"/>
        <v>16</v>
      </c>
      <c r="AGV152" s="9">
        <f t="shared" si="185"/>
        <v>0</v>
      </c>
      <c r="AGW152" s="9">
        <f t="shared" si="185"/>
        <v>0</v>
      </c>
      <c r="AGX152" s="9">
        <f t="shared" si="185"/>
        <v>0</v>
      </c>
      <c r="AGY152" s="9">
        <f t="shared" si="185"/>
        <v>0</v>
      </c>
      <c r="AGZ152" s="9">
        <f t="shared" si="185"/>
        <v>0</v>
      </c>
      <c r="AHA152" s="9">
        <f t="shared" si="185"/>
        <v>0</v>
      </c>
      <c r="AHB152" s="9">
        <f t="shared" si="185"/>
        <v>0</v>
      </c>
      <c r="AHC152" s="9">
        <f t="shared" si="185"/>
        <v>0</v>
      </c>
      <c r="AHD152" s="9">
        <f t="shared" si="185"/>
        <v>0</v>
      </c>
      <c r="AHE152" s="9">
        <f t="shared" si="185"/>
        <v>4</v>
      </c>
      <c r="AHF152" s="10">
        <f t="shared" si="185"/>
        <v>0</v>
      </c>
      <c r="AHG152" s="8">
        <f t="shared" ref="AHG152:AIK152" si="186">SUM(AHG146:AHG151)</f>
        <v>0</v>
      </c>
      <c r="AHH152" s="9">
        <f t="shared" si="186"/>
        <v>0</v>
      </c>
      <c r="AHI152" s="9">
        <f t="shared" si="186"/>
        <v>0</v>
      </c>
      <c r="AHJ152" s="9">
        <f t="shared" si="186"/>
        <v>0</v>
      </c>
      <c r="AHK152" s="9">
        <f t="shared" si="186"/>
        <v>0</v>
      </c>
      <c r="AHL152" s="9">
        <f t="shared" si="186"/>
        <v>0</v>
      </c>
      <c r="AHM152" s="9">
        <f t="shared" si="186"/>
        <v>0</v>
      </c>
      <c r="AHN152" s="9">
        <f t="shared" si="186"/>
        <v>0</v>
      </c>
      <c r="AHO152" s="9">
        <f t="shared" si="186"/>
        <v>12</v>
      </c>
      <c r="AHP152" s="9">
        <f t="shared" si="186"/>
        <v>0</v>
      </c>
      <c r="AHQ152" s="9">
        <f t="shared" si="186"/>
        <v>0</v>
      </c>
      <c r="AHR152" s="9">
        <f>SUM(AHR146:AHR151)</f>
        <v>0</v>
      </c>
      <c r="AHS152" s="9">
        <f t="shared" si="186"/>
        <v>0</v>
      </c>
      <c r="AHT152" s="9">
        <f t="shared" si="186"/>
        <v>0</v>
      </c>
      <c r="AHU152" s="9">
        <f t="shared" si="186"/>
        <v>0</v>
      </c>
      <c r="AHV152" s="9">
        <f t="shared" si="186"/>
        <v>0</v>
      </c>
      <c r="AHW152" s="9">
        <f t="shared" si="186"/>
        <v>0</v>
      </c>
      <c r="AHX152" s="9">
        <f t="shared" si="186"/>
        <v>0</v>
      </c>
      <c r="AHY152" s="9">
        <f t="shared" si="186"/>
        <v>0</v>
      </c>
      <c r="AHZ152" s="9">
        <f t="shared" si="186"/>
        <v>0</v>
      </c>
      <c r="AIA152" s="9">
        <f t="shared" si="186"/>
        <v>0</v>
      </c>
      <c r="AIB152" s="9">
        <f t="shared" si="186"/>
        <v>0</v>
      </c>
      <c r="AIC152" s="9">
        <f t="shared" si="186"/>
        <v>0</v>
      </c>
      <c r="AID152" s="9">
        <f t="shared" si="186"/>
        <v>0</v>
      </c>
      <c r="AIE152" s="9">
        <f t="shared" si="186"/>
        <v>0</v>
      </c>
      <c r="AIF152" s="9">
        <f t="shared" si="186"/>
        <v>0</v>
      </c>
      <c r="AIG152" s="9">
        <f t="shared" si="186"/>
        <v>0</v>
      </c>
      <c r="AIH152" s="9">
        <f t="shared" si="186"/>
        <v>0</v>
      </c>
      <c r="AII152" s="9">
        <f t="shared" si="186"/>
        <v>0</v>
      </c>
      <c r="AIJ152" s="9">
        <f t="shared" si="186"/>
        <v>0</v>
      </c>
      <c r="AIK152" s="10">
        <f t="shared" si="186"/>
        <v>0</v>
      </c>
    </row>
    <row r="153" spans="1:1161" ht="14.25" hidden="1" customHeight="1" outlineLevel="1" thickBot="1">
      <c r="A153" s="158" t="s">
        <v>233</v>
      </c>
      <c r="B153" s="165">
        <f>SUM(B150/(B148*E153/100))</f>
        <v>0.98838559814169569</v>
      </c>
      <c r="C153" s="166">
        <f>SUM(B150/(E152*E153/100))</f>
        <v>37</v>
      </c>
      <c r="D153" s="73" t="s">
        <v>236</v>
      </c>
      <c r="E153" s="167">
        <v>100</v>
      </c>
      <c r="F153" s="175">
        <v>23.6</v>
      </c>
      <c r="G153" s="176"/>
      <c r="H153" s="187"/>
      <c r="NV153" s="119"/>
      <c r="NW153" s="119"/>
      <c r="NX153" s="119"/>
      <c r="NY153" s="119"/>
      <c r="NZ153" s="119"/>
      <c r="RH153" s="136"/>
      <c r="RI153" s="136"/>
      <c r="RJ153" s="136"/>
      <c r="RK153" s="136"/>
      <c r="RL153" s="136"/>
      <c r="RM153" s="136"/>
      <c r="RN153" s="136"/>
      <c r="RO153" s="136"/>
      <c r="RP153" s="136"/>
      <c r="RQ153" s="136"/>
      <c r="RR153" s="136"/>
      <c r="RS153" s="136"/>
      <c r="RT153" s="136"/>
      <c r="RU153" s="136"/>
      <c r="RV153" s="136"/>
      <c r="RW153" s="136"/>
      <c r="RX153" s="136"/>
      <c r="RY153" s="136"/>
      <c r="RZ153" s="136"/>
      <c r="SA153" s="136"/>
      <c r="SB153" s="136"/>
      <c r="SC153" s="136"/>
      <c r="SD153" s="136"/>
      <c r="SE153" s="136"/>
      <c r="SF153" s="218"/>
      <c r="SG153" s="218"/>
      <c r="SH153" s="218"/>
      <c r="SI153" s="218"/>
      <c r="SJ153" s="218"/>
      <c r="SK153" s="218"/>
      <c r="SL153" s="218"/>
      <c r="SM153" s="218"/>
      <c r="SN153" s="218"/>
      <c r="SO153" s="218"/>
      <c r="SP153" s="218"/>
      <c r="SQ153" s="218"/>
      <c r="SR153" s="218"/>
      <c r="TE153" s="218"/>
      <c r="TF153" s="218"/>
      <c r="XY153" s="538" t="s">
        <v>38</v>
      </c>
      <c r="XZ153" s="539"/>
      <c r="YA153" s="540">
        <f>SUM(XY146:ZB146)</f>
        <v>117</v>
      </c>
      <c r="YB153" s="540"/>
      <c r="YC153" s="539" t="s">
        <v>39</v>
      </c>
      <c r="YD153" s="539"/>
      <c r="YE153" s="540">
        <f>SUM(XY147:ZB147)</f>
        <v>18</v>
      </c>
      <c r="YF153" s="540"/>
      <c r="YG153" s="539" t="s">
        <v>40</v>
      </c>
      <c r="YH153" s="539"/>
      <c r="YI153" s="540">
        <f>SUM(XY148:ZB148)</f>
        <v>46</v>
      </c>
      <c r="YJ153" s="540"/>
      <c r="YK153" s="539" t="s">
        <v>41</v>
      </c>
      <c r="YL153" s="539"/>
      <c r="YM153" s="540">
        <f>SUM(XY149:ZB149)</f>
        <v>0</v>
      </c>
      <c r="YN153" s="540"/>
      <c r="YO153" s="539" t="s">
        <v>42</v>
      </c>
      <c r="YP153" s="539"/>
      <c r="YQ153" s="540">
        <f>SUM(XY150:ZB150)</f>
        <v>0</v>
      </c>
      <c r="YR153" s="540"/>
      <c r="YS153" s="539" t="s">
        <v>43</v>
      </c>
      <c r="YT153" s="539"/>
      <c r="YU153" s="540">
        <f>SUM(XY151:ZB151)</f>
        <v>0</v>
      </c>
      <c r="YV153" s="540"/>
      <c r="YW153" s="541" t="s">
        <v>44</v>
      </c>
      <c r="YX153" s="541"/>
      <c r="YY153" s="540">
        <f>SUM(XY152:ZB152)</f>
        <v>181</v>
      </c>
      <c r="YZ153" s="540"/>
      <c r="ZA153" s="540"/>
      <c r="ZB153" s="567"/>
      <c r="ZC153" s="19" t="s">
        <v>38</v>
      </c>
      <c r="ZD153" s="20"/>
      <c r="ZE153" s="21">
        <f>SUM(ZC146:AAG146)</f>
        <v>50</v>
      </c>
      <c r="ZF153" s="21"/>
      <c r="ZG153" s="20" t="s">
        <v>39</v>
      </c>
      <c r="ZH153" s="20"/>
      <c r="ZI153" s="21">
        <f>SUM(ZC147:AAG147)</f>
        <v>76</v>
      </c>
      <c r="ZJ153" s="21"/>
      <c r="ZK153" s="20" t="s">
        <v>40</v>
      </c>
      <c r="ZL153" s="20"/>
      <c r="ZM153" s="21">
        <f>SUM(ZC148:AAG148)</f>
        <v>155</v>
      </c>
      <c r="ZN153" s="21"/>
      <c r="ZO153" s="20" t="s">
        <v>41</v>
      </c>
      <c r="ZP153" s="20"/>
      <c r="ZQ153" s="21">
        <f>SUM(ZC149:AAG149)</f>
        <v>14</v>
      </c>
      <c r="ZR153" s="21"/>
      <c r="ZS153" s="20" t="s">
        <v>42</v>
      </c>
      <c r="ZT153" s="20"/>
      <c r="ZU153" s="21">
        <f>SUM(ZC150:AAG150)</f>
        <v>0</v>
      </c>
      <c r="ZV153" s="21"/>
      <c r="ZW153" s="20" t="s">
        <v>43</v>
      </c>
      <c r="ZX153" s="20"/>
      <c r="ZY153" s="21">
        <f>SUM(ZC151:AAG151)</f>
        <v>0</v>
      </c>
      <c r="ZZ153" s="21"/>
      <c r="AAA153" s="22" t="s">
        <v>44</v>
      </c>
      <c r="AAB153" s="22"/>
      <c r="AAC153" s="21">
        <f>SUM(ZC152:AAG152)</f>
        <v>295</v>
      </c>
      <c r="AAD153" s="21"/>
      <c r="AAE153" s="21"/>
      <c r="AAF153" s="21"/>
      <c r="AAG153" s="217"/>
      <c r="AAH153" s="19" t="s">
        <v>38</v>
      </c>
      <c r="AAI153" s="20"/>
      <c r="AAJ153" s="21">
        <f>SUM(AAH146:ABK146)</f>
        <v>8</v>
      </c>
      <c r="AAK153" s="21"/>
      <c r="AAL153" s="20" t="s">
        <v>39</v>
      </c>
      <c r="AAM153" s="20"/>
      <c r="AAN153" s="21">
        <f>SUM(AAH147:ABK147)</f>
        <v>11</v>
      </c>
      <c r="AAO153" s="21"/>
      <c r="AAP153" s="20" t="s">
        <v>40</v>
      </c>
      <c r="AAQ153" s="20"/>
      <c r="AAR153" s="21">
        <f>SUM(AAH148:ABK148)</f>
        <v>106</v>
      </c>
      <c r="AAS153" s="21"/>
      <c r="AAT153" s="20" t="s">
        <v>41</v>
      </c>
      <c r="AAU153" s="20"/>
      <c r="AAV153" s="21">
        <f>SUM(AAH149:ABK149)</f>
        <v>38</v>
      </c>
      <c r="AAW153" s="21"/>
      <c r="AAX153" s="20" t="s">
        <v>42</v>
      </c>
      <c r="AAY153" s="20"/>
      <c r="AAZ153" s="21">
        <f>SUM(AAH150:ABK150)</f>
        <v>0</v>
      </c>
      <c r="ABA153" s="21"/>
      <c r="ABB153" s="20" t="s">
        <v>43</v>
      </c>
      <c r="ABC153" s="20"/>
      <c r="ABD153" s="21">
        <f>SUM(AAH151:ABK151)</f>
        <v>48</v>
      </c>
      <c r="ABE153" s="21"/>
      <c r="ABF153" s="22" t="s">
        <v>44</v>
      </c>
      <c r="ABG153" s="22"/>
      <c r="ABH153" s="21">
        <f>SUM(AAH152:ABK152)</f>
        <v>211</v>
      </c>
      <c r="ABI153" s="21"/>
      <c r="ABJ153" s="21"/>
      <c r="ABK153" s="217"/>
      <c r="ABL153" s="19" t="s">
        <v>38</v>
      </c>
      <c r="ABM153" s="20"/>
      <c r="ABN153" s="21">
        <f>SUM(ABL146:ACP146)</f>
        <v>0</v>
      </c>
      <c r="ABO153" s="21"/>
      <c r="ABP153" s="20" t="s">
        <v>39</v>
      </c>
      <c r="ABQ153" s="20"/>
      <c r="ABR153" s="21">
        <f>SUM(ABL147:ACP147)</f>
        <v>0</v>
      </c>
      <c r="ABS153" s="21"/>
      <c r="ABT153" s="20" t="s">
        <v>40</v>
      </c>
      <c r="ABU153" s="20"/>
      <c r="ABV153" s="21">
        <f>SUM(ABL148:ACP148)</f>
        <v>0</v>
      </c>
      <c r="ABW153" s="21"/>
      <c r="ABX153" s="20" t="s">
        <v>41</v>
      </c>
      <c r="ABY153" s="20"/>
      <c r="ABZ153" s="21">
        <f>SUM(ABL149:ACP149)</f>
        <v>0</v>
      </c>
      <c r="ACA153" s="21"/>
      <c r="ACB153" s="20" t="s">
        <v>42</v>
      </c>
      <c r="ACC153" s="20"/>
      <c r="ACD153" s="21">
        <f>SUM(ABL150:ACP150)</f>
        <v>0</v>
      </c>
      <c r="ACE153" s="21"/>
      <c r="ACF153" s="20" t="s">
        <v>43</v>
      </c>
      <c r="ACG153" s="20"/>
      <c r="ACH153" s="21">
        <f>SUM(ABL151:ACP151)</f>
        <v>0</v>
      </c>
      <c r="ACI153" s="21"/>
      <c r="ACJ153" s="22" t="s">
        <v>44</v>
      </c>
      <c r="ACK153" s="22"/>
      <c r="ACL153" s="21">
        <f>SUM(ABL152:ACP152)</f>
        <v>0</v>
      </c>
      <c r="ACM153" s="21"/>
      <c r="ACN153" s="21"/>
      <c r="ACO153" s="21"/>
      <c r="ACP153" s="217"/>
      <c r="AEX153" s="19" t="s">
        <v>38</v>
      </c>
      <c r="AEY153" s="20"/>
      <c r="AEZ153" s="21">
        <f>SUM(AEX146:AGB146)</f>
        <v>0</v>
      </c>
      <c r="AFA153" s="21"/>
      <c r="AFB153" s="20" t="s">
        <v>39</v>
      </c>
      <c r="AFC153" s="20"/>
      <c r="AFD153" s="21">
        <f>SUM(AEX147:AGB147)</f>
        <v>0</v>
      </c>
      <c r="AFE153" s="21"/>
      <c r="AFF153" s="20" t="s">
        <v>40</v>
      </c>
      <c r="AFG153" s="20"/>
      <c r="AFH153" s="21">
        <f>SUM(AEX148:AGB148)</f>
        <v>4</v>
      </c>
      <c r="AFI153" s="21"/>
      <c r="AFJ153" s="20" t="s">
        <v>41</v>
      </c>
      <c r="AFK153" s="20"/>
      <c r="AFL153" s="21">
        <f>SUM(AEX149:AGB149)</f>
        <v>0</v>
      </c>
      <c r="AFM153" s="21"/>
      <c r="AFN153" s="20" t="s">
        <v>42</v>
      </c>
      <c r="AFO153" s="20"/>
      <c r="AFP153" s="21">
        <f>SUM(AEX150:AGB150)</f>
        <v>48</v>
      </c>
      <c r="AFQ153" s="21"/>
      <c r="AFR153" s="20" t="s">
        <v>43</v>
      </c>
      <c r="AFS153" s="20"/>
      <c r="AFT153" s="21">
        <f>SUM(AEX151:AGB151)</f>
        <v>12</v>
      </c>
      <c r="AFU153" s="21"/>
      <c r="AFV153" s="22" t="s">
        <v>44</v>
      </c>
      <c r="AFW153" s="22"/>
      <c r="AFX153" s="21">
        <f>SUM(AEX152:AGB152)</f>
        <v>64</v>
      </c>
      <c r="AFY153" s="21"/>
      <c r="AFZ153" s="21"/>
      <c r="AGA153" s="21"/>
      <c r="AGB153" s="217"/>
      <c r="AGC153" s="19" t="s">
        <v>38</v>
      </c>
      <c r="AGD153" s="20"/>
      <c r="AGE153" s="21">
        <f>SUM(AGC146:AHF146)</f>
        <v>0</v>
      </c>
      <c r="AGF153" s="21"/>
      <c r="AGG153" s="20" t="s">
        <v>39</v>
      </c>
      <c r="AGH153" s="20"/>
      <c r="AGI153" s="21">
        <f>SUM(AGC147:AHF147)</f>
        <v>0</v>
      </c>
      <c r="AGJ153" s="21"/>
      <c r="AGK153" s="20" t="s">
        <v>40</v>
      </c>
      <c r="AGL153" s="20"/>
      <c r="AGM153" s="21">
        <f>SUM(AGC148:AHF148)</f>
        <v>0</v>
      </c>
      <c r="AGN153" s="21"/>
      <c r="AGO153" s="20" t="s">
        <v>41</v>
      </c>
      <c r="AGP153" s="20"/>
      <c r="AGQ153" s="21">
        <f>SUM(AGC149:AHF149)</f>
        <v>0</v>
      </c>
      <c r="AGR153" s="21"/>
      <c r="AGS153" s="20" t="s">
        <v>42</v>
      </c>
      <c r="AGT153" s="20"/>
      <c r="AGU153" s="21">
        <f>SUM(AGC150:AHF150)</f>
        <v>24</v>
      </c>
      <c r="AGV153" s="21"/>
      <c r="AGW153" s="20" t="s">
        <v>43</v>
      </c>
      <c r="AGX153" s="20"/>
      <c r="AGY153" s="21">
        <f>SUM(AGC151:AHF151)</f>
        <v>64</v>
      </c>
      <c r="AGZ153" s="21"/>
      <c r="AHA153" s="22" t="s">
        <v>44</v>
      </c>
      <c r="AHB153" s="22"/>
      <c r="AHC153" s="21">
        <f>SUM(AGC152:AHF152)</f>
        <v>88</v>
      </c>
      <c r="AHD153" s="21"/>
      <c r="AHE153" s="21"/>
      <c r="AHF153" s="217"/>
      <c r="AHG153" s="19" t="s">
        <v>38</v>
      </c>
      <c r="AHH153" s="20"/>
      <c r="AHI153" s="21">
        <f>SUM(AHG146:AIK146)</f>
        <v>0</v>
      </c>
      <c r="AHJ153" s="21"/>
      <c r="AHK153" s="20" t="s">
        <v>39</v>
      </c>
      <c r="AHL153" s="20"/>
      <c r="AHM153" s="21">
        <f>SUM(AHG147:AIK147)</f>
        <v>0</v>
      </c>
      <c r="AHN153" s="21"/>
      <c r="AHO153" s="20" t="s">
        <v>40</v>
      </c>
      <c r="AHP153" s="20"/>
      <c r="AHQ153" s="21">
        <f>SUM(AHG148:AIK148)</f>
        <v>0</v>
      </c>
      <c r="AHR153" s="21"/>
      <c r="AHS153" s="20" t="s">
        <v>41</v>
      </c>
      <c r="AHT153" s="20"/>
      <c r="AHU153" s="21">
        <f>SUM(AHG149:AIK149)</f>
        <v>0</v>
      </c>
      <c r="AHV153" s="21"/>
      <c r="AHW153" s="20" t="s">
        <v>42</v>
      </c>
      <c r="AHX153" s="20"/>
      <c r="AHY153" s="21">
        <f>SUM(AHG150:AIK150)</f>
        <v>12</v>
      </c>
      <c r="AHZ153" s="21"/>
      <c r="AIA153" s="20" t="s">
        <v>43</v>
      </c>
      <c r="AIB153" s="20"/>
      <c r="AIC153" s="21">
        <f>SUM(AHG151:AIK151)</f>
        <v>0</v>
      </c>
      <c r="AID153" s="21"/>
      <c r="AIE153" s="22" t="s">
        <v>44</v>
      </c>
      <c r="AIF153" s="22"/>
      <c r="AIG153" s="21">
        <f>SUM(AHG152:AIK152)</f>
        <v>12</v>
      </c>
      <c r="AIH153" s="21"/>
      <c r="AII153" s="21"/>
      <c r="AIJ153" s="21"/>
      <c r="AIK153" s="217"/>
    </row>
    <row r="154" spans="1:1161" ht="14.25" hidden="1" customHeight="1" outlineLevel="1" thickTop="1">
      <c r="A154" s="208"/>
      <c r="B154" s="307" t="s">
        <v>237</v>
      </c>
      <c r="C154" s="247">
        <v>40.200000000000003</v>
      </c>
      <c r="E154" s="314">
        <v>2.5</v>
      </c>
      <c r="F154" s="322">
        <v>3</v>
      </c>
      <c r="G154" s="313">
        <v>3.5</v>
      </c>
      <c r="H154" s="309">
        <v>4</v>
      </c>
      <c r="NV154" s="119"/>
      <c r="NW154" s="119"/>
      <c r="NX154" s="119"/>
      <c r="NY154" s="119"/>
      <c r="NZ154" s="119"/>
      <c r="RH154" s="136"/>
      <c r="RI154" s="136"/>
      <c r="RJ154" s="136"/>
      <c r="RK154" s="136"/>
      <c r="RL154" s="136"/>
      <c r="RM154" s="136"/>
      <c r="RN154" s="136"/>
      <c r="RO154" s="136"/>
      <c r="RP154" s="136"/>
      <c r="RQ154" s="136"/>
      <c r="RR154" s="136"/>
      <c r="RS154" s="136"/>
      <c r="RT154" s="136"/>
      <c r="RU154" s="136"/>
      <c r="RV154" s="136"/>
      <c r="RW154" s="136"/>
      <c r="RX154" s="136"/>
      <c r="RY154" s="136"/>
      <c r="RZ154" s="136"/>
      <c r="SA154" s="136"/>
      <c r="SB154" s="136"/>
      <c r="SC154" s="136"/>
      <c r="SD154" s="136"/>
      <c r="SE154" s="136"/>
      <c r="SF154" s="136"/>
      <c r="SG154" s="136"/>
      <c r="SH154" s="136"/>
      <c r="SI154" s="136"/>
      <c r="SJ154" s="136"/>
      <c r="SK154" s="136"/>
      <c r="SL154" s="136"/>
      <c r="SM154" s="136"/>
      <c r="SN154" s="136"/>
      <c r="SO154" s="136"/>
      <c r="SP154" s="136"/>
      <c r="SQ154" s="136"/>
      <c r="SR154" s="136"/>
      <c r="XT154" s="317">
        <f t="shared" ref="XT154:ZH154" si="187">$C154*$E154</f>
        <v>100.5</v>
      </c>
      <c r="XU154" s="317">
        <f t="shared" si="187"/>
        <v>100.5</v>
      </c>
      <c r="XV154" s="317">
        <f t="shared" si="187"/>
        <v>100.5</v>
      </c>
      <c r="XW154" s="317">
        <f t="shared" si="187"/>
        <v>100.5</v>
      </c>
      <c r="XX154" s="312">
        <f t="shared" si="187"/>
        <v>100.5</v>
      </c>
      <c r="XY154" s="544">
        <f t="shared" si="187"/>
        <v>100.5</v>
      </c>
      <c r="XZ154" s="530">
        <f t="shared" si="187"/>
        <v>100.5</v>
      </c>
      <c r="YA154" s="544">
        <f t="shared" si="187"/>
        <v>100.5</v>
      </c>
      <c r="YB154" s="530">
        <f t="shared" si="187"/>
        <v>100.5</v>
      </c>
      <c r="YC154" s="530">
        <f t="shared" si="187"/>
        <v>100.5</v>
      </c>
      <c r="YD154" s="530">
        <f t="shared" si="187"/>
        <v>100.5</v>
      </c>
      <c r="YE154" s="544">
        <f t="shared" si="187"/>
        <v>100.5</v>
      </c>
      <c r="YF154" s="544">
        <f t="shared" si="187"/>
        <v>100.5</v>
      </c>
      <c r="YG154" s="530">
        <f t="shared" si="187"/>
        <v>100.5</v>
      </c>
      <c r="YH154" s="530">
        <f t="shared" si="187"/>
        <v>100.5</v>
      </c>
      <c r="YI154" s="530">
        <f t="shared" si="187"/>
        <v>100.5</v>
      </c>
      <c r="YJ154" s="530">
        <f t="shared" si="187"/>
        <v>100.5</v>
      </c>
      <c r="YK154" s="530">
        <f t="shared" si="187"/>
        <v>100.5</v>
      </c>
      <c r="YL154" s="530">
        <f t="shared" si="187"/>
        <v>100.5</v>
      </c>
      <c r="YM154" s="544">
        <f t="shared" si="187"/>
        <v>100.5</v>
      </c>
      <c r="YN154" s="530">
        <f t="shared" si="187"/>
        <v>100.5</v>
      </c>
      <c r="YO154" s="530">
        <f t="shared" si="187"/>
        <v>100.5</v>
      </c>
      <c r="YP154" s="530">
        <f t="shared" si="187"/>
        <v>100.5</v>
      </c>
      <c r="YQ154" s="530">
        <f t="shared" si="187"/>
        <v>100.5</v>
      </c>
      <c r="YR154" s="530">
        <f t="shared" si="187"/>
        <v>100.5</v>
      </c>
      <c r="YS154" s="544">
        <f t="shared" si="187"/>
        <v>100.5</v>
      </c>
      <c r="YT154" s="544">
        <f t="shared" si="187"/>
        <v>100.5</v>
      </c>
      <c r="YU154" s="544">
        <f t="shared" si="187"/>
        <v>100.5</v>
      </c>
      <c r="YV154" s="530">
        <f t="shared" si="187"/>
        <v>100.5</v>
      </c>
      <c r="YW154" s="530">
        <f t="shared" si="187"/>
        <v>100.5</v>
      </c>
      <c r="YX154" s="530">
        <f t="shared" si="187"/>
        <v>100.5</v>
      </c>
      <c r="YY154" s="530">
        <f t="shared" si="187"/>
        <v>100.5</v>
      </c>
      <c r="YZ154" s="544">
        <f t="shared" si="187"/>
        <v>100.5</v>
      </c>
      <c r="ZA154" s="544">
        <f t="shared" si="187"/>
        <v>100.5</v>
      </c>
      <c r="ZB154" s="530">
        <f t="shared" si="187"/>
        <v>100.5</v>
      </c>
      <c r="ZC154" s="317">
        <f t="shared" si="187"/>
        <v>100.5</v>
      </c>
      <c r="ZD154" s="317">
        <f t="shared" si="187"/>
        <v>100.5</v>
      </c>
      <c r="ZE154" s="317">
        <f t="shared" si="187"/>
        <v>100.5</v>
      </c>
      <c r="ZF154" s="317">
        <f t="shared" si="187"/>
        <v>100.5</v>
      </c>
      <c r="ZG154" s="312">
        <f t="shared" si="187"/>
        <v>100.5</v>
      </c>
      <c r="ZH154" s="312">
        <f t="shared" si="187"/>
        <v>100.5</v>
      </c>
      <c r="ZI154" s="317">
        <f t="shared" ref="ZI154:AAQ154" si="188">$C154*$F154</f>
        <v>120.60000000000001</v>
      </c>
      <c r="ZJ154" s="317">
        <f t="shared" si="188"/>
        <v>120.60000000000001</v>
      </c>
      <c r="ZK154" s="317">
        <f t="shared" si="188"/>
        <v>120.60000000000001</v>
      </c>
      <c r="ZL154" s="317">
        <f t="shared" si="188"/>
        <v>120.60000000000001</v>
      </c>
      <c r="ZM154" s="317">
        <f t="shared" si="188"/>
        <v>120.60000000000001</v>
      </c>
      <c r="ZN154" s="318">
        <f t="shared" si="188"/>
        <v>120.60000000000001</v>
      </c>
      <c r="ZO154" s="318">
        <f t="shared" si="188"/>
        <v>120.60000000000001</v>
      </c>
      <c r="ZP154" s="318">
        <f t="shared" si="188"/>
        <v>120.60000000000001</v>
      </c>
      <c r="ZQ154" s="317">
        <f t="shared" si="188"/>
        <v>120.60000000000001</v>
      </c>
      <c r="ZR154" s="317">
        <f t="shared" si="188"/>
        <v>120.60000000000001</v>
      </c>
      <c r="ZS154" s="317">
        <f t="shared" si="188"/>
        <v>120.60000000000001</v>
      </c>
      <c r="ZT154" s="317">
        <f t="shared" si="188"/>
        <v>120.60000000000001</v>
      </c>
      <c r="ZU154" s="317">
        <f t="shared" si="188"/>
        <v>120.60000000000001</v>
      </c>
      <c r="ZV154" s="318">
        <f t="shared" si="188"/>
        <v>120.60000000000001</v>
      </c>
      <c r="ZW154" s="318">
        <f t="shared" si="188"/>
        <v>120.60000000000001</v>
      </c>
      <c r="ZX154" s="318">
        <f t="shared" si="188"/>
        <v>120.60000000000001</v>
      </c>
      <c r="ZY154" s="318">
        <f t="shared" si="188"/>
        <v>120.60000000000001</v>
      </c>
      <c r="ZZ154" s="318">
        <f t="shared" si="188"/>
        <v>120.60000000000001</v>
      </c>
      <c r="AAA154" s="318">
        <f t="shared" si="188"/>
        <v>120.60000000000001</v>
      </c>
      <c r="AAB154" s="318">
        <f t="shared" si="188"/>
        <v>120.60000000000001</v>
      </c>
      <c r="AAC154" s="318">
        <f t="shared" si="188"/>
        <v>120.60000000000001</v>
      </c>
      <c r="AAD154" s="318">
        <f t="shared" si="188"/>
        <v>120.60000000000001</v>
      </c>
      <c r="AAE154" s="318">
        <f t="shared" si="188"/>
        <v>120.60000000000001</v>
      </c>
      <c r="AAF154" s="318">
        <f t="shared" si="188"/>
        <v>120.60000000000001</v>
      </c>
      <c r="AAG154" s="318">
        <f t="shared" si="188"/>
        <v>120.60000000000001</v>
      </c>
      <c r="AAH154" s="317">
        <f t="shared" si="188"/>
        <v>120.60000000000001</v>
      </c>
      <c r="AAI154" s="318">
        <f t="shared" si="188"/>
        <v>120.60000000000001</v>
      </c>
      <c r="AAJ154" s="318">
        <f t="shared" si="188"/>
        <v>120.60000000000001</v>
      </c>
      <c r="AAK154" s="318">
        <f t="shared" si="188"/>
        <v>120.60000000000001</v>
      </c>
      <c r="AAL154" s="317">
        <f t="shared" si="188"/>
        <v>120.60000000000001</v>
      </c>
      <c r="AAM154" s="317">
        <f t="shared" si="188"/>
        <v>120.60000000000001</v>
      </c>
      <c r="AAN154" s="317">
        <f t="shared" si="188"/>
        <v>120.60000000000001</v>
      </c>
      <c r="AAO154" s="317">
        <f t="shared" si="188"/>
        <v>120.60000000000001</v>
      </c>
      <c r="AAP154" s="317">
        <f t="shared" si="188"/>
        <v>120.60000000000001</v>
      </c>
      <c r="AAQ154" s="318">
        <f t="shared" si="188"/>
        <v>120.60000000000001</v>
      </c>
      <c r="AAR154" s="317">
        <f t="shared" ref="AAR154:ABB154" si="189">$C154*$G154</f>
        <v>140.70000000000002</v>
      </c>
      <c r="AAS154" s="317">
        <f t="shared" si="189"/>
        <v>140.70000000000002</v>
      </c>
      <c r="AAT154" s="317">
        <f t="shared" si="189"/>
        <v>140.70000000000002</v>
      </c>
      <c r="AAU154" s="317">
        <f t="shared" si="189"/>
        <v>140.70000000000002</v>
      </c>
      <c r="AAV154" s="317">
        <f t="shared" si="189"/>
        <v>140.70000000000002</v>
      </c>
      <c r="AAW154" s="317">
        <f t="shared" si="189"/>
        <v>140.70000000000002</v>
      </c>
      <c r="AAX154" s="310">
        <f t="shared" si="189"/>
        <v>140.70000000000002</v>
      </c>
      <c r="AAY154" s="317">
        <f t="shared" si="189"/>
        <v>140.70000000000002</v>
      </c>
      <c r="AAZ154" s="317">
        <f t="shared" si="189"/>
        <v>140.70000000000002</v>
      </c>
      <c r="ABA154" s="317">
        <f t="shared" si="189"/>
        <v>140.70000000000002</v>
      </c>
      <c r="ABB154" s="317">
        <f t="shared" si="189"/>
        <v>140.70000000000002</v>
      </c>
      <c r="ABC154" s="317">
        <f t="shared" ref="ABC154:ACH154" si="190">$C154*$E154</f>
        <v>100.5</v>
      </c>
      <c r="ABD154" s="312">
        <f t="shared" si="190"/>
        <v>100.5</v>
      </c>
      <c r="ABE154" s="312">
        <f t="shared" si="190"/>
        <v>100.5</v>
      </c>
      <c r="ABF154" s="317">
        <f t="shared" si="190"/>
        <v>100.5</v>
      </c>
      <c r="ABG154" s="317">
        <f t="shared" si="190"/>
        <v>100.5</v>
      </c>
      <c r="ABH154" s="317">
        <f t="shared" si="190"/>
        <v>100.5</v>
      </c>
      <c r="ABI154" s="317">
        <f t="shared" si="190"/>
        <v>100.5</v>
      </c>
      <c r="ABJ154" s="317">
        <f t="shared" si="190"/>
        <v>100.5</v>
      </c>
      <c r="ABK154" s="312">
        <f t="shared" si="190"/>
        <v>100.5</v>
      </c>
      <c r="ABL154" s="312">
        <f t="shared" si="190"/>
        <v>100.5</v>
      </c>
      <c r="ABM154" s="317">
        <f t="shared" si="190"/>
        <v>100.5</v>
      </c>
      <c r="ABN154" s="317">
        <f t="shared" si="190"/>
        <v>100.5</v>
      </c>
      <c r="ABO154" s="317">
        <f t="shared" si="190"/>
        <v>100.5</v>
      </c>
      <c r="ABP154" s="317">
        <f t="shared" si="190"/>
        <v>100.5</v>
      </c>
      <c r="ABQ154" s="317">
        <f t="shared" si="190"/>
        <v>100.5</v>
      </c>
      <c r="ABR154" s="312">
        <f t="shared" si="190"/>
        <v>100.5</v>
      </c>
      <c r="ABS154" s="312">
        <f t="shared" si="190"/>
        <v>100.5</v>
      </c>
      <c r="ABT154" s="317">
        <f t="shared" si="190"/>
        <v>100.5</v>
      </c>
      <c r="ABU154" s="312">
        <f t="shared" si="190"/>
        <v>100.5</v>
      </c>
      <c r="ABV154" s="312">
        <f t="shared" si="190"/>
        <v>100.5</v>
      </c>
      <c r="ABW154" s="312">
        <f t="shared" si="190"/>
        <v>100.5</v>
      </c>
      <c r="ABX154" s="312">
        <f t="shared" si="190"/>
        <v>100.5</v>
      </c>
      <c r="ABY154" s="312">
        <f t="shared" si="190"/>
        <v>100.5</v>
      </c>
      <c r="ABZ154" s="312">
        <f t="shared" si="190"/>
        <v>100.5</v>
      </c>
      <c r="ACA154" s="317">
        <f t="shared" si="190"/>
        <v>100.5</v>
      </c>
      <c r="ACB154" s="317">
        <f t="shared" si="190"/>
        <v>100.5</v>
      </c>
      <c r="ACC154" s="317">
        <f t="shared" si="190"/>
        <v>100.5</v>
      </c>
      <c r="ACD154" s="317">
        <f t="shared" si="190"/>
        <v>100.5</v>
      </c>
      <c r="ACE154" s="317">
        <f t="shared" si="190"/>
        <v>100.5</v>
      </c>
      <c r="ACF154" s="317">
        <f t="shared" si="190"/>
        <v>100.5</v>
      </c>
      <c r="ACG154" s="312">
        <f t="shared" si="190"/>
        <v>100.5</v>
      </c>
      <c r="ACH154" s="317">
        <f t="shared" si="190"/>
        <v>100.5</v>
      </c>
      <c r="ACI154" s="317">
        <f t="shared" ref="ACI154:ADN154" si="191">$C154*$E154</f>
        <v>100.5</v>
      </c>
      <c r="ACJ154" s="317">
        <f t="shared" si="191"/>
        <v>100.5</v>
      </c>
      <c r="ACK154" s="317">
        <f t="shared" si="191"/>
        <v>100.5</v>
      </c>
      <c r="ACL154" s="317">
        <f t="shared" si="191"/>
        <v>100.5</v>
      </c>
      <c r="ACM154" s="317">
        <f t="shared" si="191"/>
        <v>100.5</v>
      </c>
      <c r="ACN154" s="312">
        <f t="shared" si="191"/>
        <v>100.5</v>
      </c>
      <c r="ACO154" s="317">
        <f t="shared" si="191"/>
        <v>100.5</v>
      </c>
      <c r="ACP154" s="317">
        <f t="shared" si="191"/>
        <v>100.5</v>
      </c>
      <c r="ACQ154" s="317">
        <f t="shared" si="191"/>
        <v>100.5</v>
      </c>
      <c r="ACR154" s="317">
        <f t="shared" si="191"/>
        <v>100.5</v>
      </c>
      <c r="ACS154" s="317">
        <f t="shared" si="191"/>
        <v>100.5</v>
      </c>
      <c r="ACT154" s="312">
        <f t="shared" si="191"/>
        <v>100.5</v>
      </c>
      <c r="ACU154" s="312">
        <f t="shared" si="191"/>
        <v>100.5</v>
      </c>
      <c r="ACV154" s="317">
        <f t="shared" si="191"/>
        <v>100.5</v>
      </c>
      <c r="ACW154" s="317">
        <f t="shared" si="191"/>
        <v>100.5</v>
      </c>
      <c r="ACX154" s="317">
        <f t="shared" si="191"/>
        <v>100.5</v>
      </c>
      <c r="ACY154" s="317">
        <f t="shared" si="191"/>
        <v>100.5</v>
      </c>
      <c r="ACZ154" s="317">
        <f t="shared" si="191"/>
        <v>100.5</v>
      </c>
      <c r="ADA154" s="312">
        <f t="shared" si="191"/>
        <v>100.5</v>
      </c>
      <c r="ADB154" s="312">
        <f t="shared" si="191"/>
        <v>100.5</v>
      </c>
      <c r="ADC154" s="317">
        <f t="shared" si="191"/>
        <v>100.5</v>
      </c>
      <c r="ADD154" s="317">
        <f t="shared" si="191"/>
        <v>100.5</v>
      </c>
      <c r="ADE154" s="317">
        <f t="shared" si="191"/>
        <v>100.5</v>
      </c>
      <c r="ADF154" s="317">
        <f t="shared" si="191"/>
        <v>100.5</v>
      </c>
      <c r="ADG154" s="317">
        <f t="shared" si="191"/>
        <v>100.5</v>
      </c>
      <c r="ADH154" s="317">
        <f t="shared" si="191"/>
        <v>100.5</v>
      </c>
      <c r="ADI154" s="312">
        <f t="shared" si="191"/>
        <v>100.5</v>
      </c>
      <c r="ADJ154" s="317">
        <f t="shared" si="191"/>
        <v>100.5</v>
      </c>
      <c r="ADK154" s="312">
        <f t="shared" si="191"/>
        <v>100.5</v>
      </c>
      <c r="ADL154" s="312">
        <f t="shared" si="191"/>
        <v>100.5</v>
      </c>
      <c r="ADM154" s="317">
        <f t="shared" si="191"/>
        <v>100.5</v>
      </c>
      <c r="ADN154" s="317">
        <f t="shared" si="191"/>
        <v>100.5</v>
      </c>
      <c r="ADO154" s="312">
        <f t="shared" ref="ADO154:AET154" si="192">$C154*$E154</f>
        <v>100.5</v>
      </c>
      <c r="ADP154" s="312">
        <f t="shared" si="192"/>
        <v>100.5</v>
      </c>
      <c r="ADQ154" s="317">
        <f t="shared" si="192"/>
        <v>100.5</v>
      </c>
      <c r="ADR154" s="317">
        <f t="shared" si="192"/>
        <v>100.5</v>
      </c>
      <c r="ADS154" s="317">
        <f t="shared" si="192"/>
        <v>100.5</v>
      </c>
      <c r="ADT154" s="317">
        <f t="shared" si="192"/>
        <v>100.5</v>
      </c>
      <c r="ADU154" s="317">
        <f t="shared" si="192"/>
        <v>100.5</v>
      </c>
      <c r="ADV154" s="312">
        <f t="shared" si="192"/>
        <v>100.5</v>
      </c>
      <c r="ADW154" s="312">
        <f t="shared" si="192"/>
        <v>100.5</v>
      </c>
      <c r="ADX154" s="312">
        <f t="shared" si="192"/>
        <v>100.5</v>
      </c>
      <c r="ADY154" s="317">
        <f t="shared" si="192"/>
        <v>100.5</v>
      </c>
      <c r="ADZ154" s="317">
        <f t="shared" si="192"/>
        <v>100.5</v>
      </c>
      <c r="AEA154" s="317">
        <f t="shared" si="192"/>
        <v>100.5</v>
      </c>
      <c r="AEB154" s="317">
        <f t="shared" si="192"/>
        <v>100.5</v>
      </c>
      <c r="AEC154" s="317">
        <f t="shared" si="192"/>
        <v>100.5</v>
      </c>
      <c r="AED154" s="312">
        <f t="shared" si="192"/>
        <v>100.5</v>
      </c>
      <c r="AEE154" s="317">
        <f t="shared" si="192"/>
        <v>100.5</v>
      </c>
      <c r="AEF154" s="312">
        <f t="shared" si="192"/>
        <v>100.5</v>
      </c>
      <c r="AEG154" s="317">
        <f t="shared" si="192"/>
        <v>100.5</v>
      </c>
      <c r="AEH154" s="317">
        <f t="shared" si="192"/>
        <v>100.5</v>
      </c>
      <c r="AEI154" s="317">
        <f t="shared" si="192"/>
        <v>100.5</v>
      </c>
      <c r="AEJ154" s="317">
        <f t="shared" si="192"/>
        <v>100.5</v>
      </c>
      <c r="AEK154" s="312">
        <f t="shared" si="192"/>
        <v>100.5</v>
      </c>
      <c r="AEL154" s="317">
        <f t="shared" si="192"/>
        <v>100.5</v>
      </c>
      <c r="AEM154" s="317">
        <f t="shared" si="192"/>
        <v>100.5</v>
      </c>
      <c r="AEN154" s="317">
        <f t="shared" si="192"/>
        <v>100.5</v>
      </c>
      <c r="AEO154" s="317">
        <f t="shared" si="192"/>
        <v>100.5</v>
      </c>
      <c r="AEP154" s="317">
        <f t="shared" si="192"/>
        <v>100.5</v>
      </c>
      <c r="AEQ154" s="312">
        <f t="shared" si="192"/>
        <v>100.5</v>
      </c>
      <c r="AER154" s="312">
        <f t="shared" si="192"/>
        <v>100.5</v>
      </c>
      <c r="AES154" s="317">
        <f t="shared" si="192"/>
        <v>100.5</v>
      </c>
      <c r="AET154" s="317">
        <f t="shared" si="192"/>
        <v>100.5</v>
      </c>
      <c r="AEU154" s="317">
        <f t="shared" ref="AEU154:AFV154" si="193">$C154*$E154</f>
        <v>100.5</v>
      </c>
      <c r="AEV154" s="317">
        <f t="shared" si="193"/>
        <v>100.5</v>
      </c>
      <c r="AEW154" s="312">
        <f t="shared" si="193"/>
        <v>100.5</v>
      </c>
      <c r="AEX154" s="317">
        <f t="shared" si="193"/>
        <v>100.5</v>
      </c>
      <c r="AEY154" s="312">
        <f t="shared" si="193"/>
        <v>100.5</v>
      </c>
      <c r="AEZ154" s="317">
        <f t="shared" si="193"/>
        <v>100.5</v>
      </c>
      <c r="AFA154" s="312">
        <f t="shared" si="193"/>
        <v>100.5</v>
      </c>
      <c r="AFB154" s="317">
        <f t="shared" si="193"/>
        <v>100.5</v>
      </c>
      <c r="AFC154" s="317">
        <f t="shared" si="193"/>
        <v>100.5</v>
      </c>
      <c r="AFD154" s="312">
        <f t="shared" si="193"/>
        <v>100.5</v>
      </c>
      <c r="AFE154" s="317">
        <f t="shared" si="193"/>
        <v>100.5</v>
      </c>
      <c r="AFF154" s="312">
        <f t="shared" si="193"/>
        <v>100.5</v>
      </c>
      <c r="AFG154" s="317">
        <f t="shared" si="193"/>
        <v>100.5</v>
      </c>
      <c r="AFH154" s="317">
        <f t="shared" si="193"/>
        <v>100.5</v>
      </c>
      <c r="AFI154" s="317">
        <f t="shared" si="193"/>
        <v>100.5</v>
      </c>
      <c r="AFJ154" s="317">
        <f t="shared" si="193"/>
        <v>100.5</v>
      </c>
      <c r="AFK154" s="317">
        <f t="shared" si="193"/>
        <v>100.5</v>
      </c>
      <c r="AFL154" s="312">
        <f t="shared" si="193"/>
        <v>100.5</v>
      </c>
      <c r="AFM154" s="312">
        <f t="shared" si="193"/>
        <v>100.5</v>
      </c>
      <c r="AFN154" s="317">
        <f t="shared" si="193"/>
        <v>100.5</v>
      </c>
      <c r="AFO154" s="317">
        <f t="shared" si="193"/>
        <v>100.5</v>
      </c>
      <c r="AFP154" s="317">
        <f t="shared" si="193"/>
        <v>100.5</v>
      </c>
      <c r="AFQ154" s="317">
        <f t="shared" si="193"/>
        <v>100.5</v>
      </c>
      <c r="AFR154" s="317">
        <f t="shared" si="193"/>
        <v>100.5</v>
      </c>
      <c r="AFS154" s="312">
        <f t="shared" si="193"/>
        <v>100.5</v>
      </c>
      <c r="AFT154" s="312">
        <f t="shared" si="193"/>
        <v>100.5</v>
      </c>
      <c r="AFU154" s="317">
        <f t="shared" si="193"/>
        <v>100.5</v>
      </c>
      <c r="AFV154" s="317">
        <f t="shared" si="193"/>
        <v>100.5</v>
      </c>
      <c r="AFW154" s="311">
        <f t="shared" ref="AFW154:AGF154" si="194">$C154*$H154</f>
        <v>160.80000000000001</v>
      </c>
      <c r="AFX154" s="311">
        <f t="shared" si="194"/>
        <v>160.80000000000001</v>
      </c>
      <c r="AFY154" s="311">
        <f t="shared" si="194"/>
        <v>160.80000000000001</v>
      </c>
      <c r="AFZ154" s="311">
        <f t="shared" si="194"/>
        <v>160.80000000000001</v>
      </c>
      <c r="AGA154" s="311">
        <f t="shared" si="194"/>
        <v>160.80000000000001</v>
      </c>
      <c r="AGB154" s="317">
        <f t="shared" si="194"/>
        <v>160.80000000000001</v>
      </c>
      <c r="AGC154" s="317">
        <f t="shared" si="194"/>
        <v>160.80000000000001</v>
      </c>
      <c r="AGD154" s="317">
        <f t="shared" si="194"/>
        <v>160.80000000000001</v>
      </c>
      <c r="AGE154" s="317">
        <f t="shared" si="194"/>
        <v>160.80000000000001</v>
      </c>
      <c r="AGF154" s="317">
        <f t="shared" si="194"/>
        <v>160.80000000000001</v>
      </c>
      <c r="AGG154" s="317">
        <f t="shared" ref="AGG154:AHS154" si="195">$C154*$E154</f>
        <v>100.5</v>
      </c>
      <c r="AGH154" s="312">
        <f t="shared" si="195"/>
        <v>100.5</v>
      </c>
      <c r="AGI154" s="317">
        <f t="shared" si="195"/>
        <v>100.5</v>
      </c>
      <c r="AGJ154" s="317">
        <f t="shared" si="195"/>
        <v>100.5</v>
      </c>
      <c r="AGK154" s="312">
        <f t="shared" si="195"/>
        <v>100.5</v>
      </c>
      <c r="AGL154" s="317">
        <f t="shared" si="195"/>
        <v>100.5</v>
      </c>
      <c r="AGM154" s="317">
        <f t="shared" si="195"/>
        <v>100.5</v>
      </c>
      <c r="AGN154" s="312">
        <f t="shared" si="195"/>
        <v>100.5</v>
      </c>
      <c r="AGO154" s="312">
        <f t="shared" si="195"/>
        <v>100.5</v>
      </c>
      <c r="AGP154" s="312">
        <f t="shared" si="195"/>
        <v>100.5</v>
      </c>
      <c r="AGQ154" s="312">
        <f t="shared" si="195"/>
        <v>100.5</v>
      </c>
      <c r="AGR154" s="312">
        <f t="shared" si="195"/>
        <v>100.5</v>
      </c>
      <c r="AGS154" s="317">
        <f t="shared" si="195"/>
        <v>100.5</v>
      </c>
      <c r="AGT154" s="317">
        <f t="shared" si="195"/>
        <v>100.5</v>
      </c>
      <c r="AGU154" s="317">
        <f t="shared" si="195"/>
        <v>100.5</v>
      </c>
      <c r="AGV154" s="312">
        <f t="shared" si="195"/>
        <v>100.5</v>
      </c>
      <c r="AGW154" s="317">
        <f t="shared" si="195"/>
        <v>100.5</v>
      </c>
      <c r="AGX154" s="317">
        <f t="shared" si="195"/>
        <v>100.5</v>
      </c>
      <c r="AGY154" s="317">
        <f t="shared" si="195"/>
        <v>100.5</v>
      </c>
      <c r="AGZ154" s="317">
        <f t="shared" si="195"/>
        <v>100.5</v>
      </c>
      <c r="AHA154" s="317">
        <f t="shared" si="195"/>
        <v>100.5</v>
      </c>
      <c r="AHB154" s="312">
        <f t="shared" si="195"/>
        <v>100.5</v>
      </c>
      <c r="AHC154" s="312">
        <f t="shared" si="195"/>
        <v>100.5</v>
      </c>
      <c r="AHD154" s="317">
        <f t="shared" si="195"/>
        <v>100.5</v>
      </c>
      <c r="AHE154" s="317">
        <f t="shared" si="195"/>
        <v>100.5</v>
      </c>
      <c r="AHF154" s="317">
        <f t="shared" si="195"/>
        <v>100.5</v>
      </c>
      <c r="AHG154" s="317">
        <f t="shared" si="195"/>
        <v>100.5</v>
      </c>
      <c r="AHH154" s="317">
        <f t="shared" si="195"/>
        <v>100.5</v>
      </c>
      <c r="AHI154" s="312">
        <f t="shared" si="195"/>
        <v>100.5</v>
      </c>
      <c r="AHJ154" s="312">
        <f t="shared" si="195"/>
        <v>100.5</v>
      </c>
      <c r="AHK154" s="317">
        <f t="shared" si="195"/>
        <v>100.5</v>
      </c>
      <c r="AHL154" s="317">
        <f t="shared" si="195"/>
        <v>100.5</v>
      </c>
      <c r="AHM154" s="317">
        <f t="shared" si="195"/>
        <v>100.5</v>
      </c>
      <c r="AHN154" s="317">
        <f t="shared" si="195"/>
        <v>100.5</v>
      </c>
      <c r="AHO154" s="317">
        <f t="shared" si="195"/>
        <v>100.5</v>
      </c>
      <c r="AHP154" s="312">
        <f t="shared" si="195"/>
        <v>100.5</v>
      </c>
      <c r="AHQ154" s="312">
        <f t="shared" si="195"/>
        <v>100.5</v>
      </c>
      <c r="AHR154" s="317">
        <f t="shared" si="195"/>
        <v>100.5</v>
      </c>
      <c r="AHS154" s="317">
        <f t="shared" si="195"/>
        <v>100.5</v>
      </c>
      <c r="AHT154" s="317">
        <f>$C154*$E154/2</f>
        <v>50.25</v>
      </c>
    </row>
    <row r="155" spans="1:1161" ht="55.5" customHeight="1" collapsed="1">
      <c r="A155" s="88"/>
      <c r="B155" s="435">
        <v>251020</v>
      </c>
      <c r="C155" s="502" t="s">
        <v>773</v>
      </c>
      <c r="D155" s="289" t="s">
        <v>774</v>
      </c>
      <c r="E155" s="149" t="s">
        <v>775</v>
      </c>
      <c r="F155" s="470" t="s">
        <v>348</v>
      </c>
      <c r="G155" s="76"/>
      <c r="H155" s="76"/>
      <c r="NV155" s="119"/>
      <c r="NW155" s="119"/>
      <c r="NX155" s="119"/>
      <c r="NY155" s="119"/>
      <c r="NZ155" s="119"/>
      <c r="VZ155" s="153" t="s">
        <v>255</v>
      </c>
      <c r="WJ155" s="136"/>
      <c r="WK155" s="136"/>
      <c r="WL155" s="136"/>
      <c r="WM155" s="136"/>
      <c r="WN155" s="136"/>
      <c r="WO155" s="136"/>
      <c r="WP155" s="136"/>
      <c r="WQ155" s="136"/>
      <c r="WR155" s="136"/>
      <c r="WS155" s="136"/>
      <c r="WT155" s="136"/>
      <c r="WU155" s="136"/>
      <c r="WV155" s="136"/>
      <c r="AAD155" s="119" t="s">
        <v>776</v>
      </c>
      <c r="ABF155" s="472" t="s">
        <v>777</v>
      </c>
      <c r="ABJ155" s="121"/>
      <c r="ABK155" s="121"/>
      <c r="ABL155" s="121"/>
      <c r="ABM155" s="121"/>
      <c r="ABN155" s="121"/>
      <c r="ABO155" s="121"/>
      <c r="ABP155" s="121"/>
      <c r="ABQ155" s="121"/>
      <c r="ABR155" s="121"/>
      <c r="ABS155" s="121"/>
      <c r="ABT155" s="121"/>
      <c r="ABU155" s="121"/>
      <c r="ABV155" s="121"/>
      <c r="ABW155" s="121"/>
      <c r="ABX155" s="121"/>
      <c r="ABY155" s="121"/>
      <c r="ABZ155" s="121"/>
      <c r="ACA155" s="121"/>
      <c r="ACB155" s="121"/>
      <c r="ACC155" s="121"/>
      <c r="ACD155" s="121"/>
      <c r="ACE155" s="121"/>
      <c r="ACF155" s="121"/>
      <c r="ACG155" s="121"/>
      <c r="ACH155" s="121"/>
      <c r="ACI155" s="121"/>
      <c r="ACJ155" s="121"/>
      <c r="ACK155" s="121"/>
      <c r="ACL155" s="121"/>
      <c r="ACM155" s="121"/>
      <c r="ACN155" s="121"/>
      <c r="ACO155" s="121"/>
      <c r="ACP155" s="121"/>
      <c r="ACQ155" s="121"/>
      <c r="ACR155" s="121"/>
      <c r="ACS155" s="121"/>
      <c r="ACT155" s="121"/>
      <c r="ACU155" s="121"/>
      <c r="ACV155" s="121"/>
      <c r="ACW155" s="170" t="s">
        <v>415</v>
      </c>
      <c r="ACX155" s="199"/>
      <c r="ACY155" s="199"/>
      <c r="ACZ155" s="199"/>
      <c r="ADA155" s="199"/>
      <c r="ADB155" s="199"/>
      <c r="ADC155" s="199"/>
      <c r="ADD155" s="199"/>
      <c r="ADE155" s="199"/>
      <c r="ADF155" s="199"/>
      <c r="ADG155" s="199"/>
      <c r="ADH155" s="199"/>
      <c r="ADI155" s="199"/>
      <c r="ADJ155" s="199"/>
      <c r="ADK155" s="199"/>
      <c r="ADL155" s="199"/>
      <c r="ADM155" s="199"/>
      <c r="ADN155" s="199"/>
      <c r="ADO155" s="199"/>
      <c r="ADP155" s="199"/>
      <c r="ADQ155" s="199"/>
      <c r="ADR155" s="199"/>
      <c r="ADS155" s="199"/>
      <c r="ADT155" s="199"/>
      <c r="ADU155" s="170" t="s">
        <v>425</v>
      </c>
      <c r="ADV155" s="199"/>
      <c r="ADW155" s="199"/>
      <c r="ADX155" s="199"/>
      <c r="ADY155" s="199"/>
      <c r="ADZ155" s="199"/>
      <c r="AEA155" s="199"/>
      <c r="AEB155" s="199"/>
      <c r="AEC155" s="199"/>
      <c r="AED155" s="199"/>
      <c r="AEE155" s="199"/>
      <c r="AEF155" s="199"/>
      <c r="AEG155" s="199"/>
      <c r="AEH155" s="199"/>
      <c r="AEI155" s="199"/>
      <c r="AEJ155" s="199"/>
      <c r="AEK155" s="199"/>
      <c r="AEL155" s="199"/>
      <c r="AEM155" s="199"/>
      <c r="AEN155" s="199"/>
      <c r="AEO155" s="199"/>
      <c r="AEP155" s="199"/>
      <c r="AEQ155" s="199"/>
      <c r="AER155" s="199"/>
      <c r="AES155" s="121"/>
      <c r="AET155" s="199"/>
      <c r="AEU155" s="199"/>
      <c r="AEV155" s="178" t="s">
        <v>493</v>
      </c>
      <c r="AEX155" s="84" t="s">
        <v>73</v>
      </c>
      <c r="AEZ155" s="84" t="s">
        <v>74</v>
      </c>
      <c r="AFA155" s="84" t="s">
        <v>75</v>
      </c>
      <c r="AFB155" s="84" t="s">
        <v>76</v>
      </c>
      <c r="AFC155" s="84" t="s">
        <v>77</v>
      </c>
      <c r="AFD155" s="84" t="s">
        <v>78</v>
      </c>
      <c r="AFE155" s="84" t="s">
        <v>80</v>
      </c>
      <c r="AFG155" s="84" t="s">
        <v>80</v>
      </c>
      <c r="AFH155" s="84" t="s">
        <v>583</v>
      </c>
      <c r="AFI155" s="84" t="s">
        <v>547</v>
      </c>
      <c r="AFJ155" s="84" t="s">
        <v>778</v>
      </c>
      <c r="AFK155" s="84" t="s">
        <v>778</v>
      </c>
      <c r="AFL155" s="84"/>
      <c r="AFN155" s="84" t="s">
        <v>779</v>
      </c>
      <c r="AFO155" s="84" t="s">
        <v>551</v>
      </c>
      <c r="AFP155" s="84" t="s">
        <v>780</v>
      </c>
      <c r="AFQ155" s="84"/>
      <c r="AFR155" s="84"/>
      <c r="AFS155" s="84"/>
      <c r="AFT155" s="84"/>
      <c r="AFU155" s="84" t="s">
        <v>781</v>
      </c>
      <c r="AFV155" s="84" t="s">
        <v>781</v>
      </c>
      <c r="AFW155" s="84" t="s">
        <v>782</v>
      </c>
      <c r="AFX155" s="84" t="s">
        <v>498</v>
      </c>
      <c r="AFY155" s="84"/>
      <c r="AGB155" s="84" t="s">
        <v>500</v>
      </c>
      <c r="AGC155" s="84" t="s">
        <v>83</v>
      </c>
      <c r="AGD155" s="84" t="s">
        <v>501</v>
      </c>
      <c r="AGE155" s="84" t="s">
        <v>85</v>
      </c>
      <c r="AGF155" s="84" t="s">
        <v>85</v>
      </c>
      <c r="AGG155" s="84" t="s">
        <v>86</v>
      </c>
      <c r="AGI155" s="84" t="s">
        <v>86</v>
      </c>
      <c r="AGJ155" s="84" t="s">
        <v>87</v>
      </c>
      <c r="AGL155" s="84" t="s">
        <v>87</v>
      </c>
      <c r="AGM155" s="84" t="s">
        <v>88</v>
      </c>
      <c r="AGN155" s="121"/>
      <c r="AGO155" s="121"/>
      <c r="AGP155" s="121"/>
      <c r="AGQ155" s="121"/>
      <c r="AGR155" s="121"/>
      <c r="AGS155" s="84" t="s">
        <v>88</v>
      </c>
      <c r="AGT155" s="84" t="s">
        <v>88</v>
      </c>
      <c r="AGU155" s="84" t="s">
        <v>88</v>
      </c>
      <c r="AGW155" s="84" t="s">
        <v>88</v>
      </c>
      <c r="AGX155" s="84"/>
      <c r="AGY155" s="84"/>
      <c r="AGZ155" s="84"/>
      <c r="AHA155" s="84" t="s">
        <v>505</v>
      </c>
      <c r="AHB155" s="84" t="s">
        <v>223</v>
      </c>
      <c r="AHD155" s="84" t="s">
        <v>783</v>
      </c>
      <c r="AHE155" s="84" t="s">
        <v>784</v>
      </c>
      <c r="AHF155" s="84" t="s">
        <v>507</v>
      </c>
      <c r="AHG155" s="84"/>
      <c r="AHH155" s="84"/>
      <c r="AHI155" s="84"/>
      <c r="AHK155" s="84" t="s">
        <v>509</v>
      </c>
      <c r="AHL155" s="84" t="s">
        <v>509</v>
      </c>
      <c r="AHM155" s="84" t="s">
        <v>551</v>
      </c>
      <c r="AHN155" s="84" t="s">
        <v>785</v>
      </c>
      <c r="AHO155" s="84" t="s">
        <v>786</v>
      </c>
      <c r="AHP155" s="121"/>
      <c r="AHQ155" s="121"/>
      <c r="AHR155" s="84" t="s">
        <v>82</v>
      </c>
      <c r="AHS155" s="84" t="s">
        <v>82</v>
      </c>
      <c r="AHT155" s="84" t="s">
        <v>82</v>
      </c>
      <c r="AHU155" s="84" t="s">
        <v>82</v>
      </c>
      <c r="AHV155" s="590" t="s">
        <v>787</v>
      </c>
      <c r="AHW155" s="317"/>
      <c r="AHX155" s="317"/>
      <c r="AHY155" s="557" t="s">
        <v>337</v>
      </c>
      <c r="AHZ155" s="557" t="s">
        <v>337</v>
      </c>
      <c r="AIA155" s="557" t="s">
        <v>337</v>
      </c>
      <c r="AIB155" s="557" t="s">
        <v>337</v>
      </c>
      <c r="AIC155" s="557" t="s">
        <v>337</v>
      </c>
      <c r="AID155" s="317"/>
      <c r="AIE155" s="317"/>
      <c r="AIF155" s="557" t="s">
        <v>337</v>
      </c>
      <c r="AIG155" s="557" t="s">
        <v>337</v>
      </c>
      <c r="AIH155" s="557" t="s">
        <v>337</v>
      </c>
      <c r="AII155" s="557" t="s">
        <v>337</v>
      </c>
      <c r="AIJ155" s="557" t="s">
        <v>337</v>
      </c>
      <c r="AIK155" s="317"/>
      <c r="AIL155" s="317"/>
      <c r="AIM155" s="557" t="s">
        <v>337</v>
      </c>
      <c r="AIN155" s="557" t="s">
        <v>337</v>
      </c>
      <c r="AIO155" s="557" t="s">
        <v>337</v>
      </c>
      <c r="AIP155" s="557" t="s">
        <v>337</v>
      </c>
      <c r="AIQ155" s="557" t="s">
        <v>337</v>
      </c>
      <c r="AIR155" s="317"/>
      <c r="AIS155" s="317"/>
      <c r="AIT155" s="557" t="s">
        <v>337</v>
      </c>
      <c r="AIU155" s="557" t="s">
        <v>337</v>
      </c>
      <c r="AIV155" s="557" t="s">
        <v>337</v>
      </c>
      <c r="AIW155" s="631" t="s">
        <v>337</v>
      </c>
      <c r="AIX155" s="557" t="s">
        <v>337</v>
      </c>
      <c r="AIY155" s="317"/>
      <c r="AIZ155" s="317"/>
      <c r="AJA155" s="557" t="s">
        <v>337</v>
      </c>
      <c r="AJB155" s="557" t="s">
        <v>337</v>
      </c>
      <c r="AJC155" s="557" t="s">
        <v>337</v>
      </c>
      <c r="AJD155" s="557" t="s">
        <v>337</v>
      </c>
      <c r="AJE155" s="557" t="s">
        <v>337</v>
      </c>
      <c r="AJF155" s="557" t="s">
        <v>337</v>
      </c>
      <c r="AJG155" s="557"/>
      <c r="AJH155" s="557" t="s">
        <v>337</v>
      </c>
      <c r="AJI155" s="557" t="s">
        <v>337</v>
      </c>
      <c r="AJJ155" s="557" t="s">
        <v>337</v>
      </c>
      <c r="AJK155" s="557" t="s">
        <v>337</v>
      </c>
      <c r="AJL155" s="557" t="s">
        <v>337</v>
      </c>
      <c r="AJM155" s="557"/>
      <c r="AJN155" s="557"/>
      <c r="AJO155" s="557"/>
      <c r="AJP155" s="557" t="s">
        <v>337</v>
      </c>
      <c r="AJQ155" s="557" t="s">
        <v>337</v>
      </c>
      <c r="AJR155" s="557" t="s">
        <v>337</v>
      </c>
      <c r="AJS155" s="557" t="s">
        <v>337</v>
      </c>
      <c r="AJT155" s="557"/>
      <c r="AJU155" s="557"/>
      <c r="AJV155" s="557" t="s">
        <v>337</v>
      </c>
      <c r="AJW155" s="557" t="s">
        <v>337</v>
      </c>
      <c r="AJX155" s="557" t="s">
        <v>337</v>
      </c>
      <c r="AJY155" s="557" t="s">
        <v>337</v>
      </c>
      <c r="AJZ155" s="557" t="s">
        <v>337</v>
      </c>
      <c r="AKA155" s="557"/>
      <c r="AKB155" s="557"/>
      <c r="AKC155" s="557" t="s">
        <v>337</v>
      </c>
      <c r="AKD155" s="557" t="s">
        <v>337</v>
      </c>
      <c r="AKE155" s="557" t="s">
        <v>337</v>
      </c>
      <c r="AKF155" s="557" t="s">
        <v>337</v>
      </c>
      <c r="AKG155" s="557" t="s">
        <v>337</v>
      </c>
      <c r="AKH155" s="557" t="s">
        <v>337</v>
      </c>
      <c r="AKI155" s="557"/>
      <c r="AKJ155" s="557" t="s">
        <v>337</v>
      </c>
      <c r="AKK155" s="557"/>
      <c r="AKL155" s="557"/>
      <c r="AKM155" s="557"/>
      <c r="AKN155" s="557"/>
      <c r="AKO155" s="557"/>
      <c r="AKP155" s="557"/>
      <c r="AKQ155" s="557" t="s">
        <v>337</v>
      </c>
      <c r="AKR155" s="557" t="s">
        <v>337</v>
      </c>
      <c r="AKS155" s="557" t="s">
        <v>337</v>
      </c>
      <c r="AKT155" s="557" t="s">
        <v>337</v>
      </c>
      <c r="AKU155" s="557" t="s">
        <v>337</v>
      </c>
      <c r="AKV155" s="557" t="s">
        <v>337</v>
      </c>
      <c r="AKW155" s="557" t="s">
        <v>337</v>
      </c>
      <c r="AKX155" s="557" t="s">
        <v>337</v>
      </c>
      <c r="AKY155" s="557" t="s">
        <v>337</v>
      </c>
      <c r="AKZ155" s="557" t="s">
        <v>337</v>
      </c>
      <c r="ALA155" s="557" t="s">
        <v>337</v>
      </c>
      <c r="ALB155" s="557" t="s">
        <v>337</v>
      </c>
      <c r="ALC155" s="557" t="s">
        <v>337</v>
      </c>
      <c r="ALD155" s="557" t="s">
        <v>337</v>
      </c>
      <c r="ALE155" s="557" t="s">
        <v>337</v>
      </c>
      <c r="ALF155" s="557" t="s">
        <v>337</v>
      </c>
      <c r="ALG155" s="557" t="s">
        <v>337</v>
      </c>
      <c r="ALH155" s="557" t="s">
        <v>337</v>
      </c>
      <c r="ALI155" s="557" t="s">
        <v>337</v>
      </c>
      <c r="ALJ155" s="557" t="s">
        <v>337</v>
      </c>
      <c r="ALK155" s="557" t="s">
        <v>337</v>
      </c>
      <c r="ALL155" s="557" t="s">
        <v>337</v>
      </c>
      <c r="ALM155" s="557" t="s">
        <v>337</v>
      </c>
      <c r="ALN155" s="557" t="s">
        <v>337</v>
      </c>
      <c r="ALO155" s="557" t="s">
        <v>337</v>
      </c>
      <c r="ALP155" s="557" t="s">
        <v>337</v>
      </c>
      <c r="ALQ155" s="557" t="s">
        <v>337</v>
      </c>
      <c r="ALR155" s="557" t="s">
        <v>337</v>
      </c>
      <c r="ALS155" s="557" t="s">
        <v>337</v>
      </c>
      <c r="ALT155" s="557" t="s">
        <v>337</v>
      </c>
      <c r="ALU155" s="557" t="s">
        <v>337</v>
      </c>
      <c r="ALV155" s="557" t="s">
        <v>337</v>
      </c>
      <c r="ALW155" s="557" t="s">
        <v>337</v>
      </c>
      <c r="ALX155" s="557" t="s">
        <v>337</v>
      </c>
      <c r="ALY155" s="557" t="s">
        <v>337</v>
      </c>
      <c r="ALZ155" s="557" t="s">
        <v>337</v>
      </c>
      <c r="AMA155" s="557" t="s">
        <v>337</v>
      </c>
      <c r="AMB155" s="557" t="s">
        <v>337</v>
      </c>
      <c r="AMC155" s="557" t="s">
        <v>337</v>
      </c>
      <c r="AMD155" s="557" t="s">
        <v>337</v>
      </c>
      <c r="AME155" s="557" t="s">
        <v>337</v>
      </c>
      <c r="AMF155" s="557" t="s">
        <v>337</v>
      </c>
      <c r="AMG155" s="557" t="s">
        <v>337</v>
      </c>
      <c r="AMH155" s="557" t="s">
        <v>337</v>
      </c>
      <c r="AMI155" s="557" t="s">
        <v>337</v>
      </c>
      <c r="AMJ155" s="557" t="s">
        <v>337</v>
      </c>
      <c r="AMK155" s="557" t="s">
        <v>337</v>
      </c>
      <c r="AML155" s="557" t="s">
        <v>337</v>
      </c>
      <c r="AMM155" s="557" t="s">
        <v>337</v>
      </c>
      <c r="AMN155" s="557" t="s">
        <v>337</v>
      </c>
      <c r="AMO155" s="557" t="s">
        <v>337</v>
      </c>
      <c r="AMP155" s="557" t="s">
        <v>337</v>
      </c>
      <c r="AMQ155" s="557" t="s">
        <v>337</v>
      </c>
      <c r="AMR155" s="557" t="s">
        <v>337</v>
      </c>
      <c r="AMS155" s="557" t="s">
        <v>337</v>
      </c>
      <c r="AMT155" s="557" t="s">
        <v>337</v>
      </c>
      <c r="AMU155" s="557" t="s">
        <v>337</v>
      </c>
      <c r="AMV155" s="557" t="s">
        <v>337</v>
      </c>
      <c r="AMW155" s="557" t="s">
        <v>337</v>
      </c>
      <c r="AMX155" s="557" t="s">
        <v>337</v>
      </c>
      <c r="AMY155" s="557" t="s">
        <v>337</v>
      </c>
      <c r="AMZ155" s="557" t="s">
        <v>337</v>
      </c>
      <c r="ANA155" s="557" t="s">
        <v>337</v>
      </c>
      <c r="ANB155" s="557" t="s">
        <v>337</v>
      </c>
      <c r="ANC155" s="557" t="s">
        <v>337</v>
      </c>
      <c r="AND155" s="557" t="s">
        <v>337</v>
      </c>
      <c r="ANE155" s="557" t="s">
        <v>337</v>
      </c>
      <c r="ANF155" s="557" t="s">
        <v>337</v>
      </c>
      <c r="ANG155" s="557" t="s">
        <v>337</v>
      </c>
      <c r="ANH155" s="557" t="s">
        <v>337</v>
      </c>
      <c r="ANI155" s="557" t="s">
        <v>337</v>
      </c>
      <c r="ANJ155" s="557" t="s">
        <v>337</v>
      </c>
      <c r="ANK155" s="557" t="s">
        <v>337</v>
      </c>
      <c r="ANL155" s="557" t="s">
        <v>337</v>
      </c>
      <c r="ANM155" s="557" t="s">
        <v>337</v>
      </c>
      <c r="ANN155" s="557" t="s">
        <v>337</v>
      </c>
      <c r="ANO155" s="557" t="s">
        <v>337</v>
      </c>
      <c r="ANP155" s="557" t="s">
        <v>337</v>
      </c>
      <c r="ANQ155" s="557" t="s">
        <v>337</v>
      </c>
      <c r="ANR155" s="557" t="s">
        <v>337</v>
      </c>
      <c r="ANS155" s="557" t="s">
        <v>337</v>
      </c>
      <c r="ANT155" s="557" t="s">
        <v>337</v>
      </c>
      <c r="ANU155" s="557" t="s">
        <v>337</v>
      </c>
      <c r="ANV155" s="557" t="s">
        <v>337</v>
      </c>
      <c r="ANW155" s="557" t="s">
        <v>337</v>
      </c>
      <c r="ANX155" s="557" t="s">
        <v>337</v>
      </c>
      <c r="ANY155" s="557" t="s">
        <v>337</v>
      </c>
      <c r="ANZ155" s="557" t="s">
        <v>337</v>
      </c>
      <c r="AOA155" s="557" t="s">
        <v>337</v>
      </c>
      <c r="AOB155" s="557" t="s">
        <v>337</v>
      </c>
      <c r="AOC155" s="557" t="s">
        <v>337</v>
      </c>
      <c r="AOD155" s="557" t="s">
        <v>337</v>
      </c>
      <c r="AOE155" s="557" t="s">
        <v>337</v>
      </c>
      <c r="AOF155" s="557" t="s">
        <v>337</v>
      </c>
      <c r="AOG155" s="557" t="s">
        <v>337</v>
      </c>
      <c r="AOH155" s="557" t="s">
        <v>337</v>
      </c>
      <c r="AOI155" s="557" t="s">
        <v>337</v>
      </c>
      <c r="AOJ155" s="557" t="s">
        <v>337</v>
      </c>
      <c r="AOK155" s="557" t="s">
        <v>337</v>
      </c>
      <c r="AOL155" s="557" t="s">
        <v>337</v>
      </c>
      <c r="AOM155" s="557" t="s">
        <v>337</v>
      </c>
      <c r="AON155" s="557" t="s">
        <v>337</v>
      </c>
      <c r="AOO155" s="557" t="s">
        <v>337</v>
      </c>
      <c r="AOP155" s="557" t="s">
        <v>337</v>
      </c>
      <c r="AOQ155" s="557" t="s">
        <v>337</v>
      </c>
      <c r="AOR155" s="557" t="s">
        <v>337</v>
      </c>
      <c r="AOS155" s="557" t="s">
        <v>337</v>
      </c>
      <c r="AOT155" s="557" t="s">
        <v>337</v>
      </c>
      <c r="AOU155" s="557" t="s">
        <v>337</v>
      </c>
      <c r="AOV155" s="557" t="s">
        <v>337</v>
      </c>
      <c r="AOW155" s="557" t="s">
        <v>337</v>
      </c>
      <c r="AOX155" s="557" t="s">
        <v>337</v>
      </c>
      <c r="AOY155" s="557" t="s">
        <v>337</v>
      </c>
      <c r="AOZ155" s="557" t="s">
        <v>337</v>
      </c>
      <c r="APA155" s="557" t="s">
        <v>337</v>
      </c>
      <c r="APB155" s="557" t="s">
        <v>337</v>
      </c>
      <c r="APC155" s="557" t="s">
        <v>337</v>
      </c>
      <c r="APD155" s="557" t="s">
        <v>337</v>
      </c>
      <c r="APE155" s="557" t="s">
        <v>337</v>
      </c>
      <c r="APF155" s="557" t="s">
        <v>337</v>
      </c>
      <c r="APG155" s="557" t="s">
        <v>337</v>
      </c>
      <c r="APH155" s="557" t="s">
        <v>337</v>
      </c>
      <c r="API155" s="557" t="s">
        <v>337</v>
      </c>
      <c r="APJ155" s="557" t="s">
        <v>337</v>
      </c>
      <c r="APK155" s="557" t="s">
        <v>337</v>
      </c>
      <c r="APL155" s="557" t="s">
        <v>337</v>
      </c>
      <c r="APM155" s="557" t="s">
        <v>337</v>
      </c>
      <c r="APN155" s="557" t="s">
        <v>337</v>
      </c>
      <c r="APO155" s="557" t="s">
        <v>337</v>
      </c>
      <c r="APP155" s="557" t="s">
        <v>337</v>
      </c>
      <c r="APQ155" s="557" t="s">
        <v>337</v>
      </c>
      <c r="APR155" s="557" t="s">
        <v>337</v>
      </c>
      <c r="APS155" s="557" t="s">
        <v>337</v>
      </c>
      <c r="APT155" s="557" t="s">
        <v>337</v>
      </c>
      <c r="APU155" s="557" t="s">
        <v>337</v>
      </c>
      <c r="APV155" s="557" t="s">
        <v>337</v>
      </c>
      <c r="APW155" s="557" t="s">
        <v>337</v>
      </c>
      <c r="APX155" s="557" t="s">
        <v>337</v>
      </c>
      <c r="APY155" s="557" t="s">
        <v>337</v>
      </c>
      <c r="APZ155" s="557" t="s">
        <v>337</v>
      </c>
      <c r="AQA155" s="557" t="s">
        <v>337</v>
      </c>
      <c r="AQB155" s="557" t="s">
        <v>337</v>
      </c>
      <c r="AQC155" s="557" t="s">
        <v>337</v>
      </c>
      <c r="AQD155" s="557" t="s">
        <v>337</v>
      </c>
      <c r="AQE155" s="557" t="s">
        <v>337</v>
      </c>
      <c r="AQF155" s="557" t="s">
        <v>337</v>
      </c>
      <c r="AQG155" s="557" t="s">
        <v>337</v>
      </c>
      <c r="AQH155" s="557" t="s">
        <v>337</v>
      </c>
      <c r="AQI155" s="557" t="s">
        <v>337</v>
      </c>
      <c r="AQJ155" s="557" t="s">
        <v>337</v>
      </c>
      <c r="AQK155" s="557" t="s">
        <v>337</v>
      </c>
      <c r="AQL155" s="84" t="s">
        <v>458</v>
      </c>
      <c r="AQM155" s="84"/>
      <c r="AQN155" s="84"/>
      <c r="AQO155" s="84" t="s">
        <v>585</v>
      </c>
      <c r="AQP155" s="84" t="s">
        <v>788</v>
      </c>
      <c r="AQQ155" s="84" t="s">
        <v>788</v>
      </c>
      <c r="AQR155" s="84" t="s">
        <v>97</v>
      </c>
      <c r="AQS155" s="84" t="s">
        <v>82</v>
      </c>
      <c r="AQV155" s="84" t="s">
        <v>82</v>
      </c>
      <c r="AQW155" s="84" t="s">
        <v>82</v>
      </c>
      <c r="AQX155" s="84" t="s">
        <v>82</v>
      </c>
      <c r="AQY155" s="84" t="s">
        <v>82</v>
      </c>
      <c r="AQZ155" s="84" t="s">
        <v>82</v>
      </c>
      <c r="ARA155" s="84" t="s">
        <v>82</v>
      </c>
      <c r="ARB155" s="86" t="s">
        <v>98</v>
      </c>
      <c r="ARQ155" s="201" t="s">
        <v>641</v>
      </c>
    </row>
    <row r="156" spans="1:1161" ht="14.25" hidden="1" customHeight="1" outlineLevel="1" thickBot="1">
      <c r="A156" s="155" t="s">
        <v>224</v>
      </c>
      <c r="B156" s="54">
        <f>G162</f>
        <v>574.73950764467008</v>
      </c>
      <c r="C156" s="32" t="s">
        <v>225</v>
      </c>
      <c r="D156" s="670">
        <f>SUM(I156:AIK156)</f>
        <v>252</v>
      </c>
      <c r="E156" s="55">
        <f t="shared" ref="E156:E161" si="196">SUM(D156/G156)</f>
        <v>1.6735095608971957</v>
      </c>
      <c r="F156" s="179"/>
      <c r="G156" s="49">
        <f>G162*0.262</f>
        <v>150.58175100290356</v>
      </c>
      <c r="H156" s="156">
        <f t="shared" ref="H156" si="197">SUM(I156:APF156)</f>
        <v>252</v>
      </c>
      <c r="NV156" s="119"/>
      <c r="NW156" s="119"/>
      <c r="NX156" s="119"/>
      <c r="NY156" s="119"/>
      <c r="NZ156" s="119"/>
      <c r="WJ156" s="136"/>
      <c r="WK156" s="136"/>
      <c r="WL156" s="136"/>
      <c r="WM156" s="136"/>
      <c r="WN156" s="136"/>
      <c r="WO156" s="136"/>
      <c r="WP156" s="136"/>
      <c r="WQ156" s="136"/>
      <c r="WR156" s="136"/>
      <c r="WS156" s="136"/>
      <c r="WT156" s="136"/>
      <c r="WU156" s="136"/>
      <c r="WV156" s="136"/>
      <c r="ADV156" s="302" t="s">
        <v>437</v>
      </c>
      <c r="ADW156" s="285" t="s">
        <v>437</v>
      </c>
      <c r="ADX156" s="285" t="s">
        <v>437</v>
      </c>
      <c r="ADY156" s="285" t="s">
        <v>437</v>
      </c>
      <c r="ADZ156" s="285" t="s">
        <v>437</v>
      </c>
      <c r="AEA156" s="285" t="s">
        <v>437</v>
      </c>
      <c r="AEB156" s="285" t="s">
        <v>437</v>
      </c>
      <c r="AEC156" s="285" t="s">
        <v>437</v>
      </c>
      <c r="AED156" s="285" t="s">
        <v>437</v>
      </c>
      <c r="AEE156" s="285" t="s">
        <v>437</v>
      </c>
      <c r="AEF156" s="285" t="s">
        <v>437</v>
      </c>
      <c r="AEG156" s="285" t="s">
        <v>437</v>
      </c>
      <c r="AEH156" s="285" t="s">
        <v>437</v>
      </c>
      <c r="AEI156" s="285" t="s">
        <v>437</v>
      </c>
      <c r="AEJ156" s="285" t="s">
        <v>437</v>
      </c>
      <c r="AEK156" s="285" t="s">
        <v>437</v>
      </c>
      <c r="AEL156" s="285" t="s">
        <v>437</v>
      </c>
      <c r="AEM156" s="285" t="s">
        <v>437</v>
      </c>
      <c r="AEN156" s="285" t="s">
        <v>437</v>
      </c>
      <c r="AEO156" s="285" t="s">
        <v>437</v>
      </c>
      <c r="AEP156" s="285" t="s">
        <v>437</v>
      </c>
      <c r="AEQ156" s="285" t="s">
        <v>437</v>
      </c>
      <c r="AER156" s="285" t="s">
        <v>437</v>
      </c>
      <c r="AES156" s="285" t="s">
        <v>437</v>
      </c>
      <c r="AET156" s="285" t="s">
        <v>437</v>
      </c>
      <c r="AEU156" s="285" t="s">
        <v>437</v>
      </c>
      <c r="AEV156" s="285">
        <v>8</v>
      </c>
      <c r="AEW156" s="315" t="s">
        <v>437</v>
      </c>
      <c r="AEX156" s="302">
        <v>16</v>
      </c>
      <c r="AEY156" s="285" t="s">
        <v>437</v>
      </c>
      <c r="AEZ156" s="285">
        <v>24</v>
      </c>
      <c r="AFA156" s="285">
        <v>20</v>
      </c>
      <c r="AFB156" s="285">
        <v>16</v>
      </c>
      <c r="AFC156" s="285">
        <v>17</v>
      </c>
      <c r="AFD156" s="285">
        <v>10</v>
      </c>
      <c r="AFE156" s="285">
        <v>8</v>
      </c>
      <c r="AFF156" s="285" t="s">
        <v>437</v>
      </c>
      <c r="AFG156" s="285">
        <v>16</v>
      </c>
      <c r="AFH156" s="285">
        <v>16</v>
      </c>
      <c r="AFI156" s="285">
        <v>6</v>
      </c>
      <c r="AFJ156" s="285">
        <v>10</v>
      </c>
      <c r="AFK156" s="285">
        <v>16</v>
      </c>
      <c r="AFL156" s="285" t="s">
        <v>437</v>
      </c>
      <c r="AFM156" s="285" t="s">
        <v>437</v>
      </c>
      <c r="AFN156" s="285">
        <v>10</v>
      </c>
      <c r="AFO156" s="285">
        <v>8</v>
      </c>
      <c r="AFP156" s="285" t="s">
        <v>437</v>
      </c>
      <c r="AFQ156" s="285">
        <v>8</v>
      </c>
      <c r="AFR156" s="285">
        <v>8</v>
      </c>
      <c r="AFS156" s="285" t="s">
        <v>437</v>
      </c>
      <c r="AFT156" s="285" t="s">
        <v>437</v>
      </c>
      <c r="AFU156" s="285">
        <v>8</v>
      </c>
      <c r="AFV156" s="285">
        <v>8</v>
      </c>
      <c r="AFW156" s="285">
        <v>8</v>
      </c>
      <c r="AFX156" s="285" t="s">
        <v>437</v>
      </c>
      <c r="AFY156" s="285" t="s">
        <v>437</v>
      </c>
      <c r="AFZ156" s="285" t="s">
        <v>437</v>
      </c>
      <c r="AGA156" s="285" t="s">
        <v>437</v>
      </c>
      <c r="AGB156" s="315" t="s">
        <v>437</v>
      </c>
      <c r="AGC156" s="302" t="s">
        <v>437</v>
      </c>
      <c r="AGD156" s="285" t="s">
        <v>437</v>
      </c>
      <c r="AGE156" s="285">
        <v>8</v>
      </c>
      <c r="AGF156" s="285" t="s">
        <v>437</v>
      </c>
      <c r="AGG156" s="285">
        <v>3</v>
      </c>
      <c r="AGH156" s="285" t="s">
        <v>437</v>
      </c>
      <c r="AGI156" s="285" t="s">
        <v>437</v>
      </c>
      <c r="AGJ156" s="285" t="s">
        <v>437</v>
      </c>
      <c r="AGK156" s="285" t="s">
        <v>437</v>
      </c>
      <c r="AGL156" s="285" t="s">
        <v>437</v>
      </c>
      <c r="AGM156" s="285" t="s">
        <v>437</v>
      </c>
      <c r="AGN156" s="285" t="s">
        <v>437</v>
      </c>
      <c r="AGO156" s="285" t="s">
        <v>437</v>
      </c>
      <c r="AGP156" s="285" t="s">
        <v>437</v>
      </c>
      <c r="AGQ156" s="285" t="s">
        <v>437</v>
      </c>
      <c r="AGR156" s="285" t="s">
        <v>437</v>
      </c>
      <c r="AGS156" s="285" t="s">
        <v>437</v>
      </c>
      <c r="AGT156" s="285" t="s">
        <v>437</v>
      </c>
      <c r="AGU156" s="285" t="s">
        <v>437</v>
      </c>
      <c r="AGV156" s="285" t="s">
        <v>437</v>
      </c>
      <c r="AGW156" s="285" t="s">
        <v>437</v>
      </c>
      <c r="AGX156" s="285" t="s">
        <v>437</v>
      </c>
      <c r="AGY156" s="285" t="s">
        <v>437</v>
      </c>
      <c r="AGZ156" s="285" t="s">
        <v>437</v>
      </c>
      <c r="AHA156" s="285" t="s">
        <v>437</v>
      </c>
      <c r="AHB156" s="285" t="s">
        <v>437</v>
      </c>
      <c r="AHC156" s="285" t="s">
        <v>437</v>
      </c>
      <c r="AHD156" s="285" t="s">
        <v>437</v>
      </c>
      <c r="AHE156" s="285" t="s">
        <v>437</v>
      </c>
      <c r="AHF156" s="315" t="s">
        <v>437</v>
      </c>
      <c r="AHG156" s="302" t="s">
        <v>437</v>
      </c>
      <c r="AHH156" s="285" t="s">
        <v>437</v>
      </c>
      <c r="AHI156" s="285" t="s">
        <v>437</v>
      </c>
      <c r="AHJ156" s="285" t="s">
        <v>437</v>
      </c>
      <c r="AHK156" s="285" t="s">
        <v>437</v>
      </c>
      <c r="AHL156" s="285" t="s">
        <v>437</v>
      </c>
      <c r="AHM156" s="285" t="s">
        <v>437</v>
      </c>
      <c r="AHN156" s="285" t="s">
        <v>437</v>
      </c>
      <c r="AHO156" s="285" t="s">
        <v>437</v>
      </c>
      <c r="AHP156" s="285" t="s">
        <v>437</v>
      </c>
      <c r="AHQ156" s="285" t="s">
        <v>437</v>
      </c>
      <c r="AHR156" s="285" t="s">
        <v>437</v>
      </c>
      <c r="AHS156" s="285" t="s">
        <v>437</v>
      </c>
      <c r="AHT156" s="285" t="s">
        <v>437</v>
      </c>
      <c r="AHU156" s="285" t="s">
        <v>437</v>
      </c>
      <c r="AHV156" s="285" t="s">
        <v>437</v>
      </c>
      <c r="AHW156" s="285" t="s">
        <v>437</v>
      </c>
      <c r="AHX156" s="285" t="s">
        <v>437</v>
      </c>
      <c r="AHY156" s="285" t="s">
        <v>437</v>
      </c>
      <c r="AHZ156" s="285" t="s">
        <v>437</v>
      </c>
      <c r="AIA156" s="285" t="s">
        <v>437</v>
      </c>
      <c r="AIB156" s="285" t="s">
        <v>437</v>
      </c>
      <c r="AIC156" s="285" t="s">
        <v>437</v>
      </c>
      <c r="AID156" s="285" t="s">
        <v>437</v>
      </c>
      <c r="AIE156" s="285" t="s">
        <v>437</v>
      </c>
      <c r="AIF156" s="285" t="s">
        <v>437</v>
      </c>
      <c r="AIG156" s="285" t="s">
        <v>437</v>
      </c>
      <c r="AIH156" s="285" t="s">
        <v>437</v>
      </c>
      <c r="AII156" s="285" t="s">
        <v>437</v>
      </c>
      <c r="AIJ156" s="285" t="s">
        <v>437</v>
      </c>
      <c r="AIK156" s="315" t="s">
        <v>437</v>
      </c>
    </row>
    <row r="157" spans="1:1161" ht="14.25" hidden="1" customHeight="1" outlineLevel="1" thickBot="1">
      <c r="A157" s="157" t="s">
        <v>226</v>
      </c>
      <c r="B157" s="59">
        <v>650</v>
      </c>
      <c r="C157" s="32" t="s">
        <v>227</v>
      </c>
      <c r="D157" s="670">
        <f t="shared" ref="D157:D161" si="198">SUM(I157:AIK157)</f>
        <v>95</v>
      </c>
      <c r="E157" s="55">
        <f t="shared" si="196"/>
        <v>1.5593610725790359</v>
      </c>
      <c r="F157" s="179"/>
      <c r="G157" s="49">
        <f>G162*0.106</f>
        <v>60.922387810335024</v>
      </c>
      <c r="H157" s="156">
        <f>SUM(I157:AQS157)</f>
        <v>95</v>
      </c>
      <c r="NV157" s="119"/>
      <c r="NW157" s="119"/>
      <c r="NX157" s="119"/>
      <c r="NY157" s="119"/>
      <c r="NZ157" s="119"/>
      <c r="WJ157" s="136"/>
      <c r="WK157" s="136"/>
      <c r="WL157" s="136"/>
      <c r="WM157" s="136"/>
      <c r="WN157" s="136"/>
      <c r="WO157" s="136"/>
      <c r="WP157" s="136"/>
      <c r="WQ157" s="136"/>
      <c r="WR157" s="136"/>
      <c r="WS157" s="136"/>
      <c r="WT157" s="136"/>
      <c r="WU157" s="136"/>
      <c r="WV157" s="136"/>
      <c r="ADV157" s="301" t="s">
        <v>437</v>
      </c>
      <c r="ADW157" s="219" t="s">
        <v>437</v>
      </c>
      <c r="ADX157" s="219" t="s">
        <v>437</v>
      </c>
      <c r="ADY157" s="219" t="s">
        <v>437</v>
      </c>
      <c r="ADZ157" s="219" t="s">
        <v>437</v>
      </c>
      <c r="AEA157" s="219" t="s">
        <v>437</v>
      </c>
      <c r="AEB157" s="219" t="s">
        <v>437</v>
      </c>
      <c r="AEC157" s="219" t="s">
        <v>437</v>
      </c>
      <c r="AED157" s="219" t="s">
        <v>437</v>
      </c>
      <c r="AEE157" s="219" t="s">
        <v>437</v>
      </c>
      <c r="AEF157" s="219" t="s">
        <v>437</v>
      </c>
      <c r="AEG157" s="219" t="s">
        <v>437</v>
      </c>
      <c r="AEH157" s="219" t="s">
        <v>437</v>
      </c>
      <c r="AEI157" s="219" t="s">
        <v>437</v>
      </c>
      <c r="AEJ157" s="219" t="s">
        <v>437</v>
      </c>
      <c r="AEK157" s="219" t="s">
        <v>437</v>
      </c>
      <c r="AEL157" s="219" t="s">
        <v>437</v>
      </c>
      <c r="AEM157" s="219" t="s">
        <v>437</v>
      </c>
      <c r="AEN157" s="219" t="s">
        <v>437</v>
      </c>
      <c r="AEO157" s="219" t="s">
        <v>437</v>
      </c>
      <c r="AEP157" s="219" t="s">
        <v>437</v>
      </c>
      <c r="AEQ157" s="219" t="s">
        <v>437</v>
      </c>
      <c r="AER157" s="219" t="s">
        <v>437</v>
      </c>
      <c r="AES157" s="219" t="s">
        <v>437</v>
      </c>
      <c r="AET157" s="219" t="s">
        <v>437</v>
      </c>
      <c r="AEU157" s="219" t="s">
        <v>437</v>
      </c>
      <c r="AEV157" s="219" t="s">
        <v>437</v>
      </c>
      <c r="AEW157" s="316" t="s">
        <v>437</v>
      </c>
      <c r="AEX157" s="301" t="s">
        <v>437</v>
      </c>
      <c r="AEY157" s="219" t="s">
        <v>437</v>
      </c>
      <c r="AEZ157" s="219" t="s">
        <v>437</v>
      </c>
      <c r="AFA157" s="219" t="s">
        <v>437</v>
      </c>
      <c r="AFB157" s="219" t="s">
        <v>437</v>
      </c>
      <c r="AFC157" s="219" t="s">
        <v>437</v>
      </c>
      <c r="AFD157" s="219" t="s">
        <v>437</v>
      </c>
      <c r="AFE157" s="219" t="s">
        <v>437</v>
      </c>
      <c r="AFF157" s="219" t="s">
        <v>437</v>
      </c>
      <c r="AFG157" s="219" t="s">
        <v>437</v>
      </c>
      <c r="AFH157" s="219" t="s">
        <v>437</v>
      </c>
      <c r="AFI157" s="219" t="s">
        <v>437</v>
      </c>
      <c r="AFJ157" s="219" t="s">
        <v>437</v>
      </c>
      <c r="AFK157" s="219" t="s">
        <v>437</v>
      </c>
      <c r="AFL157" s="219" t="s">
        <v>437</v>
      </c>
      <c r="AFM157" s="219" t="s">
        <v>437</v>
      </c>
      <c r="AFN157" s="219" t="s">
        <v>437</v>
      </c>
      <c r="AFO157" s="219" t="s">
        <v>437</v>
      </c>
      <c r="AFP157" s="219" t="s">
        <v>437</v>
      </c>
      <c r="AFQ157" s="219">
        <v>4</v>
      </c>
      <c r="AFR157" s="219" t="s">
        <v>437</v>
      </c>
      <c r="AFS157" s="219" t="s">
        <v>437</v>
      </c>
      <c r="AFT157" s="219" t="s">
        <v>437</v>
      </c>
      <c r="AFU157" s="219" t="s">
        <v>437</v>
      </c>
      <c r="AFV157" s="219" t="s">
        <v>437</v>
      </c>
      <c r="AFW157" s="219" t="s">
        <v>437</v>
      </c>
      <c r="AFX157" s="219">
        <v>8</v>
      </c>
      <c r="AFY157" s="219">
        <v>8</v>
      </c>
      <c r="AFZ157" s="219" t="s">
        <v>437</v>
      </c>
      <c r="AGA157" s="219" t="s">
        <v>437</v>
      </c>
      <c r="AGB157" s="316">
        <v>8</v>
      </c>
      <c r="AGC157" s="301">
        <v>16</v>
      </c>
      <c r="AGD157" s="219">
        <v>16</v>
      </c>
      <c r="AGE157" s="219">
        <v>4</v>
      </c>
      <c r="AGF157" s="219">
        <v>6</v>
      </c>
      <c r="AGG157" s="219" t="s">
        <v>437</v>
      </c>
      <c r="AGH157" s="219" t="s">
        <v>437</v>
      </c>
      <c r="AGI157" s="219" t="s">
        <v>437</v>
      </c>
      <c r="AGJ157" s="219" t="s">
        <v>437</v>
      </c>
      <c r="AGK157" s="219" t="s">
        <v>437</v>
      </c>
      <c r="AGL157" s="219" t="s">
        <v>437</v>
      </c>
      <c r="AGM157" s="219" t="s">
        <v>437</v>
      </c>
      <c r="AGN157" s="219" t="s">
        <v>437</v>
      </c>
      <c r="AGO157" s="219" t="s">
        <v>437</v>
      </c>
      <c r="AGP157" s="219" t="s">
        <v>437</v>
      </c>
      <c r="AGQ157" s="219" t="s">
        <v>437</v>
      </c>
      <c r="AGR157" s="219" t="s">
        <v>437</v>
      </c>
      <c r="AGS157" s="219" t="s">
        <v>437</v>
      </c>
      <c r="AGT157" s="219">
        <v>4</v>
      </c>
      <c r="AGU157" s="219">
        <v>6</v>
      </c>
      <c r="AGV157" s="219" t="s">
        <v>437</v>
      </c>
      <c r="AGW157" s="219" t="s">
        <v>437</v>
      </c>
      <c r="AGX157" s="219" t="s">
        <v>437</v>
      </c>
      <c r="AGY157" s="219" t="s">
        <v>437</v>
      </c>
      <c r="AGZ157" s="219" t="s">
        <v>437</v>
      </c>
      <c r="AHA157" s="219" t="s">
        <v>437</v>
      </c>
      <c r="AHB157" s="219" t="s">
        <v>437</v>
      </c>
      <c r="AHC157" s="219" t="s">
        <v>437</v>
      </c>
      <c r="AHD157" s="219">
        <v>2</v>
      </c>
      <c r="AHE157" s="219">
        <v>5</v>
      </c>
      <c r="AHF157" s="316">
        <v>8</v>
      </c>
      <c r="AHG157" s="301" t="s">
        <v>437</v>
      </c>
      <c r="AHH157" s="219" t="s">
        <v>437</v>
      </c>
      <c r="AHI157" s="219" t="s">
        <v>437</v>
      </c>
      <c r="AHJ157" s="219" t="s">
        <v>437</v>
      </c>
      <c r="AHK157" s="219" t="s">
        <v>437</v>
      </c>
      <c r="AHL157" s="219" t="s">
        <v>437</v>
      </c>
      <c r="AHM157" s="219" t="s">
        <v>437</v>
      </c>
      <c r="AHN157" s="219" t="s">
        <v>437</v>
      </c>
      <c r="AHO157" s="219" t="s">
        <v>437</v>
      </c>
      <c r="AHP157" s="219" t="s">
        <v>437</v>
      </c>
      <c r="AHQ157" s="219" t="s">
        <v>437</v>
      </c>
      <c r="AHR157" s="219" t="s">
        <v>437</v>
      </c>
      <c r="AHS157" s="219" t="s">
        <v>437</v>
      </c>
      <c r="AHT157" s="219" t="s">
        <v>437</v>
      </c>
      <c r="AHU157" s="219" t="s">
        <v>437</v>
      </c>
      <c r="AHV157" s="219" t="s">
        <v>437</v>
      </c>
      <c r="AHW157" s="219" t="s">
        <v>437</v>
      </c>
      <c r="AHX157" s="219" t="s">
        <v>437</v>
      </c>
      <c r="AHY157" s="219" t="s">
        <v>437</v>
      </c>
      <c r="AHZ157" s="219" t="s">
        <v>437</v>
      </c>
      <c r="AIA157" s="219" t="s">
        <v>437</v>
      </c>
      <c r="AIB157" s="219" t="s">
        <v>437</v>
      </c>
      <c r="AIC157" s="219" t="s">
        <v>437</v>
      </c>
      <c r="AID157" s="219" t="s">
        <v>437</v>
      </c>
      <c r="AIE157" s="219" t="s">
        <v>437</v>
      </c>
      <c r="AIF157" s="219" t="s">
        <v>437</v>
      </c>
      <c r="AIG157" s="219" t="s">
        <v>437</v>
      </c>
      <c r="AIH157" s="219" t="s">
        <v>437</v>
      </c>
      <c r="AII157" s="219" t="s">
        <v>437</v>
      </c>
      <c r="AIJ157" s="219" t="s">
        <v>437</v>
      </c>
      <c r="AIK157" s="316" t="s">
        <v>437</v>
      </c>
    </row>
    <row r="158" spans="1:1161" ht="14.25" hidden="1" customHeight="1" outlineLevel="1" thickBot="1">
      <c r="A158" s="158" t="s">
        <v>228</v>
      </c>
      <c r="B158" s="61">
        <v>671</v>
      </c>
      <c r="C158" s="32" t="s">
        <v>229</v>
      </c>
      <c r="D158" s="670">
        <f t="shared" si="198"/>
        <v>193</v>
      </c>
      <c r="E158" s="55">
        <f t="shared" si="196"/>
        <v>1.0054021059824114</v>
      </c>
      <c r="F158" s="180"/>
      <c r="G158" s="49">
        <f>G162*0.334</f>
        <v>191.96299555331981</v>
      </c>
      <c r="H158" s="156">
        <f>SUM(I158:AQR158)</f>
        <v>193</v>
      </c>
      <c r="NV158" s="119"/>
      <c r="NW158" s="119"/>
      <c r="NX158" s="119"/>
      <c r="NY158" s="119"/>
      <c r="NZ158" s="119"/>
      <c r="WJ158" s="136"/>
      <c r="WK158" s="136"/>
      <c r="WL158" s="136"/>
      <c r="WM158" s="136"/>
      <c r="WN158" s="136"/>
      <c r="WO158" s="136"/>
      <c r="WP158" s="136"/>
      <c r="WQ158" s="136"/>
      <c r="WR158" s="136"/>
      <c r="WS158" s="136"/>
      <c r="WT158" s="136"/>
      <c r="WU158" s="136"/>
      <c r="WV158" s="136"/>
      <c r="ADV158" s="301" t="s">
        <v>437</v>
      </c>
      <c r="ADW158" s="219" t="s">
        <v>437</v>
      </c>
      <c r="ADX158" s="219" t="s">
        <v>437</v>
      </c>
      <c r="ADY158" s="219" t="s">
        <v>437</v>
      </c>
      <c r="ADZ158" s="219" t="s">
        <v>437</v>
      </c>
      <c r="AEA158" s="219" t="s">
        <v>437</v>
      </c>
      <c r="AEB158" s="219" t="s">
        <v>437</v>
      </c>
      <c r="AEC158" s="219" t="s">
        <v>437</v>
      </c>
      <c r="AED158" s="219" t="s">
        <v>437</v>
      </c>
      <c r="AEE158" s="219" t="s">
        <v>437</v>
      </c>
      <c r="AEF158" s="219" t="s">
        <v>437</v>
      </c>
      <c r="AEG158" s="219" t="s">
        <v>437</v>
      </c>
      <c r="AEH158" s="219" t="s">
        <v>437</v>
      </c>
      <c r="AEI158" s="219" t="s">
        <v>437</v>
      </c>
      <c r="AEJ158" s="219" t="s">
        <v>437</v>
      </c>
      <c r="AEK158" s="219" t="s">
        <v>437</v>
      </c>
      <c r="AEL158" s="219" t="s">
        <v>437</v>
      </c>
      <c r="AEM158" s="219" t="s">
        <v>437</v>
      </c>
      <c r="AEN158" s="219" t="s">
        <v>437</v>
      </c>
      <c r="AEO158" s="219" t="s">
        <v>437</v>
      </c>
      <c r="AEP158" s="219" t="s">
        <v>437</v>
      </c>
      <c r="AEQ158" s="219" t="s">
        <v>437</v>
      </c>
      <c r="AER158" s="219" t="s">
        <v>437</v>
      </c>
      <c r="AES158" s="219" t="s">
        <v>437</v>
      </c>
      <c r="AET158" s="219" t="s">
        <v>437</v>
      </c>
      <c r="AEU158" s="219" t="s">
        <v>437</v>
      </c>
      <c r="AEV158" s="219" t="s">
        <v>437</v>
      </c>
      <c r="AEW158" s="316" t="s">
        <v>437</v>
      </c>
      <c r="AEX158" s="301" t="s">
        <v>437</v>
      </c>
      <c r="AEY158" s="219" t="s">
        <v>437</v>
      </c>
      <c r="AEZ158" s="219" t="s">
        <v>437</v>
      </c>
      <c r="AFA158" s="219" t="s">
        <v>437</v>
      </c>
      <c r="AFB158" s="219" t="s">
        <v>437</v>
      </c>
      <c r="AFC158" s="219" t="s">
        <v>437</v>
      </c>
      <c r="AFD158" s="219" t="s">
        <v>437</v>
      </c>
      <c r="AFE158" s="219" t="s">
        <v>437</v>
      </c>
      <c r="AFF158" s="219" t="s">
        <v>437</v>
      </c>
      <c r="AFG158" s="219" t="s">
        <v>437</v>
      </c>
      <c r="AFH158" s="219" t="s">
        <v>437</v>
      </c>
      <c r="AFI158" s="219" t="s">
        <v>437</v>
      </c>
      <c r="AFJ158" s="219" t="s">
        <v>437</v>
      </c>
      <c r="AFK158" s="219" t="s">
        <v>437</v>
      </c>
      <c r="AFL158" s="219" t="s">
        <v>437</v>
      </c>
      <c r="AFM158" s="219" t="s">
        <v>437</v>
      </c>
      <c r="AFN158" s="219" t="s">
        <v>437</v>
      </c>
      <c r="AFO158" s="219" t="s">
        <v>437</v>
      </c>
      <c r="AFP158" s="219" t="s">
        <v>437</v>
      </c>
      <c r="AFQ158" s="219" t="s">
        <v>437</v>
      </c>
      <c r="AFR158" s="219" t="s">
        <v>437</v>
      </c>
      <c r="AFS158" s="219" t="s">
        <v>437</v>
      </c>
      <c r="AFT158" s="219" t="s">
        <v>437</v>
      </c>
      <c r="AFU158" s="219" t="s">
        <v>437</v>
      </c>
      <c r="AFV158" s="219" t="s">
        <v>437</v>
      </c>
      <c r="AFW158" s="219" t="s">
        <v>437</v>
      </c>
      <c r="AFX158" s="219" t="s">
        <v>437</v>
      </c>
      <c r="AFY158" s="219">
        <v>1</v>
      </c>
      <c r="AFZ158" s="219" t="s">
        <v>437</v>
      </c>
      <c r="AGA158" s="219" t="s">
        <v>437</v>
      </c>
      <c r="AGB158" s="316" t="s">
        <v>437</v>
      </c>
      <c r="AGC158" s="301">
        <v>4</v>
      </c>
      <c r="AGD158" s="219">
        <v>17</v>
      </c>
      <c r="AGE158" s="219">
        <v>30</v>
      </c>
      <c r="AGF158" s="219">
        <v>14</v>
      </c>
      <c r="AGG158" s="219">
        <v>9</v>
      </c>
      <c r="AGH158" s="219" t="s">
        <v>437</v>
      </c>
      <c r="AGI158" s="219">
        <v>10</v>
      </c>
      <c r="AGJ158" s="219">
        <v>16</v>
      </c>
      <c r="AGK158" s="219" t="s">
        <v>437</v>
      </c>
      <c r="AGL158" s="219">
        <v>16</v>
      </c>
      <c r="AGM158" s="219">
        <v>16</v>
      </c>
      <c r="AGN158" s="219" t="s">
        <v>437</v>
      </c>
      <c r="AGO158" s="219" t="s">
        <v>437</v>
      </c>
      <c r="AGP158" s="219" t="s">
        <v>437</v>
      </c>
      <c r="AGQ158" s="219" t="s">
        <v>437</v>
      </c>
      <c r="AGR158" s="219" t="s">
        <v>437</v>
      </c>
      <c r="AGS158" s="219">
        <v>16</v>
      </c>
      <c r="AGT158" s="219">
        <v>8</v>
      </c>
      <c r="AGU158" s="219">
        <v>8</v>
      </c>
      <c r="AGV158" s="219" t="s">
        <v>437</v>
      </c>
      <c r="AGW158" s="219">
        <v>3</v>
      </c>
      <c r="AGX158" s="219" t="s">
        <v>437</v>
      </c>
      <c r="AGY158" s="219" t="s">
        <v>437</v>
      </c>
      <c r="AGZ158" s="219" t="s">
        <v>437</v>
      </c>
      <c r="AHA158" s="219" t="s">
        <v>437</v>
      </c>
      <c r="AHB158" s="219" t="s">
        <v>437</v>
      </c>
      <c r="AHC158" s="219" t="s">
        <v>437</v>
      </c>
      <c r="AHD158" s="219" t="s">
        <v>437</v>
      </c>
      <c r="AHE158" s="219" t="s">
        <v>437</v>
      </c>
      <c r="AHF158" s="316" t="s">
        <v>437</v>
      </c>
      <c r="AHG158" s="301" t="s">
        <v>437</v>
      </c>
      <c r="AHH158" s="219" t="s">
        <v>437</v>
      </c>
      <c r="AHI158" s="219" t="s">
        <v>437</v>
      </c>
      <c r="AHJ158" s="219" t="s">
        <v>437</v>
      </c>
      <c r="AHK158" s="219">
        <v>8</v>
      </c>
      <c r="AHL158" s="219">
        <v>16</v>
      </c>
      <c r="AHM158" s="219" t="s">
        <v>437</v>
      </c>
      <c r="AHN158" s="219" t="s">
        <v>437</v>
      </c>
      <c r="AHO158" s="219" t="s">
        <v>437</v>
      </c>
      <c r="AHP158" s="219" t="s">
        <v>437</v>
      </c>
      <c r="AHQ158" s="219" t="s">
        <v>437</v>
      </c>
      <c r="AHR158" s="219" t="s">
        <v>437</v>
      </c>
      <c r="AHS158" s="219" t="s">
        <v>437</v>
      </c>
      <c r="AHT158" s="219" t="s">
        <v>437</v>
      </c>
      <c r="AHU158" s="219" t="s">
        <v>437</v>
      </c>
      <c r="AHV158" s="219">
        <v>1</v>
      </c>
      <c r="AHW158" s="219" t="s">
        <v>437</v>
      </c>
      <c r="AHX158" s="219" t="s">
        <v>437</v>
      </c>
      <c r="AHY158" s="219" t="s">
        <v>437</v>
      </c>
      <c r="AHZ158" s="219" t="s">
        <v>437</v>
      </c>
      <c r="AIA158" s="219" t="s">
        <v>437</v>
      </c>
      <c r="AIB158" s="219" t="s">
        <v>437</v>
      </c>
      <c r="AIC158" s="219" t="s">
        <v>437</v>
      </c>
      <c r="AID158" s="219" t="s">
        <v>437</v>
      </c>
      <c r="AIE158" s="219" t="s">
        <v>437</v>
      </c>
      <c r="AIF158" s="219" t="s">
        <v>437</v>
      </c>
      <c r="AIG158" s="219" t="s">
        <v>437</v>
      </c>
      <c r="AIH158" s="219" t="s">
        <v>437</v>
      </c>
      <c r="AII158" s="219" t="s">
        <v>437</v>
      </c>
      <c r="AIJ158" s="219" t="s">
        <v>437</v>
      </c>
      <c r="AIK158" s="316" t="s">
        <v>437</v>
      </c>
      <c r="AQL158" s="246">
        <v>0</v>
      </c>
      <c r="AQM158" s="246">
        <v>0</v>
      </c>
      <c r="AQO158" s="246">
        <v>0</v>
      </c>
      <c r="AQP158" s="246">
        <v>0</v>
      </c>
      <c r="AQQ158" s="246">
        <v>0</v>
      </c>
      <c r="AQR158" s="246">
        <v>0</v>
      </c>
      <c r="AQS158" s="246">
        <v>0</v>
      </c>
      <c r="AQV158" s="246">
        <v>0</v>
      </c>
      <c r="AQW158" s="246">
        <v>0</v>
      </c>
      <c r="AQX158" s="246">
        <v>0</v>
      </c>
      <c r="AQY158" s="246">
        <v>0</v>
      </c>
      <c r="AQZ158" s="246">
        <v>0</v>
      </c>
      <c r="ARA158" s="246">
        <v>0</v>
      </c>
      <c r="ARB158" s="246">
        <v>0</v>
      </c>
      <c r="ARC158" s="246">
        <v>0</v>
      </c>
    </row>
    <row r="159" spans="1:1161" ht="14.25" hidden="1" customHeight="1" outlineLevel="1" thickBot="1">
      <c r="A159" s="159"/>
      <c r="B159" s="181" t="s">
        <v>230</v>
      </c>
      <c r="C159" s="40" t="s">
        <v>231</v>
      </c>
      <c r="D159" s="670">
        <f t="shared" si="198"/>
        <v>60</v>
      </c>
      <c r="E159" s="55">
        <f t="shared" si="196"/>
        <v>1.5581361227969626</v>
      </c>
      <c r="F159" s="179"/>
      <c r="G159" s="49">
        <f>G162*0.067</f>
        <v>38.507547012192894</v>
      </c>
      <c r="H159" s="156">
        <f>SUM(I159:AQR159)</f>
        <v>60</v>
      </c>
      <c r="NV159" s="119"/>
      <c r="NW159" s="119"/>
      <c r="NX159" s="119"/>
      <c r="NY159" s="119"/>
      <c r="NZ159" s="119"/>
      <c r="WJ159" s="136"/>
      <c r="WK159" s="136"/>
      <c r="WL159" s="136"/>
      <c r="WM159" s="136"/>
      <c r="WN159" s="136"/>
      <c r="WO159" s="136"/>
      <c r="WP159" s="136"/>
      <c r="WQ159" s="136"/>
      <c r="WR159" s="136"/>
      <c r="WS159" s="136"/>
      <c r="WT159" s="136"/>
      <c r="WU159" s="136"/>
      <c r="WV159" s="136"/>
      <c r="ADV159" s="301" t="s">
        <v>437</v>
      </c>
      <c r="ADW159" s="219" t="s">
        <v>437</v>
      </c>
      <c r="ADX159" s="219" t="s">
        <v>437</v>
      </c>
      <c r="ADY159" s="219" t="s">
        <v>437</v>
      </c>
      <c r="ADZ159" s="219" t="s">
        <v>437</v>
      </c>
      <c r="AEA159" s="219" t="s">
        <v>437</v>
      </c>
      <c r="AEB159" s="219" t="s">
        <v>437</v>
      </c>
      <c r="AEC159" s="219" t="s">
        <v>437</v>
      </c>
      <c r="AED159" s="219" t="s">
        <v>437</v>
      </c>
      <c r="AEE159" s="219" t="s">
        <v>437</v>
      </c>
      <c r="AEF159" s="219" t="s">
        <v>437</v>
      </c>
      <c r="AEG159" s="219" t="s">
        <v>437</v>
      </c>
      <c r="AEH159" s="219" t="s">
        <v>437</v>
      </c>
      <c r="AEI159" s="219" t="s">
        <v>437</v>
      </c>
      <c r="AEJ159" s="219" t="s">
        <v>437</v>
      </c>
      <c r="AEK159" s="219" t="s">
        <v>437</v>
      </c>
      <c r="AEL159" s="219" t="s">
        <v>437</v>
      </c>
      <c r="AEM159" s="219" t="s">
        <v>437</v>
      </c>
      <c r="AEN159" s="219" t="s">
        <v>437</v>
      </c>
      <c r="AEO159" s="219" t="s">
        <v>437</v>
      </c>
      <c r="AEP159" s="219" t="s">
        <v>437</v>
      </c>
      <c r="AEQ159" s="219" t="s">
        <v>437</v>
      </c>
      <c r="AER159" s="219" t="s">
        <v>437</v>
      </c>
      <c r="AES159" s="219" t="s">
        <v>437</v>
      </c>
      <c r="AET159" s="219" t="s">
        <v>437</v>
      </c>
      <c r="AEU159" s="219" t="s">
        <v>437</v>
      </c>
      <c r="AEV159" s="219" t="s">
        <v>437</v>
      </c>
      <c r="AEW159" s="316" t="s">
        <v>437</v>
      </c>
      <c r="AEX159" s="301" t="s">
        <v>437</v>
      </c>
      <c r="AEY159" s="219" t="s">
        <v>437</v>
      </c>
      <c r="AEZ159" s="219" t="s">
        <v>437</v>
      </c>
      <c r="AFA159" s="219" t="s">
        <v>437</v>
      </c>
      <c r="AFB159" s="219" t="s">
        <v>437</v>
      </c>
      <c r="AFC159" s="219" t="s">
        <v>437</v>
      </c>
      <c r="AFD159" s="219" t="s">
        <v>437</v>
      </c>
      <c r="AFE159" s="219" t="s">
        <v>437</v>
      </c>
      <c r="AFF159" s="219" t="s">
        <v>437</v>
      </c>
      <c r="AFG159" s="219" t="s">
        <v>437</v>
      </c>
      <c r="AFH159" s="219" t="s">
        <v>437</v>
      </c>
      <c r="AFI159" s="219" t="s">
        <v>437</v>
      </c>
      <c r="AFJ159" s="219" t="s">
        <v>437</v>
      </c>
      <c r="AFK159" s="219" t="s">
        <v>437</v>
      </c>
      <c r="AFL159" s="219" t="s">
        <v>437</v>
      </c>
      <c r="AFM159" s="219" t="s">
        <v>437</v>
      </c>
      <c r="AFN159" s="219" t="s">
        <v>437</v>
      </c>
      <c r="AFO159" s="219" t="s">
        <v>437</v>
      </c>
      <c r="AFP159" s="219" t="s">
        <v>437</v>
      </c>
      <c r="AFQ159" s="219" t="s">
        <v>437</v>
      </c>
      <c r="AFR159" s="219" t="s">
        <v>437</v>
      </c>
      <c r="AFS159" s="219" t="s">
        <v>437</v>
      </c>
      <c r="AFT159" s="219" t="s">
        <v>437</v>
      </c>
      <c r="AFU159" s="219">
        <v>4</v>
      </c>
      <c r="AFV159" s="219">
        <v>8</v>
      </c>
      <c r="AFW159" s="219">
        <v>8</v>
      </c>
      <c r="AFX159" s="219" t="s">
        <v>437</v>
      </c>
      <c r="AFY159" s="219" t="s">
        <v>437</v>
      </c>
      <c r="AFZ159" s="219" t="s">
        <v>437</v>
      </c>
      <c r="AGA159" s="219" t="s">
        <v>437</v>
      </c>
      <c r="AGB159" s="316" t="s">
        <v>437</v>
      </c>
      <c r="AGC159" s="301" t="s">
        <v>437</v>
      </c>
      <c r="AGD159" s="219" t="s">
        <v>437</v>
      </c>
      <c r="AGE159" s="219" t="s">
        <v>437</v>
      </c>
      <c r="AGF159" s="219" t="s">
        <v>437</v>
      </c>
      <c r="AGG159" s="219" t="s">
        <v>437</v>
      </c>
      <c r="AGH159" s="219" t="s">
        <v>437</v>
      </c>
      <c r="AGI159" s="219" t="s">
        <v>437</v>
      </c>
      <c r="AGJ159" s="219" t="s">
        <v>437</v>
      </c>
      <c r="AGK159" s="219" t="s">
        <v>437</v>
      </c>
      <c r="AGL159" s="219" t="s">
        <v>437</v>
      </c>
      <c r="AGM159" s="219" t="s">
        <v>437</v>
      </c>
      <c r="AGN159" s="219" t="s">
        <v>437</v>
      </c>
      <c r="AGO159" s="219" t="s">
        <v>437</v>
      </c>
      <c r="AGP159" s="219" t="s">
        <v>437</v>
      </c>
      <c r="AGQ159" s="219" t="s">
        <v>437</v>
      </c>
      <c r="AGR159" s="219" t="s">
        <v>437</v>
      </c>
      <c r="AGS159" s="219" t="s">
        <v>437</v>
      </c>
      <c r="AGT159" s="219" t="s">
        <v>437</v>
      </c>
      <c r="AGU159" s="219" t="s">
        <v>437</v>
      </c>
      <c r="AGV159" s="219" t="s">
        <v>437</v>
      </c>
      <c r="AGW159" s="219" t="s">
        <v>437</v>
      </c>
      <c r="AGX159" s="219" t="s">
        <v>437</v>
      </c>
      <c r="AGY159" s="219" t="s">
        <v>437</v>
      </c>
      <c r="AGZ159" s="219" t="s">
        <v>437</v>
      </c>
      <c r="AHA159" s="219" t="s">
        <v>437</v>
      </c>
      <c r="AHB159" s="219">
        <v>16</v>
      </c>
      <c r="AHC159" s="219" t="s">
        <v>437</v>
      </c>
      <c r="AHD159" s="219">
        <v>13</v>
      </c>
      <c r="AHE159" s="219">
        <v>11</v>
      </c>
      <c r="AHF159" s="316" t="s">
        <v>437</v>
      </c>
      <c r="AHG159" s="301" t="s">
        <v>437</v>
      </c>
      <c r="AHH159" s="219" t="s">
        <v>437</v>
      </c>
      <c r="AHI159" s="219" t="s">
        <v>437</v>
      </c>
      <c r="AHJ159" s="219" t="s">
        <v>437</v>
      </c>
      <c r="AHK159" s="219" t="s">
        <v>437</v>
      </c>
      <c r="AHL159" s="219" t="s">
        <v>437</v>
      </c>
      <c r="AHM159" s="219" t="s">
        <v>437</v>
      </c>
      <c r="AHN159" s="219" t="s">
        <v>437</v>
      </c>
      <c r="AHO159" s="219" t="s">
        <v>437</v>
      </c>
      <c r="AHP159" s="219" t="s">
        <v>437</v>
      </c>
      <c r="AHQ159" s="219" t="s">
        <v>437</v>
      </c>
      <c r="AHR159" s="219" t="s">
        <v>437</v>
      </c>
      <c r="AHS159" s="219" t="s">
        <v>437</v>
      </c>
      <c r="AHT159" s="219" t="s">
        <v>437</v>
      </c>
      <c r="AHU159" s="219" t="s">
        <v>437</v>
      </c>
      <c r="AHV159" s="219" t="s">
        <v>437</v>
      </c>
      <c r="AHW159" s="219" t="s">
        <v>437</v>
      </c>
      <c r="AHX159" s="219" t="s">
        <v>437</v>
      </c>
      <c r="AHY159" s="219" t="s">
        <v>437</v>
      </c>
      <c r="AHZ159" s="219" t="s">
        <v>437</v>
      </c>
      <c r="AIA159" s="219" t="s">
        <v>437</v>
      </c>
      <c r="AIB159" s="219" t="s">
        <v>437</v>
      </c>
      <c r="AIC159" s="219" t="s">
        <v>437</v>
      </c>
      <c r="AID159" s="219" t="s">
        <v>437</v>
      </c>
      <c r="AIE159" s="219" t="s">
        <v>437</v>
      </c>
      <c r="AIF159" s="219" t="s">
        <v>437</v>
      </c>
      <c r="AIG159" s="219" t="s">
        <v>437</v>
      </c>
      <c r="AIH159" s="219" t="s">
        <v>437</v>
      </c>
      <c r="AII159" s="219" t="s">
        <v>437</v>
      </c>
      <c r="AIJ159" s="219" t="s">
        <v>437</v>
      </c>
      <c r="AIK159" s="316" t="s">
        <v>437</v>
      </c>
      <c r="AQL159" s="246">
        <v>0</v>
      </c>
      <c r="AQM159" s="246">
        <v>0</v>
      </c>
      <c r="AQO159" s="246">
        <v>0</v>
      </c>
      <c r="AQP159" s="246">
        <v>0</v>
      </c>
      <c r="AQQ159" s="246">
        <v>0</v>
      </c>
      <c r="AQR159" s="246">
        <v>0</v>
      </c>
      <c r="AQS159" s="246">
        <v>0</v>
      </c>
      <c r="AQV159" s="246">
        <v>0</v>
      </c>
      <c r="AQW159" s="246">
        <v>0</v>
      </c>
      <c r="AQX159" s="246">
        <v>0</v>
      </c>
      <c r="AQY159" s="246">
        <v>0</v>
      </c>
      <c r="AQZ159" s="246">
        <v>0</v>
      </c>
      <c r="ARA159" s="246">
        <v>0</v>
      </c>
      <c r="ARB159" s="246">
        <v>0</v>
      </c>
      <c r="ARC159" s="246">
        <v>0</v>
      </c>
    </row>
    <row r="160" spans="1:1161" ht="14.25" hidden="1" customHeight="1" outlineLevel="1" thickBot="1">
      <c r="A160" s="159"/>
      <c r="B160" s="160">
        <f>D162</f>
        <v>639</v>
      </c>
      <c r="C160" s="40" t="s">
        <v>232</v>
      </c>
      <c r="D160" s="670">
        <f t="shared" si="198"/>
        <v>0</v>
      </c>
      <c r="E160" s="55">
        <f t="shared" si="196"/>
        <v>0</v>
      </c>
      <c r="F160" s="179"/>
      <c r="G160" s="49">
        <f>G162*0.056</f>
        <v>32.185412428101529</v>
      </c>
      <c r="H160" s="156">
        <f>SUM(I160:AQR160)</f>
        <v>34.857193864820005</v>
      </c>
      <c r="NV160" s="119"/>
      <c r="NW160" s="119"/>
      <c r="NX160" s="119"/>
      <c r="NY160" s="119"/>
      <c r="NZ160" s="119"/>
      <c r="WJ160" s="136"/>
      <c r="WK160" s="136"/>
      <c r="WL160" s="136"/>
      <c r="WM160" s="136"/>
      <c r="WN160" s="136"/>
      <c r="WO160" s="136"/>
      <c r="WP160" s="136"/>
      <c r="WQ160" s="136"/>
      <c r="WR160" s="136"/>
      <c r="WS160" s="136"/>
      <c r="WT160" s="136"/>
      <c r="WU160" s="136"/>
      <c r="WV160" s="136"/>
      <c r="ADV160" s="301" t="s">
        <v>437</v>
      </c>
      <c r="ADW160" s="219" t="s">
        <v>437</v>
      </c>
      <c r="ADX160" s="219" t="s">
        <v>437</v>
      </c>
      <c r="ADY160" s="219" t="s">
        <v>437</v>
      </c>
      <c r="ADZ160" s="219" t="s">
        <v>437</v>
      </c>
      <c r="AEA160" s="219" t="s">
        <v>437</v>
      </c>
      <c r="AEB160" s="219" t="s">
        <v>437</v>
      </c>
      <c r="AEC160" s="219" t="s">
        <v>437</v>
      </c>
      <c r="AED160" s="219" t="s">
        <v>437</v>
      </c>
      <c r="AEE160" s="219" t="s">
        <v>437</v>
      </c>
      <c r="AEF160" s="219" t="s">
        <v>437</v>
      </c>
      <c r="AEG160" s="219" t="s">
        <v>437</v>
      </c>
      <c r="AEH160" s="219" t="s">
        <v>437</v>
      </c>
      <c r="AEI160" s="219" t="s">
        <v>437</v>
      </c>
      <c r="AEJ160" s="219" t="s">
        <v>437</v>
      </c>
      <c r="AEK160" s="219" t="s">
        <v>437</v>
      </c>
      <c r="AEL160" s="219" t="s">
        <v>437</v>
      </c>
      <c r="AEM160" s="219" t="s">
        <v>437</v>
      </c>
      <c r="AEN160" s="219" t="s">
        <v>437</v>
      </c>
      <c r="AEO160" s="219" t="s">
        <v>437</v>
      </c>
      <c r="AEP160" s="219" t="s">
        <v>437</v>
      </c>
      <c r="AEQ160" s="219" t="s">
        <v>437</v>
      </c>
      <c r="AER160" s="219" t="s">
        <v>437</v>
      </c>
      <c r="AES160" s="219" t="s">
        <v>437</v>
      </c>
      <c r="AET160" s="219" t="s">
        <v>437</v>
      </c>
      <c r="AEU160" s="219" t="s">
        <v>437</v>
      </c>
      <c r="AEV160" s="219" t="s">
        <v>437</v>
      </c>
      <c r="AEW160" s="316" t="s">
        <v>437</v>
      </c>
      <c r="AEX160" s="301" t="s">
        <v>437</v>
      </c>
      <c r="AEY160" s="219" t="s">
        <v>437</v>
      </c>
      <c r="AEZ160" s="219" t="s">
        <v>437</v>
      </c>
      <c r="AFA160" s="219" t="s">
        <v>437</v>
      </c>
      <c r="AFB160" s="219" t="s">
        <v>437</v>
      </c>
      <c r="AFC160" s="219" t="s">
        <v>437</v>
      </c>
      <c r="AFD160" s="219" t="s">
        <v>437</v>
      </c>
      <c r="AFE160" s="219" t="s">
        <v>437</v>
      </c>
      <c r="AFF160" s="219" t="s">
        <v>437</v>
      </c>
      <c r="AFG160" s="219" t="s">
        <v>437</v>
      </c>
      <c r="AFH160" s="219" t="s">
        <v>437</v>
      </c>
      <c r="AFI160" s="219" t="s">
        <v>437</v>
      </c>
      <c r="AFJ160" s="219" t="s">
        <v>437</v>
      </c>
      <c r="AFK160" s="219" t="s">
        <v>437</v>
      </c>
      <c r="AFL160" s="219" t="s">
        <v>437</v>
      </c>
      <c r="AFM160" s="219" t="s">
        <v>437</v>
      </c>
      <c r="AFN160" s="219" t="s">
        <v>437</v>
      </c>
      <c r="AFO160" s="219" t="s">
        <v>437</v>
      </c>
      <c r="AFP160" s="219" t="s">
        <v>437</v>
      </c>
      <c r="AFQ160" s="219" t="s">
        <v>437</v>
      </c>
      <c r="AFR160" s="219" t="s">
        <v>437</v>
      </c>
      <c r="AFS160" s="219" t="s">
        <v>437</v>
      </c>
      <c r="AFT160" s="219" t="s">
        <v>437</v>
      </c>
      <c r="AFU160" s="219" t="s">
        <v>437</v>
      </c>
      <c r="AFV160" s="219" t="s">
        <v>437</v>
      </c>
      <c r="AFW160" s="219" t="s">
        <v>437</v>
      </c>
      <c r="AFX160" s="219" t="s">
        <v>437</v>
      </c>
      <c r="AFY160" s="219" t="s">
        <v>437</v>
      </c>
      <c r="AFZ160" s="219" t="s">
        <v>437</v>
      </c>
      <c r="AGA160" s="219" t="s">
        <v>437</v>
      </c>
      <c r="AGB160" s="316" t="s">
        <v>437</v>
      </c>
      <c r="AGC160" s="301" t="s">
        <v>437</v>
      </c>
      <c r="AGD160" s="219" t="s">
        <v>437</v>
      </c>
      <c r="AGE160" s="219" t="s">
        <v>437</v>
      </c>
      <c r="AGF160" s="219" t="s">
        <v>437</v>
      </c>
      <c r="AGG160" s="219" t="s">
        <v>437</v>
      </c>
      <c r="AGH160" s="219" t="s">
        <v>437</v>
      </c>
      <c r="AGI160" s="219" t="s">
        <v>437</v>
      </c>
      <c r="AGJ160" s="219" t="s">
        <v>437</v>
      </c>
      <c r="AGK160" s="219" t="s">
        <v>437</v>
      </c>
      <c r="AGL160" s="219" t="s">
        <v>437</v>
      </c>
      <c r="AGM160" s="219" t="s">
        <v>437</v>
      </c>
      <c r="AGN160" s="219" t="s">
        <v>437</v>
      </c>
      <c r="AGO160" s="219" t="s">
        <v>437</v>
      </c>
      <c r="AGP160" s="219" t="s">
        <v>437</v>
      </c>
      <c r="AGQ160" s="219" t="s">
        <v>437</v>
      </c>
      <c r="AGR160" s="219" t="s">
        <v>437</v>
      </c>
      <c r="AGS160" s="219" t="s">
        <v>437</v>
      </c>
      <c r="AGT160" s="219" t="s">
        <v>437</v>
      </c>
      <c r="AGU160" s="219" t="s">
        <v>437</v>
      </c>
      <c r="AGV160" s="219" t="s">
        <v>437</v>
      </c>
      <c r="AGW160" s="219" t="s">
        <v>437</v>
      </c>
      <c r="AGX160" s="219" t="s">
        <v>437</v>
      </c>
      <c r="AGY160" s="219" t="s">
        <v>437</v>
      </c>
      <c r="AGZ160" s="219" t="s">
        <v>437</v>
      </c>
      <c r="AHA160" s="219" t="s">
        <v>437</v>
      </c>
      <c r="AHB160" s="219" t="s">
        <v>437</v>
      </c>
      <c r="AHC160" s="219" t="s">
        <v>437</v>
      </c>
      <c r="AHD160" s="219" t="s">
        <v>437</v>
      </c>
      <c r="AHE160" s="219" t="s">
        <v>437</v>
      </c>
      <c r="AHF160" s="316" t="s">
        <v>437</v>
      </c>
      <c r="AHG160" s="301" t="s">
        <v>437</v>
      </c>
      <c r="AHH160" s="219" t="s">
        <v>437</v>
      </c>
      <c r="AHI160" s="219" t="s">
        <v>437</v>
      </c>
      <c r="AHJ160" s="219" t="s">
        <v>437</v>
      </c>
      <c r="AHK160" s="219" t="s">
        <v>437</v>
      </c>
      <c r="AHL160" s="219" t="s">
        <v>437</v>
      </c>
      <c r="AHM160" s="219" t="s">
        <v>437</v>
      </c>
      <c r="AHN160" s="219" t="s">
        <v>437</v>
      </c>
      <c r="AHO160" s="219" t="s">
        <v>437</v>
      </c>
      <c r="AHP160" s="219" t="s">
        <v>437</v>
      </c>
      <c r="AHQ160" s="219" t="s">
        <v>437</v>
      </c>
      <c r="AHR160" s="219" t="s">
        <v>437</v>
      </c>
      <c r="AHS160" s="219" t="s">
        <v>437</v>
      </c>
      <c r="AHT160" s="219" t="s">
        <v>437</v>
      </c>
      <c r="AHU160" s="219" t="s">
        <v>437</v>
      </c>
      <c r="AHV160" s="219" t="s">
        <v>437</v>
      </c>
      <c r="AHW160" s="219" t="s">
        <v>437</v>
      </c>
      <c r="AHX160" s="219" t="s">
        <v>437</v>
      </c>
      <c r="AHY160" s="219" t="s">
        <v>437</v>
      </c>
      <c r="AHZ160" s="219" t="s">
        <v>437</v>
      </c>
      <c r="AIA160" s="219" t="s">
        <v>437</v>
      </c>
      <c r="AIB160" s="219" t="s">
        <v>437</v>
      </c>
      <c r="AIC160" s="219" t="s">
        <v>437</v>
      </c>
      <c r="AID160" s="219" t="s">
        <v>437</v>
      </c>
      <c r="AIE160" s="219" t="s">
        <v>437</v>
      </c>
      <c r="AIF160" s="219" t="s">
        <v>437</v>
      </c>
      <c r="AIG160" s="219" t="s">
        <v>437</v>
      </c>
      <c r="AIH160" s="219" t="s">
        <v>437</v>
      </c>
      <c r="AII160" s="219" t="s">
        <v>437</v>
      </c>
      <c r="AIJ160" s="219" t="s">
        <v>437</v>
      </c>
      <c r="AIK160" s="316" t="s">
        <v>437</v>
      </c>
      <c r="AQL160" s="246">
        <v>7.0252220858400012</v>
      </c>
      <c r="AQM160" s="246">
        <v>7.0252220858400012</v>
      </c>
      <c r="AQO160" s="246">
        <v>7.0252220858400012</v>
      </c>
      <c r="AQP160" s="246">
        <v>5</v>
      </c>
      <c r="AQQ160" s="246">
        <v>4.5663943557960005</v>
      </c>
      <c r="AQR160" s="246">
        <v>4.2151332515040005</v>
      </c>
      <c r="AQS160" s="246">
        <v>0</v>
      </c>
      <c r="AQV160" s="246">
        <v>0</v>
      </c>
      <c r="AQW160" s="246">
        <v>0</v>
      </c>
      <c r="AQX160" s="246">
        <v>0</v>
      </c>
      <c r="AQY160" s="246">
        <v>0</v>
      </c>
      <c r="AQZ160" s="246">
        <v>3.5126110429200006</v>
      </c>
      <c r="ARA160" s="246">
        <v>0</v>
      </c>
      <c r="ARB160" s="246">
        <v>0</v>
      </c>
      <c r="ARC160" s="246">
        <v>0</v>
      </c>
    </row>
    <row r="161" spans="1:1148" ht="14.25" hidden="1" customHeight="1" outlineLevel="1" thickBot="1">
      <c r="A161" s="161" t="s">
        <v>233</v>
      </c>
      <c r="B161" s="162">
        <f>SUM(B160/(B156*E163/100))</f>
        <v>1.2353422560241918</v>
      </c>
      <c r="C161" s="32" t="s">
        <v>234</v>
      </c>
      <c r="D161" s="670">
        <f t="shared" si="198"/>
        <v>39</v>
      </c>
      <c r="E161" s="55">
        <f t="shared" si="196"/>
        <v>0.38775330370175842</v>
      </c>
      <c r="F161" s="179"/>
      <c r="G161" s="49">
        <f>G162*0.175</f>
        <v>100.57941383781726</v>
      </c>
      <c r="H161" s="156">
        <f>SUM(I161:AQR161)</f>
        <v>66.285460779825002</v>
      </c>
      <c r="NV161" s="119"/>
      <c r="NW161" s="119"/>
      <c r="NX161" s="119"/>
      <c r="NY161" s="119"/>
      <c r="NZ161" s="119"/>
      <c r="WJ161" s="136"/>
      <c r="WK161" s="136"/>
      <c r="WL161" s="136"/>
      <c r="WM161" s="136"/>
      <c r="WN161" s="136"/>
      <c r="WO161" s="136"/>
      <c r="WP161" s="136"/>
      <c r="WQ161" s="136"/>
      <c r="WR161" s="136"/>
      <c r="WS161" s="136"/>
      <c r="WT161" s="136"/>
      <c r="WU161" s="136"/>
      <c r="WV161" s="136"/>
      <c r="ADV161" s="301" t="s">
        <v>437</v>
      </c>
      <c r="ADW161" s="219" t="s">
        <v>437</v>
      </c>
      <c r="ADX161" s="219" t="s">
        <v>437</v>
      </c>
      <c r="ADY161" s="219" t="s">
        <v>437</v>
      </c>
      <c r="ADZ161" s="219" t="s">
        <v>437</v>
      </c>
      <c r="AEA161" s="219" t="s">
        <v>437</v>
      </c>
      <c r="AEB161" s="219" t="s">
        <v>437</v>
      </c>
      <c r="AEC161" s="219" t="s">
        <v>437</v>
      </c>
      <c r="AED161" s="219" t="s">
        <v>437</v>
      </c>
      <c r="AEE161" s="219" t="s">
        <v>437</v>
      </c>
      <c r="AEF161" s="219" t="s">
        <v>437</v>
      </c>
      <c r="AEG161" s="219" t="s">
        <v>437</v>
      </c>
      <c r="AEH161" s="219" t="s">
        <v>437</v>
      </c>
      <c r="AEI161" s="219" t="s">
        <v>437</v>
      </c>
      <c r="AEJ161" s="219" t="s">
        <v>437</v>
      </c>
      <c r="AEK161" s="219" t="s">
        <v>437</v>
      </c>
      <c r="AEL161" s="219" t="s">
        <v>437</v>
      </c>
      <c r="AEM161" s="219" t="s">
        <v>437</v>
      </c>
      <c r="AEN161" s="219" t="s">
        <v>437</v>
      </c>
      <c r="AEO161" s="219" t="s">
        <v>437</v>
      </c>
      <c r="AEP161" s="219" t="s">
        <v>437</v>
      </c>
      <c r="AEQ161" s="219" t="s">
        <v>437</v>
      </c>
      <c r="AER161" s="219" t="s">
        <v>437</v>
      </c>
      <c r="AES161" s="219" t="s">
        <v>437</v>
      </c>
      <c r="AET161" s="219" t="s">
        <v>437</v>
      </c>
      <c r="AEU161" s="219" t="s">
        <v>437</v>
      </c>
      <c r="AEV161" s="219" t="s">
        <v>437</v>
      </c>
      <c r="AEW161" s="316" t="s">
        <v>437</v>
      </c>
      <c r="AEX161" s="301" t="s">
        <v>437</v>
      </c>
      <c r="AEY161" s="219" t="s">
        <v>437</v>
      </c>
      <c r="AEZ161" s="219" t="s">
        <v>437</v>
      </c>
      <c r="AFA161" s="219" t="s">
        <v>437</v>
      </c>
      <c r="AFB161" s="219" t="s">
        <v>437</v>
      </c>
      <c r="AFC161" s="219" t="s">
        <v>437</v>
      </c>
      <c r="AFD161" s="219" t="s">
        <v>437</v>
      </c>
      <c r="AFE161" s="219" t="s">
        <v>437</v>
      </c>
      <c r="AFF161" s="219" t="s">
        <v>437</v>
      </c>
      <c r="AFG161" s="219" t="s">
        <v>437</v>
      </c>
      <c r="AFH161" s="219" t="s">
        <v>437</v>
      </c>
      <c r="AFI161" s="219" t="s">
        <v>437</v>
      </c>
      <c r="AFJ161" s="219" t="s">
        <v>437</v>
      </c>
      <c r="AFK161" s="219" t="s">
        <v>437</v>
      </c>
      <c r="AFL161" s="219" t="s">
        <v>437</v>
      </c>
      <c r="AFM161" s="219" t="s">
        <v>437</v>
      </c>
      <c r="AFN161" s="219" t="s">
        <v>437</v>
      </c>
      <c r="AFO161" s="219" t="s">
        <v>437</v>
      </c>
      <c r="AFP161" s="219" t="s">
        <v>437</v>
      </c>
      <c r="AFQ161" s="219" t="s">
        <v>437</v>
      </c>
      <c r="AFR161" s="219" t="s">
        <v>437</v>
      </c>
      <c r="AFS161" s="219" t="s">
        <v>437</v>
      </c>
      <c r="AFT161" s="219" t="s">
        <v>437</v>
      </c>
      <c r="AFU161" s="219" t="s">
        <v>437</v>
      </c>
      <c r="AFV161" s="219" t="s">
        <v>437</v>
      </c>
      <c r="AFW161" s="219" t="s">
        <v>437</v>
      </c>
      <c r="AFX161" s="219" t="s">
        <v>437</v>
      </c>
      <c r="AFY161" s="219" t="s">
        <v>437</v>
      </c>
      <c r="AFZ161" s="219" t="s">
        <v>437</v>
      </c>
      <c r="AGA161" s="219" t="s">
        <v>437</v>
      </c>
      <c r="AGB161" s="316" t="s">
        <v>437</v>
      </c>
      <c r="AGC161" s="301" t="s">
        <v>437</v>
      </c>
      <c r="AGD161" s="219" t="s">
        <v>437</v>
      </c>
      <c r="AGE161" s="219" t="s">
        <v>437</v>
      </c>
      <c r="AGF161" s="219" t="s">
        <v>437</v>
      </c>
      <c r="AGG161" s="219" t="s">
        <v>437</v>
      </c>
      <c r="AGH161" s="219" t="s">
        <v>437</v>
      </c>
      <c r="AGI161" s="219" t="s">
        <v>437</v>
      </c>
      <c r="AGJ161" s="219" t="s">
        <v>437</v>
      </c>
      <c r="AGK161" s="219" t="s">
        <v>437</v>
      </c>
      <c r="AGL161" s="219" t="s">
        <v>437</v>
      </c>
      <c r="AGM161" s="219" t="s">
        <v>437</v>
      </c>
      <c r="AGN161" s="219" t="s">
        <v>437</v>
      </c>
      <c r="AGO161" s="219" t="s">
        <v>437</v>
      </c>
      <c r="AGP161" s="219" t="s">
        <v>437</v>
      </c>
      <c r="AGQ161" s="219" t="s">
        <v>437</v>
      </c>
      <c r="AGR161" s="219" t="s">
        <v>437</v>
      </c>
      <c r="AGS161" s="219" t="s">
        <v>437</v>
      </c>
      <c r="AGT161" s="219" t="s">
        <v>437</v>
      </c>
      <c r="AGU161" s="219" t="s">
        <v>437</v>
      </c>
      <c r="AGV161" s="219" t="s">
        <v>437</v>
      </c>
      <c r="AGW161" s="219" t="s">
        <v>437</v>
      </c>
      <c r="AGX161" s="219" t="s">
        <v>437</v>
      </c>
      <c r="AGY161" s="219" t="s">
        <v>437</v>
      </c>
      <c r="AGZ161" s="219" t="s">
        <v>437</v>
      </c>
      <c r="AHA161" s="219">
        <v>2</v>
      </c>
      <c r="AHB161" s="219" t="s">
        <v>437</v>
      </c>
      <c r="AHC161" s="219" t="s">
        <v>437</v>
      </c>
      <c r="AHD161" s="219" t="s">
        <v>437</v>
      </c>
      <c r="AHE161" s="219" t="s">
        <v>437</v>
      </c>
      <c r="AHF161" s="316" t="s">
        <v>437</v>
      </c>
      <c r="AHG161" s="301" t="s">
        <v>437</v>
      </c>
      <c r="AHH161" s="219" t="s">
        <v>437</v>
      </c>
      <c r="AHI161" s="219" t="s">
        <v>437</v>
      </c>
      <c r="AHJ161" s="219" t="s">
        <v>437</v>
      </c>
      <c r="AHK161" s="219" t="s">
        <v>437</v>
      </c>
      <c r="AHL161" s="219">
        <v>4</v>
      </c>
      <c r="AHM161" s="219">
        <v>7</v>
      </c>
      <c r="AHN161" s="219">
        <v>9</v>
      </c>
      <c r="AHO161" s="219">
        <v>5</v>
      </c>
      <c r="AHP161" s="219" t="s">
        <v>437</v>
      </c>
      <c r="AHQ161" s="219" t="s">
        <v>437</v>
      </c>
      <c r="AHR161" s="219" t="s">
        <v>437</v>
      </c>
      <c r="AHS161" s="219">
        <v>4</v>
      </c>
      <c r="AHT161" s="219">
        <v>8</v>
      </c>
      <c r="AHU161" s="219" t="s">
        <v>437</v>
      </c>
      <c r="AHV161" s="219" t="s">
        <v>437</v>
      </c>
      <c r="AHW161" s="219" t="s">
        <v>437</v>
      </c>
      <c r="AHX161" s="219" t="s">
        <v>437</v>
      </c>
      <c r="AHY161" s="219" t="s">
        <v>437</v>
      </c>
      <c r="AHZ161" s="219" t="s">
        <v>437</v>
      </c>
      <c r="AIA161" s="219" t="s">
        <v>437</v>
      </c>
      <c r="AIB161" s="219" t="s">
        <v>437</v>
      </c>
      <c r="AIC161" s="219" t="s">
        <v>437</v>
      </c>
      <c r="AID161" s="219" t="s">
        <v>437</v>
      </c>
      <c r="AIE161" s="219" t="s">
        <v>437</v>
      </c>
      <c r="AIF161" s="219" t="s">
        <v>437</v>
      </c>
      <c r="AIG161" s="219" t="s">
        <v>437</v>
      </c>
      <c r="AIH161" s="219" t="s">
        <v>437</v>
      </c>
      <c r="AII161" s="219" t="s">
        <v>437</v>
      </c>
      <c r="AIJ161" s="219" t="s">
        <v>437</v>
      </c>
      <c r="AIK161" s="316" t="s">
        <v>437</v>
      </c>
      <c r="AQL161" s="246">
        <v>5.4570921559650003</v>
      </c>
      <c r="AQM161" s="246">
        <v>5.4570921559650003</v>
      </c>
      <c r="AQO161" s="246">
        <v>5.4570921559650003</v>
      </c>
      <c r="AQP161" s="246">
        <v>0</v>
      </c>
      <c r="AQQ161" s="246">
        <v>5.4570921559650003</v>
      </c>
      <c r="AQR161" s="246">
        <v>5.4570921559650003</v>
      </c>
      <c r="AQS161" s="246">
        <v>5.4570921559650003</v>
      </c>
      <c r="AQV161" s="246">
        <v>5.4570921559650003</v>
      </c>
      <c r="AQW161" s="246">
        <v>5.4570921559650003</v>
      </c>
      <c r="AQX161" s="246">
        <v>5.4570921559650003</v>
      </c>
      <c r="AQY161" s="246">
        <v>0</v>
      </c>
      <c r="AQZ161" s="246">
        <v>5.4570921559650003</v>
      </c>
      <c r="ARA161" s="246">
        <v>5.4570921559650003</v>
      </c>
      <c r="ARB161" s="246">
        <v>5.4570921559650003</v>
      </c>
      <c r="ARC161" s="246">
        <v>5.4570921559650003</v>
      </c>
    </row>
    <row r="162" spans="1:1148" ht="14.25" hidden="1" customHeight="1" outlineLevel="1" thickBot="1">
      <c r="A162" s="157" t="s">
        <v>233</v>
      </c>
      <c r="B162" s="163">
        <f>SUM(B160/(B157*E163/100))</f>
        <v>1.0923076923076922</v>
      </c>
      <c r="C162" s="164" t="s">
        <v>235</v>
      </c>
      <c r="D162" s="671">
        <f>SUM(D156:D161)</f>
        <v>639</v>
      </c>
      <c r="E162" s="182">
        <v>14.542999999999999</v>
      </c>
      <c r="F162" s="183"/>
      <c r="G162" s="49">
        <f>((E162/F163*1000)*-0.0107+47.419)*E162</f>
        <v>574.73950764467008</v>
      </c>
      <c r="H162" s="156">
        <f>SUM(H156:H161)</f>
        <v>701.14265464464506</v>
      </c>
      <c r="AB162" s="147"/>
      <c r="AC162" s="147"/>
      <c r="AD162" s="147"/>
      <c r="AE162" s="147"/>
      <c r="AF162" s="147"/>
      <c r="AG162" s="147"/>
      <c r="AH162" s="147"/>
      <c r="AI162" s="147"/>
      <c r="AJ162" s="147"/>
      <c r="AK162" s="147"/>
      <c r="AL162" s="147"/>
      <c r="AM162" s="147"/>
      <c r="AN162" s="147"/>
      <c r="AO162" s="147"/>
      <c r="AP162" s="147"/>
      <c r="AQ162" s="147"/>
      <c r="NV162" s="119"/>
      <c r="NW162" s="119"/>
      <c r="NX162" s="119"/>
      <c r="NY162" s="119"/>
      <c r="NZ162" s="119"/>
      <c r="RH162" s="136"/>
      <c r="RI162" s="136"/>
      <c r="RJ162" s="136"/>
      <c r="RK162" s="136"/>
      <c r="RL162" s="136"/>
      <c r="RM162" s="136"/>
      <c r="RN162" s="136"/>
      <c r="RO162" s="136"/>
      <c r="RP162" s="136"/>
      <c r="RQ162" s="136"/>
      <c r="RR162" s="136"/>
      <c r="RS162" s="136"/>
      <c r="RT162" s="136"/>
      <c r="RU162" s="136"/>
      <c r="RV162" s="136"/>
      <c r="RW162" s="136"/>
      <c r="RX162" s="136"/>
      <c r="RY162" s="136"/>
      <c r="RZ162" s="136"/>
      <c r="SA162" s="136"/>
      <c r="SB162" s="136"/>
      <c r="SC162" s="136"/>
      <c r="SD162" s="136"/>
      <c r="SE162" s="136"/>
      <c r="SF162" s="136"/>
      <c r="SG162" s="136"/>
      <c r="SH162" s="136"/>
      <c r="SI162" s="136"/>
      <c r="SJ162" s="136"/>
      <c r="SK162" s="136"/>
      <c r="SL162" s="136"/>
      <c r="WJ162" s="136"/>
      <c r="WK162" s="136"/>
      <c r="WL162" s="136"/>
      <c r="WM162" s="136"/>
      <c r="WN162" s="136"/>
      <c r="WO162" s="136"/>
      <c r="WP162" s="136"/>
      <c r="WQ162" s="136"/>
      <c r="WR162" s="136"/>
      <c r="WS162" s="136"/>
      <c r="WT162" s="136"/>
      <c r="WU162" s="136"/>
      <c r="WV162" s="136"/>
      <c r="ADV162" s="8">
        <f t="shared" ref="ADV162:AEW162" si="199">SUM(ADV156:ADV161)</f>
        <v>0</v>
      </c>
      <c r="ADW162" s="9">
        <f t="shared" si="199"/>
        <v>0</v>
      </c>
      <c r="ADX162" s="9">
        <f t="shared" si="199"/>
        <v>0</v>
      </c>
      <c r="ADY162" s="9">
        <f t="shared" si="199"/>
        <v>0</v>
      </c>
      <c r="ADZ162" s="9">
        <f t="shared" si="199"/>
        <v>0</v>
      </c>
      <c r="AEA162" s="9">
        <f t="shared" si="199"/>
        <v>0</v>
      </c>
      <c r="AEB162" s="9">
        <f t="shared" si="199"/>
        <v>0</v>
      </c>
      <c r="AEC162" s="9">
        <f t="shared" si="199"/>
        <v>0</v>
      </c>
      <c r="AED162" s="9">
        <f t="shared" si="199"/>
        <v>0</v>
      </c>
      <c r="AEE162" s="9">
        <f t="shared" si="199"/>
        <v>0</v>
      </c>
      <c r="AEF162" s="9">
        <f t="shared" si="199"/>
        <v>0</v>
      </c>
      <c r="AEG162" s="9">
        <f t="shared" si="199"/>
        <v>0</v>
      </c>
      <c r="AEH162" s="9">
        <f t="shared" si="199"/>
        <v>0</v>
      </c>
      <c r="AEI162" s="9">
        <f t="shared" si="199"/>
        <v>0</v>
      </c>
      <c r="AEJ162" s="9">
        <f t="shared" si="199"/>
        <v>0</v>
      </c>
      <c r="AEK162" s="9">
        <f t="shared" si="199"/>
        <v>0</v>
      </c>
      <c r="AEL162" s="9">
        <f t="shared" si="199"/>
        <v>0</v>
      </c>
      <c r="AEM162" s="9">
        <f t="shared" si="199"/>
        <v>0</v>
      </c>
      <c r="AEN162" s="9">
        <f t="shared" si="199"/>
        <v>0</v>
      </c>
      <c r="AEO162" s="9">
        <f t="shared" si="199"/>
        <v>0</v>
      </c>
      <c r="AEP162" s="9">
        <f t="shared" si="199"/>
        <v>0</v>
      </c>
      <c r="AEQ162" s="9">
        <f t="shared" si="199"/>
        <v>0</v>
      </c>
      <c r="AER162" s="9">
        <f t="shared" si="199"/>
        <v>0</v>
      </c>
      <c r="AES162" s="9">
        <f t="shared" si="199"/>
        <v>0</v>
      </c>
      <c r="AET162" s="9">
        <f t="shared" si="199"/>
        <v>0</v>
      </c>
      <c r="AEU162" s="9">
        <f t="shared" si="199"/>
        <v>0</v>
      </c>
      <c r="AEV162" s="9">
        <f t="shared" si="199"/>
        <v>8</v>
      </c>
      <c r="AEW162" s="10">
        <f t="shared" si="199"/>
        <v>0</v>
      </c>
      <c r="AEX162" s="8">
        <f t="shared" ref="AEX162:AGB162" si="200">SUM(AEX156:AEX161)</f>
        <v>16</v>
      </c>
      <c r="AEY162" s="9">
        <f t="shared" si="200"/>
        <v>0</v>
      </c>
      <c r="AEZ162" s="9">
        <f t="shared" si="200"/>
        <v>24</v>
      </c>
      <c r="AFA162" s="9">
        <f t="shared" si="200"/>
        <v>20</v>
      </c>
      <c r="AFB162" s="9">
        <f t="shared" si="200"/>
        <v>16</v>
      </c>
      <c r="AFC162" s="9">
        <f t="shared" si="200"/>
        <v>17</v>
      </c>
      <c r="AFD162" s="9">
        <f t="shared" si="200"/>
        <v>10</v>
      </c>
      <c r="AFE162" s="9">
        <f t="shared" si="200"/>
        <v>8</v>
      </c>
      <c r="AFF162" s="9">
        <f t="shared" si="200"/>
        <v>0</v>
      </c>
      <c r="AFG162" s="9">
        <f t="shared" si="200"/>
        <v>16</v>
      </c>
      <c r="AFH162" s="9">
        <f t="shared" si="200"/>
        <v>16</v>
      </c>
      <c r="AFI162" s="9">
        <f>SUM(AFI156:AFI161)</f>
        <v>6</v>
      </c>
      <c r="AFJ162" s="9">
        <f t="shared" si="200"/>
        <v>10</v>
      </c>
      <c r="AFK162" s="9">
        <f t="shared" si="200"/>
        <v>16</v>
      </c>
      <c r="AFL162" s="9">
        <f t="shared" si="200"/>
        <v>0</v>
      </c>
      <c r="AFM162" s="9">
        <f t="shared" si="200"/>
        <v>0</v>
      </c>
      <c r="AFN162" s="9">
        <f t="shared" si="200"/>
        <v>10</v>
      </c>
      <c r="AFO162" s="9">
        <f t="shared" si="200"/>
        <v>8</v>
      </c>
      <c r="AFP162" s="9">
        <f t="shared" si="200"/>
        <v>0</v>
      </c>
      <c r="AFQ162" s="9">
        <f t="shared" si="200"/>
        <v>12</v>
      </c>
      <c r="AFR162" s="9">
        <f t="shared" si="200"/>
        <v>8</v>
      </c>
      <c r="AFS162" s="9">
        <f t="shared" si="200"/>
        <v>0</v>
      </c>
      <c r="AFT162" s="9">
        <f t="shared" si="200"/>
        <v>0</v>
      </c>
      <c r="AFU162" s="9">
        <f t="shared" si="200"/>
        <v>12</v>
      </c>
      <c r="AFV162" s="9">
        <f t="shared" si="200"/>
        <v>16</v>
      </c>
      <c r="AFW162" s="9">
        <f t="shared" si="200"/>
        <v>16</v>
      </c>
      <c r="AFX162" s="9">
        <f t="shared" si="200"/>
        <v>8</v>
      </c>
      <c r="AFY162" s="9">
        <f t="shared" si="200"/>
        <v>9</v>
      </c>
      <c r="AFZ162" s="9">
        <f t="shared" si="200"/>
        <v>0</v>
      </c>
      <c r="AGA162" s="9">
        <f t="shared" si="200"/>
        <v>0</v>
      </c>
      <c r="AGB162" s="10">
        <f t="shared" si="200"/>
        <v>8</v>
      </c>
      <c r="AGC162" s="8">
        <f t="shared" ref="AGC162:AHF162" si="201">SUM(AGC156:AGC161)</f>
        <v>20</v>
      </c>
      <c r="AGD162" s="9">
        <f t="shared" si="201"/>
        <v>33</v>
      </c>
      <c r="AGE162" s="9">
        <f t="shared" si="201"/>
        <v>42</v>
      </c>
      <c r="AGF162" s="9">
        <f t="shared" si="201"/>
        <v>20</v>
      </c>
      <c r="AGG162" s="9">
        <f t="shared" si="201"/>
        <v>12</v>
      </c>
      <c r="AGH162" s="9">
        <f t="shared" si="201"/>
        <v>0</v>
      </c>
      <c r="AGI162" s="9">
        <f t="shared" si="201"/>
        <v>10</v>
      </c>
      <c r="AGJ162" s="9">
        <f t="shared" si="201"/>
        <v>16</v>
      </c>
      <c r="AGK162" s="9">
        <f t="shared" si="201"/>
        <v>0</v>
      </c>
      <c r="AGL162" s="9">
        <f t="shared" si="201"/>
        <v>16</v>
      </c>
      <c r="AGM162" s="9">
        <f t="shared" si="201"/>
        <v>16</v>
      </c>
      <c r="AGN162" s="9">
        <f t="shared" si="201"/>
        <v>0</v>
      </c>
      <c r="AGO162" s="9">
        <f t="shared" si="201"/>
        <v>0</v>
      </c>
      <c r="AGP162" s="9">
        <f t="shared" si="201"/>
        <v>0</v>
      </c>
      <c r="AGQ162" s="9">
        <f t="shared" si="201"/>
        <v>0</v>
      </c>
      <c r="AGR162" s="9">
        <f t="shared" si="201"/>
        <v>0</v>
      </c>
      <c r="AGS162" s="9">
        <f t="shared" si="201"/>
        <v>16</v>
      </c>
      <c r="AGT162" s="9">
        <f t="shared" si="201"/>
        <v>12</v>
      </c>
      <c r="AGU162" s="9">
        <f t="shared" si="201"/>
        <v>14</v>
      </c>
      <c r="AGV162" s="9">
        <f t="shared" si="201"/>
        <v>0</v>
      </c>
      <c r="AGW162" s="9">
        <f t="shared" si="201"/>
        <v>3</v>
      </c>
      <c r="AGX162" s="9">
        <f t="shared" si="201"/>
        <v>0</v>
      </c>
      <c r="AGY162" s="9">
        <f t="shared" si="201"/>
        <v>0</v>
      </c>
      <c r="AGZ162" s="9">
        <f t="shared" si="201"/>
        <v>0</v>
      </c>
      <c r="AHA162" s="9">
        <f t="shared" si="201"/>
        <v>2</v>
      </c>
      <c r="AHB162" s="9">
        <f t="shared" si="201"/>
        <v>16</v>
      </c>
      <c r="AHC162" s="9">
        <f t="shared" si="201"/>
        <v>0</v>
      </c>
      <c r="AHD162" s="9">
        <f t="shared" si="201"/>
        <v>15</v>
      </c>
      <c r="AHE162" s="9">
        <f t="shared" si="201"/>
        <v>16</v>
      </c>
      <c r="AHF162" s="10">
        <f t="shared" si="201"/>
        <v>8</v>
      </c>
      <c r="AHG162" s="8">
        <f t="shared" ref="AHG162:AIK162" si="202">SUM(AHG156:AHG161)</f>
        <v>0</v>
      </c>
      <c r="AHH162" s="9">
        <f t="shared" si="202"/>
        <v>0</v>
      </c>
      <c r="AHI162" s="9">
        <f t="shared" si="202"/>
        <v>0</v>
      </c>
      <c r="AHJ162" s="9">
        <f t="shared" si="202"/>
        <v>0</v>
      </c>
      <c r="AHK162" s="9">
        <f t="shared" si="202"/>
        <v>8</v>
      </c>
      <c r="AHL162" s="9">
        <f t="shared" si="202"/>
        <v>20</v>
      </c>
      <c r="AHM162" s="9">
        <f t="shared" si="202"/>
        <v>7</v>
      </c>
      <c r="AHN162" s="9">
        <f t="shared" si="202"/>
        <v>9</v>
      </c>
      <c r="AHO162" s="9">
        <f t="shared" si="202"/>
        <v>5</v>
      </c>
      <c r="AHP162" s="9">
        <f t="shared" si="202"/>
        <v>0</v>
      </c>
      <c r="AHQ162" s="9">
        <f t="shared" si="202"/>
        <v>0</v>
      </c>
      <c r="AHR162" s="9">
        <f>SUM(AHR156:AHR161)</f>
        <v>0</v>
      </c>
      <c r="AHS162" s="9">
        <f t="shared" si="202"/>
        <v>4</v>
      </c>
      <c r="AHT162" s="9">
        <f t="shared" si="202"/>
        <v>8</v>
      </c>
      <c r="AHU162" s="9">
        <f t="shared" si="202"/>
        <v>0</v>
      </c>
      <c r="AHV162" s="9">
        <f t="shared" si="202"/>
        <v>1</v>
      </c>
      <c r="AHW162" s="9">
        <f t="shared" si="202"/>
        <v>0</v>
      </c>
      <c r="AHX162" s="9">
        <f t="shared" si="202"/>
        <v>0</v>
      </c>
      <c r="AHY162" s="9">
        <f t="shared" si="202"/>
        <v>0</v>
      </c>
      <c r="AHZ162" s="9">
        <f t="shared" si="202"/>
        <v>0</v>
      </c>
      <c r="AIA162" s="9">
        <f t="shared" si="202"/>
        <v>0</v>
      </c>
      <c r="AIB162" s="9">
        <f t="shared" si="202"/>
        <v>0</v>
      </c>
      <c r="AIC162" s="9">
        <f t="shared" si="202"/>
        <v>0</v>
      </c>
      <c r="AID162" s="9">
        <f t="shared" si="202"/>
        <v>0</v>
      </c>
      <c r="AIE162" s="9">
        <f t="shared" si="202"/>
        <v>0</v>
      </c>
      <c r="AIF162" s="9">
        <f t="shared" si="202"/>
        <v>0</v>
      </c>
      <c r="AIG162" s="9">
        <f t="shared" si="202"/>
        <v>0</v>
      </c>
      <c r="AIH162" s="9">
        <f t="shared" si="202"/>
        <v>0</v>
      </c>
      <c r="AII162" s="9">
        <f t="shared" si="202"/>
        <v>0</v>
      </c>
      <c r="AIJ162" s="9">
        <f t="shared" si="202"/>
        <v>0</v>
      </c>
      <c r="AIK162" s="10">
        <f t="shared" si="202"/>
        <v>0</v>
      </c>
    </row>
    <row r="163" spans="1:1148" ht="14.25" hidden="1" customHeight="1" outlineLevel="1" thickBot="1">
      <c r="A163" s="158" t="s">
        <v>233</v>
      </c>
      <c r="B163" s="165">
        <f>SUM(B160/(B158*E163/100))</f>
        <v>1.0581222056631894</v>
      </c>
      <c r="C163" s="166">
        <f>SUM(B160/(E162*E163/100))</f>
        <v>48.820738499621811</v>
      </c>
      <c r="D163" s="73" t="s">
        <v>236</v>
      </c>
      <c r="E163" s="167">
        <v>90</v>
      </c>
      <c r="F163" s="175">
        <v>19.7</v>
      </c>
      <c r="G163" s="176"/>
      <c r="H163" s="187"/>
      <c r="NV163" s="119"/>
      <c r="NW163" s="119"/>
      <c r="NX163" s="119"/>
      <c r="NY163" s="119"/>
      <c r="NZ163" s="119"/>
      <c r="RH163" s="136"/>
      <c r="RI163" s="136"/>
      <c r="RJ163" s="136"/>
      <c r="RK163" s="136"/>
      <c r="RL163" s="136"/>
      <c r="RM163" s="136"/>
      <c r="RN163" s="136"/>
      <c r="RO163" s="136"/>
      <c r="RP163" s="136"/>
      <c r="RQ163" s="136"/>
      <c r="RR163" s="136"/>
      <c r="RS163" s="136"/>
      <c r="RT163" s="136"/>
      <c r="RU163" s="136"/>
      <c r="RV163" s="136"/>
      <c r="RW163" s="136"/>
      <c r="RX163" s="136"/>
      <c r="RY163" s="136"/>
      <c r="RZ163" s="136"/>
      <c r="SA163" s="136"/>
      <c r="SB163" s="136"/>
      <c r="SC163" s="136"/>
      <c r="SD163" s="136"/>
      <c r="SE163" s="136"/>
      <c r="SF163" s="136"/>
      <c r="SG163" s="136"/>
      <c r="SH163" s="136"/>
      <c r="SI163" s="136"/>
      <c r="SJ163" s="136"/>
      <c r="SK163" s="136"/>
      <c r="SL163" s="136"/>
      <c r="WJ163" s="136"/>
      <c r="WK163" s="136"/>
      <c r="WL163" s="136"/>
      <c r="WM163" s="136"/>
      <c r="WN163" s="136"/>
      <c r="WO163" s="136"/>
      <c r="WP163" s="136"/>
      <c r="WQ163" s="136"/>
      <c r="WR163" s="136"/>
      <c r="WS163" s="136"/>
      <c r="WT163" s="136"/>
      <c r="WU163" s="136"/>
      <c r="WV163" s="136"/>
      <c r="ADV163" s="19" t="s">
        <v>38</v>
      </c>
      <c r="ADW163" s="20"/>
      <c r="ADX163" s="21">
        <f>SUM(ADV156:AEW156)</f>
        <v>8</v>
      </c>
      <c r="ADY163" s="21"/>
      <c r="ADZ163" s="20" t="s">
        <v>39</v>
      </c>
      <c r="AEA163" s="20"/>
      <c r="AEB163" s="21">
        <f>SUM(ADV157:AEW157)</f>
        <v>0</v>
      </c>
      <c r="AEC163" s="21"/>
      <c r="AED163" s="723" t="s">
        <v>40</v>
      </c>
      <c r="AEE163" s="724"/>
      <c r="AEF163" s="21">
        <f>SUM(ADV158:AEW158)</f>
        <v>0</v>
      </c>
      <c r="AEG163" s="21"/>
      <c r="AEH163" s="20" t="s">
        <v>41</v>
      </c>
      <c r="AEI163" s="431"/>
      <c r="AEJ163" s="21">
        <f>SUM(ADV159:AEW159)</f>
        <v>0</v>
      </c>
      <c r="AEK163" s="21"/>
      <c r="AEL163" s="20" t="s">
        <v>42</v>
      </c>
      <c r="AEM163" s="431"/>
      <c r="AEN163" s="21">
        <f>SUM(ADV160:AEW160)</f>
        <v>0</v>
      </c>
      <c r="AEO163" s="21"/>
      <c r="AEP163" s="20" t="s">
        <v>43</v>
      </c>
      <c r="AEQ163" s="431"/>
      <c r="AER163" s="21">
        <f>SUM(ADV161:AEW161)</f>
        <v>0</v>
      </c>
      <c r="AES163" s="21"/>
      <c r="AET163" s="22" t="s">
        <v>44</v>
      </c>
      <c r="AEU163" s="22"/>
      <c r="AEV163" s="21">
        <f>SUM(ADV162:AEW162)</f>
        <v>8</v>
      </c>
      <c r="AEW163" s="217"/>
      <c r="AEX163" s="19" t="s">
        <v>38</v>
      </c>
      <c r="AEY163" s="20"/>
      <c r="AEZ163" s="21">
        <f>SUM(AEX156:AGB156)</f>
        <v>233</v>
      </c>
      <c r="AFA163" s="21"/>
      <c r="AFB163" s="20" t="s">
        <v>39</v>
      </c>
      <c r="AFC163" s="20"/>
      <c r="AFD163" s="21">
        <f>SUM(AEX157:AGB157)</f>
        <v>28</v>
      </c>
      <c r="AFE163" s="21"/>
      <c r="AFF163" s="20" t="s">
        <v>40</v>
      </c>
      <c r="AFG163" s="20"/>
      <c r="AFH163" s="21">
        <f>SUM(AEX158:AGB158)</f>
        <v>1</v>
      </c>
      <c r="AFI163" s="21"/>
      <c r="AFJ163" s="20" t="s">
        <v>41</v>
      </c>
      <c r="AFK163" s="20"/>
      <c r="AFL163" s="21">
        <f>SUM(AEX159:AGB159)</f>
        <v>20</v>
      </c>
      <c r="AFM163" s="21"/>
      <c r="AFN163" s="20" t="s">
        <v>42</v>
      </c>
      <c r="AFO163" s="20"/>
      <c r="AFP163" s="21">
        <f>SUM(AEX160:AGB160)</f>
        <v>0</v>
      </c>
      <c r="AFQ163" s="21"/>
      <c r="AFR163" s="20" t="s">
        <v>43</v>
      </c>
      <c r="AFS163" s="20"/>
      <c r="AFT163" s="21">
        <f>SUM(AEX161:AGB161)</f>
        <v>0</v>
      </c>
      <c r="AFU163" s="21"/>
      <c r="AFV163" s="22" t="s">
        <v>44</v>
      </c>
      <c r="AFW163" s="22"/>
      <c r="AFX163" s="21">
        <f>SUM(AEX162:AGB162)</f>
        <v>282</v>
      </c>
      <c r="AFY163" s="21"/>
      <c r="AFZ163" s="21"/>
      <c r="AGA163" s="21"/>
      <c r="AGB163" s="217"/>
      <c r="AGC163" s="19" t="s">
        <v>38</v>
      </c>
      <c r="AGD163" s="20"/>
      <c r="AGE163" s="21">
        <f>SUM(AGC156:AHF156)</f>
        <v>11</v>
      </c>
      <c r="AGF163" s="21"/>
      <c r="AGG163" s="20" t="s">
        <v>39</v>
      </c>
      <c r="AGH163" s="20"/>
      <c r="AGI163" s="21">
        <f>SUM(AGC157:AHF157)</f>
        <v>67</v>
      </c>
      <c r="AGJ163" s="21"/>
      <c r="AGK163" s="20" t="s">
        <v>40</v>
      </c>
      <c r="AGL163" s="20"/>
      <c r="AGM163" s="21">
        <f>SUM(AGC158:AHF158)</f>
        <v>167</v>
      </c>
      <c r="AGN163" s="21"/>
      <c r="AGO163" s="20" t="s">
        <v>41</v>
      </c>
      <c r="AGP163" s="20"/>
      <c r="AGQ163" s="21">
        <f>SUM(AGC159:AHF159)</f>
        <v>40</v>
      </c>
      <c r="AGR163" s="21"/>
      <c r="AGS163" s="20" t="s">
        <v>42</v>
      </c>
      <c r="AGT163" s="20"/>
      <c r="AGU163" s="21">
        <f>SUM(AGC160:AHF160)</f>
        <v>0</v>
      </c>
      <c r="AGV163" s="21"/>
      <c r="AGW163" s="20" t="s">
        <v>43</v>
      </c>
      <c r="AGX163" s="20"/>
      <c r="AGY163" s="21">
        <f>SUM(AGC161:AHF161)</f>
        <v>2</v>
      </c>
      <c r="AGZ163" s="21"/>
      <c r="AHA163" s="22" t="s">
        <v>44</v>
      </c>
      <c r="AHB163" s="22"/>
      <c r="AHC163" s="21">
        <f>SUM(AGC162:AHF162)</f>
        <v>287</v>
      </c>
      <c r="AHD163" s="21"/>
      <c r="AHE163" s="21"/>
      <c r="AHF163" s="217"/>
      <c r="AHG163" s="19" t="s">
        <v>38</v>
      </c>
      <c r="AHH163" s="20"/>
      <c r="AHI163" s="21">
        <f>SUM(AHG156:AIK156)</f>
        <v>0</v>
      </c>
      <c r="AHJ163" s="21"/>
      <c r="AHK163" s="20" t="s">
        <v>39</v>
      </c>
      <c r="AHL163" s="20"/>
      <c r="AHM163" s="21">
        <f>SUM(AHG157:AIK157)</f>
        <v>0</v>
      </c>
      <c r="AHN163" s="21"/>
      <c r="AHO163" s="20" t="s">
        <v>40</v>
      </c>
      <c r="AHP163" s="20"/>
      <c r="AHQ163" s="21">
        <f>SUM(AHG158:AIK158)</f>
        <v>25</v>
      </c>
      <c r="AHR163" s="21"/>
      <c r="AHS163" s="20" t="s">
        <v>41</v>
      </c>
      <c r="AHT163" s="20"/>
      <c r="AHU163" s="21">
        <f>SUM(AHG159:AIK159)</f>
        <v>0</v>
      </c>
      <c r="AHV163" s="21"/>
      <c r="AHW163" s="20" t="s">
        <v>42</v>
      </c>
      <c r="AHX163" s="20"/>
      <c r="AHY163" s="21">
        <f>SUM(AHG160:AIK160)</f>
        <v>0</v>
      </c>
      <c r="AHZ163" s="21"/>
      <c r="AIA163" s="20" t="s">
        <v>43</v>
      </c>
      <c r="AIB163" s="20"/>
      <c r="AIC163" s="21">
        <f>SUM(AHG161:AIK161)</f>
        <v>37</v>
      </c>
      <c r="AID163" s="21"/>
      <c r="AIE163" s="22" t="s">
        <v>44</v>
      </c>
      <c r="AIF163" s="22"/>
      <c r="AIG163" s="21">
        <f>SUM(AHG162:AIK162)</f>
        <v>62</v>
      </c>
      <c r="AIH163" s="21"/>
      <c r="AII163" s="21"/>
      <c r="AIJ163" s="21"/>
      <c r="AIK163" s="217"/>
    </row>
    <row r="164" spans="1:1148" ht="14.25" hidden="1" customHeight="1" outlineLevel="1">
      <c r="A164" s="208"/>
      <c r="B164" s="307" t="s">
        <v>237</v>
      </c>
      <c r="C164" s="247">
        <v>28</v>
      </c>
      <c r="E164" s="314">
        <v>2.5</v>
      </c>
      <c r="F164" s="322">
        <v>3</v>
      </c>
      <c r="G164" s="313">
        <v>3.5</v>
      </c>
      <c r="H164" s="309">
        <v>4</v>
      </c>
      <c r="NV164" s="119"/>
      <c r="NW164" s="119"/>
      <c r="NX164" s="119"/>
      <c r="NY164" s="119"/>
      <c r="NZ164" s="119"/>
      <c r="RH164" s="136"/>
      <c r="RI164" s="136"/>
      <c r="RJ164" s="136"/>
      <c r="RK164" s="136"/>
      <c r="RL164" s="136"/>
      <c r="RM164" s="136"/>
      <c r="RN164" s="136"/>
      <c r="RO164" s="136"/>
      <c r="RP164" s="136"/>
      <c r="RQ164" s="136"/>
      <c r="RR164" s="136"/>
      <c r="RS164" s="136"/>
      <c r="RT164" s="136"/>
      <c r="RU164" s="136"/>
      <c r="RV164" s="136"/>
      <c r="RW164" s="136"/>
      <c r="RX164" s="136"/>
      <c r="RY164" s="136"/>
      <c r="RZ164" s="136"/>
      <c r="SA164" s="136"/>
      <c r="SB164" s="136"/>
      <c r="SC164" s="136"/>
      <c r="SD164" s="136"/>
      <c r="SE164" s="136"/>
      <c r="SF164" s="136"/>
      <c r="SG164" s="136"/>
      <c r="SH164" s="136"/>
      <c r="SI164" s="136"/>
      <c r="SJ164" s="136"/>
      <c r="SK164" s="136"/>
      <c r="SL164" s="136"/>
      <c r="WJ164" s="136"/>
      <c r="WK164" s="136"/>
      <c r="WL164" s="136"/>
      <c r="WM164" s="136"/>
      <c r="WN164" s="136"/>
      <c r="WO164" s="136"/>
      <c r="WP164" s="136"/>
      <c r="WQ164" s="136"/>
      <c r="WR164" s="136"/>
      <c r="WS164" s="136"/>
      <c r="WT164" s="136"/>
      <c r="WU164" s="136"/>
      <c r="WV164" s="136"/>
      <c r="AEV164" s="317">
        <f t="shared" ref="AEV164:AFY164" si="203">$C164*$E164</f>
        <v>70</v>
      </c>
      <c r="AEW164" s="312">
        <f t="shared" si="203"/>
        <v>70</v>
      </c>
      <c r="AEX164" s="317">
        <f t="shared" si="203"/>
        <v>70</v>
      </c>
      <c r="AEY164" s="312">
        <f t="shared" si="203"/>
        <v>70</v>
      </c>
      <c r="AEZ164" s="317">
        <f t="shared" si="203"/>
        <v>70</v>
      </c>
      <c r="AFA164" s="312">
        <f t="shared" si="203"/>
        <v>70</v>
      </c>
      <c r="AFB164" s="317">
        <f t="shared" si="203"/>
        <v>70</v>
      </c>
      <c r="AFC164" s="317">
        <f t="shared" si="203"/>
        <v>70</v>
      </c>
      <c r="AFD164" s="312">
        <f t="shared" si="203"/>
        <v>70</v>
      </c>
      <c r="AFE164" s="317">
        <f t="shared" si="203"/>
        <v>70</v>
      </c>
      <c r="AFF164" s="312">
        <f t="shared" si="203"/>
        <v>70</v>
      </c>
      <c r="AFG164" s="317">
        <f t="shared" si="203"/>
        <v>70</v>
      </c>
      <c r="AFH164" s="317">
        <f t="shared" si="203"/>
        <v>70</v>
      </c>
      <c r="AFI164" s="317">
        <f t="shared" si="203"/>
        <v>70</v>
      </c>
      <c r="AFJ164" s="317">
        <f t="shared" si="203"/>
        <v>70</v>
      </c>
      <c r="AFK164" s="317">
        <f t="shared" si="203"/>
        <v>70</v>
      </c>
      <c r="AFL164" s="312">
        <f t="shared" si="203"/>
        <v>70</v>
      </c>
      <c r="AFM164" s="312">
        <f t="shared" si="203"/>
        <v>70</v>
      </c>
      <c r="AFN164" s="317">
        <f t="shared" si="203"/>
        <v>70</v>
      </c>
      <c r="AFO164" s="317">
        <f t="shared" si="203"/>
        <v>70</v>
      </c>
      <c r="AFP164" s="317">
        <f t="shared" si="203"/>
        <v>70</v>
      </c>
      <c r="AFQ164" s="317">
        <f t="shared" si="203"/>
        <v>70</v>
      </c>
      <c r="AFR164" s="317">
        <f t="shared" si="203"/>
        <v>70</v>
      </c>
      <c r="AFS164" s="312">
        <f t="shared" si="203"/>
        <v>70</v>
      </c>
      <c r="AFT164" s="312">
        <f t="shared" si="203"/>
        <v>70</v>
      </c>
      <c r="AFU164" s="317">
        <f t="shared" si="203"/>
        <v>70</v>
      </c>
      <c r="AFV164" s="317">
        <f t="shared" si="203"/>
        <v>70</v>
      </c>
      <c r="AFW164" s="317">
        <f t="shared" si="203"/>
        <v>70</v>
      </c>
      <c r="AFX164" s="317">
        <f t="shared" si="203"/>
        <v>70</v>
      </c>
      <c r="AFY164" s="317">
        <f t="shared" si="203"/>
        <v>70</v>
      </c>
      <c r="AFZ164" s="318">
        <f t="shared" ref="AFZ164:AHA164" si="204">$C164*$F164</f>
        <v>84</v>
      </c>
      <c r="AGA164" s="318">
        <f t="shared" si="204"/>
        <v>84</v>
      </c>
      <c r="AGB164" s="317">
        <f t="shared" si="204"/>
        <v>84</v>
      </c>
      <c r="AGC164" s="317">
        <f t="shared" si="204"/>
        <v>84</v>
      </c>
      <c r="AGD164" s="317">
        <f t="shared" si="204"/>
        <v>84</v>
      </c>
      <c r="AGE164" s="317">
        <f t="shared" si="204"/>
        <v>84</v>
      </c>
      <c r="AGF164" s="317">
        <f t="shared" si="204"/>
        <v>84</v>
      </c>
      <c r="AGG164" s="317">
        <f t="shared" si="204"/>
        <v>84</v>
      </c>
      <c r="AGH164" s="318">
        <f t="shared" si="204"/>
        <v>84</v>
      </c>
      <c r="AGI164" s="317">
        <f t="shared" si="204"/>
        <v>84</v>
      </c>
      <c r="AGJ164" s="317">
        <f t="shared" si="204"/>
        <v>84</v>
      </c>
      <c r="AGK164" s="318">
        <f t="shared" si="204"/>
        <v>84</v>
      </c>
      <c r="AGL164" s="317">
        <f t="shared" si="204"/>
        <v>84</v>
      </c>
      <c r="AGM164" s="317">
        <f t="shared" si="204"/>
        <v>84</v>
      </c>
      <c r="AGN164" s="318">
        <f t="shared" si="204"/>
        <v>84</v>
      </c>
      <c r="AGO164" s="318">
        <f t="shared" si="204"/>
        <v>84</v>
      </c>
      <c r="AGP164" s="318">
        <f t="shared" si="204"/>
        <v>84</v>
      </c>
      <c r="AGQ164" s="318">
        <f t="shared" si="204"/>
        <v>84</v>
      </c>
      <c r="AGR164" s="318">
        <f t="shared" si="204"/>
        <v>84</v>
      </c>
      <c r="AGS164" s="317">
        <f t="shared" si="204"/>
        <v>84</v>
      </c>
      <c r="AGT164" s="317">
        <f t="shared" si="204"/>
        <v>84</v>
      </c>
      <c r="AGU164" s="317">
        <f t="shared" si="204"/>
        <v>84</v>
      </c>
      <c r="AGV164" s="318">
        <f t="shared" si="204"/>
        <v>84</v>
      </c>
      <c r="AGW164" s="317">
        <f t="shared" si="204"/>
        <v>84</v>
      </c>
      <c r="AGX164" s="317">
        <f t="shared" si="204"/>
        <v>84</v>
      </c>
      <c r="AGY164" s="317">
        <f t="shared" si="204"/>
        <v>84</v>
      </c>
      <c r="AGZ164" s="317">
        <f t="shared" si="204"/>
        <v>84</v>
      </c>
      <c r="AHA164" s="317">
        <f t="shared" si="204"/>
        <v>84</v>
      </c>
      <c r="AHB164" s="310">
        <f t="shared" ref="AHB164:AHY164" si="205">$C164*$G164</f>
        <v>98</v>
      </c>
      <c r="AHC164" s="310">
        <f t="shared" si="205"/>
        <v>98</v>
      </c>
      <c r="AHD164" s="317">
        <f t="shared" si="205"/>
        <v>98</v>
      </c>
      <c r="AHE164" s="317">
        <f t="shared" si="205"/>
        <v>98</v>
      </c>
      <c r="AHF164" s="317">
        <f t="shared" si="205"/>
        <v>98</v>
      </c>
      <c r="AHG164" s="317">
        <f t="shared" si="205"/>
        <v>98</v>
      </c>
      <c r="AHH164" s="317">
        <f t="shared" si="205"/>
        <v>98</v>
      </c>
      <c r="AHI164" s="310">
        <f t="shared" si="205"/>
        <v>98</v>
      </c>
      <c r="AHJ164" s="310">
        <f t="shared" si="205"/>
        <v>98</v>
      </c>
      <c r="AHK164" s="317">
        <f t="shared" si="205"/>
        <v>98</v>
      </c>
      <c r="AHL164" s="317">
        <f t="shared" si="205"/>
        <v>98</v>
      </c>
      <c r="AHM164" s="317">
        <f t="shared" si="205"/>
        <v>98</v>
      </c>
      <c r="AHN164" s="317">
        <f t="shared" si="205"/>
        <v>98</v>
      </c>
      <c r="AHO164" s="317">
        <f t="shared" si="205"/>
        <v>98</v>
      </c>
      <c r="AHP164" s="310">
        <f t="shared" si="205"/>
        <v>98</v>
      </c>
      <c r="AHQ164" s="310">
        <f t="shared" si="205"/>
        <v>98</v>
      </c>
      <c r="AHR164" s="317">
        <f t="shared" si="205"/>
        <v>98</v>
      </c>
      <c r="AHS164" s="317">
        <f t="shared" si="205"/>
        <v>98</v>
      </c>
      <c r="AHT164" s="317">
        <f t="shared" si="205"/>
        <v>98</v>
      </c>
      <c r="AHU164" s="317">
        <f t="shared" si="205"/>
        <v>98</v>
      </c>
      <c r="AHV164" s="317">
        <f t="shared" si="205"/>
        <v>98</v>
      </c>
      <c r="AHW164" s="310">
        <f t="shared" si="205"/>
        <v>98</v>
      </c>
      <c r="AHX164" s="310">
        <f t="shared" si="205"/>
        <v>98</v>
      </c>
      <c r="AHY164" s="317">
        <f t="shared" si="205"/>
        <v>98</v>
      </c>
      <c r="AQL164" s="311">
        <f>$C164*$H164</f>
        <v>112</v>
      </c>
      <c r="AQM164" s="311">
        <f>$C164*$H164</f>
        <v>112</v>
      </c>
      <c r="AQN164" s="311">
        <f>$C164*$H164</f>
        <v>112</v>
      </c>
      <c r="AQO164" s="311">
        <f>$C164*$H164</f>
        <v>112</v>
      </c>
      <c r="AQP164" s="312">
        <f t="shared" ref="AQP164:ARD164" si="206">$C164*$E164</f>
        <v>70</v>
      </c>
      <c r="AQQ164" s="312">
        <f t="shared" si="206"/>
        <v>70</v>
      </c>
      <c r="AQR164" s="312">
        <f t="shared" si="206"/>
        <v>70</v>
      </c>
      <c r="AQS164" s="312">
        <f t="shared" si="206"/>
        <v>70</v>
      </c>
      <c r="AQT164" s="312">
        <f t="shared" si="206"/>
        <v>70</v>
      </c>
      <c r="AQU164" s="312">
        <f t="shared" si="206"/>
        <v>70</v>
      </c>
      <c r="AQV164" s="312">
        <f t="shared" si="206"/>
        <v>70</v>
      </c>
      <c r="AQW164" s="312">
        <f t="shared" si="206"/>
        <v>70</v>
      </c>
      <c r="AQX164" s="312">
        <f t="shared" si="206"/>
        <v>70</v>
      </c>
      <c r="AQY164" s="312">
        <f t="shared" si="206"/>
        <v>70</v>
      </c>
      <c r="AQZ164" s="312">
        <f t="shared" si="206"/>
        <v>70</v>
      </c>
      <c r="ARA164" s="312">
        <f t="shared" si="206"/>
        <v>70</v>
      </c>
      <c r="ARB164" s="312">
        <f t="shared" si="206"/>
        <v>70</v>
      </c>
      <c r="ARC164" s="312">
        <f t="shared" si="206"/>
        <v>70</v>
      </c>
      <c r="ARD164" s="312">
        <f t="shared" si="206"/>
        <v>70</v>
      </c>
    </row>
    <row r="165" spans="1:1148" ht="55.5" customHeight="1" collapsed="1">
      <c r="A165" s="88"/>
      <c r="B165" s="435">
        <v>228035</v>
      </c>
      <c r="C165" s="502" t="s">
        <v>789</v>
      </c>
      <c r="D165" s="289" t="s">
        <v>790</v>
      </c>
      <c r="E165" s="149" t="s">
        <v>791</v>
      </c>
      <c r="F165" s="152" t="s">
        <v>348</v>
      </c>
      <c r="G165" s="326">
        <v>1</v>
      </c>
      <c r="H165" s="76"/>
      <c r="EG165" s="178" t="s">
        <v>792</v>
      </c>
      <c r="GB165" s="121"/>
      <c r="GC165" s="178"/>
      <c r="GD165" s="121"/>
      <c r="GE165" s="121"/>
      <c r="GF165" s="121"/>
      <c r="GG165" s="121"/>
      <c r="GH165" s="121"/>
      <c r="GI165" s="121"/>
      <c r="GJ165" s="121"/>
      <c r="GK165" s="121"/>
      <c r="GL165" s="121"/>
      <c r="GM165" s="121"/>
      <c r="GN165" s="121"/>
      <c r="GO165" s="121"/>
      <c r="JZ165" s="84"/>
      <c r="KA165" s="84"/>
      <c r="KB165" s="84"/>
      <c r="KC165" s="84"/>
      <c r="KD165" s="84"/>
      <c r="KE165" s="84"/>
      <c r="KF165" s="84"/>
      <c r="KG165" s="84"/>
      <c r="KH165" s="84"/>
      <c r="KI165" s="84"/>
      <c r="KJ165" s="84"/>
      <c r="KK165" s="84"/>
      <c r="KL165" s="84"/>
      <c r="KM165" s="84"/>
      <c r="KN165" s="84"/>
      <c r="KO165" s="84"/>
      <c r="KP165" s="84"/>
      <c r="KQ165" s="84"/>
      <c r="KR165" s="84"/>
      <c r="KS165" s="84"/>
      <c r="KT165" s="84"/>
      <c r="KU165" s="84"/>
      <c r="KV165" s="84"/>
      <c r="KW165" s="84"/>
      <c r="KX165" s="84"/>
      <c r="KY165" s="169" t="s">
        <v>544</v>
      </c>
      <c r="KZ165" s="84"/>
      <c r="LA165" s="84"/>
      <c r="LB165" s="84"/>
      <c r="LC165" s="84"/>
      <c r="LD165" s="84"/>
      <c r="LE165" s="170" t="s">
        <v>628</v>
      </c>
      <c r="LF165" s="84"/>
      <c r="LG165" s="84"/>
      <c r="LH165" s="84"/>
      <c r="LI165" s="170" t="s">
        <v>793</v>
      </c>
      <c r="LJ165" s="84"/>
      <c r="LK165" s="84"/>
      <c r="LL165" s="84"/>
      <c r="LM165" s="84"/>
      <c r="LN165" s="84"/>
      <c r="LO165" s="84"/>
      <c r="LP165" s="84"/>
      <c r="LQ165" s="84"/>
      <c r="LR165" s="84"/>
      <c r="LS165" s="84"/>
      <c r="LT165" s="84"/>
      <c r="LU165" s="84"/>
      <c r="LV165" s="84"/>
      <c r="LW165" s="185" t="s">
        <v>794</v>
      </c>
      <c r="LX165" s="84"/>
      <c r="LZ165" s="84"/>
      <c r="MB165" s="84"/>
      <c r="MC165" s="84"/>
      <c r="MD165" s="170" t="s">
        <v>755</v>
      </c>
      <c r="ME165" s="177"/>
      <c r="MF165" s="177"/>
      <c r="MG165" s="177"/>
      <c r="MH165" s="177"/>
      <c r="MI165" s="177"/>
      <c r="MJ165" s="177"/>
      <c r="MK165" s="200" t="s">
        <v>795</v>
      </c>
      <c r="ML165" s="200" t="s">
        <v>795</v>
      </c>
      <c r="MO165" s="177"/>
      <c r="MP165" s="177"/>
      <c r="MQ165" s="177"/>
      <c r="MR165" s="177"/>
      <c r="MS165" s="177"/>
      <c r="MT165" s="177"/>
      <c r="MU165" s="213" t="s">
        <v>796</v>
      </c>
      <c r="MV165" s="213" t="s">
        <v>797</v>
      </c>
      <c r="MW165" s="177"/>
      <c r="MX165" s="177"/>
      <c r="MY165" s="177"/>
      <c r="MZ165" s="177"/>
      <c r="NA165" s="177"/>
      <c r="NB165" s="177"/>
      <c r="NC165" s="177"/>
      <c r="ND165" s="177"/>
      <c r="NE165" s="177"/>
      <c r="NF165" s="177"/>
      <c r="NG165" s="177"/>
      <c r="NH165" s="177"/>
      <c r="NI165" s="177"/>
      <c r="NJ165" s="177"/>
      <c r="NK165" s="177"/>
      <c r="NL165" s="177"/>
      <c r="NN165" s="212"/>
      <c r="NO165" s="212"/>
      <c r="NP165" s="212"/>
      <c r="NQ165" s="212"/>
      <c r="NR165" s="212"/>
      <c r="NS165" s="212"/>
      <c r="NT165" s="212"/>
      <c r="NU165" s="212"/>
      <c r="NV165" s="212"/>
      <c r="NW165" s="212"/>
      <c r="NX165" s="212"/>
      <c r="NY165" s="212"/>
      <c r="NZ165" s="212"/>
      <c r="OA165" s="200" t="s">
        <v>798</v>
      </c>
      <c r="OB165" s="200" t="s">
        <v>798</v>
      </c>
      <c r="OC165" s="200" t="s">
        <v>799</v>
      </c>
      <c r="OD165" s="200" t="s">
        <v>799</v>
      </c>
      <c r="OE165" s="200" t="s">
        <v>799</v>
      </c>
      <c r="OF165" s="200"/>
      <c r="OH165" s="177"/>
      <c r="OI165" s="200" t="s">
        <v>800</v>
      </c>
      <c r="OK165" s="200" t="s">
        <v>801</v>
      </c>
      <c r="OL165" s="200" t="s">
        <v>428</v>
      </c>
      <c r="OM165" s="211" t="s">
        <v>802</v>
      </c>
      <c r="ON165" s="212"/>
      <c r="OO165" s="214" t="s">
        <v>472</v>
      </c>
      <c r="OP165" s="214" t="s">
        <v>803</v>
      </c>
      <c r="OQ165" s="214"/>
      <c r="OR165" s="214" t="s">
        <v>804</v>
      </c>
      <c r="OS165" s="214" t="s">
        <v>805</v>
      </c>
      <c r="OT165" s="212"/>
      <c r="OU165" s="212"/>
      <c r="OV165" s="200" t="s">
        <v>428</v>
      </c>
      <c r="OW165" s="200" t="s">
        <v>806</v>
      </c>
      <c r="OX165" s="200" t="s">
        <v>806</v>
      </c>
      <c r="OY165" s="200" t="s">
        <v>806</v>
      </c>
      <c r="OZ165" s="200" t="s">
        <v>807</v>
      </c>
      <c r="PA165" s="212"/>
      <c r="PB165" s="212"/>
      <c r="PC165" s="200" t="s">
        <v>808</v>
      </c>
      <c r="PD165" s="200" t="s">
        <v>809</v>
      </c>
      <c r="PE165" s="200" t="s">
        <v>809</v>
      </c>
      <c r="PF165" s="200" t="s">
        <v>810</v>
      </c>
      <c r="PG165" s="200" t="s">
        <v>701</v>
      </c>
      <c r="PH165" s="214" t="s">
        <v>758</v>
      </c>
      <c r="PI165" s="212"/>
      <c r="PK165" s="200"/>
      <c r="PL165" s="200" t="s">
        <v>701</v>
      </c>
      <c r="PM165" s="200" t="s">
        <v>811</v>
      </c>
      <c r="PN165" s="200" t="s">
        <v>812</v>
      </c>
      <c r="PO165" s="200"/>
      <c r="PP165" s="200"/>
      <c r="PQ165" s="200" t="s">
        <v>82</v>
      </c>
      <c r="PR165" s="200" t="s">
        <v>813</v>
      </c>
      <c r="PS165" s="200" t="s">
        <v>701</v>
      </c>
      <c r="PT165" s="200" t="s">
        <v>814</v>
      </c>
      <c r="PU165" s="200" t="s">
        <v>815</v>
      </c>
      <c r="PY165" s="214" t="s">
        <v>758</v>
      </c>
      <c r="PZ165" s="214" t="s">
        <v>816</v>
      </c>
      <c r="QA165" s="200" t="s">
        <v>83</v>
      </c>
      <c r="QB165" s="200" t="s">
        <v>84</v>
      </c>
      <c r="QC165" s="200" t="s">
        <v>85</v>
      </c>
      <c r="QE165" s="200" t="s">
        <v>85</v>
      </c>
      <c r="QF165" s="200" t="s">
        <v>86</v>
      </c>
      <c r="QG165" s="200" t="s">
        <v>86</v>
      </c>
      <c r="QH165" s="200" t="s">
        <v>87</v>
      </c>
      <c r="QI165" s="200" t="s">
        <v>87</v>
      </c>
      <c r="QL165" s="200" t="s">
        <v>88</v>
      </c>
      <c r="QM165" s="200" t="s">
        <v>88</v>
      </c>
      <c r="QN165" s="200" t="s">
        <v>88</v>
      </c>
      <c r="QO165" s="200" t="s">
        <v>88</v>
      </c>
      <c r="QP165" s="200" t="s">
        <v>89</v>
      </c>
      <c r="QQ165" s="200"/>
      <c r="QR165" s="200"/>
      <c r="QS165" s="200"/>
      <c r="QT165" s="200" t="s">
        <v>90</v>
      </c>
      <c r="QU165" s="200" t="s">
        <v>90</v>
      </c>
      <c r="QV165" s="200"/>
      <c r="QW165" s="200" t="s">
        <v>817</v>
      </c>
      <c r="QX165" s="200" t="s">
        <v>92</v>
      </c>
      <c r="QZ165" s="200" t="s">
        <v>91</v>
      </c>
      <c r="RA165" s="200" t="s">
        <v>91</v>
      </c>
      <c r="RB165" s="200" t="s">
        <v>818</v>
      </c>
      <c r="RC165" s="200" t="s">
        <v>819</v>
      </c>
      <c r="RD165" s="200" t="s">
        <v>820</v>
      </c>
      <c r="RE165" s="200" t="s">
        <v>821</v>
      </c>
      <c r="RG165" s="200" t="s">
        <v>136</v>
      </c>
      <c r="RH165" s="200" t="s">
        <v>82</v>
      </c>
      <c r="RI165" s="200" t="s">
        <v>82</v>
      </c>
      <c r="RJ165" s="211" t="s">
        <v>570</v>
      </c>
      <c r="RK165" s="212" t="s">
        <v>822</v>
      </c>
      <c r="RL165" s="200"/>
      <c r="RN165" s="212" t="s">
        <v>822</v>
      </c>
      <c r="RO165" s="212" t="s">
        <v>822</v>
      </c>
      <c r="RP165" s="212" t="s">
        <v>822</v>
      </c>
      <c r="RQ165" s="212" t="s">
        <v>822</v>
      </c>
      <c r="RR165" s="212" t="s">
        <v>822</v>
      </c>
      <c r="RS165" s="212" t="s">
        <v>822</v>
      </c>
      <c r="RT165" s="212" t="s">
        <v>822</v>
      </c>
      <c r="RU165" s="212" t="s">
        <v>822</v>
      </c>
      <c r="RV165" s="212" t="s">
        <v>822</v>
      </c>
      <c r="RW165" s="212" t="s">
        <v>822</v>
      </c>
      <c r="RX165" s="212" t="s">
        <v>822</v>
      </c>
      <c r="RY165" s="212" t="s">
        <v>822</v>
      </c>
      <c r="RZ165" s="212" t="s">
        <v>822</v>
      </c>
      <c r="SA165" s="212" t="s">
        <v>822</v>
      </c>
      <c r="SB165" s="199" t="s">
        <v>822</v>
      </c>
      <c r="SC165" s="199" t="s">
        <v>822</v>
      </c>
      <c r="SD165" s="199" t="s">
        <v>822</v>
      </c>
      <c r="SE165" s="199" t="s">
        <v>822</v>
      </c>
      <c r="SF165" s="199" t="s">
        <v>822</v>
      </c>
      <c r="SG165" s="199" t="s">
        <v>822</v>
      </c>
      <c r="SH165" s="199" t="s">
        <v>822</v>
      </c>
      <c r="SI165" s="199" t="s">
        <v>822</v>
      </c>
      <c r="SJ165" s="199" t="s">
        <v>822</v>
      </c>
      <c r="SK165" s="199" t="s">
        <v>822</v>
      </c>
      <c r="SL165" s="199" t="s">
        <v>822</v>
      </c>
      <c r="SM165" s="199" t="s">
        <v>822</v>
      </c>
      <c r="SN165" s="199" t="s">
        <v>822</v>
      </c>
      <c r="SO165" s="199" t="s">
        <v>822</v>
      </c>
      <c r="SP165" s="199" t="s">
        <v>822</v>
      </c>
      <c r="SQ165" s="199" t="s">
        <v>822</v>
      </c>
      <c r="SR165" s="199" t="s">
        <v>822</v>
      </c>
      <c r="SS165" s="199" t="s">
        <v>822</v>
      </c>
      <c r="ST165" s="199" t="s">
        <v>822</v>
      </c>
      <c r="SU165" s="199" t="s">
        <v>822</v>
      </c>
      <c r="SV165" s="199" t="s">
        <v>822</v>
      </c>
      <c r="SW165" s="199" t="s">
        <v>822</v>
      </c>
      <c r="SX165" s="199" t="s">
        <v>822</v>
      </c>
      <c r="SY165" s="199" t="s">
        <v>822</v>
      </c>
      <c r="SZ165" s="199" t="s">
        <v>822</v>
      </c>
      <c r="TA165" s="199" t="s">
        <v>822</v>
      </c>
      <c r="TB165" s="199" t="s">
        <v>822</v>
      </c>
      <c r="TC165" s="199" t="s">
        <v>822</v>
      </c>
      <c r="TD165" s="199" t="s">
        <v>822</v>
      </c>
      <c r="TE165" s="199" t="s">
        <v>822</v>
      </c>
      <c r="TF165" s="199" t="s">
        <v>822</v>
      </c>
      <c r="TG165" s="199" t="s">
        <v>822</v>
      </c>
      <c r="TH165" s="199" t="s">
        <v>822</v>
      </c>
      <c r="TI165" s="199" t="s">
        <v>822</v>
      </c>
      <c r="TJ165" s="199" t="s">
        <v>822</v>
      </c>
      <c r="TK165" s="199" t="s">
        <v>822</v>
      </c>
      <c r="TL165" s="199" t="s">
        <v>822</v>
      </c>
      <c r="TM165" s="199" t="s">
        <v>822</v>
      </c>
      <c r="TN165" s="199" t="s">
        <v>822</v>
      </c>
      <c r="TO165" s="199" t="s">
        <v>822</v>
      </c>
      <c r="TP165" s="199" t="s">
        <v>822</v>
      </c>
      <c r="TQ165" s="199" t="s">
        <v>822</v>
      </c>
      <c r="TR165" s="199" t="s">
        <v>822</v>
      </c>
      <c r="TS165" s="199" t="s">
        <v>822</v>
      </c>
      <c r="TT165" s="199" t="s">
        <v>822</v>
      </c>
      <c r="TU165" s="199" t="s">
        <v>822</v>
      </c>
      <c r="TV165" s="199" t="s">
        <v>822</v>
      </c>
      <c r="TW165" s="199" t="s">
        <v>822</v>
      </c>
      <c r="TX165" s="199" t="s">
        <v>822</v>
      </c>
      <c r="TY165" s="199" t="s">
        <v>822</v>
      </c>
      <c r="TZ165" s="199" t="s">
        <v>822</v>
      </c>
      <c r="UA165" s="199" t="s">
        <v>822</v>
      </c>
      <c r="UB165" s="199" t="s">
        <v>822</v>
      </c>
      <c r="UC165" s="199" t="s">
        <v>822</v>
      </c>
      <c r="UD165" s="199" t="s">
        <v>822</v>
      </c>
      <c r="UE165" s="199" t="s">
        <v>822</v>
      </c>
      <c r="UF165" s="199" t="s">
        <v>822</v>
      </c>
      <c r="UG165" s="199" t="s">
        <v>822</v>
      </c>
      <c r="UH165" s="199" t="s">
        <v>822</v>
      </c>
      <c r="UI165" s="199" t="s">
        <v>822</v>
      </c>
      <c r="UJ165" s="199" t="s">
        <v>822</v>
      </c>
      <c r="UK165" s="199" t="s">
        <v>822</v>
      </c>
      <c r="UL165" s="199" t="s">
        <v>822</v>
      </c>
      <c r="UM165" s="199" t="s">
        <v>822</v>
      </c>
      <c r="UN165" s="199" t="s">
        <v>822</v>
      </c>
      <c r="UO165" s="199" t="s">
        <v>822</v>
      </c>
      <c r="UP165" s="199" t="s">
        <v>822</v>
      </c>
      <c r="UQ165" s="199" t="s">
        <v>822</v>
      </c>
      <c r="UR165" s="199" t="s">
        <v>822</v>
      </c>
      <c r="US165" s="199" t="s">
        <v>822</v>
      </c>
      <c r="UT165" s="199" t="s">
        <v>822</v>
      </c>
      <c r="UU165" s="199" t="s">
        <v>822</v>
      </c>
      <c r="UV165" s="199" t="s">
        <v>822</v>
      </c>
      <c r="UW165" s="199" t="s">
        <v>822</v>
      </c>
      <c r="UX165" s="199" t="s">
        <v>822</v>
      </c>
      <c r="UY165" s="199" t="s">
        <v>822</v>
      </c>
      <c r="UZ165" s="199" t="s">
        <v>822</v>
      </c>
      <c r="VA165" s="199" t="s">
        <v>822</v>
      </c>
      <c r="VB165" s="199" t="s">
        <v>822</v>
      </c>
      <c r="VC165" s="199" t="s">
        <v>822</v>
      </c>
      <c r="VD165" s="199" t="s">
        <v>822</v>
      </c>
      <c r="VE165" s="199" t="s">
        <v>822</v>
      </c>
      <c r="VF165" s="199" t="s">
        <v>822</v>
      </c>
      <c r="VG165" s="199" t="s">
        <v>822</v>
      </c>
      <c r="VH165" s="199" t="s">
        <v>822</v>
      </c>
      <c r="VI165" s="199" t="s">
        <v>822</v>
      </c>
      <c r="VJ165" s="199" t="s">
        <v>822</v>
      </c>
      <c r="VK165" s="199" t="s">
        <v>822</v>
      </c>
      <c r="VL165" s="199" t="s">
        <v>822</v>
      </c>
      <c r="VM165" s="199" t="s">
        <v>822</v>
      </c>
      <c r="VN165" s="199" t="s">
        <v>822</v>
      </c>
      <c r="VO165" s="199" t="s">
        <v>822</v>
      </c>
      <c r="VP165" s="199" t="s">
        <v>822</v>
      </c>
      <c r="VQ165" s="199" t="s">
        <v>822</v>
      </c>
      <c r="VR165" s="199" t="s">
        <v>822</v>
      </c>
      <c r="VS165" s="199" t="s">
        <v>822</v>
      </c>
      <c r="VT165" s="199" t="s">
        <v>822</v>
      </c>
      <c r="VU165" s="199" t="s">
        <v>822</v>
      </c>
      <c r="VV165" s="199" t="s">
        <v>822</v>
      </c>
      <c r="VW165" s="199" t="s">
        <v>822</v>
      </c>
      <c r="VX165" s="199" t="s">
        <v>822</v>
      </c>
      <c r="VY165" s="199" t="s">
        <v>822</v>
      </c>
      <c r="VZ165" s="199" t="s">
        <v>822</v>
      </c>
      <c r="WA165" s="199" t="s">
        <v>822</v>
      </c>
      <c r="WB165" s="199" t="s">
        <v>822</v>
      </c>
      <c r="WC165" s="199" t="s">
        <v>822</v>
      </c>
      <c r="WD165" s="199" t="s">
        <v>822</v>
      </c>
      <c r="WE165" s="199" t="s">
        <v>822</v>
      </c>
      <c r="WF165" s="199" t="s">
        <v>822</v>
      </c>
      <c r="WG165" s="199" t="s">
        <v>822</v>
      </c>
      <c r="WH165" s="199" t="s">
        <v>822</v>
      </c>
      <c r="WI165" s="199" t="s">
        <v>822</v>
      </c>
      <c r="WJ165" s="199" t="s">
        <v>822</v>
      </c>
      <c r="WK165" s="199" t="s">
        <v>822</v>
      </c>
      <c r="WL165" s="199"/>
      <c r="WM165" s="199"/>
      <c r="WN165" s="199"/>
      <c r="WO165" s="199"/>
      <c r="WP165" s="199"/>
      <c r="WQ165" s="199" t="s">
        <v>822</v>
      </c>
      <c r="WR165" s="199" t="s">
        <v>822</v>
      </c>
      <c r="WS165" s="199" t="s">
        <v>822</v>
      </c>
      <c r="WT165" s="199" t="s">
        <v>822</v>
      </c>
      <c r="WU165" s="199" t="s">
        <v>822</v>
      </c>
      <c r="WV165" s="199" t="s">
        <v>822</v>
      </c>
      <c r="WW165" s="199" t="s">
        <v>822</v>
      </c>
      <c r="WX165" s="199" t="s">
        <v>822</v>
      </c>
      <c r="WY165" s="199" t="s">
        <v>822</v>
      </c>
      <c r="WZ165" s="199" t="s">
        <v>822</v>
      </c>
      <c r="XA165" s="199" t="s">
        <v>822</v>
      </c>
      <c r="XB165" s="199" t="s">
        <v>822</v>
      </c>
      <c r="XC165" s="199" t="s">
        <v>822</v>
      </c>
      <c r="XD165" s="199" t="s">
        <v>822</v>
      </c>
      <c r="XE165" s="199" t="s">
        <v>822</v>
      </c>
      <c r="XF165" s="199" t="s">
        <v>822</v>
      </c>
      <c r="XG165" s="199" t="s">
        <v>822</v>
      </c>
      <c r="XH165" s="199" t="s">
        <v>822</v>
      </c>
      <c r="XI165" s="199" t="s">
        <v>822</v>
      </c>
      <c r="XJ165" s="199" t="s">
        <v>822</v>
      </c>
      <c r="XK165" s="199" t="s">
        <v>822</v>
      </c>
      <c r="XL165" s="199" t="s">
        <v>822</v>
      </c>
      <c r="XM165" s="199" t="s">
        <v>822</v>
      </c>
      <c r="XN165" s="199" t="s">
        <v>822</v>
      </c>
      <c r="XO165" s="199" t="s">
        <v>822</v>
      </c>
      <c r="XP165" s="199" t="s">
        <v>822</v>
      </c>
      <c r="XQ165" s="199" t="s">
        <v>822</v>
      </c>
      <c r="XR165" s="199" t="s">
        <v>822</v>
      </c>
      <c r="XS165" s="199" t="s">
        <v>822</v>
      </c>
      <c r="XT165" s="199" t="s">
        <v>822</v>
      </c>
      <c r="XU165" s="199" t="s">
        <v>822</v>
      </c>
      <c r="XV165" s="199" t="s">
        <v>822</v>
      </c>
      <c r="XW165" s="199" t="s">
        <v>822</v>
      </c>
      <c r="XX165" s="199" t="s">
        <v>822</v>
      </c>
      <c r="XY165" s="199" t="s">
        <v>822</v>
      </c>
      <c r="XZ165" s="199" t="s">
        <v>822</v>
      </c>
      <c r="YA165" s="199" t="s">
        <v>822</v>
      </c>
      <c r="YB165" s="199" t="s">
        <v>822</v>
      </c>
      <c r="YC165" s="199" t="s">
        <v>822</v>
      </c>
      <c r="YD165" s="199" t="s">
        <v>822</v>
      </c>
      <c r="YE165" s="199" t="s">
        <v>822</v>
      </c>
      <c r="YF165" s="199" t="s">
        <v>822</v>
      </c>
      <c r="YG165" s="199" t="s">
        <v>822</v>
      </c>
      <c r="YH165" s="199" t="s">
        <v>822</v>
      </c>
      <c r="YI165" s="199" t="s">
        <v>822</v>
      </c>
      <c r="YJ165" s="199" t="s">
        <v>822</v>
      </c>
      <c r="YK165" s="199" t="s">
        <v>822</v>
      </c>
      <c r="YL165" s="199" t="s">
        <v>822</v>
      </c>
      <c r="YM165" s="199" t="s">
        <v>822</v>
      </c>
      <c r="YN165" s="199" t="s">
        <v>822</v>
      </c>
      <c r="YO165" s="199" t="s">
        <v>822</v>
      </c>
      <c r="YP165" s="199" t="s">
        <v>822</v>
      </c>
      <c r="YQ165" s="199" t="s">
        <v>822</v>
      </c>
      <c r="YR165" s="199" t="s">
        <v>822</v>
      </c>
      <c r="YS165" s="199" t="s">
        <v>822</v>
      </c>
      <c r="YT165" s="199" t="s">
        <v>822</v>
      </c>
      <c r="YU165" s="199" t="s">
        <v>822</v>
      </c>
      <c r="YV165" s="199" t="s">
        <v>822</v>
      </c>
      <c r="YW165" s="199" t="s">
        <v>822</v>
      </c>
      <c r="YX165" s="199" t="s">
        <v>822</v>
      </c>
      <c r="YY165" s="199" t="s">
        <v>822</v>
      </c>
      <c r="YZ165" s="199" t="s">
        <v>822</v>
      </c>
      <c r="ZA165" s="199" t="s">
        <v>822</v>
      </c>
      <c r="ZB165" s="199" t="s">
        <v>822</v>
      </c>
      <c r="ZC165" s="199" t="s">
        <v>822</v>
      </c>
      <c r="ZD165" s="199" t="s">
        <v>822</v>
      </c>
      <c r="ZE165" s="199" t="s">
        <v>822</v>
      </c>
      <c r="ZF165" s="199" t="s">
        <v>822</v>
      </c>
      <c r="ZG165" s="199" t="s">
        <v>822</v>
      </c>
      <c r="ZH165" s="199" t="s">
        <v>822</v>
      </c>
      <c r="ZI165" s="199" t="s">
        <v>822</v>
      </c>
      <c r="ZJ165" s="199" t="s">
        <v>822</v>
      </c>
      <c r="ZK165" s="199" t="s">
        <v>822</v>
      </c>
      <c r="ZL165" s="199" t="s">
        <v>822</v>
      </c>
      <c r="ZM165" s="199" t="s">
        <v>822</v>
      </c>
      <c r="ZN165" s="199" t="s">
        <v>822</v>
      </c>
      <c r="ZO165" s="199" t="s">
        <v>822</v>
      </c>
      <c r="ZP165" s="199" t="s">
        <v>822</v>
      </c>
      <c r="ZQ165" s="199" t="s">
        <v>822</v>
      </c>
      <c r="ZR165" s="199" t="s">
        <v>822</v>
      </c>
      <c r="ZS165" s="199" t="s">
        <v>822</v>
      </c>
      <c r="ZT165" s="199" t="s">
        <v>822</v>
      </c>
      <c r="ZU165" s="199" t="s">
        <v>822</v>
      </c>
      <c r="ZV165" s="199" t="s">
        <v>822</v>
      </c>
      <c r="ZW165" s="199" t="s">
        <v>822</v>
      </c>
      <c r="ZX165" s="199" t="s">
        <v>822</v>
      </c>
      <c r="ZY165" s="199" t="s">
        <v>822</v>
      </c>
      <c r="ZZ165" s="199" t="s">
        <v>822</v>
      </c>
      <c r="AAA165" s="199" t="s">
        <v>822</v>
      </c>
      <c r="AAB165" s="199" t="s">
        <v>822</v>
      </c>
      <c r="AAC165" s="199" t="s">
        <v>822</v>
      </c>
      <c r="AAD165" s="199" t="s">
        <v>822</v>
      </c>
      <c r="AAE165" s="199" t="s">
        <v>822</v>
      </c>
      <c r="AAF165" s="199" t="s">
        <v>822</v>
      </c>
      <c r="AAG165" s="199" t="s">
        <v>822</v>
      </c>
      <c r="AAH165" s="199" t="s">
        <v>822</v>
      </c>
      <c r="AAI165" s="199" t="s">
        <v>822</v>
      </c>
      <c r="AAJ165" s="199" t="s">
        <v>822</v>
      </c>
      <c r="AAK165" s="199" t="s">
        <v>822</v>
      </c>
      <c r="AAL165" s="199" t="s">
        <v>822</v>
      </c>
      <c r="AAM165" s="199" t="s">
        <v>822</v>
      </c>
      <c r="AAN165" s="199" t="s">
        <v>822</v>
      </c>
      <c r="AAO165" s="199" t="s">
        <v>822</v>
      </c>
      <c r="AAP165" s="199" t="s">
        <v>822</v>
      </c>
      <c r="AAQ165" s="199" t="s">
        <v>822</v>
      </c>
      <c r="AAR165" s="199" t="s">
        <v>822</v>
      </c>
      <c r="AAS165" s="199" t="s">
        <v>822</v>
      </c>
      <c r="AAT165" s="199" t="s">
        <v>822</v>
      </c>
      <c r="AAU165" s="199" t="s">
        <v>822</v>
      </c>
      <c r="AAV165" s="199" t="s">
        <v>822</v>
      </c>
      <c r="AAW165" s="199" t="s">
        <v>822</v>
      </c>
      <c r="AAX165" s="199" t="s">
        <v>822</v>
      </c>
      <c r="AAY165" s="199" t="s">
        <v>822</v>
      </c>
      <c r="AAZ165" s="199" t="s">
        <v>822</v>
      </c>
      <c r="ABA165" s="199" t="s">
        <v>822</v>
      </c>
      <c r="ABB165" s="199" t="s">
        <v>822</v>
      </c>
      <c r="ABC165" s="199" t="s">
        <v>822</v>
      </c>
      <c r="ABD165" s="199" t="s">
        <v>822</v>
      </c>
      <c r="ABE165" s="199" t="s">
        <v>822</v>
      </c>
      <c r="ABF165" s="199" t="s">
        <v>822</v>
      </c>
      <c r="ABG165" s="199" t="s">
        <v>822</v>
      </c>
      <c r="ABH165" s="199" t="s">
        <v>822</v>
      </c>
      <c r="ABI165" s="199" t="s">
        <v>822</v>
      </c>
      <c r="ABJ165" s="199" t="s">
        <v>822</v>
      </c>
      <c r="ABK165" s="199" t="s">
        <v>822</v>
      </c>
      <c r="ABL165" s="199" t="s">
        <v>822</v>
      </c>
      <c r="ABM165" s="199" t="s">
        <v>822</v>
      </c>
      <c r="ABN165" s="199" t="s">
        <v>822</v>
      </c>
      <c r="ABO165" s="199" t="s">
        <v>822</v>
      </c>
      <c r="ABP165" s="199" t="s">
        <v>822</v>
      </c>
      <c r="ABQ165" s="199" t="s">
        <v>822</v>
      </c>
      <c r="ABR165" s="199" t="s">
        <v>822</v>
      </c>
      <c r="ABS165" s="199" t="s">
        <v>822</v>
      </c>
      <c r="ABT165" s="199" t="s">
        <v>822</v>
      </c>
      <c r="ABU165" s="199" t="s">
        <v>822</v>
      </c>
      <c r="ABV165" s="199" t="s">
        <v>822</v>
      </c>
      <c r="ABW165" s="199" t="s">
        <v>822</v>
      </c>
      <c r="ABX165" s="199" t="s">
        <v>822</v>
      </c>
      <c r="ABY165" s="199" t="s">
        <v>822</v>
      </c>
      <c r="ABZ165" s="199" t="s">
        <v>822</v>
      </c>
      <c r="ACA165" s="199" t="s">
        <v>822</v>
      </c>
      <c r="ACB165" s="199" t="s">
        <v>822</v>
      </c>
      <c r="ACC165" s="199" t="s">
        <v>822</v>
      </c>
      <c r="ACD165" s="199" t="s">
        <v>822</v>
      </c>
      <c r="ACE165" s="199" t="s">
        <v>822</v>
      </c>
      <c r="ACF165" s="199" t="s">
        <v>822</v>
      </c>
      <c r="ACG165" s="199" t="s">
        <v>822</v>
      </c>
      <c r="ACH165" s="199" t="s">
        <v>822</v>
      </c>
      <c r="ACI165" s="199" t="s">
        <v>822</v>
      </c>
      <c r="ACJ165" s="199" t="s">
        <v>822</v>
      </c>
      <c r="ACK165" s="199" t="s">
        <v>822</v>
      </c>
      <c r="ACL165" s="199" t="s">
        <v>822</v>
      </c>
      <c r="ACM165" s="199" t="s">
        <v>822</v>
      </c>
      <c r="ACN165" s="199" t="s">
        <v>822</v>
      </c>
      <c r="ACO165" s="199" t="s">
        <v>822</v>
      </c>
      <c r="ACP165" s="199" t="s">
        <v>822</v>
      </c>
      <c r="ACQ165" s="199" t="s">
        <v>822</v>
      </c>
      <c r="ACR165" s="199" t="s">
        <v>822</v>
      </c>
      <c r="ACS165" s="199" t="s">
        <v>822</v>
      </c>
      <c r="ACT165" s="199" t="s">
        <v>822</v>
      </c>
      <c r="ACU165" s="199" t="s">
        <v>822</v>
      </c>
      <c r="ACV165" s="199" t="s">
        <v>822</v>
      </c>
      <c r="ACW165" s="199" t="s">
        <v>822</v>
      </c>
      <c r="ACX165" s="199" t="s">
        <v>822</v>
      </c>
      <c r="ACY165" s="199" t="s">
        <v>822</v>
      </c>
      <c r="ACZ165" s="199" t="s">
        <v>822</v>
      </c>
      <c r="ADA165" s="199" t="s">
        <v>822</v>
      </c>
      <c r="ADB165" s="199" t="s">
        <v>822</v>
      </c>
      <c r="ADC165" s="199" t="s">
        <v>822</v>
      </c>
      <c r="ADD165" s="199" t="s">
        <v>822</v>
      </c>
      <c r="ADE165" s="199" t="s">
        <v>822</v>
      </c>
      <c r="ADF165" s="199" t="s">
        <v>822</v>
      </c>
      <c r="ADG165" s="199" t="s">
        <v>822</v>
      </c>
      <c r="ADH165" s="199" t="s">
        <v>822</v>
      </c>
      <c r="ADI165" s="199"/>
      <c r="ADJ165" s="199" t="s">
        <v>822</v>
      </c>
      <c r="ADK165" s="199" t="s">
        <v>822</v>
      </c>
      <c r="ADL165" s="199"/>
      <c r="ADM165" s="199" t="s">
        <v>822</v>
      </c>
      <c r="ADN165" s="199" t="s">
        <v>822</v>
      </c>
      <c r="ADO165" s="199"/>
      <c r="ADP165" s="199"/>
      <c r="ADQ165" s="199" t="s">
        <v>822</v>
      </c>
      <c r="ADR165" s="199" t="s">
        <v>822</v>
      </c>
      <c r="ADS165" s="199" t="s">
        <v>822</v>
      </c>
      <c r="ADT165" s="199" t="s">
        <v>822</v>
      </c>
      <c r="ADU165" s="199" t="s">
        <v>822</v>
      </c>
      <c r="ADV165" s="199"/>
      <c r="ADW165" s="199"/>
      <c r="ADX165" s="199"/>
      <c r="ADY165" s="199" t="s">
        <v>822</v>
      </c>
      <c r="ADZ165" s="199" t="s">
        <v>822</v>
      </c>
      <c r="AEA165" s="199" t="s">
        <v>822</v>
      </c>
      <c r="AEB165" s="199" t="s">
        <v>822</v>
      </c>
      <c r="AEC165" s="199" t="s">
        <v>822</v>
      </c>
      <c r="AED165" s="199"/>
      <c r="AEE165" s="199" t="s">
        <v>822</v>
      </c>
      <c r="AEF165" s="199" t="s">
        <v>822</v>
      </c>
      <c r="AEG165" s="199" t="s">
        <v>822</v>
      </c>
      <c r="AEH165" s="199" t="s">
        <v>822</v>
      </c>
      <c r="AEI165" s="199" t="s">
        <v>822</v>
      </c>
      <c r="AEJ165" s="199" t="s">
        <v>822</v>
      </c>
      <c r="AEK165" s="199"/>
      <c r="AEL165" s="199" t="s">
        <v>822</v>
      </c>
      <c r="AEM165" s="199" t="s">
        <v>822</v>
      </c>
      <c r="AEN165" s="199" t="s">
        <v>822</v>
      </c>
      <c r="AEO165" s="199" t="s">
        <v>822</v>
      </c>
      <c r="AEP165" s="199" t="s">
        <v>822</v>
      </c>
      <c r="AEQ165" s="199" t="s">
        <v>822</v>
      </c>
      <c r="AER165" s="199" t="s">
        <v>822</v>
      </c>
      <c r="AES165" s="199" t="s">
        <v>822</v>
      </c>
      <c r="AET165" s="199" t="s">
        <v>822</v>
      </c>
      <c r="AEU165" s="199" t="s">
        <v>822</v>
      </c>
      <c r="AEV165" s="199" t="s">
        <v>822</v>
      </c>
      <c r="AEW165" s="199" t="s">
        <v>822</v>
      </c>
      <c r="AEX165" s="199" t="s">
        <v>822</v>
      </c>
      <c r="AEY165" s="199" t="s">
        <v>822</v>
      </c>
      <c r="AEZ165" s="199" t="s">
        <v>822</v>
      </c>
      <c r="AFA165" s="199" t="s">
        <v>822</v>
      </c>
      <c r="AFB165" s="199" t="s">
        <v>822</v>
      </c>
      <c r="AFC165" s="199" t="s">
        <v>822</v>
      </c>
      <c r="AFD165" s="199" t="s">
        <v>822</v>
      </c>
      <c r="AFE165" s="199" t="s">
        <v>822</v>
      </c>
      <c r="AFF165" s="199" t="s">
        <v>822</v>
      </c>
      <c r="AFG165" s="199" t="s">
        <v>822</v>
      </c>
      <c r="AFH165" s="199" t="s">
        <v>822</v>
      </c>
      <c r="AFI165" s="199" t="s">
        <v>822</v>
      </c>
      <c r="AFJ165" s="199" t="s">
        <v>822</v>
      </c>
      <c r="AFK165" s="199" t="s">
        <v>822</v>
      </c>
      <c r="AFL165" s="199" t="s">
        <v>822</v>
      </c>
      <c r="AFM165" s="199" t="s">
        <v>822</v>
      </c>
      <c r="AFN165" s="199" t="s">
        <v>822</v>
      </c>
      <c r="AFO165" s="199" t="s">
        <v>822</v>
      </c>
      <c r="AFP165" s="199" t="s">
        <v>822</v>
      </c>
      <c r="AFQ165" s="199" t="s">
        <v>822</v>
      </c>
      <c r="AFR165" s="199" t="s">
        <v>822</v>
      </c>
      <c r="AFS165" s="199" t="s">
        <v>822</v>
      </c>
      <c r="AFT165" s="199" t="s">
        <v>822</v>
      </c>
      <c r="AFU165" s="199" t="s">
        <v>822</v>
      </c>
      <c r="AFV165" s="199" t="s">
        <v>822</v>
      </c>
      <c r="AFW165" s="199" t="s">
        <v>822</v>
      </c>
      <c r="AFX165" s="199" t="s">
        <v>822</v>
      </c>
      <c r="AFY165" s="199" t="s">
        <v>822</v>
      </c>
      <c r="AFZ165" s="199" t="s">
        <v>822</v>
      </c>
      <c r="AGA165" s="199" t="s">
        <v>822</v>
      </c>
      <c r="AGB165" s="199" t="s">
        <v>822</v>
      </c>
      <c r="AGC165" s="199" t="s">
        <v>822</v>
      </c>
      <c r="AGD165" s="199" t="s">
        <v>822</v>
      </c>
      <c r="AGE165" s="199" t="s">
        <v>822</v>
      </c>
      <c r="AGF165" s="199" t="s">
        <v>822</v>
      </c>
      <c r="AGG165" s="199" t="s">
        <v>822</v>
      </c>
      <c r="AGH165" s="199" t="s">
        <v>822</v>
      </c>
      <c r="AGI165" s="199" t="s">
        <v>822</v>
      </c>
      <c r="AGJ165" s="199" t="s">
        <v>822</v>
      </c>
      <c r="AGK165" s="199" t="s">
        <v>822</v>
      </c>
      <c r="AGL165" s="199" t="s">
        <v>822</v>
      </c>
      <c r="AGM165" s="199" t="s">
        <v>822</v>
      </c>
      <c r="AGN165" s="199" t="s">
        <v>822</v>
      </c>
      <c r="AGO165" s="199" t="s">
        <v>822</v>
      </c>
      <c r="AGP165" s="199" t="s">
        <v>822</v>
      </c>
      <c r="AGQ165" s="199" t="s">
        <v>822</v>
      </c>
      <c r="AGR165" s="199" t="s">
        <v>822</v>
      </c>
      <c r="AGS165" s="199" t="s">
        <v>822</v>
      </c>
      <c r="AGT165" s="199" t="s">
        <v>822</v>
      </c>
      <c r="AGU165" s="199" t="s">
        <v>822</v>
      </c>
      <c r="AGV165" s="199" t="s">
        <v>822</v>
      </c>
      <c r="AGW165" s="199" t="s">
        <v>822</v>
      </c>
      <c r="AGX165" s="199" t="s">
        <v>822</v>
      </c>
      <c r="AGY165" s="199" t="s">
        <v>822</v>
      </c>
      <c r="AGZ165" s="199" t="s">
        <v>822</v>
      </c>
      <c r="AHA165" s="199" t="s">
        <v>822</v>
      </c>
      <c r="AHB165" s="199" t="s">
        <v>822</v>
      </c>
      <c r="AHC165" s="199" t="s">
        <v>822</v>
      </c>
      <c r="AHD165" s="199" t="s">
        <v>822</v>
      </c>
      <c r="AHE165" s="199" t="s">
        <v>822</v>
      </c>
      <c r="AHF165" s="199" t="s">
        <v>822</v>
      </c>
      <c r="AHG165" s="199" t="s">
        <v>822</v>
      </c>
      <c r="AHH165" s="199" t="s">
        <v>822</v>
      </c>
      <c r="AHI165" s="199" t="s">
        <v>822</v>
      </c>
      <c r="AHJ165" s="199" t="s">
        <v>822</v>
      </c>
      <c r="AHK165" s="199" t="s">
        <v>822</v>
      </c>
      <c r="AHL165" s="199" t="s">
        <v>822</v>
      </c>
      <c r="AHM165" s="199" t="s">
        <v>822</v>
      </c>
      <c r="AHN165" s="199" t="s">
        <v>822</v>
      </c>
      <c r="AHO165" s="199" t="s">
        <v>822</v>
      </c>
      <c r="AHP165" s="199" t="s">
        <v>822</v>
      </c>
      <c r="AHQ165" s="199" t="s">
        <v>822</v>
      </c>
      <c r="AHR165" s="199" t="s">
        <v>822</v>
      </c>
      <c r="AHS165" s="199" t="s">
        <v>822</v>
      </c>
      <c r="AHT165" s="199" t="s">
        <v>822</v>
      </c>
      <c r="AHU165" s="199" t="s">
        <v>822</v>
      </c>
      <c r="AHV165" s="199" t="s">
        <v>822</v>
      </c>
      <c r="AHW165" s="199" t="s">
        <v>822</v>
      </c>
      <c r="AHX165" s="199" t="s">
        <v>822</v>
      </c>
      <c r="AHY165" s="199" t="s">
        <v>822</v>
      </c>
      <c r="AHZ165" s="199" t="s">
        <v>822</v>
      </c>
      <c r="AIA165" s="199" t="s">
        <v>822</v>
      </c>
      <c r="AIB165" s="199" t="s">
        <v>822</v>
      </c>
      <c r="AIC165" s="199" t="s">
        <v>822</v>
      </c>
      <c r="AID165" s="199" t="s">
        <v>822</v>
      </c>
      <c r="AIE165" s="199" t="s">
        <v>822</v>
      </c>
      <c r="AIF165" s="199" t="s">
        <v>822</v>
      </c>
      <c r="AIG165" s="199" t="s">
        <v>822</v>
      </c>
      <c r="AIH165" s="199" t="s">
        <v>822</v>
      </c>
      <c r="AII165" s="199" t="s">
        <v>822</v>
      </c>
      <c r="AIJ165" s="199" t="s">
        <v>822</v>
      </c>
      <c r="AIK165" s="199"/>
      <c r="AIL165" s="199"/>
      <c r="AIM165" s="199" t="s">
        <v>822</v>
      </c>
      <c r="AIN165" s="199" t="s">
        <v>822</v>
      </c>
      <c r="AIO165" s="199" t="s">
        <v>822</v>
      </c>
      <c r="AIP165" s="199" t="s">
        <v>822</v>
      </c>
      <c r="AIQ165" s="199" t="s">
        <v>822</v>
      </c>
      <c r="AIR165" s="199" t="s">
        <v>822</v>
      </c>
      <c r="AIS165" s="199" t="s">
        <v>822</v>
      </c>
      <c r="AIT165" s="199" t="s">
        <v>822</v>
      </c>
      <c r="AIU165" s="199" t="s">
        <v>822</v>
      </c>
      <c r="AIV165" s="199" t="s">
        <v>822</v>
      </c>
      <c r="AIW165" s="555" t="s">
        <v>822</v>
      </c>
      <c r="AIX165" s="199" t="s">
        <v>822</v>
      </c>
      <c r="AIY165" s="199" t="s">
        <v>822</v>
      </c>
      <c r="AIZ165" s="199" t="s">
        <v>822</v>
      </c>
      <c r="AJA165" s="199" t="s">
        <v>822</v>
      </c>
      <c r="AJB165" s="199" t="s">
        <v>822</v>
      </c>
      <c r="AJC165" s="199" t="s">
        <v>822</v>
      </c>
      <c r="AJD165" s="199" t="s">
        <v>822</v>
      </c>
      <c r="AJE165" s="199" t="s">
        <v>822</v>
      </c>
      <c r="AJF165" s="199" t="s">
        <v>822</v>
      </c>
      <c r="AJG165" s="199" t="s">
        <v>822</v>
      </c>
      <c r="AJH165" s="199" t="s">
        <v>822</v>
      </c>
      <c r="AJI165" s="199" t="s">
        <v>822</v>
      </c>
      <c r="AJJ165" s="199" t="s">
        <v>822</v>
      </c>
      <c r="AJK165" s="199" t="s">
        <v>822</v>
      </c>
      <c r="AJL165" s="199" t="s">
        <v>822</v>
      </c>
      <c r="AJM165" s="199" t="s">
        <v>822</v>
      </c>
      <c r="AJN165" s="199" t="s">
        <v>822</v>
      </c>
      <c r="AJO165" s="199" t="s">
        <v>822</v>
      </c>
      <c r="AJP165" s="199" t="s">
        <v>822</v>
      </c>
      <c r="AJQ165" s="199" t="s">
        <v>822</v>
      </c>
      <c r="AJR165" s="199" t="s">
        <v>822</v>
      </c>
      <c r="AJS165" s="199" t="s">
        <v>822</v>
      </c>
      <c r="AJT165" s="199" t="s">
        <v>822</v>
      </c>
      <c r="AJU165" s="199" t="s">
        <v>822</v>
      </c>
      <c r="AJV165" s="199" t="s">
        <v>822</v>
      </c>
      <c r="AJW165" s="199" t="s">
        <v>822</v>
      </c>
      <c r="AJX165" s="199" t="s">
        <v>822</v>
      </c>
      <c r="AJY165" s="199" t="s">
        <v>822</v>
      </c>
      <c r="AJZ165" s="199" t="s">
        <v>822</v>
      </c>
      <c r="AKA165" s="199" t="s">
        <v>822</v>
      </c>
      <c r="AKB165" s="199" t="s">
        <v>822</v>
      </c>
      <c r="AKC165" s="199" t="s">
        <v>822</v>
      </c>
      <c r="AKD165" s="199" t="s">
        <v>822</v>
      </c>
      <c r="AKE165" s="199" t="s">
        <v>822</v>
      </c>
      <c r="AKF165" s="199" t="s">
        <v>822</v>
      </c>
      <c r="AKG165" s="199" t="s">
        <v>822</v>
      </c>
      <c r="AKH165" s="199" t="s">
        <v>822</v>
      </c>
      <c r="AKI165" s="199" t="s">
        <v>822</v>
      </c>
      <c r="AKJ165" s="199" t="s">
        <v>822</v>
      </c>
      <c r="AKK165" s="199" t="s">
        <v>822</v>
      </c>
      <c r="AKL165" s="199" t="s">
        <v>822</v>
      </c>
      <c r="AKM165" s="199" t="s">
        <v>822</v>
      </c>
      <c r="AKN165" s="199" t="s">
        <v>822</v>
      </c>
      <c r="AKO165" s="199" t="s">
        <v>822</v>
      </c>
      <c r="AKP165" s="199" t="s">
        <v>822</v>
      </c>
      <c r="AKQ165" s="199" t="s">
        <v>822</v>
      </c>
      <c r="AKR165" s="199" t="s">
        <v>822</v>
      </c>
      <c r="AKS165" s="199" t="s">
        <v>822</v>
      </c>
      <c r="AKT165" s="199" t="s">
        <v>822</v>
      </c>
      <c r="AKU165" s="199" t="s">
        <v>822</v>
      </c>
      <c r="AKV165" s="199" t="s">
        <v>822</v>
      </c>
      <c r="AKW165" s="199" t="s">
        <v>822</v>
      </c>
      <c r="AKX165" s="199" t="s">
        <v>822</v>
      </c>
      <c r="AKY165" s="199" t="s">
        <v>822</v>
      </c>
      <c r="AKZ165" s="199" t="s">
        <v>822</v>
      </c>
      <c r="ALA165" s="199" t="s">
        <v>822</v>
      </c>
      <c r="ALB165" s="199" t="s">
        <v>822</v>
      </c>
      <c r="ALC165" s="199" t="s">
        <v>822</v>
      </c>
      <c r="ALD165" s="199" t="s">
        <v>822</v>
      </c>
      <c r="ALE165" s="199" t="s">
        <v>822</v>
      </c>
      <c r="ALF165" s="199" t="s">
        <v>822</v>
      </c>
      <c r="ALG165" s="199" t="s">
        <v>822</v>
      </c>
      <c r="ALH165" s="199" t="s">
        <v>822</v>
      </c>
      <c r="ALI165" s="199" t="s">
        <v>822</v>
      </c>
      <c r="ALJ165" s="199" t="s">
        <v>822</v>
      </c>
      <c r="ALK165" s="199" t="s">
        <v>822</v>
      </c>
      <c r="ALL165" s="199" t="s">
        <v>822</v>
      </c>
      <c r="ALM165" s="199" t="s">
        <v>822</v>
      </c>
      <c r="ALN165" s="199" t="s">
        <v>822</v>
      </c>
      <c r="ALO165" s="199" t="s">
        <v>822</v>
      </c>
      <c r="ALP165" s="199" t="s">
        <v>822</v>
      </c>
      <c r="ALQ165" s="199" t="s">
        <v>822</v>
      </c>
      <c r="ALR165" s="199" t="s">
        <v>822</v>
      </c>
      <c r="ALS165" s="199" t="s">
        <v>822</v>
      </c>
      <c r="ALT165" s="199" t="s">
        <v>822</v>
      </c>
      <c r="ALU165" s="199" t="s">
        <v>822</v>
      </c>
      <c r="ALV165" s="199" t="s">
        <v>822</v>
      </c>
      <c r="ALW165" s="199" t="s">
        <v>822</v>
      </c>
      <c r="ALX165" s="199" t="s">
        <v>822</v>
      </c>
      <c r="ALY165" s="199" t="s">
        <v>822</v>
      </c>
      <c r="ALZ165" s="199" t="s">
        <v>822</v>
      </c>
      <c r="AMA165" s="199" t="s">
        <v>822</v>
      </c>
      <c r="AMB165" s="199" t="s">
        <v>822</v>
      </c>
      <c r="AMC165" s="199" t="s">
        <v>822</v>
      </c>
      <c r="AMD165" s="199" t="s">
        <v>822</v>
      </c>
      <c r="AME165" s="199" t="s">
        <v>822</v>
      </c>
      <c r="AMF165" s="199" t="s">
        <v>822</v>
      </c>
      <c r="AMG165" s="199" t="s">
        <v>822</v>
      </c>
      <c r="AMH165" s="199" t="s">
        <v>822</v>
      </c>
      <c r="AMI165" s="199" t="s">
        <v>822</v>
      </c>
      <c r="AMJ165" s="199" t="s">
        <v>822</v>
      </c>
      <c r="AMK165" s="199" t="s">
        <v>822</v>
      </c>
      <c r="AML165" s="199" t="s">
        <v>822</v>
      </c>
      <c r="AMM165" s="199" t="s">
        <v>822</v>
      </c>
      <c r="AMN165" s="199" t="s">
        <v>822</v>
      </c>
      <c r="AMO165" s="199" t="s">
        <v>822</v>
      </c>
      <c r="AMP165" s="199" t="s">
        <v>822</v>
      </c>
      <c r="AMQ165" s="199" t="s">
        <v>822</v>
      </c>
      <c r="AMR165" s="199" t="s">
        <v>822</v>
      </c>
      <c r="AMS165" s="199" t="s">
        <v>822</v>
      </c>
      <c r="AMT165" s="199" t="s">
        <v>822</v>
      </c>
      <c r="AMU165" s="199" t="s">
        <v>822</v>
      </c>
      <c r="AMV165" s="199" t="s">
        <v>822</v>
      </c>
      <c r="AMW165" s="199" t="s">
        <v>822</v>
      </c>
      <c r="AMX165" s="199" t="s">
        <v>822</v>
      </c>
      <c r="AMY165" s="199" t="s">
        <v>822</v>
      </c>
      <c r="AMZ165" s="199" t="s">
        <v>822</v>
      </c>
      <c r="ANA165" s="199" t="s">
        <v>822</v>
      </c>
      <c r="ANB165" s="199" t="s">
        <v>822</v>
      </c>
      <c r="ANC165" s="199" t="s">
        <v>822</v>
      </c>
      <c r="AND165" s="199" t="s">
        <v>822</v>
      </c>
      <c r="ANE165" s="199" t="s">
        <v>822</v>
      </c>
      <c r="ANF165" s="199" t="s">
        <v>822</v>
      </c>
      <c r="ANG165" s="199" t="s">
        <v>822</v>
      </c>
      <c r="ANH165" s="199" t="s">
        <v>822</v>
      </c>
      <c r="ANI165" s="199" t="s">
        <v>822</v>
      </c>
      <c r="ANJ165" s="199" t="s">
        <v>822</v>
      </c>
      <c r="ANK165" s="199" t="s">
        <v>822</v>
      </c>
      <c r="ANL165" s="199" t="s">
        <v>822</v>
      </c>
      <c r="ANM165" s="199" t="s">
        <v>822</v>
      </c>
      <c r="ANN165" s="199" t="s">
        <v>822</v>
      </c>
      <c r="ANO165" s="199" t="s">
        <v>822</v>
      </c>
      <c r="ANP165" s="199" t="s">
        <v>822</v>
      </c>
      <c r="ANQ165" s="199" t="s">
        <v>822</v>
      </c>
      <c r="ANR165" s="199" t="s">
        <v>822</v>
      </c>
      <c r="ANS165" s="199" t="s">
        <v>822</v>
      </c>
      <c r="ANT165" s="199" t="s">
        <v>822</v>
      </c>
      <c r="ANU165" s="199" t="s">
        <v>822</v>
      </c>
      <c r="ANV165" s="199" t="s">
        <v>822</v>
      </c>
      <c r="ANW165" s="199" t="s">
        <v>822</v>
      </c>
      <c r="ANX165" s="199" t="s">
        <v>822</v>
      </c>
      <c r="ANY165" s="199" t="s">
        <v>822</v>
      </c>
      <c r="ANZ165" s="199" t="s">
        <v>822</v>
      </c>
      <c r="AOA165" s="199" t="s">
        <v>822</v>
      </c>
      <c r="AOB165" s="199" t="s">
        <v>822</v>
      </c>
      <c r="AOC165" s="199" t="s">
        <v>822</v>
      </c>
      <c r="AOD165" s="199" t="s">
        <v>822</v>
      </c>
      <c r="AOE165" s="199" t="s">
        <v>822</v>
      </c>
      <c r="AOF165" s="199" t="s">
        <v>822</v>
      </c>
      <c r="AOG165" s="199" t="s">
        <v>822</v>
      </c>
      <c r="AOH165" s="199" t="s">
        <v>822</v>
      </c>
      <c r="AOI165" s="199" t="s">
        <v>822</v>
      </c>
      <c r="AOJ165" s="199" t="s">
        <v>822</v>
      </c>
      <c r="AOK165" s="199" t="s">
        <v>822</v>
      </c>
      <c r="AOL165" s="199" t="s">
        <v>822</v>
      </c>
      <c r="AOM165" s="199" t="s">
        <v>822</v>
      </c>
      <c r="AON165" s="199" t="s">
        <v>822</v>
      </c>
      <c r="AOO165" s="199" t="s">
        <v>822</v>
      </c>
      <c r="AOP165" s="199" t="s">
        <v>822</v>
      </c>
      <c r="AOQ165" s="199" t="s">
        <v>822</v>
      </c>
      <c r="AOR165" s="199" t="s">
        <v>822</v>
      </c>
      <c r="AOS165" s="199" t="s">
        <v>822</v>
      </c>
      <c r="AOT165" s="199" t="s">
        <v>822</v>
      </c>
      <c r="AOU165" s="199" t="s">
        <v>822</v>
      </c>
      <c r="AOV165" s="199" t="s">
        <v>822</v>
      </c>
      <c r="AOW165" s="199" t="s">
        <v>822</v>
      </c>
      <c r="AOX165" s="199" t="s">
        <v>822</v>
      </c>
      <c r="AOY165" s="199" t="s">
        <v>822</v>
      </c>
      <c r="AOZ165" s="199" t="s">
        <v>822</v>
      </c>
      <c r="APA165" s="199" t="s">
        <v>822</v>
      </c>
      <c r="APB165" s="199" t="s">
        <v>822</v>
      </c>
      <c r="APC165" s="199" t="s">
        <v>822</v>
      </c>
      <c r="APD165" s="199" t="s">
        <v>822</v>
      </c>
      <c r="APE165" s="199" t="s">
        <v>822</v>
      </c>
      <c r="APF165" s="199" t="s">
        <v>822</v>
      </c>
      <c r="APG165" s="199" t="s">
        <v>822</v>
      </c>
      <c r="APH165" s="199" t="s">
        <v>822</v>
      </c>
      <c r="API165" s="199" t="s">
        <v>822</v>
      </c>
      <c r="APK165" s="84" t="s">
        <v>95</v>
      </c>
      <c r="APL165" s="84" t="s">
        <v>96</v>
      </c>
      <c r="APM165" s="84" t="s">
        <v>97</v>
      </c>
      <c r="APN165" s="84" t="s">
        <v>82</v>
      </c>
      <c r="APO165" s="84" t="s">
        <v>82</v>
      </c>
      <c r="APP165" s="84" t="s">
        <v>82</v>
      </c>
      <c r="APQ165" s="84" t="s">
        <v>82</v>
      </c>
      <c r="APR165" s="86" t="s">
        <v>98</v>
      </c>
    </row>
    <row r="166" spans="1:1148" ht="14.25" hidden="1" customHeight="1" outlineLevel="1" thickBot="1">
      <c r="A166" s="155" t="s">
        <v>224</v>
      </c>
      <c r="B166" s="54">
        <f>G172</f>
        <v>581.75319269966985</v>
      </c>
      <c r="C166" s="32" t="s">
        <v>225</v>
      </c>
      <c r="D166" s="670">
        <f>SUM(I166:AIK166)</f>
        <v>183</v>
      </c>
      <c r="E166" s="55">
        <f t="shared" ref="E166:E171" si="207">SUM(D166/G166)</f>
        <v>1.2006350651922164</v>
      </c>
      <c r="F166" s="179"/>
      <c r="G166" s="49">
        <f>G172*0.262</f>
        <v>152.4193364873135</v>
      </c>
      <c r="H166" s="156">
        <f t="shared" ref="H166:H171" si="208">SUM(I166:APU166)</f>
        <v>183</v>
      </c>
      <c r="MG166" s="203" t="s">
        <v>437</v>
      </c>
      <c r="MH166" s="204" t="s">
        <v>437</v>
      </c>
      <c r="MI166" s="204">
        <v>1</v>
      </c>
      <c r="MJ166" s="204" t="s">
        <v>437</v>
      </c>
      <c r="MK166" s="204">
        <v>8</v>
      </c>
      <c r="ML166" s="204">
        <v>12</v>
      </c>
      <c r="MM166" s="204" t="s">
        <v>437</v>
      </c>
      <c r="MN166" s="204" t="s">
        <v>437</v>
      </c>
      <c r="MO166" s="204" t="s">
        <v>437</v>
      </c>
      <c r="MP166" s="204" t="s">
        <v>437</v>
      </c>
      <c r="MQ166" s="204" t="s">
        <v>437</v>
      </c>
      <c r="MR166" s="204" t="s">
        <v>437</v>
      </c>
      <c r="MS166" s="204" t="s">
        <v>437</v>
      </c>
      <c r="MT166" s="204" t="s">
        <v>437</v>
      </c>
      <c r="MU166" s="204" t="s">
        <v>437</v>
      </c>
      <c r="MV166" s="204" t="s">
        <v>437</v>
      </c>
      <c r="MW166" s="204" t="s">
        <v>437</v>
      </c>
      <c r="MX166" s="204" t="s">
        <v>437</v>
      </c>
      <c r="MY166" s="204" t="s">
        <v>437</v>
      </c>
      <c r="MZ166" s="204" t="s">
        <v>437</v>
      </c>
      <c r="NA166" s="204" t="s">
        <v>437</v>
      </c>
      <c r="NB166" s="204" t="s">
        <v>437</v>
      </c>
      <c r="NC166" s="204" t="s">
        <v>437</v>
      </c>
      <c r="ND166" s="204" t="s">
        <v>437</v>
      </c>
      <c r="NE166" s="204" t="s">
        <v>437</v>
      </c>
      <c r="NF166" s="204" t="s">
        <v>437</v>
      </c>
      <c r="NG166" s="204">
        <v>2</v>
      </c>
      <c r="NH166" s="204" t="s">
        <v>437</v>
      </c>
      <c r="NI166" s="204" t="s">
        <v>437</v>
      </c>
      <c r="NJ166" s="205" t="s">
        <v>437</v>
      </c>
      <c r="NK166" s="203">
        <v>8</v>
      </c>
      <c r="NL166" s="204" t="s">
        <v>437</v>
      </c>
      <c r="NM166" s="204" t="s">
        <v>437</v>
      </c>
      <c r="NN166" s="204" t="s">
        <v>437</v>
      </c>
      <c r="NO166" s="204" t="s">
        <v>437</v>
      </c>
      <c r="NP166" s="204">
        <v>2</v>
      </c>
      <c r="NQ166" s="204">
        <v>2</v>
      </c>
      <c r="NR166" s="204" t="s">
        <v>437</v>
      </c>
      <c r="NS166" s="204" t="s">
        <v>437</v>
      </c>
      <c r="NT166" s="204" t="s">
        <v>437</v>
      </c>
      <c r="NU166" s="204" t="s">
        <v>437</v>
      </c>
      <c r="NV166" s="204" t="s">
        <v>437</v>
      </c>
      <c r="NW166" s="204" t="s">
        <v>437</v>
      </c>
      <c r="NX166" s="204" t="s">
        <v>437</v>
      </c>
      <c r="NY166" s="204" t="s">
        <v>437</v>
      </c>
      <c r="NZ166" s="204" t="s">
        <v>437</v>
      </c>
      <c r="OA166" s="204">
        <v>8</v>
      </c>
      <c r="OB166" s="204" t="s">
        <v>437</v>
      </c>
      <c r="OC166" s="204" t="s">
        <v>437</v>
      </c>
      <c r="OD166" s="204" t="s">
        <v>437</v>
      </c>
      <c r="OE166" s="204">
        <v>8</v>
      </c>
      <c r="OF166" s="204">
        <v>5</v>
      </c>
      <c r="OG166" s="204" t="s">
        <v>437</v>
      </c>
      <c r="OH166" s="204" t="s">
        <v>437</v>
      </c>
      <c r="OI166" s="204" t="s">
        <v>437</v>
      </c>
      <c r="OJ166" s="204" t="s">
        <v>437</v>
      </c>
      <c r="OK166" s="204">
        <v>4</v>
      </c>
      <c r="OL166" s="204">
        <v>2</v>
      </c>
      <c r="OM166" s="204" t="s">
        <v>437</v>
      </c>
      <c r="ON166" s="204" t="s">
        <v>437</v>
      </c>
      <c r="OO166" s="205" t="s">
        <v>437</v>
      </c>
      <c r="OP166" s="478" t="s">
        <v>437</v>
      </c>
      <c r="OQ166" s="479" t="s">
        <v>437</v>
      </c>
      <c r="OR166" s="479" t="s">
        <v>437</v>
      </c>
      <c r="OS166" s="479" t="s">
        <v>437</v>
      </c>
      <c r="OT166" s="479" t="s">
        <v>437</v>
      </c>
      <c r="OU166" s="479" t="s">
        <v>437</v>
      </c>
      <c r="OV166" s="479">
        <v>8</v>
      </c>
      <c r="OW166" s="479">
        <v>18</v>
      </c>
      <c r="OX166" s="479">
        <v>4</v>
      </c>
      <c r="OY166" s="479">
        <v>6</v>
      </c>
      <c r="OZ166" s="479">
        <v>8</v>
      </c>
      <c r="PA166" s="479" t="s">
        <v>437</v>
      </c>
      <c r="PB166" s="479" t="s">
        <v>437</v>
      </c>
      <c r="PC166" s="479">
        <v>12</v>
      </c>
      <c r="PD166" s="479">
        <v>17</v>
      </c>
      <c r="PE166" s="479">
        <v>16</v>
      </c>
      <c r="PF166" s="479">
        <v>4</v>
      </c>
      <c r="PG166" s="479" t="s">
        <v>437</v>
      </c>
      <c r="PH166" s="479" t="s">
        <v>437</v>
      </c>
      <c r="PI166" s="479" t="s">
        <v>437</v>
      </c>
      <c r="PJ166" s="479" t="s">
        <v>437</v>
      </c>
      <c r="PK166" s="479" t="s">
        <v>437</v>
      </c>
      <c r="PL166" s="479">
        <v>3</v>
      </c>
      <c r="PM166" s="479" t="s">
        <v>437</v>
      </c>
      <c r="PN166" s="479" t="s">
        <v>437</v>
      </c>
      <c r="PO166" s="479" t="s">
        <v>437</v>
      </c>
      <c r="PP166" s="479" t="s">
        <v>437</v>
      </c>
      <c r="PQ166" s="479" t="s">
        <v>437</v>
      </c>
      <c r="PR166" s="479">
        <v>8</v>
      </c>
      <c r="PS166" s="479">
        <v>4</v>
      </c>
      <c r="PT166" s="480" t="s">
        <v>437</v>
      </c>
      <c r="PU166" s="478" t="s">
        <v>437</v>
      </c>
      <c r="PV166" s="479" t="s">
        <v>437</v>
      </c>
      <c r="PW166" s="479" t="s">
        <v>437</v>
      </c>
      <c r="PX166" s="479" t="s">
        <v>437</v>
      </c>
      <c r="PY166" s="479">
        <v>7</v>
      </c>
      <c r="PZ166" s="479">
        <v>6</v>
      </c>
      <c r="QA166" s="479" t="s">
        <v>437</v>
      </c>
      <c r="QB166" s="479" t="s">
        <v>437</v>
      </c>
      <c r="QC166" s="479" t="s">
        <v>437</v>
      </c>
      <c r="QD166" s="479" t="s">
        <v>437</v>
      </c>
      <c r="QE166" s="479" t="s">
        <v>437</v>
      </c>
      <c r="QF166" s="479" t="s">
        <v>437</v>
      </c>
      <c r="QG166" s="479" t="s">
        <v>437</v>
      </c>
      <c r="QH166" s="479" t="s">
        <v>437</v>
      </c>
      <c r="QI166" s="479" t="s">
        <v>437</v>
      </c>
      <c r="QJ166" s="479" t="s">
        <v>437</v>
      </c>
      <c r="QK166" s="479" t="s">
        <v>437</v>
      </c>
      <c r="QL166" s="479" t="s">
        <v>437</v>
      </c>
      <c r="QM166" s="479" t="s">
        <v>437</v>
      </c>
      <c r="QN166" s="479" t="s">
        <v>437</v>
      </c>
      <c r="QO166" s="479" t="s">
        <v>437</v>
      </c>
      <c r="QP166" s="479" t="s">
        <v>437</v>
      </c>
      <c r="QQ166" s="479" t="s">
        <v>437</v>
      </c>
      <c r="QR166" s="479" t="s">
        <v>437</v>
      </c>
      <c r="QS166" s="479" t="s">
        <v>437</v>
      </c>
      <c r="QT166" s="479" t="s">
        <v>437</v>
      </c>
      <c r="QU166" s="479" t="s">
        <v>437</v>
      </c>
      <c r="QV166" s="480" t="s">
        <v>437</v>
      </c>
      <c r="QW166" s="302" t="s">
        <v>437</v>
      </c>
      <c r="QX166" s="285" t="s">
        <v>437</v>
      </c>
      <c r="QY166" s="285" t="s">
        <v>437</v>
      </c>
      <c r="QZ166" s="285" t="s">
        <v>437</v>
      </c>
      <c r="RA166" s="285" t="s">
        <v>437</v>
      </c>
      <c r="RB166" s="285" t="s">
        <v>437</v>
      </c>
      <c r="RC166" s="285" t="s">
        <v>437</v>
      </c>
      <c r="RD166" s="285" t="s">
        <v>437</v>
      </c>
      <c r="RE166" s="285" t="s">
        <v>437</v>
      </c>
      <c r="RF166" s="285" t="s">
        <v>437</v>
      </c>
      <c r="RG166" s="285" t="s">
        <v>437</v>
      </c>
      <c r="RH166" s="285" t="s">
        <v>437</v>
      </c>
      <c r="RI166" s="285" t="s">
        <v>437</v>
      </c>
      <c r="RJ166" s="285" t="s">
        <v>437</v>
      </c>
      <c r="RK166" s="285" t="s">
        <v>437</v>
      </c>
      <c r="RL166" s="285" t="s">
        <v>437</v>
      </c>
      <c r="RM166" s="285" t="s">
        <v>437</v>
      </c>
      <c r="RN166" s="285" t="s">
        <v>437</v>
      </c>
      <c r="RO166" s="285" t="s">
        <v>437</v>
      </c>
      <c r="RP166" s="285" t="s">
        <v>437</v>
      </c>
      <c r="RQ166" s="285" t="s">
        <v>437</v>
      </c>
      <c r="RR166" s="285" t="s">
        <v>437</v>
      </c>
      <c r="RS166" s="285" t="s">
        <v>437</v>
      </c>
      <c r="RT166" s="285" t="s">
        <v>437</v>
      </c>
      <c r="RU166" s="285" t="s">
        <v>437</v>
      </c>
      <c r="RV166" s="285" t="s">
        <v>437</v>
      </c>
      <c r="RW166" s="285" t="s">
        <v>437</v>
      </c>
      <c r="RX166" s="285" t="s">
        <v>437</v>
      </c>
      <c r="RY166" s="285" t="s">
        <v>437</v>
      </c>
      <c r="RZ166" s="285" t="s">
        <v>437</v>
      </c>
      <c r="SA166" s="315" t="s">
        <v>437</v>
      </c>
    </row>
    <row r="167" spans="1:1148" ht="14.25" hidden="1" customHeight="1" outlineLevel="1" thickBot="1">
      <c r="A167" s="157" t="s">
        <v>226</v>
      </c>
      <c r="B167" s="59">
        <v>645</v>
      </c>
      <c r="C167" s="32" t="s">
        <v>227</v>
      </c>
      <c r="D167" s="670">
        <f t="shared" ref="D167:D171" si="209">SUM(I167:AIK167)</f>
        <v>59</v>
      </c>
      <c r="E167" s="55">
        <f t="shared" si="207"/>
        <v>0.95676960705955671</v>
      </c>
      <c r="F167" s="179"/>
      <c r="G167" s="49">
        <f>G172*0.106</f>
        <v>61.665838426165003</v>
      </c>
      <c r="H167" s="156">
        <f t="shared" si="208"/>
        <v>59</v>
      </c>
      <c r="MG167" s="206" t="s">
        <v>437</v>
      </c>
      <c r="MH167" s="147" t="s">
        <v>437</v>
      </c>
      <c r="MI167" s="147" t="s">
        <v>437</v>
      </c>
      <c r="MJ167" s="147" t="s">
        <v>437</v>
      </c>
      <c r="MK167" s="147" t="s">
        <v>437</v>
      </c>
      <c r="ML167" s="147" t="s">
        <v>437</v>
      </c>
      <c r="MM167" s="147" t="s">
        <v>437</v>
      </c>
      <c r="MN167" s="147" t="s">
        <v>437</v>
      </c>
      <c r="MO167" s="147" t="s">
        <v>437</v>
      </c>
      <c r="MP167" s="147" t="s">
        <v>437</v>
      </c>
      <c r="MQ167" s="147" t="s">
        <v>437</v>
      </c>
      <c r="MR167" s="147" t="s">
        <v>437</v>
      </c>
      <c r="MS167" s="147" t="s">
        <v>437</v>
      </c>
      <c r="MT167" s="147" t="s">
        <v>437</v>
      </c>
      <c r="MU167" s="147" t="s">
        <v>437</v>
      </c>
      <c r="MV167" s="147" t="s">
        <v>437</v>
      </c>
      <c r="MW167" s="147" t="s">
        <v>437</v>
      </c>
      <c r="MX167" s="147" t="s">
        <v>437</v>
      </c>
      <c r="MY167" s="147" t="s">
        <v>437</v>
      </c>
      <c r="MZ167" s="147" t="s">
        <v>437</v>
      </c>
      <c r="NA167" s="147" t="s">
        <v>437</v>
      </c>
      <c r="NB167" s="147" t="s">
        <v>437</v>
      </c>
      <c r="NC167" s="147" t="s">
        <v>437</v>
      </c>
      <c r="ND167" s="147" t="s">
        <v>437</v>
      </c>
      <c r="NE167" s="147" t="s">
        <v>437</v>
      </c>
      <c r="NF167" s="147" t="s">
        <v>437</v>
      </c>
      <c r="NG167" s="147" t="s">
        <v>437</v>
      </c>
      <c r="NH167" s="147" t="s">
        <v>437</v>
      </c>
      <c r="NI167" s="147" t="s">
        <v>437</v>
      </c>
      <c r="NJ167" s="207" t="s">
        <v>437</v>
      </c>
      <c r="NK167" s="206" t="s">
        <v>437</v>
      </c>
      <c r="NL167" s="147" t="s">
        <v>437</v>
      </c>
      <c r="NM167" s="147" t="s">
        <v>437</v>
      </c>
      <c r="NN167" s="147" t="s">
        <v>437</v>
      </c>
      <c r="NO167" s="147" t="s">
        <v>437</v>
      </c>
      <c r="NP167" s="147" t="s">
        <v>437</v>
      </c>
      <c r="NQ167" s="147" t="s">
        <v>437</v>
      </c>
      <c r="NR167" s="147" t="s">
        <v>437</v>
      </c>
      <c r="NS167" s="147" t="s">
        <v>437</v>
      </c>
      <c r="NT167" s="147" t="s">
        <v>437</v>
      </c>
      <c r="NU167" s="147" t="s">
        <v>437</v>
      </c>
      <c r="NV167" s="147" t="s">
        <v>437</v>
      </c>
      <c r="NW167" s="147" t="s">
        <v>437</v>
      </c>
      <c r="NX167" s="147" t="s">
        <v>437</v>
      </c>
      <c r="NY167" s="147" t="s">
        <v>437</v>
      </c>
      <c r="NZ167" s="147" t="s">
        <v>437</v>
      </c>
      <c r="OA167" s="147" t="s">
        <v>437</v>
      </c>
      <c r="OB167" s="147" t="s">
        <v>437</v>
      </c>
      <c r="OC167" s="147" t="s">
        <v>437</v>
      </c>
      <c r="OD167" s="147" t="s">
        <v>437</v>
      </c>
      <c r="OE167" s="147" t="s">
        <v>437</v>
      </c>
      <c r="OF167" s="147" t="s">
        <v>437</v>
      </c>
      <c r="OG167" s="147" t="s">
        <v>437</v>
      </c>
      <c r="OH167" s="147" t="s">
        <v>437</v>
      </c>
      <c r="OI167" s="147" t="s">
        <v>437</v>
      </c>
      <c r="OJ167" s="147" t="s">
        <v>437</v>
      </c>
      <c r="OK167" s="147" t="s">
        <v>437</v>
      </c>
      <c r="OL167" s="147" t="s">
        <v>437</v>
      </c>
      <c r="OM167" s="147" t="s">
        <v>437</v>
      </c>
      <c r="ON167" s="147" t="s">
        <v>437</v>
      </c>
      <c r="OO167" s="207" t="s">
        <v>437</v>
      </c>
      <c r="OP167" s="481" t="s">
        <v>437</v>
      </c>
      <c r="OQ167" s="482" t="s">
        <v>437</v>
      </c>
      <c r="OR167" s="482" t="s">
        <v>437</v>
      </c>
      <c r="OS167" s="482" t="s">
        <v>437</v>
      </c>
      <c r="OT167" s="482" t="s">
        <v>437</v>
      </c>
      <c r="OU167" s="482" t="s">
        <v>437</v>
      </c>
      <c r="OV167" s="482" t="s">
        <v>437</v>
      </c>
      <c r="OW167" s="482" t="s">
        <v>437</v>
      </c>
      <c r="OX167" s="482" t="s">
        <v>437</v>
      </c>
      <c r="OY167" s="482" t="s">
        <v>437</v>
      </c>
      <c r="OZ167" s="482" t="s">
        <v>437</v>
      </c>
      <c r="PA167" s="482" t="s">
        <v>437</v>
      </c>
      <c r="PB167" s="482" t="s">
        <v>437</v>
      </c>
      <c r="PC167" s="482" t="s">
        <v>437</v>
      </c>
      <c r="PD167" s="482" t="s">
        <v>437</v>
      </c>
      <c r="PE167" s="482" t="s">
        <v>437</v>
      </c>
      <c r="PF167" s="482" t="s">
        <v>437</v>
      </c>
      <c r="PG167" s="482" t="s">
        <v>437</v>
      </c>
      <c r="PH167" s="482" t="s">
        <v>437</v>
      </c>
      <c r="PI167" s="482" t="s">
        <v>437</v>
      </c>
      <c r="PJ167" s="482" t="s">
        <v>437</v>
      </c>
      <c r="PK167" s="482" t="s">
        <v>437</v>
      </c>
      <c r="PL167" s="482" t="s">
        <v>437</v>
      </c>
      <c r="PM167" s="482">
        <v>3</v>
      </c>
      <c r="PN167" s="482" t="s">
        <v>437</v>
      </c>
      <c r="PO167" s="482" t="s">
        <v>437</v>
      </c>
      <c r="PP167" s="482" t="s">
        <v>437</v>
      </c>
      <c r="PQ167" s="482" t="s">
        <v>437</v>
      </c>
      <c r="PR167" s="482" t="s">
        <v>437</v>
      </c>
      <c r="PS167" s="482">
        <v>2</v>
      </c>
      <c r="PT167" s="483">
        <v>4</v>
      </c>
      <c r="PU167" s="481" t="s">
        <v>437</v>
      </c>
      <c r="PV167" s="482" t="s">
        <v>437</v>
      </c>
      <c r="PW167" s="482" t="s">
        <v>437</v>
      </c>
      <c r="PX167" s="482" t="s">
        <v>437</v>
      </c>
      <c r="PY167" s="482">
        <v>4</v>
      </c>
      <c r="PZ167" s="482">
        <v>16</v>
      </c>
      <c r="QA167" s="482">
        <v>8</v>
      </c>
      <c r="QB167" s="482">
        <v>6</v>
      </c>
      <c r="QC167" s="482">
        <v>2</v>
      </c>
      <c r="QD167" s="482" t="s">
        <v>437</v>
      </c>
      <c r="QE167" s="482" t="s">
        <v>437</v>
      </c>
      <c r="QF167" s="482" t="s">
        <v>437</v>
      </c>
      <c r="QG167" s="482" t="s">
        <v>437</v>
      </c>
      <c r="QH167" s="482">
        <v>6</v>
      </c>
      <c r="QI167" s="482" t="s">
        <v>437</v>
      </c>
      <c r="QJ167" s="482" t="s">
        <v>437</v>
      </c>
      <c r="QK167" s="482" t="s">
        <v>437</v>
      </c>
      <c r="QL167" s="482" t="s">
        <v>437</v>
      </c>
      <c r="QM167" s="482">
        <v>2</v>
      </c>
      <c r="QN167" s="482" t="s">
        <v>437</v>
      </c>
      <c r="QO167" s="482" t="s">
        <v>437</v>
      </c>
      <c r="QP167" s="482" t="s">
        <v>437</v>
      </c>
      <c r="QQ167" s="482" t="s">
        <v>437</v>
      </c>
      <c r="QR167" s="482" t="s">
        <v>437</v>
      </c>
      <c r="QS167" s="482" t="s">
        <v>437</v>
      </c>
      <c r="QT167" s="482" t="s">
        <v>437</v>
      </c>
      <c r="QU167" s="482" t="s">
        <v>437</v>
      </c>
      <c r="QV167" s="483" t="s">
        <v>437</v>
      </c>
      <c r="QW167" s="301" t="s">
        <v>437</v>
      </c>
      <c r="QX167" s="219" t="s">
        <v>437</v>
      </c>
      <c r="QY167" s="219" t="s">
        <v>437</v>
      </c>
      <c r="QZ167" s="219">
        <v>6</v>
      </c>
      <c r="RA167" s="219" t="s">
        <v>437</v>
      </c>
      <c r="RB167" s="219" t="s">
        <v>437</v>
      </c>
      <c r="RC167" s="219" t="s">
        <v>437</v>
      </c>
      <c r="RD167" s="219" t="s">
        <v>437</v>
      </c>
      <c r="RE167" s="219" t="s">
        <v>437</v>
      </c>
      <c r="RF167" s="219" t="s">
        <v>437</v>
      </c>
      <c r="RG167" s="219" t="s">
        <v>437</v>
      </c>
      <c r="RH167" s="219" t="s">
        <v>437</v>
      </c>
      <c r="RI167" s="219" t="s">
        <v>437</v>
      </c>
      <c r="RJ167" s="219" t="s">
        <v>437</v>
      </c>
      <c r="RK167" s="219" t="s">
        <v>437</v>
      </c>
      <c r="RL167" s="219" t="s">
        <v>437</v>
      </c>
      <c r="RM167" s="219" t="s">
        <v>437</v>
      </c>
      <c r="RN167" s="219" t="s">
        <v>437</v>
      </c>
      <c r="RO167" s="219" t="s">
        <v>437</v>
      </c>
      <c r="RP167" s="219" t="s">
        <v>437</v>
      </c>
      <c r="RQ167" s="219" t="s">
        <v>437</v>
      </c>
      <c r="RR167" s="219" t="s">
        <v>437</v>
      </c>
      <c r="RS167" s="219" t="s">
        <v>437</v>
      </c>
      <c r="RT167" s="219" t="s">
        <v>437</v>
      </c>
      <c r="RU167" s="219" t="s">
        <v>437</v>
      </c>
      <c r="RV167" s="219" t="s">
        <v>437</v>
      </c>
      <c r="RW167" s="219" t="s">
        <v>437</v>
      </c>
      <c r="RX167" s="219" t="s">
        <v>437</v>
      </c>
      <c r="RY167" s="219" t="s">
        <v>437</v>
      </c>
      <c r="RZ167" s="219" t="s">
        <v>437</v>
      </c>
      <c r="SA167" s="316" t="s">
        <v>437</v>
      </c>
    </row>
    <row r="168" spans="1:1148" ht="14.25" hidden="1" customHeight="1" outlineLevel="1" thickBot="1">
      <c r="A168" s="158" t="s">
        <v>228</v>
      </c>
      <c r="B168" s="61">
        <v>662</v>
      </c>
      <c r="C168" s="32" t="s">
        <v>229</v>
      </c>
      <c r="D168" s="670">
        <f t="shared" si="209"/>
        <v>280</v>
      </c>
      <c r="E168" s="55">
        <f t="shared" si="207"/>
        <v>1.4410292265060203</v>
      </c>
      <c r="F168" s="180"/>
      <c r="G168" s="49">
        <f>G172*0.334</f>
        <v>194.30556636168976</v>
      </c>
      <c r="H168" s="156">
        <f t="shared" si="208"/>
        <v>280</v>
      </c>
      <c r="MG168" s="206" t="s">
        <v>437</v>
      </c>
      <c r="MH168" s="147" t="s">
        <v>437</v>
      </c>
      <c r="MI168" s="147" t="s">
        <v>437</v>
      </c>
      <c r="MJ168" s="147" t="s">
        <v>437</v>
      </c>
      <c r="MK168" s="147" t="s">
        <v>437</v>
      </c>
      <c r="ML168" s="147" t="s">
        <v>437</v>
      </c>
      <c r="MM168" s="147" t="s">
        <v>437</v>
      </c>
      <c r="MN168" s="147" t="s">
        <v>437</v>
      </c>
      <c r="MO168" s="147" t="s">
        <v>437</v>
      </c>
      <c r="MP168" s="147" t="s">
        <v>437</v>
      </c>
      <c r="MQ168" s="147" t="s">
        <v>437</v>
      </c>
      <c r="MR168" s="147" t="s">
        <v>437</v>
      </c>
      <c r="MS168" s="147" t="s">
        <v>437</v>
      </c>
      <c r="MT168" s="147" t="s">
        <v>437</v>
      </c>
      <c r="MU168" s="147" t="s">
        <v>437</v>
      </c>
      <c r="MV168" s="147" t="s">
        <v>437</v>
      </c>
      <c r="MW168" s="147" t="s">
        <v>437</v>
      </c>
      <c r="MX168" s="147" t="s">
        <v>437</v>
      </c>
      <c r="MY168" s="147" t="s">
        <v>437</v>
      </c>
      <c r="MZ168" s="147" t="s">
        <v>437</v>
      </c>
      <c r="NA168" s="147" t="s">
        <v>437</v>
      </c>
      <c r="NB168" s="147" t="s">
        <v>437</v>
      </c>
      <c r="NC168" s="147" t="s">
        <v>437</v>
      </c>
      <c r="ND168" s="147" t="s">
        <v>437</v>
      </c>
      <c r="NE168" s="147" t="s">
        <v>437</v>
      </c>
      <c r="NF168" s="147" t="s">
        <v>437</v>
      </c>
      <c r="NG168" s="147" t="s">
        <v>437</v>
      </c>
      <c r="NH168" s="147" t="s">
        <v>437</v>
      </c>
      <c r="NI168" s="147" t="s">
        <v>437</v>
      </c>
      <c r="NJ168" s="207" t="s">
        <v>437</v>
      </c>
      <c r="NK168" s="206" t="s">
        <v>437</v>
      </c>
      <c r="NL168" s="147" t="s">
        <v>437</v>
      </c>
      <c r="NM168" s="147" t="s">
        <v>437</v>
      </c>
      <c r="NN168" s="147" t="s">
        <v>437</v>
      </c>
      <c r="NO168" s="147" t="s">
        <v>437</v>
      </c>
      <c r="NP168" s="147" t="s">
        <v>437</v>
      </c>
      <c r="NQ168" s="147" t="s">
        <v>437</v>
      </c>
      <c r="NR168" s="147" t="s">
        <v>437</v>
      </c>
      <c r="NS168" s="147" t="s">
        <v>437</v>
      </c>
      <c r="NT168" s="147" t="s">
        <v>437</v>
      </c>
      <c r="NU168" s="147" t="s">
        <v>437</v>
      </c>
      <c r="NV168" s="147" t="s">
        <v>437</v>
      </c>
      <c r="NW168" s="147" t="s">
        <v>437</v>
      </c>
      <c r="NX168" s="147" t="s">
        <v>437</v>
      </c>
      <c r="NY168" s="147" t="s">
        <v>437</v>
      </c>
      <c r="NZ168" s="147" t="s">
        <v>437</v>
      </c>
      <c r="OA168" s="147" t="s">
        <v>437</v>
      </c>
      <c r="OB168" s="147" t="s">
        <v>437</v>
      </c>
      <c r="OC168" s="147">
        <v>8</v>
      </c>
      <c r="OD168" s="147">
        <v>8</v>
      </c>
      <c r="OE168" s="147">
        <v>14</v>
      </c>
      <c r="OF168" s="147">
        <v>16</v>
      </c>
      <c r="OG168" s="147" t="s">
        <v>437</v>
      </c>
      <c r="OH168" s="147" t="s">
        <v>437</v>
      </c>
      <c r="OI168" s="147">
        <v>12</v>
      </c>
      <c r="OJ168" s="147">
        <v>12</v>
      </c>
      <c r="OK168" s="147" t="s">
        <v>437</v>
      </c>
      <c r="OL168" s="147" t="s">
        <v>437</v>
      </c>
      <c r="OM168" s="147">
        <v>8</v>
      </c>
      <c r="ON168" s="147" t="s">
        <v>437</v>
      </c>
      <c r="OO168" s="207">
        <v>2</v>
      </c>
      <c r="OP168" s="481">
        <v>2</v>
      </c>
      <c r="OQ168" s="482" t="s">
        <v>437</v>
      </c>
      <c r="OR168" s="482">
        <v>3</v>
      </c>
      <c r="OS168" s="482" t="s">
        <v>437</v>
      </c>
      <c r="OT168" s="482" t="s">
        <v>437</v>
      </c>
      <c r="OU168" s="482" t="s">
        <v>437</v>
      </c>
      <c r="OV168" s="482" t="s">
        <v>437</v>
      </c>
      <c r="OW168" s="482" t="s">
        <v>437</v>
      </c>
      <c r="OX168" s="482" t="s">
        <v>437</v>
      </c>
      <c r="OY168" s="482" t="s">
        <v>437</v>
      </c>
      <c r="OZ168" s="482" t="s">
        <v>437</v>
      </c>
      <c r="PA168" s="482" t="s">
        <v>437</v>
      </c>
      <c r="PB168" s="482" t="s">
        <v>437</v>
      </c>
      <c r="PC168" s="482" t="s">
        <v>437</v>
      </c>
      <c r="PD168" s="482" t="s">
        <v>437</v>
      </c>
      <c r="PE168" s="482" t="s">
        <v>437</v>
      </c>
      <c r="PF168" s="482" t="s">
        <v>437</v>
      </c>
      <c r="PG168" s="482" t="s">
        <v>437</v>
      </c>
      <c r="PH168" s="482" t="s">
        <v>437</v>
      </c>
      <c r="PI168" s="482" t="s">
        <v>437</v>
      </c>
      <c r="PJ168" s="482" t="s">
        <v>437</v>
      </c>
      <c r="PK168" s="482" t="s">
        <v>437</v>
      </c>
      <c r="PL168" s="482" t="s">
        <v>437</v>
      </c>
      <c r="PM168" s="482" t="s">
        <v>437</v>
      </c>
      <c r="PN168" s="482" t="s">
        <v>437</v>
      </c>
      <c r="PO168" s="482" t="s">
        <v>437</v>
      </c>
      <c r="PP168" s="482" t="s">
        <v>437</v>
      </c>
      <c r="PQ168" s="482" t="s">
        <v>437</v>
      </c>
      <c r="PR168" s="482" t="s">
        <v>437</v>
      </c>
      <c r="PS168" s="482" t="s">
        <v>437</v>
      </c>
      <c r="PT168" s="483" t="s">
        <v>437</v>
      </c>
      <c r="PU168" s="481">
        <v>2</v>
      </c>
      <c r="PV168" s="482" t="s">
        <v>437</v>
      </c>
      <c r="PW168" s="482" t="s">
        <v>437</v>
      </c>
      <c r="PX168" s="482" t="s">
        <v>437</v>
      </c>
      <c r="PY168" s="482" t="s">
        <v>437</v>
      </c>
      <c r="PZ168" s="482" t="s">
        <v>437</v>
      </c>
      <c r="QA168" s="482">
        <v>3</v>
      </c>
      <c r="QB168" s="482">
        <v>16</v>
      </c>
      <c r="QC168" s="482">
        <v>16</v>
      </c>
      <c r="QD168" s="482" t="s">
        <v>437</v>
      </c>
      <c r="QE168" s="482">
        <v>8</v>
      </c>
      <c r="QF168" s="482">
        <v>8</v>
      </c>
      <c r="QG168" s="482">
        <v>10</v>
      </c>
      <c r="QH168" s="482">
        <v>11</v>
      </c>
      <c r="QI168" s="482">
        <v>19</v>
      </c>
      <c r="QJ168" s="482" t="s">
        <v>437</v>
      </c>
      <c r="QK168" s="482" t="s">
        <v>437</v>
      </c>
      <c r="QL168" s="482">
        <v>24</v>
      </c>
      <c r="QM168" s="482">
        <v>20</v>
      </c>
      <c r="QN168" s="482">
        <v>15</v>
      </c>
      <c r="QO168" s="482">
        <v>12</v>
      </c>
      <c r="QP168" s="482" t="s">
        <v>437</v>
      </c>
      <c r="QQ168" s="482" t="s">
        <v>437</v>
      </c>
      <c r="QR168" s="482" t="s">
        <v>437</v>
      </c>
      <c r="QS168" s="482" t="s">
        <v>437</v>
      </c>
      <c r="QT168" s="482" t="s">
        <v>437</v>
      </c>
      <c r="QU168" s="482" t="s">
        <v>437</v>
      </c>
      <c r="QV168" s="483" t="s">
        <v>437</v>
      </c>
      <c r="QW168" s="301" t="s">
        <v>437</v>
      </c>
      <c r="QX168" s="219" t="s">
        <v>437</v>
      </c>
      <c r="QY168" s="219" t="s">
        <v>437</v>
      </c>
      <c r="QZ168" s="219">
        <v>4</v>
      </c>
      <c r="RA168" s="219">
        <v>16</v>
      </c>
      <c r="RB168" s="219">
        <v>6</v>
      </c>
      <c r="RC168" s="219" t="s">
        <v>437</v>
      </c>
      <c r="RD168" s="219" t="s">
        <v>437</v>
      </c>
      <c r="RE168" s="219" t="s">
        <v>437</v>
      </c>
      <c r="RF168" s="219" t="s">
        <v>437</v>
      </c>
      <c r="RG168" s="219" t="s">
        <v>437</v>
      </c>
      <c r="RH168" s="219" t="s">
        <v>437</v>
      </c>
      <c r="RI168" s="219" t="s">
        <v>437</v>
      </c>
      <c r="RJ168" s="219">
        <v>5</v>
      </c>
      <c r="RK168" s="219" t="s">
        <v>437</v>
      </c>
      <c r="RL168" s="219" t="s">
        <v>437</v>
      </c>
      <c r="RM168" s="219" t="s">
        <v>437</v>
      </c>
      <c r="RN168" s="219" t="s">
        <v>437</v>
      </c>
      <c r="RO168" s="219" t="s">
        <v>437</v>
      </c>
      <c r="RP168" s="219" t="s">
        <v>437</v>
      </c>
      <c r="RQ168" s="219" t="s">
        <v>437</v>
      </c>
      <c r="RR168" s="219" t="s">
        <v>437</v>
      </c>
      <c r="RS168" s="219" t="s">
        <v>437</v>
      </c>
      <c r="RT168" s="219" t="s">
        <v>437</v>
      </c>
      <c r="RU168" s="219" t="s">
        <v>437</v>
      </c>
      <c r="RV168" s="219" t="s">
        <v>437</v>
      </c>
      <c r="RW168" s="219" t="s">
        <v>437</v>
      </c>
      <c r="RX168" s="219" t="s">
        <v>437</v>
      </c>
      <c r="RY168" s="219" t="s">
        <v>437</v>
      </c>
      <c r="RZ168" s="219" t="s">
        <v>437</v>
      </c>
      <c r="SA168" s="316" t="s">
        <v>437</v>
      </c>
      <c r="APK168" s="119">
        <v>0</v>
      </c>
      <c r="APM168" s="119">
        <v>0</v>
      </c>
      <c r="APN168" s="119">
        <v>0</v>
      </c>
      <c r="APO168" s="119">
        <v>0</v>
      </c>
      <c r="APP168" s="119">
        <v>0</v>
      </c>
      <c r="APQ168" s="119">
        <v>0</v>
      </c>
    </row>
    <row r="169" spans="1:1148" ht="14.25" hidden="1" customHeight="1" outlineLevel="1" thickBot="1">
      <c r="A169" s="159"/>
      <c r="B169" s="181" t="s">
        <v>230</v>
      </c>
      <c r="C169" s="40" t="s">
        <v>231</v>
      </c>
      <c r="D169" s="670">
        <f t="shared" si="209"/>
        <v>48</v>
      </c>
      <c r="E169" s="55">
        <f t="shared" si="207"/>
        <v>1.2314808400503476</v>
      </c>
      <c r="F169" s="179"/>
      <c r="G169" s="49">
        <f>G172*0.067</f>
        <v>38.97746391087788</v>
      </c>
      <c r="H169" s="156">
        <f t="shared" si="208"/>
        <v>48</v>
      </c>
      <c r="MG169" s="206" t="s">
        <v>437</v>
      </c>
      <c r="MH169" s="147" t="s">
        <v>437</v>
      </c>
      <c r="MI169" s="147" t="s">
        <v>437</v>
      </c>
      <c r="MJ169" s="147" t="s">
        <v>437</v>
      </c>
      <c r="MK169" s="147" t="s">
        <v>437</v>
      </c>
      <c r="ML169" s="147" t="s">
        <v>437</v>
      </c>
      <c r="MM169" s="147" t="s">
        <v>437</v>
      </c>
      <c r="MN169" s="147" t="s">
        <v>437</v>
      </c>
      <c r="MO169" s="147" t="s">
        <v>437</v>
      </c>
      <c r="MP169" s="147" t="s">
        <v>437</v>
      </c>
      <c r="MQ169" s="147" t="s">
        <v>437</v>
      </c>
      <c r="MR169" s="147" t="s">
        <v>437</v>
      </c>
      <c r="MS169" s="147" t="s">
        <v>437</v>
      </c>
      <c r="MT169" s="147" t="s">
        <v>437</v>
      </c>
      <c r="MU169" s="147" t="s">
        <v>437</v>
      </c>
      <c r="MV169" s="147" t="s">
        <v>437</v>
      </c>
      <c r="MW169" s="147" t="s">
        <v>437</v>
      </c>
      <c r="MX169" s="147" t="s">
        <v>437</v>
      </c>
      <c r="MY169" s="147" t="s">
        <v>437</v>
      </c>
      <c r="MZ169" s="147" t="s">
        <v>437</v>
      </c>
      <c r="NA169" s="147" t="s">
        <v>437</v>
      </c>
      <c r="NB169" s="147" t="s">
        <v>437</v>
      </c>
      <c r="NC169" s="147" t="s">
        <v>437</v>
      </c>
      <c r="ND169" s="147" t="s">
        <v>437</v>
      </c>
      <c r="NE169" s="147" t="s">
        <v>437</v>
      </c>
      <c r="NF169" s="147" t="s">
        <v>437</v>
      </c>
      <c r="NG169" s="147" t="s">
        <v>437</v>
      </c>
      <c r="NH169" s="147" t="s">
        <v>437</v>
      </c>
      <c r="NI169" s="147" t="s">
        <v>437</v>
      </c>
      <c r="NJ169" s="207" t="s">
        <v>437</v>
      </c>
      <c r="NK169" s="206" t="s">
        <v>437</v>
      </c>
      <c r="NL169" s="147" t="s">
        <v>437</v>
      </c>
      <c r="NM169" s="147" t="s">
        <v>437</v>
      </c>
      <c r="NN169" s="147" t="s">
        <v>437</v>
      </c>
      <c r="NO169" s="147" t="s">
        <v>437</v>
      </c>
      <c r="NP169" s="147" t="s">
        <v>437</v>
      </c>
      <c r="NQ169" s="147" t="s">
        <v>437</v>
      </c>
      <c r="NR169" s="147" t="s">
        <v>437</v>
      </c>
      <c r="NS169" s="147" t="s">
        <v>437</v>
      </c>
      <c r="NT169" s="147" t="s">
        <v>437</v>
      </c>
      <c r="NU169" s="147" t="s">
        <v>437</v>
      </c>
      <c r="NV169" s="147" t="s">
        <v>437</v>
      </c>
      <c r="NW169" s="147" t="s">
        <v>437</v>
      </c>
      <c r="NX169" s="147" t="s">
        <v>437</v>
      </c>
      <c r="NY169" s="147" t="s">
        <v>437</v>
      </c>
      <c r="NZ169" s="147" t="s">
        <v>437</v>
      </c>
      <c r="OA169" s="147" t="s">
        <v>437</v>
      </c>
      <c r="OB169" s="147" t="s">
        <v>437</v>
      </c>
      <c r="OC169" s="147" t="s">
        <v>437</v>
      </c>
      <c r="OD169" s="147" t="s">
        <v>437</v>
      </c>
      <c r="OE169" s="147" t="s">
        <v>437</v>
      </c>
      <c r="OF169" s="147" t="s">
        <v>437</v>
      </c>
      <c r="OG169" s="147" t="s">
        <v>437</v>
      </c>
      <c r="OH169" s="147" t="s">
        <v>437</v>
      </c>
      <c r="OI169" s="147" t="s">
        <v>437</v>
      </c>
      <c r="OJ169" s="147" t="s">
        <v>437</v>
      </c>
      <c r="OK169" s="147" t="s">
        <v>437</v>
      </c>
      <c r="OL169" s="147" t="s">
        <v>437</v>
      </c>
      <c r="OM169" s="147" t="s">
        <v>437</v>
      </c>
      <c r="ON169" s="147" t="s">
        <v>437</v>
      </c>
      <c r="OO169" s="207" t="s">
        <v>437</v>
      </c>
      <c r="OP169" s="481" t="s">
        <v>437</v>
      </c>
      <c r="OQ169" s="482" t="s">
        <v>437</v>
      </c>
      <c r="OR169" s="482" t="s">
        <v>437</v>
      </c>
      <c r="OS169" s="482" t="s">
        <v>437</v>
      </c>
      <c r="OT169" s="482" t="s">
        <v>437</v>
      </c>
      <c r="OU169" s="482" t="s">
        <v>437</v>
      </c>
      <c r="OV169" s="482" t="s">
        <v>437</v>
      </c>
      <c r="OW169" s="482" t="s">
        <v>437</v>
      </c>
      <c r="OX169" s="482" t="s">
        <v>437</v>
      </c>
      <c r="OY169" s="482" t="s">
        <v>437</v>
      </c>
      <c r="OZ169" s="482" t="s">
        <v>437</v>
      </c>
      <c r="PA169" s="482" t="s">
        <v>437</v>
      </c>
      <c r="PB169" s="482" t="s">
        <v>437</v>
      </c>
      <c r="PC169" s="482" t="s">
        <v>437</v>
      </c>
      <c r="PD169" s="482" t="s">
        <v>437</v>
      </c>
      <c r="PE169" s="482" t="s">
        <v>437</v>
      </c>
      <c r="PF169" s="482" t="s">
        <v>437</v>
      </c>
      <c r="PG169" s="482" t="s">
        <v>437</v>
      </c>
      <c r="PH169" s="482" t="s">
        <v>437</v>
      </c>
      <c r="PI169" s="482" t="s">
        <v>437</v>
      </c>
      <c r="PJ169" s="482" t="s">
        <v>437</v>
      </c>
      <c r="PK169" s="482" t="s">
        <v>437</v>
      </c>
      <c r="PL169" s="482" t="s">
        <v>437</v>
      </c>
      <c r="PM169" s="482" t="s">
        <v>437</v>
      </c>
      <c r="PN169" s="482" t="s">
        <v>437</v>
      </c>
      <c r="PO169" s="482" t="s">
        <v>437</v>
      </c>
      <c r="PP169" s="482" t="s">
        <v>437</v>
      </c>
      <c r="PQ169" s="482" t="s">
        <v>437</v>
      </c>
      <c r="PR169" s="482" t="s">
        <v>437</v>
      </c>
      <c r="PS169" s="482" t="s">
        <v>437</v>
      </c>
      <c r="PT169" s="483">
        <v>4</v>
      </c>
      <c r="PU169" s="481">
        <v>6</v>
      </c>
      <c r="PV169" s="482" t="s">
        <v>437</v>
      </c>
      <c r="PW169" s="482" t="s">
        <v>437</v>
      </c>
      <c r="PX169" s="482" t="s">
        <v>437</v>
      </c>
      <c r="PY169" s="482" t="s">
        <v>437</v>
      </c>
      <c r="PZ169" s="482" t="s">
        <v>437</v>
      </c>
      <c r="QA169" s="482" t="s">
        <v>437</v>
      </c>
      <c r="QB169" s="482" t="s">
        <v>437</v>
      </c>
      <c r="QC169" s="482" t="s">
        <v>437</v>
      </c>
      <c r="QD169" s="482" t="s">
        <v>437</v>
      </c>
      <c r="QE169" s="482" t="s">
        <v>437</v>
      </c>
      <c r="QF169" s="482" t="s">
        <v>437</v>
      </c>
      <c r="QG169" s="482" t="s">
        <v>437</v>
      </c>
      <c r="QH169" s="482" t="s">
        <v>437</v>
      </c>
      <c r="QI169" s="482" t="s">
        <v>437</v>
      </c>
      <c r="QJ169" s="482" t="s">
        <v>437</v>
      </c>
      <c r="QK169" s="482" t="s">
        <v>437</v>
      </c>
      <c r="QL169" s="482" t="s">
        <v>437</v>
      </c>
      <c r="QM169" s="482" t="s">
        <v>437</v>
      </c>
      <c r="QN169" s="482" t="s">
        <v>437</v>
      </c>
      <c r="QO169" s="482" t="s">
        <v>437</v>
      </c>
      <c r="QP169" s="482">
        <v>2</v>
      </c>
      <c r="QQ169" s="482">
        <v>4</v>
      </c>
      <c r="QR169" s="482" t="s">
        <v>437</v>
      </c>
      <c r="QS169" s="482">
        <v>10</v>
      </c>
      <c r="QT169" s="482">
        <v>8</v>
      </c>
      <c r="QU169" s="482">
        <v>6</v>
      </c>
      <c r="QV169" s="483" t="s">
        <v>437</v>
      </c>
      <c r="QW169" s="301">
        <v>8</v>
      </c>
      <c r="QX169" s="219" t="s">
        <v>437</v>
      </c>
      <c r="QY169" s="219" t="s">
        <v>437</v>
      </c>
      <c r="QZ169" s="219" t="s">
        <v>437</v>
      </c>
      <c r="RA169" s="219" t="s">
        <v>437</v>
      </c>
      <c r="RB169" s="219" t="s">
        <v>437</v>
      </c>
      <c r="RC169" s="219" t="s">
        <v>437</v>
      </c>
      <c r="RD169" s="219" t="s">
        <v>437</v>
      </c>
      <c r="RE169" s="219" t="s">
        <v>437</v>
      </c>
      <c r="RF169" s="219" t="s">
        <v>437</v>
      </c>
      <c r="RG169" s="219" t="s">
        <v>437</v>
      </c>
      <c r="RH169" s="219" t="s">
        <v>437</v>
      </c>
      <c r="RI169" s="219" t="s">
        <v>437</v>
      </c>
      <c r="RJ169" s="219" t="s">
        <v>437</v>
      </c>
      <c r="RK169" s="219" t="s">
        <v>437</v>
      </c>
      <c r="RL169" s="219" t="s">
        <v>437</v>
      </c>
      <c r="RM169" s="219" t="s">
        <v>437</v>
      </c>
      <c r="RN169" s="219" t="s">
        <v>437</v>
      </c>
      <c r="RO169" s="219" t="s">
        <v>437</v>
      </c>
      <c r="RP169" s="219" t="s">
        <v>437</v>
      </c>
      <c r="RQ169" s="219" t="s">
        <v>437</v>
      </c>
      <c r="RR169" s="219" t="s">
        <v>437</v>
      </c>
      <c r="RS169" s="219" t="s">
        <v>437</v>
      </c>
      <c r="RT169" s="219" t="s">
        <v>437</v>
      </c>
      <c r="RU169" s="219" t="s">
        <v>437</v>
      </c>
      <c r="RV169" s="219" t="s">
        <v>437</v>
      </c>
      <c r="RW169" s="219" t="s">
        <v>437</v>
      </c>
      <c r="RX169" s="219" t="s">
        <v>437</v>
      </c>
      <c r="RY169" s="219" t="s">
        <v>437</v>
      </c>
      <c r="RZ169" s="219" t="s">
        <v>437</v>
      </c>
      <c r="SA169" s="316" t="s">
        <v>437</v>
      </c>
      <c r="APK169" s="119">
        <v>0</v>
      </c>
      <c r="APM169" s="119">
        <v>0</v>
      </c>
      <c r="APN169" s="119">
        <v>0</v>
      </c>
      <c r="APO169" s="119">
        <v>0</v>
      </c>
      <c r="APP169" s="119">
        <v>0</v>
      </c>
      <c r="APQ169" s="119">
        <v>0</v>
      </c>
    </row>
    <row r="170" spans="1:1148" ht="14.25" hidden="1" customHeight="1" outlineLevel="1" thickBot="1">
      <c r="A170" s="159"/>
      <c r="B170" s="160">
        <f>D172</f>
        <v>643</v>
      </c>
      <c r="C170" s="40" t="s">
        <v>232</v>
      </c>
      <c r="D170" s="670">
        <f t="shared" si="209"/>
        <v>0</v>
      </c>
      <c r="E170" s="55">
        <f t="shared" si="207"/>
        <v>0</v>
      </c>
      <c r="F170" s="179"/>
      <c r="G170" s="49">
        <f>G172*0.056</f>
        <v>32.578178791181514</v>
      </c>
      <c r="H170" s="156">
        <f t="shared" si="208"/>
        <v>3</v>
      </c>
      <c r="MG170" s="206" t="s">
        <v>437</v>
      </c>
      <c r="MH170" s="147" t="s">
        <v>437</v>
      </c>
      <c r="MI170" s="147" t="s">
        <v>437</v>
      </c>
      <c r="MJ170" s="147" t="s">
        <v>437</v>
      </c>
      <c r="MK170" s="147" t="s">
        <v>437</v>
      </c>
      <c r="ML170" s="147" t="s">
        <v>437</v>
      </c>
      <c r="MM170" s="147" t="s">
        <v>437</v>
      </c>
      <c r="MN170" s="147" t="s">
        <v>437</v>
      </c>
      <c r="MO170" s="147" t="s">
        <v>437</v>
      </c>
      <c r="MP170" s="147" t="s">
        <v>437</v>
      </c>
      <c r="MQ170" s="147" t="s">
        <v>437</v>
      </c>
      <c r="MR170" s="147" t="s">
        <v>437</v>
      </c>
      <c r="MS170" s="147" t="s">
        <v>437</v>
      </c>
      <c r="MT170" s="147" t="s">
        <v>437</v>
      </c>
      <c r="MU170" s="147" t="s">
        <v>437</v>
      </c>
      <c r="MV170" s="147" t="s">
        <v>437</v>
      </c>
      <c r="MW170" s="147" t="s">
        <v>437</v>
      </c>
      <c r="MX170" s="147" t="s">
        <v>437</v>
      </c>
      <c r="MY170" s="147" t="s">
        <v>437</v>
      </c>
      <c r="MZ170" s="147" t="s">
        <v>437</v>
      </c>
      <c r="NA170" s="147" t="s">
        <v>437</v>
      </c>
      <c r="NB170" s="147" t="s">
        <v>437</v>
      </c>
      <c r="NC170" s="147" t="s">
        <v>437</v>
      </c>
      <c r="ND170" s="147" t="s">
        <v>437</v>
      </c>
      <c r="NE170" s="147" t="s">
        <v>437</v>
      </c>
      <c r="NF170" s="147" t="s">
        <v>437</v>
      </c>
      <c r="NG170" s="147" t="s">
        <v>437</v>
      </c>
      <c r="NH170" s="147" t="s">
        <v>437</v>
      </c>
      <c r="NI170" s="147" t="s">
        <v>437</v>
      </c>
      <c r="NJ170" s="207" t="s">
        <v>437</v>
      </c>
      <c r="NK170" s="206" t="s">
        <v>437</v>
      </c>
      <c r="NL170" s="147" t="s">
        <v>437</v>
      </c>
      <c r="NM170" s="147" t="s">
        <v>437</v>
      </c>
      <c r="NN170" s="147" t="s">
        <v>437</v>
      </c>
      <c r="NO170" s="147" t="s">
        <v>437</v>
      </c>
      <c r="NP170" s="147" t="s">
        <v>437</v>
      </c>
      <c r="NQ170" s="147" t="s">
        <v>437</v>
      </c>
      <c r="NR170" s="147" t="s">
        <v>437</v>
      </c>
      <c r="NS170" s="147" t="s">
        <v>437</v>
      </c>
      <c r="NT170" s="147" t="s">
        <v>437</v>
      </c>
      <c r="NU170" s="147" t="s">
        <v>437</v>
      </c>
      <c r="NV170" s="147" t="s">
        <v>437</v>
      </c>
      <c r="NW170" s="147" t="s">
        <v>437</v>
      </c>
      <c r="NX170" s="147" t="s">
        <v>437</v>
      </c>
      <c r="NY170" s="147" t="s">
        <v>437</v>
      </c>
      <c r="NZ170" s="147" t="s">
        <v>437</v>
      </c>
      <c r="OA170" s="147" t="s">
        <v>437</v>
      </c>
      <c r="OB170" s="147" t="s">
        <v>437</v>
      </c>
      <c r="OC170" s="147" t="s">
        <v>437</v>
      </c>
      <c r="OD170" s="147" t="s">
        <v>437</v>
      </c>
      <c r="OE170" s="147" t="s">
        <v>437</v>
      </c>
      <c r="OF170" s="147" t="s">
        <v>437</v>
      </c>
      <c r="OG170" s="147" t="s">
        <v>437</v>
      </c>
      <c r="OH170" s="147" t="s">
        <v>437</v>
      </c>
      <c r="OI170" s="147" t="s">
        <v>437</v>
      </c>
      <c r="OJ170" s="147" t="s">
        <v>437</v>
      </c>
      <c r="OK170" s="147" t="s">
        <v>437</v>
      </c>
      <c r="OL170" s="147" t="s">
        <v>437</v>
      </c>
      <c r="OM170" s="147" t="s">
        <v>437</v>
      </c>
      <c r="ON170" s="147" t="s">
        <v>437</v>
      </c>
      <c r="OO170" s="207" t="s">
        <v>437</v>
      </c>
      <c r="OP170" s="481" t="s">
        <v>437</v>
      </c>
      <c r="OQ170" s="482" t="s">
        <v>437</v>
      </c>
      <c r="OR170" s="482" t="s">
        <v>437</v>
      </c>
      <c r="OS170" s="482" t="s">
        <v>437</v>
      </c>
      <c r="OT170" s="482" t="s">
        <v>437</v>
      </c>
      <c r="OU170" s="482" t="s">
        <v>437</v>
      </c>
      <c r="OV170" s="482" t="s">
        <v>437</v>
      </c>
      <c r="OW170" s="482" t="s">
        <v>437</v>
      </c>
      <c r="OX170" s="482" t="s">
        <v>437</v>
      </c>
      <c r="OY170" s="482" t="s">
        <v>437</v>
      </c>
      <c r="OZ170" s="482" t="s">
        <v>437</v>
      </c>
      <c r="PA170" s="482" t="s">
        <v>437</v>
      </c>
      <c r="PB170" s="482" t="s">
        <v>437</v>
      </c>
      <c r="PC170" s="482" t="s">
        <v>437</v>
      </c>
      <c r="PD170" s="482" t="s">
        <v>437</v>
      </c>
      <c r="PE170" s="482" t="s">
        <v>437</v>
      </c>
      <c r="PF170" s="482" t="s">
        <v>437</v>
      </c>
      <c r="PG170" s="482" t="s">
        <v>437</v>
      </c>
      <c r="PH170" s="482" t="s">
        <v>437</v>
      </c>
      <c r="PI170" s="482" t="s">
        <v>437</v>
      </c>
      <c r="PJ170" s="482" t="s">
        <v>437</v>
      </c>
      <c r="PK170" s="482" t="s">
        <v>437</v>
      </c>
      <c r="PL170" s="482" t="s">
        <v>437</v>
      </c>
      <c r="PM170" s="482" t="s">
        <v>437</v>
      </c>
      <c r="PN170" s="482" t="s">
        <v>437</v>
      </c>
      <c r="PO170" s="482" t="s">
        <v>437</v>
      </c>
      <c r="PP170" s="482" t="s">
        <v>437</v>
      </c>
      <c r="PQ170" s="482" t="s">
        <v>437</v>
      </c>
      <c r="PR170" s="482" t="s">
        <v>437</v>
      </c>
      <c r="PS170" s="482" t="s">
        <v>437</v>
      </c>
      <c r="PT170" s="483" t="s">
        <v>437</v>
      </c>
      <c r="PU170" s="481" t="s">
        <v>437</v>
      </c>
      <c r="PV170" s="482" t="s">
        <v>437</v>
      </c>
      <c r="PW170" s="482" t="s">
        <v>437</v>
      </c>
      <c r="PX170" s="482" t="s">
        <v>437</v>
      </c>
      <c r="PY170" s="482" t="s">
        <v>437</v>
      </c>
      <c r="PZ170" s="482" t="s">
        <v>437</v>
      </c>
      <c r="QA170" s="482" t="s">
        <v>437</v>
      </c>
      <c r="QB170" s="482" t="s">
        <v>437</v>
      </c>
      <c r="QC170" s="482" t="s">
        <v>437</v>
      </c>
      <c r="QD170" s="482" t="s">
        <v>437</v>
      </c>
      <c r="QE170" s="482" t="s">
        <v>437</v>
      </c>
      <c r="QF170" s="482" t="s">
        <v>437</v>
      </c>
      <c r="QG170" s="482" t="s">
        <v>437</v>
      </c>
      <c r="QH170" s="482" t="s">
        <v>437</v>
      </c>
      <c r="QI170" s="482" t="s">
        <v>437</v>
      </c>
      <c r="QJ170" s="482" t="s">
        <v>437</v>
      </c>
      <c r="QK170" s="482" t="s">
        <v>437</v>
      </c>
      <c r="QL170" s="482" t="s">
        <v>437</v>
      </c>
      <c r="QM170" s="482" t="s">
        <v>437</v>
      </c>
      <c r="QN170" s="482" t="s">
        <v>437</v>
      </c>
      <c r="QO170" s="482" t="s">
        <v>437</v>
      </c>
      <c r="QP170" s="482" t="s">
        <v>437</v>
      </c>
      <c r="QQ170" s="482" t="s">
        <v>437</v>
      </c>
      <c r="QR170" s="482" t="s">
        <v>437</v>
      </c>
      <c r="QS170" s="482" t="s">
        <v>437</v>
      </c>
      <c r="QT170" s="482" t="s">
        <v>437</v>
      </c>
      <c r="QU170" s="482" t="s">
        <v>437</v>
      </c>
      <c r="QV170" s="483" t="s">
        <v>437</v>
      </c>
      <c r="QW170" s="301" t="s">
        <v>437</v>
      </c>
      <c r="QX170" s="219" t="s">
        <v>437</v>
      </c>
      <c r="QY170" s="219" t="s">
        <v>437</v>
      </c>
      <c r="QZ170" s="219" t="s">
        <v>437</v>
      </c>
      <c r="RA170" s="219" t="s">
        <v>437</v>
      </c>
      <c r="RB170" s="219" t="s">
        <v>437</v>
      </c>
      <c r="RC170" s="219" t="s">
        <v>437</v>
      </c>
      <c r="RD170" s="219" t="s">
        <v>437</v>
      </c>
      <c r="RE170" s="219" t="s">
        <v>437</v>
      </c>
      <c r="RF170" s="219" t="s">
        <v>437</v>
      </c>
      <c r="RG170" s="219" t="s">
        <v>437</v>
      </c>
      <c r="RH170" s="219" t="s">
        <v>437</v>
      </c>
      <c r="RI170" s="219" t="s">
        <v>437</v>
      </c>
      <c r="RJ170" s="219" t="s">
        <v>437</v>
      </c>
      <c r="RK170" s="219" t="s">
        <v>437</v>
      </c>
      <c r="RL170" s="219" t="s">
        <v>437</v>
      </c>
      <c r="RM170" s="219" t="s">
        <v>437</v>
      </c>
      <c r="RN170" s="219" t="s">
        <v>437</v>
      </c>
      <c r="RO170" s="219" t="s">
        <v>437</v>
      </c>
      <c r="RP170" s="219" t="s">
        <v>437</v>
      </c>
      <c r="RQ170" s="219" t="s">
        <v>437</v>
      </c>
      <c r="RR170" s="219" t="s">
        <v>437</v>
      </c>
      <c r="RS170" s="219" t="s">
        <v>437</v>
      </c>
      <c r="RT170" s="219" t="s">
        <v>437</v>
      </c>
      <c r="RU170" s="219" t="s">
        <v>437</v>
      </c>
      <c r="RV170" s="219" t="s">
        <v>437</v>
      </c>
      <c r="RW170" s="219" t="s">
        <v>437</v>
      </c>
      <c r="RX170" s="219" t="s">
        <v>437</v>
      </c>
      <c r="RY170" s="219" t="s">
        <v>437</v>
      </c>
      <c r="RZ170" s="219" t="s">
        <v>437</v>
      </c>
      <c r="SA170" s="316" t="s">
        <v>437</v>
      </c>
      <c r="APK170" s="119">
        <v>0</v>
      </c>
      <c r="APM170" s="119">
        <v>0</v>
      </c>
      <c r="APN170" s="119">
        <v>0</v>
      </c>
      <c r="APO170" s="119">
        <v>3</v>
      </c>
      <c r="APP170" s="119">
        <v>0</v>
      </c>
      <c r="APQ170" s="119">
        <v>0</v>
      </c>
    </row>
    <row r="171" spans="1:1148" ht="14.25" hidden="1" customHeight="1" outlineLevel="1" thickBot="1">
      <c r="A171" s="161" t="s">
        <v>233</v>
      </c>
      <c r="B171" s="162">
        <f>SUM(B170/(B166*E173/100))</f>
        <v>1.2280885664400236</v>
      </c>
      <c r="C171" s="32" t="s">
        <v>234</v>
      </c>
      <c r="D171" s="670">
        <f t="shared" si="209"/>
        <v>73</v>
      </c>
      <c r="E171" s="55">
        <f t="shared" si="207"/>
        <v>0.71704437960550604</v>
      </c>
      <c r="F171" s="179"/>
      <c r="G171" s="49">
        <f>G172*0.175</f>
        <v>101.80680872244221</v>
      </c>
      <c r="H171" s="156">
        <f t="shared" si="208"/>
        <v>89</v>
      </c>
      <c r="MG171" s="206" t="s">
        <v>437</v>
      </c>
      <c r="MH171" s="147" t="s">
        <v>437</v>
      </c>
      <c r="MI171" s="147" t="s">
        <v>437</v>
      </c>
      <c r="MJ171" s="147" t="s">
        <v>437</v>
      </c>
      <c r="MK171" s="147" t="s">
        <v>437</v>
      </c>
      <c r="ML171" s="147" t="s">
        <v>437</v>
      </c>
      <c r="MM171" s="147" t="s">
        <v>437</v>
      </c>
      <c r="MN171" s="147" t="s">
        <v>437</v>
      </c>
      <c r="MO171" s="147" t="s">
        <v>437</v>
      </c>
      <c r="MP171" s="147" t="s">
        <v>437</v>
      </c>
      <c r="MQ171" s="147" t="s">
        <v>437</v>
      </c>
      <c r="MR171" s="147" t="s">
        <v>437</v>
      </c>
      <c r="MS171" s="147" t="s">
        <v>437</v>
      </c>
      <c r="MT171" s="147" t="s">
        <v>437</v>
      </c>
      <c r="MU171" s="147" t="s">
        <v>437</v>
      </c>
      <c r="MV171" s="147" t="s">
        <v>437</v>
      </c>
      <c r="MW171" s="147" t="s">
        <v>437</v>
      </c>
      <c r="MX171" s="147" t="s">
        <v>437</v>
      </c>
      <c r="MY171" s="147" t="s">
        <v>437</v>
      </c>
      <c r="MZ171" s="147" t="s">
        <v>437</v>
      </c>
      <c r="NA171" s="147" t="s">
        <v>437</v>
      </c>
      <c r="NB171" s="147" t="s">
        <v>437</v>
      </c>
      <c r="NC171" s="147" t="s">
        <v>437</v>
      </c>
      <c r="ND171" s="147" t="s">
        <v>437</v>
      </c>
      <c r="NE171" s="147" t="s">
        <v>437</v>
      </c>
      <c r="NF171" s="147" t="s">
        <v>437</v>
      </c>
      <c r="NG171" s="147" t="s">
        <v>437</v>
      </c>
      <c r="NH171" s="147" t="s">
        <v>437</v>
      </c>
      <c r="NI171" s="147" t="s">
        <v>437</v>
      </c>
      <c r="NJ171" s="207" t="s">
        <v>437</v>
      </c>
      <c r="NK171" s="206" t="s">
        <v>437</v>
      </c>
      <c r="NL171" s="147" t="s">
        <v>437</v>
      </c>
      <c r="NM171" s="147" t="s">
        <v>437</v>
      </c>
      <c r="NN171" s="147" t="s">
        <v>437</v>
      </c>
      <c r="NO171" s="147" t="s">
        <v>437</v>
      </c>
      <c r="NP171" s="147" t="s">
        <v>437</v>
      </c>
      <c r="NQ171" s="147" t="s">
        <v>437</v>
      </c>
      <c r="NR171" s="147" t="s">
        <v>437</v>
      </c>
      <c r="NS171" s="147" t="s">
        <v>437</v>
      </c>
      <c r="NT171" s="147" t="s">
        <v>437</v>
      </c>
      <c r="NU171" s="147" t="s">
        <v>437</v>
      </c>
      <c r="NV171" s="147" t="s">
        <v>437</v>
      </c>
      <c r="NW171" s="147" t="s">
        <v>437</v>
      </c>
      <c r="NX171" s="147" t="s">
        <v>437</v>
      </c>
      <c r="NY171" s="147" t="s">
        <v>437</v>
      </c>
      <c r="NZ171" s="147" t="s">
        <v>437</v>
      </c>
      <c r="OA171" s="147" t="s">
        <v>437</v>
      </c>
      <c r="OB171" s="147" t="s">
        <v>437</v>
      </c>
      <c r="OC171" s="147" t="s">
        <v>437</v>
      </c>
      <c r="OD171" s="147">
        <v>8</v>
      </c>
      <c r="OE171" s="147" t="s">
        <v>437</v>
      </c>
      <c r="OF171" s="147" t="s">
        <v>437</v>
      </c>
      <c r="OG171" s="147" t="s">
        <v>437</v>
      </c>
      <c r="OH171" s="147" t="s">
        <v>437</v>
      </c>
      <c r="OI171" s="147" t="s">
        <v>437</v>
      </c>
      <c r="OJ171" s="147" t="s">
        <v>437</v>
      </c>
      <c r="OK171" s="147" t="s">
        <v>437</v>
      </c>
      <c r="OL171" s="147" t="s">
        <v>437</v>
      </c>
      <c r="OM171" s="147" t="s">
        <v>437</v>
      </c>
      <c r="ON171" s="147" t="s">
        <v>437</v>
      </c>
      <c r="OO171" s="207">
        <v>2</v>
      </c>
      <c r="OP171" s="481" t="s">
        <v>437</v>
      </c>
      <c r="OQ171" s="482" t="s">
        <v>437</v>
      </c>
      <c r="OR171" s="482" t="s">
        <v>437</v>
      </c>
      <c r="OS171" s="482" t="s">
        <v>437</v>
      </c>
      <c r="OT171" s="482" t="s">
        <v>437</v>
      </c>
      <c r="OU171" s="482" t="s">
        <v>437</v>
      </c>
      <c r="OV171" s="482" t="s">
        <v>437</v>
      </c>
      <c r="OW171" s="482" t="s">
        <v>437</v>
      </c>
      <c r="OX171" s="482" t="s">
        <v>437</v>
      </c>
      <c r="OY171" s="482" t="s">
        <v>437</v>
      </c>
      <c r="OZ171" s="482" t="s">
        <v>437</v>
      </c>
      <c r="PA171" s="482" t="s">
        <v>437</v>
      </c>
      <c r="PB171" s="482" t="s">
        <v>437</v>
      </c>
      <c r="PC171" s="482" t="s">
        <v>437</v>
      </c>
      <c r="PD171" s="482" t="s">
        <v>437</v>
      </c>
      <c r="PE171" s="482" t="s">
        <v>437</v>
      </c>
      <c r="PF171" s="482" t="s">
        <v>437</v>
      </c>
      <c r="PG171" s="482" t="s">
        <v>437</v>
      </c>
      <c r="PH171" s="482" t="s">
        <v>437</v>
      </c>
      <c r="PI171" s="482" t="s">
        <v>437</v>
      </c>
      <c r="PJ171" s="482" t="s">
        <v>437</v>
      </c>
      <c r="PK171" s="482" t="s">
        <v>437</v>
      </c>
      <c r="PL171" s="482" t="s">
        <v>437</v>
      </c>
      <c r="PM171" s="482" t="s">
        <v>437</v>
      </c>
      <c r="PN171" s="482" t="s">
        <v>437</v>
      </c>
      <c r="PO171" s="482" t="s">
        <v>437</v>
      </c>
      <c r="PP171" s="482" t="s">
        <v>437</v>
      </c>
      <c r="PQ171" s="482" t="s">
        <v>437</v>
      </c>
      <c r="PR171" s="482" t="s">
        <v>437</v>
      </c>
      <c r="PS171" s="482" t="s">
        <v>437</v>
      </c>
      <c r="PT171" s="483" t="s">
        <v>437</v>
      </c>
      <c r="PU171" s="481" t="s">
        <v>437</v>
      </c>
      <c r="PV171" s="482" t="s">
        <v>437</v>
      </c>
      <c r="PW171" s="482" t="s">
        <v>437</v>
      </c>
      <c r="PX171" s="482" t="s">
        <v>437</v>
      </c>
      <c r="PY171" s="482" t="s">
        <v>437</v>
      </c>
      <c r="PZ171" s="482" t="s">
        <v>437</v>
      </c>
      <c r="QA171" s="482" t="s">
        <v>437</v>
      </c>
      <c r="QB171" s="482" t="s">
        <v>437</v>
      </c>
      <c r="QC171" s="482" t="s">
        <v>437</v>
      </c>
      <c r="QD171" s="482" t="s">
        <v>437</v>
      </c>
      <c r="QE171" s="482" t="s">
        <v>437</v>
      </c>
      <c r="QF171" s="482" t="s">
        <v>437</v>
      </c>
      <c r="QG171" s="482" t="s">
        <v>437</v>
      </c>
      <c r="QH171" s="482" t="s">
        <v>437</v>
      </c>
      <c r="QI171" s="482" t="s">
        <v>437</v>
      </c>
      <c r="QJ171" s="482" t="s">
        <v>437</v>
      </c>
      <c r="QK171" s="482" t="s">
        <v>437</v>
      </c>
      <c r="QL171" s="482" t="s">
        <v>437</v>
      </c>
      <c r="QM171" s="482" t="s">
        <v>437</v>
      </c>
      <c r="QN171" s="482" t="s">
        <v>437</v>
      </c>
      <c r="QO171" s="482">
        <v>2</v>
      </c>
      <c r="QP171" s="482">
        <v>1</v>
      </c>
      <c r="QQ171" s="482" t="s">
        <v>437</v>
      </c>
      <c r="QR171" s="482" t="s">
        <v>437</v>
      </c>
      <c r="QS171" s="482" t="s">
        <v>437</v>
      </c>
      <c r="QT171" s="482" t="s">
        <v>437</v>
      </c>
      <c r="QU171" s="482" t="s">
        <v>437</v>
      </c>
      <c r="QV171" s="483" t="s">
        <v>437</v>
      </c>
      <c r="QW171" s="301" t="s">
        <v>437</v>
      </c>
      <c r="QX171" s="219" t="s">
        <v>437</v>
      </c>
      <c r="QY171" s="219" t="s">
        <v>437</v>
      </c>
      <c r="QZ171" s="219" t="s">
        <v>437</v>
      </c>
      <c r="RA171" s="219" t="s">
        <v>437</v>
      </c>
      <c r="RB171" s="219">
        <v>8</v>
      </c>
      <c r="RC171" s="219">
        <v>11</v>
      </c>
      <c r="RD171" s="219">
        <v>12</v>
      </c>
      <c r="RE171" s="219">
        <v>4</v>
      </c>
      <c r="RF171" s="219" t="s">
        <v>437</v>
      </c>
      <c r="RG171" s="219">
        <v>5</v>
      </c>
      <c r="RH171" s="219" t="s">
        <v>437</v>
      </c>
      <c r="RI171" s="219">
        <v>16</v>
      </c>
      <c r="RJ171" s="219">
        <v>4</v>
      </c>
      <c r="RK171" s="219" t="s">
        <v>437</v>
      </c>
      <c r="RL171" s="219" t="s">
        <v>437</v>
      </c>
      <c r="RM171" s="219" t="s">
        <v>437</v>
      </c>
      <c r="RN171" s="219" t="s">
        <v>437</v>
      </c>
      <c r="RO171" s="219" t="s">
        <v>437</v>
      </c>
      <c r="RP171" s="219" t="s">
        <v>437</v>
      </c>
      <c r="RQ171" s="219" t="s">
        <v>437</v>
      </c>
      <c r="RR171" s="219" t="s">
        <v>437</v>
      </c>
      <c r="RS171" s="219" t="s">
        <v>437</v>
      </c>
      <c r="RT171" s="219" t="s">
        <v>437</v>
      </c>
      <c r="RU171" s="219" t="s">
        <v>437</v>
      </c>
      <c r="RV171" s="219" t="s">
        <v>437</v>
      </c>
      <c r="RW171" s="219" t="s">
        <v>437</v>
      </c>
      <c r="RX171" s="219" t="s">
        <v>437</v>
      </c>
      <c r="RY171" s="219" t="s">
        <v>437</v>
      </c>
      <c r="RZ171" s="219" t="s">
        <v>437</v>
      </c>
      <c r="SA171" s="316" t="s">
        <v>437</v>
      </c>
      <c r="APK171" s="119">
        <v>4</v>
      </c>
      <c r="APM171" s="119">
        <v>4</v>
      </c>
      <c r="APN171" s="119">
        <v>2</v>
      </c>
      <c r="APO171" s="119">
        <v>2</v>
      </c>
      <c r="APP171" s="119">
        <v>2</v>
      </c>
      <c r="APQ171" s="119">
        <v>2</v>
      </c>
    </row>
    <row r="172" spans="1:1148" ht="14.25" hidden="1" customHeight="1" outlineLevel="1" thickBot="1">
      <c r="A172" s="157" t="s">
        <v>233</v>
      </c>
      <c r="B172" s="163">
        <f>SUM(B170/(B167*E173/100))</f>
        <v>1.107665805340224</v>
      </c>
      <c r="C172" s="164" t="s">
        <v>235</v>
      </c>
      <c r="D172" s="671">
        <f>SUM(D166:D171)</f>
        <v>643</v>
      </c>
      <c r="E172" s="182">
        <v>16.155999999999999</v>
      </c>
      <c r="F172" s="183"/>
      <c r="G172" s="49">
        <f>((E172/F173*1000)*-0.0107+47.419)*E172</f>
        <v>581.75319269966985</v>
      </c>
      <c r="H172" s="156">
        <f>SUM(H166:H171)</f>
        <v>662</v>
      </c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MG172" s="8">
        <f t="shared" ref="MG172:NJ172" si="210">SUM(MG166:MG171)</f>
        <v>0</v>
      </c>
      <c r="MH172" s="9">
        <f t="shared" si="210"/>
        <v>0</v>
      </c>
      <c r="MI172" s="9">
        <f t="shared" si="210"/>
        <v>1</v>
      </c>
      <c r="MJ172" s="9">
        <f t="shared" si="210"/>
        <v>0</v>
      </c>
      <c r="MK172" s="9">
        <f t="shared" si="210"/>
        <v>8</v>
      </c>
      <c r="ML172" s="9">
        <f t="shared" si="210"/>
        <v>12</v>
      </c>
      <c r="MM172" s="9">
        <f t="shared" si="210"/>
        <v>0</v>
      </c>
      <c r="MN172" s="9">
        <f t="shared" si="210"/>
        <v>0</v>
      </c>
      <c r="MO172" s="9">
        <f t="shared" si="210"/>
        <v>0</v>
      </c>
      <c r="MP172" s="9">
        <f t="shared" si="210"/>
        <v>0</v>
      </c>
      <c r="MQ172" s="9">
        <f t="shared" si="210"/>
        <v>0</v>
      </c>
      <c r="MR172" s="9">
        <f t="shared" si="210"/>
        <v>0</v>
      </c>
      <c r="MS172" s="9">
        <f t="shared" si="210"/>
        <v>0</v>
      </c>
      <c r="MT172" s="9">
        <f t="shared" si="210"/>
        <v>0</v>
      </c>
      <c r="MU172" s="9">
        <f t="shared" si="210"/>
        <v>0</v>
      </c>
      <c r="MV172" s="9">
        <f t="shared" si="210"/>
        <v>0</v>
      </c>
      <c r="MW172" s="9">
        <f t="shared" si="210"/>
        <v>0</v>
      </c>
      <c r="MX172" s="9">
        <f t="shared" si="210"/>
        <v>0</v>
      </c>
      <c r="MY172" s="9">
        <f t="shared" si="210"/>
        <v>0</v>
      </c>
      <c r="MZ172" s="9">
        <f t="shared" si="210"/>
        <v>0</v>
      </c>
      <c r="NA172" s="9">
        <f t="shared" si="210"/>
        <v>0</v>
      </c>
      <c r="NB172" s="9">
        <f t="shared" si="210"/>
        <v>0</v>
      </c>
      <c r="NC172" s="9">
        <f t="shared" si="210"/>
        <v>0</v>
      </c>
      <c r="ND172" s="9">
        <f t="shared" si="210"/>
        <v>0</v>
      </c>
      <c r="NE172" s="9">
        <f t="shared" si="210"/>
        <v>0</v>
      </c>
      <c r="NF172" s="9">
        <f t="shared" si="210"/>
        <v>0</v>
      </c>
      <c r="NG172" s="9">
        <f t="shared" si="210"/>
        <v>2</v>
      </c>
      <c r="NH172" s="9">
        <f t="shared" si="210"/>
        <v>0</v>
      </c>
      <c r="NI172" s="9">
        <f t="shared" si="210"/>
        <v>0</v>
      </c>
      <c r="NJ172" s="10">
        <f t="shared" si="210"/>
        <v>0</v>
      </c>
      <c r="NK172" s="8">
        <f t="shared" ref="NK172:OO172" si="211">SUM(NK166:NK171)</f>
        <v>8</v>
      </c>
      <c r="NL172" s="9">
        <f t="shared" si="211"/>
        <v>0</v>
      </c>
      <c r="NM172" s="9">
        <f t="shared" si="211"/>
        <v>0</v>
      </c>
      <c r="NN172" s="9">
        <f t="shared" si="211"/>
        <v>0</v>
      </c>
      <c r="NO172" s="9">
        <f t="shared" si="211"/>
        <v>0</v>
      </c>
      <c r="NP172" s="9">
        <f t="shared" si="211"/>
        <v>2</v>
      </c>
      <c r="NQ172" s="9">
        <f t="shared" si="211"/>
        <v>2</v>
      </c>
      <c r="NR172" s="9">
        <f t="shared" si="211"/>
        <v>0</v>
      </c>
      <c r="NS172" s="9">
        <f t="shared" si="211"/>
        <v>0</v>
      </c>
      <c r="NT172" s="9">
        <f t="shared" si="211"/>
        <v>0</v>
      </c>
      <c r="NU172" s="9">
        <f t="shared" si="211"/>
        <v>0</v>
      </c>
      <c r="NV172" s="9">
        <f>SUM(NV166:NV171)</f>
        <v>0</v>
      </c>
      <c r="NW172" s="9">
        <f t="shared" si="211"/>
        <v>0</v>
      </c>
      <c r="NX172" s="9">
        <f t="shared" si="211"/>
        <v>0</v>
      </c>
      <c r="NY172" s="9">
        <f t="shared" si="211"/>
        <v>0</v>
      </c>
      <c r="NZ172" s="9">
        <f t="shared" si="211"/>
        <v>0</v>
      </c>
      <c r="OA172" s="9">
        <f t="shared" si="211"/>
        <v>8</v>
      </c>
      <c r="OB172" s="9">
        <f t="shared" si="211"/>
        <v>0</v>
      </c>
      <c r="OC172" s="9">
        <f t="shared" si="211"/>
        <v>8</v>
      </c>
      <c r="OD172" s="9">
        <f t="shared" si="211"/>
        <v>16</v>
      </c>
      <c r="OE172" s="9">
        <f t="shared" si="211"/>
        <v>22</v>
      </c>
      <c r="OF172" s="9">
        <f t="shared" si="211"/>
        <v>21</v>
      </c>
      <c r="OG172" s="9">
        <f t="shared" si="211"/>
        <v>0</v>
      </c>
      <c r="OH172" s="9">
        <f t="shared" si="211"/>
        <v>0</v>
      </c>
      <c r="OI172" s="9">
        <f t="shared" si="211"/>
        <v>12</v>
      </c>
      <c r="OJ172" s="9">
        <f t="shared" si="211"/>
        <v>12</v>
      </c>
      <c r="OK172" s="9">
        <f t="shared" si="211"/>
        <v>4</v>
      </c>
      <c r="OL172" s="9">
        <f t="shared" si="211"/>
        <v>2</v>
      </c>
      <c r="OM172" s="9">
        <f t="shared" si="211"/>
        <v>8</v>
      </c>
      <c r="ON172" s="9">
        <f t="shared" si="211"/>
        <v>0</v>
      </c>
      <c r="OO172" s="10">
        <f t="shared" si="211"/>
        <v>4</v>
      </c>
      <c r="OP172" s="484">
        <f t="shared" ref="OP172:PT172" si="212">SUM(OP166:OP171)</f>
        <v>2</v>
      </c>
      <c r="OQ172" s="485">
        <f t="shared" si="212"/>
        <v>0</v>
      </c>
      <c r="OR172" s="485">
        <f t="shared" si="212"/>
        <v>3</v>
      </c>
      <c r="OS172" s="485">
        <f t="shared" si="212"/>
        <v>0</v>
      </c>
      <c r="OT172" s="485">
        <f t="shared" si="212"/>
        <v>0</v>
      </c>
      <c r="OU172" s="485">
        <f t="shared" si="212"/>
        <v>0</v>
      </c>
      <c r="OV172" s="485">
        <f t="shared" si="212"/>
        <v>8</v>
      </c>
      <c r="OW172" s="485">
        <f t="shared" si="212"/>
        <v>18</v>
      </c>
      <c r="OX172" s="485">
        <f t="shared" si="212"/>
        <v>4</v>
      </c>
      <c r="OY172" s="485">
        <f t="shared" si="212"/>
        <v>6</v>
      </c>
      <c r="OZ172" s="485">
        <f t="shared" si="212"/>
        <v>8</v>
      </c>
      <c r="PA172" s="485">
        <f>SUM(PA166:PA171)</f>
        <v>0</v>
      </c>
      <c r="PB172" s="485">
        <f t="shared" si="212"/>
        <v>0</v>
      </c>
      <c r="PC172" s="485">
        <f t="shared" si="212"/>
        <v>12</v>
      </c>
      <c r="PD172" s="485">
        <f t="shared" si="212"/>
        <v>17</v>
      </c>
      <c r="PE172" s="485">
        <f t="shared" si="212"/>
        <v>16</v>
      </c>
      <c r="PF172" s="485">
        <f t="shared" si="212"/>
        <v>4</v>
      </c>
      <c r="PG172" s="485">
        <f t="shared" si="212"/>
        <v>0</v>
      </c>
      <c r="PH172" s="485">
        <f t="shared" si="212"/>
        <v>0</v>
      </c>
      <c r="PI172" s="485">
        <f t="shared" si="212"/>
        <v>0</v>
      </c>
      <c r="PJ172" s="485">
        <f t="shared" si="212"/>
        <v>0</v>
      </c>
      <c r="PK172" s="485">
        <f t="shared" si="212"/>
        <v>0</v>
      </c>
      <c r="PL172" s="485">
        <f t="shared" si="212"/>
        <v>3</v>
      </c>
      <c r="PM172" s="485">
        <f t="shared" si="212"/>
        <v>3</v>
      </c>
      <c r="PN172" s="485">
        <f t="shared" si="212"/>
        <v>0</v>
      </c>
      <c r="PO172" s="485">
        <f t="shared" si="212"/>
        <v>0</v>
      </c>
      <c r="PP172" s="485">
        <f t="shared" si="212"/>
        <v>0</v>
      </c>
      <c r="PQ172" s="485">
        <f t="shared" si="212"/>
        <v>0</v>
      </c>
      <c r="PR172" s="485">
        <f t="shared" si="212"/>
        <v>8</v>
      </c>
      <c r="PS172" s="485">
        <f t="shared" si="212"/>
        <v>6</v>
      </c>
      <c r="PT172" s="486">
        <f t="shared" si="212"/>
        <v>8</v>
      </c>
      <c r="PU172" s="484">
        <f t="shared" ref="PU172:QV172" si="213">SUM(PU166:PU171)</f>
        <v>8</v>
      </c>
      <c r="PV172" s="485">
        <f t="shared" si="213"/>
        <v>0</v>
      </c>
      <c r="PW172" s="485">
        <f t="shared" si="213"/>
        <v>0</v>
      </c>
      <c r="PX172" s="485">
        <f t="shared" si="213"/>
        <v>0</v>
      </c>
      <c r="PY172" s="485">
        <f t="shared" si="213"/>
        <v>11</v>
      </c>
      <c r="PZ172" s="485">
        <f t="shared" si="213"/>
        <v>22</v>
      </c>
      <c r="QA172" s="485">
        <f t="shared" si="213"/>
        <v>11</v>
      </c>
      <c r="QB172" s="485">
        <f t="shared" si="213"/>
        <v>22</v>
      </c>
      <c r="QC172" s="485">
        <f t="shared" si="213"/>
        <v>18</v>
      </c>
      <c r="QD172" s="485">
        <f t="shared" si="213"/>
        <v>0</v>
      </c>
      <c r="QE172" s="485">
        <f t="shared" si="213"/>
        <v>8</v>
      </c>
      <c r="QF172" s="485">
        <f t="shared" si="213"/>
        <v>8</v>
      </c>
      <c r="QG172" s="485">
        <f t="shared" si="213"/>
        <v>10</v>
      </c>
      <c r="QH172" s="485">
        <f t="shared" si="213"/>
        <v>17</v>
      </c>
      <c r="QI172" s="485">
        <f t="shared" si="213"/>
        <v>19</v>
      </c>
      <c r="QJ172" s="485">
        <f t="shared" si="213"/>
        <v>0</v>
      </c>
      <c r="QK172" s="485">
        <f t="shared" si="213"/>
        <v>0</v>
      </c>
      <c r="QL172" s="485">
        <f t="shared" si="213"/>
        <v>24</v>
      </c>
      <c r="QM172" s="485">
        <f t="shared" si="213"/>
        <v>22</v>
      </c>
      <c r="QN172" s="485">
        <f t="shared" si="213"/>
        <v>15</v>
      </c>
      <c r="QO172" s="485">
        <f t="shared" si="213"/>
        <v>14</v>
      </c>
      <c r="QP172" s="485">
        <f t="shared" si="213"/>
        <v>3</v>
      </c>
      <c r="QQ172" s="485">
        <f t="shared" si="213"/>
        <v>4</v>
      </c>
      <c r="QR172" s="485">
        <f t="shared" si="213"/>
        <v>0</v>
      </c>
      <c r="QS172" s="485">
        <f t="shared" si="213"/>
        <v>10</v>
      </c>
      <c r="QT172" s="485">
        <f t="shared" si="213"/>
        <v>8</v>
      </c>
      <c r="QU172" s="485">
        <f t="shared" si="213"/>
        <v>6</v>
      </c>
      <c r="QV172" s="486">
        <f t="shared" si="213"/>
        <v>0</v>
      </c>
      <c r="QW172" s="8">
        <f t="shared" ref="QW172:SA172" si="214">SUM(QW166:QW171)</f>
        <v>8</v>
      </c>
      <c r="QX172" s="9">
        <f t="shared" si="214"/>
        <v>0</v>
      </c>
      <c r="QY172" s="9">
        <f t="shared" si="214"/>
        <v>0</v>
      </c>
      <c r="QZ172" s="9">
        <f t="shared" si="214"/>
        <v>10</v>
      </c>
      <c r="RA172" s="9">
        <f t="shared" si="214"/>
        <v>16</v>
      </c>
      <c r="RB172" s="9">
        <f t="shared" si="214"/>
        <v>14</v>
      </c>
      <c r="RC172" s="9">
        <f t="shared" si="214"/>
        <v>11</v>
      </c>
      <c r="RD172" s="9">
        <f t="shared" si="214"/>
        <v>12</v>
      </c>
      <c r="RE172" s="9">
        <f t="shared" si="214"/>
        <v>4</v>
      </c>
      <c r="RF172" s="9">
        <f t="shared" si="214"/>
        <v>0</v>
      </c>
      <c r="RG172" s="9">
        <f t="shared" si="214"/>
        <v>5</v>
      </c>
      <c r="RH172" s="9">
        <f>SUM(RH166:RH171)</f>
        <v>0</v>
      </c>
      <c r="RI172" s="9">
        <f t="shared" si="214"/>
        <v>16</v>
      </c>
      <c r="RJ172" s="9">
        <f t="shared" si="214"/>
        <v>9</v>
      </c>
      <c r="RK172" s="9">
        <f t="shared" si="214"/>
        <v>0</v>
      </c>
      <c r="RL172" s="9">
        <f t="shared" si="214"/>
        <v>0</v>
      </c>
      <c r="RM172" s="9">
        <f t="shared" si="214"/>
        <v>0</v>
      </c>
      <c r="RN172" s="9">
        <f t="shared" si="214"/>
        <v>0</v>
      </c>
      <c r="RO172" s="9">
        <f t="shared" si="214"/>
        <v>0</v>
      </c>
      <c r="RP172" s="9">
        <f t="shared" si="214"/>
        <v>0</v>
      </c>
      <c r="RQ172" s="9">
        <f t="shared" si="214"/>
        <v>0</v>
      </c>
      <c r="RR172" s="9">
        <f t="shared" si="214"/>
        <v>0</v>
      </c>
      <c r="RS172" s="9">
        <f t="shared" si="214"/>
        <v>0</v>
      </c>
      <c r="RT172" s="9">
        <f t="shared" si="214"/>
        <v>0</v>
      </c>
      <c r="RU172" s="9">
        <f t="shared" si="214"/>
        <v>0</v>
      </c>
      <c r="RV172" s="9">
        <f t="shared" si="214"/>
        <v>0</v>
      </c>
      <c r="RW172" s="9">
        <f t="shared" si="214"/>
        <v>0</v>
      </c>
      <c r="RX172" s="9">
        <f t="shared" si="214"/>
        <v>0</v>
      </c>
      <c r="RY172" s="9">
        <f t="shared" si="214"/>
        <v>0</v>
      </c>
      <c r="RZ172" s="9">
        <f t="shared" si="214"/>
        <v>0</v>
      </c>
      <c r="SA172" s="10">
        <f t="shared" si="214"/>
        <v>0</v>
      </c>
    </row>
    <row r="173" spans="1:1148" ht="14.25" hidden="1" customHeight="1" outlineLevel="1" thickBot="1">
      <c r="A173" s="158" t="s">
        <v>233</v>
      </c>
      <c r="B173" s="165">
        <f>SUM(B170/(B168*E173/100))</f>
        <v>1.0792212151728768</v>
      </c>
      <c r="C173" s="166">
        <f>SUM(B170/(E172*E173/100))</f>
        <v>44.22161701191164</v>
      </c>
      <c r="D173" s="73" t="s">
        <v>236</v>
      </c>
      <c r="E173" s="167">
        <v>90</v>
      </c>
      <c r="F173" s="175">
        <v>15.15</v>
      </c>
      <c r="G173" s="49"/>
      <c r="H173" s="187"/>
      <c r="MG173" s="19" t="s">
        <v>38</v>
      </c>
      <c r="MH173" s="20"/>
      <c r="MI173" s="21">
        <f>SUM(MG166:NJ166)</f>
        <v>23</v>
      </c>
      <c r="MJ173" s="21"/>
      <c r="MK173" s="20" t="s">
        <v>39</v>
      </c>
      <c r="ML173" s="20"/>
      <c r="MM173" s="21">
        <f>SUM(MG167:NJ167)</f>
        <v>0</v>
      </c>
      <c r="MN173" s="21"/>
      <c r="MO173" s="20" t="s">
        <v>40</v>
      </c>
      <c r="MP173" s="20"/>
      <c r="MQ173" s="21">
        <f>SUM(MG168:NJ168)</f>
        <v>0</v>
      </c>
      <c r="MR173" s="21"/>
      <c r="MS173" s="20" t="s">
        <v>41</v>
      </c>
      <c r="MT173" s="20"/>
      <c r="MU173" s="21">
        <f>SUM(MG169:NJ169)</f>
        <v>0</v>
      </c>
      <c r="MV173" s="21"/>
      <c r="MW173" s="20" t="s">
        <v>42</v>
      </c>
      <c r="MX173" s="20"/>
      <c r="MY173" s="21">
        <f>SUM(MG170:NJ170)</f>
        <v>0</v>
      </c>
      <c r="MZ173" s="21"/>
      <c r="NA173" s="20" t="s">
        <v>43</v>
      </c>
      <c r="NB173" s="20"/>
      <c r="NC173" s="21">
        <f>SUM(MG171:NJ171)</f>
        <v>0</v>
      </c>
      <c r="ND173" s="21"/>
      <c r="NE173" s="22" t="s">
        <v>44</v>
      </c>
      <c r="NF173" s="22"/>
      <c r="NG173" s="21">
        <f>SUM(MG172:NJ172)</f>
        <v>23</v>
      </c>
      <c r="NH173" s="21"/>
      <c r="NI173" s="21"/>
      <c r="NJ173" s="217"/>
      <c r="NK173" s="19" t="s">
        <v>38</v>
      </c>
      <c r="NL173" s="20"/>
      <c r="NM173" s="21">
        <f>SUM(NK166:OO166)</f>
        <v>39</v>
      </c>
      <c r="NN173" s="21"/>
      <c r="NO173" s="20" t="s">
        <v>39</v>
      </c>
      <c r="NP173" s="20"/>
      <c r="NQ173" s="21">
        <f>SUM(NK167:OO167)</f>
        <v>0</v>
      </c>
      <c r="NR173" s="21"/>
      <c r="NS173" s="20" t="s">
        <v>40</v>
      </c>
      <c r="NT173" s="20"/>
      <c r="NU173" s="21">
        <f>SUM(NK168:OO168)</f>
        <v>80</v>
      </c>
      <c r="NV173" s="21"/>
      <c r="NW173" s="20" t="s">
        <v>41</v>
      </c>
      <c r="NX173" s="20"/>
      <c r="NY173" s="21">
        <f>SUM(NK169:OO169)</f>
        <v>0</v>
      </c>
      <c r="NZ173" s="21"/>
      <c r="OA173" s="20" t="s">
        <v>42</v>
      </c>
      <c r="OB173" s="20"/>
      <c r="OC173" s="21">
        <f>SUM(NK170:OO170)</f>
        <v>0</v>
      </c>
      <c r="OD173" s="21"/>
      <c r="OE173" s="20" t="s">
        <v>43</v>
      </c>
      <c r="OF173" s="20"/>
      <c r="OG173" s="21">
        <f>SUM(NK171:OO171)</f>
        <v>10</v>
      </c>
      <c r="OH173" s="21"/>
      <c r="OI173" s="22" t="s">
        <v>44</v>
      </c>
      <c r="OJ173" s="22"/>
      <c r="OK173" s="21">
        <f>SUM(NK172:OO172)</f>
        <v>129</v>
      </c>
      <c r="OL173" s="21"/>
      <c r="OM173" s="21"/>
      <c r="ON173" s="21"/>
      <c r="OO173" s="217"/>
      <c r="OP173" s="487" t="s">
        <v>38</v>
      </c>
      <c r="OQ173" s="488"/>
      <c r="OR173" s="489">
        <f>SUM(OP166:PT166)</f>
        <v>108</v>
      </c>
      <c r="OS173" s="489"/>
      <c r="OT173" s="488" t="s">
        <v>39</v>
      </c>
      <c r="OU173" s="488"/>
      <c r="OV173" s="489">
        <f>SUM(OP167:PT167)</f>
        <v>9</v>
      </c>
      <c r="OW173" s="489"/>
      <c r="OX173" s="488" t="s">
        <v>40</v>
      </c>
      <c r="OY173" s="488"/>
      <c r="OZ173" s="489">
        <f>SUM(OP168:PT168)</f>
        <v>5</v>
      </c>
      <c r="PA173" s="489"/>
      <c r="PB173" s="488" t="s">
        <v>41</v>
      </c>
      <c r="PC173" s="488"/>
      <c r="PD173" s="489">
        <f>SUM(OP169:PT169)</f>
        <v>4</v>
      </c>
      <c r="PE173" s="489"/>
      <c r="PF173" s="488" t="s">
        <v>42</v>
      </c>
      <c r="PG173" s="488"/>
      <c r="PH173" s="489">
        <f>SUM(OP170:PT170)</f>
        <v>0</v>
      </c>
      <c r="PI173" s="489"/>
      <c r="PJ173" s="488" t="s">
        <v>43</v>
      </c>
      <c r="PK173" s="488"/>
      <c r="PL173" s="489">
        <f>SUM(OP171:PT171)</f>
        <v>0</v>
      </c>
      <c r="PM173" s="489"/>
      <c r="PN173" s="490" t="s">
        <v>44</v>
      </c>
      <c r="PO173" s="490"/>
      <c r="PP173" s="489">
        <f>SUM(OP172:PT172)</f>
        <v>126</v>
      </c>
      <c r="PQ173" s="489"/>
      <c r="PR173" s="489"/>
      <c r="PS173" s="489"/>
      <c r="PT173" s="491"/>
      <c r="PU173" s="487" t="s">
        <v>38</v>
      </c>
      <c r="PV173" s="488"/>
      <c r="PW173" s="489">
        <f>SUM(PU166:QV166)</f>
        <v>13</v>
      </c>
      <c r="PX173" s="489"/>
      <c r="PY173" s="488" t="s">
        <v>39</v>
      </c>
      <c r="PZ173" s="488"/>
      <c r="QA173" s="489">
        <f>SUM(PU167:QV167)</f>
        <v>44</v>
      </c>
      <c r="QB173" s="489"/>
      <c r="QC173" s="725" t="s">
        <v>40</v>
      </c>
      <c r="QD173" s="726"/>
      <c r="QE173" s="489">
        <f>SUM(PU168:QV168)</f>
        <v>164</v>
      </c>
      <c r="QF173" s="489"/>
      <c r="QG173" s="488" t="s">
        <v>41</v>
      </c>
      <c r="QH173" s="498"/>
      <c r="QI173" s="489">
        <f>SUM(PU169:QV169)</f>
        <v>36</v>
      </c>
      <c r="QJ173" s="489"/>
      <c r="QK173" s="488" t="s">
        <v>42</v>
      </c>
      <c r="QL173" s="498"/>
      <c r="QM173" s="489">
        <f>SUM(PU170:QV170)</f>
        <v>0</v>
      </c>
      <c r="QN173" s="489"/>
      <c r="QO173" s="488" t="s">
        <v>43</v>
      </c>
      <c r="QP173" s="498"/>
      <c r="QQ173" s="489">
        <f>SUM(PU171:QV171)</f>
        <v>3</v>
      </c>
      <c r="QR173" s="489"/>
      <c r="QS173" s="490" t="s">
        <v>44</v>
      </c>
      <c r="QT173" s="490"/>
      <c r="QU173" s="489">
        <f>SUM(PU172:QV172)</f>
        <v>260</v>
      </c>
      <c r="QV173" s="491"/>
      <c r="QW173" s="19" t="s">
        <v>38</v>
      </c>
      <c r="QX173" s="20"/>
      <c r="QY173" s="21">
        <f>SUM(QW166:SA166)</f>
        <v>0</v>
      </c>
      <c r="QZ173" s="21"/>
      <c r="RA173" s="20" t="s">
        <v>39</v>
      </c>
      <c r="RB173" s="20"/>
      <c r="RC173" s="21">
        <f>SUM(QW167:SA167)</f>
        <v>6</v>
      </c>
      <c r="RD173" s="21"/>
      <c r="RE173" s="20" t="s">
        <v>40</v>
      </c>
      <c r="RF173" s="20"/>
      <c r="RG173" s="21">
        <f>SUM(QW168:SA168)</f>
        <v>31</v>
      </c>
      <c r="RH173" s="21"/>
      <c r="RI173" s="20" t="s">
        <v>41</v>
      </c>
      <c r="RJ173" s="20"/>
      <c r="RK173" s="21">
        <f>SUM(QW169:SA169)</f>
        <v>8</v>
      </c>
      <c r="RL173" s="21"/>
      <c r="RM173" s="20" t="s">
        <v>42</v>
      </c>
      <c r="RN173" s="20"/>
      <c r="RO173" s="21">
        <f>SUM(QW170:SA170)</f>
        <v>0</v>
      </c>
      <c r="RP173" s="21"/>
      <c r="RQ173" s="20" t="s">
        <v>43</v>
      </c>
      <c r="RR173" s="20"/>
      <c r="RS173" s="21">
        <f>SUM(QW171:SA171)</f>
        <v>60</v>
      </c>
      <c r="RT173" s="21"/>
      <c r="RU173" s="22" t="s">
        <v>44</v>
      </c>
      <c r="RV173" s="22"/>
      <c r="RW173" s="21">
        <f>SUM(QW172:SA172)</f>
        <v>105</v>
      </c>
      <c r="RX173" s="21"/>
      <c r="RY173" s="21"/>
      <c r="RZ173" s="21"/>
      <c r="SA173" s="217"/>
    </row>
    <row r="174" spans="1:1148" ht="14.25" hidden="1" customHeight="1" outlineLevel="1">
      <c r="A174" s="208"/>
      <c r="B174" s="307" t="s">
        <v>237</v>
      </c>
      <c r="C174" s="247">
        <v>27.6</v>
      </c>
      <c r="E174" s="314">
        <v>2.5</v>
      </c>
      <c r="F174" s="322">
        <v>3</v>
      </c>
      <c r="G174" s="313">
        <v>3.5</v>
      </c>
      <c r="H174" s="309">
        <v>4</v>
      </c>
      <c r="MD174" s="317">
        <f t="shared" ref="MD174:NI174" si="215">$C174*$E174</f>
        <v>69</v>
      </c>
      <c r="ME174" s="317">
        <f t="shared" si="215"/>
        <v>69</v>
      </c>
      <c r="MF174" s="317">
        <f t="shared" si="215"/>
        <v>69</v>
      </c>
      <c r="MG174" s="317">
        <f t="shared" si="215"/>
        <v>69</v>
      </c>
      <c r="MH174" s="317">
        <f t="shared" si="215"/>
        <v>69</v>
      </c>
      <c r="MI174" s="312">
        <f t="shared" si="215"/>
        <v>69</v>
      </c>
      <c r="MJ174" s="312">
        <f t="shared" si="215"/>
        <v>69</v>
      </c>
      <c r="MK174" s="317">
        <f t="shared" si="215"/>
        <v>69</v>
      </c>
      <c r="ML174" s="317">
        <f t="shared" si="215"/>
        <v>69</v>
      </c>
      <c r="MM174" s="317">
        <f t="shared" si="215"/>
        <v>69</v>
      </c>
      <c r="MN174" s="317">
        <f t="shared" si="215"/>
        <v>69</v>
      </c>
      <c r="MO174" s="317">
        <f t="shared" si="215"/>
        <v>69</v>
      </c>
      <c r="MP174" s="312">
        <f t="shared" si="215"/>
        <v>69</v>
      </c>
      <c r="MQ174" s="312">
        <f t="shared" si="215"/>
        <v>69</v>
      </c>
      <c r="MR174" s="317">
        <f t="shared" si="215"/>
        <v>69</v>
      </c>
      <c r="MS174" s="317">
        <f t="shared" si="215"/>
        <v>69</v>
      </c>
      <c r="MT174" s="317">
        <f t="shared" si="215"/>
        <v>69</v>
      </c>
      <c r="MU174" s="317">
        <f t="shared" si="215"/>
        <v>69</v>
      </c>
      <c r="MV174" s="317">
        <f t="shared" si="215"/>
        <v>69</v>
      </c>
      <c r="MW174" s="312">
        <f t="shared" si="215"/>
        <v>69</v>
      </c>
      <c r="MX174" s="312">
        <f t="shared" si="215"/>
        <v>69</v>
      </c>
      <c r="MY174" s="317">
        <f t="shared" si="215"/>
        <v>69</v>
      </c>
      <c r="MZ174" s="317">
        <f t="shared" si="215"/>
        <v>69</v>
      </c>
      <c r="NA174" s="317">
        <f t="shared" si="215"/>
        <v>69</v>
      </c>
      <c r="NB174" s="317">
        <f t="shared" si="215"/>
        <v>69</v>
      </c>
      <c r="NC174" s="317">
        <f t="shared" si="215"/>
        <v>69</v>
      </c>
      <c r="ND174" s="312">
        <f t="shared" si="215"/>
        <v>69</v>
      </c>
      <c r="NE174" s="312">
        <f t="shared" si="215"/>
        <v>69</v>
      </c>
      <c r="NF174" s="317">
        <f t="shared" si="215"/>
        <v>69</v>
      </c>
      <c r="NG174" s="317">
        <f t="shared" si="215"/>
        <v>69</v>
      </c>
      <c r="NH174" s="317">
        <f t="shared" si="215"/>
        <v>69</v>
      </c>
      <c r="NI174" s="317">
        <f t="shared" si="215"/>
        <v>69</v>
      </c>
      <c r="NJ174" s="317">
        <f t="shared" ref="NJ174:OO174" si="216">$C174*$E174</f>
        <v>69</v>
      </c>
      <c r="NK174" s="312">
        <f t="shared" si="216"/>
        <v>69</v>
      </c>
      <c r="NL174" s="312">
        <f t="shared" si="216"/>
        <v>69</v>
      </c>
      <c r="NM174" s="317">
        <f t="shared" si="216"/>
        <v>69</v>
      </c>
      <c r="NN174" s="317">
        <f t="shared" si="216"/>
        <v>69</v>
      </c>
      <c r="NO174" s="317">
        <f t="shared" si="216"/>
        <v>69</v>
      </c>
      <c r="NP174" s="317">
        <f t="shared" si="216"/>
        <v>69</v>
      </c>
      <c r="NQ174" s="317">
        <f t="shared" si="216"/>
        <v>69</v>
      </c>
      <c r="NR174" s="317">
        <f t="shared" si="216"/>
        <v>69</v>
      </c>
      <c r="NS174" s="312">
        <f t="shared" si="216"/>
        <v>69</v>
      </c>
      <c r="NT174" s="312">
        <f t="shared" si="216"/>
        <v>69</v>
      </c>
      <c r="NU174" s="312">
        <f t="shared" si="216"/>
        <v>69</v>
      </c>
      <c r="NV174" s="312">
        <f t="shared" si="216"/>
        <v>69</v>
      </c>
      <c r="NW174" s="312">
        <f t="shared" si="216"/>
        <v>69</v>
      </c>
      <c r="NX174" s="312">
        <f t="shared" si="216"/>
        <v>69</v>
      </c>
      <c r="NY174" s="312">
        <f t="shared" si="216"/>
        <v>69</v>
      </c>
      <c r="NZ174" s="312">
        <f t="shared" si="216"/>
        <v>69</v>
      </c>
      <c r="OA174" s="317">
        <f t="shared" si="216"/>
        <v>69</v>
      </c>
      <c r="OB174" s="317">
        <f t="shared" si="216"/>
        <v>69</v>
      </c>
      <c r="OC174" s="317">
        <f t="shared" si="216"/>
        <v>69</v>
      </c>
      <c r="OD174" s="317">
        <f t="shared" si="216"/>
        <v>69</v>
      </c>
      <c r="OE174" s="317">
        <f t="shared" si="216"/>
        <v>69</v>
      </c>
      <c r="OF174" s="317">
        <f t="shared" si="216"/>
        <v>69</v>
      </c>
      <c r="OG174" s="312">
        <f t="shared" si="216"/>
        <v>69</v>
      </c>
      <c r="OH174" s="312">
        <f t="shared" si="216"/>
        <v>69</v>
      </c>
      <c r="OI174" s="317">
        <f t="shared" si="216"/>
        <v>69</v>
      </c>
      <c r="OJ174" s="317">
        <f t="shared" si="216"/>
        <v>69</v>
      </c>
      <c r="OK174" s="317">
        <f t="shared" si="216"/>
        <v>69</v>
      </c>
      <c r="OL174" s="317">
        <f t="shared" si="216"/>
        <v>69</v>
      </c>
      <c r="OM174" s="317">
        <f t="shared" si="216"/>
        <v>69</v>
      </c>
      <c r="ON174" s="312">
        <f t="shared" si="216"/>
        <v>69</v>
      </c>
      <c r="OO174" s="317">
        <f t="shared" si="216"/>
        <v>69</v>
      </c>
      <c r="OP174" s="317">
        <f t="shared" ref="OP174:PX174" si="217">$C174*$E174</f>
        <v>69</v>
      </c>
      <c r="OQ174" s="317">
        <f t="shared" si="217"/>
        <v>69</v>
      </c>
      <c r="OR174" s="317">
        <f t="shared" si="217"/>
        <v>69</v>
      </c>
      <c r="OS174" s="317">
        <f t="shared" si="217"/>
        <v>69</v>
      </c>
      <c r="OT174" s="312">
        <f t="shared" si="217"/>
        <v>69</v>
      </c>
      <c r="OU174" s="312">
        <f t="shared" si="217"/>
        <v>69</v>
      </c>
      <c r="OV174" s="317">
        <f t="shared" si="217"/>
        <v>69</v>
      </c>
      <c r="OW174" s="317">
        <f t="shared" si="217"/>
        <v>69</v>
      </c>
      <c r="OX174" s="317">
        <f t="shared" si="217"/>
        <v>69</v>
      </c>
      <c r="OY174" s="317">
        <f t="shared" si="217"/>
        <v>69</v>
      </c>
      <c r="OZ174" s="317">
        <f t="shared" si="217"/>
        <v>69</v>
      </c>
      <c r="PA174" s="312">
        <f t="shared" si="217"/>
        <v>69</v>
      </c>
      <c r="PB174" s="312">
        <f t="shared" si="217"/>
        <v>69</v>
      </c>
      <c r="PC174" s="317">
        <f t="shared" si="217"/>
        <v>69</v>
      </c>
      <c r="PD174" s="317">
        <f t="shared" si="217"/>
        <v>69</v>
      </c>
      <c r="PE174" s="317">
        <f t="shared" si="217"/>
        <v>69</v>
      </c>
      <c r="PF174" s="317">
        <f t="shared" si="217"/>
        <v>69</v>
      </c>
      <c r="PG174" s="317">
        <f t="shared" si="217"/>
        <v>69</v>
      </c>
      <c r="PH174" s="317">
        <f t="shared" si="217"/>
        <v>69</v>
      </c>
      <c r="PI174" s="312">
        <f t="shared" si="217"/>
        <v>69</v>
      </c>
      <c r="PJ174" s="317">
        <f t="shared" si="217"/>
        <v>69</v>
      </c>
      <c r="PK174" s="312">
        <f t="shared" si="217"/>
        <v>69</v>
      </c>
      <c r="PL174" s="317">
        <f t="shared" si="217"/>
        <v>69</v>
      </c>
      <c r="PM174" s="317">
        <f t="shared" si="217"/>
        <v>69</v>
      </c>
      <c r="PN174" s="317">
        <f t="shared" si="217"/>
        <v>69</v>
      </c>
      <c r="PO174" s="312">
        <f t="shared" si="217"/>
        <v>69</v>
      </c>
      <c r="PP174" s="312">
        <f t="shared" si="217"/>
        <v>69</v>
      </c>
      <c r="PQ174" s="317">
        <f t="shared" si="217"/>
        <v>69</v>
      </c>
      <c r="PR174" s="317">
        <f t="shared" si="217"/>
        <v>69</v>
      </c>
      <c r="PS174" s="317">
        <f t="shared" si="217"/>
        <v>69</v>
      </c>
      <c r="PT174" s="317">
        <f t="shared" si="217"/>
        <v>69</v>
      </c>
      <c r="PU174" s="317">
        <f t="shared" si="217"/>
        <v>69</v>
      </c>
      <c r="PV174" s="312">
        <f t="shared" si="217"/>
        <v>69</v>
      </c>
      <c r="PW174" s="312">
        <f t="shared" si="217"/>
        <v>69</v>
      </c>
      <c r="PX174" s="312">
        <f t="shared" si="217"/>
        <v>69</v>
      </c>
      <c r="PY174" s="317">
        <f t="shared" ref="PY174:QT174" si="218">$C174*$F174</f>
        <v>82.800000000000011</v>
      </c>
      <c r="PZ174" s="317">
        <f t="shared" si="218"/>
        <v>82.800000000000011</v>
      </c>
      <c r="QA174" s="317">
        <f t="shared" si="218"/>
        <v>82.800000000000011</v>
      </c>
      <c r="QB174" s="317">
        <f t="shared" si="218"/>
        <v>82.800000000000011</v>
      </c>
      <c r="QC174" s="317">
        <f t="shared" si="218"/>
        <v>82.800000000000011</v>
      </c>
      <c r="QD174" s="318">
        <f t="shared" si="218"/>
        <v>82.800000000000011</v>
      </c>
      <c r="QE174" s="317">
        <f t="shared" si="218"/>
        <v>82.800000000000011</v>
      </c>
      <c r="QF174" s="317">
        <f t="shared" si="218"/>
        <v>82.800000000000011</v>
      </c>
      <c r="QG174" s="317">
        <f t="shared" si="218"/>
        <v>82.800000000000011</v>
      </c>
      <c r="QH174" s="317">
        <f t="shared" si="218"/>
        <v>82.800000000000011</v>
      </c>
      <c r="QI174" s="317">
        <f t="shared" si="218"/>
        <v>82.800000000000011</v>
      </c>
      <c r="QJ174" s="318">
        <f t="shared" si="218"/>
        <v>82.800000000000011</v>
      </c>
      <c r="QK174" s="318">
        <f t="shared" si="218"/>
        <v>82.800000000000011</v>
      </c>
      <c r="QL174" s="317">
        <f t="shared" si="218"/>
        <v>82.800000000000011</v>
      </c>
      <c r="QM174" s="317">
        <f t="shared" si="218"/>
        <v>82.800000000000011</v>
      </c>
      <c r="QN174" s="317">
        <f t="shared" si="218"/>
        <v>82.800000000000011</v>
      </c>
      <c r="QO174" s="317">
        <f t="shared" si="218"/>
        <v>82.800000000000011</v>
      </c>
      <c r="QP174" s="317">
        <f t="shared" si="218"/>
        <v>82.800000000000011</v>
      </c>
      <c r="QQ174" s="318">
        <f t="shared" si="218"/>
        <v>82.800000000000011</v>
      </c>
      <c r="QR174" s="318">
        <f t="shared" si="218"/>
        <v>82.800000000000011</v>
      </c>
      <c r="QS174" s="317">
        <f t="shared" si="218"/>
        <v>82.800000000000011</v>
      </c>
      <c r="QT174" s="317">
        <f t="shared" si="218"/>
        <v>82.800000000000011</v>
      </c>
      <c r="QU174" s="310">
        <f t="shared" ref="QU174:RK174" si="219">$C174*$G174</f>
        <v>96.600000000000009</v>
      </c>
      <c r="QV174" s="310">
        <f t="shared" si="219"/>
        <v>96.600000000000009</v>
      </c>
      <c r="QW174" s="310">
        <f t="shared" si="219"/>
        <v>96.600000000000009</v>
      </c>
      <c r="QX174" s="310">
        <f t="shared" si="219"/>
        <v>96.600000000000009</v>
      </c>
      <c r="QY174" s="310">
        <f t="shared" si="219"/>
        <v>96.600000000000009</v>
      </c>
      <c r="QZ174" s="310">
        <f t="shared" si="219"/>
        <v>96.600000000000009</v>
      </c>
      <c r="RA174" s="310">
        <f t="shared" si="219"/>
        <v>96.600000000000009</v>
      </c>
      <c r="RB174" s="310">
        <f t="shared" si="219"/>
        <v>96.600000000000009</v>
      </c>
      <c r="RC174" s="310">
        <f t="shared" si="219"/>
        <v>96.600000000000009</v>
      </c>
      <c r="RD174" s="310">
        <f t="shared" si="219"/>
        <v>96.600000000000009</v>
      </c>
      <c r="RE174" s="317">
        <f t="shared" si="219"/>
        <v>96.600000000000009</v>
      </c>
      <c r="RF174" s="310">
        <f t="shared" si="219"/>
        <v>96.600000000000009</v>
      </c>
      <c r="RG174" s="317">
        <f t="shared" si="219"/>
        <v>96.600000000000009</v>
      </c>
      <c r="RH174" s="317">
        <f t="shared" si="219"/>
        <v>96.600000000000009</v>
      </c>
      <c r="RI174" s="317">
        <f t="shared" si="219"/>
        <v>96.600000000000009</v>
      </c>
      <c r="RJ174" s="317">
        <f t="shared" si="219"/>
        <v>96.600000000000009</v>
      </c>
      <c r="RK174" s="317">
        <f t="shared" si="219"/>
        <v>96.600000000000009</v>
      </c>
      <c r="APJ174" s="312">
        <f t="shared" ref="APJ174:APU174" si="220">$C174*$E174</f>
        <v>69</v>
      </c>
      <c r="APK174" s="312">
        <f t="shared" si="220"/>
        <v>69</v>
      </c>
      <c r="APL174" s="312">
        <f t="shared" si="220"/>
        <v>69</v>
      </c>
      <c r="APM174" s="312">
        <f t="shared" si="220"/>
        <v>69</v>
      </c>
      <c r="APN174" s="312">
        <f t="shared" si="220"/>
        <v>69</v>
      </c>
      <c r="APO174" s="312">
        <f t="shared" si="220"/>
        <v>69</v>
      </c>
      <c r="APP174" s="312">
        <f t="shared" si="220"/>
        <v>69</v>
      </c>
      <c r="APQ174" s="312">
        <f t="shared" si="220"/>
        <v>69</v>
      </c>
      <c r="APR174" s="312">
        <f t="shared" si="220"/>
        <v>69</v>
      </c>
      <c r="APS174" s="312">
        <f t="shared" si="220"/>
        <v>69</v>
      </c>
      <c r="APT174" s="312">
        <f t="shared" si="220"/>
        <v>69</v>
      </c>
      <c r="APU174" s="312">
        <f t="shared" si="220"/>
        <v>69</v>
      </c>
    </row>
    <row r="175" spans="1:1148" ht="14.25" customHeight="1" collapsed="1">
      <c r="A175" s="208"/>
      <c r="B175" s="477"/>
      <c r="C175" s="247"/>
      <c r="E175" s="324"/>
      <c r="F175" s="324"/>
      <c r="G175" s="324"/>
      <c r="H175" s="247"/>
      <c r="NV175" s="119"/>
      <c r="NW175" s="119"/>
      <c r="NX175" s="119"/>
      <c r="NY175" s="119"/>
      <c r="NZ175" s="119"/>
      <c r="OA175" s="119"/>
      <c r="OB175" s="119"/>
      <c r="OC175" s="119"/>
      <c r="OD175" s="119"/>
      <c r="OE175" s="119"/>
      <c r="OF175" s="119"/>
      <c r="OG175" s="119"/>
      <c r="OH175" s="119"/>
      <c r="OZ175" s="119"/>
      <c r="PA175" s="119"/>
      <c r="PB175" s="119"/>
      <c r="PC175" s="119"/>
      <c r="PD175" s="119"/>
      <c r="PE175" s="119"/>
      <c r="PF175" s="119"/>
      <c r="PG175" s="119"/>
      <c r="PH175" s="119"/>
      <c r="PI175" s="119"/>
      <c r="PJ175" s="119"/>
      <c r="PK175" s="119"/>
      <c r="PL175" s="119"/>
      <c r="PM175" s="119"/>
      <c r="PN175" s="119"/>
      <c r="PO175" s="119"/>
      <c r="PP175" s="119"/>
      <c r="PQ175" s="119"/>
      <c r="PR175" s="119"/>
      <c r="PS175" s="119"/>
      <c r="PT175" s="119"/>
      <c r="PU175" s="119"/>
      <c r="PV175" s="119"/>
      <c r="PW175" s="119"/>
      <c r="PX175" s="119"/>
      <c r="PY175" s="119"/>
      <c r="PZ175" s="119"/>
      <c r="QA175" s="119"/>
      <c r="QB175" s="119"/>
      <c r="QC175" s="119"/>
      <c r="QD175" s="119"/>
      <c r="QE175" s="119"/>
      <c r="QF175" s="119"/>
      <c r="QG175" s="119"/>
      <c r="QH175" s="119"/>
      <c r="QI175" s="119"/>
      <c r="QJ175" s="119"/>
      <c r="QK175" s="119"/>
      <c r="QL175" s="119"/>
      <c r="QM175" s="119"/>
      <c r="QN175" s="119"/>
      <c r="QO175" s="119"/>
      <c r="QP175" s="119"/>
      <c r="QQ175" s="119"/>
      <c r="QR175" s="119"/>
      <c r="QS175" s="119"/>
      <c r="QT175" s="119"/>
      <c r="QU175" s="119"/>
      <c r="QV175" s="119"/>
      <c r="QW175" s="119"/>
      <c r="QX175" s="119"/>
      <c r="QY175" s="119"/>
      <c r="QZ175" s="119"/>
      <c r="RA175" s="119"/>
      <c r="RB175" s="119"/>
      <c r="RC175" s="119"/>
      <c r="RD175" s="119"/>
      <c r="RE175" s="119"/>
      <c r="RF175" s="119"/>
      <c r="RG175" s="119"/>
    </row>
    <row r="176" spans="1:1148" s="118" customFormat="1">
      <c r="A176" s="249"/>
      <c r="B176" s="225" t="s">
        <v>599</v>
      </c>
      <c r="C176" s="226"/>
      <c r="D176" s="151"/>
      <c r="E176" s="226"/>
      <c r="F176" s="226"/>
      <c r="G176" s="226"/>
      <c r="H176" s="226"/>
      <c r="NV176" s="136"/>
      <c r="NW176" s="136"/>
      <c r="NX176" s="136"/>
      <c r="NY176" s="136"/>
      <c r="NZ176" s="136"/>
      <c r="OA176" s="136"/>
      <c r="OB176" s="136"/>
      <c r="OC176" s="136"/>
      <c r="OD176" s="136"/>
      <c r="OE176" s="136"/>
      <c r="OF176" s="136"/>
      <c r="OG176" s="136"/>
      <c r="OH176" s="136"/>
      <c r="OI176" s="136"/>
      <c r="OJ176" s="136"/>
      <c r="OK176" s="136"/>
      <c r="OL176" s="136"/>
      <c r="OM176" s="136"/>
      <c r="ON176" s="136"/>
      <c r="OO176" s="136"/>
      <c r="OP176" s="136"/>
      <c r="OQ176" s="136"/>
      <c r="OR176" s="136"/>
      <c r="OS176" s="136"/>
      <c r="OT176" s="136"/>
      <c r="OU176" s="136"/>
      <c r="OV176" s="136"/>
      <c r="OW176" s="136"/>
      <c r="OX176" s="136"/>
      <c r="OY176" s="136"/>
      <c r="OZ176" s="136"/>
      <c r="PA176" s="136"/>
      <c r="PB176" s="136"/>
      <c r="PC176" s="136"/>
      <c r="PD176" s="136"/>
      <c r="PE176" s="136"/>
      <c r="PF176" s="136"/>
      <c r="PG176" s="136"/>
      <c r="PH176" s="136"/>
      <c r="PI176" s="136"/>
      <c r="PJ176" s="136"/>
      <c r="PK176" s="136"/>
      <c r="PL176" s="136"/>
      <c r="PM176" s="136"/>
      <c r="PN176" s="136"/>
      <c r="PO176" s="136"/>
      <c r="PP176" s="136"/>
      <c r="PQ176" s="136"/>
      <c r="PR176" s="136"/>
      <c r="PS176" s="136"/>
      <c r="PT176" s="136"/>
      <c r="PU176" s="136"/>
      <c r="PV176" s="136"/>
      <c r="PW176" s="136"/>
      <c r="PX176" s="136"/>
      <c r="PY176" s="136"/>
      <c r="PZ176" s="136"/>
      <c r="QA176" s="136"/>
      <c r="QB176" s="136"/>
      <c r="QC176" s="136"/>
      <c r="QD176" s="136"/>
      <c r="QE176" s="136"/>
      <c r="QF176" s="136"/>
      <c r="QG176" s="136"/>
      <c r="QH176" s="136"/>
      <c r="QI176" s="136"/>
      <c r="QJ176" s="136"/>
      <c r="QK176" s="136"/>
      <c r="QL176" s="136"/>
      <c r="QM176" s="136"/>
      <c r="QN176" s="136"/>
      <c r="QO176" s="136"/>
      <c r="QP176" s="136"/>
      <c r="QQ176" s="136"/>
      <c r="QR176" s="136"/>
      <c r="QS176" s="136"/>
      <c r="QT176" s="136"/>
      <c r="QU176" s="136"/>
      <c r="QV176" s="136"/>
      <c r="QW176" s="136"/>
      <c r="QX176" s="136"/>
      <c r="QY176" s="136"/>
      <c r="QZ176" s="136"/>
      <c r="RA176" s="136"/>
      <c r="RB176" s="136"/>
      <c r="RC176" s="136"/>
      <c r="RD176" s="136"/>
      <c r="RE176" s="136"/>
      <c r="RF176" s="136"/>
      <c r="RG176" s="136"/>
      <c r="RH176" s="136"/>
      <c r="RI176" s="136"/>
      <c r="RJ176" s="136"/>
      <c r="RK176" s="136"/>
      <c r="RL176" s="136"/>
      <c r="RM176" s="136"/>
      <c r="RN176" s="136"/>
      <c r="RO176" s="136"/>
      <c r="RP176" s="136"/>
      <c r="RQ176" s="136"/>
      <c r="RR176" s="136"/>
      <c r="RS176" s="136"/>
      <c r="RT176" s="136"/>
      <c r="RU176" s="136"/>
      <c r="RV176" s="136"/>
      <c r="RW176" s="136"/>
      <c r="RX176" s="136"/>
      <c r="RY176" s="136"/>
      <c r="RZ176" s="136"/>
      <c r="SA176" s="136"/>
      <c r="AIW176" s="500"/>
    </row>
    <row r="177" spans="2:1115" s="249" customFormat="1">
      <c r="B177" s="225"/>
      <c r="C177" s="226"/>
      <c r="D177" s="151"/>
      <c r="E177" s="226"/>
      <c r="F177" s="226"/>
      <c r="G177" s="226"/>
      <c r="H177" s="226"/>
      <c r="NV177" s="136"/>
      <c r="NW177" s="136"/>
      <c r="NX177" s="136"/>
      <c r="NY177" s="136"/>
      <c r="NZ177" s="136"/>
      <c r="OA177" s="136"/>
      <c r="OB177" s="136"/>
      <c r="OC177" s="136"/>
      <c r="OD177" s="136"/>
      <c r="OE177" s="136"/>
      <c r="OF177" s="136"/>
      <c r="OG177" s="136"/>
      <c r="OH177" s="136"/>
      <c r="OI177" s="136"/>
      <c r="OJ177" s="136"/>
      <c r="OK177" s="136"/>
      <c r="OL177" s="136"/>
      <c r="OM177" s="136"/>
      <c r="ON177" s="136"/>
      <c r="OO177" s="136"/>
      <c r="OP177" s="136"/>
      <c r="OQ177" s="136"/>
      <c r="OR177" s="136"/>
      <c r="OS177" s="136"/>
      <c r="OT177" s="136"/>
      <c r="OU177" s="136"/>
      <c r="OV177" s="136"/>
      <c r="OW177" s="136"/>
      <c r="OX177" s="136"/>
      <c r="OY177" s="136"/>
      <c r="OZ177" s="136"/>
      <c r="PA177" s="136"/>
      <c r="PB177" s="136"/>
      <c r="PC177" s="136"/>
      <c r="PD177" s="136"/>
      <c r="PE177" s="136"/>
      <c r="PF177" s="136"/>
      <c r="PG177" s="136"/>
      <c r="PH177" s="136"/>
      <c r="PI177" s="136"/>
      <c r="PJ177" s="136"/>
      <c r="PK177" s="136"/>
      <c r="PL177" s="136"/>
      <c r="PM177" s="136"/>
      <c r="PN177" s="136"/>
      <c r="PO177" s="136"/>
      <c r="PP177" s="136"/>
      <c r="PQ177" s="136"/>
      <c r="PR177" s="136"/>
      <c r="PS177" s="136"/>
      <c r="PT177" s="136"/>
      <c r="PU177" s="136"/>
      <c r="PV177" s="136"/>
      <c r="PW177" s="136"/>
      <c r="PX177" s="136"/>
      <c r="PY177" s="136"/>
      <c r="PZ177" s="136"/>
      <c r="QA177" s="136"/>
      <c r="QB177" s="136"/>
      <c r="QC177" s="136"/>
      <c r="QD177" s="136"/>
      <c r="QE177" s="136"/>
      <c r="QF177" s="136"/>
      <c r="QG177" s="136"/>
      <c r="QH177" s="136"/>
      <c r="QI177" s="136"/>
      <c r="QJ177" s="136"/>
      <c r="QK177" s="136"/>
      <c r="QL177" s="136"/>
      <c r="QM177" s="136"/>
      <c r="QN177" s="136"/>
      <c r="QO177" s="136"/>
      <c r="QP177" s="136"/>
      <c r="QQ177" s="136"/>
      <c r="QR177" s="136"/>
      <c r="QS177" s="136"/>
      <c r="QT177" s="136"/>
      <c r="QU177" s="136"/>
      <c r="QV177" s="136"/>
      <c r="QW177" s="136"/>
      <c r="QX177" s="136"/>
      <c r="QY177" s="136"/>
      <c r="QZ177" s="136"/>
      <c r="RA177" s="136"/>
      <c r="RB177" s="136"/>
      <c r="RC177" s="136"/>
      <c r="RD177" s="136"/>
      <c r="RE177" s="136"/>
      <c r="RF177" s="136"/>
      <c r="RG177" s="136"/>
      <c r="RH177" s="136"/>
      <c r="RI177" s="136"/>
      <c r="RJ177" s="136"/>
      <c r="RK177" s="136"/>
      <c r="RL177" s="136"/>
      <c r="RM177" s="136"/>
      <c r="RN177" s="136"/>
      <c r="RO177" s="136"/>
      <c r="RP177" s="136"/>
      <c r="RQ177" s="136"/>
      <c r="RR177" s="136"/>
      <c r="RS177" s="136"/>
      <c r="RT177" s="136"/>
      <c r="RU177" s="136"/>
      <c r="RV177" s="136"/>
      <c r="RW177" s="136"/>
      <c r="RX177" s="136"/>
      <c r="RY177" s="136"/>
      <c r="RZ177" s="136"/>
      <c r="SA177" s="136"/>
      <c r="AIW177" s="501"/>
    </row>
    <row r="178" spans="2:1115" s="249" customFormat="1">
      <c r="B178" s="225"/>
      <c r="C178" s="226"/>
      <c r="D178" s="151"/>
      <c r="E178" s="226"/>
      <c r="F178" s="226"/>
      <c r="G178" s="226"/>
      <c r="H178" s="226"/>
      <c r="NV178" s="136"/>
      <c r="NW178" s="136"/>
      <c r="NX178" s="136"/>
      <c r="NY178" s="136"/>
      <c r="NZ178" s="136"/>
      <c r="OA178" s="136"/>
      <c r="OB178" s="136"/>
      <c r="OC178" s="136"/>
      <c r="OD178" s="136"/>
      <c r="OE178" s="136"/>
      <c r="OF178" s="136"/>
      <c r="OG178" s="136"/>
      <c r="OH178" s="136"/>
      <c r="OI178" s="136"/>
      <c r="OJ178" s="136"/>
      <c r="OK178" s="136"/>
      <c r="OL178" s="136"/>
      <c r="OM178" s="136"/>
      <c r="ON178" s="136"/>
      <c r="OO178" s="136"/>
      <c r="OP178" s="136"/>
      <c r="OQ178" s="136"/>
      <c r="OR178" s="136"/>
      <c r="OS178" s="136"/>
      <c r="OT178" s="136"/>
      <c r="OU178" s="136"/>
      <c r="OV178" s="136"/>
      <c r="OW178" s="136"/>
      <c r="OX178" s="136"/>
      <c r="OY178" s="136"/>
      <c r="OZ178" s="136"/>
      <c r="PA178" s="136"/>
      <c r="PB178" s="136"/>
      <c r="PC178" s="136"/>
      <c r="PD178" s="136"/>
      <c r="PE178" s="136"/>
      <c r="PF178" s="136"/>
      <c r="PG178" s="136"/>
      <c r="PH178" s="136"/>
      <c r="PI178" s="136"/>
      <c r="PJ178" s="136"/>
      <c r="PK178" s="136"/>
      <c r="PL178" s="136"/>
      <c r="PM178" s="136"/>
      <c r="PN178" s="136"/>
      <c r="PO178" s="136"/>
      <c r="PP178" s="136"/>
      <c r="PQ178" s="136"/>
      <c r="PR178" s="136"/>
      <c r="PS178" s="136"/>
      <c r="PT178" s="136"/>
      <c r="PU178" s="136"/>
      <c r="PV178" s="136"/>
      <c r="PW178" s="136"/>
      <c r="PX178" s="136"/>
      <c r="PY178" s="136"/>
      <c r="PZ178" s="136"/>
      <c r="QA178" s="136"/>
      <c r="QB178" s="136"/>
      <c r="QC178" s="136"/>
      <c r="QD178" s="136"/>
      <c r="QE178" s="136"/>
      <c r="QF178" s="136"/>
      <c r="QG178" s="136"/>
      <c r="QH178" s="136"/>
      <c r="QI178" s="136"/>
      <c r="QJ178" s="136"/>
      <c r="QK178" s="136"/>
      <c r="QL178" s="136"/>
      <c r="QM178" s="136"/>
      <c r="QN178" s="136"/>
      <c r="QO178" s="136"/>
      <c r="QP178" s="136"/>
      <c r="QQ178" s="136"/>
      <c r="QR178" s="136"/>
      <c r="QS178" s="136"/>
      <c r="QT178" s="136"/>
      <c r="QU178" s="136"/>
      <c r="QV178" s="136"/>
      <c r="QW178" s="136"/>
      <c r="QX178" s="136"/>
      <c r="QY178" s="136"/>
      <c r="QZ178" s="136"/>
      <c r="RA178" s="136"/>
      <c r="RB178" s="136"/>
      <c r="RC178" s="136"/>
      <c r="RD178" s="136"/>
      <c r="RE178" s="136"/>
      <c r="RF178" s="136"/>
      <c r="RG178" s="136"/>
      <c r="RH178" s="136"/>
      <c r="RI178" s="136"/>
      <c r="RJ178" s="136"/>
      <c r="AIW178" s="501"/>
    </row>
    <row r="179" spans="2:1115" s="249" customFormat="1">
      <c r="B179" s="225"/>
      <c r="C179" s="226"/>
      <c r="D179" s="151"/>
      <c r="E179" s="226"/>
      <c r="F179" s="226"/>
      <c r="G179" s="226"/>
      <c r="H179" s="226"/>
      <c r="NV179" s="136"/>
      <c r="NW179" s="136"/>
      <c r="NX179" s="136"/>
      <c r="NY179" s="136"/>
      <c r="NZ179" s="136"/>
      <c r="OA179" s="136"/>
      <c r="OB179" s="136"/>
      <c r="OC179" s="136"/>
      <c r="OD179" s="136"/>
      <c r="OE179" s="136"/>
      <c r="OF179" s="136"/>
      <c r="OG179" s="136"/>
      <c r="OH179" s="136"/>
      <c r="OI179" s="136"/>
      <c r="OJ179" s="136"/>
      <c r="OK179" s="136"/>
      <c r="OL179" s="136"/>
      <c r="OM179" s="136"/>
      <c r="ON179" s="136"/>
      <c r="OO179" s="136"/>
      <c r="OP179" s="136"/>
      <c r="OQ179" s="136"/>
      <c r="OR179" s="136"/>
      <c r="OS179" s="136"/>
      <c r="OT179" s="136"/>
      <c r="OU179" s="136"/>
      <c r="OV179" s="136"/>
      <c r="OW179" s="136"/>
      <c r="OX179" s="136"/>
      <c r="OY179" s="136"/>
      <c r="OZ179" s="136"/>
      <c r="PA179" s="136"/>
      <c r="PB179" s="136"/>
      <c r="PC179" s="136"/>
      <c r="PD179" s="136"/>
      <c r="PE179" s="136"/>
      <c r="PF179" s="136"/>
      <c r="PG179" s="136"/>
      <c r="PH179" s="136"/>
      <c r="PI179" s="136"/>
      <c r="PJ179" s="136"/>
      <c r="PK179" s="136"/>
      <c r="PL179" s="136"/>
      <c r="PM179" s="136"/>
      <c r="PN179" s="136"/>
      <c r="PO179" s="136"/>
      <c r="PP179" s="136"/>
      <c r="PQ179" s="136"/>
      <c r="PR179" s="136"/>
      <c r="PS179" s="136"/>
      <c r="PT179" s="136"/>
      <c r="PU179" s="136"/>
      <c r="PV179" s="136"/>
      <c r="PW179" s="136"/>
      <c r="PX179" s="136"/>
      <c r="PY179" s="136"/>
      <c r="PZ179" s="136"/>
      <c r="QA179" s="136"/>
      <c r="QB179" s="136"/>
      <c r="QC179" s="136"/>
      <c r="QD179" s="136"/>
      <c r="QE179" s="136"/>
      <c r="QF179" s="136"/>
      <c r="QG179" s="136"/>
      <c r="QH179" s="136"/>
      <c r="QI179" s="136"/>
      <c r="QJ179" s="136"/>
      <c r="QK179" s="136"/>
      <c r="QL179" s="136"/>
      <c r="QM179" s="136"/>
      <c r="QN179" s="136"/>
      <c r="QO179" s="136"/>
      <c r="QP179" s="136"/>
      <c r="QQ179" s="136"/>
      <c r="QR179" s="136"/>
      <c r="QS179" s="136"/>
      <c r="QT179" s="136"/>
      <c r="QU179" s="136"/>
      <c r="QV179" s="136"/>
      <c r="QW179" s="136"/>
      <c r="QX179" s="136"/>
      <c r="QY179" s="136"/>
      <c r="QZ179" s="136"/>
      <c r="RA179" s="136"/>
      <c r="RB179" s="136"/>
      <c r="RC179" s="136"/>
      <c r="RD179" s="136"/>
      <c r="RE179" s="136"/>
      <c r="RF179" s="136"/>
      <c r="RG179" s="136"/>
      <c r="RH179" s="136"/>
      <c r="RI179" s="136"/>
      <c r="RJ179" s="136"/>
      <c r="AIW179" s="501"/>
    </row>
    <row r="180" spans="2:1115" s="249" customFormat="1">
      <c r="B180" s="225"/>
      <c r="C180" s="226"/>
      <c r="D180" s="151"/>
      <c r="E180" s="226"/>
      <c r="F180" s="226"/>
      <c r="G180" s="226"/>
      <c r="H180" s="226"/>
      <c r="NV180" s="136"/>
      <c r="NW180" s="136"/>
      <c r="NX180" s="136"/>
      <c r="NY180" s="136"/>
      <c r="NZ180" s="136"/>
      <c r="OA180" s="136"/>
      <c r="OB180" s="136"/>
      <c r="OC180" s="136"/>
      <c r="OD180" s="136"/>
      <c r="OE180" s="136"/>
      <c r="OF180" s="136"/>
      <c r="OG180" s="136"/>
      <c r="OH180" s="136"/>
      <c r="OI180" s="136"/>
      <c r="OJ180" s="136"/>
      <c r="OK180" s="136"/>
      <c r="OL180" s="136"/>
      <c r="OM180" s="136"/>
      <c r="ON180" s="136"/>
      <c r="OO180" s="136"/>
      <c r="OP180" s="136"/>
      <c r="OQ180" s="136"/>
      <c r="OR180" s="136"/>
      <c r="OS180" s="136"/>
      <c r="OT180" s="136"/>
      <c r="OU180" s="136"/>
      <c r="OV180" s="136"/>
      <c r="OW180" s="136"/>
      <c r="OX180" s="136"/>
      <c r="OY180" s="136"/>
      <c r="OZ180" s="136"/>
      <c r="PA180" s="136"/>
      <c r="PB180" s="136"/>
      <c r="PC180" s="136"/>
      <c r="PD180" s="136"/>
      <c r="PE180" s="136"/>
      <c r="PF180" s="136"/>
      <c r="PG180" s="136"/>
      <c r="PH180" s="136"/>
      <c r="PI180" s="136"/>
      <c r="PJ180" s="136"/>
      <c r="PK180" s="136"/>
      <c r="PL180" s="136"/>
      <c r="PM180" s="136"/>
      <c r="PN180" s="136"/>
      <c r="PO180" s="136"/>
      <c r="PP180" s="136"/>
      <c r="PQ180" s="136"/>
      <c r="PR180" s="136"/>
      <c r="PS180" s="136"/>
      <c r="PT180" s="136"/>
      <c r="PU180" s="136"/>
      <c r="PV180" s="136"/>
      <c r="PW180" s="136"/>
      <c r="PX180" s="136"/>
      <c r="PY180" s="136"/>
      <c r="PZ180" s="136"/>
      <c r="QA180" s="136"/>
      <c r="QB180" s="136"/>
      <c r="QC180" s="136"/>
      <c r="QD180" s="136"/>
      <c r="QE180" s="136"/>
      <c r="QF180" s="136"/>
      <c r="QG180" s="136"/>
      <c r="QH180" s="136"/>
      <c r="QI180" s="136"/>
      <c r="QJ180" s="136"/>
      <c r="QK180" s="136"/>
      <c r="QL180" s="136"/>
      <c r="QM180" s="136"/>
      <c r="QN180" s="136"/>
      <c r="QO180" s="136"/>
      <c r="QP180" s="136"/>
      <c r="QQ180" s="136"/>
      <c r="QR180" s="136"/>
      <c r="QS180" s="136"/>
      <c r="QT180" s="136"/>
      <c r="QU180" s="136"/>
      <c r="QV180" s="136"/>
      <c r="QW180" s="136"/>
      <c r="QX180" s="136"/>
      <c r="QY180" s="136"/>
      <c r="QZ180" s="136"/>
      <c r="RA180" s="136"/>
      <c r="RB180" s="136"/>
      <c r="RC180" s="136"/>
      <c r="RD180" s="136"/>
      <c r="RE180" s="136"/>
      <c r="RF180" s="136"/>
      <c r="RG180" s="136"/>
      <c r="RH180" s="136"/>
      <c r="RI180" s="136"/>
      <c r="RJ180" s="136"/>
      <c r="AIW180" s="501"/>
    </row>
    <row r="181" spans="2:1115" s="249" customFormat="1">
      <c r="B181" s="225"/>
      <c r="C181" s="226"/>
      <c r="D181" s="151"/>
      <c r="E181" s="226"/>
      <c r="F181" s="226"/>
      <c r="G181" s="226"/>
      <c r="H181" s="226"/>
      <c r="NV181" s="136"/>
      <c r="NW181" s="136"/>
      <c r="NX181" s="136"/>
      <c r="NY181" s="136"/>
      <c r="NZ181" s="136"/>
      <c r="OA181" s="136"/>
      <c r="OB181" s="136"/>
      <c r="OC181" s="136"/>
      <c r="OD181" s="136"/>
      <c r="OE181" s="136"/>
      <c r="OF181" s="136"/>
      <c r="OG181" s="136"/>
      <c r="OH181" s="136"/>
      <c r="OI181" s="136"/>
      <c r="OJ181" s="136"/>
      <c r="OK181" s="136"/>
      <c r="OL181" s="136"/>
      <c r="OM181" s="136"/>
      <c r="ON181" s="136"/>
      <c r="OO181" s="136"/>
      <c r="OP181" s="136"/>
      <c r="OQ181" s="136"/>
      <c r="OR181" s="136"/>
      <c r="OS181" s="136"/>
      <c r="OT181" s="136"/>
      <c r="OU181" s="136"/>
      <c r="OV181" s="136"/>
      <c r="OW181" s="136"/>
      <c r="OX181" s="136"/>
      <c r="OY181" s="136"/>
      <c r="OZ181" s="136"/>
      <c r="PA181" s="136"/>
      <c r="PB181" s="136"/>
      <c r="PC181" s="136"/>
      <c r="PD181" s="136"/>
      <c r="PE181" s="136"/>
      <c r="PF181" s="136"/>
      <c r="PG181" s="136"/>
      <c r="PH181" s="136"/>
      <c r="PI181" s="136"/>
      <c r="PJ181" s="136"/>
      <c r="PK181" s="136"/>
      <c r="PL181" s="136"/>
      <c r="PM181" s="136"/>
      <c r="PN181" s="136"/>
      <c r="PO181" s="136"/>
      <c r="PP181" s="136"/>
      <c r="PQ181" s="136"/>
      <c r="PR181" s="136"/>
      <c r="PS181" s="136"/>
      <c r="PT181" s="136"/>
      <c r="PU181" s="136"/>
      <c r="PV181" s="136"/>
      <c r="PW181" s="136"/>
      <c r="PX181" s="136"/>
      <c r="PY181" s="136"/>
      <c r="PZ181" s="136"/>
      <c r="QA181" s="136"/>
      <c r="QB181" s="136"/>
      <c r="QC181" s="136"/>
      <c r="QD181" s="136"/>
      <c r="QE181" s="136"/>
      <c r="QF181" s="136"/>
      <c r="QG181" s="136"/>
      <c r="QH181" s="136"/>
      <c r="QI181" s="136"/>
      <c r="QJ181" s="136"/>
      <c r="QK181" s="136"/>
      <c r="QL181" s="136"/>
      <c r="QM181" s="136"/>
      <c r="QN181" s="136"/>
      <c r="QO181" s="136"/>
      <c r="QP181" s="136"/>
      <c r="QQ181" s="136"/>
      <c r="QR181" s="136"/>
      <c r="QS181" s="136"/>
      <c r="QT181" s="136"/>
      <c r="QU181" s="136"/>
      <c r="QV181" s="136"/>
      <c r="QW181" s="136"/>
      <c r="QX181" s="136"/>
      <c r="QY181" s="136"/>
      <c r="QZ181" s="136"/>
      <c r="RA181" s="136"/>
      <c r="RB181" s="136"/>
      <c r="RC181" s="136"/>
      <c r="RD181" s="136"/>
      <c r="RE181" s="136"/>
      <c r="RF181" s="136"/>
      <c r="RG181" s="136"/>
      <c r="RH181" s="136"/>
      <c r="RI181" s="136"/>
      <c r="RJ181" s="136"/>
      <c r="AIW181" s="501"/>
    </row>
    <row r="182" spans="2:1115" s="249" customFormat="1">
      <c r="B182" s="225"/>
      <c r="C182" s="226"/>
      <c r="D182" s="151"/>
      <c r="E182" s="226"/>
      <c r="F182" s="226"/>
      <c r="G182" s="226"/>
      <c r="H182" s="226"/>
      <c r="NV182" s="136"/>
      <c r="NW182" s="136"/>
      <c r="NX182" s="136"/>
      <c r="NY182" s="136"/>
      <c r="NZ182" s="136"/>
      <c r="OA182" s="136"/>
      <c r="OB182" s="136"/>
      <c r="OC182" s="136"/>
      <c r="OD182" s="136"/>
      <c r="OE182" s="136"/>
      <c r="OF182" s="136"/>
      <c r="OG182" s="136"/>
      <c r="OH182" s="136"/>
      <c r="OI182" s="136"/>
      <c r="OJ182" s="136"/>
      <c r="OK182" s="136"/>
      <c r="OL182" s="136"/>
      <c r="OM182" s="136"/>
      <c r="ON182" s="136"/>
      <c r="OO182" s="136"/>
      <c r="OP182" s="136"/>
      <c r="OQ182" s="136"/>
      <c r="OR182" s="136"/>
      <c r="OS182" s="136"/>
      <c r="OT182" s="136"/>
      <c r="OU182" s="136"/>
      <c r="OV182" s="136"/>
      <c r="OW182" s="136"/>
      <c r="OX182" s="136"/>
      <c r="OY182" s="136"/>
      <c r="OZ182" s="136"/>
      <c r="PA182" s="136"/>
      <c r="PB182" s="136"/>
      <c r="PC182" s="136"/>
      <c r="PD182" s="136"/>
      <c r="PE182" s="136"/>
      <c r="PF182" s="136"/>
      <c r="PG182" s="136"/>
      <c r="PH182" s="136"/>
      <c r="PI182" s="136"/>
      <c r="PJ182" s="136"/>
      <c r="PK182" s="136"/>
      <c r="PL182" s="136"/>
      <c r="PM182" s="136"/>
      <c r="PN182" s="136"/>
      <c r="PO182" s="136"/>
      <c r="PP182" s="136"/>
      <c r="PQ182" s="136"/>
      <c r="PR182" s="136"/>
      <c r="PS182" s="136"/>
      <c r="PT182" s="136"/>
      <c r="PU182" s="136"/>
      <c r="PV182" s="136"/>
      <c r="PW182" s="136"/>
      <c r="PX182" s="136"/>
      <c r="PY182" s="136"/>
      <c r="PZ182" s="136"/>
      <c r="QA182" s="136"/>
      <c r="QB182" s="136"/>
      <c r="QC182" s="136"/>
      <c r="QD182" s="136"/>
      <c r="QE182" s="136"/>
      <c r="QF182" s="136"/>
      <c r="QG182" s="136"/>
      <c r="QH182" s="136"/>
      <c r="QI182" s="136"/>
      <c r="QJ182" s="136"/>
      <c r="QK182" s="136"/>
      <c r="QL182" s="136"/>
      <c r="QM182" s="136"/>
      <c r="QN182" s="136"/>
      <c r="QO182" s="136"/>
      <c r="QP182" s="136"/>
      <c r="QQ182" s="136"/>
      <c r="QR182" s="136"/>
      <c r="QS182" s="136"/>
      <c r="QT182" s="136"/>
      <c r="QU182" s="136"/>
      <c r="QV182" s="136"/>
      <c r="QW182" s="136"/>
      <c r="QX182" s="136"/>
      <c r="QY182" s="136"/>
      <c r="QZ182" s="136"/>
      <c r="RA182" s="136"/>
      <c r="RB182" s="136"/>
      <c r="RC182" s="136"/>
      <c r="RD182" s="136"/>
      <c r="RE182" s="136"/>
      <c r="RF182" s="136"/>
      <c r="RG182" s="136"/>
      <c r="RH182" s="136"/>
      <c r="RI182" s="136"/>
      <c r="RJ182" s="136"/>
      <c r="AIW182" s="501"/>
    </row>
    <row r="183" spans="2:1115" s="249" customFormat="1">
      <c r="B183" s="225"/>
      <c r="C183" s="226"/>
      <c r="D183" s="151"/>
      <c r="E183" s="226"/>
      <c r="F183" s="226"/>
      <c r="G183" s="226"/>
      <c r="H183" s="226"/>
      <c r="NV183" s="136"/>
      <c r="NW183" s="136"/>
      <c r="NX183" s="136"/>
      <c r="NY183" s="136"/>
      <c r="NZ183" s="136"/>
      <c r="OA183" s="136"/>
      <c r="OB183" s="136"/>
      <c r="OC183" s="136"/>
      <c r="OD183" s="136"/>
      <c r="OE183" s="136"/>
      <c r="OF183" s="136"/>
      <c r="OG183" s="136"/>
      <c r="OH183" s="136"/>
      <c r="OI183" s="136"/>
      <c r="OJ183" s="136"/>
      <c r="OK183" s="136"/>
      <c r="OL183" s="136"/>
      <c r="OM183" s="136"/>
      <c r="ON183" s="136"/>
      <c r="OO183" s="136"/>
      <c r="OP183" s="136"/>
      <c r="OQ183" s="136"/>
      <c r="OR183" s="136"/>
      <c r="OS183" s="136"/>
      <c r="OT183" s="136"/>
      <c r="OU183" s="136"/>
      <c r="OV183" s="136"/>
      <c r="OW183" s="136"/>
      <c r="OX183" s="136"/>
      <c r="OY183" s="136"/>
      <c r="OZ183" s="136"/>
      <c r="PA183" s="136"/>
      <c r="PB183" s="136"/>
      <c r="PC183" s="136"/>
      <c r="PD183" s="136"/>
      <c r="PE183" s="136"/>
      <c r="PF183" s="136"/>
      <c r="PG183" s="136"/>
      <c r="PH183" s="136"/>
      <c r="PI183" s="136"/>
      <c r="PJ183" s="136"/>
      <c r="PK183" s="136"/>
      <c r="PL183" s="136"/>
      <c r="PM183" s="136"/>
      <c r="PN183" s="136"/>
      <c r="PO183" s="136"/>
      <c r="PP183" s="136"/>
      <c r="PQ183" s="136"/>
      <c r="PR183" s="136"/>
      <c r="PS183" s="136"/>
      <c r="PT183" s="136"/>
      <c r="PU183" s="136"/>
      <c r="PV183" s="136"/>
      <c r="PW183" s="136"/>
      <c r="PX183" s="136"/>
      <c r="PY183" s="136"/>
      <c r="PZ183" s="136"/>
      <c r="QA183" s="136"/>
      <c r="QB183" s="136"/>
      <c r="QC183" s="136"/>
      <c r="QD183" s="136"/>
      <c r="QE183" s="136"/>
      <c r="QF183" s="136"/>
      <c r="QG183" s="136"/>
      <c r="QH183" s="136"/>
      <c r="QI183" s="136"/>
      <c r="QJ183" s="136"/>
      <c r="QK183" s="136"/>
      <c r="QL183" s="136"/>
      <c r="QM183" s="136"/>
      <c r="QN183" s="136"/>
      <c r="QO183" s="136"/>
      <c r="QP183" s="136"/>
      <c r="QQ183" s="136"/>
      <c r="QR183" s="136"/>
      <c r="QS183" s="136"/>
      <c r="QT183" s="136"/>
      <c r="QU183" s="136"/>
      <c r="QV183" s="136"/>
      <c r="QW183" s="136"/>
      <c r="QX183" s="136"/>
      <c r="QY183" s="136"/>
      <c r="QZ183" s="136"/>
      <c r="RA183" s="136"/>
      <c r="RB183" s="136"/>
      <c r="RC183" s="136"/>
      <c r="RD183" s="136"/>
      <c r="RE183" s="136"/>
      <c r="RF183" s="136"/>
      <c r="RG183" s="136"/>
      <c r="RH183" s="136"/>
      <c r="RI183" s="136"/>
      <c r="RJ183" s="136"/>
      <c r="AIW183" s="501"/>
    </row>
    <row r="184" spans="2:1115" ht="13.8" thickBot="1"/>
    <row r="185" spans="2:1115" s="136" customFormat="1" ht="14.25" customHeight="1" thickBot="1">
      <c r="B185" s="188"/>
      <c r="C185" s="188"/>
      <c r="D185" s="189"/>
      <c r="E185" s="188"/>
      <c r="F185" s="190"/>
      <c r="G185" s="190"/>
      <c r="H185" s="190"/>
      <c r="I185" s="251">
        <v>23</v>
      </c>
      <c r="J185" s="252">
        <v>12</v>
      </c>
      <c r="K185" s="252">
        <v>8</v>
      </c>
      <c r="L185" s="252">
        <v>0</v>
      </c>
      <c r="M185" s="252">
        <v>23</v>
      </c>
      <c r="N185" s="252">
        <v>21</v>
      </c>
      <c r="O185" s="252">
        <v>16</v>
      </c>
      <c r="P185" s="252">
        <v>23</v>
      </c>
      <c r="Q185" s="252">
        <v>30</v>
      </c>
      <c r="R185" s="252">
        <v>0</v>
      </c>
      <c r="S185" s="252">
        <v>0</v>
      </c>
      <c r="T185" s="252">
        <v>0</v>
      </c>
      <c r="U185" s="252">
        <v>0</v>
      </c>
      <c r="V185" s="252">
        <v>0</v>
      </c>
      <c r="W185" s="252">
        <v>0</v>
      </c>
      <c r="X185" s="252">
        <v>3</v>
      </c>
      <c r="Y185" s="252">
        <v>3</v>
      </c>
      <c r="Z185" s="252">
        <v>1</v>
      </c>
      <c r="AA185" s="252">
        <v>0</v>
      </c>
      <c r="AB185" s="252">
        <v>11</v>
      </c>
      <c r="AC185" s="252">
        <v>4</v>
      </c>
      <c r="AD185" s="252">
        <v>17</v>
      </c>
      <c r="AE185" s="252">
        <v>4</v>
      </c>
      <c r="AF185" s="252">
        <v>2</v>
      </c>
      <c r="AG185" s="252">
        <v>0</v>
      </c>
      <c r="AH185" s="252">
        <v>15</v>
      </c>
      <c r="AI185" s="252">
        <v>41</v>
      </c>
      <c r="AJ185" s="252">
        <v>24</v>
      </c>
      <c r="AK185" s="252">
        <v>38</v>
      </c>
      <c r="AL185" s="252">
        <v>39</v>
      </c>
      <c r="AM185" s="253">
        <v>23</v>
      </c>
      <c r="AN185" s="251">
        <v>0</v>
      </c>
      <c r="AO185" s="252">
        <v>27</v>
      </c>
      <c r="AP185" s="252">
        <v>38</v>
      </c>
      <c r="AQ185" s="252">
        <v>25</v>
      </c>
      <c r="AR185" s="252">
        <v>19</v>
      </c>
      <c r="AS185" s="252">
        <v>23</v>
      </c>
      <c r="AT185" s="252">
        <v>6</v>
      </c>
      <c r="AU185" s="252">
        <v>0</v>
      </c>
      <c r="AV185" s="252">
        <v>24</v>
      </c>
      <c r="AW185" s="252">
        <v>27</v>
      </c>
      <c r="AX185" s="252">
        <v>34</v>
      </c>
      <c r="AY185" s="252">
        <v>7</v>
      </c>
      <c r="AZ185" s="252">
        <v>20</v>
      </c>
      <c r="BA185" s="252">
        <v>19</v>
      </c>
      <c r="BB185" s="252">
        <v>0</v>
      </c>
      <c r="BC185" s="252">
        <v>5</v>
      </c>
      <c r="BD185" s="252">
        <v>8</v>
      </c>
      <c r="BE185" s="252">
        <v>9</v>
      </c>
      <c r="BF185" s="252">
        <v>12</v>
      </c>
      <c r="BG185" s="252">
        <v>15</v>
      </c>
      <c r="BH185" s="252">
        <v>20</v>
      </c>
      <c r="BI185" s="252">
        <v>0</v>
      </c>
      <c r="BJ185" s="252">
        <v>2</v>
      </c>
      <c r="BK185" s="252">
        <v>29</v>
      </c>
      <c r="BL185" s="252">
        <v>23</v>
      </c>
      <c r="BM185" s="252">
        <v>28</v>
      </c>
      <c r="BN185" s="252">
        <v>30</v>
      </c>
      <c r="BO185" s="252">
        <v>4</v>
      </c>
      <c r="BP185" s="252">
        <v>0</v>
      </c>
      <c r="BQ185" s="252">
        <v>24</v>
      </c>
      <c r="BR185" s="253">
        <v>24</v>
      </c>
      <c r="BS185" s="251">
        <v>22</v>
      </c>
      <c r="BT185" s="252">
        <v>22</v>
      </c>
      <c r="BU185" s="252">
        <v>36</v>
      </c>
      <c r="BV185" s="252">
        <v>18</v>
      </c>
      <c r="BW185" s="252">
        <v>4</v>
      </c>
      <c r="BX185" s="252">
        <v>30</v>
      </c>
      <c r="BY185" s="252">
        <v>38</v>
      </c>
      <c r="BZ185" s="252">
        <v>20</v>
      </c>
      <c r="CA185" s="252">
        <v>23</v>
      </c>
      <c r="CB185" s="252">
        <v>17</v>
      </c>
      <c r="CC185" s="252">
        <v>2</v>
      </c>
      <c r="CD185" s="252">
        <v>0</v>
      </c>
      <c r="CE185" s="252">
        <v>12</v>
      </c>
      <c r="CF185" s="252">
        <v>24</v>
      </c>
      <c r="CG185" s="252">
        <v>17</v>
      </c>
      <c r="CH185" s="252">
        <v>26</v>
      </c>
      <c r="CI185" s="252">
        <v>20</v>
      </c>
      <c r="CJ185" s="252">
        <v>11</v>
      </c>
      <c r="CK185" s="252">
        <v>0</v>
      </c>
      <c r="CL185" s="252">
        <v>14</v>
      </c>
      <c r="CM185" s="252">
        <v>1</v>
      </c>
      <c r="CN185" s="252">
        <v>5</v>
      </c>
      <c r="CO185" s="252">
        <v>19</v>
      </c>
      <c r="CP185" s="252">
        <v>7</v>
      </c>
      <c r="CQ185" s="252">
        <v>0</v>
      </c>
      <c r="CR185" s="252">
        <v>0</v>
      </c>
      <c r="CS185" s="252">
        <v>6</v>
      </c>
      <c r="CT185" s="252">
        <v>33</v>
      </c>
      <c r="CU185" s="253">
        <v>11</v>
      </c>
      <c r="CV185" s="251">
        <v>14</v>
      </c>
      <c r="CW185" s="252">
        <v>36</v>
      </c>
      <c r="CX185" s="252">
        <v>17</v>
      </c>
      <c r="CY185" s="252">
        <v>0</v>
      </c>
      <c r="CZ185" s="252">
        <v>24</v>
      </c>
      <c r="DA185" s="252">
        <v>25</v>
      </c>
      <c r="DB185" s="252">
        <v>18</v>
      </c>
      <c r="DC185" s="252">
        <v>14</v>
      </c>
      <c r="DD185" s="252">
        <v>23</v>
      </c>
      <c r="DE185" s="252">
        <v>10</v>
      </c>
      <c r="DF185" s="252">
        <v>0</v>
      </c>
      <c r="DG185" s="252">
        <v>13</v>
      </c>
      <c r="DH185" s="252">
        <v>18</v>
      </c>
      <c r="DI185" s="252">
        <v>25</v>
      </c>
      <c r="DJ185" s="252">
        <v>36</v>
      </c>
      <c r="DK185" s="252">
        <v>39</v>
      </c>
      <c r="DL185" s="252">
        <v>19</v>
      </c>
      <c r="DM185" s="252">
        <v>0</v>
      </c>
      <c r="DN185" s="252">
        <v>34</v>
      </c>
      <c r="DO185" s="252">
        <v>28</v>
      </c>
      <c r="DP185" s="252">
        <v>25</v>
      </c>
      <c r="DQ185" s="252">
        <v>12</v>
      </c>
      <c r="DR185" s="252">
        <v>11</v>
      </c>
      <c r="DS185" s="252">
        <v>4</v>
      </c>
      <c r="DT185" s="252">
        <v>0</v>
      </c>
      <c r="DU185" s="252">
        <v>18</v>
      </c>
      <c r="DV185" s="252">
        <v>20</v>
      </c>
      <c r="DW185" s="252">
        <v>12</v>
      </c>
      <c r="DX185" s="252">
        <v>11</v>
      </c>
      <c r="DY185" s="252">
        <v>15</v>
      </c>
      <c r="DZ185" s="253">
        <v>2</v>
      </c>
      <c r="EA185" s="251">
        <v>0</v>
      </c>
      <c r="EB185" s="252">
        <v>21</v>
      </c>
      <c r="EC185" s="252">
        <v>30</v>
      </c>
      <c r="ED185" s="252">
        <v>29</v>
      </c>
      <c r="EE185" s="252">
        <v>39</v>
      </c>
      <c r="EF185" s="252">
        <v>29</v>
      </c>
      <c r="EG185" s="252">
        <v>14</v>
      </c>
      <c r="EH185" s="252">
        <v>0</v>
      </c>
      <c r="EI185" s="252">
        <v>3</v>
      </c>
      <c r="EJ185" s="252">
        <v>38</v>
      </c>
      <c r="EK185" s="252">
        <v>24</v>
      </c>
      <c r="EL185" s="252">
        <v>25</v>
      </c>
      <c r="EM185" s="252">
        <v>0</v>
      </c>
      <c r="EN185" s="252">
        <v>0</v>
      </c>
      <c r="EO185" s="252">
        <v>0</v>
      </c>
      <c r="EP185" s="252">
        <v>0</v>
      </c>
      <c r="EQ185" s="252">
        <v>29</v>
      </c>
      <c r="ER185" s="252">
        <v>22</v>
      </c>
      <c r="ES185" s="252">
        <v>24</v>
      </c>
      <c r="ET185" s="252">
        <v>14</v>
      </c>
      <c r="EU185" s="252">
        <v>19</v>
      </c>
      <c r="EV185" s="252">
        <v>0</v>
      </c>
      <c r="EW185" s="252">
        <v>27</v>
      </c>
      <c r="EX185" s="252">
        <v>19</v>
      </c>
      <c r="EY185" s="252">
        <v>24</v>
      </c>
      <c r="EZ185" s="252">
        <v>17</v>
      </c>
      <c r="FA185" s="252">
        <v>34</v>
      </c>
      <c r="FB185" s="252">
        <v>30</v>
      </c>
      <c r="FC185" s="252">
        <v>0</v>
      </c>
      <c r="FD185" s="253">
        <v>26</v>
      </c>
      <c r="FE185" s="254">
        <v>20</v>
      </c>
      <c r="FF185" s="252">
        <v>19</v>
      </c>
      <c r="FG185" s="252">
        <v>13</v>
      </c>
      <c r="FH185" s="252">
        <v>13</v>
      </c>
      <c r="FI185" s="252">
        <v>0</v>
      </c>
      <c r="FJ185" s="252">
        <v>0</v>
      </c>
      <c r="FK185" s="252">
        <v>3</v>
      </c>
      <c r="FL185" s="252">
        <v>2</v>
      </c>
      <c r="FM185" s="252">
        <v>8</v>
      </c>
      <c r="FN185" s="252">
        <v>6</v>
      </c>
      <c r="FO185" s="252">
        <v>19</v>
      </c>
      <c r="FP185" s="252">
        <v>8</v>
      </c>
      <c r="FQ185" s="252">
        <v>0</v>
      </c>
      <c r="FR185" s="252">
        <v>22</v>
      </c>
      <c r="FS185" s="252">
        <v>17</v>
      </c>
      <c r="FT185" s="252">
        <v>18</v>
      </c>
      <c r="FU185" s="252">
        <v>27</v>
      </c>
      <c r="FV185" s="252">
        <v>19</v>
      </c>
      <c r="FW185" s="252">
        <v>0</v>
      </c>
      <c r="FX185" s="252">
        <v>0</v>
      </c>
      <c r="FY185" s="252">
        <v>19</v>
      </c>
      <c r="FZ185" s="252">
        <v>29</v>
      </c>
      <c r="GA185" s="252">
        <v>44</v>
      </c>
      <c r="GB185" s="252">
        <v>26</v>
      </c>
      <c r="GC185" s="252">
        <v>39</v>
      </c>
      <c r="GD185" s="252">
        <v>12</v>
      </c>
      <c r="GE185" s="252">
        <v>0</v>
      </c>
      <c r="GF185" s="252">
        <v>21</v>
      </c>
      <c r="GG185" s="252">
        <v>8</v>
      </c>
      <c r="GH185" s="252">
        <v>11</v>
      </c>
      <c r="GI185" s="348">
        <v>32</v>
      </c>
      <c r="GJ185" s="251">
        <v>29</v>
      </c>
      <c r="GK185" s="252">
        <v>20</v>
      </c>
      <c r="GL185" s="252">
        <v>0</v>
      </c>
      <c r="GM185" s="252">
        <v>31</v>
      </c>
      <c r="GN185" s="252">
        <v>51</v>
      </c>
      <c r="GO185" s="252">
        <v>43</v>
      </c>
      <c r="GP185" s="252">
        <v>45</v>
      </c>
      <c r="GQ185" s="252">
        <v>38</v>
      </c>
      <c r="GR185" s="252">
        <v>0</v>
      </c>
      <c r="GS185" s="252">
        <v>0</v>
      </c>
      <c r="GT185" s="252">
        <v>21</v>
      </c>
      <c r="GU185" s="252">
        <v>28</v>
      </c>
      <c r="GV185" s="252">
        <v>17</v>
      </c>
      <c r="GW185" s="252">
        <v>29</v>
      </c>
      <c r="GX185" s="252">
        <v>33</v>
      </c>
      <c r="GY185" s="252">
        <v>29</v>
      </c>
      <c r="GZ185" s="252">
        <v>0</v>
      </c>
      <c r="HA185" s="252">
        <v>43</v>
      </c>
      <c r="HB185" s="252">
        <v>11</v>
      </c>
      <c r="HC185" s="252">
        <v>15</v>
      </c>
      <c r="HD185" s="252">
        <v>30</v>
      </c>
      <c r="HE185" s="252">
        <v>22</v>
      </c>
      <c r="HF185" s="252">
        <v>23</v>
      </c>
      <c r="HG185" s="252">
        <v>0</v>
      </c>
      <c r="HH185" s="252">
        <v>0</v>
      </c>
      <c r="HI185" s="252">
        <v>2</v>
      </c>
      <c r="HJ185" s="252">
        <v>9</v>
      </c>
      <c r="HK185" s="252">
        <v>6</v>
      </c>
      <c r="HL185" s="252">
        <v>27</v>
      </c>
      <c r="HM185" s="253">
        <v>3</v>
      </c>
      <c r="HN185" s="254">
        <v>0</v>
      </c>
      <c r="HO185" s="252">
        <v>32</v>
      </c>
      <c r="HP185" s="252">
        <v>36</v>
      </c>
      <c r="HQ185" s="252">
        <v>26</v>
      </c>
      <c r="HR185" s="252">
        <v>34</v>
      </c>
      <c r="HS185" s="252">
        <v>35</v>
      </c>
      <c r="HT185" s="252">
        <v>31</v>
      </c>
      <c r="HU185" s="252">
        <v>0</v>
      </c>
      <c r="HV185" s="252">
        <v>40</v>
      </c>
      <c r="HW185" s="252">
        <v>32</v>
      </c>
      <c r="HX185" s="252">
        <v>36</v>
      </c>
      <c r="HY185" s="252">
        <v>17</v>
      </c>
      <c r="HZ185" s="252">
        <v>16</v>
      </c>
      <c r="IA185" s="252">
        <v>2</v>
      </c>
      <c r="IB185" s="252">
        <v>0</v>
      </c>
      <c r="IC185" s="252">
        <v>3</v>
      </c>
      <c r="ID185" s="252">
        <v>7</v>
      </c>
      <c r="IE185" s="252">
        <v>19</v>
      </c>
      <c r="IF185" s="252">
        <v>20</v>
      </c>
      <c r="IG185" s="252">
        <v>17</v>
      </c>
      <c r="IH185" s="252">
        <v>21</v>
      </c>
      <c r="II185" s="252">
        <v>12</v>
      </c>
      <c r="IJ185" s="252">
        <v>0</v>
      </c>
      <c r="IK185" s="252">
        <v>0</v>
      </c>
      <c r="IL185" s="252">
        <v>0</v>
      </c>
      <c r="IM185" s="252">
        <v>0</v>
      </c>
      <c r="IN185" s="252">
        <v>10</v>
      </c>
      <c r="IO185" s="252">
        <v>17</v>
      </c>
      <c r="IP185" s="252">
        <v>0</v>
      </c>
      <c r="IQ185" s="252">
        <v>18</v>
      </c>
      <c r="IR185" s="253">
        <v>12</v>
      </c>
      <c r="IS185" s="251">
        <v>14</v>
      </c>
      <c r="IT185" s="252">
        <v>25</v>
      </c>
      <c r="IU185" s="252">
        <v>10</v>
      </c>
      <c r="IV185" s="252">
        <v>0</v>
      </c>
      <c r="IW185" s="252">
        <v>0</v>
      </c>
      <c r="IX185" s="252">
        <v>10</v>
      </c>
      <c r="IY185" s="252">
        <v>15</v>
      </c>
      <c r="IZ185" s="252">
        <v>17</v>
      </c>
      <c r="JA185" s="252">
        <v>14</v>
      </c>
      <c r="JB185" s="252">
        <v>10</v>
      </c>
      <c r="JC185" s="252">
        <v>0</v>
      </c>
      <c r="JD185" s="252">
        <v>0</v>
      </c>
      <c r="JE185" s="252">
        <v>8</v>
      </c>
      <c r="JF185" s="252">
        <v>16</v>
      </c>
      <c r="JG185" s="252">
        <v>8</v>
      </c>
      <c r="JH185" s="252">
        <v>6</v>
      </c>
      <c r="JI185" s="252">
        <v>0</v>
      </c>
      <c r="JJ185" s="252">
        <v>21</v>
      </c>
      <c r="JK185" s="252">
        <v>0</v>
      </c>
      <c r="JL185" s="252">
        <v>31</v>
      </c>
      <c r="JM185" s="252">
        <v>46</v>
      </c>
      <c r="JN185" s="252">
        <v>30</v>
      </c>
      <c r="JO185" s="252">
        <v>36</v>
      </c>
      <c r="JP185" s="252">
        <v>30</v>
      </c>
      <c r="JQ185" s="252">
        <v>0</v>
      </c>
      <c r="JR185" s="252">
        <v>0</v>
      </c>
      <c r="JS185" s="252">
        <v>15</v>
      </c>
      <c r="JT185" s="252">
        <v>40.5</v>
      </c>
      <c r="JU185" s="252">
        <v>26.5</v>
      </c>
      <c r="JV185" s="252">
        <v>33.5</v>
      </c>
      <c r="JW185" s="253">
        <v>25.5</v>
      </c>
      <c r="JX185" s="251">
        <v>14</v>
      </c>
      <c r="JY185" s="252">
        <v>0</v>
      </c>
      <c r="JZ185" s="252">
        <v>0</v>
      </c>
      <c r="KA185" s="252">
        <v>23</v>
      </c>
      <c r="KB185" s="252">
        <v>37</v>
      </c>
      <c r="KC185" s="252">
        <v>22</v>
      </c>
      <c r="KD185" s="252">
        <v>32</v>
      </c>
      <c r="KE185" s="252">
        <v>24</v>
      </c>
      <c r="KF185" s="252">
        <v>0</v>
      </c>
      <c r="KG185" s="252">
        <v>24</v>
      </c>
      <c r="KH185" s="252">
        <v>22</v>
      </c>
      <c r="KI185" s="252">
        <v>12</v>
      </c>
      <c r="KJ185" s="252">
        <v>12</v>
      </c>
      <c r="KK185" s="252">
        <v>31</v>
      </c>
      <c r="KL185" s="252">
        <v>15</v>
      </c>
      <c r="KM185" s="252">
        <v>0</v>
      </c>
      <c r="KN185" s="252">
        <v>5</v>
      </c>
      <c r="KO185" s="252">
        <v>20</v>
      </c>
      <c r="KP185" s="252">
        <v>12</v>
      </c>
      <c r="KQ185" s="252">
        <v>5</v>
      </c>
      <c r="KR185" s="252">
        <v>9</v>
      </c>
      <c r="KS185" s="252">
        <v>0</v>
      </c>
      <c r="KT185" s="252">
        <v>0</v>
      </c>
      <c r="KU185" s="252">
        <v>0</v>
      </c>
      <c r="KV185" s="252">
        <v>0</v>
      </c>
      <c r="KW185" s="252">
        <v>7</v>
      </c>
      <c r="KX185" s="252">
        <v>0</v>
      </c>
      <c r="KY185" s="252">
        <v>13</v>
      </c>
      <c r="KZ185" s="252">
        <v>18</v>
      </c>
      <c r="LA185" s="253">
        <v>0</v>
      </c>
      <c r="LB185" s="251">
        <v>32</v>
      </c>
      <c r="LC185" s="252">
        <v>20</v>
      </c>
      <c r="LD185" s="252">
        <v>16</v>
      </c>
      <c r="LE185" s="252">
        <v>16</v>
      </c>
      <c r="LF185" s="252">
        <v>16</v>
      </c>
      <c r="LG185" s="252">
        <v>4</v>
      </c>
      <c r="LH185" s="252">
        <v>0</v>
      </c>
      <c r="LI185" s="252">
        <v>38</v>
      </c>
      <c r="LJ185" s="252">
        <v>23</v>
      </c>
      <c r="LK185" s="252">
        <v>14</v>
      </c>
      <c r="LL185" s="252">
        <v>12</v>
      </c>
      <c r="LM185" s="252">
        <v>18</v>
      </c>
      <c r="LN185" s="252">
        <v>24</v>
      </c>
      <c r="LO185" s="252">
        <v>0</v>
      </c>
      <c r="LP185" s="252">
        <v>3</v>
      </c>
      <c r="LQ185" s="252">
        <v>20</v>
      </c>
      <c r="LR185" s="252">
        <v>10</v>
      </c>
      <c r="LS185" s="252">
        <v>20</v>
      </c>
      <c r="LT185" s="252">
        <v>19</v>
      </c>
      <c r="LU185" s="252">
        <v>7</v>
      </c>
      <c r="LV185" s="252">
        <v>0</v>
      </c>
      <c r="LW185" s="252">
        <v>18</v>
      </c>
      <c r="LX185" s="252">
        <v>20</v>
      </c>
      <c r="LY185" s="252">
        <v>25</v>
      </c>
      <c r="LZ185" s="252">
        <v>16</v>
      </c>
      <c r="MA185" s="252">
        <v>34</v>
      </c>
      <c r="MB185" s="252">
        <v>8</v>
      </c>
      <c r="MC185" s="252">
        <v>0</v>
      </c>
      <c r="MD185" s="252">
        <v>30</v>
      </c>
      <c r="ME185" s="252">
        <v>34</v>
      </c>
      <c r="MF185" s="253">
        <v>15</v>
      </c>
      <c r="MG185" s="251">
        <v>24</v>
      </c>
      <c r="MH185" s="252">
        <v>21</v>
      </c>
      <c r="MI185" s="252">
        <v>11</v>
      </c>
      <c r="MJ185" s="252">
        <v>0</v>
      </c>
      <c r="MK185" s="252">
        <v>40</v>
      </c>
      <c r="ML185" s="252">
        <v>43</v>
      </c>
      <c r="MM185" s="252">
        <v>16</v>
      </c>
      <c r="MN185" s="252">
        <v>16</v>
      </c>
      <c r="MO185" s="252">
        <v>20</v>
      </c>
      <c r="MP185" s="252">
        <v>3</v>
      </c>
      <c r="MQ185" s="252">
        <v>0</v>
      </c>
      <c r="MR185" s="252">
        <v>20</v>
      </c>
      <c r="MS185" s="252">
        <v>23</v>
      </c>
      <c r="MT185" s="252">
        <v>34</v>
      </c>
      <c r="MU185" s="252">
        <v>29</v>
      </c>
      <c r="MV185" s="252">
        <v>21</v>
      </c>
      <c r="MW185" s="252">
        <v>12</v>
      </c>
      <c r="MX185" s="252">
        <v>0</v>
      </c>
      <c r="MY185" s="252">
        <v>36</v>
      </c>
      <c r="MZ185" s="252">
        <v>14</v>
      </c>
      <c r="NA185" s="252">
        <v>15</v>
      </c>
      <c r="NB185" s="252">
        <v>24</v>
      </c>
      <c r="NC185" s="252">
        <v>22</v>
      </c>
      <c r="ND185" s="252">
        <v>7</v>
      </c>
      <c r="NE185" s="252">
        <v>0</v>
      </c>
      <c r="NF185" s="252">
        <v>34</v>
      </c>
      <c r="NG185" s="252">
        <v>43</v>
      </c>
      <c r="NH185" s="252">
        <v>14</v>
      </c>
      <c r="NI185" s="252">
        <v>8</v>
      </c>
      <c r="NJ185" s="253">
        <v>12</v>
      </c>
      <c r="NK185" s="251">
        <v>18</v>
      </c>
      <c r="NL185" s="252">
        <v>0</v>
      </c>
      <c r="NM185" s="252">
        <v>24</v>
      </c>
      <c r="NN185" s="252">
        <v>19</v>
      </c>
      <c r="NO185" s="252">
        <v>8</v>
      </c>
      <c r="NP185" s="252">
        <v>14</v>
      </c>
      <c r="NQ185" s="252">
        <v>2</v>
      </c>
      <c r="NR185" s="252">
        <v>0</v>
      </c>
      <c r="NS185" s="252">
        <v>0</v>
      </c>
      <c r="NT185" s="252">
        <v>0</v>
      </c>
      <c r="NU185" s="252">
        <v>0</v>
      </c>
      <c r="NV185" s="252">
        <v>0</v>
      </c>
      <c r="NW185" s="252">
        <v>0</v>
      </c>
      <c r="NX185" s="252">
        <v>0</v>
      </c>
      <c r="NY185" s="252">
        <v>0</v>
      </c>
      <c r="NZ185" s="252">
        <v>0</v>
      </c>
      <c r="OA185" s="252">
        <v>8</v>
      </c>
      <c r="OB185" s="252">
        <v>0</v>
      </c>
      <c r="OC185" s="252">
        <v>6</v>
      </c>
      <c r="OD185" s="252">
        <v>6</v>
      </c>
      <c r="OE185" s="252">
        <v>12</v>
      </c>
      <c r="OF185" s="252">
        <v>5</v>
      </c>
      <c r="OG185" s="252">
        <v>0</v>
      </c>
      <c r="OH185" s="252">
        <v>0</v>
      </c>
      <c r="OI185" s="252">
        <v>0</v>
      </c>
      <c r="OJ185" s="252">
        <v>0</v>
      </c>
      <c r="OK185" s="252">
        <v>10</v>
      </c>
      <c r="OL185" s="252">
        <v>8</v>
      </c>
      <c r="OM185" s="252">
        <v>0</v>
      </c>
      <c r="ON185" s="252">
        <v>0</v>
      </c>
      <c r="OO185" s="253">
        <v>12</v>
      </c>
      <c r="OP185" s="251">
        <v>0</v>
      </c>
      <c r="OQ185" s="252">
        <v>0</v>
      </c>
      <c r="OR185" s="252">
        <v>4</v>
      </c>
      <c r="OS185" s="252">
        <v>0</v>
      </c>
      <c r="OT185" s="252">
        <v>0</v>
      </c>
      <c r="OU185" s="252">
        <v>0</v>
      </c>
      <c r="OV185" s="252">
        <v>12</v>
      </c>
      <c r="OW185" s="252">
        <v>18</v>
      </c>
      <c r="OX185" s="252">
        <v>4</v>
      </c>
      <c r="OY185" s="252">
        <v>14</v>
      </c>
      <c r="OZ185" s="252">
        <v>14</v>
      </c>
      <c r="PA185" s="252">
        <v>0</v>
      </c>
      <c r="PB185" s="252">
        <v>0</v>
      </c>
      <c r="PC185" s="252">
        <v>21</v>
      </c>
      <c r="PD185" s="252">
        <v>25</v>
      </c>
      <c r="PE185" s="252">
        <v>29</v>
      </c>
      <c r="PF185" s="252">
        <v>4</v>
      </c>
      <c r="PG185" s="252">
        <v>0</v>
      </c>
      <c r="PH185" s="252">
        <v>0</v>
      </c>
      <c r="PI185" s="252">
        <v>0</v>
      </c>
      <c r="PJ185" s="252">
        <v>0</v>
      </c>
      <c r="PK185" s="252">
        <v>0</v>
      </c>
      <c r="PL185" s="252">
        <v>3</v>
      </c>
      <c r="PM185" s="252">
        <v>0</v>
      </c>
      <c r="PN185" s="252">
        <v>0</v>
      </c>
      <c r="PO185" s="252">
        <v>0</v>
      </c>
      <c r="PP185" s="252">
        <v>0</v>
      </c>
      <c r="PQ185" s="252">
        <v>0</v>
      </c>
      <c r="PR185" s="252">
        <v>8</v>
      </c>
      <c r="PS185" s="252">
        <v>4</v>
      </c>
      <c r="PT185" s="253">
        <v>0</v>
      </c>
      <c r="PU185" s="251">
        <v>0</v>
      </c>
      <c r="PV185" s="252">
        <v>0</v>
      </c>
      <c r="PW185" s="252">
        <v>0</v>
      </c>
      <c r="PX185" s="252">
        <v>0</v>
      </c>
      <c r="PY185" s="252">
        <v>7</v>
      </c>
      <c r="PZ185" s="252">
        <v>6</v>
      </c>
      <c r="QA185" s="252">
        <v>0</v>
      </c>
      <c r="QB185" s="252">
        <v>0</v>
      </c>
      <c r="QC185" s="252">
        <v>0</v>
      </c>
      <c r="QD185" s="252">
        <v>0</v>
      </c>
      <c r="QE185" s="252">
        <v>0</v>
      </c>
      <c r="QF185" s="252">
        <v>0</v>
      </c>
      <c r="QG185" s="252">
        <v>0</v>
      </c>
      <c r="QH185" s="252">
        <v>0</v>
      </c>
      <c r="QI185" s="252">
        <v>6</v>
      </c>
      <c r="QJ185" s="252">
        <v>5</v>
      </c>
      <c r="QK185" s="252">
        <v>0</v>
      </c>
      <c r="QL185" s="252">
        <v>18</v>
      </c>
      <c r="QM185" s="252">
        <v>10</v>
      </c>
      <c r="QN185" s="252">
        <v>12</v>
      </c>
      <c r="QO185" s="252">
        <v>4</v>
      </c>
      <c r="QP185" s="252">
        <v>2</v>
      </c>
      <c r="QQ185" s="252">
        <v>4</v>
      </c>
      <c r="QR185" s="252">
        <v>0</v>
      </c>
      <c r="QS185" s="252">
        <v>16</v>
      </c>
      <c r="QT185" s="252">
        <v>20</v>
      </c>
      <c r="QU185" s="252">
        <v>26</v>
      </c>
      <c r="QV185" s="253">
        <v>0</v>
      </c>
      <c r="QW185" s="251">
        <v>16</v>
      </c>
      <c r="QX185" s="252">
        <v>21</v>
      </c>
      <c r="QY185" s="252">
        <v>0</v>
      </c>
      <c r="QZ185" s="252">
        <v>34</v>
      </c>
      <c r="RA185" s="252">
        <v>24</v>
      </c>
      <c r="RB185" s="252">
        <v>24</v>
      </c>
      <c r="RC185" s="252">
        <v>14</v>
      </c>
      <c r="RD185" s="252">
        <v>16</v>
      </c>
      <c r="RE185" s="252">
        <v>21</v>
      </c>
      <c r="RF185" s="252">
        <v>0</v>
      </c>
      <c r="RG185" s="252">
        <v>17</v>
      </c>
      <c r="RH185" s="252">
        <v>4</v>
      </c>
      <c r="RI185" s="252">
        <v>16</v>
      </c>
      <c r="RJ185" s="252">
        <v>20</v>
      </c>
      <c r="RK185" s="252">
        <v>0</v>
      </c>
      <c r="RL185" s="252">
        <v>0</v>
      </c>
      <c r="RM185" s="252">
        <v>0</v>
      </c>
      <c r="RN185" s="252">
        <v>8</v>
      </c>
      <c r="RO185" s="252">
        <v>8</v>
      </c>
      <c r="RP185" s="252">
        <v>0</v>
      </c>
      <c r="RQ185" s="252">
        <v>0</v>
      </c>
      <c r="RR185" s="252">
        <v>0</v>
      </c>
      <c r="RS185" s="252">
        <v>0</v>
      </c>
      <c r="RT185" s="252">
        <v>0</v>
      </c>
      <c r="RU185" s="252">
        <v>0</v>
      </c>
      <c r="RV185" s="252">
        <v>0</v>
      </c>
      <c r="RW185" s="252">
        <v>3</v>
      </c>
      <c r="RX185" s="252">
        <v>8</v>
      </c>
      <c r="RY185" s="252">
        <v>0</v>
      </c>
      <c r="RZ185" s="252">
        <v>0</v>
      </c>
      <c r="SA185" s="253">
        <v>0</v>
      </c>
      <c r="SB185" s="251">
        <v>0</v>
      </c>
      <c r="SC185" s="252">
        <v>0</v>
      </c>
      <c r="SD185" s="252">
        <v>8</v>
      </c>
      <c r="SE185" s="252">
        <v>0</v>
      </c>
      <c r="SF185" s="252">
        <v>0</v>
      </c>
      <c r="SG185" s="252">
        <v>0</v>
      </c>
      <c r="SH185" s="252">
        <v>0</v>
      </c>
      <c r="SI185" s="252">
        <v>0</v>
      </c>
      <c r="SJ185" s="252">
        <v>0</v>
      </c>
      <c r="SK185" s="252">
        <v>0</v>
      </c>
      <c r="SL185" s="252">
        <v>4</v>
      </c>
      <c r="SM185" s="252">
        <v>0</v>
      </c>
      <c r="SN185" s="252">
        <v>0</v>
      </c>
      <c r="SO185" s="252">
        <v>0</v>
      </c>
      <c r="SP185" s="252">
        <v>0</v>
      </c>
      <c r="SQ185" s="252">
        <v>0</v>
      </c>
      <c r="SR185" s="252">
        <v>4</v>
      </c>
      <c r="SS185" s="252">
        <v>6</v>
      </c>
      <c r="ST185" s="252">
        <v>21</v>
      </c>
      <c r="SU185" s="252">
        <v>6</v>
      </c>
      <c r="SV185" s="252">
        <v>0</v>
      </c>
      <c r="SW185" s="252">
        <v>16</v>
      </c>
      <c r="SX185" s="252">
        <v>26</v>
      </c>
      <c r="SY185" s="252">
        <v>22</v>
      </c>
      <c r="SZ185" s="252">
        <v>24</v>
      </c>
      <c r="TA185" s="252">
        <v>31</v>
      </c>
      <c r="TB185" s="252">
        <v>25</v>
      </c>
      <c r="TC185" s="252">
        <v>0</v>
      </c>
      <c r="TD185" s="252">
        <v>30</v>
      </c>
      <c r="TE185" s="253">
        <v>34</v>
      </c>
      <c r="TF185" s="251">
        <v>32</v>
      </c>
      <c r="TG185" s="252">
        <v>20</v>
      </c>
      <c r="TH185" s="252">
        <v>14</v>
      </c>
      <c r="TI185" s="252">
        <v>0</v>
      </c>
      <c r="TJ185" s="252">
        <v>0</v>
      </c>
      <c r="TK185" s="252">
        <v>6</v>
      </c>
      <c r="TL185" s="252">
        <v>0</v>
      </c>
      <c r="TM185" s="252">
        <v>0</v>
      </c>
      <c r="TN185" s="252">
        <v>0</v>
      </c>
      <c r="TO185" s="252">
        <v>28</v>
      </c>
      <c r="TP185" s="252">
        <v>8</v>
      </c>
      <c r="TQ185" s="252">
        <v>0</v>
      </c>
      <c r="TR185" s="252">
        <v>36</v>
      </c>
      <c r="TS185" s="252">
        <v>41</v>
      </c>
      <c r="TT185" s="252">
        <v>40</v>
      </c>
      <c r="TU185" s="252">
        <v>42.5</v>
      </c>
      <c r="TV185" s="252">
        <v>33</v>
      </c>
      <c r="TW185" s="252">
        <v>40</v>
      </c>
      <c r="TX185" s="252">
        <v>0</v>
      </c>
      <c r="TY185" s="252">
        <v>39</v>
      </c>
      <c r="TZ185" s="252">
        <v>30</v>
      </c>
      <c r="UA185" s="252">
        <v>33</v>
      </c>
      <c r="UB185" s="252">
        <v>22</v>
      </c>
      <c r="UC185" s="252">
        <v>10</v>
      </c>
      <c r="UD185" s="252">
        <v>0</v>
      </c>
      <c r="UE185" s="252">
        <v>0</v>
      </c>
      <c r="UF185" s="252">
        <v>15</v>
      </c>
      <c r="UG185" s="252">
        <v>16</v>
      </c>
      <c r="UH185" s="252">
        <v>16</v>
      </c>
      <c r="UI185" s="252">
        <v>0</v>
      </c>
      <c r="UJ185" s="253">
        <v>5</v>
      </c>
      <c r="UK185" s="251">
        <v>0</v>
      </c>
      <c r="UL185" s="252">
        <v>0</v>
      </c>
      <c r="UM185" s="252">
        <v>2</v>
      </c>
      <c r="UN185" s="252">
        <v>10</v>
      </c>
      <c r="UO185" s="252">
        <v>4</v>
      </c>
      <c r="UP185" s="252">
        <v>0</v>
      </c>
      <c r="UQ185" s="252">
        <v>0</v>
      </c>
      <c r="UR185" s="252">
        <v>0</v>
      </c>
      <c r="US185" s="252">
        <v>0</v>
      </c>
      <c r="UT185" s="252">
        <v>4</v>
      </c>
      <c r="UU185" s="252">
        <v>18</v>
      </c>
      <c r="UV185" s="252">
        <v>31</v>
      </c>
      <c r="UW185" s="252">
        <v>12</v>
      </c>
      <c r="UX185" s="252">
        <v>26</v>
      </c>
      <c r="UY185" s="252">
        <v>0</v>
      </c>
      <c r="UZ185" s="252">
        <v>0</v>
      </c>
      <c r="VA185" s="252">
        <v>2</v>
      </c>
      <c r="VB185" s="252">
        <v>18</v>
      </c>
      <c r="VC185" s="252">
        <v>13</v>
      </c>
      <c r="VD185" s="252">
        <v>12</v>
      </c>
      <c r="VE185" s="252">
        <v>10</v>
      </c>
      <c r="VF185" s="252">
        <v>0</v>
      </c>
      <c r="VG185" s="252">
        <v>0</v>
      </c>
      <c r="VH185" s="252">
        <v>27</v>
      </c>
      <c r="VI185" s="252">
        <v>22</v>
      </c>
      <c r="VJ185" s="252">
        <v>0</v>
      </c>
      <c r="VK185" s="252">
        <v>0</v>
      </c>
      <c r="VL185" s="252">
        <v>9</v>
      </c>
      <c r="VM185" s="252">
        <v>0</v>
      </c>
      <c r="VN185" s="253">
        <v>0</v>
      </c>
      <c r="VO185" s="251">
        <v>0</v>
      </c>
      <c r="VP185" s="252">
        <v>11</v>
      </c>
      <c r="VQ185" s="252">
        <v>6</v>
      </c>
      <c r="VR185" s="252">
        <v>19</v>
      </c>
      <c r="VS185" s="252">
        <v>15</v>
      </c>
      <c r="VT185" s="252">
        <v>14</v>
      </c>
      <c r="VU185" s="252">
        <v>0</v>
      </c>
      <c r="VV185" s="252">
        <v>4</v>
      </c>
      <c r="VW185" s="252">
        <v>11</v>
      </c>
      <c r="VX185" s="252">
        <v>12</v>
      </c>
      <c r="VY185" s="252">
        <v>0</v>
      </c>
      <c r="VZ185" s="252">
        <v>0</v>
      </c>
      <c r="WA185" s="252">
        <v>0</v>
      </c>
      <c r="WB185" s="252">
        <v>0</v>
      </c>
      <c r="WC185" s="252">
        <v>14</v>
      </c>
      <c r="WD185" s="252">
        <v>23</v>
      </c>
      <c r="WE185" s="252">
        <v>26</v>
      </c>
      <c r="WF185" s="252">
        <v>20</v>
      </c>
      <c r="WG185" s="252">
        <v>18</v>
      </c>
      <c r="WH185" s="252">
        <v>7</v>
      </c>
      <c r="WI185" s="252">
        <v>0</v>
      </c>
      <c r="WJ185" s="252">
        <v>0</v>
      </c>
      <c r="WK185" s="252">
        <v>10</v>
      </c>
      <c r="WL185" s="252">
        <v>6</v>
      </c>
      <c r="WM185" s="252">
        <v>0</v>
      </c>
      <c r="WN185" s="252">
        <v>0</v>
      </c>
      <c r="WO185" s="252">
        <v>0</v>
      </c>
      <c r="WP185" s="252">
        <v>0</v>
      </c>
      <c r="WQ185" s="252">
        <v>18</v>
      </c>
      <c r="WR185" s="252">
        <v>11</v>
      </c>
      <c r="WS185" s="253">
        <v>10</v>
      </c>
      <c r="WT185" s="251">
        <v>24</v>
      </c>
      <c r="WU185" s="252">
        <v>18</v>
      </c>
      <c r="WV185" s="252">
        <v>1</v>
      </c>
      <c r="WW185" s="252">
        <v>0</v>
      </c>
      <c r="WX185" s="252">
        <v>4</v>
      </c>
      <c r="WY185" s="252">
        <v>10</v>
      </c>
      <c r="WZ185" s="252">
        <v>0</v>
      </c>
      <c r="XA185" s="252">
        <v>16</v>
      </c>
      <c r="XB185" s="252">
        <v>10</v>
      </c>
      <c r="XC185" s="252">
        <v>0</v>
      </c>
      <c r="XD185" s="252">
        <v>0</v>
      </c>
      <c r="XE185" s="252">
        <v>12</v>
      </c>
      <c r="XF185" s="252">
        <v>18</v>
      </c>
      <c r="XG185" s="252">
        <v>10</v>
      </c>
      <c r="XH185" s="252">
        <v>18</v>
      </c>
      <c r="XI185" s="252">
        <v>0</v>
      </c>
      <c r="XJ185" s="252">
        <v>0</v>
      </c>
      <c r="XK185" s="252">
        <v>0</v>
      </c>
      <c r="XL185" s="252">
        <v>14</v>
      </c>
      <c r="XM185" s="252">
        <v>16</v>
      </c>
      <c r="XN185" s="252">
        <v>18</v>
      </c>
      <c r="XO185" s="252">
        <v>10</v>
      </c>
      <c r="XP185" s="252">
        <v>24</v>
      </c>
      <c r="XQ185" s="252">
        <v>0</v>
      </c>
      <c r="XR185" s="252">
        <v>0</v>
      </c>
      <c r="XS185" s="252">
        <v>0</v>
      </c>
      <c r="XT185" s="252">
        <v>23</v>
      </c>
      <c r="XU185" s="252">
        <v>10</v>
      </c>
      <c r="XV185" s="252">
        <v>13</v>
      </c>
      <c r="XW185" s="252">
        <v>13</v>
      </c>
      <c r="XX185" s="253">
        <v>4</v>
      </c>
      <c r="XY185" s="251">
        <v>0</v>
      </c>
      <c r="XZ185" s="252">
        <v>28</v>
      </c>
      <c r="YA185" s="252">
        <v>4</v>
      </c>
      <c r="YB185" s="252">
        <v>22</v>
      </c>
      <c r="YC185" s="252">
        <v>12</v>
      </c>
      <c r="YD185" s="252">
        <v>14</v>
      </c>
      <c r="YE185" s="252">
        <v>0</v>
      </c>
      <c r="YF185" s="252">
        <v>0</v>
      </c>
      <c r="YG185" s="252">
        <v>16</v>
      </c>
      <c r="YH185" s="252">
        <v>14</v>
      </c>
      <c r="YI185" s="252">
        <v>12</v>
      </c>
      <c r="YJ185" s="252">
        <v>9</v>
      </c>
      <c r="YK185" s="252">
        <v>16</v>
      </c>
      <c r="YL185" s="252">
        <v>8</v>
      </c>
      <c r="YM185" s="252">
        <v>0</v>
      </c>
      <c r="YN185" s="252">
        <v>9</v>
      </c>
      <c r="YO185" s="252">
        <v>10</v>
      </c>
      <c r="YP185" s="252">
        <v>13</v>
      </c>
      <c r="YQ185" s="252">
        <v>24</v>
      </c>
      <c r="YR185" s="252">
        <v>11</v>
      </c>
      <c r="YS185" s="252">
        <v>0</v>
      </c>
      <c r="YT185" s="252">
        <v>0</v>
      </c>
      <c r="YU185" s="252">
        <v>0</v>
      </c>
      <c r="YV185" s="252">
        <v>12</v>
      </c>
      <c r="YW185" s="252">
        <v>18</v>
      </c>
      <c r="YX185" s="252">
        <v>10</v>
      </c>
      <c r="YY185" s="252">
        <v>14</v>
      </c>
      <c r="YZ185" s="252">
        <v>0</v>
      </c>
      <c r="ZA185" s="252">
        <v>0</v>
      </c>
      <c r="ZB185" s="253">
        <v>8</v>
      </c>
      <c r="ZC185" s="251">
        <v>8</v>
      </c>
      <c r="ZD185" s="252">
        <v>10</v>
      </c>
      <c r="ZE185" s="252">
        <v>6</v>
      </c>
      <c r="ZF185" s="252">
        <v>16</v>
      </c>
      <c r="ZG185" s="252">
        <v>0</v>
      </c>
      <c r="ZH185" s="252">
        <v>0</v>
      </c>
      <c r="ZI185" s="252">
        <v>3</v>
      </c>
      <c r="ZJ185" s="252">
        <v>2</v>
      </c>
      <c r="ZK185" s="252">
        <v>4</v>
      </c>
      <c r="ZL185" s="252">
        <v>4</v>
      </c>
      <c r="ZM185" s="252">
        <v>0</v>
      </c>
      <c r="ZN185" s="252">
        <v>0</v>
      </c>
      <c r="ZO185" s="252">
        <v>0</v>
      </c>
      <c r="ZP185" s="252">
        <v>0</v>
      </c>
      <c r="ZQ185" s="252">
        <v>1</v>
      </c>
      <c r="ZR185" s="252">
        <v>5</v>
      </c>
      <c r="ZS185" s="252">
        <v>0</v>
      </c>
      <c r="ZT185" s="252">
        <v>0</v>
      </c>
      <c r="ZU185" s="252">
        <v>0</v>
      </c>
      <c r="ZV185" s="252">
        <v>0</v>
      </c>
      <c r="ZW185" s="252">
        <v>0</v>
      </c>
      <c r="ZX185" s="252">
        <v>0</v>
      </c>
      <c r="ZY185" s="252">
        <v>0</v>
      </c>
      <c r="ZZ185" s="252">
        <v>1</v>
      </c>
      <c r="AAA185" s="252">
        <v>0</v>
      </c>
      <c r="AAB185" s="252">
        <v>0</v>
      </c>
      <c r="AAC185" s="252">
        <v>0</v>
      </c>
      <c r="AAD185" s="252">
        <v>2</v>
      </c>
      <c r="AAE185" s="252">
        <v>21</v>
      </c>
      <c r="AAF185" s="252">
        <v>17</v>
      </c>
      <c r="AAG185" s="253">
        <v>2</v>
      </c>
      <c r="AAH185" s="251">
        <v>10</v>
      </c>
      <c r="AAI185" s="252">
        <v>0</v>
      </c>
      <c r="AAJ185" s="252">
        <v>0</v>
      </c>
      <c r="AAK185" s="252">
        <v>0</v>
      </c>
      <c r="AAL185" s="252">
        <v>6</v>
      </c>
      <c r="AAM185" s="252">
        <v>16</v>
      </c>
      <c r="AAN185" s="252">
        <v>8</v>
      </c>
      <c r="AAO185" s="252">
        <v>12</v>
      </c>
      <c r="AAP185" s="252">
        <v>8</v>
      </c>
      <c r="AAQ185" s="252">
        <v>0</v>
      </c>
      <c r="AAR185" s="252">
        <v>8</v>
      </c>
      <c r="AAS185" s="252">
        <v>0</v>
      </c>
      <c r="AAT185" s="252">
        <v>0</v>
      </c>
      <c r="AAU185" s="252">
        <v>31</v>
      </c>
      <c r="AAV185" s="252">
        <v>16</v>
      </c>
      <c r="AAW185" s="252">
        <v>8</v>
      </c>
      <c r="AAX185" s="252">
        <v>0</v>
      </c>
      <c r="AAY185" s="252">
        <v>0</v>
      </c>
      <c r="AAZ185" s="252">
        <v>0</v>
      </c>
      <c r="ABA185" s="252">
        <v>0</v>
      </c>
      <c r="ABB185" s="252">
        <v>10</v>
      </c>
      <c r="ABC185" s="252">
        <v>18</v>
      </c>
      <c r="ABD185" s="252">
        <v>12</v>
      </c>
      <c r="ABE185" s="252">
        <v>0</v>
      </c>
      <c r="ABF185" s="252">
        <v>24</v>
      </c>
      <c r="ABG185" s="252">
        <v>32</v>
      </c>
      <c r="ABH185" s="252">
        <v>18</v>
      </c>
      <c r="ABI185" s="252">
        <v>22</v>
      </c>
      <c r="ABJ185" s="252">
        <v>10</v>
      </c>
      <c r="ABK185" s="253">
        <v>0</v>
      </c>
      <c r="ABL185" s="251">
        <v>0</v>
      </c>
      <c r="ABM185" s="252">
        <v>10</v>
      </c>
      <c r="ABN185" s="252">
        <v>0</v>
      </c>
      <c r="ABO185" s="252">
        <v>4</v>
      </c>
      <c r="ABP185" s="252">
        <v>0</v>
      </c>
      <c r="ABQ185" s="252">
        <v>1</v>
      </c>
      <c r="ABR185" s="252">
        <v>0</v>
      </c>
      <c r="ABS185" s="252">
        <v>0</v>
      </c>
      <c r="ABT185" s="252">
        <v>0</v>
      </c>
      <c r="ABU185" s="252">
        <v>0</v>
      </c>
      <c r="ABV185" s="252">
        <v>0</v>
      </c>
      <c r="ABW185" s="252">
        <v>0</v>
      </c>
      <c r="ABX185" s="252">
        <v>0</v>
      </c>
      <c r="ABY185" s="252">
        <v>0</v>
      </c>
      <c r="ABZ185" s="252">
        <v>0</v>
      </c>
      <c r="ACA185" s="252">
        <v>0</v>
      </c>
      <c r="ACB185" s="252">
        <v>0</v>
      </c>
      <c r="ACC185" s="252">
        <v>0</v>
      </c>
      <c r="ACD185" s="252">
        <v>0</v>
      </c>
      <c r="ACE185" s="252">
        <v>0</v>
      </c>
      <c r="ACF185" s="252">
        <v>0</v>
      </c>
      <c r="ACG185" s="252">
        <v>0</v>
      </c>
      <c r="ACH185" s="252">
        <v>0</v>
      </c>
      <c r="ACI185" s="252">
        <v>0</v>
      </c>
      <c r="ACJ185" s="252">
        <v>0</v>
      </c>
      <c r="ACK185" s="252">
        <v>19</v>
      </c>
      <c r="ACL185" s="252">
        <v>0</v>
      </c>
      <c r="ACM185" s="252">
        <v>2</v>
      </c>
      <c r="ACN185" s="252">
        <v>0</v>
      </c>
      <c r="ACO185" s="252">
        <v>0</v>
      </c>
      <c r="ACP185" s="348">
        <v>0</v>
      </c>
      <c r="ACQ185" s="251">
        <v>0</v>
      </c>
      <c r="ACR185" s="252">
        <v>0</v>
      </c>
      <c r="ACS185" s="252">
        <v>0</v>
      </c>
      <c r="ACT185" s="252">
        <v>0</v>
      </c>
      <c r="ACU185" s="252">
        <v>0</v>
      </c>
      <c r="ACV185" s="252">
        <v>11</v>
      </c>
      <c r="ACW185" s="252">
        <v>0</v>
      </c>
      <c r="ACX185" s="252">
        <v>0</v>
      </c>
      <c r="ACY185" s="252">
        <v>4</v>
      </c>
      <c r="ACZ185" s="252">
        <v>4</v>
      </c>
      <c r="ADA185" s="252">
        <v>0</v>
      </c>
      <c r="ADB185" s="252">
        <v>0</v>
      </c>
      <c r="ADC185" s="252">
        <v>0</v>
      </c>
      <c r="ADD185" s="252">
        <v>0</v>
      </c>
      <c r="ADE185" s="252">
        <v>0</v>
      </c>
      <c r="ADF185" s="252">
        <v>0</v>
      </c>
      <c r="ADG185" s="252">
        <v>0</v>
      </c>
      <c r="ADH185" s="252">
        <v>0</v>
      </c>
      <c r="ADI185" s="252">
        <v>0</v>
      </c>
      <c r="ADJ185" s="252">
        <v>0</v>
      </c>
      <c r="ADK185" s="252">
        <v>9</v>
      </c>
      <c r="ADL185" s="252">
        <v>0</v>
      </c>
      <c r="ADM185" s="252">
        <v>10</v>
      </c>
      <c r="ADN185" s="252">
        <v>32</v>
      </c>
      <c r="ADO185" s="252">
        <v>0</v>
      </c>
      <c r="ADP185" s="252">
        <v>0</v>
      </c>
      <c r="ADQ185" s="252">
        <v>22</v>
      </c>
      <c r="ADR185" s="252">
        <v>18</v>
      </c>
      <c r="ADS185" s="252">
        <v>16</v>
      </c>
      <c r="ADT185" s="252">
        <v>18</v>
      </c>
      <c r="ADU185" s="253">
        <v>10</v>
      </c>
      <c r="ADV185" s="251">
        <v>0</v>
      </c>
      <c r="ADW185" s="252">
        <v>0</v>
      </c>
      <c r="ADX185" s="252">
        <v>0</v>
      </c>
      <c r="ADY185" s="252">
        <v>8</v>
      </c>
      <c r="ADZ185" s="252">
        <v>0</v>
      </c>
      <c r="AEA185" s="252">
        <v>0</v>
      </c>
      <c r="AEB185" s="252">
        <v>6</v>
      </c>
      <c r="AEC185" s="252">
        <v>4.5</v>
      </c>
      <c r="AED185" s="252">
        <v>0</v>
      </c>
      <c r="AEE185" s="252">
        <v>14</v>
      </c>
      <c r="AEF185" s="252">
        <v>8</v>
      </c>
      <c r="AEG185" s="252">
        <v>7</v>
      </c>
      <c r="AEH185" s="252">
        <v>20</v>
      </c>
      <c r="AEI185" s="252">
        <v>10</v>
      </c>
      <c r="AEJ185" s="252">
        <v>10</v>
      </c>
      <c r="AEK185" s="252">
        <v>0</v>
      </c>
      <c r="AEL185" s="252">
        <v>14</v>
      </c>
      <c r="AEM185" s="252">
        <v>28</v>
      </c>
      <c r="AEN185" s="252">
        <v>48</v>
      </c>
      <c r="AEO185" s="252">
        <v>41</v>
      </c>
      <c r="AEP185" s="252">
        <v>32</v>
      </c>
      <c r="AEQ185" s="252">
        <v>1</v>
      </c>
      <c r="AER185" s="252">
        <v>0</v>
      </c>
      <c r="AES185" s="252">
        <v>23</v>
      </c>
      <c r="AET185" s="252">
        <v>14</v>
      </c>
      <c r="AEU185" s="252">
        <v>8</v>
      </c>
      <c r="AEV185" s="252">
        <v>16</v>
      </c>
      <c r="AEW185" s="253">
        <v>0</v>
      </c>
      <c r="AEX185" s="251">
        <v>24</v>
      </c>
      <c r="AEY185" s="252">
        <v>0</v>
      </c>
      <c r="AEZ185" s="252">
        <v>24</v>
      </c>
      <c r="AFA185" s="252">
        <v>26</v>
      </c>
      <c r="AFB185" s="252">
        <v>25</v>
      </c>
      <c r="AFC185" s="252">
        <v>17</v>
      </c>
      <c r="AFD185" s="252">
        <v>10</v>
      </c>
      <c r="AFE185" s="252">
        <v>10</v>
      </c>
      <c r="AFF185" s="252">
        <v>0</v>
      </c>
      <c r="AFG185" s="252">
        <v>17</v>
      </c>
      <c r="AFH185" s="252">
        <v>26</v>
      </c>
      <c r="AFI185" s="252">
        <v>31</v>
      </c>
      <c r="AFJ185" s="252">
        <v>26</v>
      </c>
      <c r="AFK185" s="252">
        <v>34</v>
      </c>
      <c r="AFL185" s="252">
        <v>0</v>
      </c>
      <c r="AFM185" s="252">
        <v>0</v>
      </c>
      <c r="AFN185" s="252">
        <v>22</v>
      </c>
      <c r="AFO185" s="252">
        <v>24</v>
      </c>
      <c r="AFP185" s="252">
        <v>31</v>
      </c>
      <c r="AFQ185" s="252">
        <v>38</v>
      </c>
      <c r="AFR185" s="252">
        <v>38</v>
      </c>
      <c r="AFS185" s="252">
        <v>0</v>
      </c>
      <c r="AFT185" s="252">
        <v>0</v>
      </c>
      <c r="AFU185" s="252">
        <v>44</v>
      </c>
      <c r="AFV185" s="252">
        <v>34</v>
      </c>
      <c r="AFW185" s="252">
        <v>24</v>
      </c>
      <c r="AFX185" s="252">
        <v>0</v>
      </c>
      <c r="AFY185" s="252">
        <v>14</v>
      </c>
      <c r="AFZ185" s="252">
        <v>0</v>
      </c>
      <c r="AGA185" s="252">
        <v>0</v>
      </c>
      <c r="AGB185" s="253">
        <v>16</v>
      </c>
      <c r="AGC185" s="251">
        <v>6</v>
      </c>
      <c r="AGD185" s="252">
        <v>0</v>
      </c>
      <c r="AGE185" s="252">
        <v>14</v>
      </c>
      <c r="AGF185" s="252">
        <v>20</v>
      </c>
      <c r="AGG185" s="252">
        <v>3</v>
      </c>
      <c r="AGH185" s="252">
        <v>0</v>
      </c>
      <c r="AGI185" s="252">
        <v>0</v>
      </c>
      <c r="AGJ185" s="252">
        <v>0</v>
      </c>
      <c r="AGK185" s="252">
        <v>0</v>
      </c>
      <c r="AGL185" s="252">
        <v>0</v>
      </c>
      <c r="AGM185" s="252">
        <v>0</v>
      </c>
      <c r="AGN185" s="252">
        <v>0</v>
      </c>
      <c r="AGO185" s="252">
        <v>0</v>
      </c>
      <c r="AGP185" s="252">
        <v>0</v>
      </c>
      <c r="AGQ185" s="252">
        <v>0</v>
      </c>
      <c r="AGR185" s="252">
        <v>0</v>
      </c>
      <c r="AGS185" s="252">
        <v>8</v>
      </c>
      <c r="AGT185" s="252">
        <v>20</v>
      </c>
      <c r="AGU185" s="252">
        <v>4</v>
      </c>
      <c r="AGV185" s="252">
        <v>0</v>
      </c>
      <c r="AGW185" s="252">
        <v>12</v>
      </c>
      <c r="AGX185" s="252">
        <v>18</v>
      </c>
      <c r="AGY185" s="252">
        <v>5</v>
      </c>
      <c r="AGZ185" s="252">
        <v>0</v>
      </c>
      <c r="AHA185" s="252">
        <v>24</v>
      </c>
      <c r="AHB185" s="252">
        <v>8</v>
      </c>
      <c r="AHC185" s="252">
        <v>0</v>
      </c>
      <c r="AHD185" s="252">
        <v>0</v>
      </c>
      <c r="AHE185" s="252">
        <v>6</v>
      </c>
      <c r="AHF185" s="253">
        <v>16</v>
      </c>
      <c r="AHG185" s="251">
        <v>12</v>
      </c>
      <c r="AHH185" s="252">
        <v>8</v>
      </c>
      <c r="AHI185" s="252">
        <v>0</v>
      </c>
      <c r="AHJ185" s="252">
        <v>0</v>
      </c>
      <c r="AHK185" s="252">
        <v>12</v>
      </c>
      <c r="AHL185" s="252">
        <v>4</v>
      </c>
      <c r="AHM185" s="252">
        <v>8</v>
      </c>
      <c r="AHN185" s="252">
        <v>4</v>
      </c>
      <c r="AHO185" s="252">
        <v>7</v>
      </c>
      <c r="AHP185" s="252">
        <v>0</v>
      </c>
      <c r="AHQ185" s="252">
        <v>0</v>
      </c>
      <c r="AHR185" s="252">
        <v>24</v>
      </c>
      <c r="AHS185" s="252">
        <v>12</v>
      </c>
      <c r="AHT185" s="252">
        <v>1</v>
      </c>
      <c r="AHU185" s="252">
        <v>12</v>
      </c>
      <c r="AHV185" s="252">
        <v>20</v>
      </c>
      <c r="AHW185" s="252">
        <v>0</v>
      </c>
      <c r="AHX185" s="252">
        <v>0</v>
      </c>
      <c r="AHY185" s="252">
        <v>12</v>
      </c>
      <c r="AHZ185" s="252">
        <v>0</v>
      </c>
      <c r="AIA185" s="252">
        <v>0</v>
      </c>
      <c r="AIB185" s="252">
        <v>4</v>
      </c>
      <c r="AIC185" s="252">
        <v>6</v>
      </c>
      <c r="AID185" s="252">
        <v>7</v>
      </c>
      <c r="AIE185" s="252">
        <v>0</v>
      </c>
      <c r="AIF185" s="252">
        <v>3</v>
      </c>
      <c r="AIG185" s="252">
        <v>6</v>
      </c>
      <c r="AIH185" s="252">
        <v>0</v>
      </c>
      <c r="AII185" s="252">
        <v>0</v>
      </c>
      <c r="AIJ185" s="252">
        <v>0</v>
      </c>
      <c r="AIK185" s="253">
        <v>0</v>
      </c>
      <c r="AIL185" s="651">
        <f>[1]集計!G$1049</f>
        <v>0</v>
      </c>
      <c r="AIM185" s="651">
        <f>[1]集計!H$1049</f>
        <v>0</v>
      </c>
      <c r="AIN185" s="651">
        <f>[1]集計!I$1049</f>
        <v>19</v>
      </c>
      <c r="AIO185" s="651">
        <f>[1]集計!J$1049</f>
        <v>16</v>
      </c>
      <c r="AIP185" s="651">
        <f>[1]集計!K$1049</f>
        <v>12</v>
      </c>
      <c r="AIQ185" s="651">
        <f>[1]集計!L$1049</f>
        <v>0</v>
      </c>
      <c r="AIR185" s="651">
        <f>[1]集計!M$1049</f>
        <v>0</v>
      </c>
      <c r="AIS185" s="651">
        <f>[1]集計!N$1049</f>
        <v>0</v>
      </c>
      <c r="AIT185" s="651">
        <f>[1]集計!O$1049</f>
        <v>0</v>
      </c>
      <c r="AIU185" s="651">
        <f>[1]集計!P$1049</f>
        <v>0</v>
      </c>
      <c r="AIV185" s="250">
        <f t="shared" ref="AIV185:AKA185" si="221">SUMIF($C$5:$C$184,"組立前",AIV5:AIV184)</f>
        <v>0</v>
      </c>
      <c r="AIW185" s="620">
        <f t="shared" si="221"/>
        <v>0</v>
      </c>
      <c r="AIX185" s="250">
        <f t="shared" si="221"/>
        <v>0</v>
      </c>
      <c r="AIY185" s="250">
        <f t="shared" si="221"/>
        <v>0</v>
      </c>
      <c r="AIZ185" s="250">
        <f t="shared" si="221"/>
        <v>0</v>
      </c>
      <c r="AJA185" s="250">
        <f t="shared" si="221"/>
        <v>0</v>
      </c>
      <c r="AJB185" s="250">
        <f t="shared" si="221"/>
        <v>16</v>
      </c>
      <c r="AJC185" s="250">
        <f t="shared" si="221"/>
        <v>16</v>
      </c>
      <c r="AJD185" s="250">
        <f t="shared" si="221"/>
        <v>16</v>
      </c>
      <c r="AJE185" s="250">
        <f t="shared" si="221"/>
        <v>8</v>
      </c>
      <c r="AJF185" s="250">
        <f t="shared" si="221"/>
        <v>8</v>
      </c>
      <c r="AJG185" s="250">
        <f t="shared" si="221"/>
        <v>0</v>
      </c>
      <c r="AJH185" s="250">
        <f t="shared" si="221"/>
        <v>8</v>
      </c>
      <c r="AJI185" s="250">
        <f t="shared" si="221"/>
        <v>8</v>
      </c>
      <c r="AJJ185" s="250">
        <f t="shared" si="221"/>
        <v>8</v>
      </c>
      <c r="AJK185" s="250">
        <f t="shared" si="221"/>
        <v>16</v>
      </c>
      <c r="AJL185" s="250">
        <f t="shared" si="221"/>
        <v>16</v>
      </c>
      <c r="AJM185" s="250">
        <f t="shared" si="221"/>
        <v>0</v>
      </c>
      <c r="AJN185" s="250">
        <f t="shared" si="221"/>
        <v>0</v>
      </c>
      <c r="AJO185" s="250">
        <f t="shared" si="221"/>
        <v>0</v>
      </c>
      <c r="AJP185" s="250">
        <f t="shared" si="221"/>
        <v>16</v>
      </c>
      <c r="AJQ185" s="250">
        <f t="shared" si="221"/>
        <v>16</v>
      </c>
      <c r="AJR185" s="250">
        <f t="shared" si="221"/>
        <v>16</v>
      </c>
      <c r="AJS185" s="250">
        <f t="shared" si="221"/>
        <v>8</v>
      </c>
      <c r="AJT185" s="250">
        <f t="shared" si="221"/>
        <v>8</v>
      </c>
      <c r="AJU185" s="250">
        <f t="shared" si="221"/>
        <v>8</v>
      </c>
      <c r="AJV185" s="250">
        <f t="shared" si="221"/>
        <v>8</v>
      </c>
      <c r="AJW185" s="250">
        <f t="shared" si="221"/>
        <v>16</v>
      </c>
      <c r="AJX185" s="250">
        <f t="shared" si="221"/>
        <v>16</v>
      </c>
      <c r="AJY185" s="250">
        <f t="shared" si="221"/>
        <v>16</v>
      </c>
      <c r="AJZ185" s="250">
        <f t="shared" si="221"/>
        <v>16</v>
      </c>
      <c r="AKA185" s="250">
        <f t="shared" si="221"/>
        <v>8</v>
      </c>
      <c r="AKB185" s="250">
        <f t="shared" ref="AKB185:ALG185" si="222">SUMIF($C$5:$C$184,"組立前",AKB5:AKB184)</f>
        <v>0</v>
      </c>
      <c r="AKC185" s="250">
        <f t="shared" si="222"/>
        <v>15.681408925719717</v>
      </c>
      <c r="AKD185" s="250">
        <f t="shared" si="222"/>
        <v>19</v>
      </c>
      <c r="AKE185" s="250">
        <f t="shared" si="222"/>
        <v>19</v>
      </c>
      <c r="AKF185" s="250">
        <f t="shared" si="222"/>
        <v>19</v>
      </c>
      <c r="AKG185" s="250">
        <f t="shared" si="222"/>
        <v>19</v>
      </c>
      <c r="AKH185" s="250">
        <f t="shared" si="222"/>
        <v>0</v>
      </c>
      <c r="AKI185" s="250">
        <f t="shared" si="222"/>
        <v>0</v>
      </c>
      <c r="AKJ185" s="250">
        <f t="shared" si="222"/>
        <v>8</v>
      </c>
      <c r="AKK185" s="250">
        <f t="shared" si="222"/>
        <v>0</v>
      </c>
      <c r="AKL185" s="250">
        <f t="shared" si="222"/>
        <v>0</v>
      </c>
      <c r="AKM185" s="250">
        <f t="shared" si="222"/>
        <v>0</v>
      </c>
      <c r="AKN185" s="250">
        <f t="shared" si="222"/>
        <v>0</v>
      </c>
      <c r="AKO185" s="250">
        <f t="shared" si="222"/>
        <v>0</v>
      </c>
      <c r="AKP185" s="250">
        <f t="shared" si="222"/>
        <v>0</v>
      </c>
      <c r="AKQ185" s="250">
        <f t="shared" si="222"/>
        <v>9.9337125135522832</v>
      </c>
      <c r="AKR185" s="250">
        <f t="shared" si="222"/>
        <v>11</v>
      </c>
      <c r="AKS185" s="250">
        <f t="shared" si="222"/>
        <v>19</v>
      </c>
      <c r="AKT185" s="250">
        <f t="shared" si="222"/>
        <v>16.46596082714747</v>
      </c>
      <c r="AKU185" s="250">
        <f t="shared" si="222"/>
        <v>7.2814594661891983</v>
      </c>
      <c r="AKV185" s="250">
        <f t="shared" si="222"/>
        <v>0</v>
      </c>
      <c r="AKW185" s="250">
        <f t="shared" si="222"/>
        <v>0</v>
      </c>
      <c r="AKX185" s="250">
        <f t="shared" si="222"/>
        <v>14.998209140742654</v>
      </c>
      <c r="AKY185" s="250">
        <f t="shared" si="222"/>
        <v>14.122708134816975</v>
      </c>
      <c r="AKZ185" s="250">
        <f t="shared" si="222"/>
        <v>16.259579490021203</v>
      </c>
      <c r="ALA185" s="250">
        <f t="shared" si="222"/>
        <v>16.259579490021203</v>
      </c>
      <c r="ALB185" s="250">
        <f t="shared" si="222"/>
        <v>8</v>
      </c>
      <c r="ALC185" s="250">
        <f t="shared" si="222"/>
        <v>0</v>
      </c>
      <c r="ALD185" s="250">
        <f t="shared" si="222"/>
        <v>0</v>
      </c>
      <c r="ALE185" s="250">
        <f t="shared" si="222"/>
        <v>8</v>
      </c>
      <c r="ALF185" s="250">
        <f t="shared" si="222"/>
        <v>8</v>
      </c>
      <c r="ALG185" s="250">
        <f t="shared" si="222"/>
        <v>8</v>
      </c>
      <c r="ALH185" s="250">
        <f t="shared" ref="ALH185:AMM185" si="223">SUMIF($C$5:$C$184,"組立前",ALH5:ALH184)</f>
        <v>8</v>
      </c>
      <c r="ALI185" s="250">
        <f t="shared" si="223"/>
        <v>8</v>
      </c>
      <c r="ALJ185" s="250">
        <f t="shared" si="223"/>
        <v>8</v>
      </c>
      <c r="ALK185" s="250">
        <f t="shared" si="223"/>
        <v>0</v>
      </c>
      <c r="ALL185" s="250">
        <f t="shared" si="223"/>
        <v>8</v>
      </c>
      <c r="ALM185" s="250">
        <f t="shared" si="223"/>
        <v>8</v>
      </c>
      <c r="ALN185" s="250">
        <f t="shared" si="223"/>
        <v>8</v>
      </c>
      <c r="ALO185" s="250">
        <f t="shared" si="223"/>
        <v>8</v>
      </c>
      <c r="ALP185" s="250">
        <f t="shared" si="223"/>
        <v>8</v>
      </c>
      <c r="ALQ185" s="250">
        <f t="shared" si="223"/>
        <v>0</v>
      </c>
      <c r="ALR185" s="250">
        <f t="shared" si="223"/>
        <v>0</v>
      </c>
      <c r="ALS185" s="250">
        <f t="shared" si="223"/>
        <v>8</v>
      </c>
      <c r="ALT185" s="250">
        <f t="shared" si="223"/>
        <v>0</v>
      </c>
      <c r="ALU185" s="250">
        <f t="shared" si="223"/>
        <v>0</v>
      </c>
      <c r="ALV185" s="250">
        <f t="shared" si="223"/>
        <v>0</v>
      </c>
      <c r="ALW185" s="250">
        <f t="shared" si="223"/>
        <v>0</v>
      </c>
      <c r="ALX185" s="250">
        <f t="shared" si="223"/>
        <v>0</v>
      </c>
      <c r="ALY185" s="250">
        <f t="shared" si="223"/>
        <v>0</v>
      </c>
      <c r="ALZ185" s="250">
        <f t="shared" si="223"/>
        <v>0</v>
      </c>
      <c r="AMA185" s="250">
        <f t="shared" si="223"/>
        <v>0</v>
      </c>
      <c r="AMB185" s="250">
        <f t="shared" si="223"/>
        <v>0</v>
      </c>
      <c r="AMC185" s="250">
        <f t="shared" si="223"/>
        <v>0</v>
      </c>
      <c r="AMD185" s="250">
        <f t="shared" si="223"/>
        <v>0</v>
      </c>
      <c r="AME185" s="250">
        <f t="shared" si="223"/>
        <v>0</v>
      </c>
      <c r="AMF185" s="250">
        <f t="shared" si="223"/>
        <v>0</v>
      </c>
      <c r="AMG185" s="250">
        <f t="shared" si="223"/>
        <v>0</v>
      </c>
      <c r="AMH185" s="250">
        <f t="shared" si="223"/>
        <v>0</v>
      </c>
      <c r="AMI185" s="250">
        <f t="shared" si="223"/>
        <v>0</v>
      </c>
      <c r="AMJ185" s="250">
        <f t="shared" si="223"/>
        <v>0</v>
      </c>
      <c r="AMK185" s="250">
        <f t="shared" si="223"/>
        <v>0</v>
      </c>
      <c r="AML185" s="250">
        <f t="shared" si="223"/>
        <v>0</v>
      </c>
      <c r="AMM185" s="250">
        <f t="shared" si="223"/>
        <v>0</v>
      </c>
      <c r="AMN185" s="250">
        <f t="shared" ref="AMN185:ANS185" si="224">SUMIF($C$5:$C$184,"組立前",AMN5:AMN184)</f>
        <v>0</v>
      </c>
      <c r="AMO185" s="250">
        <f t="shared" si="224"/>
        <v>0</v>
      </c>
      <c r="AMP185" s="250">
        <f t="shared" si="224"/>
        <v>0</v>
      </c>
      <c r="AMQ185" s="250">
        <f t="shared" si="224"/>
        <v>0</v>
      </c>
      <c r="AMR185" s="250">
        <f t="shared" si="224"/>
        <v>0</v>
      </c>
      <c r="AMS185" s="250">
        <f t="shared" si="224"/>
        <v>0</v>
      </c>
      <c r="AMT185" s="250">
        <f t="shared" si="224"/>
        <v>0</v>
      </c>
      <c r="AMU185" s="250">
        <f t="shared" si="224"/>
        <v>0</v>
      </c>
      <c r="AMV185" s="250">
        <f t="shared" si="224"/>
        <v>0</v>
      </c>
      <c r="AMW185" s="250">
        <f t="shared" si="224"/>
        <v>0</v>
      </c>
      <c r="AMX185" s="250">
        <f t="shared" si="224"/>
        <v>8</v>
      </c>
      <c r="AMY185" s="250">
        <f t="shared" si="224"/>
        <v>8</v>
      </c>
      <c r="AMZ185" s="250">
        <f t="shared" si="224"/>
        <v>8</v>
      </c>
      <c r="ANA185" s="250">
        <f t="shared" si="224"/>
        <v>8</v>
      </c>
      <c r="ANB185" s="250">
        <f t="shared" si="224"/>
        <v>8</v>
      </c>
      <c r="ANC185" s="250">
        <f t="shared" si="224"/>
        <v>0</v>
      </c>
      <c r="AND185" s="250">
        <f t="shared" si="224"/>
        <v>0</v>
      </c>
      <c r="ANE185" s="250">
        <f t="shared" si="224"/>
        <v>8</v>
      </c>
      <c r="ANF185" s="250">
        <f t="shared" si="224"/>
        <v>0</v>
      </c>
      <c r="ANG185" s="250">
        <f t="shared" si="224"/>
        <v>0</v>
      </c>
      <c r="ANH185" s="250">
        <f t="shared" si="224"/>
        <v>0</v>
      </c>
      <c r="ANI185" s="250">
        <f t="shared" si="224"/>
        <v>0</v>
      </c>
      <c r="ANJ185" s="250">
        <f t="shared" si="224"/>
        <v>0</v>
      </c>
      <c r="ANK185" s="250">
        <f t="shared" si="224"/>
        <v>0</v>
      </c>
      <c r="ANL185" s="250">
        <f t="shared" si="224"/>
        <v>0</v>
      </c>
      <c r="ANM185" s="250">
        <f t="shared" si="224"/>
        <v>0</v>
      </c>
      <c r="ANN185" s="250">
        <f t="shared" si="224"/>
        <v>8</v>
      </c>
      <c r="ANO185" s="250">
        <f t="shared" si="224"/>
        <v>8</v>
      </c>
      <c r="ANP185" s="250">
        <f t="shared" si="224"/>
        <v>0</v>
      </c>
      <c r="ANQ185" s="250">
        <f t="shared" si="224"/>
        <v>0</v>
      </c>
      <c r="ANR185" s="250">
        <f t="shared" si="224"/>
        <v>0</v>
      </c>
      <c r="ANS185" s="250">
        <f t="shared" si="224"/>
        <v>8</v>
      </c>
      <c r="ANT185" s="250">
        <f t="shared" ref="ANT185:AOY185" si="225">SUMIF($C$5:$C$184,"組立前",ANT5:ANT184)</f>
        <v>8</v>
      </c>
      <c r="ANU185" s="250">
        <f t="shared" si="225"/>
        <v>8</v>
      </c>
      <c r="ANV185" s="250">
        <f t="shared" si="225"/>
        <v>8</v>
      </c>
      <c r="ANW185" s="250">
        <f t="shared" si="225"/>
        <v>8</v>
      </c>
      <c r="ANX185" s="250">
        <f t="shared" si="225"/>
        <v>0</v>
      </c>
      <c r="ANY185" s="250">
        <f t="shared" si="225"/>
        <v>0</v>
      </c>
      <c r="ANZ185" s="250">
        <f t="shared" si="225"/>
        <v>8</v>
      </c>
      <c r="AOA185" s="250">
        <f t="shared" si="225"/>
        <v>8</v>
      </c>
      <c r="AOB185" s="250">
        <f t="shared" si="225"/>
        <v>8</v>
      </c>
      <c r="AOC185" s="250">
        <f t="shared" si="225"/>
        <v>8</v>
      </c>
      <c r="AOD185" s="250">
        <f t="shared" si="225"/>
        <v>8</v>
      </c>
      <c r="AOE185" s="250">
        <f t="shared" si="225"/>
        <v>8</v>
      </c>
      <c r="AOF185" s="250">
        <f t="shared" si="225"/>
        <v>0</v>
      </c>
      <c r="AOG185" s="250">
        <f t="shared" si="225"/>
        <v>8</v>
      </c>
      <c r="AOH185" s="250">
        <f t="shared" si="225"/>
        <v>8</v>
      </c>
      <c r="AOI185" s="250">
        <f t="shared" si="225"/>
        <v>8</v>
      </c>
      <c r="AOJ185" s="250">
        <f t="shared" si="225"/>
        <v>8</v>
      </c>
      <c r="AOK185" s="250">
        <f t="shared" si="225"/>
        <v>8</v>
      </c>
      <c r="AOL185" s="250">
        <f t="shared" si="225"/>
        <v>0</v>
      </c>
      <c r="AOM185" s="250">
        <f t="shared" si="225"/>
        <v>0</v>
      </c>
      <c r="AON185" s="250">
        <f t="shared" si="225"/>
        <v>8</v>
      </c>
      <c r="AOO185" s="250">
        <f t="shared" si="225"/>
        <v>0</v>
      </c>
      <c r="AOP185" s="250">
        <f t="shared" si="225"/>
        <v>0</v>
      </c>
      <c r="AOQ185" s="250">
        <f t="shared" si="225"/>
        <v>0</v>
      </c>
      <c r="AOR185" s="250">
        <f t="shared" si="225"/>
        <v>0</v>
      </c>
      <c r="AOS185" s="250">
        <f t="shared" si="225"/>
        <v>0</v>
      </c>
      <c r="AOT185" s="250">
        <f t="shared" si="225"/>
        <v>0</v>
      </c>
      <c r="AOU185" s="250">
        <f t="shared" si="225"/>
        <v>0</v>
      </c>
      <c r="AOV185" s="250">
        <f t="shared" si="225"/>
        <v>0</v>
      </c>
      <c r="AOW185" s="250">
        <f t="shared" si="225"/>
        <v>0</v>
      </c>
      <c r="AOX185" s="250">
        <f t="shared" si="225"/>
        <v>0</v>
      </c>
      <c r="AOY185" s="250">
        <f t="shared" si="225"/>
        <v>0</v>
      </c>
      <c r="AOZ185" s="250">
        <f t="shared" ref="AOZ185:AQE185" si="226">SUMIF($C$5:$C$184,"組立前",AOZ5:AOZ184)</f>
        <v>0</v>
      </c>
      <c r="APA185" s="250">
        <f t="shared" si="226"/>
        <v>0</v>
      </c>
      <c r="APB185" s="250">
        <f t="shared" si="226"/>
        <v>0</v>
      </c>
      <c r="APC185" s="250">
        <f t="shared" si="226"/>
        <v>0</v>
      </c>
      <c r="APD185" s="250">
        <f t="shared" si="226"/>
        <v>0</v>
      </c>
      <c r="APE185" s="250">
        <f t="shared" si="226"/>
        <v>0</v>
      </c>
      <c r="APF185" s="250">
        <f t="shared" si="226"/>
        <v>0</v>
      </c>
      <c r="APG185" s="250">
        <f t="shared" si="226"/>
        <v>0</v>
      </c>
      <c r="APH185" s="250">
        <f t="shared" si="226"/>
        <v>0</v>
      </c>
      <c r="API185" s="250">
        <f t="shared" si="226"/>
        <v>0</v>
      </c>
      <c r="APJ185" s="250">
        <f t="shared" si="226"/>
        <v>0</v>
      </c>
      <c r="APK185" s="250">
        <f t="shared" si="226"/>
        <v>0</v>
      </c>
      <c r="APL185" s="250">
        <f t="shared" si="226"/>
        <v>0</v>
      </c>
      <c r="APM185" s="250">
        <f t="shared" si="226"/>
        <v>0</v>
      </c>
      <c r="APN185" s="250">
        <f t="shared" si="226"/>
        <v>0</v>
      </c>
      <c r="APO185" s="250">
        <f t="shared" si="226"/>
        <v>0</v>
      </c>
      <c r="APP185" s="250">
        <f t="shared" si="226"/>
        <v>0</v>
      </c>
      <c r="APQ185" s="250">
        <f t="shared" si="226"/>
        <v>0</v>
      </c>
      <c r="APR185" s="250">
        <f t="shared" si="226"/>
        <v>0</v>
      </c>
      <c r="APS185" s="250">
        <f t="shared" si="226"/>
        <v>0</v>
      </c>
      <c r="APT185" s="250">
        <f t="shared" si="226"/>
        <v>0</v>
      </c>
      <c r="APU185" s="250">
        <f t="shared" si="226"/>
        <v>0</v>
      </c>
      <c r="APV185" s="250">
        <f t="shared" si="226"/>
        <v>0</v>
      </c>
      <c r="APW185" s="250">
        <f t="shared" si="226"/>
        <v>0</v>
      </c>
    </row>
    <row r="186" spans="2:1115" s="136" customFormat="1" ht="14.25" customHeight="1" thickBot="1">
      <c r="B186" s="188"/>
      <c r="C186" s="188"/>
      <c r="D186" s="189"/>
      <c r="E186" s="188"/>
      <c r="F186" s="190"/>
      <c r="G186" s="190"/>
      <c r="H186" s="190"/>
      <c r="I186" s="256">
        <v>2</v>
      </c>
      <c r="J186" s="257">
        <v>0</v>
      </c>
      <c r="K186" s="257">
        <v>0</v>
      </c>
      <c r="L186" s="257">
        <v>0</v>
      </c>
      <c r="M186" s="257">
        <v>3</v>
      </c>
      <c r="N186" s="257">
        <v>0</v>
      </c>
      <c r="O186" s="257">
        <v>0</v>
      </c>
      <c r="P186" s="257">
        <v>0</v>
      </c>
      <c r="Q186" s="257">
        <v>0</v>
      </c>
      <c r="R186" s="257">
        <v>0</v>
      </c>
      <c r="S186" s="257">
        <v>0</v>
      </c>
      <c r="T186" s="257">
        <v>0</v>
      </c>
      <c r="U186" s="257">
        <v>0</v>
      </c>
      <c r="V186" s="257">
        <v>0</v>
      </c>
      <c r="W186" s="257">
        <v>0</v>
      </c>
      <c r="X186" s="257">
        <v>0</v>
      </c>
      <c r="Y186" s="257">
        <v>0</v>
      </c>
      <c r="Z186" s="257">
        <v>0</v>
      </c>
      <c r="AA186" s="257">
        <v>0</v>
      </c>
      <c r="AB186" s="257">
        <v>6</v>
      </c>
      <c r="AC186" s="257">
        <v>6</v>
      </c>
      <c r="AD186" s="257">
        <v>10</v>
      </c>
      <c r="AE186" s="257">
        <v>11</v>
      </c>
      <c r="AF186" s="257">
        <v>16</v>
      </c>
      <c r="AG186" s="257">
        <v>0</v>
      </c>
      <c r="AH186" s="257">
        <v>18</v>
      </c>
      <c r="AI186" s="257">
        <v>7</v>
      </c>
      <c r="AJ186" s="257">
        <v>2</v>
      </c>
      <c r="AK186" s="257">
        <v>0</v>
      </c>
      <c r="AL186" s="257">
        <v>0</v>
      </c>
      <c r="AM186" s="258">
        <v>0</v>
      </c>
      <c r="AN186" s="256">
        <v>0</v>
      </c>
      <c r="AO186" s="257">
        <v>7</v>
      </c>
      <c r="AP186" s="257">
        <v>3</v>
      </c>
      <c r="AQ186" s="257">
        <v>5</v>
      </c>
      <c r="AR186" s="257">
        <v>11</v>
      </c>
      <c r="AS186" s="257">
        <v>6</v>
      </c>
      <c r="AT186" s="257">
        <v>0</v>
      </c>
      <c r="AU186" s="257">
        <v>0</v>
      </c>
      <c r="AV186" s="257">
        <v>0</v>
      </c>
      <c r="AW186" s="257">
        <v>2</v>
      </c>
      <c r="AX186" s="257">
        <v>7</v>
      </c>
      <c r="AY186" s="257">
        <v>22</v>
      </c>
      <c r="AZ186" s="257">
        <v>16</v>
      </c>
      <c r="BA186" s="257">
        <v>6</v>
      </c>
      <c r="BB186" s="257">
        <v>0</v>
      </c>
      <c r="BC186" s="257">
        <v>9</v>
      </c>
      <c r="BD186" s="257">
        <v>9</v>
      </c>
      <c r="BE186" s="257">
        <v>3</v>
      </c>
      <c r="BF186" s="257">
        <v>9</v>
      </c>
      <c r="BG186" s="257">
        <v>22</v>
      </c>
      <c r="BH186" s="257">
        <v>12</v>
      </c>
      <c r="BI186" s="257">
        <v>0</v>
      </c>
      <c r="BJ186" s="257">
        <v>0</v>
      </c>
      <c r="BK186" s="257">
        <v>0</v>
      </c>
      <c r="BL186" s="257">
        <v>2</v>
      </c>
      <c r="BM186" s="257">
        <v>2</v>
      </c>
      <c r="BN186" s="257">
        <v>3</v>
      </c>
      <c r="BO186" s="257">
        <v>0</v>
      </c>
      <c r="BP186" s="257">
        <v>0</v>
      </c>
      <c r="BQ186" s="257">
        <v>0</v>
      </c>
      <c r="BR186" s="258">
        <v>12</v>
      </c>
      <c r="BS186" s="256">
        <v>0</v>
      </c>
      <c r="BT186" s="257">
        <v>10</v>
      </c>
      <c r="BU186" s="257">
        <v>2</v>
      </c>
      <c r="BV186" s="257">
        <v>0</v>
      </c>
      <c r="BW186" s="257">
        <v>0</v>
      </c>
      <c r="BX186" s="257">
        <v>2</v>
      </c>
      <c r="BY186" s="257">
        <v>0</v>
      </c>
      <c r="BZ186" s="257">
        <v>5</v>
      </c>
      <c r="CA186" s="257">
        <v>10</v>
      </c>
      <c r="CB186" s="257">
        <v>4</v>
      </c>
      <c r="CC186" s="257">
        <v>4</v>
      </c>
      <c r="CD186" s="257">
        <v>0</v>
      </c>
      <c r="CE186" s="257">
        <v>0</v>
      </c>
      <c r="CF186" s="257">
        <v>6</v>
      </c>
      <c r="CG186" s="257">
        <v>6</v>
      </c>
      <c r="CH186" s="257">
        <v>0</v>
      </c>
      <c r="CI186" s="257">
        <v>0</v>
      </c>
      <c r="CJ186" s="257">
        <v>8</v>
      </c>
      <c r="CK186" s="257">
        <v>0</v>
      </c>
      <c r="CL186" s="257">
        <v>19</v>
      </c>
      <c r="CM186" s="257">
        <v>30</v>
      </c>
      <c r="CN186" s="257">
        <v>14</v>
      </c>
      <c r="CO186" s="257">
        <v>26</v>
      </c>
      <c r="CP186" s="257">
        <v>22</v>
      </c>
      <c r="CQ186" s="257">
        <v>4</v>
      </c>
      <c r="CR186" s="257">
        <v>0</v>
      </c>
      <c r="CS186" s="257">
        <v>12</v>
      </c>
      <c r="CT186" s="257">
        <v>10</v>
      </c>
      <c r="CU186" s="258">
        <v>0</v>
      </c>
      <c r="CV186" s="256">
        <v>7</v>
      </c>
      <c r="CW186" s="257">
        <v>0</v>
      </c>
      <c r="CX186" s="257">
        <v>0</v>
      </c>
      <c r="CY186" s="257">
        <v>0</v>
      </c>
      <c r="CZ186" s="257">
        <v>0</v>
      </c>
      <c r="DA186" s="257">
        <v>2</v>
      </c>
      <c r="DB186" s="257">
        <v>9</v>
      </c>
      <c r="DC186" s="257">
        <v>7</v>
      </c>
      <c r="DD186" s="257">
        <v>2</v>
      </c>
      <c r="DE186" s="257">
        <v>7</v>
      </c>
      <c r="DF186" s="257">
        <v>0</v>
      </c>
      <c r="DG186" s="257">
        <v>10</v>
      </c>
      <c r="DH186" s="257">
        <v>2</v>
      </c>
      <c r="DI186" s="257">
        <v>0</v>
      </c>
      <c r="DJ186" s="257">
        <v>6</v>
      </c>
      <c r="DK186" s="257">
        <v>2</v>
      </c>
      <c r="DL186" s="257">
        <v>5</v>
      </c>
      <c r="DM186" s="257">
        <v>0</v>
      </c>
      <c r="DN186" s="257">
        <v>6</v>
      </c>
      <c r="DO186" s="257">
        <v>3</v>
      </c>
      <c r="DP186" s="257">
        <v>1</v>
      </c>
      <c r="DQ186" s="257">
        <v>15</v>
      </c>
      <c r="DR186" s="257">
        <v>19</v>
      </c>
      <c r="DS186" s="257">
        <v>10</v>
      </c>
      <c r="DT186" s="257">
        <v>0</v>
      </c>
      <c r="DU186" s="257">
        <v>30</v>
      </c>
      <c r="DV186" s="257">
        <v>24</v>
      </c>
      <c r="DW186" s="257">
        <v>28</v>
      </c>
      <c r="DX186" s="257">
        <v>36</v>
      </c>
      <c r="DY186" s="257">
        <v>22</v>
      </c>
      <c r="DZ186" s="258">
        <v>11</v>
      </c>
      <c r="EA186" s="256">
        <v>0</v>
      </c>
      <c r="EB186" s="257">
        <v>28</v>
      </c>
      <c r="EC186" s="257">
        <v>26</v>
      </c>
      <c r="ED186" s="257">
        <v>8</v>
      </c>
      <c r="EE186" s="257">
        <v>10</v>
      </c>
      <c r="EF186" s="257">
        <v>19</v>
      </c>
      <c r="EG186" s="257">
        <v>20</v>
      </c>
      <c r="EH186" s="257">
        <v>0</v>
      </c>
      <c r="EI186" s="257">
        <v>6</v>
      </c>
      <c r="EJ186" s="257">
        <v>2</v>
      </c>
      <c r="EK186" s="257">
        <v>13</v>
      </c>
      <c r="EL186" s="257">
        <v>3</v>
      </c>
      <c r="EM186" s="257">
        <v>0</v>
      </c>
      <c r="EN186" s="257">
        <v>0</v>
      </c>
      <c r="EO186" s="257">
        <v>0</v>
      </c>
      <c r="EP186" s="257">
        <v>0</v>
      </c>
      <c r="EQ186" s="257">
        <v>0</v>
      </c>
      <c r="ER186" s="257">
        <v>0</v>
      </c>
      <c r="ES186" s="257">
        <v>0</v>
      </c>
      <c r="ET186" s="257">
        <v>12</v>
      </c>
      <c r="EU186" s="257">
        <v>16</v>
      </c>
      <c r="EV186" s="257">
        <v>0</v>
      </c>
      <c r="EW186" s="257">
        <v>16</v>
      </c>
      <c r="EX186" s="257">
        <v>11</v>
      </c>
      <c r="EY186" s="257">
        <v>10</v>
      </c>
      <c r="EZ186" s="257">
        <v>8</v>
      </c>
      <c r="FA186" s="257">
        <v>2</v>
      </c>
      <c r="FB186" s="257">
        <v>10</v>
      </c>
      <c r="FC186" s="257">
        <v>0</v>
      </c>
      <c r="FD186" s="258">
        <v>0</v>
      </c>
      <c r="FE186" s="259">
        <v>0</v>
      </c>
      <c r="FF186" s="257">
        <v>2</v>
      </c>
      <c r="FG186" s="257">
        <v>5</v>
      </c>
      <c r="FH186" s="257">
        <v>6</v>
      </c>
      <c r="FI186" s="257">
        <v>0</v>
      </c>
      <c r="FJ186" s="257">
        <v>0</v>
      </c>
      <c r="FK186" s="257">
        <v>2</v>
      </c>
      <c r="FL186" s="257">
        <v>10</v>
      </c>
      <c r="FM186" s="257">
        <v>16</v>
      </c>
      <c r="FN186" s="257">
        <v>25</v>
      </c>
      <c r="FO186" s="257">
        <v>14</v>
      </c>
      <c r="FP186" s="257">
        <v>0</v>
      </c>
      <c r="FQ186" s="257">
        <v>0</v>
      </c>
      <c r="FR186" s="257">
        <v>6</v>
      </c>
      <c r="FS186" s="257">
        <v>7</v>
      </c>
      <c r="FT186" s="257">
        <v>5</v>
      </c>
      <c r="FU186" s="257">
        <v>8</v>
      </c>
      <c r="FV186" s="257">
        <v>17</v>
      </c>
      <c r="FW186" s="257">
        <v>6</v>
      </c>
      <c r="FX186" s="257">
        <v>0</v>
      </c>
      <c r="FY186" s="257">
        <v>8</v>
      </c>
      <c r="FZ186" s="257">
        <v>4</v>
      </c>
      <c r="GA186" s="257">
        <v>2</v>
      </c>
      <c r="GB186" s="257">
        <v>8</v>
      </c>
      <c r="GC186" s="257">
        <v>2</v>
      </c>
      <c r="GD186" s="257">
        <v>0</v>
      </c>
      <c r="GE186" s="257">
        <v>0</v>
      </c>
      <c r="GF186" s="257">
        <v>22</v>
      </c>
      <c r="GG186" s="257">
        <v>21</v>
      </c>
      <c r="GH186" s="257">
        <v>22</v>
      </c>
      <c r="GI186" s="349">
        <v>11</v>
      </c>
      <c r="GJ186" s="256">
        <v>2</v>
      </c>
      <c r="GK186" s="257">
        <v>4</v>
      </c>
      <c r="GL186" s="257">
        <v>0</v>
      </c>
      <c r="GM186" s="257">
        <v>13</v>
      </c>
      <c r="GN186" s="257">
        <v>4</v>
      </c>
      <c r="GO186" s="257">
        <v>0</v>
      </c>
      <c r="GP186" s="257">
        <v>0</v>
      </c>
      <c r="GQ186" s="257">
        <v>0</v>
      </c>
      <c r="GR186" s="257">
        <v>0</v>
      </c>
      <c r="GS186" s="257">
        <v>0</v>
      </c>
      <c r="GT186" s="257">
        <v>7</v>
      </c>
      <c r="GU186" s="257">
        <v>10</v>
      </c>
      <c r="GV186" s="257">
        <v>8</v>
      </c>
      <c r="GW186" s="257">
        <v>9</v>
      </c>
      <c r="GX186" s="257">
        <v>5</v>
      </c>
      <c r="GY186" s="257">
        <v>9</v>
      </c>
      <c r="GZ186" s="257">
        <v>0</v>
      </c>
      <c r="HA186" s="257">
        <v>13</v>
      </c>
      <c r="HB186" s="257">
        <v>26</v>
      </c>
      <c r="HC186" s="257">
        <v>12</v>
      </c>
      <c r="HD186" s="257">
        <v>2</v>
      </c>
      <c r="HE186" s="257">
        <v>14</v>
      </c>
      <c r="HF186" s="257">
        <v>9</v>
      </c>
      <c r="HG186" s="257">
        <v>0</v>
      </c>
      <c r="HH186" s="257">
        <v>0</v>
      </c>
      <c r="HI186" s="257">
        <v>26</v>
      </c>
      <c r="HJ186" s="257">
        <v>26</v>
      </c>
      <c r="HK186" s="257">
        <v>30</v>
      </c>
      <c r="HL186" s="257">
        <v>24</v>
      </c>
      <c r="HM186" s="258">
        <v>5</v>
      </c>
      <c r="HN186" s="259">
        <v>0</v>
      </c>
      <c r="HO186" s="257">
        <v>14</v>
      </c>
      <c r="HP186" s="257">
        <v>6</v>
      </c>
      <c r="HQ186" s="257">
        <v>5</v>
      </c>
      <c r="HR186" s="257">
        <v>0</v>
      </c>
      <c r="HS186" s="257">
        <v>5</v>
      </c>
      <c r="HT186" s="257">
        <v>9</v>
      </c>
      <c r="HU186" s="257">
        <v>0</v>
      </c>
      <c r="HV186" s="257">
        <v>2</v>
      </c>
      <c r="HW186" s="257">
        <v>9</v>
      </c>
      <c r="HX186" s="257">
        <v>8</v>
      </c>
      <c r="HY186" s="257">
        <v>0</v>
      </c>
      <c r="HZ186" s="257">
        <v>2</v>
      </c>
      <c r="IA186" s="257">
        <v>9</v>
      </c>
      <c r="IB186" s="257">
        <v>0</v>
      </c>
      <c r="IC186" s="257">
        <v>31</v>
      </c>
      <c r="ID186" s="257">
        <v>9</v>
      </c>
      <c r="IE186" s="257">
        <v>8</v>
      </c>
      <c r="IF186" s="257">
        <v>23</v>
      </c>
      <c r="IG186" s="257">
        <v>23</v>
      </c>
      <c r="IH186" s="257">
        <v>20</v>
      </c>
      <c r="II186" s="257">
        <v>14</v>
      </c>
      <c r="IJ186" s="257">
        <v>0</v>
      </c>
      <c r="IK186" s="257">
        <v>0</v>
      </c>
      <c r="IL186" s="257">
        <v>0</v>
      </c>
      <c r="IM186" s="257">
        <v>0</v>
      </c>
      <c r="IN186" s="257">
        <v>0</v>
      </c>
      <c r="IO186" s="257">
        <v>2</v>
      </c>
      <c r="IP186" s="257">
        <v>0</v>
      </c>
      <c r="IQ186" s="257">
        <v>10</v>
      </c>
      <c r="IR186" s="258">
        <v>13</v>
      </c>
      <c r="IS186" s="256">
        <v>6</v>
      </c>
      <c r="IT186" s="257">
        <v>2</v>
      </c>
      <c r="IU186" s="257">
        <v>0</v>
      </c>
      <c r="IV186" s="257">
        <v>0</v>
      </c>
      <c r="IW186" s="257">
        <v>0</v>
      </c>
      <c r="IX186" s="257">
        <v>6</v>
      </c>
      <c r="IY186" s="257">
        <v>20</v>
      </c>
      <c r="IZ186" s="257">
        <v>12</v>
      </c>
      <c r="JA186" s="257">
        <v>4</v>
      </c>
      <c r="JB186" s="257">
        <v>13</v>
      </c>
      <c r="JC186" s="257">
        <v>0</v>
      </c>
      <c r="JD186" s="257">
        <v>0</v>
      </c>
      <c r="JE186" s="257">
        <v>27</v>
      </c>
      <c r="JF186" s="257">
        <v>6</v>
      </c>
      <c r="JG186" s="257">
        <v>11</v>
      </c>
      <c r="JH186" s="257">
        <v>4</v>
      </c>
      <c r="JI186" s="257">
        <v>9</v>
      </c>
      <c r="JJ186" s="257">
        <v>6</v>
      </c>
      <c r="JK186" s="257">
        <v>0</v>
      </c>
      <c r="JL186" s="257">
        <v>3</v>
      </c>
      <c r="JM186" s="257">
        <v>0</v>
      </c>
      <c r="JN186" s="257">
        <v>0</v>
      </c>
      <c r="JO186" s="257">
        <v>8</v>
      </c>
      <c r="JP186" s="257">
        <v>14</v>
      </c>
      <c r="JQ186" s="257">
        <v>0</v>
      </c>
      <c r="JR186" s="257">
        <v>0</v>
      </c>
      <c r="JS186" s="257">
        <v>0</v>
      </c>
      <c r="JT186" s="257">
        <v>10</v>
      </c>
      <c r="JU186" s="257">
        <v>8</v>
      </c>
      <c r="JV186" s="257">
        <v>2</v>
      </c>
      <c r="JW186" s="258">
        <v>8</v>
      </c>
      <c r="JX186" s="256">
        <v>0</v>
      </c>
      <c r="JY186" s="257">
        <v>0</v>
      </c>
      <c r="JZ186" s="257">
        <v>0</v>
      </c>
      <c r="KA186" s="257">
        <v>11</v>
      </c>
      <c r="KB186" s="257">
        <v>0</v>
      </c>
      <c r="KC186" s="257">
        <v>0</v>
      </c>
      <c r="KD186" s="257">
        <v>0</v>
      </c>
      <c r="KE186" s="257">
        <v>0</v>
      </c>
      <c r="KF186" s="257">
        <v>0</v>
      </c>
      <c r="KG186" s="257">
        <v>0</v>
      </c>
      <c r="KH186" s="257">
        <v>3</v>
      </c>
      <c r="KI186" s="257">
        <v>7</v>
      </c>
      <c r="KJ186" s="257">
        <v>0</v>
      </c>
      <c r="KK186" s="257">
        <v>8</v>
      </c>
      <c r="KL186" s="257">
        <v>8</v>
      </c>
      <c r="KM186" s="257">
        <v>0</v>
      </c>
      <c r="KN186" s="257">
        <v>0</v>
      </c>
      <c r="KO186" s="257">
        <v>7</v>
      </c>
      <c r="KP186" s="257">
        <v>16</v>
      </c>
      <c r="KQ186" s="257">
        <v>20</v>
      </c>
      <c r="KR186" s="257">
        <v>20</v>
      </c>
      <c r="KS186" s="257">
        <v>0</v>
      </c>
      <c r="KT186" s="257">
        <v>0</v>
      </c>
      <c r="KU186" s="257">
        <v>3</v>
      </c>
      <c r="KV186" s="257">
        <v>24</v>
      </c>
      <c r="KW186" s="257">
        <v>20</v>
      </c>
      <c r="KX186" s="257">
        <v>20</v>
      </c>
      <c r="KY186" s="257">
        <v>10</v>
      </c>
      <c r="KZ186" s="257">
        <v>12</v>
      </c>
      <c r="LA186" s="258">
        <v>0</v>
      </c>
      <c r="LB186" s="256">
        <v>14</v>
      </c>
      <c r="LC186" s="257">
        <v>22</v>
      </c>
      <c r="LD186" s="257">
        <v>10</v>
      </c>
      <c r="LE186" s="257">
        <v>7</v>
      </c>
      <c r="LF186" s="257">
        <v>12</v>
      </c>
      <c r="LG186" s="257">
        <v>1</v>
      </c>
      <c r="LH186" s="257">
        <v>0</v>
      </c>
      <c r="LI186" s="257">
        <v>8</v>
      </c>
      <c r="LJ186" s="257">
        <v>4</v>
      </c>
      <c r="LK186" s="257">
        <v>6</v>
      </c>
      <c r="LL186" s="257">
        <v>14</v>
      </c>
      <c r="LM186" s="257">
        <v>4</v>
      </c>
      <c r="LN186" s="257">
        <v>7</v>
      </c>
      <c r="LO186" s="257">
        <v>0</v>
      </c>
      <c r="LP186" s="257">
        <v>0</v>
      </c>
      <c r="LQ186" s="257">
        <v>0</v>
      </c>
      <c r="LR186" s="257">
        <v>0</v>
      </c>
      <c r="LS186" s="257">
        <v>0</v>
      </c>
      <c r="LT186" s="257">
        <v>0</v>
      </c>
      <c r="LU186" s="257">
        <v>2</v>
      </c>
      <c r="LV186" s="257">
        <v>0</v>
      </c>
      <c r="LW186" s="257">
        <v>17</v>
      </c>
      <c r="LX186" s="257">
        <v>10</v>
      </c>
      <c r="LY186" s="257">
        <v>4</v>
      </c>
      <c r="LZ186" s="257">
        <v>8</v>
      </c>
      <c r="MA186" s="257">
        <v>4</v>
      </c>
      <c r="MB186" s="257">
        <v>3</v>
      </c>
      <c r="MC186" s="257">
        <v>0</v>
      </c>
      <c r="MD186" s="257">
        <v>0</v>
      </c>
      <c r="ME186" s="257">
        <v>3</v>
      </c>
      <c r="MF186" s="258">
        <v>8</v>
      </c>
      <c r="MG186" s="256">
        <v>22</v>
      </c>
      <c r="MH186" s="257">
        <v>5</v>
      </c>
      <c r="MI186" s="257">
        <v>0</v>
      </c>
      <c r="MJ186" s="257">
        <v>0</v>
      </c>
      <c r="MK186" s="257">
        <v>0</v>
      </c>
      <c r="ML186" s="257">
        <v>4</v>
      </c>
      <c r="MM186" s="257">
        <v>8</v>
      </c>
      <c r="MN186" s="257">
        <v>3</v>
      </c>
      <c r="MO186" s="257">
        <v>3</v>
      </c>
      <c r="MP186" s="257">
        <v>0</v>
      </c>
      <c r="MQ186" s="257">
        <v>0</v>
      </c>
      <c r="MR186" s="257">
        <v>8</v>
      </c>
      <c r="MS186" s="257">
        <v>16</v>
      </c>
      <c r="MT186" s="257">
        <v>10</v>
      </c>
      <c r="MU186" s="257">
        <v>21</v>
      </c>
      <c r="MV186" s="257">
        <v>16</v>
      </c>
      <c r="MW186" s="257">
        <v>0</v>
      </c>
      <c r="MX186" s="257">
        <v>0</v>
      </c>
      <c r="MY186" s="257">
        <v>0</v>
      </c>
      <c r="MZ186" s="257">
        <v>4</v>
      </c>
      <c r="NA186" s="257">
        <v>3</v>
      </c>
      <c r="NB186" s="257">
        <v>0</v>
      </c>
      <c r="NC186" s="257">
        <v>4</v>
      </c>
      <c r="ND186" s="257">
        <v>0</v>
      </c>
      <c r="NE186" s="257">
        <v>0</v>
      </c>
      <c r="NF186" s="257">
        <v>0</v>
      </c>
      <c r="NG186" s="257">
        <v>7</v>
      </c>
      <c r="NH186" s="257">
        <v>8</v>
      </c>
      <c r="NI186" s="257">
        <v>17</v>
      </c>
      <c r="NJ186" s="258">
        <v>3</v>
      </c>
      <c r="NK186" s="256">
        <v>4</v>
      </c>
      <c r="NL186" s="257">
        <v>0</v>
      </c>
      <c r="NM186" s="257">
        <v>5</v>
      </c>
      <c r="NN186" s="257">
        <v>15</v>
      </c>
      <c r="NO186" s="257">
        <v>9</v>
      </c>
      <c r="NP186" s="257">
        <v>17</v>
      </c>
      <c r="NQ186" s="257">
        <v>20</v>
      </c>
      <c r="NR186" s="257">
        <v>0</v>
      </c>
      <c r="NS186" s="257">
        <v>0</v>
      </c>
      <c r="NT186" s="257">
        <v>0</v>
      </c>
      <c r="NU186" s="257">
        <v>0</v>
      </c>
      <c r="NV186" s="257">
        <v>0</v>
      </c>
      <c r="NW186" s="257">
        <v>0</v>
      </c>
      <c r="NX186" s="257">
        <v>0</v>
      </c>
      <c r="NY186" s="257">
        <v>0</v>
      </c>
      <c r="NZ186" s="257">
        <v>0</v>
      </c>
      <c r="OA186" s="257">
        <v>31</v>
      </c>
      <c r="OB186" s="257">
        <v>14</v>
      </c>
      <c r="OC186" s="257">
        <v>14</v>
      </c>
      <c r="OD186" s="257">
        <v>14</v>
      </c>
      <c r="OE186" s="257">
        <v>6</v>
      </c>
      <c r="OF186" s="257">
        <v>9</v>
      </c>
      <c r="OG186" s="257">
        <v>0</v>
      </c>
      <c r="OH186" s="257">
        <v>4</v>
      </c>
      <c r="OI186" s="257">
        <v>12</v>
      </c>
      <c r="OJ186" s="257">
        <v>16</v>
      </c>
      <c r="OK186" s="257">
        <v>8</v>
      </c>
      <c r="OL186" s="257">
        <v>12</v>
      </c>
      <c r="OM186" s="257">
        <v>0</v>
      </c>
      <c r="ON186" s="257">
        <v>0</v>
      </c>
      <c r="OO186" s="258">
        <v>7</v>
      </c>
      <c r="OP186" s="256">
        <v>7</v>
      </c>
      <c r="OQ186" s="257">
        <v>8</v>
      </c>
      <c r="OR186" s="257">
        <v>4</v>
      </c>
      <c r="OS186" s="257">
        <v>13</v>
      </c>
      <c r="OT186" s="257">
        <v>0</v>
      </c>
      <c r="OU186" s="257">
        <v>0</v>
      </c>
      <c r="OV186" s="257">
        <v>11</v>
      </c>
      <c r="OW186" s="257">
        <v>2</v>
      </c>
      <c r="OX186" s="257">
        <v>0</v>
      </c>
      <c r="OY186" s="257">
        <v>0</v>
      </c>
      <c r="OZ186" s="257">
        <v>0</v>
      </c>
      <c r="PA186" s="257">
        <v>0</v>
      </c>
      <c r="PB186" s="257">
        <v>0</v>
      </c>
      <c r="PC186" s="257">
        <v>0</v>
      </c>
      <c r="PD186" s="257">
        <v>0</v>
      </c>
      <c r="PE186" s="257">
        <v>0</v>
      </c>
      <c r="PF186" s="257">
        <v>0</v>
      </c>
      <c r="PG186" s="257">
        <v>0</v>
      </c>
      <c r="PH186" s="257">
        <v>0</v>
      </c>
      <c r="PI186" s="257">
        <v>0</v>
      </c>
      <c r="PJ186" s="257">
        <v>0</v>
      </c>
      <c r="PK186" s="257">
        <v>0</v>
      </c>
      <c r="PL186" s="257">
        <v>3</v>
      </c>
      <c r="PM186" s="257">
        <v>3</v>
      </c>
      <c r="PN186" s="257">
        <v>0</v>
      </c>
      <c r="PO186" s="257">
        <v>0</v>
      </c>
      <c r="PP186" s="257">
        <v>0</v>
      </c>
      <c r="PQ186" s="257">
        <v>0</v>
      </c>
      <c r="PR186" s="257">
        <v>0</v>
      </c>
      <c r="PS186" s="257">
        <v>2</v>
      </c>
      <c r="PT186" s="258">
        <v>4</v>
      </c>
      <c r="PU186" s="256">
        <v>0</v>
      </c>
      <c r="PV186" s="257">
        <v>0</v>
      </c>
      <c r="PW186" s="257">
        <v>0</v>
      </c>
      <c r="PX186" s="257">
        <v>0</v>
      </c>
      <c r="PY186" s="257">
        <v>4</v>
      </c>
      <c r="PZ186" s="257">
        <v>16</v>
      </c>
      <c r="QA186" s="257">
        <v>8</v>
      </c>
      <c r="QB186" s="257">
        <v>6</v>
      </c>
      <c r="QC186" s="257">
        <v>2</v>
      </c>
      <c r="QD186" s="257">
        <v>0</v>
      </c>
      <c r="QE186" s="257">
        <v>0</v>
      </c>
      <c r="QF186" s="257">
        <v>0</v>
      </c>
      <c r="QG186" s="257">
        <v>0</v>
      </c>
      <c r="QH186" s="257">
        <v>6</v>
      </c>
      <c r="QI186" s="257">
        <v>0</v>
      </c>
      <c r="QJ186" s="257">
        <v>0</v>
      </c>
      <c r="QK186" s="257">
        <v>0</v>
      </c>
      <c r="QL186" s="257">
        <v>0</v>
      </c>
      <c r="QM186" s="257">
        <v>5</v>
      </c>
      <c r="QN186" s="257">
        <v>0</v>
      </c>
      <c r="QO186" s="257">
        <v>2</v>
      </c>
      <c r="QP186" s="257">
        <v>6</v>
      </c>
      <c r="QQ186" s="257">
        <v>0</v>
      </c>
      <c r="QR186" s="257">
        <v>0</v>
      </c>
      <c r="QS186" s="257">
        <v>10</v>
      </c>
      <c r="QT186" s="257">
        <v>0</v>
      </c>
      <c r="QU186" s="257">
        <v>0</v>
      </c>
      <c r="QV186" s="258">
        <v>0</v>
      </c>
      <c r="QW186" s="256">
        <v>4</v>
      </c>
      <c r="QX186" s="257">
        <v>0</v>
      </c>
      <c r="QY186" s="257">
        <v>0</v>
      </c>
      <c r="QZ186" s="257">
        <v>6</v>
      </c>
      <c r="RA186" s="257">
        <v>0</v>
      </c>
      <c r="RB186" s="257">
        <v>0</v>
      </c>
      <c r="RC186" s="257">
        <v>12</v>
      </c>
      <c r="RD186" s="257">
        <v>12</v>
      </c>
      <c r="RE186" s="257">
        <v>4</v>
      </c>
      <c r="RF186" s="257">
        <v>0</v>
      </c>
      <c r="RG186" s="257">
        <v>11</v>
      </c>
      <c r="RH186" s="257">
        <v>13</v>
      </c>
      <c r="RI186" s="257">
        <v>3</v>
      </c>
      <c r="RJ186" s="257">
        <v>10</v>
      </c>
      <c r="RK186" s="257">
        <v>17</v>
      </c>
      <c r="RL186" s="257">
        <v>0</v>
      </c>
      <c r="RM186" s="257">
        <v>0</v>
      </c>
      <c r="RN186" s="257">
        <v>8</v>
      </c>
      <c r="RO186" s="257">
        <v>12</v>
      </c>
      <c r="RP186" s="257">
        <v>19</v>
      </c>
      <c r="RQ186" s="257">
        <v>6</v>
      </c>
      <c r="RR186" s="257">
        <v>10</v>
      </c>
      <c r="RS186" s="257">
        <v>0</v>
      </c>
      <c r="RT186" s="257">
        <v>0</v>
      </c>
      <c r="RU186" s="257">
        <v>0</v>
      </c>
      <c r="RV186" s="257">
        <v>0</v>
      </c>
      <c r="RW186" s="257">
        <v>0</v>
      </c>
      <c r="RX186" s="257">
        <v>0</v>
      </c>
      <c r="RY186" s="257">
        <v>4</v>
      </c>
      <c r="RZ186" s="257">
        <v>0</v>
      </c>
      <c r="SA186" s="258">
        <v>0</v>
      </c>
      <c r="SB186" s="256">
        <v>0</v>
      </c>
      <c r="SC186" s="257">
        <v>0</v>
      </c>
      <c r="SD186" s="257">
        <v>3</v>
      </c>
      <c r="SE186" s="257">
        <v>6</v>
      </c>
      <c r="SF186" s="257">
        <v>2</v>
      </c>
      <c r="SG186" s="257">
        <v>2</v>
      </c>
      <c r="SH186" s="257">
        <v>0</v>
      </c>
      <c r="SI186" s="257">
        <v>4</v>
      </c>
      <c r="SJ186" s="257">
        <v>0</v>
      </c>
      <c r="SK186" s="257">
        <v>0</v>
      </c>
      <c r="SL186" s="257">
        <v>4</v>
      </c>
      <c r="SM186" s="257">
        <v>0</v>
      </c>
      <c r="SN186" s="257">
        <v>0</v>
      </c>
      <c r="SO186" s="257">
        <v>0</v>
      </c>
      <c r="SP186" s="257">
        <v>0</v>
      </c>
      <c r="SQ186" s="257">
        <v>0</v>
      </c>
      <c r="SR186" s="257">
        <v>0</v>
      </c>
      <c r="SS186" s="257">
        <v>0</v>
      </c>
      <c r="ST186" s="257">
        <v>0</v>
      </c>
      <c r="SU186" s="257">
        <v>2</v>
      </c>
      <c r="SV186" s="257">
        <v>0</v>
      </c>
      <c r="SW186" s="257">
        <v>0</v>
      </c>
      <c r="SX186" s="257">
        <v>0</v>
      </c>
      <c r="SY186" s="257">
        <v>0</v>
      </c>
      <c r="SZ186" s="257">
        <v>0</v>
      </c>
      <c r="TA186" s="257">
        <v>4</v>
      </c>
      <c r="TB186" s="257">
        <v>0</v>
      </c>
      <c r="TC186" s="257">
        <v>0</v>
      </c>
      <c r="TD186" s="257">
        <v>0</v>
      </c>
      <c r="TE186" s="258">
        <v>0</v>
      </c>
      <c r="TF186" s="256">
        <v>4</v>
      </c>
      <c r="TG186" s="257">
        <v>3</v>
      </c>
      <c r="TH186" s="257">
        <v>15</v>
      </c>
      <c r="TI186" s="257">
        <v>4</v>
      </c>
      <c r="TJ186" s="257">
        <v>0</v>
      </c>
      <c r="TK186" s="257">
        <v>12</v>
      </c>
      <c r="TL186" s="257">
        <v>4</v>
      </c>
      <c r="TM186" s="257">
        <v>12</v>
      </c>
      <c r="TN186" s="257">
        <v>26</v>
      </c>
      <c r="TO186" s="257">
        <v>0</v>
      </c>
      <c r="TP186" s="257">
        <v>0</v>
      </c>
      <c r="TQ186" s="257">
        <v>0</v>
      </c>
      <c r="TR186" s="257">
        <v>5</v>
      </c>
      <c r="TS186" s="257">
        <v>4</v>
      </c>
      <c r="TT186" s="257">
        <v>0</v>
      </c>
      <c r="TU186" s="257">
        <v>0</v>
      </c>
      <c r="TV186" s="257">
        <v>6</v>
      </c>
      <c r="TW186" s="257">
        <v>3</v>
      </c>
      <c r="TX186" s="257">
        <v>0</v>
      </c>
      <c r="TY186" s="257">
        <v>1</v>
      </c>
      <c r="TZ186" s="257">
        <v>3</v>
      </c>
      <c r="UA186" s="257">
        <v>6</v>
      </c>
      <c r="UB186" s="257">
        <v>8</v>
      </c>
      <c r="UC186" s="257">
        <v>17</v>
      </c>
      <c r="UD186" s="257">
        <v>4</v>
      </c>
      <c r="UE186" s="257">
        <v>0</v>
      </c>
      <c r="UF186" s="257">
        <v>2</v>
      </c>
      <c r="UG186" s="257">
        <v>2</v>
      </c>
      <c r="UH186" s="257">
        <v>0</v>
      </c>
      <c r="UI186" s="257">
        <v>12</v>
      </c>
      <c r="UJ186" s="258">
        <v>14</v>
      </c>
      <c r="UK186" s="256">
        <v>6</v>
      </c>
      <c r="UL186" s="257">
        <v>0</v>
      </c>
      <c r="UM186" s="257">
        <v>8</v>
      </c>
      <c r="UN186" s="257">
        <v>21</v>
      </c>
      <c r="UO186" s="257">
        <v>16</v>
      </c>
      <c r="UP186" s="257">
        <v>16</v>
      </c>
      <c r="UQ186" s="257">
        <v>14</v>
      </c>
      <c r="UR186" s="257">
        <v>0</v>
      </c>
      <c r="US186" s="257">
        <v>0</v>
      </c>
      <c r="UT186" s="257">
        <v>0</v>
      </c>
      <c r="UU186" s="257">
        <v>0</v>
      </c>
      <c r="UV186" s="257">
        <v>11</v>
      </c>
      <c r="UW186" s="257">
        <v>0</v>
      </c>
      <c r="UX186" s="257">
        <v>0</v>
      </c>
      <c r="UY186" s="257">
        <v>0</v>
      </c>
      <c r="UZ186" s="257">
        <v>0</v>
      </c>
      <c r="VA186" s="257">
        <v>16</v>
      </c>
      <c r="VB186" s="257">
        <v>18</v>
      </c>
      <c r="VC186" s="257">
        <v>20</v>
      </c>
      <c r="VD186" s="257">
        <v>20</v>
      </c>
      <c r="VE186" s="257">
        <v>24</v>
      </c>
      <c r="VF186" s="257">
        <v>8</v>
      </c>
      <c r="VG186" s="257">
        <v>0</v>
      </c>
      <c r="VH186" s="257">
        <v>1</v>
      </c>
      <c r="VI186" s="257">
        <v>3</v>
      </c>
      <c r="VJ186" s="257">
        <v>6</v>
      </c>
      <c r="VK186" s="257">
        <v>6</v>
      </c>
      <c r="VL186" s="257">
        <v>0</v>
      </c>
      <c r="VM186" s="257">
        <v>1</v>
      </c>
      <c r="VN186" s="258">
        <v>0</v>
      </c>
      <c r="VO186" s="256">
        <v>0</v>
      </c>
      <c r="VP186" s="257">
        <v>4</v>
      </c>
      <c r="VQ186" s="257">
        <v>8</v>
      </c>
      <c r="VR186" s="257">
        <v>4</v>
      </c>
      <c r="VS186" s="257">
        <v>5</v>
      </c>
      <c r="VT186" s="257">
        <v>8</v>
      </c>
      <c r="VU186" s="257">
        <v>0</v>
      </c>
      <c r="VV186" s="257">
        <v>11</v>
      </c>
      <c r="VW186" s="257">
        <v>12</v>
      </c>
      <c r="VX186" s="257">
        <v>4</v>
      </c>
      <c r="VY186" s="257">
        <v>3</v>
      </c>
      <c r="VZ186" s="257">
        <v>4</v>
      </c>
      <c r="WA186" s="257">
        <v>0</v>
      </c>
      <c r="WB186" s="257">
        <v>0</v>
      </c>
      <c r="WC186" s="257">
        <v>10</v>
      </c>
      <c r="WD186" s="257">
        <v>0</v>
      </c>
      <c r="WE186" s="257">
        <v>6</v>
      </c>
      <c r="WF186" s="257">
        <v>16</v>
      </c>
      <c r="WG186" s="257">
        <v>8</v>
      </c>
      <c r="WH186" s="257">
        <v>7</v>
      </c>
      <c r="WI186" s="257">
        <v>0</v>
      </c>
      <c r="WJ186" s="257">
        <v>0</v>
      </c>
      <c r="WK186" s="257">
        <v>0</v>
      </c>
      <c r="WL186" s="257">
        <v>0</v>
      </c>
      <c r="WM186" s="257">
        <v>0</v>
      </c>
      <c r="WN186" s="257">
        <v>0</v>
      </c>
      <c r="WO186" s="257">
        <v>0</v>
      </c>
      <c r="WP186" s="257">
        <v>0</v>
      </c>
      <c r="WQ186" s="257">
        <v>6</v>
      </c>
      <c r="WR186" s="257">
        <v>6</v>
      </c>
      <c r="WS186" s="258">
        <v>2</v>
      </c>
      <c r="WT186" s="256">
        <v>6</v>
      </c>
      <c r="WU186" s="257">
        <v>2</v>
      </c>
      <c r="WV186" s="257">
        <v>3</v>
      </c>
      <c r="WW186" s="257">
        <v>0</v>
      </c>
      <c r="WX186" s="257">
        <v>11</v>
      </c>
      <c r="WY186" s="257">
        <v>7</v>
      </c>
      <c r="WZ186" s="257">
        <v>9</v>
      </c>
      <c r="XA186" s="257">
        <v>11</v>
      </c>
      <c r="XB186" s="257">
        <v>8</v>
      </c>
      <c r="XC186" s="257">
        <v>5</v>
      </c>
      <c r="XD186" s="257">
        <v>0</v>
      </c>
      <c r="XE186" s="257">
        <v>13</v>
      </c>
      <c r="XF186" s="257">
        <v>7</v>
      </c>
      <c r="XG186" s="257">
        <v>13</v>
      </c>
      <c r="XH186" s="257">
        <v>10</v>
      </c>
      <c r="XI186" s="257">
        <v>4</v>
      </c>
      <c r="XJ186" s="257">
        <v>3</v>
      </c>
      <c r="XK186" s="257">
        <v>0</v>
      </c>
      <c r="XL186" s="257">
        <v>8</v>
      </c>
      <c r="XM186" s="257">
        <v>8</v>
      </c>
      <c r="XN186" s="257">
        <v>8</v>
      </c>
      <c r="XO186" s="257">
        <v>12</v>
      </c>
      <c r="XP186" s="257">
        <v>2</v>
      </c>
      <c r="XQ186" s="257">
        <v>0</v>
      </c>
      <c r="XR186" s="257">
        <v>0</v>
      </c>
      <c r="XS186" s="257">
        <v>0</v>
      </c>
      <c r="XT186" s="257">
        <v>0</v>
      </c>
      <c r="XU186" s="257">
        <v>0</v>
      </c>
      <c r="XV186" s="257">
        <v>7</v>
      </c>
      <c r="XW186" s="257">
        <v>2</v>
      </c>
      <c r="XX186" s="258">
        <v>0</v>
      </c>
      <c r="XY186" s="256">
        <v>0</v>
      </c>
      <c r="XZ186" s="257">
        <v>0</v>
      </c>
      <c r="YA186" s="257">
        <v>0</v>
      </c>
      <c r="YB186" s="257">
        <v>0</v>
      </c>
      <c r="YC186" s="257">
        <v>0</v>
      </c>
      <c r="YD186" s="257">
        <v>0</v>
      </c>
      <c r="YE186" s="257">
        <v>0</v>
      </c>
      <c r="YF186" s="257">
        <v>0</v>
      </c>
      <c r="YG186" s="257">
        <v>0</v>
      </c>
      <c r="YH186" s="257">
        <v>0</v>
      </c>
      <c r="YI186" s="257">
        <v>0</v>
      </c>
      <c r="YJ186" s="257">
        <v>10</v>
      </c>
      <c r="YK186" s="257">
        <v>6</v>
      </c>
      <c r="YL186" s="257">
        <v>6</v>
      </c>
      <c r="YM186" s="257">
        <v>0</v>
      </c>
      <c r="YN186" s="257">
        <v>5</v>
      </c>
      <c r="YO186" s="257">
        <v>12</v>
      </c>
      <c r="YP186" s="257">
        <v>8</v>
      </c>
      <c r="YQ186" s="257">
        <v>13</v>
      </c>
      <c r="YR186" s="257">
        <v>15</v>
      </c>
      <c r="YS186" s="257">
        <v>0</v>
      </c>
      <c r="YT186" s="257">
        <v>0</v>
      </c>
      <c r="YU186" s="257">
        <v>0</v>
      </c>
      <c r="YV186" s="257">
        <v>7</v>
      </c>
      <c r="YW186" s="257">
        <v>10</v>
      </c>
      <c r="YX186" s="257">
        <v>8</v>
      </c>
      <c r="YY186" s="257">
        <v>4</v>
      </c>
      <c r="YZ186" s="257">
        <v>0</v>
      </c>
      <c r="ZA186" s="257">
        <v>0</v>
      </c>
      <c r="ZB186" s="258">
        <v>7</v>
      </c>
      <c r="ZC186" s="256">
        <v>4</v>
      </c>
      <c r="ZD186" s="257">
        <v>4</v>
      </c>
      <c r="ZE186" s="257">
        <v>4</v>
      </c>
      <c r="ZF186" s="257">
        <v>0</v>
      </c>
      <c r="ZG186" s="257">
        <v>0</v>
      </c>
      <c r="ZH186" s="257">
        <v>0</v>
      </c>
      <c r="ZI186" s="257">
        <v>0</v>
      </c>
      <c r="ZJ186" s="257">
        <v>3</v>
      </c>
      <c r="ZK186" s="257">
        <v>0</v>
      </c>
      <c r="ZL186" s="257">
        <v>7</v>
      </c>
      <c r="ZM186" s="257">
        <v>2</v>
      </c>
      <c r="ZN186" s="257">
        <v>0</v>
      </c>
      <c r="ZO186" s="257">
        <v>0</v>
      </c>
      <c r="ZP186" s="257">
        <v>0</v>
      </c>
      <c r="ZQ186" s="257">
        <v>16</v>
      </c>
      <c r="ZR186" s="257">
        <v>17</v>
      </c>
      <c r="ZS186" s="257">
        <v>14</v>
      </c>
      <c r="ZT186" s="257">
        <v>12</v>
      </c>
      <c r="ZU186" s="257">
        <v>6</v>
      </c>
      <c r="ZV186" s="257">
        <v>0</v>
      </c>
      <c r="ZW186" s="257">
        <v>1</v>
      </c>
      <c r="ZX186" s="257">
        <v>10</v>
      </c>
      <c r="ZY186" s="257">
        <v>4</v>
      </c>
      <c r="ZZ186" s="257">
        <v>0</v>
      </c>
      <c r="AAA186" s="257">
        <v>0</v>
      </c>
      <c r="AAB186" s="257">
        <v>0</v>
      </c>
      <c r="AAC186" s="257">
        <v>0</v>
      </c>
      <c r="AAD186" s="257">
        <v>0</v>
      </c>
      <c r="AAE186" s="257">
        <v>0</v>
      </c>
      <c r="AAF186" s="257">
        <v>0</v>
      </c>
      <c r="AAG186" s="258">
        <v>4</v>
      </c>
      <c r="AAH186" s="256">
        <v>0</v>
      </c>
      <c r="AAI186" s="257">
        <v>0</v>
      </c>
      <c r="AAJ186" s="257">
        <v>0</v>
      </c>
      <c r="AAK186" s="257">
        <v>0</v>
      </c>
      <c r="AAL186" s="257">
        <v>0</v>
      </c>
      <c r="AAM186" s="257">
        <v>0</v>
      </c>
      <c r="AAN186" s="257">
        <v>0</v>
      </c>
      <c r="AAO186" s="257">
        <v>4</v>
      </c>
      <c r="AAP186" s="257">
        <v>0</v>
      </c>
      <c r="AAQ186" s="257">
        <v>0</v>
      </c>
      <c r="AAR186" s="257">
        <v>0</v>
      </c>
      <c r="AAS186" s="257">
        <v>0</v>
      </c>
      <c r="AAT186" s="257">
        <v>10</v>
      </c>
      <c r="AAU186" s="257">
        <v>1</v>
      </c>
      <c r="AAV186" s="257">
        <v>12</v>
      </c>
      <c r="AAW186" s="257">
        <v>26</v>
      </c>
      <c r="AAX186" s="257">
        <v>0</v>
      </c>
      <c r="AAY186" s="257">
        <v>18</v>
      </c>
      <c r="AAZ186" s="257">
        <v>10</v>
      </c>
      <c r="ABA186" s="257">
        <v>2</v>
      </c>
      <c r="ABB186" s="257">
        <v>0</v>
      </c>
      <c r="ABC186" s="257">
        <v>0</v>
      </c>
      <c r="ABD186" s="257">
        <v>0</v>
      </c>
      <c r="ABE186" s="257">
        <v>0</v>
      </c>
      <c r="ABF186" s="257">
        <v>0</v>
      </c>
      <c r="ABG186" s="257">
        <v>0</v>
      </c>
      <c r="ABH186" s="257">
        <v>0</v>
      </c>
      <c r="ABI186" s="257">
        <v>2</v>
      </c>
      <c r="ABJ186" s="257">
        <v>2</v>
      </c>
      <c r="ABK186" s="258">
        <v>0</v>
      </c>
      <c r="ABL186" s="256">
        <v>0</v>
      </c>
      <c r="ABM186" s="257">
        <v>6</v>
      </c>
      <c r="ABN186" s="257">
        <v>10</v>
      </c>
      <c r="ABO186" s="257">
        <v>17</v>
      </c>
      <c r="ABP186" s="257">
        <v>18</v>
      </c>
      <c r="ABQ186" s="257">
        <v>16</v>
      </c>
      <c r="ABR186" s="257">
        <v>4</v>
      </c>
      <c r="ABS186" s="257">
        <v>0</v>
      </c>
      <c r="ABT186" s="257">
        <v>0</v>
      </c>
      <c r="ABU186" s="257">
        <v>0</v>
      </c>
      <c r="ABV186" s="257">
        <v>0</v>
      </c>
      <c r="ABW186" s="257">
        <v>0</v>
      </c>
      <c r="ABX186" s="257">
        <v>0</v>
      </c>
      <c r="ABY186" s="257">
        <v>0</v>
      </c>
      <c r="ABZ186" s="257">
        <v>0</v>
      </c>
      <c r="ACA186" s="257">
        <v>20</v>
      </c>
      <c r="ACB186" s="257">
        <v>0</v>
      </c>
      <c r="ACC186" s="257">
        <v>9</v>
      </c>
      <c r="ACD186" s="257">
        <v>10</v>
      </c>
      <c r="ACE186" s="257">
        <v>19</v>
      </c>
      <c r="ACF186" s="257">
        <v>19</v>
      </c>
      <c r="ACG186" s="257">
        <v>0</v>
      </c>
      <c r="ACH186" s="257">
        <v>8</v>
      </c>
      <c r="ACI186" s="257">
        <v>20</v>
      </c>
      <c r="ACJ186" s="257">
        <v>13</v>
      </c>
      <c r="ACK186" s="257">
        <v>18</v>
      </c>
      <c r="ACL186" s="257">
        <v>13</v>
      </c>
      <c r="ACM186" s="257">
        <v>19</v>
      </c>
      <c r="ACN186" s="257">
        <v>0</v>
      </c>
      <c r="ACO186" s="257">
        <v>16</v>
      </c>
      <c r="ACP186" s="349">
        <v>0</v>
      </c>
      <c r="ACQ186" s="256">
        <v>0</v>
      </c>
      <c r="ACR186" s="257">
        <v>0</v>
      </c>
      <c r="ACS186" s="257">
        <v>0</v>
      </c>
      <c r="ACT186" s="257">
        <v>0</v>
      </c>
      <c r="ACU186" s="257">
        <v>0</v>
      </c>
      <c r="ACV186" s="257">
        <v>0</v>
      </c>
      <c r="ACW186" s="257">
        <v>0</v>
      </c>
      <c r="ACX186" s="257">
        <v>11</v>
      </c>
      <c r="ACY186" s="257">
        <v>6</v>
      </c>
      <c r="ACZ186" s="257">
        <v>0</v>
      </c>
      <c r="ADA186" s="257">
        <v>0</v>
      </c>
      <c r="ADB186" s="257">
        <v>0</v>
      </c>
      <c r="ADC186" s="257">
        <v>0</v>
      </c>
      <c r="ADD186" s="257">
        <v>0</v>
      </c>
      <c r="ADE186" s="257">
        <v>0</v>
      </c>
      <c r="ADF186" s="257">
        <v>0</v>
      </c>
      <c r="ADG186" s="257">
        <v>0</v>
      </c>
      <c r="ADH186" s="257">
        <v>0</v>
      </c>
      <c r="ADI186" s="257">
        <v>0</v>
      </c>
      <c r="ADJ186" s="257">
        <v>0</v>
      </c>
      <c r="ADK186" s="257">
        <v>0</v>
      </c>
      <c r="ADL186" s="257">
        <v>0</v>
      </c>
      <c r="ADM186" s="257">
        <v>0</v>
      </c>
      <c r="ADN186" s="257">
        <v>0</v>
      </c>
      <c r="ADO186" s="257">
        <v>0</v>
      </c>
      <c r="ADP186" s="257">
        <v>0</v>
      </c>
      <c r="ADQ186" s="257">
        <v>3</v>
      </c>
      <c r="ADR186" s="257">
        <v>2</v>
      </c>
      <c r="ADS186" s="257">
        <v>8</v>
      </c>
      <c r="ADT186" s="257">
        <v>0</v>
      </c>
      <c r="ADU186" s="258">
        <v>1</v>
      </c>
      <c r="ADV186" s="256">
        <v>7</v>
      </c>
      <c r="ADW186" s="257">
        <v>0</v>
      </c>
      <c r="ADX186" s="257">
        <v>0</v>
      </c>
      <c r="ADY186" s="257">
        <v>17</v>
      </c>
      <c r="ADZ186" s="257">
        <v>7</v>
      </c>
      <c r="AEA186" s="257">
        <v>12</v>
      </c>
      <c r="AEB186" s="257">
        <v>15</v>
      </c>
      <c r="AEC186" s="257">
        <v>24</v>
      </c>
      <c r="AED186" s="257">
        <v>0</v>
      </c>
      <c r="AEE186" s="257">
        <v>22</v>
      </c>
      <c r="AEF186" s="257">
        <v>5</v>
      </c>
      <c r="AEG186" s="257">
        <v>10</v>
      </c>
      <c r="AEH186" s="257">
        <v>8</v>
      </c>
      <c r="AEI186" s="257">
        <v>4</v>
      </c>
      <c r="AEJ186" s="257">
        <v>3</v>
      </c>
      <c r="AEK186" s="257">
        <v>0</v>
      </c>
      <c r="AEL186" s="257">
        <v>4</v>
      </c>
      <c r="AEM186" s="257">
        <v>8</v>
      </c>
      <c r="AEN186" s="257">
        <v>5</v>
      </c>
      <c r="AEO186" s="257">
        <v>12</v>
      </c>
      <c r="AEP186" s="257">
        <v>2</v>
      </c>
      <c r="AEQ186" s="257">
        <v>0</v>
      </c>
      <c r="AER186" s="257">
        <v>0</v>
      </c>
      <c r="AES186" s="257">
        <v>11</v>
      </c>
      <c r="AET186" s="257">
        <v>22</v>
      </c>
      <c r="AEU186" s="257">
        <v>14</v>
      </c>
      <c r="AEV186" s="257">
        <v>8</v>
      </c>
      <c r="AEW186" s="258">
        <v>0</v>
      </c>
      <c r="AEX186" s="256">
        <v>8</v>
      </c>
      <c r="AEY186" s="257">
        <v>0</v>
      </c>
      <c r="AEZ186" s="257">
        <v>12</v>
      </c>
      <c r="AFA186" s="257">
        <v>13</v>
      </c>
      <c r="AFB186" s="257">
        <v>12</v>
      </c>
      <c r="AFC186" s="257">
        <v>19</v>
      </c>
      <c r="AFD186" s="257">
        <v>20</v>
      </c>
      <c r="AFE186" s="257">
        <v>10</v>
      </c>
      <c r="AFF186" s="257">
        <v>0</v>
      </c>
      <c r="AFG186" s="257">
        <v>9</v>
      </c>
      <c r="AFH186" s="257">
        <v>3</v>
      </c>
      <c r="AFI186" s="257">
        <v>1</v>
      </c>
      <c r="AFJ186" s="257">
        <v>0</v>
      </c>
      <c r="AFK186" s="257">
        <v>1</v>
      </c>
      <c r="AFL186" s="257">
        <v>0</v>
      </c>
      <c r="AFM186" s="257">
        <v>0</v>
      </c>
      <c r="AFN186" s="257">
        <v>0</v>
      </c>
      <c r="AFO186" s="257">
        <v>3</v>
      </c>
      <c r="AFP186" s="257">
        <v>0</v>
      </c>
      <c r="AFQ186" s="257">
        <v>4</v>
      </c>
      <c r="AFR186" s="257">
        <v>0</v>
      </c>
      <c r="AFS186" s="257">
        <v>2</v>
      </c>
      <c r="AFT186" s="257">
        <v>0</v>
      </c>
      <c r="AFU186" s="257">
        <v>0</v>
      </c>
      <c r="AFV186" s="257">
        <v>0</v>
      </c>
      <c r="AFW186" s="257">
        <v>2</v>
      </c>
      <c r="AFX186" s="257">
        <v>14</v>
      </c>
      <c r="AFY186" s="257">
        <v>8</v>
      </c>
      <c r="AFZ186" s="257">
        <v>0</v>
      </c>
      <c r="AGA186" s="257">
        <v>0</v>
      </c>
      <c r="AGB186" s="258">
        <v>8</v>
      </c>
      <c r="AGC186" s="256">
        <v>16</v>
      </c>
      <c r="AGD186" s="257">
        <v>16</v>
      </c>
      <c r="AGE186" s="257">
        <v>4</v>
      </c>
      <c r="AGF186" s="257">
        <v>6</v>
      </c>
      <c r="AGG186" s="257">
        <v>12</v>
      </c>
      <c r="AGH186" s="257">
        <v>0</v>
      </c>
      <c r="AGI186" s="257">
        <v>0</v>
      </c>
      <c r="AGJ186" s="257">
        <v>0</v>
      </c>
      <c r="AGK186" s="257">
        <v>0</v>
      </c>
      <c r="AGL186" s="257">
        <v>0</v>
      </c>
      <c r="AGM186" s="257">
        <v>8</v>
      </c>
      <c r="AGN186" s="257">
        <v>0</v>
      </c>
      <c r="AGO186" s="257">
        <v>0</v>
      </c>
      <c r="AGP186" s="257">
        <v>0</v>
      </c>
      <c r="AGQ186" s="257">
        <v>0</v>
      </c>
      <c r="AGR186" s="257">
        <v>0</v>
      </c>
      <c r="AGS186" s="257">
        <v>10</v>
      </c>
      <c r="AGT186" s="257">
        <v>6</v>
      </c>
      <c r="AGU186" s="257">
        <v>13</v>
      </c>
      <c r="AGV186" s="257">
        <v>0</v>
      </c>
      <c r="AGW186" s="257">
        <v>8</v>
      </c>
      <c r="AGX186" s="257">
        <v>6</v>
      </c>
      <c r="AGY186" s="257">
        <v>6</v>
      </c>
      <c r="AGZ186" s="257">
        <v>0</v>
      </c>
      <c r="AHA186" s="257">
        <v>0</v>
      </c>
      <c r="AHB186" s="257">
        <v>0</v>
      </c>
      <c r="AHC186" s="257">
        <v>0</v>
      </c>
      <c r="AHD186" s="257">
        <v>2</v>
      </c>
      <c r="AHE186" s="257">
        <v>5</v>
      </c>
      <c r="AHF186" s="258">
        <v>8</v>
      </c>
      <c r="AHG186" s="256">
        <v>12</v>
      </c>
      <c r="AHH186" s="257">
        <v>6</v>
      </c>
      <c r="AHI186" s="257">
        <v>4</v>
      </c>
      <c r="AHJ186" s="257">
        <v>0</v>
      </c>
      <c r="AHK186" s="257">
        <v>7</v>
      </c>
      <c r="AHL186" s="257">
        <v>0</v>
      </c>
      <c r="AHM186" s="257">
        <v>0</v>
      </c>
      <c r="AHN186" s="257">
        <v>0</v>
      </c>
      <c r="AHO186" s="257">
        <v>0</v>
      </c>
      <c r="AHP186" s="257">
        <v>0</v>
      </c>
      <c r="AHQ186" s="257">
        <v>0</v>
      </c>
      <c r="AHR186" s="257">
        <v>0</v>
      </c>
      <c r="AHS186" s="257">
        <v>6</v>
      </c>
      <c r="AHT186" s="257">
        <v>0</v>
      </c>
      <c r="AHU186" s="257">
        <v>18</v>
      </c>
      <c r="AHV186" s="257">
        <v>4</v>
      </c>
      <c r="AHW186" s="257">
        <v>0</v>
      </c>
      <c r="AHX186" s="257">
        <v>0</v>
      </c>
      <c r="AHY186" s="257">
        <v>4</v>
      </c>
      <c r="AHZ186" s="257">
        <v>0</v>
      </c>
      <c r="AIA186" s="257">
        <v>0</v>
      </c>
      <c r="AIB186" s="257">
        <v>0</v>
      </c>
      <c r="AIC186" s="257">
        <v>0</v>
      </c>
      <c r="AID186" s="257">
        <v>0</v>
      </c>
      <c r="AIE186" s="257">
        <v>0</v>
      </c>
      <c r="AIF186" s="257">
        <v>7</v>
      </c>
      <c r="AIG186" s="257">
        <v>10</v>
      </c>
      <c r="AIH186" s="257">
        <v>0</v>
      </c>
      <c r="AII186" s="257">
        <v>0</v>
      </c>
      <c r="AIJ186" s="257">
        <v>0</v>
      </c>
      <c r="AIK186" s="258">
        <v>0</v>
      </c>
      <c r="AIL186" s="651">
        <f>[1]集計!G$1050</f>
        <v>0</v>
      </c>
      <c r="AIM186" s="651">
        <f>[1]集計!H$1050</f>
        <v>0</v>
      </c>
      <c r="AIN186" s="651">
        <f>[1]集計!I$1050</f>
        <v>2</v>
      </c>
      <c r="AIO186" s="651">
        <f>[1]集計!J$1050</f>
        <v>0</v>
      </c>
      <c r="AIP186" s="651">
        <f>[1]集計!K$1050</f>
        <v>0</v>
      </c>
      <c r="AIQ186" s="651">
        <f>[1]集計!L$1050</f>
        <v>0</v>
      </c>
      <c r="AIR186" s="651">
        <f>[1]集計!M$1050</f>
        <v>0</v>
      </c>
      <c r="AIS186" s="651">
        <f>[1]集計!N$1050</f>
        <v>0</v>
      </c>
      <c r="AIT186" s="651">
        <f>[1]集計!O$1050</f>
        <v>0</v>
      </c>
      <c r="AIU186" s="651">
        <f>[1]集計!P$1050</f>
        <v>0</v>
      </c>
      <c r="AIV186" s="255">
        <f t="shared" ref="AIV186:AKA186" si="227">SUMIF($C$5:$C$184,"組立",AIV5:AIV184)</f>
        <v>0</v>
      </c>
      <c r="AIW186" s="621">
        <f t="shared" si="227"/>
        <v>0</v>
      </c>
      <c r="AIX186" s="255">
        <f t="shared" si="227"/>
        <v>0</v>
      </c>
      <c r="AIY186" s="255">
        <f t="shared" si="227"/>
        <v>0</v>
      </c>
      <c r="AIZ186" s="255">
        <f t="shared" si="227"/>
        <v>0</v>
      </c>
      <c r="AJA186" s="255">
        <f t="shared" si="227"/>
        <v>0</v>
      </c>
      <c r="AJB186" s="255">
        <f t="shared" si="227"/>
        <v>0</v>
      </c>
      <c r="AJC186" s="255">
        <f t="shared" si="227"/>
        <v>0</v>
      </c>
      <c r="AJD186" s="255">
        <f t="shared" si="227"/>
        <v>0</v>
      </c>
      <c r="AJE186" s="255">
        <f t="shared" si="227"/>
        <v>0</v>
      </c>
      <c r="AJF186" s="255">
        <f t="shared" si="227"/>
        <v>0</v>
      </c>
      <c r="AJG186" s="255">
        <f t="shared" si="227"/>
        <v>0</v>
      </c>
      <c r="AJH186" s="255">
        <f t="shared" si="227"/>
        <v>0</v>
      </c>
      <c r="AJI186" s="255">
        <f t="shared" si="227"/>
        <v>8</v>
      </c>
      <c r="AJJ186" s="255">
        <f t="shared" si="227"/>
        <v>8</v>
      </c>
      <c r="AJK186" s="255">
        <f t="shared" si="227"/>
        <v>8</v>
      </c>
      <c r="AJL186" s="255">
        <f t="shared" si="227"/>
        <v>16</v>
      </c>
      <c r="AJM186" s="255">
        <f t="shared" si="227"/>
        <v>0</v>
      </c>
      <c r="AJN186" s="255">
        <f t="shared" si="227"/>
        <v>0</v>
      </c>
      <c r="AJO186" s="255">
        <f t="shared" si="227"/>
        <v>0</v>
      </c>
      <c r="AJP186" s="255">
        <f t="shared" si="227"/>
        <v>16</v>
      </c>
      <c r="AJQ186" s="255">
        <f t="shared" si="227"/>
        <v>16</v>
      </c>
      <c r="AJR186" s="255">
        <f t="shared" si="227"/>
        <v>16</v>
      </c>
      <c r="AJS186" s="255">
        <f t="shared" si="227"/>
        <v>16</v>
      </c>
      <c r="AJT186" s="255">
        <f t="shared" si="227"/>
        <v>8</v>
      </c>
      <c r="AJU186" s="255">
        <f t="shared" si="227"/>
        <v>8</v>
      </c>
      <c r="AJV186" s="255">
        <f t="shared" si="227"/>
        <v>0</v>
      </c>
      <c r="AJW186" s="255">
        <f t="shared" si="227"/>
        <v>8</v>
      </c>
      <c r="AJX186" s="255">
        <f t="shared" si="227"/>
        <v>8</v>
      </c>
      <c r="AJY186" s="255">
        <f t="shared" si="227"/>
        <v>8</v>
      </c>
      <c r="AJZ186" s="255">
        <f t="shared" si="227"/>
        <v>8</v>
      </c>
      <c r="AKA186" s="255">
        <f t="shared" si="227"/>
        <v>8</v>
      </c>
      <c r="AKB186" s="255">
        <f t="shared" ref="AKB186:ALG186" si="228">SUMIF($C$5:$C$184,"組立",AKB5:AKB184)</f>
        <v>0</v>
      </c>
      <c r="AKC186" s="255">
        <f t="shared" si="228"/>
        <v>0</v>
      </c>
      <c r="AKD186" s="255">
        <f t="shared" si="228"/>
        <v>0</v>
      </c>
      <c r="AKE186" s="255">
        <f t="shared" si="228"/>
        <v>8</v>
      </c>
      <c r="AKF186" s="255">
        <f t="shared" si="228"/>
        <v>8</v>
      </c>
      <c r="AKG186" s="255">
        <f t="shared" si="228"/>
        <v>8</v>
      </c>
      <c r="AKH186" s="255">
        <f t="shared" si="228"/>
        <v>8</v>
      </c>
      <c r="AKI186" s="255">
        <f t="shared" si="228"/>
        <v>0</v>
      </c>
      <c r="AKJ186" s="255">
        <f t="shared" si="228"/>
        <v>0</v>
      </c>
      <c r="AKK186" s="255">
        <f t="shared" si="228"/>
        <v>0</v>
      </c>
      <c r="AKL186" s="255">
        <f t="shared" si="228"/>
        <v>0</v>
      </c>
      <c r="AKM186" s="255">
        <f t="shared" si="228"/>
        <v>0</v>
      </c>
      <c r="AKN186" s="255">
        <f t="shared" si="228"/>
        <v>0</v>
      </c>
      <c r="AKO186" s="255">
        <f t="shared" si="228"/>
        <v>0</v>
      </c>
      <c r="AKP186" s="255">
        <f t="shared" si="228"/>
        <v>0</v>
      </c>
      <c r="AKQ186" s="255">
        <f t="shared" si="228"/>
        <v>4.4726203113269332</v>
      </c>
      <c r="AKR186" s="255">
        <f t="shared" si="228"/>
        <v>0</v>
      </c>
      <c r="AKS186" s="255">
        <f t="shared" si="228"/>
        <v>0</v>
      </c>
      <c r="AKT186" s="255">
        <f t="shared" si="228"/>
        <v>0</v>
      </c>
      <c r="AKU186" s="255">
        <f t="shared" si="228"/>
        <v>0</v>
      </c>
      <c r="AKV186" s="255">
        <f t="shared" si="228"/>
        <v>0</v>
      </c>
      <c r="AKW186" s="255">
        <f t="shared" si="228"/>
        <v>0</v>
      </c>
      <c r="AKX186" s="255">
        <f t="shared" si="228"/>
        <v>8</v>
      </c>
      <c r="AKY186" s="255">
        <f t="shared" si="228"/>
        <v>10.236310155663467</v>
      </c>
      <c r="AKZ186" s="255">
        <f t="shared" si="228"/>
        <v>12.472620311326933</v>
      </c>
      <c r="ALA186" s="255">
        <f t="shared" si="228"/>
        <v>12.472620311326933</v>
      </c>
      <c r="ALB186" s="255">
        <f t="shared" si="228"/>
        <v>8</v>
      </c>
      <c r="ALC186" s="255">
        <f t="shared" si="228"/>
        <v>0</v>
      </c>
      <c r="ALD186" s="255">
        <f t="shared" si="228"/>
        <v>0</v>
      </c>
      <c r="ALE186" s="255">
        <f t="shared" si="228"/>
        <v>8</v>
      </c>
      <c r="ALF186" s="255">
        <f t="shared" si="228"/>
        <v>8</v>
      </c>
      <c r="ALG186" s="255">
        <f t="shared" si="228"/>
        <v>8</v>
      </c>
      <c r="ALH186" s="255">
        <f t="shared" ref="ALH186:AMM186" si="229">SUMIF($C$5:$C$184,"組立",ALH5:ALH184)</f>
        <v>8</v>
      </c>
      <c r="ALI186" s="255">
        <f t="shared" si="229"/>
        <v>12.472620311326933</v>
      </c>
      <c r="ALJ186" s="255">
        <f t="shared" si="229"/>
        <v>8</v>
      </c>
      <c r="ALK186" s="255">
        <f t="shared" si="229"/>
        <v>0</v>
      </c>
      <c r="ALL186" s="255">
        <f t="shared" si="229"/>
        <v>12.472620311326933</v>
      </c>
      <c r="ALM186" s="255">
        <f t="shared" si="229"/>
        <v>10.236310155663467</v>
      </c>
      <c r="ALN186" s="255">
        <f t="shared" si="229"/>
        <v>8</v>
      </c>
      <c r="ALO186" s="255">
        <f t="shared" si="229"/>
        <v>12.472620311326933</v>
      </c>
      <c r="ALP186" s="255">
        <f t="shared" si="229"/>
        <v>10.76850896674684</v>
      </c>
      <c r="ALQ186" s="255">
        <f t="shared" si="229"/>
        <v>0</v>
      </c>
      <c r="ALR186" s="255">
        <f t="shared" si="229"/>
        <v>0</v>
      </c>
      <c r="ALS186" s="255">
        <f t="shared" si="229"/>
        <v>11.89741553571157</v>
      </c>
      <c r="ALT186" s="255">
        <f t="shared" si="229"/>
        <v>10.795387694579333</v>
      </c>
      <c r="ALU186" s="255">
        <f t="shared" si="229"/>
        <v>10.795387694579333</v>
      </c>
      <c r="ALV186" s="255">
        <f t="shared" si="229"/>
        <v>0</v>
      </c>
      <c r="ALW186" s="255">
        <f t="shared" si="229"/>
        <v>3.3544652334951999</v>
      </c>
      <c r="ALX186" s="255">
        <f t="shared" si="229"/>
        <v>0</v>
      </c>
      <c r="ALY186" s="255">
        <f t="shared" si="229"/>
        <v>0</v>
      </c>
      <c r="ALZ186" s="255">
        <f t="shared" si="229"/>
        <v>0</v>
      </c>
      <c r="AMA186" s="255">
        <f t="shared" si="229"/>
        <v>0</v>
      </c>
      <c r="AMB186" s="255">
        <f t="shared" si="229"/>
        <v>0</v>
      </c>
      <c r="AMC186" s="255">
        <f t="shared" si="229"/>
        <v>0</v>
      </c>
      <c r="AMD186" s="255">
        <f t="shared" si="229"/>
        <v>0</v>
      </c>
      <c r="AME186" s="255">
        <f t="shared" si="229"/>
        <v>0</v>
      </c>
      <c r="AMF186" s="255">
        <f t="shared" si="229"/>
        <v>0</v>
      </c>
      <c r="AMG186" s="255">
        <f t="shared" si="229"/>
        <v>4.4726203113269332</v>
      </c>
      <c r="AMH186" s="255">
        <f t="shared" si="229"/>
        <v>4.4726203113269332</v>
      </c>
      <c r="AMI186" s="255">
        <f t="shared" si="229"/>
        <v>0</v>
      </c>
      <c r="AMJ186" s="255">
        <f t="shared" si="229"/>
        <v>0</v>
      </c>
      <c r="AMK186" s="255">
        <f t="shared" si="229"/>
        <v>0</v>
      </c>
      <c r="AML186" s="255">
        <f t="shared" si="229"/>
        <v>0</v>
      </c>
      <c r="AMM186" s="255">
        <f t="shared" si="229"/>
        <v>0</v>
      </c>
      <c r="AMN186" s="255">
        <f t="shared" ref="AMN186:ANS186" si="230">SUMIF($C$5:$C$184,"組立",AMN5:AMN184)</f>
        <v>0</v>
      </c>
      <c r="AMO186" s="255">
        <f t="shared" si="230"/>
        <v>0</v>
      </c>
      <c r="AMP186" s="255">
        <f t="shared" si="230"/>
        <v>0</v>
      </c>
      <c r="AMQ186" s="255">
        <f t="shared" si="230"/>
        <v>0</v>
      </c>
      <c r="AMR186" s="255">
        <f t="shared" si="230"/>
        <v>0</v>
      </c>
      <c r="AMS186" s="255">
        <f t="shared" si="230"/>
        <v>0</v>
      </c>
      <c r="AMT186" s="255">
        <f t="shared" si="230"/>
        <v>0</v>
      </c>
      <c r="AMU186" s="255">
        <f t="shared" si="230"/>
        <v>0</v>
      </c>
      <c r="AMV186" s="255">
        <f t="shared" si="230"/>
        <v>0</v>
      </c>
      <c r="AMW186" s="255">
        <f t="shared" si="230"/>
        <v>0</v>
      </c>
      <c r="AMX186" s="255">
        <f t="shared" si="230"/>
        <v>0</v>
      </c>
      <c r="AMY186" s="255">
        <f t="shared" si="230"/>
        <v>0</v>
      </c>
      <c r="AMZ186" s="255">
        <f t="shared" si="230"/>
        <v>0</v>
      </c>
      <c r="ANA186" s="255">
        <f t="shared" si="230"/>
        <v>0</v>
      </c>
      <c r="ANB186" s="255">
        <f t="shared" si="230"/>
        <v>0</v>
      </c>
      <c r="ANC186" s="255">
        <f t="shared" si="230"/>
        <v>0</v>
      </c>
      <c r="AND186" s="255">
        <f t="shared" si="230"/>
        <v>0</v>
      </c>
      <c r="ANE186" s="255">
        <f t="shared" si="230"/>
        <v>0</v>
      </c>
      <c r="ANF186" s="255">
        <f t="shared" si="230"/>
        <v>0</v>
      </c>
      <c r="ANG186" s="255">
        <f t="shared" si="230"/>
        <v>0</v>
      </c>
      <c r="ANH186" s="255">
        <f t="shared" si="230"/>
        <v>0</v>
      </c>
      <c r="ANI186" s="255">
        <f t="shared" si="230"/>
        <v>0</v>
      </c>
      <c r="ANJ186" s="255">
        <f t="shared" si="230"/>
        <v>0</v>
      </c>
      <c r="ANK186" s="255">
        <f t="shared" si="230"/>
        <v>0</v>
      </c>
      <c r="ANL186" s="255">
        <f t="shared" si="230"/>
        <v>0</v>
      </c>
      <c r="ANM186" s="255">
        <f t="shared" si="230"/>
        <v>0</v>
      </c>
      <c r="ANN186" s="255">
        <f t="shared" si="230"/>
        <v>0</v>
      </c>
      <c r="ANO186" s="255">
        <f t="shared" si="230"/>
        <v>0</v>
      </c>
      <c r="ANP186" s="255">
        <f t="shared" si="230"/>
        <v>0</v>
      </c>
      <c r="ANQ186" s="255">
        <f t="shared" si="230"/>
        <v>0</v>
      </c>
      <c r="ANR186" s="255">
        <f t="shared" si="230"/>
        <v>0</v>
      </c>
      <c r="ANS186" s="255">
        <f t="shared" si="230"/>
        <v>8</v>
      </c>
      <c r="ANT186" s="255">
        <f t="shared" ref="ANT186:AOY186" si="231">SUMIF($C$5:$C$184,"組立",ANT5:ANT184)</f>
        <v>8</v>
      </c>
      <c r="ANU186" s="255">
        <f t="shared" si="231"/>
        <v>8</v>
      </c>
      <c r="ANV186" s="255">
        <f t="shared" si="231"/>
        <v>8</v>
      </c>
      <c r="ANW186" s="255">
        <f t="shared" si="231"/>
        <v>8</v>
      </c>
      <c r="ANX186" s="255">
        <f t="shared" si="231"/>
        <v>0</v>
      </c>
      <c r="ANY186" s="255">
        <f t="shared" si="231"/>
        <v>0</v>
      </c>
      <c r="ANZ186" s="255">
        <f t="shared" si="231"/>
        <v>8</v>
      </c>
      <c r="AOA186" s="255">
        <f t="shared" si="231"/>
        <v>8</v>
      </c>
      <c r="AOB186" s="255">
        <f t="shared" si="231"/>
        <v>8</v>
      </c>
      <c r="AOC186" s="255">
        <f t="shared" si="231"/>
        <v>8</v>
      </c>
      <c r="AOD186" s="255">
        <f t="shared" si="231"/>
        <v>8</v>
      </c>
      <c r="AOE186" s="255">
        <f t="shared" si="231"/>
        <v>8</v>
      </c>
      <c r="AOF186" s="255">
        <f t="shared" si="231"/>
        <v>0</v>
      </c>
      <c r="AOG186" s="255">
        <f t="shared" si="231"/>
        <v>8</v>
      </c>
      <c r="AOH186" s="255">
        <f t="shared" si="231"/>
        <v>8</v>
      </c>
      <c r="AOI186" s="255">
        <f t="shared" si="231"/>
        <v>8</v>
      </c>
      <c r="AOJ186" s="255">
        <f t="shared" si="231"/>
        <v>8</v>
      </c>
      <c r="AOK186" s="255">
        <f t="shared" si="231"/>
        <v>8</v>
      </c>
      <c r="AOL186" s="255">
        <f t="shared" si="231"/>
        <v>0</v>
      </c>
      <c r="AOM186" s="255">
        <f t="shared" si="231"/>
        <v>0</v>
      </c>
      <c r="AON186" s="255">
        <f t="shared" si="231"/>
        <v>8</v>
      </c>
      <c r="AOO186" s="255">
        <f t="shared" si="231"/>
        <v>8</v>
      </c>
      <c r="AOP186" s="255">
        <f t="shared" si="231"/>
        <v>8</v>
      </c>
      <c r="AOQ186" s="255">
        <f t="shared" si="231"/>
        <v>0</v>
      </c>
      <c r="AOR186" s="255">
        <f t="shared" si="231"/>
        <v>0</v>
      </c>
      <c r="AOS186" s="255">
        <f t="shared" si="231"/>
        <v>0</v>
      </c>
      <c r="AOT186" s="255">
        <f t="shared" si="231"/>
        <v>0</v>
      </c>
      <c r="AOU186" s="255">
        <f t="shared" si="231"/>
        <v>0</v>
      </c>
      <c r="AOV186" s="255">
        <f t="shared" si="231"/>
        <v>0</v>
      </c>
      <c r="AOW186" s="255">
        <f t="shared" si="231"/>
        <v>0</v>
      </c>
      <c r="AOX186" s="255">
        <f t="shared" si="231"/>
        <v>0</v>
      </c>
      <c r="AOY186" s="255">
        <f t="shared" si="231"/>
        <v>0</v>
      </c>
      <c r="AOZ186" s="255">
        <f t="shared" ref="AOZ186:APW186" si="232">SUMIF($C$5:$C$184,"組立",AOZ5:AOZ184)</f>
        <v>0</v>
      </c>
      <c r="APA186" s="255">
        <f t="shared" si="232"/>
        <v>0</v>
      </c>
      <c r="APB186" s="255">
        <f t="shared" si="232"/>
        <v>0</v>
      </c>
      <c r="APC186" s="255">
        <f t="shared" si="232"/>
        <v>0</v>
      </c>
      <c r="APD186" s="255">
        <f t="shared" si="232"/>
        <v>0</v>
      </c>
      <c r="APE186" s="255">
        <f t="shared" si="232"/>
        <v>0</v>
      </c>
      <c r="APF186" s="255">
        <f t="shared" si="232"/>
        <v>0</v>
      </c>
      <c r="APG186" s="255">
        <f t="shared" si="232"/>
        <v>0</v>
      </c>
      <c r="APH186" s="255">
        <f t="shared" si="232"/>
        <v>0</v>
      </c>
      <c r="API186" s="255">
        <f t="shared" si="232"/>
        <v>0</v>
      </c>
      <c r="APJ186" s="255">
        <f t="shared" si="232"/>
        <v>0</v>
      </c>
      <c r="APK186" s="255">
        <f t="shared" si="232"/>
        <v>0</v>
      </c>
      <c r="APL186" s="255">
        <f t="shared" si="232"/>
        <v>0</v>
      </c>
      <c r="APM186" s="255">
        <f t="shared" si="232"/>
        <v>0</v>
      </c>
      <c r="APN186" s="255">
        <f t="shared" si="232"/>
        <v>0</v>
      </c>
      <c r="APO186" s="255">
        <f t="shared" si="232"/>
        <v>0</v>
      </c>
      <c r="APP186" s="255">
        <f t="shared" si="232"/>
        <v>0</v>
      </c>
      <c r="APQ186" s="255">
        <f t="shared" si="232"/>
        <v>0</v>
      </c>
      <c r="APR186" s="255">
        <f t="shared" si="232"/>
        <v>0</v>
      </c>
      <c r="APS186" s="255">
        <f t="shared" si="232"/>
        <v>0</v>
      </c>
      <c r="APT186" s="255">
        <f t="shared" si="232"/>
        <v>0</v>
      </c>
      <c r="APU186" s="255">
        <f t="shared" si="232"/>
        <v>0</v>
      </c>
      <c r="APV186" s="255">
        <f t="shared" si="232"/>
        <v>0</v>
      </c>
      <c r="APW186" s="255">
        <f t="shared" si="232"/>
        <v>0</v>
      </c>
    </row>
    <row r="187" spans="2:1115" s="136" customFormat="1" ht="14.25" customHeight="1" thickBot="1">
      <c r="B187" s="188"/>
      <c r="C187" s="188"/>
      <c r="D187" s="189"/>
      <c r="E187" s="188"/>
      <c r="F187" s="190"/>
      <c r="G187" s="190"/>
      <c r="H187" s="190"/>
      <c r="I187" s="256">
        <v>36</v>
      </c>
      <c r="J187" s="257">
        <v>36</v>
      </c>
      <c r="K187" s="257">
        <v>2</v>
      </c>
      <c r="L187" s="257">
        <v>0</v>
      </c>
      <c r="M187" s="257">
        <v>27</v>
      </c>
      <c r="N187" s="257">
        <v>14</v>
      </c>
      <c r="O187" s="257">
        <v>18</v>
      </c>
      <c r="P187" s="257">
        <v>9</v>
      </c>
      <c r="Q187" s="257">
        <v>0</v>
      </c>
      <c r="R187" s="257">
        <v>0</v>
      </c>
      <c r="S187" s="257">
        <v>0</v>
      </c>
      <c r="T187" s="257">
        <v>0</v>
      </c>
      <c r="U187" s="257">
        <v>0</v>
      </c>
      <c r="V187" s="257">
        <v>0</v>
      </c>
      <c r="W187" s="257">
        <v>0</v>
      </c>
      <c r="X187" s="257">
        <v>4</v>
      </c>
      <c r="Y187" s="257">
        <v>10</v>
      </c>
      <c r="Z187" s="257">
        <v>0</v>
      </c>
      <c r="AA187" s="257">
        <v>0</v>
      </c>
      <c r="AB187" s="257">
        <v>1</v>
      </c>
      <c r="AC187" s="257">
        <v>0</v>
      </c>
      <c r="AD187" s="257">
        <v>11</v>
      </c>
      <c r="AE187" s="257">
        <v>18</v>
      </c>
      <c r="AF187" s="257">
        <v>20</v>
      </c>
      <c r="AG187" s="257">
        <v>0</v>
      </c>
      <c r="AH187" s="257">
        <v>18</v>
      </c>
      <c r="AI187" s="257">
        <v>19</v>
      </c>
      <c r="AJ187" s="257">
        <v>32</v>
      </c>
      <c r="AK187" s="257">
        <v>34</v>
      </c>
      <c r="AL187" s="257">
        <v>30</v>
      </c>
      <c r="AM187" s="258">
        <v>24</v>
      </c>
      <c r="AN187" s="256">
        <v>0</v>
      </c>
      <c r="AO187" s="257">
        <v>7</v>
      </c>
      <c r="AP187" s="257">
        <v>18</v>
      </c>
      <c r="AQ187" s="257">
        <v>4</v>
      </c>
      <c r="AR187" s="257">
        <v>0</v>
      </c>
      <c r="AS187" s="257">
        <v>8</v>
      </c>
      <c r="AT187" s="257">
        <v>0</v>
      </c>
      <c r="AU187" s="257">
        <v>0</v>
      </c>
      <c r="AV187" s="257">
        <v>3</v>
      </c>
      <c r="AW187" s="257">
        <v>19</v>
      </c>
      <c r="AX187" s="257">
        <v>5</v>
      </c>
      <c r="AY187" s="257">
        <v>8</v>
      </c>
      <c r="AZ187" s="257">
        <v>17</v>
      </c>
      <c r="BA187" s="257">
        <v>16</v>
      </c>
      <c r="BB187" s="257">
        <v>0</v>
      </c>
      <c r="BC187" s="257">
        <v>30</v>
      </c>
      <c r="BD187" s="257">
        <v>30</v>
      </c>
      <c r="BE187" s="257">
        <v>28</v>
      </c>
      <c r="BF187" s="257">
        <v>34</v>
      </c>
      <c r="BG187" s="257">
        <v>34</v>
      </c>
      <c r="BH187" s="257">
        <v>12</v>
      </c>
      <c r="BI187" s="257">
        <v>0</v>
      </c>
      <c r="BJ187" s="257">
        <v>2</v>
      </c>
      <c r="BK187" s="257">
        <v>22</v>
      </c>
      <c r="BL187" s="257">
        <v>23</v>
      </c>
      <c r="BM187" s="257">
        <v>20</v>
      </c>
      <c r="BN187" s="257">
        <v>20</v>
      </c>
      <c r="BO187" s="257">
        <v>17</v>
      </c>
      <c r="BP187" s="257">
        <v>0</v>
      </c>
      <c r="BQ187" s="257">
        <v>20</v>
      </c>
      <c r="BR187" s="258">
        <v>15</v>
      </c>
      <c r="BS187" s="256">
        <v>22</v>
      </c>
      <c r="BT187" s="257">
        <v>15</v>
      </c>
      <c r="BU187" s="257">
        <v>6</v>
      </c>
      <c r="BV187" s="257">
        <v>8</v>
      </c>
      <c r="BW187" s="257">
        <v>0</v>
      </c>
      <c r="BX187" s="257">
        <v>18</v>
      </c>
      <c r="BY187" s="257">
        <v>11</v>
      </c>
      <c r="BZ187" s="257">
        <v>3</v>
      </c>
      <c r="CA187" s="257">
        <v>0</v>
      </c>
      <c r="CB187" s="257">
        <v>17</v>
      </c>
      <c r="CC187" s="257">
        <v>6</v>
      </c>
      <c r="CD187" s="257">
        <v>0</v>
      </c>
      <c r="CE187" s="257">
        <v>24</v>
      </c>
      <c r="CF187" s="257">
        <v>19</v>
      </c>
      <c r="CG187" s="257">
        <v>16</v>
      </c>
      <c r="CH187" s="257">
        <v>19</v>
      </c>
      <c r="CI187" s="257">
        <v>6</v>
      </c>
      <c r="CJ187" s="257">
        <v>0</v>
      </c>
      <c r="CK187" s="257">
        <v>0</v>
      </c>
      <c r="CL187" s="257">
        <v>0</v>
      </c>
      <c r="CM187" s="257">
        <v>0</v>
      </c>
      <c r="CN187" s="257">
        <v>0</v>
      </c>
      <c r="CO187" s="257">
        <v>11</v>
      </c>
      <c r="CP187" s="257">
        <v>19</v>
      </c>
      <c r="CQ187" s="257">
        <v>16</v>
      </c>
      <c r="CR187" s="257">
        <v>0</v>
      </c>
      <c r="CS187" s="257">
        <v>19</v>
      </c>
      <c r="CT187" s="257">
        <v>19</v>
      </c>
      <c r="CU187" s="258">
        <v>12</v>
      </c>
      <c r="CV187" s="256">
        <v>34</v>
      </c>
      <c r="CW187" s="257">
        <v>34</v>
      </c>
      <c r="CX187" s="257">
        <v>32</v>
      </c>
      <c r="CY187" s="257">
        <v>0</v>
      </c>
      <c r="CZ187" s="257">
        <v>43</v>
      </c>
      <c r="DA187" s="257">
        <v>49</v>
      </c>
      <c r="DB187" s="257">
        <v>24</v>
      </c>
      <c r="DC187" s="257">
        <v>63</v>
      </c>
      <c r="DD187" s="257">
        <v>51</v>
      </c>
      <c r="DE187" s="257">
        <v>32</v>
      </c>
      <c r="DF187" s="257">
        <v>0</v>
      </c>
      <c r="DG187" s="257">
        <v>39</v>
      </c>
      <c r="DH187" s="257">
        <v>38</v>
      </c>
      <c r="DI187" s="257">
        <v>16</v>
      </c>
      <c r="DJ187" s="257">
        <v>18</v>
      </c>
      <c r="DK187" s="257">
        <v>18</v>
      </c>
      <c r="DL187" s="257">
        <v>0</v>
      </c>
      <c r="DM187" s="257">
        <v>0</v>
      </c>
      <c r="DN187" s="257">
        <v>10</v>
      </c>
      <c r="DO187" s="257">
        <v>10</v>
      </c>
      <c r="DP187" s="257">
        <v>8</v>
      </c>
      <c r="DQ187" s="257">
        <v>10</v>
      </c>
      <c r="DR187" s="257">
        <v>19</v>
      </c>
      <c r="DS187" s="257">
        <v>0</v>
      </c>
      <c r="DT187" s="257">
        <v>0</v>
      </c>
      <c r="DU187" s="257">
        <v>30</v>
      </c>
      <c r="DV187" s="257">
        <v>30</v>
      </c>
      <c r="DW187" s="257">
        <v>20</v>
      </c>
      <c r="DX187" s="257">
        <v>28</v>
      </c>
      <c r="DY187" s="257">
        <v>17</v>
      </c>
      <c r="DZ187" s="258">
        <v>12</v>
      </c>
      <c r="EA187" s="256">
        <v>0</v>
      </c>
      <c r="EB187" s="257">
        <v>20</v>
      </c>
      <c r="EC187" s="257">
        <v>20</v>
      </c>
      <c r="ED187" s="257">
        <v>20</v>
      </c>
      <c r="EE187" s="257">
        <v>28</v>
      </c>
      <c r="EF187" s="257">
        <v>28</v>
      </c>
      <c r="EG187" s="257">
        <v>24</v>
      </c>
      <c r="EH187" s="257">
        <v>0</v>
      </c>
      <c r="EI187" s="257">
        <v>21</v>
      </c>
      <c r="EJ187" s="257">
        <v>30</v>
      </c>
      <c r="EK187" s="257">
        <v>30</v>
      </c>
      <c r="EL187" s="257">
        <v>31</v>
      </c>
      <c r="EM187" s="257">
        <v>0</v>
      </c>
      <c r="EN187" s="257">
        <v>0</v>
      </c>
      <c r="EO187" s="257">
        <v>0</v>
      </c>
      <c r="EP187" s="257">
        <v>8</v>
      </c>
      <c r="EQ187" s="257">
        <v>34</v>
      </c>
      <c r="ER187" s="257">
        <v>21</v>
      </c>
      <c r="ES187" s="257">
        <v>38</v>
      </c>
      <c r="ET187" s="257">
        <v>22</v>
      </c>
      <c r="EU187" s="257">
        <v>16</v>
      </c>
      <c r="EV187" s="257">
        <v>0</v>
      </c>
      <c r="EW187" s="257">
        <v>14</v>
      </c>
      <c r="EX187" s="257">
        <v>0</v>
      </c>
      <c r="EY187" s="257">
        <v>4</v>
      </c>
      <c r="EZ187" s="257">
        <v>24</v>
      </c>
      <c r="FA187" s="257">
        <v>30</v>
      </c>
      <c r="FB187" s="257">
        <v>24</v>
      </c>
      <c r="FC187" s="257">
        <v>0</v>
      </c>
      <c r="FD187" s="258">
        <v>42</v>
      </c>
      <c r="FE187" s="259">
        <v>36</v>
      </c>
      <c r="FF187" s="257">
        <v>20</v>
      </c>
      <c r="FG187" s="257">
        <v>19</v>
      </c>
      <c r="FH187" s="257">
        <v>21</v>
      </c>
      <c r="FI187" s="257">
        <v>4</v>
      </c>
      <c r="FJ187" s="257">
        <v>0</v>
      </c>
      <c r="FK187" s="257">
        <v>8</v>
      </c>
      <c r="FL187" s="257">
        <v>6</v>
      </c>
      <c r="FM187" s="257">
        <v>6</v>
      </c>
      <c r="FN187" s="257">
        <v>25</v>
      </c>
      <c r="FO187" s="257">
        <v>33</v>
      </c>
      <c r="FP187" s="257">
        <v>8</v>
      </c>
      <c r="FQ187" s="257">
        <v>0</v>
      </c>
      <c r="FR187" s="257">
        <v>32</v>
      </c>
      <c r="FS187" s="257">
        <v>37</v>
      </c>
      <c r="FT187" s="257">
        <v>26</v>
      </c>
      <c r="FU187" s="257">
        <v>24</v>
      </c>
      <c r="FV187" s="257">
        <v>21</v>
      </c>
      <c r="FW187" s="257">
        <v>12</v>
      </c>
      <c r="FX187" s="257">
        <v>0</v>
      </c>
      <c r="FY187" s="257">
        <v>22</v>
      </c>
      <c r="FZ187" s="257">
        <v>20</v>
      </c>
      <c r="GA187" s="257">
        <v>16</v>
      </c>
      <c r="GB187" s="257">
        <v>21</v>
      </c>
      <c r="GC187" s="257">
        <v>22</v>
      </c>
      <c r="GD187" s="257">
        <v>10</v>
      </c>
      <c r="GE187" s="257">
        <v>0</v>
      </c>
      <c r="GF187" s="257">
        <v>0</v>
      </c>
      <c r="GG187" s="257">
        <v>24</v>
      </c>
      <c r="GH187" s="257">
        <v>26</v>
      </c>
      <c r="GI187" s="349">
        <v>40</v>
      </c>
      <c r="GJ187" s="256">
        <v>44</v>
      </c>
      <c r="GK187" s="257">
        <v>38</v>
      </c>
      <c r="GL187" s="257">
        <v>0</v>
      </c>
      <c r="GM187" s="257">
        <v>36</v>
      </c>
      <c r="GN187" s="257">
        <v>25</v>
      </c>
      <c r="GO187" s="257">
        <v>19</v>
      </c>
      <c r="GP187" s="257">
        <v>25</v>
      </c>
      <c r="GQ187" s="257">
        <v>25</v>
      </c>
      <c r="GR187" s="257">
        <v>0</v>
      </c>
      <c r="GS187" s="257">
        <v>0</v>
      </c>
      <c r="GT187" s="257">
        <v>21</v>
      </c>
      <c r="GU187" s="257">
        <v>0</v>
      </c>
      <c r="GV187" s="257">
        <v>0</v>
      </c>
      <c r="GW187" s="257">
        <v>8</v>
      </c>
      <c r="GX187" s="257">
        <v>6</v>
      </c>
      <c r="GY187" s="257">
        <v>0</v>
      </c>
      <c r="GZ187" s="257">
        <v>0</v>
      </c>
      <c r="HA187" s="257">
        <v>0</v>
      </c>
      <c r="HB187" s="257">
        <v>10</v>
      </c>
      <c r="HC187" s="257">
        <v>22</v>
      </c>
      <c r="HD187" s="257">
        <v>39</v>
      </c>
      <c r="HE187" s="257">
        <v>28</v>
      </c>
      <c r="HF187" s="257">
        <v>31</v>
      </c>
      <c r="HG187" s="257">
        <v>0</v>
      </c>
      <c r="HH187" s="257">
        <v>0</v>
      </c>
      <c r="HI187" s="257">
        <v>28</v>
      </c>
      <c r="HJ187" s="257">
        <v>28</v>
      </c>
      <c r="HK187" s="257">
        <v>44</v>
      </c>
      <c r="HL187" s="257">
        <v>67</v>
      </c>
      <c r="HM187" s="258">
        <v>30</v>
      </c>
      <c r="HN187" s="259">
        <v>0</v>
      </c>
      <c r="HO187" s="257">
        <v>61</v>
      </c>
      <c r="HP187" s="257">
        <v>44</v>
      </c>
      <c r="HQ187" s="257">
        <v>46</v>
      </c>
      <c r="HR187" s="257">
        <v>35</v>
      </c>
      <c r="HS187" s="257">
        <v>30</v>
      </c>
      <c r="HT187" s="257">
        <v>42</v>
      </c>
      <c r="HU187" s="257">
        <v>0</v>
      </c>
      <c r="HV187" s="257">
        <v>40</v>
      </c>
      <c r="HW187" s="257">
        <v>30</v>
      </c>
      <c r="HX187" s="257">
        <v>28</v>
      </c>
      <c r="HY187" s="257">
        <v>32</v>
      </c>
      <c r="HZ187" s="257">
        <v>38</v>
      </c>
      <c r="IA187" s="257">
        <v>7</v>
      </c>
      <c r="IB187" s="257">
        <v>0</v>
      </c>
      <c r="IC187" s="257">
        <v>10</v>
      </c>
      <c r="ID187" s="257">
        <v>32</v>
      </c>
      <c r="IE187" s="257">
        <v>28</v>
      </c>
      <c r="IF187" s="257">
        <v>20</v>
      </c>
      <c r="IG187" s="257">
        <v>10</v>
      </c>
      <c r="IH187" s="257">
        <v>20</v>
      </c>
      <c r="II187" s="257">
        <v>0</v>
      </c>
      <c r="IJ187" s="257">
        <v>4</v>
      </c>
      <c r="IK187" s="257">
        <v>0</v>
      </c>
      <c r="IL187" s="257">
        <v>0</v>
      </c>
      <c r="IM187" s="257">
        <v>0</v>
      </c>
      <c r="IN187" s="257">
        <v>24</v>
      </c>
      <c r="IO187" s="257">
        <v>48</v>
      </c>
      <c r="IP187" s="257">
        <v>0</v>
      </c>
      <c r="IQ187" s="257">
        <v>33</v>
      </c>
      <c r="IR187" s="258">
        <v>21</v>
      </c>
      <c r="IS187" s="256">
        <v>20</v>
      </c>
      <c r="IT187" s="257">
        <v>15</v>
      </c>
      <c r="IU187" s="257">
        <v>20</v>
      </c>
      <c r="IV187" s="257">
        <v>8</v>
      </c>
      <c r="IW187" s="257">
        <v>0</v>
      </c>
      <c r="IX187" s="257">
        <v>27</v>
      </c>
      <c r="IY187" s="257">
        <v>34</v>
      </c>
      <c r="IZ187" s="257">
        <v>38</v>
      </c>
      <c r="JA187" s="257">
        <v>32</v>
      </c>
      <c r="JB187" s="257">
        <v>31</v>
      </c>
      <c r="JC187" s="257">
        <v>0</v>
      </c>
      <c r="JD187" s="257">
        <v>0</v>
      </c>
      <c r="JE187" s="257">
        <v>20</v>
      </c>
      <c r="JF187" s="257">
        <v>30</v>
      </c>
      <c r="JG187" s="257">
        <v>19</v>
      </c>
      <c r="JH187" s="257">
        <v>30</v>
      </c>
      <c r="JI187" s="257">
        <v>24</v>
      </c>
      <c r="JJ187" s="257">
        <v>10</v>
      </c>
      <c r="JK187" s="257">
        <v>0</v>
      </c>
      <c r="JL187" s="257">
        <v>28</v>
      </c>
      <c r="JM187" s="257">
        <v>29</v>
      </c>
      <c r="JN187" s="257">
        <v>42</v>
      </c>
      <c r="JO187" s="257">
        <v>39</v>
      </c>
      <c r="JP187" s="257">
        <v>25</v>
      </c>
      <c r="JQ187" s="257">
        <v>0</v>
      </c>
      <c r="JR187" s="257">
        <v>0</v>
      </c>
      <c r="JS187" s="257">
        <v>0</v>
      </c>
      <c r="JT187" s="257">
        <v>18</v>
      </c>
      <c r="JU187" s="257">
        <v>31</v>
      </c>
      <c r="JV187" s="257">
        <v>31</v>
      </c>
      <c r="JW187" s="258">
        <v>8</v>
      </c>
      <c r="JX187" s="256">
        <v>0</v>
      </c>
      <c r="JY187" s="257">
        <v>0</v>
      </c>
      <c r="JZ187" s="257">
        <v>0</v>
      </c>
      <c r="KA187" s="257">
        <v>15</v>
      </c>
      <c r="KB187" s="257">
        <v>24</v>
      </c>
      <c r="KC187" s="257">
        <v>24</v>
      </c>
      <c r="KD187" s="257">
        <v>20</v>
      </c>
      <c r="KE187" s="257">
        <v>7</v>
      </c>
      <c r="KF187" s="257">
        <v>0</v>
      </c>
      <c r="KG187" s="257">
        <v>0</v>
      </c>
      <c r="KH187" s="257">
        <v>0</v>
      </c>
      <c r="KI187" s="257">
        <v>0</v>
      </c>
      <c r="KJ187" s="257">
        <v>0</v>
      </c>
      <c r="KK187" s="257">
        <v>0</v>
      </c>
      <c r="KL187" s="257">
        <v>0</v>
      </c>
      <c r="KM187" s="257">
        <v>0</v>
      </c>
      <c r="KN187" s="257">
        <v>5</v>
      </c>
      <c r="KO187" s="257">
        <v>8</v>
      </c>
      <c r="KP187" s="257">
        <v>2</v>
      </c>
      <c r="KQ187" s="257">
        <v>1</v>
      </c>
      <c r="KR187" s="257">
        <v>4</v>
      </c>
      <c r="KS187" s="257">
        <v>0</v>
      </c>
      <c r="KT187" s="257">
        <v>0</v>
      </c>
      <c r="KU187" s="257">
        <v>0</v>
      </c>
      <c r="KV187" s="257">
        <v>10</v>
      </c>
      <c r="KW187" s="257">
        <v>24</v>
      </c>
      <c r="KX187" s="257">
        <v>30</v>
      </c>
      <c r="KY187" s="257">
        <v>40</v>
      </c>
      <c r="KZ187" s="257">
        <v>0</v>
      </c>
      <c r="LA187" s="258">
        <v>0</v>
      </c>
      <c r="LB187" s="256">
        <v>62</v>
      </c>
      <c r="LC187" s="257">
        <v>69</v>
      </c>
      <c r="LD187" s="257">
        <v>51</v>
      </c>
      <c r="LE187" s="257">
        <v>49</v>
      </c>
      <c r="LF187" s="257">
        <v>35</v>
      </c>
      <c r="LG187" s="257">
        <v>24</v>
      </c>
      <c r="LH187" s="257">
        <v>0</v>
      </c>
      <c r="LI187" s="257">
        <v>34</v>
      </c>
      <c r="LJ187" s="257">
        <v>30</v>
      </c>
      <c r="LK187" s="257">
        <v>24</v>
      </c>
      <c r="LL187" s="257">
        <v>20</v>
      </c>
      <c r="LM187" s="257">
        <v>20</v>
      </c>
      <c r="LN187" s="257">
        <v>16</v>
      </c>
      <c r="LO187" s="257">
        <v>0</v>
      </c>
      <c r="LP187" s="257">
        <v>18</v>
      </c>
      <c r="LQ187" s="257">
        <v>30</v>
      </c>
      <c r="LR187" s="257">
        <v>28</v>
      </c>
      <c r="LS187" s="257">
        <v>38</v>
      </c>
      <c r="LT187" s="257">
        <v>12</v>
      </c>
      <c r="LU187" s="257">
        <v>4</v>
      </c>
      <c r="LV187" s="257">
        <v>0</v>
      </c>
      <c r="LW187" s="257">
        <v>10</v>
      </c>
      <c r="LX187" s="257">
        <v>26</v>
      </c>
      <c r="LY187" s="257">
        <v>35</v>
      </c>
      <c r="LZ187" s="257">
        <v>31</v>
      </c>
      <c r="MA187" s="257">
        <v>38</v>
      </c>
      <c r="MB187" s="257">
        <v>0</v>
      </c>
      <c r="MC187" s="257">
        <v>0</v>
      </c>
      <c r="MD187" s="257">
        <v>34</v>
      </c>
      <c r="ME187" s="257">
        <v>30</v>
      </c>
      <c r="MF187" s="258">
        <v>24</v>
      </c>
      <c r="MG187" s="256">
        <v>26</v>
      </c>
      <c r="MH187" s="257">
        <v>28</v>
      </c>
      <c r="MI187" s="257">
        <v>0</v>
      </c>
      <c r="MJ187" s="257">
        <v>0</v>
      </c>
      <c r="MK187" s="257">
        <v>24</v>
      </c>
      <c r="ML187" s="257">
        <v>28</v>
      </c>
      <c r="MM187" s="257">
        <v>10</v>
      </c>
      <c r="MN187" s="257">
        <v>0</v>
      </c>
      <c r="MO187" s="257">
        <v>0</v>
      </c>
      <c r="MP187" s="257">
        <v>0</v>
      </c>
      <c r="MQ187" s="257">
        <v>0</v>
      </c>
      <c r="MR187" s="257">
        <v>10</v>
      </c>
      <c r="MS187" s="257">
        <v>0</v>
      </c>
      <c r="MT187" s="257">
        <v>10</v>
      </c>
      <c r="MU187" s="257">
        <v>24</v>
      </c>
      <c r="MV187" s="257">
        <v>36</v>
      </c>
      <c r="MW187" s="257">
        <v>8</v>
      </c>
      <c r="MX187" s="257">
        <v>0</v>
      </c>
      <c r="MY187" s="257">
        <v>34</v>
      </c>
      <c r="MZ187" s="257">
        <v>25</v>
      </c>
      <c r="NA187" s="257">
        <v>22</v>
      </c>
      <c r="NB187" s="257">
        <v>17</v>
      </c>
      <c r="NC187" s="257">
        <v>20</v>
      </c>
      <c r="ND187" s="257">
        <v>0</v>
      </c>
      <c r="NE187" s="257">
        <v>0</v>
      </c>
      <c r="NF187" s="257">
        <v>20</v>
      </c>
      <c r="NG187" s="257">
        <v>10</v>
      </c>
      <c r="NH187" s="257">
        <v>0</v>
      </c>
      <c r="NI187" s="257">
        <v>7</v>
      </c>
      <c r="NJ187" s="258">
        <v>24</v>
      </c>
      <c r="NK187" s="256">
        <v>18</v>
      </c>
      <c r="NL187" s="257">
        <v>0</v>
      </c>
      <c r="NM187" s="257">
        <v>12</v>
      </c>
      <c r="NN187" s="257">
        <v>21</v>
      </c>
      <c r="NO187" s="257">
        <v>25</v>
      </c>
      <c r="NP187" s="257">
        <v>20</v>
      </c>
      <c r="NQ187" s="257">
        <v>10</v>
      </c>
      <c r="NR187" s="257">
        <v>1</v>
      </c>
      <c r="NS187" s="257">
        <v>0</v>
      </c>
      <c r="NT187" s="257">
        <v>0</v>
      </c>
      <c r="NU187" s="257">
        <v>0</v>
      </c>
      <c r="NV187" s="257">
        <v>0</v>
      </c>
      <c r="NW187" s="257">
        <v>0</v>
      </c>
      <c r="NX187" s="257">
        <v>0</v>
      </c>
      <c r="NY187" s="257">
        <v>0</v>
      </c>
      <c r="NZ187" s="257">
        <v>0</v>
      </c>
      <c r="OA187" s="257">
        <v>10</v>
      </c>
      <c r="OB187" s="257">
        <v>40</v>
      </c>
      <c r="OC187" s="257">
        <v>55</v>
      </c>
      <c r="OD187" s="257">
        <v>50</v>
      </c>
      <c r="OE187" s="257">
        <v>48</v>
      </c>
      <c r="OF187" s="257">
        <v>48</v>
      </c>
      <c r="OG187" s="257">
        <v>0</v>
      </c>
      <c r="OH187" s="257">
        <v>0</v>
      </c>
      <c r="OI187" s="257">
        <v>36</v>
      </c>
      <c r="OJ187" s="257">
        <v>34</v>
      </c>
      <c r="OK187" s="257">
        <v>30</v>
      </c>
      <c r="OL187" s="257">
        <v>40</v>
      </c>
      <c r="OM187" s="257">
        <v>44</v>
      </c>
      <c r="ON187" s="257">
        <v>0</v>
      </c>
      <c r="OO187" s="258">
        <v>16</v>
      </c>
      <c r="OP187" s="256">
        <v>13</v>
      </c>
      <c r="OQ187" s="257">
        <v>14</v>
      </c>
      <c r="OR187" s="257">
        <v>24</v>
      </c>
      <c r="OS187" s="257">
        <v>21</v>
      </c>
      <c r="OT187" s="257">
        <v>0</v>
      </c>
      <c r="OU187" s="257">
        <v>0</v>
      </c>
      <c r="OV187" s="257">
        <v>16</v>
      </c>
      <c r="OW187" s="257">
        <v>25</v>
      </c>
      <c r="OX187" s="257">
        <v>42</v>
      </c>
      <c r="OY187" s="257">
        <v>21</v>
      </c>
      <c r="OZ187" s="257">
        <v>8</v>
      </c>
      <c r="PA187" s="257">
        <v>0</v>
      </c>
      <c r="PB187" s="257">
        <v>0</v>
      </c>
      <c r="PC187" s="257">
        <v>8</v>
      </c>
      <c r="PD187" s="257">
        <v>11</v>
      </c>
      <c r="PE187" s="257">
        <v>16</v>
      </c>
      <c r="PF187" s="257">
        <v>16</v>
      </c>
      <c r="PG187" s="257">
        <v>22</v>
      </c>
      <c r="PH187" s="257">
        <v>16</v>
      </c>
      <c r="PI187" s="257">
        <v>0</v>
      </c>
      <c r="PJ187" s="257">
        <v>16</v>
      </c>
      <c r="PK187" s="257">
        <v>0</v>
      </c>
      <c r="PL187" s="257">
        <v>2</v>
      </c>
      <c r="PM187" s="257">
        <v>0</v>
      </c>
      <c r="PN187" s="257">
        <v>0</v>
      </c>
      <c r="PO187" s="257">
        <v>0</v>
      </c>
      <c r="PP187" s="257">
        <v>0</v>
      </c>
      <c r="PQ187" s="257">
        <v>0</v>
      </c>
      <c r="PR187" s="257">
        <v>0</v>
      </c>
      <c r="PS187" s="257">
        <v>0</v>
      </c>
      <c r="PT187" s="258">
        <v>0</v>
      </c>
      <c r="PU187" s="256">
        <v>2</v>
      </c>
      <c r="PV187" s="257">
        <v>0</v>
      </c>
      <c r="PW187" s="257">
        <v>0</v>
      </c>
      <c r="PX187" s="257">
        <v>0</v>
      </c>
      <c r="PY187" s="257">
        <v>0</v>
      </c>
      <c r="PZ187" s="257">
        <v>3</v>
      </c>
      <c r="QA187" s="257">
        <v>6</v>
      </c>
      <c r="QB187" s="257">
        <v>16</v>
      </c>
      <c r="QC187" s="257">
        <v>16</v>
      </c>
      <c r="QD187" s="257">
        <v>0</v>
      </c>
      <c r="QE187" s="257">
        <v>8</v>
      </c>
      <c r="QF187" s="257">
        <v>8</v>
      </c>
      <c r="QG187" s="257">
        <v>10</v>
      </c>
      <c r="QH187" s="257">
        <v>11</v>
      </c>
      <c r="QI187" s="257">
        <v>19</v>
      </c>
      <c r="QJ187" s="257">
        <v>0</v>
      </c>
      <c r="QK187" s="257">
        <v>0</v>
      </c>
      <c r="QL187" s="257">
        <v>24</v>
      </c>
      <c r="QM187" s="257">
        <v>32</v>
      </c>
      <c r="QN187" s="257">
        <v>32</v>
      </c>
      <c r="QO187" s="257">
        <v>24</v>
      </c>
      <c r="QP187" s="257">
        <v>24</v>
      </c>
      <c r="QQ187" s="257">
        <v>0</v>
      </c>
      <c r="QR187" s="257">
        <v>0</v>
      </c>
      <c r="QS187" s="257">
        <v>0</v>
      </c>
      <c r="QT187" s="257">
        <v>8</v>
      </c>
      <c r="QU187" s="257">
        <v>12</v>
      </c>
      <c r="QV187" s="258">
        <v>0</v>
      </c>
      <c r="QW187" s="256">
        <v>24</v>
      </c>
      <c r="QX187" s="257">
        <v>23</v>
      </c>
      <c r="QY187" s="257">
        <v>0</v>
      </c>
      <c r="QZ187" s="257">
        <v>17</v>
      </c>
      <c r="RA187" s="257">
        <v>34</v>
      </c>
      <c r="RB187" s="257">
        <v>18</v>
      </c>
      <c r="RC187" s="257">
        <v>0</v>
      </c>
      <c r="RD187" s="257">
        <v>0</v>
      </c>
      <c r="RE187" s="257">
        <v>4</v>
      </c>
      <c r="RF187" s="257">
        <v>0</v>
      </c>
      <c r="RG187" s="257">
        <v>16</v>
      </c>
      <c r="RH187" s="257">
        <v>8</v>
      </c>
      <c r="RI187" s="257">
        <v>9</v>
      </c>
      <c r="RJ187" s="257">
        <v>18</v>
      </c>
      <c r="RK187" s="257">
        <v>18</v>
      </c>
      <c r="RL187" s="257">
        <v>0</v>
      </c>
      <c r="RM187" s="257">
        <v>0</v>
      </c>
      <c r="RN187" s="257">
        <v>24</v>
      </c>
      <c r="RO187" s="257">
        <v>16</v>
      </c>
      <c r="RP187" s="257">
        <v>24</v>
      </c>
      <c r="RQ187" s="257">
        <v>24</v>
      </c>
      <c r="RR187" s="257">
        <v>17</v>
      </c>
      <c r="RS187" s="257">
        <v>0</v>
      </c>
      <c r="RT187" s="257">
        <v>0</v>
      </c>
      <c r="RU187" s="257">
        <v>16</v>
      </c>
      <c r="RV187" s="257">
        <v>18</v>
      </c>
      <c r="RW187" s="257">
        <v>20</v>
      </c>
      <c r="RX187" s="257">
        <v>32</v>
      </c>
      <c r="RY187" s="257">
        <v>39</v>
      </c>
      <c r="RZ187" s="257">
        <v>0</v>
      </c>
      <c r="SA187" s="258">
        <v>0</v>
      </c>
      <c r="SB187" s="256">
        <v>32</v>
      </c>
      <c r="SC187" s="257">
        <v>16</v>
      </c>
      <c r="SD187" s="257">
        <v>2</v>
      </c>
      <c r="SE187" s="257">
        <v>0</v>
      </c>
      <c r="SF187" s="257">
        <v>10</v>
      </c>
      <c r="SG187" s="257">
        <v>14</v>
      </c>
      <c r="SH187" s="257">
        <v>0</v>
      </c>
      <c r="SI187" s="257">
        <v>8</v>
      </c>
      <c r="SJ187" s="257">
        <v>0</v>
      </c>
      <c r="SK187" s="257">
        <v>10</v>
      </c>
      <c r="SL187" s="257">
        <v>12</v>
      </c>
      <c r="SM187" s="257">
        <v>0</v>
      </c>
      <c r="SN187" s="257">
        <v>0</v>
      </c>
      <c r="SO187" s="257">
        <v>0</v>
      </c>
      <c r="SP187" s="257">
        <v>0</v>
      </c>
      <c r="SQ187" s="257">
        <v>0</v>
      </c>
      <c r="SR187" s="257">
        <v>0</v>
      </c>
      <c r="SS187" s="257">
        <v>0</v>
      </c>
      <c r="ST187" s="257">
        <v>0</v>
      </c>
      <c r="SU187" s="257">
        <v>10</v>
      </c>
      <c r="SV187" s="257">
        <v>0</v>
      </c>
      <c r="SW187" s="257">
        <v>0</v>
      </c>
      <c r="SX187" s="257">
        <v>10</v>
      </c>
      <c r="SY187" s="257">
        <v>0</v>
      </c>
      <c r="SZ187" s="257">
        <v>0</v>
      </c>
      <c r="TA187" s="257">
        <v>2</v>
      </c>
      <c r="TB187" s="257">
        <v>0</v>
      </c>
      <c r="TC187" s="257">
        <v>0</v>
      </c>
      <c r="TD187" s="257">
        <v>0</v>
      </c>
      <c r="TE187" s="258">
        <v>0</v>
      </c>
      <c r="TF187" s="256">
        <v>0</v>
      </c>
      <c r="TG187" s="257">
        <v>15</v>
      </c>
      <c r="TH187" s="257">
        <v>0</v>
      </c>
      <c r="TI187" s="257">
        <v>0</v>
      </c>
      <c r="TJ187" s="257">
        <v>0</v>
      </c>
      <c r="TK187" s="257">
        <v>24</v>
      </c>
      <c r="TL187" s="257">
        <v>8</v>
      </c>
      <c r="TM187" s="257">
        <v>9</v>
      </c>
      <c r="TN187" s="257">
        <v>24</v>
      </c>
      <c r="TO187" s="257">
        <v>29</v>
      </c>
      <c r="TP187" s="257">
        <v>0</v>
      </c>
      <c r="TQ187" s="257">
        <v>0</v>
      </c>
      <c r="TR187" s="257">
        <v>46</v>
      </c>
      <c r="TS187" s="257">
        <v>34</v>
      </c>
      <c r="TT187" s="257">
        <v>37</v>
      </c>
      <c r="TU187" s="257">
        <v>32</v>
      </c>
      <c r="TV187" s="257">
        <v>37</v>
      </c>
      <c r="TW187" s="257">
        <v>43</v>
      </c>
      <c r="TX187" s="257">
        <v>0</v>
      </c>
      <c r="TY187" s="257">
        <v>19</v>
      </c>
      <c r="TZ187" s="257">
        <v>21</v>
      </c>
      <c r="UA187" s="257">
        <v>8</v>
      </c>
      <c r="UB187" s="257">
        <v>0</v>
      </c>
      <c r="UC187" s="257">
        <v>10</v>
      </c>
      <c r="UD187" s="257">
        <v>0</v>
      </c>
      <c r="UE187" s="257">
        <v>0</v>
      </c>
      <c r="UF187" s="257">
        <v>0</v>
      </c>
      <c r="UG187" s="257">
        <v>0</v>
      </c>
      <c r="UH187" s="257">
        <v>0</v>
      </c>
      <c r="UI187" s="257">
        <v>0</v>
      </c>
      <c r="UJ187" s="258">
        <v>16</v>
      </c>
      <c r="UK187" s="256">
        <v>0</v>
      </c>
      <c r="UL187" s="257">
        <v>0</v>
      </c>
      <c r="UM187" s="257">
        <v>16</v>
      </c>
      <c r="UN187" s="257">
        <v>6</v>
      </c>
      <c r="UO187" s="257">
        <v>23</v>
      </c>
      <c r="UP187" s="257">
        <v>17</v>
      </c>
      <c r="UQ187" s="257">
        <v>18</v>
      </c>
      <c r="UR187" s="257">
        <v>0</v>
      </c>
      <c r="US187" s="257">
        <v>0</v>
      </c>
      <c r="UT187" s="257">
        <v>26</v>
      </c>
      <c r="UU187" s="257">
        <v>25</v>
      </c>
      <c r="UV187" s="257">
        <v>16</v>
      </c>
      <c r="UW187" s="257">
        <v>4</v>
      </c>
      <c r="UX187" s="257">
        <v>0</v>
      </c>
      <c r="UY187" s="257">
        <v>0</v>
      </c>
      <c r="UZ187" s="257">
        <v>0</v>
      </c>
      <c r="VA187" s="257">
        <v>0</v>
      </c>
      <c r="VB187" s="257">
        <v>10</v>
      </c>
      <c r="VC187" s="257">
        <v>25</v>
      </c>
      <c r="VD187" s="257">
        <v>25</v>
      </c>
      <c r="VE187" s="257">
        <v>26</v>
      </c>
      <c r="VF187" s="257">
        <v>0</v>
      </c>
      <c r="VG187" s="257">
        <v>0</v>
      </c>
      <c r="VH187" s="257">
        <v>35</v>
      </c>
      <c r="VI187" s="257">
        <v>36</v>
      </c>
      <c r="VJ187" s="257">
        <v>32</v>
      </c>
      <c r="VK187" s="257">
        <v>40</v>
      </c>
      <c r="VL187" s="257">
        <v>38</v>
      </c>
      <c r="VM187" s="257">
        <v>16</v>
      </c>
      <c r="VN187" s="258">
        <v>0</v>
      </c>
      <c r="VO187" s="256">
        <v>8</v>
      </c>
      <c r="VP187" s="257">
        <v>32</v>
      </c>
      <c r="VQ187" s="257">
        <v>22</v>
      </c>
      <c r="VR187" s="257">
        <v>22</v>
      </c>
      <c r="VS187" s="257">
        <v>18</v>
      </c>
      <c r="VT187" s="257">
        <v>16</v>
      </c>
      <c r="VU187" s="257">
        <v>0</v>
      </c>
      <c r="VV187" s="257">
        <v>28</v>
      </c>
      <c r="VW187" s="257">
        <v>20</v>
      </c>
      <c r="VX187" s="257">
        <v>16</v>
      </c>
      <c r="VY187" s="257">
        <v>21</v>
      </c>
      <c r="VZ187" s="257">
        <v>33</v>
      </c>
      <c r="WA187" s="257">
        <v>32</v>
      </c>
      <c r="WB187" s="257">
        <v>0</v>
      </c>
      <c r="WC187" s="257">
        <v>18</v>
      </c>
      <c r="WD187" s="257">
        <v>15</v>
      </c>
      <c r="WE187" s="257">
        <v>8</v>
      </c>
      <c r="WF187" s="257">
        <v>17</v>
      </c>
      <c r="WG187" s="257">
        <v>26</v>
      </c>
      <c r="WH187" s="257">
        <v>18</v>
      </c>
      <c r="WI187" s="257">
        <v>0</v>
      </c>
      <c r="WJ187" s="257">
        <v>0</v>
      </c>
      <c r="WK187" s="257">
        <v>16</v>
      </c>
      <c r="WL187" s="257">
        <v>0</v>
      </c>
      <c r="WM187" s="257">
        <v>0</v>
      </c>
      <c r="WN187" s="257">
        <v>0</v>
      </c>
      <c r="WO187" s="257">
        <v>0</v>
      </c>
      <c r="WP187" s="257">
        <v>0</v>
      </c>
      <c r="WQ187" s="257">
        <v>16</v>
      </c>
      <c r="WR187" s="257">
        <v>16</v>
      </c>
      <c r="WS187" s="258">
        <v>16</v>
      </c>
      <c r="WT187" s="256">
        <v>16</v>
      </c>
      <c r="WU187" s="257">
        <v>16</v>
      </c>
      <c r="WV187" s="257">
        <v>7</v>
      </c>
      <c r="WW187" s="257">
        <v>0</v>
      </c>
      <c r="WX187" s="257">
        <v>7</v>
      </c>
      <c r="WY187" s="257">
        <v>0</v>
      </c>
      <c r="WZ187" s="257">
        <v>2</v>
      </c>
      <c r="XA187" s="257">
        <v>14</v>
      </c>
      <c r="XB187" s="257">
        <v>32</v>
      </c>
      <c r="XC187" s="257">
        <v>0</v>
      </c>
      <c r="XD187" s="257">
        <v>0</v>
      </c>
      <c r="XE187" s="257">
        <v>27</v>
      </c>
      <c r="XF187" s="257">
        <v>7</v>
      </c>
      <c r="XG187" s="257">
        <v>0</v>
      </c>
      <c r="XH187" s="257">
        <v>15</v>
      </c>
      <c r="XI187" s="257">
        <v>16</v>
      </c>
      <c r="XJ187" s="257">
        <v>0</v>
      </c>
      <c r="XK187" s="257">
        <v>0</v>
      </c>
      <c r="XL187" s="257">
        <v>18</v>
      </c>
      <c r="XM187" s="257">
        <v>23</v>
      </c>
      <c r="XN187" s="257">
        <v>14</v>
      </c>
      <c r="XO187" s="257">
        <v>0</v>
      </c>
      <c r="XP187" s="257">
        <v>16</v>
      </c>
      <c r="XQ187" s="257">
        <v>0</v>
      </c>
      <c r="XR187" s="257">
        <v>0</v>
      </c>
      <c r="XS187" s="257">
        <v>0</v>
      </c>
      <c r="XT187" s="257">
        <v>16</v>
      </c>
      <c r="XU187" s="257">
        <v>16</v>
      </c>
      <c r="XV187" s="257">
        <v>16</v>
      </c>
      <c r="XW187" s="257">
        <v>16</v>
      </c>
      <c r="XX187" s="258">
        <v>0</v>
      </c>
      <c r="XY187" s="256">
        <v>0</v>
      </c>
      <c r="XZ187" s="257">
        <v>18</v>
      </c>
      <c r="YA187" s="257">
        <v>0</v>
      </c>
      <c r="YB187" s="257">
        <v>23</v>
      </c>
      <c r="YC187" s="257">
        <v>18</v>
      </c>
      <c r="YD187" s="257">
        <v>16</v>
      </c>
      <c r="YE187" s="257">
        <v>0</v>
      </c>
      <c r="YF187" s="257">
        <v>0</v>
      </c>
      <c r="YG187" s="257">
        <v>16</v>
      </c>
      <c r="YH187" s="257">
        <v>8</v>
      </c>
      <c r="YI187" s="257">
        <v>0</v>
      </c>
      <c r="YJ187" s="257">
        <v>1</v>
      </c>
      <c r="YK187" s="257">
        <v>16</v>
      </c>
      <c r="YL187" s="257">
        <v>16</v>
      </c>
      <c r="YM187" s="257">
        <v>0</v>
      </c>
      <c r="YN187" s="257">
        <v>19</v>
      </c>
      <c r="YO187" s="257">
        <v>11</v>
      </c>
      <c r="YP187" s="257">
        <v>32</v>
      </c>
      <c r="YQ187" s="257">
        <v>37</v>
      </c>
      <c r="YR187" s="257">
        <v>48</v>
      </c>
      <c r="YS187" s="257">
        <v>0</v>
      </c>
      <c r="YT187" s="257">
        <v>0</v>
      </c>
      <c r="YU187" s="257">
        <v>0</v>
      </c>
      <c r="YV187" s="257">
        <v>60</v>
      </c>
      <c r="YW187" s="257">
        <v>58</v>
      </c>
      <c r="YX187" s="257">
        <v>41</v>
      </c>
      <c r="YY187" s="257">
        <v>37</v>
      </c>
      <c r="YZ187" s="257">
        <v>0</v>
      </c>
      <c r="ZA187" s="257">
        <v>0</v>
      </c>
      <c r="ZB187" s="258">
        <v>38</v>
      </c>
      <c r="ZC187" s="256">
        <v>39</v>
      </c>
      <c r="ZD187" s="257">
        <v>34</v>
      </c>
      <c r="ZE187" s="257">
        <v>16</v>
      </c>
      <c r="ZF187" s="257">
        <v>31</v>
      </c>
      <c r="ZG187" s="257">
        <v>0</v>
      </c>
      <c r="ZH187" s="257">
        <v>0</v>
      </c>
      <c r="ZI187" s="257">
        <v>34</v>
      </c>
      <c r="ZJ187" s="257">
        <v>11</v>
      </c>
      <c r="ZK187" s="257">
        <v>3</v>
      </c>
      <c r="ZL187" s="257">
        <v>8</v>
      </c>
      <c r="ZM187" s="257">
        <v>0</v>
      </c>
      <c r="ZN187" s="257">
        <v>0</v>
      </c>
      <c r="ZO187" s="257">
        <v>0</v>
      </c>
      <c r="ZP187" s="257">
        <v>0</v>
      </c>
      <c r="ZQ187" s="257">
        <v>17</v>
      </c>
      <c r="ZR187" s="257">
        <v>16</v>
      </c>
      <c r="ZS187" s="257">
        <v>17</v>
      </c>
      <c r="ZT187" s="257">
        <v>24</v>
      </c>
      <c r="ZU187" s="257">
        <v>16</v>
      </c>
      <c r="ZV187" s="257">
        <v>0</v>
      </c>
      <c r="ZW187" s="257">
        <v>15</v>
      </c>
      <c r="ZX187" s="257">
        <v>15</v>
      </c>
      <c r="ZY187" s="257">
        <v>8</v>
      </c>
      <c r="ZZ187" s="257">
        <v>10</v>
      </c>
      <c r="AAA187" s="257">
        <v>19</v>
      </c>
      <c r="AAB187" s="257">
        <v>4</v>
      </c>
      <c r="AAC187" s="257">
        <v>4</v>
      </c>
      <c r="AAD187" s="257">
        <v>10</v>
      </c>
      <c r="AAE187" s="257">
        <v>10</v>
      </c>
      <c r="AAF187" s="257">
        <v>8</v>
      </c>
      <c r="AAG187" s="258">
        <v>12</v>
      </c>
      <c r="AAH187" s="256">
        <v>10</v>
      </c>
      <c r="AAI187" s="257">
        <v>12</v>
      </c>
      <c r="AAJ187" s="257">
        <v>0</v>
      </c>
      <c r="AAK187" s="257">
        <v>24</v>
      </c>
      <c r="AAL187" s="257">
        <v>20</v>
      </c>
      <c r="AAM187" s="257">
        <v>16</v>
      </c>
      <c r="AAN187" s="257">
        <v>9</v>
      </c>
      <c r="AAO187" s="257">
        <v>0</v>
      </c>
      <c r="AAP187" s="257">
        <v>4</v>
      </c>
      <c r="AAQ187" s="257">
        <v>0</v>
      </c>
      <c r="AAR187" s="257">
        <v>6</v>
      </c>
      <c r="AAS187" s="257">
        <v>0</v>
      </c>
      <c r="AAT187" s="257">
        <v>0</v>
      </c>
      <c r="AAU187" s="257">
        <v>16</v>
      </c>
      <c r="AAV187" s="257">
        <v>14</v>
      </c>
      <c r="AAW187" s="257">
        <v>4</v>
      </c>
      <c r="AAX187" s="257">
        <v>0</v>
      </c>
      <c r="AAY187" s="257">
        <v>18</v>
      </c>
      <c r="AAZ187" s="257">
        <v>20</v>
      </c>
      <c r="ABA187" s="257">
        <v>18</v>
      </c>
      <c r="ABB187" s="257">
        <v>16</v>
      </c>
      <c r="ABC187" s="257">
        <v>21</v>
      </c>
      <c r="ABD187" s="257">
        <v>0</v>
      </c>
      <c r="ABE187" s="257">
        <v>0</v>
      </c>
      <c r="ABF187" s="257">
        <v>12</v>
      </c>
      <c r="ABG187" s="257">
        <v>8</v>
      </c>
      <c r="ABH187" s="257">
        <v>6</v>
      </c>
      <c r="ABI187" s="257">
        <v>11</v>
      </c>
      <c r="ABJ187" s="257">
        <v>1</v>
      </c>
      <c r="ABK187" s="258">
        <v>0</v>
      </c>
      <c r="ABL187" s="256">
        <v>0</v>
      </c>
      <c r="ABM187" s="257">
        <v>1</v>
      </c>
      <c r="ABN187" s="257">
        <v>0</v>
      </c>
      <c r="ABO187" s="257">
        <v>0</v>
      </c>
      <c r="ABP187" s="257">
        <v>10</v>
      </c>
      <c r="ABQ187" s="257">
        <v>16</v>
      </c>
      <c r="ABR187" s="257">
        <v>22</v>
      </c>
      <c r="ABS187" s="257">
        <v>0</v>
      </c>
      <c r="ABT187" s="257">
        <v>0</v>
      </c>
      <c r="ABU187" s="257">
        <v>0</v>
      </c>
      <c r="ABV187" s="257">
        <v>0</v>
      </c>
      <c r="ABW187" s="257">
        <v>0</v>
      </c>
      <c r="ABX187" s="257">
        <v>0</v>
      </c>
      <c r="ABY187" s="257">
        <v>0</v>
      </c>
      <c r="ABZ187" s="257">
        <v>0</v>
      </c>
      <c r="ACA187" s="257">
        <v>14</v>
      </c>
      <c r="ACB187" s="257">
        <v>20</v>
      </c>
      <c r="ACC187" s="257">
        <v>9</v>
      </c>
      <c r="ACD187" s="257">
        <v>14</v>
      </c>
      <c r="ACE187" s="257">
        <v>15</v>
      </c>
      <c r="ACF187" s="257">
        <v>24</v>
      </c>
      <c r="ACG187" s="257">
        <v>0</v>
      </c>
      <c r="ACH187" s="257">
        <v>0</v>
      </c>
      <c r="ACI187" s="257">
        <v>24</v>
      </c>
      <c r="ACJ187" s="257">
        <v>16</v>
      </c>
      <c r="ACK187" s="257">
        <v>16</v>
      </c>
      <c r="ACL187" s="257">
        <v>16</v>
      </c>
      <c r="ACM187" s="257">
        <v>16</v>
      </c>
      <c r="ACN187" s="257">
        <v>0</v>
      </c>
      <c r="ACO187" s="257">
        <v>10</v>
      </c>
      <c r="ACP187" s="349">
        <v>17</v>
      </c>
      <c r="ACQ187" s="256">
        <v>16</v>
      </c>
      <c r="ACR187" s="257">
        <v>0</v>
      </c>
      <c r="ACS187" s="257">
        <v>0</v>
      </c>
      <c r="ACT187" s="257">
        <v>0</v>
      </c>
      <c r="ACU187" s="257">
        <v>0</v>
      </c>
      <c r="ACV187" s="257">
        <v>0</v>
      </c>
      <c r="ACW187" s="257">
        <v>0</v>
      </c>
      <c r="ACX187" s="257">
        <v>4</v>
      </c>
      <c r="ACY187" s="257">
        <v>8</v>
      </c>
      <c r="ACZ187" s="257">
        <v>8</v>
      </c>
      <c r="ADA187" s="257">
        <v>0</v>
      </c>
      <c r="ADB187" s="257">
        <v>0</v>
      </c>
      <c r="ADC187" s="257">
        <v>8</v>
      </c>
      <c r="ADD187" s="257">
        <v>1</v>
      </c>
      <c r="ADE187" s="257">
        <v>0</v>
      </c>
      <c r="ADF187" s="257">
        <v>0</v>
      </c>
      <c r="ADG187" s="257">
        <v>1</v>
      </c>
      <c r="ADH187" s="257">
        <v>0</v>
      </c>
      <c r="ADI187" s="257">
        <v>0</v>
      </c>
      <c r="ADJ187" s="257">
        <v>0</v>
      </c>
      <c r="ADK187" s="257">
        <v>0</v>
      </c>
      <c r="ADL187" s="257">
        <v>0</v>
      </c>
      <c r="ADM187" s="257">
        <v>7</v>
      </c>
      <c r="ADN187" s="257">
        <v>10</v>
      </c>
      <c r="ADO187" s="257">
        <v>0</v>
      </c>
      <c r="ADP187" s="257">
        <v>0</v>
      </c>
      <c r="ADQ187" s="257">
        <v>0</v>
      </c>
      <c r="ADR187" s="257">
        <v>3</v>
      </c>
      <c r="ADS187" s="257">
        <v>0</v>
      </c>
      <c r="ADT187" s="257">
        <v>4</v>
      </c>
      <c r="ADU187" s="258">
        <v>4</v>
      </c>
      <c r="ADV187" s="256">
        <v>0</v>
      </c>
      <c r="ADW187" s="257">
        <v>0</v>
      </c>
      <c r="ADX187" s="257">
        <v>0</v>
      </c>
      <c r="ADY187" s="257">
        <v>13</v>
      </c>
      <c r="ADZ187" s="257">
        <v>29</v>
      </c>
      <c r="AEA187" s="257">
        <v>30</v>
      </c>
      <c r="AEB187" s="257">
        <v>40</v>
      </c>
      <c r="AEC187" s="257">
        <v>26</v>
      </c>
      <c r="AED187" s="257">
        <v>0</v>
      </c>
      <c r="AEE187" s="257">
        <v>37</v>
      </c>
      <c r="AEF187" s="257">
        <v>34</v>
      </c>
      <c r="AEG187" s="257">
        <v>36.5</v>
      </c>
      <c r="AEH187" s="257">
        <v>36</v>
      </c>
      <c r="AEI187" s="257">
        <v>39.5</v>
      </c>
      <c r="AEJ187" s="257">
        <v>16</v>
      </c>
      <c r="AEK187" s="257">
        <v>0</v>
      </c>
      <c r="AEL187" s="257">
        <v>24</v>
      </c>
      <c r="AEM187" s="257">
        <v>24</v>
      </c>
      <c r="AEN187" s="257">
        <v>25</v>
      </c>
      <c r="AEO187" s="257">
        <v>24</v>
      </c>
      <c r="AEP187" s="257">
        <v>27</v>
      </c>
      <c r="AEQ187" s="257">
        <v>0</v>
      </c>
      <c r="AER187" s="257">
        <v>0</v>
      </c>
      <c r="AES187" s="257">
        <v>16</v>
      </c>
      <c r="AET187" s="257">
        <v>23</v>
      </c>
      <c r="AEU187" s="257">
        <v>20</v>
      </c>
      <c r="AEV187" s="257">
        <v>51</v>
      </c>
      <c r="AEW187" s="258">
        <v>0</v>
      </c>
      <c r="AEX187" s="256">
        <v>38</v>
      </c>
      <c r="AEY187" s="257">
        <v>0</v>
      </c>
      <c r="AEZ187" s="257">
        <v>22</v>
      </c>
      <c r="AFA187" s="257">
        <v>16</v>
      </c>
      <c r="AFB187" s="257">
        <v>29</v>
      </c>
      <c r="AFC187" s="257">
        <v>17</v>
      </c>
      <c r="AFD187" s="257">
        <v>8</v>
      </c>
      <c r="AFE187" s="257">
        <v>24</v>
      </c>
      <c r="AFF187" s="257">
        <v>0</v>
      </c>
      <c r="AFG187" s="257">
        <v>25</v>
      </c>
      <c r="AFH187" s="257">
        <v>28</v>
      </c>
      <c r="AFI187" s="257">
        <v>21</v>
      </c>
      <c r="AFJ187" s="257">
        <v>0</v>
      </c>
      <c r="AFK187" s="257">
        <v>5</v>
      </c>
      <c r="AFL187" s="257">
        <v>0</v>
      </c>
      <c r="AFM187" s="257">
        <v>0</v>
      </c>
      <c r="AFN187" s="257">
        <v>9</v>
      </c>
      <c r="AFO187" s="257">
        <v>16</v>
      </c>
      <c r="AFP187" s="257">
        <v>8</v>
      </c>
      <c r="AFQ187" s="257">
        <v>8</v>
      </c>
      <c r="AFR187" s="257">
        <v>30</v>
      </c>
      <c r="AFS187" s="257">
        <v>24</v>
      </c>
      <c r="AFT187" s="257">
        <v>0</v>
      </c>
      <c r="AFU187" s="257">
        <v>23</v>
      </c>
      <c r="AFV187" s="257">
        <v>16</v>
      </c>
      <c r="AFW187" s="257">
        <v>12</v>
      </c>
      <c r="AFX187" s="257">
        <v>11</v>
      </c>
      <c r="AFY187" s="257">
        <v>14</v>
      </c>
      <c r="AFZ187" s="257">
        <v>0</v>
      </c>
      <c r="AGA187" s="257">
        <v>0</v>
      </c>
      <c r="AGB187" s="258">
        <v>0</v>
      </c>
      <c r="AGC187" s="256">
        <v>4</v>
      </c>
      <c r="AGD187" s="257">
        <v>17</v>
      </c>
      <c r="AGE187" s="257">
        <v>31</v>
      </c>
      <c r="AGF187" s="257">
        <v>14</v>
      </c>
      <c r="AGG187" s="257">
        <v>9</v>
      </c>
      <c r="AGH187" s="257">
        <v>0</v>
      </c>
      <c r="AGI187" s="257">
        <v>18</v>
      </c>
      <c r="AGJ187" s="257">
        <v>30</v>
      </c>
      <c r="AGK187" s="257">
        <v>0</v>
      </c>
      <c r="AGL187" s="257">
        <v>20</v>
      </c>
      <c r="AGM187" s="257">
        <v>23</v>
      </c>
      <c r="AGN187" s="257">
        <v>0</v>
      </c>
      <c r="AGO187" s="257">
        <v>0</v>
      </c>
      <c r="AGP187" s="257">
        <v>0</v>
      </c>
      <c r="AGQ187" s="257">
        <v>0</v>
      </c>
      <c r="AGR187" s="257">
        <v>0</v>
      </c>
      <c r="AGS187" s="257">
        <v>30</v>
      </c>
      <c r="AGT187" s="257">
        <v>15</v>
      </c>
      <c r="AGU187" s="257">
        <v>8</v>
      </c>
      <c r="AGV187" s="257">
        <v>0</v>
      </c>
      <c r="AGW187" s="257">
        <v>6</v>
      </c>
      <c r="AGX187" s="257">
        <v>12</v>
      </c>
      <c r="AGY187" s="257">
        <v>18</v>
      </c>
      <c r="AGZ187" s="257">
        <v>24</v>
      </c>
      <c r="AHA187" s="257">
        <v>24</v>
      </c>
      <c r="AHB187" s="257">
        <v>40</v>
      </c>
      <c r="AHC187" s="257">
        <v>0</v>
      </c>
      <c r="AHD187" s="257">
        <v>20</v>
      </c>
      <c r="AHE187" s="257">
        <v>8</v>
      </c>
      <c r="AHF187" s="258">
        <v>8</v>
      </c>
      <c r="AHG187" s="256">
        <v>20</v>
      </c>
      <c r="AHH187" s="257">
        <v>24</v>
      </c>
      <c r="AHI187" s="257">
        <v>0</v>
      </c>
      <c r="AHJ187" s="257">
        <v>0</v>
      </c>
      <c r="AHK187" s="257">
        <v>24</v>
      </c>
      <c r="AHL187" s="257">
        <v>24</v>
      </c>
      <c r="AHM187" s="257">
        <v>16</v>
      </c>
      <c r="AHN187" s="257">
        <v>22</v>
      </c>
      <c r="AHO187" s="257">
        <v>28</v>
      </c>
      <c r="AHP187" s="257">
        <v>0</v>
      </c>
      <c r="AHQ187" s="257">
        <v>0</v>
      </c>
      <c r="AHR187" s="257">
        <v>28</v>
      </c>
      <c r="AHS187" s="257">
        <v>28</v>
      </c>
      <c r="AHT187" s="257">
        <v>20</v>
      </c>
      <c r="AHU187" s="257">
        <v>28</v>
      </c>
      <c r="AHV187" s="257">
        <v>21</v>
      </c>
      <c r="AHW187" s="257">
        <v>0</v>
      </c>
      <c r="AHX187" s="257">
        <v>0</v>
      </c>
      <c r="AHY187" s="257">
        <v>29</v>
      </c>
      <c r="AHZ187" s="257">
        <v>22</v>
      </c>
      <c r="AIA187" s="257">
        <v>16</v>
      </c>
      <c r="AIB187" s="257">
        <v>28</v>
      </c>
      <c r="AIC187" s="257">
        <v>27</v>
      </c>
      <c r="AID187" s="257">
        <v>0</v>
      </c>
      <c r="AIE187" s="257">
        <v>0</v>
      </c>
      <c r="AIF187" s="257">
        <v>25</v>
      </c>
      <c r="AIG187" s="257">
        <v>10</v>
      </c>
      <c r="AIH187" s="257">
        <v>12</v>
      </c>
      <c r="AII187" s="257">
        <v>7</v>
      </c>
      <c r="AIJ187" s="257">
        <v>2</v>
      </c>
      <c r="AIK187" s="258">
        <v>11</v>
      </c>
      <c r="AIL187" s="651">
        <f>[1]集計!G$1051</f>
        <v>0</v>
      </c>
      <c r="AIM187" s="651">
        <f>[1]集計!H$1051</f>
        <v>13</v>
      </c>
      <c r="AIN187" s="651">
        <f>[1]集計!I$1051</f>
        <v>2</v>
      </c>
      <c r="AIO187" s="651">
        <f>[1]集計!J$1051</f>
        <v>8</v>
      </c>
      <c r="AIP187" s="651">
        <f>[1]集計!K$1051</f>
        <v>10</v>
      </c>
      <c r="AIQ187" s="651">
        <f>[1]集計!L$1051</f>
        <v>0</v>
      </c>
      <c r="AIR187" s="651">
        <f>[1]集計!M$1051</f>
        <v>6</v>
      </c>
      <c r="AIS187" s="651">
        <f>[1]集計!N$1051</f>
        <v>0</v>
      </c>
      <c r="AIT187" s="651">
        <f>[1]集計!O$1051</f>
        <v>6</v>
      </c>
      <c r="AIU187" s="651">
        <f>[1]集計!P$1051</f>
        <v>0</v>
      </c>
      <c r="AIV187" s="255">
        <f t="shared" ref="AIV187:AKA187" si="233">SUMIF($C$5:$C$184,"溶接",AIV5:AIV184)</f>
        <v>16</v>
      </c>
      <c r="AIW187" s="621">
        <f t="shared" si="233"/>
        <v>16</v>
      </c>
      <c r="AIX187" s="255">
        <f t="shared" si="233"/>
        <v>16</v>
      </c>
      <c r="AIY187" s="255">
        <f t="shared" si="233"/>
        <v>0</v>
      </c>
      <c r="AIZ187" s="255">
        <f t="shared" si="233"/>
        <v>0</v>
      </c>
      <c r="AJA187" s="255">
        <f t="shared" si="233"/>
        <v>8</v>
      </c>
      <c r="AJB187" s="255">
        <f t="shared" si="233"/>
        <v>8</v>
      </c>
      <c r="AJC187" s="255">
        <f t="shared" si="233"/>
        <v>8</v>
      </c>
      <c r="AJD187" s="255">
        <f t="shared" si="233"/>
        <v>8</v>
      </c>
      <c r="AJE187" s="255">
        <f t="shared" si="233"/>
        <v>8</v>
      </c>
      <c r="AJF187" s="255">
        <f t="shared" si="233"/>
        <v>8</v>
      </c>
      <c r="AJG187" s="255">
        <f t="shared" si="233"/>
        <v>0</v>
      </c>
      <c r="AJH187" s="255">
        <f t="shared" si="233"/>
        <v>0</v>
      </c>
      <c r="AJI187" s="255">
        <f t="shared" si="233"/>
        <v>0</v>
      </c>
      <c r="AJJ187" s="255">
        <f t="shared" si="233"/>
        <v>0</v>
      </c>
      <c r="AJK187" s="255">
        <f t="shared" si="233"/>
        <v>0</v>
      </c>
      <c r="AJL187" s="255">
        <f t="shared" si="233"/>
        <v>28</v>
      </c>
      <c r="AJM187" s="255">
        <f t="shared" si="233"/>
        <v>0</v>
      </c>
      <c r="AJN187" s="255">
        <f t="shared" si="233"/>
        <v>0</v>
      </c>
      <c r="AJO187" s="255">
        <f t="shared" si="233"/>
        <v>0</v>
      </c>
      <c r="AJP187" s="255">
        <f t="shared" si="233"/>
        <v>24</v>
      </c>
      <c r="AJQ187" s="255">
        <f t="shared" si="233"/>
        <v>24</v>
      </c>
      <c r="AJR187" s="255">
        <f t="shared" si="233"/>
        <v>28</v>
      </c>
      <c r="AJS187" s="255">
        <f t="shared" si="233"/>
        <v>32</v>
      </c>
      <c r="AJT187" s="255">
        <f t="shared" si="233"/>
        <v>16</v>
      </c>
      <c r="AJU187" s="255">
        <f t="shared" si="233"/>
        <v>16</v>
      </c>
      <c r="AJV187" s="255">
        <f t="shared" si="233"/>
        <v>8</v>
      </c>
      <c r="AJW187" s="255">
        <f t="shared" si="233"/>
        <v>24</v>
      </c>
      <c r="AJX187" s="255">
        <f t="shared" si="233"/>
        <v>24</v>
      </c>
      <c r="AJY187" s="255">
        <f t="shared" si="233"/>
        <v>24</v>
      </c>
      <c r="AJZ187" s="255">
        <f t="shared" si="233"/>
        <v>24</v>
      </c>
      <c r="AKA187" s="255">
        <f t="shared" si="233"/>
        <v>16</v>
      </c>
      <c r="AKB187" s="255">
        <f t="shared" ref="AKB187:ALG187" si="234">SUMIF($C$5:$C$184,"溶接",AKB5:AKB184)</f>
        <v>0</v>
      </c>
      <c r="AKC187" s="255">
        <f t="shared" si="234"/>
        <v>8</v>
      </c>
      <c r="AKD187" s="255">
        <f t="shared" si="234"/>
        <v>8</v>
      </c>
      <c r="AKE187" s="255">
        <f t="shared" si="234"/>
        <v>24</v>
      </c>
      <c r="AKF187" s="255">
        <f t="shared" si="234"/>
        <v>16</v>
      </c>
      <c r="AKG187" s="255">
        <f t="shared" si="234"/>
        <v>16</v>
      </c>
      <c r="AKH187" s="255">
        <f t="shared" si="234"/>
        <v>16</v>
      </c>
      <c r="AKI187" s="255">
        <f t="shared" si="234"/>
        <v>0</v>
      </c>
      <c r="AKJ187" s="255">
        <f t="shared" si="234"/>
        <v>8</v>
      </c>
      <c r="AKK187" s="255">
        <f t="shared" si="234"/>
        <v>0</v>
      </c>
      <c r="AKL187" s="255">
        <f t="shared" si="234"/>
        <v>0</v>
      </c>
      <c r="AKM187" s="255">
        <f t="shared" si="234"/>
        <v>0</v>
      </c>
      <c r="AKN187" s="255">
        <f t="shared" si="234"/>
        <v>0</v>
      </c>
      <c r="AKO187" s="255">
        <f t="shared" si="234"/>
        <v>0</v>
      </c>
      <c r="AKP187" s="255">
        <f t="shared" si="234"/>
        <v>0</v>
      </c>
      <c r="AKQ187" s="255">
        <f t="shared" si="234"/>
        <v>12</v>
      </c>
      <c r="AKR187" s="255">
        <f t="shared" si="234"/>
        <v>12</v>
      </c>
      <c r="AKS187" s="255">
        <f t="shared" si="234"/>
        <v>12</v>
      </c>
      <c r="AKT187" s="255">
        <f t="shared" si="234"/>
        <v>8</v>
      </c>
      <c r="AKU187" s="255">
        <f t="shared" si="234"/>
        <v>8</v>
      </c>
      <c r="AKV187" s="255">
        <f t="shared" si="234"/>
        <v>0</v>
      </c>
      <c r="AKW187" s="255">
        <f t="shared" si="234"/>
        <v>0</v>
      </c>
      <c r="AKX187" s="255">
        <f t="shared" si="234"/>
        <v>8</v>
      </c>
      <c r="AKY187" s="255">
        <f t="shared" si="234"/>
        <v>16</v>
      </c>
      <c r="AKZ187" s="255">
        <f t="shared" si="234"/>
        <v>8</v>
      </c>
      <c r="ALA187" s="255">
        <f t="shared" si="234"/>
        <v>15.067583982521334</v>
      </c>
      <c r="ALB187" s="255">
        <f t="shared" si="234"/>
        <v>8</v>
      </c>
      <c r="ALC187" s="255">
        <f t="shared" si="234"/>
        <v>0</v>
      </c>
      <c r="ALD187" s="255">
        <f t="shared" si="234"/>
        <v>0</v>
      </c>
      <c r="ALE187" s="255">
        <f t="shared" si="234"/>
        <v>8</v>
      </c>
      <c r="ALF187" s="255">
        <f t="shared" si="234"/>
        <v>16</v>
      </c>
      <c r="ALG187" s="255">
        <f t="shared" si="234"/>
        <v>16</v>
      </c>
      <c r="ALH187" s="255">
        <f t="shared" ref="ALH187:AMM187" si="235">SUMIF($C$5:$C$184,"溶接",ALH5:ALH184)</f>
        <v>24</v>
      </c>
      <c r="ALI187" s="255">
        <f t="shared" si="235"/>
        <v>39.902063960673004</v>
      </c>
      <c r="ALJ187" s="255">
        <f t="shared" si="235"/>
        <v>16</v>
      </c>
      <c r="ALK187" s="255">
        <f t="shared" si="235"/>
        <v>0</v>
      </c>
      <c r="ALL187" s="255">
        <f t="shared" si="235"/>
        <v>31.902063960673001</v>
      </c>
      <c r="ALM187" s="255">
        <f t="shared" si="235"/>
        <v>23.902063960673001</v>
      </c>
      <c r="ALN187" s="255">
        <f t="shared" si="235"/>
        <v>23.902063960673001</v>
      </c>
      <c r="ALO187" s="255">
        <f t="shared" si="235"/>
        <v>20.368271969412334</v>
      </c>
      <c r="ALP187" s="255">
        <f t="shared" si="235"/>
        <v>22</v>
      </c>
      <c r="ALQ187" s="255">
        <f t="shared" si="235"/>
        <v>0</v>
      </c>
      <c r="ALR187" s="255">
        <f t="shared" si="235"/>
        <v>0</v>
      </c>
      <c r="ALS187" s="255">
        <f t="shared" si="235"/>
        <v>22</v>
      </c>
      <c r="ALT187" s="255">
        <f t="shared" si="235"/>
        <v>22.135167965042669</v>
      </c>
      <c r="ALU187" s="255">
        <f t="shared" si="235"/>
        <v>20.368271969412334</v>
      </c>
      <c r="ALV187" s="255">
        <f t="shared" si="235"/>
        <v>20.368271969412334</v>
      </c>
      <c r="ALW187" s="255">
        <f t="shared" si="235"/>
        <v>8</v>
      </c>
      <c r="ALX187" s="255">
        <f t="shared" si="235"/>
        <v>0</v>
      </c>
      <c r="ALY187" s="255">
        <f t="shared" si="235"/>
        <v>0</v>
      </c>
      <c r="ALZ187" s="255">
        <f t="shared" si="235"/>
        <v>0</v>
      </c>
      <c r="AMA187" s="255">
        <f t="shared" si="235"/>
        <v>0</v>
      </c>
      <c r="AMB187" s="255">
        <f t="shared" si="235"/>
        <v>0</v>
      </c>
      <c r="AMC187" s="255">
        <f t="shared" si="235"/>
        <v>8</v>
      </c>
      <c r="AMD187" s="255">
        <f t="shared" si="235"/>
        <v>8</v>
      </c>
      <c r="AME187" s="255">
        <f t="shared" si="235"/>
        <v>8</v>
      </c>
      <c r="AMF187" s="255">
        <f t="shared" si="235"/>
        <v>0</v>
      </c>
      <c r="AMG187" s="255">
        <f t="shared" si="235"/>
        <v>8</v>
      </c>
      <c r="AMH187" s="255">
        <f t="shared" si="235"/>
        <v>8</v>
      </c>
      <c r="AMI187" s="255">
        <f t="shared" si="235"/>
        <v>22.135167965042669</v>
      </c>
      <c r="AMJ187" s="255">
        <f t="shared" si="235"/>
        <v>8</v>
      </c>
      <c r="AMK187" s="255">
        <f t="shared" si="235"/>
        <v>8</v>
      </c>
      <c r="AML187" s="255">
        <f t="shared" si="235"/>
        <v>0</v>
      </c>
      <c r="AMM187" s="255">
        <f t="shared" si="235"/>
        <v>8.8344799781516681</v>
      </c>
      <c r="AMN187" s="255">
        <f t="shared" ref="AMN187:ANS187" si="236">SUMIF($C$5:$C$184,"溶接",AMN5:AMN184)</f>
        <v>8</v>
      </c>
      <c r="AMO187" s="255">
        <f t="shared" si="236"/>
        <v>8</v>
      </c>
      <c r="AMP187" s="255">
        <f t="shared" si="236"/>
        <v>8</v>
      </c>
      <c r="AMQ187" s="255">
        <f t="shared" si="236"/>
        <v>0</v>
      </c>
      <c r="AMR187" s="255">
        <f t="shared" si="236"/>
        <v>0</v>
      </c>
      <c r="AMS187" s="255">
        <f t="shared" si="236"/>
        <v>0</v>
      </c>
      <c r="AMT187" s="255">
        <f t="shared" si="236"/>
        <v>0</v>
      </c>
      <c r="AMU187" s="255">
        <f t="shared" si="236"/>
        <v>0</v>
      </c>
      <c r="AMV187" s="255">
        <f t="shared" si="236"/>
        <v>0</v>
      </c>
      <c r="AMW187" s="255">
        <f t="shared" si="236"/>
        <v>0</v>
      </c>
      <c r="AMX187" s="255">
        <f t="shared" si="236"/>
        <v>0</v>
      </c>
      <c r="AMY187" s="255">
        <f t="shared" si="236"/>
        <v>0</v>
      </c>
      <c r="AMZ187" s="255">
        <f t="shared" si="236"/>
        <v>0</v>
      </c>
      <c r="ANA187" s="255">
        <f t="shared" si="236"/>
        <v>0</v>
      </c>
      <c r="ANB187" s="255">
        <f t="shared" si="236"/>
        <v>0</v>
      </c>
      <c r="ANC187" s="255">
        <f t="shared" si="236"/>
        <v>0</v>
      </c>
      <c r="AND187" s="255">
        <f t="shared" si="236"/>
        <v>0</v>
      </c>
      <c r="ANE187" s="255">
        <f t="shared" si="236"/>
        <v>0</v>
      </c>
      <c r="ANF187" s="255">
        <f t="shared" si="236"/>
        <v>0</v>
      </c>
      <c r="ANG187" s="255">
        <f t="shared" si="236"/>
        <v>0</v>
      </c>
      <c r="ANH187" s="255">
        <f t="shared" si="236"/>
        <v>0</v>
      </c>
      <c r="ANI187" s="255">
        <f t="shared" si="236"/>
        <v>0</v>
      </c>
      <c r="ANJ187" s="255">
        <f t="shared" si="236"/>
        <v>0</v>
      </c>
      <c r="ANK187" s="255">
        <f t="shared" si="236"/>
        <v>0</v>
      </c>
      <c r="ANL187" s="255">
        <f t="shared" si="236"/>
        <v>0</v>
      </c>
      <c r="ANM187" s="255">
        <f t="shared" si="236"/>
        <v>0</v>
      </c>
      <c r="ANN187" s="255">
        <f t="shared" si="236"/>
        <v>0</v>
      </c>
      <c r="ANO187" s="255">
        <f t="shared" si="236"/>
        <v>0</v>
      </c>
      <c r="ANP187" s="255">
        <f t="shared" si="236"/>
        <v>0</v>
      </c>
      <c r="ANQ187" s="255">
        <f t="shared" si="236"/>
        <v>0</v>
      </c>
      <c r="ANR187" s="255">
        <f t="shared" si="236"/>
        <v>0</v>
      </c>
      <c r="ANS187" s="255">
        <f t="shared" si="236"/>
        <v>0</v>
      </c>
      <c r="ANT187" s="255">
        <f t="shared" ref="ANT187:AOY187" si="237">SUMIF($C$5:$C$184,"溶接",ANT5:ANT184)</f>
        <v>8</v>
      </c>
      <c r="ANU187" s="255">
        <f t="shared" si="237"/>
        <v>8</v>
      </c>
      <c r="ANV187" s="255">
        <f t="shared" si="237"/>
        <v>8</v>
      </c>
      <c r="ANW187" s="255">
        <f t="shared" si="237"/>
        <v>8</v>
      </c>
      <c r="ANX187" s="255">
        <f t="shared" si="237"/>
        <v>0</v>
      </c>
      <c r="ANY187" s="255">
        <f t="shared" si="237"/>
        <v>0</v>
      </c>
      <c r="ANZ187" s="255">
        <f t="shared" si="237"/>
        <v>8</v>
      </c>
      <c r="AOA187" s="255">
        <f t="shared" si="237"/>
        <v>16</v>
      </c>
      <c r="AOB187" s="255">
        <f t="shared" si="237"/>
        <v>16</v>
      </c>
      <c r="AOC187" s="255">
        <f t="shared" si="237"/>
        <v>16</v>
      </c>
      <c r="AOD187" s="255">
        <f t="shared" si="237"/>
        <v>16</v>
      </c>
      <c r="AOE187" s="255">
        <f t="shared" si="237"/>
        <v>16</v>
      </c>
      <c r="AOF187" s="255">
        <f t="shared" si="237"/>
        <v>0</v>
      </c>
      <c r="AOG187" s="255">
        <f t="shared" si="237"/>
        <v>16</v>
      </c>
      <c r="AOH187" s="255">
        <f t="shared" si="237"/>
        <v>8</v>
      </c>
      <c r="AOI187" s="255">
        <f t="shared" si="237"/>
        <v>8</v>
      </c>
      <c r="AOJ187" s="255">
        <f t="shared" si="237"/>
        <v>8</v>
      </c>
      <c r="AOK187" s="255">
        <f t="shared" si="237"/>
        <v>8</v>
      </c>
      <c r="AOL187" s="255">
        <f t="shared" si="237"/>
        <v>0</v>
      </c>
      <c r="AOM187" s="255">
        <f t="shared" si="237"/>
        <v>0</v>
      </c>
      <c r="AON187" s="255">
        <f t="shared" si="237"/>
        <v>8</v>
      </c>
      <c r="AOO187" s="255">
        <f t="shared" si="237"/>
        <v>8</v>
      </c>
      <c r="AOP187" s="255">
        <f t="shared" si="237"/>
        <v>8</v>
      </c>
      <c r="AOQ187" s="255">
        <f t="shared" si="237"/>
        <v>8</v>
      </c>
      <c r="AOR187" s="255">
        <f t="shared" si="237"/>
        <v>8</v>
      </c>
      <c r="AOS187" s="255">
        <f t="shared" si="237"/>
        <v>0</v>
      </c>
      <c r="AOT187" s="255">
        <f t="shared" si="237"/>
        <v>0</v>
      </c>
      <c r="AOU187" s="255">
        <f t="shared" si="237"/>
        <v>0</v>
      </c>
      <c r="AOV187" s="255">
        <f t="shared" si="237"/>
        <v>0</v>
      </c>
      <c r="AOW187" s="255">
        <f t="shared" si="237"/>
        <v>0</v>
      </c>
      <c r="AOX187" s="255">
        <f t="shared" si="237"/>
        <v>8</v>
      </c>
      <c r="AOY187" s="255">
        <f t="shared" si="237"/>
        <v>8</v>
      </c>
      <c r="AOZ187" s="255">
        <f t="shared" ref="AOZ187:APW187" si="238">SUMIF($C$5:$C$184,"溶接",AOZ5:AOZ184)</f>
        <v>8</v>
      </c>
      <c r="APA187" s="255">
        <f t="shared" si="238"/>
        <v>0</v>
      </c>
      <c r="APB187" s="255">
        <f t="shared" si="238"/>
        <v>8</v>
      </c>
      <c r="APC187" s="255">
        <f t="shared" si="238"/>
        <v>8</v>
      </c>
      <c r="APD187" s="255">
        <f t="shared" si="238"/>
        <v>8</v>
      </c>
      <c r="APE187" s="255">
        <f t="shared" si="238"/>
        <v>8</v>
      </c>
      <c r="APF187" s="255">
        <f t="shared" si="238"/>
        <v>8</v>
      </c>
      <c r="APG187" s="255">
        <f t="shared" si="238"/>
        <v>0</v>
      </c>
      <c r="APH187" s="255">
        <f t="shared" si="238"/>
        <v>0</v>
      </c>
      <c r="API187" s="255">
        <f t="shared" si="238"/>
        <v>8</v>
      </c>
      <c r="APJ187" s="255">
        <f t="shared" si="238"/>
        <v>8</v>
      </c>
      <c r="APK187" s="255">
        <f t="shared" si="238"/>
        <v>8</v>
      </c>
      <c r="APL187" s="255">
        <f t="shared" si="238"/>
        <v>0</v>
      </c>
      <c r="APM187" s="255">
        <f t="shared" si="238"/>
        <v>0</v>
      </c>
      <c r="APN187" s="255">
        <f t="shared" si="238"/>
        <v>0</v>
      </c>
      <c r="APO187" s="255">
        <f t="shared" si="238"/>
        <v>0</v>
      </c>
      <c r="APP187" s="255">
        <f t="shared" si="238"/>
        <v>0</v>
      </c>
      <c r="APQ187" s="255">
        <f t="shared" si="238"/>
        <v>0</v>
      </c>
      <c r="APR187" s="255">
        <f t="shared" si="238"/>
        <v>0</v>
      </c>
      <c r="APS187" s="255">
        <f t="shared" si="238"/>
        <v>0</v>
      </c>
      <c r="APT187" s="255">
        <f t="shared" si="238"/>
        <v>0</v>
      </c>
      <c r="APU187" s="255">
        <f t="shared" si="238"/>
        <v>0</v>
      </c>
      <c r="APV187" s="255">
        <f t="shared" si="238"/>
        <v>0</v>
      </c>
      <c r="APW187" s="255">
        <f t="shared" si="238"/>
        <v>0</v>
      </c>
    </row>
    <row r="188" spans="2:1115" s="136" customFormat="1" ht="14.25" customHeight="1" thickBot="1">
      <c r="B188" s="188"/>
      <c r="C188" s="188"/>
      <c r="D188" s="189"/>
      <c r="E188" s="188"/>
      <c r="F188" s="190"/>
      <c r="G188" s="190"/>
      <c r="H188" s="190"/>
      <c r="I188" s="256">
        <v>15</v>
      </c>
      <c r="J188" s="257">
        <v>12</v>
      </c>
      <c r="K188" s="257">
        <v>6</v>
      </c>
      <c r="L188" s="257">
        <v>0</v>
      </c>
      <c r="M188" s="257">
        <v>6</v>
      </c>
      <c r="N188" s="257">
        <v>5</v>
      </c>
      <c r="O188" s="257">
        <v>0</v>
      </c>
      <c r="P188" s="257">
        <v>0</v>
      </c>
      <c r="Q188" s="257">
        <v>0</v>
      </c>
      <c r="R188" s="257">
        <v>0</v>
      </c>
      <c r="S188" s="257">
        <v>0</v>
      </c>
      <c r="T188" s="257">
        <v>0</v>
      </c>
      <c r="U188" s="257">
        <v>0</v>
      </c>
      <c r="V188" s="257">
        <v>0</v>
      </c>
      <c r="W188" s="257">
        <v>0</v>
      </c>
      <c r="X188" s="257">
        <v>7</v>
      </c>
      <c r="Y188" s="257">
        <v>8</v>
      </c>
      <c r="Z188" s="257">
        <v>8</v>
      </c>
      <c r="AA188" s="257">
        <v>4</v>
      </c>
      <c r="AB188" s="257">
        <v>18</v>
      </c>
      <c r="AC188" s="257">
        <v>10</v>
      </c>
      <c r="AD188" s="257">
        <v>8</v>
      </c>
      <c r="AE188" s="257">
        <v>6</v>
      </c>
      <c r="AF188" s="257">
        <v>0</v>
      </c>
      <c r="AG188" s="257">
        <v>0</v>
      </c>
      <c r="AH188" s="257">
        <v>0</v>
      </c>
      <c r="AI188" s="257">
        <v>2</v>
      </c>
      <c r="AJ188" s="257">
        <v>0</v>
      </c>
      <c r="AK188" s="257">
        <v>0</v>
      </c>
      <c r="AL188" s="257">
        <v>0</v>
      </c>
      <c r="AM188" s="258">
        <v>0</v>
      </c>
      <c r="AN188" s="256">
        <v>0</v>
      </c>
      <c r="AO188" s="257">
        <v>0</v>
      </c>
      <c r="AP188" s="257">
        <v>2</v>
      </c>
      <c r="AQ188" s="257">
        <v>8</v>
      </c>
      <c r="AR188" s="257">
        <v>9</v>
      </c>
      <c r="AS188" s="257">
        <v>11</v>
      </c>
      <c r="AT188" s="257">
        <v>0</v>
      </c>
      <c r="AU188" s="257">
        <v>0</v>
      </c>
      <c r="AV188" s="257">
        <v>6</v>
      </c>
      <c r="AW188" s="257">
        <v>10</v>
      </c>
      <c r="AX188" s="257">
        <v>0</v>
      </c>
      <c r="AY188" s="257">
        <v>0</v>
      </c>
      <c r="AZ188" s="257">
        <v>0</v>
      </c>
      <c r="BA188" s="257">
        <v>0</v>
      </c>
      <c r="BB188" s="257">
        <v>0</v>
      </c>
      <c r="BC188" s="257">
        <v>0</v>
      </c>
      <c r="BD188" s="257">
        <v>9</v>
      </c>
      <c r="BE188" s="257">
        <v>4</v>
      </c>
      <c r="BF188" s="257">
        <v>0</v>
      </c>
      <c r="BG188" s="257">
        <v>0</v>
      </c>
      <c r="BH188" s="257">
        <v>0</v>
      </c>
      <c r="BI188" s="257">
        <v>0</v>
      </c>
      <c r="BJ188" s="257">
        <v>0</v>
      </c>
      <c r="BK188" s="257">
        <v>0</v>
      </c>
      <c r="BL188" s="257">
        <v>0</v>
      </c>
      <c r="BM188" s="257">
        <v>10</v>
      </c>
      <c r="BN188" s="257">
        <v>12</v>
      </c>
      <c r="BO188" s="257">
        <v>4</v>
      </c>
      <c r="BP188" s="257">
        <v>0</v>
      </c>
      <c r="BQ188" s="257">
        <v>12</v>
      </c>
      <c r="BR188" s="258">
        <v>2</v>
      </c>
      <c r="BS188" s="256">
        <v>14</v>
      </c>
      <c r="BT188" s="257">
        <v>9</v>
      </c>
      <c r="BU188" s="257">
        <v>0</v>
      </c>
      <c r="BV188" s="257">
        <v>2</v>
      </c>
      <c r="BW188" s="257">
        <v>0</v>
      </c>
      <c r="BX188" s="257">
        <v>4</v>
      </c>
      <c r="BY188" s="257">
        <v>0</v>
      </c>
      <c r="BZ188" s="257">
        <v>0</v>
      </c>
      <c r="CA188" s="257">
        <v>3</v>
      </c>
      <c r="CB188" s="257">
        <v>16</v>
      </c>
      <c r="CC188" s="257">
        <v>10</v>
      </c>
      <c r="CD188" s="257">
        <v>0</v>
      </c>
      <c r="CE188" s="257">
        <v>30</v>
      </c>
      <c r="CF188" s="257">
        <v>18</v>
      </c>
      <c r="CG188" s="257">
        <v>0</v>
      </c>
      <c r="CH188" s="257">
        <v>0</v>
      </c>
      <c r="CI188" s="257">
        <v>0</v>
      </c>
      <c r="CJ188" s="257">
        <v>0</v>
      </c>
      <c r="CK188" s="257">
        <v>0</v>
      </c>
      <c r="CL188" s="257">
        <v>2</v>
      </c>
      <c r="CM188" s="257">
        <v>10</v>
      </c>
      <c r="CN188" s="257">
        <v>2</v>
      </c>
      <c r="CO188" s="257">
        <v>7</v>
      </c>
      <c r="CP188" s="257">
        <v>4</v>
      </c>
      <c r="CQ188" s="257">
        <v>0</v>
      </c>
      <c r="CR188" s="257">
        <v>0</v>
      </c>
      <c r="CS188" s="257">
        <v>0</v>
      </c>
      <c r="CT188" s="257">
        <v>0</v>
      </c>
      <c r="CU188" s="258">
        <v>0</v>
      </c>
      <c r="CV188" s="256">
        <v>0</v>
      </c>
      <c r="CW188" s="257">
        <v>0</v>
      </c>
      <c r="CX188" s="257">
        <v>0</v>
      </c>
      <c r="CY188" s="257">
        <v>0</v>
      </c>
      <c r="CZ188" s="257">
        <v>0</v>
      </c>
      <c r="DA188" s="257">
        <v>0</v>
      </c>
      <c r="DB188" s="257">
        <v>0</v>
      </c>
      <c r="DC188" s="257">
        <v>0</v>
      </c>
      <c r="DD188" s="257">
        <v>0</v>
      </c>
      <c r="DE188" s="257">
        <v>0</v>
      </c>
      <c r="DF188" s="257">
        <v>0</v>
      </c>
      <c r="DG188" s="257">
        <v>0</v>
      </c>
      <c r="DH188" s="257">
        <v>0</v>
      </c>
      <c r="DI188" s="257">
        <v>0</v>
      </c>
      <c r="DJ188" s="257">
        <v>3</v>
      </c>
      <c r="DK188" s="257">
        <v>0</v>
      </c>
      <c r="DL188" s="257">
        <v>0</v>
      </c>
      <c r="DM188" s="257">
        <v>0</v>
      </c>
      <c r="DN188" s="257">
        <v>14</v>
      </c>
      <c r="DO188" s="257">
        <v>17</v>
      </c>
      <c r="DP188" s="257">
        <v>14</v>
      </c>
      <c r="DQ188" s="257">
        <v>15</v>
      </c>
      <c r="DR188" s="257">
        <v>19</v>
      </c>
      <c r="DS188" s="257">
        <v>2</v>
      </c>
      <c r="DT188" s="257">
        <v>0</v>
      </c>
      <c r="DU188" s="257">
        <v>0</v>
      </c>
      <c r="DV188" s="257">
        <v>6</v>
      </c>
      <c r="DW188" s="257">
        <v>0</v>
      </c>
      <c r="DX188" s="257">
        <v>3</v>
      </c>
      <c r="DY188" s="257">
        <v>8</v>
      </c>
      <c r="DZ188" s="258">
        <v>0</v>
      </c>
      <c r="EA188" s="256">
        <v>0</v>
      </c>
      <c r="EB188" s="257">
        <v>5</v>
      </c>
      <c r="EC188" s="257">
        <v>12</v>
      </c>
      <c r="ED188" s="257">
        <v>8</v>
      </c>
      <c r="EE188" s="257">
        <v>6</v>
      </c>
      <c r="EF188" s="257">
        <v>6</v>
      </c>
      <c r="EG188" s="257">
        <v>0</v>
      </c>
      <c r="EH188" s="257">
        <v>0</v>
      </c>
      <c r="EI188" s="257">
        <v>3</v>
      </c>
      <c r="EJ188" s="257">
        <v>10</v>
      </c>
      <c r="EK188" s="257">
        <v>3</v>
      </c>
      <c r="EL188" s="257">
        <v>4</v>
      </c>
      <c r="EM188" s="257">
        <v>0</v>
      </c>
      <c r="EN188" s="257">
        <v>0</v>
      </c>
      <c r="EO188" s="257">
        <v>0</v>
      </c>
      <c r="EP188" s="257">
        <v>0</v>
      </c>
      <c r="EQ188" s="257">
        <v>2</v>
      </c>
      <c r="ER188" s="257">
        <v>7</v>
      </c>
      <c r="ES188" s="257">
        <v>7</v>
      </c>
      <c r="ET188" s="257">
        <v>0</v>
      </c>
      <c r="EU188" s="257">
        <v>0</v>
      </c>
      <c r="EV188" s="257">
        <v>0</v>
      </c>
      <c r="EW188" s="257">
        <v>0</v>
      </c>
      <c r="EX188" s="257">
        <v>0</v>
      </c>
      <c r="EY188" s="257">
        <v>1</v>
      </c>
      <c r="EZ188" s="257">
        <v>8</v>
      </c>
      <c r="FA188" s="257">
        <v>8</v>
      </c>
      <c r="FB188" s="257">
        <v>2</v>
      </c>
      <c r="FC188" s="257">
        <v>0</v>
      </c>
      <c r="FD188" s="258">
        <v>16</v>
      </c>
      <c r="FE188" s="259">
        <v>9</v>
      </c>
      <c r="FF188" s="257">
        <v>6</v>
      </c>
      <c r="FG188" s="257">
        <v>5</v>
      </c>
      <c r="FH188" s="257">
        <v>5</v>
      </c>
      <c r="FI188" s="257">
        <v>3</v>
      </c>
      <c r="FJ188" s="257">
        <v>0</v>
      </c>
      <c r="FK188" s="257">
        <v>7</v>
      </c>
      <c r="FL188" s="257">
        <v>3</v>
      </c>
      <c r="FM188" s="257">
        <v>2</v>
      </c>
      <c r="FN188" s="257">
        <v>0</v>
      </c>
      <c r="FO188" s="257">
        <v>0</v>
      </c>
      <c r="FP188" s="257">
        <v>0</v>
      </c>
      <c r="FQ188" s="257">
        <v>0</v>
      </c>
      <c r="FR188" s="257">
        <v>6</v>
      </c>
      <c r="FS188" s="257">
        <v>2</v>
      </c>
      <c r="FT188" s="257">
        <v>0</v>
      </c>
      <c r="FU188" s="257">
        <v>8</v>
      </c>
      <c r="FV188" s="257">
        <v>9</v>
      </c>
      <c r="FW188" s="257">
        <v>3</v>
      </c>
      <c r="FX188" s="257">
        <v>0</v>
      </c>
      <c r="FY188" s="257">
        <v>0</v>
      </c>
      <c r="FZ188" s="257">
        <v>0</v>
      </c>
      <c r="GA188" s="257">
        <v>0</v>
      </c>
      <c r="GB188" s="257">
        <v>10</v>
      </c>
      <c r="GC188" s="257">
        <v>2</v>
      </c>
      <c r="GD188" s="257">
        <v>0</v>
      </c>
      <c r="GE188" s="257">
        <v>0</v>
      </c>
      <c r="GF188" s="257">
        <v>8</v>
      </c>
      <c r="GG188" s="257">
        <v>2</v>
      </c>
      <c r="GH188" s="257">
        <v>2</v>
      </c>
      <c r="GI188" s="349">
        <v>0</v>
      </c>
      <c r="GJ188" s="256">
        <v>0</v>
      </c>
      <c r="GK188" s="257">
        <v>0</v>
      </c>
      <c r="GL188" s="257">
        <v>0</v>
      </c>
      <c r="GM188" s="257">
        <v>0</v>
      </c>
      <c r="GN188" s="257">
        <v>0</v>
      </c>
      <c r="GO188" s="257">
        <v>0</v>
      </c>
      <c r="GP188" s="257">
        <v>0</v>
      </c>
      <c r="GQ188" s="257">
        <v>0</v>
      </c>
      <c r="GR188" s="257">
        <v>0</v>
      </c>
      <c r="GS188" s="257">
        <v>0</v>
      </c>
      <c r="GT188" s="257">
        <v>9</v>
      </c>
      <c r="GU188" s="257">
        <v>12</v>
      </c>
      <c r="GV188" s="257">
        <v>13</v>
      </c>
      <c r="GW188" s="257">
        <v>20</v>
      </c>
      <c r="GX188" s="257">
        <v>12</v>
      </c>
      <c r="GY188" s="257">
        <v>14</v>
      </c>
      <c r="GZ188" s="257">
        <v>0</v>
      </c>
      <c r="HA188" s="257">
        <v>8</v>
      </c>
      <c r="HB188" s="257">
        <v>4</v>
      </c>
      <c r="HC188" s="257">
        <v>0</v>
      </c>
      <c r="HD188" s="257">
        <v>0</v>
      </c>
      <c r="HE188" s="257">
        <v>0</v>
      </c>
      <c r="HF188" s="257">
        <v>0</v>
      </c>
      <c r="HG188" s="257">
        <v>0</v>
      </c>
      <c r="HH188" s="257">
        <v>0</v>
      </c>
      <c r="HI188" s="257">
        <v>0</v>
      </c>
      <c r="HJ188" s="257">
        <v>0</v>
      </c>
      <c r="HK188" s="257">
        <v>0</v>
      </c>
      <c r="HL188" s="257">
        <v>0</v>
      </c>
      <c r="HM188" s="258">
        <v>0</v>
      </c>
      <c r="HN188" s="259">
        <v>0</v>
      </c>
      <c r="HO188" s="257">
        <v>0</v>
      </c>
      <c r="HP188" s="257">
        <v>2</v>
      </c>
      <c r="HQ188" s="257">
        <v>15</v>
      </c>
      <c r="HR188" s="257">
        <v>20</v>
      </c>
      <c r="HS188" s="257">
        <v>0</v>
      </c>
      <c r="HT188" s="257">
        <v>6</v>
      </c>
      <c r="HU188" s="257">
        <v>0</v>
      </c>
      <c r="HV188" s="257">
        <v>4</v>
      </c>
      <c r="HW188" s="257">
        <v>7</v>
      </c>
      <c r="HX188" s="257">
        <v>0</v>
      </c>
      <c r="HY188" s="257">
        <v>18</v>
      </c>
      <c r="HZ188" s="257">
        <v>14</v>
      </c>
      <c r="IA188" s="257">
        <v>0</v>
      </c>
      <c r="IB188" s="257">
        <v>0</v>
      </c>
      <c r="IC188" s="257">
        <v>3</v>
      </c>
      <c r="ID188" s="257">
        <v>0</v>
      </c>
      <c r="IE188" s="257">
        <v>0</v>
      </c>
      <c r="IF188" s="257">
        <v>0</v>
      </c>
      <c r="IG188" s="257">
        <v>0</v>
      </c>
      <c r="IH188" s="257">
        <v>0</v>
      </c>
      <c r="II188" s="257">
        <v>0</v>
      </c>
      <c r="IJ188" s="257">
        <v>0</v>
      </c>
      <c r="IK188" s="257">
        <v>0</v>
      </c>
      <c r="IL188" s="257">
        <v>0</v>
      </c>
      <c r="IM188" s="257">
        <v>0</v>
      </c>
      <c r="IN188" s="257">
        <v>0</v>
      </c>
      <c r="IO188" s="257">
        <v>0</v>
      </c>
      <c r="IP188" s="257">
        <v>0</v>
      </c>
      <c r="IQ188" s="257">
        <v>0</v>
      </c>
      <c r="IR188" s="258">
        <v>0</v>
      </c>
      <c r="IS188" s="256">
        <v>0</v>
      </c>
      <c r="IT188" s="257">
        <v>1</v>
      </c>
      <c r="IU188" s="257">
        <v>16</v>
      </c>
      <c r="IV188" s="257">
        <v>9</v>
      </c>
      <c r="IW188" s="257">
        <v>0</v>
      </c>
      <c r="IX188" s="257">
        <v>11</v>
      </c>
      <c r="IY188" s="257">
        <v>0</v>
      </c>
      <c r="IZ188" s="257">
        <v>0</v>
      </c>
      <c r="JA188" s="257">
        <v>0</v>
      </c>
      <c r="JB188" s="257">
        <v>0</v>
      </c>
      <c r="JC188" s="257">
        <v>0</v>
      </c>
      <c r="JD188" s="257">
        <v>0</v>
      </c>
      <c r="JE188" s="257">
        <v>1</v>
      </c>
      <c r="JF188" s="257">
        <v>8</v>
      </c>
      <c r="JG188" s="257">
        <v>11</v>
      </c>
      <c r="JH188" s="257">
        <v>25</v>
      </c>
      <c r="JI188" s="257">
        <v>20</v>
      </c>
      <c r="JJ188" s="257">
        <v>0</v>
      </c>
      <c r="JK188" s="257">
        <v>0</v>
      </c>
      <c r="JL188" s="257">
        <v>4</v>
      </c>
      <c r="JM188" s="257">
        <v>0</v>
      </c>
      <c r="JN188" s="257">
        <v>0</v>
      </c>
      <c r="JO188" s="257">
        <v>0</v>
      </c>
      <c r="JP188" s="257">
        <v>0</v>
      </c>
      <c r="JQ188" s="257">
        <v>0</v>
      </c>
      <c r="JR188" s="257">
        <v>0</v>
      </c>
      <c r="JS188" s="257">
        <v>0</v>
      </c>
      <c r="JT188" s="257">
        <v>2</v>
      </c>
      <c r="JU188" s="257">
        <v>8</v>
      </c>
      <c r="JV188" s="257">
        <v>12</v>
      </c>
      <c r="JW188" s="258">
        <v>10</v>
      </c>
      <c r="JX188" s="256">
        <v>6</v>
      </c>
      <c r="JY188" s="257">
        <v>0</v>
      </c>
      <c r="JZ188" s="257">
        <v>0</v>
      </c>
      <c r="KA188" s="257">
        <v>6</v>
      </c>
      <c r="KB188" s="257">
        <v>0</v>
      </c>
      <c r="KC188" s="257">
        <v>0</v>
      </c>
      <c r="KD188" s="257">
        <v>0</v>
      </c>
      <c r="KE188" s="257">
        <v>0</v>
      </c>
      <c r="KF188" s="257">
        <v>0</v>
      </c>
      <c r="KG188" s="257">
        <v>7</v>
      </c>
      <c r="KH188" s="257">
        <v>13</v>
      </c>
      <c r="KI188" s="257">
        <v>14</v>
      </c>
      <c r="KJ188" s="257">
        <v>8</v>
      </c>
      <c r="KK188" s="257">
        <v>0</v>
      </c>
      <c r="KL188" s="257">
        <v>0</v>
      </c>
      <c r="KM188" s="257">
        <v>0</v>
      </c>
      <c r="KN188" s="257">
        <v>0</v>
      </c>
      <c r="KO188" s="257">
        <v>0</v>
      </c>
      <c r="KP188" s="257">
        <v>0</v>
      </c>
      <c r="KQ188" s="257">
        <v>0</v>
      </c>
      <c r="KR188" s="257">
        <v>0</v>
      </c>
      <c r="KS188" s="257">
        <v>0</v>
      </c>
      <c r="KT188" s="257">
        <v>0</v>
      </c>
      <c r="KU188" s="257">
        <v>0</v>
      </c>
      <c r="KV188" s="257">
        <v>0</v>
      </c>
      <c r="KW188" s="257">
        <v>0</v>
      </c>
      <c r="KX188" s="257">
        <v>0</v>
      </c>
      <c r="KY188" s="257">
        <v>0</v>
      </c>
      <c r="KZ188" s="257">
        <v>0</v>
      </c>
      <c r="LA188" s="258">
        <v>0</v>
      </c>
      <c r="LB188" s="256">
        <v>0</v>
      </c>
      <c r="LC188" s="257">
        <v>0</v>
      </c>
      <c r="LD188" s="257">
        <v>6</v>
      </c>
      <c r="LE188" s="257">
        <v>2</v>
      </c>
      <c r="LF188" s="257">
        <v>6</v>
      </c>
      <c r="LG188" s="257">
        <v>3</v>
      </c>
      <c r="LH188" s="257">
        <v>0</v>
      </c>
      <c r="LI188" s="257">
        <v>0</v>
      </c>
      <c r="LJ188" s="257">
        <v>5</v>
      </c>
      <c r="LK188" s="257">
        <v>5</v>
      </c>
      <c r="LL188" s="257">
        <v>0</v>
      </c>
      <c r="LM188" s="257">
        <v>0</v>
      </c>
      <c r="LN188" s="257">
        <v>5</v>
      </c>
      <c r="LO188" s="257">
        <v>0</v>
      </c>
      <c r="LP188" s="257">
        <v>0</v>
      </c>
      <c r="LQ188" s="257">
        <v>12</v>
      </c>
      <c r="LR188" s="257">
        <v>16</v>
      </c>
      <c r="LS188" s="257">
        <v>22</v>
      </c>
      <c r="LT188" s="257">
        <v>8</v>
      </c>
      <c r="LU188" s="257">
        <v>14</v>
      </c>
      <c r="LV188" s="257">
        <v>0</v>
      </c>
      <c r="LW188" s="257">
        <v>6</v>
      </c>
      <c r="LX188" s="257">
        <v>0</v>
      </c>
      <c r="LY188" s="257">
        <v>0</v>
      </c>
      <c r="LZ188" s="257">
        <v>17</v>
      </c>
      <c r="MA188" s="257">
        <v>8</v>
      </c>
      <c r="MB188" s="257">
        <v>5</v>
      </c>
      <c r="MC188" s="257">
        <v>0</v>
      </c>
      <c r="MD188" s="257">
        <v>18</v>
      </c>
      <c r="ME188" s="257">
        <v>17</v>
      </c>
      <c r="MF188" s="258">
        <v>0</v>
      </c>
      <c r="MG188" s="256">
        <v>0</v>
      </c>
      <c r="MH188" s="257">
        <v>0</v>
      </c>
      <c r="MI188" s="257">
        <v>6</v>
      </c>
      <c r="MJ188" s="257">
        <v>0</v>
      </c>
      <c r="MK188" s="257">
        <v>0</v>
      </c>
      <c r="ML188" s="257">
        <v>2</v>
      </c>
      <c r="MM188" s="257">
        <v>1</v>
      </c>
      <c r="MN188" s="257">
        <v>15</v>
      </c>
      <c r="MO188" s="257">
        <v>10</v>
      </c>
      <c r="MP188" s="257">
        <v>8</v>
      </c>
      <c r="MQ188" s="257">
        <v>0</v>
      </c>
      <c r="MR188" s="257">
        <v>21</v>
      </c>
      <c r="MS188" s="257">
        <v>5</v>
      </c>
      <c r="MT188" s="257">
        <v>0</v>
      </c>
      <c r="MU188" s="257">
        <v>2</v>
      </c>
      <c r="MV188" s="257">
        <v>2</v>
      </c>
      <c r="MW188" s="257">
        <v>4</v>
      </c>
      <c r="MX188" s="257">
        <v>0</v>
      </c>
      <c r="MY188" s="257">
        <v>2</v>
      </c>
      <c r="MZ188" s="257">
        <v>6</v>
      </c>
      <c r="NA188" s="257">
        <v>6</v>
      </c>
      <c r="NB188" s="257">
        <v>7</v>
      </c>
      <c r="NC188" s="257">
        <v>0</v>
      </c>
      <c r="ND188" s="257">
        <v>0</v>
      </c>
      <c r="NE188" s="257">
        <v>0</v>
      </c>
      <c r="NF188" s="257">
        <v>2</v>
      </c>
      <c r="NG188" s="257">
        <v>0</v>
      </c>
      <c r="NH188" s="257">
        <v>8</v>
      </c>
      <c r="NI188" s="257">
        <v>12</v>
      </c>
      <c r="NJ188" s="258">
        <v>19</v>
      </c>
      <c r="NK188" s="256">
        <v>19</v>
      </c>
      <c r="NL188" s="257">
        <v>0</v>
      </c>
      <c r="NM188" s="257">
        <v>7</v>
      </c>
      <c r="NN188" s="257">
        <v>16</v>
      </c>
      <c r="NO188" s="257">
        <v>14</v>
      </c>
      <c r="NP188" s="257">
        <v>7</v>
      </c>
      <c r="NQ188" s="257">
        <v>0</v>
      </c>
      <c r="NR188" s="257">
        <v>0</v>
      </c>
      <c r="NS188" s="257">
        <v>0</v>
      </c>
      <c r="NT188" s="257">
        <v>0</v>
      </c>
      <c r="NU188" s="257">
        <v>0</v>
      </c>
      <c r="NV188" s="257">
        <v>0</v>
      </c>
      <c r="NW188" s="257">
        <v>0</v>
      </c>
      <c r="NX188" s="257">
        <v>0</v>
      </c>
      <c r="NY188" s="257">
        <v>0</v>
      </c>
      <c r="NZ188" s="257">
        <v>0</v>
      </c>
      <c r="OA188" s="257">
        <v>0</v>
      </c>
      <c r="OB188" s="257">
        <v>6</v>
      </c>
      <c r="OC188" s="257">
        <v>0</v>
      </c>
      <c r="OD188" s="257">
        <v>0</v>
      </c>
      <c r="OE188" s="257">
        <v>0</v>
      </c>
      <c r="OF188" s="257">
        <v>0</v>
      </c>
      <c r="OG188" s="257">
        <v>0</v>
      </c>
      <c r="OH188" s="257">
        <v>4</v>
      </c>
      <c r="OI188" s="257">
        <v>8</v>
      </c>
      <c r="OJ188" s="257">
        <v>2</v>
      </c>
      <c r="OK188" s="257">
        <v>6</v>
      </c>
      <c r="OL188" s="257">
        <v>7</v>
      </c>
      <c r="OM188" s="257">
        <v>14</v>
      </c>
      <c r="ON188" s="257">
        <v>0</v>
      </c>
      <c r="OO188" s="258">
        <v>9</v>
      </c>
      <c r="OP188" s="256">
        <v>6</v>
      </c>
      <c r="OQ188" s="257">
        <v>14</v>
      </c>
      <c r="OR188" s="257">
        <v>14</v>
      </c>
      <c r="OS188" s="257">
        <v>8</v>
      </c>
      <c r="OT188" s="257">
        <v>0</v>
      </c>
      <c r="OU188" s="257">
        <v>0</v>
      </c>
      <c r="OV188" s="257">
        <v>8</v>
      </c>
      <c r="OW188" s="257">
        <v>2</v>
      </c>
      <c r="OX188" s="257">
        <v>0</v>
      </c>
      <c r="OY188" s="257">
        <v>0</v>
      </c>
      <c r="OZ188" s="257">
        <v>0</v>
      </c>
      <c r="PA188" s="257">
        <v>0</v>
      </c>
      <c r="PB188" s="257">
        <v>0</v>
      </c>
      <c r="PC188" s="257">
        <v>0</v>
      </c>
      <c r="PD188" s="257">
        <v>0</v>
      </c>
      <c r="PE188" s="257">
        <v>0</v>
      </c>
      <c r="PF188" s="257">
        <v>0</v>
      </c>
      <c r="PG188" s="257">
        <v>0</v>
      </c>
      <c r="PH188" s="257">
        <v>0</v>
      </c>
      <c r="PI188" s="257">
        <v>0</v>
      </c>
      <c r="PJ188" s="257">
        <v>0</v>
      </c>
      <c r="PK188" s="257">
        <v>0</v>
      </c>
      <c r="PL188" s="257">
        <v>0</v>
      </c>
      <c r="PM188" s="257">
        <v>0</v>
      </c>
      <c r="PN188" s="257">
        <v>0</v>
      </c>
      <c r="PO188" s="257">
        <v>0</v>
      </c>
      <c r="PP188" s="257">
        <v>0</v>
      </c>
      <c r="PQ188" s="257">
        <v>0</v>
      </c>
      <c r="PR188" s="257">
        <v>8</v>
      </c>
      <c r="PS188" s="257">
        <v>6</v>
      </c>
      <c r="PT188" s="258">
        <v>4</v>
      </c>
      <c r="PU188" s="256">
        <v>6</v>
      </c>
      <c r="PV188" s="257">
        <v>0</v>
      </c>
      <c r="PW188" s="257">
        <v>0</v>
      </c>
      <c r="PX188" s="257">
        <v>0</v>
      </c>
      <c r="PY188" s="257">
        <v>0</v>
      </c>
      <c r="PZ188" s="257">
        <v>0</v>
      </c>
      <c r="QA188" s="257">
        <v>0</v>
      </c>
      <c r="QB188" s="257">
        <v>0</v>
      </c>
      <c r="QC188" s="257">
        <v>0</v>
      </c>
      <c r="QD188" s="257">
        <v>0</v>
      </c>
      <c r="QE188" s="257">
        <v>0</v>
      </c>
      <c r="QF188" s="257">
        <v>0</v>
      </c>
      <c r="QG188" s="257">
        <v>0</v>
      </c>
      <c r="QH188" s="257">
        <v>0</v>
      </c>
      <c r="QI188" s="257">
        <v>6</v>
      </c>
      <c r="QJ188" s="257">
        <v>0</v>
      </c>
      <c r="QK188" s="257">
        <v>0</v>
      </c>
      <c r="QL188" s="257">
        <v>8</v>
      </c>
      <c r="QM188" s="257">
        <v>5</v>
      </c>
      <c r="QN188" s="257">
        <v>6</v>
      </c>
      <c r="QO188" s="257">
        <v>8</v>
      </c>
      <c r="QP188" s="257">
        <v>6</v>
      </c>
      <c r="QQ188" s="257">
        <v>4</v>
      </c>
      <c r="QR188" s="257">
        <v>0</v>
      </c>
      <c r="QS188" s="257">
        <v>10</v>
      </c>
      <c r="QT188" s="257">
        <v>8</v>
      </c>
      <c r="QU188" s="257">
        <v>6</v>
      </c>
      <c r="QV188" s="258">
        <v>0</v>
      </c>
      <c r="QW188" s="256">
        <v>8</v>
      </c>
      <c r="QX188" s="257">
        <v>0</v>
      </c>
      <c r="QY188" s="257">
        <v>0</v>
      </c>
      <c r="QZ188" s="257">
        <v>4</v>
      </c>
      <c r="RA188" s="257">
        <v>4</v>
      </c>
      <c r="RB188" s="257">
        <v>0</v>
      </c>
      <c r="RC188" s="257">
        <v>7</v>
      </c>
      <c r="RD188" s="257">
        <v>8</v>
      </c>
      <c r="RE188" s="257">
        <v>0</v>
      </c>
      <c r="RF188" s="257">
        <v>0</v>
      </c>
      <c r="RG188" s="257">
        <v>0</v>
      </c>
      <c r="RH188" s="257">
        <v>0</v>
      </c>
      <c r="RI188" s="257">
        <v>4</v>
      </c>
      <c r="RJ188" s="257">
        <v>0</v>
      </c>
      <c r="RK188" s="257">
        <v>0</v>
      </c>
      <c r="RL188" s="257">
        <v>0</v>
      </c>
      <c r="RM188" s="257">
        <v>0</v>
      </c>
      <c r="RN188" s="257">
        <v>0</v>
      </c>
      <c r="RO188" s="257">
        <v>0</v>
      </c>
      <c r="RP188" s="257">
        <v>3</v>
      </c>
      <c r="RQ188" s="257">
        <v>7</v>
      </c>
      <c r="RR188" s="257">
        <v>6</v>
      </c>
      <c r="RS188" s="257">
        <v>0</v>
      </c>
      <c r="RT188" s="257">
        <v>0</v>
      </c>
      <c r="RU188" s="257">
        <v>0</v>
      </c>
      <c r="RV188" s="257">
        <v>0</v>
      </c>
      <c r="RW188" s="257">
        <v>0</v>
      </c>
      <c r="RX188" s="257">
        <v>0</v>
      </c>
      <c r="RY188" s="257">
        <v>0</v>
      </c>
      <c r="RZ188" s="257">
        <v>0</v>
      </c>
      <c r="SA188" s="258">
        <v>0</v>
      </c>
      <c r="SB188" s="256">
        <v>3</v>
      </c>
      <c r="SC188" s="257">
        <v>8</v>
      </c>
      <c r="SD188" s="257">
        <v>5</v>
      </c>
      <c r="SE188" s="257">
        <v>2</v>
      </c>
      <c r="SF188" s="257">
        <v>4</v>
      </c>
      <c r="SG188" s="257">
        <v>6</v>
      </c>
      <c r="SH188" s="257">
        <v>0</v>
      </c>
      <c r="SI188" s="257">
        <v>0</v>
      </c>
      <c r="SJ188" s="257">
        <v>0</v>
      </c>
      <c r="SK188" s="257">
        <v>0</v>
      </c>
      <c r="SL188" s="257">
        <v>0</v>
      </c>
      <c r="SM188" s="257">
        <v>0</v>
      </c>
      <c r="SN188" s="257">
        <v>0</v>
      </c>
      <c r="SO188" s="257">
        <v>0</v>
      </c>
      <c r="SP188" s="257">
        <v>0</v>
      </c>
      <c r="SQ188" s="257">
        <v>0</v>
      </c>
      <c r="SR188" s="257">
        <v>0</v>
      </c>
      <c r="SS188" s="257">
        <v>0</v>
      </c>
      <c r="ST188" s="257">
        <v>0</v>
      </c>
      <c r="SU188" s="257">
        <v>0</v>
      </c>
      <c r="SV188" s="257">
        <v>0</v>
      </c>
      <c r="SW188" s="257">
        <v>0</v>
      </c>
      <c r="SX188" s="257">
        <v>0</v>
      </c>
      <c r="SY188" s="257">
        <v>0</v>
      </c>
      <c r="SZ188" s="257">
        <v>2</v>
      </c>
      <c r="TA188" s="257">
        <v>6</v>
      </c>
      <c r="TB188" s="257">
        <v>6</v>
      </c>
      <c r="TC188" s="257">
        <v>0</v>
      </c>
      <c r="TD188" s="257">
        <v>6</v>
      </c>
      <c r="TE188" s="258">
        <v>0</v>
      </c>
      <c r="TF188" s="256">
        <v>0</v>
      </c>
      <c r="TG188" s="257">
        <v>0</v>
      </c>
      <c r="TH188" s="257">
        <v>0</v>
      </c>
      <c r="TI188" s="257">
        <v>0</v>
      </c>
      <c r="TJ188" s="257">
        <v>0</v>
      </c>
      <c r="TK188" s="257">
        <v>0</v>
      </c>
      <c r="TL188" s="257">
        <v>0</v>
      </c>
      <c r="TM188" s="257">
        <v>0</v>
      </c>
      <c r="TN188" s="257">
        <v>0</v>
      </c>
      <c r="TO188" s="257">
        <v>0</v>
      </c>
      <c r="TP188" s="257">
        <v>0</v>
      </c>
      <c r="TQ188" s="257">
        <v>0</v>
      </c>
      <c r="TR188" s="257">
        <v>0</v>
      </c>
      <c r="TS188" s="257">
        <v>0</v>
      </c>
      <c r="TT188" s="257">
        <v>0</v>
      </c>
      <c r="TU188" s="257">
        <v>8</v>
      </c>
      <c r="TV188" s="257">
        <v>8</v>
      </c>
      <c r="TW188" s="257">
        <v>0</v>
      </c>
      <c r="TX188" s="257">
        <v>0</v>
      </c>
      <c r="TY188" s="257">
        <v>0</v>
      </c>
      <c r="TZ188" s="257">
        <v>2</v>
      </c>
      <c r="UA188" s="257">
        <v>0</v>
      </c>
      <c r="UB188" s="257">
        <v>3</v>
      </c>
      <c r="UC188" s="257">
        <v>10</v>
      </c>
      <c r="UD188" s="257">
        <v>0</v>
      </c>
      <c r="UE188" s="257">
        <v>0</v>
      </c>
      <c r="UF188" s="257">
        <v>16</v>
      </c>
      <c r="UG188" s="257">
        <v>9</v>
      </c>
      <c r="UH188" s="257">
        <v>15</v>
      </c>
      <c r="UI188" s="257">
        <v>8</v>
      </c>
      <c r="UJ188" s="258">
        <v>8</v>
      </c>
      <c r="UK188" s="256">
        <v>0</v>
      </c>
      <c r="UL188" s="257">
        <v>0</v>
      </c>
      <c r="UM188" s="257">
        <v>6</v>
      </c>
      <c r="UN188" s="257">
        <v>0</v>
      </c>
      <c r="UO188" s="257">
        <v>0</v>
      </c>
      <c r="UP188" s="257">
        <v>2</v>
      </c>
      <c r="UQ188" s="257">
        <v>0</v>
      </c>
      <c r="UR188" s="257">
        <v>0</v>
      </c>
      <c r="US188" s="257">
        <v>0</v>
      </c>
      <c r="UT188" s="257">
        <v>0</v>
      </c>
      <c r="UU188" s="257">
        <v>0</v>
      </c>
      <c r="UV188" s="257">
        <v>0</v>
      </c>
      <c r="UW188" s="257">
        <v>0</v>
      </c>
      <c r="UX188" s="257">
        <v>0</v>
      </c>
      <c r="UY188" s="257">
        <v>0</v>
      </c>
      <c r="UZ188" s="257">
        <v>0</v>
      </c>
      <c r="VA188" s="257">
        <v>4</v>
      </c>
      <c r="VB188" s="257">
        <v>8</v>
      </c>
      <c r="VC188" s="257">
        <v>6</v>
      </c>
      <c r="VD188" s="257">
        <v>0</v>
      </c>
      <c r="VE188" s="257">
        <v>0</v>
      </c>
      <c r="VF188" s="257">
        <v>0</v>
      </c>
      <c r="VG188" s="257">
        <v>0</v>
      </c>
      <c r="VH188" s="257">
        <v>3</v>
      </c>
      <c r="VI188" s="257">
        <v>6</v>
      </c>
      <c r="VJ188" s="257">
        <v>0</v>
      </c>
      <c r="VK188" s="257">
        <v>8</v>
      </c>
      <c r="VL188" s="257">
        <v>6</v>
      </c>
      <c r="VM188" s="257">
        <v>3</v>
      </c>
      <c r="VN188" s="258">
        <v>0</v>
      </c>
      <c r="VO188" s="256">
        <v>0</v>
      </c>
      <c r="VP188" s="257">
        <v>3</v>
      </c>
      <c r="VQ188" s="257">
        <v>0</v>
      </c>
      <c r="VR188" s="257">
        <v>2</v>
      </c>
      <c r="VS188" s="257">
        <v>11</v>
      </c>
      <c r="VT188" s="257">
        <v>6</v>
      </c>
      <c r="VU188" s="257">
        <v>0</v>
      </c>
      <c r="VV188" s="257">
        <v>2</v>
      </c>
      <c r="VW188" s="257">
        <v>0</v>
      </c>
      <c r="VX188" s="257">
        <v>0</v>
      </c>
      <c r="VY188" s="257">
        <v>6</v>
      </c>
      <c r="VZ188" s="257">
        <v>4</v>
      </c>
      <c r="WA188" s="257">
        <v>6</v>
      </c>
      <c r="WB188" s="257">
        <v>0</v>
      </c>
      <c r="WC188" s="257">
        <v>6</v>
      </c>
      <c r="WD188" s="257">
        <v>10</v>
      </c>
      <c r="WE188" s="257">
        <v>2</v>
      </c>
      <c r="WF188" s="257">
        <v>0</v>
      </c>
      <c r="WG188" s="257">
        <v>0</v>
      </c>
      <c r="WH188" s="257">
        <v>0</v>
      </c>
      <c r="WI188" s="257">
        <v>0</v>
      </c>
      <c r="WJ188" s="257">
        <v>0</v>
      </c>
      <c r="WK188" s="257">
        <v>0</v>
      </c>
      <c r="WL188" s="257">
        <v>0</v>
      </c>
      <c r="WM188" s="257">
        <v>0</v>
      </c>
      <c r="WN188" s="257">
        <v>0</v>
      </c>
      <c r="WO188" s="257">
        <v>0</v>
      </c>
      <c r="WP188" s="257">
        <v>0</v>
      </c>
      <c r="WQ188" s="257">
        <v>4</v>
      </c>
      <c r="WR188" s="257">
        <v>8</v>
      </c>
      <c r="WS188" s="258">
        <v>6</v>
      </c>
      <c r="WT188" s="256">
        <v>0</v>
      </c>
      <c r="WU188" s="257">
        <v>0</v>
      </c>
      <c r="WV188" s="257">
        <v>0</v>
      </c>
      <c r="WW188" s="257">
        <v>0</v>
      </c>
      <c r="WX188" s="257">
        <v>0</v>
      </c>
      <c r="WY188" s="257">
        <v>0</v>
      </c>
      <c r="WZ188" s="257">
        <v>0</v>
      </c>
      <c r="XA188" s="257">
        <v>1</v>
      </c>
      <c r="XB188" s="257">
        <v>7</v>
      </c>
      <c r="XC188" s="257">
        <v>4</v>
      </c>
      <c r="XD188" s="257">
        <v>0</v>
      </c>
      <c r="XE188" s="257">
        <v>6</v>
      </c>
      <c r="XF188" s="257">
        <v>3</v>
      </c>
      <c r="XG188" s="257">
        <v>0</v>
      </c>
      <c r="XH188" s="257">
        <v>4</v>
      </c>
      <c r="XI188" s="257">
        <v>7</v>
      </c>
      <c r="XJ188" s="257">
        <v>4</v>
      </c>
      <c r="XK188" s="257">
        <v>0</v>
      </c>
      <c r="XL188" s="257">
        <v>0</v>
      </c>
      <c r="XM188" s="257">
        <v>0</v>
      </c>
      <c r="XN188" s="257">
        <v>0</v>
      </c>
      <c r="XO188" s="257">
        <v>0</v>
      </c>
      <c r="XP188" s="257">
        <v>0</v>
      </c>
      <c r="XQ188" s="257">
        <v>0</v>
      </c>
      <c r="XR188" s="257">
        <v>0</v>
      </c>
      <c r="XS188" s="257">
        <v>0</v>
      </c>
      <c r="XT188" s="257">
        <v>9</v>
      </c>
      <c r="XU188" s="257">
        <v>2</v>
      </c>
      <c r="XV188" s="257">
        <v>10</v>
      </c>
      <c r="XW188" s="257">
        <v>0</v>
      </c>
      <c r="XX188" s="258">
        <v>0</v>
      </c>
      <c r="XY188" s="256">
        <v>0</v>
      </c>
      <c r="XZ188" s="257">
        <v>4</v>
      </c>
      <c r="YA188" s="257">
        <v>2</v>
      </c>
      <c r="YB188" s="257">
        <v>0</v>
      </c>
      <c r="YC188" s="257">
        <v>0</v>
      </c>
      <c r="YD188" s="257">
        <v>0</v>
      </c>
      <c r="YE188" s="257">
        <v>0</v>
      </c>
      <c r="YF188" s="257">
        <v>0</v>
      </c>
      <c r="YG188" s="257">
        <v>7</v>
      </c>
      <c r="YH188" s="257">
        <v>2</v>
      </c>
      <c r="YI188" s="257">
        <v>0</v>
      </c>
      <c r="YJ188" s="257">
        <v>15</v>
      </c>
      <c r="YK188" s="257">
        <v>4</v>
      </c>
      <c r="YL188" s="257">
        <v>8</v>
      </c>
      <c r="YM188" s="257">
        <v>0</v>
      </c>
      <c r="YN188" s="257">
        <v>0</v>
      </c>
      <c r="YO188" s="257">
        <v>7</v>
      </c>
      <c r="YP188" s="257">
        <v>0</v>
      </c>
      <c r="YQ188" s="257">
        <v>0</v>
      </c>
      <c r="YR188" s="257">
        <v>0</v>
      </c>
      <c r="YS188" s="257">
        <v>0</v>
      </c>
      <c r="YT188" s="257">
        <v>0</v>
      </c>
      <c r="YU188" s="257">
        <v>0</v>
      </c>
      <c r="YV188" s="257">
        <v>0</v>
      </c>
      <c r="YW188" s="257">
        <v>0</v>
      </c>
      <c r="YX188" s="257">
        <v>0</v>
      </c>
      <c r="YY188" s="257">
        <v>0</v>
      </c>
      <c r="YZ188" s="257">
        <v>0</v>
      </c>
      <c r="ZA188" s="257">
        <v>0</v>
      </c>
      <c r="ZB188" s="258">
        <v>0</v>
      </c>
      <c r="ZC188" s="256">
        <v>0</v>
      </c>
      <c r="ZD188" s="257">
        <v>0</v>
      </c>
      <c r="ZE188" s="257">
        <v>0</v>
      </c>
      <c r="ZF188" s="257">
        <v>0</v>
      </c>
      <c r="ZG188" s="257">
        <v>0</v>
      </c>
      <c r="ZH188" s="257">
        <v>0</v>
      </c>
      <c r="ZI188" s="257">
        <v>8</v>
      </c>
      <c r="ZJ188" s="257">
        <v>8</v>
      </c>
      <c r="ZK188" s="257">
        <v>16</v>
      </c>
      <c r="ZL188" s="257">
        <v>6</v>
      </c>
      <c r="ZM188" s="257">
        <v>6</v>
      </c>
      <c r="ZN188" s="257">
        <v>0</v>
      </c>
      <c r="ZO188" s="257">
        <v>0</v>
      </c>
      <c r="ZP188" s="257">
        <v>0</v>
      </c>
      <c r="ZQ188" s="257">
        <v>0</v>
      </c>
      <c r="ZR188" s="257">
        <v>0</v>
      </c>
      <c r="ZS188" s="257">
        <v>1</v>
      </c>
      <c r="ZT188" s="257">
        <v>6</v>
      </c>
      <c r="ZU188" s="257">
        <v>2</v>
      </c>
      <c r="ZV188" s="257">
        <v>0</v>
      </c>
      <c r="ZW188" s="257">
        <v>7</v>
      </c>
      <c r="ZX188" s="257">
        <v>0</v>
      </c>
      <c r="ZY188" s="257">
        <v>0</v>
      </c>
      <c r="ZZ188" s="257">
        <v>7</v>
      </c>
      <c r="AAA188" s="257">
        <v>0</v>
      </c>
      <c r="AAB188" s="257">
        <v>0</v>
      </c>
      <c r="AAC188" s="257">
        <v>0</v>
      </c>
      <c r="AAD188" s="257">
        <v>0</v>
      </c>
      <c r="AAE188" s="257">
        <v>0</v>
      </c>
      <c r="AAF188" s="257">
        <v>0</v>
      </c>
      <c r="AAG188" s="258">
        <v>0</v>
      </c>
      <c r="AAH188" s="256">
        <v>0</v>
      </c>
      <c r="AAI188" s="257">
        <v>0</v>
      </c>
      <c r="AAJ188" s="257">
        <v>0</v>
      </c>
      <c r="AAK188" s="257">
        <v>0</v>
      </c>
      <c r="AAL188" s="257">
        <v>8</v>
      </c>
      <c r="AAM188" s="257">
        <v>0</v>
      </c>
      <c r="AAN188" s="257">
        <v>0</v>
      </c>
      <c r="AAO188" s="257">
        <v>0</v>
      </c>
      <c r="AAP188" s="257">
        <v>6</v>
      </c>
      <c r="AAQ188" s="257">
        <v>0</v>
      </c>
      <c r="AAR188" s="257">
        <v>10</v>
      </c>
      <c r="AAS188" s="257">
        <v>10</v>
      </c>
      <c r="AAT188" s="257">
        <v>8</v>
      </c>
      <c r="AAU188" s="257">
        <v>4</v>
      </c>
      <c r="AAV188" s="257">
        <v>0</v>
      </c>
      <c r="AAW188" s="257">
        <v>0</v>
      </c>
      <c r="AAX188" s="257">
        <v>0</v>
      </c>
      <c r="AAY188" s="257">
        <v>0</v>
      </c>
      <c r="AAZ188" s="257">
        <v>4</v>
      </c>
      <c r="ABA188" s="257">
        <v>8</v>
      </c>
      <c r="ABB188" s="257">
        <v>6</v>
      </c>
      <c r="ABC188" s="257">
        <v>0</v>
      </c>
      <c r="ABD188" s="257">
        <v>0</v>
      </c>
      <c r="ABE188" s="257">
        <v>0</v>
      </c>
      <c r="ABF188" s="257">
        <v>0</v>
      </c>
      <c r="ABG188" s="257">
        <v>0</v>
      </c>
      <c r="ABH188" s="257">
        <v>0</v>
      </c>
      <c r="ABI188" s="257">
        <v>10</v>
      </c>
      <c r="ABJ188" s="257">
        <v>8</v>
      </c>
      <c r="ABK188" s="258">
        <v>0</v>
      </c>
      <c r="ABL188" s="256">
        <v>0</v>
      </c>
      <c r="ABM188" s="257">
        <v>6</v>
      </c>
      <c r="ABN188" s="257">
        <v>8</v>
      </c>
      <c r="ABO188" s="257">
        <v>0</v>
      </c>
      <c r="ABP188" s="257">
        <v>4</v>
      </c>
      <c r="ABQ188" s="257">
        <v>2</v>
      </c>
      <c r="ABR188" s="257">
        <v>0</v>
      </c>
      <c r="ABS188" s="257">
        <v>0</v>
      </c>
      <c r="ABT188" s="257">
        <v>0</v>
      </c>
      <c r="ABU188" s="257">
        <v>0</v>
      </c>
      <c r="ABV188" s="257">
        <v>0</v>
      </c>
      <c r="ABW188" s="257">
        <v>0</v>
      </c>
      <c r="ABX188" s="257">
        <v>0</v>
      </c>
      <c r="ABY188" s="257">
        <v>0</v>
      </c>
      <c r="ABZ188" s="257">
        <v>0</v>
      </c>
      <c r="ACA188" s="257">
        <v>0</v>
      </c>
      <c r="ACB188" s="257">
        <v>0</v>
      </c>
      <c r="ACC188" s="257">
        <v>0</v>
      </c>
      <c r="ACD188" s="257">
        <v>3</v>
      </c>
      <c r="ACE188" s="257">
        <v>0</v>
      </c>
      <c r="ACF188" s="257">
        <v>0</v>
      </c>
      <c r="ACG188" s="257">
        <v>0</v>
      </c>
      <c r="ACH188" s="257">
        <v>0</v>
      </c>
      <c r="ACI188" s="257">
        <v>0</v>
      </c>
      <c r="ACJ188" s="257">
        <v>0</v>
      </c>
      <c r="ACK188" s="257">
        <v>0</v>
      </c>
      <c r="ACL188" s="257">
        <v>0</v>
      </c>
      <c r="ACM188" s="257">
        <v>0</v>
      </c>
      <c r="ACN188" s="257">
        <v>0</v>
      </c>
      <c r="ACO188" s="257">
        <v>0</v>
      </c>
      <c r="ACP188" s="349">
        <v>4</v>
      </c>
      <c r="ACQ188" s="256">
        <v>3</v>
      </c>
      <c r="ACR188" s="257">
        <v>2</v>
      </c>
      <c r="ACS188" s="257">
        <v>8</v>
      </c>
      <c r="ACT188" s="257">
        <v>0</v>
      </c>
      <c r="ACU188" s="257">
        <v>0</v>
      </c>
      <c r="ACV188" s="257">
        <v>5</v>
      </c>
      <c r="ACW188" s="257">
        <v>8</v>
      </c>
      <c r="ACX188" s="257">
        <v>4</v>
      </c>
      <c r="ACY188" s="257">
        <v>2</v>
      </c>
      <c r="ACZ188" s="257">
        <v>6</v>
      </c>
      <c r="ADA188" s="257">
        <v>0</v>
      </c>
      <c r="ADB188" s="257">
        <v>0</v>
      </c>
      <c r="ADC188" s="257">
        <v>2</v>
      </c>
      <c r="ADD188" s="257">
        <v>8</v>
      </c>
      <c r="ADE188" s="257">
        <v>0</v>
      </c>
      <c r="ADF188" s="257">
        <v>0</v>
      </c>
      <c r="ADG188" s="257">
        <v>0</v>
      </c>
      <c r="ADH188" s="257">
        <v>0</v>
      </c>
      <c r="ADI188" s="257">
        <v>0</v>
      </c>
      <c r="ADJ188" s="257">
        <v>0</v>
      </c>
      <c r="ADK188" s="257">
        <v>0</v>
      </c>
      <c r="ADL188" s="257">
        <v>0</v>
      </c>
      <c r="ADM188" s="257">
        <v>0</v>
      </c>
      <c r="ADN188" s="257">
        <v>0</v>
      </c>
      <c r="ADO188" s="257">
        <v>0</v>
      </c>
      <c r="ADP188" s="257">
        <v>0</v>
      </c>
      <c r="ADQ188" s="257">
        <v>2</v>
      </c>
      <c r="ADR188" s="257">
        <v>2</v>
      </c>
      <c r="ADS188" s="257">
        <v>1</v>
      </c>
      <c r="ADT188" s="257">
        <v>0</v>
      </c>
      <c r="ADU188" s="258">
        <v>8</v>
      </c>
      <c r="ADV188" s="256">
        <v>0</v>
      </c>
      <c r="ADW188" s="257">
        <v>0</v>
      </c>
      <c r="ADX188" s="257">
        <v>0</v>
      </c>
      <c r="ADY188" s="257">
        <v>8</v>
      </c>
      <c r="ADZ188" s="257">
        <v>0</v>
      </c>
      <c r="AEA188" s="257">
        <v>6</v>
      </c>
      <c r="AEB188" s="257">
        <v>4</v>
      </c>
      <c r="AEC188" s="257">
        <v>0</v>
      </c>
      <c r="AED188" s="257">
        <v>7</v>
      </c>
      <c r="AEE188" s="257">
        <v>4</v>
      </c>
      <c r="AEF188" s="257">
        <v>5</v>
      </c>
      <c r="AEG188" s="257">
        <v>5</v>
      </c>
      <c r="AEH188" s="257">
        <v>4</v>
      </c>
      <c r="AEI188" s="257">
        <v>0</v>
      </c>
      <c r="AEJ188" s="257">
        <v>1</v>
      </c>
      <c r="AEK188" s="257">
        <v>0</v>
      </c>
      <c r="AEL188" s="257">
        <v>0</v>
      </c>
      <c r="AEM188" s="257">
        <v>0</v>
      </c>
      <c r="AEN188" s="257">
        <v>0</v>
      </c>
      <c r="AEO188" s="257">
        <v>0</v>
      </c>
      <c r="AEP188" s="257">
        <v>4</v>
      </c>
      <c r="AEQ188" s="257">
        <v>3</v>
      </c>
      <c r="AER188" s="257">
        <v>0</v>
      </c>
      <c r="AES188" s="257">
        <v>8</v>
      </c>
      <c r="AET188" s="257">
        <v>0</v>
      </c>
      <c r="AEU188" s="257">
        <v>0</v>
      </c>
      <c r="AEV188" s="257">
        <v>0</v>
      </c>
      <c r="AEW188" s="258">
        <v>0</v>
      </c>
      <c r="AEX188" s="256">
        <v>6</v>
      </c>
      <c r="AEY188" s="257">
        <v>0</v>
      </c>
      <c r="AEZ188" s="257">
        <v>4</v>
      </c>
      <c r="AFA188" s="257">
        <v>0</v>
      </c>
      <c r="AFB188" s="257">
        <v>0</v>
      </c>
      <c r="AFC188" s="257">
        <v>0</v>
      </c>
      <c r="AFD188" s="257">
        <v>0</v>
      </c>
      <c r="AFE188" s="257">
        <v>3</v>
      </c>
      <c r="AFF188" s="257">
        <v>0</v>
      </c>
      <c r="AFG188" s="257">
        <v>0</v>
      </c>
      <c r="AFH188" s="257">
        <v>12</v>
      </c>
      <c r="AFI188" s="257">
        <v>16</v>
      </c>
      <c r="AFJ188" s="257">
        <v>16</v>
      </c>
      <c r="AFK188" s="257">
        <v>16</v>
      </c>
      <c r="AFL188" s="257">
        <v>0</v>
      </c>
      <c r="AFM188" s="257">
        <v>0</v>
      </c>
      <c r="AFN188" s="257">
        <v>12</v>
      </c>
      <c r="AFO188" s="257">
        <v>6</v>
      </c>
      <c r="AFP188" s="257">
        <v>0</v>
      </c>
      <c r="AFQ188" s="257">
        <v>0</v>
      </c>
      <c r="AFR188" s="257">
        <v>0</v>
      </c>
      <c r="AFS188" s="257">
        <v>0</v>
      </c>
      <c r="AFT188" s="257">
        <v>0</v>
      </c>
      <c r="AFU188" s="257">
        <v>12</v>
      </c>
      <c r="AFV188" s="257">
        <v>18</v>
      </c>
      <c r="AFW188" s="257">
        <v>14</v>
      </c>
      <c r="AFX188" s="257">
        <v>9</v>
      </c>
      <c r="AFY188" s="257">
        <v>0</v>
      </c>
      <c r="AFZ188" s="257">
        <v>0</v>
      </c>
      <c r="AGA188" s="257">
        <v>0</v>
      </c>
      <c r="AGB188" s="258">
        <v>0</v>
      </c>
      <c r="AGC188" s="256">
        <v>0</v>
      </c>
      <c r="AGD188" s="257">
        <v>0</v>
      </c>
      <c r="AGE188" s="257">
        <v>0</v>
      </c>
      <c r="AGF188" s="257">
        <v>0</v>
      </c>
      <c r="AGG188" s="257">
        <v>0</v>
      </c>
      <c r="AGH188" s="257">
        <v>0</v>
      </c>
      <c r="AGI188" s="257">
        <v>0</v>
      </c>
      <c r="AGJ188" s="257">
        <v>4</v>
      </c>
      <c r="AGK188" s="257">
        <v>0</v>
      </c>
      <c r="AGL188" s="257">
        <v>0</v>
      </c>
      <c r="AGM188" s="257">
        <v>0</v>
      </c>
      <c r="AGN188" s="257">
        <v>0</v>
      </c>
      <c r="AGO188" s="257">
        <v>0</v>
      </c>
      <c r="AGP188" s="257">
        <v>0</v>
      </c>
      <c r="AGQ188" s="257">
        <v>0</v>
      </c>
      <c r="AGR188" s="257">
        <v>0</v>
      </c>
      <c r="AGS188" s="257">
        <v>2</v>
      </c>
      <c r="AGT188" s="257">
        <v>2</v>
      </c>
      <c r="AGU188" s="257">
        <v>0</v>
      </c>
      <c r="AGV188" s="257">
        <v>0</v>
      </c>
      <c r="AGW188" s="257">
        <v>4</v>
      </c>
      <c r="AGX188" s="257">
        <v>0</v>
      </c>
      <c r="AGY188" s="257">
        <v>0</v>
      </c>
      <c r="AGZ188" s="257">
        <v>0</v>
      </c>
      <c r="AHA188" s="257">
        <v>0</v>
      </c>
      <c r="AHB188" s="257">
        <v>16</v>
      </c>
      <c r="AHC188" s="257">
        <v>0</v>
      </c>
      <c r="AHD188" s="257">
        <v>13</v>
      </c>
      <c r="AHE188" s="257">
        <v>11</v>
      </c>
      <c r="AHF188" s="258">
        <v>0</v>
      </c>
      <c r="AHG188" s="256">
        <v>0</v>
      </c>
      <c r="AHH188" s="257">
        <v>0</v>
      </c>
      <c r="AHI188" s="257">
        <v>0</v>
      </c>
      <c r="AHJ188" s="257">
        <v>0</v>
      </c>
      <c r="AHK188" s="257">
        <v>0</v>
      </c>
      <c r="AHL188" s="257">
        <v>4</v>
      </c>
      <c r="AHM188" s="257">
        <v>8</v>
      </c>
      <c r="AHN188" s="257">
        <v>0</v>
      </c>
      <c r="AHO188" s="257">
        <v>6</v>
      </c>
      <c r="AHP188" s="257">
        <v>0</v>
      </c>
      <c r="AHQ188" s="257">
        <v>0</v>
      </c>
      <c r="AHR188" s="257">
        <v>0</v>
      </c>
      <c r="AHS188" s="257">
        <v>0</v>
      </c>
      <c r="AHT188" s="257">
        <v>0</v>
      </c>
      <c r="AHU188" s="257">
        <v>0</v>
      </c>
      <c r="AHV188" s="257">
        <v>0</v>
      </c>
      <c r="AHW188" s="257">
        <v>0</v>
      </c>
      <c r="AHX188" s="257">
        <v>0</v>
      </c>
      <c r="AHY188" s="257">
        <v>0</v>
      </c>
      <c r="AHZ188" s="257">
        <v>0</v>
      </c>
      <c r="AIA188" s="257">
        <v>0</v>
      </c>
      <c r="AIB188" s="257">
        <v>0</v>
      </c>
      <c r="AIC188" s="257">
        <v>0</v>
      </c>
      <c r="AID188" s="257">
        <v>2</v>
      </c>
      <c r="AIE188" s="257">
        <v>0</v>
      </c>
      <c r="AIF188" s="257">
        <v>4</v>
      </c>
      <c r="AIG188" s="257">
        <v>0</v>
      </c>
      <c r="AIH188" s="257">
        <v>0</v>
      </c>
      <c r="AII188" s="257">
        <v>0</v>
      </c>
      <c r="AIJ188" s="257">
        <v>0</v>
      </c>
      <c r="AIK188" s="258">
        <v>0</v>
      </c>
      <c r="AIL188" s="651">
        <f>[1]集計!G$1052</f>
        <v>0</v>
      </c>
      <c r="AIM188" s="651">
        <f>[1]集計!H$1052</f>
        <v>0</v>
      </c>
      <c r="AIN188" s="651">
        <f>[1]集計!I$1052</f>
        <v>0</v>
      </c>
      <c r="AIO188" s="651">
        <f>[1]集計!J$1052</f>
        <v>0</v>
      </c>
      <c r="AIP188" s="651">
        <f>[1]集計!K$1052</f>
        <v>0</v>
      </c>
      <c r="AIQ188" s="651">
        <f>[1]集計!L$1052</f>
        <v>0</v>
      </c>
      <c r="AIR188" s="651">
        <f>[1]集計!M$1052</f>
        <v>0</v>
      </c>
      <c r="AIS188" s="651">
        <f>[1]集計!N$1052</f>
        <v>0</v>
      </c>
      <c r="AIT188" s="651">
        <f>[1]集計!O$1052</f>
        <v>0</v>
      </c>
      <c r="AIU188" s="651">
        <f>[1]集計!P$1052</f>
        <v>0</v>
      </c>
      <c r="AIV188" s="255">
        <f t="shared" ref="AIV188:AKA188" si="239">SUMIF($C$5:$C$184,"歪取り",AIV5:AIV184)</f>
        <v>4</v>
      </c>
      <c r="AIW188" s="621">
        <f t="shared" si="239"/>
        <v>8</v>
      </c>
      <c r="AIX188" s="255">
        <f t="shared" si="239"/>
        <v>4</v>
      </c>
      <c r="AIY188" s="255">
        <f t="shared" si="239"/>
        <v>0</v>
      </c>
      <c r="AIZ188" s="255">
        <f t="shared" si="239"/>
        <v>0</v>
      </c>
      <c r="AJA188" s="255">
        <f t="shared" si="239"/>
        <v>4</v>
      </c>
      <c r="AJB188" s="255">
        <f t="shared" si="239"/>
        <v>4</v>
      </c>
      <c r="AJC188" s="255">
        <f t="shared" si="239"/>
        <v>4</v>
      </c>
      <c r="AJD188" s="255">
        <f t="shared" si="239"/>
        <v>4</v>
      </c>
      <c r="AJE188" s="255">
        <f t="shared" si="239"/>
        <v>4</v>
      </c>
      <c r="AJF188" s="255">
        <f t="shared" si="239"/>
        <v>4</v>
      </c>
      <c r="AJG188" s="255">
        <f t="shared" si="239"/>
        <v>0</v>
      </c>
      <c r="AJH188" s="255">
        <f t="shared" si="239"/>
        <v>4</v>
      </c>
      <c r="AJI188" s="255">
        <f t="shared" si="239"/>
        <v>4</v>
      </c>
      <c r="AJJ188" s="255">
        <f t="shared" si="239"/>
        <v>4</v>
      </c>
      <c r="AJK188" s="255">
        <f t="shared" si="239"/>
        <v>4</v>
      </c>
      <c r="AJL188" s="255">
        <f t="shared" si="239"/>
        <v>4</v>
      </c>
      <c r="AJM188" s="255">
        <f t="shared" si="239"/>
        <v>0</v>
      </c>
      <c r="AJN188" s="255">
        <f t="shared" si="239"/>
        <v>0</v>
      </c>
      <c r="AJO188" s="255">
        <f t="shared" si="239"/>
        <v>0</v>
      </c>
      <c r="AJP188" s="255">
        <f t="shared" si="239"/>
        <v>0</v>
      </c>
      <c r="AJQ188" s="255">
        <f t="shared" si="239"/>
        <v>0</v>
      </c>
      <c r="AJR188" s="255">
        <f t="shared" si="239"/>
        <v>8</v>
      </c>
      <c r="AJS188" s="255">
        <f t="shared" si="239"/>
        <v>8</v>
      </c>
      <c r="AJT188" s="255">
        <f t="shared" si="239"/>
        <v>0</v>
      </c>
      <c r="AJU188" s="255">
        <f t="shared" si="239"/>
        <v>0</v>
      </c>
      <c r="AJV188" s="255">
        <f t="shared" si="239"/>
        <v>0</v>
      </c>
      <c r="AJW188" s="255">
        <f t="shared" si="239"/>
        <v>0</v>
      </c>
      <c r="AJX188" s="255">
        <f t="shared" si="239"/>
        <v>0</v>
      </c>
      <c r="AJY188" s="255">
        <f t="shared" si="239"/>
        <v>0</v>
      </c>
      <c r="AJZ188" s="255">
        <f t="shared" si="239"/>
        <v>0</v>
      </c>
      <c r="AKA188" s="255">
        <f t="shared" si="239"/>
        <v>0</v>
      </c>
      <c r="AKB188" s="255">
        <f t="shared" ref="AKB188:ALG188" si="240">SUMIF($C$5:$C$184,"歪取り",AKB5:AKB184)</f>
        <v>0</v>
      </c>
      <c r="AKC188" s="255">
        <f t="shared" si="240"/>
        <v>0</v>
      </c>
      <c r="AKD188" s="255">
        <f t="shared" si="240"/>
        <v>0</v>
      </c>
      <c r="AKE188" s="255">
        <f t="shared" si="240"/>
        <v>0</v>
      </c>
      <c r="AKF188" s="255">
        <f t="shared" si="240"/>
        <v>0</v>
      </c>
      <c r="AKG188" s="255">
        <f t="shared" si="240"/>
        <v>0</v>
      </c>
      <c r="AKH188" s="255">
        <f t="shared" si="240"/>
        <v>0</v>
      </c>
      <c r="AKI188" s="255">
        <f t="shared" si="240"/>
        <v>0</v>
      </c>
      <c r="AKJ188" s="255">
        <f t="shared" si="240"/>
        <v>0</v>
      </c>
      <c r="AKK188" s="255">
        <f t="shared" si="240"/>
        <v>0</v>
      </c>
      <c r="AKL188" s="255">
        <f t="shared" si="240"/>
        <v>0</v>
      </c>
      <c r="AKM188" s="255">
        <f t="shared" si="240"/>
        <v>0</v>
      </c>
      <c r="AKN188" s="255">
        <f t="shared" si="240"/>
        <v>0</v>
      </c>
      <c r="AKO188" s="255">
        <f t="shared" si="240"/>
        <v>0</v>
      </c>
      <c r="AKP188" s="255">
        <f t="shared" si="240"/>
        <v>0</v>
      </c>
      <c r="AKQ188" s="255">
        <f t="shared" si="240"/>
        <v>0</v>
      </c>
      <c r="AKR188" s="255">
        <f t="shared" si="240"/>
        <v>8</v>
      </c>
      <c r="AKS188" s="255">
        <f t="shared" si="240"/>
        <v>8</v>
      </c>
      <c r="AKT188" s="255">
        <f t="shared" si="240"/>
        <v>16</v>
      </c>
      <c r="AKU188" s="255">
        <f t="shared" si="240"/>
        <v>21.300687986890999</v>
      </c>
      <c r="AKV188" s="255">
        <f t="shared" si="240"/>
        <v>0</v>
      </c>
      <c r="AKW188" s="255">
        <f t="shared" si="240"/>
        <v>0</v>
      </c>
      <c r="AKX188" s="255">
        <f t="shared" si="240"/>
        <v>13.300687986890999</v>
      </c>
      <c r="AKY188" s="255">
        <f t="shared" si="240"/>
        <v>16</v>
      </c>
      <c r="AKZ188" s="255">
        <f t="shared" si="240"/>
        <v>16</v>
      </c>
      <c r="ALA188" s="255">
        <f t="shared" si="240"/>
        <v>16</v>
      </c>
      <c r="ALB188" s="255">
        <f t="shared" si="240"/>
        <v>16</v>
      </c>
      <c r="ALC188" s="255">
        <f t="shared" si="240"/>
        <v>8</v>
      </c>
      <c r="ALD188" s="255">
        <f t="shared" si="240"/>
        <v>0</v>
      </c>
      <c r="ALE188" s="255">
        <f t="shared" si="240"/>
        <v>4</v>
      </c>
      <c r="ALF188" s="255">
        <f t="shared" si="240"/>
        <v>8</v>
      </c>
      <c r="ALG188" s="255">
        <f t="shared" si="240"/>
        <v>8</v>
      </c>
      <c r="ALH188" s="255">
        <f t="shared" ref="ALH188:AMM188" si="241">SUMIF($C$5:$C$184,"歪取り",ALH5:ALH184)</f>
        <v>8</v>
      </c>
      <c r="ALI188" s="255">
        <f t="shared" si="241"/>
        <v>8</v>
      </c>
      <c r="ALJ188" s="255">
        <f t="shared" si="241"/>
        <v>0</v>
      </c>
      <c r="ALK188" s="255">
        <f t="shared" si="241"/>
        <v>0</v>
      </c>
      <c r="ALL188" s="255">
        <f t="shared" si="241"/>
        <v>0</v>
      </c>
      <c r="ALM188" s="255">
        <f t="shared" si="241"/>
        <v>0</v>
      </c>
      <c r="ALN188" s="255">
        <f t="shared" si="241"/>
        <v>0</v>
      </c>
      <c r="ALO188" s="255">
        <f t="shared" si="241"/>
        <v>0</v>
      </c>
      <c r="ALP188" s="255">
        <f t="shared" si="241"/>
        <v>0</v>
      </c>
      <c r="ALQ188" s="255">
        <f t="shared" si="241"/>
        <v>0</v>
      </c>
      <c r="ALR188" s="255">
        <f t="shared" si="241"/>
        <v>0</v>
      </c>
      <c r="ALS188" s="255">
        <f t="shared" si="241"/>
        <v>8</v>
      </c>
      <c r="ALT188" s="255">
        <f t="shared" si="241"/>
        <v>8</v>
      </c>
      <c r="ALU188" s="255">
        <f t="shared" si="241"/>
        <v>8</v>
      </c>
      <c r="ALV188" s="255">
        <f t="shared" si="241"/>
        <v>8</v>
      </c>
      <c r="ALW188" s="255">
        <f t="shared" si="241"/>
        <v>8</v>
      </c>
      <c r="ALX188" s="255">
        <f t="shared" si="241"/>
        <v>0</v>
      </c>
      <c r="ALY188" s="255">
        <f t="shared" si="241"/>
        <v>0</v>
      </c>
      <c r="ALZ188" s="255">
        <f t="shared" si="241"/>
        <v>0</v>
      </c>
      <c r="AMA188" s="255">
        <f t="shared" si="241"/>
        <v>0</v>
      </c>
      <c r="AMB188" s="255">
        <f t="shared" si="241"/>
        <v>0</v>
      </c>
      <c r="AMC188" s="255">
        <f t="shared" si="241"/>
        <v>8</v>
      </c>
      <c r="AMD188" s="255">
        <f t="shared" si="241"/>
        <v>8</v>
      </c>
      <c r="AME188" s="255">
        <f t="shared" si="241"/>
        <v>13.300687986890999</v>
      </c>
      <c r="AMF188" s="255">
        <f t="shared" si="241"/>
        <v>5.300687986891</v>
      </c>
      <c r="AMG188" s="255">
        <f t="shared" si="241"/>
        <v>13.300687986890999</v>
      </c>
      <c r="AMH188" s="255">
        <f t="shared" si="241"/>
        <v>8</v>
      </c>
      <c r="AMI188" s="255">
        <f t="shared" si="241"/>
        <v>8</v>
      </c>
      <c r="AMJ188" s="255">
        <f t="shared" si="241"/>
        <v>8</v>
      </c>
      <c r="AMK188" s="255">
        <f t="shared" si="241"/>
        <v>8</v>
      </c>
      <c r="AML188" s="255">
        <f t="shared" si="241"/>
        <v>0</v>
      </c>
      <c r="AMM188" s="255">
        <f t="shared" si="241"/>
        <v>0</v>
      </c>
      <c r="AMN188" s="255">
        <f t="shared" ref="AMN188:ANS188" si="242">SUMIF($C$5:$C$184,"歪取り",AMN5:AMN184)</f>
        <v>11.533791991260667</v>
      </c>
      <c r="AMO188" s="255">
        <f t="shared" si="242"/>
        <v>11.533791991260667</v>
      </c>
      <c r="AMP188" s="255">
        <f t="shared" si="242"/>
        <v>9.7668959956303336</v>
      </c>
      <c r="AMQ188" s="255">
        <f t="shared" si="242"/>
        <v>8</v>
      </c>
      <c r="AMR188" s="255">
        <f t="shared" si="242"/>
        <v>8</v>
      </c>
      <c r="AMS188" s="255">
        <f t="shared" si="242"/>
        <v>8</v>
      </c>
      <c r="AMT188" s="255">
        <f t="shared" si="242"/>
        <v>4</v>
      </c>
      <c r="AMU188" s="255">
        <f t="shared" si="242"/>
        <v>0</v>
      </c>
      <c r="AMV188" s="255">
        <f t="shared" si="242"/>
        <v>0</v>
      </c>
      <c r="AMW188" s="255">
        <f t="shared" si="242"/>
        <v>0</v>
      </c>
      <c r="AMX188" s="255">
        <f t="shared" si="242"/>
        <v>0</v>
      </c>
      <c r="AMY188" s="255">
        <f t="shared" si="242"/>
        <v>0</v>
      </c>
      <c r="AMZ188" s="255">
        <f t="shared" si="242"/>
        <v>0</v>
      </c>
      <c r="ANA188" s="255">
        <f t="shared" si="242"/>
        <v>0</v>
      </c>
      <c r="ANB188" s="255">
        <f t="shared" si="242"/>
        <v>0</v>
      </c>
      <c r="ANC188" s="255">
        <f t="shared" si="242"/>
        <v>0</v>
      </c>
      <c r="AND188" s="255">
        <f t="shared" si="242"/>
        <v>0</v>
      </c>
      <c r="ANE188" s="255">
        <f t="shared" si="242"/>
        <v>0</v>
      </c>
      <c r="ANF188" s="255">
        <f t="shared" si="242"/>
        <v>0</v>
      </c>
      <c r="ANG188" s="255">
        <f t="shared" si="242"/>
        <v>0</v>
      </c>
      <c r="ANH188" s="255">
        <f t="shared" si="242"/>
        <v>0</v>
      </c>
      <c r="ANI188" s="255">
        <f t="shared" si="242"/>
        <v>0</v>
      </c>
      <c r="ANJ188" s="255">
        <f t="shared" si="242"/>
        <v>0</v>
      </c>
      <c r="ANK188" s="255">
        <f t="shared" si="242"/>
        <v>0</v>
      </c>
      <c r="ANL188" s="255">
        <f t="shared" si="242"/>
        <v>0</v>
      </c>
      <c r="ANM188" s="255">
        <f t="shared" si="242"/>
        <v>0</v>
      </c>
      <c r="ANN188" s="255">
        <f t="shared" si="242"/>
        <v>0</v>
      </c>
      <c r="ANO188" s="255">
        <f t="shared" si="242"/>
        <v>0</v>
      </c>
      <c r="ANP188" s="255">
        <f t="shared" si="242"/>
        <v>0</v>
      </c>
      <c r="ANQ188" s="255">
        <f t="shared" si="242"/>
        <v>0</v>
      </c>
      <c r="ANR188" s="255">
        <f t="shared" si="242"/>
        <v>0</v>
      </c>
      <c r="ANS188" s="255">
        <f t="shared" si="242"/>
        <v>0</v>
      </c>
      <c r="ANT188" s="255">
        <f t="shared" ref="ANT188:AOY188" si="243">SUMIF($C$5:$C$184,"歪取り",ANT5:ANT184)</f>
        <v>0</v>
      </c>
      <c r="ANU188" s="255">
        <f t="shared" si="243"/>
        <v>0</v>
      </c>
      <c r="ANV188" s="255">
        <f t="shared" si="243"/>
        <v>0</v>
      </c>
      <c r="ANW188" s="255">
        <f t="shared" si="243"/>
        <v>0</v>
      </c>
      <c r="ANX188" s="255">
        <f t="shared" si="243"/>
        <v>0</v>
      </c>
      <c r="ANY188" s="255">
        <f t="shared" si="243"/>
        <v>0</v>
      </c>
      <c r="ANZ188" s="255">
        <f t="shared" si="243"/>
        <v>0</v>
      </c>
      <c r="AOA188" s="255">
        <f t="shared" si="243"/>
        <v>0</v>
      </c>
      <c r="AOB188" s="255">
        <f t="shared" si="243"/>
        <v>0</v>
      </c>
      <c r="AOC188" s="255">
        <f t="shared" si="243"/>
        <v>0</v>
      </c>
      <c r="AOD188" s="255">
        <f t="shared" si="243"/>
        <v>0</v>
      </c>
      <c r="AOE188" s="255">
        <f t="shared" si="243"/>
        <v>0</v>
      </c>
      <c r="AOF188" s="255">
        <f t="shared" si="243"/>
        <v>0</v>
      </c>
      <c r="AOG188" s="255">
        <f t="shared" si="243"/>
        <v>0</v>
      </c>
      <c r="AOH188" s="255">
        <f t="shared" si="243"/>
        <v>0</v>
      </c>
      <c r="AOI188" s="255">
        <f t="shared" si="243"/>
        <v>0</v>
      </c>
      <c r="AOJ188" s="255">
        <f t="shared" si="243"/>
        <v>0</v>
      </c>
      <c r="AOK188" s="255">
        <f t="shared" si="243"/>
        <v>0</v>
      </c>
      <c r="AOL188" s="255">
        <f t="shared" si="243"/>
        <v>0</v>
      </c>
      <c r="AOM188" s="255">
        <f t="shared" si="243"/>
        <v>0</v>
      </c>
      <c r="AON188" s="255">
        <f t="shared" si="243"/>
        <v>8</v>
      </c>
      <c r="AOO188" s="255">
        <f t="shared" si="243"/>
        <v>8</v>
      </c>
      <c r="AOP188" s="255">
        <f t="shared" si="243"/>
        <v>8</v>
      </c>
      <c r="AOQ188" s="255">
        <f t="shared" si="243"/>
        <v>8</v>
      </c>
      <c r="AOR188" s="255">
        <f t="shared" si="243"/>
        <v>8</v>
      </c>
      <c r="AOS188" s="255">
        <f t="shared" si="243"/>
        <v>0</v>
      </c>
      <c r="AOT188" s="255">
        <f t="shared" si="243"/>
        <v>0</v>
      </c>
      <c r="AOU188" s="255">
        <f t="shared" si="243"/>
        <v>0</v>
      </c>
      <c r="AOV188" s="255">
        <f t="shared" si="243"/>
        <v>0</v>
      </c>
      <c r="AOW188" s="255">
        <f t="shared" si="243"/>
        <v>0</v>
      </c>
      <c r="AOX188" s="255">
        <f t="shared" si="243"/>
        <v>8</v>
      </c>
      <c r="AOY188" s="255">
        <f t="shared" si="243"/>
        <v>8</v>
      </c>
      <c r="AOZ188" s="255">
        <f t="shared" ref="AOZ188:APW188" si="244">SUMIF($C$5:$C$184,"歪取り",AOZ5:AOZ184)</f>
        <v>8</v>
      </c>
      <c r="APA188" s="255">
        <f t="shared" si="244"/>
        <v>0</v>
      </c>
      <c r="APB188" s="255">
        <f t="shared" si="244"/>
        <v>8</v>
      </c>
      <c r="APC188" s="255">
        <f t="shared" si="244"/>
        <v>8</v>
      </c>
      <c r="APD188" s="255">
        <f t="shared" si="244"/>
        <v>8</v>
      </c>
      <c r="APE188" s="255">
        <f t="shared" si="244"/>
        <v>8</v>
      </c>
      <c r="APF188" s="255">
        <f t="shared" si="244"/>
        <v>8</v>
      </c>
      <c r="APG188" s="255">
        <f t="shared" si="244"/>
        <v>0</v>
      </c>
      <c r="APH188" s="255">
        <f t="shared" si="244"/>
        <v>0</v>
      </c>
      <c r="API188" s="255">
        <f t="shared" si="244"/>
        <v>8</v>
      </c>
      <c r="APJ188" s="255">
        <f t="shared" si="244"/>
        <v>8</v>
      </c>
      <c r="APK188" s="255">
        <f t="shared" si="244"/>
        <v>8</v>
      </c>
      <c r="APL188" s="255">
        <f t="shared" si="244"/>
        <v>8</v>
      </c>
      <c r="APM188" s="255">
        <f t="shared" si="244"/>
        <v>8</v>
      </c>
      <c r="APN188" s="255">
        <f t="shared" si="244"/>
        <v>8</v>
      </c>
      <c r="APO188" s="255">
        <f t="shared" si="244"/>
        <v>4</v>
      </c>
      <c r="APP188" s="255">
        <f t="shared" si="244"/>
        <v>0</v>
      </c>
      <c r="APQ188" s="255">
        <f t="shared" si="244"/>
        <v>0</v>
      </c>
      <c r="APR188" s="255">
        <f t="shared" si="244"/>
        <v>0</v>
      </c>
      <c r="APS188" s="255">
        <f t="shared" si="244"/>
        <v>0</v>
      </c>
      <c r="APT188" s="255">
        <f t="shared" si="244"/>
        <v>0</v>
      </c>
      <c r="APU188" s="255">
        <f t="shared" si="244"/>
        <v>0</v>
      </c>
      <c r="APV188" s="255">
        <f t="shared" si="244"/>
        <v>0</v>
      </c>
      <c r="APW188" s="255">
        <f t="shared" si="244"/>
        <v>0</v>
      </c>
    </row>
    <row r="189" spans="2:1115" s="136" customFormat="1" ht="14.25" customHeight="1" thickBot="1">
      <c r="B189" s="188"/>
      <c r="C189" s="188"/>
      <c r="D189" s="189"/>
      <c r="E189" s="188"/>
      <c r="F189" s="190"/>
      <c r="G189" s="190"/>
      <c r="H189" s="190"/>
      <c r="I189" s="256">
        <v>12</v>
      </c>
      <c r="J189" s="257">
        <v>12</v>
      </c>
      <c r="K189" s="257">
        <v>12</v>
      </c>
      <c r="L189" s="257">
        <v>0</v>
      </c>
      <c r="M189" s="257">
        <v>8</v>
      </c>
      <c r="N189" s="257">
        <v>0</v>
      </c>
      <c r="O189" s="257">
        <v>0</v>
      </c>
      <c r="P189" s="257">
        <v>15</v>
      </c>
      <c r="Q189" s="257">
        <v>4</v>
      </c>
      <c r="R189" s="257">
        <v>0</v>
      </c>
      <c r="S189" s="257">
        <v>0</v>
      </c>
      <c r="T189" s="257">
        <v>0</v>
      </c>
      <c r="U189" s="257">
        <v>0</v>
      </c>
      <c r="V189" s="257">
        <v>0</v>
      </c>
      <c r="W189" s="257">
        <v>6</v>
      </c>
      <c r="X189" s="257">
        <v>24</v>
      </c>
      <c r="Y189" s="257">
        <v>4</v>
      </c>
      <c r="Z189" s="257">
        <v>12</v>
      </c>
      <c r="AA189" s="257">
        <v>0</v>
      </c>
      <c r="AB189" s="257">
        <v>0</v>
      </c>
      <c r="AC189" s="257">
        <v>0</v>
      </c>
      <c r="AD189" s="257">
        <v>0</v>
      </c>
      <c r="AE189" s="257">
        <v>0</v>
      </c>
      <c r="AF189" s="257">
        <v>0</v>
      </c>
      <c r="AG189" s="257">
        <v>0</v>
      </c>
      <c r="AH189" s="257">
        <v>0</v>
      </c>
      <c r="AI189" s="257">
        <v>0</v>
      </c>
      <c r="AJ189" s="257">
        <v>0</v>
      </c>
      <c r="AK189" s="257">
        <v>0</v>
      </c>
      <c r="AL189" s="257">
        <v>0</v>
      </c>
      <c r="AM189" s="258">
        <v>0</v>
      </c>
      <c r="AN189" s="256">
        <v>0</v>
      </c>
      <c r="AO189" s="257">
        <v>0</v>
      </c>
      <c r="AP189" s="257">
        <v>0</v>
      </c>
      <c r="AQ189" s="257">
        <v>2</v>
      </c>
      <c r="AR189" s="257">
        <v>10</v>
      </c>
      <c r="AS189" s="257">
        <v>2</v>
      </c>
      <c r="AT189" s="257">
        <v>10</v>
      </c>
      <c r="AU189" s="257">
        <v>0</v>
      </c>
      <c r="AV189" s="257">
        <v>10</v>
      </c>
      <c r="AW189" s="257">
        <v>12</v>
      </c>
      <c r="AX189" s="257">
        <v>6</v>
      </c>
      <c r="AY189" s="257">
        <v>13</v>
      </c>
      <c r="AZ189" s="257">
        <v>0</v>
      </c>
      <c r="BA189" s="257">
        <v>13</v>
      </c>
      <c r="BB189" s="257">
        <v>0</v>
      </c>
      <c r="BC189" s="257">
        <v>0</v>
      </c>
      <c r="BD189" s="257">
        <v>14</v>
      </c>
      <c r="BE189" s="257">
        <v>0</v>
      </c>
      <c r="BF189" s="257">
        <v>0</v>
      </c>
      <c r="BG189" s="257">
        <v>0</v>
      </c>
      <c r="BH189" s="257">
        <v>0</v>
      </c>
      <c r="BI189" s="257">
        <v>0</v>
      </c>
      <c r="BJ189" s="257">
        <v>0</v>
      </c>
      <c r="BK189" s="257">
        <v>8</v>
      </c>
      <c r="BL189" s="257">
        <v>6</v>
      </c>
      <c r="BM189" s="257">
        <v>10</v>
      </c>
      <c r="BN189" s="257">
        <v>0</v>
      </c>
      <c r="BO189" s="257">
        <v>6</v>
      </c>
      <c r="BP189" s="257">
        <v>0</v>
      </c>
      <c r="BQ189" s="257">
        <v>14</v>
      </c>
      <c r="BR189" s="258">
        <v>0</v>
      </c>
      <c r="BS189" s="256">
        <v>4</v>
      </c>
      <c r="BT189" s="257">
        <v>6</v>
      </c>
      <c r="BU189" s="257">
        <v>0</v>
      </c>
      <c r="BV189" s="257">
        <v>0</v>
      </c>
      <c r="BW189" s="257">
        <v>0</v>
      </c>
      <c r="BX189" s="257">
        <v>0</v>
      </c>
      <c r="BY189" s="257">
        <v>0</v>
      </c>
      <c r="BZ189" s="257">
        <v>0</v>
      </c>
      <c r="CA189" s="257">
        <v>0</v>
      </c>
      <c r="CB189" s="257">
        <v>0</v>
      </c>
      <c r="CC189" s="257">
        <v>0</v>
      </c>
      <c r="CD189" s="257">
        <v>0</v>
      </c>
      <c r="CE189" s="257">
        <v>0</v>
      </c>
      <c r="CF189" s="257">
        <v>0</v>
      </c>
      <c r="CG189" s="257">
        <v>0</v>
      </c>
      <c r="CH189" s="257">
        <v>0</v>
      </c>
      <c r="CI189" s="257">
        <v>14</v>
      </c>
      <c r="CJ189" s="257">
        <v>7</v>
      </c>
      <c r="CK189" s="257">
        <v>0</v>
      </c>
      <c r="CL189" s="257">
        <v>0</v>
      </c>
      <c r="CM189" s="257">
        <v>0</v>
      </c>
      <c r="CN189" s="257">
        <v>4</v>
      </c>
      <c r="CO189" s="257">
        <v>2</v>
      </c>
      <c r="CP189" s="257">
        <v>7</v>
      </c>
      <c r="CQ189" s="257">
        <v>10</v>
      </c>
      <c r="CR189" s="257">
        <v>0</v>
      </c>
      <c r="CS189" s="257">
        <v>22</v>
      </c>
      <c r="CT189" s="257">
        <v>0</v>
      </c>
      <c r="CU189" s="258">
        <v>0</v>
      </c>
      <c r="CV189" s="256">
        <v>13</v>
      </c>
      <c r="CW189" s="257">
        <v>0</v>
      </c>
      <c r="CX189" s="257">
        <v>6</v>
      </c>
      <c r="CY189" s="257">
        <v>0</v>
      </c>
      <c r="CZ189" s="257">
        <v>12</v>
      </c>
      <c r="DA189" s="257">
        <v>12</v>
      </c>
      <c r="DB189" s="257">
        <v>0</v>
      </c>
      <c r="DC189" s="257">
        <v>2</v>
      </c>
      <c r="DD189" s="257">
        <v>0</v>
      </c>
      <c r="DE189" s="257">
        <v>0</v>
      </c>
      <c r="DF189" s="257">
        <v>0</v>
      </c>
      <c r="DG189" s="257">
        <v>0</v>
      </c>
      <c r="DH189" s="257">
        <v>4</v>
      </c>
      <c r="DI189" s="257">
        <v>8</v>
      </c>
      <c r="DJ189" s="257">
        <v>0</v>
      </c>
      <c r="DK189" s="257">
        <v>0</v>
      </c>
      <c r="DL189" s="257">
        <v>0</v>
      </c>
      <c r="DM189" s="257">
        <v>0</v>
      </c>
      <c r="DN189" s="257">
        <v>0</v>
      </c>
      <c r="DO189" s="257">
        <v>2</v>
      </c>
      <c r="DP189" s="257">
        <v>0</v>
      </c>
      <c r="DQ189" s="257">
        <v>0</v>
      </c>
      <c r="DR189" s="257">
        <v>0</v>
      </c>
      <c r="DS189" s="257">
        <v>0</v>
      </c>
      <c r="DT189" s="257">
        <v>0</v>
      </c>
      <c r="DU189" s="257">
        <v>0</v>
      </c>
      <c r="DV189" s="257">
        <v>0</v>
      </c>
      <c r="DW189" s="257">
        <v>0</v>
      </c>
      <c r="DX189" s="257">
        <v>0</v>
      </c>
      <c r="DY189" s="257">
        <v>0</v>
      </c>
      <c r="DZ189" s="258">
        <v>0</v>
      </c>
      <c r="EA189" s="256">
        <v>0</v>
      </c>
      <c r="EB189" s="257">
        <v>0</v>
      </c>
      <c r="EC189" s="257">
        <v>0</v>
      </c>
      <c r="ED189" s="257">
        <v>0</v>
      </c>
      <c r="EE189" s="257">
        <v>0</v>
      </c>
      <c r="EF189" s="257">
        <v>0</v>
      </c>
      <c r="EG189" s="257">
        <v>0</v>
      </c>
      <c r="EH189" s="257">
        <v>0</v>
      </c>
      <c r="EI189" s="257">
        <v>0</v>
      </c>
      <c r="EJ189" s="257">
        <v>0</v>
      </c>
      <c r="EK189" s="257">
        <v>0</v>
      </c>
      <c r="EL189" s="257">
        <v>0</v>
      </c>
      <c r="EM189" s="257">
        <v>0</v>
      </c>
      <c r="EN189" s="257">
        <v>0</v>
      </c>
      <c r="EO189" s="257">
        <v>0</v>
      </c>
      <c r="EP189" s="257">
        <v>0</v>
      </c>
      <c r="EQ189" s="257">
        <v>0</v>
      </c>
      <c r="ER189" s="257">
        <v>5</v>
      </c>
      <c r="ES189" s="257">
        <v>25</v>
      </c>
      <c r="ET189" s="257">
        <v>28</v>
      </c>
      <c r="EU189" s="257">
        <v>14</v>
      </c>
      <c r="EV189" s="257">
        <v>0</v>
      </c>
      <c r="EW189" s="257">
        <v>17</v>
      </c>
      <c r="EX189" s="257">
        <v>26</v>
      </c>
      <c r="EY189" s="257">
        <v>16</v>
      </c>
      <c r="EZ189" s="257">
        <v>12</v>
      </c>
      <c r="FA189" s="257">
        <v>0</v>
      </c>
      <c r="FB189" s="257">
        <v>4</v>
      </c>
      <c r="FC189" s="257">
        <v>0</v>
      </c>
      <c r="FD189" s="258">
        <v>0</v>
      </c>
      <c r="FE189" s="259">
        <v>0</v>
      </c>
      <c r="FF189" s="257">
        <v>0</v>
      </c>
      <c r="FG189" s="257">
        <v>0</v>
      </c>
      <c r="FH189" s="257">
        <v>15</v>
      </c>
      <c r="FI189" s="257">
        <v>0</v>
      </c>
      <c r="FJ189" s="257">
        <v>0</v>
      </c>
      <c r="FK189" s="257">
        <v>9</v>
      </c>
      <c r="FL189" s="257">
        <v>2</v>
      </c>
      <c r="FM189" s="257">
        <v>0</v>
      </c>
      <c r="FN189" s="257">
        <v>0</v>
      </c>
      <c r="FO189" s="257">
        <v>18</v>
      </c>
      <c r="FP189" s="257">
        <v>4</v>
      </c>
      <c r="FQ189" s="257">
        <v>0</v>
      </c>
      <c r="FR189" s="257">
        <v>13</v>
      </c>
      <c r="FS189" s="257">
        <v>20</v>
      </c>
      <c r="FT189" s="257">
        <v>20</v>
      </c>
      <c r="FU189" s="257">
        <v>12</v>
      </c>
      <c r="FV189" s="257">
        <v>16</v>
      </c>
      <c r="FW189" s="257">
        <v>0</v>
      </c>
      <c r="FX189" s="257">
        <v>0</v>
      </c>
      <c r="FY189" s="257">
        <v>4</v>
      </c>
      <c r="FZ189" s="257">
        <v>5</v>
      </c>
      <c r="GA189" s="257">
        <v>0</v>
      </c>
      <c r="GB189" s="257">
        <v>0</v>
      </c>
      <c r="GC189" s="257">
        <v>0</v>
      </c>
      <c r="GD189" s="257">
        <v>0</v>
      </c>
      <c r="GE189" s="257">
        <v>0</v>
      </c>
      <c r="GF189" s="257">
        <v>0</v>
      </c>
      <c r="GG189" s="257">
        <v>2</v>
      </c>
      <c r="GH189" s="257">
        <v>8</v>
      </c>
      <c r="GI189" s="349">
        <v>12</v>
      </c>
      <c r="GJ189" s="256">
        <v>4</v>
      </c>
      <c r="GK189" s="257">
        <v>9</v>
      </c>
      <c r="GL189" s="257">
        <v>0</v>
      </c>
      <c r="GM189" s="257">
        <v>2</v>
      </c>
      <c r="GN189" s="257">
        <v>0</v>
      </c>
      <c r="GO189" s="257">
        <v>0</v>
      </c>
      <c r="GP189" s="257">
        <v>0</v>
      </c>
      <c r="GQ189" s="257">
        <v>0</v>
      </c>
      <c r="GR189" s="257">
        <v>0</v>
      </c>
      <c r="GS189" s="257">
        <v>0</v>
      </c>
      <c r="GT189" s="257">
        <v>22</v>
      </c>
      <c r="GU189" s="257">
        <v>2</v>
      </c>
      <c r="GV189" s="257">
        <v>12</v>
      </c>
      <c r="GW189" s="257">
        <v>0</v>
      </c>
      <c r="GX189" s="257">
        <v>0</v>
      </c>
      <c r="GY189" s="257">
        <v>0</v>
      </c>
      <c r="GZ189" s="257">
        <v>0</v>
      </c>
      <c r="HA189" s="257">
        <v>0</v>
      </c>
      <c r="HB189" s="257">
        <v>11</v>
      </c>
      <c r="HC189" s="257">
        <v>9</v>
      </c>
      <c r="HD189" s="257">
        <v>2</v>
      </c>
      <c r="HE189" s="257">
        <v>4</v>
      </c>
      <c r="HF189" s="257">
        <v>2</v>
      </c>
      <c r="HG189" s="257">
        <v>0</v>
      </c>
      <c r="HH189" s="257">
        <v>0</v>
      </c>
      <c r="HI189" s="257">
        <v>8</v>
      </c>
      <c r="HJ189" s="257">
        <v>2</v>
      </c>
      <c r="HK189" s="257">
        <v>0</v>
      </c>
      <c r="HL189" s="257">
        <v>0</v>
      </c>
      <c r="HM189" s="258">
        <v>1</v>
      </c>
      <c r="HN189" s="259">
        <v>0</v>
      </c>
      <c r="HO189" s="257">
        <v>0</v>
      </c>
      <c r="HP189" s="257">
        <v>0</v>
      </c>
      <c r="HQ189" s="257">
        <v>0</v>
      </c>
      <c r="HR189" s="257">
        <v>0</v>
      </c>
      <c r="HS189" s="257">
        <v>0</v>
      </c>
      <c r="HT189" s="257">
        <v>0</v>
      </c>
      <c r="HU189" s="257">
        <v>0</v>
      </c>
      <c r="HV189" s="257">
        <v>0</v>
      </c>
      <c r="HW189" s="257">
        <v>0</v>
      </c>
      <c r="HX189" s="257">
        <v>0</v>
      </c>
      <c r="HY189" s="257">
        <v>0</v>
      </c>
      <c r="HZ189" s="257">
        <v>0</v>
      </c>
      <c r="IA189" s="257">
        <v>0</v>
      </c>
      <c r="IB189" s="257">
        <v>0</v>
      </c>
      <c r="IC189" s="257">
        <v>17</v>
      </c>
      <c r="ID189" s="257">
        <v>24</v>
      </c>
      <c r="IE189" s="257">
        <v>7</v>
      </c>
      <c r="IF189" s="257">
        <v>7</v>
      </c>
      <c r="IG189" s="257">
        <v>0</v>
      </c>
      <c r="IH189" s="257">
        <v>0</v>
      </c>
      <c r="II189" s="257">
        <v>0</v>
      </c>
      <c r="IJ189" s="257">
        <v>0</v>
      </c>
      <c r="IK189" s="257">
        <v>0</v>
      </c>
      <c r="IL189" s="257">
        <v>0</v>
      </c>
      <c r="IM189" s="257">
        <v>0</v>
      </c>
      <c r="IN189" s="257">
        <v>0</v>
      </c>
      <c r="IO189" s="257">
        <v>3</v>
      </c>
      <c r="IP189" s="257">
        <v>0</v>
      </c>
      <c r="IQ189" s="257">
        <v>8</v>
      </c>
      <c r="IR189" s="258">
        <v>12</v>
      </c>
      <c r="IS189" s="256">
        <v>10</v>
      </c>
      <c r="IT189" s="257">
        <v>12</v>
      </c>
      <c r="IU189" s="257">
        <v>18</v>
      </c>
      <c r="IV189" s="257">
        <v>8</v>
      </c>
      <c r="IW189" s="257">
        <v>0</v>
      </c>
      <c r="IX189" s="257">
        <v>16</v>
      </c>
      <c r="IY189" s="257">
        <v>14</v>
      </c>
      <c r="IZ189" s="257">
        <v>7</v>
      </c>
      <c r="JA189" s="257">
        <v>2</v>
      </c>
      <c r="JB189" s="257">
        <v>0</v>
      </c>
      <c r="JC189" s="257">
        <v>0</v>
      </c>
      <c r="JD189" s="257">
        <v>0</v>
      </c>
      <c r="JE189" s="257">
        <v>0</v>
      </c>
      <c r="JF189" s="257">
        <v>8</v>
      </c>
      <c r="JG189" s="257">
        <v>8</v>
      </c>
      <c r="JH189" s="257">
        <v>0</v>
      </c>
      <c r="JI189" s="257">
        <v>0</v>
      </c>
      <c r="JJ189" s="257">
        <v>0</v>
      </c>
      <c r="JK189" s="257">
        <v>0</v>
      </c>
      <c r="JL189" s="257">
        <v>8</v>
      </c>
      <c r="JM189" s="257">
        <v>8</v>
      </c>
      <c r="JN189" s="257">
        <v>12</v>
      </c>
      <c r="JO189" s="257">
        <v>0</v>
      </c>
      <c r="JP189" s="257">
        <v>0</v>
      </c>
      <c r="JQ189" s="257">
        <v>0</v>
      </c>
      <c r="JR189" s="257">
        <v>0</v>
      </c>
      <c r="JS189" s="257">
        <v>0</v>
      </c>
      <c r="JT189" s="257">
        <v>0</v>
      </c>
      <c r="JU189" s="257">
        <v>0</v>
      </c>
      <c r="JV189" s="257">
        <v>0</v>
      </c>
      <c r="JW189" s="258">
        <v>8</v>
      </c>
      <c r="JX189" s="256">
        <v>0</v>
      </c>
      <c r="JY189" s="257">
        <v>0</v>
      </c>
      <c r="JZ189" s="257">
        <v>0</v>
      </c>
      <c r="KA189" s="257">
        <v>6</v>
      </c>
      <c r="KB189" s="257">
        <v>0</v>
      </c>
      <c r="KC189" s="257">
        <v>0</v>
      </c>
      <c r="KD189" s="257">
        <v>0</v>
      </c>
      <c r="KE189" s="257">
        <v>0</v>
      </c>
      <c r="KF189" s="257">
        <v>0</v>
      </c>
      <c r="KG189" s="257">
        <v>0</v>
      </c>
      <c r="KH189" s="257">
        <v>6</v>
      </c>
      <c r="KI189" s="257">
        <v>13</v>
      </c>
      <c r="KJ189" s="257">
        <v>19</v>
      </c>
      <c r="KK189" s="257">
        <v>4</v>
      </c>
      <c r="KL189" s="257">
        <v>24</v>
      </c>
      <c r="KM189" s="257">
        <v>0</v>
      </c>
      <c r="KN189" s="257">
        <v>29</v>
      </c>
      <c r="KO189" s="257">
        <v>28</v>
      </c>
      <c r="KP189" s="257">
        <v>20</v>
      </c>
      <c r="KQ189" s="257">
        <v>6</v>
      </c>
      <c r="KR189" s="257">
        <v>20</v>
      </c>
      <c r="KS189" s="257">
        <v>0</v>
      </c>
      <c r="KT189" s="257">
        <v>0</v>
      </c>
      <c r="KU189" s="257">
        <v>0</v>
      </c>
      <c r="KV189" s="257">
        <v>0</v>
      </c>
      <c r="KW189" s="257">
        <v>0</v>
      </c>
      <c r="KX189" s="257">
        <v>0</v>
      </c>
      <c r="KY189" s="257">
        <v>0</v>
      </c>
      <c r="KZ189" s="257">
        <v>0</v>
      </c>
      <c r="LA189" s="258">
        <v>0</v>
      </c>
      <c r="LB189" s="256">
        <v>2</v>
      </c>
      <c r="LC189" s="257">
        <v>0</v>
      </c>
      <c r="LD189" s="257">
        <v>0</v>
      </c>
      <c r="LE189" s="257">
        <v>0</v>
      </c>
      <c r="LF189" s="257">
        <v>0</v>
      </c>
      <c r="LG189" s="257">
        <v>0</v>
      </c>
      <c r="LH189" s="257">
        <v>0</v>
      </c>
      <c r="LI189" s="257">
        <v>0</v>
      </c>
      <c r="LJ189" s="257">
        <v>0</v>
      </c>
      <c r="LK189" s="257">
        <v>0</v>
      </c>
      <c r="LL189" s="257">
        <v>0</v>
      </c>
      <c r="LM189" s="257">
        <v>0</v>
      </c>
      <c r="LN189" s="257">
        <v>0</v>
      </c>
      <c r="LO189" s="257">
        <v>0</v>
      </c>
      <c r="LP189" s="257">
        <v>0</v>
      </c>
      <c r="LQ189" s="257">
        <v>0</v>
      </c>
      <c r="LR189" s="257">
        <v>0</v>
      </c>
      <c r="LS189" s="257">
        <v>0</v>
      </c>
      <c r="LT189" s="257">
        <v>0</v>
      </c>
      <c r="LU189" s="257">
        <v>0</v>
      </c>
      <c r="LV189" s="257">
        <v>0</v>
      </c>
      <c r="LW189" s="257">
        <v>0</v>
      </c>
      <c r="LX189" s="257">
        <v>8</v>
      </c>
      <c r="LY189" s="257">
        <v>10</v>
      </c>
      <c r="LZ189" s="257">
        <v>7</v>
      </c>
      <c r="MA189" s="257">
        <v>0</v>
      </c>
      <c r="MB189" s="257">
        <v>0</v>
      </c>
      <c r="MC189" s="257">
        <v>0</v>
      </c>
      <c r="MD189" s="257">
        <v>4</v>
      </c>
      <c r="ME189" s="257">
        <v>4</v>
      </c>
      <c r="MF189" s="258">
        <v>12</v>
      </c>
      <c r="MG189" s="256">
        <v>4</v>
      </c>
      <c r="MH189" s="257">
        <v>10</v>
      </c>
      <c r="MI189" s="257">
        <v>0</v>
      </c>
      <c r="MJ189" s="257">
        <v>0</v>
      </c>
      <c r="MK189" s="257">
        <v>0</v>
      </c>
      <c r="ML189" s="257">
        <v>0</v>
      </c>
      <c r="MM189" s="257">
        <v>3</v>
      </c>
      <c r="MN189" s="257">
        <v>0</v>
      </c>
      <c r="MO189" s="257">
        <v>0</v>
      </c>
      <c r="MP189" s="257">
        <v>0</v>
      </c>
      <c r="MQ189" s="257">
        <v>0</v>
      </c>
      <c r="MR189" s="257">
        <v>0</v>
      </c>
      <c r="MS189" s="257">
        <v>0</v>
      </c>
      <c r="MT189" s="257">
        <v>0</v>
      </c>
      <c r="MU189" s="257">
        <v>0</v>
      </c>
      <c r="MV189" s="257">
        <v>10</v>
      </c>
      <c r="MW189" s="257">
        <v>12</v>
      </c>
      <c r="MX189" s="257">
        <v>0</v>
      </c>
      <c r="MY189" s="257">
        <v>22</v>
      </c>
      <c r="MZ189" s="257">
        <v>24</v>
      </c>
      <c r="NA189" s="257">
        <v>14</v>
      </c>
      <c r="NB189" s="257">
        <v>8</v>
      </c>
      <c r="NC189" s="257">
        <v>0</v>
      </c>
      <c r="ND189" s="257">
        <v>0</v>
      </c>
      <c r="NE189" s="257">
        <v>0</v>
      </c>
      <c r="NF189" s="257">
        <v>0</v>
      </c>
      <c r="NG189" s="257">
        <v>0</v>
      </c>
      <c r="NH189" s="257">
        <v>0</v>
      </c>
      <c r="NI189" s="257">
        <v>14</v>
      </c>
      <c r="NJ189" s="258">
        <v>0</v>
      </c>
      <c r="NK189" s="256">
        <v>8</v>
      </c>
      <c r="NL189" s="257">
        <v>0</v>
      </c>
      <c r="NM189" s="257">
        <v>8</v>
      </c>
      <c r="NN189" s="257">
        <v>0</v>
      </c>
      <c r="NO189" s="257">
        <v>0</v>
      </c>
      <c r="NP189" s="257">
        <v>0</v>
      </c>
      <c r="NQ189" s="257">
        <v>0</v>
      </c>
      <c r="NR189" s="257">
        <v>0</v>
      </c>
      <c r="NS189" s="257">
        <v>0</v>
      </c>
      <c r="NT189" s="257">
        <v>0</v>
      </c>
      <c r="NU189" s="257">
        <v>0</v>
      </c>
      <c r="NV189" s="257">
        <v>0</v>
      </c>
      <c r="NW189" s="257">
        <v>0</v>
      </c>
      <c r="NX189" s="257">
        <v>0</v>
      </c>
      <c r="NY189" s="257">
        <v>0</v>
      </c>
      <c r="NZ189" s="257">
        <v>0</v>
      </c>
      <c r="OA189" s="257">
        <v>0</v>
      </c>
      <c r="OB189" s="257">
        <v>0</v>
      </c>
      <c r="OC189" s="257">
        <v>6</v>
      </c>
      <c r="OD189" s="257">
        <v>0</v>
      </c>
      <c r="OE189" s="257">
        <v>4</v>
      </c>
      <c r="OF189" s="257">
        <v>0</v>
      </c>
      <c r="OG189" s="257">
        <v>0</v>
      </c>
      <c r="OH189" s="257">
        <v>0</v>
      </c>
      <c r="OI189" s="257">
        <v>0</v>
      </c>
      <c r="OJ189" s="257">
        <v>0</v>
      </c>
      <c r="OK189" s="257">
        <v>0</v>
      </c>
      <c r="OL189" s="257">
        <v>0</v>
      </c>
      <c r="OM189" s="257">
        <v>0</v>
      </c>
      <c r="ON189" s="257">
        <v>0</v>
      </c>
      <c r="OO189" s="258">
        <v>0</v>
      </c>
      <c r="OP189" s="256">
        <v>12</v>
      </c>
      <c r="OQ189" s="257">
        <v>16</v>
      </c>
      <c r="OR189" s="257">
        <v>16</v>
      </c>
      <c r="OS189" s="257">
        <v>4</v>
      </c>
      <c r="OT189" s="257">
        <v>0</v>
      </c>
      <c r="OU189" s="257">
        <v>0</v>
      </c>
      <c r="OV189" s="257">
        <v>8</v>
      </c>
      <c r="OW189" s="257">
        <v>4</v>
      </c>
      <c r="OX189" s="257">
        <v>8</v>
      </c>
      <c r="OY189" s="257">
        <v>0</v>
      </c>
      <c r="OZ189" s="257">
        <v>8</v>
      </c>
      <c r="PA189" s="257">
        <v>0</v>
      </c>
      <c r="PB189" s="257">
        <v>0</v>
      </c>
      <c r="PC189" s="257">
        <v>3</v>
      </c>
      <c r="PD189" s="257">
        <v>0</v>
      </c>
      <c r="PE189" s="257">
        <v>3</v>
      </c>
      <c r="PF189" s="257">
        <v>21</v>
      </c>
      <c r="PG189" s="257">
        <v>26</v>
      </c>
      <c r="PH189" s="257">
        <v>12</v>
      </c>
      <c r="PI189" s="257">
        <v>0</v>
      </c>
      <c r="PJ189" s="257">
        <v>0</v>
      </c>
      <c r="PK189" s="257">
        <v>0</v>
      </c>
      <c r="PL189" s="257">
        <v>12</v>
      </c>
      <c r="PM189" s="257">
        <v>2</v>
      </c>
      <c r="PN189" s="257">
        <v>0</v>
      </c>
      <c r="PO189" s="257">
        <v>0</v>
      </c>
      <c r="PP189" s="257">
        <v>0</v>
      </c>
      <c r="PQ189" s="257">
        <v>0</v>
      </c>
      <c r="PR189" s="257">
        <v>0</v>
      </c>
      <c r="PS189" s="257">
        <v>0</v>
      </c>
      <c r="PT189" s="258">
        <v>0</v>
      </c>
      <c r="PU189" s="256">
        <v>0</v>
      </c>
      <c r="PV189" s="257">
        <v>0</v>
      </c>
      <c r="PW189" s="257">
        <v>0</v>
      </c>
      <c r="PX189" s="257">
        <v>0</v>
      </c>
      <c r="PY189" s="257">
        <v>13</v>
      </c>
      <c r="PZ189" s="257">
        <v>0</v>
      </c>
      <c r="QA189" s="257">
        <v>16</v>
      </c>
      <c r="QB189" s="257">
        <v>10</v>
      </c>
      <c r="QC189" s="257">
        <v>4</v>
      </c>
      <c r="QD189" s="257">
        <v>0</v>
      </c>
      <c r="QE189" s="257">
        <v>12</v>
      </c>
      <c r="QF189" s="257">
        <v>0</v>
      </c>
      <c r="QG189" s="257">
        <v>0</v>
      </c>
      <c r="QH189" s="257">
        <v>0</v>
      </c>
      <c r="QI189" s="257">
        <v>0</v>
      </c>
      <c r="QJ189" s="257">
        <v>0</v>
      </c>
      <c r="QK189" s="257">
        <v>0</v>
      </c>
      <c r="QL189" s="257">
        <v>0</v>
      </c>
      <c r="QM189" s="257">
        <v>0</v>
      </c>
      <c r="QN189" s="257">
        <v>0</v>
      </c>
      <c r="QO189" s="257">
        <v>0</v>
      </c>
      <c r="QP189" s="257">
        <v>0</v>
      </c>
      <c r="QQ189" s="257">
        <v>0</v>
      </c>
      <c r="QR189" s="257">
        <v>0</v>
      </c>
      <c r="QS189" s="257">
        <v>0</v>
      </c>
      <c r="QT189" s="257">
        <v>0</v>
      </c>
      <c r="QU189" s="257">
        <v>0</v>
      </c>
      <c r="QV189" s="258">
        <v>0</v>
      </c>
      <c r="QW189" s="256">
        <v>0</v>
      </c>
      <c r="QX189" s="257">
        <v>0</v>
      </c>
      <c r="QY189" s="257">
        <v>0</v>
      </c>
      <c r="QZ189" s="257">
        <v>0</v>
      </c>
      <c r="RA189" s="257">
        <v>0</v>
      </c>
      <c r="RB189" s="257">
        <v>0</v>
      </c>
      <c r="RC189" s="257">
        <v>0</v>
      </c>
      <c r="RD189" s="257">
        <v>0</v>
      </c>
      <c r="RE189" s="257">
        <v>0</v>
      </c>
      <c r="RF189" s="257">
        <v>0</v>
      </c>
      <c r="RG189" s="257">
        <v>7</v>
      </c>
      <c r="RH189" s="257">
        <v>12</v>
      </c>
      <c r="RI189" s="257">
        <v>0</v>
      </c>
      <c r="RJ189" s="257">
        <v>0</v>
      </c>
      <c r="RK189" s="257">
        <v>10</v>
      </c>
      <c r="RL189" s="257">
        <v>0</v>
      </c>
      <c r="RM189" s="257">
        <v>0</v>
      </c>
      <c r="RN189" s="257">
        <v>0</v>
      </c>
      <c r="RO189" s="257">
        <v>0</v>
      </c>
      <c r="RP189" s="257">
        <v>0</v>
      </c>
      <c r="RQ189" s="257">
        <v>0</v>
      </c>
      <c r="RR189" s="257">
        <v>0</v>
      </c>
      <c r="RS189" s="257">
        <v>0</v>
      </c>
      <c r="RT189" s="257">
        <v>0</v>
      </c>
      <c r="RU189" s="257">
        <v>0</v>
      </c>
      <c r="RV189" s="257">
        <v>0</v>
      </c>
      <c r="RW189" s="257">
        <v>0</v>
      </c>
      <c r="RX189" s="257">
        <v>0</v>
      </c>
      <c r="RY189" s="257">
        <v>0</v>
      </c>
      <c r="RZ189" s="257">
        <v>0</v>
      </c>
      <c r="SA189" s="258">
        <v>0</v>
      </c>
      <c r="SB189" s="256">
        <v>6</v>
      </c>
      <c r="SC189" s="257">
        <v>16</v>
      </c>
      <c r="SD189" s="257">
        <v>8</v>
      </c>
      <c r="SE189" s="257">
        <v>8</v>
      </c>
      <c r="SF189" s="257">
        <v>24</v>
      </c>
      <c r="SG189" s="257">
        <v>24</v>
      </c>
      <c r="SH189" s="257">
        <v>0</v>
      </c>
      <c r="SI189" s="257">
        <v>12</v>
      </c>
      <c r="SJ189" s="257">
        <v>0</v>
      </c>
      <c r="SK189" s="257">
        <v>16</v>
      </c>
      <c r="SL189" s="257">
        <v>0</v>
      </c>
      <c r="SM189" s="257">
        <v>0</v>
      </c>
      <c r="SN189" s="257">
        <v>0</v>
      </c>
      <c r="SO189" s="257">
        <v>0</v>
      </c>
      <c r="SP189" s="257">
        <v>0</v>
      </c>
      <c r="SQ189" s="257">
        <v>0</v>
      </c>
      <c r="SR189" s="257">
        <v>12</v>
      </c>
      <c r="SS189" s="257">
        <v>6</v>
      </c>
      <c r="ST189" s="257">
        <v>0</v>
      </c>
      <c r="SU189" s="257">
        <v>12</v>
      </c>
      <c r="SV189" s="257">
        <v>0</v>
      </c>
      <c r="SW189" s="257">
        <v>22</v>
      </c>
      <c r="SX189" s="257">
        <v>8</v>
      </c>
      <c r="SY189" s="257">
        <v>10</v>
      </c>
      <c r="SZ189" s="257">
        <v>8</v>
      </c>
      <c r="TA189" s="257">
        <v>2</v>
      </c>
      <c r="TB189" s="257">
        <v>3</v>
      </c>
      <c r="TC189" s="257">
        <v>0</v>
      </c>
      <c r="TD189" s="257">
        <v>4</v>
      </c>
      <c r="TE189" s="258">
        <v>0</v>
      </c>
      <c r="TF189" s="256">
        <v>1</v>
      </c>
      <c r="TG189" s="257">
        <v>8</v>
      </c>
      <c r="TH189" s="257">
        <v>0</v>
      </c>
      <c r="TI189" s="257">
        <v>0</v>
      </c>
      <c r="TJ189" s="257">
        <v>0</v>
      </c>
      <c r="TK189" s="257">
        <v>8</v>
      </c>
      <c r="TL189" s="257">
        <v>0</v>
      </c>
      <c r="TM189" s="257">
        <v>0</v>
      </c>
      <c r="TN189" s="257">
        <v>0</v>
      </c>
      <c r="TO189" s="257">
        <v>0</v>
      </c>
      <c r="TP189" s="257">
        <v>0</v>
      </c>
      <c r="TQ189" s="257">
        <v>0</v>
      </c>
      <c r="TR189" s="257">
        <v>0</v>
      </c>
      <c r="TS189" s="257">
        <v>0</v>
      </c>
      <c r="TT189" s="257">
        <v>0</v>
      </c>
      <c r="TU189" s="257">
        <v>0</v>
      </c>
      <c r="TV189" s="257">
        <v>0</v>
      </c>
      <c r="TW189" s="257">
        <v>0</v>
      </c>
      <c r="TX189" s="257">
        <v>0</v>
      </c>
      <c r="TY189" s="257">
        <v>0</v>
      </c>
      <c r="TZ189" s="257">
        <v>0</v>
      </c>
      <c r="UA189" s="257">
        <v>0</v>
      </c>
      <c r="UB189" s="257">
        <v>9</v>
      </c>
      <c r="UC189" s="257">
        <v>12</v>
      </c>
      <c r="UD189" s="257">
        <v>0</v>
      </c>
      <c r="UE189" s="257">
        <v>0</v>
      </c>
      <c r="UF189" s="257">
        <v>1</v>
      </c>
      <c r="UG189" s="257">
        <v>0</v>
      </c>
      <c r="UH189" s="257">
        <v>0</v>
      </c>
      <c r="UI189" s="257">
        <v>0</v>
      </c>
      <c r="UJ189" s="258">
        <v>0</v>
      </c>
      <c r="UK189" s="256">
        <v>0</v>
      </c>
      <c r="UL189" s="257">
        <v>0</v>
      </c>
      <c r="UM189" s="257">
        <v>8</v>
      </c>
      <c r="UN189" s="257">
        <v>8</v>
      </c>
      <c r="UO189" s="257">
        <v>6</v>
      </c>
      <c r="UP189" s="257">
        <v>1</v>
      </c>
      <c r="UQ189" s="257">
        <v>0</v>
      </c>
      <c r="UR189" s="257">
        <v>0</v>
      </c>
      <c r="US189" s="257">
        <v>0</v>
      </c>
      <c r="UT189" s="257">
        <v>0</v>
      </c>
      <c r="UU189" s="257">
        <v>3</v>
      </c>
      <c r="UV189" s="257">
        <v>0</v>
      </c>
      <c r="UW189" s="257">
        <v>0</v>
      </c>
      <c r="UX189" s="257">
        <v>0</v>
      </c>
      <c r="UY189" s="257">
        <v>0</v>
      </c>
      <c r="UZ189" s="257">
        <v>0</v>
      </c>
      <c r="VA189" s="257">
        <v>0</v>
      </c>
      <c r="VB189" s="257">
        <v>0</v>
      </c>
      <c r="VC189" s="257">
        <v>0</v>
      </c>
      <c r="VD189" s="257">
        <v>0</v>
      </c>
      <c r="VE189" s="257">
        <v>0</v>
      </c>
      <c r="VF189" s="257">
        <v>0</v>
      </c>
      <c r="VG189" s="257">
        <v>0</v>
      </c>
      <c r="VH189" s="257">
        <v>0</v>
      </c>
      <c r="VI189" s="257">
        <v>0</v>
      </c>
      <c r="VJ189" s="257">
        <v>0</v>
      </c>
      <c r="VK189" s="257">
        <v>0</v>
      </c>
      <c r="VL189" s="257">
        <v>0</v>
      </c>
      <c r="VM189" s="257">
        <v>0</v>
      </c>
      <c r="VN189" s="258">
        <v>0</v>
      </c>
      <c r="VO189" s="256">
        <v>0</v>
      </c>
      <c r="VP189" s="257">
        <v>12</v>
      </c>
      <c r="VQ189" s="257">
        <v>22</v>
      </c>
      <c r="VR189" s="257">
        <v>8</v>
      </c>
      <c r="VS189" s="257">
        <v>10</v>
      </c>
      <c r="VT189" s="257">
        <v>4</v>
      </c>
      <c r="VU189" s="257">
        <v>0</v>
      </c>
      <c r="VV189" s="257">
        <v>8</v>
      </c>
      <c r="VW189" s="257">
        <v>7</v>
      </c>
      <c r="VX189" s="257">
        <v>8</v>
      </c>
      <c r="VY189" s="257">
        <v>8</v>
      </c>
      <c r="VZ189" s="257">
        <v>14</v>
      </c>
      <c r="WA189" s="257">
        <v>10</v>
      </c>
      <c r="WB189" s="257">
        <v>0</v>
      </c>
      <c r="WC189" s="257">
        <v>6</v>
      </c>
      <c r="WD189" s="257">
        <v>0</v>
      </c>
      <c r="WE189" s="257">
        <v>0</v>
      </c>
      <c r="WF189" s="257">
        <v>4</v>
      </c>
      <c r="WG189" s="257">
        <v>15</v>
      </c>
      <c r="WH189" s="257">
        <v>20</v>
      </c>
      <c r="WI189" s="257">
        <v>0</v>
      </c>
      <c r="WJ189" s="257">
        <v>0</v>
      </c>
      <c r="WK189" s="257">
        <v>8</v>
      </c>
      <c r="WL189" s="257">
        <v>5</v>
      </c>
      <c r="WM189" s="257">
        <v>0</v>
      </c>
      <c r="WN189" s="257">
        <v>0</v>
      </c>
      <c r="WO189" s="257">
        <v>0</v>
      </c>
      <c r="WP189" s="257">
        <v>0</v>
      </c>
      <c r="WQ189" s="257">
        <v>12</v>
      </c>
      <c r="WR189" s="257">
        <v>6</v>
      </c>
      <c r="WS189" s="258">
        <v>0</v>
      </c>
      <c r="WT189" s="256">
        <v>0</v>
      </c>
      <c r="WU189" s="257">
        <v>0</v>
      </c>
      <c r="WV189" s="257">
        <v>0</v>
      </c>
      <c r="WW189" s="257">
        <v>0</v>
      </c>
      <c r="WX189" s="257">
        <v>0</v>
      </c>
      <c r="WY189" s="257">
        <v>0</v>
      </c>
      <c r="WZ189" s="257">
        <v>0</v>
      </c>
      <c r="XA189" s="257">
        <v>0</v>
      </c>
      <c r="XB189" s="257">
        <v>8</v>
      </c>
      <c r="XC189" s="257">
        <v>9</v>
      </c>
      <c r="XD189" s="257">
        <v>0</v>
      </c>
      <c r="XE189" s="257">
        <v>10</v>
      </c>
      <c r="XF189" s="257">
        <v>16</v>
      </c>
      <c r="XG189" s="257">
        <v>16</v>
      </c>
      <c r="XH189" s="257">
        <v>6</v>
      </c>
      <c r="XI189" s="257">
        <v>8</v>
      </c>
      <c r="XJ189" s="257">
        <v>2</v>
      </c>
      <c r="XK189" s="257">
        <v>0</v>
      </c>
      <c r="XL189" s="257">
        <v>10</v>
      </c>
      <c r="XM189" s="257">
        <v>2</v>
      </c>
      <c r="XN189" s="257">
        <v>0</v>
      </c>
      <c r="XO189" s="257">
        <v>0</v>
      </c>
      <c r="XP189" s="257">
        <v>0</v>
      </c>
      <c r="XQ189" s="257">
        <v>0</v>
      </c>
      <c r="XR189" s="257">
        <v>0</v>
      </c>
      <c r="XS189" s="257">
        <v>0</v>
      </c>
      <c r="XT189" s="257">
        <v>4</v>
      </c>
      <c r="XU189" s="257">
        <v>12</v>
      </c>
      <c r="XV189" s="257">
        <v>14</v>
      </c>
      <c r="XW189" s="257">
        <v>6</v>
      </c>
      <c r="XX189" s="258">
        <v>4</v>
      </c>
      <c r="XY189" s="256">
        <v>0</v>
      </c>
      <c r="XZ189" s="257">
        <v>6</v>
      </c>
      <c r="YA189" s="257">
        <v>0</v>
      </c>
      <c r="YB189" s="257">
        <v>4</v>
      </c>
      <c r="YC189" s="257">
        <v>0</v>
      </c>
      <c r="YD189" s="257">
        <v>6</v>
      </c>
      <c r="YE189" s="257">
        <v>0</v>
      </c>
      <c r="YF189" s="257">
        <v>0</v>
      </c>
      <c r="YG189" s="257">
        <v>9</v>
      </c>
      <c r="YH189" s="257">
        <v>10</v>
      </c>
      <c r="YI189" s="257">
        <v>10</v>
      </c>
      <c r="YJ189" s="257">
        <v>4</v>
      </c>
      <c r="YK189" s="257">
        <v>0</v>
      </c>
      <c r="YL189" s="257">
        <v>0</v>
      </c>
      <c r="YM189" s="257">
        <v>0</v>
      </c>
      <c r="YN189" s="257">
        <v>0</v>
      </c>
      <c r="YO189" s="257">
        <v>0</v>
      </c>
      <c r="YP189" s="257">
        <v>0</v>
      </c>
      <c r="YQ189" s="257">
        <v>0</v>
      </c>
      <c r="YR189" s="257">
        <v>0</v>
      </c>
      <c r="YS189" s="257">
        <v>0</v>
      </c>
      <c r="YT189" s="257">
        <v>0</v>
      </c>
      <c r="YU189" s="257">
        <v>0</v>
      </c>
      <c r="YV189" s="257">
        <v>0</v>
      </c>
      <c r="YW189" s="257">
        <v>0</v>
      </c>
      <c r="YX189" s="257">
        <v>0</v>
      </c>
      <c r="YY189" s="257">
        <v>0</v>
      </c>
      <c r="YZ189" s="257">
        <v>0</v>
      </c>
      <c r="ZA189" s="257">
        <v>0</v>
      </c>
      <c r="ZB189" s="258">
        <v>0</v>
      </c>
      <c r="ZC189" s="256">
        <v>0</v>
      </c>
      <c r="ZD189" s="257">
        <v>0</v>
      </c>
      <c r="ZE189" s="257">
        <v>0</v>
      </c>
      <c r="ZF189" s="257">
        <v>0</v>
      </c>
      <c r="ZG189" s="257">
        <v>0</v>
      </c>
      <c r="ZH189" s="257">
        <v>0</v>
      </c>
      <c r="ZI189" s="257">
        <v>0</v>
      </c>
      <c r="ZJ189" s="257">
        <v>0</v>
      </c>
      <c r="ZK189" s="257">
        <v>0</v>
      </c>
      <c r="ZL189" s="257">
        <v>0</v>
      </c>
      <c r="ZM189" s="257">
        <v>0</v>
      </c>
      <c r="ZN189" s="257">
        <v>0</v>
      </c>
      <c r="ZO189" s="257">
        <v>0</v>
      </c>
      <c r="ZP189" s="257">
        <v>0</v>
      </c>
      <c r="ZQ189" s="257">
        <v>0</v>
      </c>
      <c r="ZR189" s="257">
        <v>0</v>
      </c>
      <c r="ZS189" s="257">
        <v>0</v>
      </c>
      <c r="ZT189" s="257">
        <v>0</v>
      </c>
      <c r="ZU189" s="257">
        <v>0</v>
      </c>
      <c r="ZV189" s="257">
        <v>0</v>
      </c>
      <c r="ZW189" s="257">
        <v>0</v>
      </c>
      <c r="ZX189" s="257">
        <v>0</v>
      </c>
      <c r="ZY189" s="257">
        <v>0</v>
      </c>
      <c r="ZZ189" s="257">
        <v>0</v>
      </c>
      <c r="AAA189" s="257">
        <v>0</v>
      </c>
      <c r="AAB189" s="257">
        <v>0</v>
      </c>
      <c r="AAC189" s="257">
        <v>0</v>
      </c>
      <c r="AAD189" s="257">
        <v>0</v>
      </c>
      <c r="AAE189" s="257">
        <v>0</v>
      </c>
      <c r="AAF189" s="257">
        <v>0</v>
      </c>
      <c r="AAG189" s="258">
        <v>0</v>
      </c>
      <c r="AAH189" s="256">
        <v>0</v>
      </c>
      <c r="AAI189" s="257">
        <v>0</v>
      </c>
      <c r="AAJ189" s="257">
        <v>0</v>
      </c>
      <c r="AAK189" s="257">
        <v>0</v>
      </c>
      <c r="AAL189" s="257">
        <v>4</v>
      </c>
      <c r="AAM189" s="257">
        <v>15</v>
      </c>
      <c r="AAN189" s="257">
        <v>14</v>
      </c>
      <c r="AAO189" s="257">
        <v>0</v>
      </c>
      <c r="AAP189" s="257">
        <v>12</v>
      </c>
      <c r="AAQ189" s="257">
        <v>0</v>
      </c>
      <c r="AAR189" s="257">
        <v>16</v>
      </c>
      <c r="AAS189" s="257">
        <v>14</v>
      </c>
      <c r="AAT189" s="257">
        <v>6</v>
      </c>
      <c r="AAU189" s="257">
        <v>0</v>
      </c>
      <c r="AAV189" s="257">
        <v>0</v>
      </c>
      <c r="AAW189" s="257">
        <v>0</v>
      </c>
      <c r="AAX189" s="257">
        <v>0</v>
      </c>
      <c r="AAY189" s="257">
        <v>0</v>
      </c>
      <c r="AAZ189" s="257">
        <v>6</v>
      </c>
      <c r="ABA189" s="257">
        <v>0</v>
      </c>
      <c r="ABB189" s="257">
        <v>0</v>
      </c>
      <c r="ABC189" s="257">
        <v>0</v>
      </c>
      <c r="ABD189" s="257">
        <v>0</v>
      </c>
      <c r="ABE189" s="257">
        <v>0</v>
      </c>
      <c r="ABF189" s="257">
        <v>8</v>
      </c>
      <c r="ABG189" s="257">
        <v>0</v>
      </c>
      <c r="ABH189" s="257">
        <v>0</v>
      </c>
      <c r="ABI189" s="257">
        <v>0</v>
      </c>
      <c r="ABJ189" s="257">
        <v>0</v>
      </c>
      <c r="ABK189" s="258">
        <v>0</v>
      </c>
      <c r="ABL189" s="256">
        <v>0</v>
      </c>
      <c r="ABM189" s="257">
        <v>0</v>
      </c>
      <c r="ABN189" s="257">
        <v>0</v>
      </c>
      <c r="ABO189" s="257">
        <v>0</v>
      </c>
      <c r="ABP189" s="257">
        <v>0</v>
      </c>
      <c r="ABQ189" s="257">
        <v>0</v>
      </c>
      <c r="ABR189" s="257">
        <v>0</v>
      </c>
      <c r="ABS189" s="257">
        <v>0</v>
      </c>
      <c r="ABT189" s="257">
        <v>0</v>
      </c>
      <c r="ABU189" s="257">
        <v>0</v>
      </c>
      <c r="ABV189" s="257">
        <v>0</v>
      </c>
      <c r="ABW189" s="257">
        <v>0</v>
      </c>
      <c r="ABX189" s="257">
        <v>0</v>
      </c>
      <c r="ABY189" s="257">
        <v>0</v>
      </c>
      <c r="ABZ189" s="257">
        <v>0</v>
      </c>
      <c r="ACA189" s="257">
        <v>0</v>
      </c>
      <c r="ACB189" s="257">
        <v>0</v>
      </c>
      <c r="ACC189" s="257">
        <v>0</v>
      </c>
      <c r="ACD189" s="257">
        <v>0</v>
      </c>
      <c r="ACE189" s="257">
        <v>20</v>
      </c>
      <c r="ACF189" s="257">
        <v>14</v>
      </c>
      <c r="ACG189" s="257">
        <v>0</v>
      </c>
      <c r="ACH189" s="257">
        <v>0</v>
      </c>
      <c r="ACI189" s="257">
        <v>4</v>
      </c>
      <c r="ACJ189" s="257">
        <v>8</v>
      </c>
      <c r="ACK189" s="257">
        <v>4</v>
      </c>
      <c r="ACL189" s="257">
        <v>3</v>
      </c>
      <c r="ACM189" s="257">
        <v>0</v>
      </c>
      <c r="ACN189" s="257">
        <v>0</v>
      </c>
      <c r="ACO189" s="257">
        <v>10</v>
      </c>
      <c r="ACP189" s="349">
        <v>0</v>
      </c>
      <c r="ACQ189" s="256">
        <v>0</v>
      </c>
      <c r="ACR189" s="257">
        <v>0</v>
      </c>
      <c r="ACS189" s="257">
        <v>6</v>
      </c>
      <c r="ACT189" s="257">
        <v>0</v>
      </c>
      <c r="ACU189" s="257">
        <v>0</v>
      </c>
      <c r="ACV189" s="257">
        <v>4</v>
      </c>
      <c r="ACW189" s="257">
        <v>0</v>
      </c>
      <c r="ACX189" s="257">
        <v>0</v>
      </c>
      <c r="ACY189" s="257">
        <v>0</v>
      </c>
      <c r="ACZ189" s="257">
        <v>0</v>
      </c>
      <c r="ADA189" s="257">
        <v>0</v>
      </c>
      <c r="ADB189" s="257">
        <v>0</v>
      </c>
      <c r="ADC189" s="257">
        <v>0</v>
      </c>
      <c r="ADD189" s="257">
        <v>0</v>
      </c>
      <c r="ADE189" s="257">
        <v>0</v>
      </c>
      <c r="ADF189" s="257">
        <v>0</v>
      </c>
      <c r="ADG189" s="257">
        <v>0</v>
      </c>
      <c r="ADH189" s="257">
        <v>0</v>
      </c>
      <c r="ADI189" s="257">
        <v>0</v>
      </c>
      <c r="ADJ189" s="257">
        <v>0</v>
      </c>
      <c r="ADK189" s="257">
        <v>0</v>
      </c>
      <c r="ADL189" s="257">
        <v>0</v>
      </c>
      <c r="ADM189" s="257">
        <v>0</v>
      </c>
      <c r="ADN189" s="257">
        <v>0</v>
      </c>
      <c r="ADO189" s="257">
        <v>0</v>
      </c>
      <c r="ADP189" s="257">
        <v>0</v>
      </c>
      <c r="ADQ189" s="257">
        <v>0</v>
      </c>
      <c r="ADR189" s="257">
        <v>0</v>
      </c>
      <c r="ADS189" s="257">
        <v>0</v>
      </c>
      <c r="ADT189" s="257">
        <v>0</v>
      </c>
      <c r="ADU189" s="258">
        <v>0</v>
      </c>
      <c r="ADV189" s="256">
        <v>0</v>
      </c>
      <c r="ADW189" s="257">
        <v>0</v>
      </c>
      <c r="ADX189" s="257">
        <v>0</v>
      </c>
      <c r="ADY189" s="257">
        <v>0</v>
      </c>
      <c r="ADZ189" s="257">
        <v>0</v>
      </c>
      <c r="AEA189" s="257">
        <v>0</v>
      </c>
      <c r="AEB189" s="257">
        <v>0</v>
      </c>
      <c r="AEC189" s="257">
        <v>0</v>
      </c>
      <c r="AED189" s="257">
        <v>0</v>
      </c>
      <c r="AEE189" s="257">
        <v>0</v>
      </c>
      <c r="AEF189" s="257">
        <v>0</v>
      </c>
      <c r="AEG189" s="257">
        <v>0</v>
      </c>
      <c r="AEH189" s="257">
        <v>0</v>
      </c>
      <c r="AEI189" s="257">
        <v>0</v>
      </c>
      <c r="AEJ189" s="257">
        <v>0</v>
      </c>
      <c r="AEK189" s="257">
        <v>0</v>
      </c>
      <c r="AEL189" s="257">
        <v>0</v>
      </c>
      <c r="AEM189" s="257">
        <v>0</v>
      </c>
      <c r="AEN189" s="257">
        <v>0</v>
      </c>
      <c r="AEO189" s="257">
        <v>0</v>
      </c>
      <c r="AEP189" s="257">
        <v>0</v>
      </c>
      <c r="AEQ189" s="257">
        <v>0</v>
      </c>
      <c r="AER189" s="257">
        <v>0</v>
      </c>
      <c r="AES189" s="257">
        <v>0</v>
      </c>
      <c r="AET189" s="257">
        <v>0</v>
      </c>
      <c r="AEU189" s="257">
        <v>0</v>
      </c>
      <c r="AEV189" s="257">
        <v>3</v>
      </c>
      <c r="AEW189" s="258">
        <v>0</v>
      </c>
      <c r="AEX189" s="256">
        <v>0</v>
      </c>
      <c r="AEY189" s="257">
        <v>0</v>
      </c>
      <c r="AEZ189" s="257">
        <v>0</v>
      </c>
      <c r="AFA189" s="257">
        <v>0</v>
      </c>
      <c r="AFB189" s="257">
        <v>0</v>
      </c>
      <c r="AFC189" s="257">
        <v>0</v>
      </c>
      <c r="AFD189" s="257">
        <v>0</v>
      </c>
      <c r="AFE189" s="257">
        <v>0</v>
      </c>
      <c r="AFF189" s="257">
        <v>0</v>
      </c>
      <c r="AFG189" s="257">
        <v>0</v>
      </c>
      <c r="AFH189" s="257">
        <v>0</v>
      </c>
      <c r="AFI189" s="257">
        <v>0</v>
      </c>
      <c r="AFJ189" s="257">
        <v>0</v>
      </c>
      <c r="AFK189" s="257">
        <v>0</v>
      </c>
      <c r="AFL189" s="257">
        <v>0</v>
      </c>
      <c r="AFM189" s="257">
        <v>0</v>
      </c>
      <c r="AFN189" s="257">
        <v>0</v>
      </c>
      <c r="AFO189" s="257">
        <v>0</v>
      </c>
      <c r="AFP189" s="257">
        <v>0</v>
      </c>
      <c r="AFQ189" s="257">
        <v>0</v>
      </c>
      <c r="AFR189" s="257">
        <v>0</v>
      </c>
      <c r="AFS189" s="257">
        <v>0</v>
      </c>
      <c r="AFT189" s="257">
        <v>0</v>
      </c>
      <c r="AFU189" s="257">
        <v>0</v>
      </c>
      <c r="AFV189" s="257">
        <v>0</v>
      </c>
      <c r="AFW189" s="257">
        <v>6</v>
      </c>
      <c r="AFX189" s="257">
        <v>24</v>
      </c>
      <c r="AFY189" s="257">
        <v>10</v>
      </c>
      <c r="AFZ189" s="257">
        <v>0</v>
      </c>
      <c r="AGA189" s="257">
        <v>0</v>
      </c>
      <c r="AGB189" s="258">
        <v>8</v>
      </c>
      <c r="AGC189" s="256">
        <v>6</v>
      </c>
      <c r="AGD189" s="257">
        <v>14</v>
      </c>
      <c r="AGE189" s="257">
        <v>22</v>
      </c>
      <c r="AGF189" s="257">
        <v>20</v>
      </c>
      <c r="AGG189" s="257">
        <v>10</v>
      </c>
      <c r="AGH189" s="257">
        <v>0</v>
      </c>
      <c r="AGI189" s="257">
        <v>0</v>
      </c>
      <c r="AGJ189" s="257">
        <v>0</v>
      </c>
      <c r="AGK189" s="257">
        <v>0</v>
      </c>
      <c r="AGL189" s="257">
        <v>0</v>
      </c>
      <c r="AGM189" s="257">
        <v>21</v>
      </c>
      <c r="AGN189" s="257">
        <v>0</v>
      </c>
      <c r="AGO189" s="257">
        <v>0</v>
      </c>
      <c r="AGP189" s="257">
        <v>0</v>
      </c>
      <c r="AGQ189" s="257">
        <v>0</v>
      </c>
      <c r="AGR189" s="257">
        <v>0</v>
      </c>
      <c r="AGS189" s="257">
        <v>6</v>
      </c>
      <c r="AGT189" s="257">
        <v>0</v>
      </c>
      <c r="AGU189" s="257">
        <v>0</v>
      </c>
      <c r="AGV189" s="257">
        <v>0</v>
      </c>
      <c r="AGW189" s="257">
        <v>0</v>
      </c>
      <c r="AGX189" s="257">
        <v>8</v>
      </c>
      <c r="AGY189" s="257">
        <v>18</v>
      </c>
      <c r="AGZ189" s="257">
        <v>0</v>
      </c>
      <c r="AHA189" s="257">
        <v>0</v>
      </c>
      <c r="AHB189" s="257">
        <v>0</v>
      </c>
      <c r="AHC189" s="257">
        <v>0</v>
      </c>
      <c r="AHD189" s="257">
        <v>0</v>
      </c>
      <c r="AHE189" s="257">
        <v>10</v>
      </c>
      <c r="AHF189" s="258">
        <v>0</v>
      </c>
      <c r="AHG189" s="256">
        <v>0</v>
      </c>
      <c r="AHH189" s="257">
        <v>4</v>
      </c>
      <c r="AHI189" s="257">
        <v>0</v>
      </c>
      <c r="AHJ189" s="257">
        <v>0</v>
      </c>
      <c r="AHK189" s="257">
        <v>8</v>
      </c>
      <c r="AHL189" s="257">
        <v>8</v>
      </c>
      <c r="AHM189" s="257">
        <v>6</v>
      </c>
      <c r="AHN189" s="257">
        <v>6</v>
      </c>
      <c r="AHO189" s="257">
        <v>12</v>
      </c>
      <c r="AHP189" s="257">
        <v>0</v>
      </c>
      <c r="AHQ189" s="257">
        <v>0</v>
      </c>
      <c r="AHR189" s="257">
        <v>0</v>
      </c>
      <c r="AHS189" s="257">
        <v>0</v>
      </c>
      <c r="AHT189" s="257">
        <v>0</v>
      </c>
      <c r="AHU189" s="257">
        <v>0</v>
      </c>
      <c r="AHV189" s="257">
        <v>0</v>
      </c>
      <c r="AHW189" s="257">
        <v>0</v>
      </c>
      <c r="AHX189" s="257">
        <v>0</v>
      </c>
      <c r="AHY189" s="257">
        <v>0</v>
      </c>
      <c r="AHZ189" s="257">
        <v>0</v>
      </c>
      <c r="AIA189" s="257">
        <v>0</v>
      </c>
      <c r="AIB189" s="257">
        <v>0</v>
      </c>
      <c r="AIC189" s="257">
        <v>10</v>
      </c>
      <c r="AID189" s="257">
        <v>0</v>
      </c>
      <c r="AIE189" s="257">
        <v>0</v>
      </c>
      <c r="AIF189" s="257">
        <v>5</v>
      </c>
      <c r="AIG189" s="257">
        <v>4</v>
      </c>
      <c r="AIH189" s="257">
        <v>6</v>
      </c>
      <c r="AII189" s="257">
        <v>3</v>
      </c>
      <c r="AIJ189" s="257">
        <v>0</v>
      </c>
      <c r="AIK189" s="258">
        <v>0</v>
      </c>
      <c r="AIL189" s="651">
        <f>[1]集計!G$1053</f>
        <v>0</v>
      </c>
      <c r="AIM189" s="651">
        <f>[1]集計!H$1053</f>
        <v>3</v>
      </c>
      <c r="AIN189" s="651">
        <f>[1]集計!I$1053</f>
        <v>6</v>
      </c>
      <c r="AIO189" s="651">
        <f>[1]集計!J$1053</f>
        <v>6</v>
      </c>
      <c r="AIP189" s="651">
        <f>[1]集計!K$1053</f>
        <v>0</v>
      </c>
      <c r="AIQ189" s="651">
        <f>[1]集計!L$1053</f>
        <v>4</v>
      </c>
      <c r="AIR189" s="651">
        <f>[1]集計!M$1053</f>
        <v>0</v>
      </c>
      <c r="AIS189" s="651">
        <f>[1]集計!N$1053</f>
        <v>0</v>
      </c>
      <c r="AIT189" s="651">
        <f>[1]集計!O$1053</f>
        <v>0</v>
      </c>
      <c r="AIU189" s="651">
        <f>[1]集計!P$1053</f>
        <v>0</v>
      </c>
      <c r="AIV189" s="255">
        <f t="shared" ref="AIV189:AKA189" si="245">SUMIF($C$5:$C$184,"塗装",AIV5:AIV184)</f>
        <v>6</v>
      </c>
      <c r="AIW189" s="621">
        <f t="shared" si="245"/>
        <v>4</v>
      </c>
      <c r="AIX189" s="255">
        <f t="shared" si="245"/>
        <v>2</v>
      </c>
      <c r="AIY189" s="255">
        <f t="shared" si="245"/>
        <v>0</v>
      </c>
      <c r="AIZ189" s="255">
        <f t="shared" si="245"/>
        <v>0</v>
      </c>
      <c r="AJA189" s="255">
        <f t="shared" si="245"/>
        <v>2</v>
      </c>
      <c r="AJB189" s="255">
        <f t="shared" si="245"/>
        <v>2</v>
      </c>
      <c r="AJC189" s="255">
        <f t="shared" si="245"/>
        <v>2</v>
      </c>
      <c r="AJD189" s="255">
        <f t="shared" si="245"/>
        <v>2</v>
      </c>
      <c r="AJE189" s="255">
        <f t="shared" si="245"/>
        <v>2</v>
      </c>
      <c r="AJF189" s="255">
        <f t="shared" si="245"/>
        <v>2</v>
      </c>
      <c r="AJG189" s="255">
        <f t="shared" si="245"/>
        <v>0</v>
      </c>
      <c r="AJH189" s="255">
        <f t="shared" si="245"/>
        <v>0</v>
      </c>
      <c r="AJI189" s="255">
        <f t="shared" si="245"/>
        <v>0</v>
      </c>
      <c r="AJJ189" s="255">
        <f t="shared" si="245"/>
        <v>0</v>
      </c>
      <c r="AJK189" s="255">
        <f t="shared" si="245"/>
        <v>0</v>
      </c>
      <c r="AJL189" s="255">
        <f t="shared" si="245"/>
        <v>0</v>
      </c>
      <c r="AJM189" s="255">
        <f t="shared" si="245"/>
        <v>0</v>
      </c>
      <c r="AJN189" s="255">
        <f t="shared" si="245"/>
        <v>0</v>
      </c>
      <c r="AJO189" s="255">
        <f t="shared" si="245"/>
        <v>0</v>
      </c>
      <c r="AJP189" s="255">
        <f t="shared" si="245"/>
        <v>0</v>
      </c>
      <c r="AJQ189" s="255">
        <f t="shared" si="245"/>
        <v>0</v>
      </c>
      <c r="AJR189" s="255">
        <f t="shared" si="245"/>
        <v>0</v>
      </c>
      <c r="AJS189" s="255">
        <f t="shared" si="245"/>
        <v>0</v>
      </c>
      <c r="AJT189" s="255">
        <f t="shared" si="245"/>
        <v>0</v>
      </c>
      <c r="AJU189" s="255">
        <f t="shared" si="245"/>
        <v>0</v>
      </c>
      <c r="AJV189" s="255">
        <f t="shared" si="245"/>
        <v>0</v>
      </c>
      <c r="AJW189" s="255">
        <f t="shared" si="245"/>
        <v>0</v>
      </c>
      <c r="AJX189" s="255">
        <f t="shared" si="245"/>
        <v>0</v>
      </c>
      <c r="AJY189" s="255">
        <f t="shared" si="245"/>
        <v>1.3986578666666667</v>
      </c>
      <c r="AJZ189" s="255">
        <f t="shared" si="245"/>
        <v>5.5946314666666668</v>
      </c>
      <c r="AKA189" s="255">
        <f t="shared" si="245"/>
        <v>5.5946314666666668</v>
      </c>
      <c r="AKB189" s="255">
        <f t="shared" ref="AKB189:ALG189" si="246">SUMIF($C$5:$C$184,"塗装",AKB5:AKB184)</f>
        <v>0</v>
      </c>
      <c r="AKC189" s="255">
        <f t="shared" si="246"/>
        <v>0</v>
      </c>
      <c r="AKD189" s="255">
        <f t="shared" si="246"/>
        <v>5.5946314666666668</v>
      </c>
      <c r="AKE189" s="255">
        <f t="shared" si="246"/>
        <v>3.6365104533333334</v>
      </c>
      <c r="AKF189" s="255">
        <f t="shared" si="246"/>
        <v>3.3567788799999998</v>
      </c>
      <c r="AKG189" s="255">
        <f t="shared" si="246"/>
        <v>0</v>
      </c>
      <c r="AKH189" s="255">
        <f t="shared" si="246"/>
        <v>0</v>
      </c>
      <c r="AKI189" s="255">
        <f t="shared" si="246"/>
        <v>0</v>
      </c>
      <c r="AKJ189" s="255">
        <f t="shared" si="246"/>
        <v>0</v>
      </c>
      <c r="AKK189" s="255">
        <f t="shared" si="246"/>
        <v>0</v>
      </c>
      <c r="AKL189" s="255">
        <f t="shared" si="246"/>
        <v>0</v>
      </c>
      <c r="AKM189" s="255">
        <f t="shared" si="246"/>
        <v>0</v>
      </c>
      <c r="AKN189" s="255">
        <f t="shared" si="246"/>
        <v>0</v>
      </c>
      <c r="AKO189" s="255">
        <f t="shared" si="246"/>
        <v>0</v>
      </c>
      <c r="AKP189" s="255">
        <f t="shared" si="246"/>
        <v>0</v>
      </c>
      <c r="AKQ189" s="255">
        <f t="shared" si="246"/>
        <v>0</v>
      </c>
      <c r="AKR189" s="255">
        <f t="shared" si="246"/>
        <v>0</v>
      </c>
      <c r="AKS189" s="255">
        <f t="shared" si="246"/>
        <v>0</v>
      </c>
      <c r="AKT189" s="255">
        <f t="shared" si="246"/>
        <v>0</v>
      </c>
      <c r="AKU189" s="255">
        <f t="shared" si="246"/>
        <v>0</v>
      </c>
      <c r="AKV189" s="255">
        <f t="shared" si="246"/>
        <v>0</v>
      </c>
      <c r="AKW189" s="255">
        <f t="shared" si="246"/>
        <v>0</v>
      </c>
      <c r="AKX189" s="255">
        <f t="shared" si="246"/>
        <v>2.7973157333333334</v>
      </c>
      <c r="AKY189" s="255">
        <f t="shared" si="246"/>
        <v>0</v>
      </c>
      <c r="AKZ189" s="255">
        <f t="shared" si="246"/>
        <v>0</v>
      </c>
      <c r="ALA189" s="255">
        <f t="shared" si="246"/>
        <v>0</v>
      </c>
      <c r="ALB189" s="255">
        <f t="shared" si="246"/>
        <v>4.3435093333333343</v>
      </c>
      <c r="ALC189" s="255">
        <f t="shared" si="246"/>
        <v>0</v>
      </c>
      <c r="ALD189" s="255">
        <f t="shared" si="246"/>
        <v>0</v>
      </c>
      <c r="ALE189" s="255">
        <f t="shared" si="246"/>
        <v>0</v>
      </c>
      <c r="ALF189" s="255">
        <f t="shared" si="246"/>
        <v>0</v>
      </c>
      <c r="ALG189" s="255">
        <f t="shared" si="246"/>
        <v>0</v>
      </c>
      <c r="ALH189" s="255">
        <f t="shared" ref="ALH189:AMM189" si="247">SUMIF($C$5:$C$184,"塗装",ALH5:ALH184)</f>
        <v>0</v>
      </c>
      <c r="ALI189" s="255">
        <f t="shared" si="247"/>
        <v>0</v>
      </c>
      <c r="ALJ189" s="255">
        <f t="shared" si="247"/>
        <v>0</v>
      </c>
      <c r="ALK189" s="255">
        <f t="shared" si="247"/>
        <v>0</v>
      </c>
      <c r="ALL189" s="255">
        <f t="shared" si="247"/>
        <v>0</v>
      </c>
      <c r="ALM189" s="255">
        <f t="shared" si="247"/>
        <v>0</v>
      </c>
      <c r="ALN189" s="255">
        <f t="shared" si="247"/>
        <v>0</v>
      </c>
      <c r="ALO189" s="255">
        <f t="shared" si="247"/>
        <v>0</v>
      </c>
      <c r="ALP189" s="255">
        <f t="shared" si="247"/>
        <v>0</v>
      </c>
      <c r="ALQ189" s="255">
        <f t="shared" si="247"/>
        <v>0</v>
      </c>
      <c r="ALR189" s="255">
        <f t="shared" si="247"/>
        <v>0</v>
      </c>
      <c r="ALS189" s="255">
        <f t="shared" si="247"/>
        <v>0</v>
      </c>
      <c r="ALT189" s="255">
        <f t="shared" si="247"/>
        <v>0</v>
      </c>
      <c r="ALU189" s="255">
        <f t="shared" si="247"/>
        <v>0</v>
      </c>
      <c r="ALV189" s="255">
        <f t="shared" si="247"/>
        <v>0</v>
      </c>
      <c r="ALW189" s="255">
        <f t="shared" si="247"/>
        <v>0</v>
      </c>
      <c r="ALX189" s="255">
        <f t="shared" si="247"/>
        <v>0</v>
      </c>
      <c r="ALY189" s="255">
        <f t="shared" si="247"/>
        <v>0</v>
      </c>
      <c r="ALZ189" s="255">
        <f t="shared" si="247"/>
        <v>0</v>
      </c>
      <c r="AMA189" s="255">
        <f t="shared" si="247"/>
        <v>0</v>
      </c>
      <c r="AMB189" s="255">
        <f t="shared" si="247"/>
        <v>0</v>
      </c>
      <c r="AMC189" s="255">
        <f t="shared" si="247"/>
        <v>0</v>
      </c>
      <c r="AMD189" s="255">
        <f t="shared" si="247"/>
        <v>0</v>
      </c>
      <c r="AME189" s="255">
        <f t="shared" si="247"/>
        <v>0</v>
      </c>
      <c r="AMF189" s="255">
        <f t="shared" si="247"/>
        <v>0</v>
      </c>
      <c r="AMG189" s="255">
        <f t="shared" si="247"/>
        <v>0</v>
      </c>
      <c r="AMH189" s="255">
        <f t="shared" si="247"/>
        <v>0</v>
      </c>
      <c r="AMI189" s="255">
        <f t="shared" si="247"/>
        <v>0</v>
      </c>
      <c r="AMJ189" s="255">
        <f t="shared" si="247"/>
        <v>0</v>
      </c>
      <c r="AMK189" s="255">
        <f t="shared" si="247"/>
        <v>0</v>
      </c>
      <c r="AML189" s="255">
        <f t="shared" si="247"/>
        <v>0</v>
      </c>
      <c r="AMM189" s="255">
        <f t="shared" si="247"/>
        <v>0</v>
      </c>
      <c r="AMN189" s="255">
        <f t="shared" ref="AMN189:ANS189" si="248">SUMIF($C$5:$C$184,"塗装",AMN5:AMN184)</f>
        <v>0</v>
      </c>
      <c r="AMO189" s="255">
        <f t="shared" si="248"/>
        <v>0</v>
      </c>
      <c r="AMP189" s="255">
        <f t="shared" si="248"/>
        <v>0</v>
      </c>
      <c r="AMQ189" s="255">
        <f t="shared" si="248"/>
        <v>0</v>
      </c>
      <c r="AMR189" s="255">
        <f t="shared" si="248"/>
        <v>0</v>
      </c>
      <c r="AMS189" s="255">
        <f t="shared" si="248"/>
        <v>0</v>
      </c>
      <c r="AMT189" s="255">
        <f t="shared" si="248"/>
        <v>0</v>
      </c>
      <c r="AMU189" s="255">
        <f t="shared" si="248"/>
        <v>0</v>
      </c>
      <c r="AMV189" s="255">
        <f t="shared" si="248"/>
        <v>0</v>
      </c>
      <c r="AMW189" s="255">
        <f t="shared" si="248"/>
        <v>0</v>
      </c>
      <c r="AMX189" s="255">
        <f t="shared" si="248"/>
        <v>0</v>
      </c>
      <c r="AMY189" s="255">
        <f t="shared" si="248"/>
        <v>0</v>
      </c>
      <c r="AMZ189" s="255">
        <f t="shared" si="248"/>
        <v>0</v>
      </c>
      <c r="ANA189" s="255">
        <f t="shared" si="248"/>
        <v>0</v>
      </c>
      <c r="ANB189" s="255">
        <f t="shared" si="248"/>
        <v>0</v>
      </c>
      <c r="ANC189" s="255">
        <f t="shared" si="248"/>
        <v>0</v>
      </c>
      <c r="AND189" s="255">
        <f t="shared" si="248"/>
        <v>0</v>
      </c>
      <c r="ANE189" s="255">
        <f t="shared" si="248"/>
        <v>0</v>
      </c>
      <c r="ANF189" s="255">
        <f t="shared" si="248"/>
        <v>0</v>
      </c>
      <c r="ANG189" s="255">
        <f t="shared" si="248"/>
        <v>0</v>
      </c>
      <c r="ANH189" s="255">
        <f t="shared" si="248"/>
        <v>0</v>
      </c>
      <c r="ANI189" s="255">
        <f t="shared" si="248"/>
        <v>0</v>
      </c>
      <c r="ANJ189" s="255">
        <f t="shared" si="248"/>
        <v>1.4768085933626667</v>
      </c>
      <c r="ANK189" s="255">
        <f t="shared" si="248"/>
        <v>5.9072343734506667</v>
      </c>
      <c r="ANL189" s="255">
        <f t="shared" si="248"/>
        <v>5.9072343734506667</v>
      </c>
      <c r="ANM189" s="255">
        <f t="shared" si="248"/>
        <v>0</v>
      </c>
      <c r="ANN189" s="255">
        <f t="shared" si="248"/>
        <v>0</v>
      </c>
      <c r="ANO189" s="255">
        <f t="shared" si="248"/>
        <v>5.9072343734506667</v>
      </c>
      <c r="ANP189" s="255">
        <f t="shared" si="248"/>
        <v>3.8397023427429335</v>
      </c>
      <c r="ANQ189" s="255">
        <f t="shared" si="248"/>
        <v>3.5443406240703998</v>
      </c>
      <c r="ANR189" s="255">
        <f t="shared" si="248"/>
        <v>0</v>
      </c>
      <c r="ANS189" s="255">
        <f t="shared" si="248"/>
        <v>0</v>
      </c>
      <c r="ANT189" s="255">
        <f t="shared" ref="ANT189:AOY189" si="249">SUMIF($C$5:$C$184,"塗装",ANT5:ANT184)</f>
        <v>0</v>
      </c>
      <c r="ANU189" s="255">
        <f t="shared" si="249"/>
        <v>0</v>
      </c>
      <c r="ANV189" s="255">
        <f t="shared" si="249"/>
        <v>0</v>
      </c>
      <c r="ANW189" s="255">
        <f t="shared" si="249"/>
        <v>0</v>
      </c>
      <c r="ANX189" s="255">
        <f t="shared" si="249"/>
        <v>0</v>
      </c>
      <c r="ANY189" s="255">
        <f t="shared" si="249"/>
        <v>0</v>
      </c>
      <c r="ANZ189" s="255">
        <f t="shared" si="249"/>
        <v>0</v>
      </c>
      <c r="AOA189" s="255">
        <f t="shared" si="249"/>
        <v>0</v>
      </c>
      <c r="AOB189" s="255">
        <f t="shared" si="249"/>
        <v>0</v>
      </c>
      <c r="AOC189" s="255">
        <f t="shared" si="249"/>
        <v>2.9536171867253334</v>
      </c>
      <c r="AOD189" s="255">
        <f t="shared" si="249"/>
        <v>0</v>
      </c>
      <c r="AOE189" s="255">
        <f t="shared" si="249"/>
        <v>0</v>
      </c>
      <c r="AOF189" s="255">
        <f t="shared" si="249"/>
        <v>0</v>
      </c>
      <c r="AOG189" s="255">
        <f t="shared" si="249"/>
        <v>0</v>
      </c>
      <c r="AOH189" s="255">
        <f t="shared" si="249"/>
        <v>0</v>
      </c>
      <c r="AOI189" s="255">
        <f t="shared" si="249"/>
        <v>0</v>
      </c>
      <c r="AOJ189" s="255">
        <f t="shared" si="249"/>
        <v>0</v>
      </c>
      <c r="AOK189" s="255">
        <f t="shared" si="249"/>
        <v>0</v>
      </c>
      <c r="AOL189" s="255">
        <f t="shared" si="249"/>
        <v>0</v>
      </c>
      <c r="AOM189" s="255">
        <f t="shared" si="249"/>
        <v>0</v>
      </c>
      <c r="AON189" s="255">
        <f t="shared" si="249"/>
        <v>0</v>
      </c>
      <c r="AOO189" s="255">
        <f t="shared" si="249"/>
        <v>0</v>
      </c>
      <c r="AOP189" s="255">
        <f t="shared" si="249"/>
        <v>0</v>
      </c>
      <c r="AOQ189" s="255">
        <f t="shared" si="249"/>
        <v>0</v>
      </c>
      <c r="AOR189" s="255">
        <f t="shared" si="249"/>
        <v>0</v>
      </c>
      <c r="AOS189" s="255">
        <f t="shared" si="249"/>
        <v>0</v>
      </c>
      <c r="AOT189" s="255">
        <f t="shared" si="249"/>
        <v>0</v>
      </c>
      <c r="AOU189" s="255">
        <f t="shared" si="249"/>
        <v>0</v>
      </c>
      <c r="AOV189" s="255">
        <f t="shared" si="249"/>
        <v>0</v>
      </c>
      <c r="AOW189" s="255">
        <f t="shared" si="249"/>
        <v>0</v>
      </c>
      <c r="AOX189" s="255">
        <f t="shared" si="249"/>
        <v>0</v>
      </c>
      <c r="AOY189" s="255">
        <f t="shared" si="249"/>
        <v>0</v>
      </c>
      <c r="AOZ189" s="255">
        <f t="shared" ref="AOZ189:APW189" si="250">SUMIF($C$5:$C$184,"塗装",AOZ5:AOZ184)</f>
        <v>0</v>
      </c>
      <c r="APA189" s="255">
        <f t="shared" si="250"/>
        <v>0</v>
      </c>
      <c r="APB189" s="255">
        <f t="shared" si="250"/>
        <v>0</v>
      </c>
      <c r="APC189" s="255">
        <f t="shared" si="250"/>
        <v>0</v>
      </c>
      <c r="APD189" s="255">
        <f t="shared" si="250"/>
        <v>0</v>
      </c>
      <c r="APE189" s="255">
        <f t="shared" si="250"/>
        <v>0</v>
      </c>
      <c r="APF189" s="255">
        <f t="shared" si="250"/>
        <v>0</v>
      </c>
      <c r="APG189" s="255">
        <f t="shared" si="250"/>
        <v>0</v>
      </c>
      <c r="APH189" s="255">
        <f t="shared" si="250"/>
        <v>0</v>
      </c>
      <c r="API189" s="255">
        <f t="shared" si="250"/>
        <v>0</v>
      </c>
      <c r="APJ189" s="255">
        <f t="shared" si="250"/>
        <v>0</v>
      </c>
      <c r="APK189" s="255">
        <f t="shared" si="250"/>
        <v>0</v>
      </c>
      <c r="APL189" s="255">
        <f t="shared" si="250"/>
        <v>0</v>
      </c>
      <c r="APM189" s="255">
        <f t="shared" si="250"/>
        <v>0</v>
      </c>
      <c r="APN189" s="255">
        <f t="shared" si="250"/>
        <v>0</v>
      </c>
      <c r="APO189" s="255">
        <f t="shared" si="250"/>
        <v>3</v>
      </c>
      <c r="APP189" s="255">
        <f t="shared" si="250"/>
        <v>0</v>
      </c>
      <c r="APQ189" s="255">
        <f t="shared" si="250"/>
        <v>0</v>
      </c>
      <c r="APR189" s="255">
        <f t="shared" si="250"/>
        <v>0</v>
      </c>
      <c r="APS189" s="255">
        <f t="shared" si="250"/>
        <v>0</v>
      </c>
      <c r="APT189" s="255">
        <f t="shared" si="250"/>
        <v>0</v>
      </c>
      <c r="APU189" s="255">
        <f t="shared" si="250"/>
        <v>0</v>
      </c>
      <c r="APV189" s="255">
        <f t="shared" si="250"/>
        <v>0</v>
      </c>
      <c r="APW189" s="255">
        <f t="shared" si="250"/>
        <v>0</v>
      </c>
    </row>
    <row r="190" spans="2:1115" s="136" customFormat="1" ht="14.25" customHeight="1" thickBot="1">
      <c r="B190" s="188"/>
      <c r="C190" s="188"/>
      <c r="D190" s="189"/>
      <c r="E190" s="188"/>
      <c r="F190" s="190"/>
      <c r="G190" s="190"/>
      <c r="H190" s="190"/>
      <c r="I190" s="261">
        <v>11</v>
      </c>
      <c r="J190" s="262">
        <v>4</v>
      </c>
      <c r="K190" s="262">
        <v>14</v>
      </c>
      <c r="L190" s="262">
        <v>0</v>
      </c>
      <c r="M190" s="262">
        <v>13</v>
      </c>
      <c r="N190" s="262">
        <v>14</v>
      </c>
      <c r="O190" s="262">
        <v>24</v>
      </c>
      <c r="P190" s="262">
        <v>12</v>
      </c>
      <c r="Q190" s="262">
        <v>6</v>
      </c>
      <c r="R190" s="262">
        <v>0</v>
      </c>
      <c r="S190" s="262">
        <v>0</v>
      </c>
      <c r="T190" s="262">
        <v>0</v>
      </c>
      <c r="U190" s="262">
        <v>0</v>
      </c>
      <c r="V190" s="262">
        <v>0</v>
      </c>
      <c r="W190" s="262">
        <v>2</v>
      </c>
      <c r="X190" s="262">
        <v>6</v>
      </c>
      <c r="Y190" s="262">
        <v>25</v>
      </c>
      <c r="Z190" s="262">
        <v>7</v>
      </c>
      <c r="AA190" s="262">
        <v>4</v>
      </c>
      <c r="AB190" s="262">
        <v>25</v>
      </c>
      <c r="AC190" s="262">
        <v>20</v>
      </c>
      <c r="AD190" s="262">
        <v>20</v>
      </c>
      <c r="AE190" s="262">
        <v>29</v>
      </c>
      <c r="AF190" s="262">
        <v>22</v>
      </c>
      <c r="AG190" s="262">
        <v>0</v>
      </c>
      <c r="AH190" s="262">
        <v>18</v>
      </c>
      <c r="AI190" s="262">
        <v>0</v>
      </c>
      <c r="AJ190" s="262">
        <v>9</v>
      </c>
      <c r="AK190" s="262">
        <v>13</v>
      </c>
      <c r="AL190" s="262">
        <v>15</v>
      </c>
      <c r="AM190" s="263">
        <v>13</v>
      </c>
      <c r="AN190" s="261">
        <v>0</v>
      </c>
      <c r="AO190" s="262">
        <v>16</v>
      </c>
      <c r="AP190" s="262">
        <v>9</v>
      </c>
      <c r="AQ190" s="262">
        <v>8</v>
      </c>
      <c r="AR190" s="262">
        <v>8</v>
      </c>
      <c r="AS190" s="262">
        <v>12</v>
      </c>
      <c r="AT190" s="262">
        <v>0</v>
      </c>
      <c r="AU190" s="262">
        <v>0</v>
      </c>
      <c r="AV190" s="262">
        <v>10</v>
      </c>
      <c r="AW190" s="262">
        <v>0</v>
      </c>
      <c r="AX190" s="262">
        <v>0</v>
      </c>
      <c r="AY190" s="262">
        <v>13</v>
      </c>
      <c r="AZ190" s="262">
        <v>14</v>
      </c>
      <c r="BA190" s="262">
        <v>2</v>
      </c>
      <c r="BB190" s="262">
        <v>0</v>
      </c>
      <c r="BC190" s="262">
        <v>26</v>
      </c>
      <c r="BD190" s="262">
        <v>6</v>
      </c>
      <c r="BE190" s="262">
        <v>5</v>
      </c>
      <c r="BF190" s="262">
        <v>24</v>
      </c>
      <c r="BG190" s="262">
        <v>13</v>
      </c>
      <c r="BH190" s="262">
        <v>0</v>
      </c>
      <c r="BI190" s="262">
        <v>0</v>
      </c>
      <c r="BJ190" s="262">
        <v>6</v>
      </c>
      <c r="BK190" s="262">
        <v>11</v>
      </c>
      <c r="BL190" s="262">
        <v>9</v>
      </c>
      <c r="BM190" s="262">
        <v>10</v>
      </c>
      <c r="BN190" s="262">
        <v>15</v>
      </c>
      <c r="BO190" s="262">
        <v>26</v>
      </c>
      <c r="BP190" s="262">
        <v>0</v>
      </c>
      <c r="BQ190" s="262">
        <v>10</v>
      </c>
      <c r="BR190" s="263">
        <v>22</v>
      </c>
      <c r="BS190" s="261">
        <v>0</v>
      </c>
      <c r="BT190" s="262">
        <v>4</v>
      </c>
      <c r="BU190" s="262">
        <v>2</v>
      </c>
      <c r="BV190" s="262">
        <v>0</v>
      </c>
      <c r="BW190" s="262">
        <v>0</v>
      </c>
      <c r="BX190" s="262">
        <v>14</v>
      </c>
      <c r="BY190" s="262">
        <v>13</v>
      </c>
      <c r="BZ190" s="262">
        <v>15</v>
      </c>
      <c r="CA190" s="262">
        <v>19</v>
      </c>
      <c r="CB190" s="262">
        <v>23</v>
      </c>
      <c r="CC190" s="262">
        <v>0</v>
      </c>
      <c r="CD190" s="262">
        <v>0</v>
      </c>
      <c r="CE190" s="262">
        <v>18</v>
      </c>
      <c r="CF190" s="262">
        <v>12</v>
      </c>
      <c r="CG190" s="262">
        <v>17</v>
      </c>
      <c r="CH190" s="262">
        <v>33</v>
      </c>
      <c r="CI190" s="262">
        <v>21</v>
      </c>
      <c r="CJ190" s="262">
        <v>4</v>
      </c>
      <c r="CK190" s="262">
        <v>0</v>
      </c>
      <c r="CL190" s="262">
        <v>13</v>
      </c>
      <c r="CM190" s="262">
        <v>8</v>
      </c>
      <c r="CN190" s="262">
        <v>7</v>
      </c>
      <c r="CO190" s="262">
        <v>1</v>
      </c>
      <c r="CP190" s="262">
        <v>4</v>
      </c>
      <c r="CQ190" s="262">
        <v>10</v>
      </c>
      <c r="CR190" s="262">
        <v>0</v>
      </c>
      <c r="CS190" s="262">
        <v>12</v>
      </c>
      <c r="CT190" s="262">
        <v>7</v>
      </c>
      <c r="CU190" s="263">
        <v>14</v>
      </c>
      <c r="CV190" s="261">
        <v>10</v>
      </c>
      <c r="CW190" s="262">
        <v>3</v>
      </c>
      <c r="CX190" s="262">
        <v>6</v>
      </c>
      <c r="CY190" s="262">
        <v>0</v>
      </c>
      <c r="CZ190" s="262">
        <v>0</v>
      </c>
      <c r="DA190" s="262">
        <v>0</v>
      </c>
      <c r="DB190" s="262">
        <v>4</v>
      </c>
      <c r="DC190" s="262">
        <v>0</v>
      </c>
      <c r="DD190" s="262">
        <v>3</v>
      </c>
      <c r="DE190" s="262">
        <v>6</v>
      </c>
      <c r="DF190" s="262">
        <v>0</v>
      </c>
      <c r="DG190" s="262">
        <v>12</v>
      </c>
      <c r="DH190" s="262">
        <v>6</v>
      </c>
      <c r="DI190" s="262">
        <v>7</v>
      </c>
      <c r="DJ190" s="262">
        <v>5</v>
      </c>
      <c r="DK190" s="262">
        <v>4</v>
      </c>
      <c r="DL190" s="262">
        <v>1</v>
      </c>
      <c r="DM190" s="262">
        <v>0</v>
      </c>
      <c r="DN190" s="262">
        <v>0</v>
      </c>
      <c r="DO190" s="262">
        <v>0</v>
      </c>
      <c r="DP190" s="262">
        <v>0</v>
      </c>
      <c r="DQ190" s="262">
        <v>8</v>
      </c>
      <c r="DR190" s="262">
        <v>1</v>
      </c>
      <c r="DS190" s="262">
        <v>4</v>
      </c>
      <c r="DT190" s="262">
        <v>0</v>
      </c>
      <c r="DU190" s="262">
        <v>2</v>
      </c>
      <c r="DV190" s="262">
        <v>0</v>
      </c>
      <c r="DW190" s="262">
        <v>0</v>
      </c>
      <c r="DX190" s="262">
        <v>0</v>
      </c>
      <c r="DY190" s="262">
        <v>5</v>
      </c>
      <c r="DZ190" s="263">
        <v>3</v>
      </c>
      <c r="EA190" s="261">
        <v>0</v>
      </c>
      <c r="EB190" s="262">
        <v>7</v>
      </c>
      <c r="EC190" s="262">
        <v>0</v>
      </c>
      <c r="ED190" s="262">
        <v>0</v>
      </c>
      <c r="EE190" s="262">
        <v>8</v>
      </c>
      <c r="EF190" s="262">
        <v>14</v>
      </c>
      <c r="EG190" s="262">
        <v>22</v>
      </c>
      <c r="EH190" s="262">
        <v>0</v>
      </c>
      <c r="EI190" s="262">
        <v>11</v>
      </c>
      <c r="EJ190" s="262">
        <v>14</v>
      </c>
      <c r="EK190" s="262">
        <v>8</v>
      </c>
      <c r="EL190" s="262">
        <v>17</v>
      </c>
      <c r="EM190" s="262">
        <v>0</v>
      </c>
      <c r="EN190" s="262">
        <v>0</v>
      </c>
      <c r="EO190" s="262">
        <v>0</v>
      </c>
      <c r="EP190" s="262">
        <v>12</v>
      </c>
      <c r="EQ190" s="262">
        <v>17</v>
      </c>
      <c r="ER190" s="262">
        <v>14</v>
      </c>
      <c r="ES190" s="262">
        <v>10</v>
      </c>
      <c r="ET190" s="262">
        <v>6</v>
      </c>
      <c r="EU190" s="262">
        <v>2</v>
      </c>
      <c r="EV190" s="262">
        <v>0</v>
      </c>
      <c r="EW190" s="262">
        <v>4</v>
      </c>
      <c r="EX190" s="262">
        <v>24</v>
      </c>
      <c r="EY190" s="262">
        <v>2</v>
      </c>
      <c r="EZ190" s="262">
        <v>18</v>
      </c>
      <c r="FA190" s="262">
        <v>16</v>
      </c>
      <c r="FB190" s="262">
        <v>2</v>
      </c>
      <c r="FC190" s="262">
        <v>0</v>
      </c>
      <c r="FD190" s="263">
        <v>18</v>
      </c>
      <c r="FE190" s="264">
        <v>33</v>
      </c>
      <c r="FF190" s="262">
        <v>21</v>
      </c>
      <c r="FG190" s="262">
        <v>33</v>
      </c>
      <c r="FH190" s="262">
        <v>12</v>
      </c>
      <c r="FI190" s="262">
        <v>6</v>
      </c>
      <c r="FJ190" s="262">
        <v>0</v>
      </c>
      <c r="FK190" s="262">
        <v>27</v>
      </c>
      <c r="FL190" s="262">
        <v>45</v>
      </c>
      <c r="FM190" s="262">
        <v>20</v>
      </c>
      <c r="FN190" s="262">
        <v>16</v>
      </c>
      <c r="FO190" s="262">
        <v>7</v>
      </c>
      <c r="FP190" s="262">
        <v>4</v>
      </c>
      <c r="FQ190" s="262">
        <v>0</v>
      </c>
      <c r="FR190" s="262">
        <v>7</v>
      </c>
      <c r="FS190" s="262">
        <v>2</v>
      </c>
      <c r="FT190" s="262">
        <v>5</v>
      </c>
      <c r="FU190" s="262">
        <v>13</v>
      </c>
      <c r="FV190" s="262">
        <v>0</v>
      </c>
      <c r="FW190" s="262">
        <v>1</v>
      </c>
      <c r="FX190" s="262">
        <v>0</v>
      </c>
      <c r="FY190" s="262">
        <v>9</v>
      </c>
      <c r="FZ190" s="262">
        <v>16</v>
      </c>
      <c r="GA190" s="262">
        <v>2</v>
      </c>
      <c r="GB190" s="262">
        <v>18</v>
      </c>
      <c r="GC190" s="262">
        <v>15</v>
      </c>
      <c r="GD190" s="262">
        <v>0</v>
      </c>
      <c r="GE190" s="262">
        <v>0</v>
      </c>
      <c r="GF190" s="262">
        <v>9</v>
      </c>
      <c r="GG190" s="262">
        <v>18</v>
      </c>
      <c r="GH190" s="262">
        <v>7</v>
      </c>
      <c r="GI190" s="350">
        <v>5</v>
      </c>
      <c r="GJ190" s="261">
        <v>13</v>
      </c>
      <c r="GK190" s="262">
        <v>7</v>
      </c>
      <c r="GL190" s="262">
        <v>0</v>
      </c>
      <c r="GM190" s="262">
        <v>14</v>
      </c>
      <c r="GN190" s="262">
        <v>5</v>
      </c>
      <c r="GO190" s="262">
        <v>5</v>
      </c>
      <c r="GP190" s="262">
        <v>13</v>
      </c>
      <c r="GQ190" s="262">
        <v>10</v>
      </c>
      <c r="GR190" s="262">
        <v>0</v>
      </c>
      <c r="GS190" s="262">
        <v>0</v>
      </c>
      <c r="GT190" s="262">
        <v>7</v>
      </c>
      <c r="GU190" s="262">
        <v>10</v>
      </c>
      <c r="GV190" s="262">
        <v>0</v>
      </c>
      <c r="GW190" s="262">
        <v>0</v>
      </c>
      <c r="GX190" s="262">
        <v>4</v>
      </c>
      <c r="GY190" s="262">
        <v>4</v>
      </c>
      <c r="GZ190" s="262">
        <v>0</v>
      </c>
      <c r="HA190" s="262">
        <v>2</v>
      </c>
      <c r="HB190" s="262">
        <v>8</v>
      </c>
      <c r="HC190" s="262">
        <v>15</v>
      </c>
      <c r="HD190" s="262">
        <v>14</v>
      </c>
      <c r="HE190" s="262">
        <v>14</v>
      </c>
      <c r="HF190" s="262">
        <v>14</v>
      </c>
      <c r="HG190" s="262">
        <v>0</v>
      </c>
      <c r="HH190" s="262">
        <v>0</v>
      </c>
      <c r="HI190" s="262">
        <v>14</v>
      </c>
      <c r="HJ190" s="262">
        <v>3</v>
      </c>
      <c r="HK190" s="262">
        <v>12</v>
      </c>
      <c r="HL190" s="262">
        <v>1</v>
      </c>
      <c r="HM190" s="263">
        <v>0</v>
      </c>
      <c r="HN190" s="264">
        <v>0</v>
      </c>
      <c r="HO190" s="262">
        <v>2</v>
      </c>
      <c r="HP190" s="262">
        <v>4</v>
      </c>
      <c r="HQ190" s="262">
        <v>2</v>
      </c>
      <c r="HR190" s="262">
        <v>0</v>
      </c>
      <c r="HS190" s="262">
        <v>4</v>
      </c>
      <c r="HT190" s="262">
        <v>0</v>
      </c>
      <c r="HU190" s="262">
        <v>0</v>
      </c>
      <c r="HV190" s="262">
        <v>2</v>
      </c>
      <c r="HW190" s="262">
        <v>0</v>
      </c>
      <c r="HX190" s="262">
        <v>4</v>
      </c>
      <c r="HY190" s="262">
        <v>9</v>
      </c>
      <c r="HZ190" s="262">
        <v>18</v>
      </c>
      <c r="IA190" s="262">
        <v>19</v>
      </c>
      <c r="IB190" s="262">
        <v>0</v>
      </c>
      <c r="IC190" s="262">
        <v>12</v>
      </c>
      <c r="ID190" s="262">
        <v>8</v>
      </c>
      <c r="IE190" s="262">
        <v>6</v>
      </c>
      <c r="IF190" s="262">
        <v>0</v>
      </c>
      <c r="IG190" s="262">
        <v>10</v>
      </c>
      <c r="IH190" s="262">
        <v>6</v>
      </c>
      <c r="II190" s="262">
        <v>6</v>
      </c>
      <c r="IJ190" s="262">
        <v>0</v>
      </c>
      <c r="IK190" s="262">
        <v>0</v>
      </c>
      <c r="IL190" s="262">
        <v>0</v>
      </c>
      <c r="IM190" s="262">
        <v>0</v>
      </c>
      <c r="IN190" s="262">
        <v>2</v>
      </c>
      <c r="IO190" s="262">
        <v>2</v>
      </c>
      <c r="IP190" s="262">
        <v>0</v>
      </c>
      <c r="IQ190" s="262">
        <v>2</v>
      </c>
      <c r="IR190" s="263">
        <v>9</v>
      </c>
      <c r="IS190" s="261">
        <v>16</v>
      </c>
      <c r="IT190" s="262">
        <v>10</v>
      </c>
      <c r="IU190" s="262">
        <v>14</v>
      </c>
      <c r="IV190" s="262">
        <v>4</v>
      </c>
      <c r="IW190" s="262">
        <v>0</v>
      </c>
      <c r="IX190" s="262">
        <v>16</v>
      </c>
      <c r="IY190" s="262">
        <v>14</v>
      </c>
      <c r="IZ190" s="262">
        <v>0</v>
      </c>
      <c r="JA190" s="262">
        <v>22</v>
      </c>
      <c r="JB190" s="262">
        <v>24</v>
      </c>
      <c r="JC190" s="262">
        <v>0</v>
      </c>
      <c r="JD190" s="262">
        <v>0</v>
      </c>
      <c r="JE190" s="262">
        <v>20</v>
      </c>
      <c r="JF190" s="262">
        <v>6</v>
      </c>
      <c r="JG190" s="262">
        <v>8</v>
      </c>
      <c r="JH190" s="262">
        <v>8</v>
      </c>
      <c r="JI190" s="262">
        <v>18</v>
      </c>
      <c r="JJ190" s="262">
        <v>0</v>
      </c>
      <c r="JK190" s="262">
        <v>0</v>
      </c>
      <c r="JL190" s="262">
        <v>0</v>
      </c>
      <c r="JM190" s="262">
        <v>4</v>
      </c>
      <c r="JN190" s="262">
        <v>6</v>
      </c>
      <c r="JO190" s="262">
        <v>8</v>
      </c>
      <c r="JP190" s="262">
        <v>3</v>
      </c>
      <c r="JQ190" s="262">
        <v>0</v>
      </c>
      <c r="JR190" s="262">
        <v>0</v>
      </c>
      <c r="JS190" s="262">
        <v>1</v>
      </c>
      <c r="JT190" s="262">
        <v>10</v>
      </c>
      <c r="JU190" s="262">
        <v>12</v>
      </c>
      <c r="JV190" s="262">
        <v>10</v>
      </c>
      <c r="JW190" s="263">
        <v>8</v>
      </c>
      <c r="JX190" s="261">
        <v>0</v>
      </c>
      <c r="JY190" s="262">
        <v>0</v>
      </c>
      <c r="JZ190" s="262">
        <v>0</v>
      </c>
      <c r="KA190" s="262">
        <v>2</v>
      </c>
      <c r="KB190" s="262">
        <v>16</v>
      </c>
      <c r="KC190" s="262">
        <v>20</v>
      </c>
      <c r="KD190" s="262">
        <v>16</v>
      </c>
      <c r="KE190" s="262">
        <v>22</v>
      </c>
      <c r="KF190" s="262">
        <v>0</v>
      </c>
      <c r="KG190" s="262">
        <v>12</v>
      </c>
      <c r="KH190" s="262">
        <v>14</v>
      </c>
      <c r="KI190" s="262">
        <v>0</v>
      </c>
      <c r="KJ190" s="262">
        <v>3</v>
      </c>
      <c r="KK190" s="262">
        <v>4</v>
      </c>
      <c r="KL190" s="262">
        <v>0</v>
      </c>
      <c r="KM190" s="262">
        <v>0</v>
      </c>
      <c r="KN190" s="262">
        <v>12</v>
      </c>
      <c r="KO190" s="262">
        <v>0</v>
      </c>
      <c r="KP190" s="262">
        <v>2</v>
      </c>
      <c r="KQ190" s="262">
        <v>9</v>
      </c>
      <c r="KR190" s="262">
        <v>6</v>
      </c>
      <c r="KS190" s="262">
        <v>0</v>
      </c>
      <c r="KT190" s="262">
        <v>0</v>
      </c>
      <c r="KU190" s="262">
        <v>9</v>
      </c>
      <c r="KV190" s="262">
        <v>14</v>
      </c>
      <c r="KW190" s="262">
        <v>18</v>
      </c>
      <c r="KX190" s="262">
        <v>38</v>
      </c>
      <c r="KY190" s="262">
        <v>10</v>
      </c>
      <c r="KZ190" s="262">
        <v>0</v>
      </c>
      <c r="LA190" s="263">
        <v>0</v>
      </c>
      <c r="LB190" s="261">
        <v>0</v>
      </c>
      <c r="LC190" s="262">
        <v>6</v>
      </c>
      <c r="LD190" s="262">
        <v>6</v>
      </c>
      <c r="LE190" s="262">
        <v>0</v>
      </c>
      <c r="LF190" s="262">
        <v>0</v>
      </c>
      <c r="LG190" s="262">
        <v>0</v>
      </c>
      <c r="LH190" s="262">
        <v>0</v>
      </c>
      <c r="LI190" s="262">
        <v>0</v>
      </c>
      <c r="LJ190" s="262">
        <v>2</v>
      </c>
      <c r="LK190" s="262">
        <v>0</v>
      </c>
      <c r="LL190" s="262">
        <v>1</v>
      </c>
      <c r="LM190" s="262">
        <v>12</v>
      </c>
      <c r="LN190" s="262">
        <v>0</v>
      </c>
      <c r="LO190" s="262">
        <v>0</v>
      </c>
      <c r="LP190" s="262">
        <v>0</v>
      </c>
      <c r="LQ190" s="262">
        <v>2</v>
      </c>
      <c r="LR190" s="262">
        <v>3</v>
      </c>
      <c r="LS190" s="262">
        <v>0</v>
      </c>
      <c r="LT190" s="262">
        <v>10</v>
      </c>
      <c r="LU190" s="262">
        <v>4</v>
      </c>
      <c r="LV190" s="262">
        <v>0</v>
      </c>
      <c r="LW190" s="262">
        <v>0</v>
      </c>
      <c r="LX190" s="262">
        <v>0</v>
      </c>
      <c r="LY190" s="262">
        <v>0</v>
      </c>
      <c r="LZ190" s="262">
        <v>0</v>
      </c>
      <c r="MA190" s="262">
        <v>0</v>
      </c>
      <c r="MB190" s="262">
        <v>1</v>
      </c>
      <c r="MC190" s="262">
        <v>0</v>
      </c>
      <c r="MD190" s="262">
        <v>2</v>
      </c>
      <c r="ME190" s="262">
        <v>0</v>
      </c>
      <c r="MF190" s="263">
        <v>6</v>
      </c>
      <c r="MG190" s="261">
        <v>0</v>
      </c>
      <c r="MH190" s="262">
        <v>8</v>
      </c>
      <c r="MI190" s="262">
        <v>5</v>
      </c>
      <c r="MJ190" s="262">
        <v>0</v>
      </c>
      <c r="MK190" s="262">
        <v>14</v>
      </c>
      <c r="ML190" s="262">
        <v>11</v>
      </c>
      <c r="MM190" s="262">
        <v>16</v>
      </c>
      <c r="MN190" s="262">
        <v>14</v>
      </c>
      <c r="MO190" s="262">
        <v>15</v>
      </c>
      <c r="MP190" s="262">
        <v>2</v>
      </c>
      <c r="MQ190" s="262">
        <v>0</v>
      </c>
      <c r="MR190" s="262">
        <v>0</v>
      </c>
      <c r="MS190" s="262">
        <v>5</v>
      </c>
      <c r="MT190" s="262">
        <v>0</v>
      </c>
      <c r="MU190" s="262">
        <v>2</v>
      </c>
      <c r="MV190" s="262">
        <v>5</v>
      </c>
      <c r="MW190" s="262">
        <v>0</v>
      </c>
      <c r="MX190" s="262">
        <v>0</v>
      </c>
      <c r="MY190" s="262">
        <v>3</v>
      </c>
      <c r="MZ190" s="262">
        <v>0</v>
      </c>
      <c r="NA190" s="262">
        <v>0</v>
      </c>
      <c r="NB190" s="262">
        <v>0</v>
      </c>
      <c r="NC190" s="262">
        <v>12</v>
      </c>
      <c r="ND190" s="262">
        <v>0</v>
      </c>
      <c r="NE190" s="262">
        <v>0</v>
      </c>
      <c r="NF190" s="262">
        <v>14</v>
      </c>
      <c r="NG190" s="262">
        <v>0</v>
      </c>
      <c r="NH190" s="262">
        <v>16</v>
      </c>
      <c r="NI190" s="262">
        <v>6</v>
      </c>
      <c r="NJ190" s="263">
        <v>13</v>
      </c>
      <c r="NK190" s="261">
        <v>0</v>
      </c>
      <c r="NL190" s="262">
        <v>0</v>
      </c>
      <c r="NM190" s="262">
        <v>13</v>
      </c>
      <c r="NN190" s="262">
        <v>0</v>
      </c>
      <c r="NO190" s="262">
        <v>10</v>
      </c>
      <c r="NP190" s="262">
        <v>0</v>
      </c>
      <c r="NQ190" s="262">
        <v>8</v>
      </c>
      <c r="NR190" s="262">
        <v>0</v>
      </c>
      <c r="NS190" s="262">
        <v>0</v>
      </c>
      <c r="NT190" s="262">
        <v>0</v>
      </c>
      <c r="NU190" s="262">
        <v>0</v>
      </c>
      <c r="NV190" s="262">
        <v>0</v>
      </c>
      <c r="NW190" s="262">
        <v>0</v>
      </c>
      <c r="NX190" s="262">
        <v>0</v>
      </c>
      <c r="NY190" s="262">
        <v>0</v>
      </c>
      <c r="NZ190" s="262">
        <v>0</v>
      </c>
      <c r="OA190" s="262">
        <v>0</v>
      </c>
      <c r="OB190" s="262">
        <v>8</v>
      </c>
      <c r="OC190" s="262">
        <v>6</v>
      </c>
      <c r="OD190" s="262">
        <v>12</v>
      </c>
      <c r="OE190" s="262">
        <v>8</v>
      </c>
      <c r="OF190" s="262">
        <v>7</v>
      </c>
      <c r="OG190" s="262">
        <v>0</v>
      </c>
      <c r="OH190" s="262">
        <v>0</v>
      </c>
      <c r="OI190" s="262">
        <v>12</v>
      </c>
      <c r="OJ190" s="262">
        <v>12</v>
      </c>
      <c r="OK190" s="262">
        <v>6</v>
      </c>
      <c r="OL190" s="262">
        <v>8</v>
      </c>
      <c r="OM190" s="262">
        <v>12</v>
      </c>
      <c r="ON190" s="262">
        <v>0</v>
      </c>
      <c r="OO190" s="263">
        <v>8</v>
      </c>
      <c r="OP190" s="261">
        <v>2</v>
      </c>
      <c r="OQ190" s="262">
        <v>0</v>
      </c>
      <c r="OR190" s="262">
        <v>2</v>
      </c>
      <c r="OS190" s="262">
        <v>3</v>
      </c>
      <c r="OT190" s="262">
        <v>0</v>
      </c>
      <c r="OU190" s="262">
        <v>0</v>
      </c>
      <c r="OV190" s="262">
        <v>0</v>
      </c>
      <c r="OW190" s="262">
        <v>16</v>
      </c>
      <c r="OX190" s="262">
        <v>24</v>
      </c>
      <c r="OY190" s="262">
        <v>31</v>
      </c>
      <c r="OZ190" s="262">
        <v>23</v>
      </c>
      <c r="PA190" s="262">
        <v>8</v>
      </c>
      <c r="PB190" s="262">
        <v>0</v>
      </c>
      <c r="PC190" s="262">
        <v>29</v>
      </c>
      <c r="PD190" s="262">
        <v>10</v>
      </c>
      <c r="PE190" s="262">
        <v>0</v>
      </c>
      <c r="PF190" s="262">
        <v>2</v>
      </c>
      <c r="PG190" s="262">
        <v>2</v>
      </c>
      <c r="PH190" s="262">
        <v>0</v>
      </c>
      <c r="PI190" s="262">
        <v>0</v>
      </c>
      <c r="PJ190" s="262">
        <v>16</v>
      </c>
      <c r="PK190" s="262">
        <v>0</v>
      </c>
      <c r="PL190" s="262">
        <v>6</v>
      </c>
      <c r="PM190" s="262">
        <v>8</v>
      </c>
      <c r="PN190" s="262">
        <v>16</v>
      </c>
      <c r="PO190" s="262">
        <v>0</v>
      </c>
      <c r="PP190" s="262">
        <v>0</v>
      </c>
      <c r="PQ190" s="262">
        <v>5</v>
      </c>
      <c r="PR190" s="262">
        <v>9</v>
      </c>
      <c r="PS190" s="262">
        <v>12</v>
      </c>
      <c r="PT190" s="263">
        <v>30</v>
      </c>
      <c r="PU190" s="261">
        <v>33</v>
      </c>
      <c r="PV190" s="262">
        <v>8</v>
      </c>
      <c r="PW190" s="262">
        <v>0</v>
      </c>
      <c r="PX190" s="262">
        <v>0</v>
      </c>
      <c r="PY190" s="262">
        <v>0</v>
      </c>
      <c r="PZ190" s="262">
        <v>8</v>
      </c>
      <c r="QA190" s="262">
        <v>18</v>
      </c>
      <c r="QB190" s="262">
        <v>14</v>
      </c>
      <c r="QC190" s="262">
        <v>10</v>
      </c>
      <c r="QD190" s="262">
        <v>0</v>
      </c>
      <c r="QE190" s="262">
        <v>8</v>
      </c>
      <c r="QF190" s="262">
        <v>16</v>
      </c>
      <c r="QG190" s="262">
        <v>5</v>
      </c>
      <c r="QH190" s="262">
        <v>8</v>
      </c>
      <c r="QI190" s="262">
        <v>2</v>
      </c>
      <c r="QJ190" s="262">
        <v>0</v>
      </c>
      <c r="QK190" s="262">
        <v>0</v>
      </c>
      <c r="QL190" s="262">
        <v>4</v>
      </c>
      <c r="QM190" s="262">
        <v>10</v>
      </c>
      <c r="QN190" s="262">
        <v>6</v>
      </c>
      <c r="QO190" s="262">
        <v>16</v>
      </c>
      <c r="QP190" s="262">
        <v>20</v>
      </c>
      <c r="QQ190" s="262">
        <v>0</v>
      </c>
      <c r="QR190" s="262">
        <v>0</v>
      </c>
      <c r="QS190" s="262">
        <v>8</v>
      </c>
      <c r="QT190" s="262">
        <v>4</v>
      </c>
      <c r="QU190" s="262">
        <v>8</v>
      </c>
      <c r="QV190" s="263">
        <v>0</v>
      </c>
      <c r="QW190" s="261">
        <v>12</v>
      </c>
      <c r="QX190" s="262">
        <v>9</v>
      </c>
      <c r="QY190" s="262">
        <v>0</v>
      </c>
      <c r="QZ190" s="262">
        <v>0</v>
      </c>
      <c r="RA190" s="262">
        <v>8</v>
      </c>
      <c r="RB190" s="262">
        <v>16</v>
      </c>
      <c r="RC190" s="262">
        <v>11</v>
      </c>
      <c r="RD190" s="262">
        <v>12</v>
      </c>
      <c r="RE190" s="262">
        <v>4</v>
      </c>
      <c r="RF190" s="262">
        <v>0</v>
      </c>
      <c r="RG190" s="262">
        <v>5</v>
      </c>
      <c r="RH190" s="262">
        <v>3</v>
      </c>
      <c r="RI190" s="262">
        <v>16</v>
      </c>
      <c r="RJ190" s="262">
        <v>6</v>
      </c>
      <c r="RK190" s="262">
        <v>4</v>
      </c>
      <c r="RL190" s="262">
        <v>0</v>
      </c>
      <c r="RM190" s="262">
        <v>0</v>
      </c>
      <c r="RN190" s="262">
        <v>0</v>
      </c>
      <c r="RO190" s="262">
        <v>2</v>
      </c>
      <c r="RP190" s="262">
        <v>0</v>
      </c>
      <c r="RQ190" s="262">
        <v>13</v>
      </c>
      <c r="RR190" s="262">
        <v>0</v>
      </c>
      <c r="RS190" s="262">
        <v>0</v>
      </c>
      <c r="RT190" s="262">
        <v>0</v>
      </c>
      <c r="RU190" s="262">
        <v>0</v>
      </c>
      <c r="RV190" s="262">
        <v>2</v>
      </c>
      <c r="RW190" s="262">
        <v>0</v>
      </c>
      <c r="RX190" s="262">
        <v>0</v>
      </c>
      <c r="RY190" s="262">
        <v>0</v>
      </c>
      <c r="RZ190" s="262">
        <v>0</v>
      </c>
      <c r="SA190" s="263">
        <v>0</v>
      </c>
      <c r="SB190" s="261">
        <v>0</v>
      </c>
      <c r="SC190" s="262">
        <v>0</v>
      </c>
      <c r="SD190" s="262">
        <v>0</v>
      </c>
      <c r="SE190" s="262">
        <v>14</v>
      </c>
      <c r="SF190" s="262">
        <v>2</v>
      </c>
      <c r="SG190" s="262">
        <v>0</v>
      </c>
      <c r="SH190" s="262">
        <v>0</v>
      </c>
      <c r="SI190" s="262">
        <v>4</v>
      </c>
      <c r="SJ190" s="262">
        <v>0</v>
      </c>
      <c r="SK190" s="262">
        <v>8</v>
      </c>
      <c r="SL190" s="262">
        <v>28</v>
      </c>
      <c r="SM190" s="262">
        <v>17</v>
      </c>
      <c r="SN190" s="262">
        <v>0</v>
      </c>
      <c r="SO190" s="262">
        <v>0</v>
      </c>
      <c r="SP190" s="262">
        <v>0</v>
      </c>
      <c r="SQ190" s="262">
        <v>0</v>
      </c>
      <c r="SR190" s="262">
        <v>6</v>
      </c>
      <c r="SS190" s="262">
        <v>10</v>
      </c>
      <c r="ST190" s="262">
        <v>16</v>
      </c>
      <c r="SU190" s="262">
        <v>14</v>
      </c>
      <c r="SV190" s="262">
        <v>0</v>
      </c>
      <c r="SW190" s="262">
        <v>0</v>
      </c>
      <c r="SX190" s="262">
        <v>10</v>
      </c>
      <c r="SY190" s="262">
        <v>6</v>
      </c>
      <c r="SZ190" s="262">
        <v>8</v>
      </c>
      <c r="TA190" s="262">
        <v>0</v>
      </c>
      <c r="TB190" s="262">
        <v>4</v>
      </c>
      <c r="TC190" s="262">
        <v>0</v>
      </c>
      <c r="TD190" s="262">
        <v>0</v>
      </c>
      <c r="TE190" s="263">
        <v>3</v>
      </c>
      <c r="TF190" s="261">
        <v>4</v>
      </c>
      <c r="TG190" s="262">
        <v>16</v>
      </c>
      <c r="TH190" s="262">
        <v>6</v>
      </c>
      <c r="TI190" s="262">
        <v>0</v>
      </c>
      <c r="TJ190" s="262">
        <v>0</v>
      </c>
      <c r="TK190" s="262">
        <v>6</v>
      </c>
      <c r="TL190" s="262">
        <v>10</v>
      </c>
      <c r="TM190" s="262">
        <v>12</v>
      </c>
      <c r="TN190" s="262">
        <v>4</v>
      </c>
      <c r="TO190" s="262">
        <v>0</v>
      </c>
      <c r="TP190" s="262">
        <v>0</v>
      </c>
      <c r="TQ190" s="262">
        <v>0</v>
      </c>
      <c r="TR190" s="262">
        <v>0</v>
      </c>
      <c r="TS190" s="262">
        <v>0</v>
      </c>
      <c r="TT190" s="262">
        <v>2</v>
      </c>
      <c r="TU190" s="262">
        <v>0</v>
      </c>
      <c r="TV190" s="262">
        <v>0</v>
      </c>
      <c r="TW190" s="262">
        <v>0</v>
      </c>
      <c r="TX190" s="262">
        <v>0</v>
      </c>
      <c r="TY190" s="262">
        <v>6</v>
      </c>
      <c r="TZ190" s="262">
        <v>9</v>
      </c>
      <c r="UA190" s="262">
        <v>2</v>
      </c>
      <c r="UB190" s="262">
        <v>6</v>
      </c>
      <c r="UC190" s="262">
        <v>0</v>
      </c>
      <c r="UD190" s="262">
        <v>4</v>
      </c>
      <c r="UE190" s="262">
        <v>0</v>
      </c>
      <c r="UF190" s="262">
        <v>7</v>
      </c>
      <c r="UG190" s="262">
        <v>0</v>
      </c>
      <c r="UH190" s="262">
        <v>4</v>
      </c>
      <c r="UI190" s="262">
        <v>0</v>
      </c>
      <c r="UJ190" s="263">
        <v>0</v>
      </c>
      <c r="UK190" s="261">
        <v>2</v>
      </c>
      <c r="UL190" s="262">
        <v>0</v>
      </c>
      <c r="UM190" s="262">
        <v>0</v>
      </c>
      <c r="UN190" s="262">
        <v>6</v>
      </c>
      <c r="UO190" s="262">
        <v>0</v>
      </c>
      <c r="UP190" s="262">
        <v>2</v>
      </c>
      <c r="UQ190" s="262">
        <v>6</v>
      </c>
      <c r="UR190" s="262">
        <v>0</v>
      </c>
      <c r="US190" s="262">
        <v>0</v>
      </c>
      <c r="UT190" s="262">
        <v>12</v>
      </c>
      <c r="UU190" s="262">
        <v>11</v>
      </c>
      <c r="UV190" s="262">
        <v>3</v>
      </c>
      <c r="UW190" s="262">
        <v>5</v>
      </c>
      <c r="UX190" s="262">
        <v>0</v>
      </c>
      <c r="UY190" s="262">
        <v>16</v>
      </c>
      <c r="UZ190" s="262">
        <v>0</v>
      </c>
      <c r="VA190" s="262">
        <v>0</v>
      </c>
      <c r="VB190" s="262">
        <v>0</v>
      </c>
      <c r="VC190" s="262">
        <v>0</v>
      </c>
      <c r="VD190" s="262">
        <v>0</v>
      </c>
      <c r="VE190" s="262">
        <v>2</v>
      </c>
      <c r="VF190" s="262">
        <v>0</v>
      </c>
      <c r="VG190" s="262">
        <v>0</v>
      </c>
      <c r="VH190" s="262">
        <v>7</v>
      </c>
      <c r="VI190" s="262">
        <v>0</v>
      </c>
      <c r="VJ190" s="262">
        <v>6</v>
      </c>
      <c r="VK190" s="262">
        <v>6</v>
      </c>
      <c r="VL190" s="262">
        <v>0</v>
      </c>
      <c r="VM190" s="262">
        <v>0</v>
      </c>
      <c r="VN190" s="263">
        <v>0</v>
      </c>
      <c r="VO190" s="261">
        <v>0</v>
      </c>
      <c r="VP190" s="262">
        <v>0</v>
      </c>
      <c r="VQ190" s="262">
        <v>2</v>
      </c>
      <c r="VR190" s="262">
        <v>0</v>
      </c>
      <c r="VS190" s="262">
        <v>0</v>
      </c>
      <c r="VT190" s="262">
        <v>0</v>
      </c>
      <c r="VU190" s="262">
        <v>0</v>
      </c>
      <c r="VV190" s="262">
        <v>0</v>
      </c>
      <c r="VW190" s="262">
        <v>0</v>
      </c>
      <c r="VX190" s="262">
        <v>7</v>
      </c>
      <c r="VY190" s="262">
        <v>18</v>
      </c>
      <c r="VZ190" s="262">
        <v>10</v>
      </c>
      <c r="WA190" s="262">
        <v>31</v>
      </c>
      <c r="WB190" s="262">
        <v>0</v>
      </c>
      <c r="WC190" s="262">
        <v>0</v>
      </c>
      <c r="WD190" s="262">
        <v>19</v>
      </c>
      <c r="WE190" s="262">
        <v>0</v>
      </c>
      <c r="WF190" s="262">
        <v>0</v>
      </c>
      <c r="WG190" s="262">
        <v>13</v>
      </c>
      <c r="WH190" s="262">
        <v>12</v>
      </c>
      <c r="WI190" s="262">
        <v>0</v>
      </c>
      <c r="WJ190" s="262">
        <v>0</v>
      </c>
      <c r="WK190" s="262">
        <v>30</v>
      </c>
      <c r="WL190" s="262">
        <v>0</v>
      </c>
      <c r="WM190" s="262">
        <v>0</v>
      </c>
      <c r="WN190" s="262">
        <v>0</v>
      </c>
      <c r="WO190" s="262">
        <v>0</v>
      </c>
      <c r="WP190" s="262">
        <v>0</v>
      </c>
      <c r="WQ190" s="262">
        <v>4</v>
      </c>
      <c r="WR190" s="262">
        <v>8</v>
      </c>
      <c r="WS190" s="263">
        <v>12</v>
      </c>
      <c r="WT190" s="261">
        <v>8</v>
      </c>
      <c r="WU190" s="262">
        <v>10</v>
      </c>
      <c r="WV190" s="262">
        <v>0</v>
      </c>
      <c r="WW190" s="262">
        <v>0</v>
      </c>
      <c r="WX190" s="262">
        <v>26</v>
      </c>
      <c r="WY190" s="262">
        <v>21</v>
      </c>
      <c r="WZ190" s="262">
        <v>12</v>
      </c>
      <c r="XA190" s="262">
        <v>12</v>
      </c>
      <c r="XB190" s="262">
        <v>7</v>
      </c>
      <c r="XC190" s="262">
        <v>0</v>
      </c>
      <c r="XD190" s="262">
        <v>0</v>
      </c>
      <c r="XE190" s="262">
        <v>2</v>
      </c>
      <c r="XF190" s="262">
        <v>2</v>
      </c>
      <c r="XG190" s="262">
        <v>0</v>
      </c>
      <c r="XH190" s="262">
        <v>0</v>
      </c>
      <c r="XI190" s="262">
        <v>11</v>
      </c>
      <c r="XJ190" s="262">
        <v>5</v>
      </c>
      <c r="XK190" s="262">
        <v>0</v>
      </c>
      <c r="XL190" s="262">
        <v>14</v>
      </c>
      <c r="XM190" s="262">
        <v>10</v>
      </c>
      <c r="XN190" s="262">
        <v>14</v>
      </c>
      <c r="XO190" s="262">
        <v>13</v>
      </c>
      <c r="XP190" s="262">
        <v>6</v>
      </c>
      <c r="XQ190" s="262">
        <v>0</v>
      </c>
      <c r="XR190" s="262">
        <v>0</v>
      </c>
      <c r="XS190" s="262">
        <v>0</v>
      </c>
      <c r="XT190" s="262">
        <v>0</v>
      </c>
      <c r="XU190" s="262">
        <v>10</v>
      </c>
      <c r="XV190" s="262">
        <v>0</v>
      </c>
      <c r="XW190" s="262">
        <v>26</v>
      </c>
      <c r="XX190" s="263">
        <v>4</v>
      </c>
      <c r="XY190" s="261">
        <v>0</v>
      </c>
      <c r="XZ190" s="262">
        <v>10</v>
      </c>
      <c r="YA190" s="262">
        <v>2</v>
      </c>
      <c r="YB190" s="262">
        <v>3</v>
      </c>
      <c r="YC190" s="262">
        <v>12</v>
      </c>
      <c r="YD190" s="262">
        <v>12</v>
      </c>
      <c r="YE190" s="262">
        <v>0</v>
      </c>
      <c r="YF190" s="262">
        <v>0</v>
      </c>
      <c r="YG190" s="262">
        <v>17</v>
      </c>
      <c r="YH190" s="262">
        <v>10</v>
      </c>
      <c r="YI190" s="262">
        <v>10</v>
      </c>
      <c r="YJ190" s="262">
        <v>4</v>
      </c>
      <c r="YK190" s="262">
        <v>13</v>
      </c>
      <c r="YL190" s="262">
        <v>4</v>
      </c>
      <c r="YM190" s="262">
        <v>0</v>
      </c>
      <c r="YN190" s="262">
        <v>9</v>
      </c>
      <c r="YO190" s="262">
        <v>2</v>
      </c>
      <c r="YP190" s="262">
        <v>8</v>
      </c>
      <c r="YQ190" s="262">
        <v>8</v>
      </c>
      <c r="YR190" s="262">
        <v>8</v>
      </c>
      <c r="YS190" s="262">
        <v>0</v>
      </c>
      <c r="YT190" s="262">
        <v>0</v>
      </c>
      <c r="YU190" s="262">
        <v>0</v>
      </c>
      <c r="YV190" s="262">
        <v>3</v>
      </c>
      <c r="YW190" s="262">
        <v>2</v>
      </c>
      <c r="YX190" s="262">
        <v>2</v>
      </c>
      <c r="YY190" s="262">
        <v>4</v>
      </c>
      <c r="YZ190" s="262">
        <v>0</v>
      </c>
      <c r="ZA190" s="262">
        <v>0</v>
      </c>
      <c r="ZB190" s="263">
        <v>14</v>
      </c>
      <c r="ZC190" s="261">
        <v>7</v>
      </c>
      <c r="ZD190" s="262">
        <v>10</v>
      </c>
      <c r="ZE190" s="262">
        <v>6</v>
      </c>
      <c r="ZF190" s="262">
        <v>0</v>
      </c>
      <c r="ZG190" s="262">
        <v>0</v>
      </c>
      <c r="ZH190" s="262">
        <v>0</v>
      </c>
      <c r="ZI190" s="262">
        <v>5</v>
      </c>
      <c r="ZJ190" s="262">
        <v>0</v>
      </c>
      <c r="ZK190" s="262">
        <v>0</v>
      </c>
      <c r="ZL190" s="262">
        <v>2</v>
      </c>
      <c r="ZM190" s="262">
        <v>4</v>
      </c>
      <c r="ZN190" s="262">
        <v>0</v>
      </c>
      <c r="ZO190" s="262">
        <v>0</v>
      </c>
      <c r="ZP190" s="262">
        <v>0</v>
      </c>
      <c r="ZQ190" s="262">
        <v>0</v>
      </c>
      <c r="ZR190" s="262">
        <v>2</v>
      </c>
      <c r="ZS190" s="262">
        <v>14</v>
      </c>
      <c r="ZT190" s="262">
        <v>6</v>
      </c>
      <c r="ZU190" s="262">
        <v>6</v>
      </c>
      <c r="ZV190" s="262">
        <v>0</v>
      </c>
      <c r="ZW190" s="262">
        <v>8</v>
      </c>
      <c r="ZX190" s="262">
        <v>9</v>
      </c>
      <c r="ZY190" s="262">
        <v>11</v>
      </c>
      <c r="ZZ190" s="262">
        <v>11</v>
      </c>
      <c r="AAA190" s="262">
        <v>7</v>
      </c>
      <c r="AAB190" s="262">
        <v>0</v>
      </c>
      <c r="AAC190" s="262">
        <v>0</v>
      </c>
      <c r="AAD190" s="262">
        <v>8</v>
      </c>
      <c r="AAE190" s="262">
        <v>3</v>
      </c>
      <c r="AAF190" s="262">
        <v>4</v>
      </c>
      <c r="AAG190" s="263">
        <v>9</v>
      </c>
      <c r="AAH190" s="261">
        <v>15</v>
      </c>
      <c r="AAI190" s="262">
        <v>0</v>
      </c>
      <c r="AAJ190" s="262">
        <v>0</v>
      </c>
      <c r="AAK190" s="262">
        <v>0</v>
      </c>
      <c r="AAL190" s="262">
        <v>6</v>
      </c>
      <c r="AAM190" s="262">
        <v>0</v>
      </c>
      <c r="AAN190" s="262">
        <v>2</v>
      </c>
      <c r="AAO190" s="262">
        <v>2</v>
      </c>
      <c r="AAP190" s="262">
        <v>2</v>
      </c>
      <c r="AAQ190" s="262">
        <v>0</v>
      </c>
      <c r="AAR190" s="262">
        <v>0</v>
      </c>
      <c r="AAS190" s="262">
        <v>0</v>
      </c>
      <c r="AAT190" s="262">
        <v>0</v>
      </c>
      <c r="AAU190" s="262">
        <v>8</v>
      </c>
      <c r="AAV190" s="262">
        <v>14</v>
      </c>
      <c r="AAW190" s="262">
        <v>0</v>
      </c>
      <c r="AAX190" s="262">
        <v>0</v>
      </c>
      <c r="AAY190" s="262">
        <v>0</v>
      </c>
      <c r="AAZ190" s="262">
        <v>0</v>
      </c>
      <c r="ABA190" s="262">
        <v>8</v>
      </c>
      <c r="ABB190" s="262">
        <v>12</v>
      </c>
      <c r="ABC190" s="262">
        <v>16</v>
      </c>
      <c r="ABD190" s="262">
        <v>0</v>
      </c>
      <c r="ABE190" s="262">
        <v>0</v>
      </c>
      <c r="ABF190" s="262">
        <v>8</v>
      </c>
      <c r="ABG190" s="262">
        <v>4</v>
      </c>
      <c r="ABH190" s="262">
        <v>14</v>
      </c>
      <c r="ABI190" s="262">
        <v>0</v>
      </c>
      <c r="ABJ190" s="262">
        <v>4</v>
      </c>
      <c r="ABK190" s="263">
        <v>0</v>
      </c>
      <c r="ABL190" s="261">
        <v>0</v>
      </c>
      <c r="ABM190" s="262">
        <v>0</v>
      </c>
      <c r="ABN190" s="262">
        <v>0</v>
      </c>
      <c r="ABO190" s="262">
        <v>0</v>
      </c>
      <c r="ABP190" s="262">
        <v>0</v>
      </c>
      <c r="ABQ190" s="262">
        <v>2</v>
      </c>
      <c r="ABR190" s="262">
        <v>0</v>
      </c>
      <c r="ABS190" s="262">
        <v>0</v>
      </c>
      <c r="ABT190" s="262">
        <v>0</v>
      </c>
      <c r="ABU190" s="262">
        <v>0</v>
      </c>
      <c r="ABV190" s="262">
        <v>0</v>
      </c>
      <c r="ABW190" s="262">
        <v>0</v>
      </c>
      <c r="ABX190" s="262">
        <v>0</v>
      </c>
      <c r="ABY190" s="262">
        <v>0</v>
      </c>
      <c r="ABZ190" s="262">
        <v>0</v>
      </c>
      <c r="ACA190" s="262">
        <v>4</v>
      </c>
      <c r="ACB190" s="262">
        <v>16</v>
      </c>
      <c r="ACC190" s="262">
        <v>8</v>
      </c>
      <c r="ACD190" s="262">
        <v>18</v>
      </c>
      <c r="ACE190" s="262">
        <v>9</v>
      </c>
      <c r="ACF190" s="262">
        <v>6</v>
      </c>
      <c r="ACG190" s="262">
        <v>0</v>
      </c>
      <c r="ACH190" s="262">
        <v>0</v>
      </c>
      <c r="ACI190" s="262">
        <v>16</v>
      </c>
      <c r="ACJ190" s="262">
        <v>15</v>
      </c>
      <c r="ACK190" s="262">
        <v>1</v>
      </c>
      <c r="ACL190" s="262">
        <v>4</v>
      </c>
      <c r="ACM190" s="262">
        <v>6</v>
      </c>
      <c r="ACN190" s="262">
        <v>0</v>
      </c>
      <c r="ACO190" s="262">
        <v>4</v>
      </c>
      <c r="ACP190" s="350">
        <v>11</v>
      </c>
      <c r="ACQ190" s="261">
        <v>2</v>
      </c>
      <c r="ACR190" s="262">
        <v>17</v>
      </c>
      <c r="ACS190" s="262">
        <v>0</v>
      </c>
      <c r="ACT190" s="262">
        <v>0</v>
      </c>
      <c r="ACU190" s="262">
        <v>0</v>
      </c>
      <c r="ACV190" s="262">
        <v>2</v>
      </c>
      <c r="ACW190" s="262">
        <v>8</v>
      </c>
      <c r="ACX190" s="262">
        <v>18</v>
      </c>
      <c r="ACY190" s="262">
        <v>0</v>
      </c>
      <c r="ACZ190" s="262">
        <v>0</v>
      </c>
      <c r="ADA190" s="262">
        <v>0</v>
      </c>
      <c r="ADB190" s="262">
        <v>0</v>
      </c>
      <c r="ADC190" s="262">
        <v>2</v>
      </c>
      <c r="ADD190" s="262">
        <v>0</v>
      </c>
      <c r="ADE190" s="262">
        <v>8</v>
      </c>
      <c r="ADF190" s="262">
        <v>4</v>
      </c>
      <c r="ADG190" s="262">
        <v>4</v>
      </c>
      <c r="ADH190" s="262">
        <v>0</v>
      </c>
      <c r="ADI190" s="262">
        <v>0</v>
      </c>
      <c r="ADJ190" s="262">
        <v>4</v>
      </c>
      <c r="ADK190" s="262">
        <v>6</v>
      </c>
      <c r="ADL190" s="262">
        <v>0</v>
      </c>
      <c r="ADM190" s="262">
        <v>2</v>
      </c>
      <c r="ADN190" s="262">
        <v>4</v>
      </c>
      <c r="ADO190" s="262">
        <v>0</v>
      </c>
      <c r="ADP190" s="262">
        <v>0</v>
      </c>
      <c r="ADQ190" s="262">
        <v>0</v>
      </c>
      <c r="ADR190" s="262">
        <v>0</v>
      </c>
      <c r="ADS190" s="262">
        <v>0</v>
      </c>
      <c r="ADT190" s="262">
        <v>0</v>
      </c>
      <c r="ADU190" s="263">
        <v>0</v>
      </c>
      <c r="ADV190" s="261">
        <v>0</v>
      </c>
      <c r="ADW190" s="262">
        <v>0</v>
      </c>
      <c r="ADX190" s="262">
        <v>0</v>
      </c>
      <c r="ADY190" s="262">
        <v>0</v>
      </c>
      <c r="ADZ190" s="262">
        <v>0</v>
      </c>
      <c r="AEA190" s="262">
        <v>0</v>
      </c>
      <c r="AEB190" s="262">
        <v>4</v>
      </c>
      <c r="AEC190" s="262">
        <v>0</v>
      </c>
      <c r="AED190" s="262">
        <v>0</v>
      </c>
      <c r="AEE190" s="262">
        <v>0</v>
      </c>
      <c r="AEF190" s="262">
        <v>4</v>
      </c>
      <c r="AEG190" s="262">
        <v>2</v>
      </c>
      <c r="AEH190" s="262">
        <v>2</v>
      </c>
      <c r="AEI190" s="262">
        <v>0</v>
      </c>
      <c r="AEJ190" s="262">
        <v>0</v>
      </c>
      <c r="AEK190" s="262">
        <v>0</v>
      </c>
      <c r="AEL190" s="262">
        <v>0</v>
      </c>
      <c r="AEM190" s="262">
        <v>2</v>
      </c>
      <c r="AEN190" s="262">
        <v>0</v>
      </c>
      <c r="AEO190" s="262">
        <v>0</v>
      </c>
      <c r="AEP190" s="262">
        <v>0</v>
      </c>
      <c r="AEQ190" s="262">
        <v>0</v>
      </c>
      <c r="AER190" s="262">
        <v>0</v>
      </c>
      <c r="AES190" s="262">
        <v>0</v>
      </c>
      <c r="AET190" s="262">
        <v>1</v>
      </c>
      <c r="AEU190" s="262">
        <v>1</v>
      </c>
      <c r="AEV190" s="262">
        <v>1</v>
      </c>
      <c r="AEW190" s="263">
        <v>0</v>
      </c>
      <c r="AEX190" s="261">
        <v>0</v>
      </c>
      <c r="AEY190" s="262">
        <v>0</v>
      </c>
      <c r="AEZ190" s="262">
        <v>0</v>
      </c>
      <c r="AFA190" s="262">
        <v>0</v>
      </c>
      <c r="AFB190" s="262">
        <v>0</v>
      </c>
      <c r="AFC190" s="262">
        <v>10</v>
      </c>
      <c r="AFD190" s="262">
        <v>6</v>
      </c>
      <c r="AFE190" s="262">
        <v>8</v>
      </c>
      <c r="AFF190" s="262">
        <v>0</v>
      </c>
      <c r="AFG190" s="262">
        <v>11</v>
      </c>
      <c r="AFH190" s="262">
        <v>4</v>
      </c>
      <c r="AFI190" s="262">
        <v>0</v>
      </c>
      <c r="AFJ190" s="262">
        <v>6</v>
      </c>
      <c r="AFK190" s="262">
        <v>0</v>
      </c>
      <c r="AFL190" s="262">
        <v>0</v>
      </c>
      <c r="AFM190" s="262">
        <v>0</v>
      </c>
      <c r="AFN190" s="262">
        <v>0</v>
      </c>
      <c r="AFO190" s="262">
        <v>8</v>
      </c>
      <c r="AFP190" s="262">
        <v>10</v>
      </c>
      <c r="AFQ190" s="262">
        <v>0</v>
      </c>
      <c r="AFR190" s="262">
        <v>10</v>
      </c>
      <c r="AFS190" s="262">
        <v>2</v>
      </c>
      <c r="AFT190" s="262">
        <v>0</v>
      </c>
      <c r="AFU190" s="262">
        <v>0</v>
      </c>
      <c r="AFV190" s="262">
        <v>6</v>
      </c>
      <c r="AFW190" s="262">
        <v>0</v>
      </c>
      <c r="AFX190" s="262">
        <v>7</v>
      </c>
      <c r="AFY190" s="262">
        <v>11</v>
      </c>
      <c r="AFZ190" s="262">
        <v>8</v>
      </c>
      <c r="AGA190" s="262">
        <v>0</v>
      </c>
      <c r="AGB190" s="263">
        <v>13</v>
      </c>
      <c r="AGC190" s="261">
        <v>14</v>
      </c>
      <c r="AGD190" s="262">
        <v>12</v>
      </c>
      <c r="AGE190" s="262">
        <v>0</v>
      </c>
      <c r="AGF190" s="262">
        <v>4</v>
      </c>
      <c r="AGG190" s="262">
        <v>12</v>
      </c>
      <c r="AGH190" s="262">
        <v>0</v>
      </c>
      <c r="AGI190" s="262">
        <v>24</v>
      </c>
      <c r="AGJ190" s="262">
        <v>16</v>
      </c>
      <c r="AGK190" s="262">
        <v>12</v>
      </c>
      <c r="AGL190" s="262">
        <v>38</v>
      </c>
      <c r="AGM190" s="262">
        <v>0</v>
      </c>
      <c r="AGN190" s="262">
        <v>0</v>
      </c>
      <c r="AGO190" s="262">
        <v>0</v>
      </c>
      <c r="AGP190" s="262">
        <v>0</v>
      </c>
      <c r="AGQ190" s="262">
        <v>0</v>
      </c>
      <c r="AGR190" s="262">
        <v>0</v>
      </c>
      <c r="AGS190" s="262">
        <v>2</v>
      </c>
      <c r="AGT190" s="262">
        <v>4</v>
      </c>
      <c r="AGU190" s="262">
        <v>16</v>
      </c>
      <c r="AGV190" s="262">
        <v>0</v>
      </c>
      <c r="AGW190" s="262">
        <v>0</v>
      </c>
      <c r="AGX190" s="262">
        <v>0</v>
      </c>
      <c r="AGY190" s="262">
        <v>0</v>
      </c>
      <c r="AGZ190" s="262">
        <v>0</v>
      </c>
      <c r="AHA190" s="262">
        <v>2</v>
      </c>
      <c r="AHB190" s="262">
        <v>0</v>
      </c>
      <c r="AHC190" s="262">
        <v>0</v>
      </c>
      <c r="AHD190" s="262">
        <v>16</v>
      </c>
      <c r="AHE190" s="262">
        <v>8</v>
      </c>
      <c r="AHF190" s="263">
        <v>12</v>
      </c>
      <c r="AHG190" s="261">
        <v>15</v>
      </c>
      <c r="AHH190" s="262">
        <v>0</v>
      </c>
      <c r="AHI190" s="262">
        <v>0</v>
      </c>
      <c r="AHJ190" s="262">
        <v>0</v>
      </c>
      <c r="AHK190" s="262">
        <v>0</v>
      </c>
      <c r="AHL190" s="262">
        <v>4</v>
      </c>
      <c r="AHM190" s="262">
        <v>7</v>
      </c>
      <c r="AHN190" s="262">
        <v>19</v>
      </c>
      <c r="AHO190" s="262">
        <v>13</v>
      </c>
      <c r="AHP190" s="262">
        <v>0</v>
      </c>
      <c r="AHQ190" s="262">
        <v>0</v>
      </c>
      <c r="AHR190" s="262">
        <v>8</v>
      </c>
      <c r="AHS190" s="262">
        <v>8</v>
      </c>
      <c r="AHT190" s="262">
        <v>8</v>
      </c>
      <c r="AHU190" s="262">
        <v>4</v>
      </c>
      <c r="AHV190" s="262">
        <v>0</v>
      </c>
      <c r="AHW190" s="262">
        <v>0</v>
      </c>
      <c r="AHX190" s="262">
        <v>0</v>
      </c>
      <c r="AHY190" s="262">
        <v>0</v>
      </c>
      <c r="AHZ190" s="262">
        <v>8</v>
      </c>
      <c r="AIA190" s="262">
        <v>32</v>
      </c>
      <c r="AIB190" s="262">
        <v>0</v>
      </c>
      <c r="AIC190" s="262">
        <v>3</v>
      </c>
      <c r="AID190" s="262">
        <v>3</v>
      </c>
      <c r="AIE190" s="262">
        <v>0</v>
      </c>
      <c r="AIF190" s="262">
        <v>5</v>
      </c>
      <c r="AIG190" s="262">
        <v>8</v>
      </c>
      <c r="AIH190" s="262">
        <v>4</v>
      </c>
      <c r="AII190" s="262">
        <v>2</v>
      </c>
      <c r="AIJ190" s="262">
        <v>6</v>
      </c>
      <c r="AIK190" s="263">
        <v>0</v>
      </c>
      <c r="AIL190" s="651">
        <f>[1]集計!G$1054</f>
        <v>0</v>
      </c>
      <c r="AIM190" s="651">
        <f>[1]集計!H$1054</f>
        <v>0</v>
      </c>
      <c r="AIN190" s="651">
        <f>[1]集計!I$1054</f>
        <v>0</v>
      </c>
      <c r="AIO190" s="651">
        <f>[1]集計!J$1054</f>
        <v>0</v>
      </c>
      <c r="AIP190" s="651">
        <f>[1]集計!K$1054</f>
        <v>8</v>
      </c>
      <c r="AIQ190" s="651">
        <f>[1]集計!L$1054</f>
        <v>12</v>
      </c>
      <c r="AIR190" s="651">
        <f>[1]集計!M$1054</f>
        <v>0</v>
      </c>
      <c r="AIS190" s="651">
        <f>[1]集計!N$1054</f>
        <v>0</v>
      </c>
      <c r="AIT190" s="651">
        <f>[1]集計!O$1054</f>
        <v>0</v>
      </c>
      <c r="AIU190" s="651">
        <f>[1]集計!P$1054</f>
        <v>8</v>
      </c>
      <c r="AIV190" s="260">
        <f t="shared" ref="AIV190:AKA190" si="251">SUMIF($C$5:$C$184,"仕上げ",AIV5:AIV184)</f>
        <v>2</v>
      </c>
      <c r="AIW190" s="622">
        <f t="shared" si="251"/>
        <v>7</v>
      </c>
      <c r="AIX190" s="260">
        <f t="shared" si="251"/>
        <v>22</v>
      </c>
      <c r="AIY190" s="260">
        <f t="shared" si="251"/>
        <v>0</v>
      </c>
      <c r="AIZ190" s="260">
        <f t="shared" si="251"/>
        <v>0</v>
      </c>
      <c r="AJA190" s="260">
        <f t="shared" si="251"/>
        <v>11</v>
      </c>
      <c r="AJB190" s="260">
        <f t="shared" si="251"/>
        <v>13</v>
      </c>
      <c r="AJC190" s="260">
        <f t="shared" si="251"/>
        <v>6</v>
      </c>
      <c r="AJD190" s="260">
        <f t="shared" si="251"/>
        <v>5</v>
      </c>
      <c r="AJE190" s="260">
        <f t="shared" si="251"/>
        <v>8</v>
      </c>
      <c r="AJF190" s="260">
        <f t="shared" si="251"/>
        <v>8</v>
      </c>
      <c r="AJG190" s="260">
        <f t="shared" si="251"/>
        <v>0</v>
      </c>
      <c r="AJH190" s="260">
        <f t="shared" si="251"/>
        <v>8</v>
      </c>
      <c r="AJI190" s="260">
        <f t="shared" si="251"/>
        <v>8</v>
      </c>
      <c r="AJJ190" s="260">
        <f t="shared" si="251"/>
        <v>8</v>
      </c>
      <c r="AJK190" s="260">
        <f t="shared" si="251"/>
        <v>8</v>
      </c>
      <c r="AJL190" s="260">
        <f t="shared" si="251"/>
        <v>8</v>
      </c>
      <c r="AJM190" s="260">
        <f t="shared" si="251"/>
        <v>0</v>
      </c>
      <c r="AJN190" s="260">
        <f t="shared" si="251"/>
        <v>0</v>
      </c>
      <c r="AJO190" s="260">
        <f t="shared" si="251"/>
        <v>8</v>
      </c>
      <c r="AJP190" s="260">
        <f t="shared" si="251"/>
        <v>8</v>
      </c>
      <c r="AJQ190" s="260">
        <f t="shared" si="251"/>
        <v>8</v>
      </c>
      <c r="AJR190" s="260">
        <f t="shared" si="251"/>
        <v>9</v>
      </c>
      <c r="AJS190" s="260">
        <f t="shared" si="251"/>
        <v>9</v>
      </c>
      <c r="AJT190" s="260">
        <f t="shared" si="251"/>
        <v>0</v>
      </c>
      <c r="AJU190" s="260">
        <f t="shared" si="251"/>
        <v>0</v>
      </c>
      <c r="AJV190" s="260">
        <f t="shared" si="251"/>
        <v>14</v>
      </c>
      <c r="AJW190" s="260">
        <f t="shared" si="251"/>
        <v>10</v>
      </c>
      <c r="AJX190" s="260">
        <f t="shared" si="251"/>
        <v>10</v>
      </c>
      <c r="AJY190" s="260">
        <f t="shared" si="251"/>
        <v>14.345829800000001</v>
      </c>
      <c r="AJZ190" s="260">
        <f t="shared" si="251"/>
        <v>8</v>
      </c>
      <c r="AKA190" s="260">
        <f t="shared" si="251"/>
        <v>0</v>
      </c>
      <c r="AKB190" s="260">
        <f t="shared" ref="AKB190:ALG190" si="252">SUMIF($C$5:$C$184,"仕上げ",AKB5:AKB184)</f>
        <v>0</v>
      </c>
      <c r="AKC190" s="260">
        <f t="shared" si="252"/>
        <v>8</v>
      </c>
      <c r="AKD190" s="260">
        <f t="shared" si="252"/>
        <v>8.3458298000000006</v>
      </c>
      <c r="AKE190" s="260">
        <f t="shared" si="252"/>
        <v>12.345829800000001</v>
      </c>
      <c r="AKF190" s="260">
        <f t="shared" si="252"/>
        <v>12.345829800000001</v>
      </c>
      <c r="AKG190" s="260">
        <f t="shared" si="252"/>
        <v>8</v>
      </c>
      <c r="AKH190" s="260">
        <f t="shared" si="252"/>
        <v>12</v>
      </c>
      <c r="AKI190" s="260">
        <f t="shared" si="252"/>
        <v>0</v>
      </c>
      <c r="AKJ190" s="260">
        <f t="shared" si="252"/>
        <v>8</v>
      </c>
      <c r="AKK190" s="260">
        <f t="shared" si="252"/>
        <v>0</v>
      </c>
      <c r="AKL190" s="260">
        <f t="shared" si="252"/>
        <v>0</v>
      </c>
      <c r="AKM190" s="260">
        <f t="shared" si="252"/>
        <v>0</v>
      </c>
      <c r="AKN190" s="260">
        <f t="shared" si="252"/>
        <v>0</v>
      </c>
      <c r="AKO190" s="260">
        <f t="shared" si="252"/>
        <v>0</v>
      </c>
      <c r="AKP190" s="260">
        <f t="shared" si="252"/>
        <v>0</v>
      </c>
      <c r="AKQ190" s="260">
        <f t="shared" si="252"/>
        <v>16</v>
      </c>
      <c r="AKR190" s="260">
        <f t="shared" si="252"/>
        <v>20.345829800000001</v>
      </c>
      <c r="AKS190" s="260">
        <f t="shared" si="252"/>
        <v>20.345829800000001</v>
      </c>
      <c r="AKT190" s="260">
        <f t="shared" si="252"/>
        <v>20.345829800000001</v>
      </c>
      <c r="AKU190" s="260">
        <f t="shared" si="252"/>
        <v>20.345829800000001</v>
      </c>
      <c r="AKV190" s="260">
        <f t="shared" si="252"/>
        <v>0</v>
      </c>
      <c r="AKW190" s="260">
        <f t="shared" si="252"/>
        <v>0</v>
      </c>
      <c r="AKX190" s="260">
        <f t="shared" si="252"/>
        <v>20.345829800000001</v>
      </c>
      <c r="AKY190" s="260">
        <f t="shared" si="252"/>
        <v>20.345829800000001</v>
      </c>
      <c r="AKZ190" s="260">
        <f t="shared" si="252"/>
        <v>20.345829800000001</v>
      </c>
      <c r="ALA190" s="260">
        <f t="shared" si="252"/>
        <v>20.345829800000001</v>
      </c>
      <c r="ALB190" s="260">
        <f t="shared" si="252"/>
        <v>16</v>
      </c>
      <c r="ALC190" s="260">
        <f t="shared" si="252"/>
        <v>8</v>
      </c>
      <c r="ALD190" s="260">
        <f t="shared" si="252"/>
        <v>0</v>
      </c>
      <c r="ALE190" s="260">
        <f t="shared" si="252"/>
        <v>16</v>
      </c>
      <c r="ALF190" s="260">
        <f t="shared" si="252"/>
        <v>16</v>
      </c>
      <c r="ALG190" s="260">
        <f t="shared" si="252"/>
        <v>16</v>
      </c>
      <c r="ALH190" s="260">
        <f t="shared" ref="ALH190:AMM190" si="253">SUMIF($C$5:$C$184,"仕上げ",ALH5:ALH184)</f>
        <v>16</v>
      </c>
      <c r="ALI190" s="260">
        <f t="shared" si="253"/>
        <v>16</v>
      </c>
      <c r="ALJ190" s="260">
        <f t="shared" si="253"/>
        <v>8</v>
      </c>
      <c r="ALK190" s="260">
        <f t="shared" si="253"/>
        <v>0</v>
      </c>
      <c r="ALL190" s="260">
        <f t="shared" si="253"/>
        <v>8</v>
      </c>
      <c r="ALM190" s="260">
        <f t="shared" si="253"/>
        <v>8</v>
      </c>
      <c r="ALN190" s="260">
        <f t="shared" si="253"/>
        <v>8</v>
      </c>
      <c r="ALO190" s="260">
        <f t="shared" si="253"/>
        <v>16</v>
      </c>
      <c r="ALP190" s="260">
        <f t="shared" si="253"/>
        <v>12</v>
      </c>
      <c r="ALQ190" s="260">
        <f t="shared" si="253"/>
        <v>8</v>
      </c>
      <c r="ALR190" s="260">
        <f t="shared" si="253"/>
        <v>0</v>
      </c>
      <c r="ALS190" s="260">
        <f t="shared" si="253"/>
        <v>0</v>
      </c>
      <c r="ALT190" s="260">
        <f t="shared" si="253"/>
        <v>8</v>
      </c>
      <c r="ALU190" s="260">
        <f t="shared" si="253"/>
        <v>8</v>
      </c>
      <c r="ALV190" s="260">
        <f t="shared" si="253"/>
        <v>8</v>
      </c>
      <c r="ALW190" s="260">
        <f t="shared" si="253"/>
        <v>8</v>
      </c>
      <c r="ALX190" s="260">
        <f t="shared" si="253"/>
        <v>0</v>
      </c>
      <c r="ALY190" s="260">
        <f t="shared" si="253"/>
        <v>0</v>
      </c>
      <c r="ALZ190" s="260">
        <f t="shared" si="253"/>
        <v>0</v>
      </c>
      <c r="AMA190" s="260">
        <f t="shared" si="253"/>
        <v>0</v>
      </c>
      <c r="AMB190" s="260">
        <f t="shared" si="253"/>
        <v>0</v>
      </c>
      <c r="AMC190" s="260">
        <f t="shared" si="253"/>
        <v>8</v>
      </c>
      <c r="AMD190" s="260">
        <f t="shared" si="253"/>
        <v>8</v>
      </c>
      <c r="AME190" s="260">
        <f t="shared" si="253"/>
        <v>8</v>
      </c>
      <c r="AMF190" s="260">
        <f t="shared" si="253"/>
        <v>0</v>
      </c>
      <c r="AMG190" s="260">
        <f t="shared" si="253"/>
        <v>8</v>
      </c>
      <c r="AMH190" s="260">
        <f t="shared" si="253"/>
        <v>8</v>
      </c>
      <c r="AMI190" s="260">
        <f t="shared" si="253"/>
        <v>12.588655272234</v>
      </c>
      <c r="AMJ190" s="260">
        <f t="shared" si="253"/>
        <v>8</v>
      </c>
      <c r="AMK190" s="260">
        <f t="shared" si="253"/>
        <v>8</v>
      </c>
      <c r="AML190" s="260">
        <f t="shared" si="253"/>
        <v>0</v>
      </c>
      <c r="AMM190" s="260">
        <f t="shared" si="253"/>
        <v>4.588655272233999</v>
      </c>
      <c r="AMN190" s="260">
        <f t="shared" ref="AMN190:ANS190" si="254">SUMIF($C$5:$C$184,"仕上げ",AMN5:AMN184)</f>
        <v>12.588655272234</v>
      </c>
      <c r="AMO190" s="260">
        <f t="shared" si="254"/>
        <v>12.588655272234</v>
      </c>
      <c r="AMP190" s="260">
        <f t="shared" si="254"/>
        <v>12.588655272234</v>
      </c>
      <c r="AMQ190" s="260">
        <f t="shared" si="254"/>
        <v>12.588655272234</v>
      </c>
      <c r="AMR190" s="260">
        <f t="shared" si="254"/>
        <v>8</v>
      </c>
      <c r="AMS190" s="260">
        <f t="shared" si="254"/>
        <v>12.588655272234</v>
      </c>
      <c r="AMT190" s="260">
        <f t="shared" si="254"/>
        <v>12.588655272234</v>
      </c>
      <c r="AMU190" s="260">
        <f t="shared" si="254"/>
        <v>0</v>
      </c>
      <c r="AMV190" s="260">
        <f t="shared" si="254"/>
        <v>0</v>
      </c>
      <c r="AMW190" s="260">
        <f t="shared" si="254"/>
        <v>8</v>
      </c>
      <c r="AMX190" s="260">
        <f t="shared" si="254"/>
        <v>0</v>
      </c>
      <c r="AMY190" s="260">
        <f t="shared" si="254"/>
        <v>8</v>
      </c>
      <c r="AMZ190" s="260">
        <f t="shared" si="254"/>
        <v>8</v>
      </c>
      <c r="ANA190" s="260">
        <f t="shared" si="254"/>
        <v>8</v>
      </c>
      <c r="ANB190" s="260">
        <f t="shared" si="254"/>
        <v>0</v>
      </c>
      <c r="ANC190" s="260">
        <f t="shared" si="254"/>
        <v>0</v>
      </c>
      <c r="AND190" s="260">
        <f t="shared" si="254"/>
        <v>8</v>
      </c>
      <c r="ANE190" s="260">
        <f t="shared" si="254"/>
        <v>0</v>
      </c>
      <c r="ANF190" s="260">
        <f t="shared" si="254"/>
        <v>0</v>
      </c>
      <c r="ANG190" s="260">
        <f t="shared" si="254"/>
        <v>0</v>
      </c>
      <c r="ANH190" s="260">
        <f t="shared" si="254"/>
        <v>0</v>
      </c>
      <c r="ANI190" s="260">
        <f t="shared" si="254"/>
        <v>0</v>
      </c>
      <c r="ANJ190" s="260">
        <f t="shared" si="254"/>
        <v>4.588655272233999</v>
      </c>
      <c r="ANK190" s="260">
        <f t="shared" si="254"/>
        <v>0</v>
      </c>
      <c r="ANL190" s="260">
        <f t="shared" si="254"/>
        <v>0</v>
      </c>
      <c r="ANM190" s="260">
        <f t="shared" si="254"/>
        <v>0</v>
      </c>
      <c r="ANN190" s="260">
        <f t="shared" si="254"/>
        <v>0</v>
      </c>
      <c r="ANO190" s="260">
        <f t="shared" si="254"/>
        <v>4.588655272233999</v>
      </c>
      <c r="ANP190" s="260">
        <f t="shared" si="254"/>
        <v>4.588655272233999</v>
      </c>
      <c r="ANQ190" s="260">
        <f t="shared" si="254"/>
        <v>4.588655272233999</v>
      </c>
      <c r="ANR190" s="260">
        <f t="shared" si="254"/>
        <v>4.588655272233999</v>
      </c>
      <c r="ANS190" s="260">
        <f t="shared" si="254"/>
        <v>4.588655272233999</v>
      </c>
      <c r="ANT190" s="260">
        <f t="shared" ref="ANT190:AOY190" si="255">SUMIF($C$5:$C$184,"仕上げ",ANT5:ANT184)</f>
        <v>4.588655272233999</v>
      </c>
      <c r="ANU190" s="260">
        <f t="shared" si="255"/>
        <v>4.588655272233999</v>
      </c>
      <c r="ANV190" s="260">
        <f t="shared" si="255"/>
        <v>0</v>
      </c>
      <c r="ANW190" s="260">
        <f t="shared" si="255"/>
        <v>0</v>
      </c>
      <c r="ANX190" s="260">
        <f t="shared" si="255"/>
        <v>0</v>
      </c>
      <c r="ANY190" s="260">
        <f t="shared" si="255"/>
        <v>0</v>
      </c>
      <c r="ANZ190" s="260">
        <f t="shared" si="255"/>
        <v>0</v>
      </c>
      <c r="AOA190" s="260">
        <f t="shared" si="255"/>
        <v>0</v>
      </c>
      <c r="AOB190" s="260">
        <f t="shared" si="255"/>
        <v>0</v>
      </c>
      <c r="AOC190" s="260">
        <f t="shared" si="255"/>
        <v>4.588655272233999</v>
      </c>
      <c r="AOD190" s="260">
        <f t="shared" si="255"/>
        <v>4.588655272233999</v>
      </c>
      <c r="AOE190" s="260">
        <f t="shared" si="255"/>
        <v>4.588655272233999</v>
      </c>
      <c r="AOF190" s="260">
        <f t="shared" si="255"/>
        <v>4.588655272233999</v>
      </c>
      <c r="AOG190" s="260">
        <f t="shared" si="255"/>
        <v>0</v>
      </c>
      <c r="AOH190" s="260">
        <f t="shared" si="255"/>
        <v>0</v>
      </c>
      <c r="AOI190" s="260">
        <f t="shared" si="255"/>
        <v>0</v>
      </c>
      <c r="AOJ190" s="260">
        <f t="shared" si="255"/>
        <v>8</v>
      </c>
      <c r="AOK190" s="260">
        <f t="shared" si="255"/>
        <v>4</v>
      </c>
      <c r="AOL190" s="260">
        <f t="shared" si="255"/>
        <v>0</v>
      </c>
      <c r="AOM190" s="260">
        <f t="shared" si="255"/>
        <v>0</v>
      </c>
      <c r="AON190" s="260">
        <f t="shared" si="255"/>
        <v>0</v>
      </c>
      <c r="AOO190" s="260">
        <f t="shared" si="255"/>
        <v>8</v>
      </c>
      <c r="AOP190" s="260">
        <f t="shared" si="255"/>
        <v>8</v>
      </c>
      <c r="AOQ190" s="260">
        <f t="shared" si="255"/>
        <v>8</v>
      </c>
      <c r="AOR190" s="260">
        <f t="shared" si="255"/>
        <v>8</v>
      </c>
      <c r="AOS190" s="260">
        <f t="shared" si="255"/>
        <v>0</v>
      </c>
      <c r="AOT190" s="260">
        <f t="shared" si="255"/>
        <v>0</v>
      </c>
      <c r="AOU190" s="260">
        <f t="shared" si="255"/>
        <v>0</v>
      </c>
      <c r="AOV190" s="260">
        <f t="shared" si="255"/>
        <v>0</v>
      </c>
      <c r="AOW190" s="260">
        <f t="shared" si="255"/>
        <v>0</v>
      </c>
      <c r="AOX190" s="260">
        <f t="shared" si="255"/>
        <v>8</v>
      </c>
      <c r="AOY190" s="260">
        <f t="shared" si="255"/>
        <v>8</v>
      </c>
      <c r="AOZ190" s="260">
        <f t="shared" ref="AOZ190:APW190" si="256">SUMIF($C$5:$C$184,"仕上げ",AOZ5:AOZ184)</f>
        <v>8</v>
      </c>
      <c r="APA190" s="260">
        <f t="shared" si="256"/>
        <v>0</v>
      </c>
      <c r="APB190" s="260">
        <f t="shared" si="256"/>
        <v>8</v>
      </c>
      <c r="APC190" s="260">
        <f t="shared" si="256"/>
        <v>8</v>
      </c>
      <c r="APD190" s="260">
        <f t="shared" si="256"/>
        <v>8</v>
      </c>
      <c r="APE190" s="260">
        <f t="shared" si="256"/>
        <v>8</v>
      </c>
      <c r="APF190" s="260">
        <f t="shared" si="256"/>
        <v>8</v>
      </c>
      <c r="APG190" s="260">
        <f t="shared" si="256"/>
        <v>0</v>
      </c>
      <c r="APH190" s="260">
        <f t="shared" si="256"/>
        <v>0</v>
      </c>
      <c r="API190" s="260">
        <f t="shared" si="256"/>
        <v>8</v>
      </c>
      <c r="APJ190" s="260">
        <f t="shared" si="256"/>
        <v>8</v>
      </c>
      <c r="APK190" s="260">
        <f t="shared" si="256"/>
        <v>12</v>
      </c>
      <c r="APL190" s="260">
        <f t="shared" si="256"/>
        <v>8</v>
      </c>
      <c r="APM190" s="260">
        <f t="shared" si="256"/>
        <v>12</v>
      </c>
      <c r="APN190" s="260">
        <f t="shared" si="256"/>
        <v>10</v>
      </c>
      <c r="APO190" s="260">
        <f t="shared" si="256"/>
        <v>10</v>
      </c>
      <c r="APP190" s="260">
        <f t="shared" si="256"/>
        <v>2</v>
      </c>
      <c r="APQ190" s="260">
        <f t="shared" si="256"/>
        <v>2</v>
      </c>
      <c r="APR190" s="260">
        <f t="shared" si="256"/>
        <v>8</v>
      </c>
      <c r="APS190" s="260">
        <f t="shared" si="256"/>
        <v>0</v>
      </c>
      <c r="APT190" s="260">
        <f t="shared" si="256"/>
        <v>8</v>
      </c>
      <c r="APU190" s="260">
        <f t="shared" si="256"/>
        <v>8</v>
      </c>
      <c r="APV190" s="260">
        <f t="shared" si="256"/>
        <v>8</v>
      </c>
      <c r="APW190" s="260">
        <f t="shared" si="256"/>
        <v>0</v>
      </c>
    </row>
    <row r="191" spans="2:1115" s="136" customFormat="1" ht="14.25" customHeight="1">
      <c r="B191" s="188"/>
      <c r="C191" s="188"/>
      <c r="D191" s="189"/>
      <c r="E191" s="188"/>
      <c r="F191" s="190"/>
      <c r="G191" s="190"/>
      <c r="H191" s="190"/>
      <c r="I191" s="367"/>
      <c r="J191" s="365"/>
      <c r="K191" s="365"/>
      <c r="L191" s="365"/>
      <c r="M191" s="365"/>
      <c r="N191" s="365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  <c r="AB191" s="365"/>
      <c r="AC191" s="365"/>
      <c r="AD191" s="365"/>
      <c r="AE191" s="365"/>
      <c r="AF191" s="365"/>
      <c r="AG191" s="365"/>
      <c r="AH191" s="365"/>
      <c r="AI191" s="365"/>
      <c r="AJ191" s="365"/>
      <c r="AK191" s="365"/>
      <c r="AL191" s="365"/>
      <c r="AM191" s="368"/>
      <c r="AN191" s="367"/>
      <c r="AO191" s="365"/>
      <c r="AP191" s="365"/>
      <c r="AQ191" s="365"/>
      <c r="AR191" s="365"/>
      <c r="AS191" s="365"/>
      <c r="AT191" s="365"/>
      <c r="AU191" s="365"/>
      <c r="AV191" s="365"/>
      <c r="AW191" s="365"/>
      <c r="AX191" s="365"/>
      <c r="AY191" s="365"/>
      <c r="AZ191" s="365"/>
      <c r="BA191" s="365"/>
      <c r="BB191" s="365"/>
      <c r="BC191" s="365"/>
      <c r="BD191" s="365"/>
      <c r="BE191" s="365"/>
      <c r="BF191" s="365"/>
      <c r="BG191" s="365"/>
      <c r="BH191" s="365"/>
      <c r="BI191" s="365"/>
      <c r="BJ191" s="365"/>
      <c r="BK191" s="365"/>
      <c r="BL191" s="365"/>
      <c r="BM191" s="365"/>
      <c r="BN191" s="365"/>
      <c r="BO191" s="365"/>
      <c r="BP191" s="365"/>
      <c r="BQ191" s="365"/>
      <c r="BR191" s="368"/>
      <c r="BS191" s="367"/>
      <c r="BT191" s="365"/>
      <c r="BU191" s="365"/>
      <c r="BV191" s="365"/>
      <c r="BW191" s="365"/>
      <c r="BX191" s="365"/>
      <c r="BY191" s="365"/>
      <c r="BZ191" s="365"/>
      <c r="CA191" s="365"/>
      <c r="CB191" s="365"/>
      <c r="CC191" s="365"/>
      <c r="CD191" s="365"/>
      <c r="CE191" s="365"/>
      <c r="CF191" s="365"/>
      <c r="CG191" s="365"/>
      <c r="CH191" s="365"/>
      <c r="CI191" s="365"/>
      <c r="CJ191" s="365"/>
      <c r="CK191" s="365"/>
      <c r="CL191" s="365"/>
      <c r="CM191" s="365"/>
      <c r="CN191" s="365"/>
      <c r="CO191" s="365"/>
      <c r="CP191" s="365"/>
      <c r="CQ191" s="365"/>
      <c r="CR191" s="365"/>
      <c r="CS191" s="365"/>
      <c r="CT191" s="365"/>
      <c r="CU191" s="368"/>
      <c r="CV191" s="367"/>
      <c r="CW191" s="365"/>
      <c r="CX191" s="365"/>
      <c r="CY191" s="365"/>
      <c r="CZ191" s="365"/>
      <c r="DA191" s="365"/>
      <c r="DB191" s="365"/>
      <c r="DC191" s="365"/>
      <c r="DD191" s="365"/>
      <c r="DE191" s="365"/>
      <c r="DF191" s="365"/>
      <c r="DG191" s="365"/>
      <c r="DH191" s="365"/>
      <c r="DI191" s="365"/>
      <c r="DJ191" s="365"/>
      <c r="DK191" s="365"/>
      <c r="DL191" s="365"/>
      <c r="DM191" s="365"/>
      <c r="DN191" s="365"/>
      <c r="DO191" s="365"/>
      <c r="DP191" s="365"/>
      <c r="DQ191" s="365"/>
      <c r="DR191" s="365"/>
      <c r="DS191" s="365"/>
      <c r="DT191" s="365"/>
      <c r="DU191" s="365"/>
      <c r="DV191" s="365"/>
      <c r="DW191" s="365"/>
      <c r="DX191" s="365"/>
      <c r="DY191" s="365"/>
      <c r="DZ191" s="368"/>
      <c r="EA191" s="367"/>
      <c r="EB191" s="365"/>
      <c r="EC191" s="365"/>
      <c r="ED191" s="365"/>
      <c r="EE191" s="365"/>
      <c r="EF191" s="365"/>
      <c r="EG191" s="365"/>
      <c r="EH191" s="365"/>
      <c r="EI191" s="365"/>
      <c r="EJ191" s="365"/>
      <c r="EK191" s="365"/>
      <c r="EL191" s="365"/>
      <c r="EM191" s="365"/>
      <c r="EN191" s="365"/>
      <c r="EO191" s="365"/>
      <c r="EP191" s="365"/>
      <c r="EQ191" s="365"/>
      <c r="ER191" s="365"/>
      <c r="ES191" s="365"/>
      <c r="ET191" s="365"/>
      <c r="EU191" s="365"/>
      <c r="EV191" s="365"/>
      <c r="EW191" s="365"/>
      <c r="EX191" s="365"/>
      <c r="EY191" s="365"/>
      <c r="EZ191" s="365"/>
      <c r="FA191" s="365"/>
      <c r="FB191" s="365"/>
      <c r="FC191" s="365"/>
      <c r="FD191" s="368"/>
      <c r="FE191" s="367"/>
      <c r="FF191" s="365"/>
      <c r="FG191" s="365"/>
      <c r="FH191" s="365"/>
      <c r="FI191" s="365"/>
      <c r="FJ191" s="365"/>
      <c r="FK191" s="365"/>
      <c r="FL191" s="365"/>
      <c r="FM191" s="365"/>
      <c r="FN191" s="365"/>
      <c r="FO191" s="365"/>
      <c r="FP191" s="365"/>
      <c r="FQ191" s="365"/>
      <c r="FR191" s="365"/>
      <c r="FS191" s="365"/>
      <c r="FT191" s="365"/>
      <c r="FU191" s="365"/>
      <c r="FV191" s="365"/>
      <c r="FW191" s="365"/>
      <c r="FX191" s="365"/>
      <c r="FY191" s="365"/>
      <c r="FZ191" s="365"/>
      <c r="GA191" s="365"/>
      <c r="GB191" s="365"/>
      <c r="GC191" s="365"/>
      <c r="GD191" s="365"/>
      <c r="GE191" s="365"/>
      <c r="GF191" s="365"/>
      <c r="GG191" s="365"/>
      <c r="GH191" s="365"/>
      <c r="GI191" s="368"/>
      <c r="GJ191" s="367"/>
      <c r="GK191" s="365"/>
      <c r="GL191" s="365"/>
      <c r="GM191" s="365"/>
      <c r="GN191" s="365"/>
      <c r="GO191" s="365"/>
      <c r="GP191" s="365"/>
      <c r="GQ191" s="365"/>
      <c r="GR191" s="365"/>
      <c r="GS191" s="365"/>
      <c r="GT191" s="365"/>
      <c r="GU191" s="365"/>
      <c r="GV191" s="365"/>
      <c r="GW191" s="365"/>
      <c r="GX191" s="365"/>
      <c r="GY191" s="365"/>
      <c r="GZ191" s="365"/>
      <c r="HA191" s="365"/>
      <c r="HB191" s="365"/>
      <c r="HC191" s="365"/>
      <c r="HD191" s="365"/>
      <c r="HE191" s="365"/>
      <c r="HF191" s="365"/>
      <c r="HG191" s="365"/>
      <c r="HH191" s="365"/>
      <c r="HI191" s="365"/>
      <c r="HJ191" s="365"/>
      <c r="HK191" s="365"/>
      <c r="HL191" s="365"/>
      <c r="HM191" s="368"/>
      <c r="HN191" s="367"/>
      <c r="HO191" s="365"/>
      <c r="HP191" s="365"/>
      <c r="HQ191" s="365"/>
      <c r="HR191" s="365"/>
      <c r="HS191" s="365"/>
      <c r="HT191" s="365"/>
      <c r="HU191" s="365"/>
      <c r="HV191" s="365"/>
      <c r="HW191" s="365"/>
      <c r="HX191" s="365"/>
      <c r="HY191" s="365"/>
      <c r="HZ191" s="365"/>
      <c r="IA191" s="365"/>
      <c r="IB191" s="365"/>
      <c r="IC191" s="365"/>
      <c r="ID191" s="365"/>
      <c r="IE191" s="365"/>
      <c r="IF191" s="365"/>
      <c r="IG191" s="365"/>
      <c r="IH191" s="365"/>
      <c r="II191" s="365"/>
      <c r="IJ191" s="365"/>
      <c r="IK191" s="365"/>
      <c r="IL191" s="365"/>
      <c r="IM191" s="365"/>
      <c r="IN191" s="365"/>
      <c r="IO191" s="365"/>
      <c r="IP191" s="365"/>
      <c r="IQ191" s="365"/>
      <c r="IR191" s="366"/>
      <c r="IS191" s="371">
        <v>2</v>
      </c>
      <c r="IT191" s="370">
        <v>6</v>
      </c>
      <c r="IU191" s="370">
        <v>2</v>
      </c>
      <c r="IV191" s="370">
        <v>0</v>
      </c>
      <c r="IW191" s="370">
        <v>0</v>
      </c>
      <c r="IX191" s="370">
        <v>0</v>
      </c>
      <c r="IY191" s="370">
        <v>2</v>
      </c>
      <c r="IZ191" s="370">
        <v>4</v>
      </c>
      <c r="JA191" s="370">
        <v>6</v>
      </c>
      <c r="JB191" s="370">
        <v>1</v>
      </c>
      <c r="JC191" s="370">
        <v>0</v>
      </c>
      <c r="JD191" s="370">
        <v>0</v>
      </c>
      <c r="JE191" s="370">
        <v>2</v>
      </c>
      <c r="JF191" s="370">
        <v>8</v>
      </c>
      <c r="JG191" s="370">
        <v>2</v>
      </c>
      <c r="JH191" s="370">
        <v>3</v>
      </c>
      <c r="JI191" s="370">
        <v>1</v>
      </c>
      <c r="JJ191" s="370">
        <v>0</v>
      </c>
      <c r="JK191" s="370">
        <v>4</v>
      </c>
      <c r="JL191" s="370">
        <v>8</v>
      </c>
      <c r="JM191" s="370">
        <v>0</v>
      </c>
      <c r="JN191" s="370">
        <v>0</v>
      </c>
      <c r="JO191" s="370">
        <v>4</v>
      </c>
      <c r="JP191" s="370">
        <v>1</v>
      </c>
      <c r="JQ191" s="370">
        <v>0</v>
      </c>
      <c r="JR191" s="370">
        <v>0</v>
      </c>
      <c r="JS191" s="370">
        <v>0</v>
      </c>
      <c r="JT191" s="370">
        <v>9</v>
      </c>
      <c r="JU191" s="370">
        <v>3</v>
      </c>
      <c r="JV191" s="370">
        <v>0</v>
      </c>
      <c r="JW191" s="372">
        <v>2</v>
      </c>
      <c r="JX191" s="371">
        <v>0</v>
      </c>
      <c r="JY191" s="370">
        <v>0</v>
      </c>
      <c r="JZ191" s="370">
        <v>0</v>
      </c>
      <c r="KA191" s="370">
        <v>8</v>
      </c>
      <c r="KB191" s="370">
        <v>1</v>
      </c>
      <c r="KC191" s="370">
        <v>4</v>
      </c>
      <c r="KD191" s="370">
        <v>0</v>
      </c>
      <c r="KE191" s="370">
        <v>2</v>
      </c>
      <c r="KF191" s="370">
        <v>0</v>
      </c>
      <c r="KG191" s="370">
        <v>5</v>
      </c>
      <c r="KH191" s="370">
        <v>0</v>
      </c>
      <c r="KI191" s="370">
        <v>2</v>
      </c>
      <c r="KJ191" s="370">
        <v>14.5</v>
      </c>
      <c r="KK191" s="370">
        <v>1</v>
      </c>
      <c r="KL191" s="370">
        <v>1</v>
      </c>
      <c r="KM191" s="370">
        <v>0</v>
      </c>
      <c r="KN191" s="370">
        <v>2</v>
      </c>
      <c r="KO191" s="370">
        <v>1</v>
      </c>
      <c r="KP191" s="370">
        <v>0</v>
      </c>
      <c r="KQ191" s="370">
        <v>16</v>
      </c>
      <c r="KR191" s="370">
        <v>1</v>
      </c>
      <c r="KS191" s="370">
        <v>0</v>
      </c>
      <c r="KT191" s="370">
        <v>0</v>
      </c>
      <c r="KU191" s="370">
        <v>0</v>
      </c>
      <c r="KV191" s="370">
        <v>6</v>
      </c>
      <c r="KW191" s="370">
        <v>3</v>
      </c>
      <c r="KX191" s="370">
        <v>0</v>
      </c>
      <c r="KY191" s="370">
        <v>15</v>
      </c>
      <c r="KZ191" s="370">
        <v>0</v>
      </c>
      <c r="LA191" s="372">
        <v>0</v>
      </c>
      <c r="LB191" s="371">
        <v>0</v>
      </c>
      <c r="LC191" s="370">
        <v>0</v>
      </c>
      <c r="LD191" s="370">
        <v>6</v>
      </c>
      <c r="LE191" s="370">
        <v>23</v>
      </c>
      <c r="LF191" s="370">
        <v>22</v>
      </c>
      <c r="LG191" s="370">
        <v>0</v>
      </c>
      <c r="LH191" s="370">
        <v>0</v>
      </c>
      <c r="LI191" s="370">
        <v>2</v>
      </c>
      <c r="LJ191" s="370">
        <v>14</v>
      </c>
      <c r="LK191" s="370">
        <v>15</v>
      </c>
      <c r="LL191" s="370">
        <v>13</v>
      </c>
      <c r="LM191" s="370">
        <v>14</v>
      </c>
      <c r="LN191" s="370">
        <v>8</v>
      </c>
      <c r="LO191" s="370">
        <v>0</v>
      </c>
      <c r="LP191" s="370">
        <v>0</v>
      </c>
      <c r="LQ191" s="370">
        <v>14</v>
      </c>
      <c r="LR191" s="370">
        <v>19</v>
      </c>
      <c r="LS191" s="370">
        <v>6</v>
      </c>
      <c r="LT191" s="370">
        <v>9</v>
      </c>
      <c r="LU191" s="370">
        <v>1</v>
      </c>
      <c r="LV191" s="370">
        <v>0</v>
      </c>
      <c r="LW191" s="370">
        <v>1</v>
      </c>
      <c r="LX191" s="370">
        <v>0</v>
      </c>
      <c r="LY191" s="370">
        <v>1</v>
      </c>
      <c r="LZ191" s="370">
        <v>10</v>
      </c>
      <c r="MA191" s="370">
        <v>2</v>
      </c>
      <c r="MB191" s="370">
        <v>0</v>
      </c>
      <c r="MC191" s="370">
        <v>0</v>
      </c>
      <c r="MD191" s="370">
        <v>4</v>
      </c>
      <c r="ME191" s="370">
        <v>0</v>
      </c>
      <c r="MF191" s="372">
        <v>7</v>
      </c>
      <c r="MG191" s="371">
        <v>0</v>
      </c>
      <c r="MH191" s="370">
        <v>4</v>
      </c>
      <c r="MI191" s="370">
        <v>0</v>
      </c>
      <c r="MJ191" s="370">
        <v>0</v>
      </c>
      <c r="MK191" s="370">
        <v>1</v>
      </c>
      <c r="ML191" s="370">
        <v>0</v>
      </c>
      <c r="MM191" s="370">
        <v>0</v>
      </c>
      <c r="MN191" s="370">
        <v>0</v>
      </c>
      <c r="MO191" s="370">
        <v>2</v>
      </c>
      <c r="MP191" s="370">
        <v>3</v>
      </c>
      <c r="MQ191" s="370">
        <v>0</v>
      </c>
      <c r="MR191" s="370">
        <v>1</v>
      </c>
      <c r="MS191" s="370">
        <v>0</v>
      </c>
      <c r="MT191" s="370">
        <v>1</v>
      </c>
      <c r="MU191" s="370">
        <v>5</v>
      </c>
      <c r="MV191" s="370">
        <v>3</v>
      </c>
      <c r="MW191" s="370">
        <v>0</v>
      </c>
      <c r="MX191" s="370">
        <v>0</v>
      </c>
      <c r="MY191" s="370">
        <v>0</v>
      </c>
      <c r="MZ191" s="370">
        <v>0</v>
      </c>
      <c r="NA191" s="370">
        <v>2</v>
      </c>
      <c r="NB191" s="370">
        <v>1</v>
      </c>
      <c r="NC191" s="370">
        <v>2</v>
      </c>
      <c r="ND191" s="370">
        <v>0</v>
      </c>
      <c r="NE191" s="370">
        <v>0</v>
      </c>
      <c r="NF191" s="370">
        <v>0</v>
      </c>
      <c r="NG191" s="370">
        <v>1</v>
      </c>
      <c r="NH191" s="370">
        <v>2</v>
      </c>
      <c r="NI191" s="370">
        <v>0</v>
      </c>
      <c r="NJ191" s="372">
        <v>0</v>
      </c>
      <c r="NK191" s="464">
        <v>1</v>
      </c>
      <c r="NL191" s="433">
        <v>0</v>
      </c>
      <c r="NM191" s="433">
        <v>0</v>
      </c>
      <c r="NN191" s="433">
        <v>0</v>
      </c>
      <c r="NO191" s="433">
        <v>0</v>
      </c>
      <c r="NP191" s="433">
        <v>2</v>
      </c>
      <c r="NQ191" s="433">
        <v>10</v>
      </c>
      <c r="NR191" s="433">
        <v>48</v>
      </c>
      <c r="NS191" s="433">
        <v>0</v>
      </c>
      <c r="NT191" s="433">
        <v>0</v>
      </c>
      <c r="NU191" s="433">
        <v>0</v>
      </c>
      <c r="NV191" s="433">
        <v>0</v>
      </c>
      <c r="NW191" s="433">
        <v>0</v>
      </c>
      <c r="NX191" s="433">
        <v>0</v>
      </c>
      <c r="NY191" s="433">
        <v>0</v>
      </c>
      <c r="NZ191" s="433">
        <v>0</v>
      </c>
      <c r="OA191" s="433">
        <v>1</v>
      </c>
      <c r="OB191" s="433">
        <v>4</v>
      </c>
      <c r="OC191" s="433">
        <v>0</v>
      </c>
      <c r="OD191" s="433">
        <v>4</v>
      </c>
      <c r="OE191" s="433">
        <v>2</v>
      </c>
      <c r="OF191" s="433">
        <v>3</v>
      </c>
      <c r="OG191" s="433">
        <v>0</v>
      </c>
      <c r="OH191" s="433">
        <v>0</v>
      </c>
      <c r="OI191" s="433">
        <v>8</v>
      </c>
      <c r="OJ191" s="433">
        <v>10</v>
      </c>
      <c r="OK191" s="433">
        <v>14</v>
      </c>
      <c r="OL191" s="433">
        <v>9</v>
      </c>
      <c r="OM191" s="433">
        <v>14</v>
      </c>
      <c r="ON191" s="433">
        <v>0</v>
      </c>
      <c r="OO191" s="465">
        <v>4</v>
      </c>
      <c r="OP191" s="251">
        <v>13</v>
      </c>
      <c r="OQ191" s="254">
        <v>2</v>
      </c>
      <c r="OR191" s="254">
        <v>4</v>
      </c>
      <c r="OS191" s="254">
        <v>12</v>
      </c>
      <c r="OT191" s="254">
        <v>0</v>
      </c>
      <c r="OU191" s="254">
        <v>0</v>
      </c>
      <c r="OV191" s="254">
        <v>9</v>
      </c>
      <c r="OW191" s="254">
        <v>12</v>
      </c>
      <c r="OX191" s="254">
        <v>12</v>
      </c>
      <c r="OY191" s="254">
        <v>7</v>
      </c>
      <c r="OZ191" s="254">
        <v>3</v>
      </c>
      <c r="PA191" s="254">
        <v>0</v>
      </c>
      <c r="PB191" s="254">
        <v>0</v>
      </c>
      <c r="PC191" s="254">
        <v>1</v>
      </c>
      <c r="PD191" s="254">
        <v>13</v>
      </c>
      <c r="PE191" s="254">
        <v>19.5</v>
      </c>
      <c r="PF191" s="254">
        <v>21</v>
      </c>
      <c r="PG191" s="254">
        <v>26.5</v>
      </c>
      <c r="PH191" s="254">
        <v>28</v>
      </c>
      <c r="PI191" s="254">
        <v>0</v>
      </c>
      <c r="PJ191" s="254">
        <v>24</v>
      </c>
      <c r="PK191" s="254">
        <v>0</v>
      </c>
      <c r="PL191" s="254">
        <v>16</v>
      </c>
      <c r="PM191" s="254">
        <v>35</v>
      </c>
      <c r="PN191" s="254">
        <v>32</v>
      </c>
      <c r="PO191" s="254">
        <v>0</v>
      </c>
      <c r="PP191" s="254">
        <v>0</v>
      </c>
      <c r="PQ191" s="254">
        <v>43</v>
      </c>
      <c r="PR191" s="254">
        <v>23</v>
      </c>
      <c r="PS191" s="254">
        <v>24</v>
      </c>
      <c r="PT191" s="493">
        <v>10</v>
      </c>
      <c r="PU191" s="251">
        <f>[2]集計!G$1052</f>
        <v>9</v>
      </c>
      <c r="PV191" s="252">
        <f>[2]集計!H$1052</f>
        <v>0</v>
      </c>
      <c r="PW191" s="252">
        <f>[2]集計!I$1052</f>
        <v>0</v>
      </c>
      <c r="PX191" s="252">
        <f>[2]集計!J$1052</f>
        <v>0</v>
      </c>
      <c r="PY191" s="252">
        <f>[2]集計!K$1052</f>
        <v>24</v>
      </c>
      <c r="PZ191" s="252">
        <f>[2]集計!L$1052</f>
        <v>18</v>
      </c>
      <c r="QA191" s="252">
        <f>[2]集計!M$1052</f>
        <v>6</v>
      </c>
      <c r="QB191" s="252">
        <f>[2]集計!N$1052</f>
        <v>18</v>
      </c>
      <c r="QC191" s="252">
        <f>[2]集計!O$1052</f>
        <v>16</v>
      </c>
      <c r="QD191" s="252">
        <f>[2]集計!P$1052</f>
        <v>0</v>
      </c>
      <c r="QE191" s="252">
        <f>[2]集計!Q$1052</f>
        <v>28</v>
      </c>
      <c r="QF191" s="252">
        <f>[2]集計!R$1052</f>
        <v>32</v>
      </c>
      <c r="QG191" s="252">
        <f>[2]集計!S$1052</f>
        <v>27</v>
      </c>
      <c r="QH191" s="252">
        <f>[2]集計!T$1052</f>
        <v>26</v>
      </c>
      <c r="QI191" s="252">
        <f>[2]集計!U$1052</f>
        <v>26</v>
      </c>
      <c r="QJ191" s="252">
        <f>[2]集計!V$1052</f>
        <v>1</v>
      </c>
      <c r="QK191" s="252">
        <f>[2]集計!W$1052</f>
        <v>0</v>
      </c>
      <c r="QL191" s="252">
        <f>[2]集計!X$1052</f>
        <v>10</v>
      </c>
      <c r="QM191" s="252">
        <f>[2]集計!Y$1052</f>
        <v>4</v>
      </c>
      <c r="QN191" s="252">
        <f>[2]集計!Z$1052</f>
        <v>8</v>
      </c>
      <c r="QO191" s="252">
        <f>[2]集計!AA$1052</f>
        <v>10</v>
      </c>
      <c r="QP191" s="252">
        <f>[2]集計!AB$1052</f>
        <v>10</v>
      </c>
      <c r="QQ191" s="252">
        <f>[2]集計!AC$1052</f>
        <v>1</v>
      </c>
      <c r="QR191" s="252">
        <f>[2]集計!AD$1052</f>
        <v>0</v>
      </c>
      <c r="QS191" s="252">
        <f>[2]集計!AE$1052</f>
        <v>0</v>
      </c>
      <c r="QT191" s="252">
        <f>[2]集計!AF$1052</f>
        <v>8</v>
      </c>
      <c r="QU191" s="252">
        <f>[2]集計!AG$1052</f>
        <v>9</v>
      </c>
      <c r="QV191" s="253">
        <f>[2]集計!AH$1052</f>
        <v>0</v>
      </c>
      <c r="QW191" s="254">
        <v>0</v>
      </c>
      <c r="QX191" s="254">
        <v>2</v>
      </c>
      <c r="QY191" s="254">
        <v>0</v>
      </c>
      <c r="QZ191" s="254">
        <v>0</v>
      </c>
      <c r="RA191" s="254">
        <v>0</v>
      </c>
      <c r="RB191" s="254">
        <v>1</v>
      </c>
      <c r="RC191" s="254">
        <v>2</v>
      </c>
      <c r="RD191" s="254">
        <v>0</v>
      </c>
      <c r="RE191" s="254">
        <v>3</v>
      </c>
      <c r="RF191" s="254">
        <v>0</v>
      </c>
      <c r="RG191" s="254">
        <v>0</v>
      </c>
      <c r="RH191" s="254">
        <v>4</v>
      </c>
      <c r="RI191" s="254">
        <v>1</v>
      </c>
      <c r="RJ191" s="254">
        <v>4</v>
      </c>
      <c r="RK191" s="254">
        <v>9</v>
      </c>
      <c r="RL191" s="254">
        <v>0</v>
      </c>
      <c r="RM191" s="254">
        <v>0</v>
      </c>
      <c r="RN191" s="254">
        <v>16</v>
      </c>
      <c r="RO191" s="254">
        <v>18</v>
      </c>
      <c r="RP191" s="254">
        <v>18</v>
      </c>
      <c r="RQ191" s="254">
        <v>14</v>
      </c>
      <c r="RR191" s="254">
        <v>24</v>
      </c>
      <c r="RS191" s="254">
        <v>0</v>
      </c>
      <c r="RT191" s="254">
        <v>0</v>
      </c>
      <c r="RU191" s="254">
        <v>40</v>
      </c>
      <c r="RV191" s="254">
        <v>38</v>
      </c>
      <c r="RW191" s="254">
        <v>37</v>
      </c>
      <c r="RX191" s="254">
        <v>32</v>
      </c>
      <c r="RY191" s="254">
        <v>36</v>
      </c>
      <c r="RZ191" s="254">
        <v>0</v>
      </c>
      <c r="SA191" s="254">
        <v>0</v>
      </c>
      <c r="SB191" s="254">
        <v>23</v>
      </c>
      <c r="SC191" s="254">
        <v>16</v>
      </c>
      <c r="SD191" s="254">
        <v>16</v>
      </c>
      <c r="SE191" s="254">
        <v>10</v>
      </c>
      <c r="SF191" s="254">
        <v>8</v>
      </c>
      <c r="SG191" s="254">
        <v>8</v>
      </c>
      <c r="SH191" s="254">
        <v>0</v>
      </c>
      <c r="SI191" s="254">
        <v>20</v>
      </c>
      <c r="SJ191" s="254">
        <v>0</v>
      </c>
      <c r="SK191" s="254">
        <v>16</v>
      </c>
      <c r="SL191" s="254">
        <v>12</v>
      </c>
      <c r="SM191" s="254">
        <v>31</v>
      </c>
      <c r="SN191" s="254">
        <v>0</v>
      </c>
      <c r="SO191" s="254">
        <v>0</v>
      </c>
      <c r="SP191" s="254">
        <v>0</v>
      </c>
      <c r="SQ191" s="254">
        <v>0</v>
      </c>
      <c r="SR191" s="254">
        <v>18</v>
      </c>
      <c r="SS191" s="254">
        <v>10</v>
      </c>
      <c r="ST191" s="254">
        <v>3</v>
      </c>
      <c r="SU191" s="254">
        <v>6</v>
      </c>
      <c r="SV191" s="254">
        <v>0</v>
      </c>
      <c r="SW191" s="254">
        <v>3</v>
      </c>
      <c r="SX191" s="254">
        <v>0</v>
      </c>
      <c r="SY191" s="254">
        <v>2</v>
      </c>
      <c r="SZ191" s="254">
        <v>2</v>
      </c>
      <c r="TA191" s="254">
        <v>0</v>
      </c>
      <c r="TB191" s="254">
        <v>2</v>
      </c>
      <c r="TC191" s="254">
        <v>0</v>
      </c>
      <c r="TD191" s="254">
        <v>0</v>
      </c>
      <c r="TE191" s="254">
        <v>3</v>
      </c>
      <c r="TF191" s="254">
        <v>5</v>
      </c>
      <c r="TG191" s="254">
        <v>8</v>
      </c>
      <c r="TH191" s="254">
        <v>17</v>
      </c>
      <c r="TI191" s="254">
        <v>0</v>
      </c>
      <c r="TJ191" s="254">
        <v>0</v>
      </c>
      <c r="TK191" s="254">
        <v>16</v>
      </c>
      <c r="TL191" s="254">
        <v>34</v>
      </c>
      <c r="TM191" s="254">
        <v>24</v>
      </c>
      <c r="TN191" s="254">
        <v>24</v>
      </c>
      <c r="TO191" s="254">
        <v>26</v>
      </c>
      <c r="TP191" s="254">
        <v>0</v>
      </c>
      <c r="TQ191" s="254">
        <v>0</v>
      </c>
      <c r="TR191" s="254">
        <v>13</v>
      </c>
      <c r="TS191" s="254">
        <v>9</v>
      </c>
      <c r="TT191" s="254">
        <v>8</v>
      </c>
      <c r="TU191" s="254">
        <v>2</v>
      </c>
      <c r="TV191" s="254">
        <v>5</v>
      </c>
      <c r="TW191" s="254">
        <v>5</v>
      </c>
      <c r="TX191" s="254">
        <v>3</v>
      </c>
      <c r="TY191" s="254">
        <v>8</v>
      </c>
      <c r="TZ191" s="254">
        <v>7</v>
      </c>
      <c r="UA191" s="254">
        <v>7</v>
      </c>
      <c r="UB191" s="254">
        <v>4</v>
      </c>
      <c r="UC191" s="254">
        <v>3</v>
      </c>
      <c r="UD191" s="254">
        <v>0</v>
      </c>
      <c r="UE191" s="254">
        <v>0</v>
      </c>
      <c r="UF191" s="254">
        <v>7</v>
      </c>
      <c r="UG191" s="254">
        <v>21</v>
      </c>
      <c r="UH191" s="254">
        <v>13</v>
      </c>
      <c r="UI191" s="254">
        <v>28</v>
      </c>
      <c r="UJ191" s="254">
        <v>25</v>
      </c>
      <c r="UK191" s="254">
        <f>[3]集計!G$1052</f>
        <v>0</v>
      </c>
      <c r="UL191" s="254">
        <f>[3]集計!H$1052</f>
        <v>0</v>
      </c>
      <c r="UM191" s="254">
        <f>[3]集計!I$1052</f>
        <v>17</v>
      </c>
      <c r="UN191" s="254">
        <f>[3]集計!J$1052</f>
        <v>3</v>
      </c>
      <c r="UO191" s="254">
        <f>[3]集計!K$1052</f>
        <v>14</v>
      </c>
      <c r="UP191" s="254">
        <f>[3]集計!L$1052</f>
        <v>11</v>
      </c>
      <c r="UQ191" s="254">
        <f>[3]集計!M$1052</f>
        <v>12</v>
      </c>
      <c r="UR191" s="254">
        <f>[3]集計!N$1052</f>
        <v>0</v>
      </c>
      <c r="US191" s="254">
        <f>[3]集計!O$1052</f>
        <v>0</v>
      </c>
      <c r="UT191" s="254">
        <f>[3]集計!P$1052</f>
        <v>8</v>
      </c>
      <c r="UU191" s="254">
        <f>[3]集計!Q$1052</f>
        <v>0</v>
      </c>
      <c r="UV191" s="254">
        <f>[3]集計!R$1052</f>
        <v>1</v>
      </c>
      <c r="UW191" s="254">
        <f>[3]集計!S$1052</f>
        <v>18</v>
      </c>
      <c r="UX191" s="254">
        <f>[3]集計!T$1052</f>
        <v>6</v>
      </c>
      <c r="UY191" s="254">
        <f>[3]集計!U$1052</f>
        <v>12</v>
      </c>
      <c r="UZ191" s="254">
        <f>[3]集計!V$1052</f>
        <v>0</v>
      </c>
      <c r="VA191" s="254">
        <f>[3]集計!W$1052</f>
        <v>18</v>
      </c>
      <c r="VB191" s="254">
        <f>[3]集計!X$1052</f>
        <v>2</v>
      </c>
      <c r="VC191" s="254">
        <f>[3]集計!Y$1052</f>
        <v>1</v>
      </c>
      <c r="VD191" s="254">
        <f>[3]集計!Z$1052</f>
        <v>10</v>
      </c>
      <c r="VE191" s="254">
        <f>[3]集計!AA$1052</f>
        <v>8</v>
      </c>
      <c r="VF191" s="254">
        <f>[3]集計!AB$1052</f>
        <v>0</v>
      </c>
      <c r="VG191" s="254">
        <f>[3]集計!AC$1052</f>
        <v>0</v>
      </c>
      <c r="VH191" s="254">
        <f>[3]集計!AD$1052</f>
        <v>10</v>
      </c>
      <c r="VI191" s="254">
        <f>[3]集計!AE$1052</f>
        <v>11</v>
      </c>
      <c r="VJ191" s="254">
        <f>[3]集計!AF$1052</f>
        <v>28</v>
      </c>
      <c r="VK191" s="254">
        <f>[3]集計!AG$1052</f>
        <v>22</v>
      </c>
      <c r="VL191" s="254">
        <f>[3]集計!AH$1052</f>
        <v>17</v>
      </c>
      <c r="VM191" s="254">
        <f>[3]集計!AI$1052</f>
        <v>0</v>
      </c>
      <c r="VN191" s="254">
        <f>[3]集計!AJ$1052</f>
        <v>0</v>
      </c>
      <c r="VO191" s="254">
        <v>0</v>
      </c>
      <c r="VP191" s="254">
        <v>13</v>
      </c>
      <c r="VQ191" s="254">
        <v>2</v>
      </c>
      <c r="VR191" s="254">
        <v>5</v>
      </c>
      <c r="VS191" s="254">
        <v>6</v>
      </c>
      <c r="VT191" s="254">
        <v>8</v>
      </c>
      <c r="VU191" s="254">
        <v>0</v>
      </c>
      <c r="VV191" s="254">
        <v>7</v>
      </c>
      <c r="VW191" s="254">
        <v>2</v>
      </c>
      <c r="VX191" s="254">
        <v>1</v>
      </c>
      <c r="VY191" s="254">
        <v>4</v>
      </c>
      <c r="VZ191" s="254">
        <v>4</v>
      </c>
      <c r="WA191" s="254">
        <v>5</v>
      </c>
      <c r="WB191" s="254">
        <v>0</v>
      </c>
      <c r="WC191" s="254">
        <v>4</v>
      </c>
      <c r="WD191" s="254">
        <v>4</v>
      </c>
      <c r="WE191" s="254">
        <v>1</v>
      </c>
      <c r="WF191" s="254">
        <v>6</v>
      </c>
      <c r="WG191" s="254">
        <v>2</v>
      </c>
      <c r="WH191" s="254">
        <v>2</v>
      </c>
      <c r="WI191" s="254">
        <v>0</v>
      </c>
      <c r="WJ191" s="254">
        <v>0</v>
      </c>
      <c r="WK191" s="254">
        <v>0</v>
      </c>
      <c r="WL191" s="254">
        <v>0</v>
      </c>
      <c r="WM191" s="254">
        <v>0</v>
      </c>
      <c r="WN191" s="254">
        <v>0</v>
      </c>
      <c r="WO191" s="254">
        <v>0</v>
      </c>
      <c r="WP191" s="254">
        <v>0</v>
      </c>
      <c r="WQ191" s="254">
        <v>9</v>
      </c>
      <c r="WR191" s="254">
        <v>11</v>
      </c>
      <c r="WS191" s="254">
        <v>2</v>
      </c>
      <c r="WT191" s="254">
        <v>6</v>
      </c>
      <c r="WU191" s="254">
        <v>10</v>
      </c>
      <c r="WV191" s="254">
        <v>0</v>
      </c>
      <c r="WW191" s="254">
        <v>0</v>
      </c>
      <c r="WX191" s="254">
        <v>5</v>
      </c>
      <c r="WY191" s="254">
        <v>8</v>
      </c>
      <c r="WZ191" s="254">
        <v>11</v>
      </c>
      <c r="XA191" s="254">
        <v>8</v>
      </c>
      <c r="XB191" s="254">
        <v>4</v>
      </c>
      <c r="XC191" s="254">
        <v>3</v>
      </c>
      <c r="XD191" s="254">
        <v>0</v>
      </c>
      <c r="XE191" s="254">
        <v>4</v>
      </c>
      <c r="XF191" s="254">
        <v>0</v>
      </c>
      <c r="XG191" s="254">
        <v>1</v>
      </c>
      <c r="XH191" s="254">
        <v>2</v>
      </c>
      <c r="XI191" s="254">
        <v>9</v>
      </c>
      <c r="XJ191" s="254">
        <v>2</v>
      </c>
      <c r="XK191" s="254">
        <v>0</v>
      </c>
      <c r="XL191" s="254">
        <v>0</v>
      </c>
      <c r="XM191" s="254">
        <v>4</v>
      </c>
      <c r="XN191" s="254">
        <v>0</v>
      </c>
      <c r="XO191" s="254">
        <v>5</v>
      </c>
      <c r="XP191" s="254">
        <v>0</v>
      </c>
      <c r="XQ191" s="254">
        <v>0</v>
      </c>
      <c r="XR191" s="254">
        <v>0</v>
      </c>
      <c r="XS191" s="254">
        <v>0</v>
      </c>
      <c r="XT191" s="254">
        <v>0</v>
      </c>
      <c r="XU191" s="254">
        <v>6</v>
      </c>
      <c r="XV191" s="254">
        <v>4</v>
      </c>
      <c r="XW191" s="254">
        <v>1</v>
      </c>
      <c r="XX191" s="254">
        <v>0</v>
      </c>
      <c r="XY191" s="254">
        <v>0</v>
      </c>
      <c r="XZ191" s="254">
        <v>0</v>
      </c>
      <c r="YA191" s="254">
        <v>0</v>
      </c>
      <c r="YB191" s="254">
        <v>11</v>
      </c>
      <c r="YC191" s="254">
        <v>19</v>
      </c>
      <c r="YD191" s="254">
        <v>8</v>
      </c>
      <c r="YE191" s="254">
        <v>0</v>
      </c>
      <c r="YF191" s="254">
        <v>0</v>
      </c>
      <c r="YG191" s="254">
        <v>8</v>
      </c>
      <c r="YH191" s="254">
        <v>8</v>
      </c>
      <c r="YI191" s="254">
        <v>0</v>
      </c>
      <c r="YJ191" s="254">
        <v>3</v>
      </c>
      <c r="YK191" s="254">
        <v>1</v>
      </c>
      <c r="YL191" s="254">
        <v>14</v>
      </c>
      <c r="YM191" s="254">
        <v>0</v>
      </c>
      <c r="YN191" s="254">
        <v>9</v>
      </c>
      <c r="YO191" s="254">
        <v>16</v>
      </c>
      <c r="YP191" s="254">
        <v>11</v>
      </c>
      <c r="YQ191" s="254">
        <v>9</v>
      </c>
      <c r="YR191" s="254">
        <v>6</v>
      </c>
      <c r="YS191" s="254">
        <v>0</v>
      </c>
      <c r="YT191" s="254">
        <v>0</v>
      </c>
      <c r="YU191" s="254">
        <v>0</v>
      </c>
      <c r="YV191" s="254">
        <v>11</v>
      </c>
      <c r="YW191" s="254">
        <v>10</v>
      </c>
      <c r="YX191" s="254">
        <v>12</v>
      </c>
      <c r="YY191" s="254">
        <v>10</v>
      </c>
      <c r="YZ191" s="254">
        <v>0</v>
      </c>
      <c r="ZA191" s="254">
        <v>0</v>
      </c>
      <c r="ZB191" s="254">
        <v>11</v>
      </c>
      <c r="ZC191" s="254">
        <f>[4]集計!G$1052</f>
        <v>13</v>
      </c>
      <c r="ZD191" s="254">
        <f>[4]集計!H$1052</f>
        <v>16</v>
      </c>
      <c r="ZE191" s="254">
        <f>[4]集計!I$1052</f>
        <v>24</v>
      </c>
      <c r="ZF191" s="254">
        <f>[4]集計!J$1052</f>
        <v>24</v>
      </c>
      <c r="ZG191" s="254">
        <f>[4]集計!K$1052</f>
        <v>0</v>
      </c>
      <c r="ZH191" s="254">
        <f>[4]集計!L$1052</f>
        <v>0</v>
      </c>
      <c r="ZI191" s="254">
        <f>[4]集計!M$1052</f>
        <v>24</v>
      </c>
      <c r="ZJ191" s="254">
        <f>[4]集計!N$1052</f>
        <v>27</v>
      </c>
      <c r="ZK191" s="254">
        <f>[4]集計!O$1052</f>
        <v>24</v>
      </c>
      <c r="ZL191" s="254">
        <f>[4]集計!P$1052</f>
        <v>26</v>
      </c>
      <c r="ZM191" s="254">
        <f>[4]集計!Q$1052</f>
        <v>28</v>
      </c>
      <c r="ZN191" s="254">
        <f>[4]集計!R$1052</f>
        <v>0</v>
      </c>
      <c r="ZO191" s="254">
        <f>[4]集計!S$1052</f>
        <v>0</v>
      </c>
      <c r="ZP191" s="254">
        <f>[4]集計!T$1052</f>
        <v>0</v>
      </c>
      <c r="ZQ191" s="254">
        <f>[4]集計!U$1052</f>
        <v>7</v>
      </c>
      <c r="ZR191" s="254">
        <f>[4]集計!V$1052</f>
        <v>0</v>
      </c>
      <c r="ZS191" s="254">
        <f>[4]集計!W$1052</f>
        <v>2</v>
      </c>
      <c r="ZT191" s="254">
        <f>[4]集計!X$1052</f>
        <v>0</v>
      </c>
      <c r="ZU191" s="254">
        <f>[4]集計!Y$1052</f>
        <v>6</v>
      </c>
      <c r="ZV191" s="254">
        <f>[4]集計!Z$1052</f>
        <v>0</v>
      </c>
      <c r="ZW191" s="254">
        <f>[4]集計!AA$1052</f>
        <v>8</v>
      </c>
      <c r="ZX191" s="254">
        <f>[4]集計!AB$1052</f>
        <v>5</v>
      </c>
      <c r="ZY191" s="254">
        <f>[4]集計!AC$1052</f>
        <v>1</v>
      </c>
      <c r="ZZ191" s="254">
        <f>[4]集計!AD$1052</f>
        <v>5</v>
      </c>
      <c r="AAA191" s="254">
        <f>[4]集計!AE$1052</f>
        <v>17</v>
      </c>
      <c r="AAB191" s="254">
        <f>[4]集計!AF$1052</f>
        <v>0</v>
      </c>
      <c r="AAC191" s="254">
        <f>[4]集計!AG$1052</f>
        <v>0</v>
      </c>
      <c r="AAD191" s="254">
        <f>[4]集計!AH$1052</f>
        <v>14</v>
      </c>
      <c r="AAE191" s="254">
        <f>[4]集計!AI$1052</f>
        <v>0</v>
      </c>
      <c r="AAF191" s="254">
        <f>[4]集計!AJ$1052</f>
        <v>3</v>
      </c>
      <c r="AAG191" s="254">
        <f>[4]集計!AK$1052</f>
        <v>3</v>
      </c>
      <c r="AAH191" s="254">
        <v>5</v>
      </c>
      <c r="AAI191" s="254">
        <v>0</v>
      </c>
      <c r="AAJ191" s="254">
        <v>0</v>
      </c>
      <c r="AAK191" s="254">
        <v>0</v>
      </c>
      <c r="AAL191" s="254">
        <v>12</v>
      </c>
      <c r="AAM191" s="254">
        <v>9</v>
      </c>
      <c r="AAN191" s="254">
        <v>16</v>
      </c>
      <c r="AAO191" s="254">
        <v>22</v>
      </c>
      <c r="AAP191" s="254">
        <v>12</v>
      </c>
      <c r="AAQ191" s="254">
        <v>0</v>
      </c>
      <c r="AAR191" s="254">
        <v>8</v>
      </c>
      <c r="AAS191" s="254">
        <v>20</v>
      </c>
      <c r="AAT191" s="254">
        <v>16</v>
      </c>
      <c r="AAU191" s="254">
        <v>12</v>
      </c>
      <c r="AAV191" s="254">
        <v>18</v>
      </c>
      <c r="AAW191" s="254">
        <v>14</v>
      </c>
      <c r="AAX191" s="254">
        <v>0</v>
      </c>
      <c r="AAY191" s="254">
        <v>22</v>
      </c>
      <c r="AAZ191" s="254">
        <v>20</v>
      </c>
      <c r="ABA191" s="254">
        <v>22</v>
      </c>
      <c r="ABB191" s="254">
        <v>8</v>
      </c>
      <c r="ABC191" s="254">
        <v>18</v>
      </c>
      <c r="ABD191" s="254">
        <v>0</v>
      </c>
      <c r="ABE191" s="254">
        <v>0</v>
      </c>
      <c r="ABF191" s="254">
        <v>4</v>
      </c>
      <c r="ABG191" s="254">
        <v>4</v>
      </c>
      <c r="ABH191" s="254">
        <v>8</v>
      </c>
      <c r="ABI191" s="254">
        <v>12</v>
      </c>
      <c r="ABJ191" s="254">
        <v>24</v>
      </c>
      <c r="ABK191" s="254">
        <v>0</v>
      </c>
      <c r="ABL191" s="254">
        <v>2.5</v>
      </c>
      <c r="ABM191" s="254">
        <v>28</v>
      </c>
      <c r="ABN191" s="254">
        <v>32</v>
      </c>
      <c r="ABO191" s="254">
        <v>21.5</v>
      </c>
      <c r="ABP191" s="254">
        <v>18</v>
      </c>
      <c r="ABQ191" s="254">
        <v>27</v>
      </c>
      <c r="ABR191" s="254">
        <v>40</v>
      </c>
      <c r="ABS191" s="254">
        <v>0</v>
      </c>
      <c r="ABT191" s="254">
        <v>48</v>
      </c>
      <c r="ABU191" s="254">
        <v>0</v>
      </c>
      <c r="ABV191" s="254">
        <v>0</v>
      </c>
      <c r="ABW191" s="254">
        <v>0</v>
      </c>
      <c r="ABX191" s="254">
        <v>0</v>
      </c>
      <c r="ABY191" s="254">
        <v>0</v>
      </c>
      <c r="ABZ191" s="254">
        <v>0</v>
      </c>
      <c r="ACA191" s="254">
        <v>26</v>
      </c>
      <c r="ACB191" s="254">
        <v>38</v>
      </c>
      <c r="ACC191" s="254">
        <v>33</v>
      </c>
      <c r="ACD191" s="254">
        <v>13</v>
      </c>
      <c r="ACE191" s="254">
        <v>0</v>
      </c>
      <c r="ACF191" s="254">
        <v>9</v>
      </c>
      <c r="ACG191" s="254">
        <v>0</v>
      </c>
      <c r="ACH191" s="254">
        <v>0</v>
      </c>
      <c r="ACI191" s="254">
        <v>4</v>
      </c>
      <c r="ACJ191" s="254">
        <v>4</v>
      </c>
      <c r="ACK191" s="254">
        <v>13</v>
      </c>
      <c r="ACL191" s="254">
        <v>20</v>
      </c>
      <c r="ACM191" s="254">
        <v>21</v>
      </c>
      <c r="ACN191" s="254">
        <v>0</v>
      </c>
      <c r="ACO191" s="254">
        <v>18</v>
      </c>
      <c r="ACP191" s="548">
        <v>33</v>
      </c>
      <c r="ACQ191" s="252">
        <v>43</v>
      </c>
      <c r="ACR191" s="252">
        <v>13</v>
      </c>
      <c r="ACS191" s="252">
        <v>28</v>
      </c>
      <c r="ACT191" s="252">
        <v>0</v>
      </c>
      <c r="ACU191" s="252">
        <v>0</v>
      </c>
      <c r="ACV191" s="252">
        <v>25</v>
      </c>
      <c r="ACW191" s="252">
        <v>28</v>
      </c>
      <c r="ACX191" s="252">
        <v>13</v>
      </c>
      <c r="ACY191" s="252">
        <v>36</v>
      </c>
      <c r="ACZ191" s="252">
        <v>38</v>
      </c>
      <c r="ADA191" s="252">
        <v>0</v>
      </c>
      <c r="ADB191" s="252">
        <v>0</v>
      </c>
      <c r="ADC191" s="252">
        <v>44</v>
      </c>
      <c r="ADD191" s="252">
        <v>41</v>
      </c>
      <c r="ADE191" s="252">
        <v>40</v>
      </c>
      <c r="ADF191" s="252">
        <v>36</v>
      </c>
      <c r="ADG191" s="252">
        <v>36</v>
      </c>
      <c r="ADH191" s="252">
        <v>31</v>
      </c>
      <c r="ADI191" s="252">
        <v>0</v>
      </c>
      <c r="ADJ191" s="252">
        <v>36</v>
      </c>
      <c r="ADK191" s="252">
        <v>31</v>
      </c>
      <c r="ADL191" s="252">
        <v>0</v>
      </c>
      <c r="ADM191" s="252">
        <v>28</v>
      </c>
      <c r="ADN191" s="252">
        <v>12</v>
      </c>
      <c r="ADO191" s="252">
        <v>0</v>
      </c>
      <c r="ADP191" s="252">
        <v>0</v>
      </c>
      <c r="ADQ191" s="252">
        <v>21</v>
      </c>
      <c r="ADR191" s="252">
        <v>24</v>
      </c>
      <c r="ADS191" s="252">
        <v>15</v>
      </c>
      <c r="ADT191" s="252">
        <v>22</v>
      </c>
      <c r="ADU191" s="253">
        <v>28</v>
      </c>
      <c r="ADV191" s="251">
        <v>1</v>
      </c>
      <c r="ADW191" s="252">
        <v>0</v>
      </c>
      <c r="ADX191" s="252">
        <v>0</v>
      </c>
      <c r="ADY191" s="252">
        <v>25</v>
      </c>
      <c r="ADZ191" s="252">
        <v>49</v>
      </c>
      <c r="AEA191" s="252">
        <v>42</v>
      </c>
      <c r="AEB191" s="252">
        <v>27</v>
      </c>
      <c r="AEC191" s="252">
        <v>28</v>
      </c>
      <c r="AED191" s="252">
        <v>0</v>
      </c>
      <c r="AEE191" s="252">
        <v>18</v>
      </c>
      <c r="AEF191" s="252">
        <v>34</v>
      </c>
      <c r="AEG191" s="252">
        <v>35</v>
      </c>
      <c r="AEH191" s="252">
        <v>22</v>
      </c>
      <c r="AEI191" s="252">
        <v>42</v>
      </c>
      <c r="AEJ191" s="252">
        <v>42</v>
      </c>
      <c r="AEK191" s="252">
        <v>0</v>
      </c>
      <c r="AEL191" s="252">
        <v>34</v>
      </c>
      <c r="AEM191" s="252">
        <v>21</v>
      </c>
      <c r="AEN191" s="252">
        <v>9</v>
      </c>
      <c r="AEO191" s="252">
        <v>9</v>
      </c>
      <c r="AEP191" s="252">
        <v>9</v>
      </c>
      <c r="AEQ191" s="252">
        <v>0</v>
      </c>
      <c r="AER191" s="252">
        <v>0</v>
      </c>
      <c r="AES191" s="252">
        <v>11</v>
      </c>
      <c r="AET191" s="252">
        <v>13</v>
      </c>
      <c r="AEU191" s="252">
        <v>10</v>
      </c>
      <c r="AEV191" s="252">
        <v>21</v>
      </c>
      <c r="AEW191" s="253">
        <v>0</v>
      </c>
      <c r="AEX191" s="251">
        <v>10</v>
      </c>
      <c r="AEY191" s="252">
        <v>0</v>
      </c>
      <c r="AEZ191" s="252">
        <v>0</v>
      </c>
      <c r="AFA191" s="252">
        <v>5</v>
      </c>
      <c r="AFB191" s="252">
        <v>3</v>
      </c>
      <c r="AFC191" s="252">
        <v>6</v>
      </c>
      <c r="AFD191" s="252">
        <v>29</v>
      </c>
      <c r="AFE191" s="252">
        <v>38</v>
      </c>
      <c r="AFF191" s="252">
        <v>0</v>
      </c>
      <c r="AFG191" s="252">
        <v>14</v>
      </c>
      <c r="AFH191" s="252">
        <v>11</v>
      </c>
      <c r="AFI191" s="252">
        <v>8</v>
      </c>
      <c r="AFJ191" s="252">
        <v>8</v>
      </c>
      <c r="AFK191" s="252">
        <v>5</v>
      </c>
      <c r="AFL191" s="252">
        <v>0</v>
      </c>
      <c r="AFM191" s="252">
        <v>0</v>
      </c>
      <c r="AFN191" s="252">
        <v>30</v>
      </c>
      <c r="AFO191" s="252">
        <v>11</v>
      </c>
      <c r="AFP191" s="252">
        <v>5</v>
      </c>
      <c r="AFQ191" s="252">
        <v>6</v>
      </c>
      <c r="AFR191" s="252">
        <v>2</v>
      </c>
      <c r="AFS191" s="252">
        <v>0</v>
      </c>
      <c r="AFT191" s="252">
        <v>0</v>
      </c>
      <c r="AFU191" s="252">
        <v>0</v>
      </c>
      <c r="AFV191" s="252">
        <v>0</v>
      </c>
      <c r="AFW191" s="252">
        <v>2</v>
      </c>
      <c r="AFX191" s="252">
        <v>0</v>
      </c>
      <c r="AFY191" s="252">
        <v>9</v>
      </c>
      <c r="AFZ191" s="252">
        <v>0</v>
      </c>
      <c r="AGA191" s="252">
        <v>0</v>
      </c>
      <c r="AGB191" s="253">
        <v>11</v>
      </c>
      <c r="AGC191" s="253">
        <v>14</v>
      </c>
      <c r="AGD191" s="253">
        <v>17</v>
      </c>
      <c r="AGE191" s="253">
        <v>12</v>
      </c>
      <c r="AGF191" s="253">
        <v>10</v>
      </c>
      <c r="AGG191" s="253">
        <v>19</v>
      </c>
      <c r="AGH191" s="253">
        <v>0</v>
      </c>
      <c r="AGI191" s="253">
        <v>36</v>
      </c>
      <c r="AGJ191" s="253">
        <v>52</v>
      </c>
      <c r="AGK191" s="253">
        <v>0</v>
      </c>
      <c r="AGL191" s="253">
        <v>16</v>
      </c>
      <c r="AGM191" s="253">
        <v>19</v>
      </c>
      <c r="AGN191" s="253">
        <v>0</v>
      </c>
      <c r="AGO191" s="253">
        <v>0</v>
      </c>
      <c r="AGP191" s="253">
        <v>0</v>
      </c>
      <c r="AGQ191" s="253">
        <v>0</v>
      </c>
      <c r="AGR191" s="253">
        <v>0</v>
      </c>
      <c r="AGS191" s="253">
        <v>16</v>
      </c>
      <c r="AGT191" s="253">
        <v>0</v>
      </c>
      <c r="AGU191" s="253">
        <v>7</v>
      </c>
      <c r="AGV191" s="253">
        <v>0</v>
      </c>
      <c r="AGW191" s="253">
        <v>24</v>
      </c>
      <c r="AGX191" s="253">
        <v>8</v>
      </c>
      <c r="AGY191" s="253">
        <v>18</v>
      </c>
      <c r="AGZ191" s="253">
        <v>40</v>
      </c>
      <c r="AHA191" s="253">
        <v>29</v>
      </c>
      <c r="AHB191" s="253">
        <v>20</v>
      </c>
      <c r="AHC191" s="253">
        <v>0</v>
      </c>
      <c r="AHD191" s="253">
        <v>10</v>
      </c>
      <c r="AHE191" s="253">
        <v>0</v>
      </c>
      <c r="AHF191" s="253">
        <v>4</v>
      </c>
      <c r="AHG191" s="253">
        <v>10</v>
      </c>
      <c r="AHH191" s="253">
        <v>6</v>
      </c>
      <c r="AHI191" s="253">
        <v>0</v>
      </c>
      <c r="AHJ191" s="253">
        <v>0</v>
      </c>
      <c r="AHK191" s="253">
        <v>9</v>
      </c>
      <c r="AHL191" s="253">
        <v>8</v>
      </c>
      <c r="AHM191" s="253">
        <v>3</v>
      </c>
      <c r="AHN191" s="253">
        <v>7</v>
      </c>
      <c r="AHO191" s="253">
        <v>5</v>
      </c>
      <c r="AHP191" s="253">
        <v>0</v>
      </c>
      <c r="AHQ191" s="253">
        <v>0</v>
      </c>
      <c r="AHR191" s="253">
        <v>8</v>
      </c>
      <c r="AHS191" s="253">
        <v>14</v>
      </c>
      <c r="AHT191" s="253">
        <v>31</v>
      </c>
      <c r="AHU191" s="253">
        <v>18</v>
      </c>
      <c r="AHV191" s="253">
        <v>27.5</v>
      </c>
      <c r="AHW191" s="253">
        <v>0</v>
      </c>
      <c r="AHX191" s="253">
        <v>0</v>
      </c>
      <c r="AHY191" s="253">
        <v>28</v>
      </c>
      <c r="AHZ191" s="253">
        <v>24</v>
      </c>
      <c r="AIA191" s="253">
        <v>0</v>
      </c>
      <c r="AIB191" s="253">
        <v>20</v>
      </c>
      <c r="AIC191" s="253">
        <v>11</v>
      </c>
      <c r="AID191" s="253">
        <v>0</v>
      </c>
      <c r="AIE191" s="253">
        <v>0</v>
      </c>
      <c r="AIF191" s="253">
        <v>4</v>
      </c>
      <c r="AIG191" s="253">
        <v>10</v>
      </c>
      <c r="AIH191" s="253">
        <v>0</v>
      </c>
      <c r="AII191" s="253">
        <v>8</v>
      </c>
      <c r="AIJ191" s="253">
        <v>1</v>
      </c>
      <c r="AIK191" s="253">
        <v>0</v>
      </c>
      <c r="AIL191" s="651">
        <f>[1]集計!G$1056</f>
        <v>0</v>
      </c>
      <c r="AIM191" s="651">
        <f>[1]集計!H$1056</f>
        <v>10</v>
      </c>
      <c r="AIN191" s="651">
        <f>[1]集計!I$1056</f>
        <v>0</v>
      </c>
      <c r="AIO191" s="651">
        <f>[1]集計!J$1056</f>
        <v>2</v>
      </c>
      <c r="AIP191" s="651">
        <f>[1]集計!K$1056</f>
        <v>18</v>
      </c>
      <c r="AIQ191" s="651">
        <f>[1]集計!L$1056</f>
        <v>22</v>
      </c>
      <c r="AIR191" s="651">
        <f>[1]集計!M$1056</f>
        <v>0</v>
      </c>
      <c r="AIS191" s="651">
        <f>[1]集計!N$1056</f>
        <v>0</v>
      </c>
      <c r="AIT191" s="651">
        <f>[1]集計!O$1056</f>
        <v>34</v>
      </c>
      <c r="AIU191" s="651">
        <f>[1]集計!P$1056</f>
        <v>22</v>
      </c>
      <c r="AIV191" s="369"/>
      <c r="AIW191" s="623"/>
      <c r="AIX191" s="369"/>
      <c r="AIY191" s="369"/>
      <c r="AIZ191" s="369"/>
      <c r="AJA191" s="369"/>
      <c r="AJB191" s="369"/>
      <c r="AJC191" s="369"/>
      <c r="AJD191" s="369"/>
      <c r="AJE191" s="369"/>
      <c r="AJF191" s="369"/>
      <c r="AJG191" s="369"/>
      <c r="AJH191" s="369"/>
      <c r="AJI191" s="369"/>
      <c r="AJJ191" s="369"/>
      <c r="AJK191" s="369"/>
      <c r="AJL191" s="369"/>
      <c r="AJM191" s="369"/>
      <c r="AJN191" s="369"/>
      <c r="AJO191" s="369"/>
      <c r="AJP191" s="369"/>
      <c r="AJQ191" s="369"/>
      <c r="AJR191" s="369"/>
      <c r="AJS191" s="369"/>
      <c r="AJT191" s="369"/>
      <c r="AJU191" s="369"/>
      <c r="AJV191" s="369"/>
      <c r="AJW191" s="369"/>
      <c r="AJX191" s="369"/>
      <c r="AJY191" s="369"/>
      <c r="AJZ191" s="369"/>
      <c r="AKA191" s="369"/>
      <c r="AKB191" s="369"/>
      <c r="AKC191" s="369"/>
      <c r="AKD191" s="369"/>
      <c r="AKE191" s="369"/>
      <c r="AKF191" s="369"/>
      <c r="AKG191" s="369"/>
      <c r="AKH191" s="369"/>
      <c r="AKI191" s="369"/>
      <c r="AKJ191" s="369"/>
      <c r="AKK191" s="369"/>
      <c r="AKL191" s="369"/>
      <c r="AKM191" s="369"/>
      <c r="AKN191" s="369"/>
      <c r="AKO191" s="369"/>
      <c r="AKP191" s="369"/>
      <c r="AKQ191" s="369"/>
      <c r="AKR191" s="369"/>
      <c r="AKS191" s="369"/>
      <c r="AKT191" s="369"/>
      <c r="AKU191" s="369"/>
      <c r="AKV191" s="369"/>
      <c r="AKW191" s="369"/>
      <c r="AKX191" s="369"/>
      <c r="AKY191" s="369"/>
      <c r="AKZ191" s="369"/>
      <c r="ALA191" s="369"/>
      <c r="ALB191" s="369"/>
      <c r="ALC191" s="369"/>
      <c r="ALD191" s="369"/>
      <c r="ALE191" s="369"/>
      <c r="ALF191" s="369"/>
      <c r="ALG191" s="369"/>
      <c r="ALH191" s="369"/>
      <c r="ALI191" s="369"/>
      <c r="ALJ191" s="369"/>
      <c r="ALK191" s="369"/>
      <c r="ALL191" s="369"/>
      <c r="ALM191" s="369"/>
      <c r="ALN191" s="369"/>
      <c r="ALO191" s="369"/>
      <c r="ALP191" s="369"/>
      <c r="ALQ191" s="369"/>
      <c r="ALR191" s="369"/>
      <c r="ALS191" s="369"/>
      <c r="ALT191" s="369"/>
      <c r="ALU191" s="369"/>
      <c r="ALV191" s="369"/>
      <c r="ALW191" s="369"/>
      <c r="ALX191" s="369"/>
      <c r="ALY191" s="369"/>
      <c r="ALZ191" s="369"/>
      <c r="AMA191" s="369"/>
      <c r="AMB191" s="369"/>
      <c r="AMC191" s="369"/>
      <c r="AMD191" s="369"/>
      <c r="AME191" s="369"/>
      <c r="AMF191" s="369"/>
      <c r="AMG191" s="369"/>
      <c r="AMH191" s="369"/>
      <c r="AMI191" s="369"/>
      <c r="AMJ191" s="369"/>
      <c r="AMK191" s="369"/>
      <c r="AML191" s="369"/>
      <c r="AMM191" s="369"/>
      <c r="AMN191" s="369"/>
      <c r="AMO191" s="369"/>
      <c r="AMP191" s="369"/>
      <c r="AMQ191" s="369"/>
      <c r="AMR191" s="369"/>
      <c r="AMS191" s="369"/>
      <c r="AMT191" s="369"/>
      <c r="AMU191" s="369"/>
      <c r="AMV191" s="369"/>
      <c r="AMW191" s="369"/>
      <c r="AMX191" s="369"/>
      <c r="AMY191" s="369"/>
      <c r="AMZ191" s="369"/>
      <c r="ANA191" s="369"/>
      <c r="ANB191" s="369"/>
      <c r="ANC191" s="369"/>
      <c r="AND191" s="369"/>
      <c r="ANE191" s="369"/>
      <c r="ANF191" s="369"/>
      <c r="ANG191" s="369"/>
      <c r="ANH191" s="369"/>
      <c r="ANI191" s="369"/>
      <c r="ANJ191" s="369"/>
      <c r="ANK191" s="369"/>
      <c r="ANL191" s="369"/>
      <c r="ANM191" s="369"/>
      <c r="ANN191" s="369"/>
      <c r="ANO191" s="369"/>
      <c r="ANP191" s="369"/>
      <c r="ANQ191" s="369"/>
      <c r="ANR191" s="369"/>
      <c r="ANS191" s="369"/>
      <c r="ANT191" s="369"/>
      <c r="ANU191" s="369"/>
      <c r="ANV191" s="369"/>
      <c r="ANW191" s="369"/>
      <c r="ANX191" s="369"/>
      <c r="ANY191" s="369"/>
      <c r="ANZ191" s="369"/>
      <c r="AOA191" s="369"/>
      <c r="AOB191" s="369"/>
      <c r="AOC191" s="369"/>
      <c r="AOD191" s="369"/>
      <c r="AOE191" s="369"/>
      <c r="AOF191" s="369"/>
      <c r="AOG191" s="369"/>
      <c r="AOH191" s="369"/>
      <c r="AOI191" s="369"/>
      <c r="AOJ191" s="369"/>
      <c r="AOK191" s="369"/>
      <c r="AOL191" s="369"/>
      <c r="AOM191" s="369"/>
      <c r="AON191" s="369"/>
      <c r="AOO191" s="369"/>
      <c r="AOP191" s="369"/>
      <c r="AOQ191" s="369"/>
      <c r="AOR191" s="369"/>
      <c r="AOS191" s="369"/>
      <c r="AOT191" s="369"/>
      <c r="AOU191" s="369"/>
      <c r="AOV191" s="369"/>
      <c r="AOW191" s="369"/>
      <c r="AOX191" s="369"/>
      <c r="AOY191" s="369"/>
      <c r="AOZ191" s="369"/>
      <c r="APA191" s="369"/>
      <c r="APB191" s="369"/>
      <c r="APC191" s="369"/>
      <c r="APD191" s="369"/>
      <c r="APE191" s="369"/>
      <c r="APF191" s="369"/>
      <c r="APG191" s="369"/>
      <c r="APH191" s="369"/>
      <c r="API191" s="369"/>
      <c r="APJ191" s="369"/>
      <c r="APK191" s="369"/>
      <c r="APL191" s="369"/>
      <c r="APM191" s="369"/>
      <c r="APN191" s="369"/>
      <c r="APO191" s="369"/>
      <c r="APP191" s="369"/>
      <c r="APQ191" s="369"/>
      <c r="APR191" s="369"/>
      <c r="APS191" s="369"/>
      <c r="APT191" s="369"/>
      <c r="APU191" s="369"/>
      <c r="APV191" s="369"/>
      <c r="APW191" s="369"/>
    </row>
    <row r="192" spans="2:1115" s="136" customFormat="1" ht="14.25" customHeight="1">
      <c r="B192" s="188"/>
      <c r="C192" s="188"/>
      <c r="D192" s="189"/>
      <c r="E192" s="188"/>
      <c r="F192" s="190"/>
      <c r="G192" s="190"/>
      <c r="H192" s="190"/>
      <c r="I192" s="329">
        <f t="shared" ref="I192:S192" si="257">SUM(I185:I190)</f>
        <v>99</v>
      </c>
      <c r="J192" s="306">
        <f t="shared" si="257"/>
        <v>76</v>
      </c>
      <c r="K192" s="306">
        <f t="shared" si="257"/>
        <v>42</v>
      </c>
      <c r="L192" s="306">
        <f t="shared" si="257"/>
        <v>0</v>
      </c>
      <c r="M192" s="306">
        <f t="shared" si="257"/>
        <v>80</v>
      </c>
      <c r="N192" s="306">
        <f t="shared" si="257"/>
        <v>54</v>
      </c>
      <c r="O192" s="306">
        <f t="shared" si="257"/>
        <v>58</v>
      </c>
      <c r="P192" s="306">
        <f t="shared" si="257"/>
        <v>59</v>
      </c>
      <c r="Q192" s="306">
        <f t="shared" si="257"/>
        <v>40</v>
      </c>
      <c r="R192" s="306">
        <f t="shared" si="257"/>
        <v>0</v>
      </c>
      <c r="S192" s="306">
        <f t="shared" si="257"/>
        <v>0</v>
      </c>
      <c r="T192" s="306">
        <f t="shared" ref="T192:CE192" si="258">SUM(T185:T190)</f>
        <v>0</v>
      </c>
      <c r="U192" s="306">
        <f t="shared" si="258"/>
        <v>0</v>
      </c>
      <c r="V192" s="306">
        <f t="shared" si="258"/>
        <v>0</v>
      </c>
      <c r="W192" s="306">
        <f t="shared" si="258"/>
        <v>8</v>
      </c>
      <c r="X192" s="306">
        <f t="shared" si="258"/>
        <v>44</v>
      </c>
      <c r="Y192" s="306">
        <f t="shared" si="258"/>
        <v>50</v>
      </c>
      <c r="Z192" s="306">
        <f t="shared" si="258"/>
        <v>28</v>
      </c>
      <c r="AA192" s="306">
        <f t="shared" si="258"/>
        <v>8</v>
      </c>
      <c r="AB192" s="306">
        <f t="shared" si="258"/>
        <v>61</v>
      </c>
      <c r="AC192" s="306">
        <f t="shared" si="258"/>
        <v>40</v>
      </c>
      <c r="AD192" s="306">
        <f t="shared" si="258"/>
        <v>66</v>
      </c>
      <c r="AE192" s="306">
        <f t="shared" si="258"/>
        <v>68</v>
      </c>
      <c r="AF192" s="306">
        <f t="shared" si="258"/>
        <v>60</v>
      </c>
      <c r="AG192" s="306">
        <f t="shared" si="258"/>
        <v>0</v>
      </c>
      <c r="AH192" s="306">
        <f t="shared" si="258"/>
        <v>69</v>
      </c>
      <c r="AI192" s="306">
        <f t="shared" si="258"/>
        <v>69</v>
      </c>
      <c r="AJ192" s="306">
        <f t="shared" si="258"/>
        <v>67</v>
      </c>
      <c r="AK192" s="306">
        <f t="shared" si="258"/>
        <v>85</v>
      </c>
      <c r="AL192" s="306">
        <f t="shared" si="258"/>
        <v>84</v>
      </c>
      <c r="AM192" s="306">
        <f t="shared" si="258"/>
        <v>60</v>
      </c>
      <c r="AN192" s="306">
        <f t="shared" si="258"/>
        <v>0</v>
      </c>
      <c r="AO192" s="306">
        <f t="shared" si="258"/>
        <v>57</v>
      </c>
      <c r="AP192" s="306">
        <f t="shared" si="258"/>
        <v>70</v>
      </c>
      <c r="AQ192" s="306">
        <f t="shared" si="258"/>
        <v>52</v>
      </c>
      <c r="AR192" s="306">
        <f t="shared" si="258"/>
        <v>57</v>
      </c>
      <c r="AS192" s="306">
        <f t="shared" si="258"/>
        <v>62</v>
      </c>
      <c r="AT192" s="306">
        <f t="shared" si="258"/>
        <v>16</v>
      </c>
      <c r="AU192" s="306">
        <f t="shared" si="258"/>
        <v>0</v>
      </c>
      <c r="AV192" s="306">
        <f t="shared" si="258"/>
        <v>53</v>
      </c>
      <c r="AW192" s="306">
        <f t="shared" si="258"/>
        <v>70</v>
      </c>
      <c r="AX192" s="306">
        <f t="shared" si="258"/>
        <v>52</v>
      </c>
      <c r="AY192" s="306">
        <f t="shared" si="258"/>
        <v>63</v>
      </c>
      <c r="AZ192" s="306">
        <f t="shared" si="258"/>
        <v>67</v>
      </c>
      <c r="BA192" s="306">
        <f t="shared" si="258"/>
        <v>56</v>
      </c>
      <c r="BB192" s="306">
        <f t="shared" si="258"/>
        <v>0</v>
      </c>
      <c r="BC192" s="306">
        <f t="shared" si="258"/>
        <v>70</v>
      </c>
      <c r="BD192" s="306">
        <f t="shared" si="258"/>
        <v>76</v>
      </c>
      <c r="BE192" s="306">
        <f t="shared" si="258"/>
        <v>49</v>
      </c>
      <c r="BF192" s="306">
        <f t="shared" si="258"/>
        <v>79</v>
      </c>
      <c r="BG192" s="306">
        <f t="shared" si="258"/>
        <v>84</v>
      </c>
      <c r="BH192" s="306">
        <f t="shared" si="258"/>
        <v>44</v>
      </c>
      <c r="BI192" s="306">
        <f t="shared" si="258"/>
        <v>0</v>
      </c>
      <c r="BJ192" s="306">
        <f t="shared" si="258"/>
        <v>10</v>
      </c>
      <c r="BK192" s="306">
        <f t="shared" si="258"/>
        <v>70</v>
      </c>
      <c r="BL192" s="306">
        <f t="shared" si="258"/>
        <v>63</v>
      </c>
      <c r="BM192" s="306">
        <f t="shared" si="258"/>
        <v>80</v>
      </c>
      <c r="BN192" s="306">
        <f t="shared" si="258"/>
        <v>80</v>
      </c>
      <c r="BO192" s="306">
        <f t="shared" si="258"/>
        <v>57</v>
      </c>
      <c r="BP192" s="306">
        <f t="shared" si="258"/>
        <v>0</v>
      </c>
      <c r="BQ192" s="306">
        <f t="shared" si="258"/>
        <v>80</v>
      </c>
      <c r="BR192" s="306">
        <f t="shared" si="258"/>
        <v>75</v>
      </c>
      <c r="BS192" s="306">
        <f t="shared" si="258"/>
        <v>62</v>
      </c>
      <c r="BT192" s="306">
        <f t="shared" si="258"/>
        <v>66</v>
      </c>
      <c r="BU192" s="306">
        <f t="shared" si="258"/>
        <v>46</v>
      </c>
      <c r="BV192" s="306">
        <f t="shared" si="258"/>
        <v>28</v>
      </c>
      <c r="BW192" s="306">
        <f t="shared" si="258"/>
        <v>4</v>
      </c>
      <c r="BX192" s="306">
        <f t="shared" si="258"/>
        <v>68</v>
      </c>
      <c r="BY192" s="306">
        <f t="shared" si="258"/>
        <v>62</v>
      </c>
      <c r="BZ192" s="306">
        <f t="shared" si="258"/>
        <v>43</v>
      </c>
      <c r="CA192" s="306">
        <f t="shared" si="258"/>
        <v>55</v>
      </c>
      <c r="CB192" s="306">
        <f t="shared" si="258"/>
        <v>77</v>
      </c>
      <c r="CC192" s="306">
        <f t="shared" si="258"/>
        <v>22</v>
      </c>
      <c r="CD192" s="306">
        <f t="shared" si="258"/>
        <v>0</v>
      </c>
      <c r="CE192" s="306">
        <f t="shared" si="258"/>
        <v>84</v>
      </c>
      <c r="CF192" s="306">
        <f t="shared" ref="CF192:DF192" si="259">SUM(CF185:CF190)</f>
        <v>79</v>
      </c>
      <c r="CG192" s="306">
        <f t="shared" si="259"/>
        <v>56</v>
      </c>
      <c r="CH192" s="306">
        <f t="shared" si="259"/>
        <v>78</v>
      </c>
      <c r="CI192" s="306">
        <f t="shared" si="259"/>
        <v>61</v>
      </c>
      <c r="CJ192" s="306">
        <f t="shared" si="259"/>
        <v>30</v>
      </c>
      <c r="CK192" s="306">
        <f t="shared" si="259"/>
        <v>0</v>
      </c>
      <c r="CL192" s="306">
        <f t="shared" si="259"/>
        <v>48</v>
      </c>
      <c r="CM192" s="306">
        <f t="shared" si="259"/>
        <v>49</v>
      </c>
      <c r="CN192" s="306">
        <f t="shared" si="259"/>
        <v>32</v>
      </c>
      <c r="CO192" s="306">
        <f t="shared" si="259"/>
        <v>66</v>
      </c>
      <c r="CP192" s="306">
        <f t="shared" si="259"/>
        <v>63</v>
      </c>
      <c r="CQ192" s="306">
        <f t="shared" si="259"/>
        <v>40</v>
      </c>
      <c r="CR192" s="306">
        <f t="shared" si="259"/>
        <v>0</v>
      </c>
      <c r="CS192" s="306">
        <f t="shared" si="259"/>
        <v>71</v>
      </c>
      <c r="CT192" s="306">
        <f t="shared" si="259"/>
        <v>69</v>
      </c>
      <c r="CU192" s="306">
        <f t="shared" si="259"/>
        <v>37</v>
      </c>
      <c r="CV192" s="306">
        <f t="shared" si="259"/>
        <v>78</v>
      </c>
      <c r="CW192" s="306">
        <f t="shared" si="259"/>
        <v>73</v>
      </c>
      <c r="CX192" s="306">
        <f t="shared" si="259"/>
        <v>61</v>
      </c>
      <c r="CY192" s="306">
        <f t="shared" si="259"/>
        <v>0</v>
      </c>
      <c r="CZ192" s="306">
        <f t="shared" si="259"/>
        <v>79</v>
      </c>
      <c r="DA192" s="306">
        <f t="shared" si="259"/>
        <v>88</v>
      </c>
      <c r="DB192" s="306">
        <f t="shared" si="259"/>
        <v>55</v>
      </c>
      <c r="DC192" s="306">
        <f t="shared" si="259"/>
        <v>86</v>
      </c>
      <c r="DD192" s="306">
        <f t="shared" si="259"/>
        <v>79</v>
      </c>
      <c r="DE192" s="306">
        <f t="shared" si="259"/>
        <v>55</v>
      </c>
      <c r="DF192" s="306">
        <f t="shared" si="259"/>
        <v>0</v>
      </c>
      <c r="DG192" s="306">
        <f t="shared" ref="DG192:FR192" si="260">SUM(DG185:DG190)</f>
        <v>74</v>
      </c>
      <c r="DH192" s="306">
        <f t="shared" si="260"/>
        <v>68</v>
      </c>
      <c r="DI192" s="306">
        <f t="shared" si="260"/>
        <v>56</v>
      </c>
      <c r="DJ192" s="306">
        <f t="shared" si="260"/>
        <v>68</v>
      </c>
      <c r="DK192" s="306">
        <f t="shared" si="260"/>
        <v>63</v>
      </c>
      <c r="DL192" s="306">
        <f t="shared" si="260"/>
        <v>25</v>
      </c>
      <c r="DM192" s="306">
        <f t="shared" si="260"/>
        <v>0</v>
      </c>
      <c r="DN192" s="306">
        <f t="shared" si="260"/>
        <v>64</v>
      </c>
      <c r="DO192" s="306">
        <f t="shared" si="260"/>
        <v>60</v>
      </c>
      <c r="DP192" s="306">
        <f t="shared" si="260"/>
        <v>48</v>
      </c>
      <c r="DQ192" s="306">
        <f t="shared" si="260"/>
        <v>60</v>
      </c>
      <c r="DR192" s="306">
        <f t="shared" si="260"/>
        <v>69</v>
      </c>
      <c r="DS192" s="306">
        <f t="shared" si="260"/>
        <v>20</v>
      </c>
      <c r="DT192" s="306">
        <f t="shared" si="260"/>
        <v>0</v>
      </c>
      <c r="DU192" s="306">
        <f t="shared" si="260"/>
        <v>80</v>
      </c>
      <c r="DV192" s="306">
        <f t="shared" si="260"/>
        <v>80</v>
      </c>
      <c r="DW192" s="306">
        <f t="shared" si="260"/>
        <v>60</v>
      </c>
      <c r="DX192" s="306">
        <f t="shared" si="260"/>
        <v>78</v>
      </c>
      <c r="DY192" s="306">
        <f t="shared" si="260"/>
        <v>67</v>
      </c>
      <c r="DZ192" s="306">
        <f t="shared" si="260"/>
        <v>28</v>
      </c>
      <c r="EA192" s="306">
        <f t="shared" si="260"/>
        <v>0</v>
      </c>
      <c r="EB192" s="306">
        <f t="shared" si="260"/>
        <v>81</v>
      </c>
      <c r="EC192" s="306">
        <f t="shared" si="260"/>
        <v>88</v>
      </c>
      <c r="ED192" s="306">
        <f t="shared" si="260"/>
        <v>65</v>
      </c>
      <c r="EE192" s="306">
        <f t="shared" si="260"/>
        <v>91</v>
      </c>
      <c r="EF192" s="306">
        <f t="shared" si="260"/>
        <v>96</v>
      </c>
      <c r="EG192" s="306">
        <f t="shared" si="260"/>
        <v>80</v>
      </c>
      <c r="EH192" s="306">
        <f t="shared" si="260"/>
        <v>0</v>
      </c>
      <c r="EI192" s="306">
        <f t="shared" si="260"/>
        <v>44</v>
      </c>
      <c r="EJ192" s="306">
        <f t="shared" si="260"/>
        <v>94</v>
      </c>
      <c r="EK192" s="306">
        <f t="shared" si="260"/>
        <v>78</v>
      </c>
      <c r="EL192" s="306">
        <f t="shared" si="260"/>
        <v>80</v>
      </c>
      <c r="EM192" s="306">
        <f t="shared" si="260"/>
        <v>0</v>
      </c>
      <c r="EN192" s="306">
        <f t="shared" si="260"/>
        <v>0</v>
      </c>
      <c r="EO192" s="306">
        <f t="shared" si="260"/>
        <v>0</v>
      </c>
      <c r="EP192" s="306">
        <f t="shared" si="260"/>
        <v>20</v>
      </c>
      <c r="EQ192" s="306">
        <f t="shared" si="260"/>
        <v>82</v>
      </c>
      <c r="ER192" s="306">
        <f t="shared" si="260"/>
        <v>69</v>
      </c>
      <c r="ES192" s="306">
        <f t="shared" si="260"/>
        <v>104</v>
      </c>
      <c r="ET192" s="306">
        <f t="shared" si="260"/>
        <v>82</v>
      </c>
      <c r="EU192" s="306">
        <f t="shared" si="260"/>
        <v>67</v>
      </c>
      <c r="EV192" s="306">
        <f t="shared" si="260"/>
        <v>0</v>
      </c>
      <c r="EW192" s="306">
        <f t="shared" si="260"/>
        <v>78</v>
      </c>
      <c r="EX192" s="306">
        <f t="shared" si="260"/>
        <v>80</v>
      </c>
      <c r="EY192" s="306">
        <f>SUM(EY185:EY190)</f>
        <v>57</v>
      </c>
      <c r="EZ192" s="306">
        <f t="shared" si="260"/>
        <v>87</v>
      </c>
      <c r="FA192" s="306">
        <f t="shared" si="260"/>
        <v>90</v>
      </c>
      <c r="FB192" s="306">
        <f t="shared" si="260"/>
        <v>72</v>
      </c>
      <c r="FC192" s="306">
        <f t="shared" si="260"/>
        <v>0</v>
      </c>
      <c r="FD192" s="306">
        <f t="shared" si="260"/>
        <v>102</v>
      </c>
      <c r="FE192" s="306">
        <f t="shared" si="260"/>
        <v>98</v>
      </c>
      <c r="FF192" s="306">
        <f t="shared" si="260"/>
        <v>68</v>
      </c>
      <c r="FG192" s="306">
        <f t="shared" si="260"/>
        <v>75</v>
      </c>
      <c r="FH192" s="306">
        <f t="shared" si="260"/>
        <v>72</v>
      </c>
      <c r="FI192" s="306">
        <f t="shared" si="260"/>
        <v>13</v>
      </c>
      <c r="FJ192" s="306">
        <f t="shared" si="260"/>
        <v>0</v>
      </c>
      <c r="FK192" s="306">
        <f t="shared" si="260"/>
        <v>56</v>
      </c>
      <c r="FL192" s="306">
        <f t="shared" si="260"/>
        <v>68</v>
      </c>
      <c r="FM192" s="306">
        <f t="shared" si="260"/>
        <v>52</v>
      </c>
      <c r="FN192" s="306">
        <f>SUM(FN185:FN190)</f>
        <v>72</v>
      </c>
      <c r="FO192" s="306">
        <f t="shared" si="260"/>
        <v>91</v>
      </c>
      <c r="FP192" s="306">
        <f t="shared" si="260"/>
        <v>24</v>
      </c>
      <c r="FQ192" s="306">
        <f t="shared" si="260"/>
        <v>0</v>
      </c>
      <c r="FR192" s="306">
        <f t="shared" si="260"/>
        <v>86</v>
      </c>
      <c r="FS192" s="306">
        <f t="shared" ref="FS192:GS192" si="261">SUM(FS185:FS190)</f>
        <v>85</v>
      </c>
      <c r="FT192" s="306">
        <f t="shared" si="261"/>
        <v>74</v>
      </c>
      <c r="FU192" s="306">
        <f t="shared" si="261"/>
        <v>92</v>
      </c>
      <c r="FV192" s="306">
        <f t="shared" si="261"/>
        <v>82</v>
      </c>
      <c r="FW192" s="306">
        <f t="shared" si="261"/>
        <v>22</v>
      </c>
      <c r="FX192" s="306">
        <f t="shared" si="261"/>
        <v>0</v>
      </c>
      <c r="FY192" s="306">
        <f t="shared" si="261"/>
        <v>62</v>
      </c>
      <c r="FZ192" s="306">
        <f t="shared" si="261"/>
        <v>74</v>
      </c>
      <c r="GA192" s="306">
        <f t="shared" si="261"/>
        <v>64</v>
      </c>
      <c r="GB192" s="306">
        <f t="shared" si="261"/>
        <v>83</v>
      </c>
      <c r="GC192" s="306">
        <f t="shared" si="261"/>
        <v>80</v>
      </c>
      <c r="GD192" s="306">
        <f t="shared" si="261"/>
        <v>22</v>
      </c>
      <c r="GE192" s="306">
        <f t="shared" si="261"/>
        <v>0</v>
      </c>
      <c r="GF192" s="306">
        <f t="shared" si="261"/>
        <v>60</v>
      </c>
      <c r="GG192" s="306">
        <f t="shared" si="261"/>
        <v>75</v>
      </c>
      <c r="GH192" s="306">
        <f t="shared" si="261"/>
        <v>76</v>
      </c>
      <c r="GI192" s="306">
        <f t="shared" si="261"/>
        <v>100</v>
      </c>
      <c r="GJ192" s="306">
        <f t="shared" si="261"/>
        <v>92</v>
      </c>
      <c r="GK192" s="306">
        <f t="shared" si="261"/>
        <v>78</v>
      </c>
      <c r="GL192" s="306">
        <f t="shared" si="261"/>
        <v>0</v>
      </c>
      <c r="GM192" s="306">
        <f t="shared" si="261"/>
        <v>96</v>
      </c>
      <c r="GN192" s="306">
        <f t="shared" si="261"/>
        <v>85</v>
      </c>
      <c r="GO192" s="306">
        <f t="shared" si="261"/>
        <v>67</v>
      </c>
      <c r="GP192" s="306">
        <f t="shared" si="261"/>
        <v>83</v>
      </c>
      <c r="GQ192" s="306">
        <f t="shared" si="261"/>
        <v>73</v>
      </c>
      <c r="GR192" s="306">
        <f t="shared" si="261"/>
        <v>0</v>
      </c>
      <c r="GS192" s="306">
        <f t="shared" si="261"/>
        <v>0</v>
      </c>
      <c r="GT192" s="306">
        <f t="shared" ref="GT192:JE192" si="262">SUM(GT185:GT190)</f>
        <v>87</v>
      </c>
      <c r="GU192" s="306">
        <f t="shared" si="262"/>
        <v>62</v>
      </c>
      <c r="GV192" s="306">
        <f t="shared" si="262"/>
        <v>50</v>
      </c>
      <c r="GW192" s="306">
        <f t="shared" si="262"/>
        <v>66</v>
      </c>
      <c r="GX192" s="306">
        <f t="shared" si="262"/>
        <v>60</v>
      </c>
      <c r="GY192" s="306">
        <f t="shared" si="262"/>
        <v>56</v>
      </c>
      <c r="GZ192" s="306">
        <f t="shared" si="262"/>
        <v>0</v>
      </c>
      <c r="HA192" s="306">
        <f t="shared" si="262"/>
        <v>66</v>
      </c>
      <c r="HB192" s="306">
        <f t="shared" si="262"/>
        <v>70</v>
      </c>
      <c r="HC192" s="306">
        <f t="shared" si="262"/>
        <v>73</v>
      </c>
      <c r="HD192" s="306">
        <f t="shared" si="262"/>
        <v>87</v>
      </c>
      <c r="HE192" s="306">
        <f t="shared" si="262"/>
        <v>82</v>
      </c>
      <c r="HF192" s="306">
        <f t="shared" si="262"/>
        <v>79</v>
      </c>
      <c r="HG192" s="306">
        <f t="shared" si="262"/>
        <v>0</v>
      </c>
      <c r="HH192" s="306">
        <f t="shared" si="262"/>
        <v>0</v>
      </c>
      <c r="HI192" s="306">
        <f t="shared" si="262"/>
        <v>78</v>
      </c>
      <c r="HJ192" s="306">
        <f t="shared" si="262"/>
        <v>68</v>
      </c>
      <c r="HK192" s="306">
        <f t="shared" si="262"/>
        <v>92</v>
      </c>
      <c r="HL192" s="306">
        <f t="shared" si="262"/>
        <v>119</v>
      </c>
      <c r="HM192" s="306">
        <f t="shared" si="262"/>
        <v>39</v>
      </c>
      <c r="HN192" s="306">
        <f t="shared" si="262"/>
        <v>0</v>
      </c>
      <c r="HO192" s="306">
        <f t="shared" si="262"/>
        <v>109</v>
      </c>
      <c r="HP192" s="306">
        <f t="shared" si="262"/>
        <v>92</v>
      </c>
      <c r="HQ192" s="306">
        <f t="shared" si="262"/>
        <v>94</v>
      </c>
      <c r="HR192" s="306">
        <f t="shared" si="262"/>
        <v>89</v>
      </c>
      <c r="HS192" s="306">
        <f t="shared" si="262"/>
        <v>74</v>
      </c>
      <c r="HT192" s="306">
        <f t="shared" si="262"/>
        <v>88</v>
      </c>
      <c r="HU192" s="306">
        <f t="shared" si="262"/>
        <v>0</v>
      </c>
      <c r="HV192" s="306">
        <f t="shared" si="262"/>
        <v>88</v>
      </c>
      <c r="HW192" s="306">
        <f t="shared" si="262"/>
        <v>78</v>
      </c>
      <c r="HX192" s="306">
        <f t="shared" si="262"/>
        <v>76</v>
      </c>
      <c r="HY192" s="306">
        <f t="shared" si="262"/>
        <v>76</v>
      </c>
      <c r="HZ192" s="306">
        <f t="shared" si="262"/>
        <v>88</v>
      </c>
      <c r="IA192" s="306">
        <f t="shared" si="262"/>
        <v>37</v>
      </c>
      <c r="IB192" s="306">
        <f t="shared" si="262"/>
        <v>0</v>
      </c>
      <c r="IC192" s="306">
        <f t="shared" si="262"/>
        <v>76</v>
      </c>
      <c r="ID192" s="306">
        <f t="shared" si="262"/>
        <v>80</v>
      </c>
      <c r="IE192" s="306">
        <f t="shared" si="262"/>
        <v>68</v>
      </c>
      <c r="IF192" s="306">
        <f t="shared" si="262"/>
        <v>70</v>
      </c>
      <c r="IG192" s="306">
        <f t="shared" si="262"/>
        <v>60</v>
      </c>
      <c r="IH192" s="306">
        <f t="shared" si="262"/>
        <v>67</v>
      </c>
      <c r="II192" s="306">
        <f t="shared" si="262"/>
        <v>32</v>
      </c>
      <c r="IJ192" s="306">
        <f t="shared" si="262"/>
        <v>4</v>
      </c>
      <c r="IK192" s="306">
        <f t="shared" si="262"/>
        <v>0</v>
      </c>
      <c r="IL192" s="306">
        <f t="shared" si="262"/>
        <v>0</v>
      </c>
      <c r="IM192" s="306">
        <f t="shared" si="262"/>
        <v>0</v>
      </c>
      <c r="IN192" s="306">
        <f t="shared" si="262"/>
        <v>36</v>
      </c>
      <c r="IO192" s="306">
        <f t="shared" si="262"/>
        <v>72</v>
      </c>
      <c r="IP192" s="306">
        <f t="shared" si="262"/>
        <v>0</v>
      </c>
      <c r="IQ192" s="306">
        <f t="shared" si="262"/>
        <v>71</v>
      </c>
      <c r="IR192" s="321">
        <f t="shared" si="262"/>
        <v>67</v>
      </c>
      <c r="IS192" s="320">
        <f>SUM(IS185:IS190)</f>
        <v>66</v>
      </c>
      <c r="IT192" s="306">
        <f t="shared" si="262"/>
        <v>65</v>
      </c>
      <c r="IU192" s="306">
        <f t="shared" si="262"/>
        <v>78</v>
      </c>
      <c r="IV192" s="306">
        <f t="shared" si="262"/>
        <v>29</v>
      </c>
      <c r="IW192" s="306">
        <f t="shared" si="262"/>
        <v>0</v>
      </c>
      <c r="IX192" s="306">
        <f t="shared" si="262"/>
        <v>86</v>
      </c>
      <c r="IY192" s="306">
        <f t="shared" si="262"/>
        <v>97</v>
      </c>
      <c r="IZ192" s="306">
        <f t="shared" si="262"/>
        <v>74</v>
      </c>
      <c r="JA192" s="306">
        <f t="shared" si="262"/>
        <v>74</v>
      </c>
      <c r="JB192" s="306">
        <f t="shared" si="262"/>
        <v>78</v>
      </c>
      <c r="JC192" s="306">
        <f t="shared" si="262"/>
        <v>0</v>
      </c>
      <c r="JD192" s="306">
        <f t="shared" si="262"/>
        <v>0</v>
      </c>
      <c r="JE192" s="306">
        <f t="shared" si="262"/>
        <v>76</v>
      </c>
      <c r="JF192" s="306">
        <f t="shared" ref="JF192:KG192" si="263">SUM(JF185:JF190)</f>
        <v>74</v>
      </c>
      <c r="JG192" s="306">
        <f t="shared" si="263"/>
        <v>65</v>
      </c>
      <c r="JH192" s="306">
        <f t="shared" si="263"/>
        <v>73</v>
      </c>
      <c r="JI192" s="306">
        <f t="shared" si="263"/>
        <v>71</v>
      </c>
      <c r="JJ192" s="306">
        <f t="shared" si="263"/>
        <v>37</v>
      </c>
      <c r="JK192" s="306">
        <f t="shared" si="263"/>
        <v>0</v>
      </c>
      <c r="JL192" s="306">
        <f t="shared" si="263"/>
        <v>74</v>
      </c>
      <c r="JM192" s="306">
        <f t="shared" si="263"/>
        <v>87</v>
      </c>
      <c r="JN192" s="306">
        <f t="shared" si="263"/>
        <v>90</v>
      </c>
      <c r="JO192" s="306">
        <f t="shared" si="263"/>
        <v>91</v>
      </c>
      <c r="JP192" s="306">
        <f t="shared" si="263"/>
        <v>72</v>
      </c>
      <c r="JQ192" s="306">
        <f t="shared" si="263"/>
        <v>0</v>
      </c>
      <c r="JR192" s="306">
        <f t="shared" si="263"/>
        <v>0</v>
      </c>
      <c r="JS192" s="306">
        <f t="shared" si="263"/>
        <v>16</v>
      </c>
      <c r="JT192" s="306">
        <f t="shared" si="263"/>
        <v>80.5</v>
      </c>
      <c r="JU192" s="306">
        <f t="shared" si="263"/>
        <v>85.5</v>
      </c>
      <c r="JV192" s="306">
        <f t="shared" si="263"/>
        <v>88.5</v>
      </c>
      <c r="JW192" s="321">
        <f t="shared" si="263"/>
        <v>67.5</v>
      </c>
      <c r="JX192" s="320">
        <f t="shared" si="263"/>
        <v>20</v>
      </c>
      <c r="JY192" s="306">
        <f t="shared" si="263"/>
        <v>0</v>
      </c>
      <c r="JZ192" s="306">
        <f t="shared" si="263"/>
        <v>0</v>
      </c>
      <c r="KA192" s="306">
        <f t="shared" si="263"/>
        <v>63</v>
      </c>
      <c r="KB192" s="306">
        <f t="shared" si="263"/>
        <v>77</v>
      </c>
      <c r="KC192" s="306">
        <f t="shared" si="263"/>
        <v>66</v>
      </c>
      <c r="KD192" s="306">
        <f t="shared" si="263"/>
        <v>68</v>
      </c>
      <c r="KE192" s="306">
        <f t="shared" si="263"/>
        <v>53</v>
      </c>
      <c r="KF192" s="306">
        <f t="shared" si="263"/>
        <v>0</v>
      </c>
      <c r="KG192" s="306">
        <f t="shared" si="263"/>
        <v>43</v>
      </c>
      <c r="KH192" s="306">
        <f t="shared" ref="KH192:MS192" si="264">SUM(KH185:KH190)</f>
        <v>58</v>
      </c>
      <c r="KI192" s="306">
        <f t="shared" si="264"/>
        <v>46</v>
      </c>
      <c r="KJ192" s="306">
        <f t="shared" si="264"/>
        <v>42</v>
      </c>
      <c r="KK192" s="306">
        <f t="shared" si="264"/>
        <v>47</v>
      </c>
      <c r="KL192" s="306">
        <f t="shared" si="264"/>
        <v>47</v>
      </c>
      <c r="KM192" s="306">
        <f t="shared" si="264"/>
        <v>0</v>
      </c>
      <c r="KN192" s="306">
        <f t="shared" si="264"/>
        <v>51</v>
      </c>
      <c r="KO192" s="306">
        <f t="shared" si="264"/>
        <v>63</v>
      </c>
      <c r="KP192" s="306">
        <f t="shared" si="264"/>
        <v>52</v>
      </c>
      <c r="KQ192" s="306">
        <f t="shared" si="264"/>
        <v>41</v>
      </c>
      <c r="KR192" s="306">
        <f t="shared" si="264"/>
        <v>59</v>
      </c>
      <c r="KS192" s="306">
        <f t="shared" si="264"/>
        <v>0</v>
      </c>
      <c r="KT192" s="306">
        <f t="shared" si="264"/>
        <v>0</v>
      </c>
      <c r="KU192" s="306">
        <f t="shared" si="264"/>
        <v>12</v>
      </c>
      <c r="KV192" s="306">
        <f t="shared" si="264"/>
        <v>48</v>
      </c>
      <c r="KW192" s="306">
        <f t="shared" si="264"/>
        <v>69</v>
      </c>
      <c r="KX192" s="306">
        <f t="shared" si="264"/>
        <v>88</v>
      </c>
      <c r="KY192" s="306">
        <f t="shared" si="264"/>
        <v>73</v>
      </c>
      <c r="KZ192" s="306">
        <f t="shared" si="264"/>
        <v>30</v>
      </c>
      <c r="LA192" s="321">
        <f t="shared" si="264"/>
        <v>0</v>
      </c>
      <c r="LB192" s="320">
        <f t="shared" si="264"/>
        <v>110</v>
      </c>
      <c r="LC192" s="306">
        <f t="shared" si="264"/>
        <v>117</v>
      </c>
      <c r="LD192" s="306">
        <f t="shared" si="264"/>
        <v>89</v>
      </c>
      <c r="LE192" s="306">
        <f t="shared" si="264"/>
        <v>74</v>
      </c>
      <c r="LF192" s="306">
        <f t="shared" si="264"/>
        <v>69</v>
      </c>
      <c r="LG192" s="306">
        <f t="shared" si="264"/>
        <v>32</v>
      </c>
      <c r="LH192" s="306">
        <f t="shared" si="264"/>
        <v>0</v>
      </c>
      <c r="LI192" s="306">
        <f t="shared" si="264"/>
        <v>80</v>
      </c>
      <c r="LJ192" s="306">
        <f t="shared" si="264"/>
        <v>64</v>
      </c>
      <c r="LK192" s="306">
        <f t="shared" si="264"/>
        <v>49</v>
      </c>
      <c r="LL192" s="306">
        <f t="shared" si="264"/>
        <v>47</v>
      </c>
      <c r="LM192" s="306">
        <f t="shared" si="264"/>
        <v>54</v>
      </c>
      <c r="LN192" s="306">
        <f t="shared" si="264"/>
        <v>52</v>
      </c>
      <c r="LO192" s="306">
        <f t="shared" si="264"/>
        <v>0</v>
      </c>
      <c r="LP192" s="306">
        <f t="shared" si="264"/>
        <v>21</v>
      </c>
      <c r="LQ192" s="306">
        <f t="shared" si="264"/>
        <v>64</v>
      </c>
      <c r="LR192" s="306">
        <f t="shared" si="264"/>
        <v>57</v>
      </c>
      <c r="LS192" s="306">
        <f t="shared" si="264"/>
        <v>80</v>
      </c>
      <c r="LT192" s="306">
        <f t="shared" si="264"/>
        <v>49</v>
      </c>
      <c r="LU192" s="306">
        <f t="shared" si="264"/>
        <v>31</v>
      </c>
      <c r="LV192" s="306">
        <f t="shared" si="264"/>
        <v>0</v>
      </c>
      <c r="LW192" s="306">
        <f t="shared" si="264"/>
        <v>51</v>
      </c>
      <c r="LX192" s="306">
        <f t="shared" si="264"/>
        <v>64</v>
      </c>
      <c r="LY192" s="306">
        <f t="shared" si="264"/>
        <v>74</v>
      </c>
      <c r="LZ192" s="306">
        <f t="shared" si="264"/>
        <v>79</v>
      </c>
      <c r="MA192" s="306">
        <f t="shared" si="264"/>
        <v>84</v>
      </c>
      <c r="MB192" s="306">
        <f t="shared" si="264"/>
        <v>17</v>
      </c>
      <c r="MC192" s="306">
        <f t="shared" si="264"/>
        <v>0</v>
      </c>
      <c r="MD192" s="306">
        <f t="shared" si="264"/>
        <v>88</v>
      </c>
      <c r="ME192" s="306">
        <f t="shared" si="264"/>
        <v>88</v>
      </c>
      <c r="MF192" s="321">
        <f t="shared" si="264"/>
        <v>65</v>
      </c>
      <c r="MG192" s="320">
        <f t="shared" si="264"/>
        <v>76</v>
      </c>
      <c r="MH192" s="306">
        <f t="shared" si="264"/>
        <v>72</v>
      </c>
      <c r="MI192" s="306">
        <f t="shared" si="264"/>
        <v>22</v>
      </c>
      <c r="MJ192" s="306">
        <f t="shared" si="264"/>
        <v>0</v>
      </c>
      <c r="MK192" s="306">
        <f t="shared" si="264"/>
        <v>78</v>
      </c>
      <c r="ML192" s="306">
        <f t="shared" si="264"/>
        <v>88</v>
      </c>
      <c r="MM192" s="306">
        <f t="shared" si="264"/>
        <v>54</v>
      </c>
      <c r="MN192" s="306">
        <f t="shared" si="264"/>
        <v>48</v>
      </c>
      <c r="MO192" s="306">
        <f t="shared" si="264"/>
        <v>48</v>
      </c>
      <c r="MP192" s="306">
        <f t="shared" si="264"/>
        <v>13</v>
      </c>
      <c r="MQ192" s="306">
        <f t="shared" si="264"/>
        <v>0</v>
      </c>
      <c r="MR192" s="306">
        <f t="shared" si="264"/>
        <v>59</v>
      </c>
      <c r="MS192" s="306">
        <f t="shared" si="264"/>
        <v>49</v>
      </c>
      <c r="MT192" s="306">
        <f t="shared" ref="MT192:NU192" si="265">SUM(MT185:MT190)</f>
        <v>54</v>
      </c>
      <c r="MU192" s="306">
        <f t="shared" si="265"/>
        <v>78</v>
      </c>
      <c r="MV192" s="306">
        <f t="shared" si="265"/>
        <v>90</v>
      </c>
      <c r="MW192" s="306">
        <f t="shared" si="265"/>
        <v>36</v>
      </c>
      <c r="MX192" s="306">
        <f t="shared" si="265"/>
        <v>0</v>
      </c>
      <c r="MY192" s="306">
        <f t="shared" si="265"/>
        <v>97</v>
      </c>
      <c r="MZ192" s="306">
        <f t="shared" si="265"/>
        <v>73</v>
      </c>
      <c r="NA192" s="306">
        <f t="shared" si="265"/>
        <v>60</v>
      </c>
      <c r="NB192" s="306">
        <f t="shared" si="265"/>
        <v>56</v>
      </c>
      <c r="NC192" s="306">
        <f t="shared" si="265"/>
        <v>58</v>
      </c>
      <c r="ND192" s="306">
        <f t="shared" si="265"/>
        <v>7</v>
      </c>
      <c r="NE192" s="306">
        <f t="shared" si="265"/>
        <v>0</v>
      </c>
      <c r="NF192" s="306">
        <f t="shared" si="265"/>
        <v>70</v>
      </c>
      <c r="NG192" s="306">
        <f t="shared" si="265"/>
        <v>60</v>
      </c>
      <c r="NH192" s="306">
        <f t="shared" si="265"/>
        <v>46</v>
      </c>
      <c r="NI192" s="306">
        <f t="shared" si="265"/>
        <v>64</v>
      </c>
      <c r="NJ192" s="321">
        <f t="shared" si="265"/>
        <v>71</v>
      </c>
      <c r="NK192" s="320">
        <f t="shared" si="265"/>
        <v>67</v>
      </c>
      <c r="NL192" s="306">
        <f t="shared" si="265"/>
        <v>0</v>
      </c>
      <c r="NM192" s="306">
        <f t="shared" si="265"/>
        <v>69</v>
      </c>
      <c r="NN192" s="306">
        <f t="shared" si="265"/>
        <v>71</v>
      </c>
      <c r="NO192" s="306">
        <f t="shared" si="265"/>
        <v>66</v>
      </c>
      <c r="NP192" s="306">
        <f t="shared" si="265"/>
        <v>58</v>
      </c>
      <c r="NQ192" s="306">
        <f t="shared" si="265"/>
        <v>40</v>
      </c>
      <c r="NR192" s="306">
        <f t="shared" si="265"/>
        <v>1</v>
      </c>
      <c r="NS192" s="306">
        <f t="shared" si="265"/>
        <v>0</v>
      </c>
      <c r="NT192" s="306">
        <f t="shared" si="265"/>
        <v>0</v>
      </c>
      <c r="NU192" s="306">
        <f t="shared" si="265"/>
        <v>0</v>
      </c>
      <c r="NV192" s="306">
        <f t="shared" ref="NV192:QG192" si="266">SUM(NV185:NV190)</f>
        <v>0</v>
      </c>
      <c r="NW192" s="306">
        <f t="shared" si="266"/>
        <v>0</v>
      </c>
      <c r="NX192" s="306">
        <f t="shared" si="266"/>
        <v>0</v>
      </c>
      <c r="NY192" s="306">
        <f t="shared" si="266"/>
        <v>0</v>
      </c>
      <c r="NZ192" s="306">
        <f t="shared" si="266"/>
        <v>0</v>
      </c>
      <c r="OA192" s="306">
        <f t="shared" si="266"/>
        <v>49</v>
      </c>
      <c r="OB192" s="306">
        <f t="shared" si="266"/>
        <v>68</v>
      </c>
      <c r="OC192" s="306">
        <f t="shared" si="266"/>
        <v>87</v>
      </c>
      <c r="OD192" s="306">
        <f t="shared" si="266"/>
        <v>82</v>
      </c>
      <c r="OE192" s="306">
        <f t="shared" si="266"/>
        <v>78</v>
      </c>
      <c r="OF192" s="306">
        <f t="shared" si="266"/>
        <v>69</v>
      </c>
      <c r="OG192" s="306">
        <f t="shared" si="266"/>
        <v>0</v>
      </c>
      <c r="OH192" s="306">
        <f t="shared" si="266"/>
        <v>8</v>
      </c>
      <c r="OI192" s="306">
        <f t="shared" si="266"/>
        <v>68</v>
      </c>
      <c r="OJ192" s="306">
        <f t="shared" si="266"/>
        <v>64</v>
      </c>
      <c r="OK192" s="306">
        <f t="shared" si="266"/>
        <v>60</v>
      </c>
      <c r="OL192" s="306">
        <f t="shared" si="266"/>
        <v>75</v>
      </c>
      <c r="OM192" s="306">
        <f t="shared" si="266"/>
        <v>70</v>
      </c>
      <c r="ON192" s="306">
        <f t="shared" si="266"/>
        <v>0</v>
      </c>
      <c r="OO192" s="321">
        <f t="shared" si="266"/>
        <v>52</v>
      </c>
      <c r="OP192" s="320">
        <f t="shared" si="266"/>
        <v>40</v>
      </c>
      <c r="OQ192" s="306">
        <f t="shared" si="266"/>
        <v>52</v>
      </c>
      <c r="OR192" s="306">
        <f t="shared" si="266"/>
        <v>64</v>
      </c>
      <c r="OS192" s="306">
        <f t="shared" si="266"/>
        <v>49</v>
      </c>
      <c r="OT192" s="306">
        <f t="shared" si="266"/>
        <v>0</v>
      </c>
      <c r="OU192" s="306">
        <f t="shared" si="266"/>
        <v>0</v>
      </c>
      <c r="OV192" s="306">
        <f t="shared" si="266"/>
        <v>55</v>
      </c>
      <c r="OW192" s="306">
        <f t="shared" si="266"/>
        <v>67</v>
      </c>
      <c r="OX192" s="306">
        <f t="shared" si="266"/>
        <v>78</v>
      </c>
      <c r="OY192" s="306">
        <f t="shared" si="266"/>
        <v>66</v>
      </c>
      <c r="OZ192" s="306">
        <f t="shared" si="266"/>
        <v>53</v>
      </c>
      <c r="PA192" s="306">
        <f t="shared" si="266"/>
        <v>8</v>
      </c>
      <c r="PB192" s="306">
        <f t="shared" si="266"/>
        <v>0</v>
      </c>
      <c r="PC192" s="306">
        <f t="shared" si="266"/>
        <v>61</v>
      </c>
      <c r="PD192" s="306">
        <f t="shared" si="266"/>
        <v>46</v>
      </c>
      <c r="PE192" s="306">
        <f t="shared" si="266"/>
        <v>48</v>
      </c>
      <c r="PF192" s="306">
        <f t="shared" si="266"/>
        <v>43</v>
      </c>
      <c r="PG192" s="306">
        <f t="shared" si="266"/>
        <v>50</v>
      </c>
      <c r="PH192" s="306">
        <f t="shared" si="266"/>
        <v>28</v>
      </c>
      <c r="PI192" s="306">
        <f t="shared" si="266"/>
        <v>0</v>
      </c>
      <c r="PJ192" s="306">
        <f t="shared" si="266"/>
        <v>32</v>
      </c>
      <c r="PK192" s="306">
        <f t="shared" si="266"/>
        <v>0</v>
      </c>
      <c r="PL192" s="306">
        <f t="shared" si="266"/>
        <v>26</v>
      </c>
      <c r="PM192" s="306">
        <f t="shared" si="266"/>
        <v>13</v>
      </c>
      <c r="PN192" s="306">
        <f t="shared" si="266"/>
        <v>16</v>
      </c>
      <c r="PO192" s="306">
        <f t="shared" si="266"/>
        <v>0</v>
      </c>
      <c r="PP192" s="306">
        <f t="shared" si="266"/>
        <v>0</v>
      </c>
      <c r="PQ192" s="306">
        <f t="shared" si="266"/>
        <v>5</v>
      </c>
      <c r="PR192" s="306">
        <f t="shared" si="266"/>
        <v>25</v>
      </c>
      <c r="PS192" s="306">
        <f t="shared" si="266"/>
        <v>24</v>
      </c>
      <c r="PT192" s="321">
        <f t="shared" si="266"/>
        <v>38</v>
      </c>
      <c r="PU192" s="320">
        <f t="shared" si="266"/>
        <v>41</v>
      </c>
      <c r="PV192" s="306">
        <f t="shared" si="266"/>
        <v>8</v>
      </c>
      <c r="PW192" s="306">
        <f t="shared" si="266"/>
        <v>0</v>
      </c>
      <c r="PX192" s="306">
        <f t="shared" si="266"/>
        <v>0</v>
      </c>
      <c r="PY192" s="306">
        <f t="shared" si="266"/>
        <v>24</v>
      </c>
      <c r="PZ192" s="306">
        <f t="shared" si="266"/>
        <v>33</v>
      </c>
      <c r="QA192" s="306">
        <f t="shared" si="266"/>
        <v>48</v>
      </c>
      <c r="QB192" s="306">
        <f t="shared" si="266"/>
        <v>46</v>
      </c>
      <c r="QC192" s="306">
        <f t="shared" si="266"/>
        <v>32</v>
      </c>
      <c r="QD192" s="306">
        <f t="shared" si="266"/>
        <v>0</v>
      </c>
      <c r="QE192" s="306">
        <f t="shared" si="266"/>
        <v>28</v>
      </c>
      <c r="QF192" s="306">
        <f t="shared" si="266"/>
        <v>24</v>
      </c>
      <c r="QG192" s="306">
        <f t="shared" si="266"/>
        <v>15</v>
      </c>
      <c r="QH192" s="306">
        <f t="shared" ref="QH192:RG192" si="267">SUM(QH185:QH190)</f>
        <v>25</v>
      </c>
      <c r="QI192" s="306">
        <f t="shared" si="267"/>
        <v>33</v>
      </c>
      <c r="QJ192" s="306">
        <f t="shared" si="267"/>
        <v>5</v>
      </c>
      <c r="QK192" s="306">
        <f t="shared" si="267"/>
        <v>0</v>
      </c>
      <c r="QL192" s="306">
        <f t="shared" si="267"/>
        <v>54</v>
      </c>
      <c r="QM192" s="306">
        <f t="shared" si="267"/>
        <v>62</v>
      </c>
      <c r="QN192" s="306">
        <f t="shared" si="267"/>
        <v>56</v>
      </c>
      <c r="QO192" s="306">
        <f t="shared" si="267"/>
        <v>54</v>
      </c>
      <c r="QP192" s="306">
        <f t="shared" si="267"/>
        <v>58</v>
      </c>
      <c r="QQ192" s="306">
        <f t="shared" si="267"/>
        <v>8</v>
      </c>
      <c r="QR192" s="306">
        <f t="shared" si="267"/>
        <v>0</v>
      </c>
      <c r="QS192" s="306">
        <f t="shared" si="267"/>
        <v>44</v>
      </c>
      <c r="QT192" s="306">
        <f t="shared" si="267"/>
        <v>40</v>
      </c>
      <c r="QU192" s="306">
        <f t="shared" si="267"/>
        <v>52</v>
      </c>
      <c r="QV192" s="321">
        <f t="shared" si="267"/>
        <v>0</v>
      </c>
      <c r="QW192" s="329">
        <f t="shared" si="267"/>
        <v>64</v>
      </c>
      <c r="QX192" s="306">
        <f t="shared" si="267"/>
        <v>53</v>
      </c>
      <c r="QY192" s="306">
        <f t="shared" si="267"/>
        <v>0</v>
      </c>
      <c r="QZ192" s="306">
        <f t="shared" ref="QZ192:RF192" si="268">SUM(QZ185:QZ190)</f>
        <v>61</v>
      </c>
      <c r="RA192" s="306">
        <f t="shared" si="268"/>
        <v>70</v>
      </c>
      <c r="RB192" s="306">
        <f t="shared" si="268"/>
        <v>58</v>
      </c>
      <c r="RC192" s="306">
        <f t="shared" si="268"/>
        <v>44</v>
      </c>
      <c r="RD192" s="306">
        <f t="shared" si="268"/>
        <v>48</v>
      </c>
      <c r="RE192" s="306">
        <f t="shared" si="268"/>
        <v>33</v>
      </c>
      <c r="RF192" s="306">
        <f t="shared" si="268"/>
        <v>0</v>
      </c>
      <c r="RG192" s="306">
        <f t="shared" si="267"/>
        <v>56</v>
      </c>
      <c r="RH192" s="306">
        <f t="shared" ref="RH192:TP192" si="269">SUM(RH185:RH190)</f>
        <v>40</v>
      </c>
      <c r="RI192" s="306">
        <f t="shared" si="269"/>
        <v>48</v>
      </c>
      <c r="RJ192" s="306">
        <f t="shared" si="269"/>
        <v>54</v>
      </c>
      <c r="RK192" s="306">
        <f t="shared" si="269"/>
        <v>49</v>
      </c>
      <c r="RL192" s="306">
        <f t="shared" si="269"/>
        <v>0</v>
      </c>
      <c r="RM192" s="306">
        <f t="shared" si="269"/>
        <v>0</v>
      </c>
      <c r="RN192" s="306">
        <f t="shared" si="269"/>
        <v>40</v>
      </c>
      <c r="RO192" s="306">
        <f t="shared" si="269"/>
        <v>38</v>
      </c>
      <c r="RP192" s="306">
        <f t="shared" si="269"/>
        <v>46</v>
      </c>
      <c r="RQ192" s="306">
        <f t="shared" si="269"/>
        <v>50</v>
      </c>
      <c r="RR192" s="306">
        <f t="shared" si="269"/>
        <v>33</v>
      </c>
      <c r="RS192" s="306">
        <f t="shared" si="269"/>
        <v>0</v>
      </c>
      <c r="RT192" s="306">
        <f t="shared" si="269"/>
        <v>0</v>
      </c>
      <c r="RU192" s="306">
        <f t="shared" si="269"/>
        <v>16</v>
      </c>
      <c r="RV192" s="306">
        <f t="shared" si="269"/>
        <v>20</v>
      </c>
      <c r="RW192" s="306">
        <f t="shared" si="269"/>
        <v>23</v>
      </c>
      <c r="RX192" s="306">
        <f t="shared" si="269"/>
        <v>40</v>
      </c>
      <c r="RY192" s="306">
        <f t="shared" si="269"/>
        <v>43</v>
      </c>
      <c r="RZ192" s="306">
        <f t="shared" si="269"/>
        <v>0</v>
      </c>
      <c r="SA192" s="306">
        <f t="shared" si="269"/>
        <v>0</v>
      </c>
      <c r="SB192" s="306">
        <f t="shared" si="269"/>
        <v>41</v>
      </c>
      <c r="SC192" s="306">
        <f t="shared" si="269"/>
        <v>40</v>
      </c>
      <c r="SD192" s="306">
        <f t="shared" si="269"/>
        <v>26</v>
      </c>
      <c r="SE192" s="306">
        <f t="shared" si="269"/>
        <v>30</v>
      </c>
      <c r="SF192" s="306">
        <f t="shared" si="269"/>
        <v>42</v>
      </c>
      <c r="SG192" s="306">
        <f t="shared" si="269"/>
        <v>46</v>
      </c>
      <c r="SH192" s="306">
        <f t="shared" si="269"/>
        <v>0</v>
      </c>
      <c r="SI192" s="306">
        <f t="shared" si="269"/>
        <v>28</v>
      </c>
      <c r="SJ192" s="306">
        <f t="shared" si="269"/>
        <v>0</v>
      </c>
      <c r="SK192" s="306">
        <f t="shared" si="269"/>
        <v>34</v>
      </c>
      <c r="SL192" s="306">
        <f t="shared" si="269"/>
        <v>48</v>
      </c>
      <c r="SM192" s="306">
        <f t="shared" si="269"/>
        <v>17</v>
      </c>
      <c r="SN192" s="306">
        <f t="shared" si="269"/>
        <v>0</v>
      </c>
      <c r="SO192" s="306">
        <f t="shared" si="269"/>
        <v>0</v>
      </c>
      <c r="SP192" s="306">
        <f t="shared" si="269"/>
        <v>0</v>
      </c>
      <c r="SQ192" s="306">
        <f t="shared" si="269"/>
        <v>0</v>
      </c>
      <c r="SR192" s="306">
        <f t="shared" si="269"/>
        <v>22</v>
      </c>
      <c r="SS192" s="306">
        <f t="shared" si="269"/>
        <v>22</v>
      </c>
      <c r="ST192" s="306">
        <f t="shared" si="269"/>
        <v>37</v>
      </c>
      <c r="SU192" s="306">
        <f t="shared" si="269"/>
        <v>44</v>
      </c>
      <c r="SV192" s="306">
        <f t="shared" si="269"/>
        <v>0</v>
      </c>
      <c r="SW192" s="306">
        <f t="shared" si="269"/>
        <v>38</v>
      </c>
      <c r="SX192" s="306">
        <f t="shared" si="269"/>
        <v>54</v>
      </c>
      <c r="SY192" s="306">
        <f t="shared" si="269"/>
        <v>38</v>
      </c>
      <c r="SZ192" s="306">
        <f t="shared" si="269"/>
        <v>42</v>
      </c>
      <c r="TA192" s="306">
        <f t="shared" si="269"/>
        <v>45</v>
      </c>
      <c r="TB192" s="306">
        <f t="shared" si="269"/>
        <v>38</v>
      </c>
      <c r="TC192" s="306">
        <f t="shared" si="269"/>
        <v>0</v>
      </c>
      <c r="TD192" s="306">
        <f t="shared" si="269"/>
        <v>40</v>
      </c>
      <c r="TE192" s="306">
        <f t="shared" si="269"/>
        <v>37</v>
      </c>
      <c r="TF192" s="193">
        <f t="shared" si="269"/>
        <v>41</v>
      </c>
      <c r="TG192" s="193">
        <f t="shared" si="269"/>
        <v>62</v>
      </c>
      <c r="TH192" s="193">
        <f t="shared" si="269"/>
        <v>35</v>
      </c>
      <c r="TI192" s="193">
        <f t="shared" si="269"/>
        <v>4</v>
      </c>
      <c r="TJ192" s="193">
        <f t="shared" si="269"/>
        <v>0</v>
      </c>
      <c r="TK192" s="193">
        <f t="shared" si="269"/>
        <v>56</v>
      </c>
      <c r="TL192" s="193">
        <f t="shared" si="269"/>
        <v>22</v>
      </c>
      <c r="TM192" s="193">
        <f t="shared" si="269"/>
        <v>33</v>
      </c>
      <c r="TN192" s="193">
        <f t="shared" si="269"/>
        <v>54</v>
      </c>
      <c r="TO192" s="193">
        <f t="shared" si="269"/>
        <v>57</v>
      </c>
      <c r="TP192" s="193">
        <f t="shared" si="269"/>
        <v>8</v>
      </c>
      <c r="TQ192" s="193">
        <f t="shared" ref="TQ192:WB192" si="270">SUM(TQ185:TQ190)</f>
        <v>0</v>
      </c>
      <c r="TR192" s="193">
        <f t="shared" si="270"/>
        <v>87</v>
      </c>
      <c r="TS192" s="193">
        <f t="shared" si="270"/>
        <v>79</v>
      </c>
      <c r="TT192" s="193">
        <f t="shared" si="270"/>
        <v>79</v>
      </c>
      <c r="TU192" s="193">
        <f t="shared" si="270"/>
        <v>82.5</v>
      </c>
      <c r="TV192" s="193">
        <f t="shared" si="270"/>
        <v>84</v>
      </c>
      <c r="TW192" s="193">
        <f t="shared" si="270"/>
        <v>86</v>
      </c>
      <c r="TX192" s="193">
        <f t="shared" si="270"/>
        <v>0</v>
      </c>
      <c r="TY192" s="193">
        <f t="shared" si="270"/>
        <v>65</v>
      </c>
      <c r="TZ192" s="193">
        <f t="shared" si="270"/>
        <v>65</v>
      </c>
      <c r="UA192" s="193">
        <f t="shared" si="270"/>
        <v>49</v>
      </c>
      <c r="UB192" s="193">
        <f t="shared" si="270"/>
        <v>48</v>
      </c>
      <c r="UC192" s="193">
        <f t="shared" si="270"/>
        <v>59</v>
      </c>
      <c r="UD192" s="193">
        <f t="shared" si="270"/>
        <v>8</v>
      </c>
      <c r="UE192" s="193">
        <f t="shared" si="270"/>
        <v>0</v>
      </c>
      <c r="UF192" s="193">
        <f t="shared" si="270"/>
        <v>41</v>
      </c>
      <c r="UG192" s="193">
        <f t="shared" si="270"/>
        <v>27</v>
      </c>
      <c r="UH192" s="193">
        <f t="shared" si="270"/>
        <v>35</v>
      </c>
      <c r="UI192" s="193">
        <f t="shared" si="270"/>
        <v>20</v>
      </c>
      <c r="UJ192" s="193">
        <f t="shared" si="270"/>
        <v>43</v>
      </c>
      <c r="UK192" s="193">
        <f t="shared" si="270"/>
        <v>8</v>
      </c>
      <c r="UL192" s="193">
        <f t="shared" si="270"/>
        <v>0</v>
      </c>
      <c r="UM192" s="193">
        <f t="shared" si="270"/>
        <v>40</v>
      </c>
      <c r="UN192" s="193">
        <f t="shared" si="270"/>
        <v>51</v>
      </c>
      <c r="UO192" s="193">
        <f t="shared" si="270"/>
        <v>49</v>
      </c>
      <c r="UP192" s="193">
        <f t="shared" si="270"/>
        <v>38</v>
      </c>
      <c r="UQ192" s="193">
        <f t="shared" si="270"/>
        <v>38</v>
      </c>
      <c r="UR192" s="193">
        <f t="shared" si="270"/>
        <v>0</v>
      </c>
      <c r="US192" s="193">
        <f t="shared" si="270"/>
        <v>0</v>
      </c>
      <c r="UT192" s="193">
        <f t="shared" si="270"/>
        <v>42</v>
      </c>
      <c r="UU192" s="193">
        <f t="shared" si="270"/>
        <v>57</v>
      </c>
      <c r="UV192" s="193">
        <f t="shared" si="270"/>
        <v>61</v>
      </c>
      <c r="UW192" s="193">
        <f t="shared" si="270"/>
        <v>21</v>
      </c>
      <c r="UX192" s="193">
        <f t="shared" si="270"/>
        <v>26</v>
      </c>
      <c r="UY192" s="193">
        <f t="shared" si="270"/>
        <v>16</v>
      </c>
      <c r="UZ192" s="193">
        <f t="shared" si="270"/>
        <v>0</v>
      </c>
      <c r="VA192" s="193">
        <f t="shared" si="270"/>
        <v>22</v>
      </c>
      <c r="VB192" s="193">
        <f t="shared" si="270"/>
        <v>54</v>
      </c>
      <c r="VC192" s="193">
        <f t="shared" si="270"/>
        <v>64</v>
      </c>
      <c r="VD192" s="193">
        <f t="shared" si="270"/>
        <v>57</v>
      </c>
      <c r="VE192" s="193">
        <f t="shared" si="270"/>
        <v>62</v>
      </c>
      <c r="VF192" s="193">
        <f t="shared" si="270"/>
        <v>8</v>
      </c>
      <c r="VG192" s="193">
        <f t="shared" si="270"/>
        <v>0</v>
      </c>
      <c r="VH192" s="193">
        <f t="shared" si="270"/>
        <v>73</v>
      </c>
      <c r="VI192" s="193">
        <f t="shared" si="270"/>
        <v>67</v>
      </c>
      <c r="VJ192" s="193">
        <f t="shared" si="270"/>
        <v>44</v>
      </c>
      <c r="VK192" s="193">
        <f t="shared" si="270"/>
        <v>60</v>
      </c>
      <c r="VL192" s="193">
        <f t="shared" si="270"/>
        <v>53</v>
      </c>
      <c r="VM192" s="193">
        <f t="shared" si="270"/>
        <v>20</v>
      </c>
      <c r="VN192" s="193">
        <f t="shared" si="270"/>
        <v>0</v>
      </c>
      <c r="VO192" s="193">
        <f t="shared" si="270"/>
        <v>8</v>
      </c>
      <c r="VP192" s="193">
        <f t="shared" si="270"/>
        <v>62</v>
      </c>
      <c r="VQ192" s="193">
        <f t="shared" si="270"/>
        <v>60</v>
      </c>
      <c r="VR192" s="193">
        <f t="shared" si="270"/>
        <v>55</v>
      </c>
      <c r="VS192" s="193">
        <f t="shared" si="270"/>
        <v>59</v>
      </c>
      <c r="VT192" s="193">
        <f t="shared" si="270"/>
        <v>48</v>
      </c>
      <c r="VU192" s="193">
        <f t="shared" si="270"/>
        <v>0</v>
      </c>
      <c r="VV192" s="193">
        <f t="shared" si="270"/>
        <v>53</v>
      </c>
      <c r="VW192" s="193">
        <f t="shared" si="270"/>
        <v>50</v>
      </c>
      <c r="VX192" s="193">
        <f t="shared" si="270"/>
        <v>47</v>
      </c>
      <c r="VY192" s="193">
        <f t="shared" si="270"/>
        <v>56</v>
      </c>
      <c r="VZ192" s="193">
        <f t="shared" si="270"/>
        <v>65</v>
      </c>
      <c r="WA192" s="193">
        <f t="shared" si="270"/>
        <v>79</v>
      </c>
      <c r="WB192" s="193">
        <f t="shared" si="270"/>
        <v>0</v>
      </c>
      <c r="WC192" s="193">
        <f t="shared" ref="WC192:XD192" si="271">SUM(WC185:WC190)</f>
        <v>54</v>
      </c>
      <c r="WD192" s="193">
        <f t="shared" si="271"/>
        <v>67</v>
      </c>
      <c r="WE192" s="193">
        <f t="shared" si="271"/>
        <v>42</v>
      </c>
      <c r="WF192" s="193">
        <f t="shared" si="271"/>
        <v>57</v>
      </c>
      <c r="WG192" s="193">
        <f t="shared" si="271"/>
        <v>80</v>
      </c>
      <c r="WH192" s="193">
        <f t="shared" si="271"/>
        <v>64</v>
      </c>
      <c r="WI192" s="193">
        <f t="shared" si="271"/>
        <v>0</v>
      </c>
      <c r="WJ192" s="193">
        <f t="shared" si="271"/>
        <v>0</v>
      </c>
      <c r="WK192" s="193">
        <f t="shared" si="271"/>
        <v>64</v>
      </c>
      <c r="WL192" s="193">
        <f t="shared" si="271"/>
        <v>11</v>
      </c>
      <c r="WM192" s="193">
        <f t="shared" si="271"/>
        <v>0</v>
      </c>
      <c r="WN192" s="193">
        <f t="shared" si="271"/>
        <v>0</v>
      </c>
      <c r="WO192" s="193">
        <f t="shared" si="271"/>
        <v>0</v>
      </c>
      <c r="WP192" s="193">
        <f t="shared" si="271"/>
        <v>0</v>
      </c>
      <c r="WQ192" s="193">
        <f t="shared" si="271"/>
        <v>60</v>
      </c>
      <c r="WR192" s="193">
        <f t="shared" si="271"/>
        <v>55</v>
      </c>
      <c r="WS192" s="193">
        <f t="shared" si="271"/>
        <v>46</v>
      </c>
      <c r="WT192" s="193">
        <f t="shared" si="271"/>
        <v>54</v>
      </c>
      <c r="WU192" s="193">
        <f t="shared" si="271"/>
        <v>46</v>
      </c>
      <c r="WV192" s="193">
        <f t="shared" si="271"/>
        <v>11</v>
      </c>
      <c r="WW192" s="193">
        <f t="shared" si="271"/>
        <v>0</v>
      </c>
      <c r="WX192" s="193">
        <f t="shared" si="271"/>
        <v>48</v>
      </c>
      <c r="WY192" s="193">
        <f t="shared" si="271"/>
        <v>38</v>
      </c>
      <c r="WZ192" s="193">
        <f t="shared" si="271"/>
        <v>23</v>
      </c>
      <c r="XA192" s="193">
        <f t="shared" si="271"/>
        <v>54</v>
      </c>
      <c r="XB192" s="193">
        <f t="shared" si="271"/>
        <v>72</v>
      </c>
      <c r="XC192" s="193">
        <f t="shared" si="271"/>
        <v>18</v>
      </c>
      <c r="XD192" s="193">
        <f t="shared" si="271"/>
        <v>0</v>
      </c>
      <c r="XE192" s="193">
        <f t="shared" ref="XE192:ZP192" si="272">SUM(XE185:XE190)</f>
        <v>70</v>
      </c>
      <c r="XF192" s="193">
        <f t="shared" si="272"/>
        <v>53</v>
      </c>
      <c r="XG192" s="193">
        <f t="shared" si="272"/>
        <v>39</v>
      </c>
      <c r="XH192" s="193">
        <f t="shared" si="272"/>
        <v>53</v>
      </c>
      <c r="XI192" s="193">
        <f t="shared" si="272"/>
        <v>46</v>
      </c>
      <c r="XJ192" s="193">
        <f t="shared" si="272"/>
        <v>14</v>
      </c>
      <c r="XK192" s="193">
        <f t="shared" si="272"/>
        <v>0</v>
      </c>
      <c r="XL192" s="193">
        <f t="shared" si="272"/>
        <v>64</v>
      </c>
      <c r="XM192" s="193">
        <f t="shared" si="272"/>
        <v>59</v>
      </c>
      <c r="XN192" s="193">
        <f t="shared" si="272"/>
        <v>54</v>
      </c>
      <c r="XO192" s="193">
        <f t="shared" si="272"/>
        <v>35</v>
      </c>
      <c r="XP192" s="193">
        <f t="shared" si="272"/>
        <v>48</v>
      </c>
      <c r="XQ192" s="193">
        <f t="shared" si="272"/>
        <v>0</v>
      </c>
      <c r="XR192" s="193">
        <f t="shared" si="272"/>
        <v>0</v>
      </c>
      <c r="XS192" s="193">
        <f t="shared" si="272"/>
        <v>0</v>
      </c>
      <c r="XT192" s="193">
        <f t="shared" si="272"/>
        <v>52</v>
      </c>
      <c r="XU192" s="193">
        <f t="shared" si="272"/>
        <v>50</v>
      </c>
      <c r="XV192" s="193">
        <f t="shared" si="272"/>
        <v>60</v>
      </c>
      <c r="XW192" s="193">
        <f t="shared" si="272"/>
        <v>63</v>
      </c>
      <c r="XX192" s="193">
        <f t="shared" si="272"/>
        <v>12</v>
      </c>
      <c r="XY192" s="193">
        <f t="shared" si="272"/>
        <v>0</v>
      </c>
      <c r="XZ192" s="193">
        <f t="shared" si="272"/>
        <v>66</v>
      </c>
      <c r="YA192" s="193">
        <f t="shared" si="272"/>
        <v>8</v>
      </c>
      <c r="YB192" s="193">
        <f t="shared" si="272"/>
        <v>52</v>
      </c>
      <c r="YC192" s="193">
        <f t="shared" si="272"/>
        <v>42</v>
      </c>
      <c r="YD192" s="193">
        <f t="shared" si="272"/>
        <v>48</v>
      </c>
      <c r="YE192" s="193">
        <f t="shared" si="272"/>
        <v>0</v>
      </c>
      <c r="YF192" s="193">
        <f t="shared" si="272"/>
        <v>0</v>
      </c>
      <c r="YG192" s="193">
        <f t="shared" si="272"/>
        <v>65</v>
      </c>
      <c r="YH192" s="193">
        <f t="shared" si="272"/>
        <v>44</v>
      </c>
      <c r="YI192" s="193">
        <f t="shared" si="272"/>
        <v>32</v>
      </c>
      <c r="YJ192" s="193">
        <f t="shared" si="272"/>
        <v>43</v>
      </c>
      <c r="YK192" s="193">
        <f t="shared" si="272"/>
        <v>55</v>
      </c>
      <c r="YL192" s="193">
        <f t="shared" si="272"/>
        <v>42</v>
      </c>
      <c r="YM192" s="193">
        <f t="shared" si="272"/>
        <v>0</v>
      </c>
      <c r="YN192" s="193">
        <f t="shared" si="272"/>
        <v>42</v>
      </c>
      <c r="YO192" s="193">
        <f t="shared" si="272"/>
        <v>42</v>
      </c>
      <c r="YP192" s="193">
        <f t="shared" si="272"/>
        <v>61</v>
      </c>
      <c r="YQ192" s="193">
        <f t="shared" si="272"/>
        <v>82</v>
      </c>
      <c r="YR192" s="193">
        <f t="shared" si="272"/>
        <v>82</v>
      </c>
      <c r="YS192" s="193">
        <f t="shared" si="272"/>
        <v>0</v>
      </c>
      <c r="YT192" s="193">
        <f t="shared" si="272"/>
        <v>0</v>
      </c>
      <c r="YU192" s="193">
        <f t="shared" si="272"/>
        <v>0</v>
      </c>
      <c r="YV192" s="193">
        <f t="shared" si="272"/>
        <v>82</v>
      </c>
      <c r="YW192" s="193">
        <f t="shared" si="272"/>
        <v>88</v>
      </c>
      <c r="YX192" s="193">
        <f t="shared" si="272"/>
        <v>61</v>
      </c>
      <c r="YY192" s="193">
        <f t="shared" si="272"/>
        <v>59</v>
      </c>
      <c r="YZ192" s="193">
        <f t="shared" si="272"/>
        <v>0</v>
      </c>
      <c r="ZA192" s="193">
        <f t="shared" si="272"/>
        <v>0</v>
      </c>
      <c r="ZB192" s="193">
        <f t="shared" si="272"/>
        <v>67</v>
      </c>
      <c r="ZC192" s="193">
        <f t="shared" si="272"/>
        <v>58</v>
      </c>
      <c r="ZD192" s="193">
        <f t="shared" si="272"/>
        <v>58</v>
      </c>
      <c r="ZE192" s="193">
        <f t="shared" si="272"/>
        <v>32</v>
      </c>
      <c r="ZF192" s="193">
        <f t="shared" si="272"/>
        <v>47</v>
      </c>
      <c r="ZG192" s="193">
        <f t="shared" si="272"/>
        <v>0</v>
      </c>
      <c r="ZH192" s="193">
        <f t="shared" si="272"/>
        <v>0</v>
      </c>
      <c r="ZI192" s="193">
        <f t="shared" si="272"/>
        <v>50</v>
      </c>
      <c r="ZJ192" s="193">
        <f t="shared" si="272"/>
        <v>24</v>
      </c>
      <c r="ZK192" s="193">
        <f t="shared" si="272"/>
        <v>23</v>
      </c>
      <c r="ZL192" s="193">
        <f t="shared" si="272"/>
        <v>27</v>
      </c>
      <c r="ZM192" s="192">
        <f t="shared" si="272"/>
        <v>12</v>
      </c>
      <c r="ZN192" s="193">
        <f t="shared" si="272"/>
        <v>0</v>
      </c>
      <c r="ZO192" s="193">
        <f t="shared" si="272"/>
        <v>0</v>
      </c>
      <c r="ZP192" s="193">
        <f t="shared" si="272"/>
        <v>0</v>
      </c>
      <c r="ZQ192" s="193">
        <f t="shared" ref="ZQ192:ABV192" si="273">SUM(ZQ185:ZQ190)</f>
        <v>34</v>
      </c>
      <c r="ZR192" s="193">
        <f t="shared" si="273"/>
        <v>40</v>
      </c>
      <c r="ZS192" s="193">
        <f t="shared" si="273"/>
        <v>46</v>
      </c>
      <c r="ZT192" s="193">
        <f t="shared" si="273"/>
        <v>48</v>
      </c>
      <c r="ZU192" s="193">
        <f t="shared" si="273"/>
        <v>30</v>
      </c>
      <c r="ZV192" s="193">
        <f t="shared" si="273"/>
        <v>0</v>
      </c>
      <c r="ZW192" s="193">
        <f t="shared" si="273"/>
        <v>31</v>
      </c>
      <c r="ZX192" s="193">
        <f t="shared" si="273"/>
        <v>34</v>
      </c>
      <c r="ZY192" s="193">
        <f t="shared" si="273"/>
        <v>23</v>
      </c>
      <c r="ZZ192" s="193">
        <f t="shared" si="273"/>
        <v>29</v>
      </c>
      <c r="AAA192" s="193">
        <f t="shared" si="273"/>
        <v>26</v>
      </c>
      <c r="AAB192" s="193">
        <f t="shared" si="273"/>
        <v>4</v>
      </c>
      <c r="AAC192" s="193">
        <f t="shared" si="273"/>
        <v>4</v>
      </c>
      <c r="AAD192" s="193">
        <f t="shared" si="273"/>
        <v>20</v>
      </c>
      <c r="AAE192" s="193">
        <f t="shared" si="273"/>
        <v>34</v>
      </c>
      <c r="AAF192" s="193">
        <f t="shared" si="273"/>
        <v>29</v>
      </c>
      <c r="AAG192" s="193">
        <f t="shared" si="273"/>
        <v>27</v>
      </c>
      <c r="AAH192" s="193">
        <f t="shared" si="273"/>
        <v>35</v>
      </c>
      <c r="AAI192" s="193">
        <f t="shared" si="273"/>
        <v>12</v>
      </c>
      <c r="AAJ192" s="193">
        <f t="shared" si="273"/>
        <v>0</v>
      </c>
      <c r="AAK192" s="193">
        <f t="shared" si="273"/>
        <v>24</v>
      </c>
      <c r="AAL192" s="193">
        <f t="shared" si="273"/>
        <v>44</v>
      </c>
      <c r="AAM192" s="193">
        <f t="shared" si="273"/>
        <v>47</v>
      </c>
      <c r="AAN192" s="193">
        <f t="shared" si="273"/>
        <v>33</v>
      </c>
      <c r="AAO192" s="193">
        <f t="shared" si="273"/>
        <v>18</v>
      </c>
      <c r="AAP192" s="193">
        <f t="shared" si="273"/>
        <v>32</v>
      </c>
      <c r="AAQ192" s="193">
        <f t="shared" si="273"/>
        <v>0</v>
      </c>
      <c r="AAR192" s="193">
        <f t="shared" si="273"/>
        <v>40</v>
      </c>
      <c r="AAS192" s="193">
        <f t="shared" si="273"/>
        <v>24</v>
      </c>
      <c r="AAT192" s="193">
        <f t="shared" si="273"/>
        <v>24</v>
      </c>
      <c r="AAU192" s="193">
        <f t="shared" si="273"/>
        <v>60</v>
      </c>
      <c r="AAV192" s="193">
        <f t="shared" si="273"/>
        <v>56</v>
      </c>
      <c r="AAW192" s="193">
        <f t="shared" si="273"/>
        <v>38</v>
      </c>
      <c r="AAX192" s="193">
        <f t="shared" si="273"/>
        <v>0</v>
      </c>
      <c r="AAY192" s="193">
        <f t="shared" si="273"/>
        <v>36</v>
      </c>
      <c r="AAZ192" s="193">
        <f t="shared" si="273"/>
        <v>40</v>
      </c>
      <c r="ABA192" s="193">
        <f t="shared" si="273"/>
        <v>36</v>
      </c>
      <c r="ABB192" s="193">
        <f t="shared" si="273"/>
        <v>44</v>
      </c>
      <c r="ABC192" s="193">
        <f t="shared" si="273"/>
        <v>55</v>
      </c>
      <c r="ABD192" s="193">
        <f t="shared" si="273"/>
        <v>12</v>
      </c>
      <c r="ABE192" s="193">
        <f t="shared" si="273"/>
        <v>0</v>
      </c>
      <c r="ABF192" s="193">
        <f t="shared" si="273"/>
        <v>52</v>
      </c>
      <c r="ABG192" s="193">
        <f t="shared" si="273"/>
        <v>44</v>
      </c>
      <c r="ABH192" s="193">
        <f t="shared" si="273"/>
        <v>38</v>
      </c>
      <c r="ABI192" s="193">
        <f t="shared" si="273"/>
        <v>45</v>
      </c>
      <c r="ABJ192" s="193">
        <f t="shared" si="273"/>
        <v>25</v>
      </c>
      <c r="ABK192" s="193">
        <f t="shared" si="273"/>
        <v>0</v>
      </c>
      <c r="ABL192" s="193">
        <f t="shared" si="273"/>
        <v>0</v>
      </c>
      <c r="ABM192" s="193">
        <f t="shared" si="273"/>
        <v>23</v>
      </c>
      <c r="ABN192" s="193">
        <f t="shared" si="273"/>
        <v>18</v>
      </c>
      <c r="ABO192" s="193">
        <f t="shared" si="273"/>
        <v>21</v>
      </c>
      <c r="ABP192" s="193">
        <f t="shared" si="273"/>
        <v>32</v>
      </c>
      <c r="ABQ192" s="193">
        <f t="shared" si="273"/>
        <v>37</v>
      </c>
      <c r="ABR192" s="193">
        <f t="shared" si="273"/>
        <v>26</v>
      </c>
      <c r="ABS192" s="193">
        <f t="shared" si="273"/>
        <v>0</v>
      </c>
      <c r="ABT192" s="193">
        <f t="shared" si="273"/>
        <v>0</v>
      </c>
      <c r="ABU192" s="193">
        <f t="shared" si="273"/>
        <v>0</v>
      </c>
      <c r="ABV192" s="193">
        <f t="shared" si="273"/>
        <v>0</v>
      </c>
      <c r="ABW192" s="193">
        <f t="shared" ref="ABW192:AEH192" si="274">SUM(ABW185:ABW190)</f>
        <v>0</v>
      </c>
      <c r="ABX192" s="193">
        <f t="shared" si="274"/>
        <v>0</v>
      </c>
      <c r="ABY192" s="193">
        <f t="shared" si="274"/>
        <v>0</v>
      </c>
      <c r="ABZ192" s="193">
        <f t="shared" si="274"/>
        <v>0</v>
      </c>
      <c r="ACA192" s="193">
        <f t="shared" si="274"/>
        <v>38</v>
      </c>
      <c r="ACB192" s="193">
        <f t="shared" si="274"/>
        <v>36</v>
      </c>
      <c r="ACC192" s="193">
        <f t="shared" si="274"/>
        <v>26</v>
      </c>
      <c r="ACD192" s="193">
        <f t="shared" si="274"/>
        <v>45</v>
      </c>
      <c r="ACE192" s="193">
        <f t="shared" si="274"/>
        <v>63</v>
      </c>
      <c r="ACF192" s="193">
        <f t="shared" si="274"/>
        <v>63</v>
      </c>
      <c r="ACG192" s="193">
        <f t="shared" si="274"/>
        <v>0</v>
      </c>
      <c r="ACH192" s="193">
        <f t="shared" si="274"/>
        <v>8</v>
      </c>
      <c r="ACI192" s="193">
        <f t="shared" si="274"/>
        <v>64</v>
      </c>
      <c r="ACJ192" s="193">
        <f t="shared" si="274"/>
        <v>52</v>
      </c>
      <c r="ACK192" s="193">
        <f t="shared" si="274"/>
        <v>58</v>
      </c>
      <c r="ACL192" s="193">
        <f t="shared" si="274"/>
        <v>36</v>
      </c>
      <c r="ACM192" s="193">
        <f t="shared" si="274"/>
        <v>43</v>
      </c>
      <c r="ACN192" s="193">
        <f t="shared" si="274"/>
        <v>0</v>
      </c>
      <c r="ACO192" s="193">
        <f t="shared" si="274"/>
        <v>40</v>
      </c>
      <c r="ACP192" s="193">
        <f t="shared" si="274"/>
        <v>32</v>
      </c>
      <c r="ACQ192" s="577">
        <f t="shared" si="274"/>
        <v>21</v>
      </c>
      <c r="ACR192" s="577">
        <f t="shared" si="274"/>
        <v>19</v>
      </c>
      <c r="ACS192" s="577">
        <f t="shared" si="274"/>
        <v>14</v>
      </c>
      <c r="ACT192" s="577">
        <f t="shared" si="274"/>
        <v>0</v>
      </c>
      <c r="ACU192" s="577">
        <f t="shared" si="274"/>
        <v>0</v>
      </c>
      <c r="ACV192" s="577">
        <f t="shared" si="274"/>
        <v>22</v>
      </c>
      <c r="ACW192" s="577">
        <f t="shared" si="274"/>
        <v>16</v>
      </c>
      <c r="ACX192" s="577">
        <f t="shared" si="274"/>
        <v>37</v>
      </c>
      <c r="ACY192" s="577">
        <f t="shared" si="274"/>
        <v>20</v>
      </c>
      <c r="ACZ192" s="577">
        <f t="shared" si="274"/>
        <v>18</v>
      </c>
      <c r="ADA192" s="577">
        <f t="shared" si="274"/>
        <v>0</v>
      </c>
      <c r="ADB192" s="577">
        <f t="shared" si="274"/>
        <v>0</v>
      </c>
      <c r="ADC192" s="577">
        <f t="shared" si="274"/>
        <v>12</v>
      </c>
      <c r="ADD192" s="577">
        <f t="shared" si="274"/>
        <v>9</v>
      </c>
      <c r="ADE192" s="577">
        <f t="shared" si="274"/>
        <v>8</v>
      </c>
      <c r="ADF192" s="577">
        <f t="shared" si="274"/>
        <v>4</v>
      </c>
      <c r="ADG192" s="577">
        <f t="shared" si="274"/>
        <v>5</v>
      </c>
      <c r="ADH192" s="577">
        <f t="shared" si="274"/>
        <v>0</v>
      </c>
      <c r="ADI192" s="577">
        <f t="shared" si="274"/>
        <v>0</v>
      </c>
      <c r="ADJ192" s="577">
        <f t="shared" si="274"/>
        <v>4</v>
      </c>
      <c r="ADK192" s="577">
        <f t="shared" si="274"/>
        <v>15</v>
      </c>
      <c r="ADL192" s="577">
        <f t="shared" si="274"/>
        <v>0</v>
      </c>
      <c r="ADM192" s="577">
        <f t="shared" si="274"/>
        <v>19</v>
      </c>
      <c r="ADN192" s="577">
        <f t="shared" si="274"/>
        <v>46</v>
      </c>
      <c r="ADO192" s="577">
        <f t="shared" si="274"/>
        <v>0</v>
      </c>
      <c r="ADP192" s="577">
        <f t="shared" si="274"/>
        <v>0</v>
      </c>
      <c r="ADQ192" s="577">
        <f t="shared" si="274"/>
        <v>27</v>
      </c>
      <c r="ADR192" s="577">
        <f t="shared" si="274"/>
        <v>25</v>
      </c>
      <c r="ADS192" s="577">
        <f t="shared" si="274"/>
        <v>25</v>
      </c>
      <c r="ADT192" s="577">
        <f t="shared" si="274"/>
        <v>22</v>
      </c>
      <c r="ADU192" s="577">
        <f t="shared" si="274"/>
        <v>23</v>
      </c>
      <c r="ADV192" s="193">
        <f t="shared" si="274"/>
        <v>7</v>
      </c>
      <c r="ADW192" s="193">
        <f t="shared" si="274"/>
        <v>0</v>
      </c>
      <c r="ADX192" s="193">
        <f t="shared" si="274"/>
        <v>0</v>
      </c>
      <c r="ADY192" s="193">
        <f t="shared" si="274"/>
        <v>46</v>
      </c>
      <c r="ADZ192" s="193">
        <f t="shared" si="274"/>
        <v>36</v>
      </c>
      <c r="AEA192" s="193">
        <f t="shared" si="274"/>
        <v>48</v>
      </c>
      <c r="AEB192" s="193">
        <f t="shared" si="274"/>
        <v>69</v>
      </c>
      <c r="AEC192" s="193">
        <f t="shared" si="274"/>
        <v>54.5</v>
      </c>
      <c r="AED192" s="193">
        <f t="shared" si="274"/>
        <v>7</v>
      </c>
      <c r="AEE192" s="193">
        <f t="shared" si="274"/>
        <v>77</v>
      </c>
      <c r="AEF192" s="193">
        <f t="shared" si="274"/>
        <v>56</v>
      </c>
      <c r="AEG192" s="193">
        <f t="shared" si="274"/>
        <v>60.5</v>
      </c>
      <c r="AEH192" s="193">
        <f t="shared" si="274"/>
        <v>70</v>
      </c>
      <c r="AEI192" s="193">
        <f t="shared" ref="AEI192:AFH192" si="275">SUM(AEI185:AEI190)</f>
        <v>53.5</v>
      </c>
      <c r="AEJ192" s="193">
        <f t="shared" si="275"/>
        <v>30</v>
      </c>
      <c r="AEK192" s="193">
        <f t="shared" si="275"/>
        <v>0</v>
      </c>
      <c r="AEL192" s="193">
        <f t="shared" si="275"/>
        <v>42</v>
      </c>
      <c r="AEM192" s="193">
        <f t="shared" si="275"/>
        <v>62</v>
      </c>
      <c r="AEN192" s="193">
        <f t="shared" si="275"/>
        <v>78</v>
      </c>
      <c r="AEO192" s="193">
        <f t="shared" si="275"/>
        <v>77</v>
      </c>
      <c r="AEP192" s="193">
        <f t="shared" si="275"/>
        <v>65</v>
      </c>
      <c r="AEQ192" s="193">
        <f t="shared" si="275"/>
        <v>4</v>
      </c>
      <c r="AER192" s="193">
        <f t="shared" si="275"/>
        <v>0</v>
      </c>
      <c r="AES192" s="193">
        <f t="shared" si="275"/>
        <v>58</v>
      </c>
      <c r="AET192" s="193">
        <f t="shared" si="275"/>
        <v>60</v>
      </c>
      <c r="AEU192" s="193">
        <f t="shared" si="275"/>
        <v>43</v>
      </c>
      <c r="AEV192" s="193">
        <f t="shared" si="275"/>
        <v>79</v>
      </c>
      <c r="AEW192" s="193">
        <f t="shared" si="275"/>
        <v>0</v>
      </c>
      <c r="AEX192" s="193">
        <f t="shared" si="275"/>
        <v>76</v>
      </c>
      <c r="AEY192" s="193">
        <f t="shared" si="275"/>
        <v>0</v>
      </c>
      <c r="AEZ192" s="193">
        <f t="shared" si="275"/>
        <v>62</v>
      </c>
      <c r="AFA192" s="193">
        <f t="shared" si="275"/>
        <v>55</v>
      </c>
      <c r="AFB192" s="193">
        <f t="shared" si="275"/>
        <v>66</v>
      </c>
      <c r="AFC192" s="193">
        <f t="shared" si="275"/>
        <v>63</v>
      </c>
      <c r="AFD192" s="193">
        <f t="shared" si="275"/>
        <v>44</v>
      </c>
      <c r="AFE192" s="193">
        <f t="shared" si="275"/>
        <v>55</v>
      </c>
      <c r="AFF192" s="193">
        <f t="shared" si="275"/>
        <v>0</v>
      </c>
      <c r="AFG192" s="193">
        <f t="shared" si="275"/>
        <v>62</v>
      </c>
      <c r="AFH192" s="193">
        <f t="shared" si="275"/>
        <v>73</v>
      </c>
      <c r="AFI192" s="193">
        <f t="shared" ref="AFI192:AHT192" si="276">SUM(AFI185:AFI190)</f>
        <v>69</v>
      </c>
      <c r="AFJ192" s="193">
        <f t="shared" si="276"/>
        <v>48</v>
      </c>
      <c r="AFK192" s="193">
        <f t="shared" si="276"/>
        <v>56</v>
      </c>
      <c r="AFL192" s="193">
        <f t="shared" si="276"/>
        <v>0</v>
      </c>
      <c r="AFM192" s="193">
        <f t="shared" si="276"/>
        <v>0</v>
      </c>
      <c r="AFN192" s="193">
        <f t="shared" si="276"/>
        <v>43</v>
      </c>
      <c r="AFO192" s="193">
        <f t="shared" si="276"/>
        <v>57</v>
      </c>
      <c r="AFP192" s="193">
        <f t="shared" si="276"/>
        <v>49</v>
      </c>
      <c r="AFQ192" s="193">
        <f t="shared" si="276"/>
        <v>50</v>
      </c>
      <c r="AFR192" s="193">
        <f t="shared" si="276"/>
        <v>78</v>
      </c>
      <c r="AFS192" s="193">
        <f t="shared" si="276"/>
        <v>28</v>
      </c>
      <c r="AFT192" s="193">
        <f t="shared" si="276"/>
        <v>0</v>
      </c>
      <c r="AFU192" s="193">
        <f t="shared" si="276"/>
        <v>79</v>
      </c>
      <c r="AFV192" s="193">
        <f t="shared" si="276"/>
        <v>74</v>
      </c>
      <c r="AFW192" s="193">
        <f t="shared" si="276"/>
        <v>58</v>
      </c>
      <c r="AFX192" s="193">
        <f t="shared" si="276"/>
        <v>65</v>
      </c>
      <c r="AFY192" s="193">
        <f t="shared" si="276"/>
        <v>57</v>
      </c>
      <c r="AFZ192" s="193">
        <f t="shared" si="276"/>
        <v>8</v>
      </c>
      <c r="AGA192" s="193">
        <f t="shared" si="276"/>
        <v>0</v>
      </c>
      <c r="AGB192" s="193">
        <f t="shared" si="276"/>
        <v>45</v>
      </c>
      <c r="AGC192" s="193">
        <f t="shared" si="276"/>
        <v>46</v>
      </c>
      <c r="AGD192" s="193">
        <f t="shared" si="276"/>
        <v>59</v>
      </c>
      <c r="AGE192" s="193">
        <f t="shared" si="276"/>
        <v>71</v>
      </c>
      <c r="AGF192" s="193">
        <f t="shared" si="276"/>
        <v>64</v>
      </c>
      <c r="AGG192" s="193">
        <f t="shared" si="276"/>
        <v>46</v>
      </c>
      <c r="AGH192" s="193">
        <f t="shared" si="276"/>
        <v>0</v>
      </c>
      <c r="AGI192" s="193">
        <f t="shared" si="276"/>
        <v>42</v>
      </c>
      <c r="AGJ192" s="193">
        <f t="shared" si="276"/>
        <v>50</v>
      </c>
      <c r="AGK192" s="193">
        <f t="shared" si="276"/>
        <v>12</v>
      </c>
      <c r="AGL192" s="193">
        <f t="shared" si="276"/>
        <v>58</v>
      </c>
      <c r="AGM192" s="193">
        <f t="shared" si="276"/>
        <v>52</v>
      </c>
      <c r="AGN192" s="193">
        <f t="shared" si="276"/>
        <v>0</v>
      </c>
      <c r="AGO192" s="193">
        <f t="shared" si="276"/>
        <v>0</v>
      </c>
      <c r="AGP192" s="193">
        <f t="shared" si="276"/>
        <v>0</v>
      </c>
      <c r="AGQ192" s="193">
        <f t="shared" si="276"/>
        <v>0</v>
      </c>
      <c r="AGR192" s="193">
        <f t="shared" si="276"/>
        <v>0</v>
      </c>
      <c r="AGS192" s="193">
        <f t="shared" si="276"/>
        <v>58</v>
      </c>
      <c r="AGT192" s="193">
        <f t="shared" si="276"/>
        <v>47</v>
      </c>
      <c r="AGU192" s="193">
        <f t="shared" si="276"/>
        <v>41</v>
      </c>
      <c r="AGV192" s="193">
        <f t="shared" si="276"/>
        <v>0</v>
      </c>
      <c r="AGW192" s="193">
        <f t="shared" si="276"/>
        <v>30</v>
      </c>
      <c r="AGX192" s="193">
        <f t="shared" si="276"/>
        <v>44</v>
      </c>
      <c r="AGY192" s="193">
        <f t="shared" si="276"/>
        <v>47</v>
      </c>
      <c r="AGZ192" s="193">
        <f t="shared" si="276"/>
        <v>24</v>
      </c>
      <c r="AHA192" s="193">
        <f t="shared" si="276"/>
        <v>50</v>
      </c>
      <c r="AHB192" s="193">
        <f t="shared" si="276"/>
        <v>64</v>
      </c>
      <c r="AHC192" s="193">
        <f t="shared" si="276"/>
        <v>0</v>
      </c>
      <c r="AHD192" s="193">
        <f t="shared" si="276"/>
        <v>51</v>
      </c>
      <c r="AHE192" s="193">
        <f t="shared" si="276"/>
        <v>48</v>
      </c>
      <c r="AHF192" s="193">
        <f t="shared" si="276"/>
        <v>44</v>
      </c>
      <c r="AHG192" s="193">
        <f t="shared" si="276"/>
        <v>59</v>
      </c>
      <c r="AHH192" s="193">
        <f t="shared" si="276"/>
        <v>42</v>
      </c>
      <c r="AHI192" s="193">
        <f t="shared" si="276"/>
        <v>4</v>
      </c>
      <c r="AHJ192" s="193">
        <f t="shared" si="276"/>
        <v>0</v>
      </c>
      <c r="AHK192" s="193">
        <f t="shared" si="276"/>
        <v>51</v>
      </c>
      <c r="AHL192" s="193">
        <f t="shared" si="276"/>
        <v>44</v>
      </c>
      <c r="AHM192" s="193">
        <f t="shared" si="276"/>
        <v>45</v>
      </c>
      <c r="AHN192" s="193">
        <f t="shared" si="276"/>
        <v>51</v>
      </c>
      <c r="AHO192" s="193">
        <f t="shared" si="276"/>
        <v>66</v>
      </c>
      <c r="AHP192" s="193">
        <f t="shared" si="276"/>
        <v>0</v>
      </c>
      <c r="AHQ192" s="193">
        <f t="shared" si="276"/>
        <v>0</v>
      </c>
      <c r="AHR192" s="193">
        <f t="shared" si="276"/>
        <v>60</v>
      </c>
      <c r="AHS192" s="193">
        <f t="shared" si="276"/>
        <v>54</v>
      </c>
      <c r="AHT192" s="193">
        <f t="shared" si="276"/>
        <v>29</v>
      </c>
      <c r="AHU192" s="193">
        <f t="shared" ref="AHU192:AIH192" si="277">SUM(AHU185:AHU190)</f>
        <v>62</v>
      </c>
      <c r="AHV192" s="193">
        <f t="shared" si="277"/>
        <v>45</v>
      </c>
      <c r="AHW192" s="193">
        <f t="shared" si="277"/>
        <v>0</v>
      </c>
      <c r="AHX192" s="193">
        <f t="shared" si="277"/>
        <v>0</v>
      </c>
      <c r="AHY192" s="193">
        <f t="shared" si="277"/>
        <v>45</v>
      </c>
      <c r="AHZ192" s="193">
        <f t="shared" si="277"/>
        <v>30</v>
      </c>
      <c r="AIA192" s="193">
        <f t="shared" si="277"/>
        <v>48</v>
      </c>
      <c r="AIB192" s="193">
        <f t="shared" si="277"/>
        <v>32</v>
      </c>
      <c r="AIC192" s="193">
        <f t="shared" si="277"/>
        <v>46</v>
      </c>
      <c r="AID192" s="193">
        <f t="shared" si="277"/>
        <v>12</v>
      </c>
      <c r="AIE192" s="193">
        <f t="shared" si="277"/>
        <v>0</v>
      </c>
      <c r="AIF192" s="193">
        <f t="shared" si="277"/>
        <v>49</v>
      </c>
      <c r="AIG192" s="193">
        <f t="shared" si="277"/>
        <v>38</v>
      </c>
      <c r="AIH192" s="193">
        <f t="shared" si="277"/>
        <v>22</v>
      </c>
      <c r="AII192" s="193">
        <f t="shared" ref="AII192:AIU192" si="278">SUM(AII185:AII190)</f>
        <v>12</v>
      </c>
      <c r="AIJ192" s="193">
        <f t="shared" si="278"/>
        <v>8</v>
      </c>
      <c r="AIK192" s="193">
        <f t="shared" si="278"/>
        <v>11</v>
      </c>
      <c r="AIL192" s="193">
        <f t="shared" si="278"/>
        <v>0</v>
      </c>
      <c r="AIM192" s="193">
        <f t="shared" si="278"/>
        <v>16</v>
      </c>
      <c r="AIN192" s="193">
        <f t="shared" si="278"/>
        <v>29</v>
      </c>
      <c r="AIO192" s="193">
        <f t="shared" si="278"/>
        <v>30</v>
      </c>
      <c r="AIP192" s="193">
        <f t="shared" si="278"/>
        <v>30</v>
      </c>
      <c r="AIQ192" s="193">
        <f t="shared" si="278"/>
        <v>16</v>
      </c>
      <c r="AIR192" s="193">
        <f t="shared" si="278"/>
        <v>6</v>
      </c>
      <c r="AIS192" s="193">
        <f t="shared" si="278"/>
        <v>0</v>
      </c>
      <c r="AIT192" s="193">
        <f t="shared" si="278"/>
        <v>6</v>
      </c>
      <c r="AIU192" s="193">
        <f t="shared" si="278"/>
        <v>8</v>
      </c>
      <c r="AIV192" s="193">
        <f t="shared" ref="AIV192:AKA192" si="279">SUM(AIV185:AIV190)</f>
        <v>28</v>
      </c>
      <c r="AIW192" s="299">
        <f t="shared" si="279"/>
        <v>35</v>
      </c>
      <c r="AIX192" s="193">
        <f t="shared" si="279"/>
        <v>44</v>
      </c>
      <c r="AIY192" s="193">
        <f t="shared" si="279"/>
        <v>0</v>
      </c>
      <c r="AIZ192" s="193">
        <f t="shared" si="279"/>
        <v>0</v>
      </c>
      <c r="AJA192" s="193">
        <f t="shared" si="279"/>
        <v>25</v>
      </c>
      <c r="AJB192" s="193">
        <f t="shared" si="279"/>
        <v>43</v>
      </c>
      <c r="AJC192" s="193">
        <f t="shared" si="279"/>
        <v>36</v>
      </c>
      <c r="AJD192" s="193">
        <f t="shared" si="279"/>
        <v>35</v>
      </c>
      <c r="AJE192" s="193">
        <f t="shared" si="279"/>
        <v>30</v>
      </c>
      <c r="AJF192" s="193">
        <f t="shared" si="279"/>
        <v>30</v>
      </c>
      <c r="AJG192" s="193">
        <f t="shared" si="279"/>
        <v>0</v>
      </c>
      <c r="AJH192" s="193">
        <f t="shared" si="279"/>
        <v>20</v>
      </c>
      <c r="AJI192" s="193">
        <f t="shared" si="279"/>
        <v>28</v>
      </c>
      <c r="AJJ192" s="193">
        <f t="shared" si="279"/>
        <v>28</v>
      </c>
      <c r="AJK192" s="193">
        <f t="shared" si="279"/>
        <v>36</v>
      </c>
      <c r="AJL192" s="193">
        <f t="shared" si="279"/>
        <v>72</v>
      </c>
      <c r="AJM192" s="193">
        <f t="shared" si="279"/>
        <v>0</v>
      </c>
      <c r="AJN192" s="193">
        <f t="shared" si="279"/>
        <v>0</v>
      </c>
      <c r="AJO192" s="193">
        <f t="shared" si="279"/>
        <v>8</v>
      </c>
      <c r="AJP192" s="193">
        <f t="shared" si="279"/>
        <v>64</v>
      </c>
      <c r="AJQ192" s="193">
        <f t="shared" si="279"/>
        <v>64</v>
      </c>
      <c r="AJR192" s="193">
        <f t="shared" si="279"/>
        <v>77</v>
      </c>
      <c r="AJS192" s="193">
        <f t="shared" si="279"/>
        <v>73</v>
      </c>
      <c r="AJT192" s="193">
        <f t="shared" si="279"/>
        <v>32</v>
      </c>
      <c r="AJU192" s="193">
        <f t="shared" si="279"/>
        <v>32</v>
      </c>
      <c r="AJV192" s="193">
        <f t="shared" si="279"/>
        <v>30</v>
      </c>
      <c r="AJW192" s="193">
        <f t="shared" si="279"/>
        <v>58</v>
      </c>
      <c r="AJX192" s="193">
        <f t="shared" si="279"/>
        <v>58</v>
      </c>
      <c r="AJY192" s="193">
        <f t="shared" si="279"/>
        <v>63.744487666666672</v>
      </c>
      <c r="AJZ192" s="193">
        <f t="shared" si="279"/>
        <v>61.594631466666669</v>
      </c>
      <c r="AKA192" s="193">
        <f t="shared" si="279"/>
        <v>37.594631466666669</v>
      </c>
      <c r="AKB192" s="193">
        <f t="shared" ref="AKB192:ALG192" si="280">SUM(AKB185:AKB190)</f>
        <v>0</v>
      </c>
      <c r="AKC192" s="193">
        <f t="shared" si="280"/>
        <v>31.681408925719715</v>
      </c>
      <c r="AKD192" s="193">
        <f t="shared" si="280"/>
        <v>40.940461266666674</v>
      </c>
      <c r="AKE192" s="193">
        <f t="shared" si="280"/>
        <v>66.982340253333334</v>
      </c>
      <c r="AKF192" s="193">
        <f t="shared" si="280"/>
        <v>58.702608679999997</v>
      </c>
      <c r="AKG192" s="193">
        <f t="shared" si="280"/>
        <v>51</v>
      </c>
      <c r="AKH192" s="193">
        <f t="shared" si="280"/>
        <v>36</v>
      </c>
      <c r="AKI192" s="193">
        <f t="shared" si="280"/>
        <v>0</v>
      </c>
      <c r="AKJ192" s="193">
        <f t="shared" si="280"/>
        <v>24</v>
      </c>
      <c r="AKK192" s="193">
        <f t="shared" si="280"/>
        <v>0</v>
      </c>
      <c r="AKL192" s="193">
        <f t="shared" si="280"/>
        <v>0</v>
      </c>
      <c r="AKM192" s="193">
        <f t="shared" si="280"/>
        <v>0</v>
      </c>
      <c r="AKN192" s="193">
        <f t="shared" si="280"/>
        <v>0</v>
      </c>
      <c r="AKO192" s="193">
        <f t="shared" si="280"/>
        <v>0</v>
      </c>
      <c r="AKP192" s="193">
        <f t="shared" si="280"/>
        <v>0</v>
      </c>
      <c r="AKQ192" s="193">
        <f t="shared" si="280"/>
        <v>42.406332824879215</v>
      </c>
      <c r="AKR192" s="193">
        <f t="shared" si="280"/>
        <v>51.345829800000004</v>
      </c>
      <c r="AKS192" s="193">
        <f t="shared" si="280"/>
        <v>59.345829800000004</v>
      </c>
      <c r="AKT192" s="193">
        <f t="shared" si="280"/>
        <v>60.811790627147474</v>
      </c>
      <c r="AKU192" s="193">
        <f t="shared" si="280"/>
        <v>56.927977253080201</v>
      </c>
      <c r="AKV192" s="193">
        <f t="shared" si="280"/>
        <v>0</v>
      </c>
      <c r="AKW192" s="193">
        <f t="shared" si="280"/>
        <v>0</v>
      </c>
      <c r="AKX192" s="193">
        <f t="shared" si="280"/>
        <v>67.44204266096699</v>
      </c>
      <c r="AKY192" s="193">
        <f t="shared" si="280"/>
        <v>76.704848090480439</v>
      </c>
      <c r="AKZ192" s="193">
        <f t="shared" si="280"/>
        <v>73.078029601348135</v>
      </c>
      <c r="ALA192" s="193">
        <f t="shared" si="280"/>
        <v>80.145613583869476</v>
      </c>
      <c r="ALB192" s="193">
        <f t="shared" si="280"/>
        <v>60.343509333333337</v>
      </c>
      <c r="ALC192" s="193">
        <f t="shared" si="280"/>
        <v>16</v>
      </c>
      <c r="ALD192" s="193">
        <f t="shared" si="280"/>
        <v>0</v>
      </c>
      <c r="ALE192" s="193">
        <f t="shared" si="280"/>
        <v>44</v>
      </c>
      <c r="ALF192" s="193">
        <f t="shared" si="280"/>
        <v>56</v>
      </c>
      <c r="ALG192" s="193">
        <f t="shared" si="280"/>
        <v>56</v>
      </c>
      <c r="ALH192" s="193">
        <f t="shared" ref="ALH192:AMI192" si="281">SUM(ALH185:ALH190)</f>
        <v>64</v>
      </c>
      <c r="ALI192" s="193">
        <f t="shared" si="281"/>
        <v>84.374684271999939</v>
      </c>
      <c r="ALJ192" s="193">
        <f t="shared" si="281"/>
        <v>40</v>
      </c>
      <c r="ALK192" s="193">
        <f t="shared" si="281"/>
        <v>0</v>
      </c>
      <c r="ALL192" s="193">
        <f t="shared" si="281"/>
        <v>60.374684271999939</v>
      </c>
      <c r="ALM192" s="193">
        <f t="shared" si="281"/>
        <v>50.138374116336465</v>
      </c>
      <c r="ALN192" s="193">
        <f t="shared" si="281"/>
        <v>47.902063960673004</v>
      </c>
      <c r="ALO192" s="193">
        <f t="shared" si="281"/>
        <v>56.840892280739268</v>
      </c>
      <c r="ALP192" s="193">
        <f t="shared" si="281"/>
        <v>52.768508966746836</v>
      </c>
      <c r="ALQ192" s="193">
        <f t="shared" si="281"/>
        <v>8</v>
      </c>
      <c r="ALR192" s="193">
        <f t="shared" si="281"/>
        <v>0</v>
      </c>
      <c r="ALS192" s="193">
        <f t="shared" si="281"/>
        <v>49.897415535711573</v>
      </c>
      <c r="ALT192" s="193">
        <f t="shared" si="281"/>
        <v>48.930555659622001</v>
      </c>
      <c r="ALU192" s="193">
        <f t="shared" si="281"/>
        <v>47.163659663991666</v>
      </c>
      <c r="ALV192" s="193">
        <f t="shared" si="281"/>
        <v>36.368271969412334</v>
      </c>
      <c r="ALW192" s="193">
        <f t="shared" si="281"/>
        <v>27.354465233495198</v>
      </c>
      <c r="ALX192" s="193">
        <f t="shared" si="281"/>
        <v>0</v>
      </c>
      <c r="ALY192" s="193">
        <f t="shared" si="281"/>
        <v>0</v>
      </c>
      <c r="ALZ192" s="193">
        <f t="shared" si="281"/>
        <v>0</v>
      </c>
      <c r="AMA192" s="193">
        <f t="shared" si="281"/>
        <v>0</v>
      </c>
      <c r="AMB192" s="193">
        <f t="shared" si="281"/>
        <v>0</v>
      </c>
      <c r="AMC192" s="193">
        <f t="shared" si="281"/>
        <v>24</v>
      </c>
      <c r="AMD192" s="193">
        <f t="shared" si="281"/>
        <v>24</v>
      </c>
      <c r="AME192" s="193">
        <f t="shared" si="281"/>
        <v>29.300687986890999</v>
      </c>
      <c r="AMF192" s="193">
        <f t="shared" si="281"/>
        <v>5.300687986891</v>
      </c>
      <c r="AMG192" s="193">
        <f t="shared" si="281"/>
        <v>33.773308298217934</v>
      </c>
      <c r="AMH192" s="193">
        <f t="shared" si="281"/>
        <v>28.472620311326935</v>
      </c>
      <c r="AMI192" s="193">
        <f t="shared" si="281"/>
        <v>42.723823237276669</v>
      </c>
      <c r="AMJ192" s="193">
        <f t="shared" ref="AMJ192:AOU192" si="282">SUM(AMJ185:AMJ190)</f>
        <v>24</v>
      </c>
      <c r="AMK192" s="193">
        <f t="shared" si="282"/>
        <v>24</v>
      </c>
      <c r="AML192" s="193">
        <f t="shared" si="282"/>
        <v>0</v>
      </c>
      <c r="AMM192" s="193">
        <f t="shared" si="282"/>
        <v>13.423135250385666</v>
      </c>
      <c r="AMN192" s="193">
        <f t="shared" si="282"/>
        <v>32.122447263494664</v>
      </c>
      <c r="AMO192" s="193">
        <f t="shared" si="282"/>
        <v>32.122447263494664</v>
      </c>
      <c r="AMP192" s="193">
        <f t="shared" si="282"/>
        <v>30.355551267864335</v>
      </c>
      <c r="AMQ192" s="193">
        <f t="shared" si="282"/>
        <v>20.588655272234</v>
      </c>
      <c r="AMR192" s="193">
        <f t="shared" si="282"/>
        <v>16</v>
      </c>
      <c r="AMS192" s="193">
        <f t="shared" si="282"/>
        <v>20.588655272234</v>
      </c>
      <c r="AMT192" s="193">
        <f t="shared" si="282"/>
        <v>16.588655272234</v>
      </c>
      <c r="AMU192" s="193">
        <f t="shared" si="282"/>
        <v>0</v>
      </c>
      <c r="AMV192" s="193">
        <f t="shared" si="282"/>
        <v>0</v>
      </c>
      <c r="AMW192" s="193">
        <f t="shared" si="282"/>
        <v>8</v>
      </c>
      <c r="AMX192" s="193">
        <f t="shared" si="282"/>
        <v>8</v>
      </c>
      <c r="AMY192" s="193">
        <f t="shared" si="282"/>
        <v>16</v>
      </c>
      <c r="AMZ192" s="193">
        <f t="shared" si="282"/>
        <v>16</v>
      </c>
      <c r="ANA192" s="193">
        <f t="shared" si="282"/>
        <v>16</v>
      </c>
      <c r="ANB192" s="193">
        <f t="shared" si="282"/>
        <v>8</v>
      </c>
      <c r="ANC192" s="193">
        <f t="shared" si="282"/>
        <v>0</v>
      </c>
      <c r="AND192" s="193">
        <f t="shared" si="282"/>
        <v>8</v>
      </c>
      <c r="ANE192" s="193">
        <f t="shared" si="282"/>
        <v>8</v>
      </c>
      <c r="ANF192" s="193">
        <f t="shared" si="282"/>
        <v>0</v>
      </c>
      <c r="ANG192" s="193">
        <f t="shared" si="282"/>
        <v>0</v>
      </c>
      <c r="ANH192" s="193">
        <f t="shared" si="282"/>
        <v>0</v>
      </c>
      <c r="ANI192" s="193">
        <f t="shared" si="282"/>
        <v>0</v>
      </c>
      <c r="ANJ192" s="193">
        <f t="shared" si="282"/>
        <v>6.0654638655966657</v>
      </c>
      <c r="ANK192" s="193">
        <f t="shared" si="282"/>
        <v>5.9072343734506667</v>
      </c>
      <c r="ANL192" s="193">
        <f t="shared" si="282"/>
        <v>5.9072343734506667</v>
      </c>
      <c r="ANM192" s="193">
        <f t="shared" si="282"/>
        <v>0</v>
      </c>
      <c r="ANN192" s="193">
        <f t="shared" si="282"/>
        <v>8</v>
      </c>
      <c r="ANO192" s="193">
        <f t="shared" si="282"/>
        <v>18.495889645684667</v>
      </c>
      <c r="ANP192" s="193">
        <f t="shared" si="282"/>
        <v>8.4283576149769317</v>
      </c>
      <c r="ANQ192" s="193">
        <f t="shared" si="282"/>
        <v>8.1329958963043989</v>
      </c>
      <c r="ANR192" s="193">
        <f t="shared" si="282"/>
        <v>4.588655272233999</v>
      </c>
      <c r="ANS192" s="193">
        <f t="shared" si="282"/>
        <v>20.588655272234</v>
      </c>
      <c r="ANT192" s="193">
        <f t="shared" si="282"/>
        <v>28.588655272234</v>
      </c>
      <c r="ANU192" s="193">
        <f t="shared" si="282"/>
        <v>28.588655272234</v>
      </c>
      <c r="ANV192" s="193">
        <f t="shared" si="282"/>
        <v>24</v>
      </c>
      <c r="ANW192" s="193">
        <f t="shared" si="282"/>
        <v>24</v>
      </c>
      <c r="ANX192" s="193">
        <f t="shared" si="282"/>
        <v>0</v>
      </c>
      <c r="ANY192" s="193">
        <f t="shared" si="282"/>
        <v>0</v>
      </c>
      <c r="ANZ192" s="193">
        <f t="shared" si="282"/>
        <v>24</v>
      </c>
      <c r="AOA192" s="193">
        <f t="shared" si="282"/>
        <v>32</v>
      </c>
      <c r="AOB192" s="193">
        <f t="shared" si="282"/>
        <v>32</v>
      </c>
      <c r="AOC192" s="193">
        <f t="shared" si="282"/>
        <v>39.542272458959332</v>
      </c>
      <c r="AOD192" s="193">
        <f t="shared" si="282"/>
        <v>36.588655272234</v>
      </c>
      <c r="AOE192" s="193">
        <f t="shared" si="282"/>
        <v>36.588655272234</v>
      </c>
      <c r="AOF192" s="193">
        <f t="shared" si="282"/>
        <v>4.588655272233999</v>
      </c>
      <c r="AOG192" s="193">
        <f t="shared" si="282"/>
        <v>32</v>
      </c>
      <c r="AOH192" s="193">
        <f t="shared" si="282"/>
        <v>24</v>
      </c>
      <c r="AOI192" s="193">
        <f t="shared" si="282"/>
        <v>24</v>
      </c>
      <c r="AOJ192" s="193">
        <f t="shared" si="282"/>
        <v>32</v>
      </c>
      <c r="AOK192" s="193">
        <f t="shared" si="282"/>
        <v>28</v>
      </c>
      <c r="AOL192" s="193">
        <f t="shared" si="282"/>
        <v>0</v>
      </c>
      <c r="AOM192" s="193">
        <f t="shared" si="282"/>
        <v>0</v>
      </c>
      <c r="AON192" s="193">
        <f t="shared" si="282"/>
        <v>32</v>
      </c>
      <c r="AOO192" s="193">
        <f t="shared" si="282"/>
        <v>32</v>
      </c>
      <c r="AOP192" s="193">
        <f t="shared" si="282"/>
        <v>32</v>
      </c>
      <c r="AOQ192" s="193">
        <f t="shared" si="282"/>
        <v>24</v>
      </c>
      <c r="AOR192" s="193">
        <f t="shared" si="282"/>
        <v>24</v>
      </c>
      <c r="AOS192" s="193">
        <f t="shared" si="282"/>
        <v>0</v>
      </c>
      <c r="AOT192" s="193">
        <f t="shared" si="282"/>
        <v>0</v>
      </c>
      <c r="AOU192" s="193">
        <f t="shared" si="282"/>
        <v>0</v>
      </c>
      <c r="AOV192" s="193">
        <f t="shared" ref="AOV192:APW192" si="283">SUM(AOV185:AOV190)</f>
        <v>0</v>
      </c>
      <c r="AOW192" s="193">
        <f t="shared" si="283"/>
        <v>0</v>
      </c>
      <c r="AOX192" s="193">
        <f t="shared" si="283"/>
        <v>24</v>
      </c>
      <c r="AOY192" s="193">
        <f t="shared" si="283"/>
        <v>24</v>
      </c>
      <c r="AOZ192" s="193">
        <f t="shared" si="283"/>
        <v>24</v>
      </c>
      <c r="APA192" s="193">
        <f t="shared" si="283"/>
        <v>0</v>
      </c>
      <c r="APB192" s="193">
        <f t="shared" si="283"/>
        <v>24</v>
      </c>
      <c r="APC192" s="193">
        <f t="shared" si="283"/>
        <v>24</v>
      </c>
      <c r="APD192" s="193">
        <f t="shared" si="283"/>
        <v>24</v>
      </c>
      <c r="APE192" s="193">
        <f t="shared" si="283"/>
        <v>24</v>
      </c>
      <c r="APF192" s="193">
        <f t="shared" si="283"/>
        <v>24</v>
      </c>
      <c r="APG192" s="193">
        <f t="shared" si="283"/>
        <v>0</v>
      </c>
      <c r="APH192" s="193">
        <f t="shared" si="283"/>
        <v>0</v>
      </c>
      <c r="API192" s="193">
        <f t="shared" si="283"/>
        <v>24</v>
      </c>
      <c r="APJ192" s="193">
        <f t="shared" si="283"/>
        <v>24</v>
      </c>
      <c r="APK192" s="193">
        <f t="shared" si="283"/>
        <v>28</v>
      </c>
      <c r="APL192" s="193">
        <f t="shared" si="283"/>
        <v>16</v>
      </c>
      <c r="APM192" s="193">
        <f t="shared" si="283"/>
        <v>20</v>
      </c>
      <c r="APN192" s="193">
        <f t="shared" si="283"/>
        <v>18</v>
      </c>
      <c r="APO192" s="193">
        <f t="shared" si="283"/>
        <v>17</v>
      </c>
      <c r="APP192" s="193">
        <f t="shared" si="283"/>
        <v>2</v>
      </c>
      <c r="APQ192" s="193">
        <f t="shared" si="283"/>
        <v>2</v>
      </c>
      <c r="APR192" s="193">
        <f t="shared" si="283"/>
        <v>8</v>
      </c>
      <c r="APS192" s="193">
        <f t="shared" si="283"/>
        <v>0</v>
      </c>
      <c r="APT192" s="193">
        <f t="shared" si="283"/>
        <v>8</v>
      </c>
      <c r="APU192" s="193">
        <f t="shared" si="283"/>
        <v>8</v>
      </c>
      <c r="APV192" s="193">
        <f t="shared" si="283"/>
        <v>8</v>
      </c>
      <c r="APW192" s="193">
        <f t="shared" si="283"/>
        <v>0</v>
      </c>
    </row>
    <row r="193" spans="2:1123" s="136" customFormat="1" ht="14.25" customHeight="1" thickBot="1">
      <c r="B193" s="188"/>
      <c r="C193" s="188"/>
      <c r="D193" s="189"/>
      <c r="E193" s="188"/>
      <c r="F193" s="190"/>
      <c r="G193" s="190"/>
      <c r="H193" s="190"/>
      <c r="I193" s="283">
        <f t="shared" ref="I193:S193" si="284">I192-I187</f>
        <v>63</v>
      </c>
      <c r="J193" s="267">
        <f t="shared" si="284"/>
        <v>40</v>
      </c>
      <c r="K193" s="267">
        <f t="shared" si="284"/>
        <v>40</v>
      </c>
      <c r="L193" s="267">
        <f t="shared" si="284"/>
        <v>0</v>
      </c>
      <c r="M193" s="267">
        <f t="shared" si="284"/>
        <v>53</v>
      </c>
      <c r="N193" s="267">
        <f t="shared" si="284"/>
        <v>40</v>
      </c>
      <c r="O193" s="267">
        <f t="shared" si="284"/>
        <v>40</v>
      </c>
      <c r="P193" s="267">
        <f t="shared" si="284"/>
        <v>50</v>
      </c>
      <c r="Q193" s="267">
        <f t="shared" si="284"/>
        <v>40</v>
      </c>
      <c r="R193" s="267">
        <f t="shared" si="284"/>
        <v>0</v>
      </c>
      <c r="S193" s="267">
        <f t="shared" si="284"/>
        <v>0</v>
      </c>
      <c r="T193" s="267">
        <f t="shared" ref="T193:CE193" si="285">T192-T187</f>
        <v>0</v>
      </c>
      <c r="U193" s="267">
        <f t="shared" si="285"/>
        <v>0</v>
      </c>
      <c r="V193" s="267">
        <f t="shared" si="285"/>
        <v>0</v>
      </c>
      <c r="W193" s="267">
        <f t="shared" si="285"/>
        <v>8</v>
      </c>
      <c r="X193" s="267">
        <f t="shared" si="285"/>
        <v>40</v>
      </c>
      <c r="Y193" s="267">
        <f t="shared" si="285"/>
        <v>40</v>
      </c>
      <c r="Z193" s="267">
        <f t="shared" si="285"/>
        <v>28</v>
      </c>
      <c r="AA193" s="267">
        <f t="shared" si="285"/>
        <v>8</v>
      </c>
      <c r="AB193" s="267">
        <f t="shared" si="285"/>
        <v>60</v>
      </c>
      <c r="AC193" s="267">
        <f t="shared" si="285"/>
        <v>40</v>
      </c>
      <c r="AD193" s="267">
        <f t="shared" si="285"/>
        <v>55</v>
      </c>
      <c r="AE193" s="267">
        <f t="shared" si="285"/>
        <v>50</v>
      </c>
      <c r="AF193" s="267">
        <f t="shared" si="285"/>
        <v>40</v>
      </c>
      <c r="AG193" s="267">
        <f t="shared" si="285"/>
        <v>0</v>
      </c>
      <c r="AH193" s="267">
        <f t="shared" si="285"/>
        <v>51</v>
      </c>
      <c r="AI193" s="267">
        <f t="shared" si="285"/>
        <v>50</v>
      </c>
      <c r="AJ193" s="267">
        <f t="shared" si="285"/>
        <v>35</v>
      </c>
      <c r="AK193" s="267">
        <f t="shared" si="285"/>
        <v>51</v>
      </c>
      <c r="AL193" s="267">
        <f t="shared" si="285"/>
        <v>54</v>
      </c>
      <c r="AM193" s="267">
        <f t="shared" si="285"/>
        <v>36</v>
      </c>
      <c r="AN193" s="267">
        <f t="shared" si="285"/>
        <v>0</v>
      </c>
      <c r="AO193" s="267">
        <f t="shared" si="285"/>
        <v>50</v>
      </c>
      <c r="AP193" s="267">
        <f t="shared" si="285"/>
        <v>52</v>
      </c>
      <c r="AQ193" s="267">
        <f t="shared" si="285"/>
        <v>48</v>
      </c>
      <c r="AR193" s="267">
        <f t="shared" si="285"/>
        <v>57</v>
      </c>
      <c r="AS193" s="267">
        <f t="shared" si="285"/>
        <v>54</v>
      </c>
      <c r="AT193" s="267">
        <f t="shared" si="285"/>
        <v>16</v>
      </c>
      <c r="AU193" s="267">
        <f t="shared" si="285"/>
        <v>0</v>
      </c>
      <c r="AV193" s="267">
        <f t="shared" si="285"/>
        <v>50</v>
      </c>
      <c r="AW193" s="267">
        <f t="shared" si="285"/>
        <v>51</v>
      </c>
      <c r="AX193" s="267">
        <f t="shared" si="285"/>
        <v>47</v>
      </c>
      <c r="AY193" s="267">
        <f t="shared" si="285"/>
        <v>55</v>
      </c>
      <c r="AZ193" s="267">
        <f t="shared" si="285"/>
        <v>50</v>
      </c>
      <c r="BA193" s="267">
        <f t="shared" si="285"/>
        <v>40</v>
      </c>
      <c r="BB193" s="267">
        <f t="shared" si="285"/>
        <v>0</v>
      </c>
      <c r="BC193" s="267">
        <f t="shared" si="285"/>
        <v>40</v>
      </c>
      <c r="BD193" s="267">
        <f t="shared" si="285"/>
        <v>46</v>
      </c>
      <c r="BE193" s="267">
        <f t="shared" si="285"/>
        <v>21</v>
      </c>
      <c r="BF193" s="267">
        <f t="shared" si="285"/>
        <v>45</v>
      </c>
      <c r="BG193" s="267">
        <f t="shared" si="285"/>
        <v>50</v>
      </c>
      <c r="BH193" s="267">
        <f t="shared" si="285"/>
        <v>32</v>
      </c>
      <c r="BI193" s="267">
        <f t="shared" si="285"/>
        <v>0</v>
      </c>
      <c r="BJ193" s="267">
        <f t="shared" si="285"/>
        <v>8</v>
      </c>
      <c r="BK193" s="267">
        <f t="shared" si="285"/>
        <v>48</v>
      </c>
      <c r="BL193" s="267">
        <f t="shared" si="285"/>
        <v>40</v>
      </c>
      <c r="BM193" s="267">
        <f t="shared" si="285"/>
        <v>60</v>
      </c>
      <c r="BN193" s="267">
        <f t="shared" si="285"/>
        <v>60</v>
      </c>
      <c r="BO193" s="267">
        <f t="shared" si="285"/>
        <v>40</v>
      </c>
      <c r="BP193" s="267">
        <f t="shared" si="285"/>
        <v>0</v>
      </c>
      <c r="BQ193" s="267">
        <f t="shared" si="285"/>
        <v>60</v>
      </c>
      <c r="BR193" s="267">
        <f t="shared" si="285"/>
        <v>60</v>
      </c>
      <c r="BS193" s="267">
        <f t="shared" si="285"/>
        <v>40</v>
      </c>
      <c r="BT193" s="267">
        <f t="shared" si="285"/>
        <v>51</v>
      </c>
      <c r="BU193" s="267">
        <f t="shared" si="285"/>
        <v>40</v>
      </c>
      <c r="BV193" s="267">
        <f t="shared" si="285"/>
        <v>20</v>
      </c>
      <c r="BW193" s="267">
        <f t="shared" si="285"/>
        <v>4</v>
      </c>
      <c r="BX193" s="267">
        <f t="shared" si="285"/>
        <v>50</v>
      </c>
      <c r="BY193" s="267">
        <f t="shared" si="285"/>
        <v>51</v>
      </c>
      <c r="BZ193" s="267">
        <f t="shared" si="285"/>
        <v>40</v>
      </c>
      <c r="CA193" s="267">
        <f t="shared" si="285"/>
        <v>55</v>
      </c>
      <c r="CB193" s="267">
        <f t="shared" si="285"/>
        <v>60</v>
      </c>
      <c r="CC193" s="267">
        <f t="shared" si="285"/>
        <v>16</v>
      </c>
      <c r="CD193" s="267">
        <f t="shared" si="285"/>
        <v>0</v>
      </c>
      <c r="CE193" s="267">
        <f t="shared" si="285"/>
        <v>60</v>
      </c>
      <c r="CF193" s="267">
        <f t="shared" ref="CF193:DF193" si="286">CF192-CF187</f>
        <v>60</v>
      </c>
      <c r="CG193" s="267">
        <f t="shared" si="286"/>
        <v>40</v>
      </c>
      <c r="CH193" s="267">
        <f t="shared" si="286"/>
        <v>59</v>
      </c>
      <c r="CI193" s="267">
        <f t="shared" si="286"/>
        <v>55</v>
      </c>
      <c r="CJ193" s="267">
        <f t="shared" si="286"/>
        <v>30</v>
      </c>
      <c r="CK193" s="267">
        <f t="shared" si="286"/>
        <v>0</v>
      </c>
      <c r="CL193" s="267">
        <f t="shared" si="286"/>
        <v>48</v>
      </c>
      <c r="CM193" s="267">
        <f t="shared" si="286"/>
        <v>49</v>
      </c>
      <c r="CN193" s="267">
        <f t="shared" si="286"/>
        <v>32</v>
      </c>
      <c r="CO193" s="267">
        <f t="shared" si="286"/>
        <v>55</v>
      </c>
      <c r="CP193" s="267">
        <f t="shared" si="286"/>
        <v>44</v>
      </c>
      <c r="CQ193" s="267">
        <f t="shared" si="286"/>
        <v>24</v>
      </c>
      <c r="CR193" s="267">
        <f t="shared" si="286"/>
        <v>0</v>
      </c>
      <c r="CS193" s="267">
        <f t="shared" si="286"/>
        <v>52</v>
      </c>
      <c r="CT193" s="267">
        <f t="shared" si="286"/>
        <v>50</v>
      </c>
      <c r="CU193" s="267">
        <f t="shared" si="286"/>
        <v>25</v>
      </c>
      <c r="CV193" s="267">
        <f t="shared" si="286"/>
        <v>44</v>
      </c>
      <c r="CW193" s="267">
        <f t="shared" si="286"/>
        <v>39</v>
      </c>
      <c r="CX193" s="267">
        <f t="shared" si="286"/>
        <v>29</v>
      </c>
      <c r="CY193" s="267">
        <f t="shared" si="286"/>
        <v>0</v>
      </c>
      <c r="CZ193" s="267">
        <f t="shared" si="286"/>
        <v>36</v>
      </c>
      <c r="DA193" s="267">
        <f t="shared" si="286"/>
        <v>39</v>
      </c>
      <c r="DB193" s="267">
        <f t="shared" si="286"/>
        <v>31</v>
      </c>
      <c r="DC193" s="267">
        <f t="shared" si="286"/>
        <v>23</v>
      </c>
      <c r="DD193" s="267">
        <f t="shared" si="286"/>
        <v>28</v>
      </c>
      <c r="DE193" s="267">
        <f t="shared" si="286"/>
        <v>23</v>
      </c>
      <c r="DF193" s="267">
        <f t="shared" si="286"/>
        <v>0</v>
      </c>
      <c r="DG193" s="267">
        <f t="shared" ref="DG193:FR193" si="287">DG192-DG187</f>
        <v>35</v>
      </c>
      <c r="DH193" s="267">
        <f t="shared" si="287"/>
        <v>30</v>
      </c>
      <c r="DI193" s="267">
        <f t="shared" si="287"/>
        <v>40</v>
      </c>
      <c r="DJ193" s="267">
        <f t="shared" si="287"/>
        <v>50</v>
      </c>
      <c r="DK193" s="267">
        <f t="shared" si="287"/>
        <v>45</v>
      </c>
      <c r="DL193" s="267">
        <f t="shared" si="287"/>
        <v>25</v>
      </c>
      <c r="DM193" s="267">
        <f t="shared" si="287"/>
        <v>0</v>
      </c>
      <c r="DN193" s="267">
        <f t="shared" si="287"/>
        <v>54</v>
      </c>
      <c r="DO193" s="267">
        <f t="shared" si="287"/>
        <v>50</v>
      </c>
      <c r="DP193" s="267">
        <f t="shared" si="287"/>
        <v>40</v>
      </c>
      <c r="DQ193" s="267">
        <f t="shared" si="287"/>
        <v>50</v>
      </c>
      <c r="DR193" s="267">
        <f t="shared" si="287"/>
        <v>50</v>
      </c>
      <c r="DS193" s="267">
        <f t="shared" si="287"/>
        <v>20</v>
      </c>
      <c r="DT193" s="267">
        <f t="shared" si="287"/>
        <v>0</v>
      </c>
      <c r="DU193" s="267">
        <f t="shared" si="287"/>
        <v>50</v>
      </c>
      <c r="DV193" s="267">
        <f t="shared" si="287"/>
        <v>50</v>
      </c>
      <c r="DW193" s="267">
        <f t="shared" si="287"/>
        <v>40</v>
      </c>
      <c r="DX193" s="267">
        <f t="shared" si="287"/>
        <v>50</v>
      </c>
      <c r="DY193" s="267">
        <f t="shared" si="287"/>
        <v>50</v>
      </c>
      <c r="DZ193" s="267">
        <f t="shared" si="287"/>
        <v>16</v>
      </c>
      <c r="EA193" s="267">
        <f t="shared" si="287"/>
        <v>0</v>
      </c>
      <c r="EB193" s="267">
        <f t="shared" si="287"/>
        <v>61</v>
      </c>
      <c r="EC193" s="267">
        <f t="shared" si="287"/>
        <v>68</v>
      </c>
      <c r="ED193" s="267">
        <f t="shared" si="287"/>
        <v>45</v>
      </c>
      <c r="EE193" s="267">
        <f t="shared" si="287"/>
        <v>63</v>
      </c>
      <c r="EF193" s="267">
        <f t="shared" si="287"/>
        <v>68</v>
      </c>
      <c r="EG193" s="267">
        <f t="shared" si="287"/>
        <v>56</v>
      </c>
      <c r="EH193" s="267">
        <f t="shared" si="287"/>
        <v>0</v>
      </c>
      <c r="EI193" s="267">
        <f t="shared" si="287"/>
        <v>23</v>
      </c>
      <c r="EJ193" s="267">
        <f t="shared" si="287"/>
        <v>64</v>
      </c>
      <c r="EK193" s="267">
        <f t="shared" si="287"/>
        <v>48</v>
      </c>
      <c r="EL193" s="267">
        <f t="shared" si="287"/>
        <v>49</v>
      </c>
      <c r="EM193" s="267">
        <f t="shared" si="287"/>
        <v>0</v>
      </c>
      <c r="EN193" s="267">
        <f t="shared" si="287"/>
        <v>0</v>
      </c>
      <c r="EO193" s="267">
        <f t="shared" si="287"/>
        <v>0</v>
      </c>
      <c r="EP193" s="267">
        <f t="shared" si="287"/>
        <v>12</v>
      </c>
      <c r="EQ193" s="267">
        <f t="shared" si="287"/>
        <v>48</v>
      </c>
      <c r="ER193" s="267">
        <f t="shared" si="287"/>
        <v>48</v>
      </c>
      <c r="ES193" s="267">
        <f t="shared" si="287"/>
        <v>66</v>
      </c>
      <c r="ET193" s="267">
        <f t="shared" si="287"/>
        <v>60</v>
      </c>
      <c r="EU193" s="267">
        <f t="shared" si="287"/>
        <v>51</v>
      </c>
      <c r="EV193" s="267">
        <f t="shared" si="287"/>
        <v>0</v>
      </c>
      <c r="EW193" s="267">
        <f t="shared" si="287"/>
        <v>64</v>
      </c>
      <c r="EX193" s="267">
        <f t="shared" si="287"/>
        <v>80</v>
      </c>
      <c r="EY193" s="267">
        <f>EY192-EY187</f>
        <v>53</v>
      </c>
      <c r="EZ193" s="267">
        <f t="shared" si="287"/>
        <v>63</v>
      </c>
      <c r="FA193" s="267">
        <f t="shared" si="287"/>
        <v>60</v>
      </c>
      <c r="FB193" s="267">
        <f t="shared" si="287"/>
        <v>48</v>
      </c>
      <c r="FC193" s="267">
        <f t="shared" si="287"/>
        <v>0</v>
      </c>
      <c r="FD193" s="267">
        <f t="shared" si="287"/>
        <v>60</v>
      </c>
      <c r="FE193" s="267">
        <f t="shared" si="287"/>
        <v>62</v>
      </c>
      <c r="FF193" s="267">
        <f t="shared" si="287"/>
        <v>48</v>
      </c>
      <c r="FG193" s="267">
        <f t="shared" si="287"/>
        <v>56</v>
      </c>
      <c r="FH193" s="267">
        <f t="shared" si="287"/>
        <v>51</v>
      </c>
      <c r="FI193" s="267">
        <f t="shared" si="287"/>
        <v>9</v>
      </c>
      <c r="FJ193" s="267">
        <f t="shared" si="287"/>
        <v>0</v>
      </c>
      <c r="FK193" s="267">
        <f t="shared" si="287"/>
        <v>48</v>
      </c>
      <c r="FL193" s="267">
        <f t="shared" si="287"/>
        <v>62</v>
      </c>
      <c r="FM193" s="267">
        <f t="shared" si="287"/>
        <v>46</v>
      </c>
      <c r="FN193" s="267">
        <f t="shared" si="287"/>
        <v>47</v>
      </c>
      <c r="FO193" s="267">
        <f t="shared" si="287"/>
        <v>58</v>
      </c>
      <c r="FP193" s="267">
        <f t="shared" si="287"/>
        <v>16</v>
      </c>
      <c r="FQ193" s="267">
        <f t="shared" si="287"/>
        <v>0</v>
      </c>
      <c r="FR193" s="267">
        <f t="shared" si="287"/>
        <v>54</v>
      </c>
      <c r="FS193" s="267">
        <f t="shared" ref="FS193:GS193" si="288">FS192-FS187</f>
        <v>48</v>
      </c>
      <c r="FT193" s="267">
        <f t="shared" si="288"/>
        <v>48</v>
      </c>
      <c r="FU193" s="267">
        <f t="shared" si="288"/>
        <v>68</v>
      </c>
      <c r="FV193" s="267">
        <f t="shared" si="288"/>
        <v>61</v>
      </c>
      <c r="FW193" s="267">
        <f t="shared" si="288"/>
        <v>10</v>
      </c>
      <c r="FX193" s="267">
        <f t="shared" si="288"/>
        <v>0</v>
      </c>
      <c r="FY193" s="267">
        <f t="shared" si="288"/>
        <v>40</v>
      </c>
      <c r="FZ193" s="267">
        <f t="shared" si="288"/>
        <v>54</v>
      </c>
      <c r="GA193" s="267">
        <f t="shared" si="288"/>
        <v>48</v>
      </c>
      <c r="GB193" s="267">
        <f t="shared" si="288"/>
        <v>62</v>
      </c>
      <c r="GC193" s="267">
        <f t="shared" si="288"/>
        <v>58</v>
      </c>
      <c r="GD193" s="267">
        <f t="shared" si="288"/>
        <v>12</v>
      </c>
      <c r="GE193" s="267">
        <f t="shared" si="288"/>
        <v>0</v>
      </c>
      <c r="GF193" s="267">
        <f t="shared" si="288"/>
        <v>60</v>
      </c>
      <c r="GG193" s="267">
        <f t="shared" si="288"/>
        <v>51</v>
      </c>
      <c r="GH193" s="267">
        <f t="shared" si="288"/>
        <v>50</v>
      </c>
      <c r="GI193" s="267">
        <f t="shared" si="288"/>
        <v>60</v>
      </c>
      <c r="GJ193" s="267">
        <f t="shared" si="288"/>
        <v>48</v>
      </c>
      <c r="GK193" s="267">
        <f t="shared" si="288"/>
        <v>40</v>
      </c>
      <c r="GL193" s="267">
        <f t="shared" si="288"/>
        <v>0</v>
      </c>
      <c r="GM193" s="267">
        <f t="shared" si="288"/>
        <v>60</v>
      </c>
      <c r="GN193" s="267">
        <f t="shared" si="288"/>
        <v>60</v>
      </c>
      <c r="GO193" s="267">
        <f t="shared" si="288"/>
        <v>48</v>
      </c>
      <c r="GP193" s="267">
        <f t="shared" si="288"/>
        <v>58</v>
      </c>
      <c r="GQ193" s="267">
        <f t="shared" si="288"/>
        <v>48</v>
      </c>
      <c r="GR193" s="267">
        <f t="shared" si="288"/>
        <v>0</v>
      </c>
      <c r="GS193" s="267">
        <f t="shared" si="288"/>
        <v>0</v>
      </c>
      <c r="GT193" s="267">
        <f t="shared" ref="GT193:JE193" si="289">GT192-GT187</f>
        <v>66</v>
      </c>
      <c r="GU193" s="267">
        <f t="shared" si="289"/>
        <v>62</v>
      </c>
      <c r="GV193" s="267">
        <f t="shared" si="289"/>
        <v>50</v>
      </c>
      <c r="GW193" s="267">
        <f t="shared" si="289"/>
        <v>58</v>
      </c>
      <c r="GX193" s="267">
        <f t="shared" si="289"/>
        <v>54</v>
      </c>
      <c r="GY193" s="267">
        <f t="shared" si="289"/>
        <v>56</v>
      </c>
      <c r="GZ193" s="267">
        <f t="shared" si="289"/>
        <v>0</v>
      </c>
      <c r="HA193" s="267">
        <f t="shared" si="289"/>
        <v>66</v>
      </c>
      <c r="HB193" s="267">
        <f t="shared" si="289"/>
        <v>60</v>
      </c>
      <c r="HC193" s="267">
        <f t="shared" si="289"/>
        <v>51</v>
      </c>
      <c r="HD193" s="267">
        <f t="shared" si="289"/>
        <v>48</v>
      </c>
      <c r="HE193" s="267">
        <f t="shared" si="289"/>
        <v>54</v>
      </c>
      <c r="HF193" s="267">
        <f t="shared" si="289"/>
        <v>48</v>
      </c>
      <c r="HG193" s="267">
        <f t="shared" si="289"/>
        <v>0</v>
      </c>
      <c r="HH193" s="267">
        <f t="shared" si="289"/>
        <v>0</v>
      </c>
      <c r="HI193" s="267">
        <f t="shared" si="289"/>
        <v>50</v>
      </c>
      <c r="HJ193" s="267">
        <f t="shared" si="289"/>
        <v>40</v>
      </c>
      <c r="HK193" s="267">
        <f t="shared" si="289"/>
        <v>48</v>
      </c>
      <c r="HL193" s="267">
        <f t="shared" si="289"/>
        <v>52</v>
      </c>
      <c r="HM193" s="267">
        <f t="shared" si="289"/>
        <v>9</v>
      </c>
      <c r="HN193" s="267">
        <f t="shared" si="289"/>
        <v>0</v>
      </c>
      <c r="HO193" s="267">
        <f t="shared" si="289"/>
        <v>48</v>
      </c>
      <c r="HP193" s="267">
        <f t="shared" si="289"/>
        <v>48</v>
      </c>
      <c r="HQ193" s="267">
        <f t="shared" si="289"/>
        <v>48</v>
      </c>
      <c r="HR193" s="267">
        <f t="shared" si="289"/>
        <v>54</v>
      </c>
      <c r="HS193" s="267">
        <f t="shared" si="289"/>
        <v>44</v>
      </c>
      <c r="HT193" s="267">
        <f t="shared" si="289"/>
        <v>46</v>
      </c>
      <c r="HU193" s="267">
        <f t="shared" si="289"/>
        <v>0</v>
      </c>
      <c r="HV193" s="267">
        <f t="shared" si="289"/>
        <v>48</v>
      </c>
      <c r="HW193" s="267">
        <f t="shared" si="289"/>
        <v>48</v>
      </c>
      <c r="HX193" s="267">
        <f t="shared" si="289"/>
        <v>48</v>
      </c>
      <c r="HY193" s="267">
        <f t="shared" si="289"/>
        <v>44</v>
      </c>
      <c r="HZ193" s="267">
        <f t="shared" si="289"/>
        <v>50</v>
      </c>
      <c r="IA193" s="267">
        <f t="shared" si="289"/>
        <v>30</v>
      </c>
      <c r="IB193" s="267">
        <f t="shared" si="289"/>
        <v>0</v>
      </c>
      <c r="IC193" s="267">
        <f t="shared" si="289"/>
        <v>66</v>
      </c>
      <c r="ID193" s="267">
        <f t="shared" si="289"/>
        <v>48</v>
      </c>
      <c r="IE193" s="267">
        <f t="shared" si="289"/>
        <v>40</v>
      </c>
      <c r="IF193" s="267">
        <f t="shared" si="289"/>
        <v>50</v>
      </c>
      <c r="IG193" s="267">
        <f t="shared" si="289"/>
        <v>50</v>
      </c>
      <c r="IH193" s="267">
        <f t="shared" si="289"/>
        <v>47</v>
      </c>
      <c r="II193" s="267">
        <f t="shared" si="289"/>
        <v>32</v>
      </c>
      <c r="IJ193" s="267">
        <f t="shared" si="289"/>
        <v>0</v>
      </c>
      <c r="IK193" s="267">
        <f t="shared" si="289"/>
        <v>0</v>
      </c>
      <c r="IL193" s="267">
        <f t="shared" si="289"/>
        <v>0</v>
      </c>
      <c r="IM193" s="267">
        <f t="shared" si="289"/>
        <v>0</v>
      </c>
      <c r="IN193" s="267">
        <f t="shared" si="289"/>
        <v>12</v>
      </c>
      <c r="IO193" s="267">
        <f t="shared" si="289"/>
        <v>24</v>
      </c>
      <c r="IP193" s="267">
        <f t="shared" si="289"/>
        <v>0</v>
      </c>
      <c r="IQ193" s="267">
        <f t="shared" si="289"/>
        <v>38</v>
      </c>
      <c r="IR193" s="268">
        <f t="shared" si="289"/>
        <v>46</v>
      </c>
      <c r="IS193" s="266">
        <f>IS192-IS187</f>
        <v>46</v>
      </c>
      <c r="IT193" s="267">
        <f t="shared" si="289"/>
        <v>50</v>
      </c>
      <c r="IU193" s="267">
        <f t="shared" si="289"/>
        <v>58</v>
      </c>
      <c r="IV193" s="267">
        <f t="shared" si="289"/>
        <v>21</v>
      </c>
      <c r="IW193" s="267">
        <f t="shared" si="289"/>
        <v>0</v>
      </c>
      <c r="IX193" s="267">
        <f t="shared" si="289"/>
        <v>59</v>
      </c>
      <c r="IY193" s="267">
        <f t="shared" si="289"/>
        <v>63</v>
      </c>
      <c r="IZ193" s="267">
        <f t="shared" si="289"/>
        <v>36</v>
      </c>
      <c r="JA193" s="267">
        <f t="shared" si="289"/>
        <v>42</v>
      </c>
      <c r="JB193" s="267">
        <f t="shared" si="289"/>
        <v>47</v>
      </c>
      <c r="JC193" s="267">
        <f t="shared" si="289"/>
        <v>0</v>
      </c>
      <c r="JD193" s="267">
        <f t="shared" si="289"/>
        <v>0</v>
      </c>
      <c r="JE193" s="267">
        <f t="shared" si="289"/>
        <v>56</v>
      </c>
      <c r="JF193" s="267">
        <f t="shared" ref="JF193:KG193" si="290">JF192-JF187</f>
        <v>44</v>
      </c>
      <c r="JG193" s="267">
        <f t="shared" si="290"/>
        <v>46</v>
      </c>
      <c r="JH193" s="267">
        <f t="shared" si="290"/>
        <v>43</v>
      </c>
      <c r="JI193" s="267">
        <f t="shared" si="290"/>
        <v>47</v>
      </c>
      <c r="JJ193" s="267">
        <f t="shared" si="290"/>
        <v>27</v>
      </c>
      <c r="JK193" s="267">
        <f t="shared" si="290"/>
        <v>0</v>
      </c>
      <c r="JL193" s="267">
        <f t="shared" si="290"/>
        <v>46</v>
      </c>
      <c r="JM193" s="267">
        <f t="shared" si="290"/>
        <v>58</v>
      </c>
      <c r="JN193" s="267">
        <f t="shared" si="290"/>
        <v>48</v>
      </c>
      <c r="JO193" s="267">
        <f t="shared" si="290"/>
        <v>52</v>
      </c>
      <c r="JP193" s="267">
        <f t="shared" si="290"/>
        <v>47</v>
      </c>
      <c r="JQ193" s="267">
        <f t="shared" si="290"/>
        <v>0</v>
      </c>
      <c r="JR193" s="267">
        <f t="shared" si="290"/>
        <v>0</v>
      </c>
      <c r="JS193" s="267">
        <f t="shared" si="290"/>
        <v>16</v>
      </c>
      <c r="JT193" s="267">
        <f t="shared" si="290"/>
        <v>62.5</v>
      </c>
      <c r="JU193" s="267">
        <f t="shared" si="290"/>
        <v>54.5</v>
      </c>
      <c r="JV193" s="267">
        <f t="shared" si="290"/>
        <v>57.5</v>
      </c>
      <c r="JW193" s="268">
        <f t="shared" si="290"/>
        <v>59.5</v>
      </c>
      <c r="JX193" s="266">
        <f t="shared" si="290"/>
        <v>20</v>
      </c>
      <c r="JY193" s="267">
        <f t="shared" si="290"/>
        <v>0</v>
      </c>
      <c r="JZ193" s="267">
        <f t="shared" si="290"/>
        <v>0</v>
      </c>
      <c r="KA193" s="267">
        <f t="shared" si="290"/>
        <v>48</v>
      </c>
      <c r="KB193" s="267">
        <f t="shared" si="290"/>
        <v>53</v>
      </c>
      <c r="KC193" s="267">
        <f t="shared" si="290"/>
        <v>42</v>
      </c>
      <c r="KD193" s="267">
        <f t="shared" si="290"/>
        <v>48</v>
      </c>
      <c r="KE193" s="267">
        <f t="shared" si="290"/>
        <v>46</v>
      </c>
      <c r="KF193" s="267">
        <f t="shared" si="290"/>
        <v>0</v>
      </c>
      <c r="KG193" s="267">
        <f t="shared" si="290"/>
        <v>43</v>
      </c>
      <c r="KH193" s="267">
        <f t="shared" ref="KH193:MS193" si="291">KH192-KH187</f>
        <v>58</v>
      </c>
      <c r="KI193" s="267">
        <f t="shared" si="291"/>
        <v>46</v>
      </c>
      <c r="KJ193" s="267">
        <f t="shared" si="291"/>
        <v>42</v>
      </c>
      <c r="KK193" s="267">
        <f t="shared" si="291"/>
        <v>47</v>
      </c>
      <c r="KL193" s="267">
        <f t="shared" si="291"/>
        <v>47</v>
      </c>
      <c r="KM193" s="267">
        <f t="shared" si="291"/>
        <v>0</v>
      </c>
      <c r="KN193" s="267">
        <f t="shared" si="291"/>
        <v>46</v>
      </c>
      <c r="KO193" s="267">
        <f t="shared" si="291"/>
        <v>55</v>
      </c>
      <c r="KP193" s="267">
        <f t="shared" si="291"/>
        <v>50</v>
      </c>
      <c r="KQ193" s="267">
        <f t="shared" si="291"/>
        <v>40</v>
      </c>
      <c r="KR193" s="267">
        <f t="shared" si="291"/>
        <v>55</v>
      </c>
      <c r="KS193" s="267">
        <f t="shared" si="291"/>
        <v>0</v>
      </c>
      <c r="KT193" s="267">
        <f t="shared" si="291"/>
        <v>0</v>
      </c>
      <c r="KU193" s="267">
        <f t="shared" si="291"/>
        <v>12</v>
      </c>
      <c r="KV193" s="267">
        <f t="shared" si="291"/>
        <v>38</v>
      </c>
      <c r="KW193" s="267">
        <f t="shared" si="291"/>
        <v>45</v>
      </c>
      <c r="KX193" s="267">
        <f t="shared" si="291"/>
        <v>58</v>
      </c>
      <c r="KY193" s="267">
        <f t="shared" si="291"/>
        <v>33</v>
      </c>
      <c r="KZ193" s="267">
        <f t="shared" si="291"/>
        <v>30</v>
      </c>
      <c r="LA193" s="268">
        <f t="shared" si="291"/>
        <v>0</v>
      </c>
      <c r="LB193" s="266">
        <f t="shared" si="291"/>
        <v>48</v>
      </c>
      <c r="LC193" s="267">
        <f t="shared" si="291"/>
        <v>48</v>
      </c>
      <c r="LD193" s="267">
        <f t="shared" si="291"/>
        <v>38</v>
      </c>
      <c r="LE193" s="267">
        <f t="shared" si="291"/>
        <v>25</v>
      </c>
      <c r="LF193" s="267">
        <f t="shared" si="291"/>
        <v>34</v>
      </c>
      <c r="LG193" s="267">
        <f t="shared" si="291"/>
        <v>8</v>
      </c>
      <c r="LH193" s="267">
        <f t="shared" si="291"/>
        <v>0</v>
      </c>
      <c r="LI193" s="267">
        <f t="shared" si="291"/>
        <v>46</v>
      </c>
      <c r="LJ193" s="267">
        <f t="shared" si="291"/>
        <v>34</v>
      </c>
      <c r="LK193" s="267">
        <f t="shared" si="291"/>
        <v>25</v>
      </c>
      <c r="LL193" s="267">
        <f t="shared" si="291"/>
        <v>27</v>
      </c>
      <c r="LM193" s="267">
        <f t="shared" si="291"/>
        <v>34</v>
      </c>
      <c r="LN193" s="267">
        <f t="shared" si="291"/>
        <v>36</v>
      </c>
      <c r="LO193" s="267">
        <f t="shared" si="291"/>
        <v>0</v>
      </c>
      <c r="LP193" s="267">
        <f t="shared" si="291"/>
        <v>3</v>
      </c>
      <c r="LQ193" s="267">
        <f t="shared" si="291"/>
        <v>34</v>
      </c>
      <c r="LR193" s="267">
        <f t="shared" si="291"/>
        <v>29</v>
      </c>
      <c r="LS193" s="267">
        <f t="shared" si="291"/>
        <v>42</v>
      </c>
      <c r="LT193" s="267">
        <f t="shared" si="291"/>
        <v>37</v>
      </c>
      <c r="LU193" s="267">
        <f t="shared" si="291"/>
        <v>27</v>
      </c>
      <c r="LV193" s="267">
        <f t="shared" si="291"/>
        <v>0</v>
      </c>
      <c r="LW193" s="267">
        <f t="shared" si="291"/>
        <v>41</v>
      </c>
      <c r="LX193" s="267">
        <f t="shared" si="291"/>
        <v>38</v>
      </c>
      <c r="LY193" s="267">
        <f t="shared" si="291"/>
        <v>39</v>
      </c>
      <c r="LZ193" s="267">
        <f t="shared" si="291"/>
        <v>48</v>
      </c>
      <c r="MA193" s="267">
        <f t="shared" si="291"/>
        <v>46</v>
      </c>
      <c r="MB193" s="267">
        <f t="shared" si="291"/>
        <v>17</v>
      </c>
      <c r="MC193" s="267">
        <f t="shared" si="291"/>
        <v>0</v>
      </c>
      <c r="MD193" s="267">
        <f t="shared" si="291"/>
        <v>54</v>
      </c>
      <c r="ME193" s="267">
        <f t="shared" si="291"/>
        <v>58</v>
      </c>
      <c r="MF193" s="268">
        <f t="shared" si="291"/>
        <v>41</v>
      </c>
      <c r="MG193" s="266">
        <f t="shared" si="291"/>
        <v>50</v>
      </c>
      <c r="MH193" s="267">
        <f t="shared" si="291"/>
        <v>44</v>
      </c>
      <c r="MI193" s="267">
        <f t="shared" si="291"/>
        <v>22</v>
      </c>
      <c r="MJ193" s="267">
        <f t="shared" si="291"/>
        <v>0</v>
      </c>
      <c r="MK193" s="267">
        <f t="shared" si="291"/>
        <v>54</v>
      </c>
      <c r="ML193" s="267">
        <f t="shared" si="291"/>
        <v>60</v>
      </c>
      <c r="MM193" s="267">
        <f t="shared" si="291"/>
        <v>44</v>
      </c>
      <c r="MN193" s="267">
        <f t="shared" si="291"/>
        <v>48</v>
      </c>
      <c r="MO193" s="267">
        <f t="shared" si="291"/>
        <v>48</v>
      </c>
      <c r="MP193" s="267">
        <f t="shared" si="291"/>
        <v>13</v>
      </c>
      <c r="MQ193" s="267">
        <f t="shared" si="291"/>
        <v>0</v>
      </c>
      <c r="MR193" s="267">
        <f t="shared" si="291"/>
        <v>49</v>
      </c>
      <c r="MS193" s="267">
        <f t="shared" si="291"/>
        <v>49</v>
      </c>
      <c r="MT193" s="267">
        <f t="shared" ref="MT193:NU193" si="292">MT192-MT187</f>
        <v>44</v>
      </c>
      <c r="MU193" s="267">
        <f t="shared" si="292"/>
        <v>54</v>
      </c>
      <c r="MV193" s="267">
        <f t="shared" si="292"/>
        <v>54</v>
      </c>
      <c r="MW193" s="267">
        <f t="shared" si="292"/>
        <v>28</v>
      </c>
      <c r="MX193" s="267">
        <f t="shared" si="292"/>
        <v>0</v>
      </c>
      <c r="MY193" s="267">
        <f t="shared" si="292"/>
        <v>63</v>
      </c>
      <c r="MZ193" s="267">
        <f t="shared" si="292"/>
        <v>48</v>
      </c>
      <c r="NA193" s="267">
        <f t="shared" si="292"/>
        <v>38</v>
      </c>
      <c r="NB193" s="267">
        <f t="shared" si="292"/>
        <v>39</v>
      </c>
      <c r="NC193" s="267">
        <f t="shared" si="292"/>
        <v>38</v>
      </c>
      <c r="ND193" s="267">
        <f t="shared" si="292"/>
        <v>7</v>
      </c>
      <c r="NE193" s="267">
        <f t="shared" si="292"/>
        <v>0</v>
      </c>
      <c r="NF193" s="267">
        <f t="shared" si="292"/>
        <v>50</v>
      </c>
      <c r="NG193" s="267">
        <f t="shared" si="292"/>
        <v>50</v>
      </c>
      <c r="NH193" s="267">
        <f t="shared" si="292"/>
        <v>46</v>
      </c>
      <c r="NI193" s="267">
        <f t="shared" si="292"/>
        <v>57</v>
      </c>
      <c r="NJ193" s="268">
        <f t="shared" si="292"/>
        <v>47</v>
      </c>
      <c r="NK193" s="266">
        <f t="shared" si="292"/>
        <v>49</v>
      </c>
      <c r="NL193" s="267">
        <f t="shared" si="292"/>
        <v>0</v>
      </c>
      <c r="NM193" s="267">
        <f t="shared" si="292"/>
        <v>57</v>
      </c>
      <c r="NN193" s="267">
        <f t="shared" si="292"/>
        <v>50</v>
      </c>
      <c r="NO193" s="267">
        <f t="shared" si="292"/>
        <v>41</v>
      </c>
      <c r="NP193" s="267">
        <f t="shared" si="292"/>
        <v>38</v>
      </c>
      <c r="NQ193" s="267">
        <f t="shared" si="292"/>
        <v>30</v>
      </c>
      <c r="NR193" s="267">
        <f t="shared" si="292"/>
        <v>0</v>
      </c>
      <c r="NS193" s="267">
        <f t="shared" si="292"/>
        <v>0</v>
      </c>
      <c r="NT193" s="267">
        <f t="shared" si="292"/>
        <v>0</v>
      </c>
      <c r="NU193" s="267">
        <f t="shared" si="292"/>
        <v>0</v>
      </c>
      <c r="NV193" s="267">
        <f t="shared" ref="NV193:QG193" si="293">NV192-NV187</f>
        <v>0</v>
      </c>
      <c r="NW193" s="267">
        <f t="shared" si="293"/>
        <v>0</v>
      </c>
      <c r="NX193" s="267">
        <f t="shared" si="293"/>
        <v>0</v>
      </c>
      <c r="NY193" s="267">
        <f t="shared" si="293"/>
        <v>0</v>
      </c>
      <c r="NZ193" s="267">
        <f t="shared" si="293"/>
        <v>0</v>
      </c>
      <c r="OA193" s="267">
        <f t="shared" si="293"/>
        <v>39</v>
      </c>
      <c r="OB193" s="267">
        <f t="shared" si="293"/>
        <v>28</v>
      </c>
      <c r="OC193" s="267">
        <f t="shared" si="293"/>
        <v>32</v>
      </c>
      <c r="OD193" s="267">
        <f t="shared" si="293"/>
        <v>32</v>
      </c>
      <c r="OE193" s="267">
        <f t="shared" si="293"/>
        <v>30</v>
      </c>
      <c r="OF193" s="267">
        <f t="shared" si="293"/>
        <v>21</v>
      </c>
      <c r="OG193" s="267">
        <f t="shared" si="293"/>
        <v>0</v>
      </c>
      <c r="OH193" s="267">
        <f t="shared" si="293"/>
        <v>8</v>
      </c>
      <c r="OI193" s="267">
        <f t="shared" si="293"/>
        <v>32</v>
      </c>
      <c r="OJ193" s="267">
        <f t="shared" si="293"/>
        <v>30</v>
      </c>
      <c r="OK193" s="267">
        <f t="shared" si="293"/>
        <v>30</v>
      </c>
      <c r="OL193" s="267">
        <f t="shared" si="293"/>
        <v>35</v>
      </c>
      <c r="OM193" s="267">
        <f t="shared" si="293"/>
        <v>26</v>
      </c>
      <c r="ON193" s="267">
        <f t="shared" si="293"/>
        <v>0</v>
      </c>
      <c r="OO193" s="268">
        <f t="shared" si="293"/>
        <v>36</v>
      </c>
      <c r="OP193" s="266">
        <f t="shared" si="293"/>
        <v>27</v>
      </c>
      <c r="OQ193" s="267">
        <f t="shared" si="293"/>
        <v>38</v>
      </c>
      <c r="OR193" s="267">
        <f t="shared" si="293"/>
        <v>40</v>
      </c>
      <c r="OS193" s="267">
        <f t="shared" si="293"/>
        <v>28</v>
      </c>
      <c r="OT193" s="267">
        <f t="shared" si="293"/>
        <v>0</v>
      </c>
      <c r="OU193" s="267">
        <f t="shared" si="293"/>
        <v>0</v>
      </c>
      <c r="OV193" s="267">
        <f t="shared" si="293"/>
        <v>39</v>
      </c>
      <c r="OW193" s="267">
        <f t="shared" si="293"/>
        <v>42</v>
      </c>
      <c r="OX193" s="267">
        <f t="shared" si="293"/>
        <v>36</v>
      </c>
      <c r="OY193" s="267">
        <f t="shared" si="293"/>
        <v>45</v>
      </c>
      <c r="OZ193" s="267">
        <f t="shared" si="293"/>
        <v>45</v>
      </c>
      <c r="PA193" s="267">
        <f t="shared" si="293"/>
        <v>8</v>
      </c>
      <c r="PB193" s="267">
        <f t="shared" si="293"/>
        <v>0</v>
      </c>
      <c r="PC193" s="267">
        <f t="shared" si="293"/>
        <v>53</v>
      </c>
      <c r="PD193" s="267">
        <f t="shared" si="293"/>
        <v>35</v>
      </c>
      <c r="PE193" s="267">
        <f t="shared" si="293"/>
        <v>32</v>
      </c>
      <c r="PF193" s="267">
        <f t="shared" si="293"/>
        <v>27</v>
      </c>
      <c r="PG193" s="267">
        <f t="shared" si="293"/>
        <v>28</v>
      </c>
      <c r="PH193" s="267">
        <f t="shared" si="293"/>
        <v>12</v>
      </c>
      <c r="PI193" s="267">
        <f t="shared" si="293"/>
        <v>0</v>
      </c>
      <c r="PJ193" s="267">
        <f t="shared" si="293"/>
        <v>16</v>
      </c>
      <c r="PK193" s="267">
        <f t="shared" si="293"/>
        <v>0</v>
      </c>
      <c r="PL193" s="267">
        <f t="shared" si="293"/>
        <v>24</v>
      </c>
      <c r="PM193" s="267">
        <f t="shared" si="293"/>
        <v>13</v>
      </c>
      <c r="PN193" s="267">
        <f t="shared" si="293"/>
        <v>16</v>
      </c>
      <c r="PO193" s="267">
        <f t="shared" si="293"/>
        <v>0</v>
      </c>
      <c r="PP193" s="267">
        <f t="shared" si="293"/>
        <v>0</v>
      </c>
      <c r="PQ193" s="267">
        <f t="shared" si="293"/>
        <v>5</v>
      </c>
      <c r="PR193" s="267">
        <f t="shared" si="293"/>
        <v>25</v>
      </c>
      <c r="PS193" s="267">
        <f t="shared" si="293"/>
        <v>24</v>
      </c>
      <c r="PT193" s="268">
        <f t="shared" si="293"/>
        <v>38</v>
      </c>
      <c r="PU193" s="266">
        <f t="shared" si="293"/>
        <v>39</v>
      </c>
      <c r="PV193" s="267">
        <f t="shared" si="293"/>
        <v>8</v>
      </c>
      <c r="PW193" s="267">
        <f t="shared" si="293"/>
        <v>0</v>
      </c>
      <c r="PX193" s="267">
        <f t="shared" si="293"/>
        <v>0</v>
      </c>
      <c r="PY193" s="267">
        <f t="shared" si="293"/>
        <v>24</v>
      </c>
      <c r="PZ193" s="267">
        <f t="shared" si="293"/>
        <v>30</v>
      </c>
      <c r="QA193" s="267">
        <f t="shared" si="293"/>
        <v>42</v>
      </c>
      <c r="QB193" s="267">
        <f t="shared" si="293"/>
        <v>30</v>
      </c>
      <c r="QC193" s="267">
        <f t="shared" si="293"/>
        <v>16</v>
      </c>
      <c r="QD193" s="267">
        <f t="shared" si="293"/>
        <v>0</v>
      </c>
      <c r="QE193" s="267">
        <f t="shared" si="293"/>
        <v>20</v>
      </c>
      <c r="QF193" s="267">
        <f t="shared" si="293"/>
        <v>16</v>
      </c>
      <c r="QG193" s="267">
        <f t="shared" si="293"/>
        <v>5</v>
      </c>
      <c r="QH193" s="267">
        <f t="shared" ref="QH193:RG193" si="294">QH192-QH187</f>
        <v>14</v>
      </c>
      <c r="QI193" s="267">
        <f t="shared" si="294"/>
        <v>14</v>
      </c>
      <c r="QJ193" s="267">
        <f t="shared" si="294"/>
        <v>5</v>
      </c>
      <c r="QK193" s="267">
        <f t="shared" si="294"/>
        <v>0</v>
      </c>
      <c r="QL193" s="267">
        <f t="shared" si="294"/>
        <v>30</v>
      </c>
      <c r="QM193" s="267">
        <f t="shared" si="294"/>
        <v>30</v>
      </c>
      <c r="QN193" s="267">
        <f t="shared" si="294"/>
        <v>24</v>
      </c>
      <c r="QO193" s="267">
        <f t="shared" si="294"/>
        <v>30</v>
      </c>
      <c r="QP193" s="267">
        <f t="shared" si="294"/>
        <v>34</v>
      </c>
      <c r="QQ193" s="267">
        <f t="shared" si="294"/>
        <v>8</v>
      </c>
      <c r="QR193" s="267">
        <f t="shared" si="294"/>
        <v>0</v>
      </c>
      <c r="QS193" s="267">
        <f t="shared" si="294"/>
        <v>44</v>
      </c>
      <c r="QT193" s="267">
        <f t="shared" si="294"/>
        <v>32</v>
      </c>
      <c r="QU193" s="267">
        <f t="shared" si="294"/>
        <v>40</v>
      </c>
      <c r="QV193" s="268">
        <f t="shared" si="294"/>
        <v>0</v>
      </c>
      <c r="QW193" s="283">
        <f t="shared" si="294"/>
        <v>40</v>
      </c>
      <c r="QX193" s="267">
        <f t="shared" si="294"/>
        <v>30</v>
      </c>
      <c r="QY193" s="267">
        <f t="shared" si="294"/>
        <v>0</v>
      </c>
      <c r="QZ193" s="267">
        <f t="shared" ref="QZ193:RF193" si="295">QZ192-QZ187</f>
        <v>44</v>
      </c>
      <c r="RA193" s="267">
        <f t="shared" si="295"/>
        <v>36</v>
      </c>
      <c r="RB193" s="267">
        <f t="shared" si="295"/>
        <v>40</v>
      </c>
      <c r="RC193" s="267">
        <f t="shared" si="295"/>
        <v>44</v>
      </c>
      <c r="RD193" s="267">
        <f t="shared" si="295"/>
        <v>48</v>
      </c>
      <c r="RE193" s="267">
        <f t="shared" si="295"/>
        <v>29</v>
      </c>
      <c r="RF193" s="267">
        <f t="shared" si="295"/>
        <v>0</v>
      </c>
      <c r="RG193" s="267">
        <f t="shared" si="294"/>
        <v>40</v>
      </c>
      <c r="RH193" s="267">
        <f t="shared" ref="RH193:TP193" si="296">RH192-RH187</f>
        <v>32</v>
      </c>
      <c r="RI193" s="267">
        <f t="shared" si="296"/>
        <v>39</v>
      </c>
      <c r="RJ193" s="267">
        <f t="shared" si="296"/>
        <v>36</v>
      </c>
      <c r="RK193" s="267">
        <f t="shared" si="296"/>
        <v>31</v>
      </c>
      <c r="RL193" s="267">
        <f t="shared" si="296"/>
        <v>0</v>
      </c>
      <c r="RM193" s="267">
        <f t="shared" si="296"/>
        <v>0</v>
      </c>
      <c r="RN193" s="267">
        <f t="shared" si="296"/>
        <v>16</v>
      </c>
      <c r="RO193" s="267">
        <f t="shared" si="296"/>
        <v>22</v>
      </c>
      <c r="RP193" s="267">
        <f t="shared" si="296"/>
        <v>22</v>
      </c>
      <c r="RQ193" s="267">
        <f t="shared" si="296"/>
        <v>26</v>
      </c>
      <c r="RR193" s="267">
        <f t="shared" si="296"/>
        <v>16</v>
      </c>
      <c r="RS193" s="267">
        <f t="shared" si="296"/>
        <v>0</v>
      </c>
      <c r="RT193" s="267">
        <f t="shared" si="296"/>
        <v>0</v>
      </c>
      <c r="RU193" s="267">
        <f t="shared" si="296"/>
        <v>0</v>
      </c>
      <c r="RV193" s="267">
        <f t="shared" si="296"/>
        <v>2</v>
      </c>
      <c r="RW193" s="267">
        <f t="shared" si="296"/>
        <v>3</v>
      </c>
      <c r="RX193" s="267">
        <f t="shared" si="296"/>
        <v>8</v>
      </c>
      <c r="RY193" s="267">
        <f t="shared" si="296"/>
        <v>4</v>
      </c>
      <c r="RZ193" s="267">
        <f t="shared" si="296"/>
        <v>0</v>
      </c>
      <c r="SA193" s="267">
        <f t="shared" si="296"/>
        <v>0</v>
      </c>
      <c r="SB193" s="267">
        <f t="shared" si="296"/>
        <v>9</v>
      </c>
      <c r="SC193" s="267">
        <f t="shared" si="296"/>
        <v>24</v>
      </c>
      <c r="SD193" s="267">
        <f t="shared" si="296"/>
        <v>24</v>
      </c>
      <c r="SE193" s="267">
        <f t="shared" si="296"/>
        <v>30</v>
      </c>
      <c r="SF193" s="267">
        <f t="shared" si="296"/>
        <v>32</v>
      </c>
      <c r="SG193" s="267">
        <f t="shared" si="296"/>
        <v>32</v>
      </c>
      <c r="SH193" s="267">
        <f t="shared" si="296"/>
        <v>0</v>
      </c>
      <c r="SI193" s="267">
        <f t="shared" si="296"/>
        <v>20</v>
      </c>
      <c r="SJ193" s="267">
        <f t="shared" si="296"/>
        <v>0</v>
      </c>
      <c r="SK193" s="267">
        <f t="shared" si="296"/>
        <v>24</v>
      </c>
      <c r="SL193" s="267">
        <f t="shared" si="296"/>
        <v>36</v>
      </c>
      <c r="SM193" s="267">
        <f t="shared" si="296"/>
        <v>17</v>
      </c>
      <c r="SN193" s="267">
        <f t="shared" si="296"/>
        <v>0</v>
      </c>
      <c r="SO193" s="267">
        <f t="shared" si="296"/>
        <v>0</v>
      </c>
      <c r="SP193" s="267">
        <f t="shared" si="296"/>
        <v>0</v>
      </c>
      <c r="SQ193" s="267">
        <f t="shared" si="296"/>
        <v>0</v>
      </c>
      <c r="SR193" s="267">
        <f t="shared" si="296"/>
        <v>22</v>
      </c>
      <c r="SS193" s="267">
        <f t="shared" si="296"/>
        <v>22</v>
      </c>
      <c r="ST193" s="267">
        <f t="shared" si="296"/>
        <v>37</v>
      </c>
      <c r="SU193" s="267">
        <f t="shared" si="296"/>
        <v>34</v>
      </c>
      <c r="SV193" s="267">
        <f t="shared" si="296"/>
        <v>0</v>
      </c>
      <c r="SW193" s="267">
        <f t="shared" si="296"/>
        <v>38</v>
      </c>
      <c r="SX193" s="267">
        <f t="shared" si="296"/>
        <v>44</v>
      </c>
      <c r="SY193" s="267">
        <f t="shared" si="296"/>
        <v>38</v>
      </c>
      <c r="SZ193" s="267">
        <f t="shared" si="296"/>
        <v>42</v>
      </c>
      <c r="TA193" s="267">
        <f t="shared" si="296"/>
        <v>43</v>
      </c>
      <c r="TB193" s="267">
        <f t="shared" si="296"/>
        <v>38</v>
      </c>
      <c r="TC193" s="267">
        <f t="shared" si="296"/>
        <v>0</v>
      </c>
      <c r="TD193" s="267">
        <f t="shared" si="296"/>
        <v>40</v>
      </c>
      <c r="TE193" s="267">
        <f t="shared" si="296"/>
        <v>37</v>
      </c>
      <c r="TF193" s="195">
        <f t="shared" si="296"/>
        <v>41</v>
      </c>
      <c r="TG193" s="195">
        <f t="shared" si="296"/>
        <v>47</v>
      </c>
      <c r="TH193" s="195">
        <f t="shared" si="296"/>
        <v>35</v>
      </c>
      <c r="TI193" s="195">
        <f t="shared" si="296"/>
        <v>4</v>
      </c>
      <c r="TJ193" s="195">
        <f t="shared" si="296"/>
        <v>0</v>
      </c>
      <c r="TK193" s="195">
        <f t="shared" si="296"/>
        <v>32</v>
      </c>
      <c r="TL193" s="195">
        <f t="shared" si="296"/>
        <v>14</v>
      </c>
      <c r="TM193" s="195">
        <f t="shared" si="296"/>
        <v>24</v>
      </c>
      <c r="TN193" s="195">
        <f t="shared" si="296"/>
        <v>30</v>
      </c>
      <c r="TO193" s="195">
        <f t="shared" si="296"/>
        <v>28</v>
      </c>
      <c r="TP193" s="195">
        <f t="shared" si="296"/>
        <v>8</v>
      </c>
      <c r="TQ193" s="195">
        <f t="shared" ref="TQ193:WB193" si="297">TQ192-TQ187</f>
        <v>0</v>
      </c>
      <c r="TR193" s="195">
        <f t="shared" si="297"/>
        <v>41</v>
      </c>
      <c r="TS193" s="195">
        <f t="shared" si="297"/>
        <v>45</v>
      </c>
      <c r="TT193" s="195">
        <f t="shared" si="297"/>
        <v>42</v>
      </c>
      <c r="TU193" s="195">
        <f t="shared" si="297"/>
        <v>50.5</v>
      </c>
      <c r="TV193" s="195">
        <f t="shared" si="297"/>
        <v>47</v>
      </c>
      <c r="TW193" s="195">
        <f t="shared" si="297"/>
        <v>43</v>
      </c>
      <c r="TX193" s="195">
        <f t="shared" si="297"/>
        <v>0</v>
      </c>
      <c r="TY193" s="195">
        <f t="shared" si="297"/>
        <v>46</v>
      </c>
      <c r="TZ193" s="195">
        <f t="shared" si="297"/>
        <v>44</v>
      </c>
      <c r="UA193" s="195">
        <f t="shared" si="297"/>
        <v>41</v>
      </c>
      <c r="UB193" s="195">
        <f t="shared" si="297"/>
        <v>48</v>
      </c>
      <c r="UC193" s="195">
        <f t="shared" si="297"/>
        <v>49</v>
      </c>
      <c r="UD193" s="195">
        <f t="shared" si="297"/>
        <v>8</v>
      </c>
      <c r="UE193" s="195">
        <f t="shared" si="297"/>
        <v>0</v>
      </c>
      <c r="UF193" s="195">
        <f t="shared" si="297"/>
        <v>41</v>
      </c>
      <c r="UG193" s="195">
        <f t="shared" si="297"/>
        <v>27</v>
      </c>
      <c r="UH193" s="195">
        <f t="shared" si="297"/>
        <v>35</v>
      </c>
      <c r="UI193" s="195">
        <f t="shared" si="297"/>
        <v>20</v>
      </c>
      <c r="UJ193" s="195">
        <f t="shared" si="297"/>
        <v>27</v>
      </c>
      <c r="UK193" s="195">
        <f t="shared" si="297"/>
        <v>8</v>
      </c>
      <c r="UL193" s="195">
        <f t="shared" si="297"/>
        <v>0</v>
      </c>
      <c r="UM193" s="195">
        <f t="shared" si="297"/>
        <v>24</v>
      </c>
      <c r="UN193" s="195">
        <f t="shared" si="297"/>
        <v>45</v>
      </c>
      <c r="UO193" s="195">
        <f t="shared" si="297"/>
        <v>26</v>
      </c>
      <c r="UP193" s="195">
        <f t="shared" si="297"/>
        <v>21</v>
      </c>
      <c r="UQ193" s="195">
        <f t="shared" si="297"/>
        <v>20</v>
      </c>
      <c r="UR193" s="195">
        <f t="shared" si="297"/>
        <v>0</v>
      </c>
      <c r="US193" s="195">
        <f t="shared" si="297"/>
        <v>0</v>
      </c>
      <c r="UT193" s="195">
        <f t="shared" si="297"/>
        <v>16</v>
      </c>
      <c r="UU193" s="195">
        <f t="shared" si="297"/>
        <v>32</v>
      </c>
      <c r="UV193" s="195">
        <f t="shared" si="297"/>
        <v>45</v>
      </c>
      <c r="UW193" s="195">
        <f t="shared" si="297"/>
        <v>17</v>
      </c>
      <c r="UX193" s="195">
        <f t="shared" si="297"/>
        <v>26</v>
      </c>
      <c r="UY193" s="195">
        <f t="shared" si="297"/>
        <v>16</v>
      </c>
      <c r="UZ193" s="195">
        <f t="shared" si="297"/>
        <v>0</v>
      </c>
      <c r="VA193" s="195">
        <f t="shared" si="297"/>
        <v>22</v>
      </c>
      <c r="VB193" s="195">
        <f t="shared" si="297"/>
        <v>44</v>
      </c>
      <c r="VC193" s="195">
        <f t="shared" si="297"/>
        <v>39</v>
      </c>
      <c r="VD193" s="195">
        <f t="shared" si="297"/>
        <v>32</v>
      </c>
      <c r="VE193" s="195">
        <f t="shared" si="297"/>
        <v>36</v>
      </c>
      <c r="VF193" s="195">
        <f t="shared" si="297"/>
        <v>8</v>
      </c>
      <c r="VG193" s="195">
        <f t="shared" si="297"/>
        <v>0</v>
      </c>
      <c r="VH193" s="195">
        <f t="shared" si="297"/>
        <v>38</v>
      </c>
      <c r="VI193" s="195">
        <f t="shared" si="297"/>
        <v>31</v>
      </c>
      <c r="VJ193" s="195">
        <f t="shared" si="297"/>
        <v>12</v>
      </c>
      <c r="VK193" s="195">
        <f t="shared" si="297"/>
        <v>20</v>
      </c>
      <c r="VL193" s="195">
        <f t="shared" si="297"/>
        <v>15</v>
      </c>
      <c r="VM193" s="195">
        <f t="shared" si="297"/>
        <v>4</v>
      </c>
      <c r="VN193" s="195">
        <f t="shared" si="297"/>
        <v>0</v>
      </c>
      <c r="VO193" s="195">
        <f t="shared" si="297"/>
        <v>0</v>
      </c>
      <c r="VP193" s="195">
        <f t="shared" si="297"/>
        <v>30</v>
      </c>
      <c r="VQ193" s="195">
        <f t="shared" si="297"/>
        <v>38</v>
      </c>
      <c r="VR193" s="195">
        <f t="shared" si="297"/>
        <v>33</v>
      </c>
      <c r="VS193" s="195">
        <f t="shared" si="297"/>
        <v>41</v>
      </c>
      <c r="VT193" s="195">
        <f t="shared" si="297"/>
        <v>32</v>
      </c>
      <c r="VU193" s="195">
        <f t="shared" si="297"/>
        <v>0</v>
      </c>
      <c r="VV193" s="195">
        <f t="shared" si="297"/>
        <v>25</v>
      </c>
      <c r="VW193" s="195">
        <f t="shared" si="297"/>
        <v>30</v>
      </c>
      <c r="VX193" s="195">
        <f t="shared" si="297"/>
        <v>31</v>
      </c>
      <c r="VY193" s="195">
        <f t="shared" si="297"/>
        <v>35</v>
      </c>
      <c r="VZ193" s="195">
        <f t="shared" si="297"/>
        <v>32</v>
      </c>
      <c r="WA193" s="195">
        <f t="shared" si="297"/>
        <v>47</v>
      </c>
      <c r="WB193" s="195">
        <f t="shared" si="297"/>
        <v>0</v>
      </c>
      <c r="WC193" s="195">
        <f t="shared" ref="WC193:XD193" si="298">WC192-WC187</f>
        <v>36</v>
      </c>
      <c r="WD193" s="195">
        <f t="shared" si="298"/>
        <v>52</v>
      </c>
      <c r="WE193" s="195">
        <f t="shared" si="298"/>
        <v>34</v>
      </c>
      <c r="WF193" s="195">
        <f t="shared" si="298"/>
        <v>40</v>
      </c>
      <c r="WG193" s="195">
        <f t="shared" si="298"/>
        <v>54</v>
      </c>
      <c r="WH193" s="195">
        <f t="shared" si="298"/>
        <v>46</v>
      </c>
      <c r="WI193" s="195">
        <f t="shared" si="298"/>
        <v>0</v>
      </c>
      <c r="WJ193" s="195">
        <f t="shared" si="298"/>
        <v>0</v>
      </c>
      <c r="WK193" s="195">
        <f t="shared" si="298"/>
        <v>48</v>
      </c>
      <c r="WL193" s="195">
        <f t="shared" si="298"/>
        <v>11</v>
      </c>
      <c r="WM193" s="195">
        <f t="shared" si="298"/>
        <v>0</v>
      </c>
      <c r="WN193" s="195">
        <f t="shared" si="298"/>
        <v>0</v>
      </c>
      <c r="WO193" s="195">
        <f t="shared" si="298"/>
        <v>0</v>
      </c>
      <c r="WP193" s="195">
        <f t="shared" si="298"/>
        <v>0</v>
      </c>
      <c r="WQ193" s="195">
        <f t="shared" si="298"/>
        <v>44</v>
      </c>
      <c r="WR193" s="195">
        <f t="shared" si="298"/>
        <v>39</v>
      </c>
      <c r="WS193" s="195">
        <f t="shared" si="298"/>
        <v>30</v>
      </c>
      <c r="WT193" s="195">
        <f t="shared" si="298"/>
        <v>38</v>
      </c>
      <c r="WU193" s="195">
        <f t="shared" si="298"/>
        <v>30</v>
      </c>
      <c r="WV193" s="195">
        <f t="shared" si="298"/>
        <v>4</v>
      </c>
      <c r="WW193" s="195">
        <f t="shared" si="298"/>
        <v>0</v>
      </c>
      <c r="WX193" s="195">
        <f t="shared" si="298"/>
        <v>41</v>
      </c>
      <c r="WY193" s="195">
        <f t="shared" si="298"/>
        <v>38</v>
      </c>
      <c r="WZ193" s="195">
        <f t="shared" si="298"/>
        <v>21</v>
      </c>
      <c r="XA193" s="195">
        <f t="shared" si="298"/>
        <v>40</v>
      </c>
      <c r="XB193" s="195">
        <f t="shared" si="298"/>
        <v>40</v>
      </c>
      <c r="XC193" s="195">
        <f t="shared" si="298"/>
        <v>18</v>
      </c>
      <c r="XD193" s="195">
        <f t="shared" si="298"/>
        <v>0</v>
      </c>
      <c r="XE193" s="195">
        <f t="shared" ref="XE193:ZP193" si="299">XE192-XE187</f>
        <v>43</v>
      </c>
      <c r="XF193" s="195">
        <f t="shared" si="299"/>
        <v>46</v>
      </c>
      <c r="XG193" s="195">
        <f t="shared" si="299"/>
        <v>39</v>
      </c>
      <c r="XH193" s="195">
        <f t="shared" si="299"/>
        <v>38</v>
      </c>
      <c r="XI193" s="195">
        <f t="shared" si="299"/>
        <v>30</v>
      </c>
      <c r="XJ193" s="195">
        <f t="shared" si="299"/>
        <v>14</v>
      </c>
      <c r="XK193" s="195">
        <f t="shared" si="299"/>
        <v>0</v>
      </c>
      <c r="XL193" s="195">
        <f t="shared" si="299"/>
        <v>46</v>
      </c>
      <c r="XM193" s="195">
        <f t="shared" si="299"/>
        <v>36</v>
      </c>
      <c r="XN193" s="195">
        <f t="shared" si="299"/>
        <v>40</v>
      </c>
      <c r="XO193" s="195">
        <f t="shared" si="299"/>
        <v>35</v>
      </c>
      <c r="XP193" s="195">
        <f t="shared" si="299"/>
        <v>32</v>
      </c>
      <c r="XQ193" s="195">
        <f t="shared" si="299"/>
        <v>0</v>
      </c>
      <c r="XR193" s="195">
        <f t="shared" si="299"/>
        <v>0</v>
      </c>
      <c r="XS193" s="195">
        <f t="shared" si="299"/>
        <v>0</v>
      </c>
      <c r="XT193" s="195">
        <f t="shared" si="299"/>
        <v>36</v>
      </c>
      <c r="XU193" s="195">
        <f t="shared" si="299"/>
        <v>34</v>
      </c>
      <c r="XV193" s="195">
        <f t="shared" si="299"/>
        <v>44</v>
      </c>
      <c r="XW193" s="195">
        <f t="shared" si="299"/>
        <v>47</v>
      </c>
      <c r="XX193" s="195">
        <f t="shared" si="299"/>
        <v>12</v>
      </c>
      <c r="XY193" s="195">
        <f t="shared" si="299"/>
        <v>0</v>
      </c>
      <c r="XZ193" s="195">
        <f t="shared" si="299"/>
        <v>48</v>
      </c>
      <c r="YA193" s="195">
        <f t="shared" si="299"/>
        <v>8</v>
      </c>
      <c r="YB193" s="195">
        <f t="shared" si="299"/>
        <v>29</v>
      </c>
      <c r="YC193" s="195">
        <f t="shared" si="299"/>
        <v>24</v>
      </c>
      <c r="YD193" s="195">
        <f t="shared" si="299"/>
        <v>32</v>
      </c>
      <c r="YE193" s="195">
        <f t="shared" si="299"/>
        <v>0</v>
      </c>
      <c r="YF193" s="195">
        <f t="shared" si="299"/>
        <v>0</v>
      </c>
      <c r="YG193" s="195">
        <f t="shared" si="299"/>
        <v>49</v>
      </c>
      <c r="YH193" s="195">
        <f t="shared" si="299"/>
        <v>36</v>
      </c>
      <c r="YI193" s="195">
        <f t="shared" si="299"/>
        <v>32</v>
      </c>
      <c r="YJ193" s="195">
        <f t="shared" si="299"/>
        <v>42</v>
      </c>
      <c r="YK193" s="195">
        <f t="shared" si="299"/>
        <v>39</v>
      </c>
      <c r="YL193" s="195">
        <f t="shared" si="299"/>
        <v>26</v>
      </c>
      <c r="YM193" s="195">
        <f t="shared" si="299"/>
        <v>0</v>
      </c>
      <c r="YN193" s="195">
        <f t="shared" si="299"/>
        <v>23</v>
      </c>
      <c r="YO193" s="195">
        <f t="shared" si="299"/>
        <v>31</v>
      </c>
      <c r="YP193" s="195">
        <f t="shared" si="299"/>
        <v>29</v>
      </c>
      <c r="YQ193" s="195">
        <f t="shared" si="299"/>
        <v>45</v>
      </c>
      <c r="YR193" s="195">
        <f t="shared" si="299"/>
        <v>34</v>
      </c>
      <c r="YS193" s="195">
        <f t="shared" si="299"/>
        <v>0</v>
      </c>
      <c r="YT193" s="195">
        <f t="shared" si="299"/>
        <v>0</v>
      </c>
      <c r="YU193" s="195">
        <f t="shared" si="299"/>
        <v>0</v>
      </c>
      <c r="YV193" s="195">
        <f t="shared" si="299"/>
        <v>22</v>
      </c>
      <c r="YW193" s="195">
        <f t="shared" si="299"/>
        <v>30</v>
      </c>
      <c r="YX193" s="195">
        <f t="shared" si="299"/>
        <v>20</v>
      </c>
      <c r="YY193" s="195">
        <f t="shared" si="299"/>
        <v>22</v>
      </c>
      <c r="YZ193" s="195">
        <f t="shared" si="299"/>
        <v>0</v>
      </c>
      <c r="ZA193" s="195">
        <f t="shared" si="299"/>
        <v>0</v>
      </c>
      <c r="ZB193" s="195">
        <f t="shared" si="299"/>
        <v>29</v>
      </c>
      <c r="ZC193" s="195">
        <f t="shared" si="299"/>
        <v>19</v>
      </c>
      <c r="ZD193" s="195">
        <f t="shared" si="299"/>
        <v>24</v>
      </c>
      <c r="ZE193" s="195">
        <f t="shared" si="299"/>
        <v>16</v>
      </c>
      <c r="ZF193" s="195">
        <f t="shared" si="299"/>
        <v>16</v>
      </c>
      <c r="ZG193" s="195">
        <f t="shared" si="299"/>
        <v>0</v>
      </c>
      <c r="ZH193" s="195">
        <f t="shared" si="299"/>
        <v>0</v>
      </c>
      <c r="ZI193" s="195">
        <f t="shared" si="299"/>
        <v>16</v>
      </c>
      <c r="ZJ193" s="195">
        <f t="shared" si="299"/>
        <v>13</v>
      </c>
      <c r="ZK193" s="195">
        <f t="shared" si="299"/>
        <v>20</v>
      </c>
      <c r="ZL193" s="195">
        <f t="shared" si="299"/>
        <v>19</v>
      </c>
      <c r="ZM193" s="554">
        <f t="shared" si="299"/>
        <v>12</v>
      </c>
      <c r="ZN193" s="195">
        <f t="shared" si="299"/>
        <v>0</v>
      </c>
      <c r="ZO193" s="195">
        <f t="shared" si="299"/>
        <v>0</v>
      </c>
      <c r="ZP193" s="195">
        <f t="shared" si="299"/>
        <v>0</v>
      </c>
      <c r="ZQ193" s="195">
        <f t="shared" ref="ZQ193:ABV193" si="300">ZQ192-ZQ187</f>
        <v>17</v>
      </c>
      <c r="ZR193" s="195">
        <f t="shared" si="300"/>
        <v>24</v>
      </c>
      <c r="ZS193" s="195">
        <f t="shared" si="300"/>
        <v>29</v>
      </c>
      <c r="ZT193" s="195">
        <f t="shared" si="300"/>
        <v>24</v>
      </c>
      <c r="ZU193" s="195">
        <f t="shared" si="300"/>
        <v>14</v>
      </c>
      <c r="ZV193" s="195">
        <f t="shared" si="300"/>
        <v>0</v>
      </c>
      <c r="ZW193" s="195">
        <f t="shared" si="300"/>
        <v>16</v>
      </c>
      <c r="ZX193" s="195">
        <f t="shared" si="300"/>
        <v>19</v>
      </c>
      <c r="ZY193" s="195">
        <f t="shared" si="300"/>
        <v>15</v>
      </c>
      <c r="ZZ193" s="195">
        <f t="shared" si="300"/>
        <v>19</v>
      </c>
      <c r="AAA193" s="195">
        <f t="shared" si="300"/>
        <v>7</v>
      </c>
      <c r="AAB193" s="195">
        <f t="shared" si="300"/>
        <v>0</v>
      </c>
      <c r="AAC193" s="195">
        <f t="shared" si="300"/>
        <v>0</v>
      </c>
      <c r="AAD193" s="195">
        <f t="shared" si="300"/>
        <v>10</v>
      </c>
      <c r="AAE193" s="195">
        <f t="shared" si="300"/>
        <v>24</v>
      </c>
      <c r="AAF193" s="195">
        <f t="shared" si="300"/>
        <v>21</v>
      </c>
      <c r="AAG193" s="195">
        <f t="shared" si="300"/>
        <v>15</v>
      </c>
      <c r="AAH193" s="195">
        <f t="shared" si="300"/>
        <v>25</v>
      </c>
      <c r="AAI193" s="195">
        <f t="shared" si="300"/>
        <v>0</v>
      </c>
      <c r="AAJ193" s="195">
        <f t="shared" si="300"/>
        <v>0</v>
      </c>
      <c r="AAK193" s="195">
        <f t="shared" si="300"/>
        <v>0</v>
      </c>
      <c r="AAL193" s="195">
        <f t="shared" si="300"/>
        <v>24</v>
      </c>
      <c r="AAM193" s="195">
        <f t="shared" si="300"/>
        <v>31</v>
      </c>
      <c r="AAN193" s="195">
        <f t="shared" si="300"/>
        <v>24</v>
      </c>
      <c r="AAO193" s="195">
        <f t="shared" si="300"/>
        <v>18</v>
      </c>
      <c r="AAP193" s="195">
        <f t="shared" si="300"/>
        <v>28</v>
      </c>
      <c r="AAQ193" s="195">
        <f t="shared" si="300"/>
        <v>0</v>
      </c>
      <c r="AAR193" s="195">
        <f t="shared" si="300"/>
        <v>34</v>
      </c>
      <c r="AAS193" s="195">
        <f t="shared" si="300"/>
        <v>24</v>
      </c>
      <c r="AAT193" s="195">
        <f t="shared" si="300"/>
        <v>24</v>
      </c>
      <c r="AAU193" s="195">
        <f t="shared" si="300"/>
        <v>44</v>
      </c>
      <c r="AAV193" s="195">
        <f t="shared" si="300"/>
        <v>42</v>
      </c>
      <c r="AAW193" s="195">
        <f t="shared" si="300"/>
        <v>34</v>
      </c>
      <c r="AAX193" s="195">
        <f t="shared" si="300"/>
        <v>0</v>
      </c>
      <c r="AAY193" s="195">
        <f t="shared" si="300"/>
        <v>18</v>
      </c>
      <c r="AAZ193" s="195">
        <f t="shared" si="300"/>
        <v>20</v>
      </c>
      <c r="ABA193" s="195">
        <f t="shared" si="300"/>
        <v>18</v>
      </c>
      <c r="ABB193" s="195">
        <f t="shared" si="300"/>
        <v>28</v>
      </c>
      <c r="ABC193" s="195">
        <f t="shared" si="300"/>
        <v>34</v>
      </c>
      <c r="ABD193" s="195">
        <f t="shared" si="300"/>
        <v>12</v>
      </c>
      <c r="ABE193" s="195">
        <f t="shared" si="300"/>
        <v>0</v>
      </c>
      <c r="ABF193" s="195">
        <f t="shared" si="300"/>
        <v>40</v>
      </c>
      <c r="ABG193" s="195">
        <f t="shared" si="300"/>
        <v>36</v>
      </c>
      <c r="ABH193" s="195">
        <f t="shared" si="300"/>
        <v>32</v>
      </c>
      <c r="ABI193" s="195">
        <f t="shared" si="300"/>
        <v>34</v>
      </c>
      <c r="ABJ193" s="195">
        <f t="shared" si="300"/>
        <v>24</v>
      </c>
      <c r="ABK193" s="195">
        <f t="shared" si="300"/>
        <v>0</v>
      </c>
      <c r="ABL193" s="195">
        <f t="shared" si="300"/>
        <v>0</v>
      </c>
      <c r="ABM193" s="195">
        <f t="shared" si="300"/>
        <v>22</v>
      </c>
      <c r="ABN193" s="195">
        <f t="shared" si="300"/>
        <v>18</v>
      </c>
      <c r="ABO193" s="195">
        <f t="shared" si="300"/>
        <v>21</v>
      </c>
      <c r="ABP193" s="195">
        <f t="shared" si="300"/>
        <v>22</v>
      </c>
      <c r="ABQ193" s="195">
        <f t="shared" si="300"/>
        <v>21</v>
      </c>
      <c r="ABR193" s="195">
        <f t="shared" si="300"/>
        <v>4</v>
      </c>
      <c r="ABS193" s="195">
        <f t="shared" si="300"/>
        <v>0</v>
      </c>
      <c r="ABT193" s="195">
        <f t="shared" si="300"/>
        <v>0</v>
      </c>
      <c r="ABU193" s="195">
        <f t="shared" si="300"/>
        <v>0</v>
      </c>
      <c r="ABV193" s="195">
        <f t="shared" si="300"/>
        <v>0</v>
      </c>
      <c r="ABW193" s="195">
        <f t="shared" ref="ABW193:AEH193" si="301">ABW192-ABW187</f>
        <v>0</v>
      </c>
      <c r="ABX193" s="195">
        <f t="shared" si="301"/>
        <v>0</v>
      </c>
      <c r="ABY193" s="195">
        <f t="shared" si="301"/>
        <v>0</v>
      </c>
      <c r="ABZ193" s="195">
        <f t="shared" si="301"/>
        <v>0</v>
      </c>
      <c r="ACA193" s="195">
        <f t="shared" si="301"/>
        <v>24</v>
      </c>
      <c r="ACB193" s="195">
        <f t="shared" si="301"/>
        <v>16</v>
      </c>
      <c r="ACC193" s="195">
        <f t="shared" si="301"/>
        <v>17</v>
      </c>
      <c r="ACD193" s="195">
        <f t="shared" si="301"/>
        <v>31</v>
      </c>
      <c r="ACE193" s="195">
        <f t="shared" si="301"/>
        <v>48</v>
      </c>
      <c r="ACF193" s="195">
        <f t="shared" si="301"/>
        <v>39</v>
      </c>
      <c r="ACG193" s="195">
        <f t="shared" si="301"/>
        <v>0</v>
      </c>
      <c r="ACH193" s="195">
        <f t="shared" si="301"/>
        <v>8</v>
      </c>
      <c r="ACI193" s="195">
        <f t="shared" si="301"/>
        <v>40</v>
      </c>
      <c r="ACJ193" s="195">
        <f t="shared" si="301"/>
        <v>36</v>
      </c>
      <c r="ACK193" s="195">
        <f t="shared" si="301"/>
        <v>42</v>
      </c>
      <c r="ACL193" s="195">
        <f t="shared" si="301"/>
        <v>20</v>
      </c>
      <c r="ACM193" s="195">
        <f t="shared" si="301"/>
        <v>27</v>
      </c>
      <c r="ACN193" s="195">
        <f t="shared" si="301"/>
        <v>0</v>
      </c>
      <c r="ACO193" s="195">
        <f t="shared" si="301"/>
        <v>30</v>
      </c>
      <c r="ACP193" s="195">
        <f t="shared" si="301"/>
        <v>15</v>
      </c>
      <c r="ACQ193" s="195">
        <f t="shared" si="301"/>
        <v>5</v>
      </c>
      <c r="ACR193" s="195">
        <f t="shared" si="301"/>
        <v>19</v>
      </c>
      <c r="ACS193" s="195">
        <f t="shared" si="301"/>
        <v>14</v>
      </c>
      <c r="ACT193" s="195">
        <f t="shared" si="301"/>
        <v>0</v>
      </c>
      <c r="ACU193" s="195">
        <f t="shared" si="301"/>
        <v>0</v>
      </c>
      <c r="ACV193" s="195">
        <f t="shared" si="301"/>
        <v>22</v>
      </c>
      <c r="ACW193" s="195">
        <f t="shared" si="301"/>
        <v>16</v>
      </c>
      <c r="ACX193" s="195">
        <f t="shared" si="301"/>
        <v>33</v>
      </c>
      <c r="ACY193" s="195">
        <f t="shared" si="301"/>
        <v>12</v>
      </c>
      <c r="ACZ193" s="195">
        <f t="shared" si="301"/>
        <v>10</v>
      </c>
      <c r="ADA193" s="195">
        <f t="shared" si="301"/>
        <v>0</v>
      </c>
      <c r="ADB193" s="195">
        <f t="shared" si="301"/>
        <v>0</v>
      </c>
      <c r="ADC193" s="195">
        <f t="shared" si="301"/>
        <v>4</v>
      </c>
      <c r="ADD193" s="195">
        <f t="shared" si="301"/>
        <v>8</v>
      </c>
      <c r="ADE193" s="195">
        <f t="shared" si="301"/>
        <v>8</v>
      </c>
      <c r="ADF193" s="195">
        <f t="shared" si="301"/>
        <v>4</v>
      </c>
      <c r="ADG193" s="195">
        <f t="shared" si="301"/>
        <v>4</v>
      </c>
      <c r="ADH193" s="195">
        <f t="shared" si="301"/>
        <v>0</v>
      </c>
      <c r="ADI193" s="195">
        <f t="shared" si="301"/>
        <v>0</v>
      </c>
      <c r="ADJ193" s="195">
        <f t="shared" si="301"/>
        <v>4</v>
      </c>
      <c r="ADK193" s="195">
        <f t="shared" si="301"/>
        <v>15</v>
      </c>
      <c r="ADL193" s="195">
        <f t="shared" si="301"/>
        <v>0</v>
      </c>
      <c r="ADM193" s="195">
        <f t="shared" si="301"/>
        <v>12</v>
      </c>
      <c r="ADN193" s="195">
        <f t="shared" si="301"/>
        <v>36</v>
      </c>
      <c r="ADO193" s="195">
        <f t="shared" si="301"/>
        <v>0</v>
      </c>
      <c r="ADP193" s="195">
        <f t="shared" si="301"/>
        <v>0</v>
      </c>
      <c r="ADQ193" s="195">
        <f t="shared" si="301"/>
        <v>27</v>
      </c>
      <c r="ADR193" s="195">
        <f t="shared" si="301"/>
        <v>22</v>
      </c>
      <c r="ADS193" s="195">
        <f t="shared" si="301"/>
        <v>25</v>
      </c>
      <c r="ADT193" s="195">
        <f t="shared" si="301"/>
        <v>18</v>
      </c>
      <c r="ADU193" s="195">
        <f t="shared" si="301"/>
        <v>19</v>
      </c>
      <c r="ADV193" s="195">
        <f t="shared" si="301"/>
        <v>7</v>
      </c>
      <c r="ADW193" s="195">
        <f t="shared" si="301"/>
        <v>0</v>
      </c>
      <c r="ADX193" s="195">
        <f t="shared" si="301"/>
        <v>0</v>
      </c>
      <c r="ADY193" s="195">
        <f t="shared" si="301"/>
        <v>33</v>
      </c>
      <c r="ADZ193" s="195">
        <f t="shared" si="301"/>
        <v>7</v>
      </c>
      <c r="AEA193" s="195">
        <f t="shared" si="301"/>
        <v>18</v>
      </c>
      <c r="AEB193" s="195">
        <f t="shared" si="301"/>
        <v>29</v>
      </c>
      <c r="AEC193" s="195">
        <f t="shared" si="301"/>
        <v>28.5</v>
      </c>
      <c r="AED193" s="195">
        <f t="shared" si="301"/>
        <v>7</v>
      </c>
      <c r="AEE193" s="195">
        <f t="shared" si="301"/>
        <v>40</v>
      </c>
      <c r="AEF193" s="195">
        <f t="shared" si="301"/>
        <v>22</v>
      </c>
      <c r="AEG193" s="195">
        <f t="shared" si="301"/>
        <v>24</v>
      </c>
      <c r="AEH193" s="195">
        <f t="shared" si="301"/>
        <v>34</v>
      </c>
      <c r="AEI193" s="195">
        <f t="shared" ref="AEI193:AFH193" si="302">AEI192-AEI187</f>
        <v>14</v>
      </c>
      <c r="AEJ193" s="195">
        <f t="shared" si="302"/>
        <v>14</v>
      </c>
      <c r="AEK193" s="195">
        <f t="shared" si="302"/>
        <v>0</v>
      </c>
      <c r="AEL193" s="195">
        <f t="shared" si="302"/>
        <v>18</v>
      </c>
      <c r="AEM193" s="195">
        <f t="shared" si="302"/>
        <v>38</v>
      </c>
      <c r="AEN193" s="195">
        <f t="shared" si="302"/>
        <v>53</v>
      </c>
      <c r="AEO193" s="195">
        <f t="shared" si="302"/>
        <v>53</v>
      </c>
      <c r="AEP193" s="195">
        <f t="shared" si="302"/>
        <v>38</v>
      </c>
      <c r="AEQ193" s="195">
        <f t="shared" si="302"/>
        <v>4</v>
      </c>
      <c r="AER193" s="195">
        <f t="shared" si="302"/>
        <v>0</v>
      </c>
      <c r="AES193" s="195">
        <f t="shared" si="302"/>
        <v>42</v>
      </c>
      <c r="AET193" s="195">
        <f t="shared" si="302"/>
        <v>37</v>
      </c>
      <c r="AEU193" s="195">
        <f t="shared" si="302"/>
        <v>23</v>
      </c>
      <c r="AEV193" s="195">
        <f t="shared" si="302"/>
        <v>28</v>
      </c>
      <c r="AEW193" s="195">
        <f t="shared" si="302"/>
        <v>0</v>
      </c>
      <c r="AEX193" s="195">
        <f t="shared" si="302"/>
        <v>38</v>
      </c>
      <c r="AEY193" s="195">
        <f t="shared" si="302"/>
        <v>0</v>
      </c>
      <c r="AEZ193" s="195">
        <f t="shared" si="302"/>
        <v>40</v>
      </c>
      <c r="AFA193" s="195">
        <f t="shared" si="302"/>
        <v>39</v>
      </c>
      <c r="AFB193" s="195">
        <f t="shared" si="302"/>
        <v>37</v>
      </c>
      <c r="AFC193" s="195">
        <f t="shared" si="302"/>
        <v>46</v>
      </c>
      <c r="AFD193" s="195">
        <f t="shared" si="302"/>
        <v>36</v>
      </c>
      <c r="AFE193" s="195">
        <f t="shared" si="302"/>
        <v>31</v>
      </c>
      <c r="AFF193" s="195">
        <f t="shared" si="302"/>
        <v>0</v>
      </c>
      <c r="AFG193" s="195">
        <f t="shared" si="302"/>
        <v>37</v>
      </c>
      <c r="AFH193" s="195">
        <f t="shared" si="302"/>
        <v>45</v>
      </c>
      <c r="AFI193" s="195">
        <f t="shared" ref="AFI193:AHT193" si="303">AFI192-AFI187</f>
        <v>48</v>
      </c>
      <c r="AFJ193" s="195">
        <f t="shared" si="303"/>
        <v>48</v>
      </c>
      <c r="AFK193" s="195">
        <f t="shared" si="303"/>
        <v>51</v>
      </c>
      <c r="AFL193" s="195">
        <f t="shared" si="303"/>
        <v>0</v>
      </c>
      <c r="AFM193" s="195">
        <f t="shared" si="303"/>
        <v>0</v>
      </c>
      <c r="AFN193" s="195">
        <f t="shared" si="303"/>
        <v>34</v>
      </c>
      <c r="AFO193" s="195">
        <f t="shared" si="303"/>
        <v>41</v>
      </c>
      <c r="AFP193" s="195">
        <f t="shared" si="303"/>
        <v>41</v>
      </c>
      <c r="AFQ193" s="195">
        <f t="shared" si="303"/>
        <v>42</v>
      </c>
      <c r="AFR193" s="195">
        <f t="shared" si="303"/>
        <v>48</v>
      </c>
      <c r="AFS193" s="195">
        <f t="shared" si="303"/>
        <v>4</v>
      </c>
      <c r="AFT193" s="195">
        <f t="shared" si="303"/>
        <v>0</v>
      </c>
      <c r="AFU193" s="195">
        <f t="shared" si="303"/>
        <v>56</v>
      </c>
      <c r="AFV193" s="195">
        <f t="shared" si="303"/>
        <v>58</v>
      </c>
      <c r="AFW193" s="195">
        <f t="shared" si="303"/>
        <v>46</v>
      </c>
      <c r="AFX193" s="195">
        <f t="shared" si="303"/>
        <v>54</v>
      </c>
      <c r="AFY193" s="195">
        <f t="shared" si="303"/>
        <v>43</v>
      </c>
      <c r="AFZ193" s="195">
        <f t="shared" si="303"/>
        <v>8</v>
      </c>
      <c r="AGA193" s="195">
        <f t="shared" si="303"/>
        <v>0</v>
      </c>
      <c r="AGB193" s="195">
        <f t="shared" si="303"/>
        <v>45</v>
      </c>
      <c r="AGC193" s="195">
        <f t="shared" si="303"/>
        <v>42</v>
      </c>
      <c r="AGD193" s="195">
        <f t="shared" si="303"/>
        <v>42</v>
      </c>
      <c r="AGE193" s="195">
        <f t="shared" si="303"/>
        <v>40</v>
      </c>
      <c r="AGF193" s="195">
        <f t="shared" si="303"/>
        <v>50</v>
      </c>
      <c r="AGG193" s="195">
        <f t="shared" si="303"/>
        <v>37</v>
      </c>
      <c r="AGH193" s="195">
        <f t="shared" si="303"/>
        <v>0</v>
      </c>
      <c r="AGI193" s="195">
        <f t="shared" si="303"/>
        <v>24</v>
      </c>
      <c r="AGJ193" s="195">
        <f t="shared" si="303"/>
        <v>20</v>
      </c>
      <c r="AGK193" s="195">
        <f t="shared" si="303"/>
        <v>12</v>
      </c>
      <c r="AGL193" s="195">
        <f t="shared" si="303"/>
        <v>38</v>
      </c>
      <c r="AGM193" s="195">
        <f t="shared" si="303"/>
        <v>29</v>
      </c>
      <c r="AGN193" s="195">
        <f t="shared" si="303"/>
        <v>0</v>
      </c>
      <c r="AGO193" s="195">
        <f t="shared" si="303"/>
        <v>0</v>
      </c>
      <c r="AGP193" s="195">
        <f t="shared" si="303"/>
        <v>0</v>
      </c>
      <c r="AGQ193" s="195">
        <f t="shared" si="303"/>
        <v>0</v>
      </c>
      <c r="AGR193" s="195">
        <f t="shared" si="303"/>
        <v>0</v>
      </c>
      <c r="AGS193" s="195">
        <f t="shared" si="303"/>
        <v>28</v>
      </c>
      <c r="AGT193" s="195">
        <f t="shared" si="303"/>
        <v>32</v>
      </c>
      <c r="AGU193" s="195">
        <f t="shared" si="303"/>
        <v>33</v>
      </c>
      <c r="AGV193" s="195">
        <f t="shared" si="303"/>
        <v>0</v>
      </c>
      <c r="AGW193" s="195">
        <f t="shared" si="303"/>
        <v>24</v>
      </c>
      <c r="AGX193" s="195">
        <f t="shared" si="303"/>
        <v>32</v>
      </c>
      <c r="AGY193" s="195">
        <f t="shared" si="303"/>
        <v>29</v>
      </c>
      <c r="AGZ193" s="195">
        <f t="shared" si="303"/>
        <v>0</v>
      </c>
      <c r="AHA193" s="195">
        <f t="shared" si="303"/>
        <v>26</v>
      </c>
      <c r="AHB193" s="195">
        <f t="shared" si="303"/>
        <v>24</v>
      </c>
      <c r="AHC193" s="195">
        <f t="shared" si="303"/>
        <v>0</v>
      </c>
      <c r="AHD193" s="195">
        <f t="shared" si="303"/>
        <v>31</v>
      </c>
      <c r="AHE193" s="195">
        <f t="shared" si="303"/>
        <v>40</v>
      </c>
      <c r="AHF193" s="195">
        <f t="shared" si="303"/>
        <v>36</v>
      </c>
      <c r="AHG193" s="195">
        <f t="shared" si="303"/>
        <v>39</v>
      </c>
      <c r="AHH193" s="195">
        <f t="shared" si="303"/>
        <v>18</v>
      </c>
      <c r="AHI193" s="195">
        <f t="shared" si="303"/>
        <v>4</v>
      </c>
      <c r="AHJ193" s="195">
        <f t="shared" si="303"/>
        <v>0</v>
      </c>
      <c r="AHK193" s="195">
        <f t="shared" si="303"/>
        <v>27</v>
      </c>
      <c r="AHL193" s="195">
        <f t="shared" si="303"/>
        <v>20</v>
      </c>
      <c r="AHM193" s="195">
        <f t="shared" si="303"/>
        <v>29</v>
      </c>
      <c r="AHN193" s="195">
        <f t="shared" si="303"/>
        <v>29</v>
      </c>
      <c r="AHO193" s="195">
        <f t="shared" si="303"/>
        <v>38</v>
      </c>
      <c r="AHP193" s="195">
        <f t="shared" si="303"/>
        <v>0</v>
      </c>
      <c r="AHQ193" s="195">
        <f t="shared" si="303"/>
        <v>0</v>
      </c>
      <c r="AHR193" s="195">
        <f t="shared" si="303"/>
        <v>32</v>
      </c>
      <c r="AHS193" s="195">
        <f t="shared" si="303"/>
        <v>26</v>
      </c>
      <c r="AHT193" s="195">
        <f t="shared" si="303"/>
        <v>9</v>
      </c>
      <c r="AHU193" s="195">
        <f t="shared" ref="AHU193:AIH193" si="304">AHU192-AHU187</f>
        <v>34</v>
      </c>
      <c r="AHV193" s="195">
        <f t="shared" si="304"/>
        <v>24</v>
      </c>
      <c r="AHW193" s="195">
        <f t="shared" si="304"/>
        <v>0</v>
      </c>
      <c r="AHX193" s="195">
        <f t="shared" si="304"/>
        <v>0</v>
      </c>
      <c r="AHY193" s="195">
        <f t="shared" si="304"/>
        <v>16</v>
      </c>
      <c r="AHZ193" s="195">
        <f t="shared" si="304"/>
        <v>8</v>
      </c>
      <c r="AIA193" s="195">
        <f t="shared" si="304"/>
        <v>32</v>
      </c>
      <c r="AIB193" s="195">
        <f t="shared" si="304"/>
        <v>4</v>
      </c>
      <c r="AIC193" s="195">
        <f t="shared" si="304"/>
        <v>19</v>
      </c>
      <c r="AID193" s="195">
        <f t="shared" si="304"/>
        <v>12</v>
      </c>
      <c r="AIE193" s="195">
        <f t="shared" si="304"/>
        <v>0</v>
      </c>
      <c r="AIF193" s="195">
        <f t="shared" si="304"/>
        <v>24</v>
      </c>
      <c r="AIG193" s="195">
        <f t="shared" si="304"/>
        <v>28</v>
      </c>
      <c r="AIH193" s="195">
        <f t="shared" si="304"/>
        <v>10</v>
      </c>
      <c r="AII193" s="195">
        <f t="shared" ref="AII193:AIU193" si="305">AII192-AII187</f>
        <v>5</v>
      </c>
      <c r="AIJ193" s="195">
        <f t="shared" si="305"/>
        <v>6</v>
      </c>
      <c r="AIK193" s="195">
        <f t="shared" si="305"/>
        <v>0</v>
      </c>
      <c r="AIL193" s="195">
        <f t="shared" si="305"/>
        <v>0</v>
      </c>
      <c r="AIM193" s="195">
        <f t="shared" si="305"/>
        <v>3</v>
      </c>
      <c r="AIN193" s="195">
        <f t="shared" si="305"/>
        <v>27</v>
      </c>
      <c r="AIO193" s="195">
        <f t="shared" si="305"/>
        <v>22</v>
      </c>
      <c r="AIP193" s="195">
        <f t="shared" si="305"/>
        <v>20</v>
      </c>
      <c r="AIQ193" s="195">
        <f t="shared" si="305"/>
        <v>16</v>
      </c>
      <c r="AIR193" s="195">
        <f t="shared" si="305"/>
        <v>0</v>
      </c>
      <c r="AIS193" s="195">
        <f t="shared" si="305"/>
        <v>0</v>
      </c>
      <c r="AIT193" s="195">
        <f t="shared" si="305"/>
        <v>0</v>
      </c>
      <c r="AIU193" s="195">
        <f t="shared" si="305"/>
        <v>8</v>
      </c>
      <c r="AIV193" s="195">
        <f t="shared" ref="AIV193:AKA193" si="306">AIV192-AIV187</f>
        <v>12</v>
      </c>
      <c r="AIW193" s="300">
        <f t="shared" si="306"/>
        <v>19</v>
      </c>
      <c r="AIX193" s="195">
        <f t="shared" si="306"/>
        <v>28</v>
      </c>
      <c r="AIY193" s="195">
        <f t="shared" si="306"/>
        <v>0</v>
      </c>
      <c r="AIZ193" s="195">
        <f t="shared" si="306"/>
        <v>0</v>
      </c>
      <c r="AJA193" s="195">
        <f t="shared" si="306"/>
        <v>17</v>
      </c>
      <c r="AJB193" s="195">
        <f t="shared" si="306"/>
        <v>35</v>
      </c>
      <c r="AJC193" s="195">
        <f t="shared" si="306"/>
        <v>28</v>
      </c>
      <c r="AJD193" s="195">
        <f t="shared" si="306"/>
        <v>27</v>
      </c>
      <c r="AJE193" s="195">
        <f t="shared" si="306"/>
        <v>22</v>
      </c>
      <c r="AJF193" s="195">
        <f t="shared" si="306"/>
        <v>22</v>
      </c>
      <c r="AJG193" s="195">
        <f t="shared" si="306"/>
        <v>0</v>
      </c>
      <c r="AJH193" s="195">
        <f t="shared" si="306"/>
        <v>20</v>
      </c>
      <c r="AJI193" s="195">
        <f t="shared" si="306"/>
        <v>28</v>
      </c>
      <c r="AJJ193" s="195">
        <f t="shared" si="306"/>
        <v>28</v>
      </c>
      <c r="AJK193" s="195">
        <f t="shared" si="306"/>
        <v>36</v>
      </c>
      <c r="AJL193" s="195">
        <f t="shared" si="306"/>
        <v>44</v>
      </c>
      <c r="AJM193" s="195">
        <f t="shared" si="306"/>
        <v>0</v>
      </c>
      <c r="AJN193" s="195">
        <f t="shared" si="306"/>
        <v>0</v>
      </c>
      <c r="AJO193" s="195">
        <f t="shared" si="306"/>
        <v>8</v>
      </c>
      <c r="AJP193" s="195">
        <f t="shared" si="306"/>
        <v>40</v>
      </c>
      <c r="AJQ193" s="195">
        <f t="shared" si="306"/>
        <v>40</v>
      </c>
      <c r="AJR193" s="195">
        <f t="shared" si="306"/>
        <v>49</v>
      </c>
      <c r="AJS193" s="195">
        <f t="shared" si="306"/>
        <v>41</v>
      </c>
      <c r="AJT193" s="195">
        <f t="shared" si="306"/>
        <v>16</v>
      </c>
      <c r="AJU193" s="195">
        <f t="shared" si="306"/>
        <v>16</v>
      </c>
      <c r="AJV193" s="195">
        <f t="shared" si="306"/>
        <v>22</v>
      </c>
      <c r="AJW193" s="195">
        <f t="shared" si="306"/>
        <v>34</v>
      </c>
      <c r="AJX193" s="195">
        <f t="shared" si="306"/>
        <v>34</v>
      </c>
      <c r="AJY193" s="195">
        <f t="shared" si="306"/>
        <v>39.744487666666672</v>
      </c>
      <c r="AJZ193" s="195">
        <f t="shared" si="306"/>
        <v>37.594631466666669</v>
      </c>
      <c r="AKA193" s="195">
        <f t="shared" si="306"/>
        <v>21.594631466666669</v>
      </c>
      <c r="AKB193" s="195">
        <f t="shared" ref="AKB193:ALG193" si="307">AKB192-AKB187</f>
        <v>0</v>
      </c>
      <c r="AKC193" s="195">
        <f t="shared" si="307"/>
        <v>23.681408925719715</v>
      </c>
      <c r="AKD193" s="195">
        <f t="shared" si="307"/>
        <v>32.940461266666674</v>
      </c>
      <c r="AKE193" s="195">
        <f t="shared" si="307"/>
        <v>42.982340253333334</v>
      </c>
      <c r="AKF193" s="195">
        <f t="shared" si="307"/>
        <v>42.702608679999997</v>
      </c>
      <c r="AKG193" s="195">
        <f t="shared" si="307"/>
        <v>35</v>
      </c>
      <c r="AKH193" s="195">
        <f t="shared" si="307"/>
        <v>20</v>
      </c>
      <c r="AKI193" s="195">
        <f t="shared" si="307"/>
        <v>0</v>
      </c>
      <c r="AKJ193" s="195">
        <f t="shared" si="307"/>
        <v>16</v>
      </c>
      <c r="AKK193" s="195">
        <f t="shared" si="307"/>
        <v>0</v>
      </c>
      <c r="AKL193" s="195">
        <f t="shared" si="307"/>
        <v>0</v>
      </c>
      <c r="AKM193" s="195">
        <f t="shared" si="307"/>
        <v>0</v>
      </c>
      <c r="AKN193" s="195">
        <f t="shared" si="307"/>
        <v>0</v>
      </c>
      <c r="AKO193" s="195">
        <f t="shared" si="307"/>
        <v>0</v>
      </c>
      <c r="AKP193" s="195">
        <f t="shared" si="307"/>
        <v>0</v>
      </c>
      <c r="AKQ193" s="195">
        <f t="shared" si="307"/>
        <v>30.406332824879215</v>
      </c>
      <c r="AKR193" s="195">
        <f t="shared" si="307"/>
        <v>39.345829800000004</v>
      </c>
      <c r="AKS193" s="195">
        <f t="shared" si="307"/>
        <v>47.345829800000004</v>
      </c>
      <c r="AKT193" s="195">
        <f t="shared" si="307"/>
        <v>52.811790627147474</v>
      </c>
      <c r="AKU193" s="195">
        <f t="shared" si="307"/>
        <v>48.927977253080201</v>
      </c>
      <c r="AKV193" s="195">
        <f t="shared" si="307"/>
        <v>0</v>
      </c>
      <c r="AKW193" s="195">
        <f t="shared" si="307"/>
        <v>0</v>
      </c>
      <c r="AKX193" s="195">
        <f t="shared" si="307"/>
        <v>59.44204266096699</v>
      </c>
      <c r="AKY193" s="195">
        <f t="shared" si="307"/>
        <v>60.704848090480439</v>
      </c>
      <c r="AKZ193" s="195">
        <f t="shared" si="307"/>
        <v>65.078029601348135</v>
      </c>
      <c r="ALA193" s="195">
        <f t="shared" si="307"/>
        <v>65.078029601348135</v>
      </c>
      <c r="ALB193" s="195">
        <f t="shared" si="307"/>
        <v>52.343509333333337</v>
      </c>
      <c r="ALC193" s="195">
        <f t="shared" si="307"/>
        <v>16</v>
      </c>
      <c r="ALD193" s="195">
        <f t="shared" si="307"/>
        <v>0</v>
      </c>
      <c r="ALE193" s="195">
        <f t="shared" si="307"/>
        <v>36</v>
      </c>
      <c r="ALF193" s="195">
        <f t="shared" si="307"/>
        <v>40</v>
      </c>
      <c r="ALG193" s="195">
        <f t="shared" si="307"/>
        <v>40</v>
      </c>
      <c r="ALH193" s="195">
        <f t="shared" ref="ALH193:AMI193" si="308">ALH192-ALH187</f>
        <v>40</v>
      </c>
      <c r="ALI193" s="195">
        <f t="shared" si="308"/>
        <v>44.472620311326935</v>
      </c>
      <c r="ALJ193" s="195">
        <f t="shared" si="308"/>
        <v>24</v>
      </c>
      <c r="ALK193" s="195">
        <f t="shared" si="308"/>
        <v>0</v>
      </c>
      <c r="ALL193" s="195">
        <f t="shared" si="308"/>
        <v>28.472620311326938</v>
      </c>
      <c r="ALM193" s="195">
        <f t="shared" si="308"/>
        <v>26.236310155663464</v>
      </c>
      <c r="ALN193" s="195">
        <f t="shared" si="308"/>
        <v>24.000000000000004</v>
      </c>
      <c r="ALO193" s="195">
        <f t="shared" si="308"/>
        <v>36.472620311326935</v>
      </c>
      <c r="ALP193" s="195">
        <f t="shared" si="308"/>
        <v>30.768508966746836</v>
      </c>
      <c r="ALQ193" s="195">
        <f t="shared" si="308"/>
        <v>8</v>
      </c>
      <c r="ALR193" s="195">
        <f t="shared" si="308"/>
        <v>0</v>
      </c>
      <c r="ALS193" s="195">
        <f t="shared" si="308"/>
        <v>27.897415535711573</v>
      </c>
      <c r="ALT193" s="195">
        <f t="shared" si="308"/>
        <v>26.795387694579333</v>
      </c>
      <c r="ALU193" s="195">
        <f t="shared" si="308"/>
        <v>26.795387694579333</v>
      </c>
      <c r="ALV193" s="195">
        <f t="shared" si="308"/>
        <v>16</v>
      </c>
      <c r="ALW193" s="195">
        <f t="shared" si="308"/>
        <v>19.354465233495198</v>
      </c>
      <c r="ALX193" s="195">
        <f t="shared" si="308"/>
        <v>0</v>
      </c>
      <c r="ALY193" s="195">
        <f t="shared" si="308"/>
        <v>0</v>
      </c>
      <c r="ALZ193" s="195">
        <f t="shared" si="308"/>
        <v>0</v>
      </c>
      <c r="AMA193" s="195">
        <f t="shared" si="308"/>
        <v>0</v>
      </c>
      <c r="AMB193" s="195">
        <f t="shared" si="308"/>
        <v>0</v>
      </c>
      <c r="AMC193" s="195">
        <f t="shared" si="308"/>
        <v>16</v>
      </c>
      <c r="AMD193" s="195">
        <f t="shared" si="308"/>
        <v>16</v>
      </c>
      <c r="AME193" s="195">
        <f t="shared" si="308"/>
        <v>21.300687986890999</v>
      </c>
      <c r="AMF193" s="195">
        <f t="shared" si="308"/>
        <v>5.300687986891</v>
      </c>
      <c r="AMG193" s="195">
        <f t="shared" si="308"/>
        <v>25.773308298217934</v>
      </c>
      <c r="AMH193" s="195">
        <f t="shared" si="308"/>
        <v>20.472620311326935</v>
      </c>
      <c r="AMI193" s="195">
        <f t="shared" si="308"/>
        <v>20.588655272234</v>
      </c>
      <c r="AMJ193" s="195">
        <f t="shared" ref="AMJ193:AOU193" si="309">AMJ192-AMJ187</f>
        <v>16</v>
      </c>
      <c r="AMK193" s="195">
        <f t="shared" si="309"/>
        <v>16</v>
      </c>
      <c r="AML193" s="195">
        <f t="shared" si="309"/>
        <v>0</v>
      </c>
      <c r="AMM193" s="195">
        <f t="shared" si="309"/>
        <v>4.5886552722339982</v>
      </c>
      <c r="AMN193" s="195">
        <f t="shared" si="309"/>
        <v>24.122447263494664</v>
      </c>
      <c r="AMO193" s="195">
        <f t="shared" si="309"/>
        <v>24.122447263494664</v>
      </c>
      <c r="AMP193" s="195">
        <f t="shared" si="309"/>
        <v>22.355551267864335</v>
      </c>
      <c r="AMQ193" s="195">
        <f t="shared" si="309"/>
        <v>20.588655272234</v>
      </c>
      <c r="AMR193" s="195">
        <f t="shared" si="309"/>
        <v>16</v>
      </c>
      <c r="AMS193" s="195">
        <f t="shared" si="309"/>
        <v>20.588655272234</v>
      </c>
      <c r="AMT193" s="195">
        <f t="shared" si="309"/>
        <v>16.588655272234</v>
      </c>
      <c r="AMU193" s="195">
        <f t="shared" si="309"/>
        <v>0</v>
      </c>
      <c r="AMV193" s="195">
        <f t="shared" si="309"/>
        <v>0</v>
      </c>
      <c r="AMW193" s="195">
        <f t="shared" si="309"/>
        <v>8</v>
      </c>
      <c r="AMX193" s="195">
        <f t="shared" si="309"/>
        <v>8</v>
      </c>
      <c r="AMY193" s="195">
        <f t="shared" si="309"/>
        <v>16</v>
      </c>
      <c r="AMZ193" s="195">
        <f t="shared" si="309"/>
        <v>16</v>
      </c>
      <c r="ANA193" s="195">
        <f t="shared" si="309"/>
        <v>16</v>
      </c>
      <c r="ANB193" s="195">
        <f t="shared" si="309"/>
        <v>8</v>
      </c>
      <c r="ANC193" s="195">
        <f t="shared" si="309"/>
        <v>0</v>
      </c>
      <c r="AND193" s="195">
        <f t="shared" si="309"/>
        <v>8</v>
      </c>
      <c r="ANE193" s="195">
        <f t="shared" si="309"/>
        <v>8</v>
      </c>
      <c r="ANF193" s="195">
        <f t="shared" si="309"/>
        <v>0</v>
      </c>
      <c r="ANG193" s="195">
        <f t="shared" si="309"/>
        <v>0</v>
      </c>
      <c r="ANH193" s="195">
        <f t="shared" si="309"/>
        <v>0</v>
      </c>
      <c r="ANI193" s="195">
        <f t="shared" si="309"/>
        <v>0</v>
      </c>
      <c r="ANJ193" s="195">
        <f t="shared" si="309"/>
        <v>6.0654638655966657</v>
      </c>
      <c r="ANK193" s="195">
        <f t="shared" si="309"/>
        <v>5.9072343734506667</v>
      </c>
      <c r="ANL193" s="195">
        <f t="shared" si="309"/>
        <v>5.9072343734506667</v>
      </c>
      <c r="ANM193" s="195">
        <f t="shared" si="309"/>
        <v>0</v>
      </c>
      <c r="ANN193" s="195">
        <f t="shared" si="309"/>
        <v>8</v>
      </c>
      <c r="ANO193" s="195">
        <f t="shared" si="309"/>
        <v>18.495889645684667</v>
      </c>
      <c r="ANP193" s="195">
        <f t="shared" si="309"/>
        <v>8.4283576149769317</v>
      </c>
      <c r="ANQ193" s="195">
        <f t="shared" si="309"/>
        <v>8.1329958963043989</v>
      </c>
      <c r="ANR193" s="195">
        <f t="shared" si="309"/>
        <v>4.588655272233999</v>
      </c>
      <c r="ANS193" s="195">
        <f t="shared" si="309"/>
        <v>20.588655272234</v>
      </c>
      <c r="ANT193" s="195">
        <f t="shared" si="309"/>
        <v>20.588655272234</v>
      </c>
      <c r="ANU193" s="195">
        <f t="shared" si="309"/>
        <v>20.588655272234</v>
      </c>
      <c r="ANV193" s="195">
        <f t="shared" si="309"/>
        <v>16</v>
      </c>
      <c r="ANW193" s="195">
        <f t="shared" si="309"/>
        <v>16</v>
      </c>
      <c r="ANX193" s="195">
        <f t="shared" si="309"/>
        <v>0</v>
      </c>
      <c r="ANY193" s="195">
        <f t="shared" si="309"/>
        <v>0</v>
      </c>
      <c r="ANZ193" s="195">
        <f t="shared" si="309"/>
        <v>16</v>
      </c>
      <c r="AOA193" s="195">
        <f t="shared" si="309"/>
        <v>16</v>
      </c>
      <c r="AOB193" s="195">
        <f t="shared" si="309"/>
        <v>16</v>
      </c>
      <c r="AOC193" s="195">
        <f t="shared" si="309"/>
        <v>23.542272458959332</v>
      </c>
      <c r="AOD193" s="195">
        <f t="shared" si="309"/>
        <v>20.588655272234</v>
      </c>
      <c r="AOE193" s="195">
        <f t="shared" si="309"/>
        <v>20.588655272234</v>
      </c>
      <c r="AOF193" s="195">
        <f t="shared" si="309"/>
        <v>4.588655272233999</v>
      </c>
      <c r="AOG193" s="195">
        <f t="shared" si="309"/>
        <v>16</v>
      </c>
      <c r="AOH193" s="195">
        <f t="shared" si="309"/>
        <v>16</v>
      </c>
      <c r="AOI193" s="195">
        <f t="shared" si="309"/>
        <v>16</v>
      </c>
      <c r="AOJ193" s="195">
        <f t="shared" si="309"/>
        <v>24</v>
      </c>
      <c r="AOK193" s="195">
        <f t="shared" si="309"/>
        <v>20</v>
      </c>
      <c r="AOL193" s="195">
        <f t="shared" si="309"/>
        <v>0</v>
      </c>
      <c r="AOM193" s="195">
        <f t="shared" si="309"/>
        <v>0</v>
      </c>
      <c r="AON193" s="195">
        <f t="shared" si="309"/>
        <v>24</v>
      </c>
      <c r="AOO193" s="195">
        <f t="shared" si="309"/>
        <v>24</v>
      </c>
      <c r="AOP193" s="195">
        <f t="shared" si="309"/>
        <v>24</v>
      </c>
      <c r="AOQ193" s="195">
        <f t="shared" si="309"/>
        <v>16</v>
      </c>
      <c r="AOR193" s="195">
        <f t="shared" si="309"/>
        <v>16</v>
      </c>
      <c r="AOS193" s="195">
        <f t="shared" si="309"/>
        <v>0</v>
      </c>
      <c r="AOT193" s="195">
        <f t="shared" si="309"/>
        <v>0</v>
      </c>
      <c r="AOU193" s="195">
        <f t="shared" si="309"/>
        <v>0</v>
      </c>
      <c r="AOV193" s="195">
        <f t="shared" ref="AOV193:APW193" si="310">AOV192-AOV187</f>
        <v>0</v>
      </c>
      <c r="AOW193" s="195">
        <f t="shared" si="310"/>
        <v>0</v>
      </c>
      <c r="AOX193" s="195">
        <f t="shared" si="310"/>
        <v>16</v>
      </c>
      <c r="AOY193" s="195">
        <f t="shared" si="310"/>
        <v>16</v>
      </c>
      <c r="AOZ193" s="195">
        <f t="shared" si="310"/>
        <v>16</v>
      </c>
      <c r="APA193" s="195">
        <f t="shared" si="310"/>
        <v>0</v>
      </c>
      <c r="APB193" s="195">
        <f t="shared" si="310"/>
        <v>16</v>
      </c>
      <c r="APC193" s="195">
        <f t="shared" si="310"/>
        <v>16</v>
      </c>
      <c r="APD193" s="195">
        <f t="shared" si="310"/>
        <v>16</v>
      </c>
      <c r="APE193" s="195">
        <f t="shared" si="310"/>
        <v>16</v>
      </c>
      <c r="APF193" s="195">
        <f t="shared" si="310"/>
        <v>16</v>
      </c>
      <c r="APG193" s="195">
        <f t="shared" si="310"/>
        <v>0</v>
      </c>
      <c r="APH193" s="195">
        <f t="shared" si="310"/>
        <v>0</v>
      </c>
      <c r="API193" s="195">
        <f t="shared" si="310"/>
        <v>16</v>
      </c>
      <c r="APJ193" s="195">
        <f t="shared" si="310"/>
        <v>16</v>
      </c>
      <c r="APK193" s="195">
        <f t="shared" si="310"/>
        <v>20</v>
      </c>
      <c r="APL193" s="195">
        <f t="shared" si="310"/>
        <v>16</v>
      </c>
      <c r="APM193" s="195">
        <f t="shared" si="310"/>
        <v>20</v>
      </c>
      <c r="APN193" s="195">
        <f t="shared" si="310"/>
        <v>18</v>
      </c>
      <c r="APO193" s="195">
        <f t="shared" si="310"/>
        <v>17</v>
      </c>
      <c r="APP193" s="195">
        <f t="shared" si="310"/>
        <v>2</v>
      </c>
      <c r="APQ193" s="195">
        <f t="shared" si="310"/>
        <v>2</v>
      </c>
      <c r="APR193" s="195">
        <f t="shared" si="310"/>
        <v>8</v>
      </c>
      <c r="APS193" s="195">
        <f t="shared" si="310"/>
        <v>0</v>
      </c>
      <c r="APT193" s="195">
        <f t="shared" si="310"/>
        <v>8</v>
      </c>
      <c r="APU193" s="195">
        <f t="shared" si="310"/>
        <v>8</v>
      </c>
      <c r="APV193" s="195">
        <f t="shared" si="310"/>
        <v>8</v>
      </c>
      <c r="APW193" s="195">
        <f t="shared" si="310"/>
        <v>0</v>
      </c>
    </row>
    <row r="194" spans="2:1123">
      <c r="I194" s="245"/>
      <c r="J194" s="245"/>
      <c r="K194" s="245"/>
      <c r="L194" s="136"/>
      <c r="M194" s="245"/>
      <c r="N194" s="245"/>
      <c r="O194" s="244">
        <f>SUM(M193:Q193)/5</f>
        <v>44.6</v>
      </c>
      <c r="P194" s="245"/>
      <c r="Q194" s="245"/>
      <c r="R194" s="245"/>
      <c r="S194" s="136"/>
      <c r="T194" s="136"/>
      <c r="U194" s="136"/>
      <c r="V194" s="244">
        <f>SUM(X193)/1</f>
        <v>40</v>
      </c>
      <c r="W194" s="136"/>
      <c r="X194" s="136"/>
      <c r="Y194" s="136"/>
      <c r="Z194" s="136"/>
      <c r="AA194" s="136"/>
      <c r="AB194" s="136"/>
      <c r="AC194" s="244">
        <f>SUM(AB193:AE193)/4</f>
        <v>51.25</v>
      </c>
      <c r="AD194" s="136"/>
      <c r="AE194" s="136"/>
      <c r="AF194" s="136"/>
      <c r="AG194" s="136"/>
      <c r="AH194" s="136"/>
      <c r="AI194" s="136"/>
      <c r="AJ194" s="244">
        <f>SUM(AH193:AL193)/5</f>
        <v>48.2</v>
      </c>
      <c r="AK194" s="136"/>
      <c r="AL194" s="136"/>
      <c r="AM194" s="136"/>
      <c r="AN194" s="136"/>
      <c r="AO194" s="136"/>
      <c r="AP194" s="136"/>
      <c r="AQ194" s="244">
        <f>SUM(AO193:AS193)/5</f>
        <v>52.2</v>
      </c>
      <c r="AR194" s="136"/>
      <c r="AS194" s="136"/>
      <c r="AT194" s="136"/>
      <c r="AU194" s="136"/>
      <c r="AV194" s="136"/>
      <c r="AW194" s="136"/>
      <c r="AX194" s="244">
        <f>SUM(AV193:AZ193)/5</f>
        <v>50.6</v>
      </c>
      <c r="AY194" s="136"/>
      <c r="AZ194" s="136"/>
      <c r="BA194" s="136"/>
      <c r="BB194" s="136"/>
      <c r="BC194" s="136"/>
      <c r="BD194" s="136"/>
      <c r="BE194" s="244">
        <f>SUM(BC193:BG193)/5</f>
        <v>40.4</v>
      </c>
      <c r="BF194" s="136"/>
      <c r="BG194" s="136"/>
      <c r="BH194" s="136"/>
      <c r="BI194" s="136"/>
      <c r="BJ194" s="136"/>
      <c r="BK194" s="136"/>
      <c r="BL194" s="244">
        <f>SUM(BJ193:BN193)/5</f>
        <v>43.2</v>
      </c>
      <c r="BM194" s="136"/>
      <c r="BN194" s="136"/>
      <c r="BO194" s="136"/>
      <c r="BP194" s="136"/>
      <c r="BQ194" s="136"/>
      <c r="BR194" s="136"/>
      <c r="BS194" s="244">
        <f>SUM(BQ193:BU193)/5</f>
        <v>50.2</v>
      </c>
      <c r="BT194" s="136"/>
      <c r="BU194" s="136"/>
      <c r="BV194" s="136"/>
      <c r="BW194" s="136"/>
      <c r="BX194" s="136"/>
      <c r="BY194" s="136"/>
      <c r="BZ194" s="244">
        <f>SUM(BX193:CB193)/5</f>
        <v>51.2</v>
      </c>
      <c r="CA194" s="136"/>
      <c r="CB194" s="136"/>
      <c r="CC194" s="136"/>
      <c r="CD194" s="136"/>
      <c r="CE194" s="136"/>
      <c r="CF194" s="136"/>
      <c r="CG194" s="244">
        <f>SUM(CE193:CI193)/5</f>
        <v>54.8</v>
      </c>
      <c r="CH194" s="136"/>
      <c r="CI194" s="136"/>
      <c r="CJ194" s="136"/>
      <c r="CK194" s="136"/>
      <c r="CL194" s="136"/>
      <c r="CM194" s="136"/>
      <c r="CN194" s="244">
        <f>SUM(CL193:CP193)/5</f>
        <v>45.6</v>
      </c>
      <c r="CO194" s="136"/>
      <c r="CP194" s="136"/>
      <c r="CQ194" s="136"/>
      <c r="CR194" s="136"/>
      <c r="CS194" s="136"/>
      <c r="CT194" s="136"/>
      <c r="CU194" s="244">
        <f>SUM(CS193:CW193)/5</f>
        <v>42</v>
      </c>
      <c r="CV194" s="136"/>
      <c r="CW194" s="136"/>
      <c r="CX194" s="136"/>
      <c r="CY194" s="136"/>
      <c r="CZ194" s="136"/>
      <c r="DA194" s="136"/>
      <c r="DB194" s="244">
        <f>SUM(CZ193:DD193)/5</f>
        <v>31.4</v>
      </c>
      <c r="DC194" s="136"/>
      <c r="DD194" s="136"/>
      <c r="DE194" s="136"/>
      <c r="DF194" s="136"/>
      <c r="DG194" s="136"/>
      <c r="DH194" s="136"/>
      <c r="DI194" s="244">
        <f>SUM(DG193:DK193)/5</f>
        <v>40</v>
      </c>
      <c r="DJ194" s="136"/>
      <c r="DK194" s="136"/>
      <c r="DL194" s="136"/>
      <c r="DM194" s="136"/>
      <c r="DN194" s="136"/>
      <c r="DO194" s="136"/>
      <c r="DP194" s="244">
        <f>SUM(DN193:DR193)/5</f>
        <v>48.8</v>
      </c>
      <c r="DQ194" s="136"/>
      <c r="DR194" s="136"/>
      <c r="DS194" s="136"/>
      <c r="DT194" s="136"/>
      <c r="DU194" s="136"/>
      <c r="DV194" s="136"/>
      <c r="DW194" s="244">
        <f>SUM(DU193:DY193)/5</f>
        <v>48</v>
      </c>
      <c r="DX194" s="136"/>
      <c r="DY194" s="136"/>
      <c r="DZ194" s="136"/>
      <c r="EA194" s="136"/>
      <c r="EB194" s="136"/>
      <c r="EC194" s="136"/>
      <c r="ED194" s="244">
        <f>SUM(EB193:EF193)/5</f>
        <v>61</v>
      </c>
      <c r="EE194" s="136"/>
      <c r="EF194" s="136"/>
      <c r="EG194" s="136"/>
      <c r="EH194" s="136"/>
      <c r="EI194" s="136"/>
      <c r="EJ194" s="136"/>
      <c r="EK194" s="136"/>
      <c r="EL194" s="244">
        <f>SUM(EJ193:EL193)/3</f>
        <v>53.666666666666664</v>
      </c>
      <c r="EM194" s="136"/>
      <c r="EN194" s="136"/>
      <c r="EO194" s="136"/>
      <c r="EP194" s="136"/>
      <c r="EQ194" s="136"/>
      <c r="ER194" s="244">
        <f>SUM(EQ193:ET193)/4</f>
        <v>55.5</v>
      </c>
      <c r="ES194" s="136"/>
      <c r="ET194" s="136"/>
      <c r="EU194" s="136"/>
      <c r="EV194" s="136"/>
      <c r="EW194" s="136"/>
      <c r="EX194" s="136"/>
      <c r="EY194" s="244">
        <f>SUM(EW193:FA193)/5</f>
        <v>64</v>
      </c>
      <c r="EZ194" s="136"/>
      <c r="FA194" s="136"/>
      <c r="FB194" s="136"/>
      <c r="FC194" s="136"/>
      <c r="FD194" s="136"/>
      <c r="FE194" s="136"/>
      <c r="FF194" s="244">
        <f>SUM(FD193:FH193)/5</f>
        <v>55.4</v>
      </c>
      <c r="FG194" s="136"/>
      <c r="FH194" s="136"/>
      <c r="FI194" s="136"/>
      <c r="FJ194" s="136"/>
      <c r="FK194" s="136"/>
      <c r="FL194" s="136"/>
      <c r="FM194" s="244">
        <f>SUM(FK193:FO193)/5</f>
        <v>52.2</v>
      </c>
      <c r="FN194" s="136"/>
      <c r="FO194" s="136"/>
      <c r="FP194" s="136"/>
      <c r="FQ194" s="136"/>
      <c r="FR194" s="136"/>
      <c r="FS194" s="136"/>
      <c r="FT194" s="244">
        <f>SUM(FR193:FV193)/5</f>
        <v>55.8</v>
      </c>
      <c r="FU194" s="136"/>
      <c r="FV194" s="136"/>
      <c r="FW194" s="136"/>
      <c r="FX194" s="136"/>
      <c r="FY194" s="136"/>
      <c r="FZ194" s="136"/>
      <c r="GA194" s="244">
        <f>SUM(FY193:GC193)/5</f>
        <v>52.4</v>
      </c>
      <c r="GB194" s="136"/>
      <c r="GC194" s="136"/>
      <c r="GD194" s="136"/>
      <c r="GE194" s="136"/>
      <c r="GF194" s="136"/>
      <c r="GG194" s="136"/>
      <c r="GH194" s="244">
        <f>SUM(GF193:GJ193)/5</f>
        <v>53.8</v>
      </c>
      <c r="GI194" s="136"/>
      <c r="GJ194" s="136"/>
      <c r="GK194" s="136"/>
      <c r="GL194" s="136"/>
      <c r="GM194" s="136"/>
      <c r="GN194" s="136"/>
      <c r="GO194" s="244">
        <f>SUM(GM193:GQ193)/5</f>
        <v>54.8</v>
      </c>
      <c r="GP194" s="136"/>
      <c r="GQ194" s="136"/>
      <c r="GR194" s="136"/>
      <c r="GS194" s="136"/>
      <c r="GT194" s="136"/>
      <c r="GU194" s="136"/>
      <c r="GV194" s="244">
        <f>SUM(GT193:GX193)/5</f>
        <v>58</v>
      </c>
      <c r="GW194" s="136"/>
      <c r="GX194" s="136"/>
      <c r="GY194" s="136"/>
      <c r="GZ194" s="136"/>
      <c r="HA194" s="136"/>
      <c r="HB194" s="136"/>
      <c r="HC194" s="244">
        <f>SUM(HA193:HE193)/5</f>
        <v>55.8</v>
      </c>
      <c r="HD194" s="136"/>
      <c r="HE194" s="136"/>
      <c r="HF194" s="136"/>
      <c r="HG194" s="136"/>
      <c r="HH194" s="136"/>
      <c r="HI194" s="136"/>
      <c r="HJ194" s="244">
        <f>SUM(HI193:HL193)/4</f>
        <v>47.5</v>
      </c>
      <c r="HK194" s="136"/>
      <c r="HL194" s="136"/>
      <c r="HM194" s="136"/>
      <c r="HN194" s="136"/>
      <c r="HO194" s="136"/>
      <c r="HP194" s="136"/>
      <c r="HQ194" s="244">
        <f>SUM(HO193:HS193)/5</f>
        <v>48.4</v>
      </c>
      <c r="HR194" s="136"/>
      <c r="HS194" s="136"/>
      <c r="HT194" s="136"/>
      <c r="HU194" s="136"/>
      <c r="HV194" s="136"/>
      <c r="HW194" s="136"/>
      <c r="HX194" s="244">
        <f>SUM(HV193:HZ193)/5</f>
        <v>47.6</v>
      </c>
      <c r="HY194" s="136"/>
      <c r="HZ194" s="136"/>
      <c r="IA194" s="136"/>
      <c r="IB194" s="136"/>
      <c r="IC194" s="136"/>
      <c r="ID194" s="136"/>
      <c r="IE194" s="244">
        <f>SUM(IC193:IG193)/5</f>
        <v>50.8</v>
      </c>
      <c r="IF194" s="136"/>
      <c r="IG194" s="136"/>
      <c r="IH194" s="136"/>
      <c r="II194" s="136"/>
      <c r="IJ194" s="136"/>
      <c r="IK194" s="136"/>
      <c r="IL194" s="244"/>
      <c r="IM194" s="136"/>
      <c r="IN194" s="136"/>
      <c r="IO194" s="136"/>
      <c r="IP194" s="136"/>
      <c r="IQ194" s="136"/>
      <c r="IR194" s="136"/>
      <c r="IS194" s="380">
        <f>((SUM(IQ191:IU191))+(SUM(IQ193:IU193)))/5</f>
        <v>49.6</v>
      </c>
      <c r="IT194" s="136"/>
      <c r="IU194" s="136"/>
      <c r="IV194" s="136"/>
      <c r="IW194" s="136"/>
      <c r="IX194" s="136"/>
      <c r="IY194" s="136"/>
      <c r="IZ194" s="380">
        <f>((SUM(IX191:JB191))+(SUM(IX193:JB193)))/5</f>
        <v>52</v>
      </c>
      <c r="JA194" s="136"/>
      <c r="JB194" s="136"/>
      <c r="JC194" s="136"/>
      <c r="JD194" s="136"/>
      <c r="JE194" s="136"/>
      <c r="JF194" s="136"/>
      <c r="JG194" s="380">
        <f>((SUM(JE191:JI191))+(SUM(JE193:JI193)))/5</f>
        <v>50.4</v>
      </c>
      <c r="JH194" s="136"/>
      <c r="JI194" s="136"/>
      <c r="JJ194" s="136"/>
      <c r="JK194" s="136"/>
      <c r="JL194" s="136"/>
      <c r="JM194" s="136"/>
      <c r="JN194" s="380">
        <f>((SUM(JL191:JP191))+(SUM(JL193:JP193)))/5</f>
        <v>52.8</v>
      </c>
      <c r="JO194" s="136"/>
      <c r="JP194" s="136"/>
      <c r="JQ194" s="136"/>
      <c r="JR194" s="136"/>
      <c r="JS194" s="136"/>
      <c r="JT194" s="136"/>
      <c r="JU194" s="380">
        <f>((SUM(JT191:JW191))+(SUM(JT193:JW193)))/4</f>
        <v>62</v>
      </c>
      <c r="JV194" s="136"/>
      <c r="JW194" s="136"/>
      <c r="JX194" s="136"/>
      <c r="JY194" s="136"/>
      <c r="JZ194" s="136"/>
      <c r="KA194" s="136"/>
      <c r="KB194" s="244">
        <f>((SUM(KA191:KD191))+(SUM(KA193:KD193)))/4</f>
        <v>51</v>
      </c>
      <c r="KC194" s="136"/>
      <c r="KD194" s="136"/>
      <c r="KE194" s="136"/>
      <c r="KF194" s="136"/>
      <c r="KG194" s="136"/>
      <c r="KH194" s="136"/>
      <c r="KI194" s="244">
        <f>((SUM(KG191:KK191))+(SUM(KG193:KK193)))/5</f>
        <v>51.7</v>
      </c>
      <c r="KJ194" s="136"/>
      <c r="KK194" s="136"/>
      <c r="KL194" s="136"/>
      <c r="KM194" s="136"/>
      <c r="KN194" s="136"/>
      <c r="KO194" s="136"/>
      <c r="KP194" s="244">
        <f>((SUM(KN191:KR191))+(SUM(KN193:KR193)))/5</f>
        <v>53.2</v>
      </c>
      <c r="KQ194" s="136"/>
      <c r="KR194" s="136"/>
      <c r="KS194" s="136"/>
      <c r="KT194" s="136"/>
      <c r="KU194" s="136"/>
      <c r="KV194" s="136"/>
      <c r="KW194" s="244">
        <f>((SUM(KV191:KY191))+(SUM(KV193:KY193)))/4</f>
        <v>49.5</v>
      </c>
      <c r="KX194" s="136"/>
      <c r="KY194" s="136"/>
      <c r="KZ194" s="136"/>
      <c r="LA194" s="136"/>
      <c r="LB194" s="136"/>
      <c r="LC194" s="136"/>
      <c r="LD194" s="244">
        <f>((SUM(LB191:LF191))+(SUM(LB193:LF193)))/5</f>
        <v>48.8</v>
      </c>
      <c r="LE194" s="136"/>
      <c r="LF194" s="136"/>
      <c r="LG194" s="136"/>
      <c r="LH194" s="136"/>
      <c r="LI194" s="136"/>
      <c r="LJ194" s="136"/>
      <c r="LK194" s="244">
        <f>((SUM(LI191:LM191))+(SUM(LI193:LM193)))/5</f>
        <v>44.8</v>
      </c>
      <c r="LL194" s="136"/>
      <c r="LM194" s="136"/>
      <c r="LN194" s="136"/>
      <c r="LO194" s="136"/>
      <c r="LP194" s="136"/>
      <c r="LQ194" s="136"/>
      <c r="LR194" s="244">
        <f>((SUM(LQ191:LT191))+(SUM(LQ193:LT193)))/4</f>
        <v>47.5</v>
      </c>
      <c r="LS194" s="136"/>
      <c r="LT194" s="136"/>
      <c r="LU194" s="136"/>
      <c r="LV194" s="136"/>
      <c r="LW194" s="136"/>
      <c r="LX194" s="136"/>
      <c r="LY194" s="244">
        <f>((SUM(LW191:MA191))+(SUM(LW193:MA193)))/5</f>
        <v>45.2</v>
      </c>
      <c r="LZ194" s="136"/>
      <c r="MA194" s="136"/>
      <c r="MB194" s="136"/>
      <c r="MC194" s="136"/>
      <c r="MD194" s="136"/>
      <c r="ME194" s="136"/>
      <c r="MF194" s="244">
        <f>((SUM(MD191:MH191))+(SUM(MD193:MH193)))/5</f>
        <v>52.4</v>
      </c>
      <c r="MG194" s="136"/>
      <c r="MH194" s="136"/>
      <c r="MI194" s="136"/>
      <c r="MJ194" s="136"/>
      <c r="MK194" s="136"/>
      <c r="ML194" s="136"/>
      <c r="MM194" s="244">
        <f>((SUM(MK191:MO191))+(SUM(MK193:MO193)))/5</f>
        <v>51.4</v>
      </c>
      <c r="MN194" s="136"/>
      <c r="MO194" s="136"/>
      <c r="MP194" s="136"/>
      <c r="MQ194" s="136"/>
      <c r="MR194" s="136"/>
      <c r="MS194" s="136"/>
      <c r="MT194" s="244">
        <f>((SUM(MR191:MV191))+(SUM(MR193:MV193)))/5</f>
        <v>52</v>
      </c>
      <c r="MU194" s="136"/>
      <c r="MV194" s="136"/>
      <c r="MW194" s="136"/>
      <c r="MX194" s="136"/>
      <c r="MY194" s="136"/>
      <c r="MZ194" s="136"/>
      <c r="NA194" s="244">
        <f>((SUM(MY191:NC191))+(SUM(MY193:NC193)))/5</f>
        <v>46.2</v>
      </c>
      <c r="NB194" s="136"/>
      <c r="NC194" s="136"/>
      <c r="ND194" s="136"/>
      <c r="NE194" s="136"/>
      <c r="NF194" s="136"/>
      <c r="NG194" s="136"/>
      <c r="NH194" s="244">
        <f>((SUM(NF191:NJ191))+(SUM(NF193:NJ193)))/5</f>
        <v>50.6</v>
      </c>
      <c r="NI194" s="136"/>
      <c r="NJ194" s="136"/>
      <c r="NK194" s="136"/>
      <c r="NL194" s="136"/>
      <c r="NM194" s="136"/>
      <c r="NN194" s="136"/>
      <c r="NO194" s="244">
        <f>((SUM(NM191:NQ191))+(SUM(NM193:NQ193)))/5</f>
        <v>45.6</v>
      </c>
      <c r="NP194" s="136"/>
      <c r="NQ194" s="136"/>
      <c r="NR194" s="136"/>
      <c r="NS194" s="136"/>
      <c r="NT194" s="136"/>
      <c r="NU194" s="136"/>
      <c r="NV194" s="244">
        <f>SUM(NO194+OC194)/2</f>
        <v>40</v>
      </c>
      <c r="OC194" s="244">
        <f>((SUM(OA191:OE191))+(SUM(OA193:OE193)))/5</f>
        <v>34.4</v>
      </c>
      <c r="OJ194" s="244">
        <f>((SUM(OI191:OM191))+(SUM(OI193:OM193)))/5</f>
        <v>41.6</v>
      </c>
      <c r="OQ194" s="244">
        <f>((SUM(OO191:OS191))+(SUM(OO193:OS193)))/5</f>
        <v>40.799999999999997</v>
      </c>
      <c r="OX194" s="244">
        <f>((SUM(OV191:OZ191))+(SUM(OV193:OZ193)))/5</f>
        <v>50</v>
      </c>
      <c r="PE194" s="244">
        <f>((SUM(PC191:PG191))+(SUM(PC193:PG193)))/5</f>
        <v>51.2</v>
      </c>
      <c r="PL194" s="244">
        <f>((SUM(PJ191:PN191))+(SUM(PJ193:PN193)))/4</f>
        <v>44</v>
      </c>
      <c r="PS194" s="244">
        <f>((SUM(PQ191:PU191))+(SUM(PQ193:PU193)))/5</f>
        <v>48</v>
      </c>
      <c r="PZ194" s="244">
        <f>((SUM(PY191:QB191))+(SUM(PY193:QB193)))/4</f>
        <v>48</v>
      </c>
      <c r="QG194" s="244">
        <f>((SUM(QE191:QI191))+(SUM(QE193:QI193)))/5</f>
        <v>41.6</v>
      </c>
      <c r="QN194" s="244">
        <f>((SUM(QL191:QP191))+(SUM(QL193:QP193)))/5</f>
        <v>38</v>
      </c>
      <c r="QU194" s="244">
        <f>((SUM(QS191:QW191))+(SUM(QS193:QW193)))/4.5</f>
        <v>38.444444444444443</v>
      </c>
      <c r="RB194" s="380">
        <f>((SUM(QZ191:RD191))+(SUM(QZ193:RD193)))/5</f>
        <v>43</v>
      </c>
      <c r="RH194" s="136"/>
      <c r="RI194" s="244">
        <f>((SUM(RG191:RK191))+(SUM(RG193:RK193)))/5</f>
        <v>39.200000000000003</v>
      </c>
      <c r="RJ194" s="136"/>
      <c r="RK194" s="136"/>
      <c r="RL194" s="136"/>
      <c r="RM194" s="136"/>
      <c r="RN194" s="136"/>
      <c r="RO194" s="136"/>
      <c r="RP194" s="244">
        <f>((SUM(RN191:RR191))+(SUM(RN193:RR193)))/5</f>
        <v>38.4</v>
      </c>
      <c r="RQ194" s="136"/>
      <c r="RR194" s="136"/>
      <c r="RS194" s="136"/>
      <c r="RT194" s="136"/>
      <c r="RU194" s="136"/>
      <c r="RV194" s="136"/>
      <c r="RW194" s="244">
        <f>((SUM(RU191:RY191))+(SUM(RU193:RY193)))/5</f>
        <v>40</v>
      </c>
      <c r="RX194" s="136"/>
      <c r="RY194" s="136"/>
      <c r="RZ194" s="136"/>
      <c r="SA194" s="136"/>
      <c r="SB194" s="136"/>
      <c r="SC194" s="136"/>
      <c r="SD194" s="244">
        <f>((SUM(SB191:SF191))+(SUM(SB193:SF193)))/5</f>
        <v>38.4</v>
      </c>
      <c r="SE194" s="136"/>
      <c r="SF194" s="136"/>
      <c r="SG194" s="136"/>
      <c r="SH194" s="136"/>
      <c r="SI194" s="136"/>
      <c r="SJ194" s="136"/>
      <c r="SK194" s="244">
        <f>((SUM(SI191:SM191))+(SUM(SI193:SM193)))/4</f>
        <v>44</v>
      </c>
      <c r="SL194" s="136"/>
      <c r="SM194" s="136"/>
      <c r="SN194" s="136"/>
      <c r="SO194" s="136"/>
      <c r="SP194" s="136"/>
      <c r="SQ194" s="136"/>
      <c r="SR194" s="244">
        <f>((SUM(SR191:ST191))+(SUM(SR193:ST193)))/3</f>
        <v>37.333333333333336</v>
      </c>
      <c r="SS194" s="136"/>
      <c r="ST194" s="136"/>
      <c r="SU194" s="136"/>
      <c r="SV194" s="136"/>
      <c r="SW194" s="136"/>
      <c r="SX194" s="136"/>
      <c r="SY194" s="244">
        <f>((SUM(SW191:TA191))+(SUM(SW193:TA193)))/5</f>
        <v>42.4</v>
      </c>
      <c r="SZ194" s="136"/>
      <c r="TA194" s="136"/>
      <c r="TB194" s="136"/>
      <c r="TC194" s="136"/>
      <c r="TD194" s="136"/>
      <c r="TE194" s="136"/>
      <c r="TF194" s="244">
        <f>((SUM(TD191:TH191))+(SUM(TD193:TH193)))/5</f>
        <v>46.6</v>
      </c>
      <c r="TG194" s="136"/>
      <c r="TH194" s="136"/>
      <c r="TI194" s="136"/>
      <c r="TJ194" s="136"/>
      <c r="TK194" s="136"/>
      <c r="TL194" s="136"/>
      <c r="TM194" s="244">
        <f>((SUM(TK191:TO191))+(SUM(TK193:TO193)))/5</f>
        <v>50.4</v>
      </c>
      <c r="TN194" s="136"/>
      <c r="TO194" s="136"/>
      <c r="TP194" s="136"/>
      <c r="TQ194" s="136"/>
      <c r="TR194" s="136"/>
      <c r="TS194" s="136"/>
      <c r="TT194" s="244">
        <f>((SUM(TR191:TV191))+(SUM(TR193:TV193)))/5</f>
        <v>52.5</v>
      </c>
      <c r="TU194" s="136"/>
      <c r="TV194" s="136"/>
      <c r="TW194" s="136"/>
      <c r="TX194" s="136"/>
      <c r="TY194" s="136"/>
      <c r="TZ194" s="136"/>
      <c r="UA194" s="244">
        <f>((SUM(TY191:UC191))+(SUM(TY193:UC193)))/5</f>
        <v>51.4</v>
      </c>
      <c r="UB194" s="136"/>
      <c r="UC194" s="136"/>
      <c r="UD194" s="136"/>
      <c r="UE194" s="136"/>
      <c r="UF194" s="136"/>
      <c r="UG194" s="136"/>
      <c r="UH194" s="244">
        <f>((SUM(UF191:UJ191))+(SUM(UF193:UJ193)))/5</f>
        <v>48.8</v>
      </c>
      <c r="UI194" s="136"/>
      <c r="UJ194" s="136"/>
      <c r="UK194" s="136"/>
      <c r="UL194" s="136"/>
      <c r="UM194" s="136"/>
      <c r="UN194" s="136"/>
      <c r="UO194" s="244">
        <f>((SUM(UM191:UQ191))+(SUM(UM193:UQ193)))/5</f>
        <v>38.6</v>
      </c>
      <c r="UP194" s="136"/>
      <c r="UQ194" s="136"/>
      <c r="UR194" s="136"/>
      <c r="US194" s="136"/>
      <c r="UT194" s="136"/>
      <c r="UU194" s="136"/>
      <c r="UV194" s="380">
        <f>((SUM(UT191:UX191))+(SUM(UT193:UX193)))/5</f>
        <v>33.799999999999997</v>
      </c>
      <c r="UW194" s="136"/>
      <c r="UX194" s="136"/>
      <c r="UY194" s="136"/>
      <c r="UZ194" s="136"/>
      <c r="VA194" s="136"/>
      <c r="VB194" s="136"/>
      <c r="VC194" s="244">
        <f>((SUM(VA191:VE191))+(SUM(VA193:VE193)))/5</f>
        <v>42.4</v>
      </c>
      <c r="VD194" s="136"/>
      <c r="VE194" s="136"/>
      <c r="VF194" s="136"/>
      <c r="VG194" s="136"/>
      <c r="VH194" s="136"/>
      <c r="VI194" s="136"/>
      <c r="VJ194" s="244">
        <f>((SUM(VH191:VL191))+(SUM(VH193:VL193)))/5</f>
        <v>40.799999999999997</v>
      </c>
      <c r="VK194" s="136"/>
      <c r="VL194" s="136"/>
      <c r="VM194" s="136"/>
      <c r="VN194" s="136"/>
      <c r="VO194" s="136"/>
      <c r="VP194" s="136"/>
      <c r="VQ194" s="244">
        <f>((SUM(VP191:VS191))+(SUM(VP193:VS193)))/4</f>
        <v>42</v>
      </c>
      <c r="VR194" s="136"/>
      <c r="VS194" s="136"/>
      <c r="VT194" s="136"/>
      <c r="VU194" s="136"/>
      <c r="VV194" s="136"/>
      <c r="VW194" s="136"/>
      <c r="VX194" s="244">
        <f>((SUM(VV191:VZ191))+(SUM(VV193:VZ193)))/5</f>
        <v>34.200000000000003</v>
      </c>
      <c r="VY194" s="136"/>
      <c r="VZ194" s="136"/>
      <c r="WA194" s="136"/>
      <c r="WB194" s="136"/>
      <c r="WC194" s="136"/>
      <c r="WD194" s="136"/>
      <c r="WE194" s="244">
        <f>((SUM(WC191:WG191))+(SUM(WC193:WG193)))/5</f>
        <v>46.6</v>
      </c>
      <c r="WF194" s="136"/>
      <c r="WG194" s="136"/>
      <c r="WH194" s="136"/>
      <c r="WI194" s="136"/>
      <c r="WJ194" s="136"/>
      <c r="WK194" s="136"/>
      <c r="WL194" s="136"/>
      <c r="WM194" s="136"/>
      <c r="WN194" s="136"/>
      <c r="WO194" s="136"/>
      <c r="WP194" s="136"/>
      <c r="WQ194" s="136"/>
      <c r="WR194" s="136"/>
      <c r="WS194" s="244">
        <f>((SUM(WQ191:WU191))+(SUM(WQ193:WU193)))/5</f>
        <v>43.8</v>
      </c>
      <c r="WT194" s="136"/>
      <c r="WU194" s="136"/>
      <c r="WV194" s="136"/>
      <c r="WW194" s="136"/>
      <c r="WX194" s="136"/>
      <c r="WY194" s="136"/>
      <c r="WZ194" s="244">
        <f>((SUM(WX191:XB191))+(SUM(WX193:XB193)))/5</f>
        <v>43.2</v>
      </c>
      <c r="XA194" s="136"/>
      <c r="XB194" s="136"/>
      <c r="XC194" s="136"/>
      <c r="XD194" s="136"/>
      <c r="XE194" s="136"/>
      <c r="XF194" s="136"/>
      <c r="XG194" s="244">
        <f>((SUM(XE191:XI191))+(SUM(XE193:XI193)))/5</f>
        <v>42.4</v>
      </c>
      <c r="XH194" s="136"/>
      <c r="XI194" s="136"/>
      <c r="XJ194" s="136"/>
      <c r="XK194" s="136"/>
      <c r="XL194" s="136"/>
      <c r="XM194" s="136"/>
      <c r="XN194" s="244">
        <f>((SUM(XL191:XP191))+(SUM(XL193:XP193)))/5</f>
        <v>39.6</v>
      </c>
      <c r="XO194" s="136"/>
      <c r="XP194" s="136"/>
      <c r="XQ194" s="136"/>
      <c r="XR194" s="136"/>
      <c r="XS194" s="136"/>
      <c r="XT194" s="136"/>
      <c r="XU194" s="244">
        <f>((SUM(XT191:XW191))+(SUM(XT193:XW193)))/4</f>
        <v>43</v>
      </c>
      <c r="XV194" s="136"/>
      <c r="XW194" s="136"/>
      <c r="XX194" s="136"/>
      <c r="XY194" s="136"/>
      <c r="XZ194" s="136"/>
      <c r="YA194" s="136"/>
      <c r="YB194" s="244">
        <f>((SUM(YB191:YD191))+(SUM(YB193:YD193)))/3</f>
        <v>41</v>
      </c>
      <c r="YC194" s="136"/>
      <c r="YD194" s="136"/>
      <c r="YE194" s="136"/>
      <c r="YF194" s="136"/>
      <c r="YG194" s="136"/>
      <c r="YH194" s="136"/>
      <c r="YI194" s="244">
        <f>((SUM(YG191:YK191))+(SUM(YG193:YK193)))/5</f>
        <v>43.6</v>
      </c>
      <c r="YJ194" s="136"/>
      <c r="YK194" s="136"/>
      <c r="YL194" s="136"/>
      <c r="YM194" s="136"/>
      <c r="YN194" s="136"/>
      <c r="YO194" s="136"/>
      <c r="YP194" s="244">
        <f>((SUM(YN191:YR191))+(SUM(YN193:YR193)))/5</f>
        <v>42.6</v>
      </c>
      <c r="YQ194" s="136"/>
      <c r="YR194" s="136"/>
      <c r="YS194" s="136"/>
      <c r="YT194" s="136"/>
      <c r="YU194" s="136"/>
      <c r="YV194" s="136"/>
      <c r="YW194" s="244">
        <f>((SUM(YV191:YY191))+(SUM(YV193:YY193)))/4</f>
        <v>34.25</v>
      </c>
      <c r="YX194" s="136"/>
      <c r="YY194" s="136"/>
      <c r="YZ194" s="136"/>
      <c r="ZA194" s="136"/>
      <c r="ZB194" s="136"/>
      <c r="ZC194" s="136"/>
      <c r="ZD194" s="244">
        <f>((SUM(ZB191:ZF191))+(SUM(ZB193:ZF193)))/5</f>
        <v>38.4</v>
      </c>
      <c r="ZE194" s="136"/>
      <c r="ZF194" s="136"/>
      <c r="ZG194" s="136"/>
      <c r="ZH194" s="136"/>
      <c r="ZI194" s="136"/>
      <c r="ZJ194" s="136"/>
      <c r="ZK194" s="244">
        <f>((SUM(ZI191:ZM191))+(SUM(ZI193:ZM193)))/5</f>
        <v>41.8</v>
      </c>
      <c r="ZL194" s="136"/>
      <c r="ZM194" s="136"/>
      <c r="ZN194" s="136"/>
      <c r="ZO194" s="136"/>
      <c r="ZP194" s="136"/>
      <c r="ZQ194" s="136"/>
      <c r="ZR194" s="244">
        <f>((SUM(ZQ191:ZT191))+(SUM(ZQ193:ZT193)))/4</f>
        <v>25.75</v>
      </c>
      <c r="ZS194" s="136"/>
      <c r="ZT194" s="136"/>
      <c r="ZU194" s="136"/>
      <c r="ZV194" s="136"/>
      <c r="ZW194" s="136"/>
      <c r="ZX194" s="136"/>
      <c r="ZY194" s="244">
        <f>((SUM(ZW191:AAA191))+(SUM(ZW193:AAA193)))/5</f>
        <v>22.4</v>
      </c>
      <c r="ZZ194" s="136"/>
      <c r="AAA194" s="136"/>
      <c r="AAB194" s="136"/>
      <c r="AAC194" s="136"/>
      <c r="AAD194" s="136"/>
      <c r="AAE194" s="136"/>
      <c r="AAF194" s="244">
        <f>((SUM(AAD191:AAH191))+(SUM(AAD193:AAH193)))/5</f>
        <v>24</v>
      </c>
      <c r="AAG194" s="136"/>
      <c r="AAH194" s="136"/>
      <c r="AAI194" s="136"/>
      <c r="AAJ194" s="136"/>
      <c r="AAK194" s="136"/>
      <c r="AAL194" s="136"/>
      <c r="AAM194" s="244">
        <f>((SUM(AAL191:AAO191))+(SUM(AAL193:AAO193)))/4</f>
        <v>39</v>
      </c>
      <c r="AAN194" s="136"/>
      <c r="AAO194" s="136"/>
      <c r="AAP194" s="136"/>
      <c r="AAQ194" s="136"/>
      <c r="AAR194" s="136"/>
      <c r="AAS194" s="136"/>
      <c r="AAT194" s="244">
        <f>((SUM(AAR191:AAV191))+(SUM(AAR193:AAV193)))/5</f>
        <v>48.4</v>
      </c>
      <c r="AAU194" s="136"/>
      <c r="AAV194" s="136"/>
      <c r="AAW194" s="136"/>
      <c r="AAX194" s="136"/>
      <c r="AAY194" s="136"/>
      <c r="AAZ194" s="136"/>
      <c r="ABA194" s="244">
        <f>((SUM(AAY191:ABC191))+(SUM(AAY193:ABC193)))/5</f>
        <v>41.6</v>
      </c>
      <c r="ABB194" s="136"/>
      <c r="ABC194" s="136"/>
      <c r="ABD194" s="136"/>
      <c r="ABE194" s="136"/>
      <c r="ABF194" s="136"/>
      <c r="ABG194" s="136"/>
      <c r="ABH194" s="244">
        <f>((SUM(ABF191:ABJ191))+(SUM(ABF193:ABJ193)))/5</f>
        <v>43.6</v>
      </c>
      <c r="ABI194" s="136"/>
      <c r="ABJ194" s="136"/>
      <c r="ABK194" s="136"/>
      <c r="ABL194" s="136"/>
      <c r="ABM194" s="136"/>
      <c r="ABN194" s="136"/>
      <c r="ABO194" s="244">
        <f>((SUM(ABM191:ABQ191))+(SUM(ABM193:ABQ193)))/5</f>
        <v>46.1</v>
      </c>
      <c r="ABP194" s="136"/>
      <c r="ABQ194" s="136"/>
      <c r="ABR194" s="136"/>
      <c r="ABS194" s="136"/>
      <c r="ABT194" s="136"/>
      <c r="ABU194" s="136"/>
      <c r="ABV194" s="136"/>
      <c r="ABW194" s="136"/>
      <c r="ABX194" s="136"/>
      <c r="ABY194" s="136"/>
      <c r="ABZ194" s="136"/>
      <c r="ACA194" s="136"/>
      <c r="ACB194" s="136"/>
      <c r="ACC194" s="244">
        <f>((SUM(ACA191:ACE191))+(SUM(ACA193:ACE193)))/5</f>
        <v>49.2</v>
      </c>
      <c r="ACD194" s="136"/>
      <c r="ACE194" s="136"/>
      <c r="ACF194" s="136"/>
      <c r="ACG194" s="136"/>
      <c r="ACH194" s="136"/>
      <c r="ACI194" s="136"/>
      <c r="ACJ194" s="244">
        <f>((SUM(ACI191:ACL191))+(SUM(ACI193:ACL193)))/4</f>
        <v>44.75</v>
      </c>
      <c r="ACK194" s="136"/>
      <c r="ACL194" s="136"/>
      <c r="ACM194" s="136"/>
      <c r="ACN194" s="136"/>
      <c r="ACO194" s="136"/>
      <c r="ACP194" s="136"/>
      <c r="ACQ194" s="244">
        <f>((SUM(ACO191:ACS191))+(SUM(ACO193:ACS193)))/5</f>
        <v>43.6</v>
      </c>
      <c r="ACR194" s="136"/>
      <c r="ACS194" s="136"/>
      <c r="ACT194" s="136"/>
      <c r="ACU194" s="136"/>
      <c r="ACV194" s="136"/>
      <c r="ACW194" s="136"/>
      <c r="ACX194" s="244">
        <f>((SUM(ACV191:ACZ191))+(SUM(ACV193:ACZ193)))/5</f>
        <v>46.6</v>
      </c>
      <c r="ACY194" s="136"/>
      <c r="ACZ194" s="136"/>
      <c r="ADA194" s="136"/>
      <c r="ADB194" s="136"/>
      <c r="ADC194" s="136"/>
      <c r="ADD194" s="136"/>
      <c r="ADE194" s="244">
        <f>((SUM(ADC191:ADG191))+(SUM(ADC193:ADG193)))/5</f>
        <v>45</v>
      </c>
      <c r="ADF194" s="136"/>
      <c r="ADG194" s="136"/>
      <c r="ADH194" s="136"/>
      <c r="ADI194" s="136"/>
      <c r="ADJ194" s="136"/>
      <c r="ADK194" s="136"/>
      <c r="ADL194" s="380">
        <f>((SUM(ADJ191:ADN191))+(SUM(ADJ193:ADN193)))/4</f>
        <v>43.5</v>
      </c>
      <c r="ADM194" s="136"/>
      <c r="ADN194" s="136"/>
      <c r="ADO194" s="136"/>
      <c r="ADP194" s="136"/>
      <c r="ADQ194" s="136"/>
      <c r="ADR194" s="136"/>
      <c r="ADS194" s="244">
        <f>((SUM(ADQ191:ADU191))+(SUM(ADQ193:ADU193)))/5</f>
        <v>44.2</v>
      </c>
      <c r="ADT194" s="136"/>
      <c r="ADU194" s="136"/>
      <c r="ADV194" s="136"/>
      <c r="ADW194" s="136"/>
      <c r="ADX194" s="136"/>
      <c r="ADY194" s="136"/>
      <c r="ADZ194" s="244">
        <f>((SUM(ADY191:AEB191))+(SUM(ADY193:AEB193)))/4</f>
        <v>57.5</v>
      </c>
      <c r="AEA194" s="136"/>
      <c r="AEB194" s="136"/>
      <c r="AEC194" s="136"/>
      <c r="AED194" s="136"/>
      <c r="AEE194" s="136"/>
      <c r="AEF194" s="136"/>
      <c r="AEG194" s="244">
        <f>((SUM(AEE191:AEI191))+(SUM(AEE193:AEI193)))/5</f>
        <v>57</v>
      </c>
      <c r="AEH194" s="136"/>
      <c r="AEI194" s="136"/>
      <c r="AEJ194" s="136"/>
      <c r="AEK194" s="136"/>
      <c r="AEL194" s="136"/>
      <c r="AEM194" s="136"/>
      <c r="AEN194" s="244">
        <f>((SUM(AEL191:AEP191))+(SUM(AEL193:AEP193)))/5</f>
        <v>56.4</v>
      </c>
      <c r="AEO194" s="136"/>
      <c r="AEP194" s="136"/>
      <c r="AEQ194" s="136"/>
      <c r="AER194" s="136"/>
      <c r="AES194" s="136"/>
      <c r="AET194" s="136"/>
      <c r="AEU194" s="244">
        <f>((SUM(AES191:AEV191))+(SUM(AES193:AEV193)))/4</f>
        <v>46.25</v>
      </c>
      <c r="AEV194" s="136"/>
      <c r="AEW194" s="136"/>
      <c r="AEX194" s="136"/>
      <c r="AEY194" s="136"/>
      <c r="AEZ194" s="136"/>
      <c r="AFA194" s="136"/>
      <c r="AFB194" s="244">
        <f>((SUM(AEZ191:AFD191))+(SUM(AEZ193:AFD193)))/5</f>
        <v>48.2</v>
      </c>
      <c r="AFC194" s="136"/>
      <c r="AFD194" s="136"/>
      <c r="AFE194" s="136"/>
      <c r="AFF194" s="136"/>
      <c r="AFG194" s="136"/>
      <c r="AFH194" s="136"/>
      <c r="AFI194" s="244">
        <f>((SUM(AFG191:AFK191))+(SUM(AFG193:AFK193)))/5</f>
        <v>55</v>
      </c>
      <c r="AFJ194" s="136"/>
      <c r="AFK194" s="136"/>
      <c r="AFL194" s="136"/>
      <c r="AFM194" s="136"/>
      <c r="AFN194" s="136"/>
      <c r="AFO194" s="136"/>
      <c r="AFP194" s="244">
        <f>((SUM(AFN191:AFR191))+(SUM(AFN193:AFR193)))/5</f>
        <v>52</v>
      </c>
      <c r="AFQ194" s="136"/>
      <c r="AFR194" s="136"/>
      <c r="AFS194" s="136"/>
      <c r="AFT194" s="136"/>
      <c r="AFU194" s="136"/>
      <c r="AFV194" s="136"/>
      <c r="AFW194" s="244">
        <f>((SUM(AFU191:AFY191))+(SUM(AFU193:AFY193)))/5</f>
        <v>53.6</v>
      </c>
      <c r="AFX194" s="136"/>
      <c r="AFY194" s="136"/>
      <c r="AFZ194" s="136"/>
      <c r="AGA194" s="136"/>
      <c r="AGB194" s="136"/>
      <c r="AGC194" s="136"/>
      <c r="AGD194" s="244">
        <f>((SUM(AGB191:AGF191))+(SUM(AGB193:AGF193)))/5</f>
        <v>56.6</v>
      </c>
      <c r="AGE194" s="136"/>
      <c r="AGF194" s="136"/>
      <c r="AGG194" s="136"/>
      <c r="AGH194" s="136"/>
      <c r="AGI194" s="136"/>
      <c r="AGJ194" s="136"/>
      <c r="AGK194" s="380">
        <f>((SUM(AGI191:AGM191))+(SUM(AGI193:AGM193)))/4</f>
        <v>61.5</v>
      </c>
      <c r="AGL194" s="136"/>
      <c r="AGM194" s="136"/>
      <c r="AGN194" s="136"/>
      <c r="AGO194" s="136"/>
      <c r="AGP194" s="136"/>
      <c r="AGQ194" s="136"/>
      <c r="AGR194" s="380">
        <f>((SUM(AGS191:AGT191))+(SUM(AGS193:AGT193)))/2</f>
        <v>38</v>
      </c>
      <c r="AGS194" s="136"/>
      <c r="AGT194" s="136"/>
      <c r="AGU194" s="136"/>
      <c r="AGV194" s="136"/>
      <c r="AGW194" s="136"/>
      <c r="AGX194" s="136"/>
      <c r="AGY194" s="244">
        <f>((SUM(AGW191:AHA191))+(SUM(AGW193:AHA193)))/5</f>
        <v>46</v>
      </c>
      <c r="AGZ194" s="136"/>
      <c r="AHA194" s="136"/>
      <c r="AHB194" s="136"/>
      <c r="AHC194" s="136"/>
      <c r="AHD194" s="136"/>
      <c r="AHE194" s="136"/>
      <c r="AHF194" s="244">
        <f>((SUM(AHD191:AHH191))+(SUM(AHD193:AHH193)))/5</f>
        <v>38.799999999999997</v>
      </c>
      <c r="AHG194" s="136"/>
      <c r="AHH194" s="136"/>
      <c r="AHI194" s="136"/>
      <c r="AHJ194" s="136"/>
      <c r="AHK194" s="136"/>
      <c r="AHL194" s="136"/>
      <c r="AHM194" s="244">
        <f>((SUM(AHK191:AHO191))+(SUM(AHK193:AHO193)))/5</f>
        <v>35</v>
      </c>
      <c r="AHN194" s="136"/>
      <c r="AHO194" s="136"/>
      <c r="AHP194" s="136"/>
      <c r="AHQ194" s="136"/>
      <c r="AHR194" s="136"/>
      <c r="AHS194" s="136"/>
      <c r="AHT194" s="244">
        <f>((SUM(AHR191:AHV191))+(SUM(AHR193:AHV193)))/5</f>
        <v>44.7</v>
      </c>
      <c r="AHU194" s="136"/>
      <c r="AHV194" s="136"/>
      <c r="AHW194" s="136"/>
      <c r="AHX194" s="136"/>
      <c r="AHY194" s="136"/>
      <c r="AHZ194" s="136"/>
      <c r="AIA194" s="244">
        <f>((SUM(AHY191:AIC191))+(SUM(AHY193:AIC193)))/5</f>
        <v>32.4</v>
      </c>
      <c r="AIB194" s="136"/>
      <c r="AIC194" s="136"/>
      <c r="AID194" s="136"/>
      <c r="AIE194" s="136"/>
      <c r="AIF194" s="136"/>
      <c r="AIG194" s="136"/>
      <c r="AIH194" s="244">
        <f>((SUM(AIF191:AIJ191))+(SUM(AIF193:AIJ193)))/5</f>
        <v>19.2</v>
      </c>
      <c r="AII194" s="136"/>
      <c r="AIJ194" s="136"/>
      <c r="AIK194" s="136"/>
      <c r="AIL194" s="136"/>
      <c r="AIM194" s="136"/>
      <c r="AIN194" s="136"/>
      <c r="AIO194" s="244">
        <f>((SUM(AIM191:AIQ191))+(SUM(AIM193:AIQ193)))/5</f>
        <v>28</v>
      </c>
      <c r="AIP194" s="136"/>
      <c r="AIQ194" s="136"/>
      <c r="AIR194" s="136"/>
      <c r="AIS194" s="136"/>
      <c r="AIT194" s="136"/>
      <c r="AIU194" s="136"/>
      <c r="AIV194" s="244">
        <f>((SUM(AIT191:AIX191))+(SUM(AIT193:AIX193)))/5</f>
        <v>24.6</v>
      </c>
      <c r="AIW194" s="399"/>
      <c r="AIX194" s="136"/>
      <c r="AIY194" s="136"/>
      <c r="AJC194" s="380">
        <f>((SUM(AJA191:AJE191))+(SUM(AJA193:AJE193)))/5</f>
        <v>25.8</v>
      </c>
      <c r="AJJ194" s="380">
        <f>((SUM(AJH191:AJL191))+(SUM(AJH193:AJL193)))/5</f>
        <v>31.2</v>
      </c>
      <c r="AJQ194" s="380">
        <f>((SUM(AJP191:AJS191))+(SUM(AJP193:AJS193)))/4</f>
        <v>42.5</v>
      </c>
      <c r="AJX194" s="380">
        <f>((SUM(AJV191:AJZ191))+(SUM(AJV193:AJZ193)))/5</f>
        <v>33.467823826666667</v>
      </c>
      <c r="AKE194" s="380">
        <f>((SUM(AKC191:AKG191))+(SUM(AKC193:AKG193)))/5</f>
        <v>35.461363825143948</v>
      </c>
      <c r="AKL194" s="380">
        <f>((SUM(AKJ191))+(SUM(AKJ193)))/1</f>
        <v>16</v>
      </c>
      <c r="AKS194" s="380">
        <f>((SUM(AKQ191:AKU191))+(SUM(AKQ193:AKU193)))/5</f>
        <v>43.767552061021377</v>
      </c>
      <c r="AKZ194" s="380">
        <f>((SUM(AKX191:ALB191))+(SUM(AKX193:ALB193)))/5</f>
        <v>60.529291857495402</v>
      </c>
      <c r="ALG194" s="380">
        <f>((SUM(ALE191:ALI191))+(SUM(ALE193:ALI193)))/5</f>
        <v>40.094524062265386</v>
      </c>
      <c r="ALN194" s="380">
        <f>((SUM(ALL191:ALP191))+(SUM(ALL193:ALP193)))/5</f>
        <v>29.190011949012835</v>
      </c>
      <c r="ALU194" s="380">
        <f>((SUM(ALS191:ALW191))+(SUM(ALS193:ALW193)))/5</f>
        <v>23.368531231673085</v>
      </c>
      <c r="AMB194" s="380">
        <f>((SUM(AMC191:AMD191))+(SUM(AMC193:AMD193)))/2</f>
        <v>16</v>
      </c>
      <c r="AMI194" s="380">
        <f>((SUM(AMG191:AMK191))+(SUM(AMG193:AMK193)))/5</f>
        <v>19.766916776355774</v>
      </c>
      <c r="AMP194" s="380">
        <f>((SUM(AMN191:AMR191))+(SUM(AMN193:AMR193)))/5</f>
        <v>21.437820213417535</v>
      </c>
      <c r="AMW194" s="380">
        <f>((SUM(AMV191:AMY191))+(SUM(AMV193:AMY193)))/4</f>
        <v>8</v>
      </c>
      <c r="AND194" s="380">
        <f>((SUM(ANB191:ANF191))+(SUM(ANB193:ANF193)))/5</f>
        <v>4.8</v>
      </c>
      <c r="ANK194" s="380">
        <f>((SUM(ANI191:ANM191))+(SUM(ANI193:ANM193)))/5</f>
        <v>3.5759865224995999</v>
      </c>
      <c r="ANR194" s="380">
        <f>((SUM(ANP191:ANT191))+(SUM(ANP193:ANT193)))/5</f>
        <v>12.465463865596666</v>
      </c>
      <c r="ANY194" s="380">
        <f>((SUM(ANW191:AOA191))+(SUM(ANW193:AOA193)))/5</f>
        <v>9.6</v>
      </c>
      <c r="AOF194" s="380">
        <f>((SUM(AOD191:AOH191))+(SUM(AOD193:AOH193)))/5</f>
        <v>15.553193163340399</v>
      </c>
      <c r="AOM194" s="380">
        <f>((SUM(AOL191:AOO191))+(SUM(AOL193:AOO193)))/4</f>
        <v>12</v>
      </c>
      <c r="AOT194" s="380">
        <f>((SUM(AOR191:AOV191))+(SUM(AOR193:AOV193)))/5</f>
        <v>3.2</v>
      </c>
      <c r="APA194" s="380">
        <f>((SUM(AOY191:APC191))+(SUM(AOY193:APC193)))/5</f>
        <v>12.8</v>
      </c>
      <c r="APH194" s="380">
        <f>((SUM(APF191:APJ191))+(SUM(APF193:APJ193)))/5</f>
        <v>9.6</v>
      </c>
      <c r="APO194" s="380">
        <f>((SUM(APM191:APQ191))+(SUM(APM193:APQ193)))/5</f>
        <v>11.8</v>
      </c>
      <c r="APV194" s="380">
        <f>((SUM(APT191:APU191))+(SUM(APT193:APU193)))/2</f>
        <v>8</v>
      </c>
      <c r="APX194" s="136"/>
      <c r="APY194" s="136"/>
      <c r="APZ194" s="136"/>
      <c r="AQA194" s="136"/>
      <c r="AQB194" s="136"/>
      <c r="AQC194" s="136"/>
      <c r="AQD194" s="136"/>
      <c r="AQE194" s="136"/>
    </row>
    <row r="195" spans="2:1123">
      <c r="NV195" s="119"/>
      <c r="NW195" s="119"/>
      <c r="NX195" s="119"/>
      <c r="NY195" s="119"/>
      <c r="NZ195" s="119"/>
      <c r="OA195" s="119"/>
      <c r="OB195" s="119"/>
      <c r="OC195" s="119"/>
      <c r="OD195" s="119"/>
      <c r="OE195" s="119"/>
      <c r="OF195" s="119"/>
      <c r="OG195" s="119"/>
      <c r="OH195" s="119"/>
      <c r="OI195" s="119"/>
      <c r="OJ195" s="119"/>
      <c r="OK195" s="119"/>
      <c r="OL195" s="119"/>
      <c r="OM195" s="119"/>
      <c r="ON195" s="119"/>
      <c r="OO195" s="119"/>
      <c r="OP195" s="119"/>
      <c r="OQ195" s="119"/>
      <c r="OR195" s="119"/>
      <c r="OS195" s="119"/>
      <c r="OT195" s="119"/>
      <c r="OU195" s="119"/>
      <c r="OV195" s="119"/>
      <c r="OW195" s="119"/>
      <c r="OX195" s="119"/>
      <c r="OY195" s="119"/>
      <c r="OZ195" s="119"/>
      <c r="PA195" s="119"/>
      <c r="PB195" s="119"/>
      <c r="PC195" s="119"/>
      <c r="PD195" s="119"/>
      <c r="PE195" s="119"/>
      <c r="PF195" s="119"/>
      <c r="PG195" s="119"/>
      <c r="PH195" s="119"/>
      <c r="PI195" s="119"/>
      <c r="PJ195" s="119"/>
      <c r="PK195" s="119"/>
      <c r="PL195" s="119"/>
      <c r="PM195" s="119"/>
      <c r="PN195" s="119"/>
      <c r="PO195" s="119"/>
      <c r="PP195" s="119"/>
      <c r="PQ195" s="119"/>
      <c r="PR195" s="119"/>
      <c r="PS195" s="119"/>
      <c r="PT195" s="119"/>
      <c r="PU195" s="119"/>
      <c r="PV195" s="119"/>
      <c r="PW195" s="119"/>
      <c r="PX195" s="119"/>
      <c r="PY195" s="119"/>
      <c r="PZ195" s="119"/>
      <c r="QA195" s="119"/>
      <c r="QB195" s="119"/>
      <c r="QC195" s="119"/>
      <c r="QD195" s="119"/>
      <c r="QE195" s="119"/>
      <c r="QF195" s="119"/>
      <c r="QG195" s="119"/>
      <c r="QH195" s="119"/>
      <c r="QI195" s="119"/>
      <c r="QJ195" s="119"/>
      <c r="QK195" s="119"/>
      <c r="QL195" s="119"/>
      <c r="QM195" s="119"/>
      <c r="QN195" s="119"/>
      <c r="QO195" s="119"/>
      <c r="QP195" s="119"/>
      <c r="QQ195" s="119"/>
      <c r="QR195" s="119"/>
      <c r="QS195" s="119"/>
      <c r="QT195" s="119"/>
      <c r="QU195" s="119"/>
      <c r="QV195" s="119"/>
      <c r="QW195" s="119"/>
      <c r="QX195" s="119"/>
      <c r="QY195" s="119"/>
      <c r="QZ195" s="119"/>
      <c r="RA195" s="119"/>
      <c r="RB195" s="119"/>
      <c r="RC195" s="119"/>
      <c r="RD195" s="119"/>
      <c r="RE195" s="119"/>
      <c r="RF195" s="119"/>
      <c r="RG195" s="119"/>
      <c r="APX195" s="136"/>
      <c r="APY195" s="136"/>
      <c r="APZ195" s="136"/>
      <c r="AQA195" s="136"/>
      <c r="AQB195" s="136"/>
      <c r="AQC195" s="136"/>
      <c r="AQD195" s="136"/>
      <c r="AQE195" s="136"/>
    </row>
    <row r="196" spans="2:1123">
      <c r="NV196" s="119"/>
      <c r="NW196" s="119"/>
      <c r="NX196" s="119"/>
      <c r="NY196" s="119"/>
      <c r="NZ196" s="119"/>
      <c r="OA196" s="119"/>
      <c r="OB196" s="119"/>
      <c r="OC196" s="119"/>
      <c r="OD196" s="119"/>
      <c r="OE196" s="119"/>
      <c r="OF196" s="119"/>
      <c r="OG196" s="119"/>
      <c r="OH196" s="119"/>
      <c r="OI196" s="119"/>
      <c r="OJ196" s="119"/>
      <c r="OK196" s="119"/>
      <c r="OL196" s="119"/>
      <c r="OM196" s="119"/>
      <c r="ON196" s="119"/>
      <c r="OO196" s="119"/>
      <c r="OP196" s="119"/>
      <c r="OQ196" s="119"/>
      <c r="OR196" s="119"/>
      <c r="OS196" s="119"/>
      <c r="OT196" s="119"/>
      <c r="OU196" s="119"/>
      <c r="OV196" s="119"/>
      <c r="OW196" s="119"/>
      <c r="OX196" s="119"/>
      <c r="OY196" s="119"/>
      <c r="OZ196" s="119"/>
      <c r="PA196" s="119"/>
      <c r="PB196" s="119"/>
      <c r="PC196" s="119"/>
      <c r="PD196" s="119"/>
      <c r="PE196" s="119"/>
      <c r="PF196" s="119"/>
      <c r="PG196" s="119"/>
      <c r="PH196" s="119"/>
      <c r="PI196" s="119"/>
      <c r="PJ196" s="119"/>
      <c r="PK196" s="119"/>
      <c r="PL196" s="119"/>
      <c r="PM196" s="119"/>
      <c r="PN196" s="119"/>
      <c r="PO196" s="119"/>
      <c r="PP196" s="119"/>
      <c r="PQ196" s="119"/>
      <c r="PR196" s="119"/>
      <c r="PS196" s="119"/>
      <c r="PT196" s="119"/>
      <c r="PU196" s="119"/>
      <c r="PV196" s="119"/>
      <c r="PW196" s="119"/>
      <c r="PX196" s="119"/>
      <c r="PY196" s="119"/>
      <c r="PZ196" s="119"/>
      <c r="QA196" s="119"/>
      <c r="QB196" s="119"/>
      <c r="QC196" s="119"/>
      <c r="QD196" s="119"/>
      <c r="QE196" s="119"/>
      <c r="QF196" s="119"/>
      <c r="QG196" s="119"/>
      <c r="QH196" s="119"/>
      <c r="QI196" s="119"/>
      <c r="QJ196" s="119"/>
      <c r="QK196" s="119"/>
      <c r="QL196" s="119"/>
      <c r="QM196" s="119"/>
      <c r="QN196" s="119"/>
      <c r="QO196" s="119"/>
      <c r="QP196" s="119"/>
      <c r="QQ196" s="119"/>
      <c r="QR196" s="119"/>
      <c r="QS196" s="119"/>
      <c r="QT196" s="119"/>
      <c r="QU196" s="119"/>
      <c r="QV196" s="119"/>
      <c r="QW196" s="119"/>
      <c r="QX196" s="119"/>
      <c r="QY196" s="119"/>
      <c r="QZ196" s="119"/>
      <c r="RA196" s="119"/>
      <c r="RB196" s="119"/>
      <c r="RC196" s="119"/>
      <c r="RD196" s="119"/>
      <c r="RE196" s="119"/>
      <c r="RF196" s="119"/>
      <c r="RG196" s="119"/>
      <c r="TF196" s="505"/>
    </row>
    <row r="197" spans="2:1123" s="136" customFormat="1">
      <c r="C197" s="307" t="s">
        <v>237</v>
      </c>
      <c r="I197" s="305">
        <v>628.39499999999998</v>
      </c>
      <c r="J197" s="305">
        <v>628.39499999999998</v>
      </c>
      <c r="K197" s="305">
        <v>490.84500000000003</v>
      </c>
      <c r="L197" s="305">
        <v>490.84500000000003</v>
      </c>
      <c r="M197" s="305">
        <v>457.69500000000005</v>
      </c>
      <c r="N197" s="305">
        <v>457.69500000000005</v>
      </c>
      <c r="O197" s="305">
        <v>445.27</v>
      </c>
      <c r="P197" s="305">
        <v>445.27</v>
      </c>
      <c r="Q197" s="305">
        <v>491.02</v>
      </c>
      <c r="R197" s="305">
        <v>482.11999999999995</v>
      </c>
      <c r="S197" s="305">
        <v>482.11999999999995</v>
      </c>
      <c r="T197" s="305">
        <v>482.11999999999995</v>
      </c>
      <c r="U197" s="305">
        <v>482.11999999999995</v>
      </c>
      <c r="V197" s="305">
        <v>482.11999999999995</v>
      </c>
      <c r="W197" s="305">
        <v>482.11999999999995</v>
      </c>
      <c r="X197" s="305">
        <v>482.11999999999995</v>
      </c>
      <c r="Y197" s="305">
        <v>482.11999999999995</v>
      </c>
      <c r="Z197" s="305">
        <v>482.11999999999995</v>
      </c>
      <c r="AA197" s="305">
        <v>436.36999999999995</v>
      </c>
      <c r="AB197" s="305">
        <v>466.69</v>
      </c>
      <c r="AC197" s="305">
        <v>466.69</v>
      </c>
      <c r="AD197" s="305">
        <v>466.69</v>
      </c>
      <c r="AE197" s="305">
        <v>466.69</v>
      </c>
      <c r="AF197" s="305">
        <v>466.69</v>
      </c>
      <c r="AG197" s="305">
        <v>466.69</v>
      </c>
      <c r="AH197" s="305">
        <v>609.54</v>
      </c>
      <c r="AI197" s="305">
        <v>664.91499999999996</v>
      </c>
      <c r="AJ197" s="305">
        <v>636.66499999999996</v>
      </c>
      <c r="AK197" s="305">
        <v>636.66499999999996</v>
      </c>
      <c r="AL197" s="305">
        <v>609.96500000000003</v>
      </c>
      <c r="AM197" s="305">
        <v>605.44000000000005</v>
      </c>
      <c r="AN197" s="305">
        <v>579.64499999999998</v>
      </c>
      <c r="AO197" s="305">
        <v>678.39499999999998</v>
      </c>
      <c r="AP197" s="305">
        <v>636.89499999999998</v>
      </c>
      <c r="AQ197" s="305">
        <v>636.89499999999998</v>
      </c>
      <c r="AR197" s="305">
        <v>732.09500000000003</v>
      </c>
      <c r="AS197" s="305">
        <v>748.44500000000005</v>
      </c>
      <c r="AT197" s="305">
        <v>748.44500000000005</v>
      </c>
      <c r="AU197" s="305">
        <v>748.44500000000005</v>
      </c>
      <c r="AV197" s="305">
        <v>748.44500000000005</v>
      </c>
      <c r="AW197" s="305">
        <v>800.03499999999997</v>
      </c>
      <c r="AX197" s="305">
        <v>809.08500000000004</v>
      </c>
      <c r="AY197" s="305">
        <v>809.08500000000004</v>
      </c>
      <c r="AZ197" s="305">
        <v>732.83500000000004</v>
      </c>
      <c r="BA197" s="305">
        <v>732.83500000000004</v>
      </c>
      <c r="BB197" s="305">
        <v>732.83500000000004</v>
      </c>
      <c r="BC197" s="305">
        <v>697.13499999999999</v>
      </c>
      <c r="BD197" s="305">
        <v>716.88499999999999</v>
      </c>
      <c r="BE197" s="305">
        <v>661.51</v>
      </c>
      <c r="BF197" s="305">
        <v>813.88499999999999</v>
      </c>
      <c r="BG197" s="305">
        <v>703.8</v>
      </c>
      <c r="BH197" s="305">
        <v>703.8</v>
      </c>
      <c r="BI197" s="305">
        <v>690.22500000000002</v>
      </c>
      <c r="BJ197" s="305">
        <v>690.22500000000002</v>
      </c>
      <c r="BK197" s="305">
        <v>732.22500000000002</v>
      </c>
      <c r="BL197" s="305">
        <v>781.27500000000009</v>
      </c>
      <c r="BM197" s="305">
        <v>721.77500000000009</v>
      </c>
      <c r="BN197" s="305">
        <v>721.77500000000009</v>
      </c>
      <c r="BO197" s="305">
        <v>838.52500000000009</v>
      </c>
      <c r="BP197" s="305">
        <v>838.52500000000009</v>
      </c>
      <c r="BQ197" s="305">
        <v>838.52500000000009</v>
      </c>
      <c r="BR197" s="305">
        <v>815.90000000000009</v>
      </c>
      <c r="BS197" s="305">
        <v>835.65000000000009</v>
      </c>
      <c r="BT197" s="305">
        <v>886.25</v>
      </c>
      <c r="BU197" s="305">
        <v>708.22500000000002</v>
      </c>
      <c r="BV197" s="305">
        <v>708.22500000000002</v>
      </c>
      <c r="BW197" s="305">
        <v>708.22500000000002</v>
      </c>
      <c r="BX197" s="305">
        <v>708.22500000000002</v>
      </c>
      <c r="BY197" s="305">
        <v>708.22500000000002</v>
      </c>
      <c r="BZ197" s="305">
        <v>649.85</v>
      </c>
      <c r="CA197" s="305">
        <v>649.85</v>
      </c>
      <c r="CB197" s="305">
        <v>699.17500000000007</v>
      </c>
      <c r="CC197" s="305">
        <v>699.17500000000007</v>
      </c>
      <c r="CD197" s="305">
        <v>699.17500000000007</v>
      </c>
      <c r="CE197" s="305">
        <v>699.17500000000007</v>
      </c>
      <c r="CF197" s="305">
        <v>699.17500000000007</v>
      </c>
      <c r="CG197" s="305">
        <v>724.47500000000002</v>
      </c>
      <c r="CH197" s="305">
        <v>724.47500000000002</v>
      </c>
      <c r="CI197" s="305">
        <v>666.1</v>
      </c>
      <c r="CJ197" s="305">
        <v>666.1</v>
      </c>
      <c r="CK197" s="305">
        <v>584.35</v>
      </c>
      <c r="CL197" s="305">
        <v>584.35</v>
      </c>
      <c r="CM197" s="305">
        <v>631.625</v>
      </c>
      <c r="CN197" s="305">
        <v>565.97500000000014</v>
      </c>
      <c r="CO197" s="305">
        <v>565.97500000000014</v>
      </c>
      <c r="CP197" s="305">
        <v>565.97500000000014</v>
      </c>
      <c r="CQ197" s="305">
        <v>625.22500000000014</v>
      </c>
      <c r="CR197" s="305">
        <v>625.22500000000014</v>
      </c>
      <c r="CS197" s="305">
        <v>625.22500000000014</v>
      </c>
      <c r="CT197" s="305">
        <v>625.22500000000014</v>
      </c>
      <c r="CU197" s="305">
        <v>625.22500000000014</v>
      </c>
      <c r="CV197" s="305">
        <v>687.22500000000014</v>
      </c>
      <c r="CW197" s="305">
        <v>628.42500000000007</v>
      </c>
      <c r="CX197" s="305">
        <v>691.67500000000007</v>
      </c>
      <c r="CY197" s="305">
        <v>565.17500000000007</v>
      </c>
      <c r="CZ197" s="305">
        <v>632.375</v>
      </c>
      <c r="DA197" s="305">
        <v>573.125</v>
      </c>
      <c r="DB197" s="305">
        <v>573.125</v>
      </c>
      <c r="DC197" s="305">
        <v>583.07500000000005</v>
      </c>
      <c r="DD197" s="305">
        <v>583.07500000000005</v>
      </c>
      <c r="DE197" s="305">
        <v>583.07500000000005</v>
      </c>
      <c r="DF197" s="305">
        <v>583.07500000000005</v>
      </c>
      <c r="DG197" s="305">
        <v>583.07500000000005</v>
      </c>
      <c r="DH197" s="305">
        <v>613.55000000000007</v>
      </c>
      <c r="DI197" s="305">
        <v>613.55000000000007</v>
      </c>
      <c r="DJ197" s="305">
        <v>713.55000000000007</v>
      </c>
      <c r="DK197" s="305">
        <v>589.6</v>
      </c>
      <c r="DL197" s="305">
        <v>589.6</v>
      </c>
      <c r="DM197" s="305">
        <v>589.6</v>
      </c>
      <c r="DN197" s="305">
        <v>589.6</v>
      </c>
      <c r="DO197" s="305">
        <v>602.25</v>
      </c>
      <c r="DP197" s="305">
        <v>602.25</v>
      </c>
      <c r="DQ197" s="305">
        <v>602.25</v>
      </c>
      <c r="DR197" s="305">
        <v>602.25</v>
      </c>
      <c r="DS197" s="305">
        <v>602.25</v>
      </c>
      <c r="DT197" s="305">
        <v>602.25</v>
      </c>
      <c r="DU197" s="305">
        <v>602.25</v>
      </c>
      <c r="DV197" s="305">
        <v>639.80000000000007</v>
      </c>
      <c r="DW197" s="305">
        <v>639.80000000000007</v>
      </c>
      <c r="DX197" s="305">
        <v>597.80000000000007</v>
      </c>
      <c r="DY197" s="305">
        <v>702.80000000000007</v>
      </c>
      <c r="DZ197" s="305">
        <v>712.75</v>
      </c>
      <c r="EA197" s="305">
        <v>712.75</v>
      </c>
      <c r="EB197" s="305">
        <v>750.1</v>
      </c>
      <c r="EC197" s="305">
        <v>750.1</v>
      </c>
      <c r="ED197" s="305">
        <v>762.75000000000011</v>
      </c>
      <c r="EE197" s="305">
        <v>762.75000000000011</v>
      </c>
      <c r="EF197" s="305">
        <v>762.75000000000011</v>
      </c>
      <c r="EG197" s="305">
        <v>772.61500000000001</v>
      </c>
      <c r="EH197" s="305">
        <v>772.61500000000001</v>
      </c>
      <c r="EI197" s="305">
        <v>742.1400000000001</v>
      </c>
      <c r="EJ197" s="305">
        <v>762.1400000000001</v>
      </c>
      <c r="EK197" s="305">
        <v>774.54</v>
      </c>
      <c r="EL197" s="305">
        <v>774.54</v>
      </c>
      <c r="EM197" s="305">
        <v>764.59000000000015</v>
      </c>
      <c r="EN197" s="305">
        <v>764.59000000000015</v>
      </c>
      <c r="EO197" s="305">
        <v>764.59000000000015</v>
      </c>
      <c r="EP197" s="305">
        <v>764.59000000000015</v>
      </c>
      <c r="EQ197" s="305">
        <v>764.59000000000015</v>
      </c>
      <c r="ER197" s="305">
        <v>764.59000000000015</v>
      </c>
      <c r="ES197" s="305">
        <v>679.59</v>
      </c>
      <c r="ET197" s="305">
        <v>740.54</v>
      </c>
      <c r="EU197" s="305">
        <v>740.54</v>
      </c>
      <c r="EV197" s="305">
        <v>740.54</v>
      </c>
      <c r="EW197" s="305">
        <v>839.54</v>
      </c>
      <c r="EX197" s="305">
        <v>829.67499999999995</v>
      </c>
      <c r="EY197" s="305">
        <v>829.67499999999995</v>
      </c>
      <c r="EZ197" s="305">
        <v>829.67499999999995</v>
      </c>
      <c r="FA197" s="305">
        <v>768.72500000000002</v>
      </c>
      <c r="FB197" s="305">
        <v>768.72500000000002</v>
      </c>
      <c r="FC197" s="305">
        <v>768.72500000000002</v>
      </c>
      <c r="FD197" s="305">
        <v>768.72500000000002</v>
      </c>
      <c r="FE197" s="305">
        <v>768.72500000000002</v>
      </c>
      <c r="FF197" s="305">
        <v>768.72500000000002</v>
      </c>
      <c r="FG197" s="305">
        <v>788.72500000000002</v>
      </c>
      <c r="FH197" s="305">
        <v>826.67499999999995</v>
      </c>
      <c r="FI197" s="305">
        <v>826.67499999999995</v>
      </c>
      <c r="FJ197" s="305">
        <v>826.67499999999995</v>
      </c>
      <c r="FK197" s="305">
        <v>836.6400000000001</v>
      </c>
      <c r="FL197" s="305">
        <v>856.55500000000006</v>
      </c>
      <c r="FM197" s="305">
        <v>673.70500000000004</v>
      </c>
      <c r="FN197" s="305">
        <v>673.70500000000004</v>
      </c>
      <c r="FO197" s="305">
        <v>698.505</v>
      </c>
      <c r="FP197" s="305">
        <v>698.505</v>
      </c>
      <c r="FQ197" s="305">
        <v>698.505</v>
      </c>
      <c r="FR197" s="305">
        <v>750.15500000000009</v>
      </c>
      <c r="FS197" s="305">
        <v>760.0200000000001</v>
      </c>
      <c r="FT197" s="305">
        <v>760.0200000000001</v>
      </c>
      <c r="FU197" s="305">
        <v>752.87</v>
      </c>
      <c r="FV197" s="305">
        <v>752.87</v>
      </c>
      <c r="FW197" s="305">
        <v>752.87</v>
      </c>
      <c r="FX197" s="305">
        <v>752.87</v>
      </c>
      <c r="FY197" s="305">
        <v>752.87</v>
      </c>
      <c r="FZ197" s="305">
        <v>752.87</v>
      </c>
      <c r="GA197" s="305">
        <v>723.27499999999998</v>
      </c>
      <c r="GB197" s="305">
        <v>735.77499999999998</v>
      </c>
      <c r="GC197" s="305">
        <v>675.77499999999998</v>
      </c>
      <c r="GD197" s="305">
        <v>675.77499999999998</v>
      </c>
      <c r="GE197" s="305">
        <v>696.77499999999998</v>
      </c>
      <c r="GF197" s="305">
        <v>719.17499999999995</v>
      </c>
      <c r="GG197" s="305">
        <v>729.22500000000002</v>
      </c>
      <c r="GH197" s="305">
        <v>729.22500000000002</v>
      </c>
      <c r="GI197" s="305">
        <v>784.22500000000002</v>
      </c>
      <c r="GJ197" s="305">
        <v>826.72500000000002</v>
      </c>
      <c r="GK197" s="305">
        <v>826.72500000000002</v>
      </c>
      <c r="GL197" s="305">
        <v>826.72500000000002</v>
      </c>
      <c r="GM197" s="305">
        <v>826.72500000000002</v>
      </c>
      <c r="GN197" s="305">
        <v>634.57500000000005</v>
      </c>
      <c r="GO197" s="305">
        <v>634.57500000000005</v>
      </c>
      <c r="GP197" s="305">
        <v>653.1875</v>
      </c>
      <c r="GQ197" s="305">
        <v>602.4375</v>
      </c>
      <c r="GR197" s="305">
        <v>553.11249999999995</v>
      </c>
      <c r="GS197" s="305">
        <v>553.11249999999995</v>
      </c>
      <c r="GT197" s="305">
        <v>553.11249999999995</v>
      </c>
      <c r="GU197" s="305">
        <v>553.11249999999995</v>
      </c>
      <c r="GV197" s="305">
        <v>553.11249999999995</v>
      </c>
      <c r="GW197" s="305">
        <v>526.66250000000002</v>
      </c>
      <c r="GX197" s="305">
        <v>526.66250000000002</v>
      </c>
      <c r="GY197" s="305">
        <v>489.16250000000002</v>
      </c>
      <c r="GZ197" s="305">
        <v>489.16250000000002</v>
      </c>
      <c r="HA197" s="305">
        <v>489.16250000000002</v>
      </c>
      <c r="HB197" s="305">
        <v>548.24583333333339</v>
      </c>
      <c r="HC197" s="305">
        <v>593.24583333333339</v>
      </c>
      <c r="HD197" s="305">
        <v>615.64583333333326</v>
      </c>
      <c r="HE197" s="305">
        <v>615.64583333333326</v>
      </c>
      <c r="HF197" s="305">
        <v>615.64583333333326</v>
      </c>
      <c r="HG197" s="305">
        <v>615.64583333333326</v>
      </c>
      <c r="HH197" s="305">
        <v>615.64583333333326</v>
      </c>
      <c r="HI197" s="305">
        <v>573.00833333333333</v>
      </c>
      <c r="HJ197" s="305">
        <v>573.00833333333333</v>
      </c>
      <c r="HK197" s="305">
        <v>581.50833333333333</v>
      </c>
      <c r="HL197" s="305">
        <v>535.9083333333333</v>
      </c>
      <c r="HM197" s="305">
        <v>535.9083333333333</v>
      </c>
      <c r="HN197" s="305">
        <v>535.9083333333333</v>
      </c>
      <c r="HO197" s="305">
        <v>535.9083333333333</v>
      </c>
      <c r="HP197" s="305">
        <v>535.9083333333333</v>
      </c>
      <c r="HQ197" s="305">
        <v>535.9083333333333</v>
      </c>
      <c r="HR197" s="305">
        <v>535.9083333333333</v>
      </c>
      <c r="HS197" s="305">
        <v>558.30833333333339</v>
      </c>
      <c r="HT197" s="305">
        <v>558.30833333333339</v>
      </c>
      <c r="HU197" s="305">
        <v>567.67083333333335</v>
      </c>
      <c r="HV197" s="305">
        <v>567.67083333333335</v>
      </c>
      <c r="HW197" s="305">
        <v>567.67083333333335</v>
      </c>
      <c r="HX197" s="305">
        <v>567.67083333333335</v>
      </c>
      <c r="HY197" s="305">
        <v>588.12083333333339</v>
      </c>
      <c r="HZ197" s="305">
        <v>588.12083333333339</v>
      </c>
      <c r="IA197" s="305">
        <v>588.12083333333339</v>
      </c>
      <c r="IB197" s="305">
        <v>588.12083333333339</v>
      </c>
      <c r="IC197" s="305">
        <v>778.52083333333326</v>
      </c>
      <c r="ID197" s="305">
        <v>778.52083333333326</v>
      </c>
      <c r="IE197" s="305">
        <v>896.27083333333326</v>
      </c>
      <c r="IF197" s="305">
        <v>896.27083333333326</v>
      </c>
      <c r="IG197" s="305">
        <f t="shared" ref="IG197:IT197" si="311">SUMIF($B$5:$B$184,"面積",IG5:IG184)</f>
        <v>59.083333333333336</v>
      </c>
      <c r="IH197" s="305">
        <f t="shared" si="311"/>
        <v>59.083333333333336</v>
      </c>
      <c r="II197" s="305">
        <f t="shared" si="311"/>
        <v>59.083333333333336</v>
      </c>
      <c r="IJ197" s="305">
        <f t="shared" si="311"/>
        <v>59.083333333333336</v>
      </c>
      <c r="IK197" s="305">
        <f t="shared" si="311"/>
        <v>59.083333333333336</v>
      </c>
      <c r="IL197" s="305">
        <f t="shared" si="311"/>
        <v>59.083333333333336</v>
      </c>
      <c r="IM197" s="305">
        <f t="shared" si="311"/>
        <v>59.083333333333336</v>
      </c>
      <c r="IN197" s="305">
        <f t="shared" si="311"/>
        <v>59.083333333333336</v>
      </c>
      <c r="IO197" s="305">
        <f t="shared" si="311"/>
        <v>59.083333333333336</v>
      </c>
      <c r="IP197" s="305">
        <f t="shared" si="311"/>
        <v>59.083333333333336</v>
      </c>
      <c r="IQ197" s="305">
        <f t="shared" si="311"/>
        <v>59.083333333333336</v>
      </c>
      <c r="IR197" s="305">
        <f t="shared" si="311"/>
        <v>59.083333333333336</v>
      </c>
      <c r="IS197" s="305">
        <f t="shared" si="311"/>
        <v>59.083333333333336</v>
      </c>
      <c r="IT197" s="305">
        <f t="shared" si="311"/>
        <v>59.083333333333336</v>
      </c>
      <c r="IU197" s="305">
        <v>778.55</v>
      </c>
      <c r="IV197" s="305">
        <v>778.55</v>
      </c>
      <c r="IW197" s="305">
        <v>778.55</v>
      </c>
      <c r="IX197" s="305">
        <v>853.45</v>
      </c>
      <c r="IY197" s="305">
        <v>786.25</v>
      </c>
      <c r="IZ197" s="305">
        <v>786.25</v>
      </c>
      <c r="JA197" s="305">
        <v>754.75</v>
      </c>
      <c r="JB197" s="305">
        <v>754.75</v>
      </c>
      <c r="JC197" s="305">
        <v>730.55</v>
      </c>
      <c r="JD197" s="305">
        <v>730.55</v>
      </c>
      <c r="JE197" s="305">
        <v>754.09999999999991</v>
      </c>
      <c r="JF197" s="305">
        <v>684.6</v>
      </c>
      <c r="JG197" s="305">
        <v>684.6</v>
      </c>
      <c r="JH197" s="305">
        <v>635.11249999999995</v>
      </c>
      <c r="JI197" s="305">
        <v>890.85</v>
      </c>
      <c r="JJ197" s="305">
        <v>837.35</v>
      </c>
      <c r="JK197" s="305">
        <v>837.35</v>
      </c>
      <c r="JL197" s="305">
        <v>890.85</v>
      </c>
      <c r="JM197" s="305">
        <v>912.44999999999993</v>
      </c>
      <c r="JN197" s="305">
        <v>912.44999999999993</v>
      </c>
      <c r="JO197" s="305">
        <v>800.44999999999993</v>
      </c>
      <c r="JP197" s="305">
        <v>800.44999999999993</v>
      </c>
      <c r="JQ197" s="305">
        <v>790.69999999999993</v>
      </c>
      <c r="JR197" s="305">
        <v>790.69999999999993</v>
      </c>
      <c r="JS197" s="305">
        <v>791.69999999999993</v>
      </c>
      <c r="JT197" s="305">
        <v>758.6</v>
      </c>
      <c r="JU197" s="305">
        <v>758.6</v>
      </c>
      <c r="JV197" s="305">
        <v>758.6</v>
      </c>
      <c r="JW197" s="305">
        <v>782.15</v>
      </c>
      <c r="JX197" s="305">
        <v>735.33749999999998</v>
      </c>
      <c r="JY197" s="305">
        <v>735.33749999999998</v>
      </c>
      <c r="JZ197" s="305">
        <v>735.33749999999998</v>
      </c>
      <c r="KA197" s="305">
        <v>735.33749999999998</v>
      </c>
      <c r="KB197" s="305">
        <v>735.33749999999998</v>
      </c>
      <c r="KC197" s="305">
        <v>735.33749999999998</v>
      </c>
      <c r="KD197" s="305">
        <v>735.33749999999998</v>
      </c>
      <c r="KE197" s="305">
        <v>735.33749999999998</v>
      </c>
      <c r="KF197" s="305">
        <v>735.33749999999998</v>
      </c>
      <c r="KG197" s="305">
        <v>735.33749999999998</v>
      </c>
      <c r="KH197" s="305">
        <v>735.33749999999998</v>
      </c>
      <c r="KI197" s="305">
        <v>759.53750000000002</v>
      </c>
      <c r="KJ197" s="305">
        <v>712.4375</v>
      </c>
      <c r="KK197" s="305">
        <v>712.4375</v>
      </c>
      <c r="KL197" s="305">
        <v>712.4375</v>
      </c>
      <c r="KM197" s="305">
        <v>658.9375</v>
      </c>
      <c r="KN197" s="305">
        <v>729.58749999999998</v>
      </c>
      <c r="KO197" s="305">
        <v>729.58749999999998</v>
      </c>
      <c r="KP197" s="305">
        <v>754.58749999999998</v>
      </c>
      <c r="KQ197" s="305">
        <v>681.98749999999995</v>
      </c>
      <c r="KR197" s="305">
        <v>681.98749999999995</v>
      </c>
      <c r="KS197" s="305">
        <v>681.98749999999995</v>
      </c>
      <c r="KT197" s="305">
        <v>611.33749999999998</v>
      </c>
      <c r="KU197" s="305">
        <v>611.33749999999998</v>
      </c>
      <c r="KV197" s="305">
        <v>652.80500000000006</v>
      </c>
      <c r="KW197" s="305">
        <v>652.80500000000006</v>
      </c>
      <c r="KX197" s="305">
        <v>723.95499999999993</v>
      </c>
      <c r="KY197" s="305">
        <v>723.95499999999993</v>
      </c>
      <c r="KZ197" s="305">
        <v>665.07999999999993</v>
      </c>
      <c r="LA197" s="305">
        <v>665.07999999999993</v>
      </c>
      <c r="LB197" s="305">
        <v>665.82999999999993</v>
      </c>
      <c r="LC197" s="305">
        <v>665.82999999999993</v>
      </c>
      <c r="LD197" s="305">
        <v>606.95500000000004</v>
      </c>
      <c r="LE197" s="305">
        <v>515.45500000000004</v>
      </c>
      <c r="LF197" s="305">
        <v>563.07000000000005</v>
      </c>
      <c r="LG197" s="305">
        <v>563.07000000000005</v>
      </c>
      <c r="LH197" s="305">
        <v>563.07000000000005</v>
      </c>
      <c r="LI197" s="305">
        <v>563.07000000000005</v>
      </c>
      <c r="LJ197" s="305">
        <v>563.07000000000005</v>
      </c>
      <c r="LK197" s="305">
        <v>563.07000000000005</v>
      </c>
      <c r="LL197" s="305">
        <v>563.07000000000005</v>
      </c>
      <c r="LM197" s="305">
        <v>604.19500000000005</v>
      </c>
      <c r="LN197" s="305">
        <v>655.5625</v>
      </c>
      <c r="LO197" s="305">
        <v>655.5625</v>
      </c>
      <c r="LP197" s="305">
        <v>655.5625</v>
      </c>
      <c r="LQ197" s="305">
        <v>655.5625</v>
      </c>
      <c r="LR197" s="305">
        <v>743.3125</v>
      </c>
      <c r="LS197" s="305">
        <v>745.66250000000002</v>
      </c>
      <c r="LT197" s="305">
        <v>745.66250000000002</v>
      </c>
      <c r="LU197" s="305">
        <v>745.66250000000002</v>
      </c>
      <c r="LV197" s="305">
        <v>745.66250000000002</v>
      </c>
      <c r="LW197" s="305">
        <v>745.66250000000002</v>
      </c>
      <c r="LX197" s="305">
        <v>685.16250000000002</v>
      </c>
      <c r="LY197" s="305">
        <v>685.16250000000002</v>
      </c>
      <c r="LZ197" s="305">
        <v>721.93550000000005</v>
      </c>
      <c r="MA197" s="305">
        <v>839.68550000000005</v>
      </c>
      <c r="MB197" s="305">
        <v>849.58550000000002</v>
      </c>
      <c r="MC197" s="305">
        <v>849.58550000000002</v>
      </c>
      <c r="MD197" s="305">
        <v>977.6688333333334</v>
      </c>
      <c r="ME197" s="305">
        <v>977.6688333333334</v>
      </c>
      <c r="MF197" s="305">
        <v>977.6688333333334</v>
      </c>
      <c r="MG197" s="305">
        <v>936.20133333333342</v>
      </c>
      <c r="MH197" s="305">
        <v>936.20133333333342</v>
      </c>
      <c r="MI197" s="305">
        <v>936.20133333333342</v>
      </c>
      <c r="MJ197" s="305">
        <v>936.20133333333342</v>
      </c>
      <c r="MK197" s="305">
        <v>936.20133333333342</v>
      </c>
      <c r="ML197" s="305">
        <v>936.20133333333342</v>
      </c>
      <c r="MM197" s="305">
        <v>936.20133333333342</v>
      </c>
      <c r="MN197" s="305">
        <v>936.20133333333342</v>
      </c>
      <c r="MO197" s="305">
        <v>936.20133333333342</v>
      </c>
      <c r="MP197" s="305">
        <v>946.30133333333345</v>
      </c>
      <c r="MQ197" s="305">
        <v>946.30133333333345</v>
      </c>
      <c r="MR197" s="305">
        <v>1081.9263333333333</v>
      </c>
      <c r="MS197" s="305">
        <v>1091.4493333333332</v>
      </c>
      <c r="MT197" s="305">
        <v>842.64433333333341</v>
      </c>
      <c r="MU197" s="305">
        <v>842.64433333333341</v>
      </c>
      <c r="MV197" s="305">
        <v>1116.4493333333332</v>
      </c>
      <c r="MW197" s="305">
        <v>1001.2493333333333</v>
      </c>
      <c r="MX197" s="305">
        <v>979.4763333333334</v>
      </c>
      <c r="MY197" s="305">
        <v>1062.4113333333332</v>
      </c>
      <c r="MZ197" s="305">
        <v>1062.4113333333332</v>
      </c>
      <c r="NA197" s="305">
        <v>1062.4113333333332</v>
      </c>
      <c r="NB197" s="305">
        <v>1062.4113333333332</v>
      </c>
      <c r="NC197" s="305">
        <f t="shared" ref="NC197:NI197" si="312">SUMIF($B$5:$B$184,"面積",NC5:NC184)</f>
        <v>128.08333333333334</v>
      </c>
      <c r="ND197" s="305">
        <f t="shared" si="312"/>
        <v>128.08333333333334</v>
      </c>
      <c r="NE197" s="305">
        <f t="shared" si="312"/>
        <v>128.08333333333334</v>
      </c>
      <c r="NF197" s="305">
        <f t="shared" si="312"/>
        <v>128.08333333333334</v>
      </c>
      <c r="NG197" s="305">
        <f t="shared" si="312"/>
        <v>128.08333333333334</v>
      </c>
      <c r="NH197" s="305">
        <f t="shared" si="312"/>
        <v>128.08333333333334</v>
      </c>
      <c r="NI197" s="305">
        <f t="shared" si="312"/>
        <v>128.08333333333334</v>
      </c>
      <c r="NJ197" s="305">
        <v>961.55883333333338</v>
      </c>
      <c r="NK197" s="305">
        <v>961.55883333333338</v>
      </c>
      <c r="NL197" s="305">
        <v>961.55883333333338</v>
      </c>
      <c r="NM197" s="305">
        <v>1012.0088333333334</v>
      </c>
      <c r="NN197" s="305">
        <v>1012.0088333333334</v>
      </c>
      <c r="NO197" s="305">
        <v>1012.0088333333334</v>
      </c>
      <c r="NP197" s="305">
        <v>1012.0088333333334</v>
      </c>
      <c r="NQ197" s="305">
        <v>1012.0088333333334</v>
      </c>
      <c r="NR197" s="305">
        <v>1012.0088333333334</v>
      </c>
      <c r="NS197" s="305">
        <v>1012.0088333333334</v>
      </c>
      <c r="NT197" s="305">
        <v>1012.0088333333334</v>
      </c>
      <c r="NU197" s="305">
        <v>1012.0088333333334</v>
      </c>
      <c r="NV197" s="305">
        <v>1012.0088333333334</v>
      </c>
      <c r="NW197" s="305">
        <v>1012.0088333333334</v>
      </c>
      <c r="NX197" s="305">
        <v>1012.0088333333334</v>
      </c>
      <c r="NY197" s="305">
        <v>1012.0088333333334</v>
      </c>
      <c r="NZ197" s="305">
        <v>1012.0088333333334</v>
      </c>
      <c r="OA197" s="305">
        <v>1012.0088333333334</v>
      </c>
      <c r="OB197" s="305">
        <v>987.00883333333343</v>
      </c>
      <c r="OC197" s="305">
        <v>779.67133333333345</v>
      </c>
      <c r="OD197" s="305">
        <v>803.2213333333334</v>
      </c>
      <c r="OE197" s="305">
        <v>803.2213333333334</v>
      </c>
      <c r="OF197" s="305">
        <v>744.13800000000003</v>
      </c>
      <c r="OG197" s="305">
        <v>744.13800000000003</v>
      </c>
      <c r="OH197" s="305">
        <v>777.03800000000001</v>
      </c>
      <c r="OI197" s="305">
        <v>777.03800000000001</v>
      </c>
      <c r="OJ197" s="305">
        <v>794.58799999999997</v>
      </c>
      <c r="OK197" s="305">
        <v>794.58799999999997</v>
      </c>
      <c r="OL197" s="305">
        <v>794.58799999999997</v>
      </c>
      <c r="OM197" s="305">
        <v>794.58799999999997</v>
      </c>
      <c r="ON197" s="305">
        <v>794.58799999999997</v>
      </c>
      <c r="OO197" s="305">
        <v>958.9713333333334</v>
      </c>
      <c r="OP197" s="305">
        <v>958.9713333333334</v>
      </c>
      <c r="OQ197" s="305">
        <v>958.9713333333334</v>
      </c>
      <c r="OR197" s="305">
        <v>958.9713333333334</v>
      </c>
      <c r="OS197" s="305">
        <v>958.9713333333334</v>
      </c>
      <c r="OT197" s="305">
        <v>958.9713333333334</v>
      </c>
      <c r="OU197" s="305">
        <v>958.9713333333334</v>
      </c>
      <c r="OV197" s="305">
        <v>958.9713333333334</v>
      </c>
      <c r="OW197" s="305">
        <v>958.9713333333334</v>
      </c>
      <c r="OX197" s="305">
        <v>958.9713333333334</v>
      </c>
      <c r="OY197" s="305">
        <v>958.9713333333334</v>
      </c>
      <c r="OZ197" s="305">
        <v>935.42133333333345</v>
      </c>
      <c r="PA197" s="305">
        <v>935.42133333333345</v>
      </c>
      <c r="PB197" s="305">
        <v>935.42133333333345</v>
      </c>
      <c r="PC197" s="305">
        <v>935.42133333333345</v>
      </c>
      <c r="PD197" s="305">
        <v>935.42133333333345</v>
      </c>
      <c r="PE197" s="305">
        <v>935.42133333333345</v>
      </c>
      <c r="PF197" s="305">
        <v>944.77133333333336</v>
      </c>
      <c r="PG197" s="305">
        <v>821.92133333333334</v>
      </c>
      <c r="PH197" s="305">
        <v>821.92133333333334</v>
      </c>
      <c r="PI197" s="305">
        <v>821.92133333333334</v>
      </c>
      <c r="PJ197" s="305">
        <v>821.92133333333334</v>
      </c>
      <c r="PK197" s="305">
        <v>762.83799999999997</v>
      </c>
      <c r="PL197" s="305">
        <v>762.83799999999997</v>
      </c>
      <c r="PM197" s="305">
        <v>762.83799999999997</v>
      </c>
      <c r="PN197" s="305">
        <v>762.83799999999997</v>
      </c>
      <c r="PO197" s="305">
        <v>762.83799999999997</v>
      </c>
      <c r="PP197" s="305">
        <v>762.83799999999997</v>
      </c>
      <c r="PQ197" s="305">
        <v>664.13800000000003</v>
      </c>
      <c r="PR197" s="305">
        <v>664.13800000000003</v>
      </c>
      <c r="PS197" s="305">
        <v>664.13800000000003</v>
      </c>
      <c r="PT197" s="305">
        <v>664.13800000000003</v>
      </c>
      <c r="PU197" s="305">
        <v>664.13800000000003</v>
      </c>
      <c r="PV197" s="305">
        <v>664.13800000000003</v>
      </c>
      <c r="PW197" s="305">
        <v>664.13800000000003</v>
      </c>
      <c r="PX197" s="305">
        <v>664.13800000000003</v>
      </c>
      <c r="PY197" s="305">
        <v>677.9380000000001</v>
      </c>
      <c r="PZ197" s="305">
        <v>677.9380000000001</v>
      </c>
      <c r="QA197" s="305">
        <v>748.58799999999997</v>
      </c>
      <c r="QB197" s="305">
        <v>748.58799999999997</v>
      </c>
      <c r="QC197" s="305">
        <v>713.48800000000006</v>
      </c>
      <c r="QD197" s="305">
        <v>713.48800000000006</v>
      </c>
      <c r="QE197" s="305">
        <v>713.48800000000006</v>
      </c>
      <c r="QF197" s="305">
        <v>713.48800000000006</v>
      </c>
      <c r="QG197" s="305">
        <v>713.48800000000006</v>
      </c>
      <c r="QH197" s="305">
        <v>548.98799999999994</v>
      </c>
      <c r="QI197" s="305">
        <v>515.83799999999997</v>
      </c>
      <c r="QJ197" s="305">
        <v>515.83799999999997</v>
      </c>
      <c r="QK197" s="305">
        <v>515.83799999999997</v>
      </c>
      <c r="QL197" s="305">
        <v>510.83800000000008</v>
      </c>
      <c r="QM197" s="305">
        <v>510.83800000000008</v>
      </c>
      <c r="QN197" s="305">
        <v>510.83800000000008</v>
      </c>
      <c r="QO197" s="305">
        <v>510.83800000000008</v>
      </c>
      <c r="QP197" s="305">
        <v>553.83800000000008</v>
      </c>
      <c r="QQ197" s="305">
        <v>494.43800000000005</v>
      </c>
      <c r="QR197" s="305">
        <v>494.43800000000005</v>
      </c>
      <c r="QS197" s="305">
        <v>494.43800000000005</v>
      </c>
      <c r="QT197" s="305">
        <v>494.43800000000005</v>
      </c>
      <c r="QU197" s="305">
        <v>576.48800000000006</v>
      </c>
      <c r="QV197" s="305">
        <v>576.48800000000006</v>
      </c>
      <c r="QW197" s="305">
        <v>626.48800000000006</v>
      </c>
      <c r="QX197" s="305">
        <v>626.48800000000006</v>
      </c>
      <c r="QY197" s="305">
        <v>626.48800000000006</v>
      </c>
      <c r="QZ197" s="305">
        <v>626.48800000000006</v>
      </c>
      <c r="RA197" s="305">
        <v>626.48800000000006</v>
      </c>
      <c r="RB197" s="305">
        <v>441.23800000000006</v>
      </c>
      <c r="RC197" s="305">
        <v>310.60000000000002</v>
      </c>
      <c r="RD197" s="305">
        <v>317.10000000000002</v>
      </c>
      <c r="RE197" s="305">
        <v>396.3</v>
      </c>
      <c r="RF197" s="305">
        <v>396.3</v>
      </c>
      <c r="RG197" s="305">
        <v>396.3</v>
      </c>
      <c r="RH197" s="305">
        <v>396.3</v>
      </c>
      <c r="RI197" s="305">
        <v>396.3</v>
      </c>
      <c r="RJ197" s="305">
        <v>396.3</v>
      </c>
      <c r="RK197" s="305">
        <v>396.3</v>
      </c>
      <c r="RL197" s="305">
        <v>299.7</v>
      </c>
      <c r="RM197" s="305">
        <v>299.7</v>
      </c>
      <c r="RN197" s="305">
        <v>278.60000000000002</v>
      </c>
      <c r="RO197" s="305">
        <v>278.60000000000002</v>
      </c>
      <c r="RP197" s="305">
        <v>278.60000000000002</v>
      </c>
      <c r="RQ197" s="305">
        <v>295.25</v>
      </c>
      <c r="RR197" s="305">
        <v>295.25</v>
      </c>
      <c r="RS197" s="305">
        <v>295.25</v>
      </c>
      <c r="RT197" s="305">
        <v>295.25</v>
      </c>
      <c r="RU197" s="305">
        <v>295.25</v>
      </c>
      <c r="RV197" s="305">
        <v>295.25</v>
      </c>
      <c r="RW197" s="305">
        <v>295.25</v>
      </c>
      <c r="RX197" s="305">
        <v>295.25</v>
      </c>
      <c r="RY197" s="305">
        <v>491.80000000000007</v>
      </c>
      <c r="RZ197" s="305">
        <v>491.80000000000007</v>
      </c>
      <c r="SA197" s="305">
        <v>491.80000000000007</v>
      </c>
      <c r="SB197" s="305">
        <v>571</v>
      </c>
      <c r="SC197" s="305">
        <v>571</v>
      </c>
      <c r="SD197" s="305">
        <v>571</v>
      </c>
      <c r="SE197" s="305">
        <v>571</v>
      </c>
      <c r="SF197" s="305">
        <v>755.33400000000006</v>
      </c>
      <c r="SG197" s="305">
        <v>755.33400000000006</v>
      </c>
      <c r="SH197" s="305">
        <v>726.08400000000006</v>
      </c>
      <c r="SI197" s="305">
        <v>726.08399999999995</v>
      </c>
      <c r="SJ197" s="305">
        <v>726.08399999999995</v>
      </c>
      <c r="SK197" s="305">
        <v>726.08399999999995</v>
      </c>
      <c r="SL197" s="305">
        <v>706.28399999999999</v>
      </c>
      <c r="SM197" s="305">
        <v>706.28399999999999</v>
      </c>
      <c r="SN197" s="305">
        <v>706.28399999999999</v>
      </c>
      <c r="SO197" s="305">
        <v>706.28399999999999</v>
      </c>
      <c r="SP197" s="305">
        <v>706.28399999999999</v>
      </c>
      <c r="SQ197" s="305">
        <v>706.28399999999999</v>
      </c>
      <c r="SR197" s="305">
        <v>706.28399999999999</v>
      </c>
      <c r="SS197" s="305">
        <v>747.28399999999999</v>
      </c>
      <c r="ST197" s="305">
        <v>697.78399999999999</v>
      </c>
      <c r="SU197" s="305">
        <v>518.43399999999997</v>
      </c>
      <c r="SV197" s="305">
        <v>474.88799999999998</v>
      </c>
      <c r="SW197" s="305">
        <v>561.63799999999992</v>
      </c>
      <c r="SX197" s="305">
        <v>555.53800000000001</v>
      </c>
      <c r="SY197" s="305">
        <v>555.53800000000001</v>
      </c>
      <c r="SZ197" s="305">
        <v>555.53800000000001</v>
      </c>
      <c r="TA197" s="305">
        <v>555.53800000000001</v>
      </c>
      <c r="TB197" s="305">
        <v>538.33799999999997</v>
      </c>
      <c r="TC197" s="305">
        <v>538.33799999999997</v>
      </c>
      <c r="TD197" s="305">
        <v>538.33799999999997</v>
      </c>
      <c r="TE197" s="351">
        <v>538.33799999999997</v>
      </c>
      <c r="TF197" s="506">
        <f>SUMIF($B$5:$B$184,"面積",TF5:TF184)</f>
        <v>81.2</v>
      </c>
      <c r="TG197" s="305">
        <f>SUMIF($B$5:$B$184,"面積",TG5:TG184)</f>
        <v>81.2</v>
      </c>
      <c r="TH197" s="305">
        <f>SUMIF($B$5:$B$184,"面積",TH5:TH184)</f>
        <v>50.75</v>
      </c>
      <c r="TI197" s="305">
        <f>SUMIF($B$5:$B$184,"面積",TI5:TI184)</f>
        <v>50.75</v>
      </c>
      <c r="TJ197" s="305">
        <v>516.08799999999997</v>
      </c>
      <c r="TK197" s="305">
        <v>516.08799999999997</v>
      </c>
      <c r="TL197" s="305">
        <v>516.08799999999997</v>
      </c>
      <c r="TM197" s="305">
        <v>516.08799999999997</v>
      </c>
      <c r="TN197" s="305">
        <v>537.18799999999999</v>
      </c>
      <c r="TO197" s="305">
        <v>554.53800000000001</v>
      </c>
      <c r="TP197" s="305">
        <v>554.53800000000001</v>
      </c>
      <c r="TQ197" s="305">
        <v>554.53800000000001</v>
      </c>
      <c r="TR197" s="305">
        <v>605.36300000000006</v>
      </c>
      <c r="TS197" s="305">
        <v>605.36300000000006</v>
      </c>
      <c r="TT197" s="305">
        <v>474.72499999999997</v>
      </c>
      <c r="TU197" s="305">
        <v>482.92500000000001</v>
      </c>
      <c r="TV197" s="305">
        <v>563.42499999999995</v>
      </c>
      <c r="TW197" s="305">
        <v>563.42499999999995</v>
      </c>
      <c r="TX197" s="305">
        <v>563.42499999999995</v>
      </c>
      <c r="TY197" s="305">
        <v>563.42499999999995</v>
      </c>
      <c r="TZ197" s="305">
        <v>563.42499999999995</v>
      </c>
      <c r="UA197" s="305">
        <v>563.42499999999995</v>
      </c>
      <c r="UB197" s="305">
        <v>563.42499999999995</v>
      </c>
      <c r="UC197" s="305">
        <v>580.77499999999998</v>
      </c>
      <c r="UD197" s="305">
        <v>580.77499999999998</v>
      </c>
      <c r="UE197" s="305">
        <v>580.77499999999998</v>
      </c>
      <c r="UF197" s="305">
        <v>580.77499999999998</v>
      </c>
      <c r="UG197" s="305">
        <v>530.02499999999998</v>
      </c>
      <c r="UH197" s="305">
        <v>530.02499999999998</v>
      </c>
      <c r="UI197" s="305">
        <v>530.02499999999998</v>
      </c>
      <c r="UJ197" s="305">
        <v>478.42500000000001</v>
      </c>
      <c r="UK197" s="305">
        <v>485.3</v>
      </c>
      <c r="UL197" s="305">
        <v>485.3</v>
      </c>
      <c r="UM197" s="305">
        <v>509.6</v>
      </c>
      <c r="UN197" s="305">
        <v>509.6</v>
      </c>
      <c r="UO197" s="305">
        <v>509.6</v>
      </c>
      <c r="UP197" s="305">
        <v>509.6</v>
      </c>
      <c r="UQ197" s="305">
        <v>509.6</v>
      </c>
      <c r="UR197" s="305">
        <v>509.6</v>
      </c>
      <c r="US197" s="305">
        <v>509.6</v>
      </c>
      <c r="UT197" s="305">
        <v>525.70000000000005</v>
      </c>
      <c r="UU197" s="305">
        <v>535.86500000000001</v>
      </c>
      <c r="UV197" s="305">
        <v>511.26500000000004</v>
      </c>
      <c r="UW197" s="305">
        <v>511.26500000000004</v>
      </c>
      <c r="UX197" s="305">
        <v>511.26500000000004</v>
      </c>
      <c r="UY197" s="305">
        <v>389.81500000000005</v>
      </c>
      <c r="UZ197" s="305">
        <v>389.81500000000005</v>
      </c>
      <c r="VA197" s="305">
        <v>389.81500000000005</v>
      </c>
      <c r="VB197" s="305">
        <v>389.81500000000005</v>
      </c>
      <c r="VC197" s="305">
        <v>439.81500000000005</v>
      </c>
      <c r="VD197" s="305">
        <v>439.81500000000005</v>
      </c>
      <c r="VE197" s="305">
        <v>439.81500000000005</v>
      </c>
      <c r="VF197" s="305">
        <v>439.81500000000005</v>
      </c>
      <c r="VG197" s="305">
        <v>439.81500000000005</v>
      </c>
      <c r="VH197" s="305">
        <v>439.81500000000005</v>
      </c>
      <c r="VI197" s="305">
        <v>449.98</v>
      </c>
      <c r="VJ197" s="305">
        <v>449.98</v>
      </c>
      <c r="VK197" s="305">
        <v>449.98</v>
      </c>
      <c r="VL197" s="305">
        <v>449.98</v>
      </c>
      <c r="VM197" s="305">
        <v>449.98</v>
      </c>
      <c r="VN197" s="305">
        <v>466.08000000000004</v>
      </c>
      <c r="VO197" s="305">
        <v>466.08000000000004</v>
      </c>
      <c r="VP197" s="305">
        <v>604.88000000000011</v>
      </c>
      <c r="VQ197" s="305">
        <v>629.58000000000004</v>
      </c>
      <c r="VR197" s="305">
        <v>629.58000000000004</v>
      </c>
      <c r="VS197" s="305">
        <v>629.58000000000004</v>
      </c>
      <c r="VT197" s="305">
        <v>645.67999999999995</v>
      </c>
      <c r="VU197" s="305">
        <v>645.67999999999995</v>
      </c>
      <c r="VV197" s="305">
        <v>645.67999999999995</v>
      </c>
      <c r="VW197" s="305">
        <v>655.84500000000003</v>
      </c>
      <c r="VX197" s="305">
        <v>735.34500000000003</v>
      </c>
      <c r="VY197" s="305">
        <v>735.34500000000003</v>
      </c>
      <c r="VZ197" s="305">
        <v>735.34500000000003</v>
      </c>
      <c r="WA197" s="305">
        <v>700.6450000000001</v>
      </c>
      <c r="WB197" s="305">
        <v>700.6450000000001</v>
      </c>
      <c r="WC197" s="305">
        <v>700.6450000000001</v>
      </c>
      <c r="WD197" s="305">
        <v>700.6450000000001</v>
      </c>
      <c r="WE197" s="305">
        <v>700.6450000000001</v>
      </c>
      <c r="WF197" s="305">
        <v>670.15000000000009</v>
      </c>
      <c r="WG197" s="305">
        <v>670.15000000000009</v>
      </c>
      <c r="WH197" s="305">
        <v>686.25</v>
      </c>
      <c r="WI197" s="305">
        <v>686.25</v>
      </c>
      <c r="WJ197" s="305">
        <v>686.25</v>
      </c>
      <c r="WK197" s="305">
        <v>686.25</v>
      </c>
      <c r="WL197" s="305">
        <v>696.17</v>
      </c>
      <c r="WM197" s="305">
        <v>706.17</v>
      </c>
      <c r="WN197" s="305">
        <v>720.06999999999994</v>
      </c>
      <c r="WO197" s="305">
        <v>720.06999999999994</v>
      </c>
      <c r="WP197" s="305">
        <v>720.06999999999994</v>
      </c>
      <c r="WQ197" s="305">
        <v>720.06999999999994</v>
      </c>
      <c r="WR197" s="305">
        <v>671.77</v>
      </c>
      <c r="WS197" s="305">
        <v>671.77</v>
      </c>
      <c r="WT197" s="305">
        <v>671.77</v>
      </c>
      <c r="WU197" s="305">
        <v>671.77</v>
      </c>
      <c r="WV197" s="305">
        <v>567.66999999999996</v>
      </c>
      <c r="WW197" s="305">
        <v>567.66999999999996</v>
      </c>
      <c r="WX197" s="305">
        <v>567.66999999999996</v>
      </c>
      <c r="WY197" s="305">
        <v>567.66999999999996</v>
      </c>
      <c r="WZ197" s="305">
        <v>690.42</v>
      </c>
      <c r="XA197" s="305">
        <v>690.42</v>
      </c>
      <c r="XB197" s="305">
        <v>751.31999999999994</v>
      </c>
      <c r="XC197" s="305">
        <v>751.31999999999994</v>
      </c>
      <c r="XD197" s="305">
        <v>751.31999999999994</v>
      </c>
      <c r="XE197" s="305">
        <v>761.31999999999994</v>
      </c>
      <c r="XF197" s="305">
        <v>779.71999999999991</v>
      </c>
      <c r="XG197" s="305">
        <v>779.71999999999991</v>
      </c>
      <c r="XH197" s="305">
        <v>779.71999999999991</v>
      </c>
      <c r="XI197" s="305">
        <v>779.71999999999991</v>
      </c>
      <c r="XJ197" s="305">
        <v>779.71999999999991</v>
      </c>
      <c r="XK197" s="305">
        <v>779.71999999999991</v>
      </c>
      <c r="XL197" s="305">
        <v>749.71999999999991</v>
      </c>
      <c r="XM197" s="305">
        <v>749.71999999999991</v>
      </c>
      <c r="XN197" s="305">
        <v>603.52</v>
      </c>
      <c r="XO197" s="305">
        <v>603.52</v>
      </c>
      <c r="XP197" s="305">
        <v>603.52</v>
      </c>
      <c r="XQ197" s="305">
        <v>603.52</v>
      </c>
      <c r="XR197" s="305">
        <v>603.52</v>
      </c>
      <c r="XS197" s="305">
        <v>603.52</v>
      </c>
      <c r="XT197" s="305">
        <v>713.93999999999994</v>
      </c>
      <c r="XU197" s="305">
        <v>713.93999999999994</v>
      </c>
      <c r="XV197" s="305">
        <v>810.46499999999992</v>
      </c>
      <c r="XW197" s="305">
        <v>824.3649999999999</v>
      </c>
      <c r="XX197" s="305">
        <v>824.3649999999999</v>
      </c>
      <c r="XY197" s="305">
        <v>824.3649999999999</v>
      </c>
      <c r="XZ197" s="305">
        <v>824.3649999999999</v>
      </c>
      <c r="YA197" s="305">
        <v>824.3649999999999</v>
      </c>
      <c r="YB197" s="305">
        <v>824.3649999999999</v>
      </c>
      <c r="YC197" s="305">
        <v>824.3649999999999</v>
      </c>
      <c r="YD197" s="305">
        <v>804.52499999999998</v>
      </c>
      <c r="YE197" s="305">
        <v>708.52499999999998</v>
      </c>
      <c r="YF197" s="305">
        <v>708.52499999999998</v>
      </c>
      <c r="YG197" s="305">
        <v>750.46500000000003</v>
      </c>
      <c r="YH197" s="305">
        <v>750.46500000000003</v>
      </c>
      <c r="YI197" s="305">
        <v>715.36500000000001</v>
      </c>
      <c r="YJ197" s="305">
        <v>669.36500000000001</v>
      </c>
      <c r="YK197" s="305">
        <v>669.36500000000001</v>
      </c>
      <c r="YL197" s="305">
        <v>639.60500000000002</v>
      </c>
      <c r="YM197" s="305">
        <v>639.60500000000002</v>
      </c>
      <c r="YN197" s="305">
        <v>653.505</v>
      </c>
      <c r="YO197" s="305">
        <v>602.67999999999995</v>
      </c>
      <c r="YP197" s="305">
        <v>602.67999999999995</v>
      </c>
      <c r="YQ197" s="305">
        <v>602.67999999999995</v>
      </c>
      <c r="YR197" s="305">
        <v>574.88</v>
      </c>
      <c r="YS197" s="305">
        <v>574.88</v>
      </c>
      <c r="YT197" s="305">
        <v>574.88</v>
      </c>
      <c r="YU197" s="305">
        <v>585.53</v>
      </c>
      <c r="YV197" s="305">
        <v>585.53</v>
      </c>
      <c r="YW197" s="305">
        <v>607.45999999999992</v>
      </c>
      <c r="YX197" s="305">
        <v>607.45999999999992</v>
      </c>
      <c r="YY197" s="305">
        <v>607.45999999999992</v>
      </c>
      <c r="YZ197" s="305">
        <v>554.80999999999995</v>
      </c>
      <c r="ZA197" s="305">
        <v>554.80999999999995</v>
      </c>
      <c r="ZB197" s="305">
        <v>554.80999999999995</v>
      </c>
      <c r="ZC197" s="305">
        <v>505.21000000000004</v>
      </c>
      <c r="ZD197" s="305">
        <v>505.21000000000004</v>
      </c>
      <c r="ZE197" s="305">
        <v>455.21000000000004</v>
      </c>
      <c r="ZF197" s="305">
        <v>455.21000000000004</v>
      </c>
      <c r="ZG197" s="305">
        <v>455.21000000000004</v>
      </c>
      <c r="ZH197" s="305">
        <v>455.21000000000004</v>
      </c>
      <c r="ZI197" s="305">
        <v>475.31000000000006</v>
      </c>
      <c r="ZJ197" s="305">
        <v>475.31000000000006</v>
      </c>
      <c r="ZK197" s="305">
        <v>475.31000000000006</v>
      </c>
      <c r="ZL197" s="305">
        <v>487.49</v>
      </c>
      <c r="ZM197" s="305">
        <v>487.49</v>
      </c>
      <c r="ZN197" s="305">
        <v>398.3</v>
      </c>
      <c r="ZO197" s="305">
        <v>398.3</v>
      </c>
      <c r="ZP197" s="305">
        <v>398.3</v>
      </c>
      <c r="ZQ197" s="305">
        <v>398.3</v>
      </c>
      <c r="ZR197" s="305">
        <v>408.95</v>
      </c>
      <c r="ZS197" s="305">
        <v>408.95</v>
      </c>
      <c r="ZT197" s="305">
        <v>408.95</v>
      </c>
      <c r="ZU197" s="305">
        <v>408.95</v>
      </c>
      <c r="ZV197" s="305">
        <v>408.95</v>
      </c>
      <c r="ZW197" s="305">
        <v>408.95</v>
      </c>
      <c r="ZX197" s="305">
        <v>408.95</v>
      </c>
      <c r="ZY197" s="305">
        <v>408.95</v>
      </c>
      <c r="ZZ197" s="305">
        <v>408.95</v>
      </c>
      <c r="AAA197" s="305">
        <v>408.95</v>
      </c>
      <c r="AAB197" s="305">
        <v>408.95</v>
      </c>
      <c r="AAC197" s="305">
        <v>408.95</v>
      </c>
      <c r="AAD197" s="305">
        <v>458.32499999999999</v>
      </c>
      <c r="AAE197" s="305">
        <v>458.32499999999999</v>
      </c>
      <c r="AAF197" s="305">
        <v>458.32499999999999</v>
      </c>
      <c r="AAG197" s="305">
        <v>458.32499999999999</v>
      </c>
      <c r="AAH197" s="305">
        <v>458.32499999999999</v>
      </c>
      <c r="AAI197" s="305">
        <v>458.32499999999999</v>
      </c>
      <c r="AAJ197" s="305">
        <v>458.32499999999999</v>
      </c>
      <c r="AAK197" s="305">
        <v>458.32499999999999</v>
      </c>
      <c r="AAL197" s="305">
        <v>458.32499999999999</v>
      </c>
      <c r="AAM197" s="305">
        <v>500.02499999999998</v>
      </c>
      <c r="AAN197" s="305">
        <v>500.02499999999998</v>
      </c>
      <c r="AAO197" s="305">
        <v>416.625</v>
      </c>
      <c r="AAP197" s="305">
        <v>416.625</v>
      </c>
      <c r="AAQ197" s="305">
        <v>416.625</v>
      </c>
      <c r="AAR197" s="305">
        <v>395.02499999999998</v>
      </c>
      <c r="AAS197" s="305">
        <v>405.67499999999995</v>
      </c>
      <c r="AAT197" s="305">
        <v>405.67499999999995</v>
      </c>
      <c r="AAU197" s="305">
        <v>565.17499999999995</v>
      </c>
      <c r="AAV197" s="305">
        <v>565.17499999999995</v>
      </c>
      <c r="AAW197" s="305">
        <v>565.17499999999995</v>
      </c>
      <c r="AAX197" s="305">
        <v>533.22500000000002</v>
      </c>
      <c r="AAY197" s="305">
        <v>543.1</v>
      </c>
      <c r="AAZ197" s="305">
        <v>543.1</v>
      </c>
      <c r="ABA197" s="305">
        <v>543.1</v>
      </c>
      <c r="ABB197" s="305">
        <v>543.1</v>
      </c>
      <c r="ABC197" s="305">
        <v>502.9</v>
      </c>
      <c r="ABD197" s="305">
        <v>502.9</v>
      </c>
      <c r="ABE197" s="305">
        <v>502.9</v>
      </c>
      <c r="ABF197" s="305">
        <v>502.9</v>
      </c>
      <c r="ABG197" s="305">
        <v>502.9</v>
      </c>
      <c r="ABH197" s="305">
        <v>502.9</v>
      </c>
      <c r="ABI197" s="305">
        <v>502.9</v>
      </c>
      <c r="ABJ197" s="305">
        <v>502.9</v>
      </c>
      <c r="ABK197" s="305">
        <v>502.9</v>
      </c>
      <c r="ABL197" s="305">
        <v>502.9</v>
      </c>
      <c r="ABM197" s="305">
        <v>502.9</v>
      </c>
      <c r="ABN197" s="305">
        <v>454.52499999999998</v>
      </c>
      <c r="ABO197" s="305">
        <v>454.52499999999998</v>
      </c>
      <c r="ABP197" s="305">
        <v>454.52499999999998</v>
      </c>
      <c r="ABQ197" s="305">
        <v>485.42499999999995</v>
      </c>
      <c r="ABR197" s="305">
        <v>485.42499999999995</v>
      </c>
      <c r="ABS197" s="305">
        <v>485.42499999999995</v>
      </c>
      <c r="ABT197" s="305">
        <v>485.42499999999995</v>
      </c>
      <c r="ABU197" s="305">
        <v>485.42499999999995</v>
      </c>
      <c r="ABV197" s="305">
        <v>485.42499999999995</v>
      </c>
      <c r="ABW197" s="305">
        <v>485.42499999999995</v>
      </c>
      <c r="ABX197" s="305">
        <v>485.42499999999995</v>
      </c>
      <c r="ABY197" s="305">
        <v>485.42499999999995</v>
      </c>
      <c r="ABZ197" s="305">
        <v>485.42499999999995</v>
      </c>
      <c r="ACA197" s="305">
        <v>485.42499999999995</v>
      </c>
      <c r="ACB197" s="305">
        <v>485.42499999999995</v>
      </c>
      <c r="ACC197" s="305">
        <v>485.42499999999995</v>
      </c>
      <c r="ACD197" s="305">
        <v>544.50833333333333</v>
      </c>
      <c r="ACE197" s="305">
        <v>544.50833333333333</v>
      </c>
      <c r="ACF197" s="305">
        <v>544.50833333333333</v>
      </c>
      <c r="ACG197" s="305">
        <v>544.50833333333333</v>
      </c>
      <c r="ACH197" s="305">
        <v>544.50833333333333</v>
      </c>
      <c r="ACI197" s="305">
        <v>544.50833333333333</v>
      </c>
      <c r="ACJ197" s="305">
        <v>524.75833333333333</v>
      </c>
      <c r="ACK197" s="305">
        <v>524.75833333333333</v>
      </c>
      <c r="ACL197" s="305">
        <v>524.75833333333333</v>
      </c>
      <c r="ACM197" s="305">
        <v>524.75833333333333</v>
      </c>
      <c r="ACN197" s="305">
        <v>524.75833333333333</v>
      </c>
      <c r="ACO197" s="305">
        <v>524.75833333333333</v>
      </c>
      <c r="ACP197" s="305">
        <v>524.75833333333333</v>
      </c>
      <c r="ACQ197" s="305">
        <v>555.6583333333333</v>
      </c>
      <c r="ACR197" s="305">
        <v>555.6583333333333</v>
      </c>
      <c r="ACS197" s="305">
        <v>555.6583333333333</v>
      </c>
      <c r="ACT197" s="305">
        <v>555.6583333333333</v>
      </c>
      <c r="ACU197" s="305">
        <v>555.6583333333333</v>
      </c>
      <c r="ACV197" s="305">
        <v>555.6583333333333</v>
      </c>
      <c r="ACW197" s="305">
        <v>555.6583333333333</v>
      </c>
      <c r="ACX197" s="305">
        <v>555.6583333333333</v>
      </c>
      <c r="ACY197" s="305">
        <v>555.6583333333333</v>
      </c>
      <c r="ACZ197" s="305">
        <v>555.6583333333333</v>
      </c>
      <c r="ADA197" s="305">
        <v>555.6583333333333</v>
      </c>
      <c r="ADB197" s="305">
        <v>555.6583333333333</v>
      </c>
      <c r="ADC197" s="305">
        <v>555.6583333333333</v>
      </c>
      <c r="ADD197" s="305">
        <v>555.6583333333333</v>
      </c>
      <c r="ADE197" s="305">
        <v>555.6583333333333</v>
      </c>
      <c r="ADF197" s="305">
        <v>555.6583333333333</v>
      </c>
      <c r="ADG197" s="305">
        <v>555.6583333333333</v>
      </c>
      <c r="ADH197" s="305">
        <v>555.6583333333333</v>
      </c>
      <c r="ADI197" s="305">
        <v>555.6583333333333</v>
      </c>
      <c r="ADJ197" s="305">
        <v>555.6583333333333</v>
      </c>
      <c r="ADK197" s="305">
        <v>604.1583333333333</v>
      </c>
      <c r="ADL197" s="305">
        <v>604.1583333333333</v>
      </c>
      <c r="ADM197" s="305">
        <v>604.1583333333333</v>
      </c>
      <c r="ADN197" s="305">
        <v>604.1583333333333</v>
      </c>
      <c r="ADO197" s="305">
        <v>604.1583333333333</v>
      </c>
      <c r="ADP197" s="305">
        <v>604.1583333333333</v>
      </c>
      <c r="ADQ197" s="305">
        <v>604.1583333333333</v>
      </c>
      <c r="ADR197" s="305">
        <v>387.85833333333329</v>
      </c>
      <c r="ADS197" s="305">
        <v>457.35833333333329</v>
      </c>
      <c r="ADT197" s="305">
        <v>457.35833333333329</v>
      </c>
      <c r="ADU197" s="305">
        <v>517.35833333333335</v>
      </c>
      <c r="ADV197" s="305">
        <v>517.35833333333335</v>
      </c>
      <c r="ADW197" s="305">
        <v>517.35833333333335</v>
      </c>
      <c r="ADX197" s="305">
        <v>517.35833333333335</v>
      </c>
      <c r="ADY197" s="305">
        <v>517.35833333333335</v>
      </c>
      <c r="ADZ197" s="305">
        <v>458.27499999999998</v>
      </c>
      <c r="AEA197" s="305">
        <v>458.27499999999998</v>
      </c>
      <c r="AEB197" s="305">
        <v>470.27499999999998</v>
      </c>
      <c r="AEC197" s="305">
        <v>470.27499999999998</v>
      </c>
      <c r="AED197" s="305">
        <v>470.27499999999998</v>
      </c>
      <c r="AEE197" s="305">
        <v>470.27499999999998</v>
      </c>
      <c r="AEF197" s="305">
        <v>435.52499999999998</v>
      </c>
      <c r="AEG197" s="305">
        <v>435.52499999999998</v>
      </c>
      <c r="AEH197" s="305">
        <v>435.52499999999998</v>
      </c>
      <c r="AEI197" s="305">
        <v>445.22499999999997</v>
      </c>
      <c r="AEJ197" s="305">
        <v>445.22499999999997</v>
      </c>
      <c r="AEK197" s="305">
        <v>459.125</v>
      </c>
      <c r="AEL197" s="305">
        <v>459.125</v>
      </c>
      <c r="AEM197" s="305">
        <v>427.75</v>
      </c>
      <c r="AEN197" s="305">
        <v>427.75</v>
      </c>
      <c r="AEO197" s="305">
        <v>427.75</v>
      </c>
      <c r="AEP197" s="305">
        <v>427.75</v>
      </c>
      <c r="AEQ197" s="305">
        <v>427.75</v>
      </c>
      <c r="AER197" s="305">
        <v>427.75</v>
      </c>
      <c r="AES197" s="305">
        <v>427.75</v>
      </c>
      <c r="AET197" s="305">
        <v>442.82499999999993</v>
      </c>
      <c r="AEU197" s="305">
        <v>442.82499999999993</v>
      </c>
      <c r="AEV197" s="305">
        <v>512.82499999999993</v>
      </c>
      <c r="AEW197" s="305">
        <v>503.125</v>
      </c>
      <c r="AEX197" s="305">
        <v>503.125</v>
      </c>
      <c r="AEY197" s="305">
        <v>503.125</v>
      </c>
      <c r="AEZ197" s="305">
        <v>503.125</v>
      </c>
      <c r="AFA197" s="305">
        <v>503.125</v>
      </c>
      <c r="AFB197" s="305">
        <v>503.125</v>
      </c>
      <c r="AFC197" s="305">
        <v>586.52499999999998</v>
      </c>
      <c r="AFD197" s="305">
        <v>586.52499999999998</v>
      </c>
      <c r="AFE197" s="305">
        <v>586.52499999999998</v>
      </c>
      <c r="AFF197" s="305">
        <v>586.52499999999998</v>
      </c>
      <c r="AFG197" s="305">
        <v>586.52499999999998</v>
      </c>
      <c r="AFH197" s="305">
        <v>605.92499999999995</v>
      </c>
      <c r="AFI197" s="305">
        <v>605.92499999999995</v>
      </c>
      <c r="AFJ197" s="305">
        <v>605.92499999999995</v>
      </c>
      <c r="AFK197" s="305">
        <v>622.17499999999995</v>
      </c>
      <c r="AFL197" s="305">
        <v>637.25</v>
      </c>
      <c r="AFM197" s="305">
        <v>637.25</v>
      </c>
      <c r="AFN197" s="305">
        <v>637.25</v>
      </c>
      <c r="AFO197" s="305">
        <v>637.25</v>
      </c>
      <c r="AFP197" s="305">
        <v>637.25</v>
      </c>
      <c r="AFQ197" s="305">
        <v>637.25</v>
      </c>
      <c r="AFR197" s="305">
        <v>637.25</v>
      </c>
      <c r="AFS197" s="305">
        <v>637.25</v>
      </c>
      <c r="AFT197" s="305">
        <v>637.25</v>
      </c>
      <c r="AFU197" s="305">
        <v>701.24999999999989</v>
      </c>
      <c r="AFV197" s="305">
        <v>701.24999999999989</v>
      </c>
      <c r="AFW197" s="305">
        <v>761.55</v>
      </c>
      <c r="AFX197" s="305">
        <v>761.55</v>
      </c>
      <c r="AFY197" s="305">
        <v>761.55</v>
      </c>
      <c r="AFZ197" s="305">
        <v>759.3</v>
      </c>
      <c r="AGA197" s="305">
        <v>759.3</v>
      </c>
      <c r="AGB197" s="305">
        <v>745.4</v>
      </c>
      <c r="AGC197" s="305">
        <v>745.4</v>
      </c>
      <c r="AGD197" s="305">
        <v>828.8</v>
      </c>
      <c r="AGE197" s="305">
        <v>843.87499999999989</v>
      </c>
      <c r="AGF197" s="305">
        <v>843.87499999999989</v>
      </c>
      <c r="AGG197" s="305">
        <v>783.57499999999993</v>
      </c>
      <c r="AGH197" s="305">
        <v>783.57499999999993</v>
      </c>
      <c r="AGI197" s="305">
        <v>738.34999999999991</v>
      </c>
      <c r="AGJ197" s="305">
        <v>738.34999999999991</v>
      </c>
      <c r="AGK197" s="305">
        <v>738.34999999999991</v>
      </c>
      <c r="AGL197" s="305">
        <v>738.34999999999991</v>
      </c>
      <c r="AGM197" s="305">
        <v>738.34999999999991</v>
      </c>
      <c r="AGN197" s="305">
        <v>738.34999999999991</v>
      </c>
      <c r="AGO197" s="305">
        <v>738.34999999999991</v>
      </c>
      <c r="AGP197" s="305">
        <v>738.34999999999991</v>
      </c>
      <c r="AGQ197" s="305">
        <v>738.34999999999991</v>
      </c>
      <c r="AGR197" s="305">
        <v>738.34999999999991</v>
      </c>
      <c r="AGS197" s="305">
        <v>738.34999999999991</v>
      </c>
      <c r="AGT197" s="305">
        <v>738.34999999999991</v>
      </c>
      <c r="AGU197" s="305">
        <v>738.34999999999991</v>
      </c>
      <c r="AGV197" s="305">
        <v>738.34999999999991</v>
      </c>
      <c r="AGW197" s="305">
        <v>738.34999999999991</v>
      </c>
      <c r="AGX197" s="305">
        <v>642.69999999999993</v>
      </c>
      <c r="AGY197" s="305">
        <v>642.69999999999993</v>
      </c>
      <c r="AGZ197" s="305">
        <v>642.69999999999993</v>
      </c>
      <c r="AHA197" s="305">
        <v>642.69999999999993</v>
      </c>
      <c r="AHB197" s="305">
        <v>656.69999999999993</v>
      </c>
      <c r="AHC197" s="305">
        <v>656.69999999999993</v>
      </c>
      <c r="AHD197" s="305">
        <v>627.59999999999991</v>
      </c>
      <c r="AHE197" s="305">
        <v>627.59999999999991</v>
      </c>
      <c r="AHF197" s="305">
        <v>627.59999999999991</v>
      </c>
      <c r="AHG197" s="305">
        <v>627.59999999999991</v>
      </c>
      <c r="AHH197" s="305">
        <v>627.59999999999991</v>
      </c>
      <c r="AHI197" s="305">
        <v>627.59999999999991</v>
      </c>
      <c r="AHJ197" s="305">
        <v>627.59999999999991</v>
      </c>
      <c r="AHK197" s="305">
        <v>627.59999999999991</v>
      </c>
      <c r="AHL197" s="305">
        <v>627.59999999999991</v>
      </c>
      <c r="AHM197" s="305">
        <v>627.59999999999991</v>
      </c>
      <c r="AHN197" s="305">
        <v>627.59999999999991</v>
      </c>
      <c r="AHO197" s="305">
        <v>627.59999999999991</v>
      </c>
      <c r="AHP197" s="305">
        <v>627.59999999999991</v>
      </c>
      <c r="AHQ197" s="305">
        <v>627.59999999999991</v>
      </c>
      <c r="AHR197" s="305">
        <v>627.59999999999991</v>
      </c>
      <c r="AHS197" s="273">
        <f t="shared" ref="AHS197:AKD197" si="313">SUMIF($B$5:$B$184,"面積",AHS5:AHS184)</f>
        <v>658.1</v>
      </c>
      <c r="AHT197" s="273">
        <f t="shared" si="313"/>
        <v>578.22500000000002</v>
      </c>
      <c r="AHU197" s="273">
        <f t="shared" si="313"/>
        <v>527.97500000000002</v>
      </c>
      <c r="AHV197" s="273">
        <f t="shared" si="313"/>
        <v>527.97500000000002</v>
      </c>
      <c r="AHW197" s="273">
        <f t="shared" si="313"/>
        <v>527.97500000000002</v>
      </c>
      <c r="AHX197" s="273">
        <f t="shared" si="313"/>
        <v>527.97500000000002</v>
      </c>
      <c r="AHY197" s="273">
        <f t="shared" si="313"/>
        <v>527.97500000000002</v>
      </c>
      <c r="AHZ197" s="273">
        <f t="shared" si="313"/>
        <v>429.97500000000002</v>
      </c>
      <c r="AIA197" s="273">
        <f t="shared" si="313"/>
        <v>429.97500000000002</v>
      </c>
      <c r="AIB197" s="273">
        <f t="shared" si="313"/>
        <v>429.97500000000002</v>
      </c>
      <c r="AIC197" s="273">
        <f t="shared" si="313"/>
        <v>474.28750000000002</v>
      </c>
      <c r="AID197" s="273">
        <f t="shared" si="313"/>
        <v>474.28750000000002</v>
      </c>
      <c r="AIE197" s="273">
        <f t="shared" si="313"/>
        <v>474.28750000000002</v>
      </c>
      <c r="AIF197" s="273">
        <f t="shared" si="313"/>
        <v>474.28750000000002</v>
      </c>
      <c r="AIG197" s="273">
        <f t="shared" si="313"/>
        <v>474.28750000000002</v>
      </c>
      <c r="AIH197" s="273">
        <f t="shared" si="313"/>
        <v>474.28750000000002</v>
      </c>
      <c r="AII197" s="273">
        <f t="shared" si="313"/>
        <v>474.28750000000002</v>
      </c>
      <c r="AIJ197" s="273">
        <f t="shared" si="313"/>
        <v>474.28750000000002</v>
      </c>
      <c r="AIK197" s="273">
        <f t="shared" si="313"/>
        <v>474.28750000000002</v>
      </c>
      <c r="AIL197" s="273">
        <f t="shared" si="313"/>
        <v>474.28750000000002</v>
      </c>
      <c r="AIM197" s="273">
        <f t="shared" si="313"/>
        <v>474.28750000000002</v>
      </c>
      <c r="AIN197" s="273">
        <f t="shared" si="313"/>
        <v>474.28750000000002</v>
      </c>
      <c r="AIO197" s="273">
        <f t="shared" si="313"/>
        <v>474.28750000000002</v>
      </c>
      <c r="AIP197" s="273">
        <f t="shared" si="313"/>
        <v>474.28750000000002</v>
      </c>
      <c r="AIQ197" s="273">
        <f t="shared" si="313"/>
        <v>474.28750000000002</v>
      </c>
      <c r="AIR197" s="273">
        <f t="shared" si="313"/>
        <v>474.28750000000002</v>
      </c>
      <c r="AIS197" s="273">
        <f t="shared" si="313"/>
        <v>474.28750000000002</v>
      </c>
      <c r="AIT197" s="273">
        <f t="shared" si="313"/>
        <v>474.28750000000002</v>
      </c>
      <c r="AIU197" s="273">
        <f t="shared" si="313"/>
        <v>474.28750000000002</v>
      </c>
      <c r="AIV197" s="273">
        <f t="shared" si="313"/>
        <v>474.28750000000002</v>
      </c>
      <c r="AIW197" s="287">
        <f t="shared" si="313"/>
        <v>390.88749999999999</v>
      </c>
      <c r="AIX197" s="273">
        <f t="shared" si="313"/>
        <v>341.51249999999999</v>
      </c>
      <c r="AIY197" s="273">
        <f t="shared" si="313"/>
        <v>341.51249999999999</v>
      </c>
      <c r="AIZ197" s="273">
        <f t="shared" si="313"/>
        <v>341.51249999999999</v>
      </c>
      <c r="AJA197" s="273">
        <f t="shared" si="313"/>
        <v>341.51249999999999</v>
      </c>
      <c r="AJB197" s="273">
        <f t="shared" si="313"/>
        <v>591.51249999999993</v>
      </c>
      <c r="AJC197" s="273">
        <f t="shared" si="313"/>
        <v>591.51249999999993</v>
      </c>
      <c r="AJD197" s="273">
        <f t="shared" si="313"/>
        <v>591.51249999999993</v>
      </c>
      <c r="AJE197" s="273">
        <f t="shared" si="313"/>
        <v>547.20000000000005</v>
      </c>
      <c r="AJF197" s="273">
        <f t="shared" si="313"/>
        <v>547.20000000000005</v>
      </c>
      <c r="AJG197" s="273">
        <f t="shared" si="313"/>
        <v>547.20000000000005</v>
      </c>
      <c r="AJH197" s="273">
        <f t="shared" si="313"/>
        <v>597.19999999999993</v>
      </c>
      <c r="AJI197" s="273">
        <f t="shared" si="313"/>
        <v>680.59999999999991</v>
      </c>
      <c r="AJJ197" s="273">
        <f t="shared" si="313"/>
        <v>680.59999999999991</v>
      </c>
      <c r="AJK197" s="273">
        <f t="shared" si="313"/>
        <v>680.59999999999991</v>
      </c>
      <c r="AJL197" s="273">
        <f t="shared" si="313"/>
        <v>680.59999999999991</v>
      </c>
      <c r="AJM197" s="273">
        <f t="shared" si="313"/>
        <v>680.59999999999991</v>
      </c>
      <c r="AJN197" s="273">
        <f t="shared" si="313"/>
        <v>680.59999999999991</v>
      </c>
      <c r="AJO197" s="273">
        <f t="shared" si="313"/>
        <v>680.59999999999991</v>
      </c>
      <c r="AJP197" s="273">
        <f t="shared" si="313"/>
        <v>680.59999999999991</v>
      </c>
      <c r="AJQ197" s="273">
        <f t="shared" si="313"/>
        <v>680.59999999999991</v>
      </c>
      <c r="AJR197" s="273">
        <f t="shared" si="313"/>
        <v>597.19999999999993</v>
      </c>
      <c r="AJS197" s="273">
        <f t="shared" si="313"/>
        <v>680.59999999999991</v>
      </c>
      <c r="AJT197" s="273">
        <f t="shared" si="313"/>
        <v>680.59999999999991</v>
      </c>
      <c r="AJU197" s="273">
        <f t="shared" si="313"/>
        <v>680.59999999999991</v>
      </c>
      <c r="AJV197" s="273">
        <f t="shared" si="313"/>
        <v>680.59999999999991</v>
      </c>
      <c r="AJW197" s="273">
        <f t="shared" si="313"/>
        <v>680.59999999999991</v>
      </c>
      <c r="AJX197" s="273">
        <f t="shared" si="313"/>
        <v>680.59999999999991</v>
      </c>
      <c r="AJY197" s="273">
        <f t="shared" si="313"/>
        <v>717.14</v>
      </c>
      <c r="AJZ197" s="273">
        <f t="shared" si="313"/>
        <v>633.7399999999999</v>
      </c>
      <c r="AKA197" s="273">
        <f t="shared" si="313"/>
        <v>633.7399999999999</v>
      </c>
      <c r="AKB197" s="273">
        <f t="shared" si="313"/>
        <v>633.7399999999999</v>
      </c>
      <c r="AKC197" s="273">
        <f t="shared" si="313"/>
        <v>700.4899999999999</v>
      </c>
      <c r="AKD197" s="273">
        <f t="shared" si="313"/>
        <v>700.4899999999999</v>
      </c>
      <c r="AKE197" s="273">
        <f t="shared" ref="AKE197:AMP197" si="314">SUMIF($B$5:$B$184,"面積",AKE5:AKE184)</f>
        <v>700.4899999999999</v>
      </c>
      <c r="AKF197" s="273">
        <f t="shared" si="314"/>
        <v>700.4899999999999</v>
      </c>
      <c r="AKG197" s="273">
        <f t="shared" si="314"/>
        <v>700.4899999999999</v>
      </c>
      <c r="AKH197" s="273">
        <f t="shared" si="314"/>
        <v>700.4899999999999</v>
      </c>
      <c r="AKI197" s="273">
        <f t="shared" si="314"/>
        <v>663.94999999999993</v>
      </c>
      <c r="AKJ197" s="273">
        <f t="shared" si="314"/>
        <v>663.94999999999993</v>
      </c>
      <c r="AKK197" s="273">
        <f t="shared" si="314"/>
        <v>663.94999999999993</v>
      </c>
      <c r="AKL197" s="273">
        <f t="shared" si="314"/>
        <v>663.94999999999993</v>
      </c>
      <c r="AKM197" s="273">
        <f t="shared" si="314"/>
        <v>663.94999999999993</v>
      </c>
      <c r="AKN197" s="273">
        <f t="shared" si="314"/>
        <v>663.94999999999993</v>
      </c>
      <c r="AKO197" s="273">
        <f t="shared" si="314"/>
        <v>663.94999999999993</v>
      </c>
      <c r="AKP197" s="273">
        <f t="shared" si="314"/>
        <v>663.94999999999993</v>
      </c>
      <c r="AKQ197" s="273">
        <f t="shared" si="314"/>
        <v>663.94999999999993</v>
      </c>
      <c r="AKR197" s="273">
        <f t="shared" si="314"/>
        <v>663.94999999999993</v>
      </c>
      <c r="AKS197" s="273">
        <f t="shared" si="314"/>
        <v>663.94999999999993</v>
      </c>
      <c r="AKT197" s="273">
        <f t="shared" si="314"/>
        <v>663.94999999999993</v>
      </c>
      <c r="AKU197" s="273">
        <f t="shared" si="314"/>
        <v>663.94999999999993</v>
      </c>
      <c r="AKV197" s="273">
        <f t="shared" si="314"/>
        <v>663.94999999999993</v>
      </c>
      <c r="AKW197" s="273">
        <f t="shared" si="314"/>
        <v>663.94999999999993</v>
      </c>
      <c r="AKX197" s="273">
        <f t="shared" si="314"/>
        <v>663.94999999999993</v>
      </c>
      <c r="AKY197" s="273">
        <f t="shared" si="314"/>
        <v>663.94999999999993</v>
      </c>
      <c r="AKZ197" s="273">
        <f t="shared" si="314"/>
        <v>663.94999999999993</v>
      </c>
      <c r="ALA197" s="273">
        <f t="shared" si="314"/>
        <v>594.44999999999993</v>
      </c>
      <c r="ALB197" s="273">
        <f t="shared" si="314"/>
        <v>594.44999999999993</v>
      </c>
      <c r="ALC197" s="273">
        <f t="shared" si="314"/>
        <v>594.44999999999993</v>
      </c>
      <c r="ALD197" s="273">
        <f t="shared" si="314"/>
        <v>594.44999999999993</v>
      </c>
      <c r="ALE197" s="273">
        <f t="shared" si="314"/>
        <v>594.44999999999993</v>
      </c>
      <c r="ALF197" s="273">
        <f t="shared" si="314"/>
        <v>594.44999999999993</v>
      </c>
      <c r="ALG197" s="273">
        <f t="shared" si="314"/>
        <v>594.44999999999993</v>
      </c>
      <c r="ALH197" s="273">
        <f t="shared" si="314"/>
        <v>594.44999999999993</v>
      </c>
      <c r="ALI197" s="273">
        <f t="shared" si="314"/>
        <v>607.79999999999995</v>
      </c>
      <c r="ALJ197" s="273">
        <f t="shared" si="314"/>
        <v>546.9</v>
      </c>
      <c r="ALK197" s="273">
        <f t="shared" si="314"/>
        <v>546.9</v>
      </c>
      <c r="ALL197" s="273">
        <f t="shared" si="314"/>
        <v>546.9</v>
      </c>
      <c r="ALM197" s="273">
        <f t="shared" si="314"/>
        <v>546.9</v>
      </c>
      <c r="ALN197" s="273">
        <f t="shared" si="314"/>
        <v>546.9</v>
      </c>
      <c r="ALO197" s="273">
        <f t="shared" si="314"/>
        <v>463.5</v>
      </c>
      <c r="ALP197" s="273">
        <f t="shared" si="314"/>
        <v>463.5</v>
      </c>
      <c r="ALQ197" s="273">
        <f t="shared" si="314"/>
        <v>463.5</v>
      </c>
      <c r="ALR197" s="273">
        <f t="shared" si="314"/>
        <v>463.5</v>
      </c>
      <c r="ALS197" s="273">
        <f t="shared" si="314"/>
        <v>463.5</v>
      </c>
      <c r="ALT197" s="273">
        <f t="shared" si="314"/>
        <v>463.5</v>
      </c>
      <c r="ALU197" s="273">
        <f t="shared" si="314"/>
        <v>463.5</v>
      </c>
      <c r="ALV197" s="273">
        <f t="shared" si="314"/>
        <v>463.5</v>
      </c>
      <c r="ALW197" s="273">
        <f t="shared" si="314"/>
        <v>463.5</v>
      </c>
      <c r="ALX197" s="273">
        <f t="shared" si="314"/>
        <v>476.84999999999997</v>
      </c>
      <c r="ALY197" s="273">
        <f t="shared" si="314"/>
        <v>476.84999999999997</v>
      </c>
      <c r="ALZ197" s="273">
        <f t="shared" si="314"/>
        <v>476.84999999999997</v>
      </c>
      <c r="AMA197" s="273">
        <f t="shared" si="314"/>
        <v>476.84999999999997</v>
      </c>
      <c r="AMB197" s="273">
        <f t="shared" si="314"/>
        <v>476.84999999999997</v>
      </c>
      <c r="AMC197" s="273">
        <f t="shared" si="314"/>
        <v>476.84999999999997</v>
      </c>
      <c r="AMD197" s="273">
        <f t="shared" si="314"/>
        <v>476.84999999999997</v>
      </c>
      <c r="AME197" s="273">
        <f t="shared" si="314"/>
        <v>476.84999999999997</v>
      </c>
      <c r="AMF197" s="273">
        <f t="shared" si="314"/>
        <v>176.85000000000002</v>
      </c>
      <c r="AMG197" s="273">
        <f t="shared" si="314"/>
        <v>176.85000000000002</v>
      </c>
      <c r="AMH197" s="273">
        <f t="shared" si="314"/>
        <v>176.85000000000002</v>
      </c>
      <c r="AMI197" s="273">
        <f t="shared" si="314"/>
        <v>176.85000000000002</v>
      </c>
      <c r="AMJ197" s="273">
        <f t="shared" si="314"/>
        <v>176.85000000000002</v>
      </c>
      <c r="AMK197" s="273">
        <f t="shared" si="314"/>
        <v>176.85000000000002</v>
      </c>
      <c r="AML197" s="273">
        <f t="shared" si="314"/>
        <v>176.85000000000002</v>
      </c>
      <c r="AMM197" s="273">
        <f t="shared" si="314"/>
        <v>176.85000000000002</v>
      </c>
      <c r="AMN197" s="273">
        <f t="shared" si="314"/>
        <v>260.25</v>
      </c>
      <c r="AMO197" s="273">
        <f t="shared" si="314"/>
        <v>260.25</v>
      </c>
      <c r="AMP197" s="273">
        <f t="shared" si="314"/>
        <v>260.25</v>
      </c>
      <c r="AMQ197" s="273">
        <f t="shared" ref="AMQ197:APB197" si="315">SUMIF($B$5:$B$184,"面積",AMQ5:AMQ184)</f>
        <v>260.25</v>
      </c>
      <c r="AMR197" s="273">
        <f t="shared" si="315"/>
        <v>260.25</v>
      </c>
      <c r="AMS197" s="273">
        <f t="shared" si="315"/>
        <v>260.25</v>
      </c>
      <c r="AMT197" s="273">
        <f t="shared" si="315"/>
        <v>260.25</v>
      </c>
      <c r="AMU197" s="273">
        <f t="shared" si="315"/>
        <v>260.25</v>
      </c>
      <c r="AMV197" s="273">
        <f t="shared" si="315"/>
        <v>260.25</v>
      </c>
      <c r="AMW197" s="273">
        <f t="shared" si="315"/>
        <v>233.55</v>
      </c>
      <c r="AMX197" s="273">
        <f t="shared" si="315"/>
        <v>233.55</v>
      </c>
      <c r="AMY197" s="273">
        <f t="shared" si="315"/>
        <v>233.55</v>
      </c>
      <c r="AMZ197" s="273">
        <f t="shared" si="315"/>
        <v>233.55</v>
      </c>
      <c r="ANA197" s="273">
        <f t="shared" si="315"/>
        <v>233.55</v>
      </c>
      <c r="ANB197" s="273">
        <f t="shared" si="315"/>
        <v>233.55</v>
      </c>
      <c r="ANC197" s="273">
        <f t="shared" si="315"/>
        <v>233.55</v>
      </c>
      <c r="AND197" s="273">
        <f t="shared" si="315"/>
        <v>233.55</v>
      </c>
      <c r="ANE197" s="273">
        <f t="shared" si="315"/>
        <v>233.55</v>
      </c>
      <c r="ANF197" s="273">
        <f t="shared" si="315"/>
        <v>233.55</v>
      </c>
      <c r="ANG197" s="273">
        <f t="shared" si="315"/>
        <v>233.55</v>
      </c>
      <c r="ANH197" s="273">
        <f t="shared" si="315"/>
        <v>233.55</v>
      </c>
      <c r="ANI197" s="273">
        <f t="shared" si="315"/>
        <v>150.15</v>
      </c>
      <c r="ANJ197" s="273">
        <f t="shared" si="315"/>
        <v>150.15</v>
      </c>
      <c r="ANK197" s="273">
        <f t="shared" si="315"/>
        <v>150.15</v>
      </c>
      <c r="ANL197" s="273">
        <f t="shared" si="315"/>
        <v>150.15</v>
      </c>
      <c r="ANM197" s="273">
        <f t="shared" si="315"/>
        <v>150.15</v>
      </c>
      <c r="ANN197" s="273">
        <f t="shared" si="315"/>
        <v>150.15</v>
      </c>
      <c r="ANO197" s="273">
        <f t="shared" si="315"/>
        <v>150.15</v>
      </c>
      <c r="ANP197" s="273">
        <f t="shared" si="315"/>
        <v>150.15</v>
      </c>
      <c r="ANQ197" s="273">
        <f t="shared" si="315"/>
        <v>190.2</v>
      </c>
      <c r="ANR197" s="273">
        <f t="shared" si="315"/>
        <v>190.2</v>
      </c>
      <c r="ANS197" s="273">
        <f t="shared" si="315"/>
        <v>190.2</v>
      </c>
      <c r="ANT197" s="273">
        <f t="shared" si="315"/>
        <v>190.2</v>
      </c>
      <c r="ANU197" s="273">
        <f t="shared" si="315"/>
        <v>190.2</v>
      </c>
      <c r="ANV197" s="273">
        <f t="shared" si="315"/>
        <v>190.2</v>
      </c>
      <c r="ANW197" s="273">
        <f t="shared" si="315"/>
        <v>190.2</v>
      </c>
      <c r="ANX197" s="273">
        <f t="shared" si="315"/>
        <v>150.15</v>
      </c>
      <c r="ANY197" s="273">
        <f t="shared" si="315"/>
        <v>150.15</v>
      </c>
      <c r="ANZ197" s="273">
        <f t="shared" si="315"/>
        <v>150.15</v>
      </c>
      <c r="AOA197" s="273">
        <f t="shared" si="315"/>
        <v>150.15</v>
      </c>
      <c r="AOB197" s="273">
        <f t="shared" si="315"/>
        <v>150.15</v>
      </c>
      <c r="AOC197" s="273">
        <f t="shared" si="315"/>
        <v>150.15</v>
      </c>
      <c r="AOD197" s="273">
        <f t="shared" si="315"/>
        <v>233.55</v>
      </c>
      <c r="AOE197" s="273">
        <f t="shared" si="315"/>
        <v>150.15</v>
      </c>
      <c r="AOF197" s="273">
        <f t="shared" si="315"/>
        <v>150.15</v>
      </c>
      <c r="AOG197" s="273">
        <f t="shared" si="315"/>
        <v>150.15</v>
      </c>
      <c r="AOH197" s="273">
        <f t="shared" si="315"/>
        <v>150.15</v>
      </c>
      <c r="AOI197" s="273">
        <f t="shared" si="315"/>
        <v>150.15</v>
      </c>
      <c r="AOJ197" s="273">
        <f t="shared" si="315"/>
        <v>150.15</v>
      </c>
      <c r="AOK197" s="273">
        <f t="shared" si="315"/>
        <v>150.15</v>
      </c>
      <c r="AOL197" s="273">
        <f t="shared" si="315"/>
        <v>83.4</v>
      </c>
      <c r="AOM197" s="273">
        <f t="shared" si="315"/>
        <v>83.4</v>
      </c>
      <c r="AON197" s="273">
        <f t="shared" si="315"/>
        <v>83.4</v>
      </c>
      <c r="AOO197" s="273">
        <f t="shared" si="315"/>
        <v>83.4</v>
      </c>
      <c r="AOP197" s="273">
        <f t="shared" si="315"/>
        <v>83.4</v>
      </c>
      <c r="AOQ197" s="273">
        <f t="shared" si="315"/>
        <v>83.4</v>
      </c>
      <c r="AOR197" s="273">
        <f t="shared" si="315"/>
        <v>83.4</v>
      </c>
      <c r="AOS197" s="273">
        <f t="shared" si="315"/>
        <v>83.4</v>
      </c>
      <c r="AOT197" s="273">
        <f t="shared" si="315"/>
        <v>83.4</v>
      </c>
      <c r="AOU197" s="273">
        <f t="shared" si="315"/>
        <v>83.4</v>
      </c>
      <c r="AOV197" s="273">
        <f t="shared" si="315"/>
        <v>83.4</v>
      </c>
      <c r="AOW197" s="273">
        <f t="shared" si="315"/>
        <v>83.4</v>
      </c>
      <c r="AOX197" s="273">
        <f t="shared" si="315"/>
        <v>83.4</v>
      </c>
      <c r="AOY197" s="273">
        <f t="shared" si="315"/>
        <v>83.4</v>
      </c>
      <c r="AOZ197" s="273">
        <f t="shared" si="315"/>
        <v>83.4</v>
      </c>
      <c r="APA197" s="273">
        <f t="shared" si="315"/>
        <v>83.4</v>
      </c>
      <c r="APB197" s="273">
        <f t="shared" si="315"/>
        <v>83.4</v>
      </c>
      <c r="APC197" s="273">
        <f t="shared" ref="APC197:APW197" si="316">SUMIF($B$5:$B$184,"面積",APC5:APC184)</f>
        <v>83.4</v>
      </c>
      <c r="APD197" s="273">
        <f t="shared" si="316"/>
        <v>83.4</v>
      </c>
      <c r="APE197" s="273">
        <f t="shared" si="316"/>
        <v>83.4</v>
      </c>
      <c r="APF197" s="273">
        <f t="shared" si="316"/>
        <v>83.4</v>
      </c>
      <c r="APG197" s="273">
        <f t="shared" si="316"/>
        <v>83.4</v>
      </c>
      <c r="APH197" s="273">
        <f t="shared" si="316"/>
        <v>83.4</v>
      </c>
      <c r="API197" s="273">
        <f t="shared" si="316"/>
        <v>83.4</v>
      </c>
      <c r="APJ197" s="273">
        <f t="shared" si="316"/>
        <v>152.4</v>
      </c>
      <c r="APK197" s="273">
        <f t="shared" si="316"/>
        <v>152.4</v>
      </c>
      <c r="APL197" s="273">
        <f t="shared" si="316"/>
        <v>152.4</v>
      </c>
      <c r="APM197" s="273">
        <f t="shared" si="316"/>
        <v>152.4</v>
      </c>
      <c r="APN197" s="273">
        <f t="shared" si="316"/>
        <v>152.4</v>
      </c>
      <c r="APO197" s="273">
        <f t="shared" si="316"/>
        <v>152.4</v>
      </c>
      <c r="APP197" s="273">
        <f t="shared" si="316"/>
        <v>152.4</v>
      </c>
      <c r="APQ197" s="273">
        <f t="shared" si="316"/>
        <v>152.4</v>
      </c>
      <c r="APR197" s="273">
        <f t="shared" si="316"/>
        <v>152.4</v>
      </c>
      <c r="APS197" s="273">
        <f t="shared" si="316"/>
        <v>152.4</v>
      </c>
      <c r="APT197" s="273">
        <f t="shared" si="316"/>
        <v>152.4</v>
      </c>
      <c r="APU197" s="273">
        <f t="shared" si="316"/>
        <v>152.4</v>
      </c>
      <c r="APV197" s="273">
        <f t="shared" si="316"/>
        <v>83.4</v>
      </c>
      <c r="APW197" s="273">
        <f t="shared" si="316"/>
        <v>83.4</v>
      </c>
    </row>
    <row r="198" spans="2:1123" s="136" customFormat="1" ht="13.95" customHeight="1">
      <c r="C198" s="148">
        <v>784</v>
      </c>
      <c r="D198" s="148"/>
      <c r="I198" s="328">
        <v>0.84689353099730458</v>
      </c>
      <c r="J198" s="328">
        <v>0.84689353099730458</v>
      </c>
      <c r="K198" s="328">
        <v>0.66151617250673855</v>
      </c>
      <c r="L198" s="328">
        <v>0.66151617250673855</v>
      </c>
      <c r="M198" s="328">
        <v>0.61683962264150949</v>
      </c>
      <c r="N198" s="328">
        <v>0.61683962264150949</v>
      </c>
      <c r="O198" s="328">
        <v>0.60009433962264147</v>
      </c>
      <c r="P198" s="328">
        <v>0.60009433962264147</v>
      </c>
      <c r="Q198" s="328">
        <v>0.66175202156334234</v>
      </c>
      <c r="R198" s="328">
        <v>0.64975741239892171</v>
      </c>
      <c r="S198" s="328">
        <v>0.64975741239892171</v>
      </c>
      <c r="T198" s="328">
        <v>0.64975741239892171</v>
      </c>
      <c r="U198" s="328">
        <v>0.64975741239892171</v>
      </c>
      <c r="V198" s="328">
        <v>0.64975741239892171</v>
      </c>
      <c r="W198" s="328">
        <v>0.64975741239892171</v>
      </c>
      <c r="X198" s="328">
        <v>0.64975741239892171</v>
      </c>
      <c r="Y198" s="328">
        <v>0.64975741239892171</v>
      </c>
      <c r="Z198" s="328">
        <v>0.64975741239892171</v>
      </c>
      <c r="AA198" s="328">
        <v>0.58809973045822095</v>
      </c>
      <c r="AB198" s="328">
        <v>0.62896226415094336</v>
      </c>
      <c r="AC198" s="328">
        <v>0.62896226415094336</v>
      </c>
      <c r="AD198" s="328">
        <v>0.62896226415094336</v>
      </c>
      <c r="AE198" s="328">
        <v>0.62896226415094336</v>
      </c>
      <c r="AF198" s="328">
        <v>0.62896226415094336</v>
      </c>
      <c r="AG198" s="328">
        <v>0.62896226415094336</v>
      </c>
      <c r="AH198" s="328">
        <v>0.8214824797843665</v>
      </c>
      <c r="AI198" s="328">
        <v>0.8961118598382749</v>
      </c>
      <c r="AJ198" s="328">
        <v>0.85803908355795144</v>
      </c>
      <c r="AK198" s="328">
        <v>0.85803908355795144</v>
      </c>
      <c r="AL198" s="328">
        <v>0.8220552560646901</v>
      </c>
      <c r="AM198" s="328">
        <v>0.81595687331536393</v>
      </c>
      <c r="AN198" s="328">
        <v>0.78119272237196768</v>
      </c>
      <c r="AO198" s="328">
        <v>0.91427897574123984</v>
      </c>
      <c r="AP198" s="328">
        <v>0.85834905660377359</v>
      </c>
      <c r="AQ198" s="328">
        <v>0.85834905660377359</v>
      </c>
      <c r="AR198" s="328">
        <v>0.9866509433962265</v>
      </c>
      <c r="AS198" s="328">
        <v>1.0086859838274933</v>
      </c>
      <c r="AT198" s="328">
        <v>1.0086859838274933</v>
      </c>
      <c r="AU198" s="328">
        <v>1.0086859838274933</v>
      </c>
      <c r="AV198" s="328">
        <v>1.0086859838274933</v>
      </c>
      <c r="AW198" s="328">
        <v>1.0782142857142856</v>
      </c>
      <c r="AX198" s="328">
        <v>1.0904110512129381</v>
      </c>
      <c r="AY198" s="328">
        <v>1.0904110512129381</v>
      </c>
      <c r="AZ198" s="328">
        <v>0.98764824797843676</v>
      </c>
      <c r="BA198" s="328">
        <v>0.98764824797843676</v>
      </c>
      <c r="BB198" s="328">
        <v>0.98764824797843676</v>
      </c>
      <c r="BC198" s="328">
        <v>0.93953504043126679</v>
      </c>
      <c r="BD198" s="328">
        <v>0.96615229110512124</v>
      </c>
      <c r="BE198" s="328">
        <v>0.89152291105121295</v>
      </c>
      <c r="BF198" s="328">
        <v>1.0968800539083559</v>
      </c>
      <c r="BG198" s="328">
        <v>0.9485175202156334</v>
      </c>
      <c r="BH198" s="328">
        <v>0.9485175202156334</v>
      </c>
      <c r="BI198" s="328">
        <v>0.930222371967655</v>
      </c>
      <c r="BJ198" s="328">
        <v>0.930222371967655</v>
      </c>
      <c r="BK198" s="328">
        <v>0.98682614555256065</v>
      </c>
      <c r="BL198" s="328">
        <v>1.0529312668463613</v>
      </c>
      <c r="BM198" s="328">
        <v>0.97274258760107823</v>
      </c>
      <c r="BN198" s="328">
        <v>0.97274258760107823</v>
      </c>
      <c r="BO198" s="328">
        <v>1.1300876010781673</v>
      </c>
      <c r="BP198" s="328">
        <v>1.1300876010781673</v>
      </c>
      <c r="BQ198" s="328">
        <v>1.1300876010781673</v>
      </c>
      <c r="BR198" s="328">
        <v>1.0995956873315365</v>
      </c>
      <c r="BS198" s="328">
        <v>1.1262129380053909</v>
      </c>
      <c r="BT198" s="328">
        <v>1.1944070080862534</v>
      </c>
      <c r="BU198" s="328">
        <v>0.95448113207547169</v>
      </c>
      <c r="BV198" s="328">
        <v>0.95448113207547169</v>
      </c>
      <c r="BW198" s="328">
        <v>0.95448113207547169</v>
      </c>
      <c r="BX198" s="328">
        <v>0.95448113207547169</v>
      </c>
      <c r="BY198" s="328">
        <v>0.95448113207547169</v>
      </c>
      <c r="BZ198" s="328">
        <v>0.87580862533692727</v>
      </c>
      <c r="CA198" s="328">
        <v>0.87580862533692727</v>
      </c>
      <c r="CB198" s="328">
        <v>0.94228436657681947</v>
      </c>
      <c r="CC198" s="328">
        <v>0.94228436657681947</v>
      </c>
      <c r="CD198" s="328">
        <v>0.94228436657681947</v>
      </c>
      <c r="CE198" s="328">
        <v>0.94228436657681947</v>
      </c>
      <c r="CF198" s="328">
        <v>0.94228436657681947</v>
      </c>
      <c r="CG198" s="328">
        <v>0.97638140161725073</v>
      </c>
      <c r="CH198" s="328">
        <v>0.97638140161725073</v>
      </c>
      <c r="CI198" s="328">
        <v>0.8977088948787062</v>
      </c>
      <c r="CJ198" s="328">
        <v>0.8977088948787062</v>
      </c>
      <c r="CK198" s="328">
        <v>0.78753369272237195</v>
      </c>
      <c r="CL198" s="328">
        <v>0.78753369272237195</v>
      </c>
      <c r="CM198" s="328">
        <v>0.85124663072776285</v>
      </c>
      <c r="CN198" s="328">
        <v>0.76276954177897593</v>
      </c>
      <c r="CO198" s="328">
        <v>0.76276954177897593</v>
      </c>
      <c r="CP198" s="328">
        <v>0.76276954177897593</v>
      </c>
      <c r="CQ198" s="328">
        <v>0.84262129380053929</v>
      </c>
      <c r="CR198" s="328">
        <v>0.84262129380053929</v>
      </c>
      <c r="CS198" s="328">
        <v>0.84262129380053929</v>
      </c>
      <c r="CT198" s="328">
        <v>0.84262129380053929</v>
      </c>
      <c r="CU198" s="328">
        <v>0.84262129380053929</v>
      </c>
      <c r="CV198" s="328">
        <v>0.92617924528301909</v>
      </c>
      <c r="CW198" s="328">
        <v>0.84693396226415107</v>
      </c>
      <c r="CX198" s="328">
        <v>0.93217654986522924</v>
      </c>
      <c r="CY198" s="328">
        <v>0.76169137466307291</v>
      </c>
      <c r="CZ198" s="328">
        <v>0.85225741239892183</v>
      </c>
      <c r="DA198" s="328">
        <v>0.77240566037735847</v>
      </c>
      <c r="DB198" s="328">
        <v>0.77240566037735847</v>
      </c>
      <c r="DC198" s="328">
        <v>0.78581536388140172</v>
      </c>
      <c r="DD198" s="328">
        <v>0.78581536388140172</v>
      </c>
      <c r="DE198" s="328">
        <v>0.78581536388140172</v>
      </c>
      <c r="DF198" s="328">
        <v>0.78581536388140172</v>
      </c>
      <c r="DG198" s="328">
        <v>0.78581536388140172</v>
      </c>
      <c r="DH198" s="328">
        <v>0.82688679245283025</v>
      </c>
      <c r="DI198" s="328">
        <v>0.82688679245283025</v>
      </c>
      <c r="DJ198" s="328">
        <v>0.96165768194070089</v>
      </c>
      <c r="DK198" s="328">
        <v>0.79460916442048524</v>
      </c>
      <c r="DL198" s="328">
        <v>0.79460916442048524</v>
      </c>
      <c r="DM198" s="328">
        <v>0.79460916442048524</v>
      </c>
      <c r="DN198" s="328">
        <v>0.79460916442048524</v>
      </c>
      <c r="DO198" s="328">
        <v>0.81165768194070076</v>
      </c>
      <c r="DP198" s="328">
        <v>0.81165768194070076</v>
      </c>
      <c r="DQ198" s="328">
        <v>0.81165768194070076</v>
      </c>
      <c r="DR198" s="328">
        <v>0.81165768194070076</v>
      </c>
      <c r="DS198" s="328">
        <v>0.81165768194070076</v>
      </c>
      <c r="DT198" s="328">
        <v>0.81165768194070076</v>
      </c>
      <c r="DU198" s="328">
        <v>0.81165768194070076</v>
      </c>
      <c r="DV198" s="328">
        <v>0.86226415094339637</v>
      </c>
      <c r="DW198" s="328">
        <v>0.86226415094339637</v>
      </c>
      <c r="DX198" s="328">
        <v>0.80566037735849061</v>
      </c>
      <c r="DY198" s="328">
        <v>0.94716981132075484</v>
      </c>
      <c r="DZ198" s="328">
        <v>0.96057951482479786</v>
      </c>
      <c r="EA198" s="328">
        <v>0.96057951482479786</v>
      </c>
      <c r="EB198" s="328">
        <v>1.0448113207547169</v>
      </c>
      <c r="EC198" s="328">
        <v>1.0109164420485175</v>
      </c>
      <c r="ED198" s="328">
        <v>1.0279649595687332</v>
      </c>
      <c r="EE198" s="328">
        <v>1.0279649595687332</v>
      </c>
      <c r="EF198" s="328">
        <v>1.0279649595687332</v>
      </c>
      <c r="EG198" s="328">
        <v>1.0412601078167116</v>
      </c>
      <c r="EH198" s="328">
        <v>1.0412601078167116</v>
      </c>
      <c r="EI198" s="328">
        <v>1.0001886792452832</v>
      </c>
      <c r="EJ198" s="328">
        <v>1.0271428571428574</v>
      </c>
      <c r="EK198" s="328">
        <v>1.043854447439353</v>
      </c>
      <c r="EL198" s="328">
        <v>1.043854447439353</v>
      </c>
      <c r="EM198" s="328">
        <v>1.0304447439353102</v>
      </c>
      <c r="EN198" s="328">
        <v>1.0304447439353102</v>
      </c>
      <c r="EO198" s="328">
        <v>1.0304447439353102</v>
      </c>
      <c r="EP198" s="328">
        <v>1.0304447439353102</v>
      </c>
      <c r="EQ198" s="328">
        <v>1.0304447439353102</v>
      </c>
      <c r="ER198" s="328">
        <v>1.0304447439353102</v>
      </c>
      <c r="ES198" s="328">
        <v>0.91588948787061997</v>
      </c>
      <c r="ET198" s="328">
        <v>0.99803234501347704</v>
      </c>
      <c r="EU198" s="328">
        <v>0.99803234501347704</v>
      </c>
      <c r="EV198" s="328">
        <v>0.99803234501347704</v>
      </c>
      <c r="EW198" s="328">
        <v>1.1314555256064689</v>
      </c>
      <c r="EX198" s="328">
        <v>1.1181603773584905</v>
      </c>
      <c r="EY198" s="328">
        <v>1.1181603773584905</v>
      </c>
      <c r="EZ198" s="328">
        <v>1.1181603773584905</v>
      </c>
      <c r="FA198" s="328">
        <v>1.0360175202156334</v>
      </c>
      <c r="FB198" s="328">
        <v>1.0360175202156334</v>
      </c>
      <c r="FC198" s="328">
        <v>1.0360175202156334</v>
      </c>
      <c r="FD198" s="328">
        <v>1.0360175202156334</v>
      </c>
      <c r="FE198" s="328">
        <v>1.0360175202156334</v>
      </c>
      <c r="FF198" s="328">
        <v>1.0360175202156334</v>
      </c>
      <c r="FG198" s="328">
        <v>1.0629716981132076</v>
      </c>
      <c r="FH198" s="328">
        <v>1.1141172506738544</v>
      </c>
      <c r="FI198" s="328">
        <v>1.1141172506738544</v>
      </c>
      <c r="FJ198" s="328">
        <v>1.1141172506738544</v>
      </c>
      <c r="FK198" s="328">
        <v>1.1275471698113209</v>
      </c>
      <c r="FL198" s="328">
        <v>1.1543867924528304</v>
      </c>
      <c r="FM198" s="328">
        <v>0.90795822102425883</v>
      </c>
      <c r="FN198" s="328">
        <v>0.90795822102425883</v>
      </c>
      <c r="FO198" s="328">
        <v>0.9413814016172507</v>
      </c>
      <c r="FP198" s="328">
        <v>0.9413814016172507</v>
      </c>
      <c r="FQ198" s="328">
        <v>0.9413814016172507</v>
      </c>
      <c r="FR198" s="328">
        <v>1.0109905660377361</v>
      </c>
      <c r="FS198" s="328">
        <v>1.0242857142857145</v>
      </c>
      <c r="FT198" s="328">
        <v>1.0242857142857145</v>
      </c>
      <c r="FU198" s="328">
        <v>1.0146495956873316</v>
      </c>
      <c r="FV198" s="328">
        <v>1.0146495956873316</v>
      </c>
      <c r="FW198" s="328">
        <v>1.0146495956873316</v>
      </c>
      <c r="FX198" s="328">
        <v>1.0146495956873316</v>
      </c>
      <c r="FY198" s="328">
        <v>1.0146495956873316</v>
      </c>
      <c r="FZ198" s="328">
        <v>1.0146495956873316</v>
      </c>
      <c r="GA198" s="328">
        <v>0.97476415094339619</v>
      </c>
      <c r="GB198" s="328">
        <v>0.99161051212938001</v>
      </c>
      <c r="GC198" s="328">
        <v>0.91074797843665767</v>
      </c>
      <c r="GD198" s="328">
        <v>0.91074797843665767</v>
      </c>
      <c r="GE198" s="328">
        <v>0.93904986522911049</v>
      </c>
      <c r="GF198" s="328">
        <v>0.9692385444743935</v>
      </c>
      <c r="GG198" s="328">
        <v>0.98278301886792452</v>
      </c>
      <c r="GH198" s="328">
        <v>0.98278301886792452</v>
      </c>
      <c r="GI198" s="328">
        <v>1.0569070080862535</v>
      </c>
      <c r="GJ198" s="328">
        <v>1.1141846361185983</v>
      </c>
      <c r="GK198" s="328">
        <v>1.1141846361185983</v>
      </c>
      <c r="GL198" s="328">
        <v>1.1141846361185983</v>
      </c>
      <c r="GM198" s="328">
        <v>1.1141846361185983</v>
      </c>
      <c r="GN198" s="328">
        <v>0.85522237196765505</v>
      </c>
      <c r="GO198" s="328">
        <v>0.85522237196765505</v>
      </c>
      <c r="GP198" s="328">
        <v>0.88030660377358494</v>
      </c>
      <c r="GQ198" s="328">
        <v>0.81191037735849059</v>
      </c>
      <c r="GR198" s="328">
        <v>0.74543463611859828</v>
      </c>
      <c r="GS198" s="328">
        <v>0.74543463611859828</v>
      </c>
      <c r="GT198" s="328">
        <v>0.74543463611859828</v>
      </c>
      <c r="GU198" s="328">
        <v>0.74543463611859828</v>
      </c>
      <c r="GV198" s="328">
        <v>0.74543463611859828</v>
      </c>
      <c r="GW198" s="328">
        <v>0.70978773584905663</v>
      </c>
      <c r="GX198" s="328">
        <v>0.70978773584905663</v>
      </c>
      <c r="GY198" s="328">
        <v>0.65924865229110519</v>
      </c>
      <c r="GZ198" s="328">
        <v>0.65924865229110519</v>
      </c>
      <c r="HA198" s="328">
        <v>0.65924865229110519</v>
      </c>
      <c r="HB198" s="328">
        <v>0.73887578616352212</v>
      </c>
      <c r="HC198" s="328">
        <v>0.7995226864330639</v>
      </c>
      <c r="HD198" s="328">
        <v>0.82971136567834669</v>
      </c>
      <c r="HE198" s="328">
        <v>0.82971136567834669</v>
      </c>
      <c r="HF198" s="328">
        <v>0.82971136567834669</v>
      </c>
      <c r="HG198" s="328">
        <v>0.82971136567834669</v>
      </c>
      <c r="HH198" s="328">
        <v>0.82971136567834669</v>
      </c>
      <c r="HI198" s="328">
        <v>0.77224842767295598</v>
      </c>
      <c r="HJ198" s="328">
        <v>0.77224842767295598</v>
      </c>
      <c r="HK198" s="328">
        <v>0.78370395327942499</v>
      </c>
      <c r="HL198" s="328">
        <v>0.72224842767295594</v>
      </c>
      <c r="HM198" s="328">
        <v>0.72224842767295594</v>
      </c>
      <c r="HN198" s="328">
        <v>0.72224842767295594</v>
      </c>
      <c r="HO198" s="328">
        <v>0.72224842767295594</v>
      </c>
      <c r="HP198" s="328">
        <v>0.72224842767295594</v>
      </c>
      <c r="HQ198" s="328">
        <v>0.72224842767295594</v>
      </c>
      <c r="HR198" s="328">
        <v>0.72224842767295594</v>
      </c>
      <c r="HS198" s="328">
        <v>0.75243710691823906</v>
      </c>
      <c r="HT198" s="328">
        <v>0.75243710691823906</v>
      </c>
      <c r="HU198" s="328">
        <v>0.76505503144654086</v>
      </c>
      <c r="HV198" s="328">
        <v>0.76505503144654086</v>
      </c>
      <c r="HW198" s="328">
        <v>0.76505503144654086</v>
      </c>
      <c r="HX198" s="328">
        <v>0.76505503144654086</v>
      </c>
      <c r="HY198" s="328">
        <v>0.79261567834681046</v>
      </c>
      <c r="HZ198" s="328">
        <v>0.79261567834681046</v>
      </c>
      <c r="IA198" s="328">
        <v>0.79261567834681046</v>
      </c>
      <c r="IB198" s="328">
        <v>0.79261567834681046</v>
      </c>
      <c r="IC198" s="328">
        <v>1.049219451931716</v>
      </c>
      <c r="ID198" s="328">
        <v>1.049219451931716</v>
      </c>
      <c r="IE198" s="328">
        <v>1.2079121743036836</v>
      </c>
      <c r="IF198" s="328">
        <v>1.2079121743036836</v>
      </c>
      <c r="IG198" s="328">
        <f t="shared" ref="IG198:IT198" si="317">SUM(IG197/$C$198)</f>
        <v>7.5361394557823133E-2</v>
      </c>
      <c r="IH198" s="328">
        <f t="shared" si="317"/>
        <v>7.5361394557823133E-2</v>
      </c>
      <c r="II198" s="328">
        <f t="shared" si="317"/>
        <v>7.5361394557823133E-2</v>
      </c>
      <c r="IJ198" s="328">
        <f t="shared" si="317"/>
        <v>7.5361394557823133E-2</v>
      </c>
      <c r="IK198" s="328">
        <f t="shared" si="317"/>
        <v>7.5361394557823133E-2</v>
      </c>
      <c r="IL198" s="328">
        <f t="shared" si="317"/>
        <v>7.5361394557823133E-2</v>
      </c>
      <c r="IM198" s="328">
        <f t="shared" si="317"/>
        <v>7.5361394557823133E-2</v>
      </c>
      <c r="IN198" s="328">
        <f t="shared" si="317"/>
        <v>7.5361394557823133E-2</v>
      </c>
      <c r="IO198" s="328">
        <f t="shared" si="317"/>
        <v>7.5361394557823133E-2</v>
      </c>
      <c r="IP198" s="328">
        <f t="shared" si="317"/>
        <v>7.5361394557823133E-2</v>
      </c>
      <c r="IQ198" s="328">
        <f t="shared" si="317"/>
        <v>7.5361394557823133E-2</v>
      </c>
      <c r="IR198" s="328">
        <f t="shared" si="317"/>
        <v>7.5361394557823133E-2</v>
      </c>
      <c r="IS198" s="328">
        <f t="shared" si="317"/>
        <v>7.5361394557823133E-2</v>
      </c>
      <c r="IT198" s="328">
        <f t="shared" si="317"/>
        <v>7.5361394557823133E-2</v>
      </c>
      <c r="IU198" s="328">
        <v>1.0492587601078167</v>
      </c>
      <c r="IV198" s="328">
        <v>1.0492587601078167</v>
      </c>
      <c r="IW198" s="328">
        <v>1.0492587601078167</v>
      </c>
      <c r="IX198" s="328">
        <v>1.150202156334232</v>
      </c>
      <c r="IY198" s="328">
        <v>1.0596361185983827</v>
      </c>
      <c r="IZ198" s="328">
        <v>1.0596361185983827</v>
      </c>
      <c r="JA198" s="328">
        <v>1.0171832884097034</v>
      </c>
      <c r="JB198" s="328">
        <v>1.0171832884097034</v>
      </c>
      <c r="JC198" s="328">
        <v>0.9845687331536388</v>
      </c>
      <c r="JD198" s="328">
        <v>0.9845687331536388</v>
      </c>
      <c r="JE198" s="328">
        <v>1.0163072776280322</v>
      </c>
      <c r="JF198" s="328">
        <v>0.92264150943396228</v>
      </c>
      <c r="JG198" s="328">
        <v>0.92264150943396228</v>
      </c>
      <c r="JH198" s="328">
        <v>0.85594676549865223</v>
      </c>
      <c r="JI198" s="328">
        <v>1.2006064690026954</v>
      </c>
      <c r="JJ198" s="328">
        <v>1.1285040431266846</v>
      </c>
      <c r="JK198" s="328">
        <v>1.1285040431266846</v>
      </c>
      <c r="JL198" s="328">
        <v>1.2006064690026954</v>
      </c>
      <c r="JM198" s="328">
        <v>1.2297169811320754</v>
      </c>
      <c r="JN198" s="328">
        <v>1.2297169811320754</v>
      </c>
      <c r="JO198" s="328">
        <v>1.0787735849056603</v>
      </c>
      <c r="JP198" s="328">
        <v>1.0787735849056603</v>
      </c>
      <c r="JQ198" s="328">
        <v>1.0656334231805928</v>
      </c>
      <c r="JR198" s="328">
        <v>1.0656334231805928</v>
      </c>
      <c r="JS198" s="328">
        <v>1.0669811320754716</v>
      </c>
      <c r="JT198" s="328">
        <v>1.0223719676549865</v>
      </c>
      <c r="JU198" s="328">
        <v>1.0223719676549865</v>
      </c>
      <c r="JV198" s="328">
        <v>1.0223719676549865</v>
      </c>
      <c r="JW198" s="328">
        <v>1.0541105121293801</v>
      </c>
      <c r="JX198" s="328">
        <v>0.99102088948787059</v>
      </c>
      <c r="JY198" s="328">
        <v>0.99102088948787059</v>
      </c>
      <c r="JZ198" s="328">
        <v>0.99102088948787059</v>
      </c>
      <c r="KA198" s="328">
        <v>0.99102088948787059</v>
      </c>
      <c r="KB198" s="328">
        <v>0.99102088948787059</v>
      </c>
      <c r="KC198" s="328">
        <v>0.99102088948787059</v>
      </c>
      <c r="KD198" s="328">
        <v>0.99102088948787059</v>
      </c>
      <c r="KE198" s="328">
        <v>0.99102088948787059</v>
      </c>
      <c r="KF198" s="328">
        <v>0.99102088948787059</v>
      </c>
      <c r="KG198" s="328">
        <v>0.99102088948787059</v>
      </c>
      <c r="KH198" s="328">
        <v>0.99102088948787059</v>
      </c>
      <c r="KI198" s="328">
        <v>1.0236354447439353</v>
      </c>
      <c r="KJ198" s="328">
        <v>0.9601583557951483</v>
      </c>
      <c r="KK198" s="328">
        <v>0.9601583557951483</v>
      </c>
      <c r="KL198" s="328">
        <v>0.9601583557951483</v>
      </c>
      <c r="KM198" s="328">
        <v>0.88805592991913751</v>
      </c>
      <c r="KN198" s="328">
        <v>0.98327156334231802</v>
      </c>
      <c r="KO198" s="328">
        <v>0.98327156334231802</v>
      </c>
      <c r="KP198" s="328">
        <v>1.0169642857142858</v>
      </c>
      <c r="KQ198" s="328">
        <v>0.91912061994609162</v>
      </c>
      <c r="KR198" s="328">
        <v>0.91912061994609162</v>
      </c>
      <c r="KS198" s="328">
        <v>0.91912061994609162</v>
      </c>
      <c r="KT198" s="328">
        <v>0.823904986522911</v>
      </c>
      <c r="KU198" s="328">
        <v>0.823904986522911</v>
      </c>
      <c r="KV198" s="328">
        <v>0.87979110512129388</v>
      </c>
      <c r="KW198" s="328">
        <v>0.87979110512129388</v>
      </c>
      <c r="KX198" s="328">
        <v>0.97568059299191368</v>
      </c>
      <c r="KY198" s="328">
        <v>0.97568059299191368</v>
      </c>
      <c r="KZ198" s="328">
        <v>0.89633423180592986</v>
      </c>
      <c r="LA198" s="328">
        <v>0.89633423180592986</v>
      </c>
      <c r="LB198" s="328">
        <v>0.89734501347708884</v>
      </c>
      <c r="LC198" s="328">
        <v>0.89734501347708884</v>
      </c>
      <c r="LD198" s="328">
        <v>0.81799865229110513</v>
      </c>
      <c r="LE198" s="328">
        <v>0.69468328840970361</v>
      </c>
      <c r="LF198" s="328">
        <v>0.75885444743935315</v>
      </c>
      <c r="LG198" s="328">
        <v>0.75885444743935315</v>
      </c>
      <c r="LH198" s="328">
        <v>0.75885444743935315</v>
      </c>
      <c r="LI198" s="328">
        <v>0.75885444743935315</v>
      </c>
      <c r="LJ198" s="328">
        <v>0.75885444743935315</v>
      </c>
      <c r="LK198" s="328">
        <v>0.75885444743935315</v>
      </c>
      <c r="LL198" s="328">
        <v>0.75885444743935315</v>
      </c>
      <c r="LM198" s="328">
        <v>0.81427897574123997</v>
      </c>
      <c r="LN198" s="328">
        <v>0.88350741239892183</v>
      </c>
      <c r="LO198" s="328">
        <v>0.88350741239892183</v>
      </c>
      <c r="LP198" s="328">
        <v>0.88350741239892183</v>
      </c>
      <c r="LQ198" s="328">
        <v>0.88350741239892183</v>
      </c>
      <c r="LR198" s="328">
        <v>1.0017688679245282</v>
      </c>
      <c r="LS198" s="328">
        <v>1.0049359838274934</v>
      </c>
      <c r="LT198" s="328">
        <v>1.0049359838274934</v>
      </c>
      <c r="LU198" s="328">
        <v>1.0049359838274934</v>
      </c>
      <c r="LV198" s="328">
        <v>1.0049359838274934</v>
      </c>
      <c r="LW198" s="328">
        <v>1.0049359838274934</v>
      </c>
      <c r="LX198" s="328">
        <v>0.92339959568733154</v>
      </c>
      <c r="LY198" s="328">
        <v>0.92339959568733154</v>
      </c>
      <c r="LZ198" s="328">
        <v>0.97295889487870624</v>
      </c>
      <c r="MA198" s="328">
        <v>1.1316516172506739</v>
      </c>
      <c r="MB198" s="328">
        <v>1.1449939353099732</v>
      </c>
      <c r="MC198" s="328">
        <v>1.1449939353099732</v>
      </c>
      <c r="MD198" s="328">
        <v>1.3176129829290208</v>
      </c>
      <c r="ME198" s="328">
        <v>1.3176129829290208</v>
      </c>
      <c r="MF198" s="328">
        <v>1.3176129829290208</v>
      </c>
      <c r="MG198" s="328">
        <v>1.2617268643306381</v>
      </c>
      <c r="MH198" s="328">
        <v>1.2617268643306381</v>
      </c>
      <c r="MI198" s="328">
        <v>1.2617268643306381</v>
      </c>
      <c r="MJ198" s="328">
        <v>1.2617268643306381</v>
      </c>
      <c r="MK198" s="328">
        <v>1.2617268643306381</v>
      </c>
      <c r="ML198" s="328">
        <v>1.2617268643306381</v>
      </c>
      <c r="MM198" s="328">
        <v>1.2617268643306381</v>
      </c>
      <c r="MN198" s="328">
        <v>1.2617268643306381</v>
      </c>
      <c r="MO198" s="328">
        <v>1.2617268643306381</v>
      </c>
      <c r="MP198" s="328">
        <v>1.2753387241689129</v>
      </c>
      <c r="MQ198" s="328">
        <v>1.2753387241689129</v>
      </c>
      <c r="MR198" s="328">
        <v>1.4581217430368374</v>
      </c>
      <c r="MS198" s="328">
        <v>1.4709559748427672</v>
      </c>
      <c r="MT198" s="328">
        <v>1.135639263252471</v>
      </c>
      <c r="MU198" s="328">
        <v>1.135639263252471</v>
      </c>
      <c r="MV198" s="328">
        <v>1.5046486972147348</v>
      </c>
      <c r="MW198" s="328">
        <v>1.3493926325247079</v>
      </c>
      <c r="MX198" s="328">
        <v>1.3200489667565141</v>
      </c>
      <c r="MY198" s="328">
        <v>1.4318212039532794</v>
      </c>
      <c r="MZ198" s="328">
        <v>1.4318212039532794</v>
      </c>
      <c r="NA198" s="328">
        <v>1.4318212039532794</v>
      </c>
      <c r="NB198" s="328">
        <v>1.4318212039532794</v>
      </c>
      <c r="NC198" s="328">
        <f t="shared" ref="NC198:NI198" si="318">SUM(NC197/$C$198)</f>
        <v>0.1633715986394558</v>
      </c>
      <c r="ND198" s="328">
        <f t="shared" si="318"/>
        <v>0.1633715986394558</v>
      </c>
      <c r="NE198" s="328">
        <f t="shared" si="318"/>
        <v>0.1633715986394558</v>
      </c>
      <c r="NF198" s="328">
        <f t="shared" si="318"/>
        <v>0.1633715986394558</v>
      </c>
      <c r="NG198" s="328">
        <f t="shared" si="318"/>
        <v>0.1633715986394558</v>
      </c>
      <c r="NH198" s="328">
        <f t="shared" si="318"/>
        <v>0.1633715986394558</v>
      </c>
      <c r="NI198" s="328">
        <f t="shared" si="318"/>
        <v>0.1633715986394558</v>
      </c>
      <c r="NJ198" s="328">
        <v>1.2959013926325247</v>
      </c>
      <c r="NK198" s="328">
        <v>1.2959013926325247</v>
      </c>
      <c r="NL198" s="328">
        <v>1.2959013926325247</v>
      </c>
      <c r="NM198" s="328">
        <v>1.3638933063791556</v>
      </c>
      <c r="NN198" s="328">
        <v>1.3638933063791556</v>
      </c>
      <c r="NO198" s="328">
        <v>1.3638933063791556</v>
      </c>
      <c r="NP198" s="328">
        <v>1.3638933063791556</v>
      </c>
      <c r="NQ198" s="328">
        <v>1.3638933063791556</v>
      </c>
      <c r="NR198" s="328">
        <v>1.3638933063791556</v>
      </c>
      <c r="NS198" s="328">
        <v>1.3638933063791556</v>
      </c>
      <c r="NT198" s="328">
        <v>1.3638933063791556</v>
      </c>
      <c r="NU198" s="328">
        <v>1.3638933063791556</v>
      </c>
      <c r="NV198" s="328">
        <v>1.3638933063791556</v>
      </c>
      <c r="NW198" s="328">
        <v>1.3638933063791556</v>
      </c>
      <c r="NX198" s="328">
        <v>1.3638933063791556</v>
      </c>
      <c r="NY198" s="328">
        <v>1.3638933063791556</v>
      </c>
      <c r="NZ198" s="328">
        <v>1.3638933063791556</v>
      </c>
      <c r="OA198" s="328">
        <v>1.3638933063791556</v>
      </c>
      <c r="OB198" s="328">
        <v>1.330200584007188</v>
      </c>
      <c r="OC198" s="328">
        <v>1.0507699910152741</v>
      </c>
      <c r="OD198" s="328">
        <v>1.0825085354896677</v>
      </c>
      <c r="OE198" s="328">
        <v>1.0825085354896677</v>
      </c>
      <c r="OF198" s="328">
        <v>1.0028814016172507</v>
      </c>
      <c r="OG198" s="328">
        <v>1.0028814016172507</v>
      </c>
      <c r="OH198" s="328">
        <v>1.0472210242587601</v>
      </c>
      <c r="OI198" s="328">
        <v>1.0472210242587601</v>
      </c>
      <c r="OJ198" s="328">
        <v>1.0708733153638814</v>
      </c>
      <c r="OK198" s="328">
        <v>1.0708733153638814</v>
      </c>
      <c r="OL198" s="328">
        <v>1.0708733153638814</v>
      </c>
      <c r="OM198" s="328">
        <v>1.0708733153638814</v>
      </c>
      <c r="ON198" s="328">
        <v>1.0708733153638814</v>
      </c>
      <c r="OO198" s="328">
        <v>1.2924141958670261</v>
      </c>
      <c r="OP198" s="328">
        <v>1.2924141958670261</v>
      </c>
      <c r="OQ198" s="328">
        <v>1.2924141958670261</v>
      </c>
      <c r="OR198" s="328">
        <v>1.2924141958670261</v>
      </c>
      <c r="OS198" s="328">
        <v>1.2924141958670261</v>
      </c>
      <c r="OT198" s="328">
        <v>1.2924141958670261</v>
      </c>
      <c r="OU198" s="328">
        <v>1.2924141958670261</v>
      </c>
      <c r="OV198" s="328">
        <v>1.2924141958670261</v>
      </c>
      <c r="OW198" s="328">
        <v>1.2924141958670261</v>
      </c>
      <c r="OX198" s="328">
        <v>1.2924141958670261</v>
      </c>
      <c r="OY198" s="328">
        <v>1.2924141958670261</v>
      </c>
      <c r="OZ198" s="328">
        <v>1.2606756513926327</v>
      </c>
      <c r="PA198" s="328">
        <v>1.2606756513926327</v>
      </c>
      <c r="PB198" s="328">
        <v>1.2606756513926327</v>
      </c>
      <c r="PC198" s="328">
        <v>1.2606756513926327</v>
      </c>
      <c r="PD198" s="328">
        <v>1.2606756513926327</v>
      </c>
      <c r="PE198" s="328">
        <v>1.2606756513926327</v>
      </c>
      <c r="PF198" s="328">
        <v>1.2732767295597485</v>
      </c>
      <c r="PG198" s="328">
        <v>1.1077106918238995</v>
      </c>
      <c r="PH198" s="328">
        <v>1.1077106918238995</v>
      </c>
      <c r="PI198" s="328">
        <v>1.1077106918238995</v>
      </c>
      <c r="PJ198" s="328">
        <v>1.1077106918238995</v>
      </c>
      <c r="PK198" s="328">
        <v>1.0280835579514824</v>
      </c>
      <c r="PL198" s="328">
        <v>1.0280835579514824</v>
      </c>
      <c r="PM198" s="328">
        <v>1.0280835579514824</v>
      </c>
      <c r="PN198" s="328">
        <v>1.0280835579514824</v>
      </c>
      <c r="PO198" s="328">
        <v>1.0280835579514824</v>
      </c>
      <c r="PP198" s="328">
        <v>1.0280835579514824</v>
      </c>
      <c r="PQ198" s="328">
        <v>0.89506469002695421</v>
      </c>
      <c r="PR198" s="328">
        <v>0.89506469002695421</v>
      </c>
      <c r="PS198" s="328">
        <v>0.89506469002695421</v>
      </c>
      <c r="PT198" s="328">
        <v>0.89506469002695421</v>
      </c>
      <c r="PU198" s="328">
        <v>0.89506469002695421</v>
      </c>
      <c r="PV198" s="328">
        <v>0.89506469002695421</v>
      </c>
      <c r="PW198" s="328">
        <v>0.89506469002695421</v>
      </c>
      <c r="PX198" s="328">
        <v>0.89506469002695421</v>
      </c>
      <c r="PY198" s="328">
        <v>0.91366307277628045</v>
      </c>
      <c r="PZ198" s="328">
        <v>0.91366307277628045</v>
      </c>
      <c r="QA198" s="328">
        <v>1.0088787061994609</v>
      </c>
      <c r="QB198" s="328">
        <v>1.0088787061994609</v>
      </c>
      <c r="QC198" s="328">
        <v>0.96157412398921838</v>
      </c>
      <c r="QD198" s="328">
        <v>0.96157412398921838</v>
      </c>
      <c r="QE198" s="328">
        <v>0.96157412398921838</v>
      </c>
      <c r="QF198" s="328">
        <v>0.96157412398921838</v>
      </c>
      <c r="QG198" s="328">
        <v>0.96157412398921838</v>
      </c>
      <c r="QH198" s="328">
        <v>0.73987601078167109</v>
      </c>
      <c r="QI198" s="328">
        <v>0.69519946091644202</v>
      </c>
      <c r="QJ198" s="328">
        <v>0.69519946091644202</v>
      </c>
      <c r="QK198" s="328">
        <v>0.69519946091644202</v>
      </c>
      <c r="QL198" s="328">
        <v>0.68846091644204865</v>
      </c>
      <c r="QM198" s="328">
        <v>0.68846091644204865</v>
      </c>
      <c r="QN198" s="328">
        <v>0.68846091644204865</v>
      </c>
      <c r="QO198" s="328">
        <v>0.68846091644204865</v>
      </c>
      <c r="QP198" s="328">
        <v>0.74641239892183298</v>
      </c>
      <c r="QQ198" s="328">
        <v>0.6663584905660378</v>
      </c>
      <c r="QR198" s="328">
        <v>0.6663584905660378</v>
      </c>
      <c r="QS198" s="328">
        <v>0.6663584905660378</v>
      </c>
      <c r="QT198" s="328">
        <v>0.6663584905660378</v>
      </c>
      <c r="QU198" s="328">
        <v>0.77693800539083568</v>
      </c>
      <c r="QV198" s="328">
        <v>0.77693800539083568</v>
      </c>
      <c r="QW198" s="328">
        <v>0.84432345013477095</v>
      </c>
      <c r="QX198" s="328">
        <v>0.84432345013477095</v>
      </c>
      <c r="QY198" s="328">
        <v>0.84432345013477095</v>
      </c>
      <c r="QZ198" s="328">
        <v>0.84432345013477095</v>
      </c>
      <c r="RA198" s="328">
        <v>0.84432345013477095</v>
      </c>
      <c r="RB198" s="328">
        <v>0.59466037735849064</v>
      </c>
      <c r="RC198" s="328">
        <v>0.4185983827493262</v>
      </c>
      <c r="RD198" s="328">
        <v>0.42735849056603775</v>
      </c>
      <c r="RE198" s="328">
        <v>0.53409703504043127</v>
      </c>
      <c r="RF198" s="328">
        <v>0.53409703504043127</v>
      </c>
      <c r="RG198" s="328">
        <v>0.53409703504043127</v>
      </c>
      <c r="RH198" s="328">
        <v>0.53409703504043127</v>
      </c>
      <c r="RI198" s="328">
        <v>0.53409703504043127</v>
      </c>
      <c r="RJ198" s="328">
        <v>0.53409703504043127</v>
      </c>
      <c r="RK198" s="328">
        <v>0.53409703504043127</v>
      </c>
      <c r="RL198" s="328">
        <v>0.40390835579514822</v>
      </c>
      <c r="RM198" s="328">
        <v>0.40390835579514822</v>
      </c>
      <c r="RN198" s="328">
        <v>0.37547169811320757</v>
      </c>
      <c r="RO198" s="328">
        <v>0.37547169811320757</v>
      </c>
      <c r="RP198" s="328">
        <v>0.37547169811320757</v>
      </c>
      <c r="RQ198" s="328">
        <v>0.39791105121293802</v>
      </c>
      <c r="RR198" s="328">
        <v>0.39791105121293802</v>
      </c>
      <c r="RS198" s="328">
        <v>0.39791105121293802</v>
      </c>
      <c r="RT198" s="328">
        <v>0.39791105121293802</v>
      </c>
      <c r="RU198" s="328">
        <v>0.39791105121293802</v>
      </c>
      <c r="RV198" s="328">
        <v>0.39791105121293802</v>
      </c>
      <c r="RW198" s="328">
        <v>0.39791105121293802</v>
      </c>
      <c r="RX198" s="328">
        <v>0.39791105121293802</v>
      </c>
      <c r="RY198" s="328">
        <v>0.66280323450134782</v>
      </c>
      <c r="RZ198" s="328">
        <v>0.66280323450134782</v>
      </c>
      <c r="SA198" s="328">
        <v>0.66280323450134782</v>
      </c>
      <c r="SB198" s="328">
        <v>0.76954177897574128</v>
      </c>
      <c r="SC198" s="328">
        <v>0.76954177897574128</v>
      </c>
      <c r="SD198" s="328">
        <v>0.76954177897574128</v>
      </c>
      <c r="SE198" s="328">
        <v>0.76954177897574128</v>
      </c>
      <c r="SF198" s="328">
        <v>1.0179703504043127</v>
      </c>
      <c r="SG198" s="328">
        <v>1.0179703504043127</v>
      </c>
      <c r="SH198" s="328">
        <v>0.97854986522911058</v>
      </c>
      <c r="SI198" s="328">
        <v>0.97854986522911047</v>
      </c>
      <c r="SJ198" s="328">
        <v>0.97854986522911047</v>
      </c>
      <c r="SK198" s="328">
        <v>0.97854986522911047</v>
      </c>
      <c r="SL198" s="328">
        <v>0.95186522911051208</v>
      </c>
      <c r="SM198" s="328">
        <v>0.95186522911051208</v>
      </c>
      <c r="SN198" s="328">
        <v>0.95186522911051208</v>
      </c>
      <c r="SO198" s="328">
        <v>0.95186522911051208</v>
      </c>
      <c r="SP198" s="328">
        <v>0.95186522911051208</v>
      </c>
      <c r="SQ198" s="328">
        <v>0.95186522911051208</v>
      </c>
      <c r="SR198" s="328">
        <v>0.95186522911051208</v>
      </c>
      <c r="SS198" s="328">
        <v>1.0071212938005392</v>
      </c>
      <c r="ST198" s="328">
        <v>0.94040970350404307</v>
      </c>
      <c r="SU198" s="328">
        <v>0.69869811320754716</v>
      </c>
      <c r="SV198" s="328">
        <v>0.64001078167115899</v>
      </c>
      <c r="SW198" s="328">
        <v>0.75692452830188672</v>
      </c>
      <c r="SX198" s="328">
        <v>0.74870350404312669</v>
      </c>
      <c r="SY198" s="328">
        <v>0.74870350404312669</v>
      </c>
      <c r="SZ198" s="328">
        <v>0.74870350404312669</v>
      </c>
      <c r="TA198" s="328">
        <v>0.74870350404312669</v>
      </c>
      <c r="TB198" s="328">
        <v>0.72552291105121292</v>
      </c>
      <c r="TC198" s="328">
        <v>0.72552291105121292</v>
      </c>
      <c r="TD198" s="328">
        <v>0.72552291105121292</v>
      </c>
      <c r="TE198" s="328">
        <v>0.72552291105121292</v>
      </c>
      <c r="TF198" s="507">
        <f>SUM(TF197/$C$198)</f>
        <v>0.10357142857142858</v>
      </c>
      <c r="TG198" s="328">
        <f>SUM(TG197/$C$198)</f>
        <v>0.10357142857142858</v>
      </c>
      <c r="TH198" s="328">
        <f>SUM(TH197/$C$198)</f>
        <v>6.4732142857142863E-2</v>
      </c>
      <c r="TI198" s="328">
        <f>SUM(TI197/$C$198)</f>
        <v>6.4732142857142863E-2</v>
      </c>
      <c r="TJ198" s="328">
        <v>0.65827551020408159</v>
      </c>
      <c r="TK198" s="328">
        <v>0.65827551020408159</v>
      </c>
      <c r="TL198" s="328">
        <v>0.65827551020408159</v>
      </c>
      <c r="TM198" s="328">
        <v>0.65827551020408159</v>
      </c>
      <c r="TN198" s="328">
        <v>0.68518877551020407</v>
      </c>
      <c r="TO198" s="328">
        <v>0.70731887755102041</v>
      </c>
      <c r="TP198" s="328">
        <v>0.70731887755102041</v>
      </c>
      <c r="TQ198" s="328">
        <v>0.70731887755102041</v>
      </c>
      <c r="TR198" s="328">
        <v>0.7721466836734695</v>
      </c>
      <c r="TS198" s="328">
        <v>0.7721466836734695</v>
      </c>
      <c r="TT198" s="328">
        <v>0.60551658163265298</v>
      </c>
      <c r="TU198" s="328">
        <v>0.61597576530612241</v>
      </c>
      <c r="TV198" s="328">
        <v>0.71865433673469381</v>
      </c>
      <c r="TW198" s="328">
        <v>0.71865433673469381</v>
      </c>
      <c r="TX198" s="328">
        <v>0.71865433673469381</v>
      </c>
      <c r="TY198" s="328">
        <v>0.71865433673469381</v>
      </c>
      <c r="TZ198" s="328">
        <v>0.71865433673469381</v>
      </c>
      <c r="UA198" s="328">
        <v>0.71865433673469381</v>
      </c>
      <c r="UB198" s="328">
        <v>0.71865433673469381</v>
      </c>
      <c r="UC198" s="328">
        <v>0.74078443877551015</v>
      </c>
      <c r="UD198" s="328">
        <v>0.74078443877551015</v>
      </c>
      <c r="UE198" s="328">
        <v>0.74078443877551015</v>
      </c>
      <c r="UF198" s="328">
        <v>0.74078443877551015</v>
      </c>
      <c r="UG198" s="328">
        <v>0.67605229591836735</v>
      </c>
      <c r="UH198" s="328">
        <v>0.67605229591836735</v>
      </c>
      <c r="UI198" s="328">
        <v>0.67605229591836735</v>
      </c>
      <c r="UJ198" s="328">
        <v>0.61023596938775515</v>
      </c>
      <c r="UK198" s="328">
        <v>0.61900510204081638</v>
      </c>
      <c r="UL198" s="328">
        <v>0.61900510204081638</v>
      </c>
      <c r="UM198" s="328">
        <v>0.65</v>
      </c>
      <c r="UN198" s="328">
        <v>0.65</v>
      </c>
      <c r="UO198" s="328">
        <v>0.65</v>
      </c>
      <c r="UP198" s="328">
        <v>0.65</v>
      </c>
      <c r="UQ198" s="328">
        <v>0.65</v>
      </c>
      <c r="UR198" s="328">
        <v>0.65</v>
      </c>
      <c r="US198" s="328">
        <v>0.65</v>
      </c>
      <c r="UT198" s="328">
        <v>0.67053571428571435</v>
      </c>
      <c r="UU198" s="328">
        <v>0.68350127551020412</v>
      </c>
      <c r="UV198" s="328">
        <v>0.65212372448979594</v>
      </c>
      <c r="UW198" s="328">
        <v>0.65212372448979594</v>
      </c>
      <c r="UX198" s="328">
        <v>0.65212372448979594</v>
      </c>
      <c r="UY198" s="328">
        <v>0.49721301020408171</v>
      </c>
      <c r="UZ198" s="328">
        <v>0.49721301020408171</v>
      </c>
      <c r="VA198" s="328">
        <v>0.49721301020408171</v>
      </c>
      <c r="VB198" s="328">
        <v>0.49721301020408171</v>
      </c>
      <c r="VC198" s="328">
        <v>0.56098852040816338</v>
      </c>
      <c r="VD198" s="328">
        <v>0.56098852040816338</v>
      </c>
      <c r="VE198" s="328">
        <v>0.56098852040816338</v>
      </c>
      <c r="VF198" s="328">
        <v>0.56098852040816338</v>
      </c>
      <c r="VG198" s="328">
        <v>0.56098852040816338</v>
      </c>
      <c r="VH198" s="328">
        <v>0.56098852040816338</v>
      </c>
      <c r="VI198" s="328">
        <v>0.57395408163265305</v>
      </c>
      <c r="VJ198" s="328">
        <v>0.57395408163265305</v>
      </c>
      <c r="VK198" s="328">
        <v>0.57395408163265305</v>
      </c>
      <c r="VL198" s="328">
        <v>0.57395408163265305</v>
      </c>
      <c r="VM198" s="328">
        <v>0.57395408163265305</v>
      </c>
      <c r="VN198" s="328">
        <v>0.59448979591836737</v>
      </c>
      <c r="VO198" s="328">
        <v>0.59448979591836737</v>
      </c>
      <c r="VP198" s="328">
        <v>0.77153061224489805</v>
      </c>
      <c r="VQ198" s="328">
        <v>0.8030357142857143</v>
      </c>
      <c r="VR198" s="328">
        <v>0.8030357142857143</v>
      </c>
      <c r="VS198" s="328">
        <v>0.8030357142857143</v>
      </c>
      <c r="VT198" s="328">
        <v>0.82357142857142851</v>
      </c>
      <c r="VU198" s="328">
        <v>0.82357142857142851</v>
      </c>
      <c r="VV198" s="328">
        <v>0.82357142857142851</v>
      </c>
      <c r="VW198" s="328">
        <v>0.8365369897959184</v>
      </c>
      <c r="VX198" s="328">
        <v>0.93794005102040823</v>
      </c>
      <c r="VY198" s="328">
        <v>0.93794005102040823</v>
      </c>
      <c r="VZ198" s="328">
        <v>0.93794005102040823</v>
      </c>
      <c r="WA198" s="328">
        <v>0.89367984693877567</v>
      </c>
      <c r="WB198" s="328">
        <v>0.89367984693877567</v>
      </c>
      <c r="WC198" s="328">
        <v>0.89367984693877567</v>
      </c>
      <c r="WD198" s="328">
        <v>0.89367984693877567</v>
      </c>
      <c r="WE198" s="328">
        <v>0.89367984693877567</v>
      </c>
      <c r="WF198" s="328">
        <v>0.85478316326530623</v>
      </c>
      <c r="WG198" s="328">
        <v>0.85478316326530623</v>
      </c>
      <c r="WH198" s="328">
        <v>0.87531887755102045</v>
      </c>
      <c r="WI198" s="328">
        <v>0.87531887755102045</v>
      </c>
      <c r="WJ198" s="328">
        <v>0.87531887755102045</v>
      </c>
      <c r="WK198" s="328">
        <v>0.87531887755102045</v>
      </c>
      <c r="WL198" s="328">
        <v>0.88797193877551017</v>
      </c>
      <c r="WM198" s="328">
        <v>0.90072704081632649</v>
      </c>
      <c r="WN198" s="328">
        <v>0.9184566326530611</v>
      </c>
      <c r="WO198" s="328">
        <v>0.9184566326530611</v>
      </c>
      <c r="WP198" s="328">
        <v>0.9184566326530611</v>
      </c>
      <c r="WQ198" s="328">
        <v>0.9184566326530611</v>
      </c>
      <c r="WR198" s="328">
        <v>0.85684948979591835</v>
      </c>
      <c r="WS198" s="328">
        <v>0.85684948979591835</v>
      </c>
      <c r="WT198" s="328">
        <v>0.85684948979591835</v>
      </c>
      <c r="WU198" s="328">
        <v>0.85684948979591835</v>
      </c>
      <c r="WV198" s="328">
        <v>0.72406887755102034</v>
      </c>
      <c r="WW198" s="328">
        <v>0.72406887755102034</v>
      </c>
      <c r="WX198" s="328">
        <v>0.72406887755102034</v>
      </c>
      <c r="WY198" s="328">
        <v>0.72406887755102034</v>
      </c>
      <c r="WZ198" s="328">
        <v>0.88063775510204079</v>
      </c>
      <c r="XA198" s="328">
        <v>0.88063775510204079</v>
      </c>
      <c r="XB198" s="328">
        <v>0.95831632653061216</v>
      </c>
      <c r="XC198" s="328">
        <v>0.95831632653061216</v>
      </c>
      <c r="XD198" s="328">
        <v>0.95831632653061216</v>
      </c>
      <c r="XE198" s="328">
        <v>0.97107142857142847</v>
      </c>
      <c r="XF198" s="328">
        <v>0.99454081632653046</v>
      </c>
      <c r="XG198" s="328">
        <v>0.99454081632653046</v>
      </c>
      <c r="XH198" s="328">
        <v>0.99454081632653046</v>
      </c>
      <c r="XI198" s="328">
        <v>0.99454081632653046</v>
      </c>
      <c r="XJ198" s="328">
        <v>0.99454081632653046</v>
      </c>
      <c r="XK198" s="328">
        <v>0.99454081632653046</v>
      </c>
      <c r="XL198" s="328">
        <v>0.95627551020408152</v>
      </c>
      <c r="XM198" s="328">
        <v>0.95627551020408152</v>
      </c>
      <c r="XN198" s="328">
        <v>0.76979591836734695</v>
      </c>
      <c r="XO198" s="328">
        <v>0.76979591836734695</v>
      </c>
      <c r="XP198" s="328">
        <v>0.76979591836734695</v>
      </c>
      <c r="XQ198" s="328">
        <v>0.76979591836734695</v>
      </c>
      <c r="XR198" s="328">
        <v>0.76979591836734695</v>
      </c>
      <c r="XS198" s="328">
        <v>0.76979591836734695</v>
      </c>
      <c r="XT198" s="328">
        <v>0.9106377551020407</v>
      </c>
      <c r="XU198" s="328">
        <v>0.9106377551020407</v>
      </c>
      <c r="XV198" s="328">
        <v>1.0337563775510203</v>
      </c>
      <c r="XW198" s="328">
        <v>1.051485969387755</v>
      </c>
      <c r="XX198" s="328">
        <v>1.051485969387755</v>
      </c>
      <c r="XY198" s="328">
        <v>1.051485969387755</v>
      </c>
      <c r="XZ198" s="328">
        <v>1.051485969387755</v>
      </c>
      <c r="YA198" s="328">
        <v>1.051485969387755</v>
      </c>
      <c r="YB198" s="328">
        <v>1.051485969387755</v>
      </c>
      <c r="YC198" s="328">
        <v>1.051485969387755</v>
      </c>
      <c r="YD198" s="328">
        <v>1.0261798469387755</v>
      </c>
      <c r="YE198" s="328">
        <v>0.90373086734693875</v>
      </c>
      <c r="YF198" s="328">
        <v>0.90373086734693875</v>
      </c>
      <c r="YG198" s="328">
        <v>0.95722576530612247</v>
      </c>
      <c r="YH198" s="328">
        <v>0.95722576530612247</v>
      </c>
      <c r="YI198" s="328">
        <v>0.91245535714285719</v>
      </c>
      <c r="YJ198" s="328">
        <v>0.853781887755102</v>
      </c>
      <c r="YK198" s="328">
        <v>0.853781887755102</v>
      </c>
      <c r="YL198" s="328">
        <v>0.81582270408163271</v>
      </c>
      <c r="YM198" s="328">
        <v>0.81582270408163271</v>
      </c>
      <c r="YN198" s="328">
        <v>0.83355229591836733</v>
      </c>
      <c r="YO198" s="328">
        <v>0.76872448979591834</v>
      </c>
      <c r="YP198" s="328">
        <v>0.76872448979591834</v>
      </c>
      <c r="YQ198" s="328">
        <v>0.76872448979591834</v>
      </c>
      <c r="YR198" s="328">
        <v>0.733265306122449</v>
      </c>
      <c r="YS198" s="328">
        <v>0.733265306122449</v>
      </c>
      <c r="YT198" s="328">
        <v>0.733265306122449</v>
      </c>
      <c r="YU198" s="328">
        <v>0.74684948979591836</v>
      </c>
      <c r="YV198" s="328">
        <v>0.74684948979591836</v>
      </c>
      <c r="YW198" s="328">
        <v>0.77482142857142844</v>
      </c>
      <c r="YX198" s="328">
        <v>0.77482142857142844</v>
      </c>
      <c r="YY198" s="328">
        <v>0.77482142857142844</v>
      </c>
      <c r="YZ198" s="328">
        <v>0.70766581632653058</v>
      </c>
      <c r="ZA198" s="328">
        <v>0.70766581632653058</v>
      </c>
      <c r="ZB198" s="328">
        <v>0.70766581632653058</v>
      </c>
      <c r="ZC198" s="328">
        <v>0.64440051020408173</v>
      </c>
      <c r="ZD198" s="328">
        <v>0.64440051020408173</v>
      </c>
      <c r="ZE198" s="328">
        <v>0.58062500000000006</v>
      </c>
      <c r="ZF198" s="328">
        <v>0.58062500000000006</v>
      </c>
      <c r="ZG198" s="328">
        <v>0.58062500000000006</v>
      </c>
      <c r="ZH198" s="328">
        <v>0.58062500000000006</v>
      </c>
      <c r="ZI198" s="328">
        <v>0.60626275510204086</v>
      </c>
      <c r="ZJ198" s="328">
        <v>0.60626275510204086</v>
      </c>
      <c r="ZK198" s="328">
        <v>0.60626275510204086</v>
      </c>
      <c r="ZL198" s="328">
        <v>0.62179846938775507</v>
      </c>
      <c r="ZM198" s="328">
        <v>0.62179846938775507</v>
      </c>
      <c r="ZN198" s="328">
        <v>0.50803571428571426</v>
      </c>
      <c r="ZO198" s="328">
        <v>0.50803571428571426</v>
      </c>
      <c r="ZP198" s="328">
        <v>0.50803571428571426</v>
      </c>
      <c r="ZQ198" s="328">
        <v>0.50803571428571426</v>
      </c>
      <c r="ZR198" s="328">
        <v>0.52161989795918362</v>
      </c>
      <c r="ZS198" s="328">
        <v>0.52161989795918362</v>
      </c>
      <c r="ZT198" s="328">
        <v>0.52161989795918362</v>
      </c>
      <c r="ZU198" s="328">
        <v>0.52161989795918362</v>
      </c>
      <c r="ZV198" s="328">
        <v>0.52161989795918362</v>
      </c>
      <c r="ZW198" s="328">
        <v>0.52161989795918362</v>
      </c>
      <c r="ZX198" s="328">
        <v>0.52161989795918362</v>
      </c>
      <c r="ZY198" s="328">
        <v>0.52161989795918362</v>
      </c>
      <c r="ZZ198" s="328">
        <v>0.52161989795918362</v>
      </c>
      <c r="AAA198" s="328">
        <v>0.52161989795918362</v>
      </c>
      <c r="AAB198" s="328">
        <v>0.52161989795918362</v>
      </c>
      <c r="AAC198" s="328">
        <v>0.52161989795918362</v>
      </c>
      <c r="AAD198" s="328">
        <v>0.58459821428571423</v>
      </c>
      <c r="AAE198" s="328">
        <v>0.58459821428571423</v>
      </c>
      <c r="AAF198" s="328">
        <v>0.58459821428571423</v>
      </c>
      <c r="AAG198" s="328">
        <v>0.58459821428571423</v>
      </c>
      <c r="AAH198" s="328">
        <v>0.58459821428571423</v>
      </c>
      <c r="AAI198" s="328">
        <v>0.58459821428571423</v>
      </c>
      <c r="AAJ198" s="328">
        <v>0.58459821428571423</v>
      </c>
      <c r="AAK198" s="328">
        <v>0.58459821428571423</v>
      </c>
      <c r="AAL198" s="328">
        <v>0.58459821428571423</v>
      </c>
      <c r="AAM198" s="328">
        <v>0.6377869897959183</v>
      </c>
      <c r="AAN198" s="328">
        <v>0.6377869897959183</v>
      </c>
      <c r="AAO198" s="328">
        <v>0.53140943877551017</v>
      </c>
      <c r="AAP198" s="328">
        <v>0.53140943877551017</v>
      </c>
      <c r="AAQ198" s="328">
        <v>0.53140943877551017</v>
      </c>
      <c r="AAR198" s="328">
        <v>0.50385841836734691</v>
      </c>
      <c r="AAS198" s="328">
        <v>0.51744260204081627</v>
      </c>
      <c r="AAT198" s="328">
        <v>0.51744260204081627</v>
      </c>
      <c r="AAU198" s="328">
        <v>0.72088647959183672</v>
      </c>
      <c r="AAV198" s="328">
        <v>0.72088647959183672</v>
      </c>
      <c r="AAW198" s="328">
        <v>0.72088647959183672</v>
      </c>
      <c r="AAX198" s="328">
        <v>0.68013392857142863</v>
      </c>
      <c r="AAY198" s="328">
        <v>0.69272959183673477</v>
      </c>
      <c r="AAZ198" s="328">
        <v>0.69272959183673477</v>
      </c>
      <c r="ABA198" s="328">
        <v>0.69272959183673477</v>
      </c>
      <c r="ABB198" s="328">
        <v>0.69272959183673477</v>
      </c>
      <c r="ABC198" s="328">
        <v>0.64145408163265305</v>
      </c>
      <c r="ABD198" s="328">
        <v>0.64145408163265305</v>
      </c>
      <c r="ABE198" s="328">
        <v>0.64145408163265305</v>
      </c>
      <c r="ABF198" s="328">
        <v>0.64145408163265305</v>
      </c>
      <c r="ABG198" s="328">
        <v>0.64145408163265305</v>
      </c>
      <c r="ABH198" s="328">
        <v>0.64145408163265305</v>
      </c>
      <c r="ABI198" s="328">
        <v>0.64145408163265305</v>
      </c>
      <c r="ABJ198" s="328">
        <v>0.64145408163265305</v>
      </c>
      <c r="ABK198" s="328">
        <v>0.64145408163265305</v>
      </c>
      <c r="ABL198" s="328">
        <v>0.64145408163265305</v>
      </c>
      <c r="ABM198" s="328">
        <v>0.64145408163265305</v>
      </c>
      <c r="ABN198" s="328">
        <v>0.579751275510204</v>
      </c>
      <c r="ABO198" s="328">
        <v>0.579751275510204</v>
      </c>
      <c r="ABP198" s="328">
        <v>0.579751275510204</v>
      </c>
      <c r="ABQ198" s="328">
        <v>0.61916454081632644</v>
      </c>
      <c r="ABR198" s="328">
        <v>0.61916454081632644</v>
      </c>
      <c r="ABS198" s="328">
        <v>0.61916454081632644</v>
      </c>
      <c r="ABT198" s="328">
        <v>0.61916454081632644</v>
      </c>
      <c r="ABU198" s="328">
        <v>0.61916454081632644</v>
      </c>
      <c r="ABV198" s="328">
        <v>0.61916454081632644</v>
      </c>
      <c r="ABW198" s="328">
        <v>0.61916454081632644</v>
      </c>
      <c r="ABX198" s="328">
        <v>0.61916454081632644</v>
      </c>
      <c r="ABY198" s="328">
        <v>0.61916454081632644</v>
      </c>
      <c r="ABZ198" s="328">
        <v>0.61916454081632644</v>
      </c>
      <c r="ACA198" s="328">
        <v>0.61916454081632644</v>
      </c>
      <c r="ACB198" s="328">
        <v>0.61916454081632644</v>
      </c>
      <c r="ACC198" s="328">
        <v>0.61916454081632644</v>
      </c>
      <c r="ACD198" s="328">
        <v>0.69452593537414964</v>
      </c>
      <c r="ACE198" s="328">
        <v>0.69452593537414964</v>
      </c>
      <c r="ACF198" s="328">
        <v>0.69452593537414964</v>
      </c>
      <c r="ACG198" s="328">
        <v>0.69452593537414964</v>
      </c>
      <c r="ACH198" s="328">
        <v>0.69452593537414964</v>
      </c>
      <c r="ACI198" s="328">
        <v>0.69452593537414964</v>
      </c>
      <c r="ACJ198" s="328">
        <v>0.66933460884353746</v>
      </c>
      <c r="ACK198" s="328">
        <v>0.66933460884353746</v>
      </c>
      <c r="ACL198" s="328">
        <v>0.66933460884353746</v>
      </c>
      <c r="ACM198" s="328">
        <v>0.66933460884353746</v>
      </c>
      <c r="ACN198" s="328">
        <v>0.66933460884353746</v>
      </c>
      <c r="ACO198" s="328">
        <v>0.66933460884353746</v>
      </c>
      <c r="ACP198" s="328">
        <v>0.66933460884353746</v>
      </c>
      <c r="ACQ198" s="328">
        <v>0.70874787414965978</v>
      </c>
      <c r="ACR198" s="328">
        <v>0.70874787414965978</v>
      </c>
      <c r="ACS198" s="328">
        <v>0.70874787414965978</v>
      </c>
      <c r="ACT198" s="328">
        <v>0.70874787414965978</v>
      </c>
      <c r="ACU198" s="328">
        <v>0.70874787414965978</v>
      </c>
      <c r="ACV198" s="328">
        <v>0.70874787414965978</v>
      </c>
      <c r="ACW198" s="328">
        <v>0.70874787414965978</v>
      </c>
      <c r="ACX198" s="328">
        <v>0.70874787414965978</v>
      </c>
      <c r="ACY198" s="328">
        <v>0.70874787414965978</v>
      </c>
      <c r="ACZ198" s="328">
        <v>0.70874787414965978</v>
      </c>
      <c r="ADA198" s="328">
        <v>0.70874787414965978</v>
      </c>
      <c r="ADB198" s="328">
        <v>0.70874787414965978</v>
      </c>
      <c r="ADC198" s="328">
        <v>0.70874787414965978</v>
      </c>
      <c r="ADD198" s="328">
        <v>0.70874787414965978</v>
      </c>
      <c r="ADE198" s="328">
        <v>0.70874787414965978</v>
      </c>
      <c r="ADF198" s="328">
        <v>0.70874787414965978</v>
      </c>
      <c r="ADG198" s="328">
        <v>0.70874787414965978</v>
      </c>
      <c r="ADH198" s="328">
        <v>0.70874787414965978</v>
      </c>
      <c r="ADI198" s="328">
        <v>0.70874787414965978</v>
      </c>
      <c r="ADJ198" s="328">
        <v>0.70874787414965978</v>
      </c>
      <c r="ADK198" s="328">
        <v>0.770610119047619</v>
      </c>
      <c r="ADL198" s="328">
        <v>0.770610119047619</v>
      </c>
      <c r="ADM198" s="328">
        <v>0.770610119047619</v>
      </c>
      <c r="ADN198" s="328">
        <v>0.770610119047619</v>
      </c>
      <c r="ADO198" s="328">
        <v>0.770610119047619</v>
      </c>
      <c r="ADP198" s="328">
        <v>0.770610119047619</v>
      </c>
      <c r="ADQ198" s="328">
        <v>0.770610119047619</v>
      </c>
      <c r="ADR198" s="328">
        <v>0.49471726190476184</v>
      </c>
      <c r="ADS198" s="328">
        <v>0.58336522108843536</v>
      </c>
      <c r="ADT198" s="328">
        <v>0.58336522108843536</v>
      </c>
      <c r="ADU198" s="328">
        <v>0.65989583333333335</v>
      </c>
      <c r="ADV198" s="328">
        <v>0.65989583333333335</v>
      </c>
      <c r="ADW198" s="328">
        <v>0.65989583333333335</v>
      </c>
      <c r="ADX198" s="328">
        <v>0.65989583333333335</v>
      </c>
      <c r="ADY198" s="328">
        <v>0.65989583333333335</v>
      </c>
      <c r="ADZ198" s="328">
        <v>0.58453443877551015</v>
      </c>
      <c r="AEA198" s="328">
        <v>0.58453443877551015</v>
      </c>
      <c r="AEB198" s="328">
        <v>0.59984056122448981</v>
      </c>
      <c r="AEC198" s="328">
        <v>0.59984056122448981</v>
      </c>
      <c r="AED198" s="328">
        <v>0.59984056122448981</v>
      </c>
      <c r="AEE198" s="328">
        <v>0.59984056122448981</v>
      </c>
      <c r="AEF198" s="328">
        <v>0.55551658163265305</v>
      </c>
      <c r="AEG198" s="328">
        <v>0.55551658163265305</v>
      </c>
      <c r="AEH198" s="328">
        <v>0.55551658163265305</v>
      </c>
      <c r="AEI198" s="328">
        <v>0.56788903061224483</v>
      </c>
      <c r="AEJ198" s="328">
        <v>0.56788903061224483</v>
      </c>
      <c r="AEK198" s="328">
        <v>0.58561862244897955</v>
      </c>
      <c r="AEL198" s="328">
        <v>0.58561862244897955</v>
      </c>
      <c r="AEM198" s="328">
        <v>0.54559948979591832</v>
      </c>
      <c r="AEN198" s="328">
        <v>0.54559948979591832</v>
      </c>
      <c r="AEO198" s="328">
        <v>0.54559948979591832</v>
      </c>
      <c r="AEP198" s="328">
        <v>0.54559948979591832</v>
      </c>
      <c r="AEQ198" s="328">
        <v>0.54559948979591832</v>
      </c>
      <c r="AER198" s="328">
        <v>0.54559948979591832</v>
      </c>
      <c r="AES198" s="328">
        <v>0.54559948979591832</v>
      </c>
      <c r="AET198" s="328">
        <v>0.56482780612244887</v>
      </c>
      <c r="AEU198" s="328">
        <v>0.56482780612244887</v>
      </c>
      <c r="AEV198" s="328">
        <v>0.65411352040816317</v>
      </c>
      <c r="AEW198" s="328">
        <v>0.6417410714285714</v>
      </c>
      <c r="AEX198" s="328">
        <v>0.6417410714285714</v>
      </c>
      <c r="AEY198" s="328">
        <v>0.6417410714285714</v>
      </c>
      <c r="AEZ198" s="328">
        <v>0.6417410714285714</v>
      </c>
      <c r="AFA198" s="328">
        <v>0.6417410714285714</v>
      </c>
      <c r="AFB198" s="328">
        <v>0.6417410714285714</v>
      </c>
      <c r="AFC198" s="328">
        <v>0.74811862244897953</v>
      </c>
      <c r="AFD198" s="328">
        <v>0.74811862244897953</v>
      </c>
      <c r="AFE198" s="328">
        <v>0.74811862244897953</v>
      </c>
      <c r="AFF198" s="328">
        <v>0.74811862244897953</v>
      </c>
      <c r="AFG198" s="328">
        <v>0.74811862244897953</v>
      </c>
      <c r="AFH198" s="328">
        <v>0.7728635204081632</v>
      </c>
      <c r="AFI198" s="328">
        <v>0.7728635204081632</v>
      </c>
      <c r="AFJ198" s="328">
        <v>0.7728635204081632</v>
      </c>
      <c r="AFK198" s="328">
        <v>0.79359056122448979</v>
      </c>
      <c r="AFL198" s="328">
        <v>0.81281887755102045</v>
      </c>
      <c r="AFM198" s="328">
        <v>0.81281887755102045</v>
      </c>
      <c r="AFN198" s="328">
        <v>0.81281887755102045</v>
      </c>
      <c r="AFO198" s="328">
        <v>0.81281887755102045</v>
      </c>
      <c r="AFP198" s="328">
        <v>0.81281887755102045</v>
      </c>
      <c r="AFQ198" s="328">
        <v>0.81281887755102045</v>
      </c>
      <c r="AFR198" s="328">
        <v>0.81281887755102045</v>
      </c>
      <c r="AFS198" s="328">
        <v>0.81281887755102045</v>
      </c>
      <c r="AFT198" s="328">
        <v>0.81281887755102045</v>
      </c>
      <c r="AFU198" s="328">
        <v>0.89445153061224481</v>
      </c>
      <c r="AFV198" s="328">
        <v>0.89445153061224481</v>
      </c>
      <c r="AFW198" s="328">
        <v>0.97136479591836733</v>
      </c>
      <c r="AFX198" s="328">
        <v>0.97136479591836733</v>
      </c>
      <c r="AFY198" s="328">
        <v>0.97136479591836733</v>
      </c>
      <c r="AFZ198" s="328">
        <v>0.96849489795918364</v>
      </c>
      <c r="AGA198" s="328">
        <v>0.96849489795918364</v>
      </c>
      <c r="AGB198" s="328">
        <v>0.95076530612244892</v>
      </c>
      <c r="AGC198" s="328">
        <v>0.95076530612244892</v>
      </c>
      <c r="AGD198" s="328">
        <v>1.0571428571428572</v>
      </c>
      <c r="AGE198" s="328">
        <v>1.0763711734693877</v>
      </c>
      <c r="AGF198" s="328">
        <v>1.0763711734693877</v>
      </c>
      <c r="AGG198" s="328">
        <v>0.99945790816326519</v>
      </c>
      <c r="AGH198" s="328">
        <v>0.99945790816326519</v>
      </c>
      <c r="AGI198" s="328">
        <v>0.94177295918367332</v>
      </c>
      <c r="AGJ198" s="328">
        <v>0.94177295918367332</v>
      </c>
      <c r="AGK198" s="328">
        <v>0.94177295918367332</v>
      </c>
      <c r="AGL198" s="328">
        <v>0.94177295918367332</v>
      </c>
      <c r="AGM198" s="328">
        <v>0.94177295918367332</v>
      </c>
      <c r="AGN198" s="328">
        <v>0.94177295918367332</v>
      </c>
      <c r="AGO198" s="328">
        <v>0.94177295918367332</v>
      </c>
      <c r="AGP198" s="328">
        <v>0.94177295918367332</v>
      </c>
      <c r="AGQ198" s="328">
        <v>0.94177295918367332</v>
      </c>
      <c r="AGR198" s="328">
        <v>0.94177295918367332</v>
      </c>
      <c r="AGS198" s="328">
        <v>0.94177295918367332</v>
      </c>
      <c r="AGT198" s="328">
        <v>0.94177295918367332</v>
      </c>
      <c r="AGU198" s="328">
        <v>0.94177295918367332</v>
      </c>
      <c r="AGV198" s="328">
        <v>0.94177295918367332</v>
      </c>
      <c r="AGW198" s="328">
        <v>0.94177295918367332</v>
      </c>
      <c r="AGX198" s="328">
        <v>0.81977040816326519</v>
      </c>
      <c r="AGY198" s="328">
        <v>0.81977040816326519</v>
      </c>
      <c r="AGZ198" s="328">
        <v>0.81977040816326519</v>
      </c>
      <c r="AHA198" s="328">
        <v>0.81977040816326519</v>
      </c>
      <c r="AHB198" s="328">
        <v>0.83762755102040809</v>
      </c>
      <c r="AHC198" s="328">
        <v>0.83762755102040809</v>
      </c>
      <c r="AHD198" s="328">
        <v>0.80051020408163254</v>
      </c>
      <c r="AHE198" s="328">
        <v>0.80051020408163254</v>
      </c>
      <c r="AHF198" s="328">
        <v>0.80051020408163254</v>
      </c>
      <c r="AHG198" s="328">
        <v>0.80051020408163254</v>
      </c>
      <c r="AHH198" s="328">
        <v>0.80051020408163254</v>
      </c>
      <c r="AHI198" s="328">
        <v>0.80051020408163254</v>
      </c>
      <c r="AHJ198" s="328">
        <v>0.80051020408163254</v>
      </c>
      <c r="AHK198" s="328">
        <v>0.80051020408163254</v>
      </c>
      <c r="AHL198" s="328">
        <v>0.80051020408163254</v>
      </c>
      <c r="AHM198" s="328">
        <v>0.80051020408163254</v>
      </c>
      <c r="AHN198" s="328">
        <v>0.80051020408163254</v>
      </c>
      <c r="AHO198" s="328">
        <v>0.80051020408163254</v>
      </c>
      <c r="AHP198" s="328">
        <v>0.80051020408163254</v>
      </c>
      <c r="AHQ198" s="328">
        <v>0.80051020408163254</v>
      </c>
      <c r="AHR198" s="328">
        <v>0.80051020408163254</v>
      </c>
      <c r="AHS198" s="308">
        <f>SUM(AHS197/$C$198)</f>
        <v>0.83941326530612248</v>
      </c>
      <c r="AHT198" s="308">
        <f>SUM(AHT197/$C$198)</f>
        <v>0.73753188775510203</v>
      </c>
      <c r="AHU198" s="308">
        <f t="shared" ref="AHU198:AHZ198" si="319">SUM(AHU197/$C$198)</f>
        <v>0.67343750000000002</v>
      </c>
      <c r="AHV198" s="308">
        <f t="shared" si="319"/>
        <v>0.67343750000000002</v>
      </c>
      <c r="AHW198" s="308">
        <f t="shared" si="319"/>
        <v>0.67343750000000002</v>
      </c>
      <c r="AHX198" s="308">
        <f t="shared" si="319"/>
        <v>0.67343750000000002</v>
      </c>
      <c r="AHY198" s="308">
        <f t="shared" si="319"/>
        <v>0.67343750000000002</v>
      </c>
      <c r="AHZ198" s="308">
        <f t="shared" si="319"/>
        <v>0.54843750000000002</v>
      </c>
      <c r="AIA198" s="308">
        <f t="shared" ref="AIA198:AIU198" si="320">SUM(AIA197/$C$198)</f>
        <v>0.54843750000000002</v>
      </c>
      <c r="AIB198" s="308">
        <f t="shared" si="320"/>
        <v>0.54843750000000002</v>
      </c>
      <c r="AIC198" s="308">
        <f t="shared" si="320"/>
        <v>0.6049585459183674</v>
      </c>
      <c r="AID198" s="308">
        <f t="shared" si="320"/>
        <v>0.6049585459183674</v>
      </c>
      <c r="AIE198" s="308">
        <f t="shared" si="320"/>
        <v>0.6049585459183674</v>
      </c>
      <c r="AIF198" s="308">
        <f t="shared" si="320"/>
        <v>0.6049585459183674</v>
      </c>
      <c r="AIG198" s="308">
        <f t="shared" si="320"/>
        <v>0.6049585459183674</v>
      </c>
      <c r="AIH198" s="308">
        <f t="shared" si="320"/>
        <v>0.6049585459183674</v>
      </c>
      <c r="AII198" s="308">
        <f t="shared" si="320"/>
        <v>0.6049585459183674</v>
      </c>
      <c r="AIJ198" s="308">
        <f t="shared" si="320"/>
        <v>0.6049585459183674</v>
      </c>
      <c r="AIK198" s="308">
        <f t="shared" si="320"/>
        <v>0.6049585459183674</v>
      </c>
      <c r="AIL198" s="308">
        <f t="shared" si="320"/>
        <v>0.6049585459183674</v>
      </c>
      <c r="AIM198" s="308">
        <f t="shared" si="320"/>
        <v>0.6049585459183674</v>
      </c>
      <c r="AIN198" s="308">
        <f t="shared" si="320"/>
        <v>0.6049585459183674</v>
      </c>
      <c r="AIO198" s="308">
        <f t="shared" si="320"/>
        <v>0.6049585459183674</v>
      </c>
      <c r="AIP198" s="308">
        <f t="shared" si="320"/>
        <v>0.6049585459183674</v>
      </c>
      <c r="AIQ198" s="308">
        <f t="shared" si="320"/>
        <v>0.6049585459183674</v>
      </c>
      <c r="AIR198" s="308">
        <f t="shared" si="320"/>
        <v>0.6049585459183674</v>
      </c>
      <c r="AIS198" s="308">
        <f t="shared" si="320"/>
        <v>0.6049585459183674</v>
      </c>
      <c r="AIT198" s="308">
        <f t="shared" si="320"/>
        <v>0.6049585459183674</v>
      </c>
      <c r="AIU198" s="308">
        <f t="shared" si="320"/>
        <v>0.6049585459183674</v>
      </c>
      <c r="AIV198" s="308">
        <f t="shared" ref="AIV198:AKA198" si="321">SUM(AIV197/$C$198)</f>
        <v>0.6049585459183674</v>
      </c>
      <c r="AIW198" s="407">
        <f t="shared" si="321"/>
        <v>0.49858099489795915</v>
      </c>
      <c r="AIX198" s="308">
        <f t="shared" si="321"/>
        <v>0.43560267857142854</v>
      </c>
      <c r="AIY198" s="308">
        <f t="shared" si="321"/>
        <v>0.43560267857142854</v>
      </c>
      <c r="AIZ198" s="308">
        <f t="shared" si="321"/>
        <v>0.43560267857142854</v>
      </c>
      <c r="AJA198" s="308">
        <f t="shared" si="321"/>
        <v>0.43560267857142854</v>
      </c>
      <c r="AJB198" s="308">
        <f t="shared" si="321"/>
        <v>0.75448022959183669</v>
      </c>
      <c r="AJC198" s="308">
        <f t="shared" si="321"/>
        <v>0.75448022959183669</v>
      </c>
      <c r="AJD198" s="308">
        <f t="shared" si="321"/>
        <v>0.75448022959183669</v>
      </c>
      <c r="AJE198" s="308">
        <f t="shared" si="321"/>
        <v>0.69795918367346943</v>
      </c>
      <c r="AJF198" s="308">
        <f t="shared" si="321"/>
        <v>0.69795918367346943</v>
      </c>
      <c r="AJG198" s="308">
        <f t="shared" si="321"/>
        <v>0.69795918367346943</v>
      </c>
      <c r="AJH198" s="308">
        <f t="shared" si="321"/>
        <v>0.76173469387755088</v>
      </c>
      <c r="AJI198" s="308">
        <f t="shared" si="321"/>
        <v>0.86811224489795902</v>
      </c>
      <c r="AJJ198" s="308">
        <f t="shared" si="321"/>
        <v>0.86811224489795902</v>
      </c>
      <c r="AJK198" s="308">
        <f t="shared" si="321"/>
        <v>0.86811224489795902</v>
      </c>
      <c r="AJL198" s="308">
        <f t="shared" si="321"/>
        <v>0.86811224489795902</v>
      </c>
      <c r="AJM198" s="308">
        <f t="shared" si="321"/>
        <v>0.86811224489795902</v>
      </c>
      <c r="AJN198" s="308">
        <f t="shared" si="321"/>
        <v>0.86811224489795902</v>
      </c>
      <c r="AJO198" s="308">
        <f t="shared" si="321"/>
        <v>0.86811224489795902</v>
      </c>
      <c r="AJP198" s="308">
        <f t="shared" si="321"/>
        <v>0.86811224489795902</v>
      </c>
      <c r="AJQ198" s="308">
        <f t="shared" si="321"/>
        <v>0.86811224489795902</v>
      </c>
      <c r="AJR198" s="308">
        <f t="shared" si="321"/>
        <v>0.76173469387755088</v>
      </c>
      <c r="AJS198" s="308">
        <f t="shared" si="321"/>
        <v>0.86811224489795902</v>
      </c>
      <c r="AJT198" s="308">
        <f t="shared" si="321"/>
        <v>0.86811224489795902</v>
      </c>
      <c r="AJU198" s="308">
        <f t="shared" si="321"/>
        <v>0.86811224489795902</v>
      </c>
      <c r="AJV198" s="308">
        <f t="shared" si="321"/>
        <v>0.86811224489795902</v>
      </c>
      <c r="AJW198" s="308">
        <f t="shared" si="321"/>
        <v>0.86811224489795902</v>
      </c>
      <c r="AJX198" s="308">
        <f t="shared" si="321"/>
        <v>0.86811224489795902</v>
      </c>
      <c r="AJY198" s="308">
        <f t="shared" si="321"/>
        <v>0.91471938775510198</v>
      </c>
      <c r="AJZ198" s="308">
        <f t="shared" si="321"/>
        <v>0.80834183673469373</v>
      </c>
      <c r="AKA198" s="308">
        <f t="shared" si="321"/>
        <v>0.80834183673469373</v>
      </c>
      <c r="AKB198" s="308">
        <f t="shared" ref="AKB198:ALG198" si="322">SUM(AKB197/$C$198)</f>
        <v>0.80834183673469373</v>
      </c>
      <c r="AKC198" s="308">
        <f t="shared" si="322"/>
        <v>0.89348214285714267</v>
      </c>
      <c r="AKD198" s="308">
        <f t="shared" si="322"/>
        <v>0.89348214285714267</v>
      </c>
      <c r="AKE198" s="308">
        <f t="shared" si="322"/>
        <v>0.89348214285714267</v>
      </c>
      <c r="AKF198" s="308">
        <f t="shared" si="322"/>
        <v>0.89348214285714267</v>
      </c>
      <c r="AKG198" s="308">
        <f t="shared" si="322"/>
        <v>0.89348214285714267</v>
      </c>
      <c r="AKH198" s="308">
        <f t="shared" si="322"/>
        <v>0.89348214285714267</v>
      </c>
      <c r="AKI198" s="308">
        <f t="shared" si="322"/>
        <v>0.84687499999999993</v>
      </c>
      <c r="AKJ198" s="308">
        <f t="shared" si="322"/>
        <v>0.84687499999999993</v>
      </c>
      <c r="AKK198" s="308">
        <f t="shared" si="322"/>
        <v>0.84687499999999993</v>
      </c>
      <c r="AKL198" s="308">
        <f t="shared" si="322"/>
        <v>0.84687499999999993</v>
      </c>
      <c r="AKM198" s="308">
        <f t="shared" si="322"/>
        <v>0.84687499999999993</v>
      </c>
      <c r="AKN198" s="308">
        <f t="shared" si="322"/>
        <v>0.84687499999999993</v>
      </c>
      <c r="AKO198" s="308">
        <f t="shared" si="322"/>
        <v>0.84687499999999993</v>
      </c>
      <c r="AKP198" s="308">
        <f t="shared" si="322"/>
        <v>0.84687499999999993</v>
      </c>
      <c r="AKQ198" s="308">
        <f t="shared" si="322"/>
        <v>0.84687499999999993</v>
      </c>
      <c r="AKR198" s="308">
        <f t="shared" si="322"/>
        <v>0.84687499999999993</v>
      </c>
      <c r="AKS198" s="308">
        <f t="shared" si="322"/>
        <v>0.84687499999999993</v>
      </c>
      <c r="AKT198" s="308">
        <f t="shared" si="322"/>
        <v>0.84687499999999993</v>
      </c>
      <c r="AKU198" s="308">
        <f t="shared" si="322"/>
        <v>0.84687499999999993</v>
      </c>
      <c r="AKV198" s="308">
        <f t="shared" si="322"/>
        <v>0.84687499999999993</v>
      </c>
      <c r="AKW198" s="308">
        <f t="shared" si="322"/>
        <v>0.84687499999999993</v>
      </c>
      <c r="AKX198" s="308">
        <f t="shared" si="322"/>
        <v>0.84687499999999993</v>
      </c>
      <c r="AKY198" s="308">
        <f t="shared" si="322"/>
        <v>0.84687499999999993</v>
      </c>
      <c r="AKZ198" s="308">
        <f t="shared" si="322"/>
        <v>0.84687499999999993</v>
      </c>
      <c r="ALA198" s="308">
        <f t="shared" si="322"/>
        <v>0.75822704081632641</v>
      </c>
      <c r="ALB198" s="308">
        <f t="shared" si="322"/>
        <v>0.75822704081632641</v>
      </c>
      <c r="ALC198" s="308">
        <f t="shared" si="322"/>
        <v>0.75822704081632641</v>
      </c>
      <c r="ALD198" s="308">
        <f t="shared" si="322"/>
        <v>0.75822704081632641</v>
      </c>
      <c r="ALE198" s="308">
        <f t="shared" si="322"/>
        <v>0.75822704081632641</v>
      </c>
      <c r="ALF198" s="308">
        <f t="shared" si="322"/>
        <v>0.75822704081632641</v>
      </c>
      <c r="ALG198" s="308">
        <f t="shared" si="322"/>
        <v>0.75822704081632641</v>
      </c>
      <c r="ALH198" s="308">
        <f t="shared" ref="ALH198:AMI198" si="323">SUM(ALH197/$C$198)</f>
        <v>0.75822704081632641</v>
      </c>
      <c r="ALI198" s="308">
        <f t="shared" si="323"/>
        <v>0.77525510204081627</v>
      </c>
      <c r="ALJ198" s="308">
        <f t="shared" si="323"/>
        <v>0.69757653061224489</v>
      </c>
      <c r="ALK198" s="308">
        <f t="shared" si="323"/>
        <v>0.69757653061224489</v>
      </c>
      <c r="ALL198" s="308">
        <f t="shared" si="323"/>
        <v>0.69757653061224489</v>
      </c>
      <c r="ALM198" s="308">
        <f t="shared" si="323"/>
        <v>0.69757653061224489</v>
      </c>
      <c r="ALN198" s="308">
        <f t="shared" si="323"/>
        <v>0.69757653061224489</v>
      </c>
      <c r="ALO198" s="308">
        <f t="shared" si="323"/>
        <v>0.59119897959183676</v>
      </c>
      <c r="ALP198" s="308">
        <f t="shared" si="323"/>
        <v>0.59119897959183676</v>
      </c>
      <c r="ALQ198" s="308">
        <f t="shared" si="323"/>
        <v>0.59119897959183676</v>
      </c>
      <c r="ALR198" s="308">
        <f t="shared" si="323"/>
        <v>0.59119897959183676</v>
      </c>
      <c r="ALS198" s="308">
        <f t="shared" si="323"/>
        <v>0.59119897959183676</v>
      </c>
      <c r="ALT198" s="308">
        <f t="shared" si="323"/>
        <v>0.59119897959183676</v>
      </c>
      <c r="ALU198" s="308">
        <f t="shared" si="323"/>
        <v>0.59119897959183676</v>
      </c>
      <c r="ALV198" s="308">
        <f t="shared" si="323"/>
        <v>0.59119897959183676</v>
      </c>
      <c r="ALW198" s="308">
        <f t="shared" si="323"/>
        <v>0.59119897959183676</v>
      </c>
      <c r="ALX198" s="308">
        <f t="shared" si="323"/>
        <v>0.6082270408163265</v>
      </c>
      <c r="ALY198" s="308">
        <f t="shared" si="323"/>
        <v>0.6082270408163265</v>
      </c>
      <c r="ALZ198" s="308">
        <f t="shared" si="323"/>
        <v>0.6082270408163265</v>
      </c>
      <c r="AMA198" s="308">
        <f t="shared" si="323"/>
        <v>0.6082270408163265</v>
      </c>
      <c r="AMB198" s="308">
        <f t="shared" si="323"/>
        <v>0.6082270408163265</v>
      </c>
      <c r="AMC198" s="308">
        <f t="shared" si="323"/>
        <v>0.6082270408163265</v>
      </c>
      <c r="AMD198" s="308">
        <f t="shared" si="323"/>
        <v>0.6082270408163265</v>
      </c>
      <c r="AME198" s="308">
        <f t="shared" si="323"/>
        <v>0.6082270408163265</v>
      </c>
      <c r="AMF198" s="308">
        <f t="shared" si="323"/>
        <v>0.22557397959183675</v>
      </c>
      <c r="AMG198" s="308">
        <f t="shared" si="323"/>
        <v>0.22557397959183675</v>
      </c>
      <c r="AMH198" s="308">
        <f t="shared" si="323"/>
        <v>0.22557397959183675</v>
      </c>
      <c r="AMI198" s="308">
        <f t="shared" si="323"/>
        <v>0.22557397959183675</v>
      </c>
      <c r="AMJ198" s="308">
        <f t="shared" ref="AMJ198:AOU198" si="324">SUM(AMJ197/$C$198)</f>
        <v>0.22557397959183675</v>
      </c>
      <c r="AMK198" s="308">
        <f t="shared" si="324"/>
        <v>0.22557397959183675</v>
      </c>
      <c r="AML198" s="308">
        <f t="shared" si="324"/>
        <v>0.22557397959183675</v>
      </c>
      <c r="AMM198" s="308">
        <f t="shared" si="324"/>
        <v>0.22557397959183675</v>
      </c>
      <c r="AMN198" s="308">
        <f t="shared" si="324"/>
        <v>0.33195153061224492</v>
      </c>
      <c r="AMO198" s="308">
        <f t="shared" si="324"/>
        <v>0.33195153061224492</v>
      </c>
      <c r="AMP198" s="308">
        <f t="shared" si="324"/>
        <v>0.33195153061224492</v>
      </c>
      <c r="AMQ198" s="308">
        <f t="shared" si="324"/>
        <v>0.33195153061224492</v>
      </c>
      <c r="AMR198" s="308">
        <f t="shared" si="324"/>
        <v>0.33195153061224492</v>
      </c>
      <c r="AMS198" s="308">
        <f t="shared" si="324"/>
        <v>0.33195153061224492</v>
      </c>
      <c r="AMT198" s="308">
        <f t="shared" si="324"/>
        <v>0.33195153061224492</v>
      </c>
      <c r="AMU198" s="308">
        <f t="shared" si="324"/>
        <v>0.33195153061224492</v>
      </c>
      <c r="AMV198" s="308">
        <f t="shared" si="324"/>
        <v>0.33195153061224492</v>
      </c>
      <c r="AMW198" s="308">
        <f t="shared" si="324"/>
        <v>0.29789540816326532</v>
      </c>
      <c r="AMX198" s="308">
        <f t="shared" si="324"/>
        <v>0.29789540816326532</v>
      </c>
      <c r="AMY198" s="308">
        <f t="shared" si="324"/>
        <v>0.29789540816326532</v>
      </c>
      <c r="AMZ198" s="308">
        <f t="shared" si="324"/>
        <v>0.29789540816326532</v>
      </c>
      <c r="ANA198" s="308">
        <f t="shared" si="324"/>
        <v>0.29789540816326532</v>
      </c>
      <c r="ANB198" s="308">
        <f t="shared" si="324"/>
        <v>0.29789540816326532</v>
      </c>
      <c r="ANC198" s="308">
        <f t="shared" si="324"/>
        <v>0.29789540816326532</v>
      </c>
      <c r="AND198" s="308">
        <f t="shared" si="324"/>
        <v>0.29789540816326532</v>
      </c>
      <c r="ANE198" s="308">
        <f t="shared" si="324"/>
        <v>0.29789540816326532</v>
      </c>
      <c r="ANF198" s="308">
        <f t="shared" si="324"/>
        <v>0.29789540816326532</v>
      </c>
      <c r="ANG198" s="308">
        <f t="shared" si="324"/>
        <v>0.29789540816326532</v>
      </c>
      <c r="ANH198" s="308">
        <f t="shared" si="324"/>
        <v>0.29789540816326532</v>
      </c>
      <c r="ANI198" s="308">
        <f t="shared" si="324"/>
        <v>0.19151785714285716</v>
      </c>
      <c r="ANJ198" s="308">
        <f t="shared" si="324"/>
        <v>0.19151785714285716</v>
      </c>
      <c r="ANK198" s="308">
        <f t="shared" si="324"/>
        <v>0.19151785714285716</v>
      </c>
      <c r="ANL198" s="308">
        <f t="shared" si="324"/>
        <v>0.19151785714285716</v>
      </c>
      <c r="ANM198" s="308">
        <f t="shared" si="324"/>
        <v>0.19151785714285716</v>
      </c>
      <c r="ANN198" s="308">
        <f t="shared" si="324"/>
        <v>0.19151785714285716</v>
      </c>
      <c r="ANO198" s="308">
        <f t="shared" si="324"/>
        <v>0.19151785714285716</v>
      </c>
      <c r="ANP198" s="308">
        <f t="shared" si="324"/>
        <v>0.19151785714285716</v>
      </c>
      <c r="ANQ198" s="308">
        <f t="shared" si="324"/>
        <v>0.24260204081632653</v>
      </c>
      <c r="ANR198" s="308">
        <f t="shared" si="324"/>
        <v>0.24260204081632653</v>
      </c>
      <c r="ANS198" s="308">
        <f t="shared" si="324"/>
        <v>0.24260204081632653</v>
      </c>
      <c r="ANT198" s="308">
        <f t="shared" si="324"/>
        <v>0.24260204081632653</v>
      </c>
      <c r="ANU198" s="308">
        <f t="shared" si="324"/>
        <v>0.24260204081632653</v>
      </c>
      <c r="ANV198" s="308">
        <f t="shared" si="324"/>
        <v>0.24260204081632653</v>
      </c>
      <c r="ANW198" s="308">
        <f t="shared" si="324"/>
        <v>0.24260204081632653</v>
      </c>
      <c r="ANX198" s="308">
        <f t="shared" si="324"/>
        <v>0.19151785714285716</v>
      </c>
      <c r="ANY198" s="308">
        <f t="shared" si="324"/>
        <v>0.19151785714285716</v>
      </c>
      <c r="ANZ198" s="308">
        <f t="shared" si="324"/>
        <v>0.19151785714285716</v>
      </c>
      <c r="AOA198" s="308">
        <f t="shared" si="324"/>
        <v>0.19151785714285716</v>
      </c>
      <c r="AOB198" s="308">
        <f t="shared" si="324"/>
        <v>0.19151785714285716</v>
      </c>
      <c r="AOC198" s="308">
        <f t="shared" si="324"/>
        <v>0.19151785714285716</v>
      </c>
      <c r="AOD198" s="308">
        <f t="shared" si="324"/>
        <v>0.29789540816326532</v>
      </c>
      <c r="AOE198" s="308">
        <f t="shared" si="324"/>
        <v>0.19151785714285716</v>
      </c>
      <c r="AOF198" s="308">
        <f t="shared" si="324"/>
        <v>0.19151785714285716</v>
      </c>
      <c r="AOG198" s="308">
        <f t="shared" si="324"/>
        <v>0.19151785714285716</v>
      </c>
      <c r="AOH198" s="308">
        <f t="shared" si="324"/>
        <v>0.19151785714285716</v>
      </c>
      <c r="AOI198" s="308">
        <f t="shared" si="324"/>
        <v>0.19151785714285716</v>
      </c>
      <c r="AOJ198" s="308">
        <f t="shared" si="324"/>
        <v>0.19151785714285716</v>
      </c>
      <c r="AOK198" s="308">
        <f t="shared" si="324"/>
        <v>0.19151785714285716</v>
      </c>
      <c r="AOL198" s="308">
        <f t="shared" si="324"/>
        <v>0.10637755102040818</v>
      </c>
      <c r="AOM198" s="308">
        <f t="shared" si="324"/>
        <v>0.10637755102040818</v>
      </c>
      <c r="AON198" s="308">
        <f t="shared" si="324"/>
        <v>0.10637755102040818</v>
      </c>
      <c r="AOO198" s="308">
        <f t="shared" si="324"/>
        <v>0.10637755102040818</v>
      </c>
      <c r="AOP198" s="308">
        <f t="shared" si="324"/>
        <v>0.10637755102040818</v>
      </c>
      <c r="AOQ198" s="308">
        <f t="shared" si="324"/>
        <v>0.10637755102040818</v>
      </c>
      <c r="AOR198" s="308">
        <f t="shared" si="324"/>
        <v>0.10637755102040818</v>
      </c>
      <c r="AOS198" s="308">
        <f t="shared" si="324"/>
        <v>0.10637755102040818</v>
      </c>
      <c r="AOT198" s="308">
        <f t="shared" si="324"/>
        <v>0.10637755102040818</v>
      </c>
      <c r="AOU198" s="308">
        <f t="shared" si="324"/>
        <v>0.10637755102040818</v>
      </c>
      <c r="AOV198" s="308">
        <f t="shared" ref="AOV198:APW198" si="325">SUM(AOV197/$C$198)</f>
        <v>0.10637755102040818</v>
      </c>
      <c r="AOW198" s="308">
        <f t="shared" si="325"/>
        <v>0.10637755102040818</v>
      </c>
      <c r="AOX198" s="308">
        <f t="shared" si="325"/>
        <v>0.10637755102040818</v>
      </c>
      <c r="AOY198" s="308">
        <f t="shared" si="325"/>
        <v>0.10637755102040818</v>
      </c>
      <c r="AOZ198" s="308">
        <f t="shared" si="325"/>
        <v>0.10637755102040818</v>
      </c>
      <c r="APA198" s="308">
        <f t="shared" si="325"/>
        <v>0.10637755102040818</v>
      </c>
      <c r="APB198" s="308">
        <f t="shared" si="325"/>
        <v>0.10637755102040818</v>
      </c>
      <c r="APC198" s="308">
        <f t="shared" si="325"/>
        <v>0.10637755102040818</v>
      </c>
      <c r="APD198" s="308">
        <f t="shared" si="325"/>
        <v>0.10637755102040818</v>
      </c>
      <c r="APE198" s="308">
        <f t="shared" si="325"/>
        <v>0.10637755102040818</v>
      </c>
      <c r="APF198" s="308">
        <f t="shared" si="325"/>
        <v>0.10637755102040818</v>
      </c>
      <c r="APG198" s="308">
        <f t="shared" si="325"/>
        <v>0.10637755102040818</v>
      </c>
      <c r="APH198" s="308">
        <f t="shared" si="325"/>
        <v>0.10637755102040818</v>
      </c>
      <c r="API198" s="308">
        <f t="shared" si="325"/>
        <v>0.10637755102040818</v>
      </c>
      <c r="APJ198" s="308">
        <f t="shared" si="325"/>
        <v>0.19438775510204082</v>
      </c>
      <c r="APK198" s="308">
        <f t="shared" si="325"/>
        <v>0.19438775510204082</v>
      </c>
      <c r="APL198" s="308">
        <f t="shared" si="325"/>
        <v>0.19438775510204082</v>
      </c>
      <c r="APM198" s="308">
        <f t="shared" si="325"/>
        <v>0.19438775510204082</v>
      </c>
      <c r="APN198" s="308">
        <f t="shared" si="325"/>
        <v>0.19438775510204082</v>
      </c>
      <c r="APO198" s="308">
        <f t="shared" si="325"/>
        <v>0.19438775510204082</v>
      </c>
      <c r="APP198" s="308">
        <f t="shared" si="325"/>
        <v>0.19438775510204082</v>
      </c>
      <c r="APQ198" s="308">
        <f t="shared" si="325"/>
        <v>0.19438775510204082</v>
      </c>
      <c r="APR198" s="308">
        <f t="shared" si="325"/>
        <v>0.19438775510204082</v>
      </c>
      <c r="APS198" s="308">
        <f t="shared" si="325"/>
        <v>0.19438775510204082</v>
      </c>
      <c r="APT198" s="308">
        <f t="shared" si="325"/>
        <v>0.19438775510204082</v>
      </c>
      <c r="APU198" s="308">
        <f t="shared" si="325"/>
        <v>0.19438775510204082</v>
      </c>
      <c r="APV198" s="308">
        <f t="shared" si="325"/>
        <v>0.10637755102040818</v>
      </c>
      <c r="APW198" s="308">
        <f t="shared" si="325"/>
        <v>0.10637755102040818</v>
      </c>
    </row>
    <row r="199" spans="2:1123">
      <c r="TF199" s="505" t="s">
        <v>823</v>
      </c>
    </row>
    <row r="232" spans="437:1023">
      <c r="QW232" s="272">
        <v>45737</v>
      </c>
      <c r="QX232" s="272">
        <v>45738</v>
      </c>
      <c r="QY232" s="272">
        <v>45739</v>
      </c>
      <c r="QZ232" s="272">
        <v>45740</v>
      </c>
      <c r="RA232" s="272">
        <v>45741</v>
      </c>
      <c r="RB232" s="272">
        <v>45742</v>
      </c>
      <c r="RC232" s="272">
        <v>45743</v>
      </c>
      <c r="RD232" s="272">
        <v>45744</v>
      </c>
      <c r="RE232" s="272">
        <v>45745</v>
      </c>
      <c r="RF232" s="272">
        <v>45746</v>
      </c>
      <c r="RG232" s="272">
        <v>45747</v>
      </c>
      <c r="RH232" s="272">
        <v>45748</v>
      </c>
      <c r="RI232" s="272">
        <v>45749</v>
      </c>
      <c r="RJ232" s="272">
        <v>45750</v>
      </c>
      <c r="RK232" s="272">
        <v>45751</v>
      </c>
      <c r="RL232" s="272">
        <v>45752</v>
      </c>
      <c r="RM232" s="272">
        <v>45753</v>
      </c>
      <c r="RN232" s="272">
        <v>45754</v>
      </c>
      <c r="RO232" s="272">
        <v>45755</v>
      </c>
      <c r="RP232" s="272">
        <v>45756</v>
      </c>
      <c r="RQ232" s="272">
        <v>45757</v>
      </c>
      <c r="RR232" s="272">
        <v>45758</v>
      </c>
      <c r="RS232" s="272">
        <v>45759</v>
      </c>
      <c r="RT232" s="272">
        <v>45760</v>
      </c>
      <c r="RU232" s="272">
        <v>45761</v>
      </c>
      <c r="RV232" s="272">
        <v>45762</v>
      </c>
      <c r="RW232" s="272">
        <v>45763</v>
      </c>
      <c r="RX232" s="272">
        <v>45764</v>
      </c>
      <c r="RY232" s="272">
        <v>45765</v>
      </c>
      <c r="RZ232" s="272">
        <v>45766</v>
      </c>
      <c r="SA232" s="272">
        <v>45767</v>
      </c>
      <c r="SB232" s="272">
        <v>45768</v>
      </c>
      <c r="SC232" s="272">
        <v>45769</v>
      </c>
      <c r="SD232" s="272">
        <v>45770</v>
      </c>
      <c r="SE232" s="272">
        <v>45771</v>
      </c>
      <c r="SF232" s="272">
        <v>45772</v>
      </c>
      <c r="SG232" s="272">
        <v>45773</v>
      </c>
      <c r="SH232" s="272">
        <v>45774</v>
      </c>
      <c r="SI232" s="272">
        <v>45775</v>
      </c>
      <c r="SJ232" s="272">
        <v>45776</v>
      </c>
      <c r="SK232" s="272">
        <v>45777</v>
      </c>
      <c r="SL232" s="272">
        <v>45778</v>
      </c>
      <c r="SM232" s="272">
        <v>45779</v>
      </c>
      <c r="SN232" s="272">
        <v>45780</v>
      </c>
      <c r="SO232" s="272">
        <v>45781</v>
      </c>
      <c r="SP232" s="272">
        <v>45782</v>
      </c>
      <c r="SQ232" s="272">
        <v>45783</v>
      </c>
      <c r="SR232" s="272">
        <v>45784</v>
      </c>
      <c r="SS232" s="272">
        <v>45785</v>
      </c>
      <c r="ST232" s="272">
        <v>45786</v>
      </c>
      <c r="SU232" s="272">
        <v>45787</v>
      </c>
      <c r="SV232" s="272">
        <v>45788</v>
      </c>
      <c r="SW232" s="272">
        <v>45789</v>
      </c>
      <c r="SX232" s="272">
        <v>45790</v>
      </c>
      <c r="SY232" s="272">
        <v>45791</v>
      </c>
      <c r="SZ232" s="272">
        <v>45792</v>
      </c>
      <c r="TA232" s="272">
        <v>45793</v>
      </c>
      <c r="TB232" s="272">
        <v>45794</v>
      </c>
      <c r="TC232" s="272">
        <v>45795</v>
      </c>
      <c r="TD232" s="272">
        <v>45796</v>
      </c>
      <c r="TE232" s="272">
        <v>45797</v>
      </c>
      <c r="TF232" s="272">
        <v>45798</v>
      </c>
      <c r="TG232" s="272">
        <v>45799</v>
      </c>
      <c r="TH232" s="272">
        <v>45800</v>
      </c>
      <c r="TI232" s="272">
        <v>45801</v>
      </c>
      <c r="TJ232" s="272">
        <v>45802</v>
      </c>
      <c r="TK232" s="272">
        <v>45803</v>
      </c>
      <c r="TL232" s="272">
        <v>45804</v>
      </c>
      <c r="TM232" s="272">
        <v>45805</v>
      </c>
      <c r="TN232" s="272">
        <v>45806</v>
      </c>
      <c r="TO232" s="272">
        <v>45807</v>
      </c>
      <c r="TP232" s="272">
        <v>45808</v>
      </c>
      <c r="TQ232" s="272">
        <v>45809</v>
      </c>
      <c r="TR232" s="272">
        <v>45810</v>
      </c>
      <c r="TS232" s="272">
        <v>45811</v>
      </c>
      <c r="TT232" s="272">
        <v>45812</v>
      </c>
      <c r="TU232" s="272">
        <v>45813</v>
      </c>
      <c r="TV232" s="272">
        <v>45814</v>
      </c>
      <c r="TW232" s="272">
        <v>45815</v>
      </c>
      <c r="TX232" s="272">
        <v>45816</v>
      </c>
      <c r="TY232" s="272">
        <v>45817</v>
      </c>
      <c r="TZ232" s="272">
        <v>45818</v>
      </c>
      <c r="UA232" s="272">
        <v>45819</v>
      </c>
      <c r="UB232" s="272">
        <v>45820</v>
      </c>
      <c r="UC232" s="272">
        <v>45821</v>
      </c>
      <c r="UD232" s="272">
        <v>45822</v>
      </c>
      <c r="UE232" s="272">
        <v>45823</v>
      </c>
      <c r="UF232" s="272">
        <v>45824</v>
      </c>
      <c r="UG232" s="272">
        <v>45825</v>
      </c>
      <c r="UH232" s="272">
        <v>45826</v>
      </c>
      <c r="UI232" s="272">
        <v>45827</v>
      </c>
      <c r="UJ232" s="272">
        <v>45828</v>
      </c>
      <c r="UK232" s="272">
        <v>45829</v>
      </c>
      <c r="UL232" s="272">
        <v>45830</v>
      </c>
      <c r="UM232" s="272">
        <v>45831</v>
      </c>
      <c r="UN232" s="272">
        <v>45832</v>
      </c>
      <c r="UO232" s="272">
        <v>45833</v>
      </c>
      <c r="UP232" s="272">
        <v>45834</v>
      </c>
      <c r="UQ232" s="272">
        <v>45835</v>
      </c>
      <c r="UR232" s="272">
        <v>45836</v>
      </c>
      <c r="US232" s="272">
        <v>45837</v>
      </c>
      <c r="UT232" s="272">
        <v>45838</v>
      </c>
      <c r="UU232" s="272">
        <v>45839</v>
      </c>
      <c r="UV232" s="272">
        <v>45840</v>
      </c>
      <c r="UW232" s="272">
        <v>45841</v>
      </c>
      <c r="UX232" s="272">
        <v>45842</v>
      </c>
      <c r="UY232" s="272">
        <v>45843</v>
      </c>
      <c r="UZ232" s="272">
        <v>45844</v>
      </c>
      <c r="VA232" s="272">
        <v>45845</v>
      </c>
      <c r="VB232" s="272">
        <v>45846</v>
      </c>
      <c r="VC232" s="272">
        <v>45847</v>
      </c>
      <c r="VD232" s="272">
        <v>45848</v>
      </c>
      <c r="VE232" s="272">
        <v>45849</v>
      </c>
      <c r="VF232" s="272">
        <v>45850</v>
      </c>
      <c r="VG232" s="272">
        <v>45851</v>
      </c>
      <c r="VH232" s="272">
        <v>45852</v>
      </c>
      <c r="VI232" s="272">
        <v>45853</v>
      </c>
      <c r="VJ232" s="272">
        <v>45854</v>
      </c>
      <c r="VK232" s="272">
        <v>45855</v>
      </c>
      <c r="VL232" s="272">
        <v>45856</v>
      </c>
      <c r="VM232" s="272">
        <v>45857</v>
      </c>
      <c r="VN232" s="272">
        <v>45858</v>
      </c>
      <c r="VO232" s="272">
        <v>45859</v>
      </c>
      <c r="VP232" s="272">
        <v>45860</v>
      </c>
      <c r="VQ232" s="272">
        <v>45861</v>
      </c>
      <c r="VR232" s="272">
        <v>45862</v>
      </c>
      <c r="VS232" s="272">
        <v>45863</v>
      </c>
      <c r="VT232" s="272">
        <v>45864</v>
      </c>
      <c r="VU232" s="272">
        <v>45865</v>
      </c>
      <c r="VV232" s="272">
        <v>45866</v>
      </c>
      <c r="VW232" s="272">
        <v>45867</v>
      </c>
      <c r="VX232" s="272">
        <v>45868</v>
      </c>
      <c r="VY232" s="272">
        <v>45869</v>
      </c>
      <c r="VZ232" s="272">
        <v>45870</v>
      </c>
      <c r="WA232" s="272">
        <v>45871</v>
      </c>
      <c r="WB232" s="272">
        <v>45872</v>
      </c>
      <c r="WC232" s="272">
        <v>45873</v>
      </c>
      <c r="WD232" s="272">
        <v>45874</v>
      </c>
      <c r="WE232" s="272">
        <v>45875</v>
      </c>
      <c r="WF232" s="272">
        <v>45876</v>
      </c>
      <c r="WG232" s="272">
        <v>45877</v>
      </c>
      <c r="WH232" s="272">
        <v>45878</v>
      </c>
      <c r="WI232" s="272">
        <v>45879</v>
      </c>
      <c r="WJ232" s="272">
        <v>45880</v>
      </c>
      <c r="WK232" s="272">
        <v>45881</v>
      </c>
      <c r="WL232" s="272">
        <v>45882</v>
      </c>
      <c r="WM232" s="272">
        <v>45883</v>
      </c>
      <c r="WN232" s="272">
        <v>45884</v>
      </c>
      <c r="WO232" s="272">
        <v>45885</v>
      </c>
      <c r="WP232" s="272">
        <v>45886</v>
      </c>
      <c r="WQ232" s="272">
        <v>45887</v>
      </c>
      <c r="WR232" s="272">
        <v>45888</v>
      </c>
      <c r="WS232" s="272">
        <v>45889</v>
      </c>
      <c r="WT232" s="272">
        <v>45890</v>
      </c>
      <c r="WU232" s="272">
        <v>45891</v>
      </c>
      <c r="WV232" s="272">
        <v>45892</v>
      </c>
      <c r="WW232" s="272">
        <v>45893</v>
      </c>
      <c r="WX232" s="272">
        <v>45894</v>
      </c>
      <c r="WY232" s="272">
        <v>45895</v>
      </c>
      <c r="WZ232" s="272">
        <v>45896</v>
      </c>
      <c r="XA232" s="272">
        <v>45897</v>
      </c>
      <c r="XB232" s="272">
        <v>45898</v>
      </c>
      <c r="XC232" s="272">
        <v>45899</v>
      </c>
      <c r="XD232" s="272">
        <v>45900</v>
      </c>
      <c r="XE232" s="272">
        <v>45901</v>
      </c>
      <c r="XF232" s="272">
        <v>45902</v>
      </c>
      <c r="XG232" s="272">
        <v>45903</v>
      </c>
      <c r="XH232" s="272">
        <v>45904</v>
      </c>
      <c r="XI232" s="272">
        <v>45905</v>
      </c>
      <c r="XJ232" s="272">
        <v>45906</v>
      </c>
      <c r="XK232" s="272">
        <v>45907</v>
      </c>
      <c r="XL232" s="272">
        <v>45908</v>
      </c>
      <c r="XM232" s="272">
        <v>45909</v>
      </c>
      <c r="XN232" s="272">
        <v>45910</v>
      </c>
      <c r="XO232" s="272">
        <v>45911</v>
      </c>
      <c r="XP232" s="272">
        <v>45912</v>
      </c>
      <c r="XQ232" s="272">
        <v>45913</v>
      </c>
      <c r="XR232" s="272">
        <v>45914</v>
      </c>
      <c r="XS232" s="272">
        <v>45915</v>
      </c>
      <c r="XT232" s="272">
        <v>45916</v>
      </c>
      <c r="XU232" s="272">
        <v>45917</v>
      </c>
      <c r="XV232" s="272">
        <v>45918</v>
      </c>
      <c r="XW232" s="272">
        <v>45919</v>
      </c>
      <c r="XX232" s="272">
        <v>45920</v>
      </c>
      <c r="XY232" s="272">
        <v>45921</v>
      </c>
      <c r="XZ232" s="272">
        <v>45922</v>
      </c>
      <c r="YA232" s="272">
        <v>45923</v>
      </c>
      <c r="YB232" s="272">
        <v>45924</v>
      </c>
      <c r="YC232" s="272">
        <v>45925</v>
      </c>
      <c r="YD232" s="272">
        <v>45926</v>
      </c>
      <c r="YE232" s="272">
        <v>45927</v>
      </c>
      <c r="YF232" s="272">
        <v>45928</v>
      </c>
      <c r="YG232" s="272">
        <v>45929</v>
      </c>
      <c r="YH232" s="272">
        <v>45930</v>
      </c>
      <c r="YI232" s="272">
        <v>45931</v>
      </c>
      <c r="YJ232" s="272">
        <v>45932</v>
      </c>
      <c r="YK232" s="272">
        <v>45933</v>
      </c>
      <c r="YL232" s="272">
        <v>45934</v>
      </c>
      <c r="YM232" s="272">
        <v>45935</v>
      </c>
      <c r="YN232" s="272">
        <v>45936</v>
      </c>
      <c r="YO232" s="272">
        <v>45937</v>
      </c>
      <c r="YP232" s="272">
        <v>45938</v>
      </c>
      <c r="YQ232" s="272">
        <v>45939</v>
      </c>
      <c r="YR232" s="272">
        <v>45940</v>
      </c>
      <c r="YS232" s="272">
        <v>45941</v>
      </c>
      <c r="YT232" s="272">
        <v>45942</v>
      </c>
      <c r="YU232" s="272">
        <v>45943</v>
      </c>
      <c r="YV232" s="272">
        <v>45944</v>
      </c>
      <c r="YW232" s="272">
        <v>45945</v>
      </c>
      <c r="YX232" s="272">
        <v>45946</v>
      </c>
      <c r="YY232" s="272">
        <v>45947</v>
      </c>
      <c r="YZ232" s="272">
        <v>45948</v>
      </c>
      <c r="ZA232" s="272">
        <v>45949</v>
      </c>
      <c r="ZB232" s="272">
        <v>45950</v>
      </c>
      <c r="ZC232" s="272">
        <v>45951</v>
      </c>
      <c r="ZD232" s="272">
        <v>45952</v>
      </c>
      <c r="ZE232" s="272">
        <v>45953</v>
      </c>
      <c r="ZF232" s="272">
        <v>45954</v>
      </c>
      <c r="ZG232" s="272">
        <v>45955</v>
      </c>
      <c r="ZH232" s="272">
        <v>45956</v>
      </c>
      <c r="ZI232" s="272">
        <v>45957</v>
      </c>
      <c r="ZJ232" s="272">
        <v>45958</v>
      </c>
      <c r="ZK232" s="272">
        <v>45959</v>
      </c>
      <c r="ZL232" s="272">
        <v>45960</v>
      </c>
      <c r="ZM232" s="272">
        <v>45961</v>
      </c>
      <c r="ZN232" s="272">
        <v>45962</v>
      </c>
      <c r="ZO232" s="272">
        <v>45963</v>
      </c>
      <c r="ZP232" s="272">
        <v>45964</v>
      </c>
      <c r="ZQ232" s="272">
        <v>45965</v>
      </c>
      <c r="ZR232" s="272">
        <v>45966</v>
      </c>
      <c r="ZS232" s="272">
        <v>45967</v>
      </c>
      <c r="ZT232" s="272">
        <v>45968</v>
      </c>
      <c r="ZU232" s="272">
        <v>45969</v>
      </c>
      <c r="ZV232" s="272">
        <v>45970</v>
      </c>
      <c r="ZW232" s="272">
        <v>45971</v>
      </c>
      <c r="ZX232" s="272">
        <v>45972</v>
      </c>
      <c r="ZY232" s="272">
        <v>45973</v>
      </c>
      <c r="ZZ232" s="272">
        <v>45974</v>
      </c>
      <c r="AAA232" s="272">
        <v>45975</v>
      </c>
      <c r="AAB232" s="272">
        <v>45976</v>
      </c>
      <c r="AAC232" s="272">
        <v>45977</v>
      </c>
      <c r="AAD232" s="272">
        <v>45978</v>
      </c>
      <c r="AAE232" s="272">
        <v>45979</v>
      </c>
      <c r="AAF232" s="272">
        <v>45980</v>
      </c>
      <c r="AAG232" s="272">
        <v>45981</v>
      </c>
      <c r="AAH232" s="272">
        <v>45982</v>
      </c>
      <c r="AAI232" s="272">
        <v>45983</v>
      </c>
      <c r="AAJ232" s="272">
        <v>45984</v>
      </c>
      <c r="AAK232" s="272">
        <v>45985</v>
      </c>
      <c r="AAL232" s="272">
        <v>45986</v>
      </c>
      <c r="AAM232" s="272">
        <v>45987</v>
      </c>
      <c r="AAN232" s="272">
        <v>45988</v>
      </c>
      <c r="AAO232" s="272">
        <v>45989</v>
      </c>
      <c r="AAP232" s="272">
        <v>45990</v>
      </c>
      <c r="AAQ232" s="272">
        <v>45991</v>
      </c>
      <c r="AAR232" s="272">
        <v>45992</v>
      </c>
      <c r="AAS232" s="272">
        <v>45993</v>
      </c>
      <c r="AAT232" s="272">
        <v>45994</v>
      </c>
      <c r="AAU232" s="272">
        <v>45995</v>
      </c>
      <c r="AAV232" s="272">
        <v>45996</v>
      </c>
      <c r="AAW232" s="272">
        <v>45997</v>
      </c>
      <c r="AAX232" s="272">
        <v>45998</v>
      </c>
      <c r="AAY232" s="272">
        <v>45999</v>
      </c>
      <c r="AAZ232" s="272">
        <v>46000</v>
      </c>
      <c r="ABA232" s="272">
        <v>46001</v>
      </c>
      <c r="ABB232" s="272">
        <v>46002</v>
      </c>
      <c r="ABC232" s="272">
        <v>46003</v>
      </c>
      <c r="ABD232" s="272">
        <v>46004</v>
      </c>
      <c r="ABE232" s="272">
        <v>46005</v>
      </c>
      <c r="ABF232" s="272">
        <v>46006</v>
      </c>
      <c r="ABG232" s="272">
        <v>46007</v>
      </c>
      <c r="ABH232" s="272">
        <v>46008</v>
      </c>
      <c r="ABI232" s="272">
        <v>46009</v>
      </c>
      <c r="ABJ232" s="272">
        <v>46010</v>
      </c>
      <c r="ABK232" s="272">
        <v>46011</v>
      </c>
      <c r="ABL232" s="272">
        <v>46012</v>
      </c>
      <c r="ABM232" s="272">
        <v>46013</v>
      </c>
      <c r="ABN232" s="272">
        <v>46014</v>
      </c>
      <c r="ABO232" s="272">
        <v>46015</v>
      </c>
      <c r="ABP232" s="272">
        <v>46016</v>
      </c>
      <c r="ABQ232" s="272">
        <v>46017</v>
      </c>
      <c r="ABR232" s="272">
        <v>46018</v>
      </c>
      <c r="ABS232" s="272">
        <v>46019</v>
      </c>
      <c r="ABT232" s="272">
        <v>46020</v>
      </c>
      <c r="ABU232" s="272">
        <v>46021</v>
      </c>
      <c r="ABV232" s="272">
        <v>46022</v>
      </c>
      <c r="ABW232" s="272">
        <v>46023</v>
      </c>
      <c r="ABX232" s="272">
        <v>46024</v>
      </c>
      <c r="ABY232" s="272">
        <v>46025</v>
      </c>
      <c r="ABZ232" s="272">
        <v>46026</v>
      </c>
      <c r="ACA232" s="272">
        <v>46027</v>
      </c>
      <c r="ACB232" s="272">
        <v>46028</v>
      </c>
      <c r="ACC232" s="272">
        <v>46029</v>
      </c>
      <c r="ACD232" s="272">
        <v>46030</v>
      </c>
      <c r="ACE232" s="272">
        <v>46031</v>
      </c>
      <c r="ACF232" s="272">
        <v>46032</v>
      </c>
      <c r="ACG232" s="272">
        <v>46033</v>
      </c>
      <c r="ACH232" s="272">
        <v>46034</v>
      </c>
      <c r="ACI232" s="272">
        <v>46035</v>
      </c>
      <c r="ACJ232" s="272">
        <v>46036</v>
      </c>
      <c r="ACK232" s="272">
        <v>46037</v>
      </c>
      <c r="ACL232" s="272">
        <v>46038</v>
      </c>
      <c r="ACM232" s="272">
        <v>46039</v>
      </c>
      <c r="ACN232" s="272">
        <v>46040</v>
      </c>
      <c r="ACO232" s="272">
        <v>46041</v>
      </c>
      <c r="ACP232" s="272">
        <v>46042</v>
      </c>
      <c r="ACQ232" s="272">
        <v>46043</v>
      </c>
      <c r="ACR232" s="272">
        <v>46044</v>
      </c>
      <c r="ACS232" s="272">
        <v>46045</v>
      </c>
      <c r="ACT232" s="272">
        <v>46046</v>
      </c>
      <c r="ACU232" s="272">
        <v>46047</v>
      </c>
      <c r="ACV232" s="272">
        <v>46048</v>
      </c>
      <c r="ACW232" s="272">
        <v>46049</v>
      </c>
      <c r="ACX232" s="272">
        <v>46050</v>
      </c>
      <c r="ACY232" s="272">
        <v>46051</v>
      </c>
      <c r="ACZ232" s="272">
        <v>46052</v>
      </c>
      <c r="ADA232" s="272">
        <v>46053</v>
      </c>
      <c r="ADB232" s="272">
        <v>46054</v>
      </c>
      <c r="ADC232" s="272">
        <v>46055</v>
      </c>
      <c r="ADD232" s="272">
        <v>46056</v>
      </c>
      <c r="ADE232" s="272">
        <v>46057</v>
      </c>
      <c r="ADF232" s="272">
        <v>46058</v>
      </c>
      <c r="ADG232" s="272">
        <v>46059</v>
      </c>
      <c r="ADH232" s="272">
        <v>46060</v>
      </c>
      <c r="ADI232" s="272">
        <v>46061</v>
      </c>
      <c r="ADJ232" s="272">
        <v>46062</v>
      </c>
      <c r="ADK232" s="272">
        <v>46063</v>
      </c>
      <c r="ADL232" s="272">
        <v>46064</v>
      </c>
      <c r="ADM232" s="272">
        <v>46065</v>
      </c>
      <c r="ADN232" s="272">
        <v>46066</v>
      </c>
      <c r="ADO232" s="272">
        <v>46067</v>
      </c>
      <c r="ADP232" s="272">
        <v>46068</v>
      </c>
      <c r="ADQ232" s="272">
        <v>46069</v>
      </c>
      <c r="ADR232" s="272">
        <v>46070</v>
      </c>
      <c r="ADS232" s="272">
        <v>46071</v>
      </c>
      <c r="ADT232" s="272">
        <v>46072</v>
      </c>
      <c r="ADU232" s="272">
        <v>46073</v>
      </c>
      <c r="ADV232" s="272">
        <v>46074</v>
      </c>
      <c r="ADW232" s="272">
        <v>46075</v>
      </c>
      <c r="ADX232" s="272">
        <v>46076</v>
      </c>
      <c r="ADY232" s="272">
        <v>46077</v>
      </c>
      <c r="ADZ232" s="272">
        <v>46078</v>
      </c>
      <c r="AEA232" s="272">
        <v>46079</v>
      </c>
      <c r="AEB232" s="272">
        <v>46080</v>
      </c>
      <c r="AEC232" s="272">
        <v>46081</v>
      </c>
      <c r="AED232" s="272">
        <v>46082</v>
      </c>
      <c r="AEE232" s="272">
        <v>46083</v>
      </c>
      <c r="AEF232" s="272">
        <v>46084</v>
      </c>
      <c r="AEG232" s="272">
        <v>46085</v>
      </c>
      <c r="AEH232" s="272">
        <v>46086</v>
      </c>
      <c r="AEI232" s="272">
        <v>46087</v>
      </c>
      <c r="AEJ232" s="272">
        <v>46088</v>
      </c>
      <c r="AEK232" s="272">
        <v>46089</v>
      </c>
      <c r="AEL232" s="272">
        <v>46090</v>
      </c>
      <c r="AEM232" s="272">
        <v>46091</v>
      </c>
      <c r="AEN232" s="272">
        <v>46092</v>
      </c>
      <c r="AEO232" s="272">
        <v>46093</v>
      </c>
      <c r="AEP232" s="272">
        <v>46094</v>
      </c>
      <c r="AEQ232" s="272">
        <v>46095</v>
      </c>
      <c r="AER232" s="272">
        <v>46096</v>
      </c>
      <c r="AES232" s="272">
        <v>46097</v>
      </c>
      <c r="AET232" s="272">
        <v>46098</v>
      </c>
      <c r="AEU232" s="272">
        <v>46099</v>
      </c>
      <c r="AEV232" s="272">
        <v>46100</v>
      </c>
      <c r="AEW232" s="272">
        <v>46101</v>
      </c>
      <c r="AEX232" s="272">
        <v>46102</v>
      </c>
      <c r="AEY232" s="272">
        <v>46103</v>
      </c>
      <c r="AEZ232" s="272">
        <v>46104</v>
      </c>
      <c r="AFA232" s="272">
        <v>46105</v>
      </c>
      <c r="AFB232" s="272">
        <v>46106</v>
      </c>
      <c r="AFC232" s="272">
        <v>46107</v>
      </c>
      <c r="AFD232" s="272">
        <v>46108</v>
      </c>
      <c r="AFE232" s="272">
        <v>46109</v>
      </c>
      <c r="AFF232" s="272">
        <v>46110</v>
      </c>
      <c r="AFG232" s="272">
        <v>46111</v>
      </c>
      <c r="AFH232" s="272">
        <v>46112</v>
      </c>
      <c r="AFI232" s="272">
        <v>46113</v>
      </c>
      <c r="AFJ232" s="272">
        <v>46114</v>
      </c>
      <c r="AFK232" s="272">
        <v>46115</v>
      </c>
      <c r="AFL232" s="272">
        <v>46116</v>
      </c>
      <c r="AFM232" s="272">
        <v>46117</v>
      </c>
      <c r="AFN232" s="272">
        <v>46118</v>
      </c>
      <c r="AFO232" s="272">
        <v>46119</v>
      </c>
      <c r="AFP232" s="272">
        <v>46120</v>
      </c>
      <c r="AFQ232" s="272">
        <v>46121</v>
      </c>
      <c r="AFR232" s="272">
        <v>46122</v>
      </c>
      <c r="AFS232" s="272">
        <v>46123</v>
      </c>
      <c r="AFT232" s="272">
        <v>46124</v>
      </c>
      <c r="AFU232" s="272">
        <v>46125</v>
      </c>
      <c r="AFV232" s="272">
        <v>46126</v>
      </c>
      <c r="AFW232" s="272">
        <v>46127</v>
      </c>
      <c r="AFX232" s="272">
        <v>46128</v>
      </c>
      <c r="AFY232" s="272">
        <v>46129</v>
      </c>
      <c r="AFZ232" s="272">
        <v>46130</v>
      </c>
      <c r="AGA232" s="272">
        <v>46131</v>
      </c>
      <c r="AGB232" s="272">
        <v>46132</v>
      </c>
      <c r="AGC232" s="272">
        <v>46133</v>
      </c>
      <c r="AGD232" s="272">
        <v>46134</v>
      </c>
      <c r="AGE232" s="272">
        <v>46135</v>
      </c>
      <c r="AGF232" s="272">
        <v>46136</v>
      </c>
      <c r="AGG232" s="272">
        <v>46137</v>
      </c>
      <c r="AGH232" s="272">
        <v>46138</v>
      </c>
      <c r="AGI232" s="272">
        <v>46139</v>
      </c>
      <c r="AGJ232" s="272">
        <v>46140</v>
      </c>
      <c r="AGK232" s="272">
        <v>46141</v>
      </c>
      <c r="AGL232" s="272">
        <v>46142</v>
      </c>
      <c r="AGM232" s="272">
        <v>46143</v>
      </c>
      <c r="AGN232" s="272">
        <v>46144</v>
      </c>
      <c r="AGO232" s="272">
        <v>46145</v>
      </c>
      <c r="AGP232" s="272">
        <v>46146</v>
      </c>
      <c r="AGQ232" s="272">
        <v>46147</v>
      </c>
      <c r="AGR232" s="272">
        <v>46148</v>
      </c>
      <c r="AGS232" s="272">
        <v>46149</v>
      </c>
      <c r="AGT232" s="272">
        <v>46150</v>
      </c>
      <c r="AGU232" s="272">
        <v>46151</v>
      </c>
      <c r="AGV232" s="272">
        <v>46152</v>
      </c>
      <c r="AGW232" s="272">
        <v>46153</v>
      </c>
      <c r="AGX232" s="272">
        <v>46154</v>
      </c>
      <c r="AGY232" s="272">
        <v>46155</v>
      </c>
      <c r="AGZ232" s="272">
        <v>46156</v>
      </c>
      <c r="AHA232" s="272">
        <v>46157</v>
      </c>
      <c r="AHB232" s="272">
        <v>46158</v>
      </c>
      <c r="AHC232" s="272">
        <v>46159</v>
      </c>
      <c r="AHD232" s="272">
        <v>46160</v>
      </c>
      <c r="AHE232" s="272">
        <v>46161</v>
      </c>
      <c r="AHF232" s="272">
        <v>46162</v>
      </c>
      <c r="AHG232" s="272">
        <v>46163</v>
      </c>
      <c r="AHH232" s="272">
        <v>46164</v>
      </c>
      <c r="AHI232" s="272">
        <v>46165</v>
      </c>
      <c r="AHJ232" s="272">
        <v>46166</v>
      </c>
      <c r="AHK232" s="272">
        <v>46167</v>
      </c>
      <c r="AHL232" s="272">
        <v>46168</v>
      </c>
      <c r="AHM232" s="272">
        <v>46169</v>
      </c>
      <c r="AHN232" s="272">
        <v>46170</v>
      </c>
      <c r="AHO232" s="272">
        <v>46171</v>
      </c>
      <c r="AHP232" s="272">
        <v>46172</v>
      </c>
      <c r="AHQ232" s="272">
        <v>46173</v>
      </c>
      <c r="AHR232" s="272">
        <v>46174</v>
      </c>
      <c r="AHS232" s="272">
        <v>46175</v>
      </c>
      <c r="AHT232" s="272">
        <v>46176</v>
      </c>
      <c r="AHU232" s="272">
        <v>46177</v>
      </c>
      <c r="AHV232" s="272">
        <v>46178</v>
      </c>
      <c r="AHW232" s="272">
        <v>46179</v>
      </c>
      <c r="AHX232" s="272">
        <v>46180</v>
      </c>
      <c r="AHY232" s="272">
        <v>46181</v>
      </c>
      <c r="AHZ232" s="272">
        <v>46182</v>
      </c>
      <c r="AIA232" s="272">
        <v>46183</v>
      </c>
      <c r="AIB232" s="272">
        <v>46184</v>
      </c>
      <c r="AIC232" s="272">
        <v>46185</v>
      </c>
      <c r="AID232" s="272">
        <v>46186</v>
      </c>
      <c r="AIE232" s="272">
        <v>46187</v>
      </c>
      <c r="AIF232" s="272">
        <v>46188</v>
      </c>
      <c r="AIG232" s="272">
        <v>46189</v>
      </c>
      <c r="AIH232" s="272">
        <v>46190</v>
      </c>
      <c r="AII232" s="272">
        <v>46191</v>
      </c>
      <c r="AIJ232" s="272">
        <v>46192</v>
      </c>
      <c r="AIK232" s="272">
        <v>46193</v>
      </c>
      <c r="AIL232" s="272">
        <v>46194</v>
      </c>
      <c r="AIM232" s="272">
        <v>46195</v>
      </c>
      <c r="AIN232" s="272">
        <v>46196</v>
      </c>
      <c r="AIO232" s="272">
        <v>46197</v>
      </c>
      <c r="AIP232" s="272">
        <v>46198</v>
      </c>
      <c r="AIQ232" s="272">
        <v>46199</v>
      </c>
      <c r="AIR232" s="272">
        <v>46200</v>
      </c>
      <c r="AIS232" s="272">
        <v>46201</v>
      </c>
      <c r="AIT232" s="272">
        <v>46202</v>
      </c>
      <c r="AIU232" s="272">
        <v>46203</v>
      </c>
      <c r="AIV232" s="272">
        <v>46204</v>
      </c>
      <c r="AIW232" s="403">
        <v>46205</v>
      </c>
      <c r="AIX232" s="272">
        <v>46206</v>
      </c>
      <c r="AIY232" s="272">
        <v>46207</v>
      </c>
      <c r="AIZ232" s="272">
        <v>46208</v>
      </c>
      <c r="AJA232" s="272">
        <v>46209</v>
      </c>
      <c r="AJB232" s="272">
        <v>46210</v>
      </c>
      <c r="AJC232" s="272">
        <v>46211</v>
      </c>
      <c r="AJD232" s="272">
        <v>46212</v>
      </c>
      <c r="AJE232" s="272">
        <v>46213</v>
      </c>
      <c r="AJF232" s="272">
        <v>46214</v>
      </c>
      <c r="AJG232" s="272">
        <v>46215</v>
      </c>
      <c r="AJH232" s="272">
        <v>46216</v>
      </c>
      <c r="AJI232" s="272">
        <v>46217</v>
      </c>
      <c r="AJJ232" s="272">
        <v>46218</v>
      </c>
      <c r="AJK232" s="272">
        <v>46219</v>
      </c>
      <c r="AJL232" s="272">
        <v>46220</v>
      </c>
      <c r="AJM232" s="272">
        <v>46221</v>
      </c>
      <c r="AJN232" s="272">
        <v>46222</v>
      </c>
      <c r="AJO232" s="272">
        <v>46223</v>
      </c>
      <c r="AJP232" s="272">
        <v>46224</v>
      </c>
      <c r="AJQ232" s="272">
        <v>46225</v>
      </c>
      <c r="AJR232" s="272">
        <v>46226</v>
      </c>
      <c r="AJS232" s="272">
        <v>46227</v>
      </c>
      <c r="AJT232" s="272">
        <v>46228</v>
      </c>
      <c r="AJU232" s="272">
        <v>46229</v>
      </c>
      <c r="AJV232" s="272">
        <v>46230</v>
      </c>
      <c r="AJW232" s="272">
        <v>46231</v>
      </c>
      <c r="AJX232" s="272">
        <v>46232</v>
      </c>
      <c r="AJY232" s="272">
        <v>46233</v>
      </c>
      <c r="AJZ232" s="272">
        <v>46234</v>
      </c>
      <c r="AKA232" s="272">
        <v>46235</v>
      </c>
      <c r="AKB232" s="272">
        <v>46236</v>
      </c>
      <c r="AKC232" s="272">
        <v>46237</v>
      </c>
      <c r="AKD232" s="272">
        <v>46238</v>
      </c>
      <c r="AKE232" s="272">
        <v>46239</v>
      </c>
      <c r="AKF232" s="272">
        <v>46240</v>
      </c>
      <c r="AKG232" s="272">
        <v>46241</v>
      </c>
      <c r="AKH232" s="272">
        <v>46242</v>
      </c>
      <c r="AKI232" s="272">
        <v>46243</v>
      </c>
      <c r="AKJ232" s="272">
        <v>46244</v>
      </c>
      <c r="AKK232" s="272">
        <v>46245</v>
      </c>
      <c r="AKL232" s="272">
        <v>46246</v>
      </c>
      <c r="AKM232" s="272">
        <v>46247</v>
      </c>
      <c r="AKN232" s="272">
        <v>46248</v>
      </c>
      <c r="AKO232" s="272">
        <v>46249</v>
      </c>
      <c r="AKP232" s="272">
        <v>46250</v>
      </c>
      <c r="AKQ232" s="272">
        <v>46251</v>
      </c>
      <c r="AKR232" s="272">
        <v>46252</v>
      </c>
      <c r="AKS232" s="272">
        <v>46253</v>
      </c>
      <c r="AKT232" s="272">
        <v>46254</v>
      </c>
      <c r="AKU232" s="272">
        <v>46255</v>
      </c>
      <c r="AKV232" s="272">
        <v>46256</v>
      </c>
      <c r="AKW232" s="272">
        <v>46257</v>
      </c>
      <c r="AKX232" s="272">
        <v>46258</v>
      </c>
      <c r="AKY232" s="272">
        <v>46259</v>
      </c>
      <c r="AKZ232" s="272">
        <v>46260</v>
      </c>
      <c r="ALA232" s="272">
        <v>46261</v>
      </c>
      <c r="ALB232" s="272">
        <v>46262</v>
      </c>
      <c r="ALC232" s="272">
        <v>46263</v>
      </c>
      <c r="ALD232" s="272">
        <v>46264</v>
      </c>
      <c r="ALE232" s="272">
        <v>46265</v>
      </c>
      <c r="ALF232" s="272">
        <v>46266</v>
      </c>
      <c r="ALG232" s="272">
        <v>46267</v>
      </c>
      <c r="ALH232" s="272">
        <v>46268</v>
      </c>
      <c r="ALI232" s="272">
        <v>46269</v>
      </c>
      <c r="ALJ232" s="272">
        <v>46270</v>
      </c>
      <c r="ALK232" s="272">
        <v>46271</v>
      </c>
      <c r="ALL232" s="272">
        <v>46272</v>
      </c>
      <c r="ALM232" s="272">
        <v>46273</v>
      </c>
      <c r="ALN232" s="272">
        <v>46274</v>
      </c>
      <c r="ALO232" s="272">
        <v>46275</v>
      </c>
      <c r="ALP232" s="272">
        <v>46276</v>
      </c>
      <c r="ALQ232" s="272">
        <v>46277</v>
      </c>
      <c r="ALR232" s="272">
        <v>46278</v>
      </c>
      <c r="ALS232" s="272">
        <v>46279</v>
      </c>
      <c r="ALT232" s="272">
        <v>46280</v>
      </c>
      <c r="ALU232" s="272">
        <v>46281</v>
      </c>
      <c r="ALV232" s="272">
        <v>46282</v>
      </c>
      <c r="ALW232" s="272">
        <v>46283</v>
      </c>
      <c r="ALX232" s="272">
        <v>46284</v>
      </c>
      <c r="ALY232" s="272">
        <v>46285</v>
      </c>
      <c r="ALZ232" s="272">
        <v>46286</v>
      </c>
      <c r="AMA232" s="272">
        <v>46287</v>
      </c>
      <c r="AMB232" s="272">
        <v>46288</v>
      </c>
      <c r="AMC232" s="272">
        <v>46289</v>
      </c>
      <c r="AMD232" s="272">
        <v>46290</v>
      </c>
      <c r="AME232" s="272">
        <v>46291</v>
      </c>
      <c r="AMF232" s="272">
        <v>46292</v>
      </c>
      <c r="AMG232" s="272">
        <v>46293</v>
      </c>
      <c r="AMH232" s="272">
        <v>46294</v>
      </c>
      <c r="AMI232" s="272">
        <v>46295</v>
      </c>
    </row>
    <row r="235" spans="437:1023">
      <c r="PU235" s="272">
        <v>45709</v>
      </c>
      <c r="PV235" s="272">
        <v>45710</v>
      </c>
      <c r="PW235" s="272">
        <v>45711</v>
      </c>
      <c r="PX235" s="272">
        <v>45712</v>
      </c>
      <c r="PY235" s="272">
        <v>45713</v>
      </c>
      <c r="PZ235" s="272">
        <v>45714</v>
      </c>
      <c r="QA235" s="272">
        <v>45715</v>
      </c>
      <c r="QB235" s="272">
        <v>45716</v>
      </c>
      <c r="QC235" s="272">
        <v>45717</v>
      </c>
      <c r="QD235" s="272">
        <v>45718</v>
      </c>
      <c r="QE235" s="272">
        <v>45719</v>
      </c>
      <c r="QF235" s="272">
        <v>45720</v>
      </c>
      <c r="QG235" s="272">
        <v>45721</v>
      </c>
      <c r="QH235" s="272">
        <v>45722</v>
      </c>
      <c r="QI235" s="272">
        <v>45723</v>
      </c>
      <c r="QJ235" s="272">
        <v>45724</v>
      </c>
      <c r="QK235" s="272">
        <v>45725</v>
      </c>
      <c r="QL235" s="272">
        <v>45726</v>
      </c>
      <c r="QM235" s="272">
        <v>45727</v>
      </c>
      <c r="QN235" s="272">
        <v>45728</v>
      </c>
      <c r="QO235" s="272">
        <v>45729</v>
      </c>
      <c r="QP235" s="272">
        <v>45730</v>
      </c>
      <c r="QQ235" s="272">
        <v>45731</v>
      </c>
      <c r="QR235" s="272">
        <v>45732</v>
      </c>
      <c r="QS235" s="272">
        <v>45733</v>
      </c>
      <c r="QT235" s="272">
        <v>45734</v>
      </c>
      <c r="QU235" s="272">
        <v>45735</v>
      </c>
      <c r="QV235" s="272">
        <v>45736</v>
      </c>
      <c r="RH235" s="136"/>
      <c r="RI235" s="136"/>
      <c r="RJ235" s="136"/>
      <c r="RK235" s="136"/>
      <c r="RL235" s="136"/>
      <c r="RM235" s="136"/>
      <c r="RN235" s="136"/>
      <c r="RO235" s="136"/>
      <c r="RP235" s="136"/>
      <c r="RQ235" s="136"/>
      <c r="RR235" s="136"/>
      <c r="RS235" s="136"/>
      <c r="RT235" s="136"/>
      <c r="RU235" s="136"/>
      <c r="RV235" s="136"/>
      <c r="RW235" s="136"/>
      <c r="RX235" s="136"/>
      <c r="RY235" s="136"/>
      <c r="RZ235" s="136"/>
      <c r="SA235" s="136"/>
      <c r="SB235" s="136"/>
      <c r="SC235" s="136"/>
      <c r="SD235" s="136"/>
      <c r="SE235" s="136"/>
      <c r="SF235" s="136"/>
      <c r="SG235" s="136"/>
      <c r="SH235" s="136"/>
      <c r="SI235" s="136"/>
      <c r="SJ235" s="136"/>
      <c r="SK235" s="136"/>
      <c r="SL235" s="136"/>
      <c r="SM235" s="136"/>
      <c r="SN235" s="136"/>
      <c r="SO235" s="136"/>
      <c r="SP235" s="136"/>
      <c r="SQ235" s="136"/>
      <c r="SR235" s="136"/>
      <c r="SS235" s="136"/>
      <c r="ST235" s="136"/>
      <c r="SU235" s="136"/>
      <c r="SV235" s="136"/>
      <c r="SW235" s="136"/>
      <c r="SX235" s="136"/>
      <c r="SY235" s="136"/>
      <c r="SZ235" s="136"/>
      <c r="TA235" s="136"/>
      <c r="TB235" s="136"/>
      <c r="TC235" s="136"/>
      <c r="TD235" s="136"/>
      <c r="TE235" s="136"/>
      <c r="TF235" s="136"/>
      <c r="TG235" s="136"/>
      <c r="TH235" s="136"/>
      <c r="TI235" s="136"/>
      <c r="TJ235" s="136"/>
      <c r="TK235" s="136"/>
      <c r="TL235" s="136"/>
      <c r="TM235" s="136"/>
      <c r="TN235" s="136"/>
      <c r="TO235" s="136"/>
      <c r="TP235" s="136"/>
      <c r="TQ235" s="136"/>
      <c r="TR235" s="136"/>
      <c r="TS235" s="136"/>
      <c r="TT235" s="136"/>
      <c r="TU235" s="136"/>
      <c r="TV235" s="136"/>
      <c r="TW235" s="136"/>
      <c r="TX235" s="136"/>
      <c r="TY235" s="136"/>
      <c r="TZ235" s="136"/>
      <c r="UA235" s="136"/>
      <c r="UB235" s="136"/>
      <c r="UC235" s="136"/>
      <c r="UD235" s="136"/>
      <c r="UE235" s="136"/>
      <c r="UF235" s="136"/>
      <c r="UG235" s="136"/>
      <c r="UH235" s="136"/>
      <c r="UI235" s="136"/>
      <c r="UJ235" s="136"/>
      <c r="UK235" s="136"/>
      <c r="UL235" s="136"/>
      <c r="UM235" s="136"/>
      <c r="UN235" s="136"/>
      <c r="UO235" s="136"/>
      <c r="UP235" s="136"/>
      <c r="UQ235" s="136"/>
      <c r="UR235" s="136"/>
      <c r="US235" s="136"/>
      <c r="UT235" s="136"/>
      <c r="UU235" s="136"/>
      <c r="UV235" s="136"/>
      <c r="UW235" s="136"/>
      <c r="UX235" s="136"/>
      <c r="UY235" s="136"/>
      <c r="UZ235" s="136"/>
      <c r="VA235" s="136"/>
      <c r="VB235" s="136"/>
      <c r="VC235" s="136"/>
      <c r="VD235" s="136"/>
      <c r="VE235" s="136"/>
      <c r="VF235" s="136"/>
      <c r="VG235" s="136"/>
      <c r="VH235" s="136"/>
      <c r="VI235" s="136"/>
      <c r="VJ235" s="136"/>
      <c r="VK235" s="136"/>
      <c r="VL235" s="136"/>
      <c r="VM235" s="136"/>
      <c r="VN235" s="136"/>
      <c r="VO235" s="136"/>
      <c r="VP235" s="136"/>
      <c r="VQ235" s="136"/>
      <c r="VR235" s="136"/>
      <c r="VS235" s="136"/>
      <c r="VT235" s="136"/>
      <c r="VU235" s="136"/>
      <c r="VV235" s="136"/>
      <c r="VW235" s="136"/>
      <c r="VX235" s="136"/>
      <c r="VY235" s="136"/>
      <c r="VZ235" s="136"/>
      <c r="WA235" s="136"/>
      <c r="WB235" s="136"/>
      <c r="WC235" s="136"/>
      <c r="WD235" s="136"/>
      <c r="WE235" s="136"/>
      <c r="WF235" s="136"/>
      <c r="WG235" s="136"/>
      <c r="WH235" s="136"/>
      <c r="WI235" s="136"/>
      <c r="WJ235" s="136"/>
      <c r="WK235" s="136"/>
      <c r="WL235" s="136"/>
      <c r="WM235" s="136"/>
      <c r="WN235" s="136"/>
      <c r="WO235" s="136"/>
      <c r="WP235" s="136"/>
      <c r="WQ235" s="136"/>
      <c r="WR235" s="136"/>
      <c r="WS235" s="136"/>
      <c r="WT235" s="136"/>
      <c r="WU235" s="136"/>
      <c r="WV235" s="136"/>
      <c r="WW235" s="136"/>
      <c r="WX235" s="136"/>
      <c r="WY235" s="136"/>
      <c r="WZ235" s="136"/>
      <c r="XA235" s="136"/>
      <c r="XB235" s="136"/>
      <c r="XC235" s="136"/>
      <c r="XD235" s="136"/>
      <c r="XE235" s="136"/>
      <c r="XF235" s="136"/>
      <c r="XG235" s="136"/>
      <c r="XH235" s="136"/>
      <c r="XI235" s="136"/>
      <c r="XJ235" s="136"/>
      <c r="XK235" s="136"/>
      <c r="XL235" s="136"/>
      <c r="XM235" s="136"/>
      <c r="XN235" s="136"/>
      <c r="XO235" s="136"/>
      <c r="XP235" s="136"/>
      <c r="XQ235" s="136"/>
      <c r="XR235" s="136"/>
      <c r="XS235" s="136"/>
      <c r="XT235" s="136"/>
      <c r="XU235" s="136"/>
      <c r="XV235" s="136"/>
      <c r="XW235" s="136"/>
      <c r="XX235" s="136"/>
      <c r="XY235" s="136"/>
      <c r="XZ235" s="136"/>
      <c r="YA235" s="136"/>
      <c r="YB235" s="136"/>
      <c r="YC235" s="136"/>
      <c r="YD235" s="136"/>
      <c r="YE235" s="136"/>
      <c r="YF235" s="136"/>
      <c r="YG235" s="136"/>
    </row>
  </sheetData>
  <autoFilter ref="B1:B198" xr:uid="{F0D0E57B-0D08-4999-A162-D2929B05518A}"/>
  <mergeCells count="3">
    <mergeCell ref="QC173:QD173"/>
    <mergeCell ref="AED163:AEE163"/>
    <mergeCell ref="AED33:AEE33"/>
  </mergeCells>
  <phoneticPr fontId="1"/>
  <pageMargins left="0" right="0" top="0" bottom="0" header="0" footer="0"/>
  <pageSetup paperSize="8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EE69-D734-4F35-B567-425AFF3A31BF}">
  <sheetPr codeName="Sheet6">
    <tabColor theme="8" tint="0.79998168889431442"/>
  </sheetPr>
  <dimension ref="A1:ATI315"/>
  <sheetViews>
    <sheetView tabSelected="1" zoomScale="80" zoomScaleNormal="80" workbookViewId="0">
      <pane xSplit="8" ySplit="4" topLeftCell="AIP45" activePane="bottomRight" state="frozenSplit"/>
      <selection pane="topRight" activeCell="AIJ126" sqref="AIJ126"/>
      <selection pane="bottomLeft" activeCell="AIJ126" sqref="AIJ126"/>
      <selection pane="bottomRight" activeCell="AIT86" sqref="AIT86"/>
    </sheetView>
  </sheetViews>
  <sheetFormatPr defaultColWidth="9.109375" defaultRowHeight="13.2" outlineLevelRow="1"/>
  <cols>
    <col min="1" max="1" width="9.6640625" style="136" hidden="1" customWidth="1"/>
    <col min="2" max="2" width="8.6640625" style="136" customWidth="1"/>
    <col min="3" max="3" width="9.6640625" style="136" customWidth="1"/>
    <col min="4" max="4" width="3.6640625" style="148" customWidth="1"/>
    <col min="5" max="5" width="8.6640625" style="136" customWidth="1"/>
    <col min="6" max="8" width="3.6640625" style="136" customWidth="1"/>
    <col min="9" max="932" width="2.6640625" style="136" customWidth="1"/>
    <col min="933" max="933" width="2.6640625" style="399" customWidth="1"/>
    <col min="934" max="1115" width="2.6640625" style="136" customWidth="1"/>
    <col min="1116" max="1205" width="2.44140625" style="136" customWidth="1"/>
    <col min="1206" max="16384" width="9.109375" style="136"/>
  </cols>
  <sheetData>
    <row r="1" spans="1:1205" ht="18" customHeight="1">
      <c r="F1" s="437"/>
      <c r="G1" s="335"/>
      <c r="H1" s="196" t="s">
        <v>377</v>
      </c>
      <c r="J1" s="136" t="s">
        <v>187</v>
      </c>
      <c r="AX1" s="136" t="s">
        <v>199</v>
      </c>
      <c r="BO1" s="136" t="s">
        <v>188</v>
      </c>
      <c r="DG1" s="136" t="s">
        <v>189</v>
      </c>
      <c r="HU1" s="136" t="s">
        <v>824</v>
      </c>
      <c r="KL1" s="136" t="s">
        <v>189</v>
      </c>
      <c r="KN1" s="136" t="s">
        <v>180</v>
      </c>
      <c r="LN1" s="136" t="s">
        <v>188</v>
      </c>
      <c r="LS1" s="136" t="s">
        <v>189</v>
      </c>
      <c r="LZ1" s="136" t="s">
        <v>189</v>
      </c>
      <c r="NC1" s="136" t="s">
        <v>187</v>
      </c>
      <c r="NH1" s="136" t="s">
        <v>196</v>
      </c>
      <c r="OG1" s="136" t="s">
        <v>190</v>
      </c>
      <c r="OM1" s="136" t="s">
        <v>191</v>
      </c>
      <c r="PF1" s="281" t="s">
        <v>192</v>
      </c>
      <c r="QC1" s="136" t="s">
        <v>195</v>
      </c>
      <c r="QU1" s="136" t="s">
        <v>189</v>
      </c>
      <c r="TW1" s="136" t="s">
        <v>188</v>
      </c>
      <c r="WK1" s="136" t="s">
        <v>378</v>
      </c>
      <c r="YB1" s="119" t="s">
        <v>379</v>
      </c>
      <c r="ZK1" s="136" t="s">
        <v>380</v>
      </c>
      <c r="AAR1" t="s">
        <v>381</v>
      </c>
      <c r="AAW1" s="136" t="s">
        <v>382</v>
      </c>
      <c r="ABO1" s="136" t="s">
        <v>196</v>
      </c>
      <c r="AEJ1" s="136" t="s">
        <v>386</v>
      </c>
      <c r="AES1"/>
      <c r="AFJ1" s="136" t="s">
        <v>381</v>
      </c>
      <c r="AGM1" s="136" t="s">
        <v>195</v>
      </c>
      <c r="AHP1" s="136" t="s">
        <v>387</v>
      </c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P1"/>
      <c r="AIQ1"/>
      <c r="AIR1"/>
      <c r="AIS1"/>
      <c r="AIT1"/>
      <c r="AIU1"/>
      <c r="AIV1" s="136" t="s">
        <v>379</v>
      </c>
      <c r="AIW1" s="499"/>
      <c r="AIX1"/>
      <c r="AIY1"/>
      <c r="AIZ1"/>
      <c r="AJA1"/>
      <c r="AJB1"/>
      <c r="AJC1"/>
      <c r="AJD1" s="584"/>
      <c r="AJE1" s="584"/>
      <c r="AJF1" s="628" t="s">
        <v>388</v>
      </c>
      <c r="AJG1" s="584"/>
      <c r="AJH1" s="584"/>
      <c r="AJI1" s="584"/>
      <c r="AJJ1" s="584"/>
      <c r="AJK1"/>
      <c r="AJL1"/>
      <c r="AJM1"/>
      <c r="AJN1"/>
      <c r="AJO1"/>
      <c r="AJP1"/>
    </row>
    <row r="2" spans="1:1205" ht="18" customHeight="1">
      <c r="F2" s="439"/>
      <c r="G2" s="335"/>
      <c r="H2" s="196" t="s">
        <v>389</v>
      </c>
      <c r="I2" s="136" t="s">
        <v>193</v>
      </c>
      <c r="J2" s="136" t="s">
        <v>194</v>
      </c>
      <c r="T2" s="139">
        <v>2</v>
      </c>
      <c r="U2" s="140">
        <v>0</v>
      </c>
      <c r="V2" s="140">
        <v>2</v>
      </c>
      <c r="W2" s="140">
        <v>4</v>
      </c>
      <c r="Y2" s="136" t="s">
        <v>195</v>
      </c>
      <c r="AM2" s="136" t="s">
        <v>193</v>
      </c>
      <c r="AX2" s="136" t="s">
        <v>196</v>
      </c>
      <c r="BA2" s="136" t="s">
        <v>189</v>
      </c>
      <c r="BG2" s="136" t="s">
        <v>195</v>
      </c>
      <c r="BN2" s="136" t="s">
        <v>197</v>
      </c>
      <c r="BS2" s="136" t="s">
        <v>196</v>
      </c>
      <c r="BZ2" s="136" t="s">
        <v>197</v>
      </c>
      <c r="CC2" s="136" t="s">
        <v>195</v>
      </c>
      <c r="CF2" s="136" t="s">
        <v>193</v>
      </c>
      <c r="CM2" s="136" t="s">
        <v>197</v>
      </c>
      <c r="CN2" s="136" t="s">
        <v>198</v>
      </c>
      <c r="CT2" s="136" t="s">
        <v>197</v>
      </c>
      <c r="DB2" s="136" t="s">
        <v>196</v>
      </c>
      <c r="DG2" s="136" t="s">
        <v>199</v>
      </c>
      <c r="DK2" s="136" t="s">
        <v>195</v>
      </c>
      <c r="DW2" s="136" t="s">
        <v>197</v>
      </c>
      <c r="ED2" s="136" t="s">
        <v>196</v>
      </c>
      <c r="EU2" s="136" t="s">
        <v>195</v>
      </c>
      <c r="FF2" s="136" t="s">
        <v>196</v>
      </c>
      <c r="FI2" s="341" t="s">
        <v>200</v>
      </c>
      <c r="FV2" s="136" t="s">
        <v>195</v>
      </c>
      <c r="GA2" s="136" t="s">
        <v>197</v>
      </c>
      <c r="GH2" s="136" t="s">
        <v>196</v>
      </c>
      <c r="GK2" s="136" t="s">
        <v>189</v>
      </c>
      <c r="GQ2" s="136" t="s">
        <v>193</v>
      </c>
      <c r="GX2" s="136" t="s">
        <v>189</v>
      </c>
      <c r="GY2" s="136" t="s">
        <v>195</v>
      </c>
      <c r="HQ2" s="136" t="s">
        <v>196</v>
      </c>
      <c r="IA2" s="136" t="s">
        <v>195</v>
      </c>
      <c r="IH2" s="136" t="s">
        <v>189</v>
      </c>
      <c r="IZ2" s="136" t="s">
        <v>196</v>
      </c>
      <c r="JI2" s="136" t="s">
        <v>195</v>
      </c>
      <c r="JU2" s="136" t="s">
        <v>196</v>
      </c>
      <c r="KB2" s="136" t="s">
        <v>201</v>
      </c>
      <c r="KC2" s="136" t="s">
        <v>202</v>
      </c>
      <c r="KE2" s="136" t="s">
        <v>198</v>
      </c>
      <c r="KL2" s="136" t="s">
        <v>195</v>
      </c>
      <c r="KP2" t="s">
        <v>197</v>
      </c>
      <c r="KV2" s="136" t="s">
        <v>189</v>
      </c>
      <c r="KW2" s="136" t="s">
        <v>196</v>
      </c>
      <c r="LN2" s="136" t="s">
        <v>195</v>
      </c>
      <c r="LQ2" s="136" t="s">
        <v>189</v>
      </c>
      <c r="LS2" s="136" t="s">
        <v>197</v>
      </c>
      <c r="LY2"/>
      <c r="LZ2" s="136" t="s">
        <v>188</v>
      </c>
      <c r="MF2" s="136" t="s">
        <v>196</v>
      </c>
      <c r="MV2" s="136" t="s">
        <v>195</v>
      </c>
      <c r="NB2" s="136" t="s">
        <v>193</v>
      </c>
      <c r="NC2" s="136" t="s">
        <v>194</v>
      </c>
      <c r="NH2" s="136" t="s">
        <v>197</v>
      </c>
      <c r="NK2" s="136" t="s">
        <v>193</v>
      </c>
      <c r="NV2" s="139">
        <v>2</v>
      </c>
      <c r="NW2" s="140">
        <v>0</v>
      </c>
      <c r="NX2" s="140">
        <v>2</v>
      </c>
      <c r="NY2" s="140">
        <v>5</v>
      </c>
      <c r="OG2" s="136" t="s">
        <v>203</v>
      </c>
      <c r="OM2" s="136" t="s">
        <v>193</v>
      </c>
      <c r="PF2" s="136" t="s">
        <v>195</v>
      </c>
      <c r="PM2" s="136" t="s">
        <v>193</v>
      </c>
      <c r="PQ2" s="136" t="s">
        <v>189</v>
      </c>
      <c r="PS2" s="136" t="s">
        <v>196</v>
      </c>
      <c r="QA2" s="136" t="s">
        <v>197</v>
      </c>
      <c r="QC2" s="137" t="s">
        <v>181</v>
      </c>
      <c r="QG2" s="136" t="s">
        <v>197</v>
      </c>
      <c r="QS2" s="136" t="s">
        <v>189</v>
      </c>
      <c r="QU2" s="136" t="s">
        <v>196</v>
      </c>
      <c r="QW2" s="136" t="s">
        <v>193</v>
      </c>
      <c r="RE2" s="136" t="s">
        <v>193</v>
      </c>
      <c r="RK2" s="136" t="s">
        <v>195</v>
      </c>
      <c r="RP2" s="136" t="s">
        <v>197</v>
      </c>
      <c r="SH2" s="196" t="s">
        <v>390</v>
      </c>
      <c r="SM2" s="136" t="s">
        <v>195</v>
      </c>
      <c r="TM2" s="136" t="s">
        <v>196</v>
      </c>
      <c r="TW2" s="136" t="s">
        <v>195</v>
      </c>
      <c r="UH2" s="136" t="s">
        <v>197</v>
      </c>
      <c r="UO2" s="136" t="s">
        <v>196</v>
      </c>
      <c r="UP2" s="136" t="s">
        <v>381</v>
      </c>
      <c r="UV2" s="136" t="s">
        <v>391</v>
      </c>
      <c r="UY2" s="136" t="s">
        <v>195</v>
      </c>
      <c r="WA2" s="136" t="s">
        <v>195</v>
      </c>
      <c r="WE2" s="119" t="s">
        <v>381</v>
      </c>
      <c r="WH2" s="136" t="s">
        <v>391</v>
      </c>
      <c r="WK2" s="136" t="s">
        <v>381</v>
      </c>
      <c r="XI2" s="136" t="s">
        <v>195</v>
      </c>
      <c r="YB2" t="s">
        <v>392</v>
      </c>
      <c r="YC2"/>
      <c r="YL2" s="136" t="s">
        <v>195</v>
      </c>
      <c r="YN2" s="136" t="s">
        <v>378</v>
      </c>
      <c r="YV2" s="136" t="s">
        <v>378</v>
      </c>
      <c r="YW2" s="136" t="s">
        <v>381</v>
      </c>
      <c r="ZE2" s="136" t="s">
        <v>391</v>
      </c>
      <c r="ZK2" s="136" t="s">
        <v>393</v>
      </c>
      <c r="ZT2" s="136" t="s">
        <v>195</v>
      </c>
      <c r="AAM2" s="136" t="s">
        <v>196</v>
      </c>
      <c r="AAP2" t="s">
        <v>391</v>
      </c>
      <c r="AAR2" s="119" t="s">
        <v>395</v>
      </c>
      <c r="AAS2" s="136" t="s">
        <v>378</v>
      </c>
      <c r="AAU2" s="136" t="s">
        <v>195</v>
      </c>
      <c r="AAV2" s="136" t="s">
        <v>193</v>
      </c>
      <c r="AAW2" s="136" t="s">
        <v>378</v>
      </c>
      <c r="ABA2" t="s">
        <v>381</v>
      </c>
      <c r="ABH2" s="136" t="s">
        <v>378</v>
      </c>
      <c r="ABO2" t="s">
        <v>381</v>
      </c>
      <c r="ABR2" t="s">
        <v>391</v>
      </c>
      <c r="ABT2" s="136" t="s">
        <v>378</v>
      </c>
      <c r="ABW2" s="139">
        <v>2</v>
      </c>
      <c r="ABX2" s="140">
        <v>0</v>
      </c>
      <c r="ABY2" s="140">
        <v>2</v>
      </c>
      <c r="ABZ2" s="140">
        <v>6</v>
      </c>
      <c r="ACB2" s="119" t="s">
        <v>378</v>
      </c>
      <c r="ACC2" s="119" t="s">
        <v>396</v>
      </c>
      <c r="ACD2" s="119"/>
      <c r="ACE2" s="119"/>
      <c r="ACF2" s="136" t="s">
        <v>195</v>
      </c>
      <c r="ACG2" s="119"/>
      <c r="ACH2" s="119"/>
      <c r="ACI2" s="119"/>
      <c r="ACJ2" s="119"/>
      <c r="ACK2" s="136" t="s">
        <v>378</v>
      </c>
      <c r="ACL2" s="119"/>
      <c r="ACM2" s="119"/>
      <c r="ACN2" s="119"/>
      <c r="ACO2" s="119"/>
      <c r="ACP2" s="119"/>
      <c r="ACQ2" s="119"/>
      <c r="ACR2" s="119"/>
      <c r="ACS2" s="119"/>
      <c r="ACT2" s="119"/>
      <c r="ACU2" s="119"/>
      <c r="ACV2" s="136" t="s">
        <v>378</v>
      </c>
      <c r="ACW2" s="119"/>
      <c r="ACX2" s="119" t="s">
        <v>379</v>
      </c>
      <c r="ACY2" s="119"/>
      <c r="ACZ2" s="119"/>
      <c r="ADA2" s="119"/>
      <c r="ADB2" s="119"/>
      <c r="ADC2" s="119"/>
      <c r="ADD2" s="119"/>
      <c r="ADE2" s="119"/>
      <c r="ADF2" s="119"/>
      <c r="ADG2" s="119"/>
      <c r="ADH2" s="136" t="s">
        <v>195</v>
      </c>
      <c r="ADI2" s="119"/>
      <c r="ADJ2" s="119"/>
      <c r="ADK2" s="119"/>
      <c r="ADL2" s="119"/>
      <c r="ADM2" s="119"/>
      <c r="ADN2" s="119"/>
      <c r="ADO2" s="119"/>
      <c r="ADP2" s="119"/>
      <c r="ADQ2" s="119"/>
      <c r="ADR2" s="119"/>
      <c r="ADS2" s="119"/>
      <c r="ADT2" s="119"/>
      <c r="ADU2" s="119"/>
      <c r="ADV2" s="119"/>
      <c r="ADW2" s="119"/>
      <c r="ADX2" s="119"/>
      <c r="ADY2" s="119"/>
      <c r="ADZ2" s="119"/>
      <c r="AEA2" s="119"/>
      <c r="AEB2" s="119"/>
      <c r="AEC2" s="119"/>
      <c r="AED2" s="119"/>
      <c r="AEE2" s="119"/>
      <c r="AEF2" s="119" t="s">
        <v>193</v>
      </c>
      <c r="AEG2" s="119"/>
      <c r="AEH2" s="119"/>
      <c r="AEI2" s="119"/>
      <c r="AEJ2" s="136" t="s">
        <v>195</v>
      </c>
      <c r="AEK2" s="119"/>
      <c r="AEL2" s="119"/>
      <c r="AEM2" s="119" t="s">
        <v>193</v>
      </c>
      <c r="AEN2" s="119"/>
      <c r="AEO2" s="119"/>
      <c r="AEP2" s="119"/>
      <c r="AEQ2" s="119"/>
      <c r="AER2" s="119"/>
      <c r="AES2" s="119" t="s">
        <v>378</v>
      </c>
      <c r="AET2" s="119"/>
      <c r="AEU2" s="119"/>
      <c r="AEV2" s="136" t="s">
        <v>381</v>
      </c>
      <c r="AEW2" s="119"/>
      <c r="AEX2" s="119" t="s">
        <v>378</v>
      </c>
      <c r="AEY2" s="119"/>
      <c r="AEZ2" s="119"/>
      <c r="AFA2" s="119"/>
      <c r="AFB2" s="119"/>
      <c r="AFC2" s="119"/>
      <c r="AFD2" s="119"/>
      <c r="AFE2" s="119"/>
      <c r="AFF2" s="119"/>
      <c r="AFG2" s="119"/>
      <c r="AFH2" s="119"/>
      <c r="AFI2" s="119"/>
      <c r="AFJ2" s="136" t="s">
        <v>195</v>
      </c>
      <c r="AFK2" s="136" t="s">
        <v>381</v>
      </c>
      <c r="AFV2" s="136" t="s">
        <v>381</v>
      </c>
      <c r="AGG2" s="136" t="s">
        <v>391</v>
      </c>
      <c r="AGM2" s="137" t="s">
        <v>181</v>
      </c>
      <c r="AHB2" s="136" t="s">
        <v>391</v>
      </c>
      <c r="AHG2" s="136" t="s">
        <v>381</v>
      </c>
      <c r="AHP2" s="136" t="s">
        <v>397</v>
      </c>
      <c r="AHT2" s="136" t="s">
        <v>396</v>
      </c>
      <c r="AHU2" s="136" t="s">
        <v>378</v>
      </c>
      <c r="AHV2" s="136" t="s">
        <v>195</v>
      </c>
      <c r="AHW2"/>
      <c r="AHX2"/>
      <c r="AHY2"/>
      <c r="AHZ2"/>
      <c r="AIA2" s="136" t="s">
        <v>378</v>
      </c>
      <c r="AIB2"/>
      <c r="AIC2"/>
      <c r="AID2"/>
      <c r="AIE2"/>
      <c r="AIF2"/>
      <c r="AIG2"/>
      <c r="AIH2"/>
      <c r="AII2"/>
      <c r="AIJ2"/>
      <c r="AIK2"/>
      <c r="AIL2"/>
      <c r="AIM2"/>
      <c r="AIN2"/>
      <c r="AIP2"/>
      <c r="AIQ2"/>
      <c r="AIR2"/>
      <c r="AIS2"/>
      <c r="AIT2"/>
      <c r="AIU2"/>
      <c r="AIV2" s="137" t="s">
        <v>181</v>
      </c>
      <c r="AIW2" s="499"/>
      <c r="AIX2" s="559" t="s">
        <v>195</v>
      </c>
      <c r="AIY2"/>
      <c r="AIZ2"/>
      <c r="AJA2"/>
      <c r="AJB2"/>
      <c r="AJC2"/>
      <c r="AJD2"/>
      <c r="AJE2"/>
      <c r="AJF2"/>
      <c r="AJG2"/>
      <c r="AJH2"/>
      <c r="AJI2"/>
      <c r="AJJ2" s="626" t="s">
        <v>825</v>
      </c>
      <c r="AJK2" s="626" t="s">
        <v>826</v>
      </c>
      <c r="AJL2"/>
      <c r="AJM2"/>
      <c r="AJN2"/>
      <c r="AJO2"/>
      <c r="AJP2"/>
      <c r="AJQ2" s="626" t="s">
        <v>381</v>
      </c>
      <c r="AKG2" s="559" t="s">
        <v>195</v>
      </c>
      <c r="AKY2" s="626" t="s">
        <v>381</v>
      </c>
      <c r="AKZ2" s="626" t="s">
        <v>381</v>
      </c>
      <c r="ALI2" s="559" t="s">
        <v>195</v>
      </c>
      <c r="ANY2" s="626" t="s">
        <v>381</v>
      </c>
      <c r="APX2" s="139">
        <v>2</v>
      </c>
      <c r="APY2" s="140">
        <v>0</v>
      </c>
      <c r="APZ2" s="140">
        <v>2</v>
      </c>
      <c r="AQA2" s="140">
        <v>7</v>
      </c>
      <c r="AQB2" s="119"/>
      <c r="AQC2" s="119"/>
      <c r="AQD2" s="119"/>
      <c r="AQE2" s="119"/>
      <c r="AQF2" s="119"/>
      <c r="AQG2" s="119"/>
      <c r="AQH2" s="119"/>
      <c r="AQI2" s="119"/>
      <c r="AQJ2" s="119"/>
      <c r="AQK2" s="119"/>
      <c r="AQL2" s="119"/>
      <c r="AQM2" s="119"/>
      <c r="AQN2" s="119"/>
      <c r="AQO2" s="119"/>
      <c r="AQP2" s="119"/>
      <c r="AQQ2" s="119"/>
      <c r="AQR2" s="119"/>
      <c r="AQS2" s="119"/>
      <c r="AQT2" s="119"/>
      <c r="AQU2" s="119"/>
      <c r="AQV2" s="119"/>
      <c r="AQW2" s="119"/>
      <c r="AQX2" s="119"/>
      <c r="AQY2" s="119"/>
      <c r="AQZ2" s="119"/>
      <c r="ARA2" s="119"/>
      <c r="ARB2" s="119"/>
      <c r="ARC2" s="119"/>
      <c r="ARD2" s="119"/>
      <c r="ARE2" s="626" t="s">
        <v>381</v>
      </c>
      <c r="ARF2" s="119"/>
      <c r="ARG2" s="119"/>
      <c r="ARH2" s="119"/>
      <c r="ARI2" s="119"/>
      <c r="ARJ2" s="119"/>
      <c r="ARK2" s="119"/>
      <c r="ARL2" s="119"/>
      <c r="ARM2" s="119"/>
      <c r="ARN2" s="119"/>
      <c r="ARO2" s="119"/>
      <c r="ARP2" s="119"/>
      <c r="ARQ2" s="119"/>
      <c r="ARR2" s="119"/>
      <c r="ARS2" s="119"/>
      <c r="ART2" s="119"/>
      <c r="ARU2" s="119"/>
      <c r="ARV2" s="119"/>
      <c r="ARW2" s="119"/>
      <c r="ARX2" s="119"/>
      <c r="ARY2" s="119"/>
      <c r="ARZ2" s="119"/>
      <c r="ASA2" s="119"/>
      <c r="ASB2" s="119"/>
      <c r="ASC2" s="119"/>
      <c r="ASD2" s="119"/>
      <c r="ASE2" s="119"/>
      <c r="ASF2" s="119"/>
      <c r="ASG2" s="119"/>
      <c r="ASH2" s="119"/>
      <c r="ASI2" s="119"/>
      <c r="ASJ2" s="119"/>
      <c r="ASK2" s="119"/>
      <c r="ASL2" s="119"/>
      <c r="ASM2" s="119"/>
      <c r="ASN2" s="119"/>
      <c r="ASO2" s="119"/>
      <c r="ASP2" s="119"/>
      <c r="ASQ2" s="119"/>
      <c r="ASR2" s="119"/>
      <c r="ASS2" s="119"/>
      <c r="AST2" s="119"/>
      <c r="ASU2" s="119"/>
      <c r="ASV2" s="119"/>
      <c r="ASW2" s="119"/>
      <c r="ASX2" s="119"/>
      <c r="ASY2" s="119"/>
      <c r="ASZ2" s="119"/>
      <c r="ATA2" s="119"/>
      <c r="ATB2" s="119"/>
      <c r="ATC2" s="119"/>
      <c r="ATD2" s="119"/>
      <c r="ATE2" s="119"/>
      <c r="ATF2" s="119"/>
      <c r="ATG2" s="119"/>
      <c r="ATH2" s="119"/>
      <c r="ATI2" s="119"/>
    </row>
    <row r="3" spans="1:1205">
      <c r="B3" s="188"/>
      <c r="C3" s="188"/>
      <c r="D3" s="189"/>
      <c r="E3" s="188"/>
      <c r="F3" s="438"/>
      <c r="G3" s="440"/>
      <c r="H3" s="197" t="s">
        <v>398</v>
      </c>
      <c r="I3" s="137" t="s">
        <v>180</v>
      </c>
      <c r="J3" s="137" t="s">
        <v>181</v>
      </c>
      <c r="K3" s="137"/>
      <c r="L3" s="137"/>
      <c r="M3" s="137"/>
      <c r="N3" s="137"/>
      <c r="O3" s="137"/>
      <c r="P3" s="137"/>
      <c r="Q3" s="137"/>
      <c r="R3" s="137"/>
      <c r="S3" s="137"/>
      <c r="T3" s="143">
        <v>1</v>
      </c>
      <c r="U3" s="218"/>
      <c r="V3" s="218"/>
      <c r="W3" s="218"/>
      <c r="X3" s="218"/>
      <c r="Y3" s="137" t="s">
        <v>181</v>
      </c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K3" s="218"/>
      <c r="AL3" s="218"/>
      <c r="AM3" s="137" t="s">
        <v>180</v>
      </c>
      <c r="AN3" s="218"/>
      <c r="AO3" s="218"/>
      <c r="AP3" s="218"/>
      <c r="AR3" s="218"/>
      <c r="AT3" s="218"/>
      <c r="AU3" s="218"/>
      <c r="AV3" s="218"/>
      <c r="AW3" s="218"/>
      <c r="AX3" s="137" t="s">
        <v>181</v>
      </c>
      <c r="AY3" s="144">
        <v>2</v>
      </c>
      <c r="AZ3" s="218"/>
      <c r="BA3" s="137" t="s">
        <v>180</v>
      </c>
      <c r="BB3" s="218"/>
      <c r="BC3" s="218"/>
      <c r="BD3" s="218"/>
      <c r="BE3" s="218"/>
      <c r="BF3" s="218"/>
      <c r="BG3" s="137" t="s">
        <v>181</v>
      </c>
      <c r="BH3" s="218"/>
      <c r="BI3" s="218"/>
      <c r="BJ3" s="218"/>
      <c r="BK3" s="218"/>
      <c r="BL3" s="218"/>
      <c r="BM3" s="218"/>
      <c r="BN3" s="137" t="s">
        <v>180</v>
      </c>
      <c r="BO3" s="218"/>
      <c r="BP3" s="218"/>
      <c r="BQ3" s="218"/>
      <c r="BR3" s="218"/>
      <c r="BS3" s="137" t="s">
        <v>181</v>
      </c>
      <c r="BT3" s="218"/>
      <c r="BU3" s="218"/>
      <c r="BV3" s="218"/>
      <c r="BW3" s="218"/>
      <c r="BX3" s="218"/>
      <c r="BY3" s="218"/>
      <c r="BZ3" s="137" t="s">
        <v>204</v>
      </c>
      <c r="CA3" s="218"/>
      <c r="CB3" s="144">
        <v>3</v>
      </c>
      <c r="CC3" s="137" t="s">
        <v>181</v>
      </c>
      <c r="CD3" s="218"/>
      <c r="CE3" s="218"/>
      <c r="CF3" s="137" t="s">
        <v>180</v>
      </c>
      <c r="CG3" s="218"/>
      <c r="CH3" s="218"/>
      <c r="CI3" s="218"/>
      <c r="CJ3" s="218"/>
      <c r="CK3" s="218"/>
      <c r="CL3" s="218"/>
      <c r="CM3" s="137" t="s">
        <v>180</v>
      </c>
      <c r="CN3" s="218" t="s">
        <v>205</v>
      </c>
      <c r="CO3" s="218"/>
      <c r="CP3" s="218"/>
      <c r="CQ3" s="218"/>
      <c r="CR3" s="218"/>
      <c r="CS3" s="218"/>
      <c r="CT3" s="137" t="s">
        <v>205</v>
      </c>
      <c r="CU3" s="218"/>
      <c r="CV3" s="218"/>
      <c r="CW3" s="218"/>
      <c r="CX3" s="218"/>
      <c r="CY3" s="218"/>
      <c r="CZ3" s="218"/>
      <c r="DA3" s="218"/>
      <c r="DB3" s="137" t="s">
        <v>181</v>
      </c>
      <c r="DC3" s="218"/>
      <c r="DD3" s="218"/>
      <c r="DE3" s="218"/>
      <c r="DF3" s="218"/>
      <c r="DG3" s="144">
        <v>4</v>
      </c>
      <c r="DH3" s="218"/>
      <c r="DK3" s="137" t="s">
        <v>181</v>
      </c>
      <c r="DR3" s="136" t="s">
        <v>189</v>
      </c>
      <c r="DS3" s="136" t="s">
        <v>206</v>
      </c>
      <c r="DT3" s="136" t="s">
        <v>180</v>
      </c>
      <c r="DU3" s="136" t="s">
        <v>207</v>
      </c>
      <c r="DV3" s="136" t="s">
        <v>208</v>
      </c>
      <c r="DW3" s="137" t="s">
        <v>204</v>
      </c>
      <c r="ED3" s="137" t="s">
        <v>181</v>
      </c>
      <c r="EK3" s="144">
        <v>5</v>
      </c>
      <c r="EQ3" s="137"/>
      <c r="ER3" s="137"/>
      <c r="ES3" s="137"/>
      <c r="ET3" s="137"/>
      <c r="EU3" s="137" t="s">
        <v>181</v>
      </c>
      <c r="EV3" s="137"/>
      <c r="EW3" s="137"/>
      <c r="EX3" s="137"/>
      <c r="EY3" s="137"/>
      <c r="EZ3" s="137"/>
      <c r="FA3" s="137"/>
      <c r="FB3" s="137"/>
      <c r="FC3" s="137"/>
      <c r="FD3" s="137"/>
      <c r="FE3" s="137"/>
      <c r="FF3" s="137" t="s">
        <v>181</v>
      </c>
      <c r="FG3" s="137"/>
      <c r="FH3" s="137"/>
      <c r="FI3" s="342" t="s">
        <v>209</v>
      </c>
      <c r="FJ3" s="137"/>
      <c r="FK3" s="137"/>
      <c r="FL3" s="137"/>
      <c r="FM3" s="137"/>
      <c r="FN3" s="137"/>
      <c r="FO3" s="137"/>
      <c r="FP3" s="143">
        <v>6</v>
      </c>
      <c r="FV3" s="137" t="s">
        <v>181</v>
      </c>
      <c r="GA3" s="137" t="s">
        <v>204</v>
      </c>
      <c r="GH3" s="137" t="s">
        <v>181</v>
      </c>
      <c r="GK3" s="136" t="s">
        <v>180</v>
      </c>
      <c r="GQ3" s="136" t="s">
        <v>205</v>
      </c>
      <c r="GT3" s="144">
        <v>7</v>
      </c>
      <c r="GX3" s="136" t="s">
        <v>188</v>
      </c>
      <c r="GY3" s="137" t="s">
        <v>181</v>
      </c>
      <c r="HQ3" s="137" t="s">
        <v>181</v>
      </c>
      <c r="HY3" s="144">
        <v>8</v>
      </c>
      <c r="IA3" s="137" t="s">
        <v>181</v>
      </c>
      <c r="IH3" s="136" t="s">
        <v>180</v>
      </c>
      <c r="IZ3" s="137" t="s">
        <v>181</v>
      </c>
      <c r="JD3" s="143">
        <v>9</v>
      </c>
      <c r="JI3" s="137" t="s">
        <v>181</v>
      </c>
      <c r="JU3" s="137" t="s">
        <v>181</v>
      </c>
      <c r="KB3" s="136" t="s">
        <v>210</v>
      </c>
      <c r="KC3" s="136" t="s">
        <v>211</v>
      </c>
      <c r="KE3" s="136" t="s">
        <v>180</v>
      </c>
      <c r="KH3" s="144">
        <v>10</v>
      </c>
      <c r="KI3" s="119"/>
      <c r="KJ3" s="119"/>
      <c r="KK3" s="119"/>
      <c r="KL3" s="137" t="s">
        <v>181</v>
      </c>
      <c r="KM3" s="119"/>
      <c r="KN3" s="119"/>
      <c r="KO3" s="119"/>
      <c r="KP3" s="119" t="s">
        <v>204</v>
      </c>
      <c r="KQ3" s="119"/>
      <c r="KR3" s="119"/>
      <c r="KS3" s="119"/>
      <c r="KT3" s="119"/>
      <c r="KU3" s="119"/>
      <c r="KV3" s="136" t="s">
        <v>180</v>
      </c>
      <c r="KW3" s="137" t="s">
        <v>181</v>
      </c>
      <c r="KX3" s="119"/>
      <c r="KY3" s="119"/>
      <c r="KZ3" s="119"/>
      <c r="LA3" s="119"/>
      <c r="LB3" s="119"/>
      <c r="LC3" s="119"/>
      <c r="LD3" s="119"/>
      <c r="LE3" s="119"/>
      <c r="LF3" s="119"/>
      <c r="LG3" s="119"/>
      <c r="LH3" s="119"/>
      <c r="LI3" s="119"/>
      <c r="LJ3" s="119"/>
      <c r="LK3" s="119"/>
      <c r="LM3" s="144">
        <v>11</v>
      </c>
      <c r="LN3" s="137" t="s">
        <v>181</v>
      </c>
      <c r="LO3" s="119"/>
      <c r="LP3" s="119"/>
      <c r="LQ3" s="136" t="s">
        <v>205</v>
      </c>
      <c r="LR3" s="119"/>
      <c r="LS3" s="119" t="s">
        <v>199</v>
      </c>
      <c r="LT3" s="119"/>
      <c r="LU3" s="119"/>
      <c r="LV3" s="119"/>
      <c r="LW3" s="119"/>
      <c r="LX3" s="119"/>
      <c r="LY3" s="119"/>
      <c r="LZ3" s="119" t="s">
        <v>399</v>
      </c>
      <c r="MA3" s="119"/>
      <c r="MB3" s="119"/>
      <c r="MC3" s="119"/>
      <c r="MD3" s="119"/>
      <c r="ME3" s="119"/>
      <c r="MF3" s="137" t="s">
        <v>181</v>
      </c>
      <c r="MG3" s="119"/>
      <c r="MH3" s="119"/>
      <c r="MI3" s="119"/>
      <c r="MJ3" s="119"/>
      <c r="MK3" s="119"/>
      <c r="ML3" s="119"/>
      <c r="MM3" s="119"/>
      <c r="MN3" s="119"/>
      <c r="MO3" s="119"/>
      <c r="MP3" s="119"/>
      <c r="MQ3" s="143">
        <v>12</v>
      </c>
      <c r="MR3" s="119"/>
      <c r="MS3" s="119"/>
      <c r="MT3" s="119"/>
      <c r="MU3" s="119"/>
      <c r="MV3" s="137" t="s">
        <v>181</v>
      </c>
      <c r="MW3" s="119"/>
      <c r="MX3" s="119"/>
      <c r="MY3" s="119"/>
      <c r="MZ3" s="119"/>
      <c r="NA3" s="119"/>
      <c r="NB3" s="119" t="s">
        <v>199</v>
      </c>
      <c r="NC3" s="119" t="s">
        <v>181</v>
      </c>
      <c r="ND3" s="119"/>
      <c r="NE3" s="119"/>
      <c r="NF3" s="119"/>
      <c r="NG3" s="119"/>
      <c r="NH3" s="119" t="s">
        <v>204</v>
      </c>
      <c r="NI3" s="119"/>
      <c r="NJ3" s="119"/>
      <c r="NK3" s="119" t="s">
        <v>180</v>
      </c>
      <c r="NL3" s="119"/>
      <c r="NM3" s="119"/>
      <c r="NN3" s="119"/>
      <c r="NO3" s="119"/>
      <c r="NP3" s="119"/>
      <c r="NQ3" s="119"/>
      <c r="NR3" s="119"/>
      <c r="NS3" s="119"/>
      <c r="NT3" s="119"/>
      <c r="NU3" s="119"/>
      <c r="NV3" s="143">
        <v>1</v>
      </c>
      <c r="NW3" s="119"/>
      <c r="NX3" s="119"/>
      <c r="NY3" s="119"/>
      <c r="NZ3" s="119"/>
      <c r="OA3" s="119"/>
      <c r="OB3" s="119"/>
      <c r="OC3" s="119"/>
      <c r="OD3" s="119"/>
      <c r="OE3" s="119"/>
      <c r="OG3" s="119" t="s">
        <v>212</v>
      </c>
      <c r="OH3" s="119"/>
      <c r="OI3" s="119"/>
      <c r="OJ3" s="119"/>
      <c r="OK3" s="119"/>
      <c r="OL3" s="119"/>
      <c r="OM3" s="119" t="s">
        <v>180</v>
      </c>
      <c r="ON3" s="119"/>
      <c r="OO3" s="119"/>
      <c r="OP3" s="119"/>
      <c r="OQ3" s="119"/>
      <c r="OR3" s="119"/>
      <c r="OS3" s="119"/>
      <c r="OT3" s="119"/>
      <c r="OU3" s="119"/>
      <c r="OV3" s="119"/>
      <c r="OW3" s="119"/>
      <c r="OX3" s="119"/>
      <c r="OY3" s="119"/>
      <c r="OZ3" s="119"/>
      <c r="PA3" s="143">
        <v>2</v>
      </c>
      <c r="PB3" s="119"/>
      <c r="PC3" s="119"/>
      <c r="PD3" s="119"/>
      <c r="PE3" s="119"/>
      <c r="PF3" s="137" t="s">
        <v>181</v>
      </c>
      <c r="PG3" s="119"/>
      <c r="PI3" s="119"/>
      <c r="PJ3" s="119"/>
      <c r="PK3" s="119"/>
      <c r="PL3" s="119"/>
      <c r="PM3" s="119" t="s">
        <v>205</v>
      </c>
      <c r="PN3" s="119"/>
      <c r="PO3" s="119"/>
      <c r="PP3" s="119"/>
      <c r="PQ3" s="137" t="s">
        <v>188</v>
      </c>
      <c r="PR3" s="119"/>
      <c r="PS3" s="137" t="s">
        <v>181</v>
      </c>
      <c r="PT3" s="119"/>
      <c r="PU3" s="119"/>
      <c r="PV3" s="119"/>
      <c r="PW3" s="119"/>
      <c r="PX3" s="119"/>
      <c r="PY3" s="119"/>
      <c r="PZ3" s="119"/>
      <c r="QA3" s="119" t="s">
        <v>180</v>
      </c>
      <c r="QC3" s="144">
        <v>3</v>
      </c>
      <c r="QD3" s="119"/>
      <c r="QE3" s="119"/>
      <c r="QF3" s="119"/>
      <c r="QG3" s="119" t="s">
        <v>204</v>
      </c>
      <c r="QH3" s="119"/>
      <c r="QI3" s="119"/>
      <c r="QJ3" s="458" t="s">
        <v>827</v>
      </c>
      <c r="QK3" s="458" t="s">
        <v>828</v>
      </c>
      <c r="QL3" s="119"/>
      <c r="QM3" s="119"/>
      <c r="QN3" s="119"/>
      <c r="QO3" s="119"/>
      <c r="QP3" s="119"/>
      <c r="QQ3" s="119"/>
      <c r="QR3" s="119"/>
      <c r="QS3" s="119" t="s">
        <v>180</v>
      </c>
      <c r="QT3" s="119"/>
      <c r="QU3" s="137" t="s">
        <v>181</v>
      </c>
      <c r="QV3" s="119"/>
      <c r="QW3" s="119" t="s">
        <v>205</v>
      </c>
      <c r="QX3" s="119"/>
      <c r="QY3" s="119"/>
      <c r="QZ3" s="119"/>
      <c r="RA3" s="119"/>
      <c r="RB3" s="119"/>
      <c r="RC3" s="119"/>
      <c r="RD3" s="119"/>
      <c r="RE3" s="119" t="s">
        <v>205</v>
      </c>
      <c r="RF3" s="119"/>
      <c r="RG3" s="119"/>
      <c r="RH3" s="144">
        <v>4</v>
      </c>
      <c r="RI3" s="119"/>
      <c r="RK3" s="137" t="s">
        <v>181</v>
      </c>
      <c r="RP3" s="119" t="s">
        <v>204</v>
      </c>
      <c r="SH3" s="196" t="s">
        <v>400</v>
      </c>
      <c r="SL3" s="144">
        <v>5</v>
      </c>
      <c r="SM3" s="137" t="s">
        <v>181</v>
      </c>
      <c r="TM3" s="137" t="s">
        <v>181</v>
      </c>
      <c r="TQ3" s="143">
        <v>6</v>
      </c>
      <c r="TR3" s="119"/>
      <c r="TW3" s="137" t="s">
        <v>181</v>
      </c>
      <c r="UH3" s="136" t="s">
        <v>204</v>
      </c>
      <c r="UO3" s="137" t="s">
        <v>181</v>
      </c>
      <c r="UP3" s="136" t="s">
        <v>395</v>
      </c>
      <c r="UU3" s="144">
        <v>7</v>
      </c>
      <c r="UV3" s="119" t="s">
        <v>401</v>
      </c>
      <c r="UY3" s="137" t="s">
        <v>181</v>
      </c>
      <c r="VZ3" s="144">
        <v>8</v>
      </c>
      <c r="WA3" s="137" t="s">
        <v>181</v>
      </c>
      <c r="WB3" s="119"/>
      <c r="WC3" s="119"/>
      <c r="WD3" s="119"/>
      <c r="WE3" s="119" t="s">
        <v>402</v>
      </c>
      <c r="WF3" s="119"/>
      <c r="WG3" s="119"/>
      <c r="WH3" s="119" t="s">
        <v>395</v>
      </c>
      <c r="WI3" s="119"/>
      <c r="WJ3" s="119"/>
      <c r="WK3" s="119" t="s">
        <v>395</v>
      </c>
      <c r="WL3" s="119"/>
      <c r="WM3" s="119"/>
      <c r="WN3" s="119"/>
      <c r="WO3" s="119"/>
      <c r="WP3" s="119"/>
      <c r="WQ3" s="119"/>
      <c r="WR3" s="119"/>
      <c r="WS3" s="119"/>
      <c r="WT3" s="119"/>
      <c r="WU3" s="119"/>
      <c r="WV3" s="119"/>
      <c r="WW3" s="119"/>
      <c r="WX3" s="119"/>
      <c r="WY3" s="119"/>
      <c r="WZ3" s="119"/>
      <c r="XA3" s="119"/>
      <c r="XB3" s="119"/>
      <c r="XC3" s="119"/>
      <c r="XD3" s="119"/>
      <c r="XE3" s="144">
        <v>9</v>
      </c>
      <c r="XF3" s="119"/>
      <c r="XG3" s="119"/>
      <c r="XH3" s="119"/>
      <c r="XI3" s="137" t="s">
        <v>181</v>
      </c>
      <c r="XJ3" s="119"/>
      <c r="XK3" s="119"/>
      <c r="XL3" s="119"/>
      <c r="XM3" s="119"/>
      <c r="XN3" s="119"/>
      <c r="XO3" s="119"/>
      <c r="XP3" s="119"/>
      <c r="XQ3" s="119"/>
      <c r="XR3" s="119"/>
      <c r="XS3" s="119"/>
      <c r="XT3" s="119"/>
      <c r="XU3" s="119"/>
      <c r="XV3" s="119"/>
      <c r="XW3" s="119"/>
      <c r="XX3" s="119"/>
      <c r="XY3" s="119"/>
      <c r="XZ3" s="119"/>
      <c r="YA3" s="119"/>
      <c r="YB3" s="119" t="s">
        <v>403</v>
      </c>
      <c r="YC3" s="119"/>
      <c r="YD3" s="119"/>
      <c r="YE3" s="119"/>
      <c r="YF3" s="119"/>
      <c r="YG3" s="119"/>
      <c r="YH3" s="119"/>
      <c r="YI3" s="144">
        <v>10</v>
      </c>
      <c r="YJ3" s="119"/>
      <c r="YK3" s="119"/>
      <c r="YL3" s="137" t="s">
        <v>181</v>
      </c>
      <c r="YM3" s="119"/>
      <c r="YN3" s="119" t="s">
        <v>395</v>
      </c>
      <c r="YO3" s="119"/>
      <c r="YP3" s="119"/>
      <c r="YQ3" s="119"/>
      <c r="YR3" s="119"/>
      <c r="YS3" s="119"/>
      <c r="YT3" s="119"/>
      <c r="YU3" s="119"/>
      <c r="YV3" s="119" t="s">
        <v>395</v>
      </c>
      <c r="YW3" s="119" t="s">
        <v>402</v>
      </c>
      <c r="YX3" s="119"/>
      <c r="YY3" s="119"/>
      <c r="YZ3" s="119"/>
      <c r="ZA3" s="119"/>
      <c r="ZB3" s="119"/>
      <c r="ZC3" s="119"/>
      <c r="ZD3" s="119"/>
      <c r="ZE3" s="119" t="s">
        <v>401</v>
      </c>
      <c r="ZF3" s="119"/>
      <c r="ZG3" s="119"/>
      <c r="ZH3" s="119"/>
      <c r="ZI3" s="119"/>
      <c r="ZJ3" s="119"/>
      <c r="ZK3" s="119"/>
      <c r="ZL3" s="119"/>
      <c r="ZM3" s="119"/>
      <c r="ZN3" s="143">
        <v>11</v>
      </c>
      <c r="ZO3" s="119"/>
      <c r="ZP3" s="119"/>
      <c r="ZQ3" s="119"/>
      <c r="ZR3" s="119"/>
      <c r="ZS3" s="119"/>
      <c r="ZT3" s="137" t="s">
        <v>181</v>
      </c>
      <c r="ZU3" s="119"/>
      <c r="ZV3" s="119"/>
      <c r="ZW3" s="119"/>
      <c r="ZX3" s="119"/>
      <c r="ZY3" s="119"/>
      <c r="ZZ3" s="119"/>
      <c r="AAA3" s="119"/>
      <c r="AAB3" s="119"/>
      <c r="AAC3" s="119"/>
      <c r="AAD3" s="119"/>
      <c r="AAE3" s="119"/>
      <c r="AAF3" s="119"/>
      <c r="AAG3" s="119"/>
      <c r="AAH3" s="119"/>
      <c r="AAI3" s="119"/>
      <c r="AAJ3" s="119"/>
      <c r="AAK3" s="119"/>
      <c r="AAL3" s="119"/>
      <c r="AAM3" s="119" t="s">
        <v>181</v>
      </c>
      <c r="AAN3" s="119"/>
      <c r="AAO3" s="119"/>
      <c r="AAP3" s="119" t="s">
        <v>395</v>
      </c>
      <c r="AAQ3" s="119"/>
      <c r="AAR3" s="144">
        <v>12</v>
      </c>
      <c r="AAS3" s="119" t="s">
        <v>405</v>
      </c>
      <c r="AAT3" s="119"/>
      <c r="AAU3" s="137" t="s">
        <v>181</v>
      </c>
      <c r="AAV3" s="119" t="s">
        <v>188</v>
      </c>
      <c r="AAW3" s="119" t="s">
        <v>395</v>
      </c>
      <c r="AAX3" s="119"/>
      <c r="AAY3" s="119"/>
      <c r="AAZ3" s="119"/>
      <c r="ABA3" s="119" t="s">
        <v>402</v>
      </c>
      <c r="ABB3" s="119"/>
      <c r="ABC3" s="119"/>
      <c r="ABD3" s="119"/>
      <c r="ABE3" s="119"/>
      <c r="ABF3" s="119"/>
      <c r="ABG3" s="119"/>
      <c r="ABH3" s="119" t="s">
        <v>405</v>
      </c>
      <c r="ABI3" s="119"/>
      <c r="ABJ3" s="119"/>
      <c r="ABK3" s="119"/>
      <c r="ABL3" s="119"/>
      <c r="ABM3" s="119"/>
      <c r="ABN3" s="119"/>
      <c r="ABO3" s="119" t="s">
        <v>395</v>
      </c>
      <c r="ABP3" s="119"/>
      <c r="ABQ3" s="119"/>
      <c r="ABR3" s="119" t="s">
        <v>395</v>
      </c>
      <c r="ABS3" s="119"/>
      <c r="ABT3" s="119" t="s">
        <v>406</v>
      </c>
      <c r="ABU3" s="119"/>
      <c r="ABV3" s="119"/>
      <c r="ABW3" s="143">
        <v>1</v>
      </c>
      <c r="ABX3" s="119"/>
      <c r="ABY3" s="119"/>
      <c r="ABZ3" s="119"/>
      <c r="ACA3" s="119"/>
      <c r="ACB3" s="119" t="s">
        <v>407</v>
      </c>
      <c r="ACC3" s="119" t="s">
        <v>404</v>
      </c>
      <c r="ACD3" s="119"/>
      <c r="ACE3" s="119"/>
      <c r="ACF3" s="137" t="s">
        <v>181</v>
      </c>
      <c r="ACG3" s="119"/>
      <c r="ACH3" s="119"/>
      <c r="ACI3" s="119"/>
      <c r="ACJ3" s="119"/>
      <c r="ACK3" s="119" t="s">
        <v>405</v>
      </c>
      <c r="ACL3" s="119"/>
      <c r="ACM3" s="119"/>
      <c r="ACN3" s="119"/>
      <c r="ACO3" s="119"/>
      <c r="ACP3" s="119"/>
      <c r="ACQ3" s="119"/>
      <c r="ACR3" s="119"/>
      <c r="ACS3" s="119"/>
      <c r="ACT3" s="119"/>
      <c r="ACU3" s="119"/>
      <c r="ACV3" s="119" t="s">
        <v>405</v>
      </c>
      <c r="ACW3" s="119"/>
      <c r="ACX3" s="119" t="s">
        <v>404</v>
      </c>
      <c r="ACY3" s="119"/>
      <c r="ACZ3" s="119"/>
      <c r="ADA3" s="119"/>
      <c r="ADB3" s="143">
        <v>2</v>
      </c>
      <c r="ADC3" s="119"/>
      <c r="ADD3" s="119"/>
      <c r="ADE3" s="119"/>
      <c r="ADF3" s="119"/>
      <c r="ADG3" s="119"/>
      <c r="ADH3" s="137" t="s">
        <v>181</v>
      </c>
      <c r="ADI3" s="119"/>
      <c r="ADJ3" s="119" t="s">
        <v>391</v>
      </c>
      <c r="ADK3" s="119" t="s">
        <v>405</v>
      </c>
      <c r="ADL3" s="119"/>
      <c r="ADM3" s="119"/>
      <c r="ADN3" s="119"/>
      <c r="ADO3" s="119"/>
      <c r="ADP3" s="119"/>
      <c r="ADQ3" s="119"/>
      <c r="ADR3" s="119"/>
      <c r="ADS3" s="119"/>
      <c r="ADT3" s="119"/>
      <c r="ADU3" s="119"/>
      <c r="ADV3" s="119"/>
      <c r="ADW3" s="119"/>
      <c r="ADX3" s="119"/>
      <c r="ADY3" s="119"/>
      <c r="ADZ3" s="119"/>
      <c r="AEA3" s="119"/>
      <c r="AEB3" s="119"/>
      <c r="AEC3" s="119"/>
      <c r="AED3" s="143">
        <v>3</v>
      </c>
      <c r="AEE3" s="119"/>
      <c r="AEF3" s="119" t="s">
        <v>180</v>
      </c>
      <c r="AEG3" s="119"/>
      <c r="AEH3" s="119"/>
      <c r="AEI3" s="119"/>
      <c r="AEJ3" s="137" t="s">
        <v>181</v>
      </c>
      <c r="AEK3" s="119"/>
      <c r="AEL3" s="119"/>
      <c r="AEM3" s="119" t="s">
        <v>180</v>
      </c>
      <c r="AEN3" s="119"/>
      <c r="AEO3" s="119"/>
      <c r="AEP3" s="119"/>
      <c r="AEQ3" s="119"/>
      <c r="AER3" s="119"/>
      <c r="AES3" s="119" t="s">
        <v>180</v>
      </c>
      <c r="AET3" s="119"/>
      <c r="AEU3" s="119"/>
      <c r="AEV3" s="136" t="s">
        <v>395</v>
      </c>
      <c r="AEW3" s="119"/>
      <c r="AEX3" s="119" t="s">
        <v>180</v>
      </c>
      <c r="AEY3" s="119"/>
      <c r="AEZ3" s="119"/>
      <c r="AFA3" s="119"/>
      <c r="AFB3" s="119"/>
      <c r="AFC3" s="119"/>
      <c r="AFD3" s="119"/>
      <c r="AFE3" s="119"/>
      <c r="AFF3" s="119"/>
      <c r="AFG3" s="119"/>
      <c r="AFH3" s="119"/>
      <c r="AFI3" s="144">
        <v>4</v>
      </c>
      <c r="AFJ3" s="137" t="s">
        <v>181</v>
      </c>
      <c r="AFK3" s="136" t="s">
        <v>395</v>
      </c>
      <c r="AFV3" s="136" t="s">
        <v>395</v>
      </c>
      <c r="AGG3" s="136" t="s">
        <v>406</v>
      </c>
      <c r="AGM3" s="144">
        <v>5</v>
      </c>
      <c r="AGN3" s="119"/>
      <c r="AGO3" s="119"/>
      <c r="AHB3" s="136" t="s">
        <v>395</v>
      </c>
      <c r="AHG3" s="136" t="s">
        <v>395</v>
      </c>
      <c r="AHP3" s="136" t="s">
        <v>408</v>
      </c>
      <c r="AHR3" s="144">
        <v>6</v>
      </c>
      <c r="AHS3" s="119"/>
      <c r="AHT3" s="137" t="s">
        <v>181</v>
      </c>
      <c r="AHU3" s="136" t="s">
        <v>401</v>
      </c>
      <c r="AHV3" s="137" t="s">
        <v>181</v>
      </c>
      <c r="AIA3" s="136" t="s">
        <v>407</v>
      </c>
      <c r="AIN3" t="s">
        <v>409</v>
      </c>
      <c r="AIO3" t="s">
        <v>410</v>
      </c>
      <c r="AIS3" s="119"/>
      <c r="AIT3" s="119"/>
      <c r="AIU3" s="119"/>
      <c r="AIV3" s="144">
        <v>7</v>
      </c>
      <c r="AIW3" s="138"/>
      <c r="AIX3" s="568" t="s">
        <v>181</v>
      </c>
      <c r="AIY3" s="119"/>
      <c r="AIZ3" s="119"/>
      <c r="AJA3" s="119"/>
      <c r="AJB3" s="119"/>
      <c r="AJC3" s="119"/>
      <c r="AJD3" s="119"/>
      <c r="AJE3" s="119"/>
      <c r="AJF3" s="119"/>
      <c r="AJG3" s="119"/>
      <c r="AJH3" s="119"/>
      <c r="AJI3" s="119"/>
      <c r="AJJ3" s="627" t="s">
        <v>829</v>
      </c>
      <c r="AJK3" s="627" t="s">
        <v>830</v>
      </c>
      <c r="AJL3" s="119"/>
      <c r="AJM3" s="119"/>
      <c r="AJN3" s="119"/>
      <c r="AJO3" s="119"/>
      <c r="AJP3" s="119"/>
      <c r="AJQ3" s="627" t="s">
        <v>402</v>
      </c>
      <c r="AJR3" s="119"/>
      <c r="AJS3" s="119"/>
      <c r="AJT3" s="119"/>
      <c r="AJU3" s="119"/>
      <c r="AJV3" s="119"/>
      <c r="AJW3" s="119"/>
      <c r="AJX3" s="119"/>
      <c r="AJY3" s="119"/>
      <c r="AJZ3" s="119"/>
      <c r="AKA3" s="143">
        <v>8</v>
      </c>
      <c r="AKB3" s="119"/>
      <c r="AKC3" s="119"/>
      <c r="AKD3" s="119"/>
      <c r="AKE3" s="119"/>
      <c r="AKF3" s="119"/>
      <c r="AKG3" s="568" t="s">
        <v>181</v>
      </c>
      <c r="AKH3" s="119"/>
      <c r="AKI3" s="119"/>
      <c r="AKJ3" s="119"/>
      <c r="AKK3" s="119"/>
      <c r="AKL3" s="119"/>
      <c r="AKM3" s="119"/>
      <c r="AKN3" s="119"/>
      <c r="AKO3" s="119"/>
      <c r="AKP3" s="119"/>
      <c r="AKQ3" s="119"/>
      <c r="AKR3" s="119"/>
      <c r="AKS3" s="119"/>
      <c r="AKT3" s="119"/>
      <c r="AKU3" s="119"/>
      <c r="AKV3" s="119"/>
      <c r="AKW3" s="119"/>
      <c r="AKX3" s="119"/>
      <c r="AKY3" s="627" t="s">
        <v>402</v>
      </c>
      <c r="AKZ3" s="627" t="s">
        <v>402</v>
      </c>
      <c r="ALA3" s="119"/>
      <c r="ALB3" s="119"/>
      <c r="ALC3" s="119"/>
      <c r="ALD3" s="119"/>
      <c r="ALE3" s="119"/>
      <c r="ALF3" s="143">
        <v>9</v>
      </c>
      <c r="ALG3" s="119"/>
      <c r="ALH3" s="119"/>
      <c r="ALI3" s="568" t="s">
        <v>181</v>
      </c>
      <c r="ALJ3" s="119"/>
      <c r="ALK3" s="119"/>
      <c r="ALL3" s="119"/>
      <c r="ALM3" s="119"/>
      <c r="ALN3" s="119"/>
      <c r="ALO3" s="119"/>
      <c r="ALP3" s="119"/>
      <c r="ALQ3" s="119"/>
      <c r="ALR3" s="119"/>
      <c r="ALS3" s="119"/>
      <c r="ALT3" s="119"/>
      <c r="ALU3" s="119"/>
      <c r="ALV3" s="119"/>
      <c r="ALW3" s="119"/>
      <c r="ALX3" s="119"/>
      <c r="ALY3" s="119"/>
      <c r="ALZ3" s="119"/>
      <c r="AMA3" s="119"/>
      <c r="AMB3" s="119"/>
      <c r="AMC3" s="119"/>
      <c r="AMD3" s="119"/>
      <c r="AME3" s="119"/>
      <c r="AMF3" s="119"/>
      <c r="AMG3" s="119"/>
      <c r="AMH3" s="119"/>
      <c r="AMI3" s="119"/>
      <c r="AMJ3" s="143">
        <v>10</v>
      </c>
      <c r="AMK3" s="119"/>
      <c r="AML3" s="119"/>
      <c r="AMM3" s="119"/>
      <c r="AMN3" s="119"/>
      <c r="AMO3" s="119"/>
      <c r="AMP3" s="119"/>
      <c r="AMQ3" s="119"/>
      <c r="AMR3" s="119"/>
      <c r="AMS3" s="119"/>
      <c r="AMT3" s="119"/>
      <c r="AMU3" s="119"/>
      <c r="AMV3" s="119"/>
      <c r="AMW3" s="119"/>
      <c r="AMX3" s="119"/>
      <c r="AMY3" s="119"/>
      <c r="AMZ3" s="119"/>
      <c r="ANA3" s="119"/>
      <c r="ANB3" s="119"/>
      <c r="ANC3" s="119"/>
      <c r="AND3" s="119"/>
      <c r="ANE3" s="119"/>
      <c r="ANF3" s="119"/>
      <c r="ANG3" s="119"/>
      <c r="ANH3" s="119"/>
      <c r="ANI3" s="119"/>
      <c r="ANJ3" s="119"/>
      <c r="ANK3" s="119"/>
      <c r="ANL3" s="119"/>
      <c r="ANM3" s="119"/>
      <c r="ANN3" s="119"/>
      <c r="ANO3" s="143">
        <v>11</v>
      </c>
      <c r="ANP3" s="119"/>
      <c r="ANQ3" s="119"/>
      <c r="ANR3" s="119"/>
      <c r="ANS3" s="119"/>
      <c r="ANT3" s="119"/>
      <c r="ANU3" s="119"/>
      <c r="ANV3" s="119"/>
      <c r="ANW3" s="119"/>
      <c r="ANX3" s="119"/>
      <c r="ANY3" s="627" t="s">
        <v>402</v>
      </c>
      <c r="ANZ3" s="119"/>
      <c r="AOA3" s="119"/>
      <c r="AOB3" s="119"/>
      <c r="AOC3" s="119"/>
      <c r="AOD3" s="119"/>
      <c r="AOE3" s="119"/>
      <c r="AOF3" s="119"/>
      <c r="AOG3" s="119"/>
      <c r="AOH3" s="119"/>
      <c r="AOI3" s="119"/>
      <c r="AOJ3" s="119"/>
      <c r="AOK3" s="119"/>
      <c r="AOL3" s="119"/>
      <c r="AOM3" s="119"/>
      <c r="AON3" s="119"/>
      <c r="AOO3" s="119"/>
      <c r="AOP3" s="119"/>
      <c r="AOQ3" s="119"/>
      <c r="AOR3" s="119"/>
      <c r="AOS3" s="143">
        <v>12</v>
      </c>
      <c r="AOT3" s="119"/>
      <c r="AOU3" s="119"/>
      <c r="AOV3" s="119"/>
      <c r="AOW3" s="119"/>
      <c r="AOX3" s="119"/>
      <c r="AOY3" s="119"/>
      <c r="AOZ3" s="119"/>
      <c r="APA3" s="119"/>
      <c r="APB3" s="119"/>
      <c r="APC3" s="119"/>
      <c r="APD3" s="119"/>
      <c r="APE3" s="119"/>
      <c r="APF3" s="119"/>
      <c r="APG3" s="119"/>
      <c r="APH3" s="119"/>
      <c r="API3" s="119"/>
      <c r="APJ3" s="119"/>
      <c r="APK3" s="119"/>
      <c r="APL3" s="119"/>
      <c r="APM3" s="119"/>
      <c r="APN3" s="119"/>
      <c r="APO3" s="119"/>
      <c r="APP3" s="119"/>
      <c r="APQ3" s="119"/>
      <c r="APR3" s="119"/>
      <c r="APS3" s="119"/>
      <c r="APT3" s="119"/>
      <c r="APU3" s="119"/>
      <c r="APV3" s="119"/>
      <c r="APW3" s="119"/>
      <c r="APX3" s="143">
        <v>1</v>
      </c>
      <c r="APY3" s="119"/>
      <c r="APZ3" s="119"/>
      <c r="AQA3" s="119"/>
      <c r="AQB3" s="119"/>
      <c r="AQC3" s="119"/>
      <c r="AQD3" s="119"/>
      <c r="AQE3" s="119"/>
      <c r="AQF3" s="119"/>
      <c r="AQG3" s="119"/>
      <c r="AQH3" s="119"/>
      <c r="AQI3" s="119"/>
      <c r="AQJ3" s="119"/>
      <c r="AQK3" s="119"/>
      <c r="AQL3" s="119"/>
      <c r="AQM3" s="119"/>
      <c r="AQN3" s="119"/>
      <c r="AQO3" s="119"/>
      <c r="AQP3" s="119"/>
      <c r="AQQ3" s="119"/>
      <c r="AQR3" s="119"/>
      <c r="AQS3" s="119"/>
      <c r="AQT3" s="119"/>
      <c r="AQU3" s="119"/>
      <c r="AQV3" s="119"/>
      <c r="AQW3" s="119"/>
      <c r="AQX3" s="119"/>
      <c r="AQY3" s="119"/>
      <c r="AQZ3" s="119"/>
      <c r="ARA3" s="119"/>
      <c r="ARB3" s="119"/>
      <c r="ARC3" s="143">
        <v>2</v>
      </c>
      <c r="ARD3" s="119"/>
      <c r="ARE3" s="627" t="s">
        <v>402</v>
      </c>
      <c r="ARF3" s="119"/>
      <c r="ARG3" s="119"/>
      <c r="ARH3" s="119"/>
      <c r="ARI3" s="119"/>
      <c r="ARJ3" s="119"/>
      <c r="ARK3" s="119"/>
      <c r="ARL3" s="119"/>
      <c r="ARM3" s="119"/>
      <c r="ARN3" s="119"/>
      <c r="ARO3" s="119"/>
      <c r="ARP3" s="119"/>
      <c r="ARQ3" s="119"/>
      <c r="ARR3" s="119"/>
      <c r="ARS3" s="119"/>
      <c r="ART3" s="119"/>
      <c r="ARU3" s="119"/>
      <c r="ARV3" s="119"/>
      <c r="ARW3" s="119"/>
      <c r="ARX3" s="119"/>
      <c r="ARY3" s="119"/>
      <c r="ARZ3" s="119"/>
      <c r="ASA3" s="119"/>
      <c r="ASB3" s="119"/>
      <c r="ASC3" s="119"/>
      <c r="ASD3" s="119"/>
      <c r="ASE3" s="143">
        <v>3</v>
      </c>
      <c r="ASF3" s="119"/>
      <c r="ASG3" s="119"/>
      <c r="ASH3" s="119"/>
      <c r="ASI3" s="119"/>
      <c r="ASJ3" s="119"/>
      <c r="ASK3" s="119"/>
      <c r="ASL3" s="119"/>
      <c r="ASM3" s="119"/>
      <c r="ASN3" s="119"/>
      <c r="ASO3" s="119"/>
      <c r="ASP3" s="119"/>
      <c r="ASQ3" s="119"/>
      <c r="ASR3" s="119"/>
      <c r="ASS3" s="119"/>
      <c r="AST3" s="119"/>
      <c r="ASU3" s="119"/>
      <c r="ASV3" s="119"/>
      <c r="ASW3" s="119"/>
      <c r="ASX3" s="119"/>
      <c r="ASY3" s="119"/>
      <c r="ASZ3" s="119"/>
      <c r="ATA3" s="119"/>
      <c r="ATB3" s="119"/>
      <c r="ATC3" s="119"/>
      <c r="ATD3" s="119"/>
      <c r="ATE3" s="119"/>
      <c r="ATF3" s="119"/>
      <c r="ATG3" s="119"/>
      <c r="ATH3" s="119"/>
      <c r="ATI3" s="119"/>
    </row>
    <row r="4" spans="1:1205">
      <c r="B4" s="189" t="s">
        <v>213</v>
      </c>
      <c r="C4" s="189" t="s">
        <v>183</v>
      </c>
      <c r="D4" s="333" t="s">
        <v>214</v>
      </c>
      <c r="E4" s="189" t="s">
        <v>215</v>
      </c>
      <c r="F4" s="441" t="s">
        <v>217</v>
      </c>
      <c r="G4" s="442" t="s">
        <v>216</v>
      </c>
      <c r="H4" s="190"/>
      <c r="I4" s="137">
        <v>21</v>
      </c>
      <c r="J4" s="137">
        <v>22</v>
      </c>
      <c r="K4" s="146">
        <v>23</v>
      </c>
      <c r="L4" s="146">
        <v>24</v>
      </c>
      <c r="M4" s="137">
        <v>25</v>
      </c>
      <c r="N4" s="137">
        <v>26</v>
      </c>
      <c r="O4" s="137">
        <v>27</v>
      </c>
      <c r="P4" s="137">
        <v>28</v>
      </c>
      <c r="Q4" s="137">
        <v>29</v>
      </c>
      <c r="R4" s="146">
        <v>30</v>
      </c>
      <c r="S4" s="146">
        <v>31</v>
      </c>
      <c r="T4" s="282">
        <v>1</v>
      </c>
      <c r="U4" s="282">
        <v>2</v>
      </c>
      <c r="V4" s="146">
        <v>3</v>
      </c>
      <c r="W4" s="282">
        <v>4</v>
      </c>
      <c r="X4" s="137">
        <v>5</v>
      </c>
      <c r="Y4" s="218">
        <v>6</v>
      </c>
      <c r="Z4" s="146">
        <v>7</v>
      </c>
      <c r="AA4" s="282">
        <v>8</v>
      </c>
      <c r="AB4" s="137">
        <v>9</v>
      </c>
      <c r="AC4" s="218">
        <v>10</v>
      </c>
      <c r="AD4" s="137">
        <v>11</v>
      </c>
      <c r="AE4" s="218">
        <v>12</v>
      </c>
      <c r="AF4" s="137">
        <v>13</v>
      </c>
      <c r="AG4" s="282">
        <v>14</v>
      </c>
      <c r="AH4" s="137">
        <v>15</v>
      </c>
      <c r="AI4" s="218">
        <v>16</v>
      </c>
      <c r="AJ4" s="137">
        <v>17</v>
      </c>
      <c r="AK4" s="218">
        <v>18</v>
      </c>
      <c r="AL4" s="137">
        <v>19</v>
      </c>
      <c r="AM4" s="218">
        <v>20</v>
      </c>
      <c r="AN4" s="146">
        <v>21</v>
      </c>
      <c r="AO4" s="218">
        <v>22</v>
      </c>
      <c r="AP4" s="137">
        <v>23</v>
      </c>
      <c r="AQ4" s="218">
        <v>24</v>
      </c>
      <c r="AR4" s="137">
        <v>25</v>
      </c>
      <c r="AS4" s="218">
        <v>26</v>
      </c>
      <c r="AT4" s="146">
        <v>27</v>
      </c>
      <c r="AU4" s="282">
        <v>28</v>
      </c>
      <c r="AV4" s="137">
        <v>29</v>
      </c>
      <c r="AW4" s="218">
        <v>30</v>
      </c>
      <c r="AX4" s="137">
        <v>31</v>
      </c>
      <c r="AY4" s="218">
        <v>1</v>
      </c>
      <c r="AZ4" s="218">
        <v>2</v>
      </c>
      <c r="BA4" s="218">
        <v>3</v>
      </c>
      <c r="BB4" s="282">
        <v>4</v>
      </c>
      <c r="BC4" s="218">
        <v>5</v>
      </c>
      <c r="BD4" s="218">
        <v>6</v>
      </c>
      <c r="BE4" s="218">
        <v>7</v>
      </c>
      <c r="BF4" s="218">
        <v>8</v>
      </c>
      <c r="BG4" s="218">
        <v>9</v>
      </c>
      <c r="BH4" s="282">
        <v>10</v>
      </c>
      <c r="BI4" s="146">
        <v>11</v>
      </c>
      <c r="BJ4" s="282">
        <v>12</v>
      </c>
      <c r="BK4" s="137">
        <v>13</v>
      </c>
      <c r="BL4" s="218">
        <v>14</v>
      </c>
      <c r="BM4" s="137">
        <v>15</v>
      </c>
      <c r="BN4" s="218">
        <v>16</v>
      </c>
      <c r="BO4" s="137">
        <v>17</v>
      </c>
      <c r="BP4" s="282">
        <v>18</v>
      </c>
      <c r="BQ4" s="137">
        <v>19</v>
      </c>
      <c r="BR4" s="218">
        <v>20</v>
      </c>
      <c r="BS4" s="137">
        <v>21</v>
      </c>
      <c r="BT4" s="218">
        <v>22</v>
      </c>
      <c r="BU4" s="146">
        <v>23</v>
      </c>
      <c r="BV4" s="282">
        <v>24</v>
      </c>
      <c r="BW4" s="146">
        <v>25</v>
      </c>
      <c r="BX4" s="218">
        <v>26</v>
      </c>
      <c r="BY4" s="137">
        <v>27</v>
      </c>
      <c r="BZ4" s="218">
        <v>28</v>
      </c>
      <c r="CA4" s="218">
        <v>29</v>
      </c>
      <c r="CB4" s="218">
        <v>1</v>
      </c>
      <c r="CC4" s="218">
        <v>2</v>
      </c>
      <c r="CD4" s="282">
        <v>3</v>
      </c>
      <c r="CE4" s="218">
        <v>4</v>
      </c>
      <c r="CF4" s="218">
        <v>5</v>
      </c>
      <c r="CG4" s="218">
        <v>6</v>
      </c>
      <c r="CH4" s="218">
        <v>7</v>
      </c>
      <c r="CI4" s="218">
        <v>8</v>
      </c>
      <c r="CJ4" s="282">
        <v>9</v>
      </c>
      <c r="CK4" s="282">
        <v>10</v>
      </c>
      <c r="CL4" s="218">
        <v>11</v>
      </c>
      <c r="CM4" s="218">
        <v>12</v>
      </c>
      <c r="CN4" s="218">
        <v>13</v>
      </c>
      <c r="CO4" s="218">
        <v>14</v>
      </c>
      <c r="CP4" s="218">
        <v>15</v>
      </c>
      <c r="CQ4" s="282">
        <v>16</v>
      </c>
      <c r="CR4" s="282">
        <v>17</v>
      </c>
      <c r="CS4" s="218">
        <v>18</v>
      </c>
      <c r="CT4" s="218">
        <v>19</v>
      </c>
      <c r="CU4" s="282">
        <v>20</v>
      </c>
      <c r="CV4" s="218">
        <v>21</v>
      </c>
      <c r="CW4" s="218">
        <v>22</v>
      </c>
      <c r="CX4" s="218">
        <v>23</v>
      </c>
      <c r="CY4" s="282">
        <v>24</v>
      </c>
      <c r="CZ4" s="218">
        <v>25</v>
      </c>
      <c r="DA4" s="218">
        <v>26</v>
      </c>
      <c r="DB4" s="218">
        <v>27</v>
      </c>
      <c r="DC4" s="218">
        <v>28</v>
      </c>
      <c r="DD4" s="218">
        <v>29</v>
      </c>
      <c r="DE4" s="218">
        <v>30</v>
      </c>
      <c r="DF4" s="282">
        <v>31</v>
      </c>
      <c r="DG4" s="218">
        <v>1</v>
      </c>
      <c r="DH4" s="218">
        <v>2</v>
      </c>
      <c r="DI4" s="218">
        <v>3</v>
      </c>
      <c r="DJ4" s="218">
        <v>4</v>
      </c>
      <c r="DK4" s="218">
        <v>5</v>
      </c>
      <c r="DL4" s="282">
        <v>6</v>
      </c>
      <c r="DM4" s="282">
        <v>7</v>
      </c>
      <c r="DN4" s="218">
        <v>8</v>
      </c>
      <c r="DO4" s="218">
        <v>9</v>
      </c>
      <c r="DP4" s="218">
        <v>10</v>
      </c>
      <c r="DQ4" s="218">
        <v>11</v>
      </c>
      <c r="DR4" s="218">
        <v>12</v>
      </c>
      <c r="DS4" s="282">
        <v>13</v>
      </c>
      <c r="DT4" s="282">
        <v>14</v>
      </c>
      <c r="DU4" s="218">
        <v>15</v>
      </c>
      <c r="DV4" s="218">
        <v>16</v>
      </c>
      <c r="DW4" s="218">
        <v>17</v>
      </c>
      <c r="DX4" s="218">
        <v>18</v>
      </c>
      <c r="DY4" s="218">
        <v>19</v>
      </c>
      <c r="DZ4" s="282">
        <v>20</v>
      </c>
      <c r="EA4" s="282">
        <v>21</v>
      </c>
      <c r="EB4" s="218">
        <v>22</v>
      </c>
      <c r="EC4" s="218">
        <v>23</v>
      </c>
      <c r="ED4" s="218">
        <v>24</v>
      </c>
      <c r="EE4" s="218">
        <v>25</v>
      </c>
      <c r="EF4" s="218">
        <v>26</v>
      </c>
      <c r="EG4" s="218">
        <v>27</v>
      </c>
      <c r="EH4" s="282">
        <v>28</v>
      </c>
      <c r="EI4" s="282">
        <v>29</v>
      </c>
      <c r="EJ4" s="218">
        <v>30</v>
      </c>
      <c r="EK4" s="218">
        <v>1</v>
      </c>
      <c r="EL4" s="137">
        <v>2</v>
      </c>
      <c r="EM4" s="282">
        <v>3</v>
      </c>
      <c r="EN4" s="146">
        <v>4</v>
      </c>
      <c r="EO4" s="282">
        <v>5</v>
      </c>
      <c r="EP4" s="146">
        <v>6</v>
      </c>
      <c r="EQ4" s="218">
        <v>7</v>
      </c>
      <c r="ER4" s="137">
        <v>8</v>
      </c>
      <c r="ES4" s="218">
        <v>9</v>
      </c>
      <c r="ET4" s="137">
        <v>10</v>
      </c>
      <c r="EU4" s="218">
        <v>11</v>
      </c>
      <c r="EV4" s="146">
        <v>12</v>
      </c>
      <c r="EW4" s="218">
        <v>13</v>
      </c>
      <c r="EX4" s="137">
        <v>14</v>
      </c>
      <c r="EY4" s="218">
        <v>15</v>
      </c>
      <c r="EZ4" s="137">
        <v>16</v>
      </c>
      <c r="FA4" s="218">
        <v>17</v>
      </c>
      <c r="FB4" s="137">
        <v>18</v>
      </c>
      <c r="FC4" s="282">
        <v>19</v>
      </c>
      <c r="FD4" s="137">
        <v>20</v>
      </c>
      <c r="FE4" s="218">
        <v>21</v>
      </c>
      <c r="FF4" s="137">
        <v>22</v>
      </c>
      <c r="FG4" s="218">
        <v>23</v>
      </c>
      <c r="FH4" s="137">
        <v>24</v>
      </c>
      <c r="FI4" s="282">
        <v>25</v>
      </c>
      <c r="FJ4" s="146">
        <v>26</v>
      </c>
      <c r="FK4" s="218">
        <v>27</v>
      </c>
      <c r="FL4" s="137">
        <v>28</v>
      </c>
      <c r="FM4" s="218">
        <v>29</v>
      </c>
      <c r="FN4" s="137">
        <v>30</v>
      </c>
      <c r="FO4" s="218">
        <v>31</v>
      </c>
      <c r="FP4" s="282">
        <v>1</v>
      </c>
      <c r="FQ4" s="146">
        <v>2</v>
      </c>
      <c r="FR4" s="218">
        <v>3</v>
      </c>
      <c r="FS4" s="137">
        <v>4</v>
      </c>
      <c r="FT4" s="218">
        <v>5</v>
      </c>
      <c r="FU4" s="137">
        <v>6</v>
      </c>
      <c r="FV4" s="218">
        <v>7</v>
      </c>
      <c r="FW4" s="146">
        <v>8</v>
      </c>
      <c r="FX4" s="282">
        <v>9</v>
      </c>
      <c r="FY4" s="137">
        <v>10</v>
      </c>
      <c r="FZ4" s="218">
        <v>11</v>
      </c>
      <c r="GA4" s="137">
        <v>12</v>
      </c>
      <c r="GB4" s="218">
        <v>13</v>
      </c>
      <c r="GC4" s="137">
        <v>14</v>
      </c>
      <c r="GD4" s="282">
        <v>15</v>
      </c>
      <c r="GE4" s="146">
        <v>16</v>
      </c>
      <c r="GF4" s="218">
        <v>17</v>
      </c>
      <c r="GG4" s="137">
        <v>18</v>
      </c>
      <c r="GH4" s="218">
        <v>19</v>
      </c>
      <c r="GI4" s="137">
        <v>20</v>
      </c>
      <c r="GJ4" s="218">
        <v>21</v>
      </c>
      <c r="GK4" s="137">
        <v>22</v>
      </c>
      <c r="GL4" s="282">
        <v>23</v>
      </c>
      <c r="GM4" s="137">
        <v>24</v>
      </c>
      <c r="GN4" s="218">
        <v>25</v>
      </c>
      <c r="GO4" s="137">
        <v>26</v>
      </c>
      <c r="GP4" s="218">
        <v>27</v>
      </c>
      <c r="GQ4" s="137">
        <v>28</v>
      </c>
      <c r="GR4" s="282">
        <v>29</v>
      </c>
      <c r="GS4" s="146">
        <v>30</v>
      </c>
      <c r="GT4" s="218">
        <v>1</v>
      </c>
      <c r="GU4" s="137">
        <v>2</v>
      </c>
      <c r="GV4" s="218">
        <v>3</v>
      </c>
      <c r="GW4" s="137">
        <v>4</v>
      </c>
      <c r="GX4" s="218">
        <v>5</v>
      </c>
      <c r="GY4" s="137">
        <v>6</v>
      </c>
      <c r="GZ4" s="282">
        <v>7</v>
      </c>
      <c r="HA4" s="137">
        <v>8</v>
      </c>
      <c r="HB4" s="218">
        <v>9</v>
      </c>
      <c r="HC4" s="137">
        <v>10</v>
      </c>
      <c r="HD4" s="218">
        <v>11</v>
      </c>
      <c r="HE4" s="137">
        <v>12</v>
      </c>
      <c r="HF4" s="218">
        <v>13</v>
      </c>
      <c r="HG4" s="146">
        <v>14</v>
      </c>
      <c r="HH4" s="282">
        <v>15</v>
      </c>
      <c r="HI4" s="137">
        <v>16</v>
      </c>
      <c r="HJ4" s="218">
        <v>17</v>
      </c>
      <c r="HK4" s="137">
        <v>18</v>
      </c>
      <c r="HL4" s="218">
        <v>19</v>
      </c>
      <c r="HM4" s="146">
        <v>20</v>
      </c>
      <c r="HN4" s="282">
        <v>21</v>
      </c>
      <c r="HO4" s="137">
        <v>22</v>
      </c>
      <c r="HP4" s="218">
        <v>23</v>
      </c>
      <c r="HQ4" s="137">
        <v>24</v>
      </c>
      <c r="HR4" s="218">
        <v>25</v>
      </c>
      <c r="HS4" s="137">
        <v>26</v>
      </c>
      <c r="HT4" s="218">
        <v>27</v>
      </c>
      <c r="HU4" s="146">
        <v>28</v>
      </c>
      <c r="HV4" s="218">
        <v>29</v>
      </c>
      <c r="HW4" s="137">
        <v>30</v>
      </c>
      <c r="HX4" s="218">
        <v>31</v>
      </c>
      <c r="HY4" s="137">
        <v>1</v>
      </c>
      <c r="HZ4" s="137">
        <v>2</v>
      </c>
      <c r="IA4" s="137">
        <v>3</v>
      </c>
      <c r="IB4" s="146">
        <v>4</v>
      </c>
      <c r="IC4" s="137">
        <v>5</v>
      </c>
      <c r="ID4" s="137">
        <v>6</v>
      </c>
      <c r="IE4" s="137">
        <v>7</v>
      </c>
      <c r="IF4" s="137">
        <v>8</v>
      </c>
      <c r="IG4" s="137">
        <v>9</v>
      </c>
      <c r="IH4" s="137">
        <v>10</v>
      </c>
      <c r="II4" s="146">
        <v>11</v>
      </c>
      <c r="IJ4" s="146">
        <v>12</v>
      </c>
      <c r="IK4" s="146">
        <v>13</v>
      </c>
      <c r="IL4" s="146">
        <v>14</v>
      </c>
      <c r="IM4" s="146">
        <v>15</v>
      </c>
      <c r="IN4" s="146">
        <v>16</v>
      </c>
      <c r="IO4" s="137">
        <v>17</v>
      </c>
      <c r="IP4" s="146">
        <v>18</v>
      </c>
      <c r="IQ4" s="137">
        <v>19</v>
      </c>
      <c r="IR4" s="137">
        <v>20</v>
      </c>
      <c r="IS4" s="137">
        <v>21</v>
      </c>
      <c r="IT4" s="137">
        <v>22</v>
      </c>
      <c r="IU4" s="137">
        <v>23</v>
      </c>
      <c r="IV4" s="146">
        <v>24</v>
      </c>
      <c r="IW4" s="146">
        <v>25</v>
      </c>
      <c r="IX4" s="137">
        <v>26</v>
      </c>
      <c r="IY4" s="137">
        <v>27</v>
      </c>
      <c r="IZ4" s="137">
        <v>28</v>
      </c>
      <c r="JA4" s="137">
        <v>29</v>
      </c>
      <c r="JB4" s="137">
        <v>30</v>
      </c>
      <c r="JC4" s="146">
        <v>31</v>
      </c>
      <c r="JD4" s="146">
        <v>1</v>
      </c>
      <c r="JE4" s="137">
        <v>2</v>
      </c>
      <c r="JF4" s="137">
        <v>3</v>
      </c>
      <c r="JG4" s="137">
        <v>4</v>
      </c>
      <c r="JH4" s="137">
        <v>5</v>
      </c>
      <c r="JI4" s="137">
        <v>6</v>
      </c>
      <c r="JJ4" s="146">
        <v>7</v>
      </c>
      <c r="JK4" s="146">
        <v>8</v>
      </c>
      <c r="JL4" s="137">
        <v>9</v>
      </c>
      <c r="JM4" s="137">
        <v>10</v>
      </c>
      <c r="JN4" s="137">
        <v>11</v>
      </c>
      <c r="JO4" s="137">
        <v>12</v>
      </c>
      <c r="JP4" s="137">
        <v>13</v>
      </c>
      <c r="JQ4" s="146">
        <v>14</v>
      </c>
      <c r="JR4" s="146">
        <v>15</v>
      </c>
      <c r="JS4" s="146">
        <v>16</v>
      </c>
      <c r="JT4" s="137">
        <v>17</v>
      </c>
      <c r="JU4" s="137">
        <v>18</v>
      </c>
      <c r="JV4" s="137">
        <v>19</v>
      </c>
      <c r="JW4" s="137">
        <v>20</v>
      </c>
      <c r="JX4" s="146">
        <v>21</v>
      </c>
      <c r="JY4" s="146">
        <v>22</v>
      </c>
      <c r="JZ4" s="146">
        <v>23</v>
      </c>
      <c r="KA4" s="137">
        <v>24</v>
      </c>
      <c r="KB4" s="137">
        <v>25</v>
      </c>
      <c r="KC4" s="137">
        <v>26</v>
      </c>
      <c r="KD4" s="137">
        <v>27</v>
      </c>
      <c r="KE4" s="137">
        <v>28</v>
      </c>
      <c r="KF4" s="146">
        <v>29</v>
      </c>
      <c r="KG4" s="137">
        <v>30</v>
      </c>
      <c r="KH4" s="218">
        <v>1</v>
      </c>
      <c r="KI4" s="218">
        <v>2</v>
      </c>
      <c r="KJ4" s="218">
        <v>3</v>
      </c>
      <c r="KK4" s="218">
        <v>4</v>
      </c>
      <c r="KL4" s="218">
        <v>5</v>
      </c>
      <c r="KM4" s="282">
        <v>6</v>
      </c>
      <c r="KN4" s="218">
        <v>7</v>
      </c>
      <c r="KO4" s="218">
        <v>8</v>
      </c>
      <c r="KP4" s="218">
        <v>9</v>
      </c>
      <c r="KQ4" s="218">
        <v>10</v>
      </c>
      <c r="KR4" s="218">
        <v>11</v>
      </c>
      <c r="KS4" s="282">
        <v>12</v>
      </c>
      <c r="KT4" s="282">
        <v>13</v>
      </c>
      <c r="KU4" s="282">
        <v>14</v>
      </c>
      <c r="KV4" s="218">
        <v>15</v>
      </c>
      <c r="KW4" s="218">
        <v>16</v>
      </c>
      <c r="KX4" s="218">
        <v>17</v>
      </c>
      <c r="KY4" s="218">
        <v>18</v>
      </c>
      <c r="KZ4" s="282">
        <v>19</v>
      </c>
      <c r="LA4" s="282">
        <v>20</v>
      </c>
      <c r="LB4" s="218">
        <v>21</v>
      </c>
      <c r="LC4" s="218">
        <v>22</v>
      </c>
      <c r="LD4" s="218">
        <v>23</v>
      </c>
      <c r="LE4" s="218">
        <v>24</v>
      </c>
      <c r="LF4" s="218">
        <v>25</v>
      </c>
      <c r="LG4" s="282">
        <v>26</v>
      </c>
      <c r="LH4" s="282">
        <v>27</v>
      </c>
      <c r="LI4" s="218">
        <v>28</v>
      </c>
      <c r="LJ4" s="218">
        <v>29</v>
      </c>
      <c r="LK4" s="218">
        <v>30</v>
      </c>
      <c r="LL4" s="218">
        <v>31</v>
      </c>
      <c r="LM4" s="218">
        <v>1</v>
      </c>
      <c r="LN4" s="218">
        <v>2</v>
      </c>
      <c r="LO4" s="282">
        <v>3</v>
      </c>
      <c r="LP4" s="282">
        <v>4</v>
      </c>
      <c r="LQ4" s="218">
        <v>5</v>
      </c>
      <c r="LR4" s="218">
        <v>6</v>
      </c>
      <c r="LS4" s="218">
        <v>7</v>
      </c>
      <c r="LT4" s="218">
        <v>8</v>
      </c>
      <c r="LU4" s="282">
        <v>9</v>
      </c>
      <c r="LV4" s="282">
        <v>10</v>
      </c>
      <c r="LW4" s="218">
        <v>11</v>
      </c>
      <c r="LX4" s="218">
        <v>12</v>
      </c>
      <c r="LY4" s="218">
        <v>13</v>
      </c>
      <c r="LZ4" s="218">
        <v>14</v>
      </c>
      <c r="MA4" s="218">
        <v>15</v>
      </c>
      <c r="MB4" s="282">
        <v>16</v>
      </c>
      <c r="MC4" s="282">
        <v>17</v>
      </c>
      <c r="MD4" s="218">
        <v>18</v>
      </c>
      <c r="ME4" s="218">
        <v>19</v>
      </c>
      <c r="MF4" s="218">
        <v>20</v>
      </c>
      <c r="MG4" s="218">
        <v>21</v>
      </c>
      <c r="MH4" s="218">
        <v>22</v>
      </c>
      <c r="MI4" s="282">
        <v>23</v>
      </c>
      <c r="MJ4" s="282">
        <v>24</v>
      </c>
      <c r="MK4" s="218">
        <v>25</v>
      </c>
      <c r="ML4" s="218">
        <v>26</v>
      </c>
      <c r="MM4" s="218">
        <v>27</v>
      </c>
      <c r="MN4" s="218">
        <v>28</v>
      </c>
      <c r="MO4" s="218">
        <v>29</v>
      </c>
      <c r="MP4" s="282">
        <v>30</v>
      </c>
      <c r="MQ4" s="282">
        <v>1</v>
      </c>
      <c r="MR4" s="218">
        <v>2</v>
      </c>
      <c r="MS4" s="218">
        <v>3</v>
      </c>
      <c r="MT4" s="218">
        <v>4</v>
      </c>
      <c r="MU4" s="218">
        <v>5</v>
      </c>
      <c r="MV4" s="218">
        <v>6</v>
      </c>
      <c r="MW4" s="282">
        <v>7</v>
      </c>
      <c r="MX4" s="282">
        <v>8</v>
      </c>
      <c r="MY4" s="218">
        <v>9</v>
      </c>
      <c r="MZ4" s="218">
        <v>10</v>
      </c>
      <c r="NA4" s="218">
        <v>11</v>
      </c>
      <c r="NB4" s="218">
        <v>12</v>
      </c>
      <c r="NC4" s="218">
        <v>13</v>
      </c>
      <c r="ND4" s="282">
        <v>14</v>
      </c>
      <c r="NE4" s="282">
        <v>15</v>
      </c>
      <c r="NF4" s="218">
        <v>16</v>
      </c>
      <c r="NG4" s="218">
        <v>17</v>
      </c>
      <c r="NH4" s="218">
        <v>18</v>
      </c>
      <c r="NI4" s="218">
        <v>19</v>
      </c>
      <c r="NJ4" s="218">
        <v>20</v>
      </c>
      <c r="NK4" s="218">
        <v>21</v>
      </c>
      <c r="NL4" s="282">
        <v>22</v>
      </c>
      <c r="NM4" s="218">
        <v>23</v>
      </c>
      <c r="NN4" s="218">
        <v>24</v>
      </c>
      <c r="NO4" s="218">
        <v>25</v>
      </c>
      <c r="NP4" s="218">
        <v>26</v>
      </c>
      <c r="NQ4" s="218">
        <v>27</v>
      </c>
      <c r="NR4" s="218">
        <v>28</v>
      </c>
      <c r="NS4" s="282">
        <v>29</v>
      </c>
      <c r="NT4" s="282">
        <v>30</v>
      </c>
      <c r="NU4" s="282">
        <v>31</v>
      </c>
      <c r="NV4" s="282">
        <v>1</v>
      </c>
      <c r="NW4" s="282">
        <v>2</v>
      </c>
      <c r="NX4" s="282">
        <v>3</v>
      </c>
      <c r="NY4" s="282">
        <v>4</v>
      </c>
      <c r="NZ4" s="282">
        <v>5</v>
      </c>
      <c r="OA4" s="218">
        <v>6</v>
      </c>
      <c r="OB4" s="218">
        <v>7</v>
      </c>
      <c r="OC4" s="218">
        <v>8</v>
      </c>
      <c r="OD4" s="218">
        <v>9</v>
      </c>
      <c r="OE4" s="218">
        <v>10</v>
      </c>
      <c r="OF4" s="218">
        <v>11</v>
      </c>
      <c r="OG4" s="282">
        <v>12</v>
      </c>
      <c r="OH4" s="282">
        <v>13</v>
      </c>
      <c r="OI4" s="218">
        <v>14</v>
      </c>
      <c r="OJ4" s="218">
        <v>15</v>
      </c>
      <c r="OK4" s="218">
        <v>16</v>
      </c>
      <c r="OL4" s="218">
        <v>17</v>
      </c>
      <c r="OM4" s="218">
        <v>18</v>
      </c>
      <c r="ON4" s="282">
        <v>19</v>
      </c>
      <c r="OO4" s="218">
        <v>20</v>
      </c>
      <c r="OP4" s="218">
        <v>21</v>
      </c>
      <c r="OQ4" s="218">
        <v>22</v>
      </c>
      <c r="OR4" s="218">
        <v>23</v>
      </c>
      <c r="OS4" s="218">
        <v>24</v>
      </c>
      <c r="OT4" s="282">
        <v>25</v>
      </c>
      <c r="OU4" s="282">
        <v>26</v>
      </c>
      <c r="OV4" s="218">
        <v>27</v>
      </c>
      <c r="OW4" s="218">
        <v>28</v>
      </c>
      <c r="OX4" s="218">
        <v>29</v>
      </c>
      <c r="OY4" s="218">
        <v>30</v>
      </c>
      <c r="OZ4" s="218">
        <v>31</v>
      </c>
      <c r="PA4" s="282">
        <v>1</v>
      </c>
      <c r="PB4" s="282">
        <v>2</v>
      </c>
      <c r="PC4" s="218">
        <v>3</v>
      </c>
      <c r="PD4" s="218">
        <v>4</v>
      </c>
      <c r="PE4" s="218">
        <v>5</v>
      </c>
      <c r="PF4" s="218">
        <v>6</v>
      </c>
      <c r="PG4" s="218">
        <v>7</v>
      </c>
      <c r="PH4" s="218">
        <v>8</v>
      </c>
      <c r="PI4" s="282">
        <v>9</v>
      </c>
      <c r="PJ4" s="218">
        <v>10</v>
      </c>
      <c r="PK4" s="282">
        <v>11</v>
      </c>
      <c r="PL4" s="218">
        <v>12</v>
      </c>
      <c r="PM4" s="218">
        <v>13</v>
      </c>
      <c r="PN4" s="218">
        <v>14</v>
      </c>
      <c r="PO4" s="282">
        <v>15</v>
      </c>
      <c r="PP4" s="282">
        <v>16</v>
      </c>
      <c r="PQ4" s="218">
        <v>17</v>
      </c>
      <c r="PR4" s="218">
        <v>18</v>
      </c>
      <c r="PS4" s="218">
        <v>19</v>
      </c>
      <c r="PT4" s="218">
        <v>20</v>
      </c>
      <c r="PU4" s="218">
        <v>21</v>
      </c>
      <c r="PV4" s="282">
        <v>22</v>
      </c>
      <c r="PW4" s="282">
        <v>23</v>
      </c>
      <c r="PX4" s="282">
        <v>24</v>
      </c>
      <c r="PY4" s="218">
        <v>25</v>
      </c>
      <c r="PZ4" s="218">
        <v>26</v>
      </c>
      <c r="QA4" s="218">
        <v>27</v>
      </c>
      <c r="QB4" s="218">
        <v>28</v>
      </c>
      <c r="QC4" s="218">
        <v>1</v>
      </c>
      <c r="QD4" s="282">
        <v>2</v>
      </c>
      <c r="QE4" s="218">
        <v>3</v>
      </c>
      <c r="QF4" s="218">
        <v>4</v>
      </c>
      <c r="QG4" s="218">
        <v>5</v>
      </c>
      <c r="QH4" s="218">
        <v>6</v>
      </c>
      <c r="QI4" s="218">
        <v>7</v>
      </c>
      <c r="QJ4" s="282">
        <v>8</v>
      </c>
      <c r="QK4" s="282">
        <v>9</v>
      </c>
      <c r="QL4" s="218">
        <v>10</v>
      </c>
      <c r="QM4" s="218">
        <v>11</v>
      </c>
      <c r="QN4" s="218">
        <v>12</v>
      </c>
      <c r="QO4" s="218">
        <v>13</v>
      </c>
      <c r="QP4" s="218">
        <v>14</v>
      </c>
      <c r="QQ4" s="282">
        <v>15</v>
      </c>
      <c r="QR4" s="282">
        <v>16</v>
      </c>
      <c r="QS4" s="218">
        <v>17</v>
      </c>
      <c r="QT4" s="218">
        <v>18</v>
      </c>
      <c r="QU4" s="218">
        <v>19</v>
      </c>
      <c r="QV4" s="282">
        <v>20</v>
      </c>
      <c r="QW4" s="218">
        <v>21</v>
      </c>
      <c r="QX4" s="218">
        <v>22</v>
      </c>
      <c r="QY4" s="282">
        <v>23</v>
      </c>
      <c r="QZ4" s="218">
        <v>24</v>
      </c>
      <c r="RA4" s="218">
        <v>25</v>
      </c>
      <c r="RB4" s="218">
        <v>26</v>
      </c>
      <c r="RC4" s="218">
        <v>27</v>
      </c>
      <c r="RD4" s="218">
        <v>28</v>
      </c>
      <c r="RE4" s="218">
        <v>29</v>
      </c>
      <c r="RF4" s="282">
        <v>30</v>
      </c>
      <c r="RG4" s="218">
        <v>31</v>
      </c>
      <c r="RH4" s="218">
        <v>1</v>
      </c>
      <c r="RI4" s="218">
        <v>2</v>
      </c>
      <c r="RJ4" s="218">
        <v>3</v>
      </c>
      <c r="RK4" s="218">
        <v>4</v>
      </c>
      <c r="RL4" s="282">
        <v>5</v>
      </c>
      <c r="RM4" s="282">
        <v>6</v>
      </c>
      <c r="RN4" s="218">
        <v>7</v>
      </c>
      <c r="RO4" s="218">
        <v>8</v>
      </c>
      <c r="RP4" s="218">
        <v>9</v>
      </c>
      <c r="RQ4" s="218">
        <v>10</v>
      </c>
      <c r="RR4" s="218">
        <v>11</v>
      </c>
      <c r="RS4" s="282">
        <v>12</v>
      </c>
      <c r="RT4" s="282">
        <v>13</v>
      </c>
      <c r="RU4" s="218">
        <v>14</v>
      </c>
      <c r="RV4" s="218">
        <v>15</v>
      </c>
      <c r="RW4" s="218">
        <v>16</v>
      </c>
      <c r="RX4" s="218">
        <v>17</v>
      </c>
      <c r="RY4" s="218">
        <v>18</v>
      </c>
      <c r="RZ4" s="282">
        <v>19</v>
      </c>
      <c r="SA4" s="282">
        <v>20</v>
      </c>
      <c r="SB4" s="218">
        <v>21</v>
      </c>
      <c r="SC4" s="218">
        <v>22</v>
      </c>
      <c r="SD4" s="218">
        <v>23</v>
      </c>
      <c r="SE4" s="218">
        <v>24</v>
      </c>
      <c r="SF4" s="218">
        <v>25</v>
      </c>
      <c r="SG4" s="218">
        <v>26</v>
      </c>
      <c r="SH4" s="282">
        <v>27</v>
      </c>
      <c r="SI4" s="218">
        <v>28</v>
      </c>
      <c r="SJ4" s="282">
        <v>29</v>
      </c>
      <c r="SK4" s="218">
        <v>30</v>
      </c>
      <c r="SL4" s="218">
        <v>1</v>
      </c>
      <c r="SM4" s="218">
        <v>2</v>
      </c>
      <c r="SN4" s="282">
        <v>3</v>
      </c>
      <c r="SO4" s="282">
        <v>4</v>
      </c>
      <c r="SP4" s="282">
        <v>5</v>
      </c>
      <c r="SQ4" s="282">
        <v>6</v>
      </c>
      <c r="SR4" s="218">
        <v>7</v>
      </c>
      <c r="SS4" s="218">
        <v>8</v>
      </c>
      <c r="ST4" s="218">
        <v>9</v>
      </c>
      <c r="SU4" s="218">
        <v>10</v>
      </c>
      <c r="SV4" s="282">
        <v>11</v>
      </c>
      <c r="SW4" s="218">
        <v>12</v>
      </c>
      <c r="SX4" s="218">
        <v>13</v>
      </c>
      <c r="SY4" s="218">
        <v>14</v>
      </c>
      <c r="SZ4" s="218">
        <v>15</v>
      </c>
      <c r="TA4" s="218">
        <v>16</v>
      </c>
      <c r="TB4" s="218">
        <v>17</v>
      </c>
      <c r="TC4" s="282">
        <v>18</v>
      </c>
      <c r="TD4" s="218">
        <v>19</v>
      </c>
      <c r="TE4" s="218">
        <v>20</v>
      </c>
      <c r="TF4" s="218">
        <v>21</v>
      </c>
      <c r="TG4" s="218">
        <v>22</v>
      </c>
      <c r="TH4" s="218">
        <v>23</v>
      </c>
      <c r="TI4" s="282">
        <v>24</v>
      </c>
      <c r="TJ4" s="282">
        <v>25</v>
      </c>
      <c r="TK4" s="218">
        <v>26</v>
      </c>
      <c r="TL4" s="218">
        <v>27</v>
      </c>
      <c r="TM4" s="218">
        <v>28</v>
      </c>
      <c r="TN4" s="218">
        <v>29</v>
      </c>
      <c r="TO4" s="218">
        <v>30</v>
      </c>
      <c r="TP4" s="282">
        <v>31</v>
      </c>
      <c r="TQ4" s="282">
        <v>1</v>
      </c>
      <c r="TR4" s="218">
        <v>2</v>
      </c>
      <c r="TS4" s="218">
        <v>3</v>
      </c>
      <c r="TT4" s="218">
        <v>4</v>
      </c>
      <c r="TU4" s="218">
        <v>5</v>
      </c>
      <c r="TV4" s="218">
        <v>6</v>
      </c>
      <c r="TW4" s="218">
        <v>7</v>
      </c>
      <c r="TX4" s="282">
        <v>8</v>
      </c>
      <c r="TY4" s="218">
        <v>9</v>
      </c>
      <c r="TZ4" s="218">
        <v>10</v>
      </c>
      <c r="UA4" s="218">
        <v>11</v>
      </c>
      <c r="UB4" s="218">
        <v>12</v>
      </c>
      <c r="UC4" s="218">
        <v>13</v>
      </c>
      <c r="UD4" s="282">
        <v>14</v>
      </c>
      <c r="UE4" s="282">
        <v>15</v>
      </c>
      <c r="UF4" s="218">
        <v>16</v>
      </c>
      <c r="UG4" s="218">
        <v>17</v>
      </c>
      <c r="UH4" s="218">
        <v>18</v>
      </c>
      <c r="UI4" s="218">
        <v>19</v>
      </c>
      <c r="UJ4" s="218">
        <v>20</v>
      </c>
      <c r="UK4" s="282">
        <v>21</v>
      </c>
      <c r="UL4" s="282">
        <v>22</v>
      </c>
      <c r="UM4" s="218">
        <v>23</v>
      </c>
      <c r="UN4" s="218">
        <v>24</v>
      </c>
      <c r="UO4" s="218">
        <v>25</v>
      </c>
      <c r="UP4" s="218">
        <v>26</v>
      </c>
      <c r="UQ4" s="218">
        <v>27</v>
      </c>
      <c r="UR4" s="282">
        <v>28</v>
      </c>
      <c r="US4" s="282">
        <v>29</v>
      </c>
      <c r="UT4" s="218">
        <v>30</v>
      </c>
      <c r="UU4" s="218">
        <v>1</v>
      </c>
      <c r="UV4" s="218">
        <v>2</v>
      </c>
      <c r="UW4" s="218">
        <v>3</v>
      </c>
      <c r="UX4" s="218">
        <v>4</v>
      </c>
      <c r="UY4" s="218">
        <v>5</v>
      </c>
      <c r="UZ4" s="282">
        <v>6</v>
      </c>
      <c r="VA4" s="218">
        <v>7</v>
      </c>
      <c r="VB4" s="218">
        <v>8</v>
      </c>
      <c r="VC4" s="218">
        <v>9</v>
      </c>
      <c r="VD4" s="218">
        <v>10</v>
      </c>
      <c r="VE4" s="218">
        <v>11</v>
      </c>
      <c r="VF4" s="282">
        <v>12</v>
      </c>
      <c r="VG4" s="282">
        <v>13</v>
      </c>
      <c r="VH4" s="218">
        <v>14</v>
      </c>
      <c r="VI4" s="218">
        <v>15</v>
      </c>
      <c r="VJ4" s="218">
        <v>16</v>
      </c>
      <c r="VK4" s="218">
        <v>17</v>
      </c>
      <c r="VL4" s="218">
        <v>18</v>
      </c>
      <c r="VM4" s="282">
        <v>19</v>
      </c>
      <c r="VN4" s="282">
        <v>20</v>
      </c>
      <c r="VO4" s="282">
        <v>21</v>
      </c>
      <c r="VP4" s="218">
        <v>22</v>
      </c>
      <c r="VQ4" s="218">
        <v>23</v>
      </c>
      <c r="VR4" s="218">
        <v>24</v>
      </c>
      <c r="VS4" s="218">
        <v>25</v>
      </c>
      <c r="VT4" s="218">
        <v>26</v>
      </c>
      <c r="VU4" s="282">
        <v>27</v>
      </c>
      <c r="VV4" s="218">
        <v>28</v>
      </c>
      <c r="VW4" s="218">
        <v>29</v>
      </c>
      <c r="VX4" s="218">
        <v>30</v>
      </c>
      <c r="VY4" s="218">
        <v>31</v>
      </c>
      <c r="VZ4" s="218">
        <v>1</v>
      </c>
      <c r="WA4" s="218">
        <v>2</v>
      </c>
      <c r="WB4" s="282">
        <v>3</v>
      </c>
      <c r="WC4" s="218">
        <v>4</v>
      </c>
      <c r="WD4" s="218">
        <v>5</v>
      </c>
      <c r="WE4" s="218">
        <v>6</v>
      </c>
      <c r="WF4" s="218">
        <v>7</v>
      </c>
      <c r="WG4" s="218">
        <v>8</v>
      </c>
      <c r="WH4" s="218">
        <v>9</v>
      </c>
      <c r="WI4" s="282">
        <v>10</v>
      </c>
      <c r="WJ4" s="282">
        <v>11</v>
      </c>
      <c r="WK4" s="218">
        <v>12</v>
      </c>
      <c r="WL4" s="282">
        <v>13</v>
      </c>
      <c r="WM4" s="282">
        <v>14</v>
      </c>
      <c r="WN4" s="282">
        <v>15</v>
      </c>
      <c r="WO4" s="282">
        <v>16</v>
      </c>
      <c r="WP4" s="282">
        <v>17</v>
      </c>
      <c r="WQ4" s="218">
        <v>18</v>
      </c>
      <c r="WR4" s="218">
        <v>19</v>
      </c>
      <c r="WS4" s="218">
        <v>20</v>
      </c>
      <c r="WT4" s="218">
        <v>21</v>
      </c>
      <c r="WU4" s="218">
        <v>22</v>
      </c>
      <c r="WV4" s="282">
        <v>23</v>
      </c>
      <c r="WW4" s="282">
        <v>24</v>
      </c>
      <c r="WX4" s="218">
        <v>25</v>
      </c>
      <c r="WY4" s="218">
        <v>26</v>
      </c>
      <c r="WZ4" s="218">
        <v>27</v>
      </c>
      <c r="XA4" s="218">
        <v>28</v>
      </c>
      <c r="XB4" s="218">
        <v>29</v>
      </c>
      <c r="XC4" s="282">
        <v>30</v>
      </c>
      <c r="XD4" s="282">
        <v>31</v>
      </c>
      <c r="XE4" s="218">
        <v>1</v>
      </c>
      <c r="XF4" s="218">
        <v>2</v>
      </c>
      <c r="XG4" s="218">
        <v>3</v>
      </c>
      <c r="XH4" s="218">
        <v>4</v>
      </c>
      <c r="XI4" s="218">
        <v>5</v>
      </c>
      <c r="XJ4" s="282">
        <v>6</v>
      </c>
      <c r="XK4" s="282">
        <v>7</v>
      </c>
      <c r="XL4" s="218">
        <v>8</v>
      </c>
      <c r="XM4" s="218">
        <v>9</v>
      </c>
      <c r="XN4" s="218">
        <v>10</v>
      </c>
      <c r="XO4" s="218">
        <v>11</v>
      </c>
      <c r="XP4" s="218">
        <v>12</v>
      </c>
      <c r="XQ4" s="282">
        <v>13</v>
      </c>
      <c r="XR4" s="282">
        <v>14</v>
      </c>
      <c r="XS4" s="282">
        <v>15</v>
      </c>
      <c r="XT4" s="218">
        <v>16</v>
      </c>
      <c r="XU4" s="218">
        <v>17</v>
      </c>
      <c r="XV4" s="218">
        <v>18</v>
      </c>
      <c r="XW4" s="218">
        <v>19</v>
      </c>
      <c r="XX4" s="282">
        <v>20</v>
      </c>
      <c r="XY4" s="282">
        <v>21</v>
      </c>
      <c r="XZ4" s="218">
        <v>22</v>
      </c>
      <c r="YA4" s="282">
        <v>23</v>
      </c>
      <c r="YB4" s="218">
        <v>24</v>
      </c>
      <c r="YC4" s="218">
        <v>25</v>
      </c>
      <c r="YD4" s="218">
        <v>26</v>
      </c>
      <c r="YE4" s="282">
        <v>27</v>
      </c>
      <c r="YF4" s="282">
        <v>28</v>
      </c>
      <c r="YG4" s="218">
        <v>29</v>
      </c>
      <c r="YH4" s="218">
        <v>30</v>
      </c>
      <c r="YI4" s="218">
        <v>1</v>
      </c>
      <c r="YJ4" s="218">
        <v>2</v>
      </c>
      <c r="YK4" s="218">
        <v>3</v>
      </c>
      <c r="YL4" s="218">
        <v>4</v>
      </c>
      <c r="YM4" s="282">
        <v>5</v>
      </c>
      <c r="YN4" s="218">
        <v>6</v>
      </c>
      <c r="YO4" s="218">
        <v>7</v>
      </c>
      <c r="YP4" s="218">
        <v>8</v>
      </c>
      <c r="YQ4" s="218">
        <v>9</v>
      </c>
      <c r="YR4" s="218">
        <v>10</v>
      </c>
      <c r="YS4" s="282">
        <v>11</v>
      </c>
      <c r="YT4" s="282">
        <v>12</v>
      </c>
      <c r="YU4" s="282">
        <v>13</v>
      </c>
      <c r="YV4" s="218">
        <v>14</v>
      </c>
      <c r="YW4" s="218">
        <v>15</v>
      </c>
      <c r="YX4" s="218">
        <v>16</v>
      </c>
      <c r="YY4" s="218">
        <v>17</v>
      </c>
      <c r="YZ4" s="282">
        <v>18</v>
      </c>
      <c r="ZA4" s="282">
        <v>19</v>
      </c>
      <c r="ZB4" s="218">
        <v>20</v>
      </c>
      <c r="ZC4" s="218">
        <v>21</v>
      </c>
      <c r="ZD4" s="218">
        <v>22</v>
      </c>
      <c r="ZE4" s="218">
        <v>23</v>
      </c>
      <c r="ZF4" s="218">
        <v>24</v>
      </c>
      <c r="ZG4" s="282">
        <v>25</v>
      </c>
      <c r="ZH4" s="282">
        <v>26</v>
      </c>
      <c r="ZI4" s="218">
        <v>27</v>
      </c>
      <c r="ZJ4" s="218">
        <v>28</v>
      </c>
      <c r="ZK4" s="218">
        <v>29</v>
      </c>
      <c r="ZL4" s="218">
        <v>30</v>
      </c>
      <c r="ZM4" s="218">
        <v>31</v>
      </c>
      <c r="ZN4" s="282">
        <v>1</v>
      </c>
      <c r="ZO4" s="282">
        <v>2</v>
      </c>
      <c r="ZP4" s="282">
        <v>3</v>
      </c>
      <c r="ZQ4" s="218">
        <v>4</v>
      </c>
      <c r="ZR4" s="218">
        <v>5</v>
      </c>
      <c r="ZS4" s="218">
        <v>6</v>
      </c>
      <c r="ZT4" s="218">
        <v>7</v>
      </c>
      <c r="ZU4" s="218">
        <v>8</v>
      </c>
      <c r="ZV4" s="282">
        <v>9</v>
      </c>
      <c r="ZW4" s="218">
        <v>10</v>
      </c>
      <c r="ZX4" s="218">
        <v>11</v>
      </c>
      <c r="ZY4" s="218">
        <v>12</v>
      </c>
      <c r="ZZ4" s="218">
        <v>13</v>
      </c>
      <c r="AAA4" s="218">
        <v>14</v>
      </c>
      <c r="AAB4" s="282">
        <v>15</v>
      </c>
      <c r="AAC4" s="282">
        <v>16</v>
      </c>
      <c r="AAD4" s="218">
        <v>17</v>
      </c>
      <c r="AAE4" s="218">
        <v>18</v>
      </c>
      <c r="AAF4" s="218">
        <v>19</v>
      </c>
      <c r="AAG4" s="218">
        <v>20</v>
      </c>
      <c r="AAH4" s="218">
        <v>21</v>
      </c>
      <c r="AAI4" s="282">
        <v>22</v>
      </c>
      <c r="AAJ4" s="282">
        <v>23</v>
      </c>
      <c r="AAK4" s="282">
        <v>24</v>
      </c>
      <c r="AAL4" s="218">
        <v>25</v>
      </c>
      <c r="AAM4" s="218">
        <v>26</v>
      </c>
      <c r="AAN4" s="218">
        <v>27</v>
      </c>
      <c r="AAO4" s="218">
        <v>28</v>
      </c>
      <c r="AAP4" s="218">
        <v>29</v>
      </c>
      <c r="AAQ4" s="282">
        <v>30</v>
      </c>
      <c r="AAR4" s="218">
        <v>1</v>
      </c>
      <c r="AAS4" s="218">
        <v>2</v>
      </c>
      <c r="AAT4" s="218">
        <v>3</v>
      </c>
      <c r="AAU4" s="218">
        <v>4</v>
      </c>
      <c r="AAV4" s="218">
        <v>5</v>
      </c>
      <c r="AAW4" s="218">
        <v>6</v>
      </c>
      <c r="AAX4" s="282">
        <v>7</v>
      </c>
      <c r="AAY4" s="218">
        <v>8</v>
      </c>
      <c r="AAZ4" s="218">
        <v>9</v>
      </c>
      <c r="ABA4" s="218">
        <v>10</v>
      </c>
      <c r="ABB4" s="218">
        <v>11</v>
      </c>
      <c r="ABC4" s="218">
        <v>12</v>
      </c>
      <c r="ABD4" s="282">
        <v>13</v>
      </c>
      <c r="ABE4" s="282">
        <v>14</v>
      </c>
      <c r="ABF4" s="218">
        <v>15</v>
      </c>
      <c r="ABG4" s="218">
        <v>16</v>
      </c>
      <c r="ABH4" s="218">
        <v>17</v>
      </c>
      <c r="ABI4" s="218">
        <v>18</v>
      </c>
      <c r="ABJ4" s="218">
        <v>19</v>
      </c>
      <c r="ABK4" s="282">
        <v>20</v>
      </c>
      <c r="ABL4" s="282">
        <v>21</v>
      </c>
      <c r="ABM4" s="218">
        <v>22</v>
      </c>
      <c r="ABN4" s="218">
        <v>23</v>
      </c>
      <c r="ABO4" s="218">
        <v>24</v>
      </c>
      <c r="ABP4" s="218">
        <v>25</v>
      </c>
      <c r="ABQ4" s="218">
        <v>26</v>
      </c>
      <c r="ABR4" s="218">
        <v>27</v>
      </c>
      <c r="ABS4" s="282">
        <v>28</v>
      </c>
      <c r="ABT4" s="218">
        <v>29</v>
      </c>
      <c r="ABU4" s="282">
        <v>30</v>
      </c>
      <c r="ABV4" s="282">
        <v>31</v>
      </c>
      <c r="ABW4" s="282">
        <v>1</v>
      </c>
      <c r="ABX4" s="282">
        <v>2</v>
      </c>
      <c r="ABY4" s="282">
        <v>3</v>
      </c>
      <c r="ABZ4" s="282">
        <v>4</v>
      </c>
      <c r="ACA4" s="218">
        <v>5</v>
      </c>
      <c r="ACB4" s="218">
        <v>6</v>
      </c>
      <c r="ACC4" s="218">
        <v>7</v>
      </c>
      <c r="ACD4" s="218">
        <v>8</v>
      </c>
      <c r="ACE4" s="218">
        <v>9</v>
      </c>
      <c r="ACF4" s="218">
        <v>10</v>
      </c>
      <c r="ACG4" s="282">
        <v>11</v>
      </c>
      <c r="ACH4" s="282">
        <v>12</v>
      </c>
      <c r="ACI4" s="218">
        <v>13</v>
      </c>
      <c r="ACJ4" s="218">
        <v>14</v>
      </c>
      <c r="ACK4" s="218">
        <v>15</v>
      </c>
      <c r="ACL4" s="218">
        <v>16</v>
      </c>
      <c r="ACM4" s="218">
        <v>17</v>
      </c>
      <c r="ACN4" s="282">
        <v>18</v>
      </c>
      <c r="ACO4" s="218">
        <v>19</v>
      </c>
      <c r="ACP4" s="218">
        <v>20</v>
      </c>
      <c r="ACQ4" s="218">
        <v>21</v>
      </c>
      <c r="ACR4" s="218">
        <v>22</v>
      </c>
      <c r="ACS4" s="218">
        <v>23</v>
      </c>
      <c r="ACT4" s="282">
        <v>24</v>
      </c>
      <c r="ACU4" s="282">
        <v>25</v>
      </c>
      <c r="ACV4" s="218">
        <v>26</v>
      </c>
      <c r="ACW4" s="218">
        <v>27</v>
      </c>
      <c r="ACX4" s="218">
        <v>28</v>
      </c>
      <c r="ACY4" s="218">
        <v>29</v>
      </c>
      <c r="ACZ4" s="218">
        <v>30</v>
      </c>
      <c r="ADA4" s="282">
        <v>31</v>
      </c>
      <c r="ADB4" s="282">
        <v>1</v>
      </c>
      <c r="ADC4" s="218">
        <v>2</v>
      </c>
      <c r="ADD4" s="218">
        <v>3</v>
      </c>
      <c r="ADE4" s="218">
        <v>4</v>
      </c>
      <c r="ADF4" s="218">
        <v>5</v>
      </c>
      <c r="ADG4" s="218">
        <v>6</v>
      </c>
      <c r="ADH4" s="218">
        <v>7</v>
      </c>
      <c r="ADI4" s="282">
        <v>8</v>
      </c>
      <c r="ADJ4" s="218">
        <v>9</v>
      </c>
      <c r="ADK4" s="218">
        <v>10</v>
      </c>
      <c r="ADL4" s="282">
        <v>11</v>
      </c>
      <c r="ADM4" s="218">
        <v>12</v>
      </c>
      <c r="ADN4" s="218">
        <v>13</v>
      </c>
      <c r="ADO4" s="282">
        <v>14</v>
      </c>
      <c r="ADP4" s="282">
        <v>15</v>
      </c>
      <c r="ADQ4" s="218">
        <v>16</v>
      </c>
      <c r="ADR4" s="218">
        <v>17</v>
      </c>
      <c r="ADS4" s="218">
        <v>18</v>
      </c>
      <c r="ADT4" s="218">
        <v>19</v>
      </c>
      <c r="ADU4" s="218">
        <v>20</v>
      </c>
      <c r="ADV4" s="282">
        <v>21</v>
      </c>
      <c r="ADW4" s="282">
        <v>22</v>
      </c>
      <c r="ADX4" s="282">
        <v>23</v>
      </c>
      <c r="ADY4" s="218">
        <v>24</v>
      </c>
      <c r="ADZ4" s="218">
        <v>25</v>
      </c>
      <c r="AEA4" s="218">
        <v>26</v>
      </c>
      <c r="AEB4" s="218">
        <v>27</v>
      </c>
      <c r="AEC4" s="218">
        <v>28</v>
      </c>
      <c r="AED4" s="282">
        <v>1</v>
      </c>
      <c r="AEE4" s="218">
        <v>2</v>
      </c>
      <c r="AEF4" s="218">
        <v>3</v>
      </c>
      <c r="AEG4" s="218">
        <v>4</v>
      </c>
      <c r="AEH4" s="218">
        <v>5</v>
      </c>
      <c r="AEI4" s="218">
        <v>6</v>
      </c>
      <c r="AEJ4" s="218">
        <v>7</v>
      </c>
      <c r="AEK4" s="282">
        <v>8</v>
      </c>
      <c r="AEL4" s="218">
        <v>9</v>
      </c>
      <c r="AEM4" s="218">
        <v>10</v>
      </c>
      <c r="AEN4" s="218">
        <v>11</v>
      </c>
      <c r="AEO4" s="218">
        <v>12</v>
      </c>
      <c r="AEP4" s="218">
        <v>13</v>
      </c>
      <c r="AEQ4" s="282">
        <v>14</v>
      </c>
      <c r="AER4" s="282">
        <v>15</v>
      </c>
      <c r="AES4" s="218">
        <v>16</v>
      </c>
      <c r="AET4" s="218">
        <v>17</v>
      </c>
      <c r="AEU4" s="218">
        <v>18</v>
      </c>
      <c r="AEV4" s="218">
        <v>19</v>
      </c>
      <c r="AEW4" s="282">
        <v>20</v>
      </c>
      <c r="AEX4" s="218">
        <v>21</v>
      </c>
      <c r="AEY4" s="282">
        <v>22</v>
      </c>
      <c r="AEZ4" s="218">
        <v>23</v>
      </c>
      <c r="AFA4" s="218">
        <v>24</v>
      </c>
      <c r="AFB4" s="218">
        <v>25</v>
      </c>
      <c r="AFC4" s="218">
        <v>26</v>
      </c>
      <c r="AFD4" s="218">
        <v>27</v>
      </c>
      <c r="AFE4" s="218">
        <v>28</v>
      </c>
      <c r="AFF4" s="282">
        <v>29</v>
      </c>
      <c r="AFG4" s="218">
        <v>30</v>
      </c>
      <c r="AFH4" s="218">
        <v>31</v>
      </c>
      <c r="AFI4" s="218">
        <v>1</v>
      </c>
      <c r="AFJ4" s="218">
        <v>2</v>
      </c>
      <c r="AFK4" s="218">
        <v>3</v>
      </c>
      <c r="AFL4" s="282">
        <v>4</v>
      </c>
      <c r="AFM4" s="282">
        <v>5</v>
      </c>
      <c r="AFN4" s="218">
        <v>6</v>
      </c>
      <c r="AFO4" s="218">
        <v>7</v>
      </c>
      <c r="AFP4" s="218">
        <v>8</v>
      </c>
      <c r="AFQ4" s="218">
        <v>9</v>
      </c>
      <c r="AFR4" s="218">
        <v>10</v>
      </c>
      <c r="AFS4" s="282">
        <v>11</v>
      </c>
      <c r="AFT4" s="282">
        <v>12</v>
      </c>
      <c r="AFU4" s="218">
        <v>13</v>
      </c>
      <c r="AFV4" s="218">
        <v>14</v>
      </c>
      <c r="AFW4" s="218">
        <v>15</v>
      </c>
      <c r="AFX4" s="218">
        <v>16</v>
      </c>
      <c r="AFY4" s="218">
        <v>17</v>
      </c>
      <c r="AFZ4" s="282">
        <v>18</v>
      </c>
      <c r="AGA4" s="282">
        <v>19</v>
      </c>
      <c r="AGB4" s="218">
        <v>20</v>
      </c>
      <c r="AGC4" s="218">
        <v>21</v>
      </c>
      <c r="AGD4" s="218">
        <v>22</v>
      </c>
      <c r="AGE4" s="218">
        <v>23</v>
      </c>
      <c r="AGF4" s="218">
        <v>24</v>
      </c>
      <c r="AGG4" s="218">
        <v>25</v>
      </c>
      <c r="AGH4" s="282">
        <v>26</v>
      </c>
      <c r="AGI4" s="218">
        <v>27</v>
      </c>
      <c r="AGJ4" s="218">
        <v>28</v>
      </c>
      <c r="AGK4" s="282">
        <v>29</v>
      </c>
      <c r="AGL4" s="218">
        <v>30</v>
      </c>
      <c r="AGM4" s="218">
        <v>1</v>
      </c>
      <c r="AGN4" s="282">
        <v>2</v>
      </c>
      <c r="AGO4" s="282">
        <v>3</v>
      </c>
      <c r="AGP4" s="282">
        <v>4</v>
      </c>
      <c r="AGQ4" s="282">
        <v>5</v>
      </c>
      <c r="AGR4" s="282">
        <v>6</v>
      </c>
      <c r="AGS4" s="218">
        <v>7</v>
      </c>
      <c r="AGT4" s="218">
        <v>8</v>
      </c>
      <c r="AGU4" s="218">
        <v>9</v>
      </c>
      <c r="AGV4" s="282">
        <v>10</v>
      </c>
      <c r="AGW4" s="218">
        <v>11</v>
      </c>
      <c r="AGX4" s="218">
        <v>12</v>
      </c>
      <c r="AGY4" s="218">
        <v>13</v>
      </c>
      <c r="AGZ4" s="218">
        <v>14</v>
      </c>
      <c r="AHA4" s="218">
        <v>15</v>
      </c>
      <c r="AHB4" s="218">
        <v>16</v>
      </c>
      <c r="AHC4" s="282">
        <v>17</v>
      </c>
      <c r="AHD4" s="218">
        <v>18</v>
      </c>
      <c r="AHE4" s="218">
        <v>19</v>
      </c>
      <c r="AHF4" s="218">
        <v>20</v>
      </c>
      <c r="AHG4" s="218">
        <v>21</v>
      </c>
      <c r="AHH4" s="218">
        <v>22</v>
      </c>
      <c r="AHI4" s="282">
        <v>23</v>
      </c>
      <c r="AHJ4" s="282">
        <v>24</v>
      </c>
      <c r="AHK4" s="218">
        <v>25</v>
      </c>
      <c r="AHL4" s="218">
        <v>26</v>
      </c>
      <c r="AHM4" s="218">
        <v>27</v>
      </c>
      <c r="AHN4" s="218">
        <v>28</v>
      </c>
      <c r="AHO4" s="218">
        <v>29</v>
      </c>
      <c r="AHP4" s="282">
        <v>30</v>
      </c>
      <c r="AHQ4" s="282">
        <v>31</v>
      </c>
      <c r="AHR4" s="218">
        <v>1</v>
      </c>
      <c r="AHS4" s="218">
        <v>2</v>
      </c>
      <c r="AHT4" s="218">
        <v>3</v>
      </c>
      <c r="AHU4" s="218">
        <v>4</v>
      </c>
      <c r="AHV4" s="218">
        <v>5</v>
      </c>
      <c r="AHW4" s="282">
        <v>6</v>
      </c>
      <c r="AHX4" s="282">
        <v>7</v>
      </c>
      <c r="AHY4" s="218">
        <v>8</v>
      </c>
      <c r="AHZ4" s="218">
        <v>9</v>
      </c>
      <c r="AIA4" s="218">
        <v>10</v>
      </c>
      <c r="AIB4" s="218">
        <v>11</v>
      </c>
      <c r="AIC4" s="218">
        <v>12</v>
      </c>
      <c r="AID4" s="282">
        <v>13</v>
      </c>
      <c r="AIE4" s="282">
        <v>14</v>
      </c>
      <c r="AIF4" s="218">
        <v>15</v>
      </c>
      <c r="AIG4" s="218">
        <v>16</v>
      </c>
      <c r="AIH4" s="218">
        <v>17</v>
      </c>
      <c r="AII4" s="218">
        <v>18</v>
      </c>
      <c r="AIJ4" s="218">
        <v>19</v>
      </c>
      <c r="AIK4" s="282">
        <v>20</v>
      </c>
      <c r="AIL4" s="282">
        <v>21</v>
      </c>
      <c r="AIM4" s="218">
        <v>22</v>
      </c>
      <c r="AIN4" s="218">
        <v>23</v>
      </c>
      <c r="AIO4" s="218">
        <v>24</v>
      </c>
      <c r="AIP4" s="218">
        <v>25</v>
      </c>
      <c r="AIQ4" s="218">
        <v>26</v>
      </c>
      <c r="AIR4" s="282">
        <v>27</v>
      </c>
      <c r="AIS4" s="282">
        <v>28</v>
      </c>
      <c r="AIT4" s="218">
        <v>29</v>
      </c>
      <c r="AIU4" s="218">
        <v>30</v>
      </c>
      <c r="AIV4" s="218">
        <v>1</v>
      </c>
      <c r="AIW4" s="215">
        <v>2</v>
      </c>
      <c r="AIX4" s="218">
        <v>3</v>
      </c>
      <c r="AIY4" s="282">
        <v>4</v>
      </c>
      <c r="AIZ4" s="282">
        <v>5</v>
      </c>
      <c r="AJA4" s="218">
        <v>6</v>
      </c>
      <c r="AJB4" s="218">
        <v>7</v>
      </c>
      <c r="AJC4" s="218">
        <v>8</v>
      </c>
      <c r="AJD4" s="218">
        <v>9</v>
      </c>
      <c r="AJE4" s="218">
        <v>10</v>
      </c>
      <c r="AJF4" s="218">
        <v>11</v>
      </c>
      <c r="AJG4" s="282">
        <v>12</v>
      </c>
      <c r="AJH4" s="218">
        <v>13</v>
      </c>
      <c r="AJI4" s="218">
        <v>14</v>
      </c>
      <c r="AJJ4" s="218">
        <v>15</v>
      </c>
      <c r="AJK4" s="218">
        <v>16</v>
      </c>
      <c r="AJL4" s="218">
        <v>17</v>
      </c>
      <c r="AJM4" s="282">
        <v>18</v>
      </c>
      <c r="AJN4" s="282">
        <v>19</v>
      </c>
      <c r="AJO4" s="282">
        <v>20</v>
      </c>
      <c r="AJP4" s="218">
        <v>21</v>
      </c>
      <c r="AJQ4" s="218">
        <v>22</v>
      </c>
      <c r="AJR4" s="218">
        <v>23</v>
      </c>
      <c r="AJS4" s="218">
        <v>24</v>
      </c>
      <c r="AJT4" s="282">
        <v>25</v>
      </c>
      <c r="AJU4" s="282">
        <v>26</v>
      </c>
      <c r="AJV4" s="218">
        <v>27</v>
      </c>
      <c r="AJW4" s="218">
        <v>28</v>
      </c>
      <c r="AJX4" s="218">
        <v>29</v>
      </c>
      <c r="AJY4" s="218">
        <v>30</v>
      </c>
      <c r="AJZ4" s="218">
        <v>31</v>
      </c>
      <c r="AKA4" s="282">
        <v>1</v>
      </c>
      <c r="AKB4" s="282">
        <v>2</v>
      </c>
      <c r="AKC4" s="218">
        <v>3</v>
      </c>
      <c r="AKD4" s="218">
        <v>4</v>
      </c>
      <c r="AKE4" s="218">
        <v>5</v>
      </c>
      <c r="AKF4" s="218">
        <v>6</v>
      </c>
      <c r="AKG4" s="218">
        <v>7</v>
      </c>
      <c r="AKH4" s="218">
        <v>8</v>
      </c>
      <c r="AKI4" s="282">
        <v>9</v>
      </c>
      <c r="AKJ4" s="218">
        <v>10</v>
      </c>
      <c r="AKK4" s="282">
        <v>11</v>
      </c>
      <c r="AKL4" s="282">
        <v>12</v>
      </c>
      <c r="AKM4" s="282">
        <v>13</v>
      </c>
      <c r="AKN4" s="282">
        <v>14</v>
      </c>
      <c r="AKO4" s="282">
        <v>15</v>
      </c>
      <c r="AKP4" s="282">
        <v>16</v>
      </c>
      <c r="AKQ4" s="218">
        <v>17</v>
      </c>
      <c r="AKR4" s="218">
        <v>18</v>
      </c>
      <c r="AKS4" s="218">
        <v>19</v>
      </c>
      <c r="AKT4" s="218">
        <v>20</v>
      </c>
      <c r="AKU4" s="218">
        <v>21</v>
      </c>
      <c r="AKV4" s="282">
        <v>22</v>
      </c>
      <c r="AKW4" s="282">
        <v>23</v>
      </c>
      <c r="AKX4" s="218">
        <v>24</v>
      </c>
      <c r="AKY4" s="218">
        <v>25</v>
      </c>
      <c r="AKZ4" s="218">
        <v>26</v>
      </c>
      <c r="ALA4" s="218">
        <v>27</v>
      </c>
      <c r="ALB4" s="218">
        <v>28</v>
      </c>
      <c r="ALC4" s="282">
        <v>29</v>
      </c>
      <c r="ALD4" s="282">
        <v>30</v>
      </c>
      <c r="ALE4" s="218">
        <v>31</v>
      </c>
      <c r="ALF4" s="218">
        <v>1</v>
      </c>
      <c r="ALG4" s="218">
        <v>2</v>
      </c>
      <c r="ALH4" s="218">
        <v>3</v>
      </c>
      <c r="ALI4" s="218">
        <v>4</v>
      </c>
      <c r="ALJ4" s="282">
        <v>5</v>
      </c>
      <c r="ALK4" s="282">
        <v>6</v>
      </c>
      <c r="ALL4" s="218">
        <v>7</v>
      </c>
      <c r="ALM4" s="218">
        <v>8</v>
      </c>
      <c r="ALN4" s="218">
        <v>9</v>
      </c>
      <c r="ALO4" s="218">
        <v>10</v>
      </c>
      <c r="ALP4" s="218">
        <v>11</v>
      </c>
      <c r="ALQ4" s="282">
        <v>12</v>
      </c>
      <c r="ALR4" s="282">
        <v>13</v>
      </c>
      <c r="ALS4" s="218">
        <v>14</v>
      </c>
      <c r="ALT4" s="218">
        <v>15</v>
      </c>
      <c r="ALU4" s="218">
        <v>16</v>
      </c>
      <c r="ALV4" s="218">
        <v>17</v>
      </c>
      <c r="ALW4" s="218">
        <v>18</v>
      </c>
      <c r="ALX4" s="282">
        <v>19</v>
      </c>
      <c r="ALY4" s="282">
        <v>20</v>
      </c>
      <c r="ALZ4" s="282">
        <v>21</v>
      </c>
      <c r="AMA4" s="282">
        <v>22</v>
      </c>
      <c r="AMB4" s="282">
        <v>23</v>
      </c>
      <c r="AMC4" s="218">
        <v>24</v>
      </c>
      <c r="AMD4" s="218">
        <v>25</v>
      </c>
      <c r="AME4" s="218">
        <v>26</v>
      </c>
      <c r="AMF4" s="282">
        <v>27</v>
      </c>
      <c r="AMG4" s="218">
        <v>28</v>
      </c>
      <c r="AMH4" s="218">
        <v>29</v>
      </c>
      <c r="AMI4" s="218">
        <v>30</v>
      </c>
      <c r="AMJ4" s="218">
        <v>1</v>
      </c>
      <c r="AMK4" s="218">
        <v>2</v>
      </c>
      <c r="AML4" s="282">
        <v>3</v>
      </c>
      <c r="AMM4" s="282">
        <v>4</v>
      </c>
      <c r="AMN4" s="218">
        <v>5</v>
      </c>
      <c r="AMO4" s="218">
        <v>6</v>
      </c>
      <c r="AMP4" s="218">
        <v>7</v>
      </c>
      <c r="AMQ4" s="218">
        <v>8</v>
      </c>
      <c r="AMR4" s="218">
        <v>9</v>
      </c>
      <c r="AMS4" s="282">
        <v>10</v>
      </c>
      <c r="AMT4" s="282">
        <v>11</v>
      </c>
      <c r="AMU4" s="282">
        <v>12</v>
      </c>
      <c r="AMV4" s="218">
        <v>13</v>
      </c>
      <c r="AMW4" s="218">
        <v>14</v>
      </c>
      <c r="AMX4" s="218">
        <v>15</v>
      </c>
      <c r="AMY4" s="218">
        <v>16</v>
      </c>
      <c r="AMZ4" s="218">
        <v>17</v>
      </c>
      <c r="ANA4" s="282">
        <v>18</v>
      </c>
      <c r="ANB4" s="218">
        <v>19</v>
      </c>
      <c r="ANC4" s="218">
        <v>20</v>
      </c>
      <c r="AND4" s="218">
        <v>21</v>
      </c>
      <c r="ANE4" s="218">
        <v>22</v>
      </c>
      <c r="ANF4" s="218">
        <v>23</v>
      </c>
      <c r="ANG4" s="282">
        <v>24</v>
      </c>
      <c r="ANH4" s="282">
        <v>25</v>
      </c>
      <c r="ANI4" s="218">
        <v>26</v>
      </c>
      <c r="ANJ4" s="218">
        <v>27</v>
      </c>
      <c r="ANK4" s="218">
        <v>28</v>
      </c>
      <c r="ANL4" s="218">
        <v>29</v>
      </c>
      <c r="ANM4" s="218">
        <v>30</v>
      </c>
      <c r="ANN4" s="282">
        <v>31</v>
      </c>
      <c r="ANO4" s="282">
        <v>1</v>
      </c>
      <c r="ANP4" s="218">
        <v>2</v>
      </c>
      <c r="ANQ4" s="282">
        <v>3</v>
      </c>
      <c r="ANR4" s="218">
        <v>4</v>
      </c>
      <c r="ANS4" s="218">
        <v>5</v>
      </c>
      <c r="ANT4" s="218">
        <v>6</v>
      </c>
      <c r="ANU4" s="282">
        <v>7</v>
      </c>
      <c r="ANV4" s="282">
        <v>8</v>
      </c>
      <c r="ANW4" s="218">
        <v>9</v>
      </c>
      <c r="ANX4" s="218">
        <v>10</v>
      </c>
      <c r="ANY4" s="218">
        <v>11</v>
      </c>
      <c r="ANZ4" s="218">
        <v>12</v>
      </c>
      <c r="AOA4" s="218">
        <v>13</v>
      </c>
      <c r="AOB4" s="282">
        <v>14</v>
      </c>
      <c r="AOC4" s="282">
        <v>15</v>
      </c>
      <c r="AOD4" s="218">
        <v>16</v>
      </c>
      <c r="AOE4" s="218">
        <v>17</v>
      </c>
      <c r="AOF4" s="218">
        <v>18</v>
      </c>
      <c r="AOG4" s="218">
        <v>19</v>
      </c>
      <c r="AOH4" s="218">
        <v>20</v>
      </c>
      <c r="AOI4" s="282">
        <v>21</v>
      </c>
      <c r="AOJ4" s="282">
        <v>22</v>
      </c>
      <c r="AOK4" s="282">
        <v>23</v>
      </c>
      <c r="AOL4" s="218">
        <v>24</v>
      </c>
      <c r="AOM4" s="218">
        <v>25</v>
      </c>
      <c r="AON4" s="218">
        <v>26</v>
      </c>
      <c r="AOO4" s="218">
        <v>27</v>
      </c>
      <c r="AOP4" s="218">
        <v>28</v>
      </c>
      <c r="AOQ4" s="282">
        <v>29</v>
      </c>
      <c r="AOR4" s="218">
        <v>30</v>
      </c>
      <c r="AOS4" s="218">
        <v>1</v>
      </c>
      <c r="AOT4" s="218">
        <v>2</v>
      </c>
      <c r="AOU4" s="218">
        <v>3</v>
      </c>
      <c r="AOV4" s="218">
        <v>4</v>
      </c>
      <c r="AOW4" s="218">
        <v>5</v>
      </c>
      <c r="AOX4" s="282">
        <v>6</v>
      </c>
      <c r="AOY4" s="218">
        <v>7</v>
      </c>
      <c r="AOZ4" s="218">
        <v>8</v>
      </c>
      <c r="APA4" s="218">
        <v>9</v>
      </c>
      <c r="APB4" s="218">
        <v>10</v>
      </c>
      <c r="APC4" s="218">
        <v>11</v>
      </c>
      <c r="APD4" s="282">
        <v>12</v>
      </c>
      <c r="APE4" s="282">
        <v>13</v>
      </c>
      <c r="APF4" s="218">
        <v>14</v>
      </c>
      <c r="APG4" s="218">
        <v>15</v>
      </c>
      <c r="APH4" s="218">
        <v>16</v>
      </c>
      <c r="API4" s="218">
        <v>17</v>
      </c>
      <c r="APJ4" s="218">
        <v>18</v>
      </c>
      <c r="APK4" s="282">
        <v>19</v>
      </c>
      <c r="APL4" s="282">
        <v>20</v>
      </c>
      <c r="APM4" s="218">
        <v>21</v>
      </c>
      <c r="APN4" s="218">
        <v>22</v>
      </c>
      <c r="APO4" s="218">
        <v>23</v>
      </c>
      <c r="APP4" s="218">
        <v>24</v>
      </c>
      <c r="APQ4" s="218">
        <v>25</v>
      </c>
      <c r="APR4" s="218">
        <v>26</v>
      </c>
      <c r="APS4" s="282">
        <v>27</v>
      </c>
      <c r="APT4" s="218">
        <v>28</v>
      </c>
      <c r="APU4" s="218">
        <v>29</v>
      </c>
      <c r="APV4" s="282">
        <v>30</v>
      </c>
      <c r="APW4" s="282">
        <v>31</v>
      </c>
      <c r="APX4" s="282">
        <v>1</v>
      </c>
      <c r="APY4" s="282">
        <v>2</v>
      </c>
      <c r="APZ4" s="282">
        <v>3</v>
      </c>
      <c r="AQA4" s="282">
        <v>4</v>
      </c>
      <c r="AQB4" s="218">
        <v>5</v>
      </c>
      <c r="AQC4" s="218">
        <v>6</v>
      </c>
      <c r="AQD4" s="218">
        <v>7</v>
      </c>
      <c r="AQE4" s="218">
        <v>8</v>
      </c>
      <c r="AQF4" s="282">
        <v>9</v>
      </c>
      <c r="AQG4" s="282">
        <v>10</v>
      </c>
      <c r="AQH4" s="282">
        <v>11</v>
      </c>
      <c r="AQI4" s="218">
        <v>12</v>
      </c>
      <c r="AQJ4" s="218">
        <v>13</v>
      </c>
      <c r="AQK4" s="218">
        <v>14</v>
      </c>
      <c r="AQL4" s="218">
        <v>15</v>
      </c>
      <c r="AQM4" s="218">
        <v>16</v>
      </c>
      <c r="AQN4" s="282">
        <v>17</v>
      </c>
      <c r="AQO4" s="218">
        <v>18</v>
      </c>
      <c r="AQP4" s="218">
        <v>19</v>
      </c>
      <c r="AQQ4" s="218">
        <v>20</v>
      </c>
      <c r="AQR4" s="218">
        <v>21</v>
      </c>
      <c r="AQS4" s="218">
        <v>22</v>
      </c>
      <c r="AQT4" s="282">
        <v>23</v>
      </c>
      <c r="AQU4" s="282">
        <v>24</v>
      </c>
      <c r="AQV4" s="218">
        <v>25</v>
      </c>
      <c r="AQW4" s="218">
        <v>26</v>
      </c>
      <c r="AQX4" s="218">
        <v>27</v>
      </c>
      <c r="AQY4" s="218">
        <v>28</v>
      </c>
      <c r="AQZ4" s="218">
        <v>29</v>
      </c>
      <c r="ARA4" s="282">
        <v>30</v>
      </c>
      <c r="ARB4" s="282">
        <v>31</v>
      </c>
      <c r="ARC4" s="218">
        <v>1</v>
      </c>
      <c r="ARD4" s="218">
        <v>2</v>
      </c>
      <c r="ARE4" s="218">
        <v>3</v>
      </c>
      <c r="ARF4" s="218">
        <v>4</v>
      </c>
      <c r="ARG4" s="218">
        <v>5</v>
      </c>
      <c r="ARH4" s="282">
        <v>6</v>
      </c>
      <c r="ARI4" s="282">
        <v>7</v>
      </c>
      <c r="ARJ4" s="218">
        <v>8</v>
      </c>
      <c r="ARK4" s="218">
        <v>9</v>
      </c>
      <c r="ARL4" s="218">
        <v>10</v>
      </c>
      <c r="ARM4" s="282">
        <v>11</v>
      </c>
      <c r="ARN4" s="218">
        <v>12</v>
      </c>
      <c r="ARO4" s="282">
        <v>13</v>
      </c>
      <c r="ARP4" s="282">
        <v>14</v>
      </c>
      <c r="ARQ4" s="218">
        <v>15</v>
      </c>
      <c r="ARR4" s="218">
        <v>16</v>
      </c>
      <c r="ARS4" s="218">
        <v>17</v>
      </c>
      <c r="ART4" s="218">
        <v>18</v>
      </c>
      <c r="ARU4" s="218">
        <v>19</v>
      </c>
      <c r="ARV4" s="282">
        <v>20</v>
      </c>
      <c r="ARW4" s="282">
        <v>21</v>
      </c>
      <c r="ARX4" s="218">
        <v>22</v>
      </c>
      <c r="ARY4" s="282">
        <v>23</v>
      </c>
      <c r="ARZ4" s="218">
        <v>24</v>
      </c>
      <c r="ASA4" s="218">
        <v>25</v>
      </c>
      <c r="ASB4" s="218">
        <v>26</v>
      </c>
      <c r="ASC4" s="218">
        <v>27</v>
      </c>
      <c r="ASD4" s="282">
        <v>28</v>
      </c>
      <c r="ASE4" s="218">
        <v>1</v>
      </c>
      <c r="ASF4" s="218">
        <v>2</v>
      </c>
      <c r="ASG4" s="218">
        <v>3</v>
      </c>
      <c r="ASH4" s="218">
        <v>4</v>
      </c>
      <c r="ASI4" s="218">
        <v>5</v>
      </c>
      <c r="ASJ4" s="282">
        <v>6</v>
      </c>
      <c r="ASK4" s="282">
        <v>7</v>
      </c>
      <c r="ASL4" s="218">
        <v>8</v>
      </c>
      <c r="ASM4" s="218">
        <v>9</v>
      </c>
      <c r="ASN4" s="218">
        <v>10</v>
      </c>
      <c r="ASO4" s="218">
        <v>11</v>
      </c>
      <c r="ASP4" s="218">
        <v>12</v>
      </c>
      <c r="ASQ4" s="282">
        <v>13</v>
      </c>
      <c r="ASR4" s="282">
        <v>14</v>
      </c>
      <c r="ASS4" s="218">
        <v>15</v>
      </c>
      <c r="AST4" s="218">
        <v>16</v>
      </c>
      <c r="ASU4" s="218">
        <v>17</v>
      </c>
      <c r="ASV4" s="218">
        <v>18</v>
      </c>
      <c r="ASW4" s="218">
        <v>19</v>
      </c>
      <c r="ASX4" s="282">
        <v>20</v>
      </c>
      <c r="ASY4" s="282">
        <v>21</v>
      </c>
      <c r="ASZ4" s="282">
        <v>22</v>
      </c>
      <c r="ATA4" s="218">
        <v>23</v>
      </c>
      <c r="ATB4" s="218">
        <v>24</v>
      </c>
      <c r="ATC4" s="218">
        <v>25</v>
      </c>
      <c r="ATD4" s="218">
        <v>26</v>
      </c>
      <c r="ATE4" s="282">
        <v>27</v>
      </c>
      <c r="ATF4" s="282">
        <v>28</v>
      </c>
      <c r="ATG4" s="218">
        <v>29</v>
      </c>
      <c r="ATH4" s="218">
        <v>30</v>
      </c>
      <c r="ATI4" s="218">
        <v>31</v>
      </c>
    </row>
    <row r="5" spans="1:1205" s="119" customFormat="1" ht="55.5" customHeight="1">
      <c r="A5" s="88"/>
      <c r="B5" s="435">
        <v>248020</v>
      </c>
      <c r="C5" s="508" t="s">
        <v>831</v>
      </c>
      <c r="D5" s="288" t="s">
        <v>413</v>
      </c>
      <c r="E5" s="355" t="s">
        <v>832</v>
      </c>
      <c r="F5" s="434" t="s">
        <v>690</v>
      </c>
      <c r="G5" s="455">
        <v>1</v>
      </c>
      <c r="H5" s="76"/>
      <c r="T5" s="137"/>
      <c r="LY5" s="121"/>
      <c r="LZ5" s="121"/>
      <c r="MA5" s="121"/>
      <c r="MB5" s="121"/>
      <c r="MC5" s="121"/>
      <c r="MD5" s="121"/>
      <c r="ME5" s="121"/>
      <c r="MF5" s="121"/>
      <c r="MG5" s="121"/>
      <c r="MH5" s="121"/>
      <c r="MI5" s="121"/>
      <c r="MJ5" s="121"/>
      <c r="MK5" s="121"/>
      <c r="ML5" s="121"/>
      <c r="MM5" s="121"/>
      <c r="MN5" s="121"/>
      <c r="MO5" s="121"/>
      <c r="MP5" s="121"/>
      <c r="MQ5" s="121"/>
      <c r="MR5" s="121"/>
      <c r="MS5" s="121"/>
      <c r="MT5" s="121"/>
      <c r="MU5" s="121"/>
      <c r="MV5" s="121"/>
      <c r="MW5" s="121"/>
      <c r="MX5" s="121"/>
      <c r="MY5" s="121"/>
      <c r="MZ5" s="121"/>
      <c r="NA5" s="121"/>
      <c r="NB5" s="121"/>
      <c r="NC5" s="121"/>
      <c r="ND5" s="121"/>
      <c r="NE5" s="121"/>
      <c r="NF5" s="121"/>
      <c r="NG5" s="121"/>
      <c r="NH5" s="121"/>
      <c r="NI5" s="121"/>
      <c r="NJ5" s="121"/>
      <c r="NK5" s="121"/>
      <c r="NL5" s="121"/>
      <c r="NM5" s="121"/>
      <c r="NN5" s="121"/>
      <c r="NO5" s="121"/>
      <c r="NP5" s="121"/>
      <c r="NQ5" s="121"/>
      <c r="NR5" s="121"/>
      <c r="NS5" s="121"/>
      <c r="NT5" s="121"/>
      <c r="NU5" s="121"/>
      <c r="NV5" s="121"/>
      <c r="NW5" s="121"/>
      <c r="NX5" s="121"/>
      <c r="NY5" s="121"/>
      <c r="NZ5" s="121"/>
      <c r="OA5" s="121"/>
      <c r="OD5" s="121"/>
      <c r="OE5" s="121"/>
      <c r="OF5" s="121"/>
      <c r="OG5" s="121"/>
      <c r="OH5" s="121"/>
      <c r="OI5" s="121"/>
      <c r="OJ5" s="121"/>
      <c r="OK5" s="121"/>
      <c r="OL5" s="121"/>
      <c r="OM5" s="121"/>
      <c r="ON5" s="121"/>
      <c r="OO5" s="121"/>
      <c r="OP5" s="121"/>
      <c r="OQ5" s="121"/>
      <c r="OR5" s="121"/>
      <c r="OS5" s="121"/>
      <c r="OT5" s="121"/>
      <c r="OU5" s="121"/>
      <c r="OV5" s="121"/>
      <c r="OW5" s="121"/>
      <c r="OX5" s="121"/>
      <c r="OY5" s="121"/>
      <c r="OZ5" s="121"/>
      <c r="PA5" s="121"/>
      <c r="PB5" s="121"/>
      <c r="PC5" s="121"/>
      <c r="PD5" s="170" t="s">
        <v>490</v>
      </c>
      <c r="PE5" s="121"/>
      <c r="PF5" s="121"/>
      <c r="PG5" s="121"/>
      <c r="PH5" s="121"/>
      <c r="PI5" s="121"/>
      <c r="PJ5" s="121"/>
      <c r="PK5" s="121"/>
      <c r="PL5" s="121"/>
      <c r="PM5" s="121"/>
      <c r="PN5" s="178" t="s">
        <v>833</v>
      </c>
      <c r="PO5" s="121"/>
      <c r="PP5" s="121"/>
      <c r="PQ5" s="121"/>
      <c r="PR5" s="121"/>
      <c r="PS5" s="121"/>
      <c r="PT5" s="121"/>
      <c r="PU5" s="177"/>
      <c r="PV5" s="177"/>
      <c r="PW5" s="177"/>
      <c r="PX5" s="177"/>
      <c r="PY5" s="177"/>
      <c r="PZ5" s="177"/>
      <c r="QA5" s="177"/>
      <c r="QB5" s="177"/>
      <c r="QC5" s="177"/>
      <c r="QD5" s="177"/>
      <c r="QE5" s="177"/>
      <c r="QF5" s="177"/>
      <c r="QG5" s="177"/>
      <c r="QH5" s="177"/>
      <c r="QI5" s="177" t="s">
        <v>834</v>
      </c>
      <c r="QJ5" s="177"/>
      <c r="QK5" s="177"/>
      <c r="QL5" s="177"/>
      <c r="QM5" s="170" t="s">
        <v>755</v>
      </c>
      <c r="QN5" s="200" t="s">
        <v>72</v>
      </c>
      <c r="QO5" s="200" t="s">
        <v>73</v>
      </c>
      <c r="QP5" s="152" t="s">
        <v>835</v>
      </c>
      <c r="QQ5" s="177"/>
      <c r="QR5" s="177"/>
      <c r="QS5" s="152" t="s">
        <v>835</v>
      </c>
      <c r="QT5" s="200" t="s">
        <v>836</v>
      </c>
      <c r="QU5" s="200" t="s">
        <v>837</v>
      </c>
      <c r="QV5" s="200" t="s">
        <v>838</v>
      </c>
      <c r="QW5" s="200" t="s">
        <v>839</v>
      </c>
      <c r="QX5" s="177" t="s">
        <v>840</v>
      </c>
      <c r="QY5" s="177"/>
      <c r="QZ5" s="200"/>
      <c r="RA5" s="200"/>
      <c r="RB5" s="200" t="s">
        <v>841</v>
      </c>
      <c r="RD5" s="200"/>
      <c r="RE5" s="200"/>
      <c r="RF5" s="200"/>
      <c r="RG5" s="200"/>
      <c r="RH5" s="169" t="s">
        <v>842</v>
      </c>
      <c r="RI5" s="200" t="s">
        <v>84</v>
      </c>
      <c r="RJ5" s="200" t="s">
        <v>84</v>
      </c>
      <c r="RK5" s="200" t="s">
        <v>843</v>
      </c>
      <c r="RL5" s="200"/>
      <c r="RM5" s="200"/>
      <c r="RN5" s="200" t="s">
        <v>705</v>
      </c>
      <c r="RO5" s="200" t="s">
        <v>705</v>
      </c>
      <c r="RP5" s="200" t="s">
        <v>705</v>
      </c>
      <c r="RQ5" s="200" t="s">
        <v>705</v>
      </c>
      <c r="RR5" s="200"/>
      <c r="RS5" s="200"/>
      <c r="RT5" s="200"/>
      <c r="RU5" s="200" t="s">
        <v>89</v>
      </c>
      <c r="RV5" s="200" t="s">
        <v>121</v>
      </c>
      <c r="RW5" s="200" t="s">
        <v>121</v>
      </c>
      <c r="RX5" s="200" t="s">
        <v>82</v>
      </c>
      <c r="RY5" s="200" t="s">
        <v>707</v>
      </c>
      <c r="RZ5" s="200"/>
      <c r="SA5" s="200"/>
      <c r="SC5" s="200" t="s">
        <v>709</v>
      </c>
      <c r="SD5" s="200" t="s">
        <v>82</v>
      </c>
      <c r="SE5" s="200" t="s">
        <v>82</v>
      </c>
      <c r="SF5" s="211" t="s">
        <v>570</v>
      </c>
      <c r="SG5" s="177"/>
      <c r="SH5" s="177"/>
      <c r="SI5" s="177"/>
      <c r="SJ5" s="177"/>
      <c r="SK5" s="177"/>
      <c r="SL5" s="177"/>
      <c r="SM5" s="177"/>
      <c r="SN5" s="177"/>
      <c r="SO5" s="177"/>
      <c r="SP5" s="177"/>
      <c r="SQ5" s="177"/>
      <c r="SR5" s="177"/>
      <c r="SS5" s="177"/>
      <c r="ST5" s="177"/>
      <c r="SU5" s="177"/>
      <c r="SV5" s="177"/>
      <c r="SW5" s="177"/>
      <c r="SX5" s="177"/>
      <c r="SY5" s="177"/>
      <c r="SZ5" s="177"/>
      <c r="TA5" s="152" t="s">
        <v>844</v>
      </c>
      <c r="TB5" s="200" t="s">
        <v>845</v>
      </c>
      <c r="TC5" s="177"/>
      <c r="TD5" s="177"/>
      <c r="TE5" s="177"/>
      <c r="TF5" s="177"/>
      <c r="TG5" s="177"/>
      <c r="TH5" s="177"/>
      <c r="TI5" s="177"/>
      <c r="TJ5" s="177"/>
      <c r="TK5" s="177"/>
      <c r="TL5" s="177"/>
      <c r="TM5" s="177"/>
      <c r="TN5" s="177"/>
      <c r="TO5" s="177"/>
      <c r="TP5" s="177"/>
      <c r="TQ5" s="121"/>
      <c r="TR5" s="84" t="s">
        <v>82</v>
      </c>
      <c r="TS5" s="84" t="s">
        <v>846</v>
      </c>
      <c r="TT5" s="84" t="s">
        <v>114</v>
      </c>
      <c r="TU5" s="84" t="s">
        <v>42</v>
      </c>
      <c r="TV5" s="84" t="s">
        <v>42</v>
      </c>
      <c r="TW5" s="84" t="s">
        <v>42</v>
      </c>
      <c r="TY5" s="84" t="s">
        <v>42</v>
      </c>
      <c r="TZ5" s="84" t="s">
        <v>42</v>
      </c>
      <c r="UA5" s="84" t="s">
        <v>42</v>
      </c>
      <c r="UB5" s="84" t="s">
        <v>42</v>
      </c>
      <c r="UC5" s="84" t="s">
        <v>42</v>
      </c>
      <c r="UD5" s="84"/>
      <c r="UE5" s="84"/>
      <c r="UF5" s="84" t="s">
        <v>42</v>
      </c>
      <c r="UG5" s="84" t="s">
        <v>140</v>
      </c>
      <c r="UH5" s="84" t="s">
        <v>847</v>
      </c>
      <c r="UI5" s="84" t="s">
        <v>847</v>
      </c>
      <c r="UJ5" s="84" t="s">
        <v>97</v>
      </c>
      <c r="UL5" s="121"/>
      <c r="UM5" s="84" t="s">
        <v>82</v>
      </c>
      <c r="UN5" s="121"/>
      <c r="UO5" s="121"/>
      <c r="UP5" s="121" t="s">
        <v>848</v>
      </c>
      <c r="UQ5" s="121" t="s">
        <v>848</v>
      </c>
      <c r="UR5" s="121"/>
      <c r="US5" s="121"/>
      <c r="UT5" s="84" t="s">
        <v>82</v>
      </c>
      <c r="UU5" s="84" t="s">
        <v>82</v>
      </c>
      <c r="UV5" s="84" t="s">
        <v>82</v>
      </c>
      <c r="UW5" s="392" t="s">
        <v>98</v>
      </c>
      <c r="UX5" s="392" t="s">
        <v>98</v>
      </c>
      <c r="UY5" s="121"/>
      <c r="UZ5" s="121"/>
      <c r="VA5" s="512" t="s">
        <v>849</v>
      </c>
      <c r="VB5" s="154" t="s">
        <v>850</v>
      </c>
      <c r="VC5" s="512" t="s">
        <v>851</v>
      </c>
      <c r="VD5" s="121"/>
      <c r="VE5" s="121"/>
      <c r="VF5" s="121"/>
      <c r="VG5" s="121"/>
      <c r="VH5" s="121"/>
      <c r="VI5" s="121"/>
      <c r="VK5" s="121"/>
      <c r="VL5" s="121"/>
      <c r="VM5" s="121"/>
      <c r="VN5" s="121"/>
      <c r="VO5" s="121"/>
      <c r="VQ5" s="121"/>
      <c r="VR5" s="121"/>
      <c r="VS5" s="121"/>
      <c r="VT5" s="121"/>
      <c r="VU5" s="121"/>
      <c r="VW5" s="121"/>
      <c r="VX5" s="121"/>
      <c r="VY5" s="121"/>
      <c r="VZ5" s="121"/>
      <c r="WA5" s="121"/>
      <c r="WB5" s="121"/>
      <c r="WC5" s="121"/>
      <c r="WD5" s="121"/>
      <c r="WE5" s="121"/>
      <c r="WF5" s="121"/>
      <c r="WG5" s="121"/>
      <c r="WH5" s="121"/>
      <c r="WI5" s="121"/>
      <c r="WJ5" s="121"/>
      <c r="WL5" s="121"/>
      <c r="WM5" s="121"/>
      <c r="WN5" s="121"/>
      <c r="WO5" s="121"/>
      <c r="WP5" s="121"/>
      <c r="WR5" s="121"/>
      <c r="WS5" s="121"/>
      <c r="WT5" s="121"/>
      <c r="WU5" s="121"/>
      <c r="WV5" s="121"/>
      <c r="WW5" s="121"/>
      <c r="WX5" s="121"/>
      <c r="WY5" s="121"/>
      <c r="WZ5" s="121"/>
      <c r="XA5" s="121"/>
      <c r="XB5" s="121"/>
      <c r="XC5" s="121"/>
      <c r="XD5" s="121"/>
      <c r="XE5" s="121"/>
      <c r="XF5" s="121"/>
      <c r="XG5" s="121"/>
      <c r="XH5" s="121"/>
      <c r="XI5" s="121"/>
      <c r="XJ5" s="121"/>
      <c r="XK5" s="121"/>
      <c r="XL5" s="121"/>
      <c r="XM5" s="121"/>
      <c r="XN5" s="121"/>
      <c r="XO5" s="121"/>
      <c r="XP5" s="121"/>
      <c r="XQ5" s="121"/>
      <c r="XR5" s="121"/>
      <c r="XS5" s="121"/>
      <c r="XU5" s="121"/>
      <c r="XV5" s="121"/>
      <c r="XW5" s="121"/>
      <c r="XX5" s="121"/>
      <c r="XY5" s="121"/>
      <c r="XZ5" s="121"/>
      <c r="YA5" s="121"/>
      <c r="YC5" s="121"/>
      <c r="YD5" s="121"/>
      <c r="YE5" s="121"/>
      <c r="YF5" s="121"/>
      <c r="YG5" s="121"/>
      <c r="YH5" s="121"/>
      <c r="YI5" s="121"/>
      <c r="YJ5" s="121"/>
      <c r="YK5" s="121"/>
      <c r="YL5" s="121"/>
      <c r="YM5" s="121"/>
      <c r="YN5" s="121"/>
      <c r="YP5" s="121"/>
      <c r="YQ5" s="121"/>
      <c r="YR5" s="121"/>
      <c r="YS5" s="121"/>
      <c r="YT5" s="121"/>
      <c r="YU5" s="121"/>
      <c r="YV5" s="121"/>
      <c r="YW5" s="121"/>
      <c r="YX5" s="121"/>
      <c r="YY5" s="121"/>
      <c r="YZ5" s="121"/>
      <c r="ZA5" s="121"/>
      <c r="ZB5" s="121"/>
      <c r="ZC5" s="121"/>
      <c r="ZD5" s="121"/>
      <c r="ZE5" s="121"/>
      <c r="ZG5" s="121"/>
      <c r="ZH5" s="121"/>
      <c r="ZI5" s="121"/>
      <c r="ZJ5" s="121"/>
      <c r="ZK5" s="121"/>
      <c r="ZL5" s="121"/>
      <c r="ZM5" s="121"/>
      <c r="ZN5" s="121"/>
      <c r="ZO5" s="121"/>
      <c r="ZP5" s="121"/>
      <c r="ZR5" s="121"/>
      <c r="ZS5" s="121"/>
      <c r="ZT5" s="121"/>
      <c r="ZU5" s="121"/>
      <c r="ZV5" s="121"/>
      <c r="ZX5" s="121"/>
      <c r="ZY5" s="121"/>
      <c r="ZZ5" s="121"/>
      <c r="AAA5" s="121"/>
      <c r="AAB5" s="121"/>
      <c r="AAC5" s="121"/>
      <c r="AAD5" s="121"/>
      <c r="AAE5" s="121"/>
      <c r="AAF5" s="121"/>
      <c r="AAG5" s="121"/>
      <c r="AAH5" s="121"/>
      <c r="AAI5" s="121"/>
      <c r="AAJ5" s="121"/>
      <c r="AAK5" s="121"/>
      <c r="AAL5" s="121"/>
      <c r="AAM5" s="121"/>
      <c r="AAN5" s="121"/>
      <c r="AAO5" s="121"/>
      <c r="AAP5" s="121"/>
      <c r="AAQ5" s="121"/>
      <c r="AAR5" s="121"/>
      <c r="AAS5" s="121"/>
      <c r="AAT5" s="121"/>
      <c r="AAU5" s="121"/>
      <c r="AAV5" s="121"/>
      <c r="AAW5" s="121"/>
      <c r="AAX5" s="121"/>
      <c r="AAY5" s="121"/>
      <c r="AAZ5" s="121"/>
      <c r="ABA5" s="121"/>
      <c r="ABB5" s="121"/>
      <c r="ABC5" s="121"/>
      <c r="ABD5" s="121"/>
      <c r="ABE5" s="121"/>
      <c r="ABG5" s="121"/>
      <c r="ABH5" s="121"/>
      <c r="ABI5" s="121"/>
      <c r="ABJ5" s="121"/>
      <c r="ABK5" s="121"/>
      <c r="ABL5" s="121"/>
      <c r="ABM5" s="121"/>
      <c r="ABN5" s="121"/>
      <c r="ABO5" s="121"/>
      <c r="ABP5" s="121"/>
      <c r="ABQ5" s="121"/>
      <c r="ABR5" s="121"/>
      <c r="ABS5" s="121"/>
      <c r="ABT5" s="121"/>
      <c r="ABU5" s="121"/>
      <c r="ABV5" s="121"/>
      <c r="ABW5" s="121"/>
      <c r="ABX5" s="121"/>
      <c r="ABY5" s="121"/>
      <c r="ABZ5" s="121"/>
      <c r="ACA5" s="121"/>
      <c r="ACB5" s="121"/>
      <c r="ACC5" s="121"/>
      <c r="ACD5" s="121"/>
      <c r="ACE5" s="121"/>
      <c r="ACF5" s="121"/>
      <c r="ACG5" s="121"/>
      <c r="ACH5" s="121"/>
      <c r="ACI5" s="121"/>
      <c r="ACJ5" s="121"/>
      <c r="ACK5" s="121"/>
      <c r="ACL5" s="121"/>
      <c r="ACM5" s="121"/>
      <c r="ACN5" s="121"/>
      <c r="ACO5" s="121"/>
      <c r="ACP5" s="121"/>
      <c r="ACQ5" s="121"/>
      <c r="ACR5" s="121"/>
      <c r="ACS5" s="121"/>
      <c r="ACT5" s="121"/>
      <c r="ACU5" s="121"/>
      <c r="ACV5" s="121"/>
      <c r="ACW5" s="121"/>
      <c r="ACX5" s="121"/>
      <c r="ACY5" s="121"/>
      <c r="ACZ5" s="121"/>
      <c r="ADA5" s="121"/>
      <c r="ADB5" s="121"/>
      <c r="ADC5" s="121"/>
      <c r="ADD5" s="121"/>
      <c r="ADE5" s="121"/>
      <c r="ADF5" s="121"/>
      <c r="ADG5" s="121"/>
      <c r="ADH5" s="121"/>
      <c r="ADI5" s="121"/>
      <c r="ADJ5" s="121"/>
      <c r="ADK5" s="121"/>
      <c r="ADL5" s="121"/>
      <c r="ADM5" s="121"/>
      <c r="ADN5" s="121"/>
      <c r="ADO5" s="121"/>
      <c r="ADP5" s="121"/>
      <c r="ADQ5" s="121"/>
      <c r="ADR5" s="121"/>
      <c r="ADS5" s="121"/>
      <c r="ADT5" s="121"/>
      <c r="ADU5" s="121"/>
      <c r="ADV5" s="121"/>
      <c r="ADW5" s="121"/>
      <c r="ADX5" s="121"/>
      <c r="ADY5" s="121"/>
      <c r="ADZ5" s="121"/>
      <c r="AEA5" s="121"/>
      <c r="AEB5" s="121"/>
      <c r="AEC5" s="121"/>
      <c r="AED5" s="121"/>
      <c r="AEE5" s="121"/>
      <c r="AEF5" s="121"/>
      <c r="AEG5" s="121"/>
      <c r="AEH5" s="121"/>
      <c r="AEI5" s="121"/>
      <c r="AEJ5" s="121"/>
      <c r="AEK5" s="121"/>
      <c r="AEL5" s="121"/>
      <c r="AEM5" s="121"/>
      <c r="AEN5" s="121"/>
      <c r="AEO5" s="121"/>
      <c r="AEP5" s="121"/>
      <c r="AEQ5" s="121"/>
      <c r="AER5" s="121"/>
      <c r="AES5" s="121"/>
      <c r="AET5" s="121"/>
      <c r="AEU5" s="121"/>
      <c r="AEV5" s="121"/>
      <c r="AEW5" s="121"/>
      <c r="AEX5" s="121"/>
      <c r="AEY5" s="121"/>
      <c r="AEZ5" s="121"/>
      <c r="AFA5" s="121"/>
      <c r="AFB5" s="121"/>
      <c r="AFC5" s="121"/>
      <c r="AFD5" s="121" t="s">
        <v>852</v>
      </c>
      <c r="AFE5" s="121"/>
      <c r="AFF5" s="121"/>
      <c r="AFG5" s="121"/>
      <c r="AFH5" s="121"/>
      <c r="AFI5" s="121"/>
      <c r="AFJ5" s="121"/>
      <c r="AFK5" s="121"/>
      <c r="AFL5" s="121"/>
      <c r="AFM5" s="121"/>
      <c r="AFN5" s="121"/>
      <c r="AFO5" s="121"/>
      <c r="AFP5" s="121"/>
      <c r="AFQ5" s="121"/>
      <c r="AFR5" s="121"/>
      <c r="AFS5" s="121"/>
      <c r="AFT5" s="121"/>
      <c r="AFU5" s="121"/>
      <c r="AFV5" s="121"/>
      <c r="AFW5" s="121"/>
      <c r="AFX5" s="121"/>
      <c r="AFY5" s="121"/>
      <c r="AFZ5" s="121"/>
      <c r="AGA5" s="121"/>
      <c r="AGB5" s="121"/>
      <c r="AGC5" s="121"/>
      <c r="AGD5" s="121"/>
      <c r="AGE5" s="121"/>
      <c r="AGG5" s="121"/>
      <c r="AGH5" s="121"/>
      <c r="AGI5" s="121"/>
      <c r="AGJ5" s="121"/>
      <c r="AGK5" s="121"/>
      <c r="AGL5" s="121"/>
      <c r="AGM5" s="121"/>
      <c r="AGN5" s="121"/>
      <c r="AGO5" s="121"/>
      <c r="AGP5" s="121"/>
      <c r="AGQ5" s="121"/>
      <c r="AGR5" s="121"/>
      <c r="AGS5" s="121"/>
      <c r="AGT5" s="121"/>
      <c r="AGU5" s="121"/>
      <c r="AGV5" s="121"/>
      <c r="AGX5" s="121"/>
      <c r="AGY5" s="121"/>
      <c r="AGZ5" s="121"/>
      <c r="AHA5" s="121"/>
      <c r="AHB5" s="121"/>
      <c r="AHC5" s="121"/>
      <c r="AHD5" s="121"/>
      <c r="AHE5" s="121"/>
      <c r="AHF5" s="121"/>
      <c r="AHG5" s="178" t="s">
        <v>853</v>
      </c>
      <c r="AHH5" s="121"/>
      <c r="AHI5" s="121"/>
      <c r="AHJ5" s="121"/>
      <c r="AHK5" s="121"/>
      <c r="AHL5" s="121"/>
      <c r="AHM5" s="121"/>
      <c r="AHN5" s="121"/>
      <c r="AHO5" s="561" t="s">
        <v>854</v>
      </c>
      <c r="AHP5" s="571"/>
      <c r="AHQ5" s="571"/>
      <c r="AHR5" s="571" t="s">
        <v>855</v>
      </c>
      <c r="AHS5" s="571" t="s">
        <v>855</v>
      </c>
      <c r="AHT5" s="571" t="s">
        <v>855</v>
      </c>
      <c r="AHU5" s="571" t="s">
        <v>855</v>
      </c>
      <c r="AHV5" s="571" t="s">
        <v>855</v>
      </c>
      <c r="AHW5" s="571"/>
      <c r="AHX5" s="571"/>
      <c r="AHY5" s="592" t="s">
        <v>856</v>
      </c>
      <c r="AHZ5" s="592" t="s">
        <v>268</v>
      </c>
      <c r="AIA5" s="592" t="s">
        <v>259</v>
      </c>
      <c r="AIB5" s="592" t="s">
        <v>259</v>
      </c>
      <c r="AIC5" s="592" t="s">
        <v>857</v>
      </c>
      <c r="AID5" s="84"/>
      <c r="AIE5" s="84"/>
      <c r="AIF5" s="84"/>
      <c r="AIG5" s="84"/>
      <c r="AIH5" s="169" t="s">
        <v>258</v>
      </c>
      <c r="AII5" s="84"/>
      <c r="AIJ5" s="593" t="s">
        <v>858</v>
      </c>
      <c r="AIK5" s="593"/>
      <c r="AIL5" s="593"/>
      <c r="AIM5" s="593" t="s">
        <v>858</v>
      </c>
      <c r="AIN5" s="593" t="s">
        <v>858</v>
      </c>
      <c r="AIO5" s="593" t="s">
        <v>858</v>
      </c>
      <c r="AIP5" s="592" t="s">
        <v>859</v>
      </c>
      <c r="AIQ5" s="592" t="s">
        <v>249</v>
      </c>
      <c r="AIR5" s="317"/>
      <c r="AIS5" s="317"/>
      <c r="AIT5" s="592" t="s">
        <v>249</v>
      </c>
      <c r="AIU5" s="592" t="s">
        <v>860</v>
      </c>
      <c r="AIV5" s="169" t="s">
        <v>413</v>
      </c>
      <c r="AIW5" s="401"/>
      <c r="AIX5" s="121"/>
      <c r="AIY5" s="121"/>
      <c r="AIZ5" s="121"/>
      <c r="AJA5" s="121"/>
      <c r="AJB5" s="121"/>
      <c r="AJC5" s="121"/>
      <c r="AJD5" s="121"/>
      <c r="AJE5" s="121"/>
      <c r="AJF5" s="121"/>
      <c r="AJG5" s="121"/>
      <c r="AJH5" s="121"/>
      <c r="AJI5" s="121"/>
      <c r="AJJ5" s="121"/>
      <c r="AJK5" s="121"/>
      <c r="AJL5" s="121"/>
      <c r="AJM5" s="121"/>
      <c r="AJN5" s="121"/>
      <c r="AJO5" s="121"/>
      <c r="AJP5" s="121"/>
      <c r="AJQ5" s="121"/>
      <c r="AJR5" s="121"/>
      <c r="AJS5" s="121"/>
      <c r="AJT5" s="121"/>
      <c r="AJU5" s="121"/>
      <c r="AJV5" s="121"/>
      <c r="AJW5" s="121"/>
      <c r="AJX5" s="121"/>
      <c r="AJY5" s="121"/>
      <c r="AJZ5" s="121"/>
      <c r="AKA5" s="121"/>
      <c r="AKB5" s="121"/>
      <c r="AKC5" s="121"/>
      <c r="AKD5" s="121"/>
      <c r="AKE5" s="121"/>
      <c r="AKF5" s="121"/>
      <c r="AKG5" s="121"/>
      <c r="AKH5" s="121"/>
      <c r="AKI5" s="121"/>
      <c r="AKJ5" s="121"/>
      <c r="AKK5" s="121"/>
      <c r="AKL5" s="121"/>
      <c r="AKM5" s="121"/>
      <c r="AKN5" s="121"/>
      <c r="AKO5" s="121"/>
      <c r="AKP5" s="121"/>
      <c r="AKQ5" s="121"/>
      <c r="AKR5" s="121"/>
      <c r="AKS5" s="121"/>
      <c r="AKT5" s="121"/>
      <c r="AKU5" s="121"/>
      <c r="AKV5" s="121"/>
      <c r="AKW5" s="121"/>
      <c r="AKX5" s="121"/>
      <c r="AKY5" s="121"/>
      <c r="AKZ5" s="121"/>
      <c r="ALA5" s="121"/>
      <c r="ALB5" s="121"/>
      <c r="ALC5" s="121"/>
      <c r="ALD5" s="121"/>
      <c r="ALE5" s="121"/>
      <c r="ALF5" s="121"/>
      <c r="ALG5" s="121"/>
      <c r="ALH5" s="121"/>
      <c r="ALI5" s="121"/>
      <c r="ALJ5" s="121"/>
      <c r="ALK5" s="121"/>
      <c r="ALL5" s="121"/>
      <c r="ALM5" s="121"/>
      <c r="ALN5" s="121"/>
      <c r="ALO5" s="121"/>
    </row>
    <row r="6" spans="1:1205" s="119" customFormat="1" ht="14.25" hidden="1" customHeight="1" outlineLevel="1" thickBot="1">
      <c r="A6" s="155" t="s">
        <v>224</v>
      </c>
      <c r="B6" s="54">
        <f>G12</f>
        <v>383.12617021276594</v>
      </c>
      <c r="C6" s="32" t="s">
        <v>225</v>
      </c>
      <c r="D6" s="670">
        <f>SUM(I6:AIK6)</f>
        <v>98</v>
      </c>
      <c r="E6" s="55">
        <f t="shared" ref="E6:E11" si="0">SUM(D6/G6)</f>
        <v>0.97629927321068743</v>
      </c>
      <c r="F6" s="179"/>
      <c r="G6" s="49">
        <f>G12*0.262</f>
        <v>100.37905659574469</v>
      </c>
      <c r="H6" s="156">
        <f>SUM(I6:AMI6)</f>
        <v>99</v>
      </c>
      <c r="I6" s="147"/>
      <c r="J6" s="147"/>
      <c r="K6" s="147"/>
      <c r="L6" s="147"/>
      <c r="T6" s="137"/>
      <c r="OA6" s="136"/>
      <c r="OB6" s="136"/>
      <c r="OC6" s="136"/>
      <c r="OD6" s="136"/>
      <c r="OE6" s="136"/>
      <c r="OF6" s="136"/>
      <c r="OG6" s="136"/>
      <c r="OH6" s="136"/>
      <c r="OI6" s="136"/>
      <c r="OJ6" s="136"/>
      <c r="OK6" s="136"/>
      <c r="OL6" s="136"/>
      <c r="OM6" s="136"/>
      <c r="ON6" s="136"/>
      <c r="OO6" s="136"/>
      <c r="OP6" s="136"/>
      <c r="OQ6" s="136"/>
      <c r="OR6" s="136"/>
      <c r="OS6" s="136"/>
      <c r="OT6" s="136"/>
      <c r="OU6" s="136"/>
      <c r="OV6" s="136"/>
      <c r="OW6" s="136"/>
      <c r="OX6" s="136"/>
      <c r="OY6" s="136"/>
      <c r="OZ6" s="136"/>
      <c r="PA6" s="136"/>
      <c r="PB6" s="136"/>
      <c r="PC6" s="136"/>
      <c r="PD6" s="136"/>
      <c r="PE6" s="136"/>
      <c r="PF6" s="136"/>
      <c r="PG6" s="136"/>
      <c r="PH6" s="136"/>
      <c r="PI6" s="136"/>
      <c r="PJ6" s="136"/>
      <c r="PK6" s="136"/>
      <c r="PL6" s="136"/>
      <c r="PM6" s="136"/>
      <c r="PN6" s="136"/>
      <c r="PO6" s="136"/>
      <c r="PP6" s="136"/>
      <c r="PQ6" s="136"/>
      <c r="PR6" s="136"/>
      <c r="PS6" s="136"/>
      <c r="PT6" s="136"/>
      <c r="PU6" s="478" t="s">
        <v>437</v>
      </c>
      <c r="PV6" s="479" t="s">
        <v>437</v>
      </c>
      <c r="PW6" s="479" t="s">
        <v>437</v>
      </c>
      <c r="PX6" s="479" t="s">
        <v>437</v>
      </c>
      <c r="PY6" s="479" t="s">
        <v>437</v>
      </c>
      <c r="PZ6" s="479" t="s">
        <v>437</v>
      </c>
      <c r="QA6" s="479" t="s">
        <v>437</v>
      </c>
      <c r="QB6" s="479" t="s">
        <v>437</v>
      </c>
      <c r="QC6" s="479" t="s">
        <v>437</v>
      </c>
      <c r="QD6" s="479" t="s">
        <v>437</v>
      </c>
      <c r="QE6" s="479" t="s">
        <v>437</v>
      </c>
      <c r="QF6" s="479" t="s">
        <v>437</v>
      </c>
      <c r="QG6" s="479" t="s">
        <v>437</v>
      </c>
      <c r="QH6" s="479" t="s">
        <v>437</v>
      </c>
      <c r="QI6" s="479" t="s">
        <v>437</v>
      </c>
      <c r="QJ6" s="479" t="s">
        <v>437</v>
      </c>
      <c r="QK6" s="479" t="s">
        <v>437</v>
      </c>
      <c r="QL6" s="479" t="s">
        <v>437</v>
      </c>
      <c r="QM6" s="479">
        <v>7</v>
      </c>
      <c r="QN6" s="479">
        <v>6</v>
      </c>
      <c r="QO6" s="479">
        <v>10</v>
      </c>
      <c r="QP6" s="479">
        <v>12</v>
      </c>
      <c r="QQ6" s="479" t="s">
        <v>437</v>
      </c>
      <c r="QR6" s="479" t="s">
        <v>437</v>
      </c>
      <c r="QS6" s="479">
        <v>22</v>
      </c>
      <c r="QT6" s="479">
        <v>16</v>
      </c>
      <c r="QU6" s="479">
        <v>2</v>
      </c>
      <c r="QV6" s="480" t="s">
        <v>437</v>
      </c>
      <c r="QW6" s="302">
        <v>4</v>
      </c>
      <c r="QX6" s="285" t="s">
        <v>437</v>
      </c>
      <c r="QY6" s="285" t="s">
        <v>437</v>
      </c>
      <c r="QZ6" s="285">
        <v>1</v>
      </c>
      <c r="RA6" s="285">
        <v>1</v>
      </c>
      <c r="RB6" s="285" t="s">
        <v>437</v>
      </c>
      <c r="RC6" s="285" t="s">
        <v>437</v>
      </c>
      <c r="RD6" s="285" t="s">
        <v>437</v>
      </c>
      <c r="RE6" s="285" t="s">
        <v>437</v>
      </c>
      <c r="RF6" s="285" t="s">
        <v>437</v>
      </c>
      <c r="RG6" s="285">
        <v>1</v>
      </c>
      <c r="RH6" s="285" t="s">
        <v>437</v>
      </c>
      <c r="RI6" s="285" t="s">
        <v>437</v>
      </c>
      <c r="RJ6" s="285" t="s">
        <v>437</v>
      </c>
      <c r="RK6" s="285" t="s">
        <v>437</v>
      </c>
      <c r="RL6" s="285" t="s">
        <v>437</v>
      </c>
      <c r="RM6" s="285" t="s">
        <v>437</v>
      </c>
      <c r="RN6" s="285" t="s">
        <v>437</v>
      </c>
      <c r="RO6" s="285" t="s">
        <v>437</v>
      </c>
      <c r="RP6" s="285" t="s">
        <v>437</v>
      </c>
      <c r="RQ6" s="285" t="s">
        <v>437</v>
      </c>
      <c r="RR6" s="285" t="s">
        <v>437</v>
      </c>
      <c r="RS6" s="285" t="s">
        <v>437</v>
      </c>
      <c r="RT6" s="285" t="s">
        <v>437</v>
      </c>
      <c r="RU6" s="285" t="s">
        <v>437</v>
      </c>
      <c r="RV6" s="285" t="s">
        <v>437</v>
      </c>
      <c r="RW6" s="285" t="s">
        <v>437</v>
      </c>
      <c r="RX6" s="285" t="s">
        <v>437</v>
      </c>
      <c r="RY6" s="285">
        <v>5</v>
      </c>
      <c r="RZ6" s="285" t="s">
        <v>437</v>
      </c>
      <c r="SA6" s="315" t="s">
        <v>437</v>
      </c>
      <c r="SB6" s="302" t="s">
        <v>437</v>
      </c>
      <c r="SC6" s="285">
        <v>3</v>
      </c>
      <c r="SD6" s="285" t="s">
        <v>437</v>
      </c>
      <c r="SE6" s="285" t="s">
        <v>437</v>
      </c>
      <c r="SF6" s="285" t="s">
        <v>437</v>
      </c>
      <c r="SG6" s="285" t="s">
        <v>437</v>
      </c>
      <c r="SH6" s="285" t="s">
        <v>437</v>
      </c>
      <c r="SI6" s="285" t="s">
        <v>437</v>
      </c>
      <c r="SJ6" s="285" t="s">
        <v>437</v>
      </c>
      <c r="SK6" s="285" t="s">
        <v>437</v>
      </c>
      <c r="SL6" s="285" t="s">
        <v>437</v>
      </c>
      <c r="SM6" s="285" t="s">
        <v>437</v>
      </c>
      <c r="SN6" s="285" t="s">
        <v>437</v>
      </c>
      <c r="SO6" s="285" t="s">
        <v>437</v>
      </c>
      <c r="SP6" s="285" t="s">
        <v>437</v>
      </c>
      <c r="SQ6" s="285" t="s">
        <v>437</v>
      </c>
      <c r="SR6" s="285" t="s">
        <v>437</v>
      </c>
      <c r="SS6" s="285" t="s">
        <v>437</v>
      </c>
      <c r="ST6" s="285" t="s">
        <v>437</v>
      </c>
      <c r="SU6" s="285" t="s">
        <v>437</v>
      </c>
      <c r="SV6" s="285" t="s">
        <v>437</v>
      </c>
      <c r="SW6" s="285" t="s">
        <v>437</v>
      </c>
      <c r="SX6" s="285" t="s">
        <v>437</v>
      </c>
      <c r="SY6" s="285" t="s">
        <v>437</v>
      </c>
      <c r="SZ6" s="285" t="s">
        <v>437</v>
      </c>
      <c r="TA6" s="285" t="s">
        <v>437</v>
      </c>
      <c r="TB6" s="285" t="s">
        <v>437</v>
      </c>
      <c r="TC6" s="285" t="s">
        <v>437</v>
      </c>
      <c r="TD6" s="285" t="s">
        <v>437</v>
      </c>
      <c r="TE6" s="315" t="s">
        <v>437</v>
      </c>
      <c r="TF6" s="302" t="s">
        <v>437</v>
      </c>
      <c r="TG6" s="285" t="s">
        <v>437</v>
      </c>
      <c r="TH6" s="285" t="s">
        <v>437</v>
      </c>
      <c r="TI6" s="285" t="s">
        <v>437</v>
      </c>
      <c r="TJ6" s="285" t="s">
        <v>437</v>
      </c>
      <c r="TK6" s="285" t="s">
        <v>437</v>
      </c>
      <c r="TL6" s="285" t="s">
        <v>437</v>
      </c>
      <c r="TM6" s="285" t="s">
        <v>437</v>
      </c>
      <c r="TN6" s="285" t="s">
        <v>437</v>
      </c>
      <c r="TO6" s="285" t="s">
        <v>437</v>
      </c>
      <c r="TP6" s="285" t="s">
        <v>437</v>
      </c>
      <c r="TQ6" s="285" t="s">
        <v>437</v>
      </c>
      <c r="TR6" s="285" t="s">
        <v>437</v>
      </c>
      <c r="TS6" s="285" t="s">
        <v>437</v>
      </c>
      <c r="TT6" s="285" t="s">
        <v>437</v>
      </c>
      <c r="TU6" s="285" t="s">
        <v>437</v>
      </c>
      <c r="TV6" s="285" t="s">
        <v>437</v>
      </c>
      <c r="TW6" s="285" t="s">
        <v>437</v>
      </c>
      <c r="TX6" s="285" t="s">
        <v>437</v>
      </c>
      <c r="TY6" s="285" t="s">
        <v>437</v>
      </c>
      <c r="TZ6" s="285" t="s">
        <v>437</v>
      </c>
      <c r="UA6" s="285" t="s">
        <v>437</v>
      </c>
      <c r="UB6" s="285" t="s">
        <v>437</v>
      </c>
      <c r="UC6" s="285" t="s">
        <v>437</v>
      </c>
      <c r="UD6" s="285" t="s">
        <v>437</v>
      </c>
      <c r="UE6" s="285" t="s">
        <v>437</v>
      </c>
      <c r="UF6" s="285" t="s">
        <v>437</v>
      </c>
      <c r="UG6" s="285" t="s">
        <v>437</v>
      </c>
      <c r="UH6" s="285" t="s">
        <v>437</v>
      </c>
      <c r="UI6" s="285" t="s">
        <v>437</v>
      </c>
      <c r="UJ6" s="315" t="s">
        <v>437</v>
      </c>
      <c r="UK6" s="302" t="s">
        <v>437</v>
      </c>
      <c r="UL6" s="285" t="s">
        <v>437</v>
      </c>
      <c r="UM6" s="285" t="s">
        <v>437</v>
      </c>
      <c r="UN6" s="285" t="s">
        <v>437</v>
      </c>
      <c r="UO6" s="285" t="s">
        <v>437</v>
      </c>
      <c r="UP6" s="285" t="s">
        <v>437</v>
      </c>
      <c r="UQ6" s="285" t="s">
        <v>437</v>
      </c>
      <c r="UR6" s="285" t="s">
        <v>437</v>
      </c>
      <c r="US6" s="285" t="s">
        <v>437</v>
      </c>
      <c r="UT6" s="285" t="s">
        <v>437</v>
      </c>
      <c r="UU6" s="285" t="s">
        <v>437</v>
      </c>
      <c r="UV6" s="285" t="s">
        <v>437</v>
      </c>
      <c r="UW6" s="285" t="s">
        <v>437</v>
      </c>
      <c r="UX6" s="285" t="s">
        <v>437</v>
      </c>
      <c r="UY6" s="285" t="s">
        <v>437</v>
      </c>
      <c r="UZ6" s="285" t="s">
        <v>437</v>
      </c>
      <c r="VA6" s="285" t="s">
        <v>437</v>
      </c>
      <c r="VB6" s="285" t="s">
        <v>437</v>
      </c>
      <c r="VC6" s="285" t="s">
        <v>437</v>
      </c>
      <c r="VD6" s="285" t="s">
        <v>437</v>
      </c>
      <c r="VE6" s="285" t="s">
        <v>437</v>
      </c>
      <c r="VF6" s="285" t="s">
        <v>437</v>
      </c>
      <c r="VG6" s="285" t="s">
        <v>437</v>
      </c>
      <c r="VH6" s="285" t="s">
        <v>437</v>
      </c>
      <c r="VI6" s="285" t="s">
        <v>437</v>
      </c>
      <c r="VJ6" s="285" t="s">
        <v>437</v>
      </c>
      <c r="VK6" s="285" t="s">
        <v>437</v>
      </c>
      <c r="VL6" s="285" t="s">
        <v>437</v>
      </c>
      <c r="VM6" s="285" t="s">
        <v>437</v>
      </c>
      <c r="VN6" s="315" t="s">
        <v>437</v>
      </c>
      <c r="AHG6" s="302" t="s">
        <v>437</v>
      </c>
      <c r="AHH6" s="285" t="s">
        <v>437</v>
      </c>
      <c r="AHI6" s="285" t="s">
        <v>437</v>
      </c>
      <c r="AHJ6" s="285" t="s">
        <v>437</v>
      </c>
      <c r="AHK6" s="285" t="s">
        <v>437</v>
      </c>
      <c r="AHL6" s="285" t="s">
        <v>437</v>
      </c>
      <c r="AHM6" s="285" t="s">
        <v>437</v>
      </c>
      <c r="AHN6" s="285" t="s">
        <v>437</v>
      </c>
      <c r="AHO6" s="285" t="s">
        <v>437</v>
      </c>
      <c r="AHP6" s="285" t="s">
        <v>437</v>
      </c>
      <c r="AHQ6" s="285" t="s">
        <v>437</v>
      </c>
      <c r="AHR6" s="285" t="s">
        <v>437</v>
      </c>
      <c r="AHS6" s="285">
        <v>2</v>
      </c>
      <c r="AHT6" s="285" t="s">
        <v>437</v>
      </c>
      <c r="AHU6" s="285" t="s">
        <v>437</v>
      </c>
      <c r="AHV6" s="285" t="s">
        <v>437</v>
      </c>
      <c r="AHW6" s="285" t="s">
        <v>437</v>
      </c>
      <c r="AHX6" s="285" t="s">
        <v>437</v>
      </c>
      <c r="AHY6" s="285">
        <v>3</v>
      </c>
      <c r="AHZ6" s="285" t="s">
        <v>437</v>
      </c>
      <c r="AIA6" s="285" t="s">
        <v>437</v>
      </c>
      <c r="AIB6" s="285">
        <v>3</v>
      </c>
      <c r="AIC6" s="285" t="s">
        <v>437</v>
      </c>
      <c r="AID6" s="285" t="s">
        <v>437</v>
      </c>
      <c r="AIE6" s="285" t="s">
        <v>437</v>
      </c>
      <c r="AIF6" s="285" t="s">
        <v>437</v>
      </c>
      <c r="AIG6" s="285" t="s">
        <v>437</v>
      </c>
      <c r="AIH6" s="285" t="s">
        <v>437</v>
      </c>
      <c r="AII6" s="285" t="s">
        <v>437</v>
      </c>
      <c r="AIJ6" s="285" t="s">
        <v>437</v>
      </c>
      <c r="AIK6" s="315" t="s">
        <v>437</v>
      </c>
      <c r="AIL6" s="654" t="str">
        <f>INDEX([1]集計!$G:$AK,MATCH($B5,[1]集計!$A$1:$A$945,0)+0,MATCH(AIL$234,[1]集計!$G$2:$AK$2,0))</f>
        <v/>
      </c>
      <c r="AIM6" s="655" t="str">
        <f>INDEX([1]集計!$G:$AK,MATCH($B5,[1]集計!$A$1:$A$945,0)+0,MATCH(AIM$234,[1]集計!$G$2:$AK$2,0))</f>
        <v/>
      </c>
      <c r="AIN6" s="655" t="str">
        <f>INDEX([1]集計!$G:$AK,MATCH($B5,[1]集計!$A$1:$A$945,0)+0,MATCH(AIN$234,[1]集計!$G$2:$AK$2,0))</f>
        <v/>
      </c>
      <c r="AIO6" s="655" t="str">
        <f>INDEX([1]集計!$G:$AK,MATCH($B5,[1]集計!$A$1:$A$945,0)+0,MATCH(AIO$234,[1]集計!$G$2:$AK$2,0))</f>
        <v/>
      </c>
      <c r="AIP6" s="655" t="str">
        <f>INDEX([1]集計!$G:$AK,MATCH($B5,[1]集計!$A$1:$A$945,0)+0,MATCH(AIP$234,[1]集計!$G$2:$AK$2,0))</f>
        <v/>
      </c>
      <c r="AIQ6" s="655" t="str">
        <f>INDEX([1]集計!$G:$AK,MATCH($B5,[1]集計!$A$1:$A$945,0)+0,MATCH(AIQ$234,[1]集計!$G$2:$AK$2,0))</f>
        <v/>
      </c>
      <c r="AIR6" s="655" t="str">
        <f>INDEX([1]集計!$G:$AK,MATCH($B5,[1]集計!$A$1:$A$945,0)+0,MATCH(AIR$234,[1]集計!$G$2:$AK$2,0))</f>
        <v/>
      </c>
      <c r="AIS6" s="655" t="str">
        <f>INDEX([1]集計!$G:$AK,MATCH($B5,[1]集計!$A$1:$A$945,0)+0,MATCH(AIS$234,[1]集計!$G$2:$AK$2,0))</f>
        <v/>
      </c>
      <c r="AIT6" s="655" t="str">
        <f>INDEX([1]集計!$G:$AK,MATCH($B5,[1]集計!$A$1:$A$945,0)+0,MATCH(AIT$234,[1]集計!$G$2:$AK$2,0))</f>
        <v/>
      </c>
      <c r="AIU6" s="655" t="str">
        <f>INDEX([1]集計!$G:$AK,MATCH($B5,[1]集計!$A$1:$A$945,0)+0,MATCH(AIU$234,[1]集計!$G$2:$AK$2,0))</f>
        <v/>
      </c>
      <c r="AIV6" s="119">
        <v>1</v>
      </c>
      <c r="AIW6" s="138"/>
    </row>
    <row r="7" spans="1:1205" s="119" customFormat="1" ht="14.25" hidden="1" customHeight="1" outlineLevel="1" thickBot="1">
      <c r="A7" s="157" t="s">
        <v>226</v>
      </c>
      <c r="B7" s="59">
        <v>420</v>
      </c>
      <c r="C7" s="32" t="s">
        <v>227</v>
      </c>
      <c r="D7" s="670">
        <f t="shared" ref="D7:D11" si="1">SUM(I7:AIK7)</f>
        <v>34</v>
      </c>
      <c r="E7" s="55">
        <f t="shared" si="0"/>
        <v>0.83720388195618067</v>
      </c>
      <c r="F7" s="179"/>
      <c r="G7" s="49">
        <f>G12*0.106</f>
        <v>40.611374042553187</v>
      </c>
      <c r="H7" s="156">
        <f t="shared" ref="H7:H11" si="2">SUM(I7:AMI7)</f>
        <v>34</v>
      </c>
      <c r="I7" s="147"/>
      <c r="J7" s="147"/>
      <c r="K7" s="147"/>
      <c r="L7" s="147"/>
      <c r="T7" s="137"/>
      <c r="OA7" s="136"/>
      <c r="OB7" s="136"/>
      <c r="OC7" s="136"/>
      <c r="OD7" s="136"/>
      <c r="OE7" s="136"/>
      <c r="OF7" s="136"/>
      <c r="OG7" s="136"/>
      <c r="OH7" s="136"/>
      <c r="OI7" s="136"/>
      <c r="OJ7" s="136"/>
      <c r="OK7" s="136"/>
      <c r="OL7" s="136"/>
      <c r="OM7" s="136"/>
      <c r="ON7" s="136"/>
      <c r="OO7" s="136"/>
      <c r="OP7" s="136"/>
      <c r="OQ7" s="136"/>
      <c r="OR7" s="136"/>
      <c r="OS7" s="136"/>
      <c r="OT7" s="136"/>
      <c r="OU7" s="136"/>
      <c r="OV7" s="136"/>
      <c r="OW7" s="136"/>
      <c r="OX7" s="136"/>
      <c r="OY7" s="136"/>
      <c r="OZ7" s="136"/>
      <c r="PA7" s="136"/>
      <c r="PB7" s="136"/>
      <c r="PC7" s="136"/>
      <c r="PD7" s="136"/>
      <c r="PE7" s="136"/>
      <c r="PF7" s="136"/>
      <c r="PG7" s="136"/>
      <c r="PH7" s="136"/>
      <c r="PI7" s="136"/>
      <c r="PJ7" s="136"/>
      <c r="PK7" s="136"/>
      <c r="PL7" s="136"/>
      <c r="PM7" s="136"/>
      <c r="PN7" s="136"/>
      <c r="PO7" s="136"/>
      <c r="PP7" s="136"/>
      <c r="PQ7" s="136"/>
      <c r="PR7" s="136"/>
      <c r="PS7" s="136"/>
      <c r="PT7" s="136"/>
      <c r="PU7" s="481" t="s">
        <v>437</v>
      </c>
      <c r="PV7" s="482" t="s">
        <v>437</v>
      </c>
      <c r="PW7" s="482" t="s">
        <v>437</v>
      </c>
      <c r="PX7" s="482" t="s">
        <v>437</v>
      </c>
      <c r="PY7" s="482" t="s">
        <v>437</v>
      </c>
      <c r="PZ7" s="482" t="s">
        <v>437</v>
      </c>
      <c r="QA7" s="482" t="s">
        <v>437</v>
      </c>
      <c r="QB7" s="482" t="s">
        <v>437</v>
      </c>
      <c r="QC7" s="482" t="s">
        <v>437</v>
      </c>
      <c r="QD7" s="482" t="s">
        <v>437</v>
      </c>
      <c r="QE7" s="482" t="s">
        <v>437</v>
      </c>
      <c r="QF7" s="482" t="s">
        <v>437</v>
      </c>
      <c r="QG7" s="482" t="s">
        <v>437</v>
      </c>
      <c r="QH7" s="482" t="s">
        <v>437</v>
      </c>
      <c r="QI7" s="482" t="s">
        <v>437</v>
      </c>
      <c r="QJ7" s="482" t="s">
        <v>437</v>
      </c>
      <c r="QK7" s="482" t="s">
        <v>437</v>
      </c>
      <c r="QL7" s="482" t="s">
        <v>437</v>
      </c>
      <c r="QM7" s="482" t="s">
        <v>437</v>
      </c>
      <c r="QN7" s="482" t="s">
        <v>437</v>
      </c>
      <c r="QO7" s="482" t="s">
        <v>437</v>
      </c>
      <c r="QP7" s="482" t="s">
        <v>437</v>
      </c>
      <c r="QQ7" s="482" t="s">
        <v>437</v>
      </c>
      <c r="QR7" s="482" t="s">
        <v>437</v>
      </c>
      <c r="QS7" s="482" t="s">
        <v>437</v>
      </c>
      <c r="QT7" s="482" t="s">
        <v>437</v>
      </c>
      <c r="QU7" s="482" t="s">
        <v>437</v>
      </c>
      <c r="QV7" s="483" t="s">
        <v>437</v>
      </c>
      <c r="QW7" s="301" t="s">
        <v>437</v>
      </c>
      <c r="QX7" s="219">
        <v>4</v>
      </c>
      <c r="QY7" s="219" t="s">
        <v>437</v>
      </c>
      <c r="QZ7" s="219" t="s">
        <v>437</v>
      </c>
      <c r="RA7" s="219" t="s">
        <v>437</v>
      </c>
      <c r="RB7" s="219" t="s">
        <v>437</v>
      </c>
      <c r="RC7" s="219" t="s">
        <v>437</v>
      </c>
      <c r="RD7" s="219">
        <v>2</v>
      </c>
      <c r="RE7" s="219" t="s">
        <v>437</v>
      </c>
      <c r="RF7" s="219" t="s">
        <v>437</v>
      </c>
      <c r="RG7" s="219" t="s">
        <v>437</v>
      </c>
      <c r="RH7" s="219">
        <v>14</v>
      </c>
      <c r="RI7" s="219" t="s">
        <v>437</v>
      </c>
      <c r="RJ7" s="219">
        <v>2</v>
      </c>
      <c r="RK7" s="219">
        <v>2</v>
      </c>
      <c r="RL7" s="219" t="s">
        <v>437</v>
      </c>
      <c r="RM7" s="219" t="s">
        <v>437</v>
      </c>
      <c r="RN7" s="219" t="s">
        <v>437</v>
      </c>
      <c r="RO7" s="219" t="s">
        <v>437</v>
      </c>
      <c r="RP7" s="219" t="s">
        <v>437</v>
      </c>
      <c r="RQ7" s="219" t="s">
        <v>437</v>
      </c>
      <c r="RR7" s="219" t="s">
        <v>437</v>
      </c>
      <c r="RS7" s="219" t="s">
        <v>437</v>
      </c>
      <c r="RT7" s="219" t="s">
        <v>437</v>
      </c>
      <c r="RU7" s="219" t="s">
        <v>437</v>
      </c>
      <c r="RV7" s="219" t="s">
        <v>437</v>
      </c>
      <c r="RW7" s="219">
        <v>4</v>
      </c>
      <c r="RX7" s="219">
        <v>2</v>
      </c>
      <c r="RY7" s="219" t="s">
        <v>437</v>
      </c>
      <c r="RZ7" s="219" t="s">
        <v>437</v>
      </c>
      <c r="SA7" s="316" t="s">
        <v>437</v>
      </c>
      <c r="SB7" s="301">
        <v>4</v>
      </c>
      <c r="SC7" s="219" t="s">
        <v>437</v>
      </c>
      <c r="SD7" s="219" t="s">
        <v>437</v>
      </c>
      <c r="SE7" s="219" t="s">
        <v>437</v>
      </c>
      <c r="SF7" s="219" t="s">
        <v>437</v>
      </c>
      <c r="SG7" s="219" t="s">
        <v>437</v>
      </c>
      <c r="SH7" s="219" t="s">
        <v>437</v>
      </c>
      <c r="SI7" s="219" t="s">
        <v>437</v>
      </c>
      <c r="SJ7" s="219" t="s">
        <v>437</v>
      </c>
      <c r="SK7" s="219" t="s">
        <v>437</v>
      </c>
      <c r="SL7" s="219" t="s">
        <v>437</v>
      </c>
      <c r="SM7" s="219" t="s">
        <v>437</v>
      </c>
      <c r="SN7" s="219" t="s">
        <v>437</v>
      </c>
      <c r="SO7" s="219" t="s">
        <v>437</v>
      </c>
      <c r="SP7" s="219" t="s">
        <v>437</v>
      </c>
      <c r="SQ7" s="219" t="s">
        <v>437</v>
      </c>
      <c r="SR7" s="219" t="s">
        <v>437</v>
      </c>
      <c r="SS7" s="219" t="s">
        <v>437</v>
      </c>
      <c r="ST7" s="219" t="s">
        <v>437</v>
      </c>
      <c r="SU7" s="219" t="s">
        <v>437</v>
      </c>
      <c r="SV7" s="219" t="s">
        <v>437</v>
      </c>
      <c r="SW7" s="219" t="s">
        <v>437</v>
      </c>
      <c r="SX7" s="219" t="s">
        <v>437</v>
      </c>
      <c r="SY7" s="219" t="s">
        <v>437</v>
      </c>
      <c r="SZ7" s="219" t="s">
        <v>437</v>
      </c>
      <c r="TA7" s="219" t="s">
        <v>437</v>
      </c>
      <c r="TB7" s="219" t="s">
        <v>437</v>
      </c>
      <c r="TC7" s="219" t="s">
        <v>437</v>
      </c>
      <c r="TD7" s="219" t="s">
        <v>437</v>
      </c>
      <c r="TE7" s="316" t="s">
        <v>437</v>
      </c>
      <c r="TF7" s="301" t="s">
        <v>437</v>
      </c>
      <c r="TG7" s="219" t="s">
        <v>437</v>
      </c>
      <c r="TH7" s="219" t="s">
        <v>437</v>
      </c>
      <c r="TI7" s="219" t="s">
        <v>437</v>
      </c>
      <c r="TJ7" s="219" t="s">
        <v>437</v>
      </c>
      <c r="TK7" s="219" t="s">
        <v>437</v>
      </c>
      <c r="TL7" s="219" t="s">
        <v>437</v>
      </c>
      <c r="TM7" s="219" t="s">
        <v>437</v>
      </c>
      <c r="TN7" s="219" t="s">
        <v>437</v>
      </c>
      <c r="TO7" s="219" t="s">
        <v>437</v>
      </c>
      <c r="TP7" s="219" t="s">
        <v>437</v>
      </c>
      <c r="TQ7" s="219" t="s">
        <v>437</v>
      </c>
      <c r="TR7" s="219" t="s">
        <v>437</v>
      </c>
      <c r="TS7" s="219" t="s">
        <v>437</v>
      </c>
      <c r="TT7" s="219" t="s">
        <v>437</v>
      </c>
      <c r="TU7" s="219" t="s">
        <v>437</v>
      </c>
      <c r="TV7" s="219" t="s">
        <v>437</v>
      </c>
      <c r="TW7" s="219" t="s">
        <v>437</v>
      </c>
      <c r="TX7" s="219" t="s">
        <v>437</v>
      </c>
      <c r="TY7" s="219" t="s">
        <v>437</v>
      </c>
      <c r="TZ7" s="219" t="s">
        <v>437</v>
      </c>
      <c r="UA7" s="219" t="s">
        <v>437</v>
      </c>
      <c r="UB7" s="219" t="s">
        <v>437</v>
      </c>
      <c r="UC7" s="219" t="s">
        <v>437</v>
      </c>
      <c r="UD7" s="219" t="s">
        <v>437</v>
      </c>
      <c r="UE7" s="219" t="s">
        <v>437</v>
      </c>
      <c r="UF7" s="219" t="s">
        <v>437</v>
      </c>
      <c r="UG7" s="219" t="s">
        <v>437</v>
      </c>
      <c r="UH7" s="219" t="s">
        <v>437</v>
      </c>
      <c r="UI7" s="219" t="s">
        <v>437</v>
      </c>
      <c r="UJ7" s="316" t="s">
        <v>437</v>
      </c>
      <c r="UK7" s="301" t="s">
        <v>437</v>
      </c>
      <c r="UL7" s="219" t="s">
        <v>437</v>
      </c>
      <c r="UM7" s="219" t="s">
        <v>437</v>
      </c>
      <c r="UN7" s="219" t="s">
        <v>437</v>
      </c>
      <c r="UO7" s="219" t="s">
        <v>437</v>
      </c>
      <c r="UP7" s="219" t="s">
        <v>437</v>
      </c>
      <c r="UQ7" s="219" t="s">
        <v>437</v>
      </c>
      <c r="UR7" s="219" t="s">
        <v>437</v>
      </c>
      <c r="US7" s="219" t="s">
        <v>437</v>
      </c>
      <c r="UT7" s="219" t="s">
        <v>437</v>
      </c>
      <c r="UU7" s="219" t="s">
        <v>437</v>
      </c>
      <c r="UV7" s="219" t="s">
        <v>437</v>
      </c>
      <c r="UW7" s="219" t="s">
        <v>437</v>
      </c>
      <c r="UX7" s="219" t="s">
        <v>437</v>
      </c>
      <c r="UY7" s="219" t="s">
        <v>437</v>
      </c>
      <c r="UZ7" s="219" t="s">
        <v>437</v>
      </c>
      <c r="VA7" s="219" t="s">
        <v>437</v>
      </c>
      <c r="VB7" s="219" t="s">
        <v>437</v>
      </c>
      <c r="VC7" s="219" t="s">
        <v>437</v>
      </c>
      <c r="VD7" s="219" t="s">
        <v>437</v>
      </c>
      <c r="VE7" s="219" t="s">
        <v>437</v>
      </c>
      <c r="VF7" s="219" t="s">
        <v>437</v>
      </c>
      <c r="VG7" s="219" t="s">
        <v>437</v>
      </c>
      <c r="VH7" s="219" t="s">
        <v>437</v>
      </c>
      <c r="VI7" s="219" t="s">
        <v>437</v>
      </c>
      <c r="VJ7" s="219" t="s">
        <v>437</v>
      </c>
      <c r="VK7" s="219" t="s">
        <v>437</v>
      </c>
      <c r="VL7" s="219" t="s">
        <v>437</v>
      </c>
      <c r="VM7" s="219" t="s">
        <v>437</v>
      </c>
      <c r="VN7" s="316" t="s">
        <v>437</v>
      </c>
      <c r="AHG7" s="301" t="s">
        <v>437</v>
      </c>
      <c r="AHH7" s="219" t="s">
        <v>437</v>
      </c>
      <c r="AHI7" s="219" t="s">
        <v>437</v>
      </c>
      <c r="AHJ7" s="219" t="s">
        <v>437</v>
      </c>
      <c r="AHK7" s="219" t="s">
        <v>437</v>
      </c>
      <c r="AHL7" s="219" t="s">
        <v>437</v>
      </c>
      <c r="AHM7" s="219" t="s">
        <v>437</v>
      </c>
      <c r="AHN7" s="219" t="s">
        <v>437</v>
      </c>
      <c r="AHO7" s="219" t="s">
        <v>437</v>
      </c>
      <c r="AHP7" s="219" t="s">
        <v>437</v>
      </c>
      <c r="AHQ7" s="219" t="s">
        <v>437</v>
      </c>
      <c r="AHR7" s="219" t="s">
        <v>437</v>
      </c>
      <c r="AHS7" s="219" t="s">
        <v>437</v>
      </c>
      <c r="AHT7" s="219" t="s">
        <v>437</v>
      </c>
      <c r="AHU7" s="219" t="s">
        <v>437</v>
      </c>
      <c r="AHV7" s="219" t="s">
        <v>437</v>
      </c>
      <c r="AHW7" s="219" t="s">
        <v>437</v>
      </c>
      <c r="AHX7" s="219" t="s">
        <v>437</v>
      </c>
      <c r="AHY7" s="219" t="s">
        <v>437</v>
      </c>
      <c r="AHZ7" s="219" t="s">
        <v>437</v>
      </c>
      <c r="AIA7" s="219" t="s">
        <v>437</v>
      </c>
      <c r="AIB7" s="219" t="s">
        <v>437</v>
      </c>
      <c r="AIC7" s="219" t="s">
        <v>437</v>
      </c>
      <c r="AID7" s="219" t="s">
        <v>437</v>
      </c>
      <c r="AIE7" s="219" t="s">
        <v>437</v>
      </c>
      <c r="AIF7" s="219" t="s">
        <v>437</v>
      </c>
      <c r="AIG7" s="219" t="s">
        <v>437</v>
      </c>
      <c r="AIH7" s="219" t="s">
        <v>437</v>
      </c>
      <c r="AII7" s="219" t="s">
        <v>437</v>
      </c>
      <c r="AIJ7" s="219" t="s">
        <v>437</v>
      </c>
      <c r="AIK7" s="316" t="s">
        <v>437</v>
      </c>
      <c r="AIL7" s="656" t="str">
        <f>INDEX([1]集計!$G:$AK,MATCH($B5,[1]集計!$A$1:$A$945,0)+1,MATCH(AIL$234,[1]集計!$G$2:$AK$2,0))</f>
        <v/>
      </c>
      <c r="AIM7" s="657" t="str">
        <f>INDEX([1]集計!$G:$AK,MATCH($B5,[1]集計!$A$1:$A$945,0)+1,MATCH(AIM$234,[1]集計!$G$2:$AK$2,0))</f>
        <v/>
      </c>
      <c r="AIN7" s="657" t="str">
        <f>INDEX([1]集計!$G:$AK,MATCH($B5,[1]集計!$A$1:$A$945,0)+1,MATCH(AIN$234,[1]集計!$G$2:$AK$2,0))</f>
        <v/>
      </c>
      <c r="AIO7" s="657" t="str">
        <f>INDEX([1]集計!$G:$AK,MATCH($B5,[1]集計!$A$1:$A$945,0)+1,MATCH(AIO$234,[1]集計!$G$2:$AK$2,0))</f>
        <v/>
      </c>
      <c r="AIP7" s="657" t="str">
        <f>INDEX([1]集計!$G:$AK,MATCH($B5,[1]集計!$A$1:$A$945,0)+1,MATCH(AIP$234,[1]集計!$G$2:$AK$2,0))</f>
        <v/>
      </c>
      <c r="AIQ7" s="657" t="str">
        <f>INDEX([1]集計!$G:$AK,MATCH($B5,[1]集計!$A$1:$A$945,0)+1,MATCH(AIQ$234,[1]集計!$G$2:$AK$2,0))</f>
        <v/>
      </c>
      <c r="AIR7" s="657" t="str">
        <f>INDEX([1]集計!$G:$AK,MATCH($B5,[1]集計!$A$1:$A$945,0)+1,MATCH(AIR$234,[1]集計!$G$2:$AK$2,0))</f>
        <v/>
      </c>
      <c r="AIS7" s="657" t="str">
        <f>INDEX([1]集計!$G:$AK,MATCH($B5,[1]集計!$A$1:$A$945,0)+1,MATCH(AIS$234,[1]集計!$G$2:$AK$2,0))</f>
        <v/>
      </c>
      <c r="AIT7" s="657" t="str">
        <f>INDEX([1]集計!$G:$AK,MATCH($B5,[1]集計!$A$1:$A$945,0)+1,MATCH(AIT$234,[1]集計!$G$2:$AK$2,0))</f>
        <v/>
      </c>
      <c r="AIU7" s="657" t="str">
        <f>INDEX([1]集計!$G:$AK,MATCH($B5,[1]集計!$A$1:$A$945,0)+1,MATCH(AIU$234,[1]集計!$G$2:$AK$2,0))</f>
        <v/>
      </c>
      <c r="AIW7" s="138"/>
    </row>
    <row r="8" spans="1:1205" s="119" customFormat="1" ht="14.25" hidden="1" customHeight="1" outlineLevel="1" thickBot="1">
      <c r="A8" s="158" t="s">
        <v>228</v>
      </c>
      <c r="B8" s="61">
        <v>479</v>
      </c>
      <c r="C8" s="32" t="s">
        <v>229</v>
      </c>
      <c r="D8" s="670">
        <f t="shared" si="1"/>
        <v>141</v>
      </c>
      <c r="E8" s="55">
        <f t="shared" si="0"/>
        <v>1.1018711887739587</v>
      </c>
      <c r="F8" s="180"/>
      <c r="G8" s="49">
        <f>G12*0.334</f>
        <v>127.96414085106383</v>
      </c>
      <c r="H8" s="156">
        <f t="shared" si="2"/>
        <v>141</v>
      </c>
      <c r="I8" s="147"/>
      <c r="J8" s="147"/>
      <c r="K8" s="147"/>
      <c r="L8" s="147"/>
      <c r="T8" s="137"/>
      <c r="OA8" s="136"/>
      <c r="OB8" s="136"/>
      <c r="OC8" s="136"/>
      <c r="OD8" s="136"/>
      <c r="OE8" s="136"/>
      <c r="OF8" s="136"/>
      <c r="OG8" s="136"/>
      <c r="OH8" s="136"/>
      <c r="OI8" s="136"/>
      <c r="OJ8" s="136"/>
      <c r="OK8" s="136"/>
      <c r="OL8" s="136"/>
      <c r="OM8" s="136"/>
      <c r="ON8" s="136"/>
      <c r="OO8" s="136"/>
      <c r="OP8" s="136"/>
      <c r="OQ8" s="136"/>
      <c r="OR8" s="136"/>
      <c r="OS8" s="136"/>
      <c r="OT8" s="136"/>
      <c r="OU8" s="136"/>
      <c r="OV8" s="136"/>
      <c r="OW8" s="136"/>
      <c r="OX8" s="136"/>
      <c r="OY8" s="136"/>
      <c r="OZ8" s="136"/>
      <c r="PA8" s="136"/>
      <c r="PB8" s="136"/>
      <c r="PC8" s="136"/>
      <c r="PD8" s="136"/>
      <c r="PE8" s="136"/>
      <c r="PF8" s="136"/>
      <c r="PG8" s="136"/>
      <c r="PH8" s="136"/>
      <c r="PI8" s="136"/>
      <c r="PJ8" s="136"/>
      <c r="PK8" s="136"/>
      <c r="PL8" s="136"/>
      <c r="PM8" s="136"/>
      <c r="PN8" s="136"/>
      <c r="PO8" s="136"/>
      <c r="PP8" s="136"/>
      <c r="PQ8" s="136"/>
      <c r="PR8" s="136"/>
      <c r="PS8" s="136"/>
      <c r="PT8" s="136"/>
      <c r="PU8" s="481" t="s">
        <v>437</v>
      </c>
      <c r="PV8" s="482" t="s">
        <v>437</v>
      </c>
      <c r="PW8" s="482" t="s">
        <v>437</v>
      </c>
      <c r="PX8" s="482" t="s">
        <v>437</v>
      </c>
      <c r="PY8" s="482" t="s">
        <v>437</v>
      </c>
      <c r="PZ8" s="482" t="s">
        <v>437</v>
      </c>
      <c r="QA8" s="482" t="s">
        <v>437</v>
      </c>
      <c r="QB8" s="482" t="s">
        <v>437</v>
      </c>
      <c r="QC8" s="482" t="s">
        <v>437</v>
      </c>
      <c r="QD8" s="482" t="s">
        <v>437</v>
      </c>
      <c r="QE8" s="482" t="s">
        <v>437</v>
      </c>
      <c r="QF8" s="482" t="s">
        <v>437</v>
      </c>
      <c r="QG8" s="482" t="s">
        <v>437</v>
      </c>
      <c r="QH8" s="482" t="s">
        <v>437</v>
      </c>
      <c r="QI8" s="482" t="s">
        <v>437</v>
      </c>
      <c r="QJ8" s="482" t="s">
        <v>437</v>
      </c>
      <c r="QK8" s="482" t="s">
        <v>437</v>
      </c>
      <c r="QL8" s="482" t="s">
        <v>437</v>
      </c>
      <c r="QM8" s="482" t="s">
        <v>437</v>
      </c>
      <c r="QN8" s="482">
        <v>1</v>
      </c>
      <c r="QO8" s="482">
        <v>2</v>
      </c>
      <c r="QP8" s="482" t="s">
        <v>437</v>
      </c>
      <c r="QQ8" s="482" t="s">
        <v>437</v>
      </c>
      <c r="QR8" s="482" t="s">
        <v>437</v>
      </c>
      <c r="QS8" s="482" t="s">
        <v>437</v>
      </c>
      <c r="QT8" s="482" t="s">
        <v>437</v>
      </c>
      <c r="QU8" s="482" t="s">
        <v>437</v>
      </c>
      <c r="QV8" s="483" t="s">
        <v>437</v>
      </c>
      <c r="QW8" s="301" t="s">
        <v>437</v>
      </c>
      <c r="QX8" s="219" t="s">
        <v>437</v>
      </c>
      <c r="QY8" s="219" t="s">
        <v>437</v>
      </c>
      <c r="QZ8" s="219" t="s">
        <v>437</v>
      </c>
      <c r="RA8" s="219" t="s">
        <v>437</v>
      </c>
      <c r="RB8" s="219" t="s">
        <v>437</v>
      </c>
      <c r="RC8" s="219" t="s">
        <v>437</v>
      </c>
      <c r="RD8" s="219" t="s">
        <v>437</v>
      </c>
      <c r="RE8" s="219" t="s">
        <v>437</v>
      </c>
      <c r="RF8" s="219" t="s">
        <v>437</v>
      </c>
      <c r="RG8" s="219" t="s">
        <v>437</v>
      </c>
      <c r="RH8" s="219" t="s">
        <v>437</v>
      </c>
      <c r="RI8" s="219">
        <v>10</v>
      </c>
      <c r="RJ8" s="219">
        <v>16</v>
      </c>
      <c r="RK8" s="219">
        <v>8</v>
      </c>
      <c r="RL8" s="219" t="s">
        <v>437</v>
      </c>
      <c r="RM8" s="219" t="s">
        <v>437</v>
      </c>
      <c r="RN8" s="219">
        <v>15</v>
      </c>
      <c r="RO8" s="219">
        <v>16</v>
      </c>
      <c r="RP8" s="219">
        <v>13</v>
      </c>
      <c r="RQ8" s="219">
        <v>16</v>
      </c>
      <c r="RR8" s="219">
        <v>6</v>
      </c>
      <c r="RS8" s="219" t="s">
        <v>437</v>
      </c>
      <c r="RT8" s="219" t="s">
        <v>437</v>
      </c>
      <c r="RU8" s="219" t="s">
        <v>437</v>
      </c>
      <c r="RV8" s="219" t="s">
        <v>437</v>
      </c>
      <c r="RW8" s="219" t="s">
        <v>437</v>
      </c>
      <c r="RX8" s="219">
        <v>12</v>
      </c>
      <c r="RY8" s="219">
        <v>2</v>
      </c>
      <c r="RZ8" s="219" t="s">
        <v>437</v>
      </c>
      <c r="SA8" s="316" t="s">
        <v>437</v>
      </c>
      <c r="SB8" s="301">
        <v>8</v>
      </c>
      <c r="SC8" s="219">
        <v>5</v>
      </c>
      <c r="SD8" s="219" t="s">
        <v>437</v>
      </c>
      <c r="SE8" s="219" t="s">
        <v>437</v>
      </c>
      <c r="SF8" s="219" t="s">
        <v>437</v>
      </c>
      <c r="SG8" s="219" t="s">
        <v>437</v>
      </c>
      <c r="SH8" s="219" t="s">
        <v>437</v>
      </c>
      <c r="SI8" s="219" t="s">
        <v>437</v>
      </c>
      <c r="SJ8" s="219" t="s">
        <v>437</v>
      </c>
      <c r="SK8" s="219" t="s">
        <v>437</v>
      </c>
      <c r="SL8" s="219" t="s">
        <v>437</v>
      </c>
      <c r="SM8" s="219">
        <v>1</v>
      </c>
      <c r="SN8" s="219" t="s">
        <v>437</v>
      </c>
      <c r="SO8" s="219" t="s">
        <v>437</v>
      </c>
      <c r="SP8" s="219" t="s">
        <v>437</v>
      </c>
      <c r="SQ8" s="219" t="s">
        <v>437</v>
      </c>
      <c r="SR8" s="219" t="s">
        <v>437</v>
      </c>
      <c r="SS8" s="219" t="s">
        <v>437</v>
      </c>
      <c r="ST8" s="219" t="s">
        <v>437</v>
      </c>
      <c r="SU8" s="219" t="s">
        <v>437</v>
      </c>
      <c r="SV8" s="219" t="s">
        <v>437</v>
      </c>
      <c r="SW8" s="219" t="s">
        <v>437</v>
      </c>
      <c r="SX8" s="219" t="s">
        <v>437</v>
      </c>
      <c r="SY8" s="219" t="s">
        <v>437</v>
      </c>
      <c r="SZ8" s="219" t="s">
        <v>437</v>
      </c>
      <c r="TA8" s="219" t="s">
        <v>437</v>
      </c>
      <c r="TB8" s="219" t="s">
        <v>437</v>
      </c>
      <c r="TC8" s="219" t="s">
        <v>437</v>
      </c>
      <c r="TD8" s="219" t="s">
        <v>437</v>
      </c>
      <c r="TE8" s="316" t="s">
        <v>437</v>
      </c>
      <c r="TF8" s="301" t="s">
        <v>437</v>
      </c>
      <c r="TG8" s="219" t="s">
        <v>437</v>
      </c>
      <c r="TH8" s="219" t="s">
        <v>437</v>
      </c>
      <c r="TI8" s="219" t="s">
        <v>437</v>
      </c>
      <c r="TJ8" s="219" t="s">
        <v>437</v>
      </c>
      <c r="TK8" s="219" t="s">
        <v>437</v>
      </c>
      <c r="TL8" s="219" t="s">
        <v>437</v>
      </c>
      <c r="TM8" s="219" t="s">
        <v>437</v>
      </c>
      <c r="TN8" s="219" t="s">
        <v>437</v>
      </c>
      <c r="TO8" s="219" t="s">
        <v>437</v>
      </c>
      <c r="TP8" s="219" t="s">
        <v>437</v>
      </c>
      <c r="TQ8" s="219" t="s">
        <v>437</v>
      </c>
      <c r="TR8" s="219" t="s">
        <v>437</v>
      </c>
      <c r="TS8" s="219" t="s">
        <v>437</v>
      </c>
      <c r="TT8" s="219" t="s">
        <v>437</v>
      </c>
      <c r="TU8" s="219" t="s">
        <v>437</v>
      </c>
      <c r="TV8" s="219" t="s">
        <v>437</v>
      </c>
      <c r="TW8" s="219" t="s">
        <v>437</v>
      </c>
      <c r="TX8" s="219" t="s">
        <v>437</v>
      </c>
      <c r="TY8" s="219" t="s">
        <v>437</v>
      </c>
      <c r="TZ8" s="219" t="s">
        <v>437</v>
      </c>
      <c r="UA8" s="219" t="s">
        <v>437</v>
      </c>
      <c r="UB8" s="219" t="s">
        <v>437</v>
      </c>
      <c r="UC8" s="219" t="s">
        <v>437</v>
      </c>
      <c r="UD8" s="219" t="s">
        <v>437</v>
      </c>
      <c r="UE8" s="219" t="s">
        <v>437</v>
      </c>
      <c r="UF8" s="219" t="s">
        <v>437</v>
      </c>
      <c r="UG8" s="219" t="s">
        <v>437</v>
      </c>
      <c r="UH8" s="219" t="s">
        <v>437</v>
      </c>
      <c r="UI8" s="219" t="s">
        <v>437</v>
      </c>
      <c r="UJ8" s="316" t="s">
        <v>437</v>
      </c>
      <c r="UK8" s="301" t="s">
        <v>437</v>
      </c>
      <c r="UL8" s="219" t="s">
        <v>437</v>
      </c>
      <c r="UM8" s="219" t="s">
        <v>437</v>
      </c>
      <c r="UN8" s="219" t="s">
        <v>437</v>
      </c>
      <c r="UO8" s="219" t="s">
        <v>437</v>
      </c>
      <c r="UP8" s="219" t="s">
        <v>437</v>
      </c>
      <c r="UQ8" s="219" t="s">
        <v>437</v>
      </c>
      <c r="UR8" s="219" t="s">
        <v>437</v>
      </c>
      <c r="US8" s="219" t="s">
        <v>437</v>
      </c>
      <c r="UT8" s="219" t="s">
        <v>437</v>
      </c>
      <c r="UU8" s="219" t="s">
        <v>437</v>
      </c>
      <c r="UV8" s="219" t="s">
        <v>437</v>
      </c>
      <c r="UW8" s="219" t="s">
        <v>437</v>
      </c>
      <c r="UX8" s="219" t="s">
        <v>437</v>
      </c>
      <c r="UY8" s="219" t="s">
        <v>437</v>
      </c>
      <c r="UZ8" s="219" t="s">
        <v>437</v>
      </c>
      <c r="VA8" s="219" t="s">
        <v>437</v>
      </c>
      <c r="VB8" s="219" t="s">
        <v>437</v>
      </c>
      <c r="VC8" s="219" t="s">
        <v>437</v>
      </c>
      <c r="VD8" s="219" t="s">
        <v>437</v>
      </c>
      <c r="VE8" s="219" t="s">
        <v>437</v>
      </c>
      <c r="VF8" s="219" t="s">
        <v>437</v>
      </c>
      <c r="VG8" s="219" t="s">
        <v>437</v>
      </c>
      <c r="VH8" s="219" t="s">
        <v>437</v>
      </c>
      <c r="VI8" s="219" t="s">
        <v>437</v>
      </c>
      <c r="VJ8" s="219" t="s">
        <v>437</v>
      </c>
      <c r="VK8" s="219" t="s">
        <v>437</v>
      </c>
      <c r="VL8" s="219" t="s">
        <v>437</v>
      </c>
      <c r="VM8" s="219" t="s">
        <v>437</v>
      </c>
      <c r="VN8" s="316" t="s">
        <v>437</v>
      </c>
      <c r="AHG8" s="301" t="s">
        <v>437</v>
      </c>
      <c r="AHH8" s="219" t="s">
        <v>437</v>
      </c>
      <c r="AHI8" s="219" t="s">
        <v>437</v>
      </c>
      <c r="AHJ8" s="219" t="s">
        <v>437</v>
      </c>
      <c r="AHK8" s="219" t="s">
        <v>437</v>
      </c>
      <c r="AHL8" s="219" t="s">
        <v>437</v>
      </c>
      <c r="AHM8" s="219" t="s">
        <v>437</v>
      </c>
      <c r="AHN8" s="219" t="s">
        <v>437</v>
      </c>
      <c r="AHO8" s="219" t="s">
        <v>437</v>
      </c>
      <c r="AHP8" s="219" t="s">
        <v>437</v>
      </c>
      <c r="AHQ8" s="219" t="s">
        <v>437</v>
      </c>
      <c r="AHR8" s="219" t="s">
        <v>437</v>
      </c>
      <c r="AHS8" s="219" t="s">
        <v>437</v>
      </c>
      <c r="AHT8" s="219" t="s">
        <v>437</v>
      </c>
      <c r="AHU8" s="219" t="s">
        <v>437</v>
      </c>
      <c r="AHV8" s="219" t="s">
        <v>437</v>
      </c>
      <c r="AHW8" s="219" t="s">
        <v>437</v>
      </c>
      <c r="AHX8" s="219" t="s">
        <v>437</v>
      </c>
      <c r="AHY8" s="219" t="s">
        <v>437</v>
      </c>
      <c r="AHZ8" s="219" t="s">
        <v>437</v>
      </c>
      <c r="AIA8" s="219" t="s">
        <v>437</v>
      </c>
      <c r="AIB8" s="219" t="s">
        <v>437</v>
      </c>
      <c r="AIC8" s="219" t="s">
        <v>437</v>
      </c>
      <c r="AID8" s="219" t="s">
        <v>437</v>
      </c>
      <c r="AIE8" s="219" t="s">
        <v>437</v>
      </c>
      <c r="AIF8" s="219" t="s">
        <v>437</v>
      </c>
      <c r="AIG8" s="219" t="s">
        <v>437</v>
      </c>
      <c r="AIH8" s="219">
        <v>10</v>
      </c>
      <c r="AII8" s="219" t="s">
        <v>437</v>
      </c>
      <c r="AIJ8" s="219" t="s">
        <v>437</v>
      </c>
      <c r="AIK8" s="316" t="s">
        <v>437</v>
      </c>
      <c r="AIL8" s="656" t="str">
        <f>INDEX([1]集計!$G:$AK,MATCH($B5,[1]集計!$A$1:$A$945,0)+2,MATCH(AIL$234,[1]集計!$G$2:$AK$2,0))</f>
        <v/>
      </c>
      <c r="AIM8" s="657" t="str">
        <f>INDEX([1]集計!$G:$AK,MATCH($B5,[1]集計!$A$1:$A$945,0)+2,MATCH(AIM$234,[1]集計!$G$2:$AK$2,0))</f>
        <v/>
      </c>
      <c r="AIN8" s="657" t="str">
        <f>INDEX([1]集計!$G:$AK,MATCH($B5,[1]集計!$A$1:$A$945,0)+2,MATCH(AIN$234,[1]集計!$G$2:$AK$2,0))</f>
        <v/>
      </c>
      <c r="AIO8" s="657" t="str">
        <f>INDEX([1]集計!$G:$AK,MATCH($B5,[1]集計!$A$1:$A$945,0)+2,MATCH(AIO$234,[1]集計!$G$2:$AK$2,0))</f>
        <v/>
      </c>
      <c r="AIP8" s="657" t="str">
        <f>INDEX([1]集計!$G:$AK,MATCH($B5,[1]集計!$A$1:$A$945,0)+2,MATCH(AIP$234,[1]集計!$G$2:$AK$2,0))</f>
        <v/>
      </c>
      <c r="AIQ8" s="657" t="str">
        <f>INDEX([1]集計!$G:$AK,MATCH($B5,[1]集計!$A$1:$A$945,0)+2,MATCH(AIQ$234,[1]集計!$G$2:$AK$2,0))</f>
        <v/>
      </c>
      <c r="AIR8" s="657" t="str">
        <f>INDEX([1]集計!$G:$AK,MATCH($B5,[1]集計!$A$1:$A$945,0)+2,MATCH(AIR$234,[1]集計!$G$2:$AK$2,0))</f>
        <v/>
      </c>
      <c r="AIS8" s="657" t="str">
        <f>INDEX([1]集計!$G:$AK,MATCH($B5,[1]集計!$A$1:$A$945,0)+2,MATCH(AIS$234,[1]集計!$G$2:$AK$2,0))</f>
        <v/>
      </c>
      <c r="AIT8" s="657" t="str">
        <f>INDEX([1]集計!$G:$AK,MATCH($B5,[1]集計!$A$1:$A$945,0)+2,MATCH(AIT$234,[1]集計!$G$2:$AK$2,0))</f>
        <v/>
      </c>
      <c r="AIU8" s="657" t="str">
        <f>INDEX([1]集計!$G:$AK,MATCH($B5,[1]集計!$A$1:$A$945,0)+2,MATCH(AIU$234,[1]集計!$G$2:$AK$2,0))</f>
        <v/>
      </c>
      <c r="AIW8" s="138"/>
    </row>
    <row r="9" spans="1:1205" s="119" customFormat="1" ht="14.25" hidden="1" customHeight="1" outlineLevel="1" thickBot="1">
      <c r="A9" s="159"/>
      <c r="B9" s="181" t="s">
        <v>230</v>
      </c>
      <c r="C9" s="40" t="s">
        <v>231</v>
      </c>
      <c r="D9" s="670">
        <f t="shared" si="1"/>
        <v>37</v>
      </c>
      <c r="E9" s="55">
        <f t="shared" si="0"/>
        <v>1.4414019425075244</v>
      </c>
      <c r="F9" s="179"/>
      <c r="G9" s="49">
        <f>G12*0.067</f>
        <v>25.669453404255318</v>
      </c>
      <c r="H9" s="156">
        <f t="shared" si="2"/>
        <v>37</v>
      </c>
      <c r="I9" s="147"/>
      <c r="J9" s="147"/>
      <c r="K9" s="147"/>
      <c r="L9" s="147"/>
      <c r="T9" s="137"/>
      <c r="OA9" s="136"/>
      <c r="OB9" s="136"/>
      <c r="OC9" s="136"/>
      <c r="OD9" s="136"/>
      <c r="OE9" s="136"/>
      <c r="OF9" s="136"/>
      <c r="OG9" s="136"/>
      <c r="OH9" s="136"/>
      <c r="OI9" s="136"/>
      <c r="OJ9" s="136"/>
      <c r="OK9" s="136"/>
      <c r="OL9" s="136"/>
      <c r="OM9" s="136"/>
      <c r="ON9" s="136"/>
      <c r="OO9" s="136"/>
      <c r="OP9" s="136"/>
      <c r="OQ9" s="136"/>
      <c r="OR9" s="136"/>
      <c r="OS9" s="136"/>
      <c r="OT9" s="136"/>
      <c r="OU9" s="136"/>
      <c r="OV9" s="136"/>
      <c r="OW9" s="136"/>
      <c r="OX9" s="136"/>
      <c r="OY9" s="136"/>
      <c r="OZ9" s="136"/>
      <c r="PA9" s="136"/>
      <c r="PB9" s="136"/>
      <c r="PC9" s="136"/>
      <c r="PD9" s="136"/>
      <c r="PE9" s="136"/>
      <c r="PF9" s="136"/>
      <c r="PG9" s="136"/>
      <c r="PH9" s="136"/>
      <c r="PI9" s="136"/>
      <c r="PJ9" s="136"/>
      <c r="PK9" s="136"/>
      <c r="PL9" s="136"/>
      <c r="PM9" s="136"/>
      <c r="PN9" s="136"/>
      <c r="PO9" s="136"/>
      <c r="PP9" s="136"/>
      <c r="PQ9" s="136"/>
      <c r="PR9" s="136"/>
      <c r="PS9" s="136"/>
      <c r="PT9" s="136"/>
      <c r="PU9" s="481" t="s">
        <v>437</v>
      </c>
      <c r="PV9" s="482" t="s">
        <v>437</v>
      </c>
      <c r="PW9" s="482" t="s">
        <v>437</v>
      </c>
      <c r="PX9" s="482" t="s">
        <v>437</v>
      </c>
      <c r="PY9" s="482" t="s">
        <v>437</v>
      </c>
      <c r="PZ9" s="482" t="s">
        <v>437</v>
      </c>
      <c r="QA9" s="482" t="s">
        <v>437</v>
      </c>
      <c r="QB9" s="482" t="s">
        <v>437</v>
      </c>
      <c r="QC9" s="482" t="s">
        <v>437</v>
      </c>
      <c r="QD9" s="482" t="s">
        <v>437</v>
      </c>
      <c r="QE9" s="482" t="s">
        <v>437</v>
      </c>
      <c r="QF9" s="482" t="s">
        <v>437</v>
      </c>
      <c r="QG9" s="482" t="s">
        <v>437</v>
      </c>
      <c r="QH9" s="482" t="s">
        <v>437</v>
      </c>
      <c r="QI9" s="482" t="s">
        <v>437</v>
      </c>
      <c r="QJ9" s="482" t="s">
        <v>437</v>
      </c>
      <c r="QK9" s="482" t="s">
        <v>437</v>
      </c>
      <c r="QL9" s="482" t="s">
        <v>437</v>
      </c>
      <c r="QM9" s="482" t="s">
        <v>437</v>
      </c>
      <c r="QN9" s="482" t="s">
        <v>437</v>
      </c>
      <c r="QO9" s="482" t="s">
        <v>437</v>
      </c>
      <c r="QP9" s="482" t="s">
        <v>437</v>
      </c>
      <c r="QQ9" s="482" t="s">
        <v>437</v>
      </c>
      <c r="QR9" s="482" t="s">
        <v>437</v>
      </c>
      <c r="QS9" s="482" t="s">
        <v>437</v>
      </c>
      <c r="QT9" s="482" t="s">
        <v>437</v>
      </c>
      <c r="QU9" s="482">
        <v>7</v>
      </c>
      <c r="QV9" s="483" t="s">
        <v>437</v>
      </c>
      <c r="QW9" s="301">
        <v>1</v>
      </c>
      <c r="QX9" s="219" t="s">
        <v>437</v>
      </c>
      <c r="QY9" s="219" t="s">
        <v>437</v>
      </c>
      <c r="QZ9" s="219" t="s">
        <v>437</v>
      </c>
      <c r="RA9" s="219" t="s">
        <v>437</v>
      </c>
      <c r="RB9" s="219" t="s">
        <v>437</v>
      </c>
      <c r="RC9" s="219" t="s">
        <v>437</v>
      </c>
      <c r="RD9" s="219" t="s">
        <v>437</v>
      </c>
      <c r="RE9" s="219" t="s">
        <v>437</v>
      </c>
      <c r="RF9" s="219" t="s">
        <v>437</v>
      </c>
      <c r="RG9" s="219" t="s">
        <v>437</v>
      </c>
      <c r="RH9" s="219" t="s">
        <v>437</v>
      </c>
      <c r="RI9" s="219" t="s">
        <v>437</v>
      </c>
      <c r="RJ9" s="219" t="s">
        <v>437</v>
      </c>
      <c r="RK9" s="219" t="s">
        <v>437</v>
      </c>
      <c r="RL9" s="219" t="s">
        <v>437</v>
      </c>
      <c r="RM9" s="219" t="s">
        <v>437</v>
      </c>
      <c r="RN9" s="219" t="s">
        <v>437</v>
      </c>
      <c r="RO9" s="219">
        <v>1</v>
      </c>
      <c r="RP9" s="219" t="s">
        <v>437</v>
      </c>
      <c r="RQ9" s="219">
        <v>5</v>
      </c>
      <c r="RR9" s="219">
        <v>3</v>
      </c>
      <c r="RS9" s="219" t="s">
        <v>437</v>
      </c>
      <c r="RT9" s="219" t="s">
        <v>437</v>
      </c>
      <c r="RU9" s="219">
        <v>3</v>
      </c>
      <c r="RV9" s="219">
        <v>6</v>
      </c>
      <c r="RW9" s="219">
        <v>8</v>
      </c>
      <c r="RX9" s="219" t="s">
        <v>437</v>
      </c>
      <c r="RY9" s="219" t="s">
        <v>437</v>
      </c>
      <c r="RZ9" s="219" t="s">
        <v>437</v>
      </c>
      <c r="SA9" s="316" t="s">
        <v>437</v>
      </c>
      <c r="SB9" s="301" t="s">
        <v>437</v>
      </c>
      <c r="SC9" s="219" t="s">
        <v>437</v>
      </c>
      <c r="SD9" s="219">
        <v>1</v>
      </c>
      <c r="SE9" s="219" t="s">
        <v>437</v>
      </c>
      <c r="SF9" s="219" t="s">
        <v>437</v>
      </c>
      <c r="SG9" s="219">
        <v>2</v>
      </c>
      <c r="SH9" s="219" t="s">
        <v>437</v>
      </c>
      <c r="SI9" s="219" t="s">
        <v>437</v>
      </c>
      <c r="SJ9" s="219" t="s">
        <v>437</v>
      </c>
      <c r="SK9" s="219" t="s">
        <v>437</v>
      </c>
      <c r="SL9" s="219" t="s">
        <v>437</v>
      </c>
      <c r="SM9" s="219" t="s">
        <v>437</v>
      </c>
      <c r="SN9" s="219" t="s">
        <v>437</v>
      </c>
      <c r="SO9" s="219" t="s">
        <v>437</v>
      </c>
      <c r="SP9" s="219" t="s">
        <v>437</v>
      </c>
      <c r="SQ9" s="219" t="s">
        <v>437</v>
      </c>
      <c r="SR9" s="219" t="s">
        <v>437</v>
      </c>
      <c r="SS9" s="219" t="s">
        <v>437</v>
      </c>
      <c r="ST9" s="219" t="s">
        <v>437</v>
      </c>
      <c r="SU9" s="219" t="s">
        <v>437</v>
      </c>
      <c r="SV9" s="219" t="s">
        <v>437</v>
      </c>
      <c r="SW9" s="219" t="s">
        <v>437</v>
      </c>
      <c r="SX9" s="219" t="s">
        <v>437</v>
      </c>
      <c r="SY9" s="219" t="s">
        <v>437</v>
      </c>
      <c r="SZ9" s="219" t="s">
        <v>437</v>
      </c>
      <c r="TA9" s="219" t="s">
        <v>437</v>
      </c>
      <c r="TB9" s="219" t="s">
        <v>437</v>
      </c>
      <c r="TC9" s="219" t="s">
        <v>437</v>
      </c>
      <c r="TD9" s="219" t="s">
        <v>437</v>
      </c>
      <c r="TE9" s="316" t="s">
        <v>437</v>
      </c>
      <c r="TF9" s="301" t="s">
        <v>437</v>
      </c>
      <c r="TG9" s="219" t="s">
        <v>437</v>
      </c>
      <c r="TH9" s="219" t="s">
        <v>437</v>
      </c>
      <c r="TI9" s="219" t="s">
        <v>437</v>
      </c>
      <c r="TJ9" s="219" t="s">
        <v>437</v>
      </c>
      <c r="TK9" s="219" t="s">
        <v>437</v>
      </c>
      <c r="TL9" s="219" t="s">
        <v>437</v>
      </c>
      <c r="TM9" s="219" t="s">
        <v>437</v>
      </c>
      <c r="TN9" s="219" t="s">
        <v>437</v>
      </c>
      <c r="TO9" s="219" t="s">
        <v>437</v>
      </c>
      <c r="TP9" s="219" t="s">
        <v>437</v>
      </c>
      <c r="TQ9" s="219" t="s">
        <v>437</v>
      </c>
      <c r="TR9" s="219" t="s">
        <v>437</v>
      </c>
      <c r="TS9" s="219" t="s">
        <v>437</v>
      </c>
      <c r="TT9" s="219" t="s">
        <v>437</v>
      </c>
      <c r="TU9" s="219" t="s">
        <v>437</v>
      </c>
      <c r="TV9" s="219" t="s">
        <v>437</v>
      </c>
      <c r="TW9" s="219" t="s">
        <v>437</v>
      </c>
      <c r="TX9" s="219" t="s">
        <v>437</v>
      </c>
      <c r="TY9" s="219" t="s">
        <v>437</v>
      </c>
      <c r="TZ9" s="219" t="s">
        <v>437</v>
      </c>
      <c r="UA9" s="219" t="s">
        <v>437</v>
      </c>
      <c r="UB9" s="219" t="s">
        <v>437</v>
      </c>
      <c r="UC9" s="219" t="s">
        <v>437</v>
      </c>
      <c r="UD9" s="219" t="s">
        <v>437</v>
      </c>
      <c r="UE9" s="219" t="s">
        <v>437</v>
      </c>
      <c r="UF9" s="219" t="s">
        <v>437</v>
      </c>
      <c r="UG9" s="219" t="s">
        <v>437</v>
      </c>
      <c r="UH9" s="219" t="s">
        <v>437</v>
      </c>
      <c r="UI9" s="219" t="s">
        <v>437</v>
      </c>
      <c r="UJ9" s="316" t="s">
        <v>437</v>
      </c>
      <c r="UK9" s="301" t="s">
        <v>437</v>
      </c>
      <c r="UL9" s="219" t="s">
        <v>437</v>
      </c>
      <c r="UM9" s="219" t="s">
        <v>437</v>
      </c>
      <c r="UN9" s="219" t="s">
        <v>437</v>
      </c>
      <c r="UO9" s="219" t="s">
        <v>437</v>
      </c>
      <c r="UP9" s="219" t="s">
        <v>437</v>
      </c>
      <c r="UQ9" s="219" t="s">
        <v>437</v>
      </c>
      <c r="UR9" s="219" t="s">
        <v>437</v>
      </c>
      <c r="US9" s="219" t="s">
        <v>437</v>
      </c>
      <c r="UT9" s="219" t="s">
        <v>437</v>
      </c>
      <c r="UU9" s="219" t="s">
        <v>437</v>
      </c>
      <c r="UV9" s="219" t="s">
        <v>437</v>
      </c>
      <c r="UW9" s="219" t="s">
        <v>437</v>
      </c>
      <c r="UX9" s="219" t="s">
        <v>437</v>
      </c>
      <c r="UY9" s="219" t="s">
        <v>437</v>
      </c>
      <c r="UZ9" s="219" t="s">
        <v>437</v>
      </c>
      <c r="VA9" s="219" t="s">
        <v>437</v>
      </c>
      <c r="VB9" s="219" t="s">
        <v>437</v>
      </c>
      <c r="VC9" s="219" t="s">
        <v>437</v>
      </c>
      <c r="VD9" s="219" t="s">
        <v>437</v>
      </c>
      <c r="VE9" s="219" t="s">
        <v>437</v>
      </c>
      <c r="VF9" s="219" t="s">
        <v>437</v>
      </c>
      <c r="VG9" s="219" t="s">
        <v>437</v>
      </c>
      <c r="VH9" s="219" t="s">
        <v>437</v>
      </c>
      <c r="VI9" s="219" t="s">
        <v>437</v>
      </c>
      <c r="VJ9" s="219" t="s">
        <v>437</v>
      </c>
      <c r="VK9" s="219" t="s">
        <v>437</v>
      </c>
      <c r="VL9" s="219" t="s">
        <v>437</v>
      </c>
      <c r="VM9" s="219" t="s">
        <v>437</v>
      </c>
      <c r="VN9" s="316" t="s">
        <v>437</v>
      </c>
      <c r="AHG9" s="301" t="s">
        <v>437</v>
      </c>
      <c r="AHH9" s="219" t="s">
        <v>437</v>
      </c>
      <c r="AHI9" s="219" t="s">
        <v>437</v>
      </c>
      <c r="AHJ9" s="219" t="s">
        <v>437</v>
      </c>
      <c r="AHK9" s="219" t="s">
        <v>437</v>
      </c>
      <c r="AHL9" s="219" t="s">
        <v>437</v>
      </c>
      <c r="AHM9" s="219" t="s">
        <v>437</v>
      </c>
      <c r="AHN9" s="219" t="s">
        <v>437</v>
      </c>
      <c r="AHO9" s="219" t="s">
        <v>437</v>
      </c>
      <c r="AHP9" s="219" t="s">
        <v>437</v>
      </c>
      <c r="AHQ9" s="219" t="s">
        <v>437</v>
      </c>
      <c r="AHR9" s="219" t="s">
        <v>437</v>
      </c>
      <c r="AHS9" s="219" t="s">
        <v>437</v>
      </c>
      <c r="AHT9" s="219" t="s">
        <v>437</v>
      </c>
      <c r="AHU9" s="219" t="s">
        <v>437</v>
      </c>
      <c r="AHV9" s="219" t="s">
        <v>437</v>
      </c>
      <c r="AHW9" s="219" t="s">
        <v>437</v>
      </c>
      <c r="AHX9" s="219" t="s">
        <v>437</v>
      </c>
      <c r="AHY9" s="219" t="s">
        <v>437</v>
      </c>
      <c r="AHZ9" s="219" t="s">
        <v>437</v>
      </c>
      <c r="AIA9" s="219" t="s">
        <v>437</v>
      </c>
      <c r="AIB9" s="219" t="s">
        <v>437</v>
      </c>
      <c r="AIC9" s="219" t="s">
        <v>437</v>
      </c>
      <c r="AID9" s="219" t="s">
        <v>437</v>
      </c>
      <c r="AIE9" s="219" t="s">
        <v>437</v>
      </c>
      <c r="AIF9" s="219" t="s">
        <v>437</v>
      </c>
      <c r="AIG9" s="219" t="s">
        <v>437</v>
      </c>
      <c r="AIH9" s="219" t="s">
        <v>437</v>
      </c>
      <c r="AII9" s="219" t="s">
        <v>437</v>
      </c>
      <c r="AIJ9" s="219" t="s">
        <v>437</v>
      </c>
      <c r="AIK9" s="316" t="s">
        <v>437</v>
      </c>
      <c r="AIL9" s="656" t="str">
        <f>INDEX([1]集計!$G:$AK,MATCH($B5,[1]集計!$A$1:$A$945,0)+3,MATCH(AIL$234,[1]集計!$G$2:$AK$2,0))</f>
        <v/>
      </c>
      <c r="AIM9" s="657" t="str">
        <f>INDEX([1]集計!$G:$AK,MATCH($B5,[1]集計!$A$1:$A$945,0)+3,MATCH(AIM$234,[1]集計!$G$2:$AK$2,0))</f>
        <v/>
      </c>
      <c r="AIN9" s="657" t="str">
        <f>INDEX([1]集計!$G:$AK,MATCH($B5,[1]集計!$A$1:$A$945,0)+3,MATCH(AIN$234,[1]集計!$G$2:$AK$2,0))</f>
        <v/>
      </c>
      <c r="AIO9" s="657" t="str">
        <f>INDEX([1]集計!$G:$AK,MATCH($B5,[1]集計!$A$1:$A$945,0)+3,MATCH(AIO$234,[1]集計!$G$2:$AK$2,0))</f>
        <v/>
      </c>
      <c r="AIP9" s="657" t="str">
        <f>INDEX([1]集計!$G:$AK,MATCH($B5,[1]集計!$A$1:$A$945,0)+3,MATCH(AIP$234,[1]集計!$G$2:$AK$2,0))</f>
        <v/>
      </c>
      <c r="AIQ9" s="657" t="str">
        <f>INDEX([1]集計!$G:$AK,MATCH($B5,[1]集計!$A$1:$A$945,0)+3,MATCH(AIQ$234,[1]集計!$G$2:$AK$2,0))</f>
        <v/>
      </c>
      <c r="AIR9" s="657" t="str">
        <f>INDEX([1]集計!$G:$AK,MATCH($B5,[1]集計!$A$1:$A$945,0)+3,MATCH(AIR$234,[1]集計!$G$2:$AK$2,0))</f>
        <v/>
      </c>
      <c r="AIS9" s="657" t="str">
        <f>INDEX([1]集計!$G:$AK,MATCH($B5,[1]集計!$A$1:$A$945,0)+3,MATCH(AIS$234,[1]集計!$G$2:$AK$2,0))</f>
        <v/>
      </c>
      <c r="AIT9" s="657" t="str">
        <f>INDEX([1]集計!$G:$AK,MATCH($B5,[1]集計!$A$1:$A$945,0)+3,MATCH(AIT$234,[1]集計!$G$2:$AK$2,0))</f>
        <v/>
      </c>
      <c r="AIU9" s="657" t="str">
        <f>INDEX([1]集計!$G:$AK,MATCH($B5,[1]集計!$A$1:$A$945,0)+3,MATCH(AIU$234,[1]集計!$G$2:$AK$2,0))</f>
        <v/>
      </c>
      <c r="AIW9" s="138"/>
    </row>
    <row r="10" spans="1:1205" s="119" customFormat="1" ht="14.25" hidden="1" customHeight="1" outlineLevel="1" thickBot="1">
      <c r="A10" s="159"/>
      <c r="B10" s="160">
        <f>D12</f>
        <v>413</v>
      </c>
      <c r="C10" s="40" t="s">
        <v>232</v>
      </c>
      <c r="D10" s="670">
        <f t="shared" si="1"/>
        <v>58</v>
      </c>
      <c r="E10" s="55">
        <f t="shared" si="0"/>
        <v>2.7033242995097679</v>
      </c>
      <c r="F10" s="179"/>
      <c r="G10" s="49">
        <f>G12*0.056</f>
        <v>21.455065531914894</v>
      </c>
      <c r="H10" s="156">
        <f t="shared" si="2"/>
        <v>59</v>
      </c>
      <c r="I10" s="147"/>
      <c r="J10" s="147"/>
      <c r="K10" s="147"/>
      <c r="L10" s="147"/>
      <c r="T10" s="137"/>
      <c r="OA10" s="136"/>
      <c r="OB10" s="136"/>
      <c r="OC10" s="136"/>
      <c r="OD10" s="136"/>
      <c r="OE10" s="136"/>
      <c r="OF10" s="136"/>
      <c r="OG10" s="136"/>
      <c r="OH10" s="136"/>
      <c r="OI10" s="136"/>
      <c r="OJ10" s="136"/>
      <c r="OK10" s="136"/>
      <c r="OL10" s="136"/>
      <c r="OM10" s="136"/>
      <c r="ON10" s="136"/>
      <c r="OO10" s="136"/>
      <c r="OP10" s="136"/>
      <c r="OQ10" s="136"/>
      <c r="OR10" s="136"/>
      <c r="OS10" s="136"/>
      <c r="OT10" s="136"/>
      <c r="OU10" s="136"/>
      <c r="OV10" s="136"/>
      <c r="OW10" s="136"/>
      <c r="OX10" s="136"/>
      <c r="OY10" s="136"/>
      <c r="OZ10" s="136"/>
      <c r="PA10" s="136"/>
      <c r="PB10" s="136"/>
      <c r="PC10" s="136"/>
      <c r="PD10" s="136"/>
      <c r="PE10" s="136"/>
      <c r="PF10" s="136"/>
      <c r="PG10" s="136"/>
      <c r="PH10" s="136"/>
      <c r="PI10" s="136"/>
      <c r="PJ10" s="136"/>
      <c r="PK10" s="136"/>
      <c r="PL10" s="136"/>
      <c r="PM10" s="136"/>
      <c r="PN10" s="136"/>
      <c r="PO10" s="136"/>
      <c r="PP10" s="136"/>
      <c r="PQ10" s="136"/>
      <c r="PR10" s="136"/>
      <c r="PS10" s="136"/>
      <c r="PT10" s="136"/>
      <c r="PU10" s="481" t="s">
        <v>437</v>
      </c>
      <c r="PV10" s="482" t="s">
        <v>437</v>
      </c>
      <c r="PW10" s="482" t="s">
        <v>437</v>
      </c>
      <c r="PX10" s="482" t="s">
        <v>437</v>
      </c>
      <c r="PY10" s="482" t="s">
        <v>437</v>
      </c>
      <c r="PZ10" s="482" t="s">
        <v>437</v>
      </c>
      <c r="QA10" s="482" t="s">
        <v>437</v>
      </c>
      <c r="QB10" s="482" t="s">
        <v>437</v>
      </c>
      <c r="QC10" s="482" t="s">
        <v>437</v>
      </c>
      <c r="QD10" s="482" t="s">
        <v>437</v>
      </c>
      <c r="QE10" s="482" t="s">
        <v>437</v>
      </c>
      <c r="QF10" s="482" t="s">
        <v>437</v>
      </c>
      <c r="QG10" s="482" t="s">
        <v>437</v>
      </c>
      <c r="QH10" s="482" t="s">
        <v>437</v>
      </c>
      <c r="QI10" s="482" t="s">
        <v>437</v>
      </c>
      <c r="QJ10" s="482" t="s">
        <v>437</v>
      </c>
      <c r="QK10" s="482" t="s">
        <v>437</v>
      </c>
      <c r="QL10" s="482" t="s">
        <v>437</v>
      </c>
      <c r="QM10" s="482" t="s">
        <v>437</v>
      </c>
      <c r="QN10" s="482" t="s">
        <v>437</v>
      </c>
      <c r="QO10" s="482" t="s">
        <v>437</v>
      </c>
      <c r="QP10" s="482" t="s">
        <v>437</v>
      </c>
      <c r="QQ10" s="482" t="s">
        <v>437</v>
      </c>
      <c r="QR10" s="482" t="s">
        <v>437</v>
      </c>
      <c r="QS10" s="482" t="s">
        <v>437</v>
      </c>
      <c r="QT10" s="482" t="s">
        <v>437</v>
      </c>
      <c r="QU10" s="482" t="s">
        <v>437</v>
      </c>
      <c r="QV10" s="483" t="s">
        <v>437</v>
      </c>
      <c r="QW10" s="301" t="s">
        <v>437</v>
      </c>
      <c r="QX10" s="219" t="s">
        <v>437</v>
      </c>
      <c r="QY10" s="219" t="s">
        <v>437</v>
      </c>
      <c r="QZ10" s="219" t="s">
        <v>437</v>
      </c>
      <c r="RA10" s="219" t="s">
        <v>437</v>
      </c>
      <c r="RB10" s="219" t="s">
        <v>437</v>
      </c>
      <c r="RC10" s="219" t="s">
        <v>437</v>
      </c>
      <c r="RD10" s="219" t="s">
        <v>437</v>
      </c>
      <c r="RE10" s="219" t="s">
        <v>437</v>
      </c>
      <c r="RF10" s="219" t="s">
        <v>437</v>
      </c>
      <c r="RG10" s="219" t="s">
        <v>437</v>
      </c>
      <c r="RH10" s="219" t="s">
        <v>437</v>
      </c>
      <c r="RI10" s="219" t="s">
        <v>437</v>
      </c>
      <c r="RJ10" s="219" t="s">
        <v>437</v>
      </c>
      <c r="RK10" s="219" t="s">
        <v>437</v>
      </c>
      <c r="RL10" s="219" t="s">
        <v>437</v>
      </c>
      <c r="RM10" s="219" t="s">
        <v>437</v>
      </c>
      <c r="RN10" s="219" t="s">
        <v>437</v>
      </c>
      <c r="RO10" s="219" t="s">
        <v>437</v>
      </c>
      <c r="RP10" s="219" t="s">
        <v>437</v>
      </c>
      <c r="RQ10" s="219" t="s">
        <v>437</v>
      </c>
      <c r="RR10" s="219" t="s">
        <v>437</v>
      </c>
      <c r="RS10" s="219" t="s">
        <v>437</v>
      </c>
      <c r="RT10" s="219" t="s">
        <v>437</v>
      </c>
      <c r="RU10" s="219" t="s">
        <v>437</v>
      </c>
      <c r="RV10" s="219" t="s">
        <v>437</v>
      </c>
      <c r="RW10" s="219" t="s">
        <v>437</v>
      </c>
      <c r="RX10" s="219" t="s">
        <v>437</v>
      </c>
      <c r="RY10" s="219" t="s">
        <v>437</v>
      </c>
      <c r="RZ10" s="219" t="s">
        <v>437</v>
      </c>
      <c r="SA10" s="316" t="s">
        <v>437</v>
      </c>
      <c r="SB10" s="301" t="s">
        <v>437</v>
      </c>
      <c r="SC10" s="219" t="s">
        <v>437</v>
      </c>
      <c r="SD10" s="219" t="s">
        <v>437</v>
      </c>
      <c r="SE10" s="219" t="s">
        <v>437</v>
      </c>
      <c r="SF10" s="219" t="s">
        <v>437</v>
      </c>
      <c r="SG10" s="219" t="s">
        <v>437</v>
      </c>
      <c r="SH10" s="219" t="s">
        <v>437</v>
      </c>
      <c r="SI10" s="219" t="s">
        <v>437</v>
      </c>
      <c r="SJ10" s="219" t="s">
        <v>437</v>
      </c>
      <c r="SK10" s="219" t="s">
        <v>437</v>
      </c>
      <c r="SL10" s="219" t="s">
        <v>437</v>
      </c>
      <c r="SM10" s="219" t="s">
        <v>437</v>
      </c>
      <c r="SN10" s="219" t="s">
        <v>437</v>
      </c>
      <c r="SO10" s="219" t="s">
        <v>437</v>
      </c>
      <c r="SP10" s="219" t="s">
        <v>437</v>
      </c>
      <c r="SQ10" s="219" t="s">
        <v>437</v>
      </c>
      <c r="SR10" s="219" t="s">
        <v>437</v>
      </c>
      <c r="SS10" s="219" t="s">
        <v>437</v>
      </c>
      <c r="ST10" s="219" t="s">
        <v>437</v>
      </c>
      <c r="SU10" s="219" t="s">
        <v>437</v>
      </c>
      <c r="SV10" s="219" t="s">
        <v>437</v>
      </c>
      <c r="SW10" s="219" t="s">
        <v>437</v>
      </c>
      <c r="SX10" s="219" t="s">
        <v>437</v>
      </c>
      <c r="SY10" s="219" t="s">
        <v>437</v>
      </c>
      <c r="SZ10" s="219" t="s">
        <v>437</v>
      </c>
      <c r="TA10" s="219" t="s">
        <v>437</v>
      </c>
      <c r="TB10" s="219" t="s">
        <v>437</v>
      </c>
      <c r="TC10" s="219" t="s">
        <v>437</v>
      </c>
      <c r="TD10" s="219" t="s">
        <v>437</v>
      </c>
      <c r="TE10" s="316" t="s">
        <v>437</v>
      </c>
      <c r="TF10" s="301" t="s">
        <v>437</v>
      </c>
      <c r="TG10" s="219" t="s">
        <v>437</v>
      </c>
      <c r="TH10" s="219" t="s">
        <v>437</v>
      </c>
      <c r="TI10" s="219" t="s">
        <v>437</v>
      </c>
      <c r="TJ10" s="219" t="s">
        <v>437</v>
      </c>
      <c r="TK10" s="219" t="s">
        <v>437</v>
      </c>
      <c r="TL10" s="219" t="s">
        <v>437</v>
      </c>
      <c r="TM10" s="219" t="s">
        <v>437</v>
      </c>
      <c r="TN10" s="219" t="s">
        <v>437</v>
      </c>
      <c r="TO10" s="219" t="s">
        <v>437</v>
      </c>
      <c r="TP10" s="219" t="s">
        <v>437</v>
      </c>
      <c r="TQ10" s="219" t="s">
        <v>437</v>
      </c>
      <c r="TR10" s="219" t="s">
        <v>437</v>
      </c>
      <c r="TS10" s="219" t="s">
        <v>437</v>
      </c>
      <c r="TT10" s="219">
        <v>9</v>
      </c>
      <c r="TU10" s="219">
        <v>9</v>
      </c>
      <c r="TV10" s="219">
        <v>4</v>
      </c>
      <c r="TW10" s="219">
        <v>4</v>
      </c>
      <c r="TX10" s="219" t="s">
        <v>437</v>
      </c>
      <c r="TY10" s="219">
        <v>4</v>
      </c>
      <c r="TZ10" s="219">
        <v>6</v>
      </c>
      <c r="UA10" s="219">
        <v>4</v>
      </c>
      <c r="UB10" s="219">
        <v>7</v>
      </c>
      <c r="UC10" s="219">
        <v>6</v>
      </c>
      <c r="UD10" s="219" t="s">
        <v>437</v>
      </c>
      <c r="UE10" s="219" t="s">
        <v>437</v>
      </c>
      <c r="UF10" s="219">
        <v>4</v>
      </c>
      <c r="UG10" s="219" t="s">
        <v>437</v>
      </c>
      <c r="UH10" s="219" t="s">
        <v>437</v>
      </c>
      <c r="UI10" s="219" t="s">
        <v>437</v>
      </c>
      <c r="UJ10" s="316" t="s">
        <v>437</v>
      </c>
      <c r="UK10" s="301" t="s">
        <v>437</v>
      </c>
      <c r="UL10" s="219" t="s">
        <v>437</v>
      </c>
      <c r="UM10" s="219" t="s">
        <v>437</v>
      </c>
      <c r="UN10" s="219" t="s">
        <v>437</v>
      </c>
      <c r="UO10" s="219" t="s">
        <v>437</v>
      </c>
      <c r="UP10" s="219" t="s">
        <v>437</v>
      </c>
      <c r="UQ10" s="219" t="s">
        <v>437</v>
      </c>
      <c r="UR10" s="219" t="s">
        <v>437</v>
      </c>
      <c r="US10" s="219" t="s">
        <v>437</v>
      </c>
      <c r="UT10" s="219" t="s">
        <v>437</v>
      </c>
      <c r="UU10" s="219" t="s">
        <v>437</v>
      </c>
      <c r="UV10" s="219" t="s">
        <v>437</v>
      </c>
      <c r="UW10" s="219">
        <v>1</v>
      </c>
      <c r="UX10" s="219" t="s">
        <v>437</v>
      </c>
      <c r="UY10" s="219" t="s">
        <v>437</v>
      </c>
      <c r="UZ10" s="219" t="s">
        <v>437</v>
      </c>
      <c r="VA10" s="219" t="s">
        <v>437</v>
      </c>
      <c r="VB10" s="219" t="s">
        <v>437</v>
      </c>
      <c r="VC10" s="219" t="s">
        <v>437</v>
      </c>
      <c r="VD10" s="219" t="s">
        <v>437</v>
      </c>
      <c r="VE10" s="219" t="s">
        <v>437</v>
      </c>
      <c r="VF10" s="219" t="s">
        <v>437</v>
      </c>
      <c r="VG10" s="219" t="s">
        <v>437</v>
      </c>
      <c r="VH10" s="219" t="s">
        <v>437</v>
      </c>
      <c r="VI10" s="219" t="s">
        <v>437</v>
      </c>
      <c r="VJ10" s="219" t="s">
        <v>437</v>
      </c>
      <c r="VK10" s="219" t="s">
        <v>437</v>
      </c>
      <c r="VL10" s="219" t="s">
        <v>437</v>
      </c>
      <c r="VM10" s="219" t="s">
        <v>437</v>
      </c>
      <c r="VN10" s="316" t="s">
        <v>437</v>
      </c>
      <c r="AHG10" s="301" t="s">
        <v>437</v>
      </c>
      <c r="AHH10" s="219" t="s">
        <v>437</v>
      </c>
      <c r="AHI10" s="219" t="s">
        <v>437</v>
      </c>
      <c r="AHJ10" s="219" t="s">
        <v>437</v>
      </c>
      <c r="AHK10" s="219" t="s">
        <v>437</v>
      </c>
      <c r="AHL10" s="219" t="s">
        <v>437</v>
      </c>
      <c r="AHM10" s="219" t="s">
        <v>437</v>
      </c>
      <c r="AHN10" s="219" t="s">
        <v>437</v>
      </c>
      <c r="AHO10" s="219" t="s">
        <v>437</v>
      </c>
      <c r="AHP10" s="219" t="s">
        <v>437</v>
      </c>
      <c r="AHQ10" s="219" t="s">
        <v>437</v>
      </c>
      <c r="AHR10" s="219" t="s">
        <v>437</v>
      </c>
      <c r="AHS10" s="219" t="s">
        <v>437</v>
      </c>
      <c r="AHT10" s="219" t="s">
        <v>437</v>
      </c>
      <c r="AHU10" s="219" t="s">
        <v>437</v>
      </c>
      <c r="AHV10" s="219" t="s">
        <v>437</v>
      </c>
      <c r="AHW10" s="219" t="s">
        <v>437</v>
      </c>
      <c r="AHX10" s="219" t="s">
        <v>437</v>
      </c>
      <c r="AHY10" s="219" t="s">
        <v>437</v>
      </c>
      <c r="AHZ10" s="219" t="s">
        <v>437</v>
      </c>
      <c r="AIA10" s="219" t="s">
        <v>437</v>
      </c>
      <c r="AIB10" s="219" t="s">
        <v>437</v>
      </c>
      <c r="AIC10" s="219" t="s">
        <v>437</v>
      </c>
      <c r="AID10" s="219" t="s">
        <v>437</v>
      </c>
      <c r="AIE10" s="219" t="s">
        <v>437</v>
      </c>
      <c r="AIF10" s="219" t="s">
        <v>437</v>
      </c>
      <c r="AIG10" s="219" t="s">
        <v>437</v>
      </c>
      <c r="AIH10" s="219" t="s">
        <v>437</v>
      </c>
      <c r="AII10" s="219" t="s">
        <v>437</v>
      </c>
      <c r="AIJ10" s="219" t="s">
        <v>437</v>
      </c>
      <c r="AIK10" s="316" t="s">
        <v>437</v>
      </c>
      <c r="AIL10" s="656" t="str">
        <f>INDEX([1]集計!$G:$AK,MATCH($B5,[1]集計!$A$1:$A$945,0)+4,MATCH(AIL$234,[1]集計!$G$2:$AK$2,0))</f>
        <v/>
      </c>
      <c r="AIM10" s="657">
        <f>INDEX([1]集計!$G:$AK,MATCH($B5,[1]集計!$A$1:$A$945,0)+4,MATCH(AIM$234,[1]集計!$G$2:$AK$2,0))</f>
        <v>1</v>
      </c>
      <c r="AIN10" s="657" t="str">
        <f>INDEX([1]集計!$G:$AK,MATCH($B5,[1]集計!$A$1:$A$945,0)+4,MATCH(AIN$234,[1]集計!$G$2:$AK$2,0))</f>
        <v/>
      </c>
      <c r="AIO10" s="657" t="str">
        <f>INDEX([1]集計!$G:$AK,MATCH($B5,[1]集計!$A$1:$A$945,0)+4,MATCH(AIO$234,[1]集計!$G$2:$AK$2,0))</f>
        <v/>
      </c>
      <c r="AIP10" s="657" t="str">
        <f>INDEX([1]集計!$G:$AK,MATCH($B5,[1]集計!$A$1:$A$945,0)+4,MATCH(AIP$234,[1]集計!$G$2:$AK$2,0))</f>
        <v/>
      </c>
      <c r="AIQ10" s="657" t="str">
        <f>INDEX([1]集計!$G:$AK,MATCH($B5,[1]集計!$A$1:$A$945,0)+4,MATCH(AIQ$234,[1]集計!$G$2:$AK$2,0))</f>
        <v/>
      </c>
      <c r="AIR10" s="657" t="str">
        <f>INDEX([1]集計!$G:$AK,MATCH($B5,[1]集計!$A$1:$A$945,0)+4,MATCH(AIR$234,[1]集計!$G$2:$AK$2,0))</f>
        <v/>
      </c>
      <c r="AIS10" s="657" t="str">
        <f>INDEX([1]集計!$G:$AK,MATCH($B5,[1]集計!$A$1:$A$945,0)+4,MATCH(AIS$234,[1]集計!$G$2:$AK$2,0))</f>
        <v/>
      </c>
      <c r="AIT10" s="657" t="str">
        <f>INDEX([1]集計!$G:$AK,MATCH($B5,[1]集計!$A$1:$A$945,0)+4,MATCH(AIT$234,[1]集計!$G$2:$AK$2,0))</f>
        <v/>
      </c>
      <c r="AIU10" s="657" t="str">
        <f>INDEX([1]集計!$G:$AK,MATCH($B5,[1]集計!$A$1:$A$945,0)+4,MATCH(AIU$234,[1]集計!$G$2:$AK$2,0))</f>
        <v/>
      </c>
      <c r="AIW10" s="138"/>
    </row>
    <row r="11" spans="1:1205" s="119" customFormat="1" ht="14.25" hidden="1" customHeight="1" outlineLevel="1" thickBot="1">
      <c r="A11" s="161" t="s">
        <v>233</v>
      </c>
      <c r="B11" s="162">
        <f>SUM(B10/(B6*E13/100))</f>
        <v>1.0779738689493434</v>
      </c>
      <c r="C11" s="32" t="s">
        <v>234</v>
      </c>
      <c r="D11" s="670">
        <f t="shared" si="1"/>
        <v>45</v>
      </c>
      <c r="E11" s="55">
        <f t="shared" si="0"/>
        <v>0.67117017091277009</v>
      </c>
      <c r="F11" s="179"/>
      <c r="G11" s="49">
        <f>G12*0.175</f>
        <v>67.04707978723404</v>
      </c>
      <c r="H11" s="156">
        <f t="shared" si="2"/>
        <v>50</v>
      </c>
      <c r="I11" s="147"/>
      <c r="J11" s="147"/>
      <c r="K11" s="147"/>
      <c r="L11" s="147"/>
      <c r="T11" s="137"/>
      <c r="OA11" s="136"/>
      <c r="OB11" s="136"/>
      <c r="OC11" s="136"/>
      <c r="OD11" s="136"/>
      <c r="OE11" s="136"/>
      <c r="OF11" s="136"/>
      <c r="OG11" s="136"/>
      <c r="OH11" s="136"/>
      <c r="OI11" s="136"/>
      <c r="OJ11" s="136"/>
      <c r="OK11" s="136"/>
      <c r="OL11" s="136"/>
      <c r="OM11" s="136"/>
      <c r="ON11" s="136"/>
      <c r="OO11" s="136"/>
      <c r="OP11" s="136"/>
      <c r="OQ11" s="136"/>
      <c r="OR11" s="136"/>
      <c r="OS11" s="136"/>
      <c r="OT11" s="136"/>
      <c r="OU11" s="136"/>
      <c r="OV11" s="136"/>
      <c r="OW11" s="136"/>
      <c r="OX11" s="136"/>
      <c r="OY11" s="136"/>
      <c r="OZ11" s="136"/>
      <c r="PA11" s="136"/>
      <c r="PB11" s="136"/>
      <c r="PC11" s="136"/>
      <c r="PD11" s="136"/>
      <c r="PE11" s="136"/>
      <c r="PF11" s="136"/>
      <c r="PG11" s="136"/>
      <c r="PH11" s="136"/>
      <c r="PI11" s="136"/>
      <c r="PJ11" s="136"/>
      <c r="PK11" s="136"/>
      <c r="PL11" s="136"/>
      <c r="PM11" s="136"/>
      <c r="PN11" s="136"/>
      <c r="PO11" s="136"/>
      <c r="PP11" s="136"/>
      <c r="PQ11" s="136"/>
      <c r="PR11" s="136"/>
      <c r="PS11" s="136"/>
      <c r="PT11" s="136"/>
      <c r="PU11" s="481" t="s">
        <v>437</v>
      </c>
      <c r="PV11" s="482" t="s">
        <v>437</v>
      </c>
      <c r="PW11" s="482" t="s">
        <v>437</v>
      </c>
      <c r="PX11" s="482" t="s">
        <v>437</v>
      </c>
      <c r="PY11" s="482" t="s">
        <v>437</v>
      </c>
      <c r="PZ11" s="482" t="s">
        <v>437</v>
      </c>
      <c r="QA11" s="482" t="s">
        <v>437</v>
      </c>
      <c r="QB11" s="482" t="s">
        <v>437</v>
      </c>
      <c r="QC11" s="482" t="s">
        <v>437</v>
      </c>
      <c r="QD11" s="482" t="s">
        <v>437</v>
      </c>
      <c r="QE11" s="482" t="s">
        <v>437</v>
      </c>
      <c r="QF11" s="482" t="s">
        <v>437</v>
      </c>
      <c r="QG11" s="482" t="s">
        <v>437</v>
      </c>
      <c r="QH11" s="482" t="s">
        <v>437</v>
      </c>
      <c r="QI11" s="482" t="s">
        <v>437</v>
      </c>
      <c r="QJ11" s="482" t="s">
        <v>437</v>
      </c>
      <c r="QK11" s="482" t="s">
        <v>437</v>
      </c>
      <c r="QL11" s="482" t="s">
        <v>437</v>
      </c>
      <c r="QM11" s="482" t="s">
        <v>437</v>
      </c>
      <c r="QN11" s="482" t="s">
        <v>437</v>
      </c>
      <c r="QO11" s="482" t="s">
        <v>437</v>
      </c>
      <c r="QP11" s="482" t="s">
        <v>437</v>
      </c>
      <c r="QQ11" s="482" t="s">
        <v>437</v>
      </c>
      <c r="QR11" s="482" t="s">
        <v>437</v>
      </c>
      <c r="QS11" s="482" t="s">
        <v>437</v>
      </c>
      <c r="QT11" s="482" t="s">
        <v>437</v>
      </c>
      <c r="QU11" s="482" t="s">
        <v>437</v>
      </c>
      <c r="QV11" s="483" t="s">
        <v>437</v>
      </c>
      <c r="QW11" s="301" t="s">
        <v>437</v>
      </c>
      <c r="QX11" s="219" t="s">
        <v>437</v>
      </c>
      <c r="QY11" s="219" t="s">
        <v>437</v>
      </c>
      <c r="QZ11" s="219" t="s">
        <v>437</v>
      </c>
      <c r="RA11" s="219" t="s">
        <v>437</v>
      </c>
      <c r="RB11" s="219" t="s">
        <v>437</v>
      </c>
      <c r="RC11" s="219" t="s">
        <v>437</v>
      </c>
      <c r="RD11" s="219" t="s">
        <v>437</v>
      </c>
      <c r="RE11" s="219" t="s">
        <v>437</v>
      </c>
      <c r="RF11" s="219" t="s">
        <v>437</v>
      </c>
      <c r="RG11" s="219" t="s">
        <v>437</v>
      </c>
      <c r="RH11" s="219" t="s">
        <v>437</v>
      </c>
      <c r="RI11" s="219" t="s">
        <v>437</v>
      </c>
      <c r="RJ11" s="219" t="s">
        <v>437</v>
      </c>
      <c r="RK11" s="219" t="s">
        <v>437</v>
      </c>
      <c r="RL11" s="219" t="s">
        <v>437</v>
      </c>
      <c r="RM11" s="219" t="s">
        <v>437</v>
      </c>
      <c r="RN11" s="219" t="s">
        <v>437</v>
      </c>
      <c r="RO11" s="219" t="s">
        <v>437</v>
      </c>
      <c r="RP11" s="219" t="s">
        <v>437</v>
      </c>
      <c r="RQ11" s="219" t="s">
        <v>437</v>
      </c>
      <c r="RR11" s="219">
        <v>2</v>
      </c>
      <c r="RS11" s="219" t="s">
        <v>437</v>
      </c>
      <c r="RT11" s="219" t="s">
        <v>437</v>
      </c>
      <c r="RU11" s="219">
        <v>7</v>
      </c>
      <c r="RV11" s="219">
        <v>2</v>
      </c>
      <c r="RW11" s="219" t="s">
        <v>437</v>
      </c>
      <c r="RX11" s="219">
        <v>2</v>
      </c>
      <c r="RY11" s="219">
        <v>6</v>
      </c>
      <c r="RZ11" s="219" t="s">
        <v>437</v>
      </c>
      <c r="SA11" s="316" t="s">
        <v>437</v>
      </c>
      <c r="SB11" s="301" t="s">
        <v>437</v>
      </c>
      <c r="SC11" s="219">
        <v>4</v>
      </c>
      <c r="SD11" s="219" t="s">
        <v>437</v>
      </c>
      <c r="SE11" s="219" t="s">
        <v>437</v>
      </c>
      <c r="SF11" s="219" t="s">
        <v>437</v>
      </c>
      <c r="SG11" s="219" t="s">
        <v>437</v>
      </c>
      <c r="SH11" s="219" t="s">
        <v>437</v>
      </c>
      <c r="SI11" s="219" t="s">
        <v>437</v>
      </c>
      <c r="SJ11" s="219" t="s">
        <v>437</v>
      </c>
      <c r="SK11" s="219" t="s">
        <v>437</v>
      </c>
      <c r="SL11" s="219" t="s">
        <v>437</v>
      </c>
      <c r="SM11" s="219">
        <v>1</v>
      </c>
      <c r="SN11" s="219" t="s">
        <v>437</v>
      </c>
      <c r="SO11" s="219" t="s">
        <v>437</v>
      </c>
      <c r="SP11" s="219" t="s">
        <v>437</v>
      </c>
      <c r="SQ11" s="219" t="s">
        <v>437</v>
      </c>
      <c r="SR11" s="219" t="s">
        <v>437</v>
      </c>
      <c r="SS11" s="219" t="s">
        <v>437</v>
      </c>
      <c r="ST11" s="219" t="s">
        <v>437</v>
      </c>
      <c r="SU11" s="219" t="s">
        <v>437</v>
      </c>
      <c r="SV11" s="219" t="s">
        <v>437</v>
      </c>
      <c r="SW11" s="219" t="s">
        <v>437</v>
      </c>
      <c r="SX11" s="219" t="s">
        <v>437</v>
      </c>
      <c r="SY11" s="219" t="s">
        <v>437</v>
      </c>
      <c r="SZ11" s="219" t="s">
        <v>437</v>
      </c>
      <c r="TA11" s="219" t="s">
        <v>437</v>
      </c>
      <c r="TB11" s="219" t="s">
        <v>437</v>
      </c>
      <c r="TC11" s="219" t="s">
        <v>437</v>
      </c>
      <c r="TD11" s="219" t="s">
        <v>437</v>
      </c>
      <c r="TE11" s="316" t="s">
        <v>437</v>
      </c>
      <c r="TF11" s="301" t="s">
        <v>437</v>
      </c>
      <c r="TG11" s="219" t="s">
        <v>437</v>
      </c>
      <c r="TH11" s="219" t="s">
        <v>437</v>
      </c>
      <c r="TI11" s="219" t="s">
        <v>437</v>
      </c>
      <c r="TJ11" s="219" t="s">
        <v>437</v>
      </c>
      <c r="TK11" s="219" t="s">
        <v>437</v>
      </c>
      <c r="TL11" s="219" t="s">
        <v>437</v>
      </c>
      <c r="TM11" s="219" t="s">
        <v>437</v>
      </c>
      <c r="TN11" s="219">
        <v>1</v>
      </c>
      <c r="TO11" s="219" t="s">
        <v>437</v>
      </c>
      <c r="TP11" s="219" t="s">
        <v>437</v>
      </c>
      <c r="TQ11" s="219" t="s">
        <v>437</v>
      </c>
      <c r="TR11" s="219" t="s">
        <v>437</v>
      </c>
      <c r="TS11" s="219" t="s">
        <v>437</v>
      </c>
      <c r="TT11" s="219" t="s">
        <v>437</v>
      </c>
      <c r="TU11" s="219" t="s">
        <v>437</v>
      </c>
      <c r="TV11" s="219" t="s">
        <v>437</v>
      </c>
      <c r="TW11" s="219" t="s">
        <v>437</v>
      </c>
      <c r="TX11" s="219" t="s">
        <v>437</v>
      </c>
      <c r="TY11" s="219" t="s">
        <v>437</v>
      </c>
      <c r="TZ11" s="219" t="s">
        <v>437</v>
      </c>
      <c r="UA11" s="219" t="s">
        <v>437</v>
      </c>
      <c r="UB11" s="219" t="s">
        <v>437</v>
      </c>
      <c r="UC11" s="219" t="s">
        <v>437</v>
      </c>
      <c r="UD11" s="219" t="s">
        <v>437</v>
      </c>
      <c r="UE11" s="219" t="s">
        <v>437</v>
      </c>
      <c r="UF11" s="219">
        <v>6</v>
      </c>
      <c r="UG11" s="219" t="s">
        <v>437</v>
      </c>
      <c r="UH11" s="219">
        <v>14</v>
      </c>
      <c r="UI11" s="219" t="s">
        <v>437</v>
      </c>
      <c r="UJ11" s="316" t="s">
        <v>437</v>
      </c>
      <c r="UK11" s="301" t="s">
        <v>437</v>
      </c>
      <c r="UL11" s="219" t="s">
        <v>437</v>
      </c>
      <c r="UM11" s="219" t="s">
        <v>437</v>
      </c>
      <c r="UN11" s="219" t="s">
        <v>437</v>
      </c>
      <c r="UO11" s="219" t="s">
        <v>437</v>
      </c>
      <c r="UP11" s="219" t="s">
        <v>437</v>
      </c>
      <c r="UQ11" s="219" t="s">
        <v>437</v>
      </c>
      <c r="UR11" s="219" t="s">
        <v>437</v>
      </c>
      <c r="US11" s="219" t="s">
        <v>437</v>
      </c>
      <c r="UT11" s="219" t="s">
        <v>437</v>
      </c>
      <c r="UU11" s="219" t="s">
        <v>437</v>
      </c>
      <c r="UV11" s="219" t="s">
        <v>437</v>
      </c>
      <c r="UW11" s="219" t="s">
        <v>437</v>
      </c>
      <c r="UX11" s="219" t="s">
        <v>437</v>
      </c>
      <c r="UY11" s="219" t="s">
        <v>437</v>
      </c>
      <c r="UZ11" s="219" t="s">
        <v>437</v>
      </c>
      <c r="VA11" s="219" t="s">
        <v>437</v>
      </c>
      <c r="VB11" s="219" t="s">
        <v>437</v>
      </c>
      <c r="VC11" s="219" t="s">
        <v>437</v>
      </c>
      <c r="VD11" s="219" t="s">
        <v>437</v>
      </c>
      <c r="VE11" s="219" t="s">
        <v>437</v>
      </c>
      <c r="VF11" s="219" t="s">
        <v>437</v>
      </c>
      <c r="VG11" s="219" t="s">
        <v>437</v>
      </c>
      <c r="VH11" s="219" t="s">
        <v>437</v>
      </c>
      <c r="VI11" s="219" t="s">
        <v>437</v>
      </c>
      <c r="VJ11" s="219" t="s">
        <v>437</v>
      </c>
      <c r="VK11" s="219" t="s">
        <v>437</v>
      </c>
      <c r="VL11" s="219" t="s">
        <v>437</v>
      </c>
      <c r="VM11" s="219" t="s">
        <v>437</v>
      </c>
      <c r="VN11" s="316" t="s">
        <v>437</v>
      </c>
      <c r="AHG11" s="301" t="s">
        <v>437</v>
      </c>
      <c r="AHH11" s="219" t="s">
        <v>437</v>
      </c>
      <c r="AHI11" s="219" t="s">
        <v>437</v>
      </c>
      <c r="AHJ11" s="219" t="s">
        <v>437</v>
      </c>
      <c r="AHK11" s="219" t="s">
        <v>437</v>
      </c>
      <c r="AHL11" s="219" t="s">
        <v>437</v>
      </c>
      <c r="AHM11" s="219" t="s">
        <v>437</v>
      </c>
      <c r="AHN11" s="219" t="s">
        <v>437</v>
      </c>
      <c r="AHO11" s="219" t="s">
        <v>437</v>
      </c>
      <c r="AHP11" s="219" t="s">
        <v>437</v>
      </c>
      <c r="AHQ11" s="219" t="s">
        <v>437</v>
      </c>
      <c r="AHR11" s="219" t="s">
        <v>437</v>
      </c>
      <c r="AHS11" s="219" t="s">
        <v>437</v>
      </c>
      <c r="AHT11" s="219" t="s">
        <v>437</v>
      </c>
      <c r="AHU11" s="219" t="s">
        <v>437</v>
      </c>
      <c r="AHV11" s="219" t="s">
        <v>437</v>
      </c>
      <c r="AHW11" s="219" t="s">
        <v>437</v>
      </c>
      <c r="AHX11" s="219" t="s">
        <v>437</v>
      </c>
      <c r="AHY11" s="219" t="s">
        <v>437</v>
      </c>
      <c r="AHZ11" s="219" t="s">
        <v>437</v>
      </c>
      <c r="AIA11" s="219" t="s">
        <v>437</v>
      </c>
      <c r="AIB11" s="219" t="s">
        <v>437</v>
      </c>
      <c r="AIC11" s="219" t="s">
        <v>437</v>
      </c>
      <c r="AID11" s="219" t="s">
        <v>437</v>
      </c>
      <c r="AIE11" s="219" t="s">
        <v>437</v>
      </c>
      <c r="AIF11" s="219" t="s">
        <v>437</v>
      </c>
      <c r="AIG11" s="219" t="s">
        <v>437</v>
      </c>
      <c r="AIH11" s="219" t="s">
        <v>437</v>
      </c>
      <c r="AII11" s="219" t="s">
        <v>437</v>
      </c>
      <c r="AIJ11" s="219" t="s">
        <v>437</v>
      </c>
      <c r="AIK11" s="316" t="s">
        <v>437</v>
      </c>
      <c r="AIL11" s="656" t="str">
        <f>INDEX([1]集計!$G:$AK,MATCH($B5,[1]集計!$A$1:$A$945,0)+5,MATCH(AIL$234,[1]集計!$G$2:$AK$2,0))</f>
        <v/>
      </c>
      <c r="AIM11" s="657" t="str">
        <f>INDEX([1]集計!$G:$AK,MATCH($B5,[1]集計!$A$1:$A$945,0)+5,MATCH(AIM$234,[1]集計!$G$2:$AK$2,0))</f>
        <v/>
      </c>
      <c r="AIN11" s="657" t="str">
        <f>INDEX([1]集計!$G:$AK,MATCH($B5,[1]集計!$A$1:$A$945,0)+5,MATCH(AIN$234,[1]集計!$G$2:$AK$2,0))</f>
        <v/>
      </c>
      <c r="AIO11" s="657">
        <f>INDEX([1]集計!$G:$AK,MATCH($B5,[1]集計!$A$1:$A$945,0)+5,MATCH(AIO$234,[1]集計!$G$2:$AK$2,0))</f>
        <v>1</v>
      </c>
      <c r="AIP11" s="657">
        <f>INDEX([1]集計!$G:$AK,MATCH($B5,[1]集計!$A$1:$A$945,0)+5,MATCH(AIP$234,[1]集計!$G$2:$AK$2,0))</f>
        <v>4</v>
      </c>
      <c r="AIQ11" s="657" t="str">
        <f>INDEX([1]集計!$G:$AK,MATCH($B5,[1]集計!$A$1:$A$945,0)+5,MATCH(AIQ$234,[1]集計!$G$2:$AK$2,0))</f>
        <v/>
      </c>
      <c r="AIR11" s="657" t="str">
        <f>INDEX([1]集計!$G:$AK,MATCH($B5,[1]集計!$A$1:$A$945,0)+5,MATCH(AIR$234,[1]集計!$G$2:$AK$2,0))</f>
        <v/>
      </c>
      <c r="AIS11" s="657" t="str">
        <f>INDEX([1]集計!$G:$AK,MATCH($B5,[1]集計!$A$1:$A$945,0)+5,MATCH(AIS$234,[1]集計!$G$2:$AK$2,0))</f>
        <v/>
      </c>
      <c r="AIT11" s="657" t="str">
        <f>INDEX([1]集計!$G:$AK,MATCH($B5,[1]集計!$A$1:$A$945,0)+5,MATCH(AIT$234,[1]集計!$G$2:$AK$2,0))</f>
        <v/>
      </c>
      <c r="AIU11" s="657" t="str">
        <f>INDEX([1]集計!$G:$AK,MATCH($B5,[1]集計!$A$1:$A$945,0)+5,MATCH(AIU$234,[1]集計!$G$2:$AK$2,0))</f>
        <v/>
      </c>
      <c r="AIW11" s="138"/>
    </row>
    <row r="12" spans="1:1205" s="119" customFormat="1" ht="14.25" hidden="1" customHeight="1" outlineLevel="1" thickBot="1">
      <c r="A12" s="157" t="s">
        <v>233</v>
      </c>
      <c r="B12" s="163">
        <f>SUM(B10/(B7*E13/100))</f>
        <v>0.98333333333333328</v>
      </c>
      <c r="C12" s="164" t="s">
        <v>235</v>
      </c>
      <c r="D12" s="671">
        <f>SUM(D6:D11)</f>
        <v>413</v>
      </c>
      <c r="E12" s="182">
        <v>10</v>
      </c>
      <c r="F12" s="183"/>
      <c r="G12" s="49">
        <f>((E12/F13*1000)*-0.0107+47.419)*E12</f>
        <v>383.12617021276594</v>
      </c>
      <c r="H12" s="156">
        <f>SUM(H6:H11)</f>
        <v>420</v>
      </c>
      <c r="I12" s="147"/>
      <c r="J12" s="147"/>
      <c r="K12" s="147"/>
      <c r="L12" s="147"/>
      <c r="T12" s="137"/>
      <c r="PU12" s="484">
        <f t="shared" ref="PU12:QZ12" si="3">SUM(PU6:PU11)</f>
        <v>0</v>
      </c>
      <c r="PV12" s="485">
        <f t="shared" si="3"/>
        <v>0</v>
      </c>
      <c r="PW12" s="485">
        <f t="shared" si="3"/>
        <v>0</v>
      </c>
      <c r="PX12" s="485">
        <f t="shared" si="3"/>
        <v>0</v>
      </c>
      <c r="PY12" s="485">
        <f t="shared" si="3"/>
        <v>0</v>
      </c>
      <c r="PZ12" s="485">
        <f t="shared" si="3"/>
        <v>0</v>
      </c>
      <c r="QA12" s="485">
        <f t="shared" si="3"/>
        <v>0</v>
      </c>
      <c r="QB12" s="485">
        <f t="shared" si="3"/>
        <v>0</v>
      </c>
      <c r="QC12" s="485">
        <f t="shared" si="3"/>
        <v>0</v>
      </c>
      <c r="QD12" s="485">
        <f t="shared" si="3"/>
        <v>0</v>
      </c>
      <c r="QE12" s="485">
        <f t="shared" si="3"/>
        <v>0</v>
      </c>
      <c r="QF12" s="485">
        <f t="shared" si="3"/>
        <v>0</v>
      </c>
      <c r="QG12" s="485">
        <f t="shared" si="3"/>
        <v>0</v>
      </c>
      <c r="QH12" s="485">
        <f t="shared" si="3"/>
        <v>0</v>
      </c>
      <c r="QI12" s="485">
        <f t="shared" si="3"/>
        <v>0</v>
      </c>
      <c r="QJ12" s="485">
        <f t="shared" si="3"/>
        <v>0</v>
      </c>
      <c r="QK12" s="485">
        <f t="shared" si="3"/>
        <v>0</v>
      </c>
      <c r="QL12" s="485">
        <f t="shared" si="3"/>
        <v>0</v>
      </c>
      <c r="QM12" s="485">
        <f t="shared" si="3"/>
        <v>7</v>
      </c>
      <c r="QN12" s="485">
        <f t="shared" si="3"/>
        <v>7</v>
      </c>
      <c r="QO12" s="485">
        <f t="shared" si="3"/>
        <v>12</v>
      </c>
      <c r="QP12" s="485">
        <f t="shared" si="3"/>
        <v>12</v>
      </c>
      <c r="QQ12" s="485">
        <f t="shared" si="3"/>
        <v>0</v>
      </c>
      <c r="QR12" s="485">
        <f t="shared" si="3"/>
        <v>0</v>
      </c>
      <c r="QS12" s="485">
        <f t="shared" si="3"/>
        <v>22</v>
      </c>
      <c r="QT12" s="485">
        <f t="shared" si="3"/>
        <v>16</v>
      </c>
      <c r="QU12" s="485">
        <f t="shared" si="3"/>
        <v>9</v>
      </c>
      <c r="QV12" s="486">
        <f t="shared" si="3"/>
        <v>0</v>
      </c>
      <c r="QW12" s="8">
        <f t="shared" si="3"/>
        <v>5</v>
      </c>
      <c r="QX12" s="9">
        <f t="shared" si="3"/>
        <v>4</v>
      </c>
      <c r="QY12" s="9">
        <f t="shared" si="3"/>
        <v>0</v>
      </c>
      <c r="QZ12" s="9">
        <f t="shared" si="3"/>
        <v>1</v>
      </c>
      <c r="RA12" s="9">
        <f t="shared" ref="RA12:SF12" si="4">SUM(RA6:RA11)</f>
        <v>1</v>
      </c>
      <c r="RB12" s="9">
        <f t="shared" si="4"/>
        <v>0</v>
      </c>
      <c r="RC12" s="9">
        <f t="shared" si="4"/>
        <v>0</v>
      </c>
      <c r="RD12" s="9">
        <f t="shared" si="4"/>
        <v>2</v>
      </c>
      <c r="RE12" s="9">
        <f t="shared" si="4"/>
        <v>0</v>
      </c>
      <c r="RF12" s="9">
        <f t="shared" si="4"/>
        <v>0</v>
      </c>
      <c r="RG12" s="9">
        <f t="shared" si="4"/>
        <v>1</v>
      </c>
      <c r="RH12" s="9">
        <f t="shared" si="4"/>
        <v>14</v>
      </c>
      <c r="RI12" s="9">
        <f t="shared" si="4"/>
        <v>10</v>
      </c>
      <c r="RJ12" s="9">
        <f t="shared" si="4"/>
        <v>18</v>
      </c>
      <c r="RK12" s="9">
        <f t="shared" si="4"/>
        <v>10</v>
      </c>
      <c r="RL12" s="9">
        <f t="shared" si="4"/>
        <v>0</v>
      </c>
      <c r="RM12" s="9">
        <f t="shared" si="4"/>
        <v>0</v>
      </c>
      <c r="RN12" s="9">
        <f t="shared" si="4"/>
        <v>15</v>
      </c>
      <c r="RO12" s="9">
        <f t="shared" si="4"/>
        <v>17</v>
      </c>
      <c r="RP12" s="9">
        <f t="shared" si="4"/>
        <v>13</v>
      </c>
      <c r="RQ12" s="9">
        <f t="shared" si="4"/>
        <v>21</v>
      </c>
      <c r="RR12" s="9">
        <f t="shared" si="4"/>
        <v>11</v>
      </c>
      <c r="RS12" s="9">
        <f t="shared" si="4"/>
        <v>0</v>
      </c>
      <c r="RT12" s="9">
        <f t="shared" si="4"/>
        <v>0</v>
      </c>
      <c r="RU12" s="9">
        <f t="shared" si="4"/>
        <v>10</v>
      </c>
      <c r="RV12" s="9">
        <f t="shared" si="4"/>
        <v>8</v>
      </c>
      <c r="RW12" s="9">
        <f t="shared" si="4"/>
        <v>12</v>
      </c>
      <c r="RX12" s="9">
        <f t="shared" si="4"/>
        <v>16</v>
      </c>
      <c r="RY12" s="9">
        <f t="shared" si="4"/>
        <v>13</v>
      </c>
      <c r="RZ12" s="9">
        <f t="shared" si="4"/>
        <v>0</v>
      </c>
      <c r="SA12" s="10">
        <f t="shared" si="4"/>
        <v>0</v>
      </c>
      <c r="SB12" s="8">
        <f t="shared" si="4"/>
        <v>12</v>
      </c>
      <c r="SC12" s="9">
        <f t="shared" si="4"/>
        <v>12</v>
      </c>
      <c r="SD12" s="9">
        <f t="shared" si="4"/>
        <v>1</v>
      </c>
      <c r="SE12" s="9">
        <f t="shared" si="4"/>
        <v>0</v>
      </c>
      <c r="SF12" s="9">
        <f t="shared" si="4"/>
        <v>0</v>
      </c>
      <c r="SG12" s="9">
        <f t="shared" ref="SG12:TL12" si="5">SUM(SG6:SG11)</f>
        <v>2</v>
      </c>
      <c r="SH12" s="9">
        <f t="shared" si="5"/>
        <v>0</v>
      </c>
      <c r="SI12" s="9">
        <f t="shared" si="5"/>
        <v>0</v>
      </c>
      <c r="SJ12" s="9">
        <f t="shared" si="5"/>
        <v>0</v>
      </c>
      <c r="SK12" s="9">
        <f t="shared" si="5"/>
        <v>0</v>
      </c>
      <c r="SL12" s="9">
        <f t="shared" si="5"/>
        <v>0</v>
      </c>
      <c r="SM12" s="9">
        <f t="shared" si="5"/>
        <v>2</v>
      </c>
      <c r="SN12" s="9">
        <f t="shared" si="5"/>
        <v>0</v>
      </c>
      <c r="SO12" s="9">
        <f t="shared" si="5"/>
        <v>0</v>
      </c>
      <c r="SP12" s="9">
        <f t="shared" si="5"/>
        <v>0</v>
      </c>
      <c r="SQ12" s="9">
        <f t="shared" si="5"/>
        <v>0</v>
      </c>
      <c r="SR12" s="9">
        <f t="shared" si="5"/>
        <v>0</v>
      </c>
      <c r="SS12" s="9">
        <f t="shared" si="5"/>
        <v>0</v>
      </c>
      <c r="ST12" s="9">
        <f t="shared" si="5"/>
        <v>0</v>
      </c>
      <c r="SU12" s="9">
        <f t="shared" si="5"/>
        <v>0</v>
      </c>
      <c r="SV12" s="9">
        <f t="shared" si="5"/>
        <v>0</v>
      </c>
      <c r="SW12" s="9">
        <f t="shared" si="5"/>
        <v>0</v>
      </c>
      <c r="SX12" s="9">
        <f t="shared" si="5"/>
        <v>0</v>
      </c>
      <c r="SY12" s="9">
        <f t="shared" si="5"/>
        <v>0</v>
      </c>
      <c r="SZ12" s="9">
        <f t="shared" si="5"/>
        <v>0</v>
      </c>
      <c r="TA12" s="9">
        <f t="shared" si="5"/>
        <v>0</v>
      </c>
      <c r="TB12" s="9">
        <f t="shared" si="5"/>
        <v>0</v>
      </c>
      <c r="TC12" s="9">
        <f t="shared" si="5"/>
        <v>0</v>
      </c>
      <c r="TD12" s="9">
        <f t="shared" si="5"/>
        <v>0</v>
      </c>
      <c r="TE12" s="10">
        <f t="shared" si="5"/>
        <v>0</v>
      </c>
      <c r="TF12" s="8">
        <f t="shared" si="5"/>
        <v>0</v>
      </c>
      <c r="TG12" s="9">
        <f t="shared" si="5"/>
        <v>0</v>
      </c>
      <c r="TH12" s="9">
        <f t="shared" si="5"/>
        <v>0</v>
      </c>
      <c r="TI12" s="9">
        <f t="shared" si="5"/>
        <v>0</v>
      </c>
      <c r="TJ12" s="9">
        <f t="shared" si="5"/>
        <v>0</v>
      </c>
      <c r="TK12" s="9">
        <f t="shared" si="5"/>
        <v>0</v>
      </c>
      <c r="TL12" s="9">
        <f t="shared" si="5"/>
        <v>0</v>
      </c>
      <c r="TM12" s="9">
        <f t="shared" ref="TM12:UJ12" si="6">SUM(TM6:TM11)</f>
        <v>0</v>
      </c>
      <c r="TN12" s="9">
        <f t="shared" si="6"/>
        <v>1</v>
      </c>
      <c r="TO12" s="9">
        <f t="shared" si="6"/>
        <v>0</v>
      </c>
      <c r="TP12" s="9">
        <f t="shared" si="6"/>
        <v>0</v>
      </c>
      <c r="TQ12" s="9">
        <f t="shared" si="6"/>
        <v>0</v>
      </c>
      <c r="TR12" s="9">
        <f t="shared" si="6"/>
        <v>0</v>
      </c>
      <c r="TS12" s="9">
        <f t="shared" si="6"/>
        <v>0</v>
      </c>
      <c r="TT12" s="9">
        <f t="shared" si="6"/>
        <v>9</v>
      </c>
      <c r="TU12" s="9">
        <f t="shared" si="6"/>
        <v>9</v>
      </c>
      <c r="TV12" s="9">
        <f t="shared" si="6"/>
        <v>4</v>
      </c>
      <c r="TW12" s="9">
        <f t="shared" si="6"/>
        <v>4</v>
      </c>
      <c r="TX12" s="9">
        <f t="shared" si="6"/>
        <v>0</v>
      </c>
      <c r="TY12" s="9">
        <f t="shared" si="6"/>
        <v>4</v>
      </c>
      <c r="TZ12" s="9">
        <f t="shared" si="6"/>
        <v>6</v>
      </c>
      <c r="UA12" s="9">
        <f t="shared" si="6"/>
        <v>4</v>
      </c>
      <c r="UB12" s="9">
        <f t="shared" si="6"/>
        <v>7</v>
      </c>
      <c r="UC12" s="9">
        <f t="shared" si="6"/>
        <v>6</v>
      </c>
      <c r="UD12" s="9">
        <f t="shared" si="6"/>
        <v>0</v>
      </c>
      <c r="UE12" s="9">
        <f t="shared" si="6"/>
        <v>0</v>
      </c>
      <c r="UF12" s="9">
        <f t="shared" si="6"/>
        <v>10</v>
      </c>
      <c r="UG12" s="9">
        <f t="shared" si="6"/>
        <v>0</v>
      </c>
      <c r="UH12" s="9">
        <f t="shared" si="6"/>
        <v>14</v>
      </c>
      <c r="UI12" s="9">
        <f t="shared" si="6"/>
        <v>0</v>
      </c>
      <c r="UJ12" s="10">
        <f t="shared" si="6"/>
        <v>0</v>
      </c>
      <c r="UK12" s="8">
        <f t="shared" ref="UK12:VN12" si="7">SUM(UK6:UK11)</f>
        <v>0</v>
      </c>
      <c r="UL12" s="9">
        <f t="shared" si="7"/>
        <v>0</v>
      </c>
      <c r="UM12" s="9">
        <f t="shared" si="7"/>
        <v>0</v>
      </c>
      <c r="UN12" s="9">
        <f t="shared" si="7"/>
        <v>0</v>
      </c>
      <c r="UO12" s="9">
        <f t="shared" si="7"/>
        <v>0</v>
      </c>
      <c r="UP12" s="9">
        <f t="shared" si="7"/>
        <v>0</v>
      </c>
      <c r="UQ12" s="9">
        <f t="shared" si="7"/>
        <v>0</v>
      </c>
      <c r="UR12" s="9">
        <f t="shared" si="7"/>
        <v>0</v>
      </c>
      <c r="US12" s="9">
        <f t="shared" si="7"/>
        <v>0</v>
      </c>
      <c r="UT12" s="9">
        <f t="shared" si="7"/>
        <v>0</v>
      </c>
      <c r="UU12" s="9">
        <f t="shared" si="7"/>
        <v>0</v>
      </c>
      <c r="UV12" s="9">
        <f t="shared" si="7"/>
        <v>0</v>
      </c>
      <c r="UW12" s="9">
        <f t="shared" si="7"/>
        <v>1</v>
      </c>
      <c r="UX12" s="9">
        <f t="shared" si="7"/>
        <v>0</v>
      </c>
      <c r="UY12" s="9">
        <f t="shared" si="7"/>
        <v>0</v>
      </c>
      <c r="UZ12" s="9">
        <f t="shared" si="7"/>
        <v>0</v>
      </c>
      <c r="VA12" s="9">
        <f t="shared" si="7"/>
        <v>0</v>
      </c>
      <c r="VB12" s="9">
        <f t="shared" si="7"/>
        <v>0</v>
      </c>
      <c r="VC12" s="9">
        <f t="shared" si="7"/>
        <v>0</v>
      </c>
      <c r="VD12" s="9">
        <f t="shared" si="7"/>
        <v>0</v>
      </c>
      <c r="VE12" s="9">
        <f t="shared" si="7"/>
        <v>0</v>
      </c>
      <c r="VF12" s="9">
        <f t="shared" si="7"/>
        <v>0</v>
      </c>
      <c r="VG12" s="9">
        <f t="shared" si="7"/>
        <v>0</v>
      </c>
      <c r="VH12" s="9">
        <f t="shared" si="7"/>
        <v>0</v>
      </c>
      <c r="VI12" s="9">
        <f t="shared" si="7"/>
        <v>0</v>
      </c>
      <c r="VJ12" s="9">
        <f t="shared" si="7"/>
        <v>0</v>
      </c>
      <c r="VK12" s="9">
        <f t="shared" si="7"/>
        <v>0</v>
      </c>
      <c r="VL12" s="9">
        <f t="shared" si="7"/>
        <v>0</v>
      </c>
      <c r="VM12" s="9">
        <f t="shared" si="7"/>
        <v>0</v>
      </c>
      <c r="VN12" s="10">
        <f t="shared" si="7"/>
        <v>0</v>
      </c>
      <c r="AHG12" s="8">
        <f t="shared" ref="AHG12:AIK12" si="8">SUM(AHG6:AHG11)</f>
        <v>0</v>
      </c>
      <c r="AHH12" s="9">
        <f t="shared" si="8"/>
        <v>0</v>
      </c>
      <c r="AHI12" s="9">
        <f t="shared" si="8"/>
        <v>0</v>
      </c>
      <c r="AHJ12" s="9">
        <f t="shared" si="8"/>
        <v>0</v>
      </c>
      <c r="AHK12" s="9">
        <f t="shared" si="8"/>
        <v>0</v>
      </c>
      <c r="AHL12" s="9">
        <f t="shared" si="8"/>
        <v>0</v>
      </c>
      <c r="AHM12" s="9">
        <f t="shared" si="8"/>
        <v>0</v>
      </c>
      <c r="AHN12" s="9">
        <f t="shared" si="8"/>
        <v>0</v>
      </c>
      <c r="AHO12" s="9">
        <f t="shared" si="8"/>
        <v>0</v>
      </c>
      <c r="AHP12" s="9">
        <f t="shared" si="8"/>
        <v>0</v>
      </c>
      <c r="AHQ12" s="9">
        <f t="shared" si="8"/>
        <v>0</v>
      </c>
      <c r="AHR12" s="9">
        <f>SUM(AHR6:AHR11)</f>
        <v>0</v>
      </c>
      <c r="AHS12" s="9">
        <f t="shared" si="8"/>
        <v>2</v>
      </c>
      <c r="AHT12" s="9">
        <f t="shared" si="8"/>
        <v>0</v>
      </c>
      <c r="AHU12" s="9">
        <f t="shared" si="8"/>
        <v>0</v>
      </c>
      <c r="AHV12" s="9">
        <f t="shared" si="8"/>
        <v>0</v>
      </c>
      <c r="AHW12" s="9">
        <f t="shared" si="8"/>
        <v>0</v>
      </c>
      <c r="AHX12" s="9">
        <f t="shared" si="8"/>
        <v>0</v>
      </c>
      <c r="AHY12" s="9">
        <f t="shared" si="8"/>
        <v>3</v>
      </c>
      <c r="AHZ12" s="9">
        <f t="shared" si="8"/>
        <v>0</v>
      </c>
      <c r="AIA12" s="9">
        <f t="shared" si="8"/>
        <v>0</v>
      </c>
      <c r="AIB12" s="9">
        <f t="shared" si="8"/>
        <v>3</v>
      </c>
      <c r="AIC12" s="9">
        <f t="shared" si="8"/>
        <v>0</v>
      </c>
      <c r="AID12" s="9">
        <f t="shared" si="8"/>
        <v>0</v>
      </c>
      <c r="AIE12" s="9">
        <f t="shared" si="8"/>
        <v>0</v>
      </c>
      <c r="AIF12" s="9">
        <f t="shared" si="8"/>
        <v>0</v>
      </c>
      <c r="AIG12" s="9">
        <f t="shared" si="8"/>
        <v>0</v>
      </c>
      <c r="AIH12" s="9">
        <f t="shared" si="8"/>
        <v>10</v>
      </c>
      <c r="AII12" s="9">
        <f t="shared" si="8"/>
        <v>0</v>
      </c>
      <c r="AIJ12" s="9">
        <f t="shared" si="8"/>
        <v>0</v>
      </c>
      <c r="AIK12" s="10">
        <f t="shared" si="8"/>
        <v>0</v>
      </c>
      <c r="AIL12" s="8">
        <f t="shared" ref="AIL12:AIO12" si="9">SUM(AIL6:AIL11)</f>
        <v>0</v>
      </c>
      <c r="AIM12" s="9">
        <f t="shared" si="9"/>
        <v>1</v>
      </c>
      <c r="AIN12" s="9">
        <f t="shared" si="9"/>
        <v>0</v>
      </c>
      <c r="AIO12" s="9">
        <f t="shared" si="9"/>
        <v>1</v>
      </c>
      <c r="AIP12" s="653"/>
      <c r="AIW12" s="138"/>
    </row>
    <row r="13" spans="1:1205" s="119" customFormat="1" ht="14.25" hidden="1" customHeight="1" outlineLevel="1" thickBot="1">
      <c r="A13" s="158" t="s">
        <v>233</v>
      </c>
      <c r="B13" s="165">
        <f>SUM(B10/(B8*E13/100))</f>
        <v>0.86221294363256784</v>
      </c>
      <c r="C13" s="166">
        <f>SUM(B10/(E12*E13/100))</f>
        <v>41.3</v>
      </c>
      <c r="D13" s="73" t="s">
        <v>236</v>
      </c>
      <c r="E13" s="167">
        <v>100</v>
      </c>
      <c r="F13" s="175">
        <v>11.75</v>
      </c>
      <c r="G13" s="176"/>
      <c r="H13" s="187"/>
      <c r="T13" s="137"/>
      <c r="PU13" s="487" t="s">
        <v>38</v>
      </c>
      <c r="PV13" s="488"/>
      <c r="PW13" s="489">
        <f>SUM(PU6:QV6)</f>
        <v>75</v>
      </c>
      <c r="PX13" s="489"/>
      <c r="PY13" s="488" t="s">
        <v>39</v>
      </c>
      <c r="PZ13" s="488"/>
      <c r="QA13" s="489">
        <f>SUM(PU7:QV7)</f>
        <v>0</v>
      </c>
      <c r="QB13" s="489"/>
      <c r="QC13" s="725" t="s">
        <v>40</v>
      </c>
      <c r="QD13" s="726"/>
      <c r="QE13" s="489">
        <f>SUM(PU8:QV8)</f>
        <v>3</v>
      </c>
      <c r="QF13" s="489"/>
      <c r="QG13" s="488" t="s">
        <v>41</v>
      </c>
      <c r="QH13" s="498"/>
      <c r="QI13" s="489">
        <f>SUM(PU9:QV9)</f>
        <v>7</v>
      </c>
      <c r="QJ13" s="489"/>
      <c r="QK13" s="488" t="s">
        <v>42</v>
      </c>
      <c r="QL13" s="498"/>
      <c r="QM13" s="489">
        <f>SUM(PU10:QV10)</f>
        <v>0</v>
      </c>
      <c r="QN13" s="489"/>
      <c r="QO13" s="488" t="s">
        <v>43</v>
      </c>
      <c r="QP13" s="498"/>
      <c r="QQ13" s="489">
        <f>SUM(PU11:QV11)</f>
        <v>0</v>
      </c>
      <c r="QR13" s="489"/>
      <c r="QS13" s="490" t="s">
        <v>44</v>
      </c>
      <c r="QT13" s="490"/>
      <c r="QU13" s="489">
        <f>SUM(PU12:QV12)</f>
        <v>85</v>
      </c>
      <c r="QV13" s="491"/>
      <c r="QW13" s="19" t="s">
        <v>38</v>
      </c>
      <c r="QX13" s="20"/>
      <c r="QY13" s="21">
        <f>SUM(QW6:SA6)</f>
        <v>12</v>
      </c>
      <c r="QZ13" s="21"/>
      <c r="RA13" s="20" t="s">
        <v>39</v>
      </c>
      <c r="RB13" s="20"/>
      <c r="RC13" s="21">
        <f>SUM(QW7:SA7)</f>
        <v>30</v>
      </c>
      <c r="RD13" s="21"/>
      <c r="RE13" s="20" t="s">
        <v>40</v>
      </c>
      <c r="RF13" s="20"/>
      <c r="RG13" s="21">
        <f>SUM(QW8:SA8)</f>
        <v>114</v>
      </c>
      <c r="RH13" s="21"/>
      <c r="RI13" s="20" t="s">
        <v>41</v>
      </c>
      <c r="RJ13" s="20"/>
      <c r="RK13" s="21">
        <f>SUM(QW9:SA9)</f>
        <v>27</v>
      </c>
      <c r="RL13" s="21"/>
      <c r="RM13" s="20" t="s">
        <v>42</v>
      </c>
      <c r="RN13" s="20"/>
      <c r="RO13" s="21">
        <f>SUM(QW10:SA10)</f>
        <v>0</v>
      </c>
      <c r="RP13" s="21"/>
      <c r="RQ13" s="20" t="s">
        <v>43</v>
      </c>
      <c r="RR13" s="20"/>
      <c r="RS13" s="21">
        <f>SUM(QW11:SA11)</f>
        <v>19</v>
      </c>
      <c r="RT13" s="21"/>
      <c r="RU13" s="22" t="s">
        <v>44</v>
      </c>
      <c r="RV13" s="22"/>
      <c r="RW13" s="21">
        <f>SUM(QW12:SA12)</f>
        <v>202</v>
      </c>
      <c r="RX13" s="21"/>
      <c r="RY13" s="21"/>
      <c r="RZ13" s="21"/>
      <c r="SA13" s="217"/>
      <c r="SB13" s="19" t="s">
        <v>38</v>
      </c>
      <c r="SC13" s="20"/>
      <c r="SD13" s="21">
        <f>SUM(SB6:TE6)</f>
        <v>3</v>
      </c>
      <c r="SE13" s="21"/>
      <c r="SF13" s="20" t="s">
        <v>39</v>
      </c>
      <c r="SG13" s="20"/>
      <c r="SH13" s="21">
        <f>SUM(SB7:TE7)</f>
        <v>4</v>
      </c>
      <c r="SI13" s="21"/>
      <c r="SJ13" s="20" t="s">
        <v>40</v>
      </c>
      <c r="SK13" s="20"/>
      <c r="SL13" s="21">
        <f>SUM(SB8:TE8)</f>
        <v>14</v>
      </c>
      <c r="SM13" s="21"/>
      <c r="SN13" s="20" t="s">
        <v>41</v>
      </c>
      <c r="SO13" s="20"/>
      <c r="SP13" s="21">
        <f>SUM(SB9:TE9)</f>
        <v>3</v>
      </c>
      <c r="SQ13" s="21"/>
      <c r="SR13" s="20" t="s">
        <v>42</v>
      </c>
      <c r="SS13" s="20"/>
      <c r="ST13" s="21">
        <f>SUM(SB10:TE10)</f>
        <v>0</v>
      </c>
      <c r="SU13" s="21"/>
      <c r="SV13" s="20" t="s">
        <v>43</v>
      </c>
      <c r="SW13" s="20"/>
      <c r="SX13" s="21">
        <f>SUM(SB11:TE11)</f>
        <v>5</v>
      </c>
      <c r="SY13" s="21"/>
      <c r="SZ13" s="22" t="s">
        <v>44</v>
      </c>
      <c r="TA13" s="22"/>
      <c r="TB13" s="21">
        <f>SUM(SB12:TE12)</f>
        <v>29</v>
      </c>
      <c r="TC13" s="21"/>
      <c r="TD13" s="21"/>
      <c r="TE13" s="217"/>
      <c r="TF13" s="19" t="s">
        <v>38</v>
      </c>
      <c r="TG13" s="20"/>
      <c r="TH13" s="21">
        <f>SUM(TF6:UJ6)</f>
        <v>0</v>
      </c>
      <c r="TI13" s="21"/>
      <c r="TJ13" s="20" t="s">
        <v>39</v>
      </c>
      <c r="TK13" s="20"/>
      <c r="TL13" s="21">
        <f>SUM(TF7:UJ7)</f>
        <v>0</v>
      </c>
      <c r="TM13" s="21"/>
      <c r="TN13" s="20" t="s">
        <v>40</v>
      </c>
      <c r="TO13" s="20"/>
      <c r="TP13" s="21">
        <f>SUM(TF8:UJ8)</f>
        <v>0</v>
      </c>
      <c r="TQ13" s="21"/>
      <c r="TR13" s="20" t="s">
        <v>41</v>
      </c>
      <c r="TS13" s="20"/>
      <c r="TT13" s="21">
        <f>SUM(TF9:UJ9)</f>
        <v>0</v>
      </c>
      <c r="TU13" s="21"/>
      <c r="TV13" s="20" t="s">
        <v>42</v>
      </c>
      <c r="TW13" s="20"/>
      <c r="TX13" s="21">
        <f>SUM(TF10:UJ10)</f>
        <v>57</v>
      </c>
      <c r="TY13" s="21"/>
      <c r="TZ13" s="20" t="s">
        <v>43</v>
      </c>
      <c r="UA13" s="20"/>
      <c r="UB13" s="21">
        <f>SUM(TF11:UJ11)</f>
        <v>21</v>
      </c>
      <c r="UC13" s="21"/>
      <c r="UD13" s="22" t="s">
        <v>44</v>
      </c>
      <c r="UE13" s="22"/>
      <c r="UF13" s="21">
        <f>SUM(TF12:UJ12)</f>
        <v>78</v>
      </c>
      <c r="UG13" s="21"/>
      <c r="UH13" s="21"/>
      <c r="UI13" s="21"/>
      <c r="UJ13" s="217"/>
      <c r="UK13" s="19" t="s">
        <v>38</v>
      </c>
      <c r="UL13" s="20"/>
      <c r="UM13" s="21">
        <f>SUM(UK6:VN6)</f>
        <v>0</v>
      </c>
      <c r="UN13" s="21"/>
      <c r="UO13" s="20" t="s">
        <v>39</v>
      </c>
      <c r="UP13" s="20"/>
      <c r="UQ13" s="21">
        <f>SUM(UK7:VN7)</f>
        <v>0</v>
      </c>
      <c r="UR13" s="21"/>
      <c r="US13" s="20" t="s">
        <v>40</v>
      </c>
      <c r="UT13" s="20"/>
      <c r="UU13" s="21">
        <f>SUM(UK8:VN8)</f>
        <v>0</v>
      </c>
      <c r="UV13" s="21"/>
      <c r="UW13" s="20" t="s">
        <v>41</v>
      </c>
      <c r="UX13" s="20"/>
      <c r="UY13" s="21">
        <f>SUM(UK9:VN9)</f>
        <v>0</v>
      </c>
      <c r="UZ13" s="21"/>
      <c r="VA13" s="20" t="s">
        <v>42</v>
      </c>
      <c r="VB13" s="20"/>
      <c r="VC13" s="21">
        <f>SUM(UK10:VN10)</f>
        <v>1</v>
      </c>
      <c r="VD13" s="21"/>
      <c r="VE13" s="20" t="s">
        <v>43</v>
      </c>
      <c r="VF13" s="20"/>
      <c r="VG13" s="21">
        <f>SUM(UK11:VN11)</f>
        <v>0</v>
      </c>
      <c r="VH13" s="21"/>
      <c r="VI13" s="22" t="s">
        <v>44</v>
      </c>
      <c r="VJ13" s="22"/>
      <c r="VK13" s="21">
        <f>SUM(UK12:VN12)</f>
        <v>1</v>
      </c>
      <c r="VL13" s="21"/>
      <c r="VM13" s="21"/>
      <c r="VN13" s="217"/>
      <c r="AHG13" s="19" t="s">
        <v>38</v>
      </c>
      <c r="AHH13" s="20"/>
      <c r="AHI13" s="21">
        <f>SUM(AHG6:AIK6)</f>
        <v>8</v>
      </c>
      <c r="AHJ13" s="21"/>
      <c r="AHK13" s="20" t="s">
        <v>39</v>
      </c>
      <c r="AHL13" s="20"/>
      <c r="AHM13" s="21">
        <f>SUM(AHG7:AIK7)</f>
        <v>0</v>
      </c>
      <c r="AHN13" s="21"/>
      <c r="AHO13" s="20" t="s">
        <v>40</v>
      </c>
      <c r="AHP13" s="20"/>
      <c r="AHQ13" s="21">
        <f>SUM(AHG8:AIK8)</f>
        <v>10</v>
      </c>
      <c r="AHR13" s="21"/>
      <c r="AHS13" s="20" t="s">
        <v>41</v>
      </c>
      <c r="AHT13" s="20"/>
      <c r="AHU13" s="21">
        <f>SUM(AHG9:AIK9)</f>
        <v>0</v>
      </c>
      <c r="AHV13" s="21"/>
      <c r="AHW13" s="20" t="s">
        <v>42</v>
      </c>
      <c r="AHX13" s="20"/>
      <c r="AHY13" s="21">
        <f>SUM(AHG10:AIK10)</f>
        <v>0</v>
      </c>
      <c r="AHZ13" s="21"/>
      <c r="AIA13" s="20" t="s">
        <v>43</v>
      </c>
      <c r="AIB13" s="20"/>
      <c r="AIC13" s="21">
        <f>SUM(AHG11:AIK11)</f>
        <v>0</v>
      </c>
      <c r="AID13" s="21"/>
      <c r="AIE13" s="22" t="s">
        <v>44</v>
      </c>
      <c r="AIF13" s="22"/>
      <c r="AIG13" s="21">
        <f>SUM(AHG12:AIK12)</f>
        <v>18</v>
      </c>
      <c r="AIH13" s="21"/>
      <c r="AII13" s="21"/>
      <c r="AIJ13" s="21"/>
      <c r="AIK13" s="217"/>
      <c r="AIL13" s="652"/>
      <c r="AIM13" s="21"/>
      <c r="AIN13" s="21"/>
      <c r="AIO13" s="21"/>
      <c r="AIP13" s="653"/>
      <c r="AIW13" s="138"/>
    </row>
    <row r="14" spans="1:1205" s="119" customFormat="1" ht="14.25" hidden="1" customHeight="1" outlineLevel="1">
      <c r="A14" s="208"/>
      <c r="B14" s="307" t="s">
        <v>237</v>
      </c>
      <c r="C14" s="247">
        <v>20</v>
      </c>
      <c r="D14" s="247"/>
      <c r="E14" s="314">
        <v>2.5</v>
      </c>
      <c r="F14" s="322">
        <v>3</v>
      </c>
      <c r="G14" s="313">
        <v>3.5</v>
      </c>
      <c r="H14" s="309">
        <v>4</v>
      </c>
      <c r="QI14" s="317">
        <f t="shared" ref="QI14:RQ14" si="10">$C14*$E14</f>
        <v>50</v>
      </c>
      <c r="QJ14" s="312">
        <f t="shared" si="10"/>
        <v>50</v>
      </c>
      <c r="QK14" s="312">
        <f t="shared" si="10"/>
        <v>50</v>
      </c>
      <c r="QL14" s="317">
        <f t="shared" si="10"/>
        <v>50</v>
      </c>
      <c r="QM14" s="317">
        <f t="shared" si="10"/>
        <v>50</v>
      </c>
      <c r="QN14" s="317">
        <f t="shared" si="10"/>
        <v>50</v>
      </c>
      <c r="QO14" s="317">
        <f t="shared" si="10"/>
        <v>50</v>
      </c>
      <c r="QP14" s="317">
        <f t="shared" si="10"/>
        <v>50</v>
      </c>
      <c r="QQ14" s="312">
        <f t="shared" si="10"/>
        <v>50</v>
      </c>
      <c r="QR14" s="312">
        <f t="shared" si="10"/>
        <v>50</v>
      </c>
      <c r="QS14" s="317">
        <f t="shared" si="10"/>
        <v>50</v>
      </c>
      <c r="QT14" s="317">
        <f t="shared" si="10"/>
        <v>50</v>
      </c>
      <c r="QU14" s="317">
        <f t="shared" si="10"/>
        <v>50</v>
      </c>
      <c r="QV14" s="312">
        <f t="shared" si="10"/>
        <v>50</v>
      </c>
      <c r="QW14" s="317">
        <f t="shared" si="10"/>
        <v>50</v>
      </c>
      <c r="QX14" s="317">
        <f t="shared" si="10"/>
        <v>50</v>
      </c>
      <c r="QY14" s="312">
        <f t="shared" si="10"/>
        <v>50</v>
      </c>
      <c r="QZ14" s="317">
        <f t="shared" si="10"/>
        <v>50</v>
      </c>
      <c r="RA14" s="317">
        <f t="shared" si="10"/>
        <v>50</v>
      </c>
      <c r="RB14" s="312">
        <f t="shared" si="10"/>
        <v>50</v>
      </c>
      <c r="RC14" s="317">
        <f t="shared" si="10"/>
        <v>50</v>
      </c>
      <c r="RD14" s="317">
        <f t="shared" si="10"/>
        <v>50</v>
      </c>
      <c r="RE14" s="317">
        <f t="shared" si="10"/>
        <v>50</v>
      </c>
      <c r="RF14" s="312">
        <f t="shared" si="10"/>
        <v>50</v>
      </c>
      <c r="RG14" s="317">
        <f t="shared" si="10"/>
        <v>50</v>
      </c>
      <c r="RH14" s="317">
        <f t="shared" si="10"/>
        <v>50</v>
      </c>
      <c r="RI14" s="317">
        <f t="shared" si="10"/>
        <v>50</v>
      </c>
      <c r="RJ14" s="317">
        <f t="shared" si="10"/>
        <v>50</v>
      </c>
      <c r="RK14" s="317">
        <f t="shared" si="10"/>
        <v>50</v>
      </c>
      <c r="RL14" s="312">
        <f t="shared" si="10"/>
        <v>50</v>
      </c>
      <c r="RM14" s="312">
        <f t="shared" si="10"/>
        <v>50</v>
      </c>
      <c r="RN14" s="317">
        <f t="shared" si="10"/>
        <v>50</v>
      </c>
      <c r="RO14" s="317">
        <f t="shared" si="10"/>
        <v>50</v>
      </c>
      <c r="RP14" s="317">
        <f t="shared" si="10"/>
        <v>50</v>
      </c>
      <c r="RQ14" s="317">
        <f t="shared" si="10"/>
        <v>50</v>
      </c>
      <c r="RR14" s="317">
        <f t="shared" ref="RR14:SW14" si="11">$C14*$F14</f>
        <v>60</v>
      </c>
      <c r="RS14" s="318">
        <f t="shared" si="11"/>
        <v>60</v>
      </c>
      <c r="RT14" s="318">
        <f t="shared" si="11"/>
        <v>60</v>
      </c>
      <c r="RU14" s="318">
        <f t="shared" si="11"/>
        <v>60</v>
      </c>
      <c r="RV14" s="317">
        <f t="shared" si="11"/>
        <v>60</v>
      </c>
      <c r="RW14" s="317">
        <f t="shared" si="11"/>
        <v>60</v>
      </c>
      <c r="RX14" s="317">
        <f t="shared" si="11"/>
        <v>60</v>
      </c>
      <c r="RY14" s="317">
        <f t="shared" si="11"/>
        <v>60</v>
      </c>
      <c r="RZ14" s="318">
        <f t="shared" si="11"/>
        <v>60</v>
      </c>
      <c r="SA14" s="318">
        <f t="shared" si="11"/>
        <v>60</v>
      </c>
      <c r="SB14" s="317">
        <f t="shared" si="11"/>
        <v>60</v>
      </c>
      <c r="SC14" s="317">
        <f t="shared" si="11"/>
        <v>60</v>
      </c>
      <c r="SD14" s="317">
        <f t="shared" si="11"/>
        <v>60</v>
      </c>
      <c r="SE14" s="317">
        <f t="shared" si="11"/>
        <v>60</v>
      </c>
      <c r="SF14" s="317">
        <f t="shared" si="11"/>
        <v>60</v>
      </c>
      <c r="SG14" s="317">
        <f t="shared" si="11"/>
        <v>60</v>
      </c>
      <c r="SH14" s="318">
        <f t="shared" si="11"/>
        <v>60</v>
      </c>
      <c r="SI14" s="317">
        <f t="shared" si="11"/>
        <v>60</v>
      </c>
      <c r="SJ14" s="318">
        <f t="shared" si="11"/>
        <v>60</v>
      </c>
      <c r="SK14" s="317">
        <f t="shared" si="11"/>
        <v>60</v>
      </c>
      <c r="SL14" s="317">
        <f t="shared" si="11"/>
        <v>60</v>
      </c>
      <c r="SM14" s="317">
        <f t="shared" si="11"/>
        <v>60</v>
      </c>
      <c r="SN14" s="318">
        <f t="shared" si="11"/>
        <v>60</v>
      </c>
      <c r="SO14" s="318">
        <f t="shared" si="11"/>
        <v>60</v>
      </c>
      <c r="SP14" s="318">
        <f t="shared" si="11"/>
        <v>60</v>
      </c>
      <c r="SQ14" s="318">
        <f t="shared" si="11"/>
        <v>60</v>
      </c>
      <c r="SR14" s="317">
        <f t="shared" si="11"/>
        <v>60</v>
      </c>
      <c r="SS14" s="317">
        <f t="shared" si="11"/>
        <v>60</v>
      </c>
      <c r="ST14" s="317">
        <f t="shared" si="11"/>
        <v>60</v>
      </c>
      <c r="SU14" s="317">
        <f t="shared" si="11"/>
        <v>60</v>
      </c>
      <c r="SV14" s="318">
        <f t="shared" si="11"/>
        <v>60</v>
      </c>
      <c r="SW14" s="317">
        <f t="shared" si="11"/>
        <v>60</v>
      </c>
      <c r="SX14" s="317">
        <f t="shared" ref="SX14:TQ14" si="12">$C14*$F14</f>
        <v>60</v>
      </c>
      <c r="SY14" s="317">
        <f t="shared" si="12"/>
        <v>60</v>
      </c>
      <c r="SZ14" s="317">
        <f t="shared" si="12"/>
        <v>60</v>
      </c>
      <c r="TA14" s="317">
        <f t="shared" si="12"/>
        <v>60</v>
      </c>
      <c r="TB14" s="317">
        <f t="shared" si="12"/>
        <v>60</v>
      </c>
      <c r="TC14" s="318">
        <f t="shared" si="12"/>
        <v>60</v>
      </c>
      <c r="TD14" s="317">
        <f t="shared" si="12"/>
        <v>60</v>
      </c>
      <c r="TE14" s="317">
        <f t="shared" si="12"/>
        <v>60</v>
      </c>
      <c r="TF14" s="317">
        <f t="shared" si="12"/>
        <v>60</v>
      </c>
      <c r="TG14" s="317">
        <f t="shared" si="12"/>
        <v>60</v>
      </c>
      <c r="TH14" s="317">
        <f t="shared" si="12"/>
        <v>60</v>
      </c>
      <c r="TI14" s="318">
        <f t="shared" si="12"/>
        <v>60</v>
      </c>
      <c r="TJ14" s="318">
        <f t="shared" si="12"/>
        <v>60</v>
      </c>
      <c r="TK14" s="317">
        <f t="shared" si="12"/>
        <v>60</v>
      </c>
      <c r="TL14" s="317">
        <f t="shared" si="12"/>
        <v>60</v>
      </c>
      <c r="TM14" s="317">
        <f t="shared" si="12"/>
        <v>60</v>
      </c>
      <c r="TN14" s="317">
        <f t="shared" si="12"/>
        <v>60</v>
      </c>
      <c r="TO14" s="317">
        <f t="shared" si="12"/>
        <v>60</v>
      </c>
      <c r="TP14" s="318">
        <f t="shared" si="12"/>
        <v>60</v>
      </c>
      <c r="TQ14" s="318">
        <f t="shared" si="12"/>
        <v>60</v>
      </c>
      <c r="TR14" s="317">
        <f t="shared" ref="TR14:UF14" si="13">$C14*$H14</f>
        <v>80</v>
      </c>
      <c r="TS14" s="317">
        <f t="shared" si="13"/>
        <v>80</v>
      </c>
      <c r="TT14" s="317">
        <f t="shared" si="13"/>
        <v>80</v>
      </c>
      <c r="TU14" s="317">
        <f t="shared" si="13"/>
        <v>80</v>
      </c>
      <c r="TV14" s="317">
        <f t="shared" si="13"/>
        <v>80</v>
      </c>
      <c r="TW14" s="311">
        <f t="shared" si="13"/>
        <v>80</v>
      </c>
      <c r="TX14" s="311">
        <f t="shared" si="13"/>
        <v>80</v>
      </c>
      <c r="TY14" s="317">
        <f t="shared" si="13"/>
        <v>80</v>
      </c>
      <c r="TZ14" s="317">
        <f t="shared" si="13"/>
        <v>80</v>
      </c>
      <c r="UA14" s="317">
        <f t="shared" si="13"/>
        <v>80</v>
      </c>
      <c r="UB14" s="317">
        <f t="shared" si="13"/>
        <v>80</v>
      </c>
      <c r="UC14" s="317">
        <f t="shared" si="13"/>
        <v>80</v>
      </c>
      <c r="UD14" s="311">
        <f t="shared" si="13"/>
        <v>80</v>
      </c>
      <c r="UE14" s="311">
        <f t="shared" si="13"/>
        <v>80</v>
      </c>
      <c r="UF14" s="317">
        <f t="shared" si="13"/>
        <v>80</v>
      </c>
      <c r="UG14" s="317">
        <f t="shared" ref="UG14:VA14" si="14">$C14*$E14</f>
        <v>50</v>
      </c>
      <c r="UH14" s="317">
        <f t="shared" si="14"/>
        <v>50</v>
      </c>
      <c r="UI14" s="317">
        <f t="shared" si="14"/>
        <v>50</v>
      </c>
      <c r="UJ14" s="317">
        <f t="shared" si="14"/>
        <v>50</v>
      </c>
      <c r="UK14" s="312">
        <f t="shared" si="14"/>
        <v>50</v>
      </c>
      <c r="UL14" s="312">
        <f t="shared" si="14"/>
        <v>50</v>
      </c>
      <c r="UM14" s="317">
        <f t="shared" si="14"/>
        <v>50</v>
      </c>
      <c r="UN14" s="317">
        <f t="shared" si="14"/>
        <v>50</v>
      </c>
      <c r="UO14" s="317">
        <f t="shared" si="14"/>
        <v>50</v>
      </c>
      <c r="UP14" s="317">
        <f t="shared" si="14"/>
        <v>50</v>
      </c>
      <c r="UQ14" s="317">
        <f t="shared" si="14"/>
        <v>50</v>
      </c>
      <c r="UR14" s="312">
        <f t="shared" si="14"/>
        <v>50</v>
      </c>
      <c r="US14" s="312">
        <f t="shared" si="14"/>
        <v>50</v>
      </c>
      <c r="UT14" s="317">
        <f t="shared" si="14"/>
        <v>50</v>
      </c>
      <c r="UU14" s="317">
        <f t="shared" si="14"/>
        <v>50</v>
      </c>
      <c r="UV14" s="312">
        <f t="shared" si="14"/>
        <v>50</v>
      </c>
      <c r="UW14" s="317">
        <f t="shared" si="14"/>
        <v>50</v>
      </c>
      <c r="UX14" s="317">
        <f t="shared" si="14"/>
        <v>50</v>
      </c>
      <c r="UY14" s="317">
        <f t="shared" si="14"/>
        <v>50</v>
      </c>
      <c r="UZ14" s="312">
        <f t="shared" si="14"/>
        <v>50</v>
      </c>
      <c r="VA14" s="317">
        <f t="shared" si="14"/>
        <v>50</v>
      </c>
      <c r="AIW14" s="138"/>
    </row>
    <row r="15" spans="1:1205" s="119" customFormat="1" ht="55.5" customHeight="1" collapsed="1">
      <c r="A15" s="88"/>
      <c r="B15" s="435" t="s">
        <v>35</v>
      </c>
      <c r="C15" s="639" t="s">
        <v>872</v>
      </c>
      <c r="D15" s="288" t="s">
        <v>439</v>
      </c>
      <c r="E15" s="149" t="s">
        <v>873</v>
      </c>
      <c r="F15" s="152" t="s">
        <v>264</v>
      </c>
      <c r="G15" s="454">
        <v>2</v>
      </c>
      <c r="H15" s="76"/>
      <c r="MR15" s="121"/>
      <c r="MS15" s="121"/>
      <c r="MT15" s="121"/>
      <c r="MU15" s="121"/>
      <c r="MV15" s="121"/>
      <c r="MW15" s="121"/>
      <c r="MX15" s="121"/>
      <c r="MY15" s="170" t="s">
        <v>221</v>
      </c>
      <c r="MZ15" s="121"/>
      <c r="NA15" s="121"/>
      <c r="NB15" s="121"/>
      <c r="NC15" s="121"/>
      <c r="ND15" s="121"/>
      <c r="NE15" s="121"/>
      <c r="NF15" s="121"/>
      <c r="NG15" s="121"/>
      <c r="NH15" s="121"/>
      <c r="NJ15" s="121"/>
      <c r="NK15" s="121"/>
      <c r="NL15" s="121"/>
      <c r="NM15" s="121"/>
      <c r="NN15" s="121"/>
      <c r="NO15" s="121"/>
      <c r="NP15" s="121"/>
      <c r="NQ15" s="121"/>
      <c r="NR15" s="121"/>
      <c r="NS15" s="121"/>
      <c r="NT15" s="121"/>
      <c r="NU15" s="121"/>
      <c r="NV15" s="121"/>
      <c r="NW15" s="121"/>
      <c r="NX15" s="121"/>
      <c r="NY15" s="121"/>
      <c r="NZ15" s="121"/>
      <c r="OA15" s="121"/>
      <c r="OB15" s="121"/>
      <c r="OC15" s="121"/>
      <c r="OD15" s="121"/>
      <c r="OE15" s="121"/>
      <c r="OF15" s="121"/>
      <c r="OG15" s="121"/>
      <c r="OH15" s="121"/>
      <c r="OI15" s="121"/>
      <c r="OJ15" s="121"/>
      <c r="OK15" s="121"/>
      <c r="OM15" s="121"/>
      <c r="ON15" s="121"/>
      <c r="OO15" s="121"/>
      <c r="OP15" s="121"/>
      <c r="OQ15" s="121"/>
      <c r="OR15" s="121"/>
      <c r="OS15" s="121"/>
      <c r="OT15" s="121"/>
      <c r="OU15" s="121"/>
      <c r="OV15" s="121"/>
      <c r="OW15" s="121"/>
      <c r="OX15" s="121"/>
      <c r="OY15" s="121"/>
      <c r="OZ15" s="121"/>
      <c r="PA15" s="121"/>
      <c r="PB15" s="121"/>
      <c r="PC15" s="121"/>
      <c r="PD15" s="121"/>
      <c r="PE15" s="121"/>
      <c r="PF15" s="170"/>
      <c r="PG15" s="121"/>
      <c r="PH15" s="121"/>
      <c r="PI15" s="121"/>
      <c r="PJ15" s="121"/>
      <c r="PK15" s="121"/>
      <c r="PL15" s="121"/>
      <c r="PM15" s="121"/>
      <c r="PN15" s="121"/>
      <c r="PO15" s="121"/>
      <c r="PP15" s="121"/>
      <c r="PQ15" s="121"/>
      <c r="PR15" s="121"/>
      <c r="PS15" s="121"/>
      <c r="PT15" s="121"/>
      <c r="PU15" s="121"/>
      <c r="PV15" s="121"/>
      <c r="PW15" s="121"/>
      <c r="PX15" s="121"/>
      <c r="PY15" s="121"/>
      <c r="PZ15" s="121"/>
      <c r="QA15" s="121"/>
      <c r="QB15" s="121"/>
      <c r="QC15" s="121"/>
      <c r="QD15" s="121"/>
      <c r="QE15" s="121"/>
      <c r="QF15" s="121"/>
      <c r="QG15" s="121"/>
      <c r="QH15" s="121"/>
      <c r="QI15" s="121"/>
      <c r="QJ15" s="121"/>
      <c r="QK15" s="121"/>
      <c r="QL15" s="121"/>
      <c r="QM15" s="121"/>
      <c r="QN15" s="121"/>
      <c r="QO15" s="121"/>
      <c r="QP15" s="121"/>
      <c r="QQ15" s="121"/>
      <c r="QR15" s="121"/>
      <c r="QS15" s="121"/>
      <c r="QT15" s="121"/>
      <c r="QU15" s="121"/>
      <c r="QV15" s="121"/>
      <c r="QW15" s="121"/>
      <c r="QX15" s="121"/>
      <c r="QY15" s="121"/>
      <c r="QZ15" s="121"/>
      <c r="RA15" s="121"/>
      <c r="RB15" s="121"/>
      <c r="RC15" s="121"/>
      <c r="RD15" s="121"/>
      <c r="RE15" s="121"/>
      <c r="RF15" s="121"/>
      <c r="RG15" s="121"/>
      <c r="RH15" s="121"/>
      <c r="RI15" s="121"/>
      <c r="RJ15" s="121"/>
      <c r="RK15" s="121"/>
      <c r="RL15" s="121"/>
      <c r="RM15" s="121"/>
      <c r="RN15" s="121"/>
      <c r="RO15" s="121"/>
      <c r="RP15" s="121"/>
      <c r="RQ15" s="121"/>
      <c r="RR15" s="121"/>
      <c r="RS15" s="121"/>
      <c r="RT15" s="121"/>
      <c r="RU15" s="121"/>
      <c r="RV15" s="121"/>
      <c r="RW15" s="121"/>
      <c r="RX15" s="121"/>
      <c r="RY15" s="121"/>
      <c r="RZ15" s="121"/>
      <c r="SA15" s="121"/>
      <c r="SB15" s="121"/>
      <c r="SC15" s="121"/>
      <c r="SD15" s="121"/>
      <c r="SE15" s="121"/>
      <c r="SF15" s="121"/>
      <c r="SG15" s="121"/>
      <c r="SH15" s="121"/>
      <c r="SI15" s="121"/>
      <c r="SJ15" s="121"/>
      <c r="SK15" s="121"/>
      <c r="SL15" s="121"/>
      <c r="SM15" s="121"/>
      <c r="SN15" s="121"/>
      <c r="SO15" s="121"/>
      <c r="SP15" s="121"/>
      <c r="SQ15" s="121"/>
      <c r="SR15" s="121"/>
      <c r="SS15" s="121"/>
      <c r="ST15" s="121"/>
      <c r="SU15" s="121"/>
      <c r="SV15" s="121"/>
      <c r="SW15" s="121"/>
      <c r="SX15" s="121"/>
      <c r="SY15" s="121"/>
      <c r="SZ15" s="121"/>
      <c r="TA15" s="121"/>
      <c r="TB15" s="121"/>
      <c r="TC15" s="121"/>
      <c r="TD15" s="121"/>
      <c r="TE15" s="121"/>
      <c r="TF15" s="121"/>
      <c r="TG15" s="121"/>
      <c r="TH15" s="121"/>
      <c r="TI15" s="121"/>
      <c r="TJ15" s="121"/>
      <c r="TK15" s="121"/>
      <c r="TL15" s="121"/>
      <c r="TM15" s="121"/>
      <c r="TN15" s="121"/>
      <c r="TO15" s="121"/>
      <c r="TP15" s="121"/>
      <c r="TQ15" s="121"/>
      <c r="TR15" s="121"/>
      <c r="TS15" s="121"/>
      <c r="TT15" s="121"/>
      <c r="TU15" s="121"/>
      <c r="TV15" s="121"/>
      <c r="TW15" s="121"/>
      <c r="TX15" s="121"/>
      <c r="TY15" s="121"/>
      <c r="TZ15" s="121"/>
      <c r="UA15" s="121"/>
      <c r="UB15" s="121"/>
      <c r="UC15" s="121"/>
      <c r="UD15" s="121"/>
      <c r="UE15" s="121"/>
      <c r="UF15" s="121"/>
      <c r="UG15" s="121"/>
      <c r="UH15" s="121"/>
      <c r="UI15" s="121"/>
      <c r="UJ15" s="121"/>
      <c r="UK15" s="121"/>
      <c r="UL15" s="121"/>
      <c r="UM15" s="121"/>
      <c r="UN15" s="121"/>
      <c r="UO15" s="121"/>
      <c r="UP15" s="121"/>
      <c r="UQ15" s="121"/>
      <c r="UR15" s="121"/>
      <c r="US15" s="121"/>
      <c r="UT15" s="121"/>
      <c r="UU15" s="121"/>
      <c r="UV15" s="121"/>
      <c r="UW15" s="121"/>
      <c r="UX15" s="121"/>
      <c r="UY15" s="121"/>
      <c r="UZ15" s="121"/>
      <c r="VA15" s="121"/>
      <c r="VB15" s="121"/>
      <c r="VC15" s="121"/>
      <c r="VD15" s="121"/>
      <c r="VE15" s="121"/>
      <c r="VF15" s="121"/>
      <c r="VG15" s="121"/>
      <c r="VH15" s="121"/>
      <c r="VI15" s="121"/>
      <c r="VJ15" s="121"/>
      <c r="VK15" s="121"/>
      <c r="VL15" s="121"/>
      <c r="VM15" s="121"/>
      <c r="VN15" s="121"/>
      <c r="VO15" s="121"/>
      <c r="VP15" s="121"/>
      <c r="VQ15" s="121"/>
      <c r="VR15" s="121"/>
      <c r="VS15" s="121"/>
      <c r="VT15" s="121"/>
      <c r="VU15" s="121"/>
      <c r="VV15" s="121"/>
      <c r="VW15" s="121"/>
      <c r="VX15" s="121"/>
      <c r="VY15" s="121"/>
      <c r="VZ15" s="121"/>
      <c r="WA15" s="121"/>
      <c r="WB15" s="121"/>
      <c r="WC15" s="121"/>
      <c r="WD15" s="121"/>
      <c r="WE15" s="121"/>
      <c r="WF15" s="121"/>
      <c r="WG15" s="121"/>
      <c r="WH15" s="121"/>
      <c r="WI15" s="121"/>
      <c r="WJ15" s="121"/>
      <c r="WK15" s="121"/>
      <c r="WL15" s="121"/>
      <c r="WM15" s="121"/>
      <c r="WN15" s="121"/>
      <c r="WO15" s="121"/>
      <c r="WP15" s="121"/>
      <c r="WQ15" s="121"/>
      <c r="WR15" s="121"/>
      <c r="WS15" s="121"/>
      <c r="WT15" s="121"/>
      <c r="WU15" s="121"/>
      <c r="WV15" s="121"/>
      <c r="WW15" s="121"/>
      <c r="WX15" s="121"/>
      <c r="WY15" s="121"/>
      <c r="WZ15" s="121"/>
      <c r="XA15" s="121"/>
      <c r="XB15" s="121"/>
      <c r="XC15" s="121"/>
      <c r="XD15" s="121"/>
      <c r="XE15" s="121"/>
      <c r="XF15" s="121"/>
      <c r="XG15" s="121"/>
      <c r="XH15" s="121"/>
      <c r="XI15" s="178"/>
      <c r="XJ15" s="121"/>
      <c r="XK15" s="121"/>
      <c r="XL15" s="121"/>
      <c r="XM15" s="121"/>
      <c r="XN15" s="121"/>
      <c r="XO15" s="121"/>
      <c r="XP15" s="121"/>
      <c r="XQ15" s="121"/>
      <c r="XR15" s="121"/>
      <c r="XS15" s="121"/>
      <c r="XT15" s="121"/>
      <c r="XU15" s="121"/>
      <c r="XV15" s="121"/>
      <c r="XW15" s="121"/>
      <c r="XX15" s="121"/>
      <c r="XY15" s="121"/>
      <c r="XZ15" s="121"/>
      <c r="YA15" s="121"/>
      <c r="YB15" s="121"/>
      <c r="YC15" s="84"/>
      <c r="YD15" s="121"/>
      <c r="YE15" s="121"/>
      <c r="YF15" s="121"/>
      <c r="YG15" s="121"/>
      <c r="YH15" s="121"/>
      <c r="YI15" s="121"/>
      <c r="YJ15" s="121"/>
      <c r="YK15" s="121"/>
      <c r="YL15" s="121"/>
      <c r="YM15" s="121"/>
      <c r="YN15" s="121"/>
      <c r="YO15" s="121"/>
      <c r="YP15" s="121"/>
      <c r="YQ15" s="121"/>
      <c r="YR15" s="121"/>
      <c r="YS15" s="121"/>
      <c r="YT15" s="121"/>
      <c r="YU15" s="121"/>
      <c r="YV15" s="121"/>
      <c r="YW15" s="121"/>
      <c r="YX15" s="121"/>
      <c r="YY15" s="121"/>
      <c r="YZ15" s="121"/>
      <c r="ZA15" s="121"/>
      <c r="ZB15" s="121"/>
      <c r="ZC15" s="121"/>
      <c r="ZD15" s="121"/>
      <c r="ZE15" s="121"/>
      <c r="ZF15" s="121"/>
      <c r="ZG15" s="121"/>
      <c r="ZH15" s="121"/>
      <c r="ZI15" s="121"/>
      <c r="ZJ15" s="121"/>
      <c r="ZK15" s="121"/>
      <c r="ZL15" s="121"/>
      <c r="ZM15" s="121"/>
      <c r="ZN15" s="121"/>
      <c r="ZO15" s="121"/>
      <c r="ZP15" s="121"/>
      <c r="ZQ15" s="121"/>
      <c r="ZR15" s="121"/>
      <c r="ZS15" s="121"/>
      <c r="ZT15" s="121"/>
      <c r="ZU15" s="121"/>
      <c r="ZV15" s="121"/>
      <c r="ZW15" s="121"/>
      <c r="ZX15" s="121"/>
      <c r="ZY15" s="121"/>
      <c r="ZZ15" s="121"/>
      <c r="AAA15" s="121"/>
      <c r="AAB15" s="121"/>
      <c r="AAC15" s="121"/>
      <c r="AAD15" s="121"/>
      <c r="AAE15" s="201" t="s">
        <v>490</v>
      </c>
      <c r="AAF15" s="121"/>
      <c r="AAG15" s="121"/>
      <c r="AAH15" s="121"/>
      <c r="AAI15" s="121"/>
      <c r="AAJ15" s="121"/>
      <c r="AAK15" s="121"/>
      <c r="AAL15" s="121"/>
      <c r="AAM15" s="121"/>
      <c r="AAN15" s="121"/>
      <c r="AAO15" s="121"/>
      <c r="AAP15" s="121"/>
      <c r="AAQ15" s="121"/>
      <c r="AAR15" s="121" t="s">
        <v>874</v>
      </c>
      <c r="AAS15" s="121"/>
      <c r="AAT15" s="121"/>
      <c r="AAU15" s="121"/>
      <c r="AAV15" s="121"/>
      <c r="AAW15" s="121"/>
      <c r="AAX15" s="121"/>
      <c r="AAY15" s="121"/>
      <c r="AAZ15" s="121"/>
      <c r="ABA15" s="121"/>
      <c r="ABB15" s="121"/>
      <c r="ABC15" s="121"/>
      <c r="ABD15" s="121"/>
      <c r="ABE15" s="121"/>
      <c r="ABF15" s="121"/>
      <c r="ABG15" s="121"/>
      <c r="ABH15" s="121"/>
      <c r="ABI15" s="121"/>
      <c r="ABJ15" s="170"/>
      <c r="ABK15" s="84"/>
      <c r="ABL15" s="84"/>
      <c r="ABM15" s="170" t="s">
        <v>875</v>
      </c>
      <c r="ABN15" s="84" t="s">
        <v>73</v>
      </c>
      <c r="ABO15" s="84" t="s">
        <v>73</v>
      </c>
      <c r="ABP15" s="84" t="s">
        <v>583</v>
      </c>
      <c r="ABQ15" s="170" t="s">
        <v>875</v>
      </c>
      <c r="ABR15" s="84" t="s">
        <v>547</v>
      </c>
      <c r="ABS15" s="121"/>
      <c r="ABT15" s="121"/>
      <c r="ABU15" s="121"/>
      <c r="ABV15" s="121"/>
      <c r="ABW15" s="121"/>
      <c r="ABX15" s="121"/>
      <c r="ABY15" s="121"/>
      <c r="ABZ15" s="121"/>
      <c r="ACA15" s="84" t="s">
        <v>547</v>
      </c>
      <c r="ACB15" s="84"/>
      <c r="ACC15" s="84"/>
      <c r="ACD15" s="84"/>
      <c r="ACE15" s="84" t="s">
        <v>876</v>
      </c>
      <c r="ACF15" s="84"/>
      <c r="ACG15" s="84"/>
      <c r="ACH15" s="84"/>
      <c r="ACI15" s="84" t="s">
        <v>877</v>
      </c>
      <c r="ACJ15" s="170" t="s">
        <v>878</v>
      </c>
      <c r="ACK15" s="169" t="s">
        <v>500</v>
      </c>
      <c r="ACL15" s="169" t="s">
        <v>500</v>
      </c>
      <c r="ACM15" s="84" t="s">
        <v>73</v>
      </c>
      <c r="ACN15" s="84"/>
      <c r="ACO15" s="84" t="s">
        <v>495</v>
      </c>
      <c r="ACP15" s="84" t="s">
        <v>495</v>
      </c>
      <c r="ACQ15" s="84" t="s">
        <v>495</v>
      </c>
      <c r="ACR15" s="84" t="s">
        <v>495</v>
      </c>
      <c r="ACS15" s="84" t="s">
        <v>879</v>
      </c>
      <c r="ACT15" s="84"/>
      <c r="ACU15" s="84"/>
      <c r="ACV15" s="84" t="s">
        <v>82</v>
      </c>
      <c r="ACW15" s="84" t="s">
        <v>82</v>
      </c>
      <c r="ACX15" s="84" t="s">
        <v>880</v>
      </c>
      <c r="ACY15" s="84" t="s">
        <v>880</v>
      </c>
      <c r="ACZ15" s="84" t="s">
        <v>877</v>
      </c>
      <c r="ADA15" s="84"/>
      <c r="ADB15" s="84"/>
      <c r="ADC15" s="84" t="s">
        <v>880</v>
      </c>
      <c r="ADD15" s="84" t="s">
        <v>880</v>
      </c>
      <c r="ADE15" s="84" t="s">
        <v>880</v>
      </c>
      <c r="ADF15" s="84" t="s">
        <v>880</v>
      </c>
      <c r="ADH15" s="513"/>
      <c r="ADI15" s="513"/>
      <c r="ADJ15" s="84" t="s">
        <v>83</v>
      </c>
      <c r="ADK15" s="84" t="s">
        <v>881</v>
      </c>
      <c r="ADM15" s="84" t="s">
        <v>881</v>
      </c>
      <c r="ADN15" s="84" t="s">
        <v>85</v>
      </c>
      <c r="ADQ15" s="84" t="s">
        <v>503</v>
      </c>
      <c r="ADR15" s="84" t="s">
        <v>882</v>
      </c>
      <c r="ADS15" s="84" t="s">
        <v>882</v>
      </c>
      <c r="ADT15" s="84" t="s">
        <v>882</v>
      </c>
      <c r="ADU15" s="84" t="s">
        <v>505</v>
      </c>
      <c r="ADV15" s="513"/>
      <c r="ADW15" s="513"/>
      <c r="ADX15" s="513"/>
      <c r="ADY15" s="84" t="s">
        <v>883</v>
      </c>
      <c r="ADZ15" s="84" t="s">
        <v>883</v>
      </c>
      <c r="AEA15" s="84" t="s">
        <v>505</v>
      </c>
      <c r="AEB15" s="84" t="s">
        <v>223</v>
      </c>
      <c r="AEC15" s="84" t="s">
        <v>223</v>
      </c>
      <c r="AEE15" s="84" t="s">
        <v>223</v>
      </c>
      <c r="AEF15" s="84" t="s">
        <v>506</v>
      </c>
      <c r="AEG15" s="84" t="s">
        <v>506</v>
      </c>
      <c r="AEH15" s="84" t="s">
        <v>91</v>
      </c>
      <c r="AEI15" s="84" t="s">
        <v>91</v>
      </c>
      <c r="AEJ15" s="84" t="s">
        <v>91</v>
      </c>
      <c r="AEK15" s="84"/>
      <c r="AEL15" s="84" t="s">
        <v>91</v>
      </c>
      <c r="AEM15" s="84" t="s">
        <v>82</v>
      </c>
      <c r="AEN15" s="169" t="s">
        <v>711</v>
      </c>
      <c r="AEO15" s="84" t="s">
        <v>82</v>
      </c>
      <c r="AEP15" s="84" t="s">
        <v>82</v>
      </c>
      <c r="AER15" s="84"/>
      <c r="AES15" s="84" t="s">
        <v>82</v>
      </c>
      <c r="AET15" s="84" t="s">
        <v>82</v>
      </c>
      <c r="AEU15" s="84" t="s">
        <v>82</v>
      </c>
      <c r="AEV15" s="84" t="s">
        <v>82</v>
      </c>
      <c r="AEW15" s="84"/>
      <c r="AEX15" s="84" t="s">
        <v>82</v>
      </c>
      <c r="AEY15" s="84"/>
      <c r="AEZ15" s="84" t="s">
        <v>82</v>
      </c>
      <c r="AFA15" s="84" t="s">
        <v>82</v>
      </c>
      <c r="AFB15" s="84" t="s">
        <v>82</v>
      </c>
      <c r="AFC15" s="84" t="s">
        <v>82</v>
      </c>
      <c r="AFD15" s="84" t="s">
        <v>82</v>
      </c>
      <c r="AFE15" s="199" t="s">
        <v>460</v>
      </c>
      <c r="AFF15" s="199"/>
      <c r="AFG15" s="199" t="s">
        <v>460</v>
      </c>
      <c r="AFH15" s="199" t="s">
        <v>460</v>
      </c>
      <c r="AFI15" s="199" t="s">
        <v>460</v>
      </c>
      <c r="AFJ15" s="199" t="s">
        <v>460</v>
      </c>
      <c r="AFK15" s="199" t="s">
        <v>460</v>
      </c>
      <c r="AFL15" s="199"/>
      <c r="AFM15" s="199"/>
      <c r="AFN15" s="199" t="s">
        <v>460</v>
      </c>
      <c r="AFO15" s="199" t="s">
        <v>460</v>
      </c>
      <c r="AFP15" s="199" t="s">
        <v>460</v>
      </c>
      <c r="AFQ15" s="199" t="s">
        <v>460</v>
      </c>
      <c r="AFR15" s="199" t="s">
        <v>460</v>
      </c>
      <c r="AFS15" s="199"/>
      <c r="AFT15" s="199"/>
      <c r="AFU15" s="199" t="s">
        <v>460</v>
      </c>
      <c r="AFV15" s="199" t="s">
        <v>460</v>
      </c>
      <c r="AFW15" s="199" t="s">
        <v>460</v>
      </c>
      <c r="AFX15" s="199" t="s">
        <v>460</v>
      </c>
      <c r="AFY15" s="199" t="s">
        <v>460</v>
      </c>
      <c r="AFZ15" s="199"/>
      <c r="AGA15" s="199"/>
      <c r="AGB15" s="199" t="s">
        <v>460</v>
      </c>
      <c r="AGC15" s="199" t="s">
        <v>460</v>
      </c>
      <c r="AGD15" s="199" t="s">
        <v>460</v>
      </c>
      <c r="AGE15" s="199" t="s">
        <v>460</v>
      </c>
      <c r="AGF15" s="199" t="s">
        <v>460</v>
      </c>
      <c r="AGG15" s="199" t="s">
        <v>460</v>
      </c>
      <c r="AGH15" s="199"/>
      <c r="AGI15" s="199" t="s">
        <v>460</v>
      </c>
      <c r="AGJ15" s="199" t="s">
        <v>460</v>
      </c>
      <c r="AGK15" s="199"/>
      <c r="AGL15" s="199" t="s">
        <v>460</v>
      </c>
      <c r="AGM15" s="199" t="s">
        <v>460</v>
      </c>
      <c r="AGN15" s="199"/>
      <c r="AGO15" s="199"/>
      <c r="AGP15" s="199"/>
      <c r="AGQ15" s="199"/>
      <c r="AGR15" s="199"/>
      <c r="AGS15" s="199" t="s">
        <v>460</v>
      </c>
      <c r="AGT15" s="199" t="s">
        <v>460</v>
      </c>
      <c r="AGU15" s="199" t="s">
        <v>460</v>
      </c>
      <c r="AGV15" s="199"/>
      <c r="AGW15" s="199" t="s">
        <v>460</v>
      </c>
      <c r="AGX15" s="199" t="s">
        <v>460</v>
      </c>
      <c r="AGY15" s="199" t="s">
        <v>460</v>
      </c>
      <c r="AGZ15" s="199" t="s">
        <v>460</v>
      </c>
      <c r="AHA15" s="199" t="s">
        <v>460</v>
      </c>
      <c r="AHB15" s="199" t="s">
        <v>460</v>
      </c>
      <c r="AHC15" s="199"/>
      <c r="AHD15" s="199" t="s">
        <v>460</v>
      </c>
      <c r="AHE15" s="199" t="s">
        <v>460</v>
      </c>
      <c r="AHF15" s="199" t="s">
        <v>460</v>
      </c>
      <c r="AHG15" s="199" t="s">
        <v>460</v>
      </c>
      <c r="AHH15" s="199" t="s">
        <v>460</v>
      </c>
      <c r="AHI15" s="199"/>
      <c r="AHJ15" s="199"/>
      <c r="AHK15" s="199" t="s">
        <v>460</v>
      </c>
      <c r="AHL15" s="199" t="s">
        <v>460</v>
      </c>
      <c r="AHM15" s="199" t="s">
        <v>460</v>
      </c>
      <c r="AHN15" s="199" t="s">
        <v>460</v>
      </c>
      <c r="AHO15" s="201" t="s">
        <v>555</v>
      </c>
      <c r="AHP15" s="84"/>
      <c r="AHQ15" s="84"/>
      <c r="AHR15" s="84"/>
      <c r="AHS15" s="84"/>
      <c r="AHT15" s="84"/>
      <c r="AHU15" s="84"/>
      <c r="AHV15" s="84"/>
      <c r="AHW15" s="84"/>
      <c r="AHX15" s="84"/>
      <c r="AHY15" s="84"/>
      <c r="AHZ15" s="84"/>
      <c r="AIA15" s="84"/>
      <c r="AIB15" s="84"/>
      <c r="AIC15" s="84"/>
      <c r="AID15" s="84"/>
      <c r="AIE15" s="84"/>
      <c r="AIF15" s="84" t="s">
        <v>93</v>
      </c>
      <c r="AIG15" s="84" t="s">
        <v>94</v>
      </c>
      <c r="AIH15" s="84" t="s">
        <v>42</v>
      </c>
      <c r="AII15" s="84" t="s">
        <v>42</v>
      </c>
      <c r="AIJ15" s="84" t="s">
        <v>42</v>
      </c>
      <c r="AIK15" s="84"/>
      <c r="AIL15" s="84"/>
      <c r="AIM15" s="84" t="s">
        <v>42</v>
      </c>
      <c r="AIN15" s="84" t="s">
        <v>42</v>
      </c>
      <c r="AIO15" s="84" t="s">
        <v>42</v>
      </c>
      <c r="AIP15" s="84" t="s">
        <v>585</v>
      </c>
      <c r="AIQ15" s="84"/>
      <c r="AIR15" s="84"/>
      <c r="AIS15" s="84"/>
      <c r="AIT15" s="84" t="s">
        <v>884</v>
      </c>
      <c r="AIU15" s="84" t="s">
        <v>463</v>
      </c>
      <c r="AIV15" s="84" t="s">
        <v>82</v>
      </c>
      <c r="AIW15" s="202" t="s">
        <v>97</v>
      </c>
      <c r="AIX15" s="84" t="s">
        <v>82</v>
      </c>
      <c r="AIY15" s="317"/>
      <c r="AIZ15" s="317"/>
      <c r="AJA15" s="84" t="s">
        <v>82</v>
      </c>
      <c r="AJB15" s="84" t="s">
        <v>82</v>
      </c>
      <c r="AJC15" s="84" t="s">
        <v>82</v>
      </c>
      <c r="AJD15" s="84"/>
      <c r="AJE15" s="84"/>
      <c r="AJF15" s="84"/>
      <c r="AJG15" s="84"/>
      <c r="AJH15" s="84"/>
      <c r="AJI15" s="84"/>
      <c r="AJJ15" s="84"/>
      <c r="AJK15" s="84"/>
      <c r="AJL15" s="84"/>
      <c r="AJM15" s="84"/>
      <c r="AJN15" s="84"/>
      <c r="AJO15" s="84"/>
      <c r="AJP15" s="86" t="s">
        <v>98</v>
      </c>
      <c r="AJQ15" s="84"/>
      <c r="AJR15" s="84"/>
      <c r="AJS15" s="84"/>
      <c r="AJT15" s="84"/>
      <c r="AJU15" s="84"/>
      <c r="AJV15" s="201" t="s">
        <v>885</v>
      </c>
      <c r="AJW15" s="84"/>
      <c r="AJX15" s="84"/>
      <c r="AJY15" s="84"/>
      <c r="AJZ15" s="84"/>
      <c r="AKA15" s="84"/>
      <c r="AKB15" s="84"/>
      <c r="AKC15" s="84"/>
      <c r="AKD15" s="84"/>
      <c r="AKE15" s="84"/>
      <c r="AKF15" s="84"/>
      <c r="AKG15" s="84"/>
      <c r="AKH15" s="84"/>
      <c r="AKI15" s="84"/>
      <c r="AKJ15" s="84"/>
      <c r="AKK15" s="84"/>
      <c r="AKL15" s="84"/>
      <c r="AKM15" s="84"/>
      <c r="AKN15" s="84"/>
      <c r="AKO15" s="84"/>
      <c r="AKP15" s="84"/>
      <c r="AKQ15" s="84"/>
      <c r="AKR15" s="84"/>
      <c r="AKS15" s="201" t="s">
        <v>513</v>
      </c>
      <c r="AKT15" s="121"/>
      <c r="AKU15" s="121"/>
      <c r="AKV15" s="121"/>
      <c r="AKW15" s="121"/>
      <c r="AKX15" s="121"/>
      <c r="AKY15" s="201" t="s">
        <v>886</v>
      </c>
      <c r="AKZ15" s="510"/>
      <c r="ALA15" s="510"/>
      <c r="ALB15" s="510"/>
      <c r="ALC15" s="510"/>
      <c r="ALD15" s="510"/>
      <c r="ALE15" s="510"/>
      <c r="ALF15" s="510"/>
      <c r="ALG15" s="510"/>
      <c r="ALH15" s="510"/>
      <c r="ALI15" s="510"/>
      <c r="ALJ15" s="510"/>
      <c r="ALK15" s="510"/>
      <c r="ALL15" s="510"/>
      <c r="ALM15" s="510"/>
      <c r="ALN15" s="510"/>
      <c r="ALO15" s="510"/>
      <c r="ALP15" s="510"/>
      <c r="ALQ15" s="510"/>
      <c r="ALR15" s="510"/>
      <c r="ALS15" s="510"/>
      <c r="ALT15" s="510"/>
      <c r="ALU15" s="510"/>
      <c r="ALV15" s="510"/>
      <c r="ALW15" s="510"/>
      <c r="ALX15" s="510"/>
      <c r="ALY15" s="510"/>
      <c r="ALZ15" s="510"/>
      <c r="AMA15" s="510"/>
      <c r="AMB15" s="510"/>
      <c r="AMC15" s="510"/>
      <c r="AMD15" s="510"/>
      <c r="AME15" s="510"/>
      <c r="AMF15" s="510"/>
      <c r="AMG15" s="510"/>
      <c r="AMH15" s="510"/>
      <c r="AMI15" s="510"/>
      <c r="AMJ15" s="510"/>
      <c r="AMK15" s="510"/>
    </row>
    <row r="16" spans="1:1205" s="119" customFormat="1" ht="14.25" hidden="1" customHeight="1" outlineLevel="1" thickBot="1">
      <c r="A16" s="155" t="s">
        <v>224</v>
      </c>
      <c r="B16" s="54">
        <f>G22</f>
        <v>1540.2558021558498</v>
      </c>
      <c r="C16" s="32" t="s">
        <v>225</v>
      </c>
      <c r="D16" s="670">
        <f>SUM(I16:AIK16)</f>
        <v>374</v>
      </c>
      <c r="E16" s="55">
        <f t="shared" ref="E16:E21" si="15">SUM(D16/G16)</f>
        <v>0.92678171640874984</v>
      </c>
      <c r="F16" s="179"/>
      <c r="G16" s="49">
        <f>G22*0.262</f>
        <v>403.54702016483265</v>
      </c>
      <c r="H16" s="156">
        <f>SUM(I16:AMI16)</f>
        <v>374</v>
      </c>
      <c r="OA16" s="136"/>
      <c r="OB16" s="136"/>
      <c r="OC16" s="136"/>
      <c r="OD16" s="136"/>
      <c r="OE16" s="136"/>
      <c r="OF16" s="136"/>
      <c r="OG16" s="136"/>
      <c r="OH16" s="136"/>
      <c r="OI16" s="136"/>
      <c r="OJ16" s="136"/>
      <c r="OK16" s="136"/>
      <c r="OL16" s="136"/>
      <c r="OM16" s="136"/>
      <c r="ON16" s="136"/>
      <c r="OO16" s="136"/>
      <c r="OP16" s="136"/>
      <c r="OQ16" s="136"/>
      <c r="OR16" s="136"/>
      <c r="OS16" s="136"/>
      <c r="OT16" s="136"/>
      <c r="OU16" s="136"/>
      <c r="OV16" s="136"/>
      <c r="OW16" s="136"/>
      <c r="OX16" s="136"/>
      <c r="OY16" s="136"/>
      <c r="OZ16" s="136"/>
      <c r="PA16" s="136"/>
      <c r="PB16" s="136"/>
      <c r="PC16" s="136"/>
      <c r="PD16" s="136"/>
      <c r="PE16" s="136"/>
      <c r="PF16" s="136"/>
      <c r="PG16" s="136"/>
      <c r="PH16" s="136"/>
      <c r="PI16" s="136"/>
      <c r="PJ16" s="136"/>
      <c r="PK16" s="136"/>
      <c r="PL16" s="136"/>
      <c r="PM16" s="136"/>
      <c r="PN16" s="136"/>
      <c r="PO16" s="136"/>
      <c r="PP16" s="136"/>
      <c r="PQ16" s="136"/>
      <c r="PR16" s="136"/>
      <c r="PS16" s="136"/>
      <c r="PT16" s="136"/>
      <c r="PU16" s="136"/>
      <c r="PV16" s="136"/>
      <c r="PW16" s="136"/>
      <c r="PX16" s="136"/>
      <c r="PY16" s="136"/>
      <c r="PZ16" s="136"/>
      <c r="QA16" s="136"/>
      <c r="QB16" s="136"/>
      <c r="QC16" s="136"/>
      <c r="QD16" s="136"/>
      <c r="QE16" s="136"/>
      <c r="QF16" s="136"/>
      <c r="QG16" s="136"/>
      <c r="QH16" s="136"/>
      <c r="QI16" s="136"/>
      <c r="QJ16" s="136"/>
      <c r="QK16" s="136"/>
      <c r="QL16" s="136"/>
      <c r="QM16" s="136"/>
      <c r="QN16" s="136"/>
      <c r="QO16" s="136"/>
      <c r="QP16" s="136"/>
      <c r="QQ16" s="136"/>
      <c r="QR16" s="136"/>
      <c r="QS16" s="136"/>
      <c r="QT16" s="136"/>
      <c r="QU16" s="136"/>
      <c r="QV16" s="136"/>
      <c r="QW16" s="136"/>
      <c r="QX16" s="136"/>
      <c r="QY16" s="136"/>
      <c r="QZ16" s="136"/>
      <c r="RA16" s="136"/>
      <c r="RB16" s="136"/>
      <c r="RC16" s="136"/>
      <c r="RD16" s="136"/>
      <c r="RE16" s="136"/>
      <c r="RF16" s="136"/>
      <c r="RG16" s="136"/>
      <c r="RH16" s="136"/>
      <c r="RI16" s="136"/>
      <c r="RJ16" s="136"/>
      <c r="RK16" s="136"/>
      <c r="RL16" s="136"/>
      <c r="RM16" s="136"/>
      <c r="RN16" s="136"/>
      <c r="RO16" s="136"/>
      <c r="RP16" s="136"/>
      <c r="RQ16" s="136"/>
      <c r="RR16" s="136"/>
      <c r="RS16" s="136"/>
      <c r="RT16" s="136"/>
      <c r="RU16" s="136"/>
      <c r="RV16" s="136"/>
      <c r="RW16" s="136"/>
      <c r="RX16" s="136"/>
      <c r="RY16" s="136"/>
      <c r="RZ16" s="136"/>
      <c r="SA16" s="136"/>
      <c r="SB16" s="136"/>
      <c r="SC16" s="136"/>
      <c r="SD16" s="136"/>
      <c r="SE16" s="136"/>
      <c r="ST16" s="136"/>
      <c r="AAH16" s="302" t="s">
        <v>437</v>
      </c>
      <c r="AAI16" s="285" t="s">
        <v>437</v>
      </c>
      <c r="AAJ16" s="285" t="s">
        <v>437</v>
      </c>
      <c r="AAK16" s="285" t="s">
        <v>437</v>
      </c>
      <c r="AAL16" s="285" t="s">
        <v>437</v>
      </c>
      <c r="AAM16" s="285" t="s">
        <v>437</v>
      </c>
      <c r="AAN16" s="285" t="s">
        <v>437</v>
      </c>
      <c r="AAO16" s="285" t="s">
        <v>437</v>
      </c>
      <c r="AAP16" s="285" t="s">
        <v>437</v>
      </c>
      <c r="AAQ16" s="285" t="s">
        <v>437</v>
      </c>
      <c r="AAR16" s="285" t="s">
        <v>437</v>
      </c>
      <c r="AAS16" s="285" t="s">
        <v>437</v>
      </c>
      <c r="AAT16" s="285" t="s">
        <v>437</v>
      </c>
      <c r="AAU16" s="285" t="s">
        <v>437</v>
      </c>
      <c r="AAV16" s="285" t="s">
        <v>437</v>
      </c>
      <c r="AAW16" s="285" t="s">
        <v>437</v>
      </c>
      <c r="AAX16" s="285" t="s">
        <v>437</v>
      </c>
      <c r="AAY16" s="285" t="s">
        <v>437</v>
      </c>
      <c r="AAZ16" s="285" t="s">
        <v>437</v>
      </c>
      <c r="ABA16" s="285" t="s">
        <v>437</v>
      </c>
      <c r="ABB16" s="285" t="s">
        <v>437</v>
      </c>
      <c r="ABC16" s="285" t="s">
        <v>437</v>
      </c>
      <c r="ABD16" s="285" t="s">
        <v>437</v>
      </c>
      <c r="ABE16" s="285" t="s">
        <v>437</v>
      </c>
      <c r="ABF16" s="285" t="s">
        <v>437</v>
      </c>
      <c r="ABG16" s="285" t="s">
        <v>437</v>
      </c>
      <c r="ABH16" s="285" t="s">
        <v>437</v>
      </c>
      <c r="ABI16" s="285" t="s">
        <v>437</v>
      </c>
      <c r="ABJ16" s="285">
        <v>18</v>
      </c>
      <c r="ABK16" s="315" t="s">
        <v>437</v>
      </c>
      <c r="ABL16" s="302" t="s">
        <v>437</v>
      </c>
      <c r="ABM16" s="285">
        <v>22</v>
      </c>
      <c r="ABN16" s="285">
        <v>12</v>
      </c>
      <c r="ABO16" s="285">
        <v>16</v>
      </c>
      <c r="ABP16" s="285">
        <v>17</v>
      </c>
      <c r="ABQ16" s="285">
        <v>42</v>
      </c>
      <c r="ABR16" s="285">
        <v>23</v>
      </c>
      <c r="ABS16" s="285" t="s">
        <v>437</v>
      </c>
      <c r="ABT16" s="285">
        <v>4</v>
      </c>
      <c r="ABU16" s="285" t="s">
        <v>437</v>
      </c>
      <c r="ABV16" s="285" t="s">
        <v>437</v>
      </c>
      <c r="ABW16" s="285" t="s">
        <v>437</v>
      </c>
      <c r="ABX16" s="285" t="s">
        <v>437</v>
      </c>
      <c r="ABY16" s="285" t="s">
        <v>437</v>
      </c>
      <c r="ABZ16" s="285" t="s">
        <v>437</v>
      </c>
      <c r="ACA16" s="285">
        <v>1</v>
      </c>
      <c r="ACB16" s="285" t="s">
        <v>437</v>
      </c>
      <c r="ACC16" s="285" t="s">
        <v>437</v>
      </c>
      <c r="ACD16" s="285" t="s">
        <v>437</v>
      </c>
      <c r="ACE16" s="285">
        <v>4</v>
      </c>
      <c r="ACF16" s="285">
        <v>2</v>
      </c>
      <c r="ACG16" s="285" t="s">
        <v>437</v>
      </c>
      <c r="ACH16" s="285" t="s">
        <v>437</v>
      </c>
      <c r="ACI16" s="285" t="s">
        <v>437</v>
      </c>
      <c r="ACJ16" s="285">
        <v>17</v>
      </c>
      <c r="ACK16" s="285">
        <v>27</v>
      </c>
      <c r="ACL16" s="285">
        <v>9</v>
      </c>
      <c r="ACM16" s="285">
        <v>19</v>
      </c>
      <c r="ACN16" s="285" t="s">
        <v>437</v>
      </c>
      <c r="ACO16" s="285">
        <v>9</v>
      </c>
      <c r="ACP16" s="315">
        <v>8</v>
      </c>
      <c r="ACQ16" s="302">
        <v>8</v>
      </c>
      <c r="ACR16" s="285">
        <v>18</v>
      </c>
      <c r="ACS16" s="285">
        <v>21</v>
      </c>
      <c r="ACT16" s="285" t="s">
        <v>437</v>
      </c>
      <c r="ACU16" s="285" t="s">
        <v>437</v>
      </c>
      <c r="ACV16" s="285">
        <v>16</v>
      </c>
      <c r="ACW16" s="285">
        <v>15</v>
      </c>
      <c r="ACX16" s="285">
        <v>9</v>
      </c>
      <c r="ACY16" s="285">
        <v>10</v>
      </c>
      <c r="ACZ16" s="285">
        <v>6</v>
      </c>
      <c r="ADA16" s="285" t="s">
        <v>437</v>
      </c>
      <c r="ADB16" s="285" t="s">
        <v>437</v>
      </c>
      <c r="ADC16" s="285" t="s">
        <v>437</v>
      </c>
      <c r="ADD16" s="285" t="s">
        <v>437</v>
      </c>
      <c r="ADE16" s="285">
        <v>1</v>
      </c>
      <c r="ADF16" s="285">
        <v>1</v>
      </c>
      <c r="ADG16" s="285">
        <v>1</v>
      </c>
      <c r="ADH16" s="285" t="s">
        <v>437</v>
      </c>
      <c r="ADI16" s="285" t="s">
        <v>437</v>
      </c>
      <c r="ADJ16" s="285" t="s">
        <v>437</v>
      </c>
      <c r="ADK16" s="285">
        <v>2</v>
      </c>
      <c r="ADL16" s="285" t="s">
        <v>437</v>
      </c>
      <c r="ADM16" s="285">
        <v>14</v>
      </c>
      <c r="ADN16" s="285" t="s">
        <v>437</v>
      </c>
      <c r="ADO16" s="285" t="s">
        <v>437</v>
      </c>
      <c r="ADP16" s="285" t="s">
        <v>437</v>
      </c>
      <c r="ADQ16" s="285" t="s">
        <v>437</v>
      </c>
      <c r="ADR16" s="285" t="s">
        <v>437</v>
      </c>
      <c r="ADS16" s="285" t="s">
        <v>437</v>
      </c>
      <c r="ADT16" s="285" t="s">
        <v>437</v>
      </c>
      <c r="ADU16" s="315" t="s">
        <v>437</v>
      </c>
      <c r="ADV16" s="302" t="s">
        <v>437</v>
      </c>
      <c r="ADW16" s="285" t="s">
        <v>437</v>
      </c>
      <c r="ADX16" s="285" t="s">
        <v>437</v>
      </c>
      <c r="ADY16" s="285" t="s">
        <v>437</v>
      </c>
      <c r="ADZ16" s="285" t="s">
        <v>437</v>
      </c>
      <c r="AEA16" s="285" t="s">
        <v>437</v>
      </c>
      <c r="AEB16" s="285" t="s">
        <v>437</v>
      </c>
      <c r="AEC16" s="285" t="s">
        <v>437</v>
      </c>
      <c r="AED16" s="285" t="s">
        <v>437</v>
      </c>
      <c r="AEE16" s="285" t="s">
        <v>437</v>
      </c>
      <c r="AEF16" s="285">
        <v>1</v>
      </c>
      <c r="AEG16" s="285">
        <v>1</v>
      </c>
      <c r="AEH16" s="285" t="s">
        <v>437</v>
      </c>
      <c r="AEI16" s="285" t="s">
        <v>437</v>
      </c>
      <c r="AEJ16" s="285" t="s">
        <v>437</v>
      </c>
      <c r="AEK16" s="285" t="s">
        <v>437</v>
      </c>
      <c r="AEL16" s="285" t="s">
        <v>437</v>
      </c>
      <c r="AEM16" s="285" t="s">
        <v>437</v>
      </c>
      <c r="AEN16" s="285" t="s">
        <v>437</v>
      </c>
      <c r="AEO16" s="285" t="s">
        <v>437</v>
      </c>
      <c r="AEP16" s="285" t="s">
        <v>437</v>
      </c>
      <c r="AEQ16" s="285" t="s">
        <v>437</v>
      </c>
      <c r="AER16" s="285" t="s">
        <v>437</v>
      </c>
      <c r="AES16" s="285" t="s">
        <v>437</v>
      </c>
      <c r="AET16" s="285" t="s">
        <v>437</v>
      </c>
      <c r="AEU16" s="285" t="s">
        <v>437</v>
      </c>
      <c r="AEV16" s="285" t="s">
        <v>437</v>
      </c>
      <c r="AEW16" s="315" t="s">
        <v>437</v>
      </c>
      <c r="AEX16" s="302" t="s">
        <v>437</v>
      </c>
      <c r="AEY16" s="285" t="s">
        <v>437</v>
      </c>
      <c r="AEZ16" s="285" t="s">
        <v>437</v>
      </c>
      <c r="AFA16" s="285" t="s">
        <v>437</v>
      </c>
      <c r="AFB16" s="285" t="s">
        <v>437</v>
      </c>
      <c r="AFC16" s="285" t="s">
        <v>437</v>
      </c>
      <c r="AFD16" s="285" t="s">
        <v>437</v>
      </c>
      <c r="AFE16" s="285" t="s">
        <v>437</v>
      </c>
      <c r="AFF16" s="285" t="s">
        <v>437</v>
      </c>
      <c r="AFG16" s="285" t="s">
        <v>437</v>
      </c>
      <c r="AFH16" s="285" t="s">
        <v>437</v>
      </c>
      <c r="AFI16" s="285" t="s">
        <v>437</v>
      </c>
      <c r="AFJ16" s="285" t="s">
        <v>437</v>
      </c>
      <c r="AFK16" s="285" t="s">
        <v>437</v>
      </c>
      <c r="AFL16" s="285" t="s">
        <v>437</v>
      </c>
      <c r="AFM16" s="285" t="s">
        <v>437</v>
      </c>
      <c r="AFN16" s="285" t="s">
        <v>437</v>
      </c>
      <c r="AFO16" s="285" t="s">
        <v>437</v>
      </c>
      <c r="AFP16" s="285" t="s">
        <v>437</v>
      </c>
      <c r="AFQ16" s="285" t="s">
        <v>437</v>
      </c>
      <c r="AFR16" s="285" t="s">
        <v>437</v>
      </c>
      <c r="AFS16" s="285" t="s">
        <v>437</v>
      </c>
      <c r="AFT16" s="285" t="s">
        <v>437</v>
      </c>
      <c r="AFU16" s="285" t="s">
        <v>437</v>
      </c>
      <c r="AFV16" s="285" t="s">
        <v>437</v>
      </c>
      <c r="AFW16" s="285" t="s">
        <v>437</v>
      </c>
      <c r="AFX16" s="285" t="s">
        <v>437</v>
      </c>
      <c r="AFY16" s="285" t="s">
        <v>437</v>
      </c>
      <c r="AFZ16" s="285" t="s">
        <v>437</v>
      </c>
      <c r="AGA16" s="285" t="s">
        <v>437</v>
      </c>
      <c r="AGB16" s="315" t="s">
        <v>437</v>
      </c>
      <c r="AHG16" s="302" t="s">
        <v>437</v>
      </c>
      <c r="AHH16" s="285" t="s">
        <v>437</v>
      </c>
      <c r="AHI16" s="285" t="s">
        <v>437</v>
      </c>
      <c r="AHJ16" s="285" t="s">
        <v>437</v>
      </c>
      <c r="AHK16" s="285" t="s">
        <v>437</v>
      </c>
      <c r="AHL16" s="285" t="s">
        <v>437</v>
      </c>
      <c r="AHM16" s="285" t="s">
        <v>437</v>
      </c>
      <c r="AHN16" s="285" t="s">
        <v>437</v>
      </c>
      <c r="AHO16" s="285" t="s">
        <v>437</v>
      </c>
      <c r="AHP16" s="285" t="s">
        <v>437</v>
      </c>
      <c r="AHQ16" s="285" t="s">
        <v>437</v>
      </c>
      <c r="AHR16" s="285" t="s">
        <v>437</v>
      </c>
      <c r="AHS16" s="285" t="s">
        <v>437</v>
      </c>
      <c r="AHT16" s="285" t="s">
        <v>437</v>
      </c>
      <c r="AHU16" s="285" t="s">
        <v>437</v>
      </c>
      <c r="AHV16" s="285" t="s">
        <v>437</v>
      </c>
      <c r="AHW16" s="285" t="s">
        <v>437</v>
      </c>
      <c r="AHX16" s="285" t="s">
        <v>437</v>
      </c>
      <c r="AHY16" s="285" t="s">
        <v>437</v>
      </c>
      <c r="AHZ16" s="285" t="s">
        <v>437</v>
      </c>
      <c r="AIA16" s="285" t="s">
        <v>437</v>
      </c>
      <c r="AIB16" s="285" t="s">
        <v>437</v>
      </c>
      <c r="AIC16" s="285" t="s">
        <v>437</v>
      </c>
      <c r="AID16" s="285" t="s">
        <v>437</v>
      </c>
      <c r="AIE16" s="285" t="s">
        <v>437</v>
      </c>
      <c r="AIF16" s="285" t="s">
        <v>437</v>
      </c>
      <c r="AIG16" s="285" t="s">
        <v>437</v>
      </c>
      <c r="AIH16" s="285" t="s">
        <v>437</v>
      </c>
      <c r="AII16" s="285" t="s">
        <v>437</v>
      </c>
      <c r="AIJ16" s="285" t="s">
        <v>437</v>
      </c>
      <c r="AIK16" s="315" t="s">
        <v>437</v>
      </c>
      <c r="AIL16" s="654" t="str">
        <f>INDEX([1]集計!$G:$AK,MATCH($B15,[1]集計!$A$1:$A$945,0)+0,MATCH(AIL$234,[1]集計!$G$2:$AK$2,0))</f>
        <v/>
      </c>
      <c r="AIM16" s="655" t="str">
        <f>INDEX([1]集計!$G:$AK,MATCH($B15,[1]集計!$A$1:$A$945,0)+0,MATCH(AIM$234,[1]集計!$G$2:$AK$2,0))</f>
        <v/>
      </c>
      <c r="AIN16" s="655" t="str">
        <f>INDEX([1]集計!$G:$AK,MATCH($B15,[1]集計!$A$1:$A$945,0)+0,MATCH(AIN$234,[1]集計!$G$2:$AK$2,0))</f>
        <v/>
      </c>
      <c r="AIO16" s="655" t="str">
        <f>INDEX([1]集計!$G:$AK,MATCH($B15,[1]集計!$A$1:$A$945,0)+0,MATCH(AIO$234,[1]集計!$G$2:$AK$2,0))</f>
        <v/>
      </c>
      <c r="AIP16" s="655" t="str">
        <f>INDEX([1]集計!$G:$AK,MATCH($B15,[1]集計!$A$1:$A$945,0)+0,MATCH(AIP$234,[1]集計!$G$2:$AK$2,0))</f>
        <v/>
      </c>
      <c r="AIQ16" s="655" t="str">
        <f>INDEX([1]集計!$G:$AK,MATCH($B15,[1]集計!$A$1:$A$945,0)+0,MATCH(AIQ$234,[1]集計!$G$2:$AK$2,0))</f>
        <v/>
      </c>
      <c r="AIR16" s="655" t="str">
        <f>INDEX([1]集計!$G:$AK,MATCH($B15,[1]集計!$A$1:$A$945,0)+0,MATCH(AIR$234,[1]集計!$G$2:$AK$2,0))</f>
        <v/>
      </c>
      <c r="AIS16" s="655" t="str">
        <f>INDEX([1]集計!$G:$AK,MATCH($B15,[1]集計!$A$1:$A$945,0)+0,MATCH(AIS$234,[1]集計!$G$2:$AK$2,0))</f>
        <v/>
      </c>
      <c r="AIT16" s="655" t="str">
        <f>INDEX([1]集計!$G:$AK,MATCH($B15,[1]集計!$A$1:$A$945,0)+0,MATCH(AIT$234,[1]集計!$G$2:$AK$2,0))</f>
        <v/>
      </c>
      <c r="AIU16" s="655" t="str">
        <f>INDEX([1]集計!$G:$AK,MATCH($B15,[1]集計!$A$1:$A$945,0)+0,MATCH(AIU$234,[1]集計!$G$2:$AK$2,0))</f>
        <v/>
      </c>
      <c r="AIW16" s="138"/>
    </row>
    <row r="17" spans="1:1020" s="119" customFormat="1" ht="14.25" hidden="1" customHeight="1" outlineLevel="1" thickBot="1">
      <c r="A17" s="157" t="s">
        <v>226</v>
      </c>
      <c r="B17" s="59">
        <v>1800</v>
      </c>
      <c r="C17" s="32" t="s">
        <v>227</v>
      </c>
      <c r="D17" s="670">
        <f t="shared" ref="D17:D21" si="16">SUM(I17:AIK17)</f>
        <v>152</v>
      </c>
      <c r="E17" s="55">
        <f t="shared" si="15"/>
        <v>0.93098968505352786</v>
      </c>
      <c r="F17" s="179"/>
      <c r="G17" s="49">
        <f>G22*0.106</f>
        <v>163.26711502852007</v>
      </c>
      <c r="H17" s="156">
        <f t="shared" ref="H17:H21" si="17">SUM(I17:AMI17)</f>
        <v>155</v>
      </c>
      <c r="OA17" s="136"/>
      <c r="OB17" s="136"/>
      <c r="OC17" s="136"/>
      <c r="OD17" s="136"/>
      <c r="OE17" s="136"/>
      <c r="OF17" s="136"/>
      <c r="OG17" s="136"/>
      <c r="OH17" s="136"/>
      <c r="OI17" s="136"/>
      <c r="OJ17" s="136"/>
      <c r="OK17" s="136"/>
      <c r="OL17" s="136"/>
      <c r="OM17" s="136"/>
      <c r="ON17" s="136"/>
      <c r="OO17" s="136"/>
      <c r="OP17" s="136"/>
      <c r="OQ17" s="136"/>
      <c r="OR17" s="136"/>
      <c r="OS17" s="136"/>
      <c r="OT17" s="136"/>
      <c r="OU17" s="136"/>
      <c r="OV17" s="136"/>
      <c r="OW17" s="136"/>
      <c r="OX17" s="136"/>
      <c r="OY17" s="136"/>
      <c r="OZ17" s="136"/>
      <c r="PA17" s="136"/>
      <c r="PB17" s="136"/>
      <c r="PC17" s="136"/>
      <c r="PD17" s="136"/>
      <c r="PE17" s="136"/>
      <c r="PF17" s="136"/>
      <c r="PG17" s="136"/>
      <c r="PH17" s="136"/>
      <c r="PI17" s="136"/>
      <c r="PJ17" s="136"/>
      <c r="PK17" s="136"/>
      <c r="PL17" s="136"/>
      <c r="PM17" s="136"/>
      <c r="PN17" s="136"/>
      <c r="PO17" s="136"/>
      <c r="PP17" s="136"/>
      <c r="PQ17" s="136"/>
      <c r="PR17" s="136"/>
      <c r="PS17" s="136"/>
      <c r="PT17" s="136"/>
      <c r="PU17" s="136"/>
      <c r="PV17" s="136"/>
      <c r="PW17" s="136"/>
      <c r="PX17" s="136"/>
      <c r="PY17" s="136"/>
      <c r="PZ17" s="136"/>
      <c r="QA17" s="136"/>
      <c r="QB17" s="136"/>
      <c r="QC17" s="136"/>
      <c r="QD17" s="136"/>
      <c r="QE17" s="136"/>
      <c r="QF17" s="136"/>
      <c r="QG17" s="136"/>
      <c r="QH17" s="136"/>
      <c r="QI17" s="136"/>
      <c r="QJ17" s="136"/>
      <c r="QK17" s="136"/>
      <c r="QL17" s="136"/>
      <c r="QM17" s="136"/>
      <c r="QN17" s="136"/>
      <c r="QO17" s="136"/>
      <c r="QP17" s="136"/>
      <c r="QQ17" s="136"/>
      <c r="QR17" s="136"/>
      <c r="QS17" s="136"/>
      <c r="QT17" s="136"/>
      <c r="QU17" s="136"/>
      <c r="QV17" s="136"/>
      <c r="QW17" s="136"/>
      <c r="QX17" s="136"/>
      <c r="QY17" s="136"/>
      <c r="QZ17" s="136"/>
      <c r="RA17" s="136"/>
      <c r="RB17" s="136"/>
      <c r="RC17" s="136"/>
      <c r="RD17" s="136"/>
      <c r="RE17" s="136"/>
      <c r="RF17" s="136"/>
      <c r="RG17" s="136"/>
      <c r="RH17" s="136"/>
      <c r="RI17" s="136"/>
      <c r="RJ17" s="136"/>
      <c r="RK17" s="136"/>
      <c r="RL17" s="136"/>
      <c r="RM17" s="136"/>
      <c r="RN17" s="136"/>
      <c r="RO17" s="136"/>
      <c r="RP17" s="136"/>
      <c r="RQ17" s="136"/>
      <c r="RR17" s="136"/>
      <c r="RS17" s="136"/>
      <c r="RT17" s="136"/>
      <c r="RU17" s="136"/>
      <c r="RV17" s="136"/>
      <c r="RW17" s="136"/>
      <c r="RX17" s="136"/>
      <c r="RY17" s="136"/>
      <c r="RZ17" s="136"/>
      <c r="SA17" s="136"/>
      <c r="SB17" s="136"/>
      <c r="SC17" s="136"/>
      <c r="SD17" s="136"/>
      <c r="SE17" s="136"/>
      <c r="ST17" s="136"/>
      <c r="AAH17" s="301" t="s">
        <v>437</v>
      </c>
      <c r="AAI17" s="219" t="s">
        <v>437</v>
      </c>
      <c r="AAJ17" s="219" t="s">
        <v>437</v>
      </c>
      <c r="AAK17" s="219" t="s">
        <v>437</v>
      </c>
      <c r="AAL17" s="219" t="s">
        <v>437</v>
      </c>
      <c r="AAM17" s="219" t="s">
        <v>437</v>
      </c>
      <c r="AAN17" s="219" t="s">
        <v>437</v>
      </c>
      <c r="AAO17" s="219" t="s">
        <v>437</v>
      </c>
      <c r="AAP17" s="219" t="s">
        <v>437</v>
      </c>
      <c r="AAQ17" s="219" t="s">
        <v>437</v>
      </c>
      <c r="AAR17" s="219" t="s">
        <v>437</v>
      </c>
      <c r="AAS17" s="219" t="s">
        <v>437</v>
      </c>
      <c r="AAT17" s="219" t="s">
        <v>437</v>
      </c>
      <c r="AAU17" s="219" t="s">
        <v>437</v>
      </c>
      <c r="AAV17" s="219" t="s">
        <v>437</v>
      </c>
      <c r="AAW17" s="219" t="s">
        <v>437</v>
      </c>
      <c r="AAX17" s="219" t="s">
        <v>437</v>
      </c>
      <c r="AAY17" s="219" t="s">
        <v>437</v>
      </c>
      <c r="AAZ17" s="219" t="s">
        <v>437</v>
      </c>
      <c r="ABA17" s="219" t="s">
        <v>437</v>
      </c>
      <c r="ABB17" s="219" t="s">
        <v>437</v>
      </c>
      <c r="ABC17" s="219" t="s">
        <v>437</v>
      </c>
      <c r="ABD17" s="219" t="s">
        <v>437</v>
      </c>
      <c r="ABE17" s="219" t="s">
        <v>437</v>
      </c>
      <c r="ABF17" s="219" t="s">
        <v>437</v>
      </c>
      <c r="ABG17" s="219" t="s">
        <v>437</v>
      </c>
      <c r="ABH17" s="219" t="s">
        <v>437</v>
      </c>
      <c r="ABI17" s="219" t="s">
        <v>437</v>
      </c>
      <c r="ABJ17" s="219" t="s">
        <v>437</v>
      </c>
      <c r="ABK17" s="316" t="s">
        <v>437</v>
      </c>
      <c r="ABL17" s="301" t="s">
        <v>437</v>
      </c>
      <c r="ABM17" s="219" t="s">
        <v>437</v>
      </c>
      <c r="ABN17" s="219" t="s">
        <v>437</v>
      </c>
      <c r="ABO17" s="219" t="s">
        <v>437</v>
      </c>
      <c r="ABP17" s="219" t="s">
        <v>437</v>
      </c>
      <c r="ABQ17" s="219" t="s">
        <v>437</v>
      </c>
      <c r="ABR17" s="219">
        <v>1</v>
      </c>
      <c r="ABS17" s="219" t="s">
        <v>437</v>
      </c>
      <c r="ABT17" s="219" t="s">
        <v>437</v>
      </c>
      <c r="ABU17" s="219" t="s">
        <v>437</v>
      </c>
      <c r="ABV17" s="219" t="s">
        <v>437</v>
      </c>
      <c r="ABW17" s="219" t="s">
        <v>437</v>
      </c>
      <c r="ABX17" s="219" t="s">
        <v>437</v>
      </c>
      <c r="ABY17" s="219" t="s">
        <v>437</v>
      </c>
      <c r="ABZ17" s="219" t="s">
        <v>437</v>
      </c>
      <c r="ACA17" s="219" t="s">
        <v>437</v>
      </c>
      <c r="ACB17" s="219" t="s">
        <v>437</v>
      </c>
      <c r="ACC17" s="219" t="s">
        <v>437</v>
      </c>
      <c r="ACD17" s="219" t="s">
        <v>437</v>
      </c>
      <c r="ACE17" s="219" t="s">
        <v>437</v>
      </c>
      <c r="ACF17" s="219">
        <v>6</v>
      </c>
      <c r="ACG17" s="219" t="s">
        <v>437</v>
      </c>
      <c r="ACH17" s="219" t="s">
        <v>437</v>
      </c>
      <c r="ACI17" s="219">
        <v>23</v>
      </c>
      <c r="ACJ17" s="219">
        <v>1</v>
      </c>
      <c r="ACK17" s="219">
        <v>1</v>
      </c>
      <c r="ACL17" s="219" t="s">
        <v>437</v>
      </c>
      <c r="ACM17" s="219" t="s">
        <v>437</v>
      </c>
      <c r="ACN17" s="219" t="s">
        <v>437</v>
      </c>
      <c r="ACO17" s="219" t="s">
        <v>437</v>
      </c>
      <c r="ACP17" s="316" t="s">
        <v>437</v>
      </c>
      <c r="ACQ17" s="301">
        <v>6</v>
      </c>
      <c r="ACR17" s="219">
        <v>4</v>
      </c>
      <c r="ACS17" s="219" t="s">
        <v>437</v>
      </c>
      <c r="ACT17" s="219" t="s">
        <v>437</v>
      </c>
      <c r="ACU17" s="219" t="s">
        <v>437</v>
      </c>
      <c r="ACV17" s="219" t="s">
        <v>437</v>
      </c>
      <c r="ACW17" s="219" t="s">
        <v>437</v>
      </c>
      <c r="ACX17" s="219" t="s">
        <v>437</v>
      </c>
      <c r="ACY17" s="219" t="s">
        <v>437</v>
      </c>
      <c r="ACZ17" s="219">
        <v>4</v>
      </c>
      <c r="ADA17" s="219" t="s">
        <v>437</v>
      </c>
      <c r="ADB17" s="219" t="s">
        <v>437</v>
      </c>
      <c r="ADC17" s="219">
        <v>3</v>
      </c>
      <c r="ADD17" s="219" t="s">
        <v>437</v>
      </c>
      <c r="ADE17" s="219" t="s">
        <v>437</v>
      </c>
      <c r="ADF17" s="219" t="s">
        <v>437</v>
      </c>
      <c r="ADG17" s="219">
        <v>6</v>
      </c>
      <c r="ADH17" s="219">
        <v>26</v>
      </c>
      <c r="ADI17" s="219" t="s">
        <v>437</v>
      </c>
      <c r="ADJ17" s="219">
        <v>26</v>
      </c>
      <c r="ADK17" s="219">
        <v>18</v>
      </c>
      <c r="ADL17" s="219" t="s">
        <v>437</v>
      </c>
      <c r="ADM17" s="219">
        <v>2</v>
      </c>
      <c r="ADN17" s="219">
        <v>4</v>
      </c>
      <c r="ADO17" s="219" t="s">
        <v>437</v>
      </c>
      <c r="ADP17" s="219" t="s">
        <v>437</v>
      </c>
      <c r="ADQ17" s="219">
        <v>3</v>
      </c>
      <c r="ADR17" s="219" t="s">
        <v>437</v>
      </c>
      <c r="ADS17" s="219" t="s">
        <v>437</v>
      </c>
      <c r="ADT17" s="219" t="s">
        <v>437</v>
      </c>
      <c r="ADU17" s="316" t="s">
        <v>437</v>
      </c>
      <c r="ADV17" s="301" t="s">
        <v>437</v>
      </c>
      <c r="ADW17" s="219" t="s">
        <v>437</v>
      </c>
      <c r="ADX17" s="219" t="s">
        <v>437</v>
      </c>
      <c r="ADY17" s="219" t="s">
        <v>437</v>
      </c>
      <c r="ADZ17" s="219" t="s">
        <v>437</v>
      </c>
      <c r="AEA17" s="219">
        <v>2</v>
      </c>
      <c r="AEB17" s="219">
        <v>1</v>
      </c>
      <c r="AEC17" s="219" t="s">
        <v>437</v>
      </c>
      <c r="AED17" s="219" t="s">
        <v>437</v>
      </c>
      <c r="AEE17" s="219" t="s">
        <v>437</v>
      </c>
      <c r="AEF17" s="219">
        <v>3</v>
      </c>
      <c r="AEG17" s="219">
        <v>7</v>
      </c>
      <c r="AEH17" s="219">
        <v>4</v>
      </c>
      <c r="AEI17" s="219" t="s">
        <v>437</v>
      </c>
      <c r="AEJ17" s="219" t="s">
        <v>437</v>
      </c>
      <c r="AEK17" s="219" t="s">
        <v>437</v>
      </c>
      <c r="AEL17" s="219">
        <v>1</v>
      </c>
      <c r="AEM17" s="219" t="s">
        <v>437</v>
      </c>
      <c r="AEN17" s="219" t="s">
        <v>437</v>
      </c>
      <c r="AEO17" s="219" t="s">
        <v>437</v>
      </c>
      <c r="AEP17" s="219" t="s">
        <v>437</v>
      </c>
      <c r="AEQ17" s="219" t="s">
        <v>437</v>
      </c>
      <c r="AER17" s="219" t="s">
        <v>437</v>
      </c>
      <c r="AES17" s="219" t="s">
        <v>437</v>
      </c>
      <c r="AET17" s="219" t="s">
        <v>437</v>
      </c>
      <c r="AEU17" s="219" t="s">
        <v>437</v>
      </c>
      <c r="AEV17" s="219" t="s">
        <v>437</v>
      </c>
      <c r="AEW17" s="316" t="s">
        <v>437</v>
      </c>
      <c r="AEX17" s="301" t="s">
        <v>437</v>
      </c>
      <c r="AEY17" s="219" t="s">
        <v>437</v>
      </c>
      <c r="AEZ17" s="219" t="s">
        <v>437</v>
      </c>
      <c r="AFA17" s="219" t="s">
        <v>437</v>
      </c>
      <c r="AFB17" s="219" t="s">
        <v>437</v>
      </c>
      <c r="AFC17" s="219" t="s">
        <v>437</v>
      </c>
      <c r="AFD17" s="219" t="s">
        <v>437</v>
      </c>
      <c r="AFE17" s="219" t="s">
        <v>437</v>
      </c>
      <c r="AFF17" s="219" t="s">
        <v>437</v>
      </c>
      <c r="AFG17" s="219" t="s">
        <v>437</v>
      </c>
      <c r="AFH17" s="219" t="s">
        <v>437</v>
      </c>
      <c r="AFI17" s="219" t="s">
        <v>437</v>
      </c>
      <c r="AFJ17" s="219" t="s">
        <v>437</v>
      </c>
      <c r="AFK17" s="219" t="s">
        <v>437</v>
      </c>
      <c r="AFL17" s="219" t="s">
        <v>437</v>
      </c>
      <c r="AFM17" s="219" t="s">
        <v>437</v>
      </c>
      <c r="AFN17" s="219" t="s">
        <v>437</v>
      </c>
      <c r="AFO17" s="219" t="s">
        <v>437</v>
      </c>
      <c r="AFP17" s="219" t="s">
        <v>437</v>
      </c>
      <c r="AFQ17" s="219" t="s">
        <v>437</v>
      </c>
      <c r="AFR17" s="219" t="s">
        <v>437</v>
      </c>
      <c r="AFS17" s="219" t="s">
        <v>437</v>
      </c>
      <c r="AFT17" s="219" t="s">
        <v>437</v>
      </c>
      <c r="AFU17" s="219" t="s">
        <v>437</v>
      </c>
      <c r="AFV17" s="219" t="s">
        <v>437</v>
      </c>
      <c r="AFW17" s="219" t="s">
        <v>437</v>
      </c>
      <c r="AFX17" s="219" t="s">
        <v>437</v>
      </c>
      <c r="AFY17" s="219" t="s">
        <v>437</v>
      </c>
      <c r="AFZ17" s="219" t="s">
        <v>437</v>
      </c>
      <c r="AGA17" s="219" t="s">
        <v>437</v>
      </c>
      <c r="AGB17" s="316" t="s">
        <v>437</v>
      </c>
      <c r="AHG17" s="301" t="s">
        <v>437</v>
      </c>
      <c r="AHH17" s="219" t="s">
        <v>437</v>
      </c>
      <c r="AHI17" s="219" t="s">
        <v>437</v>
      </c>
      <c r="AHJ17" s="219" t="s">
        <v>437</v>
      </c>
      <c r="AHK17" s="219" t="s">
        <v>437</v>
      </c>
      <c r="AHL17" s="219" t="s">
        <v>437</v>
      </c>
      <c r="AHM17" s="219" t="s">
        <v>437</v>
      </c>
      <c r="AHN17" s="219" t="s">
        <v>437</v>
      </c>
      <c r="AHO17" s="219" t="s">
        <v>437</v>
      </c>
      <c r="AHP17" s="219" t="s">
        <v>437</v>
      </c>
      <c r="AHQ17" s="219" t="s">
        <v>437</v>
      </c>
      <c r="AHR17" s="219" t="s">
        <v>437</v>
      </c>
      <c r="AHS17" s="219" t="s">
        <v>437</v>
      </c>
      <c r="AHT17" s="219" t="s">
        <v>437</v>
      </c>
      <c r="AHU17" s="219" t="s">
        <v>437</v>
      </c>
      <c r="AHV17" s="219" t="s">
        <v>437</v>
      </c>
      <c r="AHW17" s="219" t="s">
        <v>437</v>
      </c>
      <c r="AHX17" s="219" t="s">
        <v>437</v>
      </c>
      <c r="AHY17" s="219" t="s">
        <v>437</v>
      </c>
      <c r="AHZ17" s="219" t="s">
        <v>437</v>
      </c>
      <c r="AIA17" s="219" t="s">
        <v>437</v>
      </c>
      <c r="AIB17" s="219" t="s">
        <v>437</v>
      </c>
      <c r="AIC17" s="219" t="s">
        <v>437</v>
      </c>
      <c r="AID17" s="219" t="s">
        <v>437</v>
      </c>
      <c r="AIE17" s="219" t="s">
        <v>437</v>
      </c>
      <c r="AIF17" s="219" t="s">
        <v>437</v>
      </c>
      <c r="AIG17" s="219" t="s">
        <v>437</v>
      </c>
      <c r="AIH17" s="219" t="s">
        <v>437</v>
      </c>
      <c r="AII17" s="219" t="s">
        <v>437</v>
      </c>
      <c r="AIJ17" s="219" t="s">
        <v>437</v>
      </c>
      <c r="AIK17" s="316" t="s">
        <v>437</v>
      </c>
      <c r="AIL17" s="656" t="str">
        <f>INDEX([1]集計!$G:$AK,MATCH($B15,[1]集計!$A$1:$A$945,0)+1,MATCH(AIL$234,[1]集計!$G$2:$AK$2,0))</f>
        <v/>
      </c>
      <c r="AIM17" s="657" t="str">
        <f>INDEX([1]集計!$G:$AK,MATCH($B15,[1]集計!$A$1:$A$945,0)+1,MATCH(AIM$234,[1]集計!$G$2:$AK$2,0))</f>
        <v/>
      </c>
      <c r="AIN17" s="657" t="str">
        <f>INDEX([1]集計!$G:$AK,MATCH($B15,[1]集計!$A$1:$A$945,0)+1,MATCH(AIN$234,[1]集計!$G$2:$AK$2,0))</f>
        <v/>
      </c>
      <c r="AIO17" s="657" t="str">
        <f>INDEX([1]集計!$G:$AK,MATCH($B15,[1]集計!$A$1:$A$945,0)+1,MATCH(AIO$234,[1]集計!$G$2:$AK$2,0))</f>
        <v/>
      </c>
      <c r="AIP17" s="657">
        <f>INDEX([1]集計!$G:$AK,MATCH($B15,[1]集計!$A$1:$A$945,0)+1,MATCH(AIP$234,[1]集計!$G$2:$AK$2,0))</f>
        <v>3</v>
      </c>
      <c r="AIQ17" s="657" t="str">
        <f>INDEX([1]集計!$G:$AK,MATCH($B15,[1]集計!$A$1:$A$945,0)+1,MATCH(AIQ$234,[1]集計!$G$2:$AK$2,0))</f>
        <v/>
      </c>
      <c r="AIR17" s="657" t="str">
        <f>INDEX([1]集計!$G:$AK,MATCH($B15,[1]集計!$A$1:$A$945,0)+1,MATCH(AIR$234,[1]集計!$G$2:$AK$2,0))</f>
        <v/>
      </c>
      <c r="AIS17" s="657" t="str">
        <f>INDEX([1]集計!$G:$AK,MATCH($B15,[1]集計!$A$1:$A$945,0)+1,MATCH(AIS$234,[1]集計!$G$2:$AK$2,0))</f>
        <v/>
      </c>
      <c r="AIT17" s="657" t="str">
        <f>INDEX([1]集計!$G:$AK,MATCH($B15,[1]集計!$A$1:$A$945,0)+1,MATCH(AIT$234,[1]集計!$G$2:$AK$2,0))</f>
        <v/>
      </c>
      <c r="AIU17" s="657" t="str">
        <f>INDEX([1]集計!$G:$AK,MATCH($B15,[1]集計!$A$1:$A$945,0)+1,MATCH(AIU$234,[1]集計!$G$2:$AK$2,0))</f>
        <v/>
      </c>
      <c r="AIW17" s="138"/>
    </row>
    <row r="18" spans="1:1020" s="119" customFormat="1" ht="14.25" hidden="1" customHeight="1" outlineLevel="1" thickBot="1">
      <c r="A18" s="158" t="s">
        <v>228</v>
      </c>
      <c r="B18" s="61">
        <v>1952</v>
      </c>
      <c r="C18" s="32" t="s">
        <v>229</v>
      </c>
      <c r="D18" s="670">
        <f t="shared" si="16"/>
        <v>479</v>
      </c>
      <c r="E18" s="55">
        <f t="shared" si="15"/>
        <v>0.93109971377457867</v>
      </c>
      <c r="F18" s="180"/>
      <c r="G18" s="49">
        <f>G22*0.334</f>
        <v>514.44543792005391</v>
      </c>
      <c r="H18" s="156">
        <f t="shared" si="17"/>
        <v>479</v>
      </c>
      <c r="OA18" s="136"/>
      <c r="OB18" s="136"/>
      <c r="OC18" s="136"/>
      <c r="OD18" s="136"/>
      <c r="OE18" s="136"/>
      <c r="OF18" s="136"/>
      <c r="OG18" s="136"/>
      <c r="OH18" s="136"/>
      <c r="OI18" s="136"/>
      <c r="OJ18" s="136"/>
      <c r="OK18" s="136"/>
      <c r="OL18" s="136"/>
      <c r="OM18" s="136"/>
      <c r="ON18" s="136"/>
      <c r="OO18" s="136"/>
      <c r="OP18" s="136"/>
      <c r="OQ18" s="136"/>
      <c r="OR18" s="136"/>
      <c r="OS18" s="136"/>
      <c r="OT18" s="136"/>
      <c r="OU18" s="136"/>
      <c r="OV18" s="136"/>
      <c r="OW18" s="136"/>
      <c r="OX18" s="136"/>
      <c r="OY18" s="136"/>
      <c r="OZ18" s="136"/>
      <c r="PA18" s="136"/>
      <c r="PB18" s="136"/>
      <c r="PC18" s="136"/>
      <c r="PD18" s="136"/>
      <c r="PE18" s="136"/>
      <c r="PF18" s="136"/>
      <c r="PG18" s="136"/>
      <c r="PH18" s="136"/>
      <c r="PI18" s="136"/>
      <c r="PJ18" s="136"/>
      <c r="PK18" s="136"/>
      <c r="PL18" s="136"/>
      <c r="PM18" s="136"/>
      <c r="PN18" s="136"/>
      <c r="PO18" s="136"/>
      <c r="PP18" s="136"/>
      <c r="PQ18" s="136"/>
      <c r="PR18" s="136"/>
      <c r="PS18" s="136"/>
      <c r="PT18" s="136"/>
      <c r="PU18" s="136"/>
      <c r="PV18" s="136"/>
      <c r="PW18" s="136"/>
      <c r="PX18" s="136"/>
      <c r="PY18" s="136"/>
      <c r="PZ18" s="136"/>
      <c r="QA18" s="136"/>
      <c r="QB18" s="136"/>
      <c r="QC18" s="136"/>
      <c r="QD18" s="136"/>
      <c r="QE18" s="136"/>
      <c r="QF18" s="136"/>
      <c r="QG18" s="136"/>
      <c r="QH18" s="136"/>
      <c r="QI18" s="136"/>
      <c r="QJ18" s="136"/>
      <c r="QK18" s="136"/>
      <c r="QL18" s="136"/>
      <c r="QM18" s="136"/>
      <c r="QN18" s="136"/>
      <c r="QO18" s="136"/>
      <c r="QP18" s="136"/>
      <c r="QQ18" s="136"/>
      <c r="QR18" s="136"/>
      <c r="QS18" s="136"/>
      <c r="QT18" s="136"/>
      <c r="QU18" s="136"/>
      <c r="QV18" s="136"/>
      <c r="QW18" s="136"/>
      <c r="QX18" s="136"/>
      <c r="QY18" s="136"/>
      <c r="QZ18" s="136"/>
      <c r="RA18" s="136"/>
      <c r="RB18" s="136"/>
      <c r="RC18" s="136"/>
      <c r="RD18" s="136"/>
      <c r="RE18" s="136"/>
      <c r="RF18" s="136"/>
      <c r="RG18" s="136"/>
      <c r="RH18" s="136"/>
      <c r="RI18" s="136"/>
      <c r="RJ18" s="136"/>
      <c r="RK18" s="136"/>
      <c r="RL18" s="136"/>
      <c r="RM18" s="136"/>
      <c r="RN18" s="136"/>
      <c r="RO18" s="136"/>
      <c r="RP18" s="136"/>
      <c r="RQ18" s="136"/>
      <c r="RR18" s="136"/>
      <c r="RS18" s="136"/>
      <c r="RT18" s="136"/>
      <c r="RU18" s="136"/>
      <c r="RV18" s="136"/>
      <c r="RW18" s="136"/>
      <c r="RX18" s="136"/>
      <c r="RY18" s="136"/>
      <c r="RZ18" s="136"/>
      <c r="SA18" s="136"/>
      <c r="SB18" s="136"/>
      <c r="SC18" s="136"/>
      <c r="SD18" s="136"/>
      <c r="SE18" s="136"/>
      <c r="ST18" s="136"/>
      <c r="AAH18" s="301" t="s">
        <v>437</v>
      </c>
      <c r="AAI18" s="219" t="s">
        <v>437</v>
      </c>
      <c r="AAJ18" s="219" t="s">
        <v>437</v>
      </c>
      <c r="AAK18" s="219" t="s">
        <v>437</v>
      </c>
      <c r="AAL18" s="219" t="s">
        <v>437</v>
      </c>
      <c r="AAM18" s="219" t="s">
        <v>437</v>
      </c>
      <c r="AAN18" s="219" t="s">
        <v>437</v>
      </c>
      <c r="AAO18" s="219" t="s">
        <v>437</v>
      </c>
      <c r="AAP18" s="219" t="s">
        <v>437</v>
      </c>
      <c r="AAQ18" s="219" t="s">
        <v>437</v>
      </c>
      <c r="AAR18" s="219" t="s">
        <v>437</v>
      </c>
      <c r="AAS18" s="219" t="s">
        <v>437</v>
      </c>
      <c r="AAT18" s="219" t="s">
        <v>437</v>
      </c>
      <c r="AAU18" s="219" t="s">
        <v>437</v>
      </c>
      <c r="AAV18" s="219" t="s">
        <v>437</v>
      </c>
      <c r="AAW18" s="219" t="s">
        <v>437</v>
      </c>
      <c r="AAX18" s="219" t="s">
        <v>437</v>
      </c>
      <c r="AAY18" s="219" t="s">
        <v>437</v>
      </c>
      <c r="AAZ18" s="219" t="s">
        <v>437</v>
      </c>
      <c r="ABA18" s="219" t="s">
        <v>437</v>
      </c>
      <c r="ABB18" s="219" t="s">
        <v>437</v>
      </c>
      <c r="ABC18" s="219" t="s">
        <v>437</v>
      </c>
      <c r="ABD18" s="219" t="s">
        <v>437</v>
      </c>
      <c r="ABE18" s="219" t="s">
        <v>437</v>
      </c>
      <c r="ABF18" s="219" t="s">
        <v>437</v>
      </c>
      <c r="ABG18" s="219" t="s">
        <v>437</v>
      </c>
      <c r="ABH18" s="219" t="s">
        <v>437</v>
      </c>
      <c r="ABI18" s="219" t="s">
        <v>437</v>
      </c>
      <c r="ABJ18" s="219" t="s">
        <v>437</v>
      </c>
      <c r="ABK18" s="316" t="s">
        <v>437</v>
      </c>
      <c r="ABL18" s="301" t="s">
        <v>437</v>
      </c>
      <c r="ABM18" s="219" t="s">
        <v>437</v>
      </c>
      <c r="ABN18" s="219" t="s">
        <v>437</v>
      </c>
      <c r="ABO18" s="219" t="s">
        <v>437</v>
      </c>
      <c r="ABP18" s="219" t="s">
        <v>437</v>
      </c>
      <c r="ABQ18" s="219" t="s">
        <v>437</v>
      </c>
      <c r="ABR18" s="219">
        <v>4</v>
      </c>
      <c r="ABS18" s="219" t="s">
        <v>437</v>
      </c>
      <c r="ABT18" s="219" t="s">
        <v>437</v>
      </c>
      <c r="ABU18" s="219" t="s">
        <v>437</v>
      </c>
      <c r="ABV18" s="219" t="s">
        <v>437</v>
      </c>
      <c r="ABW18" s="219" t="s">
        <v>437</v>
      </c>
      <c r="ABX18" s="219" t="s">
        <v>437</v>
      </c>
      <c r="ABY18" s="219" t="s">
        <v>437</v>
      </c>
      <c r="ABZ18" s="219" t="s">
        <v>437</v>
      </c>
      <c r="ACA18" s="219" t="s">
        <v>437</v>
      </c>
      <c r="ACB18" s="219" t="s">
        <v>437</v>
      </c>
      <c r="ACC18" s="219" t="s">
        <v>437</v>
      </c>
      <c r="ACD18" s="219" t="s">
        <v>437</v>
      </c>
      <c r="ACE18" s="219" t="s">
        <v>437</v>
      </c>
      <c r="ACF18" s="219">
        <v>11</v>
      </c>
      <c r="ACG18" s="219" t="s">
        <v>437</v>
      </c>
      <c r="ACH18" s="219" t="s">
        <v>437</v>
      </c>
      <c r="ACI18" s="219">
        <v>12</v>
      </c>
      <c r="ACJ18" s="219">
        <v>16</v>
      </c>
      <c r="ACK18" s="219">
        <v>15</v>
      </c>
      <c r="ACL18" s="219">
        <v>13</v>
      </c>
      <c r="ACM18" s="219">
        <v>16</v>
      </c>
      <c r="ACN18" s="219" t="s">
        <v>437</v>
      </c>
      <c r="ACO18" s="219">
        <v>20</v>
      </c>
      <c r="ACP18" s="316">
        <v>16</v>
      </c>
      <c r="ACQ18" s="301" t="s">
        <v>437</v>
      </c>
      <c r="ACR18" s="219">
        <v>2</v>
      </c>
      <c r="ACS18" s="219" t="s">
        <v>437</v>
      </c>
      <c r="ACT18" s="219" t="s">
        <v>437</v>
      </c>
      <c r="ACU18" s="219" t="s">
        <v>437</v>
      </c>
      <c r="ACV18" s="219" t="s">
        <v>437</v>
      </c>
      <c r="ACW18" s="219" t="s">
        <v>437</v>
      </c>
      <c r="ACX18" s="219" t="s">
        <v>437</v>
      </c>
      <c r="ACY18" s="219" t="s">
        <v>437</v>
      </c>
      <c r="ACZ18" s="219">
        <v>1</v>
      </c>
      <c r="ADA18" s="219" t="s">
        <v>437</v>
      </c>
      <c r="ADB18" s="219" t="s">
        <v>437</v>
      </c>
      <c r="ADC18" s="219" t="s">
        <v>437</v>
      </c>
      <c r="ADD18" s="219" t="s">
        <v>437</v>
      </c>
      <c r="ADE18" s="219" t="s">
        <v>437</v>
      </c>
      <c r="ADF18" s="219" t="s">
        <v>437</v>
      </c>
      <c r="ADG18" s="219">
        <v>1</v>
      </c>
      <c r="ADH18" s="219">
        <v>8</v>
      </c>
      <c r="ADI18" s="219" t="s">
        <v>437</v>
      </c>
      <c r="ADJ18" s="219">
        <v>10</v>
      </c>
      <c r="ADK18" s="219">
        <v>16</v>
      </c>
      <c r="ADL18" s="219" t="s">
        <v>437</v>
      </c>
      <c r="ADM18" s="219">
        <v>30</v>
      </c>
      <c r="ADN18" s="219">
        <v>38</v>
      </c>
      <c r="ADO18" s="219" t="s">
        <v>437</v>
      </c>
      <c r="ADP18" s="219" t="s">
        <v>437</v>
      </c>
      <c r="ADQ18" s="219">
        <v>33</v>
      </c>
      <c r="ADR18" s="219">
        <v>45</v>
      </c>
      <c r="ADS18" s="219">
        <v>36</v>
      </c>
      <c r="ADT18" s="219">
        <v>28</v>
      </c>
      <c r="ADU18" s="316">
        <v>31</v>
      </c>
      <c r="ADV18" s="301" t="s">
        <v>437</v>
      </c>
      <c r="ADW18" s="219" t="s">
        <v>437</v>
      </c>
      <c r="ADX18" s="219" t="s">
        <v>437</v>
      </c>
      <c r="ADY18" s="219">
        <v>15</v>
      </c>
      <c r="ADZ18" s="219" t="s">
        <v>437</v>
      </c>
      <c r="AEA18" s="219" t="s">
        <v>437</v>
      </c>
      <c r="AEB18" s="219" t="s">
        <v>437</v>
      </c>
      <c r="AEC18" s="219" t="s">
        <v>437</v>
      </c>
      <c r="AED18" s="219" t="s">
        <v>437</v>
      </c>
      <c r="AEE18" s="219">
        <v>3</v>
      </c>
      <c r="AEF18" s="219">
        <v>8</v>
      </c>
      <c r="AEG18" s="219">
        <v>10</v>
      </c>
      <c r="AEH18" s="219">
        <v>3</v>
      </c>
      <c r="AEI18" s="219" t="s">
        <v>437</v>
      </c>
      <c r="AEJ18" s="219" t="s">
        <v>437</v>
      </c>
      <c r="AEK18" s="219" t="s">
        <v>437</v>
      </c>
      <c r="AEL18" s="219" t="s">
        <v>437</v>
      </c>
      <c r="AEM18" s="219" t="s">
        <v>437</v>
      </c>
      <c r="AEN18" s="219">
        <v>14</v>
      </c>
      <c r="AEO18" s="219">
        <v>16</v>
      </c>
      <c r="AEP18" s="219">
        <v>8</v>
      </c>
      <c r="AEQ18" s="219" t="s">
        <v>437</v>
      </c>
      <c r="AER18" s="219" t="s">
        <v>437</v>
      </c>
      <c r="AES18" s="219" t="s">
        <v>437</v>
      </c>
      <c r="AET18" s="219" t="s">
        <v>437</v>
      </c>
      <c r="AEU18" s="219" t="s">
        <v>437</v>
      </c>
      <c r="AEV18" s="219" t="s">
        <v>437</v>
      </c>
      <c r="AEW18" s="316" t="s">
        <v>437</v>
      </c>
      <c r="AEX18" s="301" t="s">
        <v>437</v>
      </c>
      <c r="AEY18" s="219" t="s">
        <v>437</v>
      </c>
      <c r="AEZ18" s="219" t="s">
        <v>437</v>
      </c>
      <c r="AFA18" s="219" t="s">
        <v>437</v>
      </c>
      <c r="AFB18" s="219" t="s">
        <v>437</v>
      </c>
      <c r="AFC18" s="219" t="s">
        <v>437</v>
      </c>
      <c r="AFD18" s="219" t="s">
        <v>437</v>
      </c>
      <c r="AFE18" s="219" t="s">
        <v>437</v>
      </c>
      <c r="AFF18" s="219" t="s">
        <v>437</v>
      </c>
      <c r="AFG18" s="219" t="s">
        <v>437</v>
      </c>
      <c r="AFH18" s="219" t="s">
        <v>437</v>
      </c>
      <c r="AFI18" s="219" t="s">
        <v>437</v>
      </c>
      <c r="AFJ18" s="219" t="s">
        <v>437</v>
      </c>
      <c r="AFK18" s="219" t="s">
        <v>437</v>
      </c>
      <c r="AFL18" s="219" t="s">
        <v>437</v>
      </c>
      <c r="AFM18" s="219" t="s">
        <v>437</v>
      </c>
      <c r="AFN18" s="219" t="s">
        <v>437</v>
      </c>
      <c r="AFO18" s="219" t="s">
        <v>437</v>
      </c>
      <c r="AFP18" s="219" t="s">
        <v>437</v>
      </c>
      <c r="AFQ18" s="219" t="s">
        <v>437</v>
      </c>
      <c r="AFR18" s="219" t="s">
        <v>437</v>
      </c>
      <c r="AFS18" s="219" t="s">
        <v>437</v>
      </c>
      <c r="AFT18" s="219" t="s">
        <v>437</v>
      </c>
      <c r="AFU18" s="219" t="s">
        <v>437</v>
      </c>
      <c r="AFV18" s="219" t="s">
        <v>437</v>
      </c>
      <c r="AFW18" s="219" t="s">
        <v>437</v>
      </c>
      <c r="AFX18" s="219" t="s">
        <v>437</v>
      </c>
      <c r="AFY18" s="219" t="s">
        <v>437</v>
      </c>
      <c r="AFZ18" s="219" t="s">
        <v>437</v>
      </c>
      <c r="AGA18" s="219" t="s">
        <v>437</v>
      </c>
      <c r="AGB18" s="316" t="s">
        <v>437</v>
      </c>
      <c r="AHG18" s="301" t="s">
        <v>437</v>
      </c>
      <c r="AHH18" s="219" t="s">
        <v>437</v>
      </c>
      <c r="AHI18" s="219" t="s">
        <v>437</v>
      </c>
      <c r="AHJ18" s="219" t="s">
        <v>437</v>
      </c>
      <c r="AHK18" s="219" t="s">
        <v>437</v>
      </c>
      <c r="AHL18" s="219" t="s">
        <v>437</v>
      </c>
      <c r="AHM18" s="219" t="s">
        <v>437</v>
      </c>
      <c r="AHN18" s="219" t="s">
        <v>437</v>
      </c>
      <c r="AHO18" s="219" t="s">
        <v>437</v>
      </c>
      <c r="AHP18" s="219" t="s">
        <v>437</v>
      </c>
      <c r="AHQ18" s="219" t="s">
        <v>437</v>
      </c>
      <c r="AHR18" s="219" t="s">
        <v>437</v>
      </c>
      <c r="AHS18" s="219" t="s">
        <v>437</v>
      </c>
      <c r="AHT18" s="219" t="s">
        <v>437</v>
      </c>
      <c r="AHU18" s="219" t="s">
        <v>437</v>
      </c>
      <c r="AHV18" s="219" t="s">
        <v>437</v>
      </c>
      <c r="AHW18" s="219" t="s">
        <v>437</v>
      </c>
      <c r="AHX18" s="219" t="s">
        <v>437</v>
      </c>
      <c r="AHY18" s="219" t="s">
        <v>437</v>
      </c>
      <c r="AHZ18" s="219" t="s">
        <v>437</v>
      </c>
      <c r="AIA18" s="219" t="s">
        <v>437</v>
      </c>
      <c r="AIB18" s="219" t="s">
        <v>437</v>
      </c>
      <c r="AIC18" s="219" t="s">
        <v>437</v>
      </c>
      <c r="AID18" s="219" t="s">
        <v>437</v>
      </c>
      <c r="AIE18" s="219" t="s">
        <v>437</v>
      </c>
      <c r="AIF18" s="219" t="s">
        <v>437</v>
      </c>
      <c r="AIG18" s="219" t="s">
        <v>437</v>
      </c>
      <c r="AIH18" s="219" t="s">
        <v>437</v>
      </c>
      <c r="AII18" s="219" t="s">
        <v>437</v>
      </c>
      <c r="AIJ18" s="219" t="s">
        <v>437</v>
      </c>
      <c r="AIK18" s="316" t="s">
        <v>437</v>
      </c>
      <c r="AIL18" s="656" t="str">
        <f>INDEX([1]集計!$G:$AK,MATCH($B15,[1]集計!$A$1:$A$945,0)+2,MATCH(AIL$234,[1]集計!$G$2:$AK$2,0))</f>
        <v/>
      </c>
      <c r="AIM18" s="657" t="str">
        <f>INDEX([1]集計!$G:$AK,MATCH($B15,[1]集計!$A$1:$A$945,0)+2,MATCH(AIM$234,[1]集計!$G$2:$AK$2,0))</f>
        <v/>
      </c>
      <c r="AIN18" s="657" t="str">
        <f>INDEX([1]集計!$G:$AK,MATCH($B15,[1]集計!$A$1:$A$945,0)+2,MATCH(AIN$234,[1]集計!$G$2:$AK$2,0))</f>
        <v/>
      </c>
      <c r="AIO18" s="657" t="str">
        <f>INDEX([1]集計!$G:$AK,MATCH($B15,[1]集計!$A$1:$A$945,0)+2,MATCH(AIO$234,[1]集計!$G$2:$AK$2,0))</f>
        <v/>
      </c>
      <c r="AIP18" s="657" t="str">
        <f>INDEX([1]集計!$G:$AK,MATCH($B15,[1]集計!$A$1:$A$945,0)+2,MATCH(AIP$234,[1]集計!$G$2:$AK$2,0))</f>
        <v/>
      </c>
      <c r="AIQ18" s="657" t="str">
        <f>INDEX([1]集計!$G:$AK,MATCH($B15,[1]集計!$A$1:$A$945,0)+2,MATCH(AIQ$234,[1]集計!$G$2:$AK$2,0))</f>
        <v/>
      </c>
      <c r="AIR18" s="657" t="str">
        <f>INDEX([1]集計!$G:$AK,MATCH($B15,[1]集計!$A$1:$A$945,0)+2,MATCH(AIR$234,[1]集計!$G$2:$AK$2,0))</f>
        <v/>
      </c>
      <c r="AIS18" s="657" t="str">
        <f>INDEX([1]集計!$G:$AK,MATCH($B15,[1]集計!$A$1:$A$945,0)+2,MATCH(AIS$234,[1]集計!$G$2:$AK$2,0))</f>
        <v/>
      </c>
      <c r="AIT18" s="657" t="str">
        <f>INDEX([1]集計!$G:$AK,MATCH($B15,[1]集計!$A$1:$A$945,0)+2,MATCH(AIT$234,[1]集計!$G$2:$AK$2,0))</f>
        <v/>
      </c>
      <c r="AIU18" s="657" t="str">
        <f>INDEX([1]集計!$G:$AK,MATCH($B15,[1]集計!$A$1:$A$945,0)+2,MATCH(AIU$234,[1]集計!$G$2:$AK$2,0))</f>
        <v/>
      </c>
      <c r="AIV18" s="47">
        <v>0</v>
      </c>
      <c r="AIW18" s="216">
        <v>0</v>
      </c>
    </row>
    <row r="19" spans="1:1020" s="119" customFormat="1" ht="14.25" hidden="1" customHeight="1" outlineLevel="1" thickBot="1">
      <c r="A19" s="159"/>
      <c r="B19" s="181" t="s">
        <v>230</v>
      </c>
      <c r="C19" s="40" t="s">
        <v>231</v>
      </c>
      <c r="D19" s="670">
        <f t="shared" si="16"/>
        <v>102</v>
      </c>
      <c r="E19" s="55">
        <f t="shared" si="15"/>
        <v>0.98839949673986072</v>
      </c>
      <c r="F19" s="179"/>
      <c r="G19" s="49">
        <f>G22*0.067</f>
        <v>103.19713874444194</v>
      </c>
      <c r="H19" s="156">
        <f t="shared" si="17"/>
        <v>103</v>
      </c>
      <c r="OA19" s="136"/>
      <c r="OB19" s="136"/>
      <c r="OC19" s="136"/>
      <c r="OD19" s="136"/>
      <c r="OE19" s="136"/>
      <c r="OF19" s="136"/>
      <c r="OG19" s="136"/>
      <c r="OH19" s="136"/>
      <c r="OI19" s="136"/>
      <c r="OJ19" s="136"/>
      <c r="OK19" s="136"/>
      <c r="OL19" s="136"/>
      <c r="OM19" s="136"/>
      <c r="ON19" s="136"/>
      <c r="OO19" s="136"/>
      <c r="OP19" s="136"/>
      <c r="OQ19" s="136"/>
      <c r="OR19" s="136"/>
      <c r="OS19" s="136"/>
      <c r="OT19" s="136"/>
      <c r="OU19" s="136"/>
      <c r="OV19" s="136"/>
      <c r="OW19" s="136"/>
      <c r="OX19" s="136"/>
      <c r="OY19" s="136"/>
      <c r="OZ19" s="136"/>
      <c r="PA19" s="136"/>
      <c r="PB19" s="136"/>
      <c r="PC19" s="136"/>
      <c r="PD19" s="136"/>
      <c r="PE19" s="136"/>
      <c r="PF19" s="136"/>
      <c r="PG19" s="136"/>
      <c r="PH19" s="136"/>
      <c r="PI19" s="136"/>
      <c r="PJ19" s="136"/>
      <c r="PK19" s="136"/>
      <c r="PL19" s="136"/>
      <c r="PM19" s="136"/>
      <c r="PN19" s="136"/>
      <c r="PO19" s="136"/>
      <c r="PP19" s="136"/>
      <c r="PQ19" s="136"/>
      <c r="PR19" s="136"/>
      <c r="PS19" s="136"/>
      <c r="PT19" s="136"/>
      <c r="PU19" s="136"/>
      <c r="PV19" s="136"/>
      <c r="PW19" s="136"/>
      <c r="PX19" s="136"/>
      <c r="PY19" s="136"/>
      <c r="PZ19" s="136"/>
      <c r="QA19" s="136"/>
      <c r="QB19" s="136"/>
      <c r="QC19" s="136"/>
      <c r="QD19" s="136"/>
      <c r="QE19" s="136"/>
      <c r="QF19" s="136"/>
      <c r="QG19" s="136"/>
      <c r="QH19" s="136"/>
      <c r="QI19" s="136"/>
      <c r="QJ19" s="136"/>
      <c r="QK19" s="136"/>
      <c r="QL19" s="136"/>
      <c r="QM19" s="136"/>
      <c r="QN19" s="136"/>
      <c r="QO19" s="136"/>
      <c r="QP19" s="136"/>
      <c r="QQ19" s="136"/>
      <c r="QR19" s="136"/>
      <c r="QS19" s="136"/>
      <c r="QT19" s="136"/>
      <c r="QU19" s="136"/>
      <c r="QV19" s="136"/>
      <c r="QW19" s="136"/>
      <c r="QX19" s="136"/>
      <c r="QY19" s="136"/>
      <c r="QZ19" s="136"/>
      <c r="RA19" s="136"/>
      <c r="RB19" s="136"/>
      <c r="RC19" s="136"/>
      <c r="RD19" s="136"/>
      <c r="RE19" s="136"/>
      <c r="RF19" s="136"/>
      <c r="RG19" s="136"/>
      <c r="RH19" s="136"/>
      <c r="RI19" s="136"/>
      <c r="RJ19" s="136"/>
      <c r="RK19" s="136"/>
      <c r="RL19" s="136"/>
      <c r="RM19" s="136"/>
      <c r="RN19" s="136"/>
      <c r="RO19" s="136"/>
      <c r="RP19" s="136"/>
      <c r="RQ19" s="136"/>
      <c r="RR19" s="136"/>
      <c r="RS19" s="136"/>
      <c r="RT19" s="136"/>
      <c r="RU19" s="136"/>
      <c r="RV19" s="136"/>
      <c r="RW19" s="136"/>
      <c r="RX19" s="136"/>
      <c r="RY19" s="136"/>
      <c r="RZ19" s="136"/>
      <c r="SA19" s="136"/>
      <c r="SB19" s="136"/>
      <c r="SC19" s="136"/>
      <c r="SD19" s="136"/>
      <c r="SE19" s="136"/>
      <c r="ST19" s="136"/>
      <c r="AAH19" s="301" t="s">
        <v>437</v>
      </c>
      <c r="AAI19" s="219" t="s">
        <v>437</v>
      </c>
      <c r="AAJ19" s="219" t="s">
        <v>437</v>
      </c>
      <c r="AAK19" s="219" t="s">
        <v>437</v>
      </c>
      <c r="AAL19" s="219" t="s">
        <v>437</v>
      </c>
      <c r="AAM19" s="219" t="s">
        <v>437</v>
      </c>
      <c r="AAN19" s="219" t="s">
        <v>437</v>
      </c>
      <c r="AAO19" s="219" t="s">
        <v>437</v>
      </c>
      <c r="AAP19" s="219" t="s">
        <v>437</v>
      </c>
      <c r="AAQ19" s="219" t="s">
        <v>437</v>
      </c>
      <c r="AAR19" s="219" t="s">
        <v>437</v>
      </c>
      <c r="AAS19" s="219" t="s">
        <v>437</v>
      </c>
      <c r="AAT19" s="219" t="s">
        <v>437</v>
      </c>
      <c r="AAU19" s="219" t="s">
        <v>437</v>
      </c>
      <c r="AAV19" s="219" t="s">
        <v>437</v>
      </c>
      <c r="AAW19" s="219" t="s">
        <v>437</v>
      </c>
      <c r="AAX19" s="219" t="s">
        <v>437</v>
      </c>
      <c r="AAY19" s="219" t="s">
        <v>437</v>
      </c>
      <c r="AAZ19" s="219" t="s">
        <v>437</v>
      </c>
      <c r="ABA19" s="219" t="s">
        <v>437</v>
      </c>
      <c r="ABB19" s="219" t="s">
        <v>437</v>
      </c>
      <c r="ABC19" s="219" t="s">
        <v>437</v>
      </c>
      <c r="ABD19" s="219" t="s">
        <v>437</v>
      </c>
      <c r="ABE19" s="219" t="s">
        <v>437</v>
      </c>
      <c r="ABF19" s="219" t="s">
        <v>437</v>
      </c>
      <c r="ABG19" s="219" t="s">
        <v>437</v>
      </c>
      <c r="ABH19" s="219" t="s">
        <v>437</v>
      </c>
      <c r="ABI19" s="219" t="s">
        <v>437</v>
      </c>
      <c r="ABJ19" s="219" t="s">
        <v>437</v>
      </c>
      <c r="ABK19" s="316" t="s">
        <v>437</v>
      </c>
      <c r="ABL19" s="301" t="s">
        <v>437</v>
      </c>
      <c r="ABM19" s="219" t="s">
        <v>437</v>
      </c>
      <c r="ABN19" s="219" t="s">
        <v>437</v>
      </c>
      <c r="ABO19" s="219" t="s">
        <v>437</v>
      </c>
      <c r="ABP19" s="219" t="s">
        <v>437</v>
      </c>
      <c r="ABQ19" s="219" t="s">
        <v>437</v>
      </c>
      <c r="ABR19" s="219" t="s">
        <v>437</v>
      </c>
      <c r="ABS19" s="219" t="s">
        <v>437</v>
      </c>
      <c r="ABT19" s="219" t="s">
        <v>437</v>
      </c>
      <c r="ABU19" s="219" t="s">
        <v>437</v>
      </c>
      <c r="ABV19" s="219" t="s">
        <v>437</v>
      </c>
      <c r="ABW19" s="219" t="s">
        <v>437</v>
      </c>
      <c r="ABX19" s="219" t="s">
        <v>437</v>
      </c>
      <c r="ABY19" s="219" t="s">
        <v>437</v>
      </c>
      <c r="ABZ19" s="219" t="s">
        <v>437</v>
      </c>
      <c r="ACA19" s="219">
        <v>6</v>
      </c>
      <c r="ACB19" s="219" t="s">
        <v>437</v>
      </c>
      <c r="ACC19" s="219" t="s">
        <v>437</v>
      </c>
      <c r="ACD19" s="219" t="s">
        <v>437</v>
      </c>
      <c r="ACE19" s="219" t="s">
        <v>437</v>
      </c>
      <c r="ACF19" s="219" t="s">
        <v>437</v>
      </c>
      <c r="ACG19" s="219" t="s">
        <v>437</v>
      </c>
      <c r="ACH19" s="219" t="s">
        <v>437</v>
      </c>
      <c r="ACI19" s="219" t="s">
        <v>437</v>
      </c>
      <c r="ACJ19" s="219" t="s">
        <v>437</v>
      </c>
      <c r="ACK19" s="219" t="s">
        <v>437</v>
      </c>
      <c r="ACL19" s="219" t="s">
        <v>437</v>
      </c>
      <c r="ACM19" s="219" t="s">
        <v>437</v>
      </c>
      <c r="ACN19" s="219" t="s">
        <v>437</v>
      </c>
      <c r="ACO19" s="219" t="s">
        <v>437</v>
      </c>
      <c r="ACP19" s="316" t="s">
        <v>437</v>
      </c>
      <c r="ACQ19" s="301" t="s">
        <v>437</v>
      </c>
      <c r="ACR19" s="219" t="s">
        <v>437</v>
      </c>
      <c r="ACS19" s="219" t="s">
        <v>437</v>
      </c>
      <c r="ACT19" s="219" t="s">
        <v>437</v>
      </c>
      <c r="ACU19" s="219" t="s">
        <v>437</v>
      </c>
      <c r="ACV19" s="219" t="s">
        <v>437</v>
      </c>
      <c r="ACW19" s="219" t="s">
        <v>437</v>
      </c>
      <c r="ACX19" s="219">
        <v>5</v>
      </c>
      <c r="ACY19" s="219">
        <v>7</v>
      </c>
      <c r="ACZ19" s="219">
        <v>1</v>
      </c>
      <c r="ADA19" s="219" t="s">
        <v>437</v>
      </c>
      <c r="ADB19" s="219" t="s">
        <v>437</v>
      </c>
      <c r="ADC19" s="219">
        <v>4</v>
      </c>
      <c r="ADD19" s="219">
        <v>5</v>
      </c>
      <c r="ADE19" s="219">
        <v>8</v>
      </c>
      <c r="ADF19" s="219">
        <v>8</v>
      </c>
      <c r="ADG19" s="219">
        <v>4</v>
      </c>
      <c r="ADH19" s="219" t="s">
        <v>437</v>
      </c>
      <c r="ADI19" s="219" t="s">
        <v>437</v>
      </c>
      <c r="ADJ19" s="219" t="s">
        <v>437</v>
      </c>
      <c r="ADK19" s="219" t="s">
        <v>437</v>
      </c>
      <c r="ADL19" s="219" t="s">
        <v>437</v>
      </c>
      <c r="ADM19" s="219" t="s">
        <v>437</v>
      </c>
      <c r="ADN19" s="219" t="s">
        <v>437</v>
      </c>
      <c r="ADO19" s="219" t="s">
        <v>437</v>
      </c>
      <c r="ADP19" s="219" t="s">
        <v>437</v>
      </c>
      <c r="ADQ19" s="219">
        <v>1</v>
      </c>
      <c r="ADR19" s="219" t="s">
        <v>437</v>
      </c>
      <c r="ADS19" s="219" t="s">
        <v>437</v>
      </c>
      <c r="ADT19" s="219" t="s">
        <v>437</v>
      </c>
      <c r="ADU19" s="316" t="s">
        <v>437</v>
      </c>
      <c r="ADV19" s="301" t="s">
        <v>437</v>
      </c>
      <c r="ADW19" s="219" t="s">
        <v>437</v>
      </c>
      <c r="ADX19" s="219" t="s">
        <v>437</v>
      </c>
      <c r="ADY19" s="219">
        <v>5</v>
      </c>
      <c r="ADZ19" s="219">
        <v>6</v>
      </c>
      <c r="AEA19" s="219">
        <v>8</v>
      </c>
      <c r="AEB19" s="219">
        <v>5</v>
      </c>
      <c r="AEC19" s="219">
        <v>6</v>
      </c>
      <c r="AED19" s="219" t="s">
        <v>437</v>
      </c>
      <c r="AEE19" s="219">
        <v>7</v>
      </c>
      <c r="AEF19" s="219" t="s">
        <v>437</v>
      </c>
      <c r="AEG19" s="219" t="s">
        <v>437</v>
      </c>
      <c r="AEH19" s="219">
        <v>2</v>
      </c>
      <c r="AEI19" s="219" t="s">
        <v>437</v>
      </c>
      <c r="AEJ19" s="219">
        <v>8</v>
      </c>
      <c r="AEK19" s="219" t="s">
        <v>437</v>
      </c>
      <c r="AEL19" s="219" t="s">
        <v>437</v>
      </c>
      <c r="AEM19" s="219" t="s">
        <v>437</v>
      </c>
      <c r="AEN19" s="219">
        <v>6</v>
      </c>
      <c r="AEO19" s="219" t="s">
        <v>437</v>
      </c>
      <c r="AEP19" s="219" t="s">
        <v>437</v>
      </c>
      <c r="AEQ19" s="219" t="s">
        <v>437</v>
      </c>
      <c r="AER19" s="219" t="s">
        <v>437</v>
      </c>
      <c r="AES19" s="219" t="s">
        <v>437</v>
      </c>
      <c r="AET19" s="219" t="s">
        <v>437</v>
      </c>
      <c r="AEU19" s="219" t="s">
        <v>437</v>
      </c>
      <c r="AEV19" s="219" t="s">
        <v>437</v>
      </c>
      <c r="AEW19" s="316" t="s">
        <v>437</v>
      </c>
      <c r="AEX19" s="301" t="s">
        <v>437</v>
      </c>
      <c r="AEY19" s="219" t="s">
        <v>437</v>
      </c>
      <c r="AEZ19" s="219" t="s">
        <v>437</v>
      </c>
      <c r="AFA19" s="219" t="s">
        <v>437</v>
      </c>
      <c r="AFB19" s="219" t="s">
        <v>437</v>
      </c>
      <c r="AFC19" s="219" t="s">
        <v>437</v>
      </c>
      <c r="AFD19" s="219" t="s">
        <v>437</v>
      </c>
      <c r="AFE19" s="219" t="s">
        <v>437</v>
      </c>
      <c r="AFF19" s="219" t="s">
        <v>437</v>
      </c>
      <c r="AFG19" s="219" t="s">
        <v>437</v>
      </c>
      <c r="AFH19" s="219" t="s">
        <v>437</v>
      </c>
      <c r="AFI19" s="219" t="s">
        <v>437</v>
      </c>
      <c r="AFJ19" s="219" t="s">
        <v>437</v>
      </c>
      <c r="AFK19" s="219" t="s">
        <v>437</v>
      </c>
      <c r="AFL19" s="219" t="s">
        <v>437</v>
      </c>
      <c r="AFM19" s="219" t="s">
        <v>437</v>
      </c>
      <c r="AFN19" s="219" t="s">
        <v>437</v>
      </c>
      <c r="AFO19" s="219" t="s">
        <v>437</v>
      </c>
      <c r="AFP19" s="219" t="s">
        <v>437</v>
      </c>
      <c r="AFQ19" s="219" t="s">
        <v>437</v>
      </c>
      <c r="AFR19" s="219" t="s">
        <v>437</v>
      </c>
      <c r="AFS19" s="219" t="s">
        <v>437</v>
      </c>
      <c r="AFT19" s="219" t="s">
        <v>437</v>
      </c>
      <c r="AFU19" s="219" t="s">
        <v>437</v>
      </c>
      <c r="AFV19" s="219" t="s">
        <v>437</v>
      </c>
      <c r="AFW19" s="219" t="s">
        <v>437</v>
      </c>
      <c r="AFX19" s="219" t="s">
        <v>437</v>
      </c>
      <c r="AFY19" s="219" t="s">
        <v>437</v>
      </c>
      <c r="AFZ19" s="219" t="s">
        <v>437</v>
      </c>
      <c r="AGA19" s="219" t="s">
        <v>437</v>
      </c>
      <c r="AGB19" s="316" t="s">
        <v>437</v>
      </c>
      <c r="AHG19" s="301" t="s">
        <v>437</v>
      </c>
      <c r="AHH19" s="219" t="s">
        <v>437</v>
      </c>
      <c r="AHI19" s="219" t="s">
        <v>437</v>
      </c>
      <c r="AHJ19" s="219" t="s">
        <v>437</v>
      </c>
      <c r="AHK19" s="219" t="s">
        <v>437</v>
      </c>
      <c r="AHL19" s="219" t="s">
        <v>437</v>
      </c>
      <c r="AHM19" s="219" t="s">
        <v>437</v>
      </c>
      <c r="AHN19" s="219" t="s">
        <v>437</v>
      </c>
      <c r="AHO19" s="219" t="s">
        <v>437</v>
      </c>
      <c r="AHP19" s="219" t="s">
        <v>437</v>
      </c>
      <c r="AHQ19" s="219" t="s">
        <v>437</v>
      </c>
      <c r="AHR19" s="219" t="s">
        <v>437</v>
      </c>
      <c r="AHS19" s="219" t="s">
        <v>437</v>
      </c>
      <c r="AHT19" s="219" t="s">
        <v>437</v>
      </c>
      <c r="AHU19" s="219" t="s">
        <v>437</v>
      </c>
      <c r="AHV19" s="219" t="s">
        <v>437</v>
      </c>
      <c r="AHW19" s="219" t="s">
        <v>437</v>
      </c>
      <c r="AHX19" s="219" t="s">
        <v>437</v>
      </c>
      <c r="AHY19" s="219" t="s">
        <v>437</v>
      </c>
      <c r="AHZ19" s="219" t="s">
        <v>437</v>
      </c>
      <c r="AIA19" s="219" t="s">
        <v>437</v>
      </c>
      <c r="AIB19" s="219" t="s">
        <v>437</v>
      </c>
      <c r="AIC19" s="219" t="s">
        <v>437</v>
      </c>
      <c r="AID19" s="219" t="s">
        <v>437</v>
      </c>
      <c r="AIE19" s="219" t="s">
        <v>437</v>
      </c>
      <c r="AIF19" s="219" t="s">
        <v>437</v>
      </c>
      <c r="AIG19" s="219" t="s">
        <v>437</v>
      </c>
      <c r="AIH19" s="219" t="s">
        <v>437</v>
      </c>
      <c r="AII19" s="219" t="s">
        <v>437</v>
      </c>
      <c r="AIJ19" s="219" t="s">
        <v>437</v>
      </c>
      <c r="AIK19" s="316" t="s">
        <v>437</v>
      </c>
      <c r="AIL19" s="656" t="str">
        <f>INDEX([1]集計!$G:$AK,MATCH($B15,[1]集計!$A$1:$A$945,0)+3,MATCH(AIL$234,[1]集計!$G$2:$AK$2,0))</f>
        <v/>
      </c>
      <c r="AIM19" s="657" t="str">
        <f>INDEX([1]集計!$G:$AK,MATCH($B15,[1]集計!$A$1:$A$945,0)+3,MATCH(AIM$234,[1]集計!$G$2:$AK$2,0))</f>
        <v/>
      </c>
      <c r="AIN19" s="657" t="str">
        <f>INDEX([1]集計!$G:$AK,MATCH($B15,[1]集計!$A$1:$A$945,0)+3,MATCH(AIN$234,[1]集計!$G$2:$AK$2,0))</f>
        <v/>
      </c>
      <c r="AIO19" s="657" t="str">
        <f>INDEX([1]集計!$G:$AK,MATCH($B15,[1]集計!$A$1:$A$945,0)+3,MATCH(AIO$234,[1]集計!$G$2:$AK$2,0))</f>
        <v/>
      </c>
      <c r="AIP19" s="657" t="str">
        <f>INDEX([1]集計!$G:$AK,MATCH($B15,[1]集計!$A$1:$A$945,0)+3,MATCH(AIP$234,[1]集計!$G$2:$AK$2,0))</f>
        <v/>
      </c>
      <c r="AIQ19" s="657" t="str">
        <f>INDEX([1]集計!$G:$AK,MATCH($B15,[1]集計!$A$1:$A$945,0)+3,MATCH(AIQ$234,[1]集計!$G$2:$AK$2,0))</f>
        <v/>
      </c>
      <c r="AIR19" s="657" t="str">
        <f>INDEX([1]集計!$G:$AK,MATCH($B15,[1]集計!$A$1:$A$945,0)+3,MATCH(AIR$234,[1]集計!$G$2:$AK$2,0))</f>
        <v/>
      </c>
      <c r="AIS19" s="657" t="str">
        <f>INDEX([1]集計!$G:$AK,MATCH($B15,[1]集計!$A$1:$A$945,0)+3,MATCH(AIS$234,[1]集計!$G$2:$AK$2,0))</f>
        <v/>
      </c>
      <c r="AIT19" s="657">
        <f>INDEX([1]集計!$G:$AK,MATCH($B15,[1]集計!$A$1:$A$945,0)+3,MATCH(AIT$234,[1]集計!$G$2:$AK$2,0))</f>
        <v>1</v>
      </c>
      <c r="AIU19" s="657" t="str">
        <f>INDEX([1]集計!$G:$AK,MATCH($B15,[1]集計!$A$1:$A$945,0)+3,MATCH(AIU$234,[1]集計!$G$2:$AK$2,0))</f>
        <v/>
      </c>
      <c r="AIV19" s="47">
        <v>0</v>
      </c>
      <c r="AIW19" s="216">
        <v>0</v>
      </c>
    </row>
    <row r="20" spans="1:1020" s="119" customFormat="1" ht="14.25" hidden="1" customHeight="1" outlineLevel="1" thickBot="1">
      <c r="A20" s="159"/>
      <c r="B20" s="160">
        <f>D22</f>
        <v>1244</v>
      </c>
      <c r="C20" s="40" t="s">
        <v>232</v>
      </c>
      <c r="D20" s="670">
        <f t="shared" si="16"/>
        <v>39</v>
      </c>
      <c r="E20" s="55">
        <f t="shared" si="15"/>
        <v>0.45215124036786702</v>
      </c>
      <c r="F20" s="179"/>
      <c r="G20" s="49">
        <f>G22*0.056</f>
        <v>86.254324920727584</v>
      </c>
      <c r="H20" s="156">
        <f t="shared" si="17"/>
        <v>55</v>
      </c>
      <c r="OA20" s="136"/>
      <c r="OB20" s="136"/>
      <c r="OC20" s="136"/>
      <c r="OD20" s="136"/>
      <c r="OE20" s="136"/>
      <c r="OF20" s="136"/>
      <c r="OG20" s="136"/>
      <c r="OH20" s="136"/>
      <c r="OI20" s="136"/>
      <c r="OJ20" s="136"/>
      <c r="OK20" s="136"/>
      <c r="OL20" s="136"/>
      <c r="OM20" s="136"/>
      <c r="ON20" s="136"/>
      <c r="OO20" s="136"/>
      <c r="OP20" s="136"/>
      <c r="OQ20" s="136"/>
      <c r="OR20" s="136"/>
      <c r="OS20" s="136"/>
      <c r="OT20" s="136"/>
      <c r="OU20" s="136"/>
      <c r="OV20" s="136"/>
      <c r="OW20" s="136"/>
      <c r="OX20" s="136"/>
      <c r="OY20" s="136"/>
      <c r="OZ20" s="136"/>
      <c r="PA20" s="136"/>
      <c r="PB20" s="136"/>
      <c r="PC20" s="136"/>
      <c r="PD20" s="136"/>
      <c r="PE20" s="136"/>
      <c r="PF20" s="136"/>
      <c r="PG20" s="136"/>
      <c r="PH20" s="136"/>
      <c r="PI20" s="136"/>
      <c r="PJ20" s="136"/>
      <c r="PK20" s="136"/>
      <c r="PL20" s="136"/>
      <c r="PM20" s="136"/>
      <c r="PN20" s="136"/>
      <c r="PO20" s="136"/>
      <c r="PP20" s="136"/>
      <c r="PQ20" s="136"/>
      <c r="PR20" s="136"/>
      <c r="PS20" s="136"/>
      <c r="PT20" s="136"/>
      <c r="PU20" s="136"/>
      <c r="PV20" s="136"/>
      <c r="PW20" s="136"/>
      <c r="PX20" s="136"/>
      <c r="PY20" s="136"/>
      <c r="PZ20" s="136"/>
      <c r="QA20" s="136"/>
      <c r="QB20" s="136"/>
      <c r="QC20" s="136"/>
      <c r="QD20" s="136"/>
      <c r="QE20" s="136"/>
      <c r="QF20" s="136"/>
      <c r="QG20" s="136"/>
      <c r="QH20" s="136"/>
      <c r="QI20" s="136"/>
      <c r="QJ20" s="136"/>
      <c r="QK20" s="136"/>
      <c r="QL20" s="136"/>
      <c r="QM20" s="136"/>
      <c r="QN20" s="136"/>
      <c r="QO20" s="136"/>
      <c r="QP20" s="136"/>
      <c r="QQ20" s="136"/>
      <c r="QR20" s="136"/>
      <c r="QS20" s="136"/>
      <c r="QT20" s="136"/>
      <c r="QU20" s="136"/>
      <c r="QV20" s="136"/>
      <c r="QW20" s="136"/>
      <c r="QX20" s="136"/>
      <c r="QY20" s="136"/>
      <c r="QZ20" s="136"/>
      <c r="RA20" s="136"/>
      <c r="RB20" s="136"/>
      <c r="RC20" s="136"/>
      <c r="RD20" s="136"/>
      <c r="RE20" s="136"/>
      <c r="RF20" s="136"/>
      <c r="RG20" s="136"/>
      <c r="RH20" s="136"/>
      <c r="RI20" s="136"/>
      <c r="RJ20" s="136"/>
      <c r="RK20" s="136"/>
      <c r="RL20" s="136"/>
      <c r="RM20" s="136"/>
      <c r="RN20" s="136"/>
      <c r="RO20" s="136"/>
      <c r="RP20" s="136"/>
      <c r="RQ20" s="136"/>
      <c r="RR20" s="136"/>
      <c r="RS20" s="136"/>
      <c r="RT20" s="136"/>
      <c r="RU20" s="136"/>
      <c r="RV20" s="136"/>
      <c r="RW20" s="136"/>
      <c r="RX20" s="136"/>
      <c r="RY20" s="136"/>
      <c r="RZ20" s="136"/>
      <c r="SA20" s="136"/>
      <c r="SB20" s="136"/>
      <c r="SC20" s="136"/>
      <c r="SD20" s="136"/>
      <c r="SE20" s="136"/>
      <c r="ST20" s="136"/>
      <c r="AAH20" s="301" t="s">
        <v>437</v>
      </c>
      <c r="AAI20" s="219" t="s">
        <v>437</v>
      </c>
      <c r="AAJ20" s="219" t="s">
        <v>437</v>
      </c>
      <c r="AAK20" s="219" t="s">
        <v>437</v>
      </c>
      <c r="AAL20" s="219" t="s">
        <v>437</v>
      </c>
      <c r="AAM20" s="219" t="s">
        <v>437</v>
      </c>
      <c r="AAN20" s="219" t="s">
        <v>437</v>
      </c>
      <c r="AAO20" s="219" t="s">
        <v>437</v>
      </c>
      <c r="AAP20" s="219" t="s">
        <v>437</v>
      </c>
      <c r="AAQ20" s="219" t="s">
        <v>437</v>
      </c>
      <c r="AAR20" s="219" t="s">
        <v>437</v>
      </c>
      <c r="AAS20" s="219" t="s">
        <v>437</v>
      </c>
      <c r="AAT20" s="219" t="s">
        <v>437</v>
      </c>
      <c r="AAU20" s="219" t="s">
        <v>437</v>
      </c>
      <c r="AAV20" s="219" t="s">
        <v>437</v>
      </c>
      <c r="AAW20" s="219" t="s">
        <v>437</v>
      </c>
      <c r="AAX20" s="219" t="s">
        <v>437</v>
      </c>
      <c r="AAY20" s="219" t="s">
        <v>437</v>
      </c>
      <c r="AAZ20" s="219" t="s">
        <v>437</v>
      </c>
      <c r="ABA20" s="219" t="s">
        <v>437</v>
      </c>
      <c r="ABB20" s="219" t="s">
        <v>437</v>
      </c>
      <c r="ABC20" s="219" t="s">
        <v>437</v>
      </c>
      <c r="ABD20" s="219" t="s">
        <v>437</v>
      </c>
      <c r="ABE20" s="219" t="s">
        <v>437</v>
      </c>
      <c r="ABF20" s="219" t="s">
        <v>437</v>
      </c>
      <c r="ABG20" s="219" t="s">
        <v>437</v>
      </c>
      <c r="ABH20" s="219" t="s">
        <v>437</v>
      </c>
      <c r="ABI20" s="219" t="s">
        <v>437</v>
      </c>
      <c r="ABJ20" s="219" t="s">
        <v>437</v>
      </c>
      <c r="ABK20" s="316" t="s">
        <v>437</v>
      </c>
      <c r="ABL20" s="301" t="s">
        <v>437</v>
      </c>
      <c r="ABM20" s="219" t="s">
        <v>437</v>
      </c>
      <c r="ABN20" s="219" t="s">
        <v>437</v>
      </c>
      <c r="ABO20" s="219" t="s">
        <v>437</v>
      </c>
      <c r="ABP20" s="219" t="s">
        <v>437</v>
      </c>
      <c r="ABQ20" s="219" t="s">
        <v>437</v>
      </c>
      <c r="ABR20" s="219" t="s">
        <v>437</v>
      </c>
      <c r="ABS20" s="219" t="s">
        <v>437</v>
      </c>
      <c r="ABT20" s="219" t="s">
        <v>437</v>
      </c>
      <c r="ABU20" s="219" t="s">
        <v>437</v>
      </c>
      <c r="ABV20" s="219" t="s">
        <v>437</v>
      </c>
      <c r="ABW20" s="219" t="s">
        <v>437</v>
      </c>
      <c r="ABX20" s="219" t="s">
        <v>437</v>
      </c>
      <c r="ABY20" s="219" t="s">
        <v>437</v>
      </c>
      <c r="ABZ20" s="219" t="s">
        <v>437</v>
      </c>
      <c r="ACA20" s="219" t="s">
        <v>437</v>
      </c>
      <c r="ACB20" s="219" t="s">
        <v>437</v>
      </c>
      <c r="ACC20" s="219" t="s">
        <v>437</v>
      </c>
      <c r="ACD20" s="219" t="s">
        <v>437</v>
      </c>
      <c r="ACE20" s="219" t="s">
        <v>437</v>
      </c>
      <c r="ACF20" s="219" t="s">
        <v>437</v>
      </c>
      <c r="ACG20" s="219" t="s">
        <v>437</v>
      </c>
      <c r="ACH20" s="219" t="s">
        <v>437</v>
      </c>
      <c r="ACI20" s="219" t="s">
        <v>437</v>
      </c>
      <c r="ACJ20" s="219" t="s">
        <v>437</v>
      </c>
      <c r="ACK20" s="219" t="s">
        <v>437</v>
      </c>
      <c r="ACL20" s="219" t="s">
        <v>437</v>
      </c>
      <c r="ACM20" s="219" t="s">
        <v>437</v>
      </c>
      <c r="ACN20" s="219" t="s">
        <v>437</v>
      </c>
      <c r="ACO20" s="219" t="s">
        <v>437</v>
      </c>
      <c r="ACP20" s="316" t="s">
        <v>437</v>
      </c>
      <c r="ACQ20" s="301" t="s">
        <v>437</v>
      </c>
      <c r="ACR20" s="219" t="s">
        <v>437</v>
      </c>
      <c r="ACS20" s="219" t="s">
        <v>437</v>
      </c>
      <c r="ACT20" s="219" t="s">
        <v>437</v>
      </c>
      <c r="ACU20" s="219" t="s">
        <v>437</v>
      </c>
      <c r="ACV20" s="219" t="s">
        <v>437</v>
      </c>
      <c r="ACW20" s="219" t="s">
        <v>437</v>
      </c>
      <c r="ACX20" s="219" t="s">
        <v>437</v>
      </c>
      <c r="ACY20" s="219" t="s">
        <v>437</v>
      </c>
      <c r="ACZ20" s="219" t="s">
        <v>437</v>
      </c>
      <c r="ADA20" s="219" t="s">
        <v>437</v>
      </c>
      <c r="ADB20" s="219" t="s">
        <v>437</v>
      </c>
      <c r="ADC20" s="219" t="s">
        <v>437</v>
      </c>
      <c r="ADD20" s="219" t="s">
        <v>437</v>
      </c>
      <c r="ADE20" s="219" t="s">
        <v>437</v>
      </c>
      <c r="ADF20" s="219" t="s">
        <v>437</v>
      </c>
      <c r="ADG20" s="219" t="s">
        <v>437</v>
      </c>
      <c r="ADH20" s="219" t="s">
        <v>437</v>
      </c>
      <c r="ADI20" s="219" t="s">
        <v>437</v>
      </c>
      <c r="ADJ20" s="219" t="s">
        <v>437</v>
      </c>
      <c r="ADK20" s="219" t="s">
        <v>437</v>
      </c>
      <c r="ADL20" s="219" t="s">
        <v>437</v>
      </c>
      <c r="ADM20" s="219" t="s">
        <v>437</v>
      </c>
      <c r="ADN20" s="219" t="s">
        <v>437</v>
      </c>
      <c r="ADO20" s="219" t="s">
        <v>437</v>
      </c>
      <c r="ADP20" s="219" t="s">
        <v>437</v>
      </c>
      <c r="ADQ20" s="219" t="s">
        <v>437</v>
      </c>
      <c r="ADR20" s="219" t="s">
        <v>437</v>
      </c>
      <c r="ADS20" s="219" t="s">
        <v>437</v>
      </c>
      <c r="ADT20" s="219" t="s">
        <v>437</v>
      </c>
      <c r="ADU20" s="316" t="s">
        <v>437</v>
      </c>
      <c r="ADV20" s="301" t="s">
        <v>437</v>
      </c>
      <c r="ADW20" s="219" t="s">
        <v>437</v>
      </c>
      <c r="ADX20" s="219" t="s">
        <v>437</v>
      </c>
      <c r="ADY20" s="219" t="s">
        <v>437</v>
      </c>
      <c r="ADZ20" s="219" t="s">
        <v>437</v>
      </c>
      <c r="AEA20" s="219" t="s">
        <v>437</v>
      </c>
      <c r="AEB20" s="219" t="s">
        <v>437</v>
      </c>
      <c r="AEC20" s="219" t="s">
        <v>437</v>
      </c>
      <c r="AED20" s="219" t="s">
        <v>437</v>
      </c>
      <c r="AEE20" s="219" t="s">
        <v>437</v>
      </c>
      <c r="AEF20" s="219" t="s">
        <v>437</v>
      </c>
      <c r="AEG20" s="219" t="s">
        <v>437</v>
      </c>
      <c r="AEH20" s="219" t="s">
        <v>437</v>
      </c>
      <c r="AEI20" s="219" t="s">
        <v>437</v>
      </c>
      <c r="AEJ20" s="219" t="s">
        <v>437</v>
      </c>
      <c r="AEK20" s="219" t="s">
        <v>437</v>
      </c>
      <c r="AEL20" s="219" t="s">
        <v>437</v>
      </c>
      <c r="AEM20" s="219" t="s">
        <v>437</v>
      </c>
      <c r="AEN20" s="219" t="s">
        <v>437</v>
      </c>
      <c r="AEO20" s="219" t="s">
        <v>437</v>
      </c>
      <c r="AEP20" s="219" t="s">
        <v>437</v>
      </c>
      <c r="AEQ20" s="219" t="s">
        <v>437</v>
      </c>
      <c r="AER20" s="219" t="s">
        <v>437</v>
      </c>
      <c r="AES20" s="219" t="s">
        <v>437</v>
      </c>
      <c r="AET20" s="219" t="s">
        <v>437</v>
      </c>
      <c r="AEU20" s="219" t="s">
        <v>437</v>
      </c>
      <c r="AEV20" s="219" t="s">
        <v>437</v>
      </c>
      <c r="AEW20" s="316" t="s">
        <v>437</v>
      </c>
      <c r="AEX20" s="301" t="s">
        <v>437</v>
      </c>
      <c r="AEY20" s="219" t="s">
        <v>437</v>
      </c>
      <c r="AEZ20" s="219" t="s">
        <v>437</v>
      </c>
      <c r="AFA20" s="219" t="s">
        <v>437</v>
      </c>
      <c r="AFB20" s="219" t="s">
        <v>437</v>
      </c>
      <c r="AFC20" s="219" t="s">
        <v>437</v>
      </c>
      <c r="AFD20" s="219" t="s">
        <v>437</v>
      </c>
      <c r="AFE20" s="219" t="s">
        <v>437</v>
      </c>
      <c r="AFF20" s="219" t="s">
        <v>437</v>
      </c>
      <c r="AFG20" s="219" t="s">
        <v>437</v>
      </c>
      <c r="AFH20" s="219" t="s">
        <v>437</v>
      </c>
      <c r="AFI20" s="219" t="s">
        <v>437</v>
      </c>
      <c r="AFJ20" s="219" t="s">
        <v>437</v>
      </c>
      <c r="AFK20" s="219" t="s">
        <v>437</v>
      </c>
      <c r="AFL20" s="219" t="s">
        <v>437</v>
      </c>
      <c r="AFM20" s="219" t="s">
        <v>437</v>
      </c>
      <c r="AFN20" s="219" t="s">
        <v>437</v>
      </c>
      <c r="AFO20" s="219" t="s">
        <v>437</v>
      </c>
      <c r="AFP20" s="219" t="s">
        <v>437</v>
      </c>
      <c r="AFQ20" s="219" t="s">
        <v>437</v>
      </c>
      <c r="AFR20" s="219" t="s">
        <v>437</v>
      </c>
      <c r="AFS20" s="219" t="s">
        <v>437</v>
      </c>
      <c r="AFT20" s="219" t="s">
        <v>437</v>
      </c>
      <c r="AFU20" s="219" t="s">
        <v>437</v>
      </c>
      <c r="AFV20" s="219" t="s">
        <v>437</v>
      </c>
      <c r="AFW20" s="219" t="s">
        <v>437</v>
      </c>
      <c r="AFX20" s="219" t="s">
        <v>437</v>
      </c>
      <c r="AFY20" s="219" t="s">
        <v>437</v>
      </c>
      <c r="AFZ20" s="219" t="s">
        <v>437</v>
      </c>
      <c r="AGA20" s="219" t="s">
        <v>437</v>
      </c>
      <c r="AGB20" s="316" t="s">
        <v>437</v>
      </c>
      <c r="AHG20" s="301" t="s">
        <v>437</v>
      </c>
      <c r="AHH20" s="219" t="s">
        <v>437</v>
      </c>
      <c r="AHI20" s="219" t="s">
        <v>437</v>
      </c>
      <c r="AHJ20" s="219" t="s">
        <v>437</v>
      </c>
      <c r="AHK20" s="219" t="s">
        <v>437</v>
      </c>
      <c r="AHL20" s="219" t="s">
        <v>437</v>
      </c>
      <c r="AHM20" s="219" t="s">
        <v>437</v>
      </c>
      <c r="AHN20" s="219" t="s">
        <v>437</v>
      </c>
      <c r="AHO20" s="219" t="s">
        <v>437</v>
      </c>
      <c r="AHP20" s="219" t="s">
        <v>437</v>
      </c>
      <c r="AHQ20" s="219" t="s">
        <v>437</v>
      </c>
      <c r="AHR20" s="219" t="s">
        <v>437</v>
      </c>
      <c r="AHS20" s="219" t="s">
        <v>437</v>
      </c>
      <c r="AHT20" s="219" t="s">
        <v>437</v>
      </c>
      <c r="AHU20" s="219" t="s">
        <v>437</v>
      </c>
      <c r="AHV20" s="219" t="s">
        <v>437</v>
      </c>
      <c r="AHW20" s="219" t="s">
        <v>437</v>
      </c>
      <c r="AHX20" s="219" t="s">
        <v>437</v>
      </c>
      <c r="AHY20" s="219" t="s">
        <v>437</v>
      </c>
      <c r="AHZ20" s="219" t="s">
        <v>437</v>
      </c>
      <c r="AIA20" s="219" t="s">
        <v>437</v>
      </c>
      <c r="AIB20" s="219" t="s">
        <v>437</v>
      </c>
      <c r="AIC20" s="219" t="s">
        <v>437</v>
      </c>
      <c r="AID20" s="219" t="s">
        <v>437</v>
      </c>
      <c r="AIE20" s="219" t="s">
        <v>437</v>
      </c>
      <c r="AIF20" s="219" t="s">
        <v>437</v>
      </c>
      <c r="AIG20" s="219">
        <v>11</v>
      </c>
      <c r="AIH20" s="219">
        <v>12</v>
      </c>
      <c r="AII20" s="219">
        <v>12</v>
      </c>
      <c r="AIJ20" s="219">
        <v>4</v>
      </c>
      <c r="AIK20" s="316" t="s">
        <v>437</v>
      </c>
      <c r="AIL20" s="656" t="str">
        <f>INDEX([1]集計!$G:$AK,MATCH($B15,[1]集計!$A$1:$A$945,0)+4,MATCH(AIL$234,[1]集計!$G$2:$AK$2,0))</f>
        <v/>
      </c>
      <c r="AIM20" s="657">
        <f>INDEX([1]集計!$G:$AK,MATCH($B15,[1]集計!$A$1:$A$945,0)+4,MATCH(AIM$234,[1]集計!$G$2:$AK$2,0))</f>
        <v>11</v>
      </c>
      <c r="AIN20" s="657">
        <f>INDEX([1]集計!$G:$AK,MATCH($B15,[1]集計!$A$1:$A$945,0)+4,MATCH(AIN$234,[1]集計!$G$2:$AK$2,0))</f>
        <v>4</v>
      </c>
      <c r="AIO20" s="657">
        <f>INDEX([1]集計!$G:$AK,MATCH($B15,[1]集計!$A$1:$A$945,0)+4,MATCH(AIO$234,[1]集計!$G$2:$AK$2,0))</f>
        <v>1</v>
      </c>
      <c r="AIP20" s="657" t="str">
        <f>INDEX([1]集計!$G:$AK,MATCH($B15,[1]集計!$A$1:$A$945,0)+4,MATCH(AIP$234,[1]集計!$G$2:$AK$2,0))</f>
        <v/>
      </c>
      <c r="AIQ20" s="657" t="str">
        <f>INDEX([1]集計!$G:$AK,MATCH($B15,[1]集計!$A$1:$A$945,0)+4,MATCH(AIQ$234,[1]集計!$G$2:$AK$2,0))</f>
        <v/>
      </c>
      <c r="AIR20" s="657" t="str">
        <f>INDEX([1]集計!$G:$AK,MATCH($B15,[1]集計!$A$1:$A$945,0)+4,MATCH(AIR$234,[1]集計!$G$2:$AK$2,0))</f>
        <v/>
      </c>
      <c r="AIS20" s="657" t="str">
        <f>INDEX([1]集計!$G:$AK,MATCH($B15,[1]集計!$A$1:$A$945,0)+4,MATCH(AIS$234,[1]集計!$G$2:$AK$2,0))</f>
        <v/>
      </c>
      <c r="AIT20" s="657" t="str">
        <f>INDEX([1]集計!$G:$AK,MATCH($B15,[1]集計!$A$1:$A$945,0)+4,MATCH(AIT$234,[1]集計!$G$2:$AK$2,0))</f>
        <v/>
      </c>
      <c r="AIU20" s="657" t="str">
        <f>INDEX([1]集計!$G:$AK,MATCH($B15,[1]集計!$A$1:$A$945,0)+4,MATCH(AIU$234,[1]集計!$G$2:$AK$2,0))</f>
        <v/>
      </c>
      <c r="AIV20" s="47">
        <v>0</v>
      </c>
      <c r="AIW20" s="216">
        <v>0</v>
      </c>
    </row>
    <row r="21" spans="1:1020" s="119" customFormat="1" ht="14.25" hidden="1" customHeight="1" outlineLevel="1" thickBot="1">
      <c r="A21" s="161" t="s">
        <v>233</v>
      </c>
      <c r="B21" s="162">
        <f>SUM(B20/(B16*E23/100))</f>
        <v>1.1537972164464134</v>
      </c>
      <c r="C21" s="32" t="s">
        <v>234</v>
      </c>
      <c r="D21" s="670">
        <f t="shared" si="16"/>
        <v>98</v>
      </c>
      <c r="E21" s="55">
        <f t="shared" si="15"/>
        <v>0.36357597174195672</v>
      </c>
      <c r="F21" s="179"/>
      <c r="G21" s="49">
        <f>G22*0.175</f>
        <v>269.54476537727368</v>
      </c>
      <c r="H21" s="156">
        <f t="shared" si="17"/>
        <v>132</v>
      </c>
      <c r="OA21" s="136"/>
      <c r="OB21" s="136"/>
      <c r="OC21" s="136"/>
      <c r="OD21" s="136"/>
      <c r="OE21" s="136"/>
      <c r="OF21" s="136"/>
      <c r="OG21" s="136"/>
      <c r="OH21" s="136"/>
      <c r="OI21" s="136"/>
      <c r="OJ21" s="136"/>
      <c r="OK21" s="136"/>
      <c r="OL21" s="136"/>
      <c r="OM21" s="136"/>
      <c r="ON21" s="136"/>
      <c r="OO21" s="136"/>
      <c r="OP21" s="136"/>
      <c r="OQ21" s="136"/>
      <c r="OR21" s="136"/>
      <c r="OS21" s="136"/>
      <c r="OT21" s="136"/>
      <c r="OU21" s="136"/>
      <c r="OV21" s="136"/>
      <c r="OW21" s="136"/>
      <c r="OX21" s="136"/>
      <c r="OY21" s="136"/>
      <c r="OZ21" s="136"/>
      <c r="PA21" s="136"/>
      <c r="PB21" s="136"/>
      <c r="PC21" s="136"/>
      <c r="PD21" s="136"/>
      <c r="PE21" s="136"/>
      <c r="PF21" s="136"/>
      <c r="PG21" s="136"/>
      <c r="PH21" s="136"/>
      <c r="PI21" s="136"/>
      <c r="PJ21" s="136"/>
      <c r="PK21" s="136"/>
      <c r="PL21" s="136"/>
      <c r="PM21" s="136"/>
      <c r="PN21" s="136"/>
      <c r="PO21" s="136"/>
      <c r="PP21" s="136"/>
      <c r="PQ21" s="136"/>
      <c r="PR21" s="136"/>
      <c r="PS21" s="136"/>
      <c r="PT21" s="136"/>
      <c r="PU21" s="136"/>
      <c r="PV21" s="136"/>
      <c r="PW21" s="136"/>
      <c r="PX21" s="136"/>
      <c r="PY21" s="136"/>
      <c r="PZ21" s="136"/>
      <c r="QA21" s="136"/>
      <c r="QB21" s="136"/>
      <c r="QC21" s="136"/>
      <c r="QD21" s="136"/>
      <c r="QE21" s="136"/>
      <c r="QF21" s="136"/>
      <c r="QG21" s="136"/>
      <c r="QH21" s="136"/>
      <c r="QI21" s="136"/>
      <c r="QJ21" s="136"/>
      <c r="QK21" s="136"/>
      <c r="QL21" s="136"/>
      <c r="QM21" s="136"/>
      <c r="QN21" s="136"/>
      <c r="QO21" s="136"/>
      <c r="QP21" s="136"/>
      <c r="QQ21" s="136"/>
      <c r="QR21" s="136"/>
      <c r="QS21" s="136"/>
      <c r="QT21" s="136"/>
      <c r="QU21" s="136"/>
      <c r="QV21" s="136"/>
      <c r="QW21" s="136"/>
      <c r="QX21" s="136"/>
      <c r="QY21" s="136"/>
      <c r="QZ21" s="136"/>
      <c r="RA21" s="136"/>
      <c r="RB21" s="136"/>
      <c r="RC21" s="136"/>
      <c r="RD21" s="136"/>
      <c r="RE21" s="136"/>
      <c r="RF21" s="136"/>
      <c r="RG21" s="136"/>
      <c r="RH21" s="136"/>
      <c r="RI21" s="136"/>
      <c r="RJ21" s="136"/>
      <c r="RK21" s="136"/>
      <c r="RL21" s="136"/>
      <c r="RM21" s="136"/>
      <c r="RN21" s="136"/>
      <c r="RO21" s="136"/>
      <c r="RP21" s="136"/>
      <c r="RQ21" s="136"/>
      <c r="RR21" s="136"/>
      <c r="RS21" s="136"/>
      <c r="RT21" s="136"/>
      <c r="RU21" s="136"/>
      <c r="RV21" s="136"/>
      <c r="RW21" s="136"/>
      <c r="RX21" s="136"/>
      <c r="RY21" s="136"/>
      <c r="RZ21" s="136"/>
      <c r="SA21" s="136"/>
      <c r="SB21" s="136"/>
      <c r="SC21" s="136"/>
      <c r="SD21" s="136"/>
      <c r="SE21" s="136"/>
      <c r="ST21" s="136"/>
      <c r="AAH21" s="301" t="s">
        <v>437</v>
      </c>
      <c r="AAI21" s="219" t="s">
        <v>437</v>
      </c>
      <c r="AAJ21" s="219" t="s">
        <v>437</v>
      </c>
      <c r="AAK21" s="219" t="s">
        <v>437</v>
      </c>
      <c r="AAL21" s="219" t="s">
        <v>437</v>
      </c>
      <c r="AAM21" s="219" t="s">
        <v>437</v>
      </c>
      <c r="AAN21" s="219" t="s">
        <v>437</v>
      </c>
      <c r="AAO21" s="219" t="s">
        <v>437</v>
      </c>
      <c r="AAP21" s="219" t="s">
        <v>437</v>
      </c>
      <c r="AAQ21" s="219" t="s">
        <v>437</v>
      </c>
      <c r="AAR21" s="219" t="s">
        <v>437</v>
      </c>
      <c r="AAS21" s="219" t="s">
        <v>437</v>
      </c>
      <c r="AAT21" s="219" t="s">
        <v>437</v>
      </c>
      <c r="AAU21" s="219" t="s">
        <v>437</v>
      </c>
      <c r="AAV21" s="219" t="s">
        <v>437</v>
      </c>
      <c r="AAW21" s="219" t="s">
        <v>437</v>
      </c>
      <c r="AAX21" s="219" t="s">
        <v>437</v>
      </c>
      <c r="AAY21" s="219" t="s">
        <v>437</v>
      </c>
      <c r="AAZ21" s="219" t="s">
        <v>437</v>
      </c>
      <c r="ABA21" s="219">
        <v>3</v>
      </c>
      <c r="ABB21" s="219">
        <v>10</v>
      </c>
      <c r="ABC21" s="219" t="s">
        <v>437</v>
      </c>
      <c r="ABD21" s="219" t="s">
        <v>437</v>
      </c>
      <c r="ABE21" s="219" t="s">
        <v>437</v>
      </c>
      <c r="ABF21" s="219" t="s">
        <v>437</v>
      </c>
      <c r="ABG21" s="219" t="s">
        <v>437</v>
      </c>
      <c r="ABH21" s="219" t="s">
        <v>437</v>
      </c>
      <c r="ABI21" s="219" t="s">
        <v>437</v>
      </c>
      <c r="ABJ21" s="219" t="s">
        <v>437</v>
      </c>
      <c r="ABK21" s="316" t="s">
        <v>437</v>
      </c>
      <c r="ABL21" s="301" t="s">
        <v>437</v>
      </c>
      <c r="ABM21" s="219" t="s">
        <v>437</v>
      </c>
      <c r="ABN21" s="219" t="s">
        <v>437</v>
      </c>
      <c r="ABO21" s="219" t="s">
        <v>437</v>
      </c>
      <c r="ABP21" s="219" t="s">
        <v>437</v>
      </c>
      <c r="ABQ21" s="219" t="s">
        <v>437</v>
      </c>
      <c r="ABR21" s="219" t="s">
        <v>437</v>
      </c>
      <c r="ABS21" s="219" t="s">
        <v>437</v>
      </c>
      <c r="ABT21" s="219" t="s">
        <v>437</v>
      </c>
      <c r="ABU21" s="219" t="s">
        <v>437</v>
      </c>
      <c r="ABV21" s="219" t="s">
        <v>437</v>
      </c>
      <c r="ABW21" s="219" t="s">
        <v>437</v>
      </c>
      <c r="ABX21" s="219" t="s">
        <v>437</v>
      </c>
      <c r="ABY21" s="219" t="s">
        <v>437</v>
      </c>
      <c r="ABZ21" s="219" t="s">
        <v>437</v>
      </c>
      <c r="ACA21" s="219" t="s">
        <v>437</v>
      </c>
      <c r="ACB21" s="219" t="s">
        <v>437</v>
      </c>
      <c r="ACC21" s="219" t="s">
        <v>437</v>
      </c>
      <c r="ACD21" s="219" t="s">
        <v>437</v>
      </c>
      <c r="ACE21" s="219" t="s">
        <v>437</v>
      </c>
      <c r="ACF21" s="219" t="s">
        <v>437</v>
      </c>
      <c r="ACG21" s="219" t="s">
        <v>437</v>
      </c>
      <c r="ACH21" s="219" t="s">
        <v>437</v>
      </c>
      <c r="ACI21" s="219" t="s">
        <v>437</v>
      </c>
      <c r="ACJ21" s="219" t="s">
        <v>437</v>
      </c>
      <c r="ACK21" s="219" t="s">
        <v>437</v>
      </c>
      <c r="ACL21" s="219" t="s">
        <v>437</v>
      </c>
      <c r="ACM21" s="219" t="s">
        <v>437</v>
      </c>
      <c r="ACN21" s="219" t="s">
        <v>437</v>
      </c>
      <c r="ACO21" s="219" t="s">
        <v>437</v>
      </c>
      <c r="ACP21" s="316" t="s">
        <v>437</v>
      </c>
      <c r="ACQ21" s="301" t="s">
        <v>437</v>
      </c>
      <c r="ACR21" s="219" t="s">
        <v>437</v>
      </c>
      <c r="ACS21" s="219" t="s">
        <v>437</v>
      </c>
      <c r="ACT21" s="219" t="s">
        <v>437</v>
      </c>
      <c r="ACU21" s="219" t="s">
        <v>437</v>
      </c>
      <c r="ACV21" s="219" t="s">
        <v>437</v>
      </c>
      <c r="ACW21" s="219">
        <v>1</v>
      </c>
      <c r="ACX21" s="219" t="s">
        <v>437</v>
      </c>
      <c r="ACY21" s="219" t="s">
        <v>437</v>
      </c>
      <c r="ACZ21" s="219" t="s">
        <v>437</v>
      </c>
      <c r="ADA21" s="219" t="s">
        <v>437</v>
      </c>
      <c r="ADB21" s="219" t="s">
        <v>437</v>
      </c>
      <c r="ADC21" s="219" t="s">
        <v>437</v>
      </c>
      <c r="ADD21" s="219" t="s">
        <v>437</v>
      </c>
      <c r="ADE21" s="219" t="s">
        <v>437</v>
      </c>
      <c r="ADF21" s="219" t="s">
        <v>437</v>
      </c>
      <c r="ADG21" s="219" t="s">
        <v>437</v>
      </c>
      <c r="ADH21" s="219">
        <v>3</v>
      </c>
      <c r="ADI21" s="219" t="s">
        <v>437</v>
      </c>
      <c r="ADJ21" s="219">
        <v>3</v>
      </c>
      <c r="ADK21" s="219" t="s">
        <v>437</v>
      </c>
      <c r="ADL21" s="219" t="s">
        <v>437</v>
      </c>
      <c r="ADM21" s="219" t="s">
        <v>437</v>
      </c>
      <c r="ADN21" s="219" t="s">
        <v>437</v>
      </c>
      <c r="ADO21" s="219" t="s">
        <v>437</v>
      </c>
      <c r="ADP21" s="219" t="s">
        <v>437</v>
      </c>
      <c r="ADQ21" s="219">
        <v>1</v>
      </c>
      <c r="ADR21" s="219">
        <v>4</v>
      </c>
      <c r="ADS21" s="219" t="s">
        <v>437</v>
      </c>
      <c r="ADT21" s="219">
        <v>2</v>
      </c>
      <c r="ADU21" s="316" t="s">
        <v>437</v>
      </c>
      <c r="ADV21" s="301" t="s">
        <v>437</v>
      </c>
      <c r="ADW21" s="219" t="s">
        <v>437</v>
      </c>
      <c r="ADX21" s="219" t="s">
        <v>437</v>
      </c>
      <c r="ADY21" s="219" t="s">
        <v>437</v>
      </c>
      <c r="ADZ21" s="219" t="s">
        <v>437</v>
      </c>
      <c r="AEA21" s="219">
        <v>2</v>
      </c>
      <c r="AEB21" s="219">
        <v>1</v>
      </c>
      <c r="AEC21" s="219" t="s">
        <v>437</v>
      </c>
      <c r="AED21" s="219" t="s">
        <v>437</v>
      </c>
      <c r="AEE21" s="219" t="s">
        <v>437</v>
      </c>
      <c r="AEF21" s="219">
        <v>1</v>
      </c>
      <c r="AEG21" s="219" t="s">
        <v>437</v>
      </c>
      <c r="AEH21" s="219" t="s">
        <v>437</v>
      </c>
      <c r="AEI21" s="219" t="s">
        <v>437</v>
      </c>
      <c r="AEJ21" s="219" t="s">
        <v>437</v>
      </c>
      <c r="AEK21" s="219" t="s">
        <v>437</v>
      </c>
      <c r="AEL21" s="219">
        <v>7</v>
      </c>
      <c r="AEM21" s="219" t="s">
        <v>437</v>
      </c>
      <c r="AEN21" s="219" t="s">
        <v>437</v>
      </c>
      <c r="AEO21" s="219">
        <v>8</v>
      </c>
      <c r="AEP21" s="219">
        <v>8</v>
      </c>
      <c r="AEQ21" s="219" t="s">
        <v>437</v>
      </c>
      <c r="AER21" s="219" t="s">
        <v>437</v>
      </c>
      <c r="AES21" s="219">
        <v>16</v>
      </c>
      <c r="AET21" s="219" t="s">
        <v>437</v>
      </c>
      <c r="AEU21" s="219">
        <v>2</v>
      </c>
      <c r="AEV21" s="219">
        <v>8</v>
      </c>
      <c r="AEW21" s="316" t="s">
        <v>437</v>
      </c>
      <c r="AEX21" s="301">
        <v>12</v>
      </c>
      <c r="AEY21" s="219" t="s">
        <v>437</v>
      </c>
      <c r="AEZ21" s="219">
        <v>6</v>
      </c>
      <c r="AFA21" s="219" t="s">
        <v>437</v>
      </c>
      <c r="AFB21" s="219" t="s">
        <v>437</v>
      </c>
      <c r="AFC21" s="219" t="s">
        <v>437</v>
      </c>
      <c r="AFD21" s="219" t="s">
        <v>437</v>
      </c>
      <c r="AFE21" s="219" t="s">
        <v>437</v>
      </c>
      <c r="AFF21" s="219" t="s">
        <v>437</v>
      </c>
      <c r="AFG21" s="219" t="s">
        <v>437</v>
      </c>
      <c r="AFH21" s="219" t="s">
        <v>437</v>
      </c>
      <c r="AFI21" s="219" t="s">
        <v>437</v>
      </c>
      <c r="AFJ21" s="219" t="s">
        <v>437</v>
      </c>
      <c r="AFK21" s="219" t="s">
        <v>437</v>
      </c>
      <c r="AFL21" s="219" t="s">
        <v>437</v>
      </c>
      <c r="AFM21" s="219" t="s">
        <v>437</v>
      </c>
      <c r="AFN21" s="219" t="s">
        <v>437</v>
      </c>
      <c r="AFO21" s="219" t="s">
        <v>437</v>
      </c>
      <c r="AFP21" s="219" t="s">
        <v>437</v>
      </c>
      <c r="AFQ21" s="219" t="s">
        <v>437</v>
      </c>
      <c r="AFR21" s="219" t="s">
        <v>437</v>
      </c>
      <c r="AFS21" s="219" t="s">
        <v>437</v>
      </c>
      <c r="AFT21" s="219" t="s">
        <v>437</v>
      </c>
      <c r="AFU21" s="219" t="s">
        <v>437</v>
      </c>
      <c r="AFV21" s="219" t="s">
        <v>437</v>
      </c>
      <c r="AFW21" s="219" t="s">
        <v>437</v>
      </c>
      <c r="AFX21" s="219" t="s">
        <v>437</v>
      </c>
      <c r="AFY21" s="219" t="s">
        <v>437</v>
      </c>
      <c r="AFZ21" s="219" t="s">
        <v>437</v>
      </c>
      <c r="AGA21" s="219" t="s">
        <v>437</v>
      </c>
      <c r="AGB21" s="316" t="s">
        <v>437</v>
      </c>
      <c r="AHG21" s="301" t="s">
        <v>437</v>
      </c>
      <c r="AHH21" s="219" t="s">
        <v>437</v>
      </c>
      <c r="AHI21" s="219" t="s">
        <v>437</v>
      </c>
      <c r="AHJ21" s="219" t="s">
        <v>437</v>
      </c>
      <c r="AHK21" s="219" t="s">
        <v>437</v>
      </c>
      <c r="AHL21" s="219" t="s">
        <v>437</v>
      </c>
      <c r="AHM21" s="219" t="s">
        <v>437</v>
      </c>
      <c r="AHN21" s="219" t="s">
        <v>437</v>
      </c>
      <c r="AHO21" s="219" t="s">
        <v>437</v>
      </c>
      <c r="AHP21" s="219" t="s">
        <v>437</v>
      </c>
      <c r="AHQ21" s="219" t="s">
        <v>437</v>
      </c>
      <c r="AHR21" s="219" t="s">
        <v>437</v>
      </c>
      <c r="AHS21" s="219" t="s">
        <v>437</v>
      </c>
      <c r="AHT21" s="219" t="s">
        <v>437</v>
      </c>
      <c r="AHU21" s="219" t="s">
        <v>437</v>
      </c>
      <c r="AHV21" s="219" t="s">
        <v>437</v>
      </c>
      <c r="AHW21" s="219" t="s">
        <v>437</v>
      </c>
      <c r="AHX21" s="219" t="s">
        <v>437</v>
      </c>
      <c r="AHY21" s="219" t="s">
        <v>437</v>
      </c>
      <c r="AHZ21" s="219" t="s">
        <v>437</v>
      </c>
      <c r="AIA21" s="219" t="s">
        <v>437</v>
      </c>
      <c r="AIB21" s="219" t="s">
        <v>437</v>
      </c>
      <c r="AIC21" s="219" t="s">
        <v>437</v>
      </c>
      <c r="AID21" s="219" t="s">
        <v>437</v>
      </c>
      <c r="AIE21" s="219" t="s">
        <v>437</v>
      </c>
      <c r="AIF21" s="219" t="s">
        <v>437</v>
      </c>
      <c r="AIG21" s="219" t="s">
        <v>437</v>
      </c>
      <c r="AIH21" s="219" t="s">
        <v>437</v>
      </c>
      <c r="AII21" s="219" t="s">
        <v>437</v>
      </c>
      <c r="AIJ21" s="219" t="s">
        <v>437</v>
      </c>
      <c r="AIK21" s="316" t="s">
        <v>437</v>
      </c>
      <c r="AIL21" s="656" t="str">
        <f>INDEX([1]集計!$G:$AK,MATCH($B15,[1]集計!$A$1:$A$945,0)+5,MATCH(AIL$234,[1]集計!$G$2:$AK$2,0))</f>
        <v/>
      </c>
      <c r="AIM21" s="657" t="str">
        <f>INDEX([1]集計!$G:$AK,MATCH($B15,[1]集計!$A$1:$A$945,0)+5,MATCH(AIM$234,[1]集計!$G$2:$AK$2,0))</f>
        <v/>
      </c>
      <c r="AIN21" s="657">
        <f>INDEX([1]集計!$G:$AK,MATCH($B15,[1]集計!$A$1:$A$945,0)+5,MATCH(AIN$234,[1]集計!$G$2:$AK$2,0))</f>
        <v>6</v>
      </c>
      <c r="AIO21" s="657">
        <f>INDEX([1]集計!$G:$AK,MATCH($B15,[1]集計!$A$1:$A$945,0)+5,MATCH(AIO$234,[1]集計!$G$2:$AK$2,0))</f>
        <v>2</v>
      </c>
      <c r="AIP21" s="657">
        <f>INDEX([1]集計!$G:$AK,MATCH($B15,[1]集計!$A$1:$A$945,0)+5,MATCH(AIP$234,[1]集計!$G$2:$AK$2,0))</f>
        <v>3</v>
      </c>
      <c r="AIQ21" s="657">
        <f>INDEX([1]集計!$G:$AK,MATCH($B15,[1]集計!$A$1:$A$945,0)+5,MATCH(AIQ$234,[1]集計!$G$2:$AK$2,0))</f>
        <v>4</v>
      </c>
      <c r="AIR21" s="657" t="str">
        <f>INDEX([1]集計!$G:$AK,MATCH($B15,[1]集計!$A$1:$A$945,0)+5,MATCH(AIR$234,[1]集計!$G$2:$AK$2,0))</f>
        <v/>
      </c>
      <c r="AIS21" s="657" t="str">
        <f>INDEX([1]集計!$G:$AK,MATCH($B15,[1]集計!$A$1:$A$945,0)+5,MATCH(AIS$234,[1]集計!$G$2:$AK$2,0))</f>
        <v/>
      </c>
      <c r="AIT21" s="657">
        <f>INDEX([1]集計!$G:$AK,MATCH($B15,[1]集計!$A$1:$A$945,0)+5,MATCH(AIT$234,[1]集計!$G$2:$AK$2,0))</f>
        <v>1</v>
      </c>
      <c r="AIU21" s="657" t="str">
        <f>INDEX([1]集計!$G:$AK,MATCH($B15,[1]集計!$A$1:$A$945,0)+5,MATCH(AIU$234,[1]集計!$G$2:$AK$2,0))</f>
        <v/>
      </c>
      <c r="AIV21" s="47">
        <v>4</v>
      </c>
      <c r="AIW21" s="216">
        <v>4</v>
      </c>
      <c r="AIX21" s="119">
        <v>2</v>
      </c>
      <c r="AIZ21" s="119">
        <v>2</v>
      </c>
      <c r="AJA21" s="119">
        <v>2</v>
      </c>
      <c r="AJB21" s="119">
        <v>2</v>
      </c>
      <c r="AJC21" s="119">
        <v>2</v>
      </c>
    </row>
    <row r="22" spans="1:1020" s="119" customFormat="1" ht="14.25" hidden="1" customHeight="1" outlineLevel="1" thickBot="1">
      <c r="A22" s="157" t="s">
        <v>233</v>
      </c>
      <c r="B22" s="163">
        <f>SUM(B20/(B17*E23/100))</f>
        <v>0.98730158730158735</v>
      </c>
      <c r="C22" s="164" t="s">
        <v>235</v>
      </c>
      <c r="D22" s="671">
        <f>SUM(D16:D21)</f>
        <v>1244</v>
      </c>
      <c r="E22" s="182">
        <v>41</v>
      </c>
      <c r="F22" s="183"/>
      <c r="G22" s="49">
        <f>((E22/F23*1000)*-0.0107+47.419)*E22</f>
        <v>1540.2558021558498</v>
      </c>
      <c r="H22" s="156">
        <f>SUM(H16:H21)</f>
        <v>1298</v>
      </c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OA22" s="136"/>
      <c r="OB22" s="136"/>
      <c r="OC22" s="136"/>
      <c r="OD22" s="136"/>
      <c r="OE22" s="136"/>
      <c r="OF22" s="136"/>
      <c r="OG22" s="136"/>
      <c r="OH22" s="136"/>
      <c r="OI22" s="136"/>
      <c r="OJ22" s="136"/>
      <c r="OK22" s="136"/>
      <c r="OL22" s="136"/>
      <c r="OM22" s="136"/>
      <c r="ON22" s="136"/>
      <c r="OO22" s="136"/>
      <c r="OP22" s="136"/>
      <c r="OQ22" s="136"/>
      <c r="OR22" s="136"/>
      <c r="OS22" s="136"/>
      <c r="OT22" s="136"/>
      <c r="OU22" s="136"/>
      <c r="OV22" s="136"/>
      <c r="OW22" s="136"/>
      <c r="OX22" s="136"/>
      <c r="OY22" s="136"/>
      <c r="OZ22" s="136"/>
      <c r="PA22" s="136"/>
      <c r="PB22" s="136"/>
      <c r="PC22" s="136"/>
      <c r="PD22" s="136"/>
      <c r="PE22" s="136"/>
      <c r="PF22" s="136"/>
      <c r="PG22" s="136"/>
      <c r="PH22" s="136"/>
      <c r="PI22" s="136"/>
      <c r="PJ22" s="136"/>
      <c r="PK22" s="136"/>
      <c r="PL22" s="136"/>
      <c r="PM22" s="136"/>
      <c r="PN22" s="136"/>
      <c r="PO22" s="136"/>
      <c r="PP22" s="136"/>
      <c r="PQ22" s="136"/>
      <c r="PR22" s="136"/>
      <c r="PS22" s="136"/>
      <c r="PT22" s="136"/>
      <c r="PU22" s="136"/>
      <c r="PV22" s="136"/>
      <c r="PW22" s="136"/>
      <c r="PX22" s="136"/>
      <c r="PY22" s="136"/>
      <c r="PZ22" s="136"/>
      <c r="QA22" s="136"/>
      <c r="QB22" s="136"/>
      <c r="QC22" s="136"/>
      <c r="QD22" s="136"/>
      <c r="QE22" s="136"/>
      <c r="QF22" s="136"/>
      <c r="QG22" s="136"/>
      <c r="QH22" s="136"/>
      <c r="QI22" s="136"/>
      <c r="QJ22" s="136"/>
      <c r="QK22" s="136"/>
      <c r="QL22" s="136"/>
      <c r="QM22" s="136"/>
      <c r="QN22" s="136"/>
      <c r="QO22" s="136"/>
      <c r="QP22" s="136"/>
      <c r="QQ22" s="136"/>
      <c r="QR22" s="136"/>
      <c r="QS22" s="136"/>
      <c r="QT22" s="136"/>
      <c r="QU22" s="136"/>
      <c r="QV22" s="136"/>
      <c r="QW22" s="136"/>
      <c r="QX22" s="136"/>
      <c r="QY22" s="136"/>
      <c r="QZ22" s="136"/>
      <c r="RA22" s="136"/>
      <c r="RB22" s="136"/>
      <c r="RC22" s="136"/>
      <c r="RD22" s="136"/>
      <c r="RE22" s="136"/>
      <c r="RF22" s="136"/>
      <c r="RG22" s="136"/>
      <c r="RH22" s="136"/>
      <c r="RI22" s="136"/>
      <c r="RJ22" s="136"/>
      <c r="RK22" s="136"/>
      <c r="RL22" s="136"/>
      <c r="RM22" s="136"/>
      <c r="RN22" s="136"/>
      <c r="RO22" s="136"/>
      <c r="RP22" s="136"/>
      <c r="RQ22" s="136"/>
      <c r="RR22" s="136"/>
      <c r="RS22" s="136"/>
      <c r="RT22" s="136"/>
      <c r="RU22" s="136"/>
      <c r="RV22" s="136"/>
      <c r="RW22" s="136"/>
      <c r="RX22" s="136"/>
      <c r="RY22" s="136"/>
      <c r="RZ22" s="136"/>
      <c r="SA22" s="136"/>
      <c r="SB22" s="136"/>
      <c r="SC22" s="136"/>
      <c r="SD22" s="136"/>
      <c r="SE22" s="136"/>
      <c r="SF22" s="136"/>
      <c r="SP22" s="136"/>
      <c r="SQ22" s="136"/>
      <c r="SR22" s="136"/>
      <c r="SS22" s="136"/>
      <c r="ST22" s="136"/>
      <c r="SU22" s="136"/>
      <c r="SV22" s="136"/>
      <c r="SW22" s="136"/>
      <c r="SX22" s="136"/>
      <c r="SY22" s="136"/>
      <c r="SZ22" s="136"/>
      <c r="TA22" s="136"/>
      <c r="TB22" s="136"/>
      <c r="TC22" s="136"/>
      <c r="TD22" s="136"/>
      <c r="TE22" s="136"/>
      <c r="TF22" s="136"/>
      <c r="TG22" s="136"/>
      <c r="TH22" s="136"/>
      <c r="TI22" s="136"/>
      <c r="TJ22" s="136"/>
      <c r="TK22" s="136"/>
      <c r="TL22" s="136"/>
      <c r="TM22" s="136"/>
      <c r="TN22" s="136"/>
      <c r="TO22" s="136"/>
      <c r="TP22" s="136"/>
      <c r="TQ22" s="218"/>
      <c r="TR22" s="218"/>
      <c r="TS22" s="218"/>
      <c r="TT22" s="218"/>
      <c r="TU22" s="218"/>
      <c r="TV22" s="218"/>
      <c r="TW22" s="218"/>
      <c r="TX22" s="218"/>
      <c r="TY22" s="218"/>
      <c r="TZ22" s="218"/>
      <c r="UA22" s="218"/>
      <c r="UB22" s="218"/>
      <c r="UC22" s="218"/>
      <c r="UD22" s="218"/>
      <c r="UE22" s="218"/>
      <c r="AAH22" s="8">
        <f t="shared" ref="AAH22:ABK22" si="18">SUM(AAH16:AAH21)</f>
        <v>0</v>
      </c>
      <c r="AAI22" s="9">
        <f t="shared" si="18"/>
        <v>0</v>
      </c>
      <c r="AAJ22" s="9">
        <f t="shared" si="18"/>
        <v>0</v>
      </c>
      <c r="AAK22" s="9">
        <f t="shared" si="18"/>
        <v>0</v>
      </c>
      <c r="AAL22" s="9">
        <f t="shared" si="18"/>
        <v>0</v>
      </c>
      <c r="AAM22" s="9">
        <f t="shared" si="18"/>
        <v>0</v>
      </c>
      <c r="AAN22" s="9">
        <f t="shared" si="18"/>
        <v>0</v>
      </c>
      <c r="AAO22" s="9">
        <f t="shared" si="18"/>
        <v>0</v>
      </c>
      <c r="AAP22" s="9">
        <f t="shared" si="18"/>
        <v>0</v>
      </c>
      <c r="AAQ22" s="9">
        <f t="shared" si="18"/>
        <v>0</v>
      </c>
      <c r="AAR22" s="9">
        <f t="shared" si="18"/>
        <v>0</v>
      </c>
      <c r="AAS22" s="9">
        <f t="shared" si="18"/>
        <v>0</v>
      </c>
      <c r="AAT22" s="9">
        <f t="shared" si="18"/>
        <v>0</v>
      </c>
      <c r="AAU22" s="9">
        <f t="shared" si="18"/>
        <v>0</v>
      </c>
      <c r="AAV22" s="9">
        <f t="shared" si="18"/>
        <v>0</v>
      </c>
      <c r="AAW22" s="9">
        <f t="shared" si="18"/>
        <v>0</v>
      </c>
      <c r="AAX22" s="9">
        <f t="shared" si="18"/>
        <v>0</v>
      </c>
      <c r="AAY22" s="9">
        <f t="shared" si="18"/>
        <v>0</v>
      </c>
      <c r="AAZ22" s="9">
        <f t="shared" si="18"/>
        <v>0</v>
      </c>
      <c r="ABA22" s="9">
        <f t="shared" si="18"/>
        <v>3</v>
      </c>
      <c r="ABB22" s="9">
        <f t="shared" si="18"/>
        <v>10</v>
      </c>
      <c r="ABC22" s="9">
        <f t="shared" si="18"/>
        <v>0</v>
      </c>
      <c r="ABD22" s="9">
        <f t="shared" si="18"/>
        <v>0</v>
      </c>
      <c r="ABE22" s="9">
        <f t="shared" si="18"/>
        <v>0</v>
      </c>
      <c r="ABF22" s="9">
        <f t="shared" si="18"/>
        <v>0</v>
      </c>
      <c r="ABG22" s="9">
        <f t="shared" si="18"/>
        <v>0</v>
      </c>
      <c r="ABH22" s="9">
        <f t="shared" si="18"/>
        <v>0</v>
      </c>
      <c r="ABI22" s="9">
        <f t="shared" si="18"/>
        <v>0</v>
      </c>
      <c r="ABJ22" s="9">
        <f t="shared" si="18"/>
        <v>18</v>
      </c>
      <c r="ABK22" s="10">
        <f t="shared" si="18"/>
        <v>0</v>
      </c>
      <c r="ABL22" s="8">
        <f t="shared" ref="ABL22:ACP22" si="19">SUM(ABL16:ABL21)</f>
        <v>0</v>
      </c>
      <c r="ABM22" s="9">
        <f t="shared" si="19"/>
        <v>22</v>
      </c>
      <c r="ABN22" s="9">
        <f t="shared" si="19"/>
        <v>12</v>
      </c>
      <c r="ABO22" s="9">
        <f t="shared" si="19"/>
        <v>16</v>
      </c>
      <c r="ABP22" s="9">
        <f t="shared" si="19"/>
        <v>17</v>
      </c>
      <c r="ABQ22" s="9">
        <f t="shared" si="19"/>
        <v>42</v>
      </c>
      <c r="ABR22" s="9">
        <f t="shared" si="19"/>
        <v>28</v>
      </c>
      <c r="ABS22" s="9">
        <f t="shared" si="19"/>
        <v>0</v>
      </c>
      <c r="ABT22" s="9">
        <f t="shared" si="19"/>
        <v>4</v>
      </c>
      <c r="ABU22" s="9">
        <f t="shared" si="19"/>
        <v>0</v>
      </c>
      <c r="ABV22" s="9">
        <f t="shared" si="19"/>
        <v>0</v>
      </c>
      <c r="ABW22" s="9">
        <f>SUM(ABW16:ABW21)</f>
        <v>0</v>
      </c>
      <c r="ABX22" s="9">
        <f t="shared" si="19"/>
        <v>0</v>
      </c>
      <c r="ABY22" s="9">
        <f t="shared" si="19"/>
        <v>0</v>
      </c>
      <c r="ABZ22" s="9">
        <f t="shared" si="19"/>
        <v>0</v>
      </c>
      <c r="ACA22" s="9">
        <f t="shared" si="19"/>
        <v>7</v>
      </c>
      <c r="ACB22" s="9">
        <f t="shared" si="19"/>
        <v>0</v>
      </c>
      <c r="ACC22" s="9">
        <f t="shared" si="19"/>
        <v>0</v>
      </c>
      <c r="ACD22" s="9">
        <f t="shared" si="19"/>
        <v>0</v>
      </c>
      <c r="ACE22" s="9">
        <f t="shared" si="19"/>
        <v>4</v>
      </c>
      <c r="ACF22" s="9">
        <f t="shared" si="19"/>
        <v>19</v>
      </c>
      <c r="ACG22" s="9">
        <f t="shared" si="19"/>
        <v>0</v>
      </c>
      <c r="ACH22" s="9">
        <f t="shared" si="19"/>
        <v>0</v>
      </c>
      <c r="ACI22" s="9">
        <f t="shared" si="19"/>
        <v>35</v>
      </c>
      <c r="ACJ22" s="9">
        <f t="shared" si="19"/>
        <v>34</v>
      </c>
      <c r="ACK22" s="9">
        <f t="shared" si="19"/>
        <v>43</v>
      </c>
      <c r="ACL22" s="9">
        <f t="shared" si="19"/>
        <v>22</v>
      </c>
      <c r="ACM22" s="9">
        <f t="shared" si="19"/>
        <v>35</v>
      </c>
      <c r="ACN22" s="9">
        <f t="shared" si="19"/>
        <v>0</v>
      </c>
      <c r="ACO22" s="9">
        <f t="shared" si="19"/>
        <v>29</v>
      </c>
      <c r="ACP22" s="10">
        <f t="shared" si="19"/>
        <v>24</v>
      </c>
      <c r="ACQ22" s="8">
        <f t="shared" ref="ACQ22:ADU22" si="20">SUM(ACQ16:ACQ21)</f>
        <v>14</v>
      </c>
      <c r="ACR22" s="9">
        <f t="shared" si="20"/>
        <v>24</v>
      </c>
      <c r="ACS22" s="9">
        <f t="shared" si="20"/>
        <v>21</v>
      </c>
      <c r="ACT22" s="9">
        <f t="shared" si="20"/>
        <v>0</v>
      </c>
      <c r="ACU22" s="9">
        <f t="shared" si="20"/>
        <v>0</v>
      </c>
      <c r="ACV22" s="9">
        <f t="shared" si="20"/>
        <v>16</v>
      </c>
      <c r="ACW22" s="9">
        <f t="shared" si="20"/>
        <v>16</v>
      </c>
      <c r="ACX22" s="9">
        <f t="shared" si="20"/>
        <v>14</v>
      </c>
      <c r="ACY22" s="9">
        <f t="shared" si="20"/>
        <v>17</v>
      </c>
      <c r="ACZ22" s="9">
        <f t="shared" si="20"/>
        <v>12</v>
      </c>
      <c r="ADA22" s="9">
        <f t="shared" si="20"/>
        <v>0</v>
      </c>
      <c r="ADB22" s="9">
        <f>SUM(ADB16:ADB21)</f>
        <v>0</v>
      </c>
      <c r="ADC22" s="9">
        <f t="shared" si="20"/>
        <v>7</v>
      </c>
      <c r="ADD22" s="9">
        <f t="shared" si="20"/>
        <v>5</v>
      </c>
      <c r="ADE22" s="9">
        <f t="shared" si="20"/>
        <v>9</v>
      </c>
      <c r="ADF22" s="9">
        <f t="shared" si="20"/>
        <v>9</v>
      </c>
      <c r="ADG22" s="9">
        <f t="shared" si="20"/>
        <v>12</v>
      </c>
      <c r="ADH22" s="9">
        <f t="shared" si="20"/>
        <v>37</v>
      </c>
      <c r="ADI22" s="9">
        <f t="shared" si="20"/>
        <v>0</v>
      </c>
      <c r="ADJ22" s="9">
        <f t="shared" si="20"/>
        <v>39</v>
      </c>
      <c r="ADK22" s="9">
        <f t="shared" si="20"/>
        <v>36</v>
      </c>
      <c r="ADL22" s="9">
        <f t="shared" si="20"/>
        <v>0</v>
      </c>
      <c r="ADM22" s="9">
        <f t="shared" si="20"/>
        <v>46</v>
      </c>
      <c r="ADN22" s="9">
        <f t="shared" si="20"/>
        <v>42</v>
      </c>
      <c r="ADO22" s="9">
        <f t="shared" si="20"/>
        <v>0</v>
      </c>
      <c r="ADP22" s="9">
        <f t="shared" si="20"/>
        <v>0</v>
      </c>
      <c r="ADQ22" s="9">
        <f t="shared" si="20"/>
        <v>38</v>
      </c>
      <c r="ADR22" s="9">
        <f t="shared" si="20"/>
        <v>49</v>
      </c>
      <c r="ADS22" s="9">
        <f t="shared" si="20"/>
        <v>36</v>
      </c>
      <c r="ADT22" s="9">
        <f t="shared" si="20"/>
        <v>30</v>
      </c>
      <c r="ADU22" s="10">
        <f t="shared" si="20"/>
        <v>31</v>
      </c>
      <c r="ADV22" s="8">
        <f t="shared" ref="ADV22:AEW22" si="21">SUM(ADV16:ADV21)</f>
        <v>0</v>
      </c>
      <c r="ADW22" s="9">
        <f t="shared" si="21"/>
        <v>0</v>
      </c>
      <c r="ADX22" s="9">
        <f t="shared" si="21"/>
        <v>0</v>
      </c>
      <c r="ADY22" s="9">
        <f t="shared" si="21"/>
        <v>20</v>
      </c>
      <c r="ADZ22" s="9">
        <f t="shared" si="21"/>
        <v>6</v>
      </c>
      <c r="AEA22" s="9">
        <f t="shared" si="21"/>
        <v>12</v>
      </c>
      <c r="AEB22" s="9">
        <f t="shared" si="21"/>
        <v>7</v>
      </c>
      <c r="AEC22" s="9">
        <f t="shared" si="21"/>
        <v>6</v>
      </c>
      <c r="AED22" s="9">
        <f t="shared" si="21"/>
        <v>0</v>
      </c>
      <c r="AEE22" s="9">
        <f t="shared" si="21"/>
        <v>10</v>
      </c>
      <c r="AEF22" s="9">
        <f t="shared" si="21"/>
        <v>13</v>
      </c>
      <c r="AEG22" s="9">
        <f t="shared" si="21"/>
        <v>18</v>
      </c>
      <c r="AEH22" s="9">
        <f t="shared" si="21"/>
        <v>9</v>
      </c>
      <c r="AEI22" s="9">
        <f t="shared" si="21"/>
        <v>0</v>
      </c>
      <c r="AEJ22" s="9">
        <f t="shared" si="21"/>
        <v>8</v>
      </c>
      <c r="AEK22" s="9">
        <f t="shared" si="21"/>
        <v>0</v>
      </c>
      <c r="AEL22" s="9">
        <f t="shared" si="21"/>
        <v>8</v>
      </c>
      <c r="AEM22" s="9">
        <f t="shared" si="21"/>
        <v>0</v>
      </c>
      <c r="AEN22" s="9">
        <f t="shared" si="21"/>
        <v>20</v>
      </c>
      <c r="AEO22" s="9">
        <f t="shared" si="21"/>
        <v>24</v>
      </c>
      <c r="AEP22" s="9">
        <f t="shared" si="21"/>
        <v>16</v>
      </c>
      <c r="AEQ22" s="9">
        <f t="shared" si="21"/>
        <v>0</v>
      </c>
      <c r="AER22" s="9">
        <f t="shared" si="21"/>
        <v>0</v>
      </c>
      <c r="AES22" s="9">
        <f t="shared" si="21"/>
        <v>16</v>
      </c>
      <c r="AET22" s="9">
        <f t="shared" si="21"/>
        <v>0</v>
      </c>
      <c r="AEU22" s="9">
        <f t="shared" si="21"/>
        <v>2</v>
      </c>
      <c r="AEV22" s="9">
        <f t="shared" si="21"/>
        <v>8</v>
      </c>
      <c r="AEW22" s="10">
        <f t="shared" si="21"/>
        <v>0</v>
      </c>
      <c r="AEX22" s="8">
        <f t="shared" ref="AEX22:AGB22" si="22">SUM(AEX16:AEX21)</f>
        <v>12</v>
      </c>
      <c r="AEY22" s="9">
        <f t="shared" si="22"/>
        <v>0</v>
      </c>
      <c r="AEZ22" s="9">
        <f t="shared" si="22"/>
        <v>6</v>
      </c>
      <c r="AFA22" s="9">
        <f t="shared" si="22"/>
        <v>0</v>
      </c>
      <c r="AFB22" s="9">
        <f t="shared" si="22"/>
        <v>0</v>
      </c>
      <c r="AFC22" s="9">
        <f t="shared" si="22"/>
        <v>0</v>
      </c>
      <c r="AFD22" s="9">
        <f t="shared" si="22"/>
        <v>0</v>
      </c>
      <c r="AFE22" s="9">
        <f t="shared" si="22"/>
        <v>0</v>
      </c>
      <c r="AFF22" s="9">
        <f t="shared" si="22"/>
        <v>0</v>
      </c>
      <c r="AFG22" s="9">
        <f t="shared" si="22"/>
        <v>0</v>
      </c>
      <c r="AFH22" s="9">
        <f t="shared" si="22"/>
        <v>0</v>
      </c>
      <c r="AFI22" s="9">
        <f>SUM(AFI16:AFI21)</f>
        <v>0</v>
      </c>
      <c r="AFJ22" s="9">
        <f t="shared" si="22"/>
        <v>0</v>
      </c>
      <c r="AFK22" s="9">
        <f t="shared" si="22"/>
        <v>0</v>
      </c>
      <c r="AFL22" s="9">
        <f t="shared" si="22"/>
        <v>0</v>
      </c>
      <c r="AFM22" s="9">
        <f t="shared" si="22"/>
        <v>0</v>
      </c>
      <c r="AFN22" s="9">
        <f t="shared" si="22"/>
        <v>0</v>
      </c>
      <c r="AFO22" s="9">
        <f t="shared" si="22"/>
        <v>0</v>
      </c>
      <c r="AFP22" s="9">
        <f t="shared" si="22"/>
        <v>0</v>
      </c>
      <c r="AFQ22" s="9">
        <f t="shared" si="22"/>
        <v>0</v>
      </c>
      <c r="AFR22" s="9">
        <f t="shared" si="22"/>
        <v>0</v>
      </c>
      <c r="AFS22" s="9">
        <f t="shared" si="22"/>
        <v>0</v>
      </c>
      <c r="AFT22" s="9">
        <f t="shared" si="22"/>
        <v>0</v>
      </c>
      <c r="AFU22" s="9">
        <f t="shared" si="22"/>
        <v>0</v>
      </c>
      <c r="AFV22" s="9">
        <f t="shared" si="22"/>
        <v>0</v>
      </c>
      <c r="AFW22" s="9">
        <f t="shared" si="22"/>
        <v>0</v>
      </c>
      <c r="AFX22" s="9">
        <f t="shared" si="22"/>
        <v>0</v>
      </c>
      <c r="AFY22" s="9">
        <f t="shared" si="22"/>
        <v>0</v>
      </c>
      <c r="AFZ22" s="9">
        <f t="shared" si="22"/>
        <v>0</v>
      </c>
      <c r="AGA22" s="9">
        <f t="shared" si="22"/>
        <v>0</v>
      </c>
      <c r="AGB22" s="10">
        <f t="shared" si="22"/>
        <v>0</v>
      </c>
      <c r="AHG22" s="8">
        <f t="shared" ref="AHG22:AIK22" si="23">SUM(AHG16:AHG21)</f>
        <v>0</v>
      </c>
      <c r="AHH22" s="9">
        <f t="shared" si="23"/>
        <v>0</v>
      </c>
      <c r="AHI22" s="9">
        <f t="shared" si="23"/>
        <v>0</v>
      </c>
      <c r="AHJ22" s="9">
        <f t="shared" si="23"/>
        <v>0</v>
      </c>
      <c r="AHK22" s="9">
        <f t="shared" si="23"/>
        <v>0</v>
      </c>
      <c r="AHL22" s="9">
        <f t="shared" si="23"/>
        <v>0</v>
      </c>
      <c r="AHM22" s="9">
        <f t="shared" si="23"/>
        <v>0</v>
      </c>
      <c r="AHN22" s="9">
        <f t="shared" si="23"/>
        <v>0</v>
      </c>
      <c r="AHO22" s="9">
        <f t="shared" si="23"/>
        <v>0</v>
      </c>
      <c r="AHP22" s="9">
        <f t="shared" si="23"/>
        <v>0</v>
      </c>
      <c r="AHQ22" s="9">
        <f t="shared" si="23"/>
        <v>0</v>
      </c>
      <c r="AHR22" s="9">
        <f>SUM(AHR16:AHR21)</f>
        <v>0</v>
      </c>
      <c r="AHS22" s="9">
        <f t="shared" si="23"/>
        <v>0</v>
      </c>
      <c r="AHT22" s="9">
        <f t="shared" si="23"/>
        <v>0</v>
      </c>
      <c r="AHU22" s="9">
        <f t="shared" si="23"/>
        <v>0</v>
      </c>
      <c r="AHV22" s="9">
        <f t="shared" si="23"/>
        <v>0</v>
      </c>
      <c r="AHW22" s="9">
        <f t="shared" si="23"/>
        <v>0</v>
      </c>
      <c r="AHX22" s="9">
        <f t="shared" si="23"/>
        <v>0</v>
      </c>
      <c r="AHY22" s="9">
        <f t="shared" si="23"/>
        <v>0</v>
      </c>
      <c r="AHZ22" s="9">
        <f t="shared" si="23"/>
        <v>0</v>
      </c>
      <c r="AIA22" s="9">
        <f t="shared" si="23"/>
        <v>0</v>
      </c>
      <c r="AIB22" s="9">
        <f t="shared" si="23"/>
        <v>0</v>
      </c>
      <c r="AIC22" s="9">
        <f t="shared" si="23"/>
        <v>0</v>
      </c>
      <c r="AID22" s="9">
        <f t="shared" si="23"/>
        <v>0</v>
      </c>
      <c r="AIE22" s="9">
        <f t="shared" si="23"/>
        <v>0</v>
      </c>
      <c r="AIF22" s="9">
        <f t="shared" si="23"/>
        <v>0</v>
      </c>
      <c r="AIG22" s="9">
        <f t="shared" si="23"/>
        <v>11</v>
      </c>
      <c r="AIH22" s="9">
        <f t="shared" si="23"/>
        <v>12</v>
      </c>
      <c r="AII22" s="9">
        <f t="shared" si="23"/>
        <v>12</v>
      </c>
      <c r="AIJ22" s="9">
        <f t="shared" si="23"/>
        <v>4</v>
      </c>
      <c r="AIK22" s="10">
        <f t="shared" si="23"/>
        <v>0</v>
      </c>
      <c r="AIL22" s="8">
        <f t="shared" ref="AIL22" si="24">SUM(AIL16:AIL21)</f>
        <v>0</v>
      </c>
      <c r="AIM22" s="9">
        <f t="shared" ref="AIM22:AIO22" si="25">SUM(AIM16:AIM21)</f>
        <v>11</v>
      </c>
      <c r="AIN22" s="9">
        <f t="shared" si="25"/>
        <v>10</v>
      </c>
      <c r="AIO22" s="9">
        <f t="shared" si="25"/>
        <v>3</v>
      </c>
      <c r="AIW22" s="138"/>
    </row>
    <row r="23" spans="1:1020" s="119" customFormat="1" ht="14.25" hidden="1" customHeight="1" outlineLevel="1" thickBot="1">
      <c r="A23" s="158" t="s">
        <v>233</v>
      </c>
      <c r="B23" s="165">
        <f>SUM(B20/(B18*E23/100))</f>
        <v>0.91042154566744726</v>
      </c>
      <c r="C23" s="166">
        <f>SUM(B20/(E22*E23/100))</f>
        <v>43.344947735191639</v>
      </c>
      <c r="D23" s="73" t="s">
        <v>236</v>
      </c>
      <c r="E23" s="167">
        <v>70</v>
      </c>
      <c r="F23" s="175">
        <v>44.53</v>
      </c>
      <c r="G23" s="176"/>
      <c r="H23" s="187"/>
      <c r="OA23" s="136"/>
      <c r="OB23" s="136"/>
      <c r="OC23" s="136"/>
      <c r="OD23" s="136"/>
      <c r="OE23" s="136"/>
      <c r="OF23" s="136"/>
      <c r="OG23" s="136"/>
      <c r="OH23" s="136"/>
      <c r="OI23" s="136"/>
      <c r="OJ23" s="136"/>
      <c r="OK23" s="136"/>
      <c r="OL23" s="136"/>
      <c r="OM23" s="136"/>
      <c r="ON23" s="136"/>
      <c r="OO23" s="136"/>
      <c r="OP23" s="136"/>
      <c r="OQ23" s="136"/>
      <c r="OR23" s="136"/>
      <c r="OS23" s="136"/>
      <c r="OT23" s="136"/>
      <c r="OU23" s="136"/>
      <c r="OV23" s="136"/>
      <c r="OW23" s="136"/>
      <c r="OX23" s="136"/>
      <c r="OY23" s="136"/>
      <c r="OZ23" s="136"/>
      <c r="PA23" s="136"/>
      <c r="PB23" s="136"/>
      <c r="PC23" s="136"/>
      <c r="PD23" s="136"/>
      <c r="PE23" s="136"/>
      <c r="PF23" s="136"/>
      <c r="PG23" s="136"/>
      <c r="PH23" s="136"/>
      <c r="PI23" s="136"/>
      <c r="PJ23" s="136"/>
      <c r="PK23" s="136"/>
      <c r="PL23" s="136"/>
      <c r="PM23" s="136"/>
      <c r="PN23" s="136"/>
      <c r="PO23" s="136"/>
      <c r="PP23" s="136"/>
      <c r="PQ23" s="136"/>
      <c r="PR23" s="136"/>
      <c r="PS23" s="136"/>
      <c r="PT23" s="136"/>
      <c r="PU23" s="136"/>
      <c r="PV23" s="136"/>
      <c r="PW23" s="136"/>
      <c r="PX23" s="136"/>
      <c r="PY23" s="136"/>
      <c r="PZ23" s="136"/>
      <c r="QA23" s="136"/>
      <c r="QB23" s="136"/>
      <c r="QC23" s="136"/>
      <c r="QD23" s="136"/>
      <c r="QE23" s="136"/>
      <c r="QF23" s="136"/>
      <c r="QG23" s="136"/>
      <c r="QH23" s="136"/>
      <c r="QI23" s="136"/>
      <c r="QJ23" s="136"/>
      <c r="QK23" s="136"/>
      <c r="QL23" s="136"/>
      <c r="QM23" s="136"/>
      <c r="QN23" s="136"/>
      <c r="QO23" s="136"/>
      <c r="QP23" s="136"/>
      <c r="QQ23" s="136"/>
      <c r="QR23" s="136"/>
      <c r="QS23" s="136"/>
      <c r="QT23" s="136"/>
      <c r="QU23" s="136"/>
      <c r="QV23" s="136"/>
      <c r="QW23" s="136"/>
      <c r="QX23" s="136"/>
      <c r="QY23" s="136"/>
      <c r="QZ23" s="136"/>
      <c r="RA23" s="136"/>
      <c r="RB23" s="136"/>
      <c r="RC23" s="136"/>
      <c r="RD23" s="136"/>
      <c r="RE23" s="136"/>
      <c r="RF23" s="136"/>
      <c r="RG23" s="136"/>
      <c r="RH23" s="136"/>
      <c r="RI23" s="136"/>
      <c r="RJ23" s="136"/>
      <c r="RK23" s="136"/>
      <c r="RL23" s="136"/>
      <c r="RM23" s="136"/>
      <c r="RN23" s="136"/>
      <c r="RO23" s="136"/>
      <c r="RP23" s="136"/>
      <c r="RQ23" s="136"/>
      <c r="RR23" s="136"/>
      <c r="RS23" s="136"/>
      <c r="RT23" s="136"/>
      <c r="RU23" s="136"/>
      <c r="RV23" s="136"/>
      <c r="RW23" s="136"/>
      <c r="RX23" s="136"/>
      <c r="RY23" s="136"/>
      <c r="RZ23" s="136"/>
      <c r="SA23" s="136"/>
      <c r="SB23" s="136"/>
      <c r="SC23" s="136"/>
      <c r="SD23" s="136"/>
      <c r="SE23" s="136"/>
      <c r="SF23" s="136"/>
      <c r="SP23" s="136"/>
      <c r="SQ23" s="136"/>
      <c r="SR23" s="136"/>
      <c r="SS23" s="136"/>
      <c r="ST23" s="136"/>
      <c r="SU23" s="136"/>
      <c r="SV23" s="136"/>
      <c r="SW23" s="136"/>
      <c r="SX23" s="136"/>
      <c r="SY23" s="136"/>
      <c r="SZ23" s="136"/>
      <c r="TA23" s="136"/>
      <c r="TB23" s="136"/>
      <c r="TC23" s="136"/>
      <c r="TD23" s="136"/>
      <c r="TE23" s="136"/>
      <c r="TF23" s="136"/>
      <c r="TG23" s="136"/>
      <c r="TH23" s="136"/>
      <c r="TI23" s="136"/>
      <c r="TJ23" s="136"/>
      <c r="TK23" s="136"/>
      <c r="TL23" s="136"/>
      <c r="TM23" s="136"/>
      <c r="TN23" s="136"/>
      <c r="TO23" s="136"/>
      <c r="TP23" s="136"/>
      <c r="TQ23" s="218"/>
      <c r="TR23" s="218"/>
      <c r="TS23" s="218"/>
      <c r="TT23" s="218"/>
      <c r="TU23" s="218"/>
      <c r="TV23" s="218"/>
      <c r="TW23" s="218"/>
      <c r="TX23" s="218"/>
      <c r="TY23" s="218"/>
      <c r="TZ23" s="218"/>
      <c r="UA23" s="218"/>
      <c r="UB23" s="218"/>
      <c r="UC23" s="218"/>
      <c r="UD23" s="218"/>
      <c r="UE23" s="218"/>
      <c r="UJ23" s="218"/>
      <c r="UK23" s="218"/>
      <c r="UL23" s="218"/>
      <c r="AAH23" s="19" t="s">
        <v>38</v>
      </c>
      <c r="AAI23" s="20"/>
      <c r="AAJ23" s="21">
        <f>SUM(AAH16:ABK16)</f>
        <v>18</v>
      </c>
      <c r="AAK23" s="21"/>
      <c r="AAL23" s="20" t="s">
        <v>39</v>
      </c>
      <c r="AAM23" s="20"/>
      <c r="AAN23" s="21">
        <f>SUM(AAH17:ABK17)</f>
        <v>0</v>
      </c>
      <c r="AAO23" s="21"/>
      <c r="AAP23" s="20" t="s">
        <v>40</v>
      </c>
      <c r="AAQ23" s="20"/>
      <c r="AAR23" s="21">
        <f>SUM(AAH18:ABK18)</f>
        <v>0</v>
      </c>
      <c r="AAS23" s="21"/>
      <c r="AAT23" s="20" t="s">
        <v>41</v>
      </c>
      <c r="AAU23" s="20"/>
      <c r="AAV23" s="21">
        <f>SUM(AAH19:ABK19)</f>
        <v>0</v>
      </c>
      <c r="AAW23" s="21"/>
      <c r="AAX23" s="20" t="s">
        <v>42</v>
      </c>
      <c r="AAY23" s="20"/>
      <c r="AAZ23" s="21">
        <f>SUM(AAH20:ABK20)</f>
        <v>0</v>
      </c>
      <c r="ABA23" s="21"/>
      <c r="ABB23" s="20" t="s">
        <v>43</v>
      </c>
      <c r="ABC23" s="20"/>
      <c r="ABD23" s="21">
        <f>SUM(AAH21:ABK21)</f>
        <v>13</v>
      </c>
      <c r="ABE23" s="21"/>
      <c r="ABF23" s="22" t="s">
        <v>44</v>
      </c>
      <c r="ABG23" s="22"/>
      <c r="ABH23" s="21">
        <f>SUM(AAH22:ABK22)</f>
        <v>31</v>
      </c>
      <c r="ABI23" s="21"/>
      <c r="ABJ23" s="21"/>
      <c r="ABK23" s="217"/>
      <c r="ABL23" s="19" t="s">
        <v>38</v>
      </c>
      <c r="ABM23" s="20"/>
      <c r="ABN23" s="21">
        <f>SUM(ABL16:ACP16)</f>
        <v>232</v>
      </c>
      <c r="ABO23" s="21"/>
      <c r="ABP23" s="20" t="s">
        <v>39</v>
      </c>
      <c r="ABQ23" s="20"/>
      <c r="ABR23" s="21">
        <f>SUM(ABL17:ACP17)</f>
        <v>32</v>
      </c>
      <c r="ABS23" s="21"/>
      <c r="ABT23" s="20" t="s">
        <v>40</v>
      </c>
      <c r="ABU23" s="20"/>
      <c r="ABV23" s="21">
        <f>SUM(ABL18:ACP18)</f>
        <v>123</v>
      </c>
      <c r="ABW23" s="21"/>
      <c r="ABX23" s="20" t="s">
        <v>41</v>
      </c>
      <c r="ABY23" s="20"/>
      <c r="ABZ23" s="21">
        <f>SUM(ABL19:ACP19)</f>
        <v>6</v>
      </c>
      <c r="ACA23" s="21"/>
      <c r="ACB23" s="20" t="s">
        <v>42</v>
      </c>
      <c r="ACC23" s="20"/>
      <c r="ACD23" s="21">
        <f>SUM(ABL20:ACP20)</f>
        <v>0</v>
      </c>
      <c r="ACE23" s="21"/>
      <c r="ACF23" s="20" t="s">
        <v>43</v>
      </c>
      <c r="ACG23" s="20"/>
      <c r="ACH23" s="21">
        <f>SUM(ABL21:ACP21)</f>
        <v>0</v>
      </c>
      <c r="ACI23" s="21"/>
      <c r="ACJ23" s="22" t="s">
        <v>44</v>
      </c>
      <c r="ACK23" s="22"/>
      <c r="ACL23" s="21">
        <f>SUM(ABL22:ACP22)</f>
        <v>393</v>
      </c>
      <c r="ACM23" s="21"/>
      <c r="ACN23" s="21"/>
      <c r="ACO23" s="21"/>
      <c r="ACP23" s="217"/>
      <c r="ACQ23" s="19" t="s">
        <v>38</v>
      </c>
      <c r="ACR23" s="20"/>
      <c r="ACS23" s="21">
        <f>SUM(ACQ16:ADU16)</f>
        <v>122</v>
      </c>
      <c r="ACT23" s="21"/>
      <c r="ACU23" s="20" t="s">
        <v>39</v>
      </c>
      <c r="ACV23" s="20"/>
      <c r="ACW23" s="21">
        <f>SUM(ACQ17:ADU17)</f>
        <v>102</v>
      </c>
      <c r="ACX23" s="21"/>
      <c r="ACY23" s="20" t="s">
        <v>40</v>
      </c>
      <c r="ACZ23" s="20"/>
      <c r="ADA23" s="21">
        <f>SUM(ACQ18:ADU18)</f>
        <v>279</v>
      </c>
      <c r="ADB23" s="21"/>
      <c r="ADC23" s="20" t="s">
        <v>41</v>
      </c>
      <c r="ADD23" s="20"/>
      <c r="ADE23" s="21">
        <f>SUM(ACQ19:ADU19)</f>
        <v>43</v>
      </c>
      <c r="ADF23" s="21"/>
      <c r="ADG23" s="20" t="s">
        <v>42</v>
      </c>
      <c r="ADH23" s="20"/>
      <c r="ADI23" s="21">
        <f>SUM(ACQ20:ADU20)</f>
        <v>0</v>
      </c>
      <c r="ADJ23" s="21"/>
      <c r="ADK23" s="20" t="s">
        <v>43</v>
      </c>
      <c r="ADL23" s="20"/>
      <c r="ADM23" s="21">
        <f>SUM(ACQ21:ADU21)</f>
        <v>14</v>
      </c>
      <c r="ADN23" s="21"/>
      <c r="ADO23" s="22" t="s">
        <v>44</v>
      </c>
      <c r="ADP23" s="22"/>
      <c r="ADQ23" s="21">
        <f>SUM(ACQ22:ADU22)</f>
        <v>560</v>
      </c>
      <c r="ADR23" s="21"/>
      <c r="ADS23" s="21"/>
      <c r="ADT23" s="21"/>
      <c r="ADU23" s="217"/>
      <c r="ADV23" s="19" t="s">
        <v>38</v>
      </c>
      <c r="ADW23" s="20"/>
      <c r="ADX23" s="21">
        <f>SUM(ADV16:AEW16)</f>
        <v>2</v>
      </c>
      <c r="ADY23" s="21"/>
      <c r="ADZ23" s="20" t="s">
        <v>39</v>
      </c>
      <c r="AEA23" s="20"/>
      <c r="AEB23" s="21">
        <f>SUM(ADV17:AEW17)</f>
        <v>18</v>
      </c>
      <c r="AEC23" s="21"/>
      <c r="AED23" s="723" t="s">
        <v>40</v>
      </c>
      <c r="AEE23" s="724"/>
      <c r="AEF23" s="21">
        <f>SUM(ADV18:AEW18)</f>
        <v>77</v>
      </c>
      <c r="AEG23" s="21"/>
      <c r="AEH23" s="20" t="s">
        <v>41</v>
      </c>
      <c r="AEI23" s="431"/>
      <c r="AEJ23" s="21">
        <f>SUM(ADV19:AEW19)</f>
        <v>53</v>
      </c>
      <c r="AEK23" s="21"/>
      <c r="AEL23" s="20" t="s">
        <v>42</v>
      </c>
      <c r="AEM23" s="431"/>
      <c r="AEN23" s="21">
        <f>SUM(ADV20:AEW20)</f>
        <v>0</v>
      </c>
      <c r="AEO23" s="21"/>
      <c r="AEP23" s="20" t="s">
        <v>43</v>
      </c>
      <c r="AEQ23" s="431"/>
      <c r="AER23" s="21">
        <f>SUM(ADV21:AEW21)</f>
        <v>53</v>
      </c>
      <c r="AES23" s="21"/>
      <c r="AET23" s="22" t="s">
        <v>44</v>
      </c>
      <c r="AEU23" s="22"/>
      <c r="AEV23" s="21">
        <f>SUM(ADV22:AEW22)</f>
        <v>203</v>
      </c>
      <c r="AEW23" s="217"/>
      <c r="AEX23" s="19" t="s">
        <v>38</v>
      </c>
      <c r="AEY23" s="20"/>
      <c r="AEZ23" s="21">
        <f>SUM(AEX16:AGB16)</f>
        <v>0</v>
      </c>
      <c r="AFA23" s="21"/>
      <c r="AFB23" s="20" t="s">
        <v>39</v>
      </c>
      <c r="AFC23" s="20"/>
      <c r="AFD23" s="21">
        <f>SUM(AEX17:AGB17)</f>
        <v>0</v>
      </c>
      <c r="AFE23" s="21"/>
      <c r="AFF23" s="20" t="s">
        <v>40</v>
      </c>
      <c r="AFG23" s="20"/>
      <c r="AFH23" s="21">
        <f>SUM(AEX18:AGB18)</f>
        <v>0</v>
      </c>
      <c r="AFI23" s="21"/>
      <c r="AFJ23" s="20" t="s">
        <v>41</v>
      </c>
      <c r="AFK23" s="20"/>
      <c r="AFL23" s="21">
        <f>SUM(AEX19:AGB19)</f>
        <v>0</v>
      </c>
      <c r="AFM23" s="21"/>
      <c r="AFN23" s="20" t="s">
        <v>42</v>
      </c>
      <c r="AFO23" s="20"/>
      <c r="AFP23" s="21">
        <f>SUM(AEX20:AGB20)</f>
        <v>0</v>
      </c>
      <c r="AFQ23" s="21"/>
      <c r="AFR23" s="20" t="s">
        <v>43</v>
      </c>
      <c r="AFS23" s="20"/>
      <c r="AFT23" s="21">
        <f>SUM(AEX21:AGB21)</f>
        <v>18</v>
      </c>
      <c r="AFU23" s="21"/>
      <c r="AFV23" s="22" t="s">
        <v>44</v>
      </c>
      <c r="AFW23" s="22"/>
      <c r="AFX23" s="21">
        <f>SUM(AEX22:AGB22)</f>
        <v>18</v>
      </c>
      <c r="AFY23" s="21"/>
      <c r="AFZ23" s="21"/>
      <c r="AGA23" s="21"/>
      <c r="AGB23" s="217"/>
      <c r="AHG23" s="19" t="s">
        <v>38</v>
      </c>
      <c r="AHH23" s="20"/>
      <c r="AHI23" s="21">
        <f>SUM(AHG16:AIK16)</f>
        <v>0</v>
      </c>
      <c r="AHJ23" s="21"/>
      <c r="AHK23" s="20" t="s">
        <v>39</v>
      </c>
      <c r="AHL23" s="20"/>
      <c r="AHM23" s="21">
        <f>SUM(AHG17:AIK17)</f>
        <v>0</v>
      </c>
      <c r="AHN23" s="21"/>
      <c r="AHO23" s="20" t="s">
        <v>40</v>
      </c>
      <c r="AHP23" s="20"/>
      <c r="AHQ23" s="21">
        <f>SUM(AHG18:AIK18)</f>
        <v>0</v>
      </c>
      <c r="AHR23" s="21"/>
      <c r="AHS23" s="20" t="s">
        <v>41</v>
      </c>
      <c r="AHT23" s="20"/>
      <c r="AHU23" s="21">
        <f>SUM(AHG19:AIK19)</f>
        <v>0</v>
      </c>
      <c r="AHV23" s="21"/>
      <c r="AHW23" s="20" t="s">
        <v>42</v>
      </c>
      <c r="AHX23" s="20"/>
      <c r="AHY23" s="21">
        <f>SUM(AHG20:AIK20)</f>
        <v>39</v>
      </c>
      <c r="AHZ23" s="21"/>
      <c r="AIA23" s="20" t="s">
        <v>43</v>
      </c>
      <c r="AIB23" s="20"/>
      <c r="AIC23" s="21">
        <f>SUM(AHG21:AIK21)</f>
        <v>0</v>
      </c>
      <c r="AID23" s="21"/>
      <c r="AIE23" s="22" t="s">
        <v>44</v>
      </c>
      <c r="AIF23" s="22"/>
      <c r="AIG23" s="21">
        <f>SUM(AHG22:AIK22)</f>
        <v>39</v>
      </c>
      <c r="AIH23" s="21"/>
      <c r="AII23" s="21"/>
      <c r="AIJ23" s="21"/>
      <c r="AIK23" s="217"/>
      <c r="AIL23" s="652"/>
      <c r="AIM23" s="21"/>
      <c r="AIN23" s="21"/>
      <c r="AIO23" s="21"/>
      <c r="AIW23" s="138"/>
    </row>
    <row r="24" spans="1:1020" s="119" customFormat="1" ht="14.25" hidden="1" customHeight="1" outlineLevel="1">
      <c r="A24" s="208"/>
      <c r="B24" s="307" t="s">
        <v>237</v>
      </c>
      <c r="C24" s="247">
        <v>72.5</v>
      </c>
      <c r="D24" s="247"/>
      <c r="E24" s="314">
        <v>2.5</v>
      </c>
      <c r="F24" s="322">
        <v>3</v>
      </c>
      <c r="G24" s="313">
        <v>3.5</v>
      </c>
      <c r="H24" s="309">
        <v>4</v>
      </c>
      <c r="OA24" s="136"/>
      <c r="OB24" s="136"/>
      <c r="OC24" s="136"/>
      <c r="OD24" s="136"/>
      <c r="OE24" s="136"/>
      <c r="OF24" s="136"/>
      <c r="OG24" s="136"/>
      <c r="OH24" s="136"/>
      <c r="OI24" s="136"/>
      <c r="OJ24" s="136"/>
      <c r="OK24" s="136"/>
      <c r="OL24" s="136"/>
      <c r="OM24" s="136"/>
      <c r="ON24" s="136"/>
      <c r="OO24" s="136"/>
      <c r="OP24" s="136"/>
      <c r="OQ24" s="136"/>
      <c r="OR24" s="136"/>
      <c r="OS24" s="136"/>
      <c r="OT24" s="136"/>
      <c r="OU24" s="136"/>
      <c r="OV24" s="136"/>
      <c r="OW24" s="136"/>
      <c r="OX24" s="136"/>
      <c r="OY24" s="136"/>
      <c r="OZ24" s="136"/>
      <c r="PA24" s="136"/>
      <c r="PB24" s="136"/>
      <c r="PC24" s="136"/>
      <c r="PD24" s="136"/>
      <c r="PE24" s="136"/>
      <c r="PF24" s="136"/>
      <c r="PG24" s="136"/>
      <c r="PH24" s="136"/>
      <c r="PI24" s="136"/>
      <c r="PJ24" s="136"/>
      <c r="PK24" s="136"/>
      <c r="PL24" s="136"/>
      <c r="PM24" s="136"/>
      <c r="PN24" s="136"/>
      <c r="PO24" s="136"/>
      <c r="PP24" s="136"/>
      <c r="PQ24" s="136"/>
      <c r="PR24" s="136"/>
      <c r="PS24" s="136"/>
      <c r="PT24" s="136"/>
      <c r="PU24" s="136"/>
      <c r="PV24" s="136"/>
      <c r="PW24" s="136"/>
      <c r="PX24" s="136"/>
      <c r="PY24" s="136"/>
      <c r="PZ24" s="136"/>
      <c r="QA24" s="136"/>
      <c r="QB24" s="136"/>
      <c r="QC24" s="136"/>
      <c r="QD24" s="136"/>
      <c r="QE24" s="136"/>
      <c r="QF24" s="136"/>
      <c r="QG24" s="136"/>
      <c r="QH24" s="136"/>
      <c r="QI24" s="136"/>
      <c r="QJ24" s="136"/>
      <c r="QK24" s="136"/>
      <c r="QL24" s="136"/>
      <c r="QM24" s="136"/>
      <c r="QN24" s="136"/>
      <c r="QO24" s="136"/>
      <c r="QP24" s="136"/>
      <c r="QQ24" s="136"/>
      <c r="QR24" s="136"/>
      <c r="QS24" s="136"/>
      <c r="QT24" s="136"/>
      <c r="QU24" s="136"/>
      <c r="QV24" s="136"/>
      <c r="QW24" s="136"/>
      <c r="QX24" s="136"/>
      <c r="QY24" s="136"/>
      <c r="QZ24" s="136"/>
      <c r="RA24" s="136"/>
      <c r="RB24" s="136"/>
      <c r="RC24" s="136"/>
      <c r="RD24" s="136"/>
      <c r="RE24" s="136"/>
      <c r="RF24" s="136"/>
      <c r="RG24" s="136"/>
      <c r="RH24" s="136"/>
      <c r="RI24" s="136"/>
      <c r="RJ24" s="136"/>
      <c r="RK24" s="136"/>
      <c r="RL24" s="136"/>
      <c r="RM24" s="136"/>
      <c r="RN24" s="136"/>
      <c r="RO24" s="136"/>
      <c r="RP24" s="136"/>
      <c r="RQ24" s="136"/>
      <c r="RR24" s="136"/>
      <c r="RS24" s="136"/>
      <c r="RT24" s="136"/>
      <c r="RU24" s="136"/>
      <c r="RV24" s="136"/>
      <c r="RW24" s="136"/>
      <c r="RX24" s="136"/>
      <c r="RY24" s="136"/>
      <c r="RZ24" s="136"/>
      <c r="SA24" s="136"/>
      <c r="SB24" s="136"/>
      <c r="SC24" s="136"/>
      <c r="SD24" s="136"/>
      <c r="SE24" s="136"/>
      <c r="SF24" s="136"/>
      <c r="SG24" s="136"/>
      <c r="SH24" s="136"/>
      <c r="SI24" s="136"/>
      <c r="SJ24" s="136"/>
      <c r="SK24" s="136"/>
      <c r="SL24" s="136"/>
      <c r="SM24" s="136"/>
      <c r="SN24" s="136"/>
      <c r="SO24" s="136"/>
      <c r="SP24" s="136"/>
      <c r="SQ24" s="136"/>
      <c r="SR24" s="136"/>
      <c r="SS24" s="136"/>
      <c r="ST24" s="136"/>
      <c r="SU24" s="136"/>
      <c r="SV24" s="136"/>
      <c r="SW24" s="136"/>
      <c r="SX24" s="136"/>
      <c r="SY24" s="136"/>
      <c r="SZ24" s="136"/>
      <c r="TA24" s="136"/>
      <c r="TB24" s="136"/>
      <c r="TC24" s="136"/>
      <c r="TD24" s="136"/>
      <c r="TE24" s="136"/>
      <c r="TF24" s="136"/>
      <c r="TG24" s="136"/>
      <c r="TH24" s="136"/>
      <c r="TI24" s="136"/>
      <c r="TJ24" s="136"/>
      <c r="TK24" s="136"/>
      <c r="TL24" s="136"/>
      <c r="TM24" s="136"/>
      <c r="TN24" s="136"/>
      <c r="TO24" s="136"/>
      <c r="TP24" s="136"/>
      <c r="TQ24" s="136"/>
      <c r="TR24" s="136"/>
      <c r="TS24" s="136"/>
      <c r="TT24" s="136"/>
      <c r="TU24" s="136"/>
      <c r="TV24" s="136"/>
      <c r="TW24" s="136"/>
      <c r="TX24" s="136"/>
      <c r="TY24" s="136"/>
      <c r="TZ24" s="136"/>
      <c r="UA24" s="136"/>
      <c r="UB24" s="136"/>
      <c r="UC24" s="136"/>
      <c r="UD24" s="136"/>
      <c r="UE24" s="136"/>
      <c r="ABJ24" s="317">
        <f t="shared" ref="ABJ24:ACQ24" si="26">$C24*$E24</f>
        <v>181.25</v>
      </c>
      <c r="ABK24" s="312">
        <f t="shared" si="26"/>
        <v>181.25</v>
      </c>
      <c r="ABL24" s="312">
        <f t="shared" si="26"/>
        <v>181.25</v>
      </c>
      <c r="ABM24" s="317">
        <f t="shared" si="26"/>
        <v>181.25</v>
      </c>
      <c r="ABN24" s="317">
        <f t="shared" si="26"/>
        <v>181.25</v>
      </c>
      <c r="ABO24" s="317">
        <f t="shared" si="26"/>
        <v>181.25</v>
      </c>
      <c r="ABP24" s="317">
        <f t="shared" si="26"/>
        <v>181.25</v>
      </c>
      <c r="ABQ24" s="317">
        <f t="shared" si="26"/>
        <v>181.25</v>
      </c>
      <c r="ABR24" s="312">
        <f t="shared" si="26"/>
        <v>181.25</v>
      </c>
      <c r="ABS24" s="312">
        <f t="shared" si="26"/>
        <v>181.25</v>
      </c>
      <c r="ABT24" s="317">
        <f t="shared" si="26"/>
        <v>181.25</v>
      </c>
      <c r="ABU24" s="312">
        <f t="shared" si="26"/>
        <v>181.25</v>
      </c>
      <c r="ABV24" s="312">
        <f t="shared" si="26"/>
        <v>181.25</v>
      </c>
      <c r="ABW24" s="312">
        <f t="shared" si="26"/>
        <v>181.25</v>
      </c>
      <c r="ABX24" s="312">
        <f t="shared" si="26"/>
        <v>181.25</v>
      </c>
      <c r="ABY24" s="312">
        <f t="shared" si="26"/>
        <v>181.25</v>
      </c>
      <c r="ABZ24" s="312">
        <f t="shared" si="26"/>
        <v>181.25</v>
      </c>
      <c r="ACA24" s="317">
        <f t="shared" si="26"/>
        <v>181.25</v>
      </c>
      <c r="ACB24" s="317">
        <f t="shared" si="26"/>
        <v>181.25</v>
      </c>
      <c r="ACC24" s="317">
        <f t="shared" si="26"/>
        <v>181.25</v>
      </c>
      <c r="ACD24" s="317">
        <f t="shared" si="26"/>
        <v>181.25</v>
      </c>
      <c r="ACE24" s="317">
        <f t="shared" si="26"/>
        <v>181.25</v>
      </c>
      <c r="ACF24" s="317">
        <f t="shared" si="26"/>
        <v>181.25</v>
      </c>
      <c r="ACG24" s="312">
        <f t="shared" si="26"/>
        <v>181.25</v>
      </c>
      <c r="ACH24" s="317">
        <f t="shared" si="26"/>
        <v>181.25</v>
      </c>
      <c r="ACI24" s="317">
        <f t="shared" si="26"/>
        <v>181.25</v>
      </c>
      <c r="ACJ24" s="317">
        <f t="shared" si="26"/>
        <v>181.25</v>
      </c>
      <c r="ACK24" s="317">
        <f t="shared" si="26"/>
        <v>181.25</v>
      </c>
      <c r="ACL24" s="317">
        <f t="shared" si="26"/>
        <v>181.25</v>
      </c>
      <c r="ACM24" s="317">
        <f t="shared" si="26"/>
        <v>181.25</v>
      </c>
      <c r="ACN24" s="312">
        <f t="shared" si="26"/>
        <v>181.25</v>
      </c>
      <c r="ACO24" s="317">
        <f t="shared" si="26"/>
        <v>181.25</v>
      </c>
      <c r="ACP24" s="317">
        <f t="shared" si="26"/>
        <v>181.25</v>
      </c>
      <c r="ACQ24" s="317">
        <f t="shared" si="26"/>
        <v>181.25</v>
      </c>
      <c r="ACR24" s="317">
        <f t="shared" ref="ACR24:ADR24" si="27">$C24*$F24</f>
        <v>217.5</v>
      </c>
      <c r="ACS24" s="317">
        <f t="shared" si="27"/>
        <v>217.5</v>
      </c>
      <c r="ACT24" s="318">
        <f t="shared" si="27"/>
        <v>217.5</v>
      </c>
      <c r="ACU24" s="318">
        <f t="shared" si="27"/>
        <v>217.5</v>
      </c>
      <c r="ACV24" s="317">
        <f t="shared" si="27"/>
        <v>217.5</v>
      </c>
      <c r="ACW24" s="317">
        <f t="shared" si="27"/>
        <v>217.5</v>
      </c>
      <c r="ACX24" s="317">
        <f t="shared" si="27"/>
        <v>217.5</v>
      </c>
      <c r="ACY24" s="317">
        <f t="shared" si="27"/>
        <v>217.5</v>
      </c>
      <c r="ACZ24" s="317">
        <f t="shared" si="27"/>
        <v>217.5</v>
      </c>
      <c r="ADA24" s="318">
        <f t="shared" si="27"/>
        <v>217.5</v>
      </c>
      <c r="ADB24" s="318">
        <f t="shared" si="27"/>
        <v>217.5</v>
      </c>
      <c r="ADC24" s="317">
        <f t="shared" si="27"/>
        <v>217.5</v>
      </c>
      <c r="ADD24" s="317">
        <f t="shared" si="27"/>
        <v>217.5</v>
      </c>
      <c r="ADE24" s="317">
        <f t="shared" si="27"/>
        <v>217.5</v>
      </c>
      <c r="ADF24" s="317">
        <f t="shared" si="27"/>
        <v>217.5</v>
      </c>
      <c r="ADG24" s="317">
        <f t="shared" si="27"/>
        <v>217.5</v>
      </c>
      <c r="ADH24" s="317">
        <f t="shared" si="27"/>
        <v>217.5</v>
      </c>
      <c r="ADI24" s="318">
        <f t="shared" si="27"/>
        <v>217.5</v>
      </c>
      <c r="ADJ24" s="317">
        <f t="shared" si="27"/>
        <v>217.5</v>
      </c>
      <c r="ADK24" s="318">
        <f t="shared" si="27"/>
        <v>217.5</v>
      </c>
      <c r="ADL24" s="318">
        <f t="shared" si="27"/>
        <v>217.5</v>
      </c>
      <c r="ADM24" s="317">
        <f t="shared" si="27"/>
        <v>217.5</v>
      </c>
      <c r="ADN24" s="317">
        <f t="shared" si="27"/>
        <v>217.5</v>
      </c>
      <c r="ADO24" s="318">
        <f t="shared" si="27"/>
        <v>217.5</v>
      </c>
      <c r="ADP24" s="318">
        <f t="shared" si="27"/>
        <v>217.5</v>
      </c>
      <c r="ADQ24" s="317">
        <f t="shared" si="27"/>
        <v>217.5</v>
      </c>
      <c r="ADR24" s="317">
        <f t="shared" si="27"/>
        <v>217.5</v>
      </c>
      <c r="ADS24" s="317">
        <f t="shared" ref="ADS24:AEE24" si="28">$C24*$G24</f>
        <v>253.75</v>
      </c>
      <c r="ADT24" s="317">
        <f t="shared" si="28"/>
        <v>253.75</v>
      </c>
      <c r="ADU24" s="317">
        <f t="shared" si="28"/>
        <v>253.75</v>
      </c>
      <c r="ADV24" s="310">
        <f t="shared" si="28"/>
        <v>253.75</v>
      </c>
      <c r="ADW24" s="310">
        <f t="shared" si="28"/>
        <v>253.75</v>
      </c>
      <c r="ADX24" s="310">
        <f t="shared" si="28"/>
        <v>253.75</v>
      </c>
      <c r="ADY24" s="317">
        <f t="shared" si="28"/>
        <v>253.75</v>
      </c>
      <c r="ADZ24" s="317">
        <f t="shared" si="28"/>
        <v>253.75</v>
      </c>
      <c r="AEA24" s="317">
        <f t="shared" si="28"/>
        <v>253.75</v>
      </c>
      <c r="AEB24" s="317">
        <f t="shared" si="28"/>
        <v>253.75</v>
      </c>
      <c r="AEC24" s="317">
        <f t="shared" si="28"/>
        <v>253.75</v>
      </c>
      <c r="AED24" s="310">
        <f t="shared" si="28"/>
        <v>253.75</v>
      </c>
      <c r="AEE24" s="317">
        <f t="shared" si="28"/>
        <v>253.75</v>
      </c>
      <c r="AEF24" s="312">
        <f t="shared" ref="AEF24:AFK24" si="29">$C24*$E24</f>
        <v>181.25</v>
      </c>
      <c r="AEG24" s="317">
        <f t="shared" si="29"/>
        <v>181.25</v>
      </c>
      <c r="AEH24" s="317">
        <f t="shared" si="29"/>
        <v>181.25</v>
      </c>
      <c r="AEI24" s="317">
        <f t="shared" si="29"/>
        <v>181.25</v>
      </c>
      <c r="AEJ24" s="317">
        <f t="shared" si="29"/>
        <v>181.25</v>
      </c>
      <c r="AEK24" s="312">
        <f t="shared" si="29"/>
        <v>181.25</v>
      </c>
      <c r="AEL24" s="317">
        <f t="shared" si="29"/>
        <v>181.25</v>
      </c>
      <c r="AEM24" s="317">
        <f t="shared" si="29"/>
        <v>181.25</v>
      </c>
      <c r="AEN24" s="317">
        <f t="shared" si="29"/>
        <v>181.25</v>
      </c>
      <c r="AEO24" s="317">
        <f t="shared" si="29"/>
        <v>181.25</v>
      </c>
      <c r="AEP24" s="317">
        <f t="shared" si="29"/>
        <v>181.25</v>
      </c>
      <c r="AEQ24" s="312">
        <f t="shared" si="29"/>
        <v>181.25</v>
      </c>
      <c r="AER24" s="312">
        <f t="shared" si="29"/>
        <v>181.25</v>
      </c>
      <c r="AES24" s="317">
        <f t="shared" si="29"/>
        <v>181.25</v>
      </c>
      <c r="AET24" s="317">
        <f t="shared" si="29"/>
        <v>181.25</v>
      </c>
      <c r="AEU24" s="317">
        <f t="shared" si="29"/>
        <v>181.25</v>
      </c>
      <c r="AEV24" s="317">
        <f t="shared" si="29"/>
        <v>181.25</v>
      </c>
      <c r="AEW24" s="312">
        <f t="shared" si="29"/>
        <v>181.25</v>
      </c>
      <c r="AEX24" s="317">
        <f t="shared" si="29"/>
        <v>181.25</v>
      </c>
      <c r="AEY24" s="312">
        <f t="shared" si="29"/>
        <v>181.25</v>
      </c>
      <c r="AEZ24" s="317">
        <f t="shared" si="29"/>
        <v>181.25</v>
      </c>
      <c r="AFA24" s="312">
        <f t="shared" si="29"/>
        <v>181.25</v>
      </c>
      <c r="AFB24" s="317">
        <f t="shared" si="29"/>
        <v>181.25</v>
      </c>
      <c r="AFC24" s="317">
        <f t="shared" si="29"/>
        <v>181.25</v>
      </c>
      <c r="AFD24" s="312">
        <f t="shared" si="29"/>
        <v>181.25</v>
      </c>
      <c r="AFE24" s="317">
        <f t="shared" si="29"/>
        <v>181.25</v>
      </c>
      <c r="AFF24" s="312">
        <f t="shared" si="29"/>
        <v>181.25</v>
      </c>
      <c r="AFG24" s="317">
        <f t="shared" si="29"/>
        <v>181.25</v>
      </c>
      <c r="AFH24" s="317">
        <f t="shared" si="29"/>
        <v>181.25</v>
      </c>
      <c r="AFI24" s="317">
        <f t="shared" si="29"/>
        <v>181.25</v>
      </c>
      <c r="AFJ24" s="317">
        <f t="shared" si="29"/>
        <v>181.25</v>
      </c>
      <c r="AFK24" s="317">
        <f t="shared" si="29"/>
        <v>181.25</v>
      </c>
      <c r="AFL24" s="312">
        <f t="shared" ref="AFL24:AGQ24" si="30">$C24*$E24</f>
        <v>181.25</v>
      </c>
      <c r="AFM24" s="312">
        <f t="shared" si="30"/>
        <v>181.25</v>
      </c>
      <c r="AFN24" s="317">
        <f t="shared" si="30"/>
        <v>181.25</v>
      </c>
      <c r="AFO24" s="317">
        <f t="shared" si="30"/>
        <v>181.25</v>
      </c>
      <c r="AFP24" s="317">
        <f t="shared" si="30"/>
        <v>181.25</v>
      </c>
      <c r="AFQ24" s="317">
        <f t="shared" si="30"/>
        <v>181.25</v>
      </c>
      <c r="AFR24" s="317">
        <f t="shared" si="30"/>
        <v>181.25</v>
      </c>
      <c r="AFS24" s="312">
        <f t="shared" si="30"/>
        <v>181.25</v>
      </c>
      <c r="AFT24" s="312">
        <f t="shared" si="30"/>
        <v>181.25</v>
      </c>
      <c r="AFU24" s="317">
        <f t="shared" si="30"/>
        <v>181.25</v>
      </c>
      <c r="AFV24" s="317">
        <f t="shared" si="30"/>
        <v>181.25</v>
      </c>
      <c r="AFW24" s="317">
        <f t="shared" si="30"/>
        <v>181.25</v>
      </c>
      <c r="AFX24" s="317">
        <f t="shared" si="30"/>
        <v>181.25</v>
      </c>
      <c r="AFY24" s="317">
        <f t="shared" si="30"/>
        <v>181.25</v>
      </c>
      <c r="AFZ24" s="312">
        <f t="shared" si="30"/>
        <v>181.25</v>
      </c>
      <c r="AGA24" s="312">
        <f t="shared" si="30"/>
        <v>181.25</v>
      </c>
      <c r="AGB24" s="317">
        <f t="shared" si="30"/>
        <v>181.25</v>
      </c>
      <c r="AGC24" s="317">
        <f t="shared" si="30"/>
        <v>181.25</v>
      </c>
      <c r="AGD24" s="317">
        <f t="shared" si="30"/>
        <v>181.25</v>
      </c>
      <c r="AGE24" s="317">
        <f t="shared" si="30"/>
        <v>181.25</v>
      </c>
      <c r="AGF24" s="317">
        <f t="shared" si="30"/>
        <v>181.25</v>
      </c>
      <c r="AGG24" s="317">
        <f t="shared" si="30"/>
        <v>181.25</v>
      </c>
      <c r="AGH24" s="312">
        <f t="shared" si="30"/>
        <v>181.25</v>
      </c>
      <c r="AGI24" s="317">
        <f t="shared" si="30"/>
        <v>181.25</v>
      </c>
      <c r="AGJ24" s="317">
        <f t="shared" si="30"/>
        <v>181.25</v>
      </c>
      <c r="AGK24" s="312">
        <f t="shared" si="30"/>
        <v>181.25</v>
      </c>
      <c r="AGL24" s="317">
        <f t="shared" si="30"/>
        <v>181.25</v>
      </c>
      <c r="AGM24" s="317">
        <f t="shared" si="30"/>
        <v>181.25</v>
      </c>
      <c r="AGN24" s="312">
        <f t="shared" si="30"/>
        <v>181.25</v>
      </c>
      <c r="AGO24" s="312">
        <f t="shared" si="30"/>
        <v>181.25</v>
      </c>
      <c r="AGP24" s="312">
        <f t="shared" si="30"/>
        <v>181.25</v>
      </c>
      <c r="AGQ24" s="312">
        <f t="shared" si="30"/>
        <v>181.25</v>
      </c>
      <c r="AGR24" s="312">
        <f t="shared" ref="AGR24:AHW24" si="31">$C24*$E24</f>
        <v>181.25</v>
      </c>
      <c r="AGS24" s="317">
        <f t="shared" si="31"/>
        <v>181.25</v>
      </c>
      <c r="AGT24" s="317">
        <f t="shared" si="31"/>
        <v>181.25</v>
      </c>
      <c r="AGU24" s="317">
        <f t="shared" si="31"/>
        <v>181.25</v>
      </c>
      <c r="AGV24" s="312">
        <f t="shared" si="31"/>
        <v>181.25</v>
      </c>
      <c r="AGW24" s="317">
        <f t="shared" si="31"/>
        <v>181.25</v>
      </c>
      <c r="AGX24" s="317">
        <f t="shared" si="31"/>
        <v>181.25</v>
      </c>
      <c r="AGY24" s="317">
        <f t="shared" si="31"/>
        <v>181.25</v>
      </c>
      <c r="AGZ24" s="317">
        <f t="shared" si="31"/>
        <v>181.25</v>
      </c>
      <c r="AHA24" s="317">
        <f t="shared" si="31"/>
        <v>181.25</v>
      </c>
      <c r="AHB24" s="312">
        <f t="shared" si="31"/>
        <v>181.25</v>
      </c>
      <c r="AHC24" s="312">
        <f t="shared" si="31"/>
        <v>181.25</v>
      </c>
      <c r="AHD24" s="317">
        <f t="shared" si="31"/>
        <v>181.25</v>
      </c>
      <c r="AHE24" s="317">
        <f t="shared" si="31"/>
        <v>181.25</v>
      </c>
      <c r="AHF24" s="317">
        <f t="shared" si="31"/>
        <v>181.25</v>
      </c>
      <c r="AHG24" s="317">
        <f t="shared" si="31"/>
        <v>181.25</v>
      </c>
      <c r="AHH24" s="317">
        <f t="shared" si="31"/>
        <v>181.25</v>
      </c>
      <c r="AHI24" s="312">
        <f t="shared" si="31"/>
        <v>181.25</v>
      </c>
      <c r="AHJ24" s="312">
        <f t="shared" si="31"/>
        <v>181.25</v>
      </c>
      <c r="AHK24" s="317">
        <f t="shared" si="31"/>
        <v>181.25</v>
      </c>
      <c r="AHL24" s="317">
        <f t="shared" si="31"/>
        <v>181.25</v>
      </c>
      <c r="AHM24" s="317">
        <f t="shared" si="31"/>
        <v>181.25</v>
      </c>
      <c r="AHN24" s="317">
        <f t="shared" si="31"/>
        <v>181.25</v>
      </c>
      <c r="AHO24" s="317">
        <f t="shared" si="31"/>
        <v>181.25</v>
      </c>
      <c r="AHP24" s="312">
        <f t="shared" si="31"/>
        <v>181.25</v>
      </c>
      <c r="AHQ24" s="312">
        <f t="shared" si="31"/>
        <v>181.25</v>
      </c>
      <c r="AHR24" s="317">
        <f t="shared" si="31"/>
        <v>181.25</v>
      </c>
      <c r="AHS24" s="317">
        <f t="shared" si="31"/>
        <v>181.25</v>
      </c>
      <c r="AHT24" s="317">
        <f t="shared" si="31"/>
        <v>181.25</v>
      </c>
      <c r="AHU24" s="317">
        <f t="shared" si="31"/>
        <v>181.25</v>
      </c>
      <c r="AHV24" s="317">
        <f t="shared" si="31"/>
        <v>181.25</v>
      </c>
      <c r="AHW24" s="312">
        <f t="shared" si="31"/>
        <v>181.25</v>
      </c>
      <c r="AHX24" s="312">
        <f t="shared" ref="AHX24:AIG24" si="32">$C24*$E24</f>
        <v>181.25</v>
      </c>
      <c r="AHY24" s="317">
        <f t="shared" si="32"/>
        <v>181.25</v>
      </c>
      <c r="AHZ24" s="317">
        <f t="shared" si="32"/>
        <v>181.25</v>
      </c>
      <c r="AIA24" s="317">
        <f t="shared" si="32"/>
        <v>181.25</v>
      </c>
      <c r="AIB24" s="317">
        <f t="shared" si="32"/>
        <v>181.25</v>
      </c>
      <c r="AIC24" s="317">
        <f t="shared" si="32"/>
        <v>181.25</v>
      </c>
      <c r="AID24" s="312">
        <f t="shared" si="32"/>
        <v>181.25</v>
      </c>
      <c r="AIE24" s="312">
        <f t="shared" si="32"/>
        <v>181.25</v>
      </c>
      <c r="AIF24" s="317">
        <f t="shared" si="32"/>
        <v>181.25</v>
      </c>
      <c r="AIG24" s="317">
        <f t="shared" si="32"/>
        <v>181.25</v>
      </c>
      <c r="AIH24" s="317">
        <f t="shared" ref="AIH24:AIO24" si="33">$C24*$H24</f>
        <v>290</v>
      </c>
      <c r="AII24" s="317">
        <f t="shared" si="33"/>
        <v>290</v>
      </c>
      <c r="AIJ24" s="317">
        <f t="shared" si="33"/>
        <v>290</v>
      </c>
      <c r="AIK24" s="311">
        <f t="shared" si="33"/>
        <v>290</v>
      </c>
      <c r="AIL24" s="311">
        <f t="shared" si="33"/>
        <v>290</v>
      </c>
      <c r="AIM24" s="317">
        <f t="shared" si="33"/>
        <v>290</v>
      </c>
      <c r="AIN24" s="317">
        <f t="shared" si="33"/>
        <v>290</v>
      </c>
      <c r="AIO24" s="317">
        <f t="shared" si="33"/>
        <v>290</v>
      </c>
      <c r="AIP24" s="317">
        <f t="shared" ref="AIP24:AJU24" si="34">$C24*$E24</f>
        <v>181.25</v>
      </c>
      <c r="AIQ24" s="317">
        <f t="shared" si="34"/>
        <v>181.25</v>
      </c>
      <c r="AIR24" s="312">
        <f t="shared" si="34"/>
        <v>181.25</v>
      </c>
      <c r="AIS24" s="312">
        <f t="shared" si="34"/>
        <v>181.25</v>
      </c>
      <c r="AIT24" s="317">
        <f t="shared" si="34"/>
        <v>181.25</v>
      </c>
      <c r="AIU24" s="317">
        <f t="shared" si="34"/>
        <v>181.25</v>
      </c>
      <c r="AIV24" s="317">
        <f t="shared" si="34"/>
        <v>181.25</v>
      </c>
      <c r="AIW24" s="318">
        <f t="shared" si="34"/>
        <v>181.25</v>
      </c>
      <c r="AIX24" s="312">
        <f t="shared" si="34"/>
        <v>181.25</v>
      </c>
      <c r="AIY24" s="312">
        <f t="shared" si="34"/>
        <v>181.25</v>
      </c>
      <c r="AIZ24" s="312">
        <f t="shared" si="34"/>
        <v>181.25</v>
      </c>
      <c r="AJA24" s="312">
        <f t="shared" si="34"/>
        <v>181.25</v>
      </c>
      <c r="AJB24" s="312">
        <f t="shared" si="34"/>
        <v>181.25</v>
      </c>
      <c r="AJC24" s="312">
        <f t="shared" si="34"/>
        <v>181.25</v>
      </c>
      <c r="AJD24" s="312">
        <f t="shared" si="34"/>
        <v>181.25</v>
      </c>
      <c r="AJE24" s="312">
        <f t="shared" si="34"/>
        <v>181.25</v>
      </c>
      <c r="AJF24" s="312">
        <f t="shared" si="34"/>
        <v>181.25</v>
      </c>
      <c r="AJG24" s="312">
        <f t="shared" si="34"/>
        <v>181.25</v>
      </c>
      <c r="AJH24" s="312">
        <f t="shared" si="34"/>
        <v>181.25</v>
      </c>
      <c r="AJI24" s="312">
        <f t="shared" si="34"/>
        <v>181.25</v>
      </c>
      <c r="AJJ24" s="312">
        <f t="shared" si="34"/>
        <v>181.25</v>
      </c>
      <c r="AJK24" s="312">
        <f t="shared" si="34"/>
        <v>181.25</v>
      </c>
      <c r="AJL24" s="312">
        <f t="shared" si="34"/>
        <v>181.25</v>
      </c>
      <c r="AJM24" s="312">
        <f t="shared" si="34"/>
        <v>181.25</v>
      </c>
      <c r="AJN24" s="312">
        <f t="shared" si="34"/>
        <v>181.25</v>
      </c>
      <c r="AJO24" s="312">
        <f t="shared" si="34"/>
        <v>181.25</v>
      </c>
      <c r="AJP24" s="312">
        <f t="shared" si="34"/>
        <v>181.25</v>
      </c>
      <c r="AJQ24" s="312">
        <f t="shared" si="34"/>
        <v>181.25</v>
      </c>
      <c r="AJR24" s="312">
        <f t="shared" si="34"/>
        <v>181.25</v>
      </c>
      <c r="AJS24" s="312">
        <f t="shared" si="34"/>
        <v>181.25</v>
      </c>
      <c r="AJT24" s="312">
        <f t="shared" si="34"/>
        <v>181.25</v>
      </c>
      <c r="AJU24" s="312">
        <f t="shared" si="34"/>
        <v>181.25</v>
      </c>
      <c r="AJV24" s="312">
        <f t="shared" ref="AJV24:AKY24" si="35">$C24*$E24</f>
        <v>181.25</v>
      </c>
      <c r="AJW24" s="312">
        <f t="shared" si="35"/>
        <v>181.25</v>
      </c>
      <c r="AJX24" s="312">
        <f t="shared" si="35"/>
        <v>181.25</v>
      </c>
      <c r="AJY24" s="312">
        <f t="shared" si="35"/>
        <v>181.25</v>
      </c>
      <c r="AJZ24" s="312">
        <f t="shared" si="35"/>
        <v>181.25</v>
      </c>
      <c r="AKA24" s="312">
        <f t="shared" si="35"/>
        <v>181.25</v>
      </c>
      <c r="AKB24" s="312">
        <f t="shared" si="35"/>
        <v>181.25</v>
      </c>
      <c r="AKC24" s="312">
        <f t="shared" si="35"/>
        <v>181.25</v>
      </c>
      <c r="AKD24" s="312">
        <f t="shared" si="35"/>
        <v>181.25</v>
      </c>
      <c r="AKE24" s="312">
        <f t="shared" si="35"/>
        <v>181.25</v>
      </c>
      <c r="AKF24" s="312">
        <f t="shared" si="35"/>
        <v>181.25</v>
      </c>
      <c r="AKG24" s="312">
        <f t="shared" si="35"/>
        <v>181.25</v>
      </c>
      <c r="AKH24" s="312">
        <f t="shared" si="35"/>
        <v>181.25</v>
      </c>
      <c r="AKI24" s="312">
        <f t="shared" si="35"/>
        <v>181.25</v>
      </c>
      <c r="AKJ24" s="312">
        <f t="shared" si="35"/>
        <v>181.25</v>
      </c>
      <c r="AKK24" s="312">
        <f t="shared" si="35"/>
        <v>181.25</v>
      </c>
      <c r="AKL24" s="312">
        <f t="shared" si="35"/>
        <v>181.25</v>
      </c>
      <c r="AKM24" s="312">
        <f t="shared" si="35"/>
        <v>181.25</v>
      </c>
      <c r="AKN24" s="312">
        <f t="shared" si="35"/>
        <v>181.25</v>
      </c>
      <c r="AKO24" s="312">
        <f t="shared" si="35"/>
        <v>181.25</v>
      </c>
      <c r="AKP24" s="312">
        <f t="shared" si="35"/>
        <v>181.25</v>
      </c>
      <c r="AKQ24" s="312">
        <f t="shared" si="35"/>
        <v>181.25</v>
      </c>
      <c r="AKR24" s="312">
        <f t="shared" si="35"/>
        <v>181.25</v>
      </c>
      <c r="AKS24" s="312">
        <f t="shared" si="35"/>
        <v>181.25</v>
      </c>
      <c r="AKT24" s="312">
        <f t="shared" si="35"/>
        <v>181.25</v>
      </c>
      <c r="AKU24" s="312">
        <f t="shared" si="35"/>
        <v>181.25</v>
      </c>
      <c r="AKV24" s="312">
        <f t="shared" si="35"/>
        <v>181.25</v>
      </c>
      <c r="AKW24" s="312">
        <f t="shared" si="35"/>
        <v>181.25</v>
      </c>
      <c r="AKX24" s="312">
        <f t="shared" si="35"/>
        <v>181.25</v>
      </c>
      <c r="AKY24" s="312">
        <f t="shared" si="35"/>
        <v>181.25</v>
      </c>
    </row>
    <row r="25" spans="1:1020" s="119" customFormat="1" ht="55.5" customHeight="1" collapsed="1">
      <c r="A25" s="208"/>
      <c r="B25" s="435" t="s">
        <v>861</v>
      </c>
      <c r="C25" s="574" t="s">
        <v>862</v>
      </c>
      <c r="D25" s="151" t="s">
        <v>439</v>
      </c>
      <c r="E25" s="149" t="s">
        <v>863</v>
      </c>
      <c r="F25" s="470" t="s">
        <v>864</v>
      </c>
      <c r="G25" s="324"/>
      <c r="H25" s="247"/>
      <c r="OA25" s="136"/>
      <c r="OB25" s="136"/>
      <c r="OC25" s="136"/>
      <c r="OD25" s="136"/>
      <c r="OE25" s="136"/>
      <c r="OF25" s="136"/>
      <c r="OG25" s="136"/>
      <c r="OH25" s="136"/>
      <c r="OI25" s="136"/>
      <c r="OJ25" s="136"/>
      <c r="OK25" s="136"/>
      <c r="OL25" s="136"/>
      <c r="OM25" s="136"/>
      <c r="ON25" s="136"/>
      <c r="OO25" s="136"/>
      <c r="OP25" s="136"/>
      <c r="OQ25" s="136"/>
      <c r="OR25" s="136"/>
      <c r="OS25" s="136"/>
      <c r="OT25" s="136"/>
      <c r="OU25" s="136"/>
      <c r="OV25" s="136"/>
      <c r="OW25" s="136"/>
      <c r="OX25" s="136"/>
      <c r="OY25" s="136"/>
      <c r="OZ25" s="136"/>
      <c r="PA25" s="136"/>
      <c r="PB25" s="136"/>
      <c r="PC25" s="136"/>
      <c r="PD25" s="136"/>
      <c r="PE25" s="136"/>
      <c r="PF25" s="136"/>
      <c r="PG25" s="136"/>
      <c r="PH25" s="136"/>
      <c r="PI25" s="136"/>
      <c r="PJ25" s="136"/>
      <c r="PK25" s="136"/>
      <c r="PL25" s="136"/>
      <c r="PM25" s="136"/>
      <c r="PN25" s="136"/>
      <c r="PO25" s="136"/>
      <c r="PP25" s="136"/>
      <c r="PQ25" s="136"/>
      <c r="PR25" s="136"/>
      <c r="PS25" s="136"/>
      <c r="PT25" s="136"/>
      <c r="PU25" s="136"/>
      <c r="PV25" s="136"/>
      <c r="PW25" s="136"/>
      <c r="PX25" s="136"/>
      <c r="PY25" s="136"/>
      <c r="PZ25" s="136"/>
      <c r="QA25" s="136"/>
      <c r="QB25" s="136"/>
      <c r="QC25" s="136"/>
      <c r="QD25" s="136"/>
      <c r="QE25" s="136"/>
      <c r="QF25" s="136"/>
      <c r="QG25" s="136"/>
      <c r="QH25" s="136"/>
      <c r="QI25" s="136"/>
      <c r="QJ25" s="136"/>
      <c r="QK25" s="136"/>
      <c r="QL25" s="136"/>
      <c r="QM25" s="136"/>
      <c r="QN25" s="136"/>
      <c r="QO25" s="136"/>
      <c r="QP25" s="136"/>
      <c r="QQ25" s="136"/>
      <c r="QR25" s="136"/>
      <c r="QS25" s="136"/>
      <c r="QT25" s="136"/>
      <c r="QU25" s="136"/>
      <c r="QV25" s="136"/>
      <c r="QW25" s="136"/>
      <c r="QX25" s="136"/>
      <c r="QY25" s="136"/>
      <c r="QZ25" s="136"/>
      <c r="RA25" s="136"/>
      <c r="RB25" s="136"/>
      <c r="RC25" s="136"/>
      <c r="RD25" s="136"/>
      <c r="RE25" s="136"/>
      <c r="RF25" s="136"/>
      <c r="RG25" s="136"/>
      <c r="RH25" s="136"/>
      <c r="RI25" s="136"/>
      <c r="RJ25" s="136"/>
      <c r="RK25" s="136"/>
      <c r="RL25" s="136"/>
      <c r="RM25" s="136"/>
      <c r="RN25" s="136"/>
      <c r="RO25" s="136"/>
      <c r="RP25" s="136"/>
      <c r="RQ25" s="136"/>
      <c r="RR25" s="136"/>
      <c r="RS25" s="136"/>
      <c r="RT25" s="136"/>
      <c r="RU25" s="136"/>
      <c r="RV25" s="136"/>
      <c r="RW25" s="136"/>
      <c r="RX25" s="136"/>
      <c r="RY25" s="136"/>
      <c r="RZ25" s="136"/>
      <c r="SA25" s="136"/>
      <c r="SB25" s="136"/>
      <c r="SC25" s="136"/>
      <c r="SD25" s="136"/>
      <c r="SE25" s="136"/>
      <c r="SF25" s="136"/>
      <c r="SG25" s="136"/>
      <c r="SH25" s="136"/>
      <c r="SI25" s="136"/>
      <c r="SJ25" s="136"/>
      <c r="SK25" s="136"/>
      <c r="SL25" s="136"/>
      <c r="WJ25" s="136"/>
      <c r="WK25" s="136"/>
      <c r="WL25" s="136"/>
      <c r="WM25" s="136"/>
      <c r="WN25" s="136"/>
      <c r="WO25" s="136"/>
      <c r="WP25" s="136"/>
      <c r="WQ25" s="136"/>
      <c r="WR25" s="136"/>
      <c r="WS25" s="136"/>
      <c r="WT25" s="136"/>
      <c r="WU25" s="136"/>
      <c r="WV25" s="136"/>
      <c r="ACD25" s="317"/>
      <c r="ACE25" s="317"/>
      <c r="ACF25" s="317"/>
      <c r="ACG25" s="317"/>
      <c r="ACH25" s="317"/>
      <c r="ACI25" s="317"/>
      <c r="ACJ25" s="317"/>
      <c r="ACK25" s="317"/>
      <c r="ACL25" s="317"/>
      <c r="ACM25" s="317"/>
      <c r="ACN25" s="317"/>
      <c r="ACO25" s="317"/>
      <c r="ACP25" s="317"/>
      <c r="ACQ25" s="317"/>
      <c r="ACR25" s="317"/>
      <c r="ACS25" s="317"/>
      <c r="ACT25" s="317"/>
      <c r="ACU25" s="317"/>
      <c r="ACV25" s="317"/>
      <c r="ACW25" s="594"/>
      <c r="ACX25" s="317"/>
      <c r="ACY25" s="317"/>
      <c r="ACZ25" s="317"/>
      <c r="ADA25" s="317"/>
      <c r="ADB25" s="317"/>
      <c r="ADC25" s="317"/>
      <c r="ADD25" s="317"/>
      <c r="ADE25" s="317"/>
      <c r="ADF25" s="317"/>
      <c r="ADG25" s="317"/>
      <c r="ADH25" s="317"/>
      <c r="ADI25" s="317"/>
      <c r="ADJ25" s="317"/>
      <c r="ADK25" s="317"/>
      <c r="ADL25" s="317"/>
      <c r="ADM25" s="317"/>
      <c r="ADN25" s="317"/>
      <c r="ADO25" s="317"/>
      <c r="ADP25" s="317"/>
      <c r="ADQ25" s="317"/>
      <c r="ADR25" s="317"/>
      <c r="ADS25" s="317"/>
      <c r="ADT25" s="317"/>
      <c r="ADU25" s="317"/>
      <c r="ADV25" s="317"/>
      <c r="ADW25" s="317"/>
      <c r="ADX25" s="317"/>
      <c r="ADY25" s="317"/>
      <c r="ADZ25" s="317"/>
      <c r="AEA25" s="317"/>
      <c r="AEB25" s="317"/>
      <c r="AEC25" s="317"/>
      <c r="AED25" s="317"/>
      <c r="AEE25" s="317"/>
      <c r="AEF25" s="317"/>
      <c r="AEG25" s="317"/>
      <c r="AEH25" s="317"/>
      <c r="AEI25" s="317"/>
      <c r="AEJ25" s="317"/>
      <c r="AEK25" s="317"/>
      <c r="AEL25" s="317"/>
      <c r="AEM25" s="317"/>
      <c r="AEN25" s="317"/>
      <c r="AEO25" s="317"/>
      <c r="AEP25" s="317"/>
      <c r="AEQ25" s="317"/>
      <c r="AER25" s="317"/>
      <c r="AES25" s="317"/>
      <c r="AET25" s="317"/>
      <c r="AEU25" s="317"/>
      <c r="AEV25" s="317"/>
      <c r="AEW25" s="317"/>
      <c r="AEX25" s="317"/>
      <c r="AEY25" s="317"/>
      <c r="AEZ25" s="317"/>
      <c r="AFA25" s="317"/>
      <c r="AFB25" s="317"/>
      <c r="AFC25" s="317"/>
      <c r="AFD25" s="317"/>
      <c r="AFE25" s="317"/>
      <c r="AFF25" s="317"/>
      <c r="AFG25" s="317"/>
      <c r="AFH25" s="317"/>
      <c r="AFI25" s="317"/>
      <c r="AFJ25" s="317"/>
      <c r="AFK25" s="317"/>
      <c r="AFL25" s="317"/>
      <c r="AFM25" s="317"/>
      <c r="AFN25" s="317"/>
      <c r="AFO25" s="317"/>
      <c r="AFP25" s="317"/>
      <c r="AFQ25" s="317"/>
      <c r="AFR25" s="317"/>
      <c r="AFS25" s="317"/>
      <c r="AFT25" s="317"/>
      <c r="AFU25" s="317"/>
      <c r="AFV25" s="317"/>
      <c r="AFW25" s="317"/>
      <c r="AFX25" s="317"/>
      <c r="AFY25" s="317"/>
      <c r="AFZ25" s="317"/>
      <c r="AGA25" s="317"/>
      <c r="AGB25" s="317"/>
      <c r="AGC25" s="317"/>
      <c r="AGD25" s="317"/>
      <c r="AGE25" s="317"/>
      <c r="AGF25" s="317"/>
      <c r="AGG25" s="317"/>
      <c r="AGH25" s="594"/>
      <c r="AGI25" s="317"/>
      <c r="AGJ25" s="317"/>
      <c r="AGK25" s="317"/>
      <c r="AGL25" s="317"/>
      <c r="AGM25" s="317"/>
      <c r="AGN25" s="317"/>
      <c r="AGO25" s="317"/>
      <c r="AGP25" s="317"/>
      <c r="AGQ25" s="317"/>
      <c r="AGR25" s="317"/>
      <c r="AGS25" s="317"/>
      <c r="AGT25" s="317"/>
      <c r="AGU25" s="317"/>
      <c r="AGV25" s="594"/>
      <c r="AGW25" s="317"/>
      <c r="AGX25" s="317"/>
      <c r="AGY25" s="317"/>
      <c r="AGZ25" s="317"/>
      <c r="AHA25" s="317"/>
      <c r="AHB25" s="317"/>
      <c r="AHC25" s="317"/>
      <c r="AHD25" s="317"/>
      <c r="AHE25" s="317"/>
      <c r="AHF25" s="317"/>
      <c r="AHG25" s="317"/>
      <c r="AHH25" s="317"/>
      <c r="AHI25" s="317"/>
      <c r="AHJ25" s="317"/>
      <c r="AHK25" s="317"/>
      <c r="AHL25" s="317"/>
      <c r="AHM25" s="317"/>
      <c r="AHN25" s="317"/>
      <c r="AHO25" s="317"/>
      <c r="AHP25" s="317"/>
      <c r="AHQ25" s="317"/>
      <c r="AHR25" s="317"/>
      <c r="AHS25" s="605" t="s">
        <v>865</v>
      </c>
      <c r="AHT25" s="317"/>
      <c r="AHU25" s="317"/>
      <c r="AHV25" s="317"/>
      <c r="AHW25" s="317"/>
      <c r="AHX25" s="317"/>
      <c r="AHY25" s="317"/>
      <c r="AHZ25" s="317"/>
      <c r="AIA25" s="317"/>
      <c r="AIB25" s="317"/>
      <c r="AIC25" s="590" t="s">
        <v>493</v>
      </c>
      <c r="AID25" s="317"/>
      <c r="AIE25" s="317"/>
      <c r="AIF25" s="630" t="s">
        <v>866</v>
      </c>
      <c r="AIG25" s="630" t="s">
        <v>866</v>
      </c>
      <c r="AIH25" s="630" t="s">
        <v>867</v>
      </c>
      <c r="AII25" s="630" t="s">
        <v>259</v>
      </c>
      <c r="AIJ25" s="630" t="s">
        <v>259</v>
      </c>
      <c r="AIK25" s="630" t="s">
        <v>868</v>
      </c>
      <c r="AIL25" s="317"/>
      <c r="AIM25" s="630" t="s">
        <v>259</v>
      </c>
      <c r="AIN25" s="630" t="s">
        <v>669</v>
      </c>
      <c r="AIO25" s="630" t="s">
        <v>669</v>
      </c>
      <c r="AIP25" s="630" t="s">
        <v>258</v>
      </c>
      <c r="AIQ25" s="317"/>
      <c r="AIR25" s="317"/>
      <c r="AIS25" s="317"/>
      <c r="AIU25" s="201" t="s">
        <v>869</v>
      </c>
      <c r="AIV25" s="579" t="s">
        <v>870</v>
      </c>
      <c r="AIW25" s="640" t="s">
        <v>866</v>
      </c>
      <c r="AIX25" s="630" t="s">
        <v>866</v>
      </c>
      <c r="AIY25" s="317"/>
      <c r="AIZ25" s="317"/>
      <c r="AJA25" s="630" t="s">
        <v>867</v>
      </c>
      <c r="AJB25" s="630" t="s">
        <v>259</v>
      </c>
      <c r="AJC25" s="630" t="s">
        <v>259</v>
      </c>
      <c r="AJD25" s="630" t="s">
        <v>868</v>
      </c>
      <c r="AJE25" s="630" t="s">
        <v>259</v>
      </c>
      <c r="AJF25" s="630" t="s">
        <v>669</v>
      </c>
      <c r="AJH25" s="630" t="s">
        <v>669</v>
      </c>
      <c r="AJI25" s="630" t="s">
        <v>258</v>
      </c>
      <c r="AJJ25" s="630" t="s">
        <v>258</v>
      </c>
      <c r="AJK25" s="630" t="s">
        <v>258</v>
      </c>
      <c r="AJL25" s="630" t="s">
        <v>258</v>
      </c>
      <c r="AJM25" s="317"/>
      <c r="AJN25" s="317"/>
      <c r="AJO25" s="317"/>
      <c r="AJP25" s="560" t="s">
        <v>871</v>
      </c>
      <c r="AJQ25" s="317"/>
      <c r="AJR25" s="317"/>
      <c r="AJS25" s="317"/>
      <c r="AJT25" s="317"/>
      <c r="AJU25" s="317"/>
      <c r="AJV25" s="317"/>
      <c r="AJW25" s="317"/>
      <c r="AJX25" s="317"/>
      <c r="AJY25" s="317"/>
      <c r="AJZ25" s="317"/>
      <c r="AKA25" s="317"/>
      <c r="AKB25" s="317"/>
      <c r="AKC25" s="317"/>
      <c r="AKD25" s="317"/>
      <c r="AKE25" s="317"/>
      <c r="AKF25" s="317"/>
      <c r="AKG25" s="317"/>
      <c r="AKH25" s="317"/>
      <c r="AKI25" s="317"/>
      <c r="AKJ25" s="317"/>
      <c r="AKK25" s="317"/>
      <c r="AKL25" s="317"/>
      <c r="AKM25" s="317"/>
      <c r="AKN25" s="317"/>
      <c r="AKO25" s="317"/>
      <c r="AKP25" s="317"/>
      <c r="AKQ25" s="317"/>
      <c r="AKR25" s="317"/>
      <c r="AKS25" s="317"/>
      <c r="AKT25" s="317"/>
      <c r="AKU25" s="317"/>
      <c r="AKV25" s="317"/>
      <c r="AKW25" s="317"/>
      <c r="AKX25" s="317"/>
      <c r="AKY25" s="317"/>
      <c r="AKZ25" s="317"/>
      <c r="ALA25" s="317"/>
      <c r="ALB25" s="317"/>
      <c r="ALC25" s="317"/>
      <c r="ALD25" s="317"/>
      <c r="ALE25" s="317"/>
      <c r="ALF25" s="317"/>
      <c r="ALG25" s="317"/>
      <c r="ALH25" s="317"/>
      <c r="ALI25" s="317"/>
      <c r="ALJ25" s="317"/>
      <c r="ALK25" s="317"/>
      <c r="ALL25" s="317"/>
      <c r="ALM25" s="317"/>
      <c r="ALN25" s="317"/>
      <c r="ALO25" s="317"/>
      <c r="ALP25" s="317"/>
      <c r="ALQ25" s="317"/>
      <c r="ALR25" s="317"/>
      <c r="ALS25" s="317"/>
      <c r="ALT25" s="317"/>
      <c r="ALU25" s="317"/>
      <c r="ALV25" s="317"/>
      <c r="ALW25" s="317"/>
      <c r="ALX25" s="317"/>
      <c r="ALY25" s="317"/>
      <c r="ALZ25" s="317"/>
      <c r="AMA25" s="317"/>
      <c r="AMB25" s="317"/>
      <c r="AMC25" s="317"/>
      <c r="AMD25" s="317"/>
      <c r="AME25" s="317"/>
      <c r="AMF25" s="317"/>
    </row>
    <row r="26" spans="1:1020" s="119" customFormat="1" ht="14.25" hidden="1" customHeight="1" outlineLevel="1" thickBot="1">
      <c r="A26" s="155" t="s">
        <v>307</v>
      </c>
      <c r="B26" s="519"/>
      <c r="C26" s="32" t="s">
        <v>308</v>
      </c>
      <c r="D26" s="670">
        <f>SUM(I26:AIK26)</f>
        <v>53</v>
      </c>
      <c r="E26" s="55" t="e">
        <f t="shared" ref="E26:E31" si="36">SUM(D26/G26)</f>
        <v>#DIV/0!</v>
      </c>
      <c r="F26" s="179"/>
      <c r="G26" s="49"/>
      <c r="H26" s="156">
        <f t="shared" ref="H26:H31" si="37">SUM(I26:AMI26)</f>
        <v>67</v>
      </c>
      <c r="PC26" s="136"/>
      <c r="PD26" s="136"/>
      <c r="PE26" s="136"/>
      <c r="PF26" s="136"/>
      <c r="PG26" s="136"/>
      <c r="PH26" s="136"/>
      <c r="PI26" s="136"/>
      <c r="PJ26" s="136"/>
      <c r="PK26" s="136"/>
      <c r="PL26" s="136"/>
      <c r="PM26" s="136"/>
      <c r="PN26" s="136"/>
      <c r="PO26" s="136"/>
      <c r="PP26" s="136"/>
      <c r="PQ26" s="136"/>
      <c r="PR26" s="136"/>
      <c r="PS26" s="136"/>
      <c r="PT26" s="136"/>
      <c r="PU26" s="136"/>
      <c r="PV26" s="136"/>
      <c r="PW26" s="136"/>
      <c r="PX26" s="136"/>
      <c r="PY26" s="136"/>
      <c r="PZ26" s="136"/>
      <c r="QA26" s="136"/>
      <c r="QB26" s="136"/>
      <c r="QC26" s="136"/>
      <c r="QD26" s="136"/>
      <c r="AAS26" s="138"/>
      <c r="AHG26" s="302" t="str">
        <f>INDEX([5]集計!$G:$AK,MATCH($B25,[5]集計!$A$1:$A$945,0)+0,MATCH(AHG$234,[5]集計!$G$2:$AK$2,0))</f>
        <v/>
      </c>
      <c r="AHH26" s="285" t="str">
        <f>INDEX([5]集計!$G:$AK,MATCH($B25,[5]集計!$A$1:$A$945,0)+0,MATCH(AHH$234,[5]集計!$G$2:$AK$2,0))</f>
        <v/>
      </c>
      <c r="AHI26" s="285" t="str">
        <f>INDEX([5]集計!$G:$AK,MATCH($B25,[5]集計!$A$1:$A$945,0)+0,MATCH(AHI$234,[5]集計!$G$2:$AK$2,0))</f>
        <v/>
      </c>
      <c r="AHJ26" s="285" t="str">
        <f>INDEX([5]集計!$G:$AK,MATCH($B25,[5]集計!$A$1:$A$945,0)+0,MATCH(AHJ$234,[5]集計!$G$2:$AK$2,0))</f>
        <v/>
      </c>
      <c r="AHK26" s="285" t="str">
        <f>INDEX([5]集計!$G:$AK,MATCH($B25,[5]集計!$A$1:$A$945,0)+0,MATCH(AHK$234,[5]集計!$G$2:$AK$2,0))</f>
        <v/>
      </c>
      <c r="AHL26" s="285" t="str">
        <f>INDEX([5]集計!$G:$AK,MATCH($B25,[5]集計!$A$1:$A$945,0)+0,MATCH(AHL$234,[5]集計!$G$2:$AK$2,0))</f>
        <v/>
      </c>
      <c r="AHM26" s="285" t="str">
        <f>INDEX([5]集計!$G:$AK,MATCH($B25,[5]集計!$A$1:$A$945,0)+0,MATCH(AHM$234,[5]集計!$G$2:$AK$2,0))</f>
        <v/>
      </c>
      <c r="AHN26" s="285" t="str">
        <f>INDEX([5]集計!$G:$AK,MATCH($B25,[5]集計!$A$1:$A$945,0)+0,MATCH(AHN$234,[5]集計!$G$2:$AK$2,0))</f>
        <v/>
      </c>
      <c r="AHO26" s="285" t="str">
        <f>INDEX([5]集計!$G:$AK,MATCH($B25,[5]集計!$A$1:$A$945,0)+0,MATCH(AHO$234,[5]集計!$G$2:$AK$2,0))</f>
        <v/>
      </c>
      <c r="AHP26" s="285" t="str">
        <f>INDEX([5]集計!$G:$AK,MATCH($B25,[5]集計!$A$1:$A$945,0)+0,MATCH(AHP$234,[5]集計!$G$2:$AK$2,0))</f>
        <v/>
      </c>
      <c r="AHQ26" s="285" t="str">
        <f>INDEX([5]集計!$G:$AK,MATCH($B25,[5]集計!$A$1:$A$945,0)+0,MATCH(AHQ$234,[5]集計!$G$2:$AK$2,0))</f>
        <v/>
      </c>
      <c r="AHR26" s="285" t="str">
        <f>INDEX([5]集計!$G:$AK,MATCH($B25,[5]集計!$A$1:$A$945,0)+0,MATCH(AHR$234,[5]集計!$G$2:$AK$2,0))</f>
        <v/>
      </c>
      <c r="AHS26" s="285" t="str">
        <f>INDEX([5]集計!$G:$AK,MATCH($B25,[5]集計!$A$1:$A$945,0)+0,MATCH(AHS$234,[5]集計!$G$2:$AK$2,0))</f>
        <v/>
      </c>
      <c r="AHT26" s="285" t="str">
        <f>INDEX([5]集計!$G:$AK,MATCH($B25,[5]集計!$A$1:$A$945,0)+0,MATCH(AHT$234,[5]集計!$G$2:$AK$2,0))</f>
        <v/>
      </c>
      <c r="AHU26" s="285" t="str">
        <f>INDEX([5]集計!$G:$AK,MATCH($B25,[5]集計!$A$1:$A$945,0)+0,MATCH(AHU$234,[5]集計!$G$2:$AK$2,0))</f>
        <v/>
      </c>
      <c r="AHV26" s="285" t="str">
        <f>INDEX([5]集計!$G:$AK,MATCH($B25,[5]集計!$A$1:$A$945,0)+0,MATCH(AHV$234,[5]集計!$G$2:$AK$2,0))</f>
        <v/>
      </c>
      <c r="AHW26" s="285" t="str">
        <f>INDEX([5]集計!$G:$AK,MATCH($B25,[5]集計!$A$1:$A$945,0)+0,MATCH(AHW$234,[5]集計!$G$2:$AK$2,0))</f>
        <v/>
      </c>
      <c r="AHX26" s="285" t="str">
        <f>INDEX([5]集計!$G:$AK,MATCH($B25,[5]集計!$A$1:$A$945,0)+0,MATCH(AHX$234,[5]集計!$G$2:$AK$2,0))</f>
        <v/>
      </c>
      <c r="AHY26" s="285" t="str">
        <f>INDEX([5]集計!$G:$AK,MATCH($B25,[5]集計!$A$1:$A$945,0)+0,MATCH(AHY$234,[5]集計!$G$2:$AK$2,0))</f>
        <v/>
      </c>
      <c r="AHZ26" s="285" t="str">
        <f>INDEX([5]集計!$G:$AK,MATCH($B25,[5]集計!$A$1:$A$945,0)+0,MATCH(AHZ$234,[5]集計!$G$2:$AK$2,0))</f>
        <v/>
      </c>
      <c r="AIA26" s="285">
        <f>INDEX([5]集計!$G:$AK,MATCH($B25,[5]集計!$A$1:$A$945,0)+0,MATCH(AIA$234,[5]集計!$G$2:$AK$2,0))</f>
        <v>3</v>
      </c>
      <c r="AIB26" s="285" t="str">
        <f>INDEX([5]集計!$G:$AK,MATCH($B25,[5]集計!$A$1:$A$945,0)+0,MATCH(AIB$234,[5]集計!$G$2:$AK$2,0))</f>
        <v/>
      </c>
      <c r="AIC26" s="285">
        <f>INDEX([5]集計!$G:$AK,MATCH($B25,[5]集計!$A$1:$A$945,0)+0,MATCH(AIC$234,[5]集計!$G$2:$AK$2,0))</f>
        <v>14</v>
      </c>
      <c r="AID26" s="285" t="str">
        <f>INDEX([5]集計!$G:$AK,MATCH($B25,[5]集計!$A$1:$A$945,0)+0,MATCH(AID$234,[5]集計!$G$2:$AK$2,0))</f>
        <v/>
      </c>
      <c r="AIE26" s="285" t="str">
        <f>INDEX([5]集計!$G:$AK,MATCH($B25,[5]集計!$A$1:$A$945,0)+0,MATCH(AIE$234,[5]集計!$G$2:$AK$2,0))</f>
        <v/>
      </c>
      <c r="AIF26" s="285">
        <f>INDEX([5]集計!$G:$AK,MATCH($B25,[5]集計!$A$1:$A$945,0)+0,MATCH(AIF$234,[5]集計!$G$2:$AK$2,0))</f>
        <v>34</v>
      </c>
      <c r="AIG26" s="285">
        <f>INDEX([5]集計!$G:$AK,MATCH($B25,[5]集計!$A$1:$A$945,0)+0,MATCH(AIG$234,[5]集計!$G$2:$AK$2,0))</f>
        <v>2</v>
      </c>
      <c r="AIH26" s="285" t="str">
        <f>INDEX([5]集計!$G:$AK,MATCH($B25,[5]集計!$A$1:$A$945,0)+0,MATCH(AIH$234,[5]集計!$G$2:$AK$2,0))</f>
        <v/>
      </c>
      <c r="AII26" s="285" t="str">
        <f>INDEX([5]集計!$G:$AK,MATCH($B25,[5]集計!$A$1:$A$945,0)+0,MATCH(AII$234,[5]集計!$G$2:$AK$2,0))</f>
        <v/>
      </c>
      <c r="AIJ26" s="285" t="str">
        <f>INDEX([5]集計!$G:$AK,MATCH($B25,[5]集計!$A$1:$A$945,0)+0,MATCH(AIJ$234,[5]集計!$G$2:$AK$2,0))</f>
        <v/>
      </c>
      <c r="AIK26" s="315" t="str">
        <f>INDEX([5]集計!$G:$AK,MATCH($B25,[5]集計!$A$1:$A$945,0)+0,MATCH(AIK$234,[5]集計!$G$2:$AK$2,0))</f>
        <v/>
      </c>
      <c r="AIL26" s="654" t="str">
        <f>INDEX([1]集計!$G:$AK,MATCH($B25,[1]集計!$A$1:$A$945,0)+0,MATCH(AIL$234,[1]集計!$G$2:$AK$2,0))</f>
        <v/>
      </c>
      <c r="AIM26" s="655" t="str">
        <f>INDEX([1]集計!$G:$AK,MATCH($B25,[1]集計!$A$1:$A$945,0)+0,MATCH(AIM$234,[1]集計!$G$2:$AK$2,0))</f>
        <v/>
      </c>
      <c r="AIN26" s="655" t="str">
        <f>INDEX([1]集計!$G:$AK,MATCH($B25,[1]集計!$A$1:$A$945,0)+0,MATCH(AIN$234,[1]集計!$G$2:$AK$2,0))</f>
        <v/>
      </c>
      <c r="AIO26" s="655" t="str">
        <f>INDEX([1]集計!$G:$AK,MATCH($B25,[1]集計!$A$1:$A$945,0)+0,MATCH(AIO$234,[1]集計!$G$2:$AK$2,0))</f>
        <v/>
      </c>
      <c r="AIP26" s="655" t="str">
        <f>INDEX([1]集計!$G:$AK,MATCH($B25,[1]集計!$A$1:$A$945,0)+0,MATCH(AIP$234,[1]集計!$G$2:$AK$2,0))</f>
        <v/>
      </c>
      <c r="AIQ26" s="655" t="str">
        <f>INDEX([1]集計!$G:$AK,MATCH($B25,[1]集計!$A$1:$A$945,0)+0,MATCH(AIQ$234,[1]集計!$G$2:$AK$2,0))</f>
        <v/>
      </c>
      <c r="AIR26" s="655" t="str">
        <f>INDEX([1]集計!$G:$AK,MATCH($B25,[1]集計!$A$1:$A$945,0)+0,MATCH(AIR$234,[1]集計!$G$2:$AK$2,0))</f>
        <v/>
      </c>
      <c r="AIS26" s="655" t="str">
        <f>INDEX([1]集計!$G:$AK,MATCH($B25,[1]集計!$A$1:$A$945,0)+0,MATCH(AIS$234,[1]集計!$G$2:$AK$2,0))</f>
        <v/>
      </c>
      <c r="AIT26" s="655" t="str">
        <f>INDEX([1]集計!$G:$AK,MATCH($B25,[1]集計!$A$1:$A$945,0)+0,MATCH(AIT$234,[1]集計!$G$2:$AK$2,0))</f>
        <v/>
      </c>
      <c r="AIU26" s="655">
        <f>INDEX([1]集計!$G:$AK,MATCH($B25,[1]集計!$A$1:$A$945,0)+0,MATCH(AIU$234,[1]集計!$G$2:$AK$2,0))</f>
        <v>1</v>
      </c>
      <c r="AIW26" s="215">
        <v>12</v>
      </c>
      <c r="AIX26" s="218">
        <v>1</v>
      </c>
      <c r="AJA26" s="218" t="s">
        <v>437</v>
      </c>
      <c r="AJB26" s="218" t="s">
        <v>437</v>
      </c>
      <c r="AJC26" s="218" t="s">
        <v>437</v>
      </c>
      <c r="AJD26" s="218" t="s">
        <v>437</v>
      </c>
      <c r="AJE26" s="218" t="s">
        <v>437</v>
      </c>
      <c r="AJF26" s="218" t="s">
        <v>437</v>
      </c>
      <c r="AJH26" s="218" t="s">
        <v>437</v>
      </c>
    </row>
    <row r="27" spans="1:1020" s="119" customFormat="1" ht="14.25" hidden="1" customHeight="1" outlineLevel="1" thickBot="1">
      <c r="A27" s="157" t="s">
        <v>309</v>
      </c>
      <c r="B27" s="59">
        <v>200</v>
      </c>
      <c r="C27" s="32" t="s">
        <v>310</v>
      </c>
      <c r="D27" s="670">
        <f t="shared" ref="D27:D31" si="38">SUM(I27:AIK27)</f>
        <v>21</v>
      </c>
      <c r="E27" s="55" t="e">
        <f t="shared" si="36"/>
        <v>#DIV/0!</v>
      </c>
      <c r="F27" s="179"/>
      <c r="G27" s="49"/>
      <c r="H27" s="156">
        <f t="shared" si="37"/>
        <v>34</v>
      </c>
      <c r="PC27" s="136"/>
      <c r="PD27" s="136"/>
      <c r="PE27" s="136"/>
      <c r="PF27" s="136"/>
      <c r="PG27" s="136"/>
      <c r="PH27" s="136"/>
      <c r="PI27" s="136"/>
      <c r="PJ27" s="136"/>
      <c r="PK27" s="136"/>
      <c r="PL27" s="136"/>
      <c r="PM27" s="136"/>
      <c r="PN27" s="136"/>
      <c r="PO27" s="136"/>
      <c r="PP27" s="136"/>
      <c r="PQ27" s="136"/>
      <c r="PR27" s="136"/>
      <c r="PS27" s="136"/>
      <c r="PT27" s="136"/>
      <c r="PU27" s="136"/>
      <c r="PV27" s="136"/>
      <c r="PW27" s="136"/>
      <c r="PX27" s="136"/>
      <c r="PY27" s="136"/>
      <c r="PZ27" s="136"/>
      <c r="QA27" s="136"/>
      <c r="QB27" s="136"/>
      <c r="QC27" s="136"/>
      <c r="QD27" s="136"/>
      <c r="AAS27" s="138"/>
      <c r="AHG27" s="301" t="str">
        <f>INDEX([5]集計!$G:$AK,MATCH($B25,[5]集計!$A$1:$A$945,0)+1,MATCH(AHG$234,[5]集計!$G$2:$AK$2,0))</f>
        <v/>
      </c>
      <c r="AHH27" s="219" t="str">
        <f>INDEX([5]集計!$G:$AK,MATCH($B25,[5]集計!$A$1:$A$945,0)+1,MATCH(AHH$234,[5]集計!$G$2:$AK$2,0))</f>
        <v/>
      </c>
      <c r="AHI27" s="219" t="str">
        <f>INDEX([5]集計!$G:$AK,MATCH($B25,[5]集計!$A$1:$A$945,0)+1,MATCH(AHI$234,[5]集計!$G$2:$AK$2,0))</f>
        <v/>
      </c>
      <c r="AHJ27" s="219" t="str">
        <f>INDEX([5]集計!$G:$AK,MATCH($B25,[5]集計!$A$1:$A$945,0)+1,MATCH(AHJ$234,[5]集計!$G$2:$AK$2,0))</f>
        <v/>
      </c>
      <c r="AHK27" s="219" t="str">
        <f>INDEX([5]集計!$G:$AK,MATCH($B25,[5]集計!$A$1:$A$945,0)+1,MATCH(AHK$234,[5]集計!$G$2:$AK$2,0))</f>
        <v/>
      </c>
      <c r="AHL27" s="219" t="str">
        <f>INDEX([5]集計!$G:$AK,MATCH($B25,[5]集計!$A$1:$A$945,0)+1,MATCH(AHL$234,[5]集計!$G$2:$AK$2,0))</f>
        <v/>
      </c>
      <c r="AHM27" s="219" t="str">
        <f>INDEX([5]集計!$G:$AK,MATCH($B25,[5]集計!$A$1:$A$945,0)+1,MATCH(AHM$234,[5]集計!$G$2:$AK$2,0))</f>
        <v/>
      </c>
      <c r="AHN27" s="219" t="str">
        <f>INDEX([5]集計!$G:$AK,MATCH($B25,[5]集計!$A$1:$A$945,0)+1,MATCH(AHN$234,[5]集計!$G$2:$AK$2,0))</f>
        <v/>
      </c>
      <c r="AHO27" s="219" t="str">
        <f>INDEX([5]集計!$G:$AK,MATCH($B25,[5]集計!$A$1:$A$945,0)+1,MATCH(AHO$234,[5]集計!$G$2:$AK$2,0))</f>
        <v/>
      </c>
      <c r="AHP27" s="219" t="str">
        <f>INDEX([5]集計!$G:$AK,MATCH($B25,[5]集計!$A$1:$A$945,0)+1,MATCH(AHP$234,[5]集計!$G$2:$AK$2,0))</f>
        <v/>
      </c>
      <c r="AHQ27" s="219" t="str">
        <f>INDEX([5]集計!$G:$AK,MATCH($B25,[5]集計!$A$1:$A$945,0)+1,MATCH(AHQ$234,[5]集計!$G$2:$AK$2,0))</f>
        <v/>
      </c>
      <c r="AHR27" s="219" t="str">
        <f>INDEX([5]集計!$G:$AK,MATCH($B25,[5]集計!$A$1:$A$945,0)+1,MATCH(AHR$234,[5]集計!$G$2:$AK$2,0))</f>
        <v/>
      </c>
      <c r="AHS27" s="219" t="str">
        <f>INDEX([5]集計!$G:$AK,MATCH($B25,[5]集計!$A$1:$A$945,0)+1,MATCH(AHS$234,[5]集計!$G$2:$AK$2,0))</f>
        <v/>
      </c>
      <c r="AHT27" s="219" t="str">
        <f>INDEX([5]集計!$G:$AK,MATCH($B25,[5]集計!$A$1:$A$945,0)+1,MATCH(AHT$234,[5]集計!$G$2:$AK$2,0))</f>
        <v/>
      </c>
      <c r="AHU27" s="219" t="str">
        <f>INDEX([5]集計!$G:$AK,MATCH($B25,[5]集計!$A$1:$A$945,0)+1,MATCH(AHU$234,[5]集計!$G$2:$AK$2,0))</f>
        <v/>
      </c>
      <c r="AHV27" s="219" t="str">
        <f>INDEX([5]集計!$G:$AK,MATCH($B25,[5]集計!$A$1:$A$945,0)+1,MATCH(AHV$234,[5]集計!$G$2:$AK$2,0))</f>
        <v/>
      </c>
      <c r="AHW27" s="219" t="str">
        <f>INDEX([5]集計!$G:$AK,MATCH($B25,[5]集計!$A$1:$A$945,0)+1,MATCH(AHW$234,[5]集計!$G$2:$AK$2,0))</f>
        <v/>
      </c>
      <c r="AHX27" s="219" t="str">
        <f>INDEX([5]集計!$G:$AK,MATCH($B25,[5]集計!$A$1:$A$945,0)+1,MATCH(AHX$234,[5]集計!$G$2:$AK$2,0))</f>
        <v/>
      </c>
      <c r="AHY27" s="219" t="str">
        <f>INDEX([5]集計!$G:$AK,MATCH($B25,[5]集計!$A$1:$A$945,0)+1,MATCH(AHY$234,[5]集計!$G$2:$AK$2,0))</f>
        <v/>
      </c>
      <c r="AHZ27" s="219" t="str">
        <f>INDEX([5]集計!$G:$AK,MATCH($B25,[5]集計!$A$1:$A$945,0)+1,MATCH(AHZ$234,[5]集計!$G$2:$AK$2,0))</f>
        <v/>
      </c>
      <c r="AIA27" s="219" t="str">
        <f>INDEX([5]集計!$G:$AK,MATCH($B25,[5]集計!$A$1:$A$945,0)+1,MATCH(AIA$234,[5]集計!$G$2:$AK$2,0))</f>
        <v/>
      </c>
      <c r="AIB27" s="219" t="str">
        <f>INDEX([5]集計!$G:$AK,MATCH($B25,[5]集計!$A$1:$A$945,0)+1,MATCH(AIB$234,[5]集計!$G$2:$AK$2,0))</f>
        <v/>
      </c>
      <c r="AIC27" s="219" t="str">
        <f>INDEX([5]集計!$G:$AK,MATCH($B25,[5]集計!$A$1:$A$945,0)+1,MATCH(AIC$234,[5]集計!$G$2:$AK$2,0))</f>
        <v/>
      </c>
      <c r="AID27" s="219" t="str">
        <f>INDEX([5]集計!$G:$AK,MATCH($B25,[5]集計!$A$1:$A$945,0)+1,MATCH(AID$234,[5]集計!$G$2:$AK$2,0))</f>
        <v/>
      </c>
      <c r="AIE27" s="219" t="str">
        <f>INDEX([5]集計!$G:$AK,MATCH($B25,[5]集計!$A$1:$A$945,0)+1,MATCH(AIE$234,[5]集計!$G$2:$AK$2,0))</f>
        <v/>
      </c>
      <c r="AIF27" s="219">
        <f>INDEX([5]集計!$G:$AK,MATCH($B25,[5]集計!$A$1:$A$945,0)+1,MATCH(AIF$234,[5]集計!$G$2:$AK$2,0))</f>
        <v>5</v>
      </c>
      <c r="AIG27" s="219">
        <f>INDEX([5]集計!$G:$AK,MATCH($B25,[5]集計!$A$1:$A$945,0)+1,MATCH(AIG$234,[5]集計!$G$2:$AK$2,0))</f>
        <v>8</v>
      </c>
      <c r="AIH27" s="219">
        <f>INDEX([5]集計!$G:$AK,MATCH($B25,[5]集計!$A$1:$A$945,0)+1,MATCH(AIH$234,[5]集計!$G$2:$AK$2,0))</f>
        <v>5</v>
      </c>
      <c r="AII27" s="219">
        <f>INDEX([5]集計!$G:$AK,MATCH($B25,[5]集計!$A$1:$A$945,0)+1,MATCH(AII$234,[5]集計!$G$2:$AK$2,0))</f>
        <v>2</v>
      </c>
      <c r="AIJ27" s="219">
        <f>INDEX([5]集計!$G:$AK,MATCH($B25,[5]集計!$A$1:$A$945,0)+1,MATCH(AIJ$234,[5]集計!$G$2:$AK$2,0))</f>
        <v>1</v>
      </c>
      <c r="AIK27" s="316" t="str">
        <f>INDEX([5]集計!$G:$AK,MATCH($B25,[5]集計!$A$1:$A$945,0)+1,MATCH(AIK$234,[5]集計!$G$2:$AK$2,0))</f>
        <v/>
      </c>
      <c r="AIL27" s="656" t="str">
        <f>INDEX([1]集計!$G:$AK,MATCH($B25,[1]集計!$A$1:$A$945,0)+1,MATCH(AIL$234,[1]集計!$G$2:$AK$2,0))</f>
        <v/>
      </c>
      <c r="AIM27" s="657">
        <f>INDEX([1]集計!$G:$AK,MATCH($B25,[1]集計!$A$1:$A$945,0)+1,MATCH(AIM$234,[1]集計!$G$2:$AK$2,0))</f>
        <v>2</v>
      </c>
      <c r="AIN27" s="657">
        <f>INDEX([1]集計!$G:$AK,MATCH($B25,[1]集計!$A$1:$A$945,0)+1,MATCH(AIN$234,[1]集計!$G$2:$AK$2,0))</f>
        <v>1</v>
      </c>
      <c r="AIO27" s="657" t="str">
        <f>INDEX([1]集計!$G:$AK,MATCH($B25,[1]集計!$A$1:$A$945,0)+1,MATCH(AIO$234,[1]集計!$G$2:$AK$2,0))</f>
        <v/>
      </c>
      <c r="AIP27" s="657" t="str">
        <f>INDEX([1]集計!$G:$AK,MATCH($B25,[1]集計!$A$1:$A$945,0)+1,MATCH(AIP$234,[1]集計!$G$2:$AK$2,0))</f>
        <v/>
      </c>
      <c r="AIQ27" s="657" t="str">
        <f>INDEX([1]集計!$G:$AK,MATCH($B25,[1]集計!$A$1:$A$945,0)+1,MATCH(AIQ$234,[1]集計!$G$2:$AK$2,0))</f>
        <v/>
      </c>
      <c r="AIR27" s="657" t="str">
        <f>INDEX([1]集計!$G:$AK,MATCH($B25,[1]集計!$A$1:$A$945,0)+1,MATCH(AIR$234,[1]集計!$G$2:$AK$2,0))</f>
        <v/>
      </c>
      <c r="AIS27" s="657" t="str">
        <f>INDEX([1]集計!$G:$AK,MATCH($B25,[1]集計!$A$1:$A$945,0)+1,MATCH(AIS$234,[1]集計!$G$2:$AK$2,0))</f>
        <v/>
      </c>
      <c r="AIT27" s="657" t="str">
        <f>INDEX([1]集計!$G:$AK,MATCH($B25,[1]集計!$A$1:$A$945,0)+1,MATCH(AIT$234,[1]集計!$G$2:$AK$2,0))</f>
        <v/>
      </c>
      <c r="AIU27" s="657" t="str">
        <f>INDEX([1]集計!$G:$AK,MATCH($B25,[1]集計!$A$1:$A$945,0)+1,MATCH(AIU$234,[1]集計!$G$2:$AK$2,0))</f>
        <v/>
      </c>
      <c r="AIW27" s="215">
        <v>2</v>
      </c>
      <c r="AIX27" s="218">
        <v>2</v>
      </c>
      <c r="AJA27" s="218">
        <v>2</v>
      </c>
      <c r="AJB27" s="218">
        <v>1</v>
      </c>
      <c r="AJC27" s="218">
        <v>1</v>
      </c>
      <c r="AJD27" s="218" t="s">
        <v>437</v>
      </c>
      <c r="AJE27" s="218">
        <v>1</v>
      </c>
      <c r="AJF27" s="218">
        <v>1</v>
      </c>
      <c r="AJH27" s="218" t="s">
        <v>437</v>
      </c>
    </row>
    <row r="28" spans="1:1020" s="119" customFormat="1" ht="14.25" hidden="1" customHeight="1" outlineLevel="1" thickBot="1">
      <c r="A28" s="158" t="s">
        <v>311</v>
      </c>
      <c r="B28" s="61">
        <v>65</v>
      </c>
      <c r="C28" s="32" t="s">
        <v>312</v>
      </c>
      <c r="D28" s="670">
        <f t="shared" si="38"/>
        <v>59</v>
      </c>
      <c r="E28" s="55" t="e">
        <f t="shared" si="36"/>
        <v>#DIV/0!</v>
      </c>
      <c r="F28" s="180"/>
      <c r="G28" s="49"/>
      <c r="H28" s="156">
        <f t="shared" si="37"/>
        <v>109</v>
      </c>
      <c r="PC28" s="136"/>
      <c r="PD28" s="136"/>
      <c r="PE28" s="136"/>
      <c r="PF28" s="136"/>
      <c r="PG28" s="136"/>
      <c r="PH28" s="136"/>
      <c r="PI28" s="136"/>
      <c r="PJ28" s="136"/>
      <c r="PK28" s="136"/>
      <c r="PL28" s="136"/>
      <c r="PM28" s="136"/>
      <c r="PN28" s="136"/>
      <c r="PO28" s="136"/>
      <c r="PP28" s="136"/>
      <c r="PQ28" s="136"/>
      <c r="PR28" s="136"/>
      <c r="PS28" s="136"/>
      <c r="PT28" s="136"/>
      <c r="PU28" s="136"/>
      <c r="PV28" s="136"/>
      <c r="PW28" s="136"/>
      <c r="PX28" s="136"/>
      <c r="PY28" s="136"/>
      <c r="PZ28" s="136"/>
      <c r="QA28" s="136"/>
      <c r="QB28" s="136"/>
      <c r="QC28" s="136"/>
      <c r="QD28" s="136"/>
      <c r="AAS28" s="138"/>
      <c r="AHG28" s="301" t="str">
        <f>INDEX([5]集計!$G:$AK,MATCH($B25,[5]集計!$A$1:$A$945,0)+2,MATCH(AHG$234,[5]集計!$G$2:$AK$2,0))</f>
        <v/>
      </c>
      <c r="AHH28" s="219" t="str">
        <f>INDEX([5]集計!$G:$AK,MATCH($B25,[5]集計!$A$1:$A$945,0)+2,MATCH(AHH$234,[5]集計!$G$2:$AK$2,0))</f>
        <v/>
      </c>
      <c r="AHI28" s="219" t="str">
        <f>INDEX([5]集計!$G:$AK,MATCH($B25,[5]集計!$A$1:$A$945,0)+2,MATCH(AHI$234,[5]集計!$G$2:$AK$2,0))</f>
        <v/>
      </c>
      <c r="AHJ28" s="219" t="str">
        <f>INDEX([5]集計!$G:$AK,MATCH($B25,[5]集計!$A$1:$A$945,0)+2,MATCH(AHJ$234,[5]集計!$G$2:$AK$2,0))</f>
        <v/>
      </c>
      <c r="AHK28" s="219" t="str">
        <f>INDEX([5]集計!$G:$AK,MATCH($B25,[5]集計!$A$1:$A$945,0)+2,MATCH(AHK$234,[5]集計!$G$2:$AK$2,0))</f>
        <v/>
      </c>
      <c r="AHL28" s="219" t="str">
        <f>INDEX([5]集計!$G:$AK,MATCH($B25,[5]集計!$A$1:$A$945,0)+2,MATCH(AHL$234,[5]集計!$G$2:$AK$2,0))</f>
        <v/>
      </c>
      <c r="AHM28" s="219" t="str">
        <f>INDEX([5]集計!$G:$AK,MATCH($B25,[5]集計!$A$1:$A$945,0)+2,MATCH(AHM$234,[5]集計!$G$2:$AK$2,0))</f>
        <v/>
      </c>
      <c r="AHN28" s="219" t="str">
        <f>INDEX([5]集計!$G:$AK,MATCH($B25,[5]集計!$A$1:$A$945,0)+2,MATCH(AHN$234,[5]集計!$G$2:$AK$2,0))</f>
        <v/>
      </c>
      <c r="AHO28" s="219" t="str">
        <f>INDEX([5]集計!$G:$AK,MATCH($B25,[5]集計!$A$1:$A$945,0)+2,MATCH(AHO$234,[5]集計!$G$2:$AK$2,0))</f>
        <v/>
      </c>
      <c r="AHP28" s="219" t="str">
        <f>INDEX([5]集計!$G:$AK,MATCH($B25,[5]集計!$A$1:$A$945,0)+2,MATCH(AHP$234,[5]集計!$G$2:$AK$2,0))</f>
        <v/>
      </c>
      <c r="AHQ28" s="219" t="str">
        <f>INDEX([5]集計!$G:$AK,MATCH($B25,[5]集計!$A$1:$A$945,0)+2,MATCH(AHQ$234,[5]集計!$G$2:$AK$2,0))</f>
        <v/>
      </c>
      <c r="AHR28" s="219" t="str">
        <f>INDEX([5]集計!$G:$AK,MATCH($B25,[5]集計!$A$1:$A$945,0)+2,MATCH(AHR$234,[5]集計!$G$2:$AK$2,0))</f>
        <v/>
      </c>
      <c r="AHS28" s="219" t="str">
        <f>INDEX([5]集計!$G:$AK,MATCH($B25,[5]集計!$A$1:$A$945,0)+2,MATCH(AHS$234,[5]集計!$G$2:$AK$2,0))</f>
        <v/>
      </c>
      <c r="AHT28" s="219" t="str">
        <f>INDEX([5]集計!$G:$AK,MATCH($B25,[5]集計!$A$1:$A$945,0)+2,MATCH(AHT$234,[5]集計!$G$2:$AK$2,0))</f>
        <v/>
      </c>
      <c r="AHU28" s="219" t="str">
        <f>INDEX([5]集計!$G:$AK,MATCH($B25,[5]集計!$A$1:$A$945,0)+2,MATCH(AHU$234,[5]集計!$G$2:$AK$2,0))</f>
        <v/>
      </c>
      <c r="AHV28" s="219" t="str">
        <f>INDEX([5]集計!$G:$AK,MATCH($B25,[5]集計!$A$1:$A$945,0)+2,MATCH(AHV$234,[5]集計!$G$2:$AK$2,0))</f>
        <v/>
      </c>
      <c r="AHW28" s="219" t="str">
        <f>INDEX([5]集計!$G:$AK,MATCH($B25,[5]集計!$A$1:$A$945,0)+2,MATCH(AHW$234,[5]集計!$G$2:$AK$2,0))</f>
        <v/>
      </c>
      <c r="AHX28" s="219" t="str">
        <f>INDEX([5]集計!$G:$AK,MATCH($B25,[5]集計!$A$1:$A$945,0)+2,MATCH(AHX$234,[5]集計!$G$2:$AK$2,0))</f>
        <v/>
      </c>
      <c r="AHY28" s="219" t="str">
        <f>INDEX([5]集計!$G:$AK,MATCH($B25,[5]集計!$A$1:$A$945,0)+2,MATCH(AHY$234,[5]集計!$G$2:$AK$2,0))</f>
        <v/>
      </c>
      <c r="AHZ28" s="219" t="str">
        <f>INDEX([5]集計!$G:$AK,MATCH($B25,[5]集計!$A$1:$A$945,0)+2,MATCH(AHZ$234,[5]集計!$G$2:$AK$2,0))</f>
        <v/>
      </c>
      <c r="AIA28" s="219" t="str">
        <f>INDEX([5]集計!$G:$AK,MATCH($B25,[5]集計!$A$1:$A$945,0)+2,MATCH(AIA$234,[5]集計!$G$2:$AK$2,0))</f>
        <v/>
      </c>
      <c r="AIB28" s="219" t="str">
        <f>INDEX([5]集計!$G:$AK,MATCH($B25,[5]集計!$A$1:$A$945,0)+2,MATCH(AIB$234,[5]集計!$G$2:$AK$2,0))</f>
        <v/>
      </c>
      <c r="AIC28" s="219" t="str">
        <f>INDEX([5]集計!$G:$AK,MATCH($B25,[5]集計!$A$1:$A$945,0)+2,MATCH(AIC$234,[5]集計!$G$2:$AK$2,0))</f>
        <v/>
      </c>
      <c r="AID28" s="219" t="str">
        <f>INDEX([5]集計!$G:$AK,MATCH($B25,[5]集計!$A$1:$A$945,0)+2,MATCH(AID$234,[5]集計!$G$2:$AK$2,0))</f>
        <v/>
      </c>
      <c r="AIE28" s="219" t="str">
        <f>INDEX([5]集計!$G:$AK,MATCH($B25,[5]集計!$A$1:$A$945,0)+2,MATCH(AIE$234,[5]集計!$G$2:$AK$2,0))</f>
        <v/>
      </c>
      <c r="AIF28" s="219">
        <f>INDEX([5]集計!$G:$AK,MATCH($B25,[5]集計!$A$1:$A$945,0)+2,MATCH(AIF$234,[5]集計!$G$2:$AK$2,0))</f>
        <v>1</v>
      </c>
      <c r="AIG28" s="219">
        <f>INDEX([5]集計!$G:$AK,MATCH($B25,[5]集計!$A$1:$A$945,0)+2,MATCH(AIG$234,[5]集計!$G$2:$AK$2,0))</f>
        <v>8</v>
      </c>
      <c r="AIH28" s="219">
        <f>INDEX([5]集計!$G:$AK,MATCH($B25,[5]集計!$A$1:$A$945,0)+2,MATCH(AIH$234,[5]集計!$G$2:$AK$2,0))</f>
        <v>12</v>
      </c>
      <c r="AII28" s="219">
        <f>INDEX([5]集計!$G:$AK,MATCH($B25,[5]集計!$A$1:$A$945,0)+2,MATCH(AII$234,[5]集計!$G$2:$AK$2,0))</f>
        <v>10</v>
      </c>
      <c r="AIJ28" s="219">
        <f>INDEX([5]集計!$G:$AK,MATCH($B25,[5]集計!$A$1:$A$945,0)+2,MATCH(AIJ$234,[5]集計!$G$2:$AK$2,0))</f>
        <v>22</v>
      </c>
      <c r="AIK28" s="316">
        <f>INDEX([5]集計!$G:$AK,MATCH($B25,[5]集計!$A$1:$A$945,0)+2,MATCH(AIK$234,[5]集計!$G$2:$AK$2,0))</f>
        <v>6</v>
      </c>
      <c r="AIL28" s="656" t="str">
        <f>INDEX([1]集計!$G:$AK,MATCH($B25,[1]集計!$A$1:$A$945,0)+2,MATCH(AIL$234,[1]集計!$G$2:$AK$2,0))</f>
        <v/>
      </c>
      <c r="AIM28" s="657">
        <f>INDEX([1]集計!$G:$AK,MATCH($B25,[1]集計!$A$1:$A$945,0)+2,MATCH(AIM$234,[1]集計!$G$2:$AK$2,0))</f>
        <v>5</v>
      </c>
      <c r="AIN28" s="657">
        <f>INDEX([1]集計!$G:$AK,MATCH($B25,[1]集計!$A$1:$A$945,0)+2,MATCH(AIN$234,[1]集計!$G$2:$AK$2,0))</f>
        <v>12</v>
      </c>
      <c r="AIO28" s="657">
        <f>INDEX([1]集計!$G:$AK,MATCH($B25,[1]集計!$A$1:$A$945,0)+2,MATCH(AIO$234,[1]集計!$G$2:$AK$2,0))</f>
        <v>5</v>
      </c>
      <c r="AIP28" s="657" t="str">
        <f>INDEX([1]集計!$G:$AK,MATCH($B25,[1]集計!$A$1:$A$945,0)+2,MATCH(AIP$234,[1]集計!$G$2:$AK$2,0))</f>
        <v/>
      </c>
      <c r="AIQ28" s="657" t="str">
        <f>INDEX([1]集計!$G:$AK,MATCH($B25,[1]集計!$A$1:$A$945,0)+2,MATCH(AIQ$234,[1]集計!$G$2:$AK$2,0))</f>
        <v/>
      </c>
      <c r="AIR28" s="657" t="str">
        <f>INDEX([1]集計!$G:$AK,MATCH($B25,[1]集計!$A$1:$A$945,0)+2,MATCH(AIR$234,[1]集計!$G$2:$AK$2,0))</f>
        <v/>
      </c>
      <c r="AIS28" s="657" t="str">
        <f>INDEX([1]集計!$G:$AK,MATCH($B25,[1]集計!$A$1:$A$945,0)+2,MATCH(AIS$234,[1]集計!$G$2:$AK$2,0))</f>
        <v/>
      </c>
      <c r="AIT28" s="657" t="str">
        <f>INDEX([1]集計!$G:$AK,MATCH($B25,[1]集計!$A$1:$A$945,0)+2,MATCH(AIT$234,[1]集計!$G$2:$AK$2,0))</f>
        <v/>
      </c>
      <c r="AIU28" s="657" t="str">
        <f>INDEX([1]集計!$G:$AK,MATCH($B25,[1]集計!$A$1:$A$945,0)+2,MATCH(AIU$234,[1]集計!$G$2:$AK$2,0))</f>
        <v/>
      </c>
      <c r="AIW28" s="215">
        <v>1</v>
      </c>
      <c r="AIX28" s="218">
        <v>2</v>
      </c>
      <c r="AJA28" s="218">
        <v>3</v>
      </c>
      <c r="AJB28" s="218">
        <v>3</v>
      </c>
      <c r="AJC28" s="218">
        <v>7</v>
      </c>
      <c r="AJD28" s="218">
        <v>2</v>
      </c>
      <c r="AJE28" s="218">
        <v>3</v>
      </c>
      <c r="AJF28" s="218">
        <v>3</v>
      </c>
      <c r="AJH28" s="218">
        <v>4</v>
      </c>
    </row>
    <row r="29" spans="1:1020" s="119" customFormat="1" ht="14.25" hidden="1" customHeight="1" outlineLevel="1" thickBot="1">
      <c r="A29" s="159"/>
      <c r="B29" s="520" t="s">
        <v>313</v>
      </c>
      <c r="C29" s="40" t="s">
        <v>314</v>
      </c>
      <c r="D29" s="670">
        <f t="shared" si="38"/>
        <v>8</v>
      </c>
      <c r="E29" s="55" t="e">
        <f t="shared" si="36"/>
        <v>#DIV/0!</v>
      </c>
      <c r="F29" s="179"/>
      <c r="G29" s="49"/>
      <c r="H29" s="156">
        <f t="shared" si="37"/>
        <v>31</v>
      </c>
      <c r="PC29" s="136"/>
      <c r="PD29" s="136"/>
      <c r="PE29" s="136"/>
      <c r="PF29" s="136"/>
      <c r="PG29" s="136"/>
      <c r="PH29" s="136"/>
      <c r="PI29" s="136"/>
      <c r="PJ29" s="136"/>
      <c r="PK29" s="136"/>
      <c r="PL29" s="136"/>
      <c r="PM29" s="136"/>
      <c r="PN29" s="136"/>
      <c r="PO29" s="136"/>
      <c r="PP29" s="136"/>
      <c r="PQ29" s="136"/>
      <c r="PR29" s="136"/>
      <c r="PS29" s="136"/>
      <c r="PT29" s="136"/>
      <c r="PU29" s="136"/>
      <c r="PV29" s="136"/>
      <c r="PW29" s="136"/>
      <c r="PX29" s="136"/>
      <c r="PY29" s="136"/>
      <c r="PZ29" s="136"/>
      <c r="QA29" s="136"/>
      <c r="QB29" s="136"/>
      <c r="QC29" s="136"/>
      <c r="QD29" s="136"/>
      <c r="AAS29" s="138"/>
      <c r="AHG29" s="301" t="str">
        <f>INDEX([5]集計!$G:$AK,MATCH($B25,[5]集計!$A$1:$A$945,0)+3,MATCH(AHG$234,[5]集計!$G$2:$AK$2,0))</f>
        <v/>
      </c>
      <c r="AHH29" s="219" t="str">
        <f>INDEX([5]集計!$G:$AK,MATCH($B25,[5]集計!$A$1:$A$945,0)+3,MATCH(AHH$234,[5]集計!$G$2:$AK$2,0))</f>
        <v/>
      </c>
      <c r="AHI29" s="219" t="str">
        <f>INDEX([5]集計!$G:$AK,MATCH($B25,[5]集計!$A$1:$A$945,0)+3,MATCH(AHI$234,[5]集計!$G$2:$AK$2,0))</f>
        <v/>
      </c>
      <c r="AHJ29" s="219" t="str">
        <f>INDEX([5]集計!$G:$AK,MATCH($B25,[5]集計!$A$1:$A$945,0)+3,MATCH(AHJ$234,[5]集計!$G$2:$AK$2,0))</f>
        <v/>
      </c>
      <c r="AHK29" s="219" t="str">
        <f>INDEX([5]集計!$G:$AK,MATCH($B25,[5]集計!$A$1:$A$945,0)+3,MATCH(AHK$234,[5]集計!$G$2:$AK$2,0))</f>
        <v/>
      </c>
      <c r="AHL29" s="219" t="str">
        <f>INDEX([5]集計!$G:$AK,MATCH($B25,[5]集計!$A$1:$A$945,0)+3,MATCH(AHL$234,[5]集計!$G$2:$AK$2,0))</f>
        <v/>
      </c>
      <c r="AHM29" s="219" t="str">
        <f>INDEX([5]集計!$G:$AK,MATCH($B25,[5]集計!$A$1:$A$945,0)+3,MATCH(AHM$234,[5]集計!$G$2:$AK$2,0))</f>
        <v/>
      </c>
      <c r="AHN29" s="219" t="str">
        <f>INDEX([5]集計!$G:$AK,MATCH($B25,[5]集計!$A$1:$A$945,0)+3,MATCH(AHN$234,[5]集計!$G$2:$AK$2,0))</f>
        <v/>
      </c>
      <c r="AHO29" s="219" t="str">
        <f>INDEX([5]集計!$G:$AK,MATCH($B25,[5]集計!$A$1:$A$945,0)+3,MATCH(AHO$234,[5]集計!$G$2:$AK$2,0))</f>
        <v/>
      </c>
      <c r="AHP29" s="219" t="str">
        <f>INDEX([5]集計!$G:$AK,MATCH($B25,[5]集計!$A$1:$A$945,0)+3,MATCH(AHP$234,[5]集計!$G$2:$AK$2,0))</f>
        <v/>
      </c>
      <c r="AHQ29" s="219" t="str">
        <f>INDEX([5]集計!$G:$AK,MATCH($B25,[5]集計!$A$1:$A$945,0)+3,MATCH(AHQ$234,[5]集計!$G$2:$AK$2,0))</f>
        <v/>
      </c>
      <c r="AHR29" s="219" t="str">
        <f>INDEX([5]集計!$G:$AK,MATCH($B25,[5]集計!$A$1:$A$945,0)+3,MATCH(AHR$234,[5]集計!$G$2:$AK$2,0))</f>
        <v/>
      </c>
      <c r="AHS29" s="219" t="str">
        <f>INDEX([5]集計!$G:$AK,MATCH($B25,[5]集計!$A$1:$A$945,0)+3,MATCH(AHS$234,[5]集計!$G$2:$AK$2,0))</f>
        <v/>
      </c>
      <c r="AHT29" s="219" t="str">
        <f>INDEX([5]集計!$G:$AK,MATCH($B25,[5]集計!$A$1:$A$945,0)+3,MATCH(AHT$234,[5]集計!$G$2:$AK$2,0))</f>
        <v/>
      </c>
      <c r="AHU29" s="219" t="str">
        <f>INDEX([5]集計!$G:$AK,MATCH($B25,[5]集計!$A$1:$A$945,0)+3,MATCH(AHU$234,[5]集計!$G$2:$AK$2,0))</f>
        <v/>
      </c>
      <c r="AHV29" s="219" t="str">
        <f>INDEX([5]集計!$G:$AK,MATCH($B25,[5]集計!$A$1:$A$945,0)+3,MATCH(AHV$234,[5]集計!$G$2:$AK$2,0))</f>
        <v/>
      </c>
      <c r="AHW29" s="219" t="str">
        <f>INDEX([5]集計!$G:$AK,MATCH($B25,[5]集計!$A$1:$A$945,0)+3,MATCH(AHW$234,[5]集計!$G$2:$AK$2,0))</f>
        <v/>
      </c>
      <c r="AHX29" s="219" t="str">
        <f>INDEX([5]集計!$G:$AK,MATCH($B25,[5]集計!$A$1:$A$945,0)+3,MATCH(AHX$234,[5]集計!$G$2:$AK$2,0))</f>
        <v/>
      </c>
      <c r="AHY29" s="219" t="str">
        <f>INDEX([5]集計!$G:$AK,MATCH($B25,[5]集計!$A$1:$A$945,0)+3,MATCH(AHY$234,[5]集計!$G$2:$AK$2,0))</f>
        <v/>
      </c>
      <c r="AHZ29" s="219" t="str">
        <f>INDEX([5]集計!$G:$AK,MATCH($B25,[5]集計!$A$1:$A$945,0)+3,MATCH(AHZ$234,[5]集計!$G$2:$AK$2,0))</f>
        <v/>
      </c>
      <c r="AIA29" s="219" t="str">
        <f>INDEX([5]集計!$G:$AK,MATCH($B25,[5]集計!$A$1:$A$945,0)+3,MATCH(AIA$234,[5]集計!$G$2:$AK$2,0))</f>
        <v/>
      </c>
      <c r="AIB29" s="219" t="str">
        <f>INDEX([5]集計!$G:$AK,MATCH($B25,[5]集計!$A$1:$A$945,0)+3,MATCH(AIB$234,[5]集計!$G$2:$AK$2,0))</f>
        <v/>
      </c>
      <c r="AIC29" s="219" t="str">
        <f>INDEX([5]集計!$G:$AK,MATCH($B25,[5]集計!$A$1:$A$945,0)+3,MATCH(AIC$234,[5]集計!$G$2:$AK$2,0))</f>
        <v/>
      </c>
      <c r="AID29" s="219" t="str">
        <f>INDEX([5]集計!$G:$AK,MATCH($B25,[5]集計!$A$1:$A$945,0)+3,MATCH(AID$234,[5]集計!$G$2:$AK$2,0))</f>
        <v/>
      </c>
      <c r="AIE29" s="219" t="str">
        <f>INDEX([5]集計!$G:$AK,MATCH($B25,[5]集計!$A$1:$A$945,0)+3,MATCH(AIE$234,[5]集計!$G$2:$AK$2,0))</f>
        <v/>
      </c>
      <c r="AIF29" s="219" t="str">
        <f>INDEX([5]集計!$G:$AK,MATCH($B25,[5]集計!$A$1:$A$945,0)+3,MATCH(AIF$234,[5]集計!$G$2:$AK$2,0))</f>
        <v/>
      </c>
      <c r="AIG29" s="219">
        <f>INDEX([5]集計!$G:$AK,MATCH($B25,[5]集計!$A$1:$A$945,0)+3,MATCH(AIG$234,[5]集計!$G$2:$AK$2,0))</f>
        <v>1</v>
      </c>
      <c r="AIH29" s="219">
        <f>INDEX([5]集計!$G:$AK,MATCH($B25,[5]集計!$A$1:$A$945,0)+3,MATCH(AIH$234,[5]集計!$G$2:$AK$2,0))</f>
        <v>2</v>
      </c>
      <c r="AII29" s="219">
        <f>INDEX([5]集計!$G:$AK,MATCH($B25,[5]集計!$A$1:$A$945,0)+3,MATCH(AII$234,[5]集計!$G$2:$AK$2,0))</f>
        <v>3</v>
      </c>
      <c r="AIJ29" s="219">
        <f>INDEX([5]集計!$G:$AK,MATCH($B25,[5]集計!$A$1:$A$945,0)+3,MATCH(AIJ$234,[5]集計!$G$2:$AK$2,0))</f>
        <v>2</v>
      </c>
      <c r="AIK29" s="316" t="str">
        <f>INDEX([5]集計!$G:$AK,MATCH($B25,[5]集計!$A$1:$A$945,0)+3,MATCH(AIK$234,[5]集計!$G$2:$AK$2,0))</f>
        <v/>
      </c>
      <c r="AIL29" s="656" t="str">
        <f>INDEX([1]集計!$G:$AK,MATCH($B25,[1]集計!$A$1:$A$945,0)+3,MATCH(AIL$234,[1]集計!$G$2:$AK$2,0))</f>
        <v/>
      </c>
      <c r="AIM29" s="657">
        <f>INDEX([1]集計!$G:$AK,MATCH($B25,[1]集計!$A$1:$A$945,0)+3,MATCH(AIM$234,[1]集計!$G$2:$AK$2,0))</f>
        <v>3</v>
      </c>
      <c r="AIN29" s="657">
        <f>INDEX([1]集計!$G:$AK,MATCH($B25,[1]集計!$A$1:$A$945,0)+3,MATCH(AIN$234,[1]集計!$G$2:$AK$2,0))</f>
        <v>4</v>
      </c>
      <c r="AIO29" s="657">
        <f>INDEX([1]集計!$G:$AK,MATCH($B25,[1]集計!$A$1:$A$945,0)+3,MATCH(AIO$234,[1]集計!$G$2:$AK$2,0))</f>
        <v>2</v>
      </c>
      <c r="AIP29" s="657" t="str">
        <f>INDEX([1]集計!$G:$AK,MATCH($B25,[1]集計!$A$1:$A$945,0)+3,MATCH(AIP$234,[1]集計!$G$2:$AK$2,0))</f>
        <v/>
      </c>
      <c r="AIQ29" s="657" t="str">
        <f>INDEX([1]集計!$G:$AK,MATCH($B25,[1]集計!$A$1:$A$945,0)+3,MATCH(AIQ$234,[1]集計!$G$2:$AK$2,0))</f>
        <v/>
      </c>
      <c r="AIR29" s="657" t="str">
        <f>INDEX([1]集計!$G:$AK,MATCH($B25,[1]集計!$A$1:$A$945,0)+3,MATCH(AIR$234,[1]集計!$G$2:$AK$2,0))</f>
        <v/>
      </c>
      <c r="AIS29" s="657" t="str">
        <f>INDEX([1]集計!$G:$AK,MATCH($B25,[1]集計!$A$1:$A$945,0)+3,MATCH(AIS$234,[1]集計!$G$2:$AK$2,0))</f>
        <v/>
      </c>
      <c r="AIT29" s="657" t="str">
        <f>INDEX([1]集計!$G:$AK,MATCH($B25,[1]集計!$A$1:$A$945,0)+3,MATCH(AIT$234,[1]集計!$G$2:$AK$2,0))</f>
        <v/>
      </c>
      <c r="AIU29" s="657" t="str">
        <f>INDEX([1]集計!$G:$AK,MATCH($B25,[1]集計!$A$1:$A$945,0)+3,MATCH(AIU$234,[1]集計!$G$2:$AK$2,0))</f>
        <v/>
      </c>
      <c r="AIW29" s="215" t="s">
        <v>437</v>
      </c>
      <c r="AIX29" s="218">
        <v>1</v>
      </c>
      <c r="AJA29" s="218">
        <v>2</v>
      </c>
      <c r="AJB29" s="218">
        <v>3</v>
      </c>
      <c r="AJC29" s="218">
        <v>2</v>
      </c>
      <c r="AJD29" s="218" t="s">
        <v>437</v>
      </c>
      <c r="AJE29" s="218">
        <v>1</v>
      </c>
      <c r="AJF29" s="218">
        <v>4</v>
      </c>
      <c r="AJH29" s="218">
        <v>1</v>
      </c>
    </row>
    <row r="30" spans="1:1020" s="119" customFormat="1" ht="14.25" hidden="1" customHeight="1" outlineLevel="1" thickBot="1">
      <c r="A30" s="159"/>
      <c r="B30" s="160">
        <f>D32</f>
        <v>141</v>
      </c>
      <c r="C30" s="40" t="s">
        <v>315</v>
      </c>
      <c r="D30" s="670">
        <f t="shared" si="38"/>
        <v>0</v>
      </c>
      <c r="E30" s="55" t="e">
        <f t="shared" si="36"/>
        <v>#DIV/0!</v>
      </c>
      <c r="F30" s="179"/>
      <c r="G30" s="49"/>
      <c r="H30" s="156">
        <f t="shared" si="37"/>
        <v>0</v>
      </c>
      <c r="PC30" s="136"/>
      <c r="PD30" s="136"/>
      <c r="PE30" s="136"/>
      <c r="PF30" s="136"/>
      <c r="PG30" s="136"/>
      <c r="PH30" s="136"/>
      <c r="PI30" s="136"/>
      <c r="PJ30" s="136"/>
      <c r="PK30" s="136"/>
      <c r="PL30" s="136"/>
      <c r="PM30" s="136"/>
      <c r="PN30" s="136"/>
      <c r="PO30" s="136"/>
      <c r="PP30" s="136"/>
      <c r="PQ30" s="136"/>
      <c r="PR30" s="136"/>
      <c r="PS30" s="136"/>
      <c r="PT30" s="136"/>
      <c r="PU30" s="136"/>
      <c r="PV30" s="136"/>
      <c r="PW30" s="136"/>
      <c r="PX30" s="136"/>
      <c r="PY30" s="136"/>
      <c r="PZ30" s="136"/>
      <c r="QA30" s="136"/>
      <c r="QB30" s="136"/>
      <c r="QC30" s="136"/>
      <c r="QD30" s="136"/>
      <c r="AAS30" s="138"/>
      <c r="AHG30" s="301" t="str">
        <f>INDEX([5]集計!$G:$AK,MATCH($B25,[5]集計!$A$1:$A$945,0)+4,MATCH(AHG$234,[5]集計!$G$2:$AK$2,0))</f>
        <v/>
      </c>
      <c r="AHH30" s="219" t="str">
        <f>INDEX([5]集計!$G:$AK,MATCH($B25,[5]集計!$A$1:$A$945,0)+4,MATCH(AHH$234,[5]集計!$G$2:$AK$2,0))</f>
        <v/>
      </c>
      <c r="AHI30" s="219" t="str">
        <f>INDEX([5]集計!$G:$AK,MATCH($B25,[5]集計!$A$1:$A$945,0)+4,MATCH(AHI$234,[5]集計!$G$2:$AK$2,0))</f>
        <v/>
      </c>
      <c r="AHJ30" s="219" t="str">
        <f>INDEX([5]集計!$G:$AK,MATCH($B25,[5]集計!$A$1:$A$945,0)+4,MATCH(AHJ$234,[5]集計!$G$2:$AK$2,0))</f>
        <v/>
      </c>
      <c r="AHK30" s="219" t="str">
        <f>INDEX([5]集計!$G:$AK,MATCH($B25,[5]集計!$A$1:$A$945,0)+4,MATCH(AHK$234,[5]集計!$G$2:$AK$2,0))</f>
        <v/>
      </c>
      <c r="AHL30" s="219" t="str">
        <f>INDEX([5]集計!$G:$AK,MATCH($B25,[5]集計!$A$1:$A$945,0)+4,MATCH(AHL$234,[5]集計!$G$2:$AK$2,0))</f>
        <v/>
      </c>
      <c r="AHM30" s="219" t="str">
        <f>INDEX([5]集計!$G:$AK,MATCH($B25,[5]集計!$A$1:$A$945,0)+4,MATCH(AHM$234,[5]集計!$G$2:$AK$2,0))</f>
        <v/>
      </c>
      <c r="AHN30" s="219" t="str">
        <f>INDEX([5]集計!$G:$AK,MATCH($B25,[5]集計!$A$1:$A$945,0)+4,MATCH(AHN$234,[5]集計!$G$2:$AK$2,0))</f>
        <v/>
      </c>
      <c r="AHO30" s="219" t="str">
        <f>INDEX([5]集計!$G:$AK,MATCH($B25,[5]集計!$A$1:$A$945,0)+4,MATCH(AHO$234,[5]集計!$G$2:$AK$2,0))</f>
        <v/>
      </c>
      <c r="AHP30" s="219" t="str">
        <f>INDEX([5]集計!$G:$AK,MATCH($B25,[5]集計!$A$1:$A$945,0)+4,MATCH(AHP$234,[5]集計!$G$2:$AK$2,0))</f>
        <v/>
      </c>
      <c r="AHQ30" s="219" t="str">
        <f>INDEX([5]集計!$G:$AK,MATCH($B25,[5]集計!$A$1:$A$945,0)+4,MATCH(AHQ$234,[5]集計!$G$2:$AK$2,0))</f>
        <v/>
      </c>
      <c r="AHR30" s="219" t="str">
        <f>INDEX([5]集計!$G:$AK,MATCH($B25,[5]集計!$A$1:$A$945,0)+4,MATCH(AHR$234,[5]集計!$G$2:$AK$2,0))</f>
        <v/>
      </c>
      <c r="AHS30" s="219" t="str">
        <f>INDEX([5]集計!$G:$AK,MATCH($B25,[5]集計!$A$1:$A$945,0)+4,MATCH(AHS$234,[5]集計!$G$2:$AK$2,0))</f>
        <v/>
      </c>
      <c r="AHT30" s="219" t="str">
        <f>INDEX([5]集計!$G:$AK,MATCH($B25,[5]集計!$A$1:$A$945,0)+4,MATCH(AHT$234,[5]集計!$G$2:$AK$2,0))</f>
        <v/>
      </c>
      <c r="AHU30" s="219" t="str">
        <f>INDEX([5]集計!$G:$AK,MATCH($B25,[5]集計!$A$1:$A$945,0)+4,MATCH(AHU$234,[5]集計!$G$2:$AK$2,0))</f>
        <v/>
      </c>
      <c r="AHV30" s="219" t="str">
        <f>INDEX([5]集計!$G:$AK,MATCH($B25,[5]集計!$A$1:$A$945,0)+4,MATCH(AHV$234,[5]集計!$G$2:$AK$2,0))</f>
        <v/>
      </c>
      <c r="AHW30" s="219" t="str">
        <f>INDEX([5]集計!$G:$AK,MATCH($B25,[5]集計!$A$1:$A$945,0)+4,MATCH(AHW$234,[5]集計!$G$2:$AK$2,0))</f>
        <v/>
      </c>
      <c r="AHX30" s="219" t="str">
        <f>INDEX([5]集計!$G:$AK,MATCH($B25,[5]集計!$A$1:$A$945,0)+4,MATCH(AHX$234,[5]集計!$G$2:$AK$2,0))</f>
        <v/>
      </c>
      <c r="AHY30" s="219" t="str">
        <f>INDEX([5]集計!$G:$AK,MATCH($B25,[5]集計!$A$1:$A$945,0)+4,MATCH(AHY$234,[5]集計!$G$2:$AK$2,0))</f>
        <v/>
      </c>
      <c r="AHZ30" s="219" t="str">
        <f>INDEX([5]集計!$G:$AK,MATCH($B25,[5]集計!$A$1:$A$945,0)+4,MATCH(AHZ$234,[5]集計!$G$2:$AK$2,0))</f>
        <v/>
      </c>
      <c r="AIA30" s="219" t="str">
        <f>INDEX([5]集計!$G:$AK,MATCH($B25,[5]集計!$A$1:$A$945,0)+4,MATCH(AIA$234,[5]集計!$G$2:$AK$2,0))</f>
        <v/>
      </c>
      <c r="AIB30" s="219" t="str">
        <f>INDEX([5]集計!$G:$AK,MATCH($B25,[5]集計!$A$1:$A$945,0)+4,MATCH(AIB$234,[5]集計!$G$2:$AK$2,0))</f>
        <v/>
      </c>
      <c r="AIC30" s="219" t="str">
        <f>INDEX([5]集計!$G:$AK,MATCH($B25,[5]集計!$A$1:$A$945,0)+4,MATCH(AIC$234,[5]集計!$G$2:$AK$2,0))</f>
        <v/>
      </c>
      <c r="AID30" s="219" t="str">
        <f>INDEX([5]集計!$G:$AK,MATCH($B25,[5]集計!$A$1:$A$945,0)+4,MATCH(AID$234,[5]集計!$G$2:$AK$2,0))</f>
        <v/>
      </c>
      <c r="AIE30" s="219" t="str">
        <f>INDEX([5]集計!$G:$AK,MATCH($B25,[5]集計!$A$1:$A$945,0)+4,MATCH(AIE$234,[5]集計!$G$2:$AK$2,0))</f>
        <v/>
      </c>
      <c r="AIF30" s="219" t="str">
        <f>INDEX([5]集計!$G:$AK,MATCH($B25,[5]集計!$A$1:$A$945,0)+4,MATCH(AIF$234,[5]集計!$G$2:$AK$2,0))</f>
        <v/>
      </c>
      <c r="AIG30" s="219" t="str">
        <f>INDEX([5]集計!$G:$AK,MATCH($B25,[5]集計!$A$1:$A$945,0)+4,MATCH(AIG$234,[5]集計!$G$2:$AK$2,0))</f>
        <v/>
      </c>
      <c r="AIH30" s="219" t="str">
        <f>INDEX([5]集計!$G:$AK,MATCH($B25,[5]集計!$A$1:$A$945,0)+4,MATCH(AIH$234,[5]集計!$G$2:$AK$2,0))</f>
        <v/>
      </c>
      <c r="AII30" s="219" t="str">
        <f>INDEX([5]集計!$G:$AK,MATCH($B25,[5]集計!$A$1:$A$945,0)+4,MATCH(AII$234,[5]集計!$G$2:$AK$2,0))</f>
        <v/>
      </c>
      <c r="AIJ30" s="219" t="str">
        <f>INDEX([5]集計!$G:$AK,MATCH($B25,[5]集計!$A$1:$A$945,0)+4,MATCH(AIJ$234,[5]集計!$G$2:$AK$2,0))</f>
        <v/>
      </c>
      <c r="AIK30" s="316" t="str">
        <f>INDEX([5]集計!$G:$AK,MATCH($B25,[5]集計!$A$1:$A$945,0)+4,MATCH(AIK$234,[5]集計!$G$2:$AK$2,0))</f>
        <v/>
      </c>
      <c r="AIL30" s="656" t="str">
        <f>INDEX([1]集計!$G:$AK,MATCH($B25,[1]集計!$A$1:$A$945,0)+4,MATCH(AIL$234,[1]集計!$G$2:$AK$2,0))</f>
        <v/>
      </c>
      <c r="AIM30" s="657" t="str">
        <f>INDEX([1]集計!$G:$AK,MATCH($B25,[1]集計!$A$1:$A$945,0)+4,MATCH(AIM$234,[1]集計!$G$2:$AK$2,0))</f>
        <v/>
      </c>
      <c r="AIN30" s="657" t="str">
        <f>INDEX([1]集計!$G:$AK,MATCH($B25,[1]集計!$A$1:$A$945,0)+4,MATCH(AIN$234,[1]集計!$G$2:$AK$2,0))</f>
        <v/>
      </c>
      <c r="AIO30" s="657" t="str">
        <f>INDEX([1]集計!$G:$AK,MATCH($B25,[1]集計!$A$1:$A$945,0)+4,MATCH(AIO$234,[1]集計!$G$2:$AK$2,0))</f>
        <v/>
      </c>
      <c r="AIP30" s="657" t="str">
        <f>INDEX([1]集計!$G:$AK,MATCH($B25,[1]集計!$A$1:$A$945,0)+4,MATCH(AIP$234,[1]集計!$G$2:$AK$2,0))</f>
        <v/>
      </c>
      <c r="AIQ30" s="657" t="str">
        <f>INDEX([1]集計!$G:$AK,MATCH($B25,[1]集計!$A$1:$A$945,0)+4,MATCH(AIQ$234,[1]集計!$G$2:$AK$2,0))</f>
        <v/>
      </c>
      <c r="AIR30" s="657" t="str">
        <f>INDEX([1]集計!$G:$AK,MATCH($B25,[1]集計!$A$1:$A$945,0)+4,MATCH(AIR$234,[1]集計!$G$2:$AK$2,0))</f>
        <v/>
      </c>
      <c r="AIS30" s="657" t="str">
        <f>INDEX([1]集計!$G:$AK,MATCH($B25,[1]集計!$A$1:$A$945,0)+4,MATCH(AIS$234,[1]集計!$G$2:$AK$2,0))</f>
        <v/>
      </c>
      <c r="AIT30" s="657" t="str">
        <f>INDEX([1]集計!$G:$AK,MATCH($B25,[1]集計!$A$1:$A$945,0)+4,MATCH(AIT$234,[1]集計!$G$2:$AK$2,0))</f>
        <v/>
      </c>
      <c r="AIU30" s="657" t="str">
        <f>INDEX([1]集計!$G:$AK,MATCH($B25,[1]集計!$A$1:$A$945,0)+4,MATCH(AIU$234,[1]集計!$G$2:$AK$2,0))</f>
        <v/>
      </c>
      <c r="AIW30" s="215" t="s">
        <v>437</v>
      </c>
      <c r="AIX30" s="218" t="s">
        <v>437</v>
      </c>
      <c r="AIY30" s="218" t="s">
        <v>437</v>
      </c>
      <c r="AJA30" s="218" t="s">
        <v>437</v>
      </c>
      <c r="AJB30" s="218" t="s">
        <v>437</v>
      </c>
      <c r="AJC30" s="218" t="s">
        <v>437</v>
      </c>
      <c r="AJD30" s="218" t="s">
        <v>437</v>
      </c>
      <c r="AJE30" s="218" t="s">
        <v>437</v>
      </c>
      <c r="AJF30" s="218" t="s">
        <v>437</v>
      </c>
      <c r="AJH30" s="218" t="s">
        <v>437</v>
      </c>
    </row>
    <row r="31" spans="1:1020" s="119" customFormat="1" ht="14.25" hidden="1" customHeight="1" outlineLevel="1" thickBot="1">
      <c r="A31" s="161" t="s">
        <v>316</v>
      </c>
      <c r="B31" s="162" t="e">
        <f>SUM(B30/(B26*E33/100))</f>
        <v>#DIV/0!</v>
      </c>
      <c r="C31" s="32" t="s">
        <v>317</v>
      </c>
      <c r="D31" s="670">
        <f t="shared" si="38"/>
        <v>0</v>
      </c>
      <c r="E31" s="55" t="e">
        <f t="shared" si="36"/>
        <v>#DIV/0!</v>
      </c>
      <c r="F31" s="179"/>
      <c r="G31" s="49"/>
      <c r="H31" s="156">
        <f t="shared" si="37"/>
        <v>3</v>
      </c>
      <c r="PC31" s="136"/>
      <c r="PD31" s="136"/>
      <c r="PE31" s="136"/>
      <c r="PF31" s="136"/>
      <c r="PG31" s="136"/>
      <c r="PH31" s="136"/>
      <c r="PI31" s="136"/>
      <c r="PJ31" s="136"/>
      <c r="PK31" s="136"/>
      <c r="PL31" s="136"/>
      <c r="PM31" s="136"/>
      <c r="PN31" s="136"/>
      <c r="PO31" s="136"/>
      <c r="PP31" s="136"/>
      <c r="PQ31" s="136"/>
      <c r="PR31" s="136"/>
      <c r="PS31" s="136"/>
      <c r="PT31" s="136"/>
      <c r="PU31" s="136"/>
      <c r="PV31" s="136"/>
      <c r="PW31" s="136"/>
      <c r="PX31" s="136"/>
      <c r="PY31" s="136"/>
      <c r="PZ31" s="136"/>
      <c r="QA31" s="136"/>
      <c r="QB31" s="136"/>
      <c r="QC31" s="136"/>
      <c r="QD31" s="136"/>
      <c r="AAS31" s="138"/>
      <c r="AHG31" s="301" t="str">
        <f>INDEX([5]集計!$G:$AK,MATCH($B25,[5]集計!$A$1:$A$945,0)+5,MATCH(AHG$234,[5]集計!$G$2:$AK$2,0))</f>
        <v/>
      </c>
      <c r="AHH31" s="219" t="str">
        <f>INDEX([5]集計!$G:$AK,MATCH($B25,[5]集計!$A$1:$A$945,0)+5,MATCH(AHH$234,[5]集計!$G$2:$AK$2,0))</f>
        <v/>
      </c>
      <c r="AHI31" s="219" t="str">
        <f>INDEX([5]集計!$G:$AK,MATCH($B25,[5]集計!$A$1:$A$945,0)+5,MATCH(AHI$234,[5]集計!$G$2:$AK$2,0))</f>
        <v/>
      </c>
      <c r="AHJ31" s="219" t="str">
        <f>INDEX([5]集計!$G:$AK,MATCH($B25,[5]集計!$A$1:$A$945,0)+5,MATCH(AHJ$234,[5]集計!$G$2:$AK$2,0))</f>
        <v/>
      </c>
      <c r="AHK31" s="219" t="str">
        <f>INDEX([5]集計!$G:$AK,MATCH($B25,[5]集計!$A$1:$A$945,0)+5,MATCH(AHK$234,[5]集計!$G$2:$AK$2,0))</f>
        <v/>
      </c>
      <c r="AHL31" s="219" t="str">
        <f>INDEX([5]集計!$G:$AK,MATCH($B25,[5]集計!$A$1:$A$945,0)+5,MATCH(AHL$234,[5]集計!$G$2:$AK$2,0))</f>
        <v/>
      </c>
      <c r="AHM31" s="219" t="str">
        <f>INDEX([5]集計!$G:$AK,MATCH($B25,[5]集計!$A$1:$A$945,0)+5,MATCH(AHM$234,[5]集計!$G$2:$AK$2,0))</f>
        <v/>
      </c>
      <c r="AHN31" s="219" t="str">
        <f>INDEX([5]集計!$G:$AK,MATCH($B25,[5]集計!$A$1:$A$945,0)+5,MATCH(AHN$234,[5]集計!$G$2:$AK$2,0))</f>
        <v/>
      </c>
      <c r="AHO31" s="219" t="str">
        <f>INDEX([5]集計!$G:$AK,MATCH($B25,[5]集計!$A$1:$A$945,0)+5,MATCH(AHO$234,[5]集計!$G$2:$AK$2,0))</f>
        <v/>
      </c>
      <c r="AHP31" s="219" t="str">
        <f>INDEX([5]集計!$G:$AK,MATCH($B25,[5]集計!$A$1:$A$945,0)+5,MATCH(AHP$234,[5]集計!$G$2:$AK$2,0))</f>
        <v/>
      </c>
      <c r="AHQ31" s="219" t="str">
        <f>INDEX([5]集計!$G:$AK,MATCH($B25,[5]集計!$A$1:$A$945,0)+5,MATCH(AHQ$234,[5]集計!$G$2:$AK$2,0))</f>
        <v/>
      </c>
      <c r="AHR31" s="219" t="str">
        <f>INDEX([5]集計!$G:$AK,MATCH($B25,[5]集計!$A$1:$A$945,0)+5,MATCH(AHR$234,[5]集計!$G$2:$AK$2,0))</f>
        <v/>
      </c>
      <c r="AHS31" s="219" t="str">
        <f>INDEX([5]集計!$G:$AK,MATCH($B25,[5]集計!$A$1:$A$945,0)+5,MATCH(AHS$234,[5]集計!$G$2:$AK$2,0))</f>
        <v/>
      </c>
      <c r="AHT31" s="219" t="str">
        <f>INDEX([5]集計!$G:$AK,MATCH($B25,[5]集計!$A$1:$A$945,0)+5,MATCH(AHT$234,[5]集計!$G$2:$AK$2,0))</f>
        <v/>
      </c>
      <c r="AHU31" s="219" t="str">
        <f>INDEX([5]集計!$G:$AK,MATCH($B25,[5]集計!$A$1:$A$945,0)+5,MATCH(AHU$234,[5]集計!$G$2:$AK$2,0))</f>
        <v/>
      </c>
      <c r="AHV31" s="219" t="str">
        <f>INDEX([5]集計!$G:$AK,MATCH($B25,[5]集計!$A$1:$A$945,0)+5,MATCH(AHV$234,[5]集計!$G$2:$AK$2,0))</f>
        <v/>
      </c>
      <c r="AHW31" s="219" t="str">
        <f>INDEX([5]集計!$G:$AK,MATCH($B25,[5]集計!$A$1:$A$945,0)+5,MATCH(AHW$234,[5]集計!$G$2:$AK$2,0))</f>
        <v/>
      </c>
      <c r="AHX31" s="219" t="str">
        <f>INDEX([5]集計!$G:$AK,MATCH($B25,[5]集計!$A$1:$A$945,0)+5,MATCH(AHX$234,[5]集計!$G$2:$AK$2,0))</f>
        <v/>
      </c>
      <c r="AHY31" s="219" t="str">
        <f>INDEX([5]集計!$G:$AK,MATCH($B25,[5]集計!$A$1:$A$945,0)+5,MATCH(AHY$234,[5]集計!$G$2:$AK$2,0))</f>
        <v/>
      </c>
      <c r="AHZ31" s="219" t="str">
        <f>INDEX([5]集計!$G:$AK,MATCH($B25,[5]集計!$A$1:$A$945,0)+5,MATCH(AHZ$234,[5]集計!$G$2:$AK$2,0))</f>
        <v/>
      </c>
      <c r="AIA31" s="219" t="str">
        <f>INDEX([5]集計!$G:$AK,MATCH($B25,[5]集計!$A$1:$A$945,0)+5,MATCH(AIA$234,[5]集計!$G$2:$AK$2,0))</f>
        <v/>
      </c>
      <c r="AIB31" s="219" t="str">
        <f>INDEX([5]集計!$G:$AK,MATCH($B25,[5]集計!$A$1:$A$945,0)+5,MATCH(AIB$234,[5]集計!$G$2:$AK$2,0))</f>
        <v/>
      </c>
      <c r="AIC31" s="219" t="str">
        <f>INDEX([5]集計!$G:$AK,MATCH($B25,[5]集計!$A$1:$A$945,0)+5,MATCH(AIC$234,[5]集計!$G$2:$AK$2,0))</f>
        <v/>
      </c>
      <c r="AID31" s="219" t="str">
        <f>INDEX([5]集計!$G:$AK,MATCH($B25,[5]集計!$A$1:$A$945,0)+5,MATCH(AID$234,[5]集計!$G$2:$AK$2,0))</f>
        <v/>
      </c>
      <c r="AIE31" s="219" t="str">
        <f>INDEX([5]集計!$G:$AK,MATCH($B25,[5]集計!$A$1:$A$945,0)+5,MATCH(AIE$234,[5]集計!$G$2:$AK$2,0))</f>
        <v/>
      </c>
      <c r="AIF31" s="219" t="str">
        <f>INDEX([5]集計!$G:$AK,MATCH($B25,[5]集計!$A$1:$A$945,0)+5,MATCH(AIF$234,[5]集計!$G$2:$AK$2,0))</f>
        <v/>
      </c>
      <c r="AIG31" s="219" t="str">
        <f>INDEX([5]集計!$G:$AK,MATCH($B25,[5]集計!$A$1:$A$945,0)+5,MATCH(AIG$234,[5]集計!$G$2:$AK$2,0))</f>
        <v/>
      </c>
      <c r="AIH31" s="219" t="str">
        <f>INDEX([5]集計!$G:$AK,MATCH($B25,[5]集計!$A$1:$A$945,0)+5,MATCH(AIH$234,[5]集計!$G$2:$AK$2,0))</f>
        <v/>
      </c>
      <c r="AII31" s="219" t="str">
        <f>INDEX([5]集計!$G:$AK,MATCH($B25,[5]集計!$A$1:$A$945,0)+5,MATCH(AII$234,[5]集計!$G$2:$AK$2,0))</f>
        <v/>
      </c>
      <c r="AIJ31" s="219" t="str">
        <f>INDEX([5]集計!$G:$AK,MATCH($B25,[5]集計!$A$1:$A$945,0)+5,MATCH(AIJ$234,[5]集計!$G$2:$AK$2,0))</f>
        <v/>
      </c>
      <c r="AIK31" s="316" t="str">
        <f>INDEX([5]集計!$G:$AK,MATCH($B25,[5]集計!$A$1:$A$945,0)+5,MATCH(AIK$234,[5]集計!$G$2:$AK$2,0))</f>
        <v/>
      </c>
      <c r="AIL31" s="656" t="str">
        <f>INDEX([1]集計!$G:$AK,MATCH($B25,[1]集計!$A$1:$A$945,0)+5,MATCH(AIL$234,[1]集計!$G$2:$AK$2,0))</f>
        <v/>
      </c>
      <c r="AIM31" s="657" t="str">
        <f>INDEX([1]集計!$G:$AK,MATCH($B25,[1]集計!$A$1:$A$945,0)+5,MATCH(AIM$234,[1]集計!$G$2:$AK$2,0))</f>
        <v/>
      </c>
      <c r="AIN31" s="657" t="str">
        <f>INDEX([1]集計!$G:$AK,MATCH($B25,[1]集計!$A$1:$A$945,0)+5,MATCH(AIN$234,[1]集計!$G$2:$AK$2,0))</f>
        <v/>
      </c>
      <c r="AIO31" s="657">
        <f>INDEX([1]集計!$G:$AK,MATCH($B25,[1]集計!$A$1:$A$945,0)+5,MATCH(AIO$234,[1]集計!$G$2:$AK$2,0))</f>
        <v>2</v>
      </c>
      <c r="AIP31" s="657" t="str">
        <f>INDEX([1]集計!$G:$AK,MATCH($B25,[1]集計!$A$1:$A$945,0)+5,MATCH(AIP$234,[1]集計!$G$2:$AK$2,0))</f>
        <v/>
      </c>
      <c r="AIQ31" s="657" t="str">
        <f>INDEX([1]集計!$G:$AK,MATCH($B25,[1]集計!$A$1:$A$945,0)+5,MATCH(AIQ$234,[1]集計!$G$2:$AK$2,0))</f>
        <v/>
      </c>
      <c r="AIR31" s="657" t="str">
        <f>INDEX([1]集計!$G:$AK,MATCH($B25,[1]集計!$A$1:$A$945,0)+5,MATCH(AIR$234,[1]集計!$G$2:$AK$2,0))</f>
        <v/>
      </c>
      <c r="AIS31" s="657" t="str">
        <f>INDEX([1]集計!$G:$AK,MATCH($B25,[1]集計!$A$1:$A$945,0)+5,MATCH(AIS$234,[1]集計!$G$2:$AK$2,0))</f>
        <v/>
      </c>
      <c r="AIT31" s="657" t="str">
        <f>INDEX([1]集計!$G:$AK,MATCH($B25,[1]集計!$A$1:$A$945,0)+5,MATCH(AIT$234,[1]集計!$G$2:$AK$2,0))</f>
        <v/>
      </c>
      <c r="AIU31" s="657" t="str">
        <f>INDEX([1]集計!$G:$AK,MATCH($B25,[1]集計!$A$1:$A$945,0)+5,MATCH(AIU$234,[1]集計!$G$2:$AK$2,0))</f>
        <v/>
      </c>
      <c r="AIW31" s="215" t="s">
        <v>437</v>
      </c>
      <c r="AIX31" s="218" t="s">
        <v>437</v>
      </c>
      <c r="AIY31" s="218" t="s">
        <v>437</v>
      </c>
      <c r="AJA31" s="218" t="s">
        <v>437</v>
      </c>
      <c r="AJB31" s="218" t="s">
        <v>437</v>
      </c>
      <c r="AJC31" s="218" t="s">
        <v>437</v>
      </c>
      <c r="AJD31" s="218" t="s">
        <v>437</v>
      </c>
      <c r="AJE31" s="218" t="s">
        <v>437</v>
      </c>
      <c r="AJF31" s="218" t="s">
        <v>437</v>
      </c>
      <c r="AJI31" s="218">
        <v>1</v>
      </c>
    </row>
    <row r="32" spans="1:1020" s="119" customFormat="1" ht="14.25" hidden="1" customHeight="1" outlineLevel="1" thickBot="1">
      <c r="A32" s="157" t="s">
        <v>316</v>
      </c>
      <c r="B32" s="163" t="e">
        <f>SUM(B30/(B27*E33/100))</f>
        <v>#DIV/0!</v>
      </c>
      <c r="C32" s="164" t="s">
        <v>318</v>
      </c>
      <c r="D32" s="671">
        <f>SUM(D26:D31)</f>
        <v>141</v>
      </c>
      <c r="E32" s="182">
        <v>2.65</v>
      </c>
      <c r="F32" s="183"/>
      <c r="G32" s="49"/>
      <c r="H32" s="156">
        <f>SUM(H26:H31)</f>
        <v>244</v>
      </c>
      <c r="AAS32" s="138"/>
      <c r="AHG32" s="8">
        <f t="shared" ref="AHG32:AIK32" si="39">SUM(AHG26:AHG31)</f>
        <v>0</v>
      </c>
      <c r="AHH32" s="9">
        <f t="shared" si="39"/>
        <v>0</v>
      </c>
      <c r="AHI32" s="9">
        <f t="shared" si="39"/>
        <v>0</v>
      </c>
      <c r="AHJ32" s="9">
        <f t="shared" si="39"/>
        <v>0</v>
      </c>
      <c r="AHK32" s="9">
        <f t="shared" si="39"/>
        <v>0</v>
      </c>
      <c r="AHL32" s="9">
        <f t="shared" si="39"/>
        <v>0</v>
      </c>
      <c r="AHM32" s="9">
        <f t="shared" si="39"/>
        <v>0</v>
      </c>
      <c r="AHN32" s="9">
        <f t="shared" si="39"/>
        <v>0</v>
      </c>
      <c r="AHO32" s="9">
        <f t="shared" si="39"/>
        <v>0</v>
      </c>
      <c r="AHP32" s="9">
        <f t="shared" si="39"/>
        <v>0</v>
      </c>
      <c r="AHQ32" s="9">
        <f t="shared" si="39"/>
        <v>0</v>
      </c>
      <c r="AHR32" s="9">
        <f>SUM(AHR26:AHR31)</f>
        <v>0</v>
      </c>
      <c r="AHS32" s="9">
        <f t="shared" si="39"/>
        <v>0</v>
      </c>
      <c r="AHT32" s="9">
        <f t="shared" si="39"/>
        <v>0</v>
      </c>
      <c r="AHU32" s="9">
        <f t="shared" si="39"/>
        <v>0</v>
      </c>
      <c r="AHV32" s="9">
        <f t="shared" si="39"/>
        <v>0</v>
      </c>
      <c r="AHW32" s="9">
        <f t="shared" si="39"/>
        <v>0</v>
      </c>
      <c r="AHX32" s="9">
        <f t="shared" si="39"/>
        <v>0</v>
      </c>
      <c r="AHY32" s="9">
        <f t="shared" si="39"/>
        <v>0</v>
      </c>
      <c r="AHZ32" s="9">
        <f t="shared" si="39"/>
        <v>0</v>
      </c>
      <c r="AIA32" s="9">
        <f t="shared" si="39"/>
        <v>3</v>
      </c>
      <c r="AIB32" s="9">
        <f t="shared" si="39"/>
        <v>0</v>
      </c>
      <c r="AIC32" s="9">
        <f t="shared" si="39"/>
        <v>14</v>
      </c>
      <c r="AID32" s="9">
        <f t="shared" si="39"/>
        <v>0</v>
      </c>
      <c r="AIE32" s="9">
        <f t="shared" si="39"/>
        <v>0</v>
      </c>
      <c r="AIF32" s="9">
        <f t="shared" si="39"/>
        <v>40</v>
      </c>
      <c r="AIG32" s="9">
        <f t="shared" si="39"/>
        <v>19</v>
      </c>
      <c r="AIH32" s="9">
        <f t="shared" si="39"/>
        <v>19</v>
      </c>
      <c r="AII32" s="9">
        <f t="shared" si="39"/>
        <v>15</v>
      </c>
      <c r="AIJ32" s="9">
        <f t="shared" si="39"/>
        <v>25</v>
      </c>
      <c r="AIK32" s="10">
        <f t="shared" si="39"/>
        <v>6</v>
      </c>
      <c r="AIL32" s="8">
        <f t="shared" ref="AIL32:AIO32" si="40">SUM(AIL26:AIL31)</f>
        <v>0</v>
      </c>
      <c r="AIM32" s="9">
        <f t="shared" si="40"/>
        <v>10</v>
      </c>
      <c r="AIN32" s="9">
        <f t="shared" si="40"/>
        <v>17</v>
      </c>
      <c r="AIO32" s="9">
        <f t="shared" si="40"/>
        <v>9</v>
      </c>
      <c r="AIP32" s="653"/>
      <c r="AIW32" s="138"/>
    </row>
    <row r="33" spans="1:1020" s="119" customFormat="1" ht="14.25" hidden="1" customHeight="1" outlineLevel="1" thickBot="1">
      <c r="A33" s="158" t="s">
        <v>316</v>
      </c>
      <c r="B33" s="165" t="e">
        <f>SUM(B30/(B28*E33/100))</f>
        <v>#DIV/0!</v>
      </c>
      <c r="C33" s="166" t="e">
        <f>SUM(B30/(E32*E33/100))</f>
        <v>#DIV/0!</v>
      </c>
      <c r="D33" s="73" t="s">
        <v>236</v>
      </c>
      <c r="E33" s="167">
        <v>0</v>
      </c>
      <c r="F33" s="175"/>
      <c r="G33" s="176"/>
      <c r="H33" s="187"/>
      <c r="AAS33" s="138"/>
      <c r="AHG33" s="19" t="s">
        <v>38</v>
      </c>
      <c r="AHH33" s="20"/>
      <c r="AHI33" s="21">
        <f>SUM(AHG26:AIK26)</f>
        <v>53</v>
      </c>
      <c r="AHJ33" s="21"/>
      <c r="AHK33" s="20" t="s">
        <v>39</v>
      </c>
      <c r="AHL33" s="20"/>
      <c r="AHM33" s="21">
        <f>SUM(AHG27:AIK27)</f>
        <v>21</v>
      </c>
      <c r="AHN33" s="21"/>
      <c r="AHO33" s="20" t="s">
        <v>40</v>
      </c>
      <c r="AHP33" s="20"/>
      <c r="AHQ33" s="21">
        <f>SUM(AHG28:AIK28)</f>
        <v>59</v>
      </c>
      <c r="AHR33" s="21"/>
      <c r="AHS33" s="20" t="s">
        <v>41</v>
      </c>
      <c r="AHT33" s="20"/>
      <c r="AHU33" s="21">
        <f>SUM(AHG29:AIK29)</f>
        <v>8</v>
      </c>
      <c r="AHV33" s="21"/>
      <c r="AHW33" s="20" t="s">
        <v>42</v>
      </c>
      <c r="AHX33" s="20"/>
      <c r="AHY33" s="21">
        <f>SUM(AHG30:AIK30)</f>
        <v>0</v>
      </c>
      <c r="AHZ33" s="21"/>
      <c r="AIA33" s="20" t="s">
        <v>43</v>
      </c>
      <c r="AIB33" s="20"/>
      <c r="AIC33" s="21">
        <f>SUM(AHG31:AIK31)</f>
        <v>0</v>
      </c>
      <c r="AID33" s="21"/>
      <c r="AIE33" s="22" t="s">
        <v>44</v>
      </c>
      <c r="AIF33" s="22"/>
      <c r="AIG33" s="21">
        <f>SUM(AHG32:AIK32)</f>
        <v>141</v>
      </c>
      <c r="AIH33" s="21"/>
      <c r="AII33" s="21"/>
      <c r="AIJ33" s="21"/>
      <c r="AIK33" s="217"/>
      <c r="AIL33" s="652"/>
      <c r="AIM33" s="21"/>
      <c r="AIN33" s="21"/>
      <c r="AIO33" s="21"/>
      <c r="AIP33" s="653"/>
      <c r="AIW33" s="138"/>
    </row>
    <row r="34" spans="1:1020" s="119" customFormat="1" ht="14.25" hidden="1" customHeight="1" outlineLevel="1">
      <c r="A34" s="173"/>
      <c r="B34" s="307" t="s">
        <v>237</v>
      </c>
      <c r="C34" s="247">
        <v>10</v>
      </c>
      <c r="D34" s="247"/>
      <c r="E34" s="314">
        <v>2.5</v>
      </c>
      <c r="F34" s="322">
        <v>3</v>
      </c>
      <c r="G34" s="313">
        <v>3.5</v>
      </c>
      <c r="H34" s="309">
        <v>4</v>
      </c>
      <c r="AAS34" s="138"/>
      <c r="AIW34" s="138"/>
    </row>
    <row r="35" spans="1:1020" s="119" customFormat="1" ht="55.5" customHeight="1" collapsed="1">
      <c r="A35" s="88"/>
      <c r="B35" s="435">
        <v>264010</v>
      </c>
      <c r="C35" s="574" t="s">
        <v>887</v>
      </c>
      <c r="D35" s="151" t="s">
        <v>439</v>
      </c>
      <c r="E35" s="149" t="s">
        <v>888</v>
      </c>
      <c r="F35" s="470" t="s">
        <v>327</v>
      </c>
      <c r="G35" s="326"/>
      <c r="H35" s="76"/>
      <c r="PC35" s="136"/>
      <c r="PD35" s="136"/>
      <c r="PE35" s="136"/>
      <c r="PF35" s="136"/>
      <c r="PG35" s="136"/>
      <c r="PH35" s="136"/>
      <c r="PI35" s="136"/>
      <c r="PJ35" s="136"/>
      <c r="PK35" s="136"/>
      <c r="PL35" s="136"/>
      <c r="PM35" s="136"/>
      <c r="PN35" s="136"/>
      <c r="PO35" s="136"/>
      <c r="PP35" s="136"/>
      <c r="PQ35" s="136"/>
      <c r="PR35" s="136"/>
      <c r="PS35" s="136"/>
      <c r="PT35" s="136"/>
      <c r="PU35" s="136"/>
      <c r="PV35" s="136"/>
      <c r="PW35" s="136"/>
      <c r="PX35" s="136"/>
      <c r="PY35" s="136"/>
      <c r="PZ35" s="136"/>
      <c r="QA35" s="136"/>
      <c r="QB35" s="136"/>
      <c r="QC35" s="136"/>
      <c r="QD35" s="136"/>
      <c r="QZ35" s="178"/>
      <c r="RA35" s="178"/>
      <c r="RB35" s="178"/>
      <c r="RC35" s="178"/>
      <c r="RD35" s="178"/>
      <c r="RE35" s="178"/>
      <c r="RF35" s="178"/>
      <c r="RG35" s="178"/>
      <c r="RH35" s="178"/>
      <c r="RI35" s="178"/>
      <c r="RJ35" s="178"/>
      <c r="RK35" s="178"/>
      <c r="RL35" s="178"/>
      <c r="RM35" s="178"/>
      <c r="RN35" s="178"/>
      <c r="RO35" s="178"/>
      <c r="RP35" s="178"/>
      <c r="RQ35" s="178"/>
      <c r="RR35" s="178"/>
      <c r="RS35" s="178"/>
      <c r="RT35" s="178"/>
      <c r="RU35" s="178"/>
      <c r="RV35" s="178"/>
      <c r="RW35" s="178"/>
      <c r="RX35" s="178"/>
      <c r="RY35" s="178"/>
      <c r="RZ35" s="178"/>
      <c r="SA35" s="178"/>
      <c r="SB35" s="178"/>
      <c r="SC35" s="178"/>
      <c r="SD35" s="178"/>
      <c r="SE35" s="178"/>
      <c r="SF35" s="178"/>
      <c r="SG35" s="178"/>
      <c r="SH35" s="178"/>
      <c r="SI35" s="178"/>
      <c r="SJ35" s="178"/>
      <c r="SK35" s="178"/>
      <c r="SL35" s="178"/>
      <c r="SM35" s="178"/>
      <c r="SN35" s="178"/>
      <c r="SO35" s="178"/>
      <c r="SP35" s="178"/>
      <c r="SQ35" s="178"/>
      <c r="SR35" s="178"/>
      <c r="SS35" s="178"/>
      <c r="ST35" s="178"/>
      <c r="SU35" s="178"/>
      <c r="SV35" s="178"/>
      <c r="SW35" s="178"/>
      <c r="SX35" s="178"/>
      <c r="SY35" s="178"/>
      <c r="SZ35" s="178"/>
      <c r="TA35" s="178"/>
      <c r="TB35" s="178"/>
      <c r="TC35" s="178"/>
      <c r="TD35" s="178"/>
      <c r="TE35" s="178"/>
      <c r="TF35" s="178"/>
      <c r="TG35" s="178"/>
      <c r="TH35" s="178"/>
      <c r="TI35" s="178"/>
      <c r="TJ35" s="178"/>
      <c r="TK35" s="178"/>
      <c r="TL35" s="178"/>
      <c r="TM35" s="178"/>
      <c r="TN35" s="178"/>
      <c r="TO35" s="178"/>
      <c r="TP35" s="178"/>
      <c r="TQ35" s="178"/>
      <c r="TR35" s="178"/>
      <c r="TS35" s="178"/>
      <c r="TT35" s="178"/>
      <c r="TU35" s="178"/>
      <c r="TV35" s="178"/>
      <c r="TW35" s="178"/>
      <c r="TX35" s="178"/>
      <c r="TY35" s="178"/>
      <c r="TZ35" s="178"/>
      <c r="UA35" s="178"/>
      <c r="UB35" s="178"/>
      <c r="UC35" s="178"/>
      <c r="UD35" s="178"/>
      <c r="UE35" s="178"/>
      <c r="UF35" s="178"/>
      <c r="UG35" s="178"/>
      <c r="UH35" s="178"/>
      <c r="UI35" s="178"/>
      <c r="UJ35" s="178"/>
      <c r="UK35" s="178"/>
      <c r="UL35" s="178"/>
      <c r="UM35" s="178"/>
      <c r="UN35" s="178"/>
      <c r="UO35" s="178"/>
      <c r="UP35" s="178"/>
      <c r="UQ35" s="178"/>
      <c r="UR35" s="178"/>
      <c r="US35" s="178"/>
      <c r="UT35" s="178"/>
      <c r="UU35" s="178"/>
      <c r="UV35" s="178"/>
      <c r="UW35" s="178"/>
      <c r="UX35" s="178"/>
      <c r="UY35" s="178"/>
      <c r="UZ35" s="178"/>
      <c r="VA35" s="178"/>
      <c r="VB35" s="178"/>
      <c r="VC35" s="178"/>
      <c r="VD35" s="178"/>
      <c r="VE35" s="178"/>
      <c r="VF35" s="178"/>
      <c r="VG35" s="178"/>
      <c r="VH35" s="178"/>
      <c r="VI35" s="178"/>
      <c r="VJ35" s="178"/>
      <c r="VK35" s="178"/>
      <c r="VL35" s="178"/>
      <c r="VM35" s="178"/>
      <c r="VN35" s="178"/>
      <c r="VO35" s="178"/>
      <c r="VP35" s="178"/>
      <c r="VQ35" s="178"/>
      <c r="VR35" s="178"/>
      <c r="VS35" s="178"/>
      <c r="VT35" s="178"/>
      <c r="VU35" s="178"/>
      <c r="VV35" s="178"/>
      <c r="VW35" s="178"/>
      <c r="VX35" s="178"/>
      <c r="VY35" s="178"/>
      <c r="VZ35" s="178"/>
      <c r="WA35" s="178"/>
      <c r="WB35" s="178"/>
      <c r="WC35" s="178"/>
      <c r="WD35" s="178"/>
      <c r="WE35" s="178"/>
      <c r="WF35" s="178"/>
      <c r="WG35" s="178"/>
      <c r="WH35" s="178"/>
      <c r="WI35" s="178"/>
      <c r="WJ35" s="178"/>
      <c r="WK35" s="178"/>
      <c r="WL35" s="178"/>
      <c r="WM35" s="178"/>
      <c r="WN35" s="178"/>
      <c r="WO35" s="178"/>
      <c r="WP35" s="178"/>
      <c r="WQ35" s="178"/>
      <c r="WR35" s="178"/>
      <c r="WS35" s="178"/>
      <c r="WT35" s="178"/>
      <c r="WU35" s="178"/>
      <c r="WV35" s="178"/>
      <c r="WW35" s="178"/>
      <c r="WX35" s="178"/>
      <c r="WY35" s="178"/>
      <c r="WZ35" s="178"/>
      <c r="XA35" s="178"/>
      <c r="XB35" s="178"/>
      <c r="XC35" s="178"/>
      <c r="XD35" s="178"/>
      <c r="XE35" s="178"/>
      <c r="XF35" s="178"/>
      <c r="XG35" s="178"/>
      <c r="XH35" s="178"/>
      <c r="XI35" s="178"/>
      <c r="XJ35" s="178"/>
      <c r="XK35" s="178"/>
      <c r="XL35" s="178"/>
      <c r="XM35" s="178"/>
      <c r="XN35" s="178"/>
      <c r="XO35" s="178"/>
      <c r="XP35" s="178"/>
      <c r="XQ35" s="178"/>
      <c r="XR35" s="178"/>
      <c r="XS35" s="178"/>
      <c r="XT35" s="178"/>
      <c r="XU35" s="178"/>
      <c r="XV35" s="178"/>
      <c r="XW35" s="178"/>
      <c r="XX35" s="178"/>
      <c r="XY35" s="178"/>
      <c r="XZ35" s="178"/>
      <c r="YA35" s="178"/>
      <c r="YB35" s="178"/>
      <c r="YC35" s="178"/>
      <c r="YD35" s="178"/>
      <c r="YE35" s="178"/>
      <c r="YF35" s="178"/>
      <c r="YG35" s="178"/>
      <c r="YH35" s="178"/>
      <c r="YI35" s="178"/>
      <c r="YJ35" s="178"/>
      <c r="YK35" s="178"/>
      <c r="YL35" s="178"/>
      <c r="YM35" s="178"/>
      <c r="YN35" s="178"/>
      <c r="YO35" s="178"/>
      <c r="YP35" s="178"/>
      <c r="YQ35" s="178"/>
      <c r="YR35" s="178"/>
      <c r="YS35" s="178"/>
      <c r="YT35" s="178"/>
      <c r="YU35" s="178"/>
      <c r="YV35" s="178"/>
      <c r="YW35" s="178"/>
      <c r="YX35" s="178"/>
      <c r="YY35" s="178"/>
      <c r="YZ35" s="178"/>
      <c r="ZA35" s="178"/>
      <c r="ZB35" s="178"/>
      <c r="ZC35" s="178"/>
      <c r="ZD35" s="178"/>
      <c r="ZE35" s="178"/>
      <c r="ZF35" s="178"/>
      <c r="ZG35" s="178"/>
      <c r="ZH35" s="178"/>
      <c r="ZI35" s="178"/>
      <c r="ZJ35" s="178"/>
      <c r="ZK35" s="178"/>
      <c r="ZL35" s="178"/>
      <c r="ZM35" s="178"/>
      <c r="ZN35" s="178"/>
      <c r="ZO35" s="178"/>
      <c r="ZP35" s="178"/>
      <c r="ZQ35" s="178"/>
      <c r="ZR35" s="178"/>
      <c r="ZS35" s="178"/>
      <c r="ZT35" s="178"/>
      <c r="ZU35" s="178"/>
      <c r="ZV35" s="178"/>
      <c r="ZW35" s="178"/>
      <c r="ZX35" s="178"/>
      <c r="ZY35" s="178"/>
      <c r="ZZ35" s="178"/>
      <c r="AAA35" s="178"/>
      <c r="AAB35" s="178"/>
      <c r="AAC35" s="178"/>
      <c r="AAD35" s="178"/>
      <c r="AAE35" s="178"/>
      <c r="AAF35" s="178"/>
      <c r="AAG35" s="178"/>
      <c r="AAH35" s="178"/>
      <c r="AAI35" s="178"/>
      <c r="AAJ35" s="178"/>
      <c r="AAK35" s="178"/>
      <c r="AAL35" s="178"/>
      <c r="AAM35" s="178"/>
      <c r="AAN35" s="178"/>
      <c r="AAO35" s="178"/>
      <c r="AAP35" s="178"/>
      <c r="AAQ35" s="178"/>
      <c r="AAR35" s="178"/>
      <c r="AAS35" s="178"/>
      <c r="AAT35" s="178"/>
      <c r="AAU35" s="178"/>
      <c r="AAV35" s="178"/>
      <c r="AAW35" s="178"/>
      <c r="AAX35" s="178"/>
      <c r="AAY35" s="178"/>
      <c r="AAZ35" s="178"/>
      <c r="ABA35" s="178"/>
      <c r="ABB35" s="178"/>
      <c r="ABC35" s="178"/>
      <c r="ABD35" s="178"/>
      <c r="ABE35" s="178"/>
      <c r="ABF35" s="178"/>
      <c r="ABG35" s="178"/>
      <c r="ABH35" s="178"/>
      <c r="ABI35" s="178"/>
      <c r="ABJ35" s="178"/>
      <c r="ABK35" s="178"/>
      <c r="ABL35" s="178"/>
      <c r="ABM35" s="178"/>
      <c r="ABN35" s="178"/>
      <c r="ABO35" s="178"/>
      <c r="ABP35" s="178"/>
      <c r="ABQ35" s="178"/>
      <c r="ABR35" s="178"/>
      <c r="ABS35" s="178"/>
      <c r="ABT35" s="178"/>
      <c r="ABU35" s="178"/>
      <c r="ABV35" s="178"/>
      <c r="ABW35" s="178"/>
      <c r="ABX35" s="178"/>
      <c r="ABY35" s="178"/>
      <c r="ABZ35" s="178"/>
      <c r="ACA35" s="178"/>
      <c r="ACB35" s="178"/>
      <c r="ACC35" s="178"/>
      <c r="ACD35" s="178"/>
      <c r="ACE35" s="178"/>
      <c r="ACF35" s="178"/>
      <c r="ACG35" s="178"/>
      <c r="ACH35" s="178"/>
      <c r="ACI35" s="178"/>
      <c r="ACJ35" s="178"/>
      <c r="ACK35" s="178"/>
      <c r="ACL35" s="178"/>
      <c r="ACM35" s="178"/>
      <c r="ACN35" s="178"/>
      <c r="ACO35" s="178"/>
      <c r="ACP35" s="178"/>
      <c r="ACQ35" s="178"/>
      <c r="ACR35" s="178"/>
      <c r="ACS35" s="178"/>
      <c r="ACT35" s="178"/>
      <c r="ACU35" s="317"/>
      <c r="ACV35" s="317"/>
      <c r="ACW35" s="317"/>
      <c r="ACX35" s="317"/>
      <c r="ACY35" s="317"/>
      <c r="ACZ35" s="317"/>
      <c r="ADA35" s="317"/>
      <c r="ADB35" s="317"/>
      <c r="ADC35" s="317"/>
      <c r="ADD35" s="317"/>
      <c r="ADE35" s="317"/>
      <c r="ADF35" s="317"/>
      <c r="ADG35" s="317"/>
      <c r="ADH35" s="317"/>
      <c r="ADI35" s="317"/>
      <c r="ADJ35" s="317"/>
      <c r="ADK35" s="317"/>
      <c r="ADL35" s="317"/>
      <c r="ADM35" s="317"/>
      <c r="ADN35" s="317"/>
      <c r="ADO35" s="317"/>
      <c r="ADP35" s="317"/>
      <c r="ADQ35" s="317"/>
      <c r="ADR35" s="317"/>
      <c r="ADS35" s="317"/>
      <c r="ADT35" s="317"/>
      <c r="ADU35" s="317"/>
      <c r="ADV35" s="317"/>
      <c r="ADW35" s="317"/>
      <c r="ADX35" s="317"/>
      <c r="ADY35" s="317"/>
      <c r="ADZ35" s="317"/>
      <c r="AEA35" s="317"/>
      <c r="AEB35" s="317"/>
      <c r="AEC35" s="317"/>
      <c r="AED35" s="317"/>
      <c r="AEE35" s="317"/>
      <c r="AEF35" s="317"/>
      <c r="AEG35" s="317"/>
      <c r="AEH35" s="317"/>
      <c r="AEI35" s="317"/>
      <c r="AEJ35" s="317"/>
      <c r="AEK35" s="317"/>
      <c r="AEL35" s="317"/>
      <c r="AEM35" s="317"/>
      <c r="AEN35" s="317"/>
      <c r="AEO35" s="317"/>
      <c r="AEP35" s="317"/>
      <c r="AEQ35" s="317"/>
      <c r="AER35" s="317"/>
      <c r="AES35" s="317"/>
      <c r="AET35" s="317"/>
      <c r="AEU35" s="317"/>
      <c r="AEV35" s="317"/>
      <c r="AEW35" s="317"/>
      <c r="AEX35" s="317"/>
      <c r="AEY35" s="317"/>
      <c r="AEZ35" s="317"/>
      <c r="AFA35" s="317"/>
      <c r="AFB35" s="317"/>
      <c r="AFC35" s="317"/>
      <c r="AFD35" s="317"/>
      <c r="AFE35" s="317"/>
      <c r="AFF35" s="317"/>
      <c r="AFG35" s="317"/>
      <c r="AFH35" s="317"/>
      <c r="AFI35" s="317"/>
      <c r="AFJ35" s="317"/>
      <c r="AFK35" s="317"/>
      <c r="AFL35" s="317"/>
      <c r="AFM35" s="317"/>
      <c r="AFN35" s="317"/>
      <c r="AFO35" s="317"/>
      <c r="AFP35" s="317"/>
      <c r="AFQ35" s="317"/>
      <c r="AFR35" s="558" t="s">
        <v>467</v>
      </c>
      <c r="AFS35" s="317"/>
      <c r="AFT35" s="317"/>
      <c r="AFU35" s="317"/>
      <c r="AFV35" s="317"/>
      <c r="AFW35" s="317"/>
      <c r="AFX35" s="317"/>
      <c r="AFY35" s="317"/>
      <c r="AFZ35" s="317"/>
      <c r="AGA35" s="317"/>
      <c r="AGB35" s="317"/>
      <c r="AGC35" s="317"/>
      <c r="AGD35" s="317"/>
      <c r="AGE35" s="317"/>
      <c r="AGF35" s="317"/>
      <c r="AGG35" s="317"/>
      <c r="AGH35" s="317"/>
      <c r="AGI35" s="201" t="s">
        <v>493</v>
      </c>
      <c r="AGJ35" s="84" t="s">
        <v>72</v>
      </c>
      <c r="AGL35" s="84"/>
      <c r="AGM35" s="84" t="s">
        <v>268</v>
      </c>
      <c r="AGN35" s="317"/>
      <c r="AGO35" s="317"/>
      <c r="AGP35" s="317"/>
      <c r="AGQ35" s="317"/>
      <c r="AGR35" s="317"/>
      <c r="AGS35" s="84" t="s">
        <v>258</v>
      </c>
      <c r="AGT35" s="201" t="s">
        <v>889</v>
      </c>
      <c r="AGU35" s="84" t="s">
        <v>259</v>
      </c>
      <c r="AGV35" s="317"/>
      <c r="AGW35" s="84" t="s">
        <v>259</v>
      </c>
      <c r="AGX35" s="84" t="s">
        <v>259</v>
      </c>
      <c r="AGY35" s="84" t="s">
        <v>259</v>
      </c>
      <c r="AGZ35" s="84" t="s">
        <v>890</v>
      </c>
      <c r="AHA35" s="84" t="s">
        <v>891</v>
      </c>
      <c r="AHB35" s="84" t="s">
        <v>891</v>
      </c>
      <c r="AHC35" s="317"/>
      <c r="AHD35" s="84" t="s">
        <v>892</v>
      </c>
      <c r="AHE35" s="84" t="s">
        <v>893</v>
      </c>
      <c r="AHF35" s="84" t="s">
        <v>893</v>
      </c>
      <c r="AHG35" s="84" t="s">
        <v>893</v>
      </c>
      <c r="AHH35" s="84" t="s">
        <v>893</v>
      </c>
      <c r="AHK35" s="84" t="s">
        <v>894</v>
      </c>
      <c r="AHL35" s="84"/>
      <c r="AHM35" s="84"/>
      <c r="AHN35" s="84"/>
      <c r="AHO35" s="84"/>
      <c r="AHP35" s="84"/>
      <c r="AHQ35" s="84"/>
      <c r="AHR35" s="84" t="s">
        <v>893</v>
      </c>
      <c r="AHS35" s="84" t="s">
        <v>893</v>
      </c>
      <c r="AHT35" s="84" t="s">
        <v>893</v>
      </c>
      <c r="AHU35" s="84" t="s">
        <v>893</v>
      </c>
      <c r="AHV35" s="84" t="s">
        <v>893</v>
      </c>
      <c r="AHW35" s="84"/>
      <c r="AHX35" s="84"/>
      <c r="AHY35" s="84" t="s">
        <v>893</v>
      </c>
      <c r="AHZ35" s="84" t="s">
        <v>893</v>
      </c>
      <c r="AIA35" s="84"/>
      <c r="AIB35" s="84" t="s">
        <v>895</v>
      </c>
      <c r="AIC35" s="84" t="s">
        <v>894</v>
      </c>
      <c r="AIF35" s="84" t="s">
        <v>895</v>
      </c>
      <c r="AIG35" s="84" t="s">
        <v>656</v>
      </c>
      <c r="AIH35" s="84" t="s">
        <v>656</v>
      </c>
      <c r="AII35" s="84" t="s">
        <v>895</v>
      </c>
      <c r="AIJ35" s="84" t="s">
        <v>895</v>
      </c>
      <c r="AIK35" s="84"/>
      <c r="AIM35" s="84" t="s">
        <v>895</v>
      </c>
      <c r="AIN35" s="84" t="s">
        <v>896</v>
      </c>
      <c r="AIO35" s="84" t="s">
        <v>896</v>
      </c>
      <c r="AIP35" s="84" t="s">
        <v>896</v>
      </c>
      <c r="AIQ35" s="84" t="s">
        <v>897</v>
      </c>
      <c r="AIR35" s="84"/>
      <c r="AIS35" s="84"/>
      <c r="AIT35" s="84" t="s">
        <v>898</v>
      </c>
      <c r="AIU35" s="84" t="s">
        <v>899</v>
      </c>
      <c r="AIV35" s="84" t="s">
        <v>899</v>
      </c>
      <c r="AIW35" s="202" t="s">
        <v>899</v>
      </c>
      <c r="AIX35" s="600" t="s">
        <v>895</v>
      </c>
      <c r="AIY35" s="84"/>
      <c r="AIZ35" s="84"/>
      <c r="AJA35" s="600" t="s">
        <v>895</v>
      </c>
      <c r="AJB35" s="84" t="s">
        <v>900</v>
      </c>
      <c r="AJC35" s="84" t="s">
        <v>900</v>
      </c>
      <c r="AJD35" s="84" t="s">
        <v>900</v>
      </c>
      <c r="AJE35" s="84" t="s">
        <v>900</v>
      </c>
      <c r="AJF35" s="84" t="s">
        <v>900</v>
      </c>
      <c r="AJG35" s="84"/>
      <c r="AJH35" s="84" t="s">
        <v>900</v>
      </c>
      <c r="AJI35" s="600" t="s">
        <v>901</v>
      </c>
      <c r="AJJ35" s="84" t="s">
        <v>223</v>
      </c>
      <c r="AJK35" s="84"/>
      <c r="AJL35" s="84" t="s">
        <v>902</v>
      </c>
      <c r="AJM35" s="121"/>
      <c r="AJN35" s="121"/>
      <c r="AJO35" s="121"/>
      <c r="AJP35" s="84" t="s">
        <v>903</v>
      </c>
      <c r="AJQ35" s="84" t="s">
        <v>903</v>
      </c>
      <c r="AJR35" s="84" t="s">
        <v>904</v>
      </c>
      <c r="AJS35" s="84" t="s">
        <v>904</v>
      </c>
      <c r="AJT35" s="121"/>
      <c r="AJV35" s="84" t="s">
        <v>905</v>
      </c>
      <c r="AJW35" s="86" t="s">
        <v>98</v>
      </c>
      <c r="AJX35" s="84" t="s">
        <v>906</v>
      </c>
      <c r="AJY35" s="84" t="s">
        <v>260</v>
      </c>
      <c r="AJZ35" s="84" t="s">
        <v>413</v>
      </c>
      <c r="AKA35" s="510"/>
      <c r="AKB35" s="510"/>
      <c r="AKC35" s="510"/>
      <c r="AKD35" s="510"/>
      <c r="AKE35" s="510"/>
      <c r="AKF35" s="510"/>
      <c r="AKG35" s="510"/>
      <c r="AKH35" s="510"/>
      <c r="AKI35" s="510"/>
      <c r="AKJ35" s="510"/>
      <c r="AKK35" s="510"/>
      <c r="AKL35" s="510"/>
      <c r="AKM35" s="510"/>
      <c r="AKN35" s="510"/>
      <c r="AKO35" s="510"/>
      <c r="AKP35" s="510"/>
      <c r="AKQ35" s="608" t="s">
        <v>907</v>
      </c>
      <c r="AKR35" s="510"/>
      <c r="AKS35" s="510"/>
      <c r="AKT35" s="510"/>
      <c r="AKU35" s="510"/>
      <c r="AKV35" s="510"/>
      <c r="AKW35" s="510"/>
      <c r="AKX35" s="510"/>
      <c r="AKY35" s="510"/>
      <c r="AKZ35" s="510"/>
      <c r="ALA35" s="510"/>
      <c r="ALB35" s="510"/>
      <c r="ALC35" s="510"/>
      <c r="ALD35" s="510"/>
      <c r="ALE35" s="510"/>
      <c r="ALF35" s="510"/>
      <c r="ALG35" s="510"/>
      <c r="ALH35" s="510"/>
      <c r="ALI35" s="510"/>
      <c r="ALJ35" s="510"/>
      <c r="ALK35" s="510"/>
      <c r="ALL35" s="510"/>
      <c r="ALM35" s="510"/>
      <c r="ALN35" s="510"/>
      <c r="ALO35" s="510"/>
      <c r="ALP35" s="510"/>
      <c r="ALQ35" s="510"/>
      <c r="ALR35" s="510"/>
      <c r="ALS35" s="510"/>
      <c r="ALT35" s="510"/>
      <c r="ALU35" s="510"/>
      <c r="ALV35" s="510"/>
      <c r="ALW35" s="510"/>
      <c r="ALX35" s="510"/>
      <c r="ALY35" s="510"/>
      <c r="ALZ35" s="510"/>
      <c r="AMA35" s="510"/>
      <c r="AMB35" s="510"/>
      <c r="AMC35" s="510"/>
      <c r="AMD35" s="510"/>
      <c r="AME35" s="510"/>
      <c r="AMF35" s="510"/>
    </row>
    <row r="36" spans="1:1020" s="119" customFormat="1" ht="14.25" hidden="1" customHeight="1" outlineLevel="1" thickBot="1">
      <c r="A36" s="155" t="s">
        <v>224</v>
      </c>
      <c r="B36" s="54">
        <v>400</v>
      </c>
      <c r="C36" s="32" t="s">
        <v>225</v>
      </c>
      <c r="D36" s="670">
        <f>SUM(I36:AIK36)</f>
        <v>26</v>
      </c>
      <c r="E36" s="55">
        <f t="shared" ref="E36:E41" si="41">SUM(D36/G36)</f>
        <v>0.65</v>
      </c>
      <c r="F36" s="179"/>
      <c r="G36" s="49">
        <v>40</v>
      </c>
      <c r="H36" s="156">
        <f>SUM(I36:AMI36)</f>
        <v>27</v>
      </c>
      <c r="PC36" s="136"/>
      <c r="PD36" s="136"/>
      <c r="PE36" s="136"/>
      <c r="PF36" s="136"/>
      <c r="PG36" s="136"/>
      <c r="PH36" s="136"/>
      <c r="PI36" s="136"/>
      <c r="PJ36" s="136"/>
      <c r="PK36" s="136"/>
      <c r="PL36" s="136"/>
      <c r="PM36" s="136"/>
      <c r="PN36" s="136"/>
      <c r="PO36" s="136"/>
      <c r="PP36" s="136"/>
      <c r="PQ36" s="136"/>
      <c r="PR36" s="136"/>
      <c r="PS36" s="136"/>
      <c r="PT36" s="136"/>
      <c r="PU36" s="136"/>
      <c r="PV36" s="136"/>
      <c r="PW36" s="136"/>
      <c r="PX36" s="136"/>
      <c r="PY36" s="136"/>
      <c r="PZ36" s="136"/>
      <c r="QA36" s="136"/>
      <c r="QB36" s="136"/>
      <c r="QC36" s="136"/>
      <c r="QD36" s="136"/>
      <c r="AAS36" s="138"/>
      <c r="AGC36" s="302" t="s">
        <v>437</v>
      </c>
      <c r="AGD36" s="285" t="s">
        <v>437</v>
      </c>
      <c r="AGE36" s="285" t="s">
        <v>437</v>
      </c>
      <c r="AGF36" s="285" t="s">
        <v>437</v>
      </c>
      <c r="AGG36" s="285" t="s">
        <v>437</v>
      </c>
      <c r="AGH36" s="285" t="s">
        <v>437</v>
      </c>
      <c r="AGI36" s="285">
        <v>6</v>
      </c>
      <c r="AGJ36" s="285">
        <v>11</v>
      </c>
      <c r="AGK36" s="285" t="s">
        <v>437</v>
      </c>
      <c r="AGL36" s="285" t="s">
        <v>437</v>
      </c>
      <c r="AGM36" s="285" t="s">
        <v>437</v>
      </c>
      <c r="AGN36" s="285" t="s">
        <v>437</v>
      </c>
      <c r="AGO36" s="285" t="s">
        <v>437</v>
      </c>
      <c r="AGP36" s="285" t="s">
        <v>437</v>
      </c>
      <c r="AGQ36" s="285" t="s">
        <v>437</v>
      </c>
      <c r="AGR36" s="285" t="s">
        <v>437</v>
      </c>
      <c r="AGS36" s="285" t="s">
        <v>437</v>
      </c>
      <c r="AGT36" s="285">
        <v>2</v>
      </c>
      <c r="AGU36" s="285" t="s">
        <v>437</v>
      </c>
      <c r="AGV36" s="285" t="s">
        <v>437</v>
      </c>
      <c r="AGW36" s="285" t="s">
        <v>437</v>
      </c>
      <c r="AGX36" s="285" t="s">
        <v>437</v>
      </c>
      <c r="AGY36" s="285">
        <v>2</v>
      </c>
      <c r="AGZ36" s="285">
        <v>1</v>
      </c>
      <c r="AHA36" s="285" t="s">
        <v>437</v>
      </c>
      <c r="AHB36" s="285">
        <v>1</v>
      </c>
      <c r="AHC36" s="285" t="s">
        <v>437</v>
      </c>
      <c r="AHD36" s="285">
        <v>2</v>
      </c>
      <c r="AHE36" s="285" t="s">
        <v>437</v>
      </c>
      <c r="AHF36" s="315">
        <v>1</v>
      </c>
      <c r="AHG36" s="302" t="s">
        <v>437</v>
      </c>
      <c r="AHH36" s="285" t="s">
        <v>437</v>
      </c>
      <c r="AHI36" s="285" t="s">
        <v>437</v>
      </c>
      <c r="AHJ36" s="285" t="s">
        <v>437</v>
      </c>
      <c r="AHK36" s="285" t="s">
        <v>437</v>
      </c>
      <c r="AHL36" s="285" t="s">
        <v>437</v>
      </c>
      <c r="AHM36" s="285" t="s">
        <v>437</v>
      </c>
      <c r="AHN36" s="285" t="s">
        <v>437</v>
      </c>
      <c r="AHO36" s="285" t="s">
        <v>437</v>
      </c>
      <c r="AHP36" s="285" t="s">
        <v>437</v>
      </c>
      <c r="AHQ36" s="285" t="s">
        <v>437</v>
      </c>
      <c r="AHR36" s="285" t="s">
        <v>437</v>
      </c>
      <c r="AHS36" s="285" t="s">
        <v>437</v>
      </c>
      <c r="AHT36" s="285" t="s">
        <v>437</v>
      </c>
      <c r="AHU36" s="285" t="s">
        <v>437</v>
      </c>
      <c r="AHV36" s="285" t="s">
        <v>437</v>
      </c>
      <c r="AHW36" s="285" t="s">
        <v>437</v>
      </c>
      <c r="AHX36" s="285" t="s">
        <v>437</v>
      </c>
      <c r="AHY36" s="285" t="s">
        <v>437</v>
      </c>
      <c r="AHZ36" s="285" t="s">
        <v>437</v>
      </c>
      <c r="AIA36" s="285" t="s">
        <v>437</v>
      </c>
      <c r="AIB36" s="285" t="s">
        <v>437</v>
      </c>
      <c r="AIC36" s="285" t="s">
        <v>437</v>
      </c>
      <c r="AID36" s="285" t="s">
        <v>437</v>
      </c>
      <c r="AIE36" s="285" t="s">
        <v>437</v>
      </c>
      <c r="AIF36" s="285" t="s">
        <v>437</v>
      </c>
      <c r="AIG36" s="285" t="s">
        <v>437</v>
      </c>
      <c r="AIH36" s="285" t="s">
        <v>437</v>
      </c>
      <c r="AII36" s="285" t="s">
        <v>437</v>
      </c>
      <c r="AIJ36" s="285" t="s">
        <v>437</v>
      </c>
      <c r="AIK36" s="315" t="s">
        <v>437</v>
      </c>
      <c r="AIL36" s="654" t="str">
        <f>INDEX([1]集計!$G:$AK,MATCH($B35,[1]集計!$A$1:$A$945,0)+0,MATCH(AIL$234,[1]集計!$G$2:$AK$2,0))</f>
        <v/>
      </c>
      <c r="AIM36" s="654" t="str">
        <f>INDEX([1]集計!$G:$AK,MATCH($B35,[1]集計!$A$1:$A$945,0)+0,MATCH(AIM$234,[1]集計!$G$2:$AK$2,0))</f>
        <v/>
      </c>
      <c r="AIN36" s="654" t="str">
        <f>INDEX([1]集計!$G:$AK,MATCH($B35,[1]集計!$A$1:$A$945,0)+0,MATCH(AIN$234,[1]集計!$G$2:$AK$2,0))</f>
        <v/>
      </c>
      <c r="AIO36" s="654" t="str">
        <f>INDEX([1]集計!$G:$AK,MATCH($B35,[1]集計!$A$1:$A$945,0)+0,MATCH(AIO$234,[1]集計!$G$2:$AK$2,0))</f>
        <v/>
      </c>
      <c r="AIP36" s="654" t="str">
        <f>INDEX([1]集計!$G:$AK,MATCH($B35,[1]集計!$A$1:$A$945,0)+0,MATCH(AIP$234,[1]集計!$G$2:$AK$2,0))</f>
        <v/>
      </c>
      <c r="AIQ36" s="654">
        <f>INDEX([1]集計!$G:$AK,MATCH($B35,[1]集計!$A$1:$A$945,0)+0,MATCH(AIQ$234,[1]集計!$G$2:$AK$2,0))</f>
        <v>1</v>
      </c>
      <c r="AIR36" s="654" t="str">
        <f>INDEX([1]集計!$G:$AK,MATCH($B35,[1]集計!$A$1:$A$945,0)+0,MATCH(AIR$234,[1]集計!$G$2:$AK$2,0))</f>
        <v/>
      </c>
      <c r="AIS36" s="654" t="str">
        <f>INDEX([1]集計!$G:$AK,MATCH($B35,[1]集計!$A$1:$A$945,0)+0,MATCH(AIS$234,[1]集計!$G$2:$AK$2,0))</f>
        <v/>
      </c>
      <c r="AIT36" s="654" t="str">
        <f>INDEX([1]集計!$G:$AK,MATCH($B35,[1]集計!$A$1:$A$945,0)+0,MATCH(AIT$234,[1]集計!$G$2:$AK$2,0))</f>
        <v/>
      </c>
      <c r="AIU36" s="654" t="str">
        <f>INDEX([1]集計!$G:$AK,MATCH($B35,[1]集計!$A$1:$A$945,0)+0,MATCH(AIU$234,[1]集計!$G$2:$AK$2,0))</f>
        <v/>
      </c>
      <c r="AIW36" s="138"/>
    </row>
    <row r="37" spans="1:1020" s="119" customFormat="1" ht="14.25" hidden="1" customHeight="1" outlineLevel="1" thickBot="1">
      <c r="A37" s="157" t="s">
        <v>226</v>
      </c>
      <c r="B37" s="59">
        <v>450</v>
      </c>
      <c r="C37" s="32" t="s">
        <v>227</v>
      </c>
      <c r="D37" s="670">
        <f t="shared" ref="D37:D41" si="42">SUM(I37:AIK37)</f>
        <v>30</v>
      </c>
      <c r="E37" s="55">
        <f t="shared" si="41"/>
        <v>0.6</v>
      </c>
      <c r="F37" s="179"/>
      <c r="G37" s="49">
        <v>50</v>
      </c>
      <c r="H37" s="156">
        <f t="shared" ref="H37:H41" si="43">SUM(I37:AMI37)</f>
        <v>52</v>
      </c>
      <c r="PC37" s="136"/>
      <c r="PD37" s="136"/>
      <c r="PE37" s="136"/>
      <c r="PF37" s="136"/>
      <c r="PG37" s="136"/>
      <c r="PH37" s="136"/>
      <c r="PI37" s="136"/>
      <c r="PJ37" s="136"/>
      <c r="PK37" s="136"/>
      <c r="PL37" s="136"/>
      <c r="PM37" s="136"/>
      <c r="PN37" s="136"/>
      <c r="PO37" s="136"/>
      <c r="PP37" s="136"/>
      <c r="PQ37" s="136"/>
      <c r="PR37" s="136"/>
      <c r="PS37" s="136"/>
      <c r="PT37" s="136"/>
      <c r="PU37" s="136"/>
      <c r="PV37" s="136"/>
      <c r="PW37" s="136"/>
      <c r="PX37" s="136"/>
      <c r="PY37" s="136"/>
      <c r="PZ37" s="136"/>
      <c r="QA37" s="136"/>
      <c r="QB37" s="136"/>
      <c r="QC37" s="136"/>
      <c r="QD37" s="136"/>
      <c r="AAS37" s="138"/>
      <c r="AGC37" s="301" t="s">
        <v>437</v>
      </c>
      <c r="AGD37" s="219" t="s">
        <v>437</v>
      </c>
      <c r="AGE37" s="219" t="s">
        <v>437</v>
      </c>
      <c r="AGF37" s="219" t="s">
        <v>437</v>
      </c>
      <c r="AGG37" s="219" t="s">
        <v>437</v>
      </c>
      <c r="AGH37" s="219" t="s">
        <v>437</v>
      </c>
      <c r="AGI37" s="219" t="s">
        <v>437</v>
      </c>
      <c r="AGJ37" s="219" t="s">
        <v>437</v>
      </c>
      <c r="AGK37" s="219" t="s">
        <v>437</v>
      </c>
      <c r="AGL37" s="219" t="s">
        <v>437</v>
      </c>
      <c r="AGM37" s="219" t="s">
        <v>437</v>
      </c>
      <c r="AGN37" s="219" t="s">
        <v>437</v>
      </c>
      <c r="AGO37" s="219" t="s">
        <v>437</v>
      </c>
      <c r="AGP37" s="219" t="s">
        <v>437</v>
      </c>
      <c r="AGQ37" s="219" t="s">
        <v>437</v>
      </c>
      <c r="AGR37" s="219" t="s">
        <v>437</v>
      </c>
      <c r="AGS37" s="219" t="s">
        <v>437</v>
      </c>
      <c r="AGT37" s="219">
        <v>8</v>
      </c>
      <c r="AGU37" s="219">
        <v>3</v>
      </c>
      <c r="AGV37" s="219" t="s">
        <v>437</v>
      </c>
      <c r="AGW37" s="219">
        <v>3</v>
      </c>
      <c r="AGX37" s="219">
        <v>11</v>
      </c>
      <c r="AGY37" s="219">
        <v>5</v>
      </c>
      <c r="AGZ37" s="219" t="s">
        <v>437</v>
      </c>
      <c r="AHA37" s="219" t="s">
        <v>437</v>
      </c>
      <c r="AHB37" s="219" t="s">
        <v>437</v>
      </c>
      <c r="AHC37" s="219" t="s">
        <v>437</v>
      </c>
      <c r="AHD37" s="219" t="s">
        <v>437</v>
      </c>
      <c r="AHE37" s="219" t="s">
        <v>437</v>
      </c>
      <c r="AHF37" s="316" t="s">
        <v>437</v>
      </c>
      <c r="AHG37" s="301" t="s">
        <v>437</v>
      </c>
      <c r="AHH37" s="219" t="s">
        <v>437</v>
      </c>
      <c r="AHI37" s="219" t="s">
        <v>437</v>
      </c>
      <c r="AHJ37" s="219" t="s">
        <v>437</v>
      </c>
      <c r="AHK37" s="219" t="s">
        <v>437</v>
      </c>
      <c r="AHL37" s="219" t="s">
        <v>437</v>
      </c>
      <c r="AHM37" s="219" t="s">
        <v>437</v>
      </c>
      <c r="AHN37" s="219" t="s">
        <v>437</v>
      </c>
      <c r="AHO37" s="219" t="s">
        <v>437</v>
      </c>
      <c r="AHP37" s="219" t="s">
        <v>437</v>
      </c>
      <c r="AHQ37" s="219" t="s">
        <v>437</v>
      </c>
      <c r="AHR37" s="219" t="s">
        <v>437</v>
      </c>
      <c r="AHS37" s="219" t="s">
        <v>437</v>
      </c>
      <c r="AHT37" s="219" t="s">
        <v>437</v>
      </c>
      <c r="AHU37" s="219" t="s">
        <v>437</v>
      </c>
      <c r="AHV37" s="219" t="s">
        <v>437</v>
      </c>
      <c r="AHW37" s="219" t="s">
        <v>437</v>
      </c>
      <c r="AHX37" s="219" t="s">
        <v>437</v>
      </c>
      <c r="AHY37" s="219" t="s">
        <v>437</v>
      </c>
      <c r="AHZ37" s="219" t="s">
        <v>437</v>
      </c>
      <c r="AIA37" s="219" t="s">
        <v>437</v>
      </c>
      <c r="AIB37" s="219" t="s">
        <v>437</v>
      </c>
      <c r="AIC37" s="219" t="s">
        <v>437</v>
      </c>
      <c r="AID37" s="219" t="s">
        <v>437</v>
      </c>
      <c r="AIE37" s="219" t="s">
        <v>437</v>
      </c>
      <c r="AIF37" s="219" t="s">
        <v>437</v>
      </c>
      <c r="AIG37" s="219" t="s">
        <v>437</v>
      </c>
      <c r="AIH37" s="219" t="s">
        <v>437</v>
      </c>
      <c r="AII37" s="219" t="s">
        <v>437</v>
      </c>
      <c r="AIJ37" s="219" t="s">
        <v>437</v>
      </c>
      <c r="AIK37" s="316" t="s">
        <v>437</v>
      </c>
      <c r="AIL37" s="656" t="str">
        <f>INDEX([1]集計!$G:$AK,MATCH($B35,[1]集計!$A$1:$A$945,0)+1,MATCH(AIL$234,[1]集計!$G$2:$AK$2,0))</f>
        <v/>
      </c>
      <c r="AIM37" s="656">
        <f>INDEX([1]集計!$G:$AK,MATCH($B35,[1]集計!$A$1:$A$945,0)+1,MATCH(AIM$234,[1]集計!$G$2:$AK$2,0))</f>
        <v>2</v>
      </c>
      <c r="AIN37" s="656">
        <f>INDEX([1]集計!$G:$AK,MATCH($B35,[1]集計!$A$1:$A$945,0)+1,MATCH(AIN$234,[1]集計!$G$2:$AK$2,0))</f>
        <v>3</v>
      </c>
      <c r="AIO37" s="656" t="str">
        <f>INDEX([1]集計!$G:$AK,MATCH($B35,[1]集計!$A$1:$A$945,0)+1,MATCH(AIO$234,[1]集計!$G$2:$AK$2,0))</f>
        <v/>
      </c>
      <c r="AIP37" s="656" t="str">
        <f>INDEX([1]集計!$G:$AK,MATCH($B35,[1]集計!$A$1:$A$945,0)+1,MATCH(AIP$234,[1]集計!$G$2:$AK$2,0))</f>
        <v/>
      </c>
      <c r="AIQ37" s="656">
        <f>INDEX([1]集計!$G:$AK,MATCH($B35,[1]集計!$A$1:$A$945,0)+1,MATCH(AIQ$234,[1]集計!$G$2:$AK$2,0))</f>
        <v>6</v>
      </c>
      <c r="AIR37" s="656" t="str">
        <f>INDEX([1]集計!$G:$AK,MATCH($B35,[1]集計!$A$1:$A$945,0)+1,MATCH(AIR$234,[1]集計!$G$2:$AK$2,0))</f>
        <v/>
      </c>
      <c r="AIS37" s="656" t="str">
        <f>INDEX([1]集計!$G:$AK,MATCH($B35,[1]集計!$A$1:$A$945,0)+1,MATCH(AIS$234,[1]集計!$G$2:$AK$2,0))</f>
        <v/>
      </c>
      <c r="AIT37" s="656">
        <f>INDEX([1]集計!$G:$AK,MATCH($B35,[1]集計!$A$1:$A$945,0)+1,MATCH(AIT$234,[1]集計!$G$2:$AK$2,0))</f>
        <v>5</v>
      </c>
      <c r="AIU37" s="656" t="str">
        <f>INDEX([1]集計!$G:$AK,MATCH($B35,[1]集計!$A$1:$A$945,0)+1,MATCH(AIU$234,[1]集計!$G$2:$AK$2,0))</f>
        <v/>
      </c>
      <c r="AIW37" s="138"/>
      <c r="AJA37" s="119">
        <v>2</v>
      </c>
      <c r="AJB37" s="119">
        <v>2</v>
      </c>
      <c r="AJL37" s="119">
        <v>2</v>
      </c>
    </row>
    <row r="38" spans="1:1020" s="119" customFormat="1" ht="14.25" hidden="1" customHeight="1" outlineLevel="1" thickBot="1">
      <c r="A38" s="158" t="s">
        <v>228</v>
      </c>
      <c r="B38" s="61">
        <v>438</v>
      </c>
      <c r="C38" s="32" t="s">
        <v>229</v>
      </c>
      <c r="D38" s="670">
        <f t="shared" si="42"/>
        <v>231</v>
      </c>
      <c r="E38" s="55">
        <f t="shared" si="41"/>
        <v>1.155</v>
      </c>
      <c r="F38" s="180"/>
      <c r="G38" s="49">
        <v>200</v>
      </c>
      <c r="H38" s="156">
        <f t="shared" si="43"/>
        <v>429</v>
      </c>
      <c r="PC38" s="136"/>
      <c r="PD38" s="136"/>
      <c r="PE38" s="136"/>
      <c r="PF38" s="136"/>
      <c r="PG38" s="136"/>
      <c r="PH38" s="136"/>
      <c r="PI38" s="136"/>
      <c r="PJ38" s="136"/>
      <c r="PK38" s="136"/>
      <c r="PL38" s="136"/>
      <c r="PM38" s="136"/>
      <c r="PN38" s="136"/>
      <c r="PO38" s="136"/>
      <c r="PP38" s="136"/>
      <c r="PQ38" s="136"/>
      <c r="PR38" s="136"/>
      <c r="PS38" s="136"/>
      <c r="PT38" s="136"/>
      <c r="PU38" s="136"/>
      <c r="PV38" s="136"/>
      <c r="PW38" s="136"/>
      <c r="PX38" s="136"/>
      <c r="PY38" s="136"/>
      <c r="PZ38" s="136"/>
      <c r="QA38" s="136"/>
      <c r="QB38" s="136"/>
      <c r="QC38" s="136"/>
      <c r="QD38" s="136"/>
      <c r="AAS38" s="138"/>
      <c r="AGC38" s="301" t="s">
        <v>437</v>
      </c>
      <c r="AGD38" s="219" t="s">
        <v>437</v>
      </c>
      <c r="AGE38" s="219" t="s">
        <v>437</v>
      </c>
      <c r="AGF38" s="219" t="s">
        <v>437</v>
      </c>
      <c r="AGG38" s="219" t="s">
        <v>437</v>
      </c>
      <c r="AGH38" s="219" t="s">
        <v>437</v>
      </c>
      <c r="AGI38" s="219" t="s">
        <v>437</v>
      </c>
      <c r="AGJ38" s="219" t="s">
        <v>437</v>
      </c>
      <c r="AGK38" s="219" t="s">
        <v>437</v>
      </c>
      <c r="AGL38" s="219" t="s">
        <v>437</v>
      </c>
      <c r="AGM38" s="219" t="s">
        <v>437</v>
      </c>
      <c r="AGN38" s="219" t="s">
        <v>437</v>
      </c>
      <c r="AGO38" s="219" t="s">
        <v>437</v>
      </c>
      <c r="AGP38" s="219" t="s">
        <v>437</v>
      </c>
      <c r="AGQ38" s="219" t="s">
        <v>437</v>
      </c>
      <c r="AGR38" s="219" t="s">
        <v>437</v>
      </c>
      <c r="AGS38" s="219" t="s">
        <v>437</v>
      </c>
      <c r="AGT38" s="219" t="s">
        <v>437</v>
      </c>
      <c r="AGU38" s="219">
        <v>6</v>
      </c>
      <c r="AGV38" s="219" t="s">
        <v>437</v>
      </c>
      <c r="AGW38" s="219">
        <v>6</v>
      </c>
      <c r="AGX38" s="219" t="s">
        <v>437</v>
      </c>
      <c r="AGY38" s="219">
        <v>5</v>
      </c>
      <c r="AGZ38" s="219">
        <v>5</v>
      </c>
      <c r="AHA38" s="219">
        <v>8</v>
      </c>
      <c r="AHB38" s="219">
        <v>7</v>
      </c>
      <c r="AHC38" s="219" t="s">
        <v>437</v>
      </c>
      <c r="AHD38" s="219">
        <v>8</v>
      </c>
      <c r="AHE38" s="219">
        <v>8</v>
      </c>
      <c r="AHF38" s="316">
        <v>8</v>
      </c>
      <c r="AHG38" s="301">
        <v>4</v>
      </c>
      <c r="AHH38" s="219">
        <v>7</v>
      </c>
      <c r="AHI38" s="219" t="s">
        <v>437</v>
      </c>
      <c r="AHJ38" s="219" t="s">
        <v>437</v>
      </c>
      <c r="AHK38" s="219" t="s">
        <v>437</v>
      </c>
      <c r="AHL38" s="219" t="s">
        <v>437</v>
      </c>
      <c r="AHM38" s="219" t="s">
        <v>437</v>
      </c>
      <c r="AHN38" s="219" t="s">
        <v>437</v>
      </c>
      <c r="AHO38" s="219" t="s">
        <v>437</v>
      </c>
      <c r="AHP38" s="219" t="s">
        <v>437</v>
      </c>
      <c r="AHQ38" s="219" t="s">
        <v>437</v>
      </c>
      <c r="AHR38" s="219">
        <v>10</v>
      </c>
      <c r="AHS38" s="219">
        <v>10</v>
      </c>
      <c r="AHT38" s="219">
        <v>7</v>
      </c>
      <c r="AHU38" s="219">
        <v>9</v>
      </c>
      <c r="AHV38" s="219">
        <v>1</v>
      </c>
      <c r="AHW38" s="219" t="s">
        <v>437</v>
      </c>
      <c r="AHX38" s="219" t="s">
        <v>437</v>
      </c>
      <c r="AHY38" s="219">
        <v>11</v>
      </c>
      <c r="AHZ38" s="219">
        <v>6</v>
      </c>
      <c r="AIA38" s="219" t="s">
        <v>437</v>
      </c>
      <c r="AIB38" s="219">
        <v>3</v>
      </c>
      <c r="AIC38" s="219">
        <v>12</v>
      </c>
      <c r="AID38" s="219">
        <v>16</v>
      </c>
      <c r="AIE38" s="219">
        <v>6</v>
      </c>
      <c r="AIF38" s="219">
        <v>11</v>
      </c>
      <c r="AIG38" s="219">
        <v>20</v>
      </c>
      <c r="AIH38" s="219">
        <v>8</v>
      </c>
      <c r="AII38" s="219">
        <v>14</v>
      </c>
      <c r="AIJ38" s="219">
        <v>12</v>
      </c>
      <c r="AIK38" s="316">
        <v>3</v>
      </c>
      <c r="AIL38" s="656" t="str">
        <f>INDEX([1]集計!$G:$AK,MATCH($B35,[1]集計!$A$1:$A$945,0)+2,MATCH(AIL$234,[1]集計!$G$2:$AK$2,0))</f>
        <v/>
      </c>
      <c r="AIM38" s="656">
        <f>INDEX([1]集計!$G:$AK,MATCH($B35,[1]集計!$A$1:$A$945,0)+2,MATCH(AIM$234,[1]集計!$G$2:$AK$2,0))</f>
        <v>10</v>
      </c>
      <c r="AIN38" s="656">
        <f>INDEX([1]集計!$G:$AK,MATCH($B35,[1]集計!$A$1:$A$945,0)+2,MATCH(AIN$234,[1]集計!$G$2:$AK$2,0))</f>
        <v>6</v>
      </c>
      <c r="AIO38" s="656">
        <f>INDEX([1]集計!$G:$AK,MATCH($B35,[1]集計!$A$1:$A$945,0)+2,MATCH(AIO$234,[1]集計!$G$2:$AK$2,0))</f>
        <v>8</v>
      </c>
      <c r="AIP38" s="656">
        <f>INDEX([1]集計!$G:$AK,MATCH($B35,[1]集計!$A$1:$A$945,0)+2,MATCH(AIP$234,[1]集計!$G$2:$AK$2,0))</f>
        <v>10</v>
      </c>
      <c r="AIQ38" s="656">
        <f>INDEX([1]集計!$G:$AK,MATCH($B35,[1]集計!$A$1:$A$945,0)+2,MATCH(AIQ$234,[1]集計!$G$2:$AK$2,0))</f>
        <v>2</v>
      </c>
      <c r="AIR38" s="656" t="str">
        <f>INDEX([1]集計!$G:$AK,MATCH($B35,[1]集計!$A$1:$A$945,0)+2,MATCH(AIR$234,[1]集計!$G$2:$AK$2,0))</f>
        <v/>
      </c>
      <c r="AIS38" s="656" t="str">
        <f>INDEX([1]集計!$G:$AK,MATCH($B35,[1]集計!$A$1:$A$945,0)+2,MATCH(AIS$234,[1]集計!$G$2:$AK$2,0))</f>
        <v/>
      </c>
      <c r="AIT38" s="656">
        <f>INDEX([1]集計!$G:$AK,MATCH($B35,[1]集計!$A$1:$A$945,0)+2,MATCH(AIT$234,[1]集計!$G$2:$AK$2,0))</f>
        <v>10</v>
      </c>
      <c r="AIU38" s="656">
        <f>INDEX([1]集計!$G:$AK,MATCH($B35,[1]集計!$A$1:$A$945,0)+2,MATCH(AIU$234,[1]集計!$G$2:$AK$2,0))</f>
        <v>16</v>
      </c>
      <c r="AIV38" s="218">
        <v>16</v>
      </c>
      <c r="AIW38" s="215">
        <v>16</v>
      </c>
      <c r="AIX38" s="119">
        <v>8</v>
      </c>
      <c r="AJA38" s="119">
        <v>8</v>
      </c>
      <c r="AJB38" s="218">
        <v>12</v>
      </c>
      <c r="AJC38" s="218">
        <v>12</v>
      </c>
      <c r="AJD38" s="218">
        <v>12</v>
      </c>
      <c r="AJE38" s="218">
        <v>12</v>
      </c>
      <c r="AJF38" s="218">
        <v>12</v>
      </c>
      <c r="AJH38" s="119">
        <v>8</v>
      </c>
      <c r="AJI38" s="119">
        <v>2</v>
      </c>
      <c r="AJJ38" s="119">
        <v>2</v>
      </c>
      <c r="AJK38" s="119">
        <v>2</v>
      </c>
      <c r="AJL38" s="119">
        <v>2</v>
      </c>
      <c r="AJP38" s="119">
        <v>4</v>
      </c>
      <c r="AJQ38" s="119">
        <v>4</v>
      </c>
      <c r="AJR38" s="119">
        <v>2</v>
      </c>
      <c r="AJS38" s="119">
        <v>2</v>
      </c>
    </row>
    <row r="39" spans="1:1020" s="119" customFormat="1" ht="14.25" hidden="1" customHeight="1" outlineLevel="1" thickBot="1">
      <c r="A39" s="159"/>
      <c r="B39" s="181" t="s">
        <v>230</v>
      </c>
      <c r="C39" s="40" t="s">
        <v>231</v>
      </c>
      <c r="D39" s="670">
        <f t="shared" si="42"/>
        <v>17</v>
      </c>
      <c r="E39" s="55">
        <f t="shared" si="41"/>
        <v>0.42499999999999999</v>
      </c>
      <c r="F39" s="179"/>
      <c r="G39" s="49">
        <v>40</v>
      </c>
      <c r="H39" s="156">
        <f t="shared" si="43"/>
        <v>36</v>
      </c>
      <c r="PC39" s="136"/>
      <c r="PD39" s="136"/>
      <c r="PE39" s="136"/>
      <c r="PF39" s="136"/>
      <c r="PG39" s="136"/>
      <c r="PH39" s="136"/>
      <c r="PI39" s="136"/>
      <c r="PJ39" s="136"/>
      <c r="PK39" s="136"/>
      <c r="PL39" s="136"/>
      <c r="PM39" s="136"/>
      <c r="PN39" s="136"/>
      <c r="PO39" s="136"/>
      <c r="PP39" s="136"/>
      <c r="PQ39" s="136"/>
      <c r="PR39" s="136"/>
      <c r="PS39" s="136"/>
      <c r="PT39" s="136"/>
      <c r="PU39" s="136"/>
      <c r="PV39" s="136"/>
      <c r="PW39" s="136"/>
      <c r="PX39" s="136"/>
      <c r="PY39" s="136"/>
      <c r="PZ39" s="136"/>
      <c r="QA39" s="136"/>
      <c r="QB39" s="136"/>
      <c r="QC39" s="136"/>
      <c r="QD39" s="136"/>
      <c r="AAS39" s="138"/>
      <c r="AGC39" s="301" t="s">
        <v>437</v>
      </c>
      <c r="AGD39" s="219" t="s">
        <v>437</v>
      </c>
      <c r="AGE39" s="219" t="s">
        <v>437</v>
      </c>
      <c r="AGF39" s="219" t="s">
        <v>437</v>
      </c>
      <c r="AGG39" s="219" t="s">
        <v>437</v>
      </c>
      <c r="AGH39" s="219" t="s">
        <v>437</v>
      </c>
      <c r="AGI39" s="219" t="s">
        <v>437</v>
      </c>
      <c r="AGJ39" s="219" t="s">
        <v>437</v>
      </c>
      <c r="AGK39" s="219" t="s">
        <v>437</v>
      </c>
      <c r="AGL39" s="219" t="s">
        <v>437</v>
      </c>
      <c r="AGM39" s="219" t="s">
        <v>437</v>
      </c>
      <c r="AGN39" s="219" t="s">
        <v>437</v>
      </c>
      <c r="AGO39" s="219" t="s">
        <v>437</v>
      </c>
      <c r="AGP39" s="219" t="s">
        <v>437</v>
      </c>
      <c r="AGQ39" s="219" t="s">
        <v>437</v>
      </c>
      <c r="AGR39" s="219" t="s">
        <v>437</v>
      </c>
      <c r="AGS39" s="219" t="s">
        <v>437</v>
      </c>
      <c r="AGT39" s="219" t="s">
        <v>437</v>
      </c>
      <c r="AGU39" s="219" t="s">
        <v>437</v>
      </c>
      <c r="AGV39" s="219" t="s">
        <v>437</v>
      </c>
      <c r="AGW39" s="219" t="s">
        <v>437</v>
      </c>
      <c r="AGX39" s="219" t="s">
        <v>437</v>
      </c>
      <c r="AGY39" s="219" t="s">
        <v>437</v>
      </c>
      <c r="AGZ39" s="219">
        <v>3</v>
      </c>
      <c r="AHA39" s="219" t="s">
        <v>437</v>
      </c>
      <c r="AHB39" s="219" t="s">
        <v>437</v>
      </c>
      <c r="AHC39" s="219" t="s">
        <v>437</v>
      </c>
      <c r="AHD39" s="219" t="s">
        <v>437</v>
      </c>
      <c r="AHE39" s="219" t="s">
        <v>437</v>
      </c>
      <c r="AHF39" s="316" t="s">
        <v>437</v>
      </c>
      <c r="AHG39" s="301">
        <v>5</v>
      </c>
      <c r="AHH39" s="219" t="s">
        <v>437</v>
      </c>
      <c r="AHI39" s="219" t="s">
        <v>437</v>
      </c>
      <c r="AHJ39" s="219" t="s">
        <v>437</v>
      </c>
      <c r="AHK39" s="219">
        <v>5</v>
      </c>
      <c r="AHL39" s="219" t="s">
        <v>437</v>
      </c>
      <c r="AHM39" s="219" t="s">
        <v>437</v>
      </c>
      <c r="AHN39" s="219" t="s">
        <v>437</v>
      </c>
      <c r="AHO39" s="219" t="s">
        <v>437</v>
      </c>
      <c r="AHP39" s="219" t="s">
        <v>437</v>
      </c>
      <c r="AHQ39" s="219" t="s">
        <v>437</v>
      </c>
      <c r="AHR39" s="219">
        <v>1</v>
      </c>
      <c r="AHS39" s="219" t="s">
        <v>437</v>
      </c>
      <c r="AHT39" s="219" t="s">
        <v>437</v>
      </c>
      <c r="AHU39" s="219" t="s">
        <v>437</v>
      </c>
      <c r="AHV39" s="219">
        <v>3</v>
      </c>
      <c r="AHW39" s="219" t="s">
        <v>437</v>
      </c>
      <c r="AHX39" s="219" t="s">
        <v>437</v>
      </c>
      <c r="AHY39" s="219" t="s">
        <v>437</v>
      </c>
      <c r="AHZ39" s="219" t="s">
        <v>437</v>
      </c>
      <c r="AIA39" s="219" t="s">
        <v>437</v>
      </c>
      <c r="AIB39" s="219" t="s">
        <v>437</v>
      </c>
      <c r="AIC39" s="219" t="s">
        <v>437</v>
      </c>
      <c r="AID39" s="219" t="s">
        <v>437</v>
      </c>
      <c r="AIE39" s="219" t="s">
        <v>437</v>
      </c>
      <c r="AIF39" s="219" t="s">
        <v>437</v>
      </c>
      <c r="AIG39" s="219" t="s">
        <v>437</v>
      </c>
      <c r="AIH39" s="219" t="s">
        <v>437</v>
      </c>
      <c r="AII39" s="219" t="s">
        <v>437</v>
      </c>
      <c r="AIJ39" s="219" t="s">
        <v>437</v>
      </c>
      <c r="AIK39" s="316" t="s">
        <v>437</v>
      </c>
      <c r="AIL39" s="656" t="str">
        <f>INDEX([1]集計!$G:$AK,MATCH($B35,[1]集計!$A$1:$A$945,0)+3,MATCH(AIL$234,[1]集計!$G$2:$AK$2,0))</f>
        <v/>
      </c>
      <c r="AIM39" s="656">
        <f>INDEX([1]集計!$G:$AK,MATCH($B35,[1]集計!$A$1:$A$945,0)+3,MATCH(AIM$234,[1]集計!$G$2:$AK$2,0))</f>
        <v>3</v>
      </c>
      <c r="AIN39" s="656">
        <f>INDEX([1]集計!$G:$AK,MATCH($B35,[1]集計!$A$1:$A$945,0)+3,MATCH(AIN$234,[1]集計!$G$2:$AK$2,0))</f>
        <v>1</v>
      </c>
      <c r="AIO39" s="656" t="str">
        <f>INDEX([1]集計!$G:$AK,MATCH($B35,[1]集計!$A$1:$A$945,0)+3,MATCH(AIO$234,[1]集計!$G$2:$AK$2,0))</f>
        <v/>
      </c>
      <c r="AIP39" s="656" t="str">
        <f>INDEX([1]集計!$G:$AK,MATCH($B35,[1]集計!$A$1:$A$945,0)+3,MATCH(AIP$234,[1]集計!$G$2:$AK$2,0))</f>
        <v/>
      </c>
      <c r="AIQ39" s="656">
        <f>INDEX([1]集計!$G:$AK,MATCH($B35,[1]集計!$A$1:$A$945,0)+3,MATCH(AIQ$234,[1]集計!$G$2:$AK$2,0))</f>
        <v>1</v>
      </c>
      <c r="AIR39" s="656" t="str">
        <f>INDEX([1]集計!$G:$AK,MATCH($B35,[1]集計!$A$1:$A$945,0)+3,MATCH(AIR$234,[1]集計!$G$2:$AK$2,0))</f>
        <v/>
      </c>
      <c r="AIS39" s="656" t="str">
        <f>INDEX([1]集計!$G:$AK,MATCH($B35,[1]集計!$A$1:$A$945,0)+3,MATCH(AIS$234,[1]集計!$G$2:$AK$2,0))</f>
        <v/>
      </c>
      <c r="AIT39" s="656" t="str">
        <f>INDEX([1]集計!$G:$AK,MATCH($B35,[1]集計!$A$1:$A$945,0)+3,MATCH(AIT$234,[1]集計!$G$2:$AK$2,0))</f>
        <v/>
      </c>
      <c r="AIU39" s="656" t="str">
        <f>INDEX([1]集計!$G:$AK,MATCH($B35,[1]集計!$A$1:$A$945,0)+3,MATCH(AIU$234,[1]集計!$G$2:$AK$2,0))</f>
        <v/>
      </c>
      <c r="AIW39" s="138"/>
      <c r="AJB39" s="119">
        <v>4</v>
      </c>
      <c r="AJJ39" s="119">
        <v>6</v>
      </c>
      <c r="AJX39" s="119">
        <v>2</v>
      </c>
      <c r="AJY39" s="119">
        <v>2</v>
      </c>
    </row>
    <row r="40" spans="1:1020" s="119" customFormat="1" ht="14.25" hidden="1" customHeight="1" outlineLevel="1" thickBot="1">
      <c r="A40" s="159"/>
      <c r="B40" s="160">
        <f>D42</f>
        <v>304</v>
      </c>
      <c r="C40" s="40" t="s">
        <v>232</v>
      </c>
      <c r="D40" s="670">
        <f t="shared" si="42"/>
        <v>0</v>
      </c>
      <c r="E40" s="55" t="e">
        <f t="shared" si="41"/>
        <v>#DIV/0!</v>
      </c>
      <c r="F40" s="179"/>
      <c r="G40" s="49"/>
      <c r="H40" s="156">
        <f t="shared" si="43"/>
        <v>0</v>
      </c>
      <c r="PC40" s="136"/>
      <c r="PD40" s="136"/>
      <c r="PE40" s="136"/>
      <c r="PF40" s="136"/>
      <c r="PG40" s="136"/>
      <c r="PH40" s="136"/>
      <c r="PI40" s="136"/>
      <c r="PJ40" s="136"/>
      <c r="PK40" s="136"/>
      <c r="PL40" s="136"/>
      <c r="PM40" s="136"/>
      <c r="PN40" s="136"/>
      <c r="PO40" s="136"/>
      <c r="PP40" s="136"/>
      <c r="PQ40" s="136"/>
      <c r="PR40" s="136"/>
      <c r="PS40" s="136"/>
      <c r="PT40" s="136"/>
      <c r="PU40" s="136"/>
      <c r="PV40" s="136"/>
      <c r="PW40" s="136"/>
      <c r="PX40" s="136"/>
      <c r="PY40" s="136"/>
      <c r="PZ40" s="136"/>
      <c r="QA40" s="136"/>
      <c r="QB40" s="136"/>
      <c r="QC40" s="136"/>
      <c r="QD40" s="136"/>
      <c r="AAS40" s="138"/>
      <c r="AGC40" s="301" t="s">
        <v>437</v>
      </c>
      <c r="AGD40" s="219" t="s">
        <v>437</v>
      </c>
      <c r="AGE40" s="219" t="s">
        <v>437</v>
      </c>
      <c r="AGF40" s="219" t="s">
        <v>437</v>
      </c>
      <c r="AGG40" s="219" t="s">
        <v>437</v>
      </c>
      <c r="AGH40" s="219" t="s">
        <v>437</v>
      </c>
      <c r="AGI40" s="219" t="s">
        <v>437</v>
      </c>
      <c r="AGJ40" s="219" t="s">
        <v>437</v>
      </c>
      <c r="AGK40" s="219" t="s">
        <v>437</v>
      </c>
      <c r="AGL40" s="219" t="s">
        <v>437</v>
      </c>
      <c r="AGM40" s="219" t="s">
        <v>437</v>
      </c>
      <c r="AGN40" s="219" t="s">
        <v>437</v>
      </c>
      <c r="AGO40" s="219" t="s">
        <v>437</v>
      </c>
      <c r="AGP40" s="219" t="s">
        <v>437</v>
      </c>
      <c r="AGQ40" s="219" t="s">
        <v>437</v>
      </c>
      <c r="AGR40" s="219" t="s">
        <v>437</v>
      </c>
      <c r="AGS40" s="219" t="s">
        <v>437</v>
      </c>
      <c r="AGT40" s="219" t="s">
        <v>437</v>
      </c>
      <c r="AGU40" s="219" t="s">
        <v>437</v>
      </c>
      <c r="AGV40" s="219" t="s">
        <v>437</v>
      </c>
      <c r="AGW40" s="219" t="s">
        <v>437</v>
      </c>
      <c r="AGX40" s="219" t="s">
        <v>437</v>
      </c>
      <c r="AGY40" s="219" t="s">
        <v>437</v>
      </c>
      <c r="AGZ40" s="219" t="s">
        <v>437</v>
      </c>
      <c r="AHA40" s="219" t="s">
        <v>437</v>
      </c>
      <c r="AHB40" s="219" t="s">
        <v>437</v>
      </c>
      <c r="AHC40" s="219" t="s">
        <v>437</v>
      </c>
      <c r="AHD40" s="219" t="s">
        <v>437</v>
      </c>
      <c r="AHE40" s="219" t="s">
        <v>437</v>
      </c>
      <c r="AHF40" s="316" t="s">
        <v>437</v>
      </c>
      <c r="AHG40" s="301" t="s">
        <v>437</v>
      </c>
      <c r="AHH40" s="219" t="s">
        <v>437</v>
      </c>
      <c r="AHI40" s="219" t="s">
        <v>437</v>
      </c>
      <c r="AHJ40" s="219" t="s">
        <v>437</v>
      </c>
      <c r="AHK40" s="219" t="s">
        <v>437</v>
      </c>
      <c r="AHL40" s="219" t="s">
        <v>437</v>
      </c>
      <c r="AHM40" s="219" t="s">
        <v>437</v>
      </c>
      <c r="AHN40" s="219" t="s">
        <v>437</v>
      </c>
      <c r="AHO40" s="219" t="s">
        <v>437</v>
      </c>
      <c r="AHP40" s="219" t="s">
        <v>437</v>
      </c>
      <c r="AHQ40" s="219" t="s">
        <v>437</v>
      </c>
      <c r="AHR40" s="219" t="s">
        <v>437</v>
      </c>
      <c r="AHS40" s="219" t="s">
        <v>437</v>
      </c>
      <c r="AHT40" s="219" t="s">
        <v>437</v>
      </c>
      <c r="AHU40" s="219" t="s">
        <v>437</v>
      </c>
      <c r="AHV40" s="219" t="s">
        <v>437</v>
      </c>
      <c r="AHW40" s="219" t="s">
        <v>437</v>
      </c>
      <c r="AHX40" s="219" t="s">
        <v>437</v>
      </c>
      <c r="AHY40" s="219" t="s">
        <v>437</v>
      </c>
      <c r="AHZ40" s="219" t="s">
        <v>437</v>
      </c>
      <c r="AIA40" s="219" t="s">
        <v>437</v>
      </c>
      <c r="AIB40" s="219" t="s">
        <v>437</v>
      </c>
      <c r="AIC40" s="219" t="s">
        <v>437</v>
      </c>
      <c r="AID40" s="219" t="s">
        <v>437</v>
      </c>
      <c r="AIE40" s="219" t="s">
        <v>437</v>
      </c>
      <c r="AIF40" s="219" t="s">
        <v>437</v>
      </c>
      <c r="AIG40" s="219" t="s">
        <v>437</v>
      </c>
      <c r="AIH40" s="219" t="s">
        <v>437</v>
      </c>
      <c r="AII40" s="219" t="s">
        <v>437</v>
      </c>
      <c r="AIJ40" s="219" t="s">
        <v>437</v>
      </c>
      <c r="AIK40" s="316" t="s">
        <v>437</v>
      </c>
      <c r="AIL40" s="656" t="str">
        <f>INDEX([1]集計!$G:$AK,MATCH($B35,[1]集計!$A$1:$A$945,0)+4,MATCH(AIL$234,[1]集計!$G$2:$AK$2,0))</f>
        <v/>
      </c>
      <c r="AIM40" s="656" t="str">
        <f>INDEX([1]集計!$G:$AK,MATCH($B35,[1]集計!$A$1:$A$945,0)+4,MATCH(AIM$234,[1]集計!$G$2:$AK$2,0))</f>
        <v/>
      </c>
      <c r="AIN40" s="656" t="str">
        <f>INDEX([1]集計!$G:$AK,MATCH($B35,[1]集計!$A$1:$A$945,0)+4,MATCH(AIN$234,[1]集計!$G$2:$AK$2,0))</f>
        <v/>
      </c>
      <c r="AIO40" s="656" t="str">
        <f>INDEX([1]集計!$G:$AK,MATCH($B35,[1]集計!$A$1:$A$945,0)+4,MATCH(AIO$234,[1]集計!$G$2:$AK$2,0))</f>
        <v/>
      </c>
      <c r="AIP40" s="656" t="str">
        <f>INDEX([1]集計!$G:$AK,MATCH($B35,[1]集計!$A$1:$A$945,0)+4,MATCH(AIP$234,[1]集計!$G$2:$AK$2,0))</f>
        <v/>
      </c>
      <c r="AIQ40" s="656" t="str">
        <f>INDEX([1]集計!$G:$AK,MATCH($B35,[1]集計!$A$1:$A$945,0)+4,MATCH(AIQ$234,[1]集計!$G$2:$AK$2,0))</f>
        <v/>
      </c>
      <c r="AIR40" s="656" t="str">
        <f>INDEX([1]集計!$G:$AK,MATCH($B35,[1]集計!$A$1:$A$945,0)+4,MATCH(AIR$234,[1]集計!$G$2:$AK$2,0))</f>
        <v/>
      </c>
      <c r="AIS40" s="656" t="str">
        <f>INDEX([1]集計!$G:$AK,MATCH($B35,[1]集計!$A$1:$A$945,0)+4,MATCH(AIS$234,[1]集計!$G$2:$AK$2,0))</f>
        <v/>
      </c>
      <c r="AIT40" s="656" t="str">
        <f>INDEX([1]集計!$G:$AK,MATCH($B35,[1]集計!$A$1:$A$945,0)+4,MATCH(AIT$234,[1]集計!$G$2:$AK$2,0))</f>
        <v/>
      </c>
      <c r="AIU40" s="656" t="str">
        <f>INDEX([1]集計!$G:$AK,MATCH($B35,[1]集計!$A$1:$A$945,0)+4,MATCH(AIU$234,[1]集計!$G$2:$AK$2,0))</f>
        <v/>
      </c>
      <c r="AIW40" s="138"/>
    </row>
    <row r="41" spans="1:1020" s="119" customFormat="1" ht="14.25" hidden="1" customHeight="1" outlineLevel="1" thickBot="1">
      <c r="A41" s="161" t="s">
        <v>233</v>
      </c>
      <c r="B41" s="162">
        <f>SUM(B40/(B36*E43/100))</f>
        <v>1.9</v>
      </c>
      <c r="C41" s="32" t="s">
        <v>234</v>
      </c>
      <c r="D41" s="670">
        <f t="shared" si="42"/>
        <v>0</v>
      </c>
      <c r="E41" s="55">
        <f t="shared" si="41"/>
        <v>0</v>
      </c>
      <c r="F41" s="179"/>
      <c r="G41" s="49">
        <v>70</v>
      </c>
      <c r="H41" s="156">
        <f t="shared" si="43"/>
        <v>51</v>
      </c>
      <c r="PC41" s="136"/>
      <c r="PD41" s="136"/>
      <c r="PE41" s="136"/>
      <c r="PF41" s="136"/>
      <c r="PG41" s="136"/>
      <c r="PH41" s="136"/>
      <c r="PI41" s="136"/>
      <c r="PJ41" s="136"/>
      <c r="PK41" s="136"/>
      <c r="PL41" s="136"/>
      <c r="PM41" s="136"/>
      <c r="PN41" s="136"/>
      <c r="PO41" s="136"/>
      <c r="PP41" s="136"/>
      <c r="PQ41" s="136"/>
      <c r="PR41" s="136"/>
      <c r="PS41" s="136"/>
      <c r="PT41" s="136"/>
      <c r="PU41" s="136"/>
      <c r="PV41" s="136"/>
      <c r="PW41" s="136"/>
      <c r="PX41" s="136"/>
      <c r="PY41" s="136"/>
      <c r="PZ41" s="136"/>
      <c r="QA41" s="136"/>
      <c r="QB41" s="136"/>
      <c r="QC41" s="136"/>
      <c r="QD41" s="136"/>
      <c r="AAS41" s="138"/>
      <c r="AGC41" s="301" t="s">
        <v>437</v>
      </c>
      <c r="AGD41" s="219" t="s">
        <v>437</v>
      </c>
      <c r="AGE41" s="219" t="s">
        <v>437</v>
      </c>
      <c r="AGF41" s="219" t="s">
        <v>437</v>
      </c>
      <c r="AGG41" s="219" t="s">
        <v>437</v>
      </c>
      <c r="AGH41" s="219" t="s">
        <v>437</v>
      </c>
      <c r="AGI41" s="219" t="s">
        <v>437</v>
      </c>
      <c r="AGJ41" s="219" t="s">
        <v>437</v>
      </c>
      <c r="AGK41" s="219" t="s">
        <v>437</v>
      </c>
      <c r="AGL41" s="219" t="s">
        <v>437</v>
      </c>
      <c r="AGM41" s="219" t="s">
        <v>437</v>
      </c>
      <c r="AGN41" s="219" t="s">
        <v>437</v>
      </c>
      <c r="AGO41" s="219" t="s">
        <v>437</v>
      </c>
      <c r="AGP41" s="219" t="s">
        <v>437</v>
      </c>
      <c r="AGQ41" s="219" t="s">
        <v>437</v>
      </c>
      <c r="AGR41" s="219" t="s">
        <v>437</v>
      </c>
      <c r="AGS41" s="219" t="s">
        <v>437</v>
      </c>
      <c r="AGT41" s="219" t="s">
        <v>437</v>
      </c>
      <c r="AGU41" s="219" t="s">
        <v>437</v>
      </c>
      <c r="AGV41" s="219" t="s">
        <v>437</v>
      </c>
      <c r="AGW41" s="219" t="s">
        <v>437</v>
      </c>
      <c r="AGX41" s="219" t="s">
        <v>437</v>
      </c>
      <c r="AGY41" s="219" t="s">
        <v>437</v>
      </c>
      <c r="AGZ41" s="219" t="s">
        <v>437</v>
      </c>
      <c r="AHA41" s="219" t="s">
        <v>437</v>
      </c>
      <c r="AHB41" s="219" t="s">
        <v>437</v>
      </c>
      <c r="AHC41" s="219" t="s">
        <v>437</v>
      </c>
      <c r="AHD41" s="219" t="s">
        <v>437</v>
      </c>
      <c r="AHE41" s="219" t="s">
        <v>437</v>
      </c>
      <c r="AHF41" s="316" t="s">
        <v>437</v>
      </c>
      <c r="AHG41" s="301" t="s">
        <v>437</v>
      </c>
      <c r="AHH41" s="219" t="s">
        <v>437</v>
      </c>
      <c r="AHI41" s="219" t="s">
        <v>437</v>
      </c>
      <c r="AHJ41" s="219" t="s">
        <v>437</v>
      </c>
      <c r="AHK41" s="219" t="s">
        <v>437</v>
      </c>
      <c r="AHL41" s="219" t="s">
        <v>437</v>
      </c>
      <c r="AHM41" s="219" t="s">
        <v>437</v>
      </c>
      <c r="AHN41" s="219" t="s">
        <v>437</v>
      </c>
      <c r="AHO41" s="219" t="s">
        <v>437</v>
      </c>
      <c r="AHP41" s="219" t="s">
        <v>437</v>
      </c>
      <c r="AHQ41" s="219" t="s">
        <v>437</v>
      </c>
      <c r="AHR41" s="219" t="s">
        <v>437</v>
      </c>
      <c r="AHS41" s="219" t="s">
        <v>437</v>
      </c>
      <c r="AHT41" s="219" t="s">
        <v>437</v>
      </c>
      <c r="AHU41" s="219" t="s">
        <v>437</v>
      </c>
      <c r="AHV41" s="219" t="s">
        <v>437</v>
      </c>
      <c r="AHW41" s="219" t="s">
        <v>437</v>
      </c>
      <c r="AHX41" s="219" t="s">
        <v>437</v>
      </c>
      <c r="AHY41" s="219" t="s">
        <v>437</v>
      </c>
      <c r="AHZ41" s="219" t="s">
        <v>437</v>
      </c>
      <c r="AIA41" s="219" t="s">
        <v>437</v>
      </c>
      <c r="AIB41" s="219" t="s">
        <v>437</v>
      </c>
      <c r="AIC41" s="219" t="s">
        <v>437</v>
      </c>
      <c r="AID41" s="219" t="s">
        <v>437</v>
      </c>
      <c r="AIE41" s="219" t="s">
        <v>437</v>
      </c>
      <c r="AIF41" s="219" t="s">
        <v>437</v>
      </c>
      <c r="AIG41" s="219" t="s">
        <v>437</v>
      </c>
      <c r="AIH41" s="219" t="s">
        <v>437</v>
      </c>
      <c r="AII41" s="219" t="s">
        <v>437</v>
      </c>
      <c r="AIJ41" s="219" t="s">
        <v>437</v>
      </c>
      <c r="AIK41" s="316" t="s">
        <v>437</v>
      </c>
      <c r="AIL41" s="656" t="str">
        <f>INDEX([1]集計!$G:$AK,MATCH($B35,[1]集計!$A$1:$A$945,0)+5,MATCH(AIL$234,[1]集計!$G$2:$AK$2,0))</f>
        <v/>
      </c>
      <c r="AIM41" s="656" t="str">
        <f>INDEX([1]集計!$G:$AK,MATCH($B35,[1]集計!$A$1:$A$945,0)+5,MATCH(AIM$234,[1]集計!$G$2:$AK$2,0))</f>
        <v/>
      </c>
      <c r="AIN41" s="656" t="str">
        <f>INDEX([1]集計!$G:$AK,MATCH($B35,[1]集計!$A$1:$A$945,0)+5,MATCH(AIN$234,[1]集計!$G$2:$AK$2,0))</f>
        <v/>
      </c>
      <c r="AIO41" s="656" t="str">
        <f>INDEX([1]集計!$G:$AK,MATCH($B35,[1]集計!$A$1:$A$945,0)+5,MATCH(AIO$234,[1]集計!$G$2:$AK$2,0))</f>
        <v/>
      </c>
      <c r="AIP41" s="656" t="str">
        <f>INDEX([1]集計!$G:$AK,MATCH($B35,[1]集計!$A$1:$A$945,0)+5,MATCH(AIP$234,[1]集計!$G$2:$AK$2,0))</f>
        <v/>
      </c>
      <c r="AIQ41" s="656" t="str">
        <f>INDEX([1]集計!$G:$AK,MATCH($B35,[1]集計!$A$1:$A$945,0)+5,MATCH(AIQ$234,[1]集計!$G$2:$AK$2,0))</f>
        <v/>
      </c>
      <c r="AIR41" s="656" t="str">
        <f>INDEX([1]集計!$G:$AK,MATCH($B35,[1]集計!$A$1:$A$945,0)+5,MATCH(AIR$234,[1]集計!$G$2:$AK$2,0))</f>
        <v/>
      </c>
      <c r="AIS41" s="656" t="str">
        <f>INDEX([1]集計!$G:$AK,MATCH($B35,[1]集計!$A$1:$A$945,0)+5,MATCH(AIS$234,[1]集計!$G$2:$AK$2,0))</f>
        <v/>
      </c>
      <c r="AIT41" s="656" t="str">
        <f>INDEX([1]集計!$G:$AK,MATCH($B35,[1]集計!$A$1:$A$945,0)+5,MATCH(AIT$234,[1]集計!$G$2:$AK$2,0))</f>
        <v/>
      </c>
      <c r="AIU41" s="656" t="str">
        <f>INDEX([1]集計!$G:$AK,MATCH($B35,[1]集計!$A$1:$A$945,0)+5,MATCH(AIU$234,[1]集計!$G$2:$AK$2,0))</f>
        <v/>
      </c>
      <c r="AIV41" s="119">
        <v>2</v>
      </c>
      <c r="AIW41" s="138">
        <v>2</v>
      </c>
      <c r="AIX41" s="119">
        <v>2</v>
      </c>
      <c r="AJA41" s="119">
        <v>2</v>
      </c>
      <c r="AJB41" s="119">
        <v>2</v>
      </c>
      <c r="AJC41" s="119">
        <v>2</v>
      </c>
      <c r="AJD41" s="119">
        <v>2</v>
      </c>
      <c r="AJE41" s="119">
        <v>2</v>
      </c>
      <c r="AJH41" s="119">
        <v>2</v>
      </c>
      <c r="AJI41" s="119">
        <v>2</v>
      </c>
      <c r="AJJ41" s="119">
        <v>2</v>
      </c>
      <c r="AJK41" s="119">
        <v>2</v>
      </c>
      <c r="AJL41" s="119">
        <v>2</v>
      </c>
      <c r="AJP41" s="119">
        <v>2</v>
      </c>
      <c r="AJQ41" s="119">
        <v>2</v>
      </c>
      <c r="AJR41" s="119">
        <v>2</v>
      </c>
      <c r="AJS41" s="119">
        <v>2</v>
      </c>
      <c r="AJV41" s="119">
        <v>4</v>
      </c>
      <c r="AJW41" s="119">
        <v>1</v>
      </c>
      <c r="AJX41" s="119">
        <v>4</v>
      </c>
      <c r="AJY41" s="119">
        <v>4</v>
      </c>
      <c r="AJZ41" s="119">
        <v>4</v>
      </c>
    </row>
    <row r="42" spans="1:1020" s="119" customFormat="1" ht="14.25" hidden="1" customHeight="1" outlineLevel="1" thickBot="1">
      <c r="A42" s="157" t="s">
        <v>233</v>
      </c>
      <c r="B42" s="163">
        <f>SUM(B40/(B37*E43/100))</f>
        <v>1.6888888888888889</v>
      </c>
      <c r="C42" s="164" t="s">
        <v>235</v>
      </c>
      <c r="D42" s="671">
        <f>SUM(D36:D41)</f>
        <v>304</v>
      </c>
      <c r="E42" s="182">
        <v>13.43</v>
      </c>
      <c r="F42" s="183"/>
      <c r="G42" s="49"/>
      <c r="H42" s="156">
        <f>SUM(H36:H41)</f>
        <v>595</v>
      </c>
      <c r="AAS42" s="138"/>
      <c r="AGC42" s="8">
        <f t="shared" ref="AGC42:AHF42" si="44">SUM(AGC36:AGC41)</f>
        <v>0</v>
      </c>
      <c r="AGD42" s="9">
        <f t="shared" si="44"/>
        <v>0</v>
      </c>
      <c r="AGE42" s="9">
        <f t="shared" si="44"/>
        <v>0</v>
      </c>
      <c r="AGF42" s="9">
        <f t="shared" si="44"/>
        <v>0</v>
      </c>
      <c r="AGG42" s="9">
        <f t="shared" si="44"/>
        <v>0</v>
      </c>
      <c r="AGH42" s="9">
        <f t="shared" si="44"/>
        <v>0</v>
      </c>
      <c r="AGI42" s="9">
        <f t="shared" si="44"/>
        <v>6</v>
      </c>
      <c r="AGJ42" s="9">
        <f t="shared" si="44"/>
        <v>11</v>
      </c>
      <c r="AGK42" s="9">
        <f t="shared" si="44"/>
        <v>0</v>
      </c>
      <c r="AGL42" s="9">
        <f t="shared" si="44"/>
        <v>0</v>
      </c>
      <c r="AGM42" s="9">
        <f t="shared" si="44"/>
        <v>0</v>
      </c>
      <c r="AGN42" s="9">
        <f t="shared" si="44"/>
        <v>0</v>
      </c>
      <c r="AGO42" s="9">
        <f t="shared" si="44"/>
        <v>0</v>
      </c>
      <c r="AGP42" s="9">
        <f t="shared" si="44"/>
        <v>0</v>
      </c>
      <c r="AGQ42" s="9">
        <f t="shared" si="44"/>
        <v>0</v>
      </c>
      <c r="AGR42" s="9">
        <f t="shared" si="44"/>
        <v>0</v>
      </c>
      <c r="AGS42" s="9">
        <f t="shared" si="44"/>
        <v>0</v>
      </c>
      <c r="AGT42" s="9">
        <f t="shared" si="44"/>
        <v>10</v>
      </c>
      <c r="AGU42" s="9">
        <f t="shared" si="44"/>
        <v>9</v>
      </c>
      <c r="AGV42" s="9">
        <f t="shared" si="44"/>
        <v>0</v>
      </c>
      <c r="AGW42" s="9">
        <f t="shared" si="44"/>
        <v>9</v>
      </c>
      <c r="AGX42" s="9">
        <f t="shared" si="44"/>
        <v>11</v>
      </c>
      <c r="AGY42" s="9">
        <f t="shared" si="44"/>
        <v>12</v>
      </c>
      <c r="AGZ42" s="9">
        <f t="shared" si="44"/>
        <v>9</v>
      </c>
      <c r="AHA42" s="9">
        <f t="shared" si="44"/>
        <v>8</v>
      </c>
      <c r="AHB42" s="9">
        <f t="shared" si="44"/>
        <v>8</v>
      </c>
      <c r="AHC42" s="9">
        <f t="shared" si="44"/>
        <v>0</v>
      </c>
      <c r="AHD42" s="9">
        <f t="shared" si="44"/>
        <v>10</v>
      </c>
      <c r="AHE42" s="9">
        <f t="shared" si="44"/>
        <v>8</v>
      </c>
      <c r="AHF42" s="10">
        <f t="shared" si="44"/>
        <v>9</v>
      </c>
      <c r="AHG42" s="8">
        <f t="shared" ref="AHG42:AIK42" si="45">SUM(AHG36:AHG41)</f>
        <v>9</v>
      </c>
      <c r="AHH42" s="9">
        <f t="shared" si="45"/>
        <v>7</v>
      </c>
      <c r="AHI42" s="9">
        <f t="shared" si="45"/>
        <v>0</v>
      </c>
      <c r="AHJ42" s="9">
        <f t="shared" si="45"/>
        <v>0</v>
      </c>
      <c r="AHK42" s="9">
        <f t="shared" si="45"/>
        <v>5</v>
      </c>
      <c r="AHL42" s="9">
        <f t="shared" si="45"/>
        <v>0</v>
      </c>
      <c r="AHM42" s="9">
        <f t="shared" si="45"/>
        <v>0</v>
      </c>
      <c r="AHN42" s="9">
        <f t="shared" si="45"/>
        <v>0</v>
      </c>
      <c r="AHO42" s="9">
        <f t="shared" si="45"/>
        <v>0</v>
      </c>
      <c r="AHP42" s="9">
        <f t="shared" si="45"/>
        <v>0</v>
      </c>
      <c r="AHQ42" s="9">
        <f t="shared" si="45"/>
        <v>0</v>
      </c>
      <c r="AHR42" s="9">
        <f>SUM(AHR36:AHR41)</f>
        <v>11</v>
      </c>
      <c r="AHS42" s="9">
        <f t="shared" si="45"/>
        <v>10</v>
      </c>
      <c r="AHT42" s="9">
        <f t="shared" si="45"/>
        <v>7</v>
      </c>
      <c r="AHU42" s="9">
        <f t="shared" si="45"/>
        <v>9</v>
      </c>
      <c r="AHV42" s="9">
        <f t="shared" si="45"/>
        <v>4</v>
      </c>
      <c r="AHW42" s="9">
        <f t="shared" si="45"/>
        <v>0</v>
      </c>
      <c r="AHX42" s="9">
        <f t="shared" si="45"/>
        <v>0</v>
      </c>
      <c r="AHY42" s="9">
        <f t="shared" si="45"/>
        <v>11</v>
      </c>
      <c r="AHZ42" s="9">
        <f t="shared" si="45"/>
        <v>6</v>
      </c>
      <c r="AIA42" s="9">
        <f t="shared" si="45"/>
        <v>0</v>
      </c>
      <c r="AIB42" s="9">
        <f t="shared" si="45"/>
        <v>3</v>
      </c>
      <c r="AIC42" s="9">
        <f t="shared" si="45"/>
        <v>12</v>
      </c>
      <c r="AID42" s="9">
        <f t="shared" si="45"/>
        <v>16</v>
      </c>
      <c r="AIE42" s="9">
        <f t="shared" si="45"/>
        <v>6</v>
      </c>
      <c r="AIF42" s="9">
        <f t="shared" si="45"/>
        <v>11</v>
      </c>
      <c r="AIG42" s="9">
        <f t="shared" si="45"/>
        <v>20</v>
      </c>
      <c r="AIH42" s="9">
        <f t="shared" si="45"/>
        <v>8</v>
      </c>
      <c r="AII42" s="9">
        <f t="shared" si="45"/>
        <v>14</v>
      </c>
      <c r="AIJ42" s="9">
        <f t="shared" si="45"/>
        <v>12</v>
      </c>
      <c r="AIK42" s="10">
        <f t="shared" si="45"/>
        <v>3</v>
      </c>
      <c r="AIL42" s="8">
        <f t="shared" ref="AIL42" si="46">SUM(AIL36:AIL41)</f>
        <v>0</v>
      </c>
      <c r="AIM42" s="9">
        <f t="shared" ref="AIM42:AIO42" si="47">SUM(AIM36:AIM41)</f>
        <v>15</v>
      </c>
      <c r="AIN42" s="9">
        <f t="shared" si="47"/>
        <v>10</v>
      </c>
      <c r="AIO42" s="9">
        <f t="shared" si="47"/>
        <v>8</v>
      </c>
      <c r="AIW42" s="138"/>
    </row>
    <row r="43" spans="1:1020" s="119" customFormat="1" ht="14.25" hidden="1" customHeight="1" outlineLevel="1" thickBot="1">
      <c r="A43" s="158" t="s">
        <v>233</v>
      </c>
      <c r="B43" s="165">
        <f>SUM(B40/(B38*E43/100))</f>
        <v>1.7351598173515983</v>
      </c>
      <c r="C43" s="166">
        <f>SUM(B40/(E42*E43/100))</f>
        <v>56.589724497393888</v>
      </c>
      <c r="D43" s="73" t="s">
        <v>236</v>
      </c>
      <c r="E43" s="167">
        <v>40</v>
      </c>
      <c r="F43" s="175">
        <v>4</v>
      </c>
      <c r="G43" s="176"/>
      <c r="H43" s="187"/>
      <c r="AAS43" s="138"/>
      <c r="AGC43" s="19" t="s">
        <v>38</v>
      </c>
      <c r="AGD43" s="20"/>
      <c r="AGE43" s="21">
        <f>SUM(AGC36:AHF36)</f>
        <v>26</v>
      </c>
      <c r="AGF43" s="21"/>
      <c r="AGG43" s="20" t="s">
        <v>39</v>
      </c>
      <c r="AGH43" s="20"/>
      <c r="AGI43" s="21">
        <f>SUM(AGC37:AHF37)</f>
        <v>30</v>
      </c>
      <c r="AGJ43" s="21"/>
      <c r="AGK43" s="20" t="s">
        <v>40</v>
      </c>
      <c r="AGL43" s="20"/>
      <c r="AGM43" s="21">
        <f>SUM(AGC38:AHF38)</f>
        <v>61</v>
      </c>
      <c r="AGN43" s="21"/>
      <c r="AGO43" s="20" t="s">
        <v>41</v>
      </c>
      <c r="AGP43" s="20"/>
      <c r="AGQ43" s="21">
        <f>SUM(AGC39:AHF39)</f>
        <v>3</v>
      </c>
      <c r="AGR43" s="21"/>
      <c r="AGS43" s="20" t="s">
        <v>42</v>
      </c>
      <c r="AGT43" s="20"/>
      <c r="AGU43" s="21">
        <f>SUM(AGC40:AHF40)</f>
        <v>0</v>
      </c>
      <c r="AGV43" s="21"/>
      <c r="AGW43" s="20" t="s">
        <v>43</v>
      </c>
      <c r="AGX43" s="20"/>
      <c r="AGY43" s="21">
        <f>SUM(AGC41:AHF41)</f>
        <v>0</v>
      </c>
      <c r="AGZ43" s="21"/>
      <c r="AHA43" s="22" t="s">
        <v>44</v>
      </c>
      <c r="AHB43" s="22"/>
      <c r="AHC43" s="21">
        <f>SUM(AGC42:AHF42)</f>
        <v>120</v>
      </c>
      <c r="AHD43" s="21"/>
      <c r="AHE43" s="21"/>
      <c r="AHF43" s="217"/>
      <c r="AHG43" s="19" t="s">
        <v>38</v>
      </c>
      <c r="AHH43" s="20"/>
      <c r="AHI43" s="21">
        <f>SUM(AHG36:AIK36)</f>
        <v>0</v>
      </c>
      <c r="AHJ43" s="21"/>
      <c r="AHK43" s="20" t="s">
        <v>39</v>
      </c>
      <c r="AHL43" s="20"/>
      <c r="AHM43" s="21">
        <f>SUM(AHG37:AIK37)</f>
        <v>0</v>
      </c>
      <c r="AHN43" s="21"/>
      <c r="AHO43" s="20" t="s">
        <v>40</v>
      </c>
      <c r="AHP43" s="20"/>
      <c r="AHQ43" s="21">
        <f>SUM(AHG38:AIK38)</f>
        <v>170</v>
      </c>
      <c r="AHR43" s="21"/>
      <c r="AHS43" s="20" t="s">
        <v>41</v>
      </c>
      <c r="AHT43" s="20"/>
      <c r="AHU43" s="21">
        <f>SUM(AHG39:AIK39)</f>
        <v>14</v>
      </c>
      <c r="AHV43" s="21"/>
      <c r="AHW43" s="20" t="s">
        <v>42</v>
      </c>
      <c r="AHX43" s="20"/>
      <c r="AHY43" s="21">
        <f>SUM(AHG40:AIK40)</f>
        <v>0</v>
      </c>
      <c r="AHZ43" s="21"/>
      <c r="AIA43" s="20" t="s">
        <v>43</v>
      </c>
      <c r="AIB43" s="20"/>
      <c r="AIC43" s="21">
        <f>SUM(AHG41:AIK41)</f>
        <v>0</v>
      </c>
      <c r="AID43" s="21"/>
      <c r="AIE43" s="22" t="s">
        <v>44</v>
      </c>
      <c r="AIF43" s="22"/>
      <c r="AIG43" s="21">
        <f>SUM(AHG42:AIK42)</f>
        <v>184</v>
      </c>
      <c r="AIH43" s="21"/>
      <c r="AII43" s="21"/>
      <c r="AIJ43" s="21"/>
      <c r="AIK43" s="217"/>
      <c r="AIL43" s="652"/>
      <c r="AIM43" s="21"/>
      <c r="AIN43" s="21"/>
      <c r="AIO43" s="21"/>
      <c r="AIW43" s="138"/>
    </row>
    <row r="44" spans="1:1020" s="119" customFormat="1" ht="14.25" hidden="1" customHeight="1" outlineLevel="1">
      <c r="A44" s="173"/>
      <c r="B44" s="307" t="s">
        <v>237</v>
      </c>
      <c r="C44" s="247">
        <v>16</v>
      </c>
      <c r="D44" s="247"/>
      <c r="E44" s="314">
        <v>2.5</v>
      </c>
      <c r="F44" s="322">
        <v>3</v>
      </c>
      <c r="G44" s="313">
        <v>3.5</v>
      </c>
      <c r="H44" s="309">
        <v>4</v>
      </c>
      <c r="AAS44" s="138"/>
      <c r="AGI44" s="317">
        <f t="shared" ref="AGI44:AGV44" si="48">$C44*$E44</f>
        <v>40</v>
      </c>
      <c r="AGJ44" s="317">
        <f t="shared" si="48"/>
        <v>40</v>
      </c>
      <c r="AGK44" s="312">
        <f t="shared" si="48"/>
        <v>40</v>
      </c>
      <c r="AGL44" s="317">
        <f t="shared" si="48"/>
        <v>40</v>
      </c>
      <c r="AGM44" s="317">
        <f t="shared" si="48"/>
        <v>40</v>
      </c>
      <c r="AGN44" s="312">
        <f t="shared" si="48"/>
        <v>40</v>
      </c>
      <c r="AGO44" s="312">
        <f t="shared" si="48"/>
        <v>40</v>
      </c>
      <c r="AGP44" s="312">
        <f t="shared" si="48"/>
        <v>40</v>
      </c>
      <c r="AGQ44" s="312">
        <f t="shared" si="48"/>
        <v>40</v>
      </c>
      <c r="AGR44" s="312">
        <f t="shared" si="48"/>
        <v>40</v>
      </c>
      <c r="AGS44" s="317">
        <f t="shared" si="48"/>
        <v>40</v>
      </c>
      <c r="AGT44" s="317">
        <f t="shared" si="48"/>
        <v>40</v>
      </c>
      <c r="AGU44" s="317">
        <f t="shared" si="48"/>
        <v>40</v>
      </c>
      <c r="AGV44" s="312">
        <f t="shared" si="48"/>
        <v>40</v>
      </c>
      <c r="AGW44" s="317">
        <f t="shared" ref="AGW44:AIB44" si="49">$C44*$F44</f>
        <v>48</v>
      </c>
      <c r="AGX44" s="317">
        <f t="shared" si="49"/>
        <v>48</v>
      </c>
      <c r="AGY44" s="317">
        <f t="shared" si="49"/>
        <v>48</v>
      </c>
      <c r="AGZ44" s="317">
        <f t="shared" si="49"/>
        <v>48</v>
      </c>
      <c r="AHA44" s="317">
        <f t="shared" si="49"/>
        <v>48</v>
      </c>
      <c r="AHB44" s="318">
        <f t="shared" si="49"/>
        <v>48</v>
      </c>
      <c r="AHC44" s="318">
        <f t="shared" si="49"/>
        <v>48</v>
      </c>
      <c r="AHD44" s="317">
        <f t="shared" si="49"/>
        <v>48</v>
      </c>
      <c r="AHE44" s="317">
        <f t="shared" si="49"/>
        <v>48</v>
      </c>
      <c r="AHF44" s="317">
        <f t="shared" si="49"/>
        <v>48</v>
      </c>
      <c r="AHG44" s="317">
        <f t="shared" si="49"/>
        <v>48</v>
      </c>
      <c r="AHH44" s="317">
        <f t="shared" si="49"/>
        <v>48</v>
      </c>
      <c r="AHI44" s="318">
        <f t="shared" si="49"/>
        <v>48</v>
      </c>
      <c r="AHJ44" s="318">
        <f t="shared" si="49"/>
        <v>48</v>
      </c>
      <c r="AHK44" s="317">
        <f t="shared" si="49"/>
        <v>48</v>
      </c>
      <c r="AHL44" s="317">
        <f t="shared" si="49"/>
        <v>48</v>
      </c>
      <c r="AHM44" s="317">
        <f t="shared" si="49"/>
        <v>48</v>
      </c>
      <c r="AHN44" s="317">
        <f t="shared" si="49"/>
        <v>48</v>
      </c>
      <c r="AHO44" s="317">
        <f t="shared" si="49"/>
        <v>48</v>
      </c>
      <c r="AHP44" s="318">
        <f t="shared" si="49"/>
        <v>48</v>
      </c>
      <c r="AHQ44" s="318">
        <f t="shared" si="49"/>
        <v>48</v>
      </c>
      <c r="AHR44" s="317">
        <f t="shared" si="49"/>
        <v>48</v>
      </c>
      <c r="AHS44" s="317">
        <f t="shared" si="49"/>
        <v>48</v>
      </c>
      <c r="AHT44" s="317">
        <f t="shared" si="49"/>
        <v>48</v>
      </c>
      <c r="AHU44" s="317">
        <f t="shared" si="49"/>
        <v>48</v>
      </c>
      <c r="AHV44" s="317">
        <f t="shared" si="49"/>
        <v>48</v>
      </c>
      <c r="AHW44" s="318">
        <f t="shared" si="49"/>
        <v>48</v>
      </c>
      <c r="AHX44" s="318">
        <f t="shared" si="49"/>
        <v>48</v>
      </c>
      <c r="AHY44" s="317">
        <f t="shared" si="49"/>
        <v>48</v>
      </c>
      <c r="AHZ44" s="317">
        <f t="shared" si="49"/>
        <v>48</v>
      </c>
      <c r="AIA44" s="317">
        <f t="shared" si="49"/>
        <v>48</v>
      </c>
      <c r="AIB44" s="317">
        <f t="shared" si="49"/>
        <v>48</v>
      </c>
      <c r="AIC44" s="317">
        <f t="shared" ref="AIC44:AJH44" si="50">$C44*$F44</f>
        <v>48</v>
      </c>
      <c r="AID44" s="318">
        <f t="shared" si="50"/>
        <v>48</v>
      </c>
      <c r="AIE44" s="318">
        <f t="shared" si="50"/>
        <v>48</v>
      </c>
      <c r="AIF44" s="317">
        <f t="shared" si="50"/>
        <v>48</v>
      </c>
      <c r="AIG44" s="317">
        <f t="shared" si="50"/>
        <v>48</v>
      </c>
      <c r="AIH44" s="317">
        <f t="shared" si="50"/>
        <v>48</v>
      </c>
      <c r="AII44" s="317">
        <f t="shared" si="50"/>
        <v>48</v>
      </c>
      <c r="AIJ44" s="317">
        <f t="shared" si="50"/>
        <v>48</v>
      </c>
      <c r="AIK44" s="318">
        <f t="shared" si="50"/>
        <v>48</v>
      </c>
      <c r="AIL44" s="318">
        <f t="shared" si="50"/>
        <v>48</v>
      </c>
      <c r="AIM44" s="317">
        <f t="shared" si="50"/>
        <v>48</v>
      </c>
      <c r="AIN44" s="317">
        <f t="shared" si="50"/>
        <v>48</v>
      </c>
      <c r="AIO44" s="317">
        <f t="shared" si="50"/>
        <v>48</v>
      </c>
      <c r="AIP44" s="317">
        <f t="shared" si="50"/>
        <v>48</v>
      </c>
      <c r="AIQ44" s="317">
        <f t="shared" si="50"/>
        <v>48</v>
      </c>
      <c r="AIR44" s="318">
        <f t="shared" si="50"/>
        <v>48</v>
      </c>
      <c r="AIS44" s="318">
        <f t="shared" si="50"/>
        <v>48</v>
      </c>
      <c r="AIT44" s="317">
        <f t="shared" si="50"/>
        <v>48</v>
      </c>
      <c r="AIU44" s="317">
        <f t="shared" si="50"/>
        <v>48</v>
      </c>
      <c r="AIV44" s="317">
        <f t="shared" si="50"/>
        <v>48</v>
      </c>
      <c r="AIW44" s="318">
        <f t="shared" si="50"/>
        <v>48</v>
      </c>
      <c r="AIX44" s="318">
        <f t="shared" si="50"/>
        <v>48</v>
      </c>
      <c r="AIY44" s="318">
        <f t="shared" si="50"/>
        <v>48</v>
      </c>
      <c r="AIZ44" s="318">
        <f t="shared" si="50"/>
        <v>48</v>
      </c>
      <c r="AJA44" s="318">
        <f t="shared" si="50"/>
        <v>48</v>
      </c>
      <c r="AJB44" s="318">
        <f t="shared" si="50"/>
        <v>48</v>
      </c>
      <c r="AJC44" s="318">
        <f t="shared" si="50"/>
        <v>48</v>
      </c>
      <c r="AJD44" s="318">
        <f t="shared" si="50"/>
        <v>48</v>
      </c>
      <c r="AJE44" s="318">
        <f t="shared" si="50"/>
        <v>48</v>
      </c>
      <c r="AJF44" s="318">
        <f t="shared" si="50"/>
        <v>48</v>
      </c>
      <c r="AJG44" s="318">
        <f t="shared" si="50"/>
        <v>48</v>
      </c>
      <c r="AJH44" s="318">
        <f t="shared" si="50"/>
        <v>48</v>
      </c>
      <c r="AJI44" s="318">
        <f t="shared" ref="AJI44:AJZ44" si="51">$C44*$F44</f>
        <v>48</v>
      </c>
      <c r="AJJ44" s="318">
        <f t="shared" si="51"/>
        <v>48</v>
      </c>
      <c r="AJK44" s="318">
        <f t="shared" si="51"/>
        <v>48</v>
      </c>
      <c r="AJL44" s="318">
        <f t="shared" si="51"/>
        <v>48</v>
      </c>
      <c r="AJM44" s="318">
        <f t="shared" si="51"/>
        <v>48</v>
      </c>
      <c r="AJN44" s="318">
        <f t="shared" si="51"/>
        <v>48</v>
      </c>
      <c r="AJO44" s="318">
        <f t="shared" si="51"/>
        <v>48</v>
      </c>
      <c r="AJP44" s="318">
        <f t="shared" si="51"/>
        <v>48</v>
      </c>
      <c r="AJQ44" s="318">
        <f t="shared" si="51"/>
        <v>48</v>
      </c>
      <c r="AJR44" s="318">
        <f t="shared" si="51"/>
        <v>48</v>
      </c>
      <c r="AJS44" s="318">
        <f t="shared" si="51"/>
        <v>48</v>
      </c>
      <c r="AJT44" s="318">
        <f t="shared" si="51"/>
        <v>48</v>
      </c>
      <c r="AJU44" s="318">
        <f t="shared" si="51"/>
        <v>48</v>
      </c>
      <c r="AJV44" s="318">
        <f t="shared" si="51"/>
        <v>48</v>
      </c>
      <c r="AJW44" s="318">
        <f t="shared" si="51"/>
        <v>48</v>
      </c>
      <c r="AJX44" s="318">
        <f t="shared" si="51"/>
        <v>48</v>
      </c>
      <c r="AJY44" s="318">
        <f t="shared" si="51"/>
        <v>48</v>
      </c>
      <c r="AJZ44" s="318">
        <f t="shared" si="51"/>
        <v>48</v>
      </c>
    </row>
    <row r="45" spans="1:1020" s="119" customFormat="1" ht="55.5" customHeight="1" collapsed="1">
      <c r="A45" s="88"/>
      <c r="B45" s="435">
        <v>248015</v>
      </c>
      <c r="C45" s="574" t="s">
        <v>908</v>
      </c>
      <c r="D45" s="151" t="s">
        <v>439</v>
      </c>
      <c r="E45" s="149" t="s">
        <v>909</v>
      </c>
      <c r="F45" s="470" t="s">
        <v>910</v>
      </c>
      <c r="G45" s="326">
        <v>2</v>
      </c>
      <c r="H45" s="76"/>
      <c r="PC45" s="136"/>
      <c r="PD45" s="136"/>
      <c r="PE45" s="136"/>
      <c r="PF45" s="136"/>
      <c r="PG45" s="136"/>
      <c r="PH45" s="136"/>
      <c r="PI45" s="136"/>
      <c r="PJ45" s="136"/>
      <c r="PK45" s="136"/>
      <c r="PL45" s="136"/>
      <c r="PM45" s="136"/>
      <c r="PN45" s="136"/>
      <c r="PO45" s="136"/>
      <c r="PP45" s="136"/>
      <c r="PQ45" s="136"/>
      <c r="PR45" s="136"/>
      <c r="PS45" s="136"/>
      <c r="PT45" s="136"/>
      <c r="PU45" s="136"/>
      <c r="PV45" s="136"/>
      <c r="PW45" s="136"/>
      <c r="PX45" s="136"/>
      <c r="PY45" s="136"/>
      <c r="PZ45" s="136"/>
      <c r="QA45" s="136"/>
      <c r="QB45" s="136"/>
      <c r="QC45" s="136"/>
      <c r="QD45" s="136"/>
      <c r="QZ45" s="178"/>
      <c r="RA45" s="178"/>
      <c r="RB45" s="178"/>
      <c r="RC45" s="178"/>
      <c r="RD45" s="178"/>
      <c r="RE45" s="178"/>
      <c r="RF45" s="178"/>
      <c r="RG45" s="178"/>
      <c r="RH45" s="178"/>
      <c r="RI45" s="178"/>
      <c r="RJ45" s="178"/>
      <c r="RK45" s="178"/>
      <c r="RL45" s="178"/>
      <c r="RM45" s="178"/>
      <c r="RN45" s="178"/>
      <c r="RO45" s="178"/>
      <c r="RP45" s="178"/>
      <c r="RQ45" s="178"/>
      <c r="RR45" s="178"/>
      <c r="RS45" s="178"/>
      <c r="RT45" s="178"/>
      <c r="RU45" s="178"/>
      <c r="RV45" s="178"/>
      <c r="RW45" s="178"/>
      <c r="RX45" s="178"/>
      <c r="RY45" s="178"/>
      <c r="RZ45" s="178"/>
      <c r="SA45" s="178"/>
      <c r="SB45" s="178"/>
      <c r="SC45" s="178"/>
      <c r="SD45" s="178"/>
      <c r="SE45" s="178"/>
      <c r="SF45" s="178"/>
      <c r="SG45" s="178"/>
      <c r="SH45" s="178"/>
      <c r="SI45" s="178"/>
      <c r="SJ45" s="178"/>
      <c r="SK45" s="178"/>
      <c r="SL45" s="178"/>
      <c r="SM45" s="178"/>
      <c r="SN45" s="178"/>
      <c r="SO45" s="178"/>
      <c r="SP45" s="178"/>
      <c r="SQ45" s="178"/>
      <c r="SR45" s="178"/>
      <c r="SS45" s="178"/>
      <c r="ST45" s="178"/>
      <c r="SU45" s="178"/>
      <c r="SV45" s="178"/>
      <c r="SW45" s="178"/>
      <c r="SX45" s="178"/>
      <c r="SY45" s="178"/>
      <c r="SZ45" s="178"/>
      <c r="TA45" s="178"/>
      <c r="TB45" s="178"/>
      <c r="TC45" s="178"/>
      <c r="TD45" s="178"/>
      <c r="TE45" s="178"/>
      <c r="TF45" s="178"/>
      <c r="TG45" s="178"/>
      <c r="TH45" s="178"/>
      <c r="TI45" s="178"/>
      <c r="TJ45" s="178"/>
      <c r="TK45" s="178"/>
      <c r="TL45" s="178"/>
      <c r="TM45" s="178"/>
      <c r="TN45" s="178"/>
      <c r="TO45" s="178"/>
      <c r="TP45" s="178"/>
      <c r="TQ45" s="178"/>
      <c r="TR45" s="178"/>
      <c r="TS45" s="178"/>
      <c r="TT45" s="178"/>
      <c r="TU45" s="178"/>
      <c r="TV45" s="178"/>
      <c r="TW45" s="178"/>
      <c r="TX45" s="178"/>
      <c r="TY45" s="178"/>
      <c r="TZ45" s="178"/>
      <c r="UA45" s="178"/>
      <c r="UB45" s="178"/>
      <c r="UC45" s="178"/>
      <c r="UD45" s="178"/>
      <c r="UE45" s="178"/>
      <c r="UF45" s="178"/>
      <c r="UG45" s="178"/>
      <c r="UH45" s="178"/>
      <c r="UI45" s="178"/>
      <c r="UJ45" s="178"/>
      <c r="UK45" s="178"/>
      <c r="UL45" s="178"/>
      <c r="UM45" s="178"/>
      <c r="UN45" s="178"/>
      <c r="UO45" s="178"/>
      <c r="UP45" s="178"/>
      <c r="UQ45" s="178"/>
      <c r="UR45" s="178"/>
      <c r="US45" s="178"/>
      <c r="UT45" s="178"/>
      <c r="UU45" s="178"/>
      <c r="UV45" s="178"/>
      <c r="UW45" s="178"/>
      <c r="UX45" s="178"/>
      <c r="UY45" s="178"/>
      <c r="UZ45" s="178"/>
      <c r="VA45" s="178"/>
      <c r="VB45" s="178"/>
      <c r="VC45" s="178"/>
      <c r="VD45" s="178"/>
      <c r="VE45" s="178"/>
      <c r="VF45" s="178"/>
      <c r="VG45" s="178"/>
      <c r="VH45" s="178"/>
      <c r="VI45" s="178"/>
      <c r="VJ45" s="178"/>
      <c r="VK45" s="178"/>
      <c r="VL45" s="178"/>
      <c r="VM45" s="178"/>
      <c r="VN45" s="178"/>
      <c r="VO45" s="178"/>
      <c r="VP45" s="178"/>
      <c r="VQ45" s="178"/>
      <c r="VR45" s="178"/>
      <c r="VS45" s="178"/>
      <c r="VT45" s="178"/>
      <c r="VU45" s="178"/>
      <c r="VV45" s="178"/>
      <c r="VW45" s="178"/>
      <c r="VX45" s="178"/>
      <c r="VY45" s="178"/>
      <c r="VZ45" s="178"/>
      <c r="WA45" s="178"/>
      <c r="WB45" s="178"/>
      <c r="WC45" s="178"/>
      <c r="WD45" s="178"/>
      <c r="WE45" s="178"/>
      <c r="WF45" s="178"/>
      <c r="WG45" s="178"/>
      <c r="WH45" s="178"/>
      <c r="WI45" s="178"/>
      <c r="WJ45" s="178"/>
      <c r="WK45" s="178"/>
      <c r="WL45" s="178"/>
      <c r="WM45" s="178"/>
      <c r="WN45" s="178"/>
      <c r="WO45" s="178"/>
      <c r="WP45" s="178"/>
      <c r="WQ45" s="178"/>
      <c r="WR45" s="178"/>
      <c r="WS45" s="178"/>
      <c r="WT45" s="178"/>
      <c r="WU45" s="178"/>
      <c r="WV45" s="178"/>
      <c r="WW45" s="178"/>
      <c r="WX45" s="178"/>
      <c r="WY45" s="178"/>
      <c r="WZ45" s="178"/>
      <c r="XA45" s="178"/>
      <c r="XB45" s="178"/>
      <c r="XC45" s="178"/>
      <c r="XD45" s="178"/>
      <c r="XE45" s="178"/>
      <c r="XF45" s="178"/>
      <c r="XG45" s="178"/>
      <c r="XH45" s="178"/>
      <c r="XI45" s="178"/>
      <c r="XJ45" s="178"/>
      <c r="XK45" s="178"/>
      <c r="XL45" s="178"/>
      <c r="XM45" s="178"/>
      <c r="XN45" s="178"/>
      <c r="XO45" s="178"/>
      <c r="XP45" s="178"/>
      <c r="XQ45" s="178"/>
      <c r="XR45" s="178"/>
      <c r="XS45" s="178"/>
      <c r="XT45" s="178"/>
      <c r="XU45" s="178"/>
      <c r="XV45" s="178"/>
      <c r="XW45" s="178"/>
      <c r="XX45" s="178"/>
      <c r="XY45" s="178"/>
      <c r="XZ45" s="178"/>
      <c r="YA45" s="178"/>
      <c r="YB45" s="178"/>
      <c r="YC45" s="178"/>
      <c r="YD45" s="178"/>
      <c r="YE45" s="178"/>
      <c r="YF45" s="178"/>
      <c r="YG45" s="178"/>
      <c r="YH45" s="178"/>
      <c r="YI45" s="178"/>
      <c r="YJ45" s="178"/>
      <c r="YK45" s="178"/>
      <c r="YL45" s="178"/>
      <c r="YM45" s="178"/>
      <c r="YN45" s="178"/>
      <c r="YO45" s="178"/>
      <c r="YP45" s="178"/>
      <c r="YQ45" s="178"/>
      <c r="YR45" s="178"/>
      <c r="YS45" s="178"/>
      <c r="YT45" s="178"/>
      <c r="YU45" s="178"/>
      <c r="YV45" s="178"/>
      <c r="YW45" s="178"/>
      <c r="YX45" s="178"/>
      <c r="YY45" s="178"/>
      <c r="YZ45" s="178"/>
      <c r="ZA45" s="178"/>
      <c r="ZB45" s="178"/>
      <c r="ZC45" s="178"/>
      <c r="ZD45" s="178"/>
      <c r="ZE45" s="178"/>
      <c r="ZF45" s="178"/>
      <c r="ZG45" s="178"/>
      <c r="ZH45" s="178"/>
      <c r="ZI45" s="178"/>
      <c r="ZJ45" s="178"/>
      <c r="ZK45" s="178"/>
      <c r="ZL45" s="178"/>
      <c r="ZM45" s="178"/>
      <c r="ZN45" s="178"/>
      <c r="ZO45" s="178"/>
      <c r="ZP45" s="178"/>
      <c r="ZQ45" s="178"/>
      <c r="ZR45" s="178"/>
      <c r="ZS45" s="178"/>
      <c r="ZT45" s="178"/>
      <c r="ZU45" s="178"/>
      <c r="ZV45" s="178"/>
      <c r="ZW45" s="178"/>
      <c r="ZX45" s="178"/>
      <c r="ZY45" s="178"/>
      <c r="ZZ45" s="178"/>
      <c r="AAA45" s="178"/>
      <c r="AAB45" s="178"/>
      <c r="AAC45" s="178"/>
      <c r="AAD45" s="178"/>
      <c r="AAE45" s="178"/>
      <c r="AAF45" s="178"/>
      <c r="AAG45" s="178"/>
      <c r="AAH45" s="178"/>
      <c r="AAI45" s="178"/>
      <c r="AAJ45" s="178"/>
      <c r="AAK45" s="178"/>
      <c r="AAL45" s="178"/>
      <c r="AAM45" s="178"/>
      <c r="AAN45" s="178"/>
      <c r="AAO45" s="178"/>
      <c r="AAP45" s="178"/>
      <c r="AAQ45" s="178"/>
      <c r="AAR45" s="178"/>
      <c r="AAS45" s="178"/>
      <c r="AAT45" s="178"/>
      <c r="AAU45" s="178"/>
      <c r="AAV45" s="178"/>
      <c r="AAW45" s="178"/>
      <c r="AAX45" s="178"/>
      <c r="AAY45" s="178"/>
      <c r="AAZ45" s="178"/>
      <c r="ABA45" s="178"/>
      <c r="ABB45" s="178"/>
      <c r="ABC45" s="178"/>
      <c r="ABD45" s="178"/>
      <c r="ABE45" s="178"/>
      <c r="ABF45" s="178"/>
      <c r="ABG45" s="178"/>
      <c r="ABH45" s="178"/>
      <c r="ABI45" s="178"/>
      <c r="ABJ45" s="178"/>
      <c r="ABK45" s="178"/>
      <c r="ABL45" s="178"/>
      <c r="ABM45" s="178"/>
      <c r="ABN45" s="178"/>
      <c r="ABO45" s="178"/>
      <c r="ABP45" s="178"/>
      <c r="ABQ45" s="178"/>
      <c r="ABR45" s="178"/>
      <c r="ABS45" s="178"/>
      <c r="ABT45" s="178"/>
      <c r="ABU45" s="178"/>
      <c r="ABV45" s="178"/>
      <c r="ABW45" s="178"/>
      <c r="ABX45" s="178"/>
      <c r="ABY45" s="178"/>
      <c r="ABZ45" s="178"/>
      <c r="ACA45" s="178"/>
      <c r="ACB45" s="178"/>
      <c r="ACC45" s="178"/>
      <c r="ACD45" s="178"/>
      <c r="ACE45" s="178"/>
      <c r="ACF45" s="178"/>
      <c r="ACG45" s="178"/>
      <c r="ACH45" s="178"/>
      <c r="ACI45" s="178"/>
      <c r="ACJ45" s="178"/>
      <c r="ACK45" s="178"/>
      <c r="ACL45" s="178"/>
      <c r="ACM45" s="178"/>
      <c r="ACN45" s="178"/>
      <c r="ACO45" s="178"/>
      <c r="ACP45" s="178"/>
      <c r="ACQ45" s="178"/>
      <c r="ACR45" s="178"/>
      <c r="ACS45" s="178"/>
      <c r="ACT45" s="178"/>
      <c r="ACU45" s="317"/>
      <c r="ACV45" s="317"/>
      <c r="ACW45" s="317"/>
      <c r="ACX45" s="317"/>
      <c r="ACY45" s="317"/>
      <c r="ACZ45" s="317"/>
      <c r="ADA45" s="317"/>
      <c r="ADB45" s="317"/>
      <c r="ADC45" s="317"/>
      <c r="ADD45" s="317"/>
      <c r="ADE45" s="317"/>
      <c r="ADF45" s="317"/>
      <c r="ADG45" s="317"/>
      <c r="ADH45" s="317"/>
      <c r="ADI45" s="317"/>
      <c r="ADJ45" s="317"/>
      <c r="ADK45" s="317"/>
      <c r="ADL45" s="317"/>
      <c r="ADM45" s="317"/>
      <c r="ADN45" s="317"/>
      <c r="ADO45" s="317"/>
      <c r="ADP45" s="317"/>
      <c r="ADQ45" s="317"/>
      <c r="ADR45" s="317"/>
      <c r="ADS45" s="317"/>
      <c r="ADT45" s="317"/>
      <c r="ADU45" s="317"/>
      <c r="ADV45" s="317"/>
      <c r="ADW45" s="317"/>
      <c r="ADX45" s="317"/>
      <c r="ADY45" s="317"/>
      <c r="ADZ45" s="317"/>
      <c r="AEA45" s="317"/>
      <c r="AEB45" s="317"/>
      <c r="AEC45" s="317"/>
      <c r="AED45" s="317"/>
      <c r="AEE45" s="317"/>
      <c r="AEF45" s="317"/>
      <c r="AEG45" s="317"/>
      <c r="AEH45" s="317"/>
      <c r="AEI45" s="317"/>
      <c r="AEJ45" s="558" t="s">
        <v>911</v>
      </c>
      <c r="AEK45" s="317"/>
      <c r="AEL45" s="317"/>
      <c r="AEM45" s="317"/>
      <c r="AEN45" s="317"/>
      <c r="AEO45" s="558" t="s">
        <v>911</v>
      </c>
      <c r="AEP45" s="317"/>
      <c r="AEQ45" s="317"/>
      <c r="AER45" s="317"/>
      <c r="AES45" s="317"/>
      <c r="AET45" s="317"/>
      <c r="AEU45" s="317"/>
      <c r="AEV45" s="558" t="s">
        <v>911</v>
      </c>
      <c r="AEW45" s="317"/>
      <c r="AEX45" s="317"/>
      <c r="AEY45" s="317"/>
      <c r="AEZ45" s="317"/>
      <c r="AFA45" s="317"/>
      <c r="AFB45" s="317"/>
      <c r="AFC45" s="317"/>
      <c r="AFD45" s="558" t="s">
        <v>911</v>
      </c>
      <c r="AFE45" s="317"/>
      <c r="AFF45" s="317"/>
      <c r="AFG45" s="317"/>
      <c r="AFH45" s="317"/>
      <c r="AFI45" s="317"/>
      <c r="AFJ45" s="317"/>
      <c r="AFK45" s="558" t="s">
        <v>911</v>
      </c>
      <c r="AFL45" s="317"/>
      <c r="AFM45" s="317"/>
      <c r="AFN45" s="317"/>
      <c r="AFO45" s="317"/>
      <c r="AFP45" s="317"/>
      <c r="AFQ45" s="558" t="s">
        <v>911</v>
      </c>
      <c r="AFR45" s="317"/>
      <c r="AFS45" s="317"/>
      <c r="AFT45" s="317"/>
      <c r="AFU45" s="317"/>
      <c r="AFV45" s="317"/>
      <c r="AFW45" s="317"/>
      <c r="AFX45" s="317"/>
      <c r="AFY45" s="317"/>
      <c r="AFZ45" s="317"/>
      <c r="AGA45" s="317"/>
      <c r="AGB45" s="317"/>
      <c r="AGC45" s="317"/>
      <c r="AGD45" s="317"/>
      <c r="AGE45" s="317"/>
      <c r="AGF45" s="317"/>
      <c r="AGG45" s="558" t="s">
        <v>911</v>
      </c>
      <c r="AGH45" s="317"/>
      <c r="AGI45" s="317"/>
      <c r="AGJ45" s="317"/>
      <c r="AGK45" s="317"/>
      <c r="AGL45" s="317"/>
      <c r="AGM45" s="558" t="s">
        <v>911</v>
      </c>
      <c r="AGN45" s="317"/>
      <c r="AGO45" s="317"/>
      <c r="AGP45" s="317"/>
      <c r="AGQ45" s="317"/>
      <c r="AGR45" s="317"/>
      <c r="AGS45" s="317"/>
      <c r="AGT45" s="317"/>
      <c r="AGU45" s="558" t="s">
        <v>911</v>
      </c>
      <c r="AGV45" s="317"/>
      <c r="AGW45" s="317"/>
      <c r="AGX45" s="317"/>
      <c r="AGY45" s="317"/>
      <c r="AGZ45" s="317"/>
      <c r="AHA45" s="558" t="s">
        <v>912</v>
      </c>
      <c r="AHB45" s="317"/>
      <c r="AHC45" s="317"/>
      <c r="AHD45" s="317"/>
      <c r="AHE45" s="317"/>
      <c r="AHF45" s="317"/>
      <c r="AHG45" s="317"/>
      <c r="AHH45" s="317"/>
      <c r="AHI45" s="317"/>
      <c r="AHJ45" s="317"/>
      <c r="AHK45" s="178" t="s">
        <v>425</v>
      </c>
      <c r="AHL45" s="317"/>
      <c r="AHM45" s="317"/>
      <c r="AHN45" s="317"/>
      <c r="AHO45" s="317"/>
      <c r="AHP45" s="317"/>
      <c r="AHQ45" s="579" t="s">
        <v>913</v>
      </c>
      <c r="AHR45" s="317"/>
      <c r="AHS45" s="317"/>
      <c r="AHT45" s="317"/>
      <c r="AHU45" s="317"/>
      <c r="AHV45" s="579" t="s">
        <v>469</v>
      </c>
      <c r="AHW45" s="317"/>
      <c r="AHX45" s="317"/>
      <c r="AHY45" s="630" t="s">
        <v>524</v>
      </c>
      <c r="AHZ45" s="630" t="s">
        <v>524</v>
      </c>
      <c r="AIA45" s="561" t="s">
        <v>914</v>
      </c>
      <c r="AIB45" s="561" t="s">
        <v>914</v>
      </c>
      <c r="AIC45" s="317"/>
      <c r="AID45" s="317"/>
      <c r="AIE45" s="317"/>
      <c r="AIF45" s="317"/>
      <c r="AIG45" s="317"/>
      <c r="AIH45" s="579" t="s">
        <v>493</v>
      </c>
      <c r="AII45" s="84" t="s">
        <v>73</v>
      </c>
      <c r="AIJ45" s="84" t="s">
        <v>73</v>
      </c>
      <c r="AIK45" s="121"/>
      <c r="AIL45" s="121"/>
      <c r="AIM45" s="84" t="s">
        <v>73</v>
      </c>
      <c r="AIN45" s="84" t="s">
        <v>497</v>
      </c>
      <c r="AIO45" s="84" t="s">
        <v>497</v>
      </c>
      <c r="AIP45" s="84" t="s">
        <v>497</v>
      </c>
      <c r="AIQ45" s="84" t="s">
        <v>585</v>
      </c>
      <c r="AIS45" s="84"/>
      <c r="AIT45" s="84" t="s">
        <v>500</v>
      </c>
      <c r="AIU45" s="84" t="s">
        <v>501</v>
      </c>
      <c r="AIV45" s="84" t="s">
        <v>501</v>
      </c>
      <c r="AIW45" s="202" t="s">
        <v>501</v>
      </c>
      <c r="AIX45" s="84" t="s">
        <v>85</v>
      </c>
      <c r="AIY45" s="84"/>
      <c r="AIZ45" s="85"/>
      <c r="AJA45" s="84" t="s">
        <v>86</v>
      </c>
      <c r="AJB45" s="84" t="s">
        <v>915</v>
      </c>
      <c r="AJC45" s="84" t="s">
        <v>915</v>
      </c>
      <c r="AJD45" s="84" t="s">
        <v>916</v>
      </c>
      <c r="AJE45" s="84" t="s">
        <v>915</v>
      </c>
      <c r="AJF45" s="84" t="s">
        <v>916</v>
      </c>
      <c r="AJG45" s="84"/>
      <c r="AJH45" s="84" t="s">
        <v>917</v>
      </c>
      <c r="AJI45" s="511" t="s">
        <v>918</v>
      </c>
      <c r="AJJ45" s="511" t="s">
        <v>919</v>
      </c>
      <c r="AJK45" s="511" t="s">
        <v>1114</v>
      </c>
      <c r="AJL45" s="511" t="s">
        <v>1114</v>
      </c>
      <c r="AJM45" s="84"/>
      <c r="AJN45" s="84"/>
      <c r="AJO45" s="84"/>
      <c r="AJP45" s="511" t="s">
        <v>920</v>
      </c>
      <c r="AJQ45" s="511" t="s">
        <v>921</v>
      </c>
      <c r="AJR45" s="511"/>
      <c r="AJS45" s="511"/>
      <c r="AJT45" s="511"/>
      <c r="AJU45" s="511"/>
      <c r="AJV45" s="511"/>
      <c r="AJW45" s="511"/>
      <c r="AJX45" s="511" t="s">
        <v>82</v>
      </c>
      <c r="AJY45" s="511" t="s">
        <v>93</v>
      </c>
      <c r="AJZ45" s="511" t="s">
        <v>94</v>
      </c>
      <c r="AKA45" s="511"/>
      <c r="AKB45" s="511"/>
      <c r="AKC45" s="511" t="s">
        <v>42</v>
      </c>
      <c r="AKD45" s="511" t="s">
        <v>42</v>
      </c>
      <c r="AKE45" s="511" t="s">
        <v>42</v>
      </c>
      <c r="AKF45" s="511" t="s">
        <v>42</v>
      </c>
      <c r="AKG45" s="511" t="s">
        <v>511</v>
      </c>
      <c r="AKH45" s="511" t="s">
        <v>97</v>
      </c>
      <c r="AKI45" s="511"/>
      <c r="AKJ45" s="511"/>
      <c r="AKK45" s="510"/>
      <c r="AKL45" s="510"/>
      <c r="AKM45" s="510"/>
      <c r="AKN45" s="510"/>
      <c r="AKO45" s="510"/>
      <c r="AKP45" s="510"/>
      <c r="AKQ45" s="511" t="s">
        <v>82</v>
      </c>
      <c r="AKR45" s="511" t="s">
        <v>82</v>
      </c>
      <c r="AKS45" s="511" t="s">
        <v>82</v>
      </c>
      <c r="AKT45" s="581" t="s">
        <v>98</v>
      </c>
      <c r="AKU45" s="510"/>
      <c r="AKV45" s="510"/>
      <c r="AKW45" s="510"/>
      <c r="AKX45" s="510"/>
      <c r="AKY45" s="510"/>
      <c r="AKZ45" s="510"/>
      <c r="ALA45" s="510"/>
      <c r="ALB45" s="510"/>
      <c r="ALC45" s="510"/>
      <c r="ALD45" s="510"/>
      <c r="ALE45" s="636" t="s">
        <v>922</v>
      </c>
      <c r="ALF45" s="510"/>
      <c r="ALG45" s="510"/>
      <c r="ALI45" s="510"/>
      <c r="ALK45" s="510"/>
      <c r="ALL45" s="510"/>
      <c r="ALM45" s="510"/>
      <c r="ALN45" s="510"/>
      <c r="ALO45" s="582" t="s">
        <v>252</v>
      </c>
      <c r="ALP45" s="510"/>
      <c r="ALQ45" s="510"/>
      <c r="ALR45" s="510"/>
      <c r="ALS45" s="510"/>
      <c r="ALT45" s="510"/>
      <c r="ALU45" s="510"/>
      <c r="ALV45" s="510"/>
      <c r="ALW45" s="510"/>
      <c r="ALX45" s="510"/>
      <c r="ALY45" s="510"/>
      <c r="ALZ45" s="510"/>
      <c r="AMA45" s="510"/>
      <c r="AMB45" s="510"/>
      <c r="AMC45" s="510"/>
    </row>
    <row r="46" spans="1:1020" s="119" customFormat="1" ht="14.25" hidden="1" customHeight="1" outlineLevel="1" thickBot="1">
      <c r="A46" s="155" t="s">
        <v>224</v>
      </c>
      <c r="B46" s="54">
        <f>G52</f>
        <v>502.80710635416665</v>
      </c>
      <c r="C46" s="32" t="s">
        <v>225</v>
      </c>
      <c r="D46" s="670">
        <f>SUM(I46:AIK46)</f>
        <v>57</v>
      </c>
      <c r="E46" s="55">
        <f t="shared" ref="E46:E51" si="52">SUM(D46/G46)</f>
        <v>0.43268531641466945</v>
      </c>
      <c r="F46" s="179"/>
      <c r="G46" s="49">
        <f>G52*0.262</f>
        <v>131.73546186479166</v>
      </c>
      <c r="H46" s="156">
        <f t="shared" ref="H46:H51" si="53">SUM(I46:AMI46)</f>
        <v>121.57875353400912</v>
      </c>
      <c r="PC46" s="136"/>
      <c r="PD46" s="136"/>
      <c r="PE46" s="136"/>
      <c r="PF46" s="136"/>
      <c r="PG46" s="136"/>
      <c r="PH46" s="136"/>
      <c r="PI46" s="136"/>
      <c r="PJ46" s="136"/>
      <c r="PK46" s="136"/>
      <c r="PL46" s="136"/>
      <c r="PM46" s="136"/>
      <c r="PN46" s="136"/>
      <c r="PO46" s="136"/>
      <c r="PP46" s="136"/>
      <c r="PQ46" s="136"/>
      <c r="PR46" s="136"/>
      <c r="PS46" s="136"/>
      <c r="PT46" s="136"/>
      <c r="PU46" s="136"/>
      <c r="PV46" s="136"/>
      <c r="PW46" s="136"/>
      <c r="PX46" s="136"/>
      <c r="PY46" s="136"/>
      <c r="PZ46" s="136"/>
      <c r="QA46" s="136"/>
      <c r="QB46" s="136"/>
      <c r="QC46" s="136"/>
      <c r="QD46" s="136"/>
      <c r="AAS46" s="138"/>
      <c r="AHG46" s="302" t="s">
        <v>437</v>
      </c>
      <c r="AHH46" s="285" t="s">
        <v>437</v>
      </c>
      <c r="AHI46" s="285" t="s">
        <v>437</v>
      </c>
      <c r="AHJ46" s="285" t="s">
        <v>437</v>
      </c>
      <c r="AHK46" s="285" t="s">
        <v>437</v>
      </c>
      <c r="AHL46" s="285" t="s">
        <v>437</v>
      </c>
      <c r="AHM46" s="285" t="s">
        <v>437</v>
      </c>
      <c r="AHN46" s="285" t="s">
        <v>437</v>
      </c>
      <c r="AHO46" s="285" t="s">
        <v>437</v>
      </c>
      <c r="AHP46" s="285" t="s">
        <v>437</v>
      </c>
      <c r="AHQ46" s="285" t="s">
        <v>437</v>
      </c>
      <c r="AHR46" s="285" t="s">
        <v>437</v>
      </c>
      <c r="AHS46" s="285" t="s">
        <v>437</v>
      </c>
      <c r="AHT46" s="285" t="s">
        <v>437</v>
      </c>
      <c r="AHU46" s="285" t="s">
        <v>437</v>
      </c>
      <c r="AHV46" s="285" t="s">
        <v>437</v>
      </c>
      <c r="AHW46" s="285" t="s">
        <v>437</v>
      </c>
      <c r="AHX46" s="285" t="s">
        <v>437</v>
      </c>
      <c r="AHY46" s="285" t="s">
        <v>437</v>
      </c>
      <c r="AHZ46" s="285" t="s">
        <v>437</v>
      </c>
      <c r="AIA46" s="285" t="s">
        <v>437</v>
      </c>
      <c r="AIB46" s="285" t="s">
        <v>437</v>
      </c>
      <c r="AIC46" s="285" t="s">
        <v>437</v>
      </c>
      <c r="AID46" s="285" t="s">
        <v>437</v>
      </c>
      <c r="AIE46" s="285" t="s">
        <v>437</v>
      </c>
      <c r="AIF46" s="285" t="s">
        <v>437</v>
      </c>
      <c r="AIG46" s="285" t="s">
        <v>437</v>
      </c>
      <c r="AIH46" s="285">
        <v>9</v>
      </c>
      <c r="AII46" s="285">
        <v>24</v>
      </c>
      <c r="AIJ46" s="285">
        <v>24</v>
      </c>
      <c r="AIK46" s="315" t="s">
        <v>437</v>
      </c>
      <c r="AIL46" s="654" t="str">
        <f>INDEX([1]集計!$G:$AK,MATCH($B45,[1]集計!$A$1:$A$945,0)+0,MATCH(AIL$234,[1]集計!$G$2:$AK$2,0))</f>
        <v/>
      </c>
      <c r="AIM46" s="655">
        <f>INDEX([1]集計!$G:$AK,MATCH($B45,[1]集計!$A$1:$A$945,0)+0,MATCH(AIM$234,[1]集計!$G$2:$AK$2,0))</f>
        <v>17</v>
      </c>
      <c r="AIN46" s="655">
        <f>INDEX([1]集計!$G:$AK,MATCH($B45,[1]集計!$A$1:$A$945,0)+0,MATCH(AIN$234,[1]集計!$G$2:$AK$2,0))</f>
        <v>21</v>
      </c>
      <c r="AIO46" s="655">
        <f>INDEX([1]集計!$G:$AK,MATCH($B45,[1]集計!$A$1:$A$945,0)+0,MATCH(AIO$234,[1]集計!$G$2:$AK$2,0))</f>
        <v>5</v>
      </c>
      <c r="AIP46" s="655">
        <f>INDEX([1]集計!$G:$AK,MATCH($B45,[1]集計!$A$1:$A$945,0)+0,MATCH(AIP$234,[1]集計!$G$2:$AK$2,0))</f>
        <v>2</v>
      </c>
      <c r="AIQ46" s="655" t="str">
        <f>INDEX([1]集計!$G:$AK,MATCH($B45,[1]集計!$A$1:$A$945,0)+0,MATCH(AIQ$234,[1]集計!$G$2:$AK$2,0))</f>
        <v/>
      </c>
      <c r="AIR46" s="655" t="str">
        <f>INDEX([1]集計!$G:$AK,MATCH($B45,[1]集計!$A$1:$A$945,0)+0,MATCH(AIR$234,[1]集計!$G$2:$AK$2,0))</f>
        <v/>
      </c>
      <c r="AIS46" s="655" t="str">
        <f>INDEX([1]集計!$G:$AK,MATCH($B45,[1]集計!$A$1:$A$945,0)+0,MATCH(AIS$234,[1]集計!$G$2:$AK$2,0))</f>
        <v/>
      </c>
      <c r="AIT46" s="655" t="str">
        <f>INDEX([1]集計!$G:$AK,MATCH($B45,[1]集計!$A$1:$A$945,0)+0,MATCH(AIT$234,[1]集計!$G$2:$AK$2,0))</f>
        <v/>
      </c>
      <c r="AIU46" s="655" t="str">
        <f>INDEX([1]集計!$G:$AK,MATCH($B45,[1]集計!$A$1:$A$945,0)+0,MATCH(AIU$234,[1]集計!$G$2:$AK$2,0))</f>
        <v/>
      </c>
      <c r="AIV46" s="246">
        <v>6.9875143499666574</v>
      </c>
      <c r="AIW46" s="585">
        <v>6.7156985522023822</v>
      </c>
      <c r="AIX46" s="246">
        <v>5.8755406318400789</v>
      </c>
      <c r="AIZ46" s="85"/>
      <c r="AJA46" s="246"/>
      <c r="AJB46" s="246"/>
      <c r="AJC46" s="246"/>
      <c r="AJD46" s="246"/>
      <c r="AJE46" s="246"/>
      <c r="AJF46" s="246"/>
      <c r="AJG46" s="246"/>
      <c r="AJH46" s="246"/>
      <c r="AJI46" s="246"/>
      <c r="AJJ46" s="246"/>
      <c r="AJK46" s="246"/>
      <c r="AJL46" s="246"/>
      <c r="AJM46" s="246"/>
      <c r="AJN46" s="246"/>
      <c r="AJP46" s="246"/>
      <c r="AJQ46" s="246"/>
      <c r="AJR46" s="246"/>
      <c r="AJS46" s="246"/>
      <c r="AJU46" s="246"/>
      <c r="AJV46" s="246"/>
      <c r="AJW46" s="246"/>
      <c r="AJX46" s="246"/>
      <c r="AJY46" s="246"/>
      <c r="AJZ46" s="246"/>
      <c r="AKB46" s="246"/>
      <c r="AKC46" s="246"/>
      <c r="AKD46" s="246"/>
      <c r="AKE46" s="246"/>
      <c r="AKF46" s="246"/>
      <c r="AKG46" s="246"/>
      <c r="AKQ46" s="246"/>
      <c r="AKR46" s="246"/>
      <c r="AKS46" s="246"/>
      <c r="AKT46" s="246"/>
      <c r="AKU46" s="246"/>
      <c r="AKX46" s="246"/>
      <c r="AKY46" s="246"/>
      <c r="AKZ46" s="246"/>
      <c r="ALA46" s="246"/>
      <c r="ALB46" s="246"/>
      <c r="ALC46" s="246"/>
      <c r="ALE46" s="246"/>
      <c r="ALF46" s="246"/>
    </row>
    <row r="47" spans="1:1020" s="119" customFormat="1" ht="14.25" hidden="1" customHeight="1" outlineLevel="1" thickBot="1">
      <c r="A47" s="157" t="s">
        <v>226</v>
      </c>
      <c r="B47" s="59">
        <v>540</v>
      </c>
      <c r="C47" s="32" t="s">
        <v>227</v>
      </c>
      <c r="D47" s="670">
        <f t="shared" ref="D47:D51" si="54">SUM(I47:AIK47)</f>
        <v>0</v>
      </c>
      <c r="E47" s="55">
        <f t="shared" si="52"/>
        <v>0</v>
      </c>
      <c r="F47" s="179"/>
      <c r="G47" s="49">
        <f>G52*0.106</f>
        <v>53.297553273541666</v>
      </c>
      <c r="H47" s="156">
        <f t="shared" si="53"/>
        <v>84.879381905369058</v>
      </c>
      <c r="PC47" s="136"/>
      <c r="PD47" s="136"/>
      <c r="PE47" s="136"/>
      <c r="PF47" s="136"/>
      <c r="PG47" s="136"/>
      <c r="PH47" s="136"/>
      <c r="PI47" s="136"/>
      <c r="PJ47" s="136"/>
      <c r="PK47" s="136"/>
      <c r="PL47" s="136"/>
      <c r="PM47" s="136"/>
      <c r="PN47" s="136"/>
      <c r="PO47" s="136"/>
      <c r="PP47" s="136"/>
      <c r="PQ47" s="136"/>
      <c r="PR47" s="136"/>
      <c r="PS47" s="136"/>
      <c r="PT47" s="136"/>
      <c r="PU47" s="136"/>
      <c r="PV47" s="136"/>
      <c r="PW47" s="136"/>
      <c r="PX47" s="136"/>
      <c r="PY47" s="136"/>
      <c r="PZ47" s="136"/>
      <c r="QA47" s="136"/>
      <c r="QB47" s="136"/>
      <c r="QC47" s="136"/>
      <c r="QD47" s="136"/>
      <c r="AAS47" s="138"/>
      <c r="AHG47" s="301" t="s">
        <v>437</v>
      </c>
      <c r="AHH47" s="219" t="s">
        <v>437</v>
      </c>
      <c r="AHI47" s="219" t="s">
        <v>437</v>
      </c>
      <c r="AHJ47" s="219" t="s">
        <v>437</v>
      </c>
      <c r="AHK47" s="219" t="s">
        <v>437</v>
      </c>
      <c r="AHL47" s="219" t="s">
        <v>437</v>
      </c>
      <c r="AHM47" s="219" t="s">
        <v>437</v>
      </c>
      <c r="AHN47" s="219" t="s">
        <v>437</v>
      </c>
      <c r="AHO47" s="219" t="s">
        <v>437</v>
      </c>
      <c r="AHP47" s="219" t="s">
        <v>437</v>
      </c>
      <c r="AHQ47" s="219" t="s">
        <v>437</v>
      </c>
      <c r="AHR47" s="219" t="s">
        <v>437</v>
      </c>
      <c r="AHS47" s="219" t="s">
        <v>437</v>
      </c>
      <c r="AHT47" s="219" t="s">
        <v>437</v>
      </c>
      <c r="AHU47" s="219" t="s">
        <v>437</v>
      </c>
      <c r="AHV47" s="219" t="s">
        <v>437</v>
      </c>
      <c r="AHW47" s="219" t="s">
        <v>437</v>
      </c>
      <c r="AHX47" s="219" t="s">
        <v>437</v>
      </c>
      <c r="AHY47" s="219" t="s">
        <v>437</v>
      </c>
      <c r="AHZ47" s="219" t="s">
        <v>437</v>
      </c>
      <c r="AIA47" s="219" t="s">
        <v>437</v>
      </c>
      <c r="AIB47" s="219" t="s">
        <v>437</v>
      </c>
      <c r="AIC47" s="219" t="s">
        <v>437</v>
      </c>
      <c r="AID47" s="219" t="s">
        <v>437</v>
      </c>
      <c r="AIE47" s="219" t="s">
        <v>437</v>
      </c>
      <c r="AIF47" s="219" t="s">
        <v>437</v>
      </c>
      <c r="AIG47" s="219" t="s">
        <v>437</v>
      </c>
      <c r="AIH47" s="219" t="s">
        <v>437</v>
      </c>
      <c r="AII47" s="219" t="s">
        <v>437</v>
      </c>
      <c r="AIJ47" s="219" t="s">
        <v>437</v>
      </c>
      <c r="AIK47" s="316" t="s">
        <v>437</v>
      </c>
      <c r="AIL47" s="656" t="str">
        <f>INDEX([1]集計!$G:$AK,MATCH($B45,[1]集計!$A$1:$A$945,0)+1,MATCH(AIL$234,[1]集計!$G$2:$AK$2,0))</f>
        <v/>
      </c>
      <c r="AIM47" s="657" t="str">
        <f>INDEX([1]集計!$G:$AK,MATCH($B45,[1]集計!$A$1:$A$945,0)+1,MATCH(AIM$234,[1]集計!$G$2:$AK$2,0))</f>
        <v/>
      </c>
      <c r="AIN47" s="657" t="str">
        <f>INDEX([1]集計!$G:$AK,MATCH($B45,[1]集計!$A$1:$A$945,0)+1,MATCH(AIN$234,[1]集計!$G$2:$AK$2,0))</f>
        <v/>
      </c>
      <c r="AIO47" s="657" t="str">
        <f>INDEX([1]集計!$G:$AK,MATCH($B45,[1]集計!$A$1:$A$945,0)+1,MATCH(AIO$234,[1]集計!$G$2:$AK$2,0))</f>
        <v/>
      </c>
      <c r="AIP47" s="657">
        <f>INDEX([1]集計!$G:$AK,MATCH($B45,[1]集計!$A$1:$A$945,0)+1,MATCH(AIP$234,[1]集計!$G$2:$AK$2,0))</f>
        <v>11</v>
      </c>
      <c r="AIQ47" s="657">
        <f>INDEX([1]集計!$G:$AK,MATCH($B45,[1]集計!$A$1:$A$945,0)+1,MATCH(AIQ$234,[1]集計!$G$2:$AK$2,0))</f>
        <v>18</v>
      </c>
      <c r="AIR47" s="657" t="str">
        <f>INDEX([1]集計!$G:$AK,MATCH($B45,[1]集計!$A$1:$A$945,0)+1,MATCH(AIR$234,[1]集計!$G$2:$AK$2,0))</f>
        <v/>
      </c>
      <c r="AIS47" s="657" t="str">
        <f>INDEX([1]集計!$G:$AK,MATCH($B45,[1]集計!$A$1:$A$945,0)+1,MATCH(AIS$234,[1]集計!$G$2:$AK$2,0))</f>
        <v/>
      </c>
      <c r="AIT47" s="657">
        <f>INDEX([1]集計!$G:$AK,MATCH($B45,[1]集計!$A$1:$A$945,0)+1,MATCH(AIT$234,[1]集計!$G$2:$AK$2,0))</f>
        <v>11</v>
      </c>
      <c r="AIU47" s="657">
        <f>INDEX([1]集計!$G:$AK,MATCH($B45,[1]集計!$A$1:$A$945,0)+1,MATCH(AIU$234,[1]集計!$G$2:$AK$2,0))</f>
        <v>2</v>
      </c>
      <c r="AIV47" s="246">
        <v>4.2920651762833337</v>
      </c>
      <c r="AIW47" s="585">
        <v>4.2920651762833337</v>
      </c>
      <c r="AIX47" s="246">
        <v>4.2920651762833337</v>
      </c>
      <c r="AJA47" s="246">
        <v>2.1460325881416669</v>
      </c>
      <c r="AJB47" s="246">
        <v>0</v>
      </c>
      <c r="AJC47" s="246">
        <v>4.2920651762833337</v>
      </c>
      <c r="AJD47" s="246">
        <v>2.656747074261919</v>
      </c>
      <c r="AJE47" s="246">
        <v>3.7400808326988186</v>
      </c>
      <c r="AJF47" s="246">
        <v>2.6825407351770836</v>
      </c>
      <c r="AJH47" s="246">
        <v>2.6825407351770836</v>
      </c>
      <c r="AJI47" s="246">
        <v>3.2190488822124999</v>
      </c>
      <c r="AJJ47" s="246">
        <v>0</v>
      </c>
      <c r="AJK47" s="246">
        <v>0</v>
      </c>
      <c r="AJL47" s="246">
        <v>4.2920651762833337</v>
      </c>
      <c r="AJM47" s="246"/>
      <c r="AJN47" s="246"/>
      <c r="AJP47" s="246">
        <v>4.2920651762833337</v>
      </c>
      <c r="AJQ47" s="246"/>
      <c r="AJU47" s="246"/>
      <c r="AJX47" s="246"/>
      <c r="AJY47" s="246"/>
      <c r="AJZ47" s="246"/>
      <c r="AKB47" s="246"/>
      <c r="AKC47" s="246"/>
      <c r="AKD47" s="246"/>
      <c r="AKE47" s="246"/>
      <c r="AKF47" s="246"/>
      <c r="AKG47" s="246"/>
      <c r="AKQ47" s="246"/>
      <c r="AKR47" s="246"/>
      <c r="AKS47" s="246"/>
      <c r="AKT47" s="246"/>
      <c r="AKU47" s="246"/>
    </row>
    <row r="48" spans="1:1020" s="119" customFormat="1" ht="14.25" hidden="1" customHeight="1" outlineLevel="1" thickBot="1">
      <c r="A48" s="158" t="s">
        <v>228</v>
      </c>
      <c r="B48" s="61">
        <v>500</v>
      </c>
      <c r="C48" s="32" t="s">
        <v>229</v>
      </c>
      <c r="D48" s="670">
        <f t="shared" si="54"/>
        <v>0</v>
      </c>
      <c r="E48" s="55">
        <f t="shared" si="52"/>
        <v>0</v>
      </c>
      <c r="F48" s="180"/>
      <c r="G48" s="49">
        <f>G52*0.334</f>
        <v>167.93757352229167</v>
      </c>
      <c r="H48" s="156">
        <f t="shared" si="53"/>
        <v>188.86511462843228</v>
      </c>
      <c r="PC48" s="136"/>
      <c r="PD48" s="136"/>
      <c r="PE48" s="136"/>
      <c r="PF48" s="136"/>
      <c r="PG48" s="136"/>
      <c r="PH48" s="136"/>
      <c r="PI48" s="136"/>
      <c r="PJ48" s="136"/>
      <c r="PK48" s="136"/>
      <c r="PL48" s="136"/>
      <c r="PM48" s="136"/>
      <c r="PN48" s="136"/>
      <c r="PO48" s="136"/>
      <c r="PP48" s="136"/>
      <c r="PQ48" s="136"/>
      <c r="PR48" s="136"/>
      <c r="PS48" s="136"/>
      <c r="PT48" s="136"/>
      <c r="PU48" s="136"/>
      <c r="PV48" s="136"/>
      <c r="PW48" s="136"/>
      <c r="PX48" s="136"/>
      <c r="PY48" s="136"/>
      <c r="PZ48" s="136"/>
      <c r="QA48" s="136"/>
      <c r="QB48" s="136"/>
      <c r="QC48" s="136"/>
      <c r="QD48" s="136"/>
      <c r="AAS48" s="138"/>
      <c r="AHG48" s="301" t="s">
        <v>437</v>
      </c>
      <c r="AHH48" s="219" t="s">
        <v>437</v>
      </c>
      <c r="AHI48" s="219" t="s">
        <v>437</v>
      </c>
      <c r="AHJ48" s="219" t="s">
        <v>437</v>
      </c>
      <c r="AHK48" s="219" t="s">
        <v>437</v>
      </c>
      <c r="AHL48" s="219" t="s">
        <v>437</v>
      </c>
      <c r="AHM48" s="219" t="s">
        <v>437</v>
      </c>
      <c r="AHN48" s="219" t="s">
        <v>437</v>
      </c>
      <c r="AHO48" s="219" t="s">
        <v>437</v>
      </c>
      <c r="AHP48" s="219" t="s">
        <v>437</v>
      </c>
      <c r="AHQ48" s="219" t="s">
        <v>437</v>
      </c>
      <c r="AHR48" s="219" t="s">
        <v>437</v>
      </c>
      <c r="AHS48" s="219" t="s">
        <v>437</v>
      </c>
      <c r="AHT48" s="219" t="s">
        <v>437</v>
      </c>
      <c r="AHU48" s="219" t="s">
        <v>437</v>
      </c>
      <c r="AHV48" s="219" t="s">
        <v>437</v>
      </c>
      <c r="AHW48" s="219" t="s">
        <v>437</v>
      </c>
      <c r="AHX48" s="219" t="s">
        <v>437</v>
      </c>
      <c r="AHY48" s="219" t="s">
        <v>437</v>
      </c>
      <c r="AHZ48" s="219" t="s">
        <v>437</v>
      </c>
      <c r="AIA48" s="219" t="s">
        <v>437</v>
      </c>
      <c r="AIB48" s="219" t="s">
        <v>437</v>
      </c>
      <c r="AIC48" s="219" t="s">
        <v>437</v>
      </c>
      <c r="AID48" s="219" t="s">
        <v>437</v>
      </c>
      <c r="AIE48" s="219" t="s">
        <v>437</v>
      </c>
      <c r="AIF48" s="219" t="s">
        <v>437</v>
      </c>
      <c r="AIG48" s="219" t="s">
        <v>437</v>
      </c>
      <c r="AIH48" s="219" t="s">
        <v>437</v>
      </c>
      <c r="AII48" s="219" t="s">
        <v>437</v>
      </c>
      <c r="AIJ48" s="219" t="s">
        <v>437</v>
      </c>
      <c r="AIK48" s="316" t="s">
        <v>437</v>
      </c>
      <c r="AIL48" s="656" t="str">
        <f>INDEX([1]集計!$G:$AK,MATCH($B45,[1]集計!$A$1:$A$945,0)+2,MATCH(AIL$234,[1]集計!$G$2:$AK$2,0))</f>
        <v/>
      </c>
      <c r="AIM48" s="657" t="str">
        <f>INDEX([1]集計!$G:$AK,MATCH($B45,[1]集計!$A$1:$A$945,0)+2,MATCH(AIM$234,[1]集計!$G$2:$AK$2,0))</f>
        <v/>
      </c>
      <c r="AIN48" s="657" t="str">
        <f>INDEX([1]集計!$G:$AK,MATCH($B45,[1]集計!$A$1:$A$945,0)+2,MATCH(AIN$234,[1]集計!$G$2:$AK$2,0))</f>
        <v/>
      </c>
      <c r="AIO48" s="657" t="str">
        <f>INDEX([1]集計!$G:$AK,MATCH($B45,[1]集計!$A$1:$A$945,0)+2,MATCH(AIO$234,[1]集計!$G$2:$AK$2,0))</f>
        <v/>
      </c>
      <c r="AIP48" s="657">
        <f>INDEX([1]集計!$G:$AK,MATCH($B45,[1]集計!$A$1:$A$945,0)+2,MATCH(AIP$234,[1]集計!$G$2:$AK$2,0))</f>
        <v>2</v>
      </c>
      <c r="AIQ48" s="657" t="str">
        <f>INDEX([1]集計!$G:$AK,MATCH($B45,[1]集計!$A$1:$A$945,0)+2,MATCH(AIQ$234,[1]集計!$G$2:$AK$2,0))</f>
        <v/>
      </c>
      <c r="AIR48" s="657" t="str">
        <f>INDEX([1]集計!$G:$AK,MATCH($B45,[1]集計!$A$1:$A$945,0)+2,MATCH(AIR$234,[1]集計!$G$2:$AK$2,0))</f>
        <v/>
      </c>
      <c r="AIS48" s="657" t="str">
        <f>INDEX([1]集計!$G:$AK,MATCH($B45,[1]集計!$A$1:$A$945,0)+2,MATCH(AIS$234,[1]集計!$G$2:$AK$2,0))</f>
        <v/>
      </c>
      <c r="AIT48" s="657">
        <f>INDEX([1]集計!$G:$AK,MATCH($B45,[1]集計!$A$1:$A$945,0)+2,MATCH(AIT$234,[1]集計!$G$2:$AK$2,0))</f>
        <v>6</v>
      </c>
      <c r="AIU48" s="657">
        <f>INDEX([1]集計!$G:$AK,MATCH($B45,[1]集計!$A$1:$A$945,0)+2,MATCH(AIU$234,[1]集計!$G$2:$AK$2,0))</f>
        <v>16</v>
      </c>
      <c r="AIV48" s="246">
        <v>6.7822728021458341</v>
      </c>
      <c r="AIW48" s="585">
        <v>15.260113804828126</v>
      </c>
      <c r="AIX48" s="246">
        <v>15.260113804828126</v>
      </c>
      <c r="AJA48" s="246">
        <v>15.260113804828126</v>
      </c>
      <c r="AJB48" s="246">
        <v>15.260113804828126</v>
      </c>
      <c r="AJC48" s="246">
        <v>15</v>
      </c>
      <c r="AJD48" s="246">
        <v>15</v>
      </c>
      <c r="AJE48" s="246">
        <v>15</v>
      </c>
      <c r="AJF48" s="246">
        <v>15</v>
      </c>
      <c r="AJH48" s="246">
        <v>15</v>
      </c>
      <c r="AJI48" s="246">
        <v>0</v>
      </c>
      <c r="AJJ48" s="246">
        <v>0</v>
      </c>
      <c r="AJK48" s="246">
        <v>0</v>
      </c>
      <c r="AJL48" s="246">
        <v>0</v>
      </c>
      <c r="AJM48" s="246"/>
      <c r="AJN48" s="246"/>
      <c r="AJP48" s="246">
        <v>0</v>
      </c>
      <c r="AJQ48" s="246">
        <v>13.564545604291668</v>
      </c>
      <c r="AJU48" s="246"/>
      <c r="AJX48" s="246">
        <v>8.4778410026822932</v>
      </c>
      <c r="AJY48" s="246">
        <v>0</v>
      </c>
      <c r="AJZ48" s="246">
        <v>0</v>
      </c>
      <c r="AKB48" s="246"/>
      <c r="AKC48" s="246">
        <v>0</v>
      </c>
      <c r="AKD48" s="246">
        <v>0</v>
      </c>
      <c r="AKE48" s="246">
        <v>0</v>
      </c>
      <c r="AKF48" s="246">
        <v>0</v>
      </c>
      <c r="AKG48" s="246">
        <v>0</v>
      </c>
      <c r="AKQ48" s="246">
        <v>0</v>
      </c>
      <c r="AKR48" s="246">
        <v>0</v>
      </c>
      <c r="AKS48" s="246">
        <v>0</v>
      </c>
      <c r="AKT48" s="246">
        <v>0</v>
      </c>
      <c r="AKU48" s="246">
        <v>0</v>
      </c>
    </row>
    <row r="49" spans="1:1067" s="119" customFormat="1" ht="14.25" hidden="1" customHeight="1" outlineLevel="1" thickBot="1">
      <c r="A49" s="159"/>
      <c r="B49" s="181" t="s">
        <v>230</v>
      </c>
      <c r="C49" s="40" t="s">
        <v>231</v>
      </c>
      <c r="D49" s="670">
        <f t="shared" si="54"/>
        <v>0</v>
      </c>
      <c r="E49" s="55">
        <f t="shared" si="52"/>
        <v>0</v>
      </c>
      <c r="F49" s="179"/>
      <c r="G49" s="49">
        <f>G52*0.067</f>
        <v>33.688076125729168</v>
      </c>
      <c r="H49" s="156">
        <f t="shared" si="53"/>
        <v>36.73795480751042</v>
      </c>
      <c r="PC49" s="136"/>
      <c r="PD49" s="136"/>
      <c r="PE49" s="136"/>
      <c r="PF49" s="136"/>
      <c r="PG49" s="136"/>
      <c r="PH49" s="136"/>
      <c r="PI49" s="136"/>
      <c r="PJ49" s="136"/>
      <c r="PK49" s="136"/>
      <c r="PL49" s="136"/>
      <c r="PM49" s="136"/>
      <c r="PN49" s="136"/>
      <c r="PO49" s="136"/>
      <c r="PP49" s="136"/>
      <c r="PQ49" s="136"/>
      <c r="PR49" s="136"/>
      <c r="PS49" s="136"/>
      <c r="PT49" s="136"/>
      <c r="PU49" s="136"/>
      <c r="PV49" s="136"/>
      <c r="PW49" s="136"/>
      <c r="PX49" s="136"/>
      <c r="PY49" s="136"/>
      <c r="PZ49" s="136"/>
      <c r="QA49" s="136"/>
      <c r="QB49" s="136"/>
      <c r="QC49" s="136"/>
      <c r="QD49" s="136"/>
      <c r="AAS49" s="138"/>
      <c r="AHG49" s="301" t="s">
        <v>437</v>
      </c>
      <c r="AHH49" s="219" t="s">
        <v>437</v>
      </c>
      <c r="AHI49" s="219" t="s">
        <v>437</v>
      </c>
      <c r="AHJ49" s="219" t="s">
        <v>437</v>
      </c>
      <c r="AHK49" s="219" t="s">
        <v>437</v>
      </c>
      <c r="AHL49" s="219" t="s">
        <v>437</v>
      </c>
      <c r="AHM49" s="219" t="s">
        <v>437</v>
      </c>
      <c r="AHN49" s="219" t="s">
        <v>437</v>
      </c>
      <c r="AHO49" s="219" t="s">
        <v>437</v>
      </c>
      <c r="AHP49" s="219" t="s">
        <v>437</v>
      </c>
      <c r="AHQ49" s="219" t="s">
        <v>437</v>
      </c>
      <c r="AHR49" s="219" t="s">
        <v>437</v>
      </c>
      <c r="AHS49" s="219" t="s">
        <v>437</v>
      </c>
      <c r="AHT49" s="219" t="s">
        <v>437</v>
      </c>
      <c r="AHU49" s="219" t="s">
        <v>437</v>
      </c>
      <c r="AHV49" s="219" t="s">
        <v>437</v>
      </c>
      <c r="AHW49" s="219" t="s">
        <v>437</v>
      </c>
      <c r="AHX49" s="219" t="s">
        <v>437</v>
      </c>
      <c r="AHY49" s="219" t="s">
        <v>437</v>
      </c>
      <c r="AHZ49" s="219" t="s">
        <v>437</v>
      </c>
      <c r="AIA49" s="219" t="s">
        <v>437</v>
      </c>
      <c r="AIB49" s="219" t="s">
        <v>437</v>
      </c>
      <c r="AIC49" s="219" t="s">
        <v>437</v>
      </c>
      <c r="AID49" s="219" t="s">
        <v>437</v>
      </c>
      <c r="AIE49" s="219" t="s">
        <v>437</v>
      </c>
      <c r="AIF49" s="219" t="s">
        <v>437</v>
      </c>
      <c r="AIG49" s="219" t="s">
        <v>437</v>
      </c>
      <c r="AIH49" s="219" t="s">
        <v>437</v>
      </c>
      <c r="AII49" s="219" t="s">
        <v>437</v>
      </c>
      <c r="AIJ49" s="219" t="s">
        <v>437</v>
      </c>
      <c r="AIK49" s="316" t="s">
        <v>437</v>
      </c>
      <c r="AIL49" s="656" t="str">
        <f>INDEX([1]集計!$G:$AK,MATCH($B45,[1]集計!$A$1:$A$945,0)+3,MATCH(AIL$234,[1]集計!$G$2:$AK$2,0))</f>
        <v/>
      </c>
      <c r="AIM49" s="657" t="str">
        <f>INDEX([1]集計!$G:$AK,MATCH($B45,[1]集計!$A$1:$A$945,0)+3,MATCH(AIM$234,[1]集計!$G$2:$AK$2,0))</f>
        <v/>
      </c>
      <c r="AIN49" s="657">
        <f>INDEX([1]集計!$G:$AK,MATCH($B45,[1]集計!$A$1:$A$945,0)+3,MATCH(AIN$234,[1]集計!$G$2:$AK$2,0))</f>
        <v>2</v>
      </c>
      <c r="AIO49" s="657">
        <f>INDEX([1]集計!$G:$AK,MATCH($B45,[1]集計!$A$1:$A$945,0)+3,MATCH(AIO$234,[1]集計!$G$2:$AK$2,0))</f>
        <v>8</v>
      </c>
      <c r="AIP49" s="657">
        <f>INDEX([1]集計!$G:$AK,MATCH($B45,[1]集計!$A$1:$A$945,0)+3,MATCH(AIP$234,[1]集計!$G$2:$AK$2,0))</f>
        <v>3</v>
      </c>
      <c r="AIQ49" s="657" t="str">
        <f>INDEX([1]集計!$G:$AK,MATCH($B45,[1]集計!$A$1:$A$945,0)+3,MATCH(AIQ$234,[1]集計!$G$2:$AK$2,0))</f>
        <v/>
      </c>
      <c r="AIR49" s="657" t="str">
        <f>INDEX([1]集計!$G:$AK,MATCH($B45,[1]集計!$A$1:$A$945,0)+3,MATCH(AIR$234,[1]集計!$G$2:$AK$2,0))</f>
        <v/>
      </c>
      <c r="AIS49" s="657" t="str">
        <f>INDEX([1]集計!$G:$AK,MATCH($B45,[1]集計!$A$1:$A$945,0)+3,MATCH(AIS$234,[1]集計!$G$2:$AK$2,0))</f>
        <v/>
      </c>
      <c r="AIT49" s="657" t="str">
        <f>INDEX([1]集計!$G:$AK,MATCH($B45,[1]集計!$A$1:$A$945,0)+3,MATCH(AIT$234,[1]集計!$G$2:$AK$2,0))</f>
        <v/>
      </c>
      <c r="AIU49" s="657" t="str">
        <f>INDEX([1]集計!$G:$AK,MATCH($B45,[1]集計!$A$1:$A$945,0)+3,MATCH(AIU$234,[1]集計!$G$2:$AK$2,0))</f>
        <v/>
      </c>
      <c r="AIV49" s="246"/>
      <c r="AIW49" s="585"/>
      <c r="AIX49" s="246">
        <v>0</v>
      </c>
      <c r="AIZ49" s="85"/>
      <c r="AJA49" s="246">
        <v>0</v>
      </c>
      <c r="AJB49" s="246">
        <v>0</v>
      </c>
      <c r="AJC49" s="246">
        <v>0</v>
      </c>
      <c r="AJD49" s="246">
        <v>0</v>
      </c>
      <c r="AJE49" s="246">
        <v>0</v>
      </c>
      <c r="AJF49" s="246">
        <v>0</v>
      </c>
      <c r="AJG49" s="246"/>
      <c r="AJH49" s="246">
        <v>0</v>
      </c>
      <c r="AJI49" s="246">
        <v>0</v>
      </c>
      <c r="AJJ49" s="246">
        <v>5.0867046016093758</v>
      </c>
      <c r="AJK49" s="246">
        <v>5.0867046016093758</v>
      </c>
      <c r="AJL49" s="246">
        <v>5.0867046016093758</v>
      </c>
      <c r="AJM49" s="246"/>
      <c r="AJN49" s="246"/>
      <c r="AJP49" s="246">
        <v>0</v>
      </c>
      <c r="AJQ49" s="246">
        <v>0</v>
      </c>
      <c r="AJU49" s="246"/>
      <c r="AJX49" s="246">
        <v>0</v>
      </c>
      <c r="AJY49" s="246">
        <v>3.3911364010729175</v>
      </c>
      <c r="AJZ49" s="246">
        <v>3.3911364010729175</v>
      </c>
      <c r="AKB49" s="246"/>
      <c r="AKC49" s="246">
        <v>1.6955682005364587</v>
      </c>
      <c r="AKD49" s="246">
        <v>0</v>
      </c>
      <c r="AKE49" s="246">
        <v>0</v>
      </c>
      <c r="AKF49" s="246">
        <v>0</v>
      </c>
      <c r="AKG49" s="246">
        <v>0</v>
      </c>
      <c r="AKQ49" s="246">
        <v>0</v>
      </c>
      <c r="AKR49" s="246">
        <v>0</v>
      </c>
      <c r="AKS49" s="246">
        <v>0</v>
      </c>
      <c r="AKT49" s="246">
        <v>0</v>
      </c>
      <c r="AKU49" s="246">
        <v>0</v>
      </c>
    </row>
    <row r="50" spans="1:1067" s="119" customFormat="1" ht="14.25" hidden="1" customHeight="1" outlineLevel="1" thickBot="1">
      <c r="A50" s="159"/>
      <c r="B50" s="160">
        <f>D52</f>
        <v>88</v>
      </c>
      <c r="C50" s="40" t="s">
        <v>232</v>
      </c>
      <c r="D50" s="670">
        <f t="shared" si="54"/>
        <v>0</v>
      </c>
      <c r="E50" s="55">
        <f t="shared" si="52"/>
        <v>0</v>
      </c>
      <c r="F50" s="179"/>
      <c r="G50" s="49">
        <f>G52*0.056</f>
        <v>28.157197955833333</v>
      </c>
      <c r="H50" s="156">
        <f t="shared" si="53"/>
        <v>25.509443972250004</v>
      </c>
      <c r="PC50" s="136"/>
      <c r="PD50" s="136"/>
      <c r="PE50" s="136"/>
      <c r="PF50" s="136"/>
      <c r="PG50" s="136"/>
      <c r="PH50" s="136"/>
      <c r="PI50" s="136"/>
      <c r="PJ50" s="136"/>
      <c r="PK50" s="136"/>
      <c r="PL50" s="136"/>
      <c r="PM50" s="136"/>
      <c r="PN50" s="136"/>
      <c r="PO50" s="136"/>
      <c r="PP50" s="136"/>
      <c r="PQ50" s="136"/>
      <c r="PR50" s="136"/>
      <c r="PS50" s="136"/>
      <c r="PT50" s="136"/>
      <c r="PU50" s="136"/>
      <c r="PV50" s="136"/>
      <c r="PW50" s="136"/>
      <c r="PX50" s="136"/>
      <c r="PY50" s="136"/>
      <c r="PZ50" s="136"/>
      <c r="QA50" s="136"/>
      <c r="QB50" s="136"/>
      <c r="QC50" s="136"/>
      <c r="QD50" s="136"/>
      <c r="AAS50" s="138"/>
      <c r="AHG50" s="301" t="s">
        <v>437</v>
      </c>
      <c r="AHH50" s="219" t="s">
        <v>437</v>
      </c>
      <c r="AHI50" s="219" t="s">
        <v>437</v>
      </c>
      <c r="AHJ50" s="219" t="s">
        <v>437</v>
      </c>
      <c r="AHK50" s="219" t="s">
        <v>437</v>
      </c>
      <c r="AHL50" s="219" t="s">
        <v>437</v>
      </c>
      <c r="AHM50" s="219" t="s">
        <v>437</v>
      </c>
      <c r="AHN50" s="219" t="s">
        <v>437</v>
      </c>
      <c r="AHO50" s="219" t="s">
        <v>437</v>
      </c>
      <c r="AHP50" s="219" t="s">
        <v>437</v>
      </c>
      <c r="AHQ50" s="219" t="s">
        <v>437</v>
      </c>
      <c r="AHR50" s="219" t="s">
        <v>437</v>
      </c>
      <c r="AHS50" s="219" t="s">
        <v>437</v>
      </c>
      <c r="AHT50" s="219" t="s">
        <v>437</v>
      </c>
      <c r="AHU50" s="219" t="s">
        <v>437</v>
      </c>
      <c r="AHV50" s="219" t="s">
        <v>437</v>
      </c>
      <c r="AHW50" s="219" t="s">
        <v>437</v>
      </c>
      <c r="AHX50" s="219" t="s">
        <v>437</v>
      </c>
      <c r="AHY50" s="219" t="s">
        <v>437</v>
      </c>
      <c r="AHZ50" s="219" t="s">
        <v>437</v>
      </c>
      <c r="AIA50" s="219" t="s">
        <v>437</v>
      </c>
      <c r="AIB50" s="219" t="s">
        <v>437</v>
      </c>
      <c r="AIC50" s="219" t="s">
        <v>437</v>
      </c>
      <c r="AID50" s="219" t="s">
        <v>437</v>
      </c>
      <c r="AIE50" s="219" t="s">
        <v>437</v>
      </c>
      <c r="AIF50" s="219" t="s">
        <v>437</v>
      </c>
      <c r="AIG50" s="219" t="s">
        <v>437</v>
      </c>
      <c r="AIH50" s="219" t="s">
        <v>437</v>
      </c>
      <c r="AII50" s="219" t="s">
        <v>437</v>
      </c>
      <c r="AIJ50" s="219" t="s">
        <v>437</v>
      </c>
      <c r="AIK50" s="316" t="s">
        <v>437</v>
      </c>
      <c r="AIL50" s="656" t="str">
        <f>INDEX([1]集計!$G:$AK,MATCH($B45,[1]集計!$A$1:$A$945,0)+4,MATCH(AIL$234,[1]集計!$G$2:$AK$2,0))</f>
        <v/>
      </c>
      <c r="AIM50" s="657" t="str">
        <f>INDEX([1]集計!$G:$AK,MATCH($B45,[1]集計!$A$1:$A$945,0)+4,MATCH(AIM$234,[1]集計!$G$2:$AK$2,0))</f>
        <v/>
      </c>
      <c r="AIN50" s="657" t="str">
        <f>INDEX([1]集計!$G:$AK,MATCH($B45,[1]集計!$A$1:$A$945,0)+4,MATCH(AIN$234,[1]集計!$G$2:$AK$2,0))</f>
        <v/>
      </c>
      <c r="AIO50" s="657" t="str">
        <f>INDEX([1]集計!$G:$AK,MATCH($B45,[1]集計!$A$1:$A$945,0)+4,MATCH(AIO$234,[1]集計!$G$2:$AK$2,0))</f>
        <v/>
      </c>
      <c r="AIP50" s="657" t="str">
        <f>INDEX([1]集計!$G:$AK,MATCH($B45,[1]集計!$A$1:$A$945,0)+4,MATCH(AIP$234,[1]集計!$G$2:$AK$2,0))</f>
        <v/>
      </c>
      <c r="AIQ50" s="657" t="str">
        <f>INDEX([1]集計!$G:$AK,MATCH($B45,[1]集計!$A$1:$A$945,0)+4,MATCH(AIQ$234,[1]集計!$G$2:$AK$2,0))</f>
        <v/>
      </c>
      <c r="AIR50" s="657" t="str">
        <f>INDEX([1]集計!$G:$AK,MATCH($B45,[1]集計!$A$1:$A$945,0)+4,MATCH(AIR$234,[1]集計!$G$2:$AK$2,0))</f>
        <v/>
      </c>
      <c r="AIS50" s="657" t="str">
        <f>INDEX([1]集計!$G:$AK,MATCH($B45,[1]集計!$A$1:$A$945,0)+4,MATCH(AIS$234,[1]集計!$G$2:$AK$2,0))</f>
        <v/>
      </c>
      <c r="AIT50" s="657" t="str">
        <f>INDEX([1]集計!$G:$AK,MATCH($B45,[1]集計!$A$1:$A$945,0)+4,MATCH(AIT$234,[1]集計!$G$2:$AK$2,0))</f>
        <v/>
      </c>
      <c r="AIU50" s="657" t="str">
        <f>INDEX([1]集計!$G:$AK,MATCH($B45,[1]集計!$A$1:$A$945,0)+4,MATCH(AIU$234,[1]集計!$G$2:$AK$2,0))</f>
        <v/>
      </c>
      <c r="AIV50" s="246">
        <v>0</v>
      </c>
      <c r="AIW50" s="585">
        <v>0</v>
      </c>
      <c r="AIX50" s="246">
        <v>0</v>
      </c>
      <c r="AIZ50" s="85"/>
      <c r="AJA50" s="246">
        <v>0</v>
      </c>
      <c r="AJB50" s="246">
        <v>0</v>
      </c>
      <c r="AJC50" s="246">
        <v>0</v>
      </c>
      <c r="AJD50" s="246">
        <v>0</v>
      </c>
      <c r="AJE50" s="246">
        <v>0</v>
      </c>
      <c r="AJF50" s="246">
        <v>0</v>
      </c>
      <c r="AJG50" s="246"/>
      <c r="AJH50" s="246">
        <v>0</v>
      </c>
      <c r="AJI50" s="246">
        <v>0</v>
      </c>
      <c r="AJJ50" s="246">
        <v>0</v>
      </c>
      <c r="AJK50" s="246">
        <v>0</v>
      </c>
      <c r="AJL50" s="246">
        <v>0</v>
      </c>
      <c r="AJM50" s="246"/>
      <c r="AJN50" s="246"/>
      <c r="AJP50" s="246">
        <v>0</v>
      </c>
      <c r="AJQ50" s="246">
        <v>0</v>
      </c>
      <c r="AJU50" s="246"/>
      <c r="AJX50" s="246">
        <v>0</v>
      </c>
      <c r="AJY50" s="246">
        <v>0</v>
      </c>
      <c r="AJZ50" s="246">
        <v>0</v>
      </c>
      <c r="AKB50" s="246"/>
      <c r="AKC50" s="246">
        <v>0</v>
      </c>
      <c r="AKD50" s="246">
        <v>0</v>
      </c>
      <c r="AKE50" s="246">
        <v>0</v>
      </c>
      <c r="AKF50" s="246">
        <v>0</v>
      </c>
      <c r="AKG50" s="246">
        <v>1.4171913317916669</v>
      </c>
      <c r="AKQ50" s="246">
        <v>5.6687653271666676</v>
      </c>
      <c r="AKR50" s="246">
        <v>5.6687653271666676</v>
      </c>
      <c r="AKS50" s="246">
        <v>5.6687653271666676</v>
      </c>
      <c r="AKT50" s="246">
        <v>3.6846974626583338</v>
      </c>
      <c r="AKU50" s="246">
        <v>3.4012591962999998</v>
      </c>
    </row>
    <row r="51" spans="1:1067" s="119" customFormat="1" ht="14.25" hidden="1" customHeight="1" outlineLevel="1" thickBot="1">
      <c r="A51" s="161" t="s">
        <v>233</v>
      </c>
      <c r="B51" s="162">
        <f>SUM(B50/(B46*E53/100))</f>
        <v>1.750174150045021</v>
      </c>
      <c r="C51" s="32" t="s">
        <v>234</v>
      </c>
      <c r="D51" s="670">
        <f t="shared" si="54"/>
        <v>31</v>
      </c>
      <c r="E51" s="55">
        <f t="shared" si="52"/>
        <v>0.35230778345062108</v>
      </c>
      <c r="F51" s="179"/>
      <c r="G51" s="49">
        <f>G52*0.175</f>
        <v>87.991243611979158</v>
      </c>
      <c r="H51" s="156">
        <f t="shared" si="53"/>
        <v>89.840991085375038</v>
      </c>
      <c r="PC51" s="136"/>
      <c r="PD51" s="136"/>
      <c r="PE51" s="136"/>
      <c r="PF51" s="136"/>
      <c r="PG51" s="136"/>
      <c r="PH51" s="136"/>
      <c r="PI51" s="136"/>
      <c r="PJ51" s="136"/>
      <c r="PK51" s="136"/>
      <c r="PL51" s="136"/>
      <c r="PM51" s="136"/>
      <c r="PN51" s="136"/>
      <c r="PO51" s="136"/>
      <c r="PP51" s="136"/>
      <c r="PQ51" s="136"/>
      <c r="PR51" s="136"/>
      <c r="PS51" s="136"/>
      <c r="PT51" s="136"/>
      <c r="PU51" s="136"/>
      <c r="PV51" s="136"/>
      <c r="PW51" s="136"/>
      <c r="PX51" s="136"/>
      <c r="PY51" s="136"/>
      <c r="PZ51" s="136"/>
      <c r="QA51" s="136"/>
      <c r="QB51" s="136"/>
      <c r="QC51" s="136"/>
      <c r="QD51" s="136"/>
      <c r="AAS51" s="138"/>
      <c r="AHG51" s="301" t="s">
        <v>437</v>
      </c>
      <c r="AHH51" s="219" t="s">
        <v>437</v>
      </c>
      <c r="AHI51" s="219" t="s">
        <v>437</v>
      </c>
      <c r="AHJ51" s="219" t="s">
        <v>437</v>
      </c>
      <c r="AHK51" s="219" t="s">
        <v>437</v>
      </c>
      <c r="AHL51" s="219" t="s">
        <v>437</v>
      </c>
      <c r="AHM51" s="219" t="s">
        <v>437</v>
      </c>
      <c r="AHN51" s="219" t="s">
        <v>437</v>
      </c>
      <c r="AHO51" s="219" t="s">
        <v>437</v>
      </c>
      <c r="AHP51" s="219" t="s">
        <v>437</v>
      </c>
      <c r="AHQ51" s="219" t="s">
        <v>437</v>
      </c>
      <c r="AHR51" s="219" t="s">
        <v>437</v>
      </c>
      <c r="AHS51" s="219" t="s">
        <v>437</v>
      </c>
      <c r="AHT51" s="219" t="s">
        <v>437</v>
      </c>
      <c r="AHU51" s="219" t="s">
        <v>437</v>
      </c>
      <c r="AHV51" s="219" t="s">
        <v>437</v>
      </c>
      <c r="AHW51" s="219" t="s">
        <v>437</v>
      </c>
      <c r="AHX51" s="219" t="s">
        <v>437</v>
      </c>
      <c r="AHY51" s="219">
        <v>4</v>
      </c>
      <c r="AHZ51" s="219">
        <v>8</v>
      </c>
      <c r="AIA51" s="219">
        <v>8</v>
      </c>
      <c r="AIB51" s="219">
        <v>8</v>
      </c>
      <c r="AIC51" s="219">
        <v>3</v>
      </c>
      <c r="AID51" s="219" t="s">
        <v>437</v>
      </c>
      <c r="AIE51" s="219" t="s">
        <v>437</v>
      </c>
      <c r="AIF51" s="219" t="s">
        <v>437</v>
      </c>
      <c r="AIG51" s="219" t="s">
        <v>437</v>
      </c>
      <c r="AIH51" s="219" t="s">
        <v>437</v>
      </c>
      <c r="AII51" s="219" t="s">
        <v>437</v>
      </c>
      <c r="AIJ51" s="219" t="s">
        <v>437</v>
      </c>
      <c r="AIK51" s="316" t="s">
        <v>437</v>
      </c>
      <c r="AIL51" s="656" t="str">
        <f>INDEX([1]集計!$G:$AK,MATCH($B45,[1]集計!$A$1:$A$945,0)+5,MATCH(AIL$234,[1]集計!$G$2:$AK$2,0))</f>
        <v/>
      </c>
      <c r="AIM51" s="657" t="str">
        <f>INDEX([1]集計!$G:$AK,MATCH($B45,[1]集計!$A$1:$A$945,0)+5,MATCH(AIM$234,[1]集計!$G$2:$AK$2,0))</f>
        <v/>
      </c>
      <c r="AIN51" s="657" t="str">
        <f>INDEX([1]集計!$G:$AK,MATCH($B45,[1]集計!$A$1:$A$945,0)+5,MATCH(AIN$234,[1]集計!$G$2:$AK$2,0))</f>
        <v/>
      </c>
      <c r="AIO51" s="657">
        <f>INDEX([1]集計!$G:$AK,MATCH($B45,[1]集計!$A$1:$A$945,0)+5,MATCH(AIO$234,[1]集計!$G$2:$AK$2,0))</f>
        <v>2</v>
      </c>
      <c r="AIP51" s="657">
        <f>INDEX([1]集計!$G:$AK,MATCH($B45,[1]集計!$A$1:$A$945,0)+5,MATCH(AIP$234,[1]集計!$G$2:$AK$2,0))</f>
        <v>4</v>
      </c>
      <c r="AIQ51" s="657" t="str">
        <f>INDEX([1]集計!$G:$AK,MATCH($B45,[1]集計!$A$1:$A$945,0)+5,MATCH(AIQ$234,[1]集計!$G$2:$AK$2,0))</f>
        <v/>
      </c>
      <c r="AIR51" s="657" t="str">
        <f>INDEX([1]集計!$G:$AK,MATCH($B45,[1]集計!$A$1:$A$945,0)+5,MATCH(AIR$234,[1]集計!$G$2:$AK$2,0))</f>
        <v/>
      </c>
      <c r="AIS51" s="657" t="str">
        <f>INDEX([1]集計!$G:$AK,MATCH($B45,[1]集計!$A$1:$A$945,0)+5,MATCH(AIS$234,[1]集計!$G$2:$AK$2,0))</f>
        <v/>
      </c>
      <c r="AIT51" s="657" t="str">
        <f>INDEX([1]集計!$G:$AK,MATCH($B45,[1]集計!$A$1:$A$945,0)+5,MATCH(AIT$234,[1]集計!$G$2:$AK$2,0))</f>
        <v/>
      </c>
      <c r="AIU51" s="657" t="str">
        <f>INDEX([1]集計!$G:$AK,MATCH($B45,[1]集計!$A$1:$A$945,0)+5,MATCH(AIU$234,[1]集計!$G$2:$AK$2,0))</f>
        <v/>
      </c>
      <c r="AIV51" s="246">
        <v>0</v>
      </c>
      <c r="AIW51" s="585">
        <v>0</v>
      </c>
      <c r="AIX51" s="246">
        <v>0</v>
      </c>
      <c r="AIZ51" s="85"/>
      <c r="AJA51" s="246">
        <v>0</v>
      </c>
      <c r="AJB51" s="246">
        <v>0</v>
      </c>
      <c r="AJC51" s="246">
        <v>0</v>
      </c>
      <c r="AJD51" s="246">
        <v>0</v>
      </c>
      <c r="AJE51" s="246">
        <v>0</v>
      </c>
      <c r="AJF51" s="246">
        <v>0</v>
      </c>
      <c r="AJG51" s="246"/>
      <c r="AJH51" s="246">
        <v>0</v>
      </c>
      <c r="AJI51" s="246">
        <v>0</v>
      </c>
      <c r="AJJ51" s="246">
        <v>0</v>
      </c>
      <c r="AJK51" s="246">
        <v>0</v>
      </c>
      <c r="AJL51" s="246">
        <v>0</v>
      </c>
      <c r="AJM51" s="246"/>
      <c r="AJN51" s="246"/>
      <c r="AJP51" s="246">
        <v>0</v>
      </c>
      <c r="AJQ51" s="246">
        <v>4.4034159237812505</v>
      </c>
      <c r="AJU51" s="246"/>
      <c r="AJX51" s="246">
        <v>4.4034159237812505</v>
      </c>
      <c r="AJY51" s="246">
        <v>4.4034159237812505</v>
      </c>
      <c r="AJZ51" s="246">
        <v>4.4034159237812505</v>
      </c>
      <c r="AKB51" s="246"/>
      <c r="AKC51" s="246">
        <v>4.4034159237812505</v>
      </c>
      <c r="AKD51" s="246">
        <v>4.4034159237812505</v>
      </c>
      <c r="AKE51" s="246">
        <v>4.4034159237812505</v>
      </c>
      <c r="AKF51" s="246">
        <v>4.4034159237812505</v>
      </c>
      <c r="AKG51" s="246">
        <v>4.4034159237812505</v>
      </c>
      <c r="AKQ51" s="246">
        <v>0</v>
      </c>
      <c r="AKR51" s="246">
        <v>0</v>
      </c>
      <c r="AKS51" s="246">
        <v>4.4034159237812505</v>
      </c>
      <c r="AKT51" s="246">
        <v>4.4034159237812505</v>
      </c>
      <c r="AKU51" s="246">
        <v>4.4034159237812505</v>
      </c>
    </row>
    <row r="52" spans="1:1067" s="119" customFormat="1" ht="14.25" hidden="1" customHeight="1" outlineLevel="1" thickBot="1">
      <c r="A52" s="157" t="s">
        <v>233</v>
      </c>
      <c r="B52" s="163">
        <f>SUM(B50/(B47*E53/100))</f>
        <v>1.6296296296296295</v>
      </c>
      <c r="C52" s="164" t="s">
        <v>235</v>
      </c>
      <c r="D52" s="671">
        <f>SUM(D46:D51)</f>
        <v>88</v>
      </c>
      <c r="E52" s="182">
        <v>11.945</v>
      </c>
      <c r="F52" s="183"/>
      <c r="G52" s="49">
        <f>((E52/F53*1000)*-0.0107+47.419)*E52</f>
        <v>502.80710635416665</v>
      </c>
      <c r="H52" s="156">
        <f>SUM(H46:H51)</f>
        <v>547.41163993294595</v>
      </c>
      <c r="AAS52" s="138"/>
      <c r="AHG52" s="8">
        <f t="shared" ref="AHG52:AIL52" si="55">SUM(AHG46:AHG51)</f>
        <v>0</v>
      </c>
      <c r="AHH52" s="9">
        <f t="shared" si="55"/>
        <v>0</v>
      </c>
      <c r="AHI52" s="9">
        <f t="shared" si="55"/>
        <v>0</v>
      </c>
      <c r="AHJ52" s="9">
        <f t="shared" si="55"/>
        <v>0</v>
      </c>
      <c r="AHK52" s="9">
        <f t="shared" si="55"/>
        <v>0</v>
      </c>
      <c r="AHL52" s="9">
        <f t="shared" si="55"/>
        <v>0</v>
      </c>
      <c r="AHM52" s="9">
        <f t="shared" si="55"/>
        <v>0</v>
      </c>
      <c r="AHN52" s="9">
        <f t="shared" si="55"/>
        <v>0</v>
      </c>
      <c r="AHO52" s="9">
        <f t="shared" si="55"/>
        <v>0</v>
      </c>
      <c r="AHP52" s="9">
        <f t="shared" si="55"/>
        <v>0</v>
      </c>
      <c r="AHQ52" s="9">
        <f t="shared" si="55"/>
        <v>0</v>
      </c>
      <c r="AHR52" s="9">
        <f>SUM(AHR46:AHR51)</f>
        <v>0</v>
      </c>
      <c r="AHS52" s="9">
        <f t="shared" si="55"/>
        <v>0</v>
      </c>
      <c r="AHT52" s="9">
        <f t="shared" si="55"/>
        <v>0</v>
      </c>
      <c r="AHU52" s="9">
        <f t="shared" si="55"/>
        <v>0</v>
      </c>
      <c r="AHV52" s="9">
        <f t="shared" si="55"/>
        <v>0</v>
      </c>
      <c r="AHW52" s="9">
        <f t="shared" si="55"/>
        <v>0</v>
      </c>
      <c r="AHX52" s="9">
        <f t="shared" si="55"/>
        <v>0</v>
      </c>
      <c r="AHY52" s="9">
        <f t="shared" si="55"/>
        <v>4</v>
      </c>
      <c r="AHZ52" s="9">
        <f t="shared" si="55"/>
        <v>8</v>
      </c>
      <c r="AIA52" s="9">
        <f t="shared" si="55"/>
        <v>8</v>
      </c>
      <c r="AIB52" s="9">
        <f t="shared" si="55"/>
        <v>8</v>
      </c>
      <c r="AIC52" s="9">
        <f t="shared" si="55"/>
        <v>3</v>
      </c>
      <c r="AID52" s="9">
        <f t="shared" si="55"/>
        <v>0</v>
      </c>
      <c r="AIE52" s="9">
        <f t="shared" si="55"/>
        <v>0</v>
      </c>
      <c r="AIF52" s="9">
        <f t="shared" si="55"/>
        <v>0</v>
      </c>
      <c r="AIG52" s="9">
        <f t="shared" si="55"/>
        <v>0</v>
      </c>
      <c r="AIH52" s="9">
        <f t="shared" si="55"/>
        <v>9</v>
      </c>
      <c r="AII52" s="9">
        <f t="shared" si="55"/>
        <v>24</v>
      </c>
      <c r="AIJ52" s="9">
        <f t="shared" si="55"/>
        <v>24</v>
      </c>
      <c r="AIK52" s="10">
        <f t="shared" si="55"/>
        <v>0</v>
      </c>
      <c r="AIL52" s="8">
        <f t="shared" si="55"/>
        <v>0</v>
      </c>
      <c r="AIM52" s="9">
        <f t="shared" ref="AIM52:AIO52" si="56">SUM(AIM46:AIM51)</f>
        <v>17</v>
      </c>
      <c r="AIN52" s="9">
        <f t="shared" si="56"/>
        <v>23</v>
      </c>
      <c r="AIO52" s="9">
        <f t="shared" si="56"/>
        <v>15</v>
      </c>
      <c r="AIW52" s="138"/>
      <c r="AJU52" s="246"/>
      <c r="AKA52" s="246"/>
    </row>
    <row r="53" spans="1:1067" s="119" customFormat="1" ht="14.25" hidden="1" customHeight="1" outlineLevel="1" thickBot="1">
      <c r="A53" s="158" t="s">
        <v>233</v>
      </c>
      <c r="B53" s="165">
        <f>SUM(B50/(B48*E53/100))</f>
        <v>1.76</v>
      </c>
      <c r="C53" s="166">
        <f>SUM(B50/(E52*E53/100))</f>
        <v>73.670992046881537</v>
      </c>
      <c r="D53" s="73" t="s">
        <v>236</v>
      </c>
      <c r="E53" s="167">
        <v>10</v>
      </c>
      <c r="F53" s="184">
        <v>24</v>
      </c>
      <c r="G53" s="176"/>
      <c r="H53" s="187"/>
      <c r="AAS53" s="138"/>
      <c r="AHG53" s="19" t="s">
        <v>38</v>
      </c>
      <c r="AHH53" s="20"/>
      <c r="AHI53" s="21">
        <f>SUM(AHG46:AIK46)</f>
        <v>57</v>
      </c>
      <c r="AHJ53" s="21"/>
      <c r="AHK53" s="20" t="s">
        <v>39</v>
      </c>
      <c r="AHL53" s="20"/>
      <c r="AHM53" s="21">
        <f>SUM(AHG47:AIK47)</f>
        <v>0</v>
      </c>
      <c r="AHN53" s="21"/>
      <c r="AHO53" s="20" t="s">
        <v>40</v>
      </c>
      <c r="AHP53" s="20"/>
      <c r="AHQ53" s="21">
        <f>SUM(AHG48:AIK48)</f>
        <v>0</v>
      </c>
      <c r="AHR53" s="21"/>
      <c r="AHS53" s="20" t="s">
        <v>41</v>
      </c>
      <c r="AHT53" s="20"/>
      <c r="AHU53" s="21">
        <f>SUM(AHG49:AIK49)</f>
        <v>0</v>
      </c>
      <c r="AHV53" s="21"/>
      <c r="AHW53" s="20" t="s">
        <v>42</v>
      </c>
      <c r="AHX53" s="20"/>
      <c r="AHY53" s="21">
        <f>SUM(AHG50:AIK50)</f>
        <v>0</v>
      </c>
      <c r="AHZ53" s="21"/>
      <c r="AIA53" s="20" t="s">
        <v>43</v>
      </c>
      <c r="AIB53" s="20"/>
      <c r="AIC53" s="21">
        <f>SUM(AHG51:AIK51)</f>
        <v>31</v>
      </c>
      <c r="AID53" s="21"/>
      <c r="AIE53" s="22" t="s">
        <v>44</v>
      </c>
      <c r="AIF53" s="22"/>
      <c r="AIG53" s="21">
        <f>SUM(AHG52:AIK52)</f>
        <v>88</v>
      </c>
      <c r="AIH53" s="21"/>
      <c r="AII53" s="21"/>
      <c r="AIJ53" s="21"/>
      <c r="AIK53" s="217"/>
      <c r="AIL53" s="652"/>
      <c r="AIM53" s="21"/>
      <c r="AIN53" s="21"/>
      <c r="AIO53" s="21"/>
      <c r="AIW53" s="138"/>
    </row>
    <row r="54" spans="1:1067" s="119" customFormat="1" ht="14.25" hidden="1" customHeight="1" outlineLevel="1">
      <c r="A54" s="173"/>
      <c r="B54" s="307" t="s">
        <v>237</v>
      </c>
      <c r="C54" s="323">
        <v>30</v>
      </c>
      <c r="D54" s="247"/>
      <c r="E54" s="314">
        <v>2.5</v>
      </c>
      <c r="F54" s="322">
        <v>3</v>
      </c>
      <c r="G54" s="313">
        <v>3.5</v>
      </c>
      <c r="H54" s="309">
        <v>4</v>
      </c>
      <c r="AAS54" s="138"/>
      <c r="AIG54" s="317"/>
      <c r="AIH54" s="317">
        <f t="shared" ref="AIH54:AJA54" si="57">$C54*$E54</f>
        <v>75</v>
      </c>
      <c r="AII54" s="317">
        <f t="shared" si="57"/>
        <v>75</v>
      </c>
      <c r="AIJ54" s="317">
        <f t="shared" si="57"/>
        <v>75</v>
      </c>
      <c r="AIK54" s="312">
        <f t="shared" si="57"/>
        <v>75</v>
      </c>
      <c r="AIL54" s="312">
        <f t="shared" si="57"/>
        <v>75</v>
      </c>
      <c r="AIM54" s="317">
        <f t="shared" si="57"/>
        <v>75</v>
      </c>
      <c r="AIN54" s="317">
        <f t="shared" si="57"/>
        <v>75</v>
      </c>
      <c r="AIO54" s="317">
        <f t="shared" si="57"/>
        <v>75</v>
      </c>
      <c r="AIP54" s="317">
        <f t="shared" si="57"/>
        <v>75</v>
      </c>
      <c r="AIQ54" s="317">
        <f t="shared" si="57"/>
        <v>75</v>
      </c>
      <c r="AIR54" s="312">
        <f t="shared" si="57"/>
        <v>75</v>
      </c>
      <c r="AIS54" s="312">
        <f t="shared" si="57"/>
        <v>75</v>
      </c>
      <c r="AIT54" s="317">
        <f t="shared" si="57"/>
        <v>75</v>
      </c>
      <c r="AIU54" s="317">
        <f t="shared" si="57"/>
        <v>75</v>
      </c>
      <c r="AIV54" s="317">
        <f t="shared" si="57"/>
        <v>75</v>
      </c>
      <c r="AIW54" s="318">
        <f t="shared" si="57"/>
        <v>75</v>
      </c>
      <c r="AIX54" s="312">
        <f t="shared" si="57"/>
        <v>75</v>
      </c>
      <c r="AIY54" s="312">
        <f t="shared" si="57"/>
        <v>75</v>
      </c>
      <c r="AIZ54" s="312">
        <f t="shared" si="57"/>
        <v>75</v>
      </c>
      <c r="AJA54" s="312">
        <f t="shared" si="57"/>
        <v>75</v>
      </c>
      <c r="AJB54" s="318">
        <f t="shared" ref="AJB54:AJG54" si="58">$C54*$F54</f>
        <v>90</v>
      </c>
      <c r="AJC54" s="318">
        <f t="shared" si="58"/>
        <v>90</v>
      </c>
      <c r="AJD54" s="318">
        <f t="shared" si="58"/>
        <v>90</v>
      </c>
      <c r="AJE54" s="318">
        <f t="shared" si="58"/>
        <v>90</v>
      </c>
      <c r="AJF54" s="318">
        <f t="shared" si="58"/>
        <v>90</v>
      </c>
      <c r="AJG54" s="318">
        <f t="shared" si="58"/>
        <v>90</v>
      </c>
      <c r="AJH54" s="310">
        <f t="shared" ref="AJH54:AJO54" si="59">$C54*$G54</f>
        <v>105</v>
      </c>
      <c r="AJI54" s="310">
        <f t="shared" si="59"/>
        <v>105</v>
      </c>
      <c r="AJJ54" s="310">
        <f t="shared" si="59"/>
        <v>105</v>
      </c>
      <c r="AJK54" s="310">
        <f t="shared" si="59"/>
        <v>105</v>
      </c>
      <c r="AJL54" s="310">
        <f t="shared" si="59"/>
        <v>105</v>
      </c>
      <c r="AJM54" s="310">
        <f t="shared" si="59"/>
        <v>105</v>
      </c>
      <c r="AJN54" s="310">
        <f t="shared" si="59"/>
        <v>105</v>
      </c>
      <c r="AJO54" s="310">
        <f t="shared" si="59"/>
        <v>105</v>
      </c>
      <c r="AJP54" s="310">
        <f t="shared" ref="AJP54:AJY54" si="60">$C54*$G54</f>
        <v>105</v>
      </c>
      <c r="AJQ54" s="310">
        <f t="shared" si="60"/>
        <v>105</v>
      </c>
      <c r="AJR54" s="310">
        <f t="shared" si="60"/>
        <v>105</v>
      </c>
      <c r="AJS54" s="310">
        <f t="shared" si="60"/>
        <v>105</v>
      </c>
      <c r="AJT54" s="310">
        <f t="shared" si="60"/>
        <v>105</v>
      </c>
      <c r="AJU54" s="310">
        <f t="shared" si="60"/>
        <v>105</v>
      </c>
      <c r="AJV54" s="310">
        <f t="shared" si="60"/>
        <v>105</v>
      </c>
      <c r="AJW54" s="310">
        <f t="shared" si="60"/>
        <v>105</v>
      </c>
      <c r="AJX54" s="310">
        <f t="shared" si="60"/>
        <v>105</v>
      </c>
      <c r="AJY54" s="310">
        <f t="shared" si="60"/>
        <v>105</v>
      </c>
      <c r="AJZ54" s="311">
        <f t="shared" ref="AJZ54:AKD54" si="61">$C54*$H54</f>
        <v>120</v>
      </c>
      <c r="AKA54" s="311">
        <f t="shared" si="61"/>
        <v>120</v>
      </c>
      <c r="AKB54" s="311">
        <f t="shared" si="61"/>
        <v>120</v>
      </c>
      <c r="AKC54" s="311">
        <f t="shared" si="61"/>
        <v>120</v>
      </c>
      <c r="AKD54" s="311">
        <f t="shared" si="61"/>
        <v>120</v>
      </c>
      <c r="AKE54" s="311">
        <f t="shared" ref="AKE54:AKF54" si="62">$C54*$H54</f>
        <v>120</v>
      </c>
      <c r="AKF54" s="311">
        <f t="shared" si="62"/>
        <v>120</v>
      </c>
      <c r="AKG54" s="312">
        <f t="shared" ref="AKG54:AKW54" si="63">$C54*$E54</f>
        <v>75</v>
      </c>
      <c r="AKH54" s="312">
        <f t="shared" si="63"/>
        <v>75</v>
      </c>
      <c r="AKI54" s="312">
        <f t="shared" si="63"/>
        <v>75</v>
      </c>
      <c r="AKJ54" s="312">
        <f t="shared" si="63"/>
        <v>75</v>
      </c>
      <c r="AKK54" s="312">
        <f t="shared" si="63"/>
        <v>75</v>
      </c>
      <c r="AKL54" s="312">
        <f t="shared" si="63"/>
        <v>75</v>
      </c>
      <c r="AKM54" s="312">
        <f t="shared" si="63"/>
        <v>75</v>
      </c>
      <c r="AKN54" s="312">
        <f t="shared" si="63"/>
        <v>75</v>
      </c>
      <c r="AKO54" s="312">
        <f t="shared" si="63"/>
        <v>75</v>
      </c>
      <c r="AKP54" s="312">
        <f t="shared" si="63"/>
        <v>75</v>
      </c>
      <c r="AKQ54" s="312">
        <f t="shared" si="63"/>
        <v>75</v>
      </c>
      <c r="AKR54" s="312">
        <f t="shared" si="63"/>
        <v>75</v>
      </c>
      <c r="AKS54" s="312">
        <f t="shared" si="63"/>
        <v>75</v>
      </c>
      <c r="AKT54" s="312">
        <f t="shared" si="63"/>
        <v>75</v>
      </c>
      <c r="AKU54" s="312">
        <f t="shared" si="63"/>
        <v>75</v>
      </c>
      <c r="AKV54" s="312">
        <f t="shared" si="63"/>
        <v>75</v>
      </c>
      <c r="AKW54" s="312">
        <f t="shared" si="63"/>
        <v>75</v>
      </c>
      <c r="AKX54" s="312">
        <f t="shared" ref="AKX54:ALM54" si="64">$C54*$E54</f>
        <v>75</v>
      </c>
      <c r="AKY54" s="312">
        <f t="shared" si="64"/>
        <v>75</v>
      </c>
      <c r="AKZ54" s="312">
        <f t="shared" si="64"/>
        <v>75</v>
      </c>
      <c r="ALA54" s="312">
        <f t="shared" si="64"/>
        <v>75</v>
      </c>
      <c r="ALB54" s="312">
        <f t="shared" si="64"/>
        <v>75</v>
      </c>
      <c r="ALC54" s="312">
        <f t="shared" si="64"/>
        <v>75</v>
      </c>
      <c r="ALD54" s="312">
        <f t="shared" si="64"/>
        <v>75</v>
      </c>
      <c r="ALE54" s="312">
        <f t="shared" si="64"/>
        <v>75</v>
      </c>
      <c r="ALF54" s="312">
        <f t="shared" si="64"/>
        <v>75</v>
      </c>
      <c r="ALG54" s="312">
        <f t="shared" si="64"/>
        <v>75</v>
      </c>
      <c r="ALH54" s="312">
        <f t="shared" si="64"/>
        <v>75</v>
      </c>
      <c r="ALI54" s="312">
        <f t="shared" si="64"/>
        <v>75</v>
      </c>
      <c r="ALJ54" s="312">
        <f t="shared" si="64"/>
        <v>75</v>
      </c>
      <c r="ALK54" s="312">
        <f t="shared" si="64"/>
        <v>75</v>
      </c>
      <c r="ALL54" s="312">
        <f t="shared" si="64"/>
        <v>75</v>
      </c>
      <c r="ALM54" s="312">
        <f t="shared" si="64"/>
        <v>75</v>
      </c>
    </row>
    <row r="55" spans="1:1067" s="119" customFormat="1" ht="55.5" customHeight="1" collapsed="1">
      <c r="A55" s="173"/>
      <c r="B55" s="643">
        <v>248028</v>
      </c>
      <c r="C55" s="645" t="s">
        <v>923</v>
      </c>
      <c r="D55" s="646" t="s">
        <v>1115</v>
      </c>
      <c r="E55" s="643" t="s">
        <v>924</v>
      </c>
      <c r="F55" s="644" t="s">
        <v>864</v>
      </c>
      <c r="G55" s="324"/>
      <c r="H55" s="247"/>
      <c r="AHC55" s="317"/>
      <c r="AHD55" s="317"/>
      <c r="AHE55" s="317"/>
      <c r="AHF55" s="317"/>
      <c r="AHG55" s="317"/>
      <c r="AHH55" s="317"/>
      <c r="AHI55" s="317"/>
      <c r="AHJ55" s="317"/>
      <c r="AHK55" s="317"/>
      <c r="AHL55" s="317"/>
      <c r="AHM55" s="317"/>
      <c r="AHN55" s="317"/>
      <c r="AHO55" s="317"/>
      <c r="AHP55" s="317"/>
      <c r="AHQ55" s="317"/>
      <c r="AHR55" s="317"/>
      <c r="AHS55" s="317"/>
      <c r="AHT55" s="317"/>
      <c r="AHU55" s="317"/>
      <c r="AHV55" s="317"/>
      <c r="AHW55" s="317"/>
      <c r="AHX55" s="317"/>
      <c r="AHY55" s="317"/>
      <c r="AHZ55" s="317"/>
      <c r="AIA55" s="317"/>
      <c r="AIB55" s="317"/>
      <c r="AIC55" s="317"/>
      <c r="AID55" s="317"/>
      <c r="AIE55" s="317"/>
      <c r="AIF55" s="317"/>
      <c r="AIG55" s="317"/>
      <c r="AIH55" s="317"/>
      <c r="AII55" s="317"/>
      <c r="AIJ55" s="579" t="s">
        <v>925</v>
      </c>
      <c r="AIK55" s="317"/>
      <c r="AIL55" s="317"/>
      <c r="AIM55" s="317"/>
      <c r="AIN55" s="317"/>
      <c r="AIO55" s="317"/>
      <c r="AIP55" s="317"/>
      <c r="AIQ55" s="317"/>
      <c r="AIR55" s="317"/>
      <c r="AIS55" s="317"/>
      <c r="AIT55" s="317"/>
      <c r="AIU55" s="317"/>
      <c r="AIV55" s="561" t="s">
        <v>926</v>
      </c>
      <c r="AIW55" s="606"/>
      <c r="AIX55" s="561"/>
      <c r="AIY55" s="561"/>
      <c r="AIZ55" s="561"/>
      <c r="AJA55" s="561"/>
      <c r="AJB55" s="561"/>
      <c r="AJC55" s="561"/>
      <c r="AJD55" s="561" t="s">
        <v>927</v>
      </c>
      <c r="AJE55" s="571" t="s">
        <v>855</v>
      </c>
      <c r="AJF55" s="571" t="s">
        <v>855</v>
      </c>
      <c r="AJG55" s="571"/>
      <c r="AJH55" s="571" t="s">
        <v>855</v>
      </c>
      <c r="AJI55" s="571" t="s">
        <v>855</v>
      </c>
      <c r="AJJ55" s="571" t="s">
        <v>855</v>
      </c>
      <c r="AJK55" s="561" t="s">
        <v>458</v>
      </c>
      <c r="AJL55" s="561" t="s">
        <v>259</v>
      </c>
      <c r="AJM55" s="317"/>
      <c r="AJN55" s="317"/>
      <c r="AJO55" s="317"/>
      <c r="AJP55" s="561" t="s">
        <v>666</v>
      </c>
      <c r="AJQ55" s="561" t="s">
        <v>928</v>
      </c>
      <c r="AJR55" s="571" t="s">
        <v>769</v>
      </c>
      <c r="AJS55" s="571" t="s">
        <v>769</v>
      </c>
      <c r="AJT55" s="571"/>
      <c r="AJU55" s="571"/>
      <c r="AJV55" s="571" t="s">
        <v>769</v>
      </c>
      <c r="AJW55" s="561" t="s">
        <v>929</v>
      </c>
      <c r="AJX55" s="561" t="s">
        <v>413</v>
      </c>
      <c r="AJY55" s="582" t="s">
        <v>930</v>
      </c>
      <c r="AJZ55" s="317"/>
      <c r="AKA55" s="317"/>
      <c r="AKB55" s="317"/>
      <c r="AKC55" s="317"/>
      <c r="AKD55" s="317"/>
      <c r="AKE55" s="317"/>
      <c r="AKF55" s="317"/>
      <c r="AKG55" s="317"/>
      <c r="AKH55" s="317"/>
      <c r="AKI55" s="317"/>
      <c r="AKJ55" s="317"/>
      <c r="AKK55" s="317"/>
      <c r="AKL55" s="317"/>
      <c r="AKM55" s="317"/>
      <c r="AKN55" s="317"/>
      <c r="AKO55" s="317"/>
      <c r="AKP55" s="317"/>
      <c r="AKQ55" s="317"/>
      <c r="AKR55" s="317"/>
      <c r="AKS55" s="317"/>
      <c r="AKT55" s="317"/>
      <c r="AKU55" s="317"/>
      <c r="AKV55" s="317"/>
      <c r="AKW55" s="317"/>
      <c r="AKX55" s="317"/>
      <c r="AKY55" s="317"/>
      <c r="AKZ55" s="317"/>
      <c r="ALA55" s="317"/>
      <c r="ALB55" s="317"/>
      <c r="ALC55" s="317"/>
      <c r="ALD55" s="317"/>
      <c r="ALE55" s="317"/>
      <c r="ALF55" s="317"/>
      <c r="ALG55" s="317"/>
      <c r="ALH55" s="317"/>
      <c r="ALI55" s="317"/>
      <c r="ALJ55" s="317"/>
      <c r="ALK55" s="317"/>
      <c r="ALL55" s="317"/>
      <c r="ALM55" s="317"/>
      <c r="ALN55" s="317"/>
      <c r="ALO55" s="317"/>
      <c r="ALP55" s="317"/>
      <c r="ALQ55" s="317"/>
      <c r="ALR55" s="317"/>
      <c r="ALS55" s="317"/>
      <c r="ALT55" s="317"/>
      <c r="ALU55" s="317"/>
      <c r="ALV55" s="317"/>
      <c r="ALW55" s="317"/>
      <c r="ALX55" s="317"/>
      <c r="ALY55" s="317"/>
      <c r="ALZ55" s="317"/>
      <c r="AMA55" s="317"/>
      <c r="AMB55" s="317"/>
      <c r="AMC55" s="317"/>
      <c r="AMD55" s="317"/>
      <c r="AME55" s="317"/>
      <c r="AMF55" s="317"/>
      <c r="AMG55" s="317"/>
      <c r="AMH55" s="317"/>
      <c r="AMI55" s="317"/>
      <c r="AMJ55" s="317"/>
      <c r="AMK55" s="317"/>
      <c r="AML55" s="317"/>
      <c r="AMM55" s="317"/>
      <c r="AMN55" s="317"/>
      <c r="AMO55" s="317"/>
      <c r="AMP55" s="317"/>
      <c r="AMQ55" s="317"/>
      <c r="AMR55" s="317"/>
      <c r="AMS55" s="317"/>
      <c r="AMT55" s="317"/>
      <c r="AMU55" s="317"/>
      <c r="AMV55" s="317"/>
      <c r="AMW55" s="317"/>
      <c r="AMX55" s="317"/>
      <c r="AMY55" s="317"/>
      <c r="AMZ55" s="317"/>
      <c r="ANA55" s="317"/>
      <c r="ANB55" s="317"/>
      <c r="ANC55" s="317"/>
      <c r="AND55" s="317"/>
      <c r="ANE55" s="317"/>
      <c r="ANF55" s="317"/>
      <c r="ANG55" s="317"/>
      <c r="ANH55" s="317"/>
      <c r="ANI55" s="317"/>
      <c r="ANJ55" s="317"/>
      <c r="ANK55" s="317"/>
      <c r="ANL55" s="317"/>
      <c r="ANM55" s="317"/>
      <c r="ANN55" s="317"/>
    </row>
    <row r="56" spans="1:1067" s="119" customFormat="1" ht="55.5" customHeight="1">
      <c r="A56" s="88"/>
      <c r="B56" s="659" t="s">
        <v>1105</v>
      </c>
      <c r="C56" s="702" t="s">
        <v>1104</v>
      </c>
      <c r="D56" s="288" t="s">
        <v>684</v>
      </c>
      <c r="E56" s="149" t="s">
        <v>1106</v>
      </c>
      <c r="F56" s="152" t="s">
        <v>264</v>
      </c>
      <c r="G56" s="454">
        <v>2</v>
      </c>
      <c r="H56" s="76"/>
      <c r="MR56" s="121"/>
      <c r="MS56" s="121"/>
      <c r="MT56" s="121"/>
      <c r="MU56" s="121"/>
      <c r="MV56" s="121"/>
      <c r="MW56" s="121"/>
      <c r="MX56" s="121"/>
      <c r="MY56" s="170" t="s">
        <v>221</v>
      </c>
      <c r="MZ56" s="121"/>
      <c r="NA56" s="121"/>
      <c r="NB56" s="121"/>
      <c r="NC56" s="121"/>
      <c r="ND56" s="121"/>
      <c r="NE56" s="121"/>
      <c r="NF56" s="121"/>
      <c r="NG56" s="121"/>
      <c r="NH56" s="121"/>
      <c r="NJ56" s="121"/>
      <c r="NK56" s="121"/>
      <c r="NL56" s="121"/>
      <c r="NM56" s="121"/>
      <c r="NN56" s="121"/>
      <c r="NO56" s="121"/>
      <c r="NP56" s="121"/>
      <c r="NQ56" s="121"/>
      <c r="NR56" s="121"/>
      <c r="NS56" s="121"/>
      <c r="NT56" s="121"/>
      <c r="NU56" s="121"/>
      <c r="NV56" s="121"/>
      <c r="NW56" s="121"/>
      <c r="NX56" s="121"/>
      <c r="NY56" s="121"/>
      <c r="NZ56" s="121"/>
      <c r="OA56" s="121"/>
      <c r="OB56" s="121"/>
      <c r="OC56" s="121"/>
      <c r="OD56" s="121"/>
      <c r="OE56" s="121"/>
      <c r="OF56" s="121"/>
      <c r="OG56" s="121"/>
      <c r="OH56" s="121"/>
      <c r="OI56" s="121"/>
      <c r="OJ56" s="121"/>
      <c r="OK56" s="121"/>
      <c r="OM56" s="121"/>
      <c r="ON56" s="121"/>
      <c r="OO56" s="121"/>
      <c r="OP56" s="121"/>
      <c r="OQ56" s="121"/>
      <c r="OR56" s="121"/>
      <c r="OS56" s="121"/>
      <c r="OT56" s="121"/>
      <c r="OU56" s="121"/>
      <c r="OV56" s="121"/>
      <c r="OW56" s="121"/>
      <c r="OX56" s="121"/>
      <c r="OY56" s="121"/>
      <c r="OZ56" s="121"/>
      <c r="PA56" s="121"/>
      <c r="PB56" s="121"/>
      <c r="PC56" s="121"/>
      <c r="PD56" s="121"/>
      <c r="PE56" s="121"/>
      <c r="PF56" s="170"/>
      <c r="PG56" s="121"/>
      <c r="PH56" s="121"/>
      <c r="PI56" s="121"/>
      <c r="PJ56" s="121"/>
      <c r="PK56" s="121"/>
      <c r="PL56" s="121"/>
      <c r="PM56" s="121"/>
      <c r="PN56" s="121"/>
      <c r="PO56" s="121"/>
      <c r="PP56" s="121"/>
      <c r="PQ56" s="121"/>
      <c r="PR56" s="121"/>
      <c r="PS56" s="121"/>
      <c r="PT56" s="121"/>
      <c r="PU56" s="121"/>
      <c r="PV56" s="121"/>
      <c r="PW56" s="121"/>
      <c r="PX56" s="121"/>
      <c r="PY56" s="121"/>
      <c r="PZ56" s="121"/>
      <c r="QA56" s="121"/>
      <c r="QB56" s="121"/>
      <c r="QC56" s="121"/>
      <c r="QD56" s="121"/>
      <c r="QE56" s="121"/>
      <c r="QF56" s="121"/>
      <c r="QG56" s="121"/>
      <c r="QH56" s="121"/>
      <c r="QI56" s="121"/>
      <c r="QJ56" s="121"/>
      <c r="QK56" s="121"/>
      <c r="QL56" s="121"/>
      <c r="QM56" s="121"/>
      <c r="QN56" s="121"/>
      <c r="QO56" s="121"/>
      <c r="QP56" s="121"/>
      <c r="QQ56" s="121"/>
      <c r="QR56" s="121"/>
      <c r="QS56" s="121"/>
      <c r="QT56" s="121"/>
      <c r="QU56" s="121"/>
      <c r="QV56" s="121"/>
      <c r="QW56" s="121"/>
      <c r="QX56" s="121"/>
      <c r="QY56" s="121"/>
      <c r="QZ56" s="121"/>
      <c r="RA56" s="121"/>
      <c r="RB56" s="121"/>
      <c r="RC56" s="121"/>
      <c r="RD56" s="121"/>
      <c r="RE56" s="121"/>
      <c r="RF56" s="121"/>
      <c r="RG56" s="121"/>
      <c r="RH56" s="121"/>
      <c r="RI56" s="121"/>
      <c r="RJ56" s="121"/>
      <c r="RK56" s="121"/>
      <c r="RL56" s="121"/>
      <c r="RM56" s="121"/>
      <c r="RN56" s="121"/>
      <c r="RO56" s="121"/>
      <c r="RP56" s="121"/>
      <c r="RQ56" s="121"/>
      <c r="RR56" s="121"/>
      <c r="RS56" s="121"/>
      <c r="RT56" s="121"/>
      <c r="RU56" s="121"/>
      <c r="RV56" s="121"/>
      <c r="RW56" s="121"/>
      <c r="RX56" s="121"/>
      <c r="RY56" s="121"/>
      <c r="RZ56" s="121"/>
      <c r="SA56" s="121"/>
      <c r="SB56" s="121"/>
      <c r="SC56" s="121"/>
      <c r="SD56" s="121"/>
      <c r="SE56" s="121"/>
      <c r="SF56" s="121"/>
      <c r="SG56" s="121"/>
      <c r="SH56" s="121"/>
      <c r="SI56" s="121"/>
      <c r="SJ56" s="121"/>
      <c r="SK56" s="121"/>
      <c r="SL56" s="121"/>
      <c r="SM56" s="121"/>
      <c r="SN56" s="121"/>
      <c r="SO56" s="121"/>
      <c r="SP56" s="121"/>
      <c r="SQ56" s="121"/>
      <c r="SR56" s="121"/>
      <c r="SS56" s="121"/>
      <c r="ST56" s="121"/>
      <c r="SU56" s="121"/>
      <c r="SV56" s="121"/>
      <c r="SW56" s="121"/>
      <c r="SX56" s="121"/>
      <c r="SY56" s="121"/>
      <c r="SZ56" s="121"/>
      <c r="TA56" s="121"/>
      <c r="TB56" s="121"/>
      <c r="TC56" s="121"/>
      <c r="TD56" s="121"/>
      <c r="TE56" s="121"/>
      <c r="TF56" s="121"/>
      <c r="TG56" s="121"/>
      <c r="TH56" s="121"/>
      <c r="TI56" s="121"/>
      <c r="TJ56" s="121"/>
      <c r="TK56" s="121"/>
      <c r="TL56" s="121"/>
      <c r="TM56" s="121"/>
      <c r="TN56" s="121"/>
      <c r="TO56" s="121"/>
      <c r="TP56" s="121"/>
      <c r="TQ56" s="121"/>
      <c r="TR56" s="121"/>
      <c r="TS56" s="121"/>
      <c r="TT56" s="121"/>
      <c r="TU56" s="121"/>
      <c r="TV56" s="121"/>
      <c r="TW56" s="121"/>
      <c r="TX56" s="121"/>
      <c r="TY56" s="121"/>
      <c r="TZ56" s="121"/>
      <c r="UA56" s="121"/>
      <c r="UB56" s="121"/>
      <c r="UC56" s="121"/>
      <c r="UD56" s="121"/>
      <c r="UE56" s="121"/>
      <c r="UF56" s="121"/>
      <c r="UG56" s="121"/>
      <c r="UH56" s="121"/>
      <c r="UI56" s="121"/>
      <c r="UJ56" s="121"/>
      <c r="UK56" s="121"/>
      <c r="UL56" s="121"/>
      <c r="UM56" s="121"/>
      <c r="UN56" s="121"/>
      <c r="UO56" s="121"/>
      <c r="UP56" s="121"/>
      <c r="UQ56" s="121"/>
      <c r="UR56" s="121"/>
      <c r="US56" s="121"/>
      <c r="UT56" s="121"/>
      <c r="UU56" s="121"/>
      <c r="UV56" s="121"/>
      <c r="UW56" s="121"/>
      <c r="UX56" s="121"/>
      <c r="UY56" s="121"/>
      <c r="UZ56" s="121"/>
      <c r="VA56" s="121"/>
      <c r="VB56" s="121"/>
      <c r="VC56" s="121"/>
      <c r="VD56" s="121"/>
      <c r="VE56" s="121"/>
      <c r="VF56" s="121"/>
      <c r="VG56" s="121"/>
      <c r="VH56" s="121"/>
      <c r="VI56" s="121"/>
      <c r="VJ56" s="121"/>
      <c r="VK56" s="121"/>
      <c r="VL56" s="121"/>
      <c r="VM56" s="121"/>
      <c r="VN56" s="121"/>
      <c r="VO56" s="121"/>
      <c r="VP56" s="121"/>
      <c r="VQ56" s="121"/>
      <c r="VR56" s="121"/>
      <c r="VS56" s="121"/>
      <c r="VT56" s="121"/>
      <c r="VU56" s="121"/>
      <c r="VV56" s="121"/>
      <c r="VW56" s="121"/>
      <c r="VX56" s="121"/>
      <c r="VY56" s="121"/>
      <c r="VZ56" s="121"/>
      <c r="WA56" s="121"/>
      <c r="WB56" s="121"/>
      <c r="WC56" s="121"/>
      <c r="WD56" s="121"/>
      <c r="WE56" s="121"/>
      <c r="WF56" s="121"/>
      <c r="WG56" s="121"/>
      <c r="WH56" s="121"/>
      <c r="WI56" s="121"/>
      <c r="WJ56" s="121"/>
      <c r="WK56" s="121"/>
      <c r="WL56" s="121"/>
      <c r="WM56" s="121"/>
      <c r="WN56" s="121"/>
      <c r="WO56" s="121"/>
      <c r="WP56" s="121"/>
      <c r="WQ56" s="121"/>
      <c r="WR56" s="121"/>
      <c r="WS56" s="121"/>
      <c r="WT56" s="121"/>
      <c r="WU56" s="121"/>
      <c r="WV56" s="121"/>
      <c r="WW56" s="121"/>
      <c r="WX56" s="121"/>
      <c r="WY56" s="121"/>
      <c r="WZ56" s="121"/>
      <c r="XA56" s="121"/>
      <c r="XB56" s="121"/>
      <c r="XC56" s="121"/>
      <c r="XD56" s="121"/>
      <c r="XE56" s="121"/>
      <c r="XF56" s="121"/>
      <c r="XG56" s="121"/>
      <c r="XH56" s="121"/>
      <c r="XI56" s="178"/>
      <c r="XJ56" s="121"/>
      <c r="XK56" s="121"/>
      <c r="XL56" s="121"/>
      <c r="XM56" s="121"/>
      <c r="XN56" s="121"/>
      <c r="XO56" s="121"/>
      <c r="XP56" s="121"/>
      <c r="XQ56" s="121"/>
      <c r="XR56" s="121"/>
      <c r="XS56" s="121"/>
      <c r="XT56" s="121"/>
      <c r="XU56" s="121"/>
      <c r="XV56" s="121"/>
      <c r="XW56" s="121"/>
      <c r="XX56" s="121"/>
      <c r="XY56" s="121"/>
      <c r="XZ56" s="121"/>
      <c r="YA56" s="121"/>
      <c r="YB56" s="121"/>
      <c r="YC56" s="84"/>
      <c r="YD56" s="121"/>
      <c r="YE56" s="121"/>
      <c r="YF56" s="121"/>
      <c r="YG56" s="121"/>
      <c r="YH56" s="121"/>
      <c r="YI56" s="121"/>
      <c r="YJ56" s="121"/>
      <c r="YK56" s="121"/>
      <c r="YL56" s="121"/>
      <c r="YM56" s="121"/>
      <c r="YN56" s="121"/>
      <c r="YO56" s="121"/>
      <c r="YP56" s="121"/>
      <c r="YQ56" s="121"/>
      <c r="YR56" s="121"/>
      <c r="YS56" s="121"/>
      <c r="YT56" s="121"/>
      <c r="YU56" s="121"/>
      <c r="YV56" s="121"/>
      <c r="YW56" s="121"/>
      <c r="YX56" s="121"/>
      <c r="YY56" s="121"/>
      <c r="YZ56" s="121"/>
      <c r="ZA56" s="121"/>
      <c r="ZB56" s="121"/>
      <c r="ZC56" s="121"/>
      <c r="ZD56" s="121"/>
      <c r="ZE56" s="121"/>
      <c r="ZF56" s="121"/>
      <c r="ZG56" s="121"/>
      <c r="ZH56" s="121"/>
      <c r="ZI56" s="121"/>
      <c r="ZJ56" s="121"/>
      <c r="ZK56" s="121"/>
      <c r="ZL56" s="121"/>
      <c r="ZM56" s="121"/>
      <c r="ZN56" s="121"/>
      <c r="ZO56" s="121"/>
      <c r="ZP56" s="121"/>
      <c r="ZQ56" s="121"/>
      <c r="ZR56" s="121"/>
      <c r="ZS56" s="121"/>
      <c r="ZT56" s="121"/>
      <c r="ZU56" s="121"/>
      <c r="ZV56" s="121"/>
      <c r="ZW56" s="121"/>
      <c r="ZX56" s="121"/>
      <c r="ZY56" s="121"/>
      <c r="ZZ56" s="121"/>
      <c r="AAA56" s="121"/>
      <c r="AAB56" s="121"/>
      <c r="AAC56" s="121"/>
      <c r="AAD56" s="121"/>
      <c r="AAE56" s="121"/>
      <c r="AAF56" s="121"/>
      <c r="AAG56" s="121"/>
      <c r="AAH56" s="121"/>
      <c r="AAI56" s="121"/>
      <c r="AAJ56" s="121"/>
      <c r="AAK56" s="121"/>
      <c r="AAL56" s="121"/>
      <c r="AAM56" s="121"/>
      <c r="AAN56" s="121"/>
      <c r="AAO56" s="121"/>
      <c r="AAP56" s="121"/>
      <c r="AAQ56" s="121"/>
      <c r="AAR56" s="121"/>
      <c r="AAS56" s="121"/>
      <c r="AAT56" s="121"/>
      <c r="AAU56" s="121"/>
      <c r="AAV56" s="121"/>
      <c r="AAW56" s="121"/>
      <c r="AAX56" s="121"/>
      <c r="AAY56" s="121"/>
      <c r="AAZ56" s="121"/>
      <c r="ABA56" s="121"/>
      <c r="ABB56" s="121"/>
      <c r="ABC56" s="121"/>
      <c r="ABD56" s="121"/>
      <c r="ABE56" s="121"/>
      <c r="ABF56" s="121"/>
      <c r="ABG56" s="121"/>
      <c r="ABH56" s="121"/>
      <c r="ABI56" s="121"/>
      <c r="AEE56" s="84"/>
      <c r="AEF56" s="84"/>
      <c r="AEG56" s="84"/>
      <c r="AEH56" s="84"/>
      <c r="AEI56" s="84"/>
      <c r="AEJ56" s="84"/>
      <c r="AEK56" s="84"/>
      <c r="AEL56" s="84"/>
      <c r="AEM56" s="84"/>
      <c r="AEN56" s="84"/>
      <c r="AEO56" s="84"/>
      <c r="AEP56" s="84"/>
      <c r="AEQ56" s="84"/>
      <c r="AER56" s="84"/>
      <c r="AES56" s="84"/>
      <c r="AET56" s="84"/>
      <c r="AEU56" s="84"/>
      <c r="AEV56" s="84"/>
      <c r="AEW56" s="84"/>
      <c r="AEX56" s="84"/>
      <c r="AEY56" s="84"/>
      <c r="AEZ56" s="84"/>
      <c r="AFA56" s="84"/>
      <c r="AFB56" s="84"/>
      <c r="AFC56" s="84"/>
      <c r="AFD56" s="84"/>
      <c r="AFE56" s="84"/>
      <c r="AFF56" s="84"/>
      <c r="AFG56" s="84"/>
      <c r="AFH56" s="84"/>
      <c r="AFI56" s="84"/>
      <c r="AFJ56" s="84"/>
      <c r="AFK56" s="84"/>
      <c r="AFL56" s="84"/>
      <c r="AFM56" s="84"/>
      <c r="AFN56" s="84"/>
      <c r="AFO56" s="84"/>
      <c r="AFP56" s="84"/>
      <c r="AFQ56" s="84"/>
      <c r="AFR56" s="84"/>
      <c r="AFS56" s="84"/>
      <c r="AFT56" s="84"/>
      <c r="AFU56" s="84"/>
      <c r="AFV56" s="84"/>
      <c r="AFW56" s="84"/>
      <c r="AFX56" s="84"/>
      <c r="AFY56" s="84"/>
      <c r="AFZ56" s="84"/>
      <c r="AGA56" s="84"/>
      <c r="AGB56" s="84"/>
      <c r="AGC56" s="84"/>
      <c r="AGD56" s="84"/>
      <c r="AGE56" s="84"/>
      <c r="AGF56" s="84"/>
      <c r="AGG56" s="84"/>
      <c r="AGH56" s="84"/>
      <c r="AHT56" s="121"/>
      <c r="AHU56" s="121"/>
      <c r="AHV56" s="121"/>
      <c r="AHW56" s="121"/>
      <c r="AHX56" s="121"/>
      <c r="AHY56" s="121"/>
      <c r="AHZ56" s="121"/>
      <c r="AIA56" s="121"/>
      <c r="AIB56" s="121"/>
      <c r="AIC56" s="121"/>
      <c r="AID56" s="121"/>
      <c r="AIE56" s="121"/>
      <c r="AIF56" s="121"/>
      <c r="AIG56" s="121"/>
      <c r="AIH56" s="121"/>
      <c r="AII56" s="121"/>
      <c r="AIJ56" s="121"/>
      <c r="AIK56" s="121"/>
      <c r="AIL56" s="121"/>
      <c r="AIM56" s="121"/>
      <c r="AIN56" s="121"/>
      <c r="AIO56" s="121"/>
      <c r="AIP56" s="121"/>
      <c r="AIQ56" s="121"/>
      <c r="AIR56" s="121"/>
      <c r="AIS56" s="121"/>
      <c r="AIT56" s="121"/>
      <c r="AIU56" s="121"/>
      <c r="AIV56" s="201" t="s">
        <v>937</v>
      </c>
      <c r="AIW56" s="401"/>
      <c r="AIX56" s="121"/>
      <c r="AIY56" s="121"/>
      <c r="AIZ56" s="121"/>
      <c r="AJA56" s="121"/>
      <c r="AJB56" s="121"/>
      <c r="AJC56" s="121"/>
      <c r="AJD56" s="121"/>
      <c r="AJE56" s="121"/>
      <c r="AJF56" s="121"/>
      <c r="AJG56" s="121"/>
      <c r="AJH56" s="121"/>
      <c r="AJI56" s="201" t="s">
        <v>493</v>
      </c>
      <c r="AJJ56" s="84" t="s">
        <v>72</v>
      </c>
      <c r="AJK56" s="84" t="s">
        <v>72</v>
      </c>
      <c r="AJL56" s="84" t="s">
        <v>72</v>
      </c>
      <c r="AJM56" s="121"/>
      <c r="AJN56" s="121"/>
      <c r="AJO56" s="121"/>
      <c r="AJP56" s="84" t="s">
        <v>73</v>
      </c>
      <c r="AJQ56" s="84" t="s">
        <v>73</v>
      </c>
      <c r="AJR56" s="84" t="s">
        <v>74</v>
      </c>
      <c r="AJS56" s="84" t="s">
        <v>74</v>
      </c>
      <c r="AJV56" s="84" t="s">
        <v>75</v>
      </c>
      <c r="AJW56" s="84" t="s">
        <v>76</v>
      </c>
      <c r="AJX56" s="84" t="s">
        <v>76</v>
      </c>
      <c r="AJY56" s="84" t="s">
        <v>77</v>
      </c>
      <c r="AJZ56" s="84" t="s">
        <v>78</v>
      </c>
      <c r="AKC56" s="84" t="s">
        <v>79</v>
      </c>
      <c r="AKD56" s="84" t="s">
        <v>81</v>
      </c>
      <c r="AKE56" s="84" t="s">
        <v>81</v>
      </c>
      <c r="AKF56" s="84" t="s">
        <v>82</v>
      </c>
      <c r="AKG56" s="84" t="s">
        <v>82</v>
      </c>
      <c r="AKH56" s="84" t="s">
        <v>82</v>
      </c>
      <c r="AKJ56" s="84" t="s">
        <v>83</v>
      </c>
      <c r="AKQ56" s="84" t="s">
        <v>83</v>
      </c>
      <c r="AKR56" s="84" t="s">
        <v>84</v>
      </c>
      <c r="AKS56" s="84" t="s">
        <v>84</v>
      </c>
      <c r="AKT56" s="84" t="s">
        <v>85</v>
      </c>
      <c r="AKU56" s="84" t="s">
        <v>85</v>
      </c>
      <c r="AKX56" s="84" t="s">
        <v>85</v>
      </c>
      <c r="AKY56" s="84" t="s">
        <v>86</v>
      </c>
      <c r="AKZ56" s="84" t="s">
        <v>86</v>
      </c>
      <c r="ALA56" s="84" t="s">
        <v>87</v>
      </c>
      <c r="ALB56" s="84" t="s">
        <v>87</v>
      </c>
      <c r="ALE56" s="84" t="s">
        <v>88</v>
      </c>
      <c r="ALF56" s="84" t="s">
        <v>88</v>
      </c>
      <c r="ALG56" s="84" t="s">
        <v>89</v>
      </c>
      <c r="ALH56" s="84" t="s">
        <v>90</v>
      </c>
      <c r="ALI56" s="84" t="s">
        <v>90</v>
      </c>
      <c r="ALL56" s="84" t="s">
        <v>90</v>
      </c>
      <c r="ALM56" s="84" t="s">
        <v>91</v>
      </c>
      <c r="ALN56" s="84" t="s">
        <v>91</v>
      </c>
      <c r="ALO56" s="84" t="s">
        <v>91</v>
      </c>
      <c r="ALP56" s="84" t="s">
        <v>91</v>
      </c>
      <c r="ALS56" s="84" t="s">
        <v>92</v>
      </c>
      <c r="ALT56" s="84" t="s">
        <v>92</v>
      </c>
      <c r="ALU56" s="84" t="s">
        <v>92</v>
      </c>
      <c r="ALV56" s="84" t="s">
        <v>82</v>
      </c>
      <c r="ALW56" s="84" t="s">
        <v>82</v>
      </c>
      <c r="AMC56" s="84" t="s">
        <v>82</v>
      </c>
      <c r="AMD56" s="84" t="s">
        <v>82</v>
      </c>
      <c r="AME56" s="84" t="s">
        <v>261</v>
      </c>
      <c r="AMG56" s="84" t="s">
        <v>94</v>
      </c>
      <c r="AMH56" s="84" t="s">
        <v>42</v>
      </c>
      <c r="AMI56" s="84" t="s">
        <v>42</v>
      </c>
      <c r="AMJ56" s="84" t="s">
        <v>42</v>
      </c>
      <c r="AMK56" s="84" t="s">
        <v>42</v>
      </c>
      <c r="AMN56" s="84" t="s">
        <v>42</v>
      </c>
      <c r="AMO56" s="84" t="s">
        <v>95</v>
      </c>
      <c r="AMP56" s="84" t="s">
        <v>96</v>
      </c>
      <c r="AMQ56" s="84" t="s">
        <v>97</v>
      </c>
      <c r="AMR56" s="84" t="s">
        <v>82</v>
      </c>
      <c r="AMS56" s="84" t="s">
        <v>82</v>
      </c>
      <c r="AMV56" s="84" t="s">
        <v>82</v>
      </c>
      <c r="AMW56" s="84" t="s">
        <v>82</v>
      </c>
      <c r="AMX56" s="86" t="s">
        <v>98</v>
      </c>
      <c r="AOA56" s="170"/>
    </row>
    <row r="57" spans="1:1067" s="119" customFormat="1" ht="14.25" hidden="1" customHeight="1" outlineLevel="1" thickBot="1">
      <c r="A57" s="155" t="s">
        <v>224</v>
      </c>
      <c r="B57" s="54">
        <f>G63</f>
        <v>614.54971214999989</v>
      </c>
      <c r="C57" s="32" t="s">
        <v>225</v>
      </c>
      <c r="D57" s="670">
        <f>SUM(I57:AIK57)</f>
        <v>0</v>
      </c>
      <c r="E57" s="55">
        <f t="shared" ref="E57:E62" si="65">SUM(D57/G57)</f>
        <v>0</v>
      </c>
      <c r="F57" s="179"/>
      <c r="G57" s="49">
        <f>G63*0.262</f>
        <v>161.01202458329999</v>
      </c>
      <c r="H57" s="156">
        <f t="shared" ref="H57:H62" si="66">SUM(I57:ATR57)</f>
        <v>243.3585376186812</v>
      </c>
      <c r="OA57" s="136"/>
      <c r="OB57" s="136"/>
      <c r="OC57" s="136"/>
      <c r="OD57" s="136"/>
      <c r="OE57" s="136"/>
      <c r="OF57" s="136"/>
      <c r="OG57" s="136"/>
      <c r="OH57" s="136"/>
      <c r="OI57" s="136"/>
      <c r="OJ57" s="136"/>
      <c r="OK57" s="136"/>
      <c r="OL57" s="136"/>
      <c r="OM57" s="136"/>
      <c r="ON57" s="136"/>
      <c r="OO57" s="136"/>
      <c r="OP57" s="136"/>
      <c r="OQ57" s="136"/>
      <c r="OR57" s="136"/>
      <c r="OS57" s="136"/>
      <c r="OT57" s="136"/>
      <c r="OU57" s="136"/>
      <c r="OV57" s="136"/>
      <c r="OW57" s="136"/>
      <c r="OX57" s="136"/>
      <c r="OY57" s="136"/>
      <c r="OZ57" s="136"/>
      <c r="PA57" s="136"/>
      <c r="PB57" s="136"/>
      <c r="PC57" s="136"/>
      <c r="PD57" s="136"/>
      <c r="PE57" s="136"/>
      <c r="PF57" s="136"/>
      <c r="PG57" s="136"/>
      <c r="PH57" s="136"/>
      <c r="PI57" s="136"/>
      <c r="PJ57" s="136"/>
      <c r="PK57" s="136"/>
      <c r="PL57" s="136"/>
      <c r="PM57" s="136"/>
      <c r="PN57" s="136"/>
      <c r="PO57" s="136"/>
      <c r="PP57" s="136"/>
      <c r="PQ57" s="136"/>
      <c r="PR57" s="136"/>
      <c r="PS57" s="136"/>
      <c r="PT57" s="136"/>
      <c r="PU57" s="136"/>
      <c r="PV57" s="136"/>
      <c r="PW57" s="136"/>
      <c r="PX57" s="136"/>
      <c r="PY57" s="136"/>
      <c r="PZ57" s="136"/>
      <c r="QA57" s="136"/>
      <c r="QB57" s="136"/>
      <c r="QC57" s="136"/>
      <c r="QD57" s="136"/>
      <c r="QE57" s="136"/>
      <c r="QF57" s="136"/>
      <c r="QG57" s="136"/>
      <c r="QH57" s="136"/>
      <c r="QI57" s="136"/>
      <c r="QJ57" s="136"/>
      <c r="QK57" s="136"/>
      <c r="QL57" s="136"/>
      <c r="QM57" s="136"/>
      <c r="QN57" s="136"/>
      <c r="QO57" s="136"/>
      <c r="QP57" s="136"/>
      <c r="QQ57" s="136"/>
      <c r="QR57" s="136"/>
      <c r="QS57" s="136"/>
      <c r="QT57" s="136"/>
      <c r="QU57" s="136"/>
      <c r="QV57" s="136"/>
      <c r="QW57" s="136"/>
      <c r="QX57" s="136"/>
      <c r="QY57" s="136"/>
      <c r="QZ57" s="136"/>
      <c r="RA57" s="136"/>
      <c r="RB57" s="136"/>
      <c r="RC57" s="136"/>
      <c r="RD57" s="136"/>
      <c r="RE57" s="136"/>
      <c r="RF57" s="136"/>
      <c r="RG57" s="136"/>
      <c r="RH57" s="136"/>
      <c r="RI57" s="136"/>
      <c r="RJ57" s="136"/>
      <c r="RK57" s="136"/>
      <c r="RL57" s="136"/>
      <c r="RM57" s="136"/>
      <c r="RN57" s="136"/>
      <c r="RO57" s="136"/>
      <c r="RP57" s="136"/>
      <c r="RQ57" s="136"/>
      <c r="RR57" s="136"/>
      <c r="RS57" s="136"/>
      <c r="RT57" s="136"/>
      <c r="RU57" s="136"/>
      <c r="RV57" s="136"/>
      <c r="RW57" s="136"/>
      <c r="RX57" s="136"/>
      <c r="RY57" s="136"/>
      <c r="RZ57" s="136"/>
      <c r="SA57" s="136"/>
      <c r="SB57" s="136"/>
      <c r="SC57" s="136"/>
      <c r="SD57" s="136"/>
      <c r="SE57" s="136"/>
      <c r="ST57" s="136"/>
      <c r="AAS57" s="138"/>
      <c r="AIW57" s="138"/>
      <c r="AJI57" s="119">
        <v>6</v>
      </c>
      <c r="AJJ57" s="47">
        <v>13.308461122499999</v>
      </c>
      <c r="AJK57" s="47">
        <v>22.430460449351852</v>
      </c>
      <c r="AJL57" s="47">
        <v>20.199793712539279</v>
      </c>
      <c r="AJP57" s="47">
        <v>23.768860491439394</v>
      </c>
      <c r="AJQ57" s="47">
        <v>20.824380398846802</v>
      </c>
      <c r="AJR57" s="47">
        <v>17.210700285210436</v>
      </c>
      <c r="AJS57" s="47">
        <v>20.913607068319305</v>
      </c>
      <c r="AJV57" s="47">
        <v>20.065953708330525</v>
      </c>
      <c r="AJW57" s="47">
        <v>14.667740205244106</v>
      </c>
      <c r="AJX57" s="47">
        <v>12.615526807376543</v>
      </c>
      <c r="AJY57" s="47">
        <v>12.124780125277777</v>
      </c>
      <c r="AJZ57" s="47">
        <v>10.60792674424523</v>
      </c>
      <c r="AKC57" s="47">
        <v>14.310173249999998</v>
      </c>
      <c r="AKD57" s="47">
        <v>14.310173249999998</v>
      </c>
      <c r="AKE57" s="47"/>
      <c r="AKG57" s="47"/>
      <c r="AKH57" s="47"/>
      <c r="AKJ57" s="47"/>
      <c r="AKM57" s="47"/>
      <c r="AKQ57" s="47"/>
      <c r="AKX57" s="47"/>
      <c r="AKY57" s="47"/>
      <c r="AKZ57" s="47"/>
      <c r="ALA57" s="47"/>
      <c r="ALB57" s="47"/>
      <c r="ALE57" s="47"/>
      <c r="ALF57" s="47"/>
      <c r="ALG57" s="47"/>
      <c r="ALH57" s="47"/>
      <c r="ALI57" s="47"/>
      <c r="ALL57" s="47"/>
      <c r="ALM57" s="47"/>
      <c r="ALN57" s="47"/>
      <c r="ALO57" s="47"/>
      <c r="ALP57" s="47"/>
      <c r="ALS57" s="47"/>
      <c r="ALT57" s="47"/>
      <c r="ALU57" s="47"/>
      <c r="AME57" s="47"/>
    </row>
    <row r="58" spans="1:1067" s="119" customFormat="1" ht="14.25" hidden="1" customHeight="1" outlineLevel="1" thickBot="1">
      <c r="A58" s="157" t="s">
        <v>226</v>
      </c>
      <c r="B58" s="59"/>
      <c r="C58" s="32" t="s">
        <v>227</v>
      </c>
      <c r="D58" s="670">
        <f t="shared" ref="D58:D62" si="67">SUM(I58:AIK58)</f>
        <v>0</v>
      </c>
      <c r="E58" s="55">
        <f t="shared" si="65"/>
        <v>0</v>
      </c>
      <c r="F58" s="179"/>
      <c r="G58" s="49">
        <f>G63*0.106</f>
        <v>65.142269487899981</v>
      </c>
      <c r="H58" s="156">
        <f t="shared" si="66"/>
        <v>93.165142480769234</v>
      </c>
      <c r="OA58" s="136"/>
      <c r="OB58" s="136"/>
      <c r="OC58" s="136"/>
      <c r="OD58" s="136"/>
      <c r="OE58" s="136"/>
      <c r="OF58" s="136"/>
      <c r="OG58" s="136"/>
      <c r="OH58" s="136"/>
      <c r="OI58" s="136"/>
      <c r="OJ58" s="136"/>
      <c r="OK58" s="136"/>
      <c r="OL58" s="136"/>
      <c r="OM58" s="136"/>
      <c r="ON58" s="136"/>
      <c r="OO58" s="136"/>
      <c r="OP58" s="136"/>
      <c r="OQ58" s="136"/>
      <c r="OR58" s="136"/>
      <c r="OS58" s="136"/>
      <c r="OT58" s="136"/>
      <c r="OU58" s="136"/>
      <c r="OV58" s="136"/>
      <c r="OW58" s="136"/>
      <c r="OX58" s="136"/>
      <c r="OY58" s="136"/>
      <c r="OZ58" s="136"/>
      <c r="PA58" s="136"/>
      <c r="PB58" s="136"/>
      <c r="PC58" s="136"/>
      <c r="PD58" s="136"/>
      <c r="PE58" s="136"/>
      <c r="PF58" s="136"/>
      <c r="PG58" s="136"/>
      <c r="PH58" s="136"/>
      <c r="PI58" s="136"/>
      <c r="PJ58" s="136"/>
      <c r="PK58" s="136"/>
      <c r="PL58" s="136"/>
      <c r="PM58" s="136"/>
      <c r="PN58" s="136"/>
      <c r="PO58" s="136"/>
      <c r="PP58" s="136"/>
      <c r="PQ58" s="136"/>
      <c r="PR58" s="136"/>
      <c r="PS58" s="136"/>
      <c r="PT58" s="136"/>
      <c r="PU58" s="136"/>
      <c r="PV58" s="136"/>
      <c r="PW58" s="136"/>
      <c r="PX58" s="136"/>
      <c r="PY58" s="136"/>
      <c r="PZ58" s="136"/>
      <c r="QA58" s="136"/>
      <c r="QB58" s="136"/>
      <c r="QC58" s="136"/>
      <c r="QD58" s="136"/>
      <c r="QE58" s="136"/>
      <c r="QF58" s="136"/>
      <c r="QG58" s="136"/>
      <c r="QH58" s="136"/>
      <c r="QI58" s="136"/>
      <c r="QJ58" s="136"/>
      <c r="QK58" s="136"/>
      <c r="QL58" s="136"/>
      <c r="QM58" s="136"/>
      <c r="QN58" s="136"/>
      <c r="QO58" s="136"/>
      <c r="QP58" s="136"/>
      <c r="QQ58" s="136"/>
      <c r="QR58" s="136"/>
      <c r="QS58" s="136"/>
      <c r="QT58" s="136"/>
      <c r="QU58" s="136"/>
      <c r="QV58" s="136"/>
      <c r="QW58" s="136"/>
      <c r="QX58" s="136"/>
      <c r="QY58" s="136"/>
      <c r="QZ58" s="136"/>
      <c r="RA58" s="136"/>
      <c r="RB58" s="136"/>
      <c r="RC58" s="136"/>
      <c r="RD58" s="136"/>
      <c r="RE58" s="136"/>
      <c r="RF58" s="136"/>
      <c r="RG58" s="136"/>
      <c r="RH58" s="136"/>
      <c r="RI58" s="136"/>
      <c r="RJ58" s="136"/>
      <c r="RK58" s="136"/>
      <c r="RL58" s="136"/>
      <c r="RM58" s="136"/>
      <c r="RN58" s="136"/>
      <c r="RO58" s="136"/>
      <c r="RP58" s="136"/>
      <c r="RQ58" s="136"/>
      <c r="RR58" s="136"/>
      <c r="RS58" s="136"/>
      <c r="RT58" s="136"/>
      <c r="RU58" s="136"/>
      <c r="RV58" s="136"/>
      <c r="RW58" s="136"/>
      <c r="RX58" s="136"/>
      <c r="RY58" s="136"/>
      <c r="RZ58" s="136"/>
      <c r="SA58" s="136"/>
      <c r="SB58" s="136"/>
      <c r="SC58" s="136"/>
      <c r="SD58" s="136"/>
      <c r="SE58" s="136"/>
      <c r="ST58" s="136"/>
      <c r="AAS58" s="138"/>
      <c r="AIW58" s="138"/>
      <c r="AJJ58" s="47">
        <v>0</v>
      </c>
      <c r="AJK58" s="47">
        <v>0</v>
      </c>
      <c r="AJL58" s="47">
        <v>0</v>
      </c>
      <c r="AJP58" s="47">
        <v>0</v>
      </c>
      <c r="AJQ58" s="47">
        <v>0</v>
      </c>
      <c r="AJR58" s="47">
        <v>7.7490593333333324</v>
      </c>
      <c r="AJS58" s="47">
        <v>0</v>
      </c>
      <c r="AJV58" s="47">
        <v>0</v>
      </c>
      <c r="AJW58" s="47">
        <v>0</v>
      </c>
      <c r="AJX58" s="47">
        <v>0</v>
      </c>
      <c r="AJY58" s="47">
        <v>0</v>
      </c>
      <c r="AJZ58" s="47">
        <v>8</v>
      </c>
      <c r="AKC58" s="47">
        <v>7.7490593333333324</v>
      </c>
      <c r="AKD58" s="47">
        <v>7.7490593333333324</v>
      </c>
      <c r="AKE58" s="47">
        <v>7.7490593333333324</v>
      </c>
      <c r="AKF58" s="47">
        <v>3.8745296666666662</v>
      </c>
      <c r="AKG58" s="47">
        <v>7.7490593333333324</v>
      </c>
      <c r="AKH58" s="47">
        <v>4.7965932171474348</v>
      </c>
      <c r="AKJ58" s="47">
        <v>6.7524855969551272</v>
      </c>
      <c r="AKQ58" s="47">
        <v>4.8431620833333326</v>
      </c>
      <c r="AKR58" s="47">
        <v>4.8431620833333326</v>
      </c>
      <c r="AKS58" s="47">
        <v>0</v>
      </c>
      <c r="AKT58" s="47">
        <v>0</v>
      </c>
      <c r="AKU58" s="47">
        <v>5.8117944999999986</v>
      </c>
      <c r="AKX58" s="47">
        <v>0</v>
      </c>
      <c r="AKY58" s="47">
        <v>7.7490593333333324</v>
      </c>
      <c r="AKZ58" s="47">
        <v>7.7490593333333324</v>
      </c>
      <c r="ALA58" s="47"/>
      <c r="ALB58" s="47"/>
      <c r="ALE58" s="47"/>
      <c r="ALF58" s="47"/>
      <c r="ALG58" s="47"/>
      <c r="ALH58" s="47"/>
      <c r="ALI58" s="47"/>
      <c r="ALL58" s="47"/>
      <c r="ALM58" s="47"/>
      <c r="ALN58" s="47"/>
      <c r="ALO58" s="47"/>
      <c r="ALP58" s="47"/>
      <c r="ALS58" s="47"/>
      <c r="ALT58" s="47"/>
      <c r="ALU58" s="47"/>
    </row>
    <row r="59" spans="1:1067" s="119" customFormat="1" ht="14.25" hidden="1" customHeight="1" outlineLevel="1" thickBot="1">
      <c r="A59" s="158" t="s">
        <v>228</v>
      </c>
      <c r="B59" s="61"/>
      <c r="C59" s="32" t="s">
        <v>229</v>
      </c>
      <c r="D59" s="670">
        <f t="shared" si="67"/>
        <v>0</v>
      </c>
      <c r="E59" s="55">
        <f t="shared" si="65"/>
        <v>0</v>
      </c>
      <c r="F59" s="180"/>
      <c r="G59" s="49">
        <f>G63*0.334</f>
        <v>205.25960385809998</v>
      </c>
      <c r="H59" s="156">
        <f t="shared" si="66"/>
        <v>298.67368354166666</v>
      </c>
      <c r="OA59" s="136"/>
      <c r="OB59" s="136"/>
      <c r="OC59" s="136"/>
      <c r="OD59" s="136"/>
      <c r="OE59" s="136"/>
      <c r="OF59" s="136"/>
      <c r="OG59" s="136"/>
      <c r="OH59" s="136"/>
      <c r="OI59" s="136"/>
      <c r="OJ59" s="136"/>
      <c r="OK59" s="136"/>
      <c r="OL59" s="136"/>
      <c r="OM59" s="136"/>
      <c r="ON59" s="136"/>
      <c r="OO59" s="136"/>
      <c r="OP59" s="136"/>
      <c r="OQ59" s="136"/>
      <c r="OR59" s="136"/>
      <c r="OS59" s="136"/>
      <c r="OT59" s="136"/>
      <c r="OU59" s="136"/>
      <c r="OV59" s="136"/>
      <c r="OW59" s="136"/>
      <c r="OX59" s="136"/>
      <c r="OY59" s="136"/>
      <c r="OZ59" s="136"/>
      <c r="PA59" s="136"/>
      <c r="PB59" s="136"/>
      <c r="PC59" s="136"/>
      <c r="PD59" s="136"/>
      <c r="PE59" s="136"/>
      <c r="PF59" s="136"/>
      <c r="PG59" s="136"/>
      <c r="PH59" s="136"/>
      <c r="PI59" s="136"/>
      <c r="PJ59" s="136"/>
      <c r="PK59" s="136"/>
      <c r="PL59" s="136"/>
      <c r="PM59" s="136"/>
      <c r="PN59" s="136"/>
      <c r="PO59" s="136"/>
      <c r="PP59" s="136"/>
      <c r="PQ59" s="136"/>
      <c r="PR59" s="136"/>
      <c r="PS59" s="136"/>
      <c r="PT59" s="136"/>
      <c r="PU59" s="136"/>
      <c r="PV59" s="136"/>
      <c r="PW59" s="136"/>
      <c r="PX59" s="136"/>
      <c r="PY59" s="136"/>
      <c r="PZ59" s="136"/>
      <c r="QA59" s="136"/>
      <c r="QB59" s="136"/>
      <c r="QC59" s="136"/>
      <c r="QD59" s="136"/>
      <c r="QE59" s="136"/>
      <c r="QF59" s="136"/>
      <c r="QG59" s="136"/>
      <c r="QH59" s="136"/>
      <c r="QI59" s="136"/>
      <c r="QJ59" s="136"/>
      <c r="QK59" s="136"/>
      <c r="QL59" s="136"/>
      <c r="QM59" s="136"/>
      <c r="QN59" s="136"/>
      <c r="QO59" s="136"/>
      <c r="QP59" s="136"/>
      <c r="QQ59" s="136"/>
      <c r="QR59" s="136"/>
      <c r="QS59" s="136"/>
      <c r="QT59" s="136"/>
      <c r="QU59" s="136"/>
      <c r="QV59" s="136"/>
      <c r="QW59" s="136"/>
      <c r="QX59" s="136"/>
      <c r="QY59" s="136"/>
      <c r="QZ59" s="136"/>
      <c r="RA59" s="136"/>
      <c r="RB59" s="136"/>
      <c r="RC59" s="136"/>
      <c r="RD59" s="136"/>
      <c r="RE59" s="136"/>
      <c r="RF59" s="136"/>
      <c r="RG59" s="136"/>
      <c r="RH59" s="136"/>
      <c r="RI59" s="136"/>
      <c r="RJ59" s="136"/>
      <c r="RK59" s="136"/>
      <c r="RL59" s="136"/>
      <c r="RM59" s="136"/>
      <c r="RN59" s="136"/>
      <c r="RO59" s="136"/>
      <c r="RP59" s="136"/>
      <c r="RQ59" s="136"/>
      <c r="RR59" s="136"/>
      <c r="RS59" s="136"/>
      <c r="RT59" s="136"/>
      <c r="RU59" s="136"/>
      <c r="RV59" s="136"/>
      <c r="RW59" s="136"/>
      <c r="RX59" s="136"/>
      <c r="RY59" s="136"/>
      <c r="RZ59" s="136"/>
      <c r="SA59" s="136"/>
      <c r="SB59" s="136"/>
      <c r="SC59" s="136"/>
      <c r="SD59" s="136"/>
      <c r="SE59" s="136"/>
      <c r="ST59" s="136"/>
      <c r="AAS59" s="138"/>
      <c r="AIW59" s="138"/>
      <c r="AJJ59" s="47">
        <v>0</v>
      </c>
      <c r="AJK59" s="47">
        <v>0</v>
      </c>
      <c r="AJL59" s="47">
        <v>0</v>
      </c>
      <c r="AJP59" s="47">
        <v>0</v>
      </c>
      <c r="AJQ59" s="47">
        <v>0</v>
      </c>
      <c r="AJR59" s="47">
        <v>0</v>
      </c>
      <c r="AJS59" s="47">
        <v>0</v>
      </c>
      <c r="AJV59" s="47">
        <v>0</v>
      </c>
      <c r="AJW59" s="47">
        <v>0</v>
      </c>
      <c r="AJX59" s="47">
        <v>0</v>
      </c>
      <c r="AJY59" s="47">
        <v>0</v>
      </c>
      <c r="AJZ59" s="47">
        <v>0</v>
      </c>
      <c r="AKJ59" s="47">
        <v>12.244975833333333</v>
      </c>
      <c r="AKQ59" s="47">
        <v>20</v>
      </c>
      <c r="AKR59" s="47">
        <v>20</v>
      </c>
      <c r="AKS59" s="47">
        <v>20</v>
      </c>
      <c r="AKT59" s="47">
        <v>20</v>
      </c>
      <c r="AKU59" s="47">
        <v>15</v>
      </c>
      <c r="AKX59" s="47">
        <v>20</v>
      </c>
      <c r="AKY59" s="47">
        <v>20</v>
      </c>
      <c r="AKZ59" s="47">
        <v>20</v>
      </c>
      <c r="ALA59" s="47">
        <v>20</v>
      </c>
      <c r="ALB59" s="47">
        <v>20</v>
      </c>
      <c r="ALE59" s="47">
        <v>21.428707708333334</v>
      </c>
      <c r="ALF59" s="47">
        <v>20</v>
      </c>
      <c r="ALG59" s="47">
        <v>10</v>
      </c>
      <c r="ALH59" s="47">
        <v>0</v>
      </c>
      <c r="ALI59" s="47">
        <v>0</v>
      </c>
      <c r="ALL59" s="47">
        <v>0</v>
      </c>
      <c r="ALM59" s="47">
        <v>10</v>
      </c>
      <c r="ALN59" s="47">
        <v>10</v>
      </c>
      <c r="ALO59" s="47">
        <v>10</v>
      </c>
      <c r="ALP59" s="47">
        <v>10</v>
      </c>
      <c r="ALS59" s="47">
        <v>0</v>
      </c>
      <c r="ALT59" s="47">
        <v>0</v>
      </c>
      <c r="ALU59" s="47">
        <v>0</v>
      </c>
      <c r="AMG59" s="47">
        <v>0</v>
      </c>
      <c r="AMH59" s="47">
        <v>0</v>
      </c>
      <c r="AMI59" s="47">
        <v>0</v>
      </c>
      <c r="AMJ59" s="47">
        <v>0</v>
      </c>
      <c r="AMK59" s="47">
        <v>0</v>
      </c>
      <c r="AMN59" s="47">
        <v>0</v>
      </c>
      <c r="AMO59" s="47">
        <v>0</v>
      </c>
      <c r="AMP59" s="47">
        <v>0</v>
      </c>
      <c r="AMQ59" s="47">
        <v>0</v>
      </c>
      <c r="AMR59" s="47">
        <v>0</v>
      </c>
      <c r="AMS59" s="47">
        <v>0</v>
      </c>
      <c r="AMV59" s="47">
        <v>0</v>
      </c>
      <c r="AMW59" s="47">
        <v>0</v>
      </c>
      <c r="AMX59" s="47">
        <v>0</v>
      </c>
    </row>
    <row r="60" spans="1:1067" s="119" customFormat="1" ht="14.25" hidden="1" customHeight="1" outlineLevel="1" thickBot="1">
      <c r="A60" s="159"/>
      <c r="B60" s="181" t="s">
        <v>230</v>
      </c>
      <c r="C60" s="40" t="s">
        <v>231</v>
      </c>
      <c r="D60" s="670">
        <f t="shared" si="67"/>
        <v>0</v>
      </c>
      <c r="E60" s="55">
        <f t="shared" si="65"/>
        <v>0</v>
      </c>
      <c r="F60" s="179"/>
      <c r="G60" s="49">
        <f>G63*0.067</f>
        <v>41.174830714049996</v>
      </c>
      <c r="H60" s="156">
        <f t="shared" si="66"/>
        <v>61.224879166666661</v>
      </c>
      <c r="OA60" s="136"/>
      <c r="OB60" s="136"/>
      <c r="OC60" s="136"/>
      <c r="OD60" s="136"/>
      <c r="OE60" s="136"/>
      <c r="OF60" s="136"/>
      <c r="OG60" s="136"/>
      <c r="OH60" s="136"/>
      <c r="OI60" s="136"/>
      <c r="OJ60" s="136"/>
      <c r="OK60" s="136"/>
      <c r="OL60" s="136"/>
      <c r="OM60" s="136"/>
      <c r="ON60" s="136"/>
      <c r="OO60" s="136"/>
      <c r="OP60" s="136"/>
      <c r="OQ60" s="136"/>
      <c r="OR60" s="136"/>
      <c r="OS60" s="136"/>
      <c r="OT60" s="136"/>
      <c r="OU60" s="136"/>
      <c r="OV60" s="136"/>
      <c r="OW60" s="136"/>
      <c r="OX60" s="136"/>
      <c r="OY60" s="136"/>
      <c r="OZ60" s="136"/>
      <c r="PA60" s="136"/>
      <c r="PB60" s="136"/>
      <c r="PC60" s="136"/>
      <c r="PD60" s="136"/>
      <c r="PE60" s="136"/>
      <c r="PF60" s="136"/>
      <c r="PG60" s="136"/>
      <c r="PH60" s="136"/>
      <c r="PI60" s="136"/>
      <c r="PJ60" s="136"/>
      <c r="PK60" s="136"/>
      <c r="PL60" s="136"/>
      <c r="PM60" s="136"/>
      <c r="PN60" s="136"/>
      <c r="PO60" s="136"/>
      <c r="PP60" s="136"/>
      <c r="PQ60" s="136"/>
      <c r="PR60" s="136"/>
      <c r="PS60" s="136"/>
      <c r="PT60" s="136"/>
      <c r="PU60" s="136"/>
      <c r="PV60" s="136"/>
      <c r="PW60" s="136"/>
      <c r="PX60" s="136"/>
      <c r="PY60" s="136"/>
      <c r="PZ60" s="136"/>
      <c r="QA60" s="136"/>
      <c r="QB60" s="136"/>
      <c r="QC60" s="136"/>
      <c r="QD60" s="136"/>
      <c r="QE60" s="136"/>
      <c r="QF60" s="136"/>
      <c r="QG60" s="136"/>
      <c r="QH60" s="136"/>
      <c r="QI60" s="136"/>
      <c r="QJ60" s="136"/>
      <c r="QK60" s="136"/>
      <c r="QL60" s="136"/>
      <c r="QM60" s="136"/>
      <c r="QN60" s="136"/>
      <c r="QO60" s="136"/>
      <c r="QP60" s="136"/>
      <c r="QQ60" s="136"/>
      <c r="QR60" s="136"/>
      <c r="QS60" s="136"/>
      <c r="QT60" s="136"/>
      <c r="QU60" s="136"/>
      <c r="QV60" s="136"/>
      <c r="QW60" s="136"/>
      <c r="QX60" s="136"/>
      <c r="QY60" s="136"/>
      <c r="QZ60" s="136"/>
      <c r="RA60" s="136"/>
      <c r="RB60" s="136"/>
      <c r="RC60" s="136"/>
      <c r="RD60" s="136"/>
      <c r="RE60" s="136"/>
      <c r="RF60" s="136"/>
      <c r="RG60" s="136"/>
      <c r="RH60" s="136"/>
      <c r="RI60" s="136"/>
      <c r="RJ60" s="136"/>
      <c r="RK60" s="136"/>
      <c r="RL60" s="136"/>
      <c r="RM60" s="136"/>
      <c r="RN60" s="136"/>
      <c r="RO60" s="136"/>
      <c r="RP60" s="136"/>
      <c r="RQ60" s="136"/>
      <c r="RR60" s="136"/>
      <c r="RS60" s="136"/>
      <c r="RT60" s="136"/>
      <c r="RU60" s="136"/>
      <c r="RV60" s="136"/>
      <c r="RW60" s="136"/>
      <c r="RX60" s="136"/>
      <c r="RY60" s="136"/>
      <c r="RZ60" s="136"/>
      <c r="SA60" s="136"/>
      <c r="SB60" s="136"/>
      <c r="SC60" s="136"/>
      <c r="SD60" s="136"/>
      <c r="SE60" s="136"/>
      <c r="ST60" s="136"/>
      <c r="AAS60" s="138"/>
      <c r="AIW60" s="138"/>
      <c r="AJJ60" s="47">
        <v>0</v>
      </c>
      <c r="AJK60" s="47">
        <v>0</v>
      </c>
      <c r="AJL60" s="47">
        <v>0</v>
      </c>
      <c r="AJP60" s="47">
        <v>0</v>
      </c>
      <c r="AJQ60" s="47">
        <v>0</v>
      </c>
      <c r="AJR60" s="47">
        <v>0</v>
      </c>
      <c r="AJS60" s="47">
        <v>0</v>
      </c>
      <c r="AJV60" s="47">
        <v>0</v>
      </c>
      <c r="AJW60" s="47">
        <v>0</v>
      </c>
      <c r="AJX60" s="47">
        <v>9.1837318749999994</v>
      </c>
      <c r="AJY60" s="47">
        <v>9.1837318749999994</v>
      </c>
      <c r="AJZ60" s="47">
        <v>0</v>
      </c>
      <c r="AKJ60" s="47">
        <v>0</v>
      </c>
      <c r="AKQ60" s="47">
        <v>0</v>
      </c>
      <c r="AKR60" s="47">
        <v>0</v>
      </c>
      <c r="AKS60" s="47">
        <v>0</v>
      </c>
      <c r="AKT60" s="47">
        <v>0</v>
      </c>
      <c r="AKU60" s="47">
        <v>0</v>
      </c>
      <c r="AKY60" s="47">
        <v>0</v>
      </c>
      <c r="AKZ60" s="47">
        <v>0</v>
      </c>
      <c r="ALA60" s="47">
        <v>0</v>
      </c>
      <c r="ALB60" s="47">
        <v>0</v>
      </c>
      <c r="ALE60" s="47">
        <v>0</v>
      </c>
      <c r="ALF60" s="47">
        <v>0</v>
      </c>
      <c r="ALH60" s="47">
        <v>9.1837318749999994</v>
      </c>
      <c r="ALI60" s="47">
        <v>9.1837318749999994</v>
      </c>
      <c r="ALL60" s="47">
        <v>9.1837318749999994</v>
      </c>
      <c r="ALM60" s="47">
        <v>0</v>
      </c>
      <c r="ALN60" s="47">
        <v>6.1224879166666666</v>
      </c>
      <c r="ALO60" s="47">
        <v>6.1224879166666666</v>
      </c>
      <c r="ALP60" s="47">
        <v>3.0612439583333333</v>
      </c>
      <c r="ALS60" s="47">
        <v>0</v>
      </c>
      <c r="ALT60" s="47">
        <v>0</v>
      </c>
      <c r="ALU60" s="47">
        <v>0</v>
      </c>
      <c r="AMG60" s="47">
        <v>0</v>
      </c>
      <c r="AMH60" s="47">
        <v>0</v>
      </c>
      <c r="AMI60" s="47">
        <v>0</v>
      </c>
      <c r="AMJ60" s="47">
        <v>0</v>
      </c>
      <c r="AMK60" s="47">
        <v>0</v>
      </c>
      <c r="AMN60" s="47">
        <v>0</v>
      </c>
      <c r="AMO60" s="47">
        <v>0</v>
      </c>
      <c r="AMP60" s="47">
        <v>0</v>
      </c>
      <c r="AMQ60" s="47">
        <v>0</v>
      </c>
      <c r="AMR60" s="47">
        <v>0</v>
      </c>
      <c r="AMS60" s="47">
        <v>0</v>
      </c>
      <c r="AMV60" s="47">
        <v>0</v>
      </c>
      <c r="AMW60" s="47">
        <v>0</v>
      </c>
      <c r="AMX60" s="47">
        <v>0</v>
      </c>
    </row>
    <row r="61" spans="1:1067" s="119" customFormat="1" ht="14.25" hidden="1" customHeight="1" outlineLevel="1" thickBot="1">
      <c r="A61" s="159"/>
      <c r="B61" s="160">
        <f>D63</f>
        <v>0</v>
      </c>
      <c r="C61" s="40" t="s">
        <v>232</v>
      </c>
      <c r="D61" s="670">
        <f t="shared" si="67"/>
        <v>0</v>
      </c>
      <c r="E61" s="55">
        <f t="shared" si="65"/>
        <v>0</v>
      </c>
      <c r="F61" s="179"/>
      <c r="G61" s="49">
        <f>G63*0.056</f>
        <v>34.414783880399995</v>
      </c>
      <c r="H61" s="156">
        <f t="shared" si="66"/>
        <v>25.558651666666666</v>
      </c>
      <c r="OA61" s="136"/>
      <c r="OB61" s="136"/>
      <c r="OC61" s="136"/>
      <c r="OD61" s="136"/>
      <c r="OE61" s="136"/>
      <c r="OF61" s="136"/>
      <c r="OG61" s="136"/>
      <c r="OH61" s="136"/>
      <c r="OI61" s="136"/>
      <c r="OJ61" s="136"/>
      <c r="OK61" s="136"/>
      <c r="OL61" s="136"/>
      <c r="OM61" s="136"/>
      <c r="ON61" s="136"/>
      <c r="OO61" s="136"/>
      <c r="OP61" s="136"/>
      <c r="OQ61" s="136"/>
      <c r="OR61" s="136"/>
      <c r="OS61" s="136"/>
      <c r="OT61" s="136"/>
      <c r="OU61" s="136"/>
      <c r="OV61" s="136"/>
      <c r="OW61" s="136"/>
      <c r="OX61" s="136"/>
      <c r="OY61" s="136"/>
      <c r="OZ61" s="136"/>
      <c r="PA61" s="136"/>
      <c r="PB61" s="136"/>
      <c r="PC61" s="136"/>
      <c r="PD61" s="136"/>
      <c r="PE61" s="136"/>
      <c r="PF61" s="136"/>
      <c r="PG61" s="136"/>
      <c r="PH61" s="136"/>
      <c r="PI61" s="136"/>
      <c r="PJ61" s="136"/>
      <c r="PK61" s="136"/>
      <c r="PL61" s="136"/>
      <c r="PM61" s="136"/>
      <c r="PN61" s="136"/>
      <c r="PO61" s="136"/>
      <c r="PP61" s="136"/>
      <c r="PQ61" s="136"/>
      <c r="PR61" s="136"/>
      <c r="PS61" s="136"/>
      <c r="PT61" s="136"/>
      <c r="PU61" s="136"/>
      <c r="PV61" s="136"/>
      <c r="PW61" s="136"/>
      <c r="PX61" s="136"/>
      <c r="PY61" s="136"/>
      <c r="PZ61" s="136"/>
      <c r="QA61" s="136"/>
      <c r="QB61" s="136"/>
      <c r="QC61" s="136"/>
      <c r="QD61" s="136"/>
      <c r="QE61" s="136"/>
      <c r="QF61" s="136"/>
      <c r="QG61" s="136"/>
      <c r="QH61" s="136"/>
      <c r="QI61" s="136"/>
      <c r="QJ61" s="136"/>
      <c r="QK61" s="136"/>
      <c r="QL61" s="136"/>
      <c r="QM61" s="136"/>
      <c r="QN61" s="136"/>
      <c r="QO61" s="136"/>
      <c r="QP61" s="136"/>
      <c r="QQ61" s="136"/>
      <c r="QR61" s="136"/>
      <c r="QS61" s="136"/>
      <c r="QT61" s="136"/>
      <c r="QU61" s="136"/>
      <c r="QV61" s="136"/>
      <c r="QW61" s="136"/>
      <c r="QX61" s="136"/>
      <c r="QY61" s="136"/>
      <c r="QZ61" s="136"/>
      <c r="RA61" s="136"/>
      <c r="RB61" s="136"/>
      <c r="RC61" s="136"/>
      <c r="RD61" s="136"/>
      <c r="RE61" s="136"/>
      <c r="RF61" s="136"/>
      <c r="RG61" s="136"/>
      <c r="RH61" s="136"/>
      <c r="RI61" s="136"/>
      <c r="RJ61" s="136"/>
      <c r="RK61" s="136"/>
      <c r="RL61" s="136"/>
      <c r="RM61" s="136"/>
      <c r="RN61" s="136"/>
      <c r="RO61" s="136"/>
      <c r="RP61" s="136"/>
      <c r="RQ61" s="136"/>
      <c r="RR61" s="136"/>
      <c r="RS61" s="136"/>
      <c r="RT61" s="136"/>
      <c r="RU61" s="136"/>
      <c r="RV61" s="136"/>
      <c r="RW61" s="136"/>
      <c r="RX61" s="136"/>
      <c r="RY61" s="136"/>
      <c r="RZ61" s="136"/>
      <c r="SA61" s="136"/>
      <c r="SB61" s="136"/>
      <c r="SC61" s="136"/>
      <c r="SD61" s="136"/>
      <c r="SE61" s="136"/>
      <c r="ST61" s="136"/>
      <c r="AAS61" s="138"/>
      <c r="AIW61" s="138"/>
      <c r="AJJ61" s="47">
        <v>0</v>
      </c>
      <c r="AJK61" s="47">
        <v>0</v>
      </c>
      <c r="AJL61" s="47">
        <v>0</v>
      </c>
      <c r="AJP61" s="47">
        <v>0</v>
      </c>
      <c r="AJQ61" s="47">
        <v>0</v>
      </c>
      <c r="AJR61" s="47">
        <v>0</v>
      </c>
      <c r="AJS61" s="47">
        <v>0</v>
      </c>
      <c r="AJV61" s="47">
        <v>0</v>
      </c>
      <c r="AJW61" s="47">
        <v>0</v>
      </c>
      <c r="AJX61" s="47">
        <v>0</v>
      </c>
      <c r="AJY61" s="47">
        <v>0</v>
      </c>
      <c r="AJZ61" s="47">
        <v>0</v>
      </c>
      <c r="AKJ61" s="47">
        <v>0</v>
      </c>
      <c r="AKQ61" s="47">
        <v>0</v>
      </c>
      <c r="AKR61" s="47">
        <v>0</v>
      </c>
      <c r="AKS61" s="47">
        <v>0</v>
      </c>
      <c r="AKT61" s="47">
        <v>0</v>
      </c>
      <c r="AKU61" s="47">
        <v>0</v>
      </c>
      <c r="AKY61" s="47">
        <v>0</v>
      </c>
      <c r="AKZ61" s="47">
        <v>0</v>
      </c>
      <c r="ALA61" s="47">
        <v>0</v>
      </c>
      <c r="ALB61" s="47">
        <v>0</v>
      </c>
      <c r="ALE61" s="47">
        <v>0</v>
      </c>
      <c r="ALF61" s="47">
        <v>0</v>
      </c>
      <c r="ALG61" s="47">
        <v>0</v>
      </c>
      <c r="ALH61" s="47">
        <v>0</v>
      </c>
      <c r="ALI61" s="47">
        <v>0</v>
      </c>
      <c r="ALL61" s="47">
        <v>0</v>
      </c>
      <c r="ALM61" s="47">
        <v>0</v>
      </c>
      <c r="ALN61" s="47">
        <v>0</v>
      </c>
      <c r="ALO61" s="47">
        <v>0</v>
      </c>
      <c r="ALP61" s="47">
        <v>0</v>
      </c>
      <c r="ALS61" s="47">
        <v>0</v>
      </c>
      <c r="ALT61" s="47">
        <v>0</v>
      </c>
      <c r="ALU61" s="47">
        <v>0</v>
      </c>
      <c r="AMG61" s="47">
        <v>2.5586516666666665</v>
      </c>
      <c r="AMH61" s="47">
        <v>5</v>
      </c>
      <c r="AMI61" s="47">
        <v>5</v>
      </c>
      <c r="AMJ61" s="47">
        <v>5</v>
      </c>
      <c r="AMK61" s="47">
        <v>3</v>
      </c>
      <c r="AMN61" s="47">
        <v>3</v>
      </c>
      <c r="AMO61" s="47">
        <v>0</v>
      </c>
      <c r="AMP61" s="47">
        <v>0</v>
      </c>
      <c r="AMQ61" s="47">
        <v>0</v>
      </c>
      <c r="AMR61" s="47">
        <v>0</v>
      </c>
      <c r="AMS61" s="47">
        <v>0</v>
      </c>
      <c r="AMV61" s="47">
        <v>2</v>
      </c>
      <c r="AMW61" s="47">
        <v>0</v>
      </c>
      <c r="AMX61" s="47">
        <v>0</v>
      </c>
    </row>
    <row r="62" spans="1:1067" s="119" customFormat="1" ht="14.25" hidden="1" customHeight="1" outlineLevel="1" thickBot="1">
      <c r="A62" s="161" t="s">
        <v>233</v>
      </c>
      <c r="B62" s="162" t="e">
        <f>SUM(B61/(B57*E64/100))</f>
        <v>#DIV/0!</v>
      </c>
      <c r="C62" s="32" t="s">
        <v>234</v>
      </c>
      <c r="D62" s="670">
        <f t="shared" si="67"/>
        <v>0</v>
      </c>
      <c r="E62" s="55">
        <f t="shared" si="65"/>
        <v>0</v>
      </c>
      <c r="F62" s="179"/>
      <c r="G62" s="49">
        <f>G63*0.175</f>
        <v>107.54619962624997</v>
      </c>
      <c r="H62" s="156">
        <f t="shared" si="66"/>
        <v>111.60077</v>
      </c>
      <c r="OA62" s="136"/>
      <c r="OB62" s="136"/>
      <c r="OC62" s="136"/>
      <c r="OD62" s="136"/>
      <c r="OE62" s="136"/>
      <c r="OF62" s="136"/>
      <c r="OG62" s="136"/>
      <c r="OH62" s="136"/>
      <c r="OI62" s="136"/>
      <c r="OJ62" s="136"/>
      <c r="OK62" s="136"/>
      <c r="OL62" s="136"/>
      <c r="OM62" s="136"/>
      <c r="ON62" s="136"/>
      <c r="OO62" s="136"/>
      <c r="OP62" s="136"/>
      <c r="OQ62" s="136"/>
      <c r="OR62" s="136"/>
      <c r="OS62" s="136"/>
      <c r="OT62" s="136"/>
      <c r="OU62" s="136"/>
      <c r="OV62" s="136"/>
      <c r="OW62" s="136"/>
      <c r="OX62" s="136"/>
      <c r="OY62" s="136"/>
      <c r="OZ62" s="136"/>
      <c r="PA62" s="136"/>
      <c r="PB62" s="136"/>
      <c r="PC62" s="136"/>
      <c r="PD62" s="136"/>
      <c r="PE62" s="136"/>
      <c r="PF62" s="136"/>
      <c r="PG62" s="136"/>
      <c r="PH62" s="136"/>
      <c r="PI62" s="136"/>
      <c r="PJ62" s="136"/>
      <c r="PK62" s="136"/>
      <c r="PL62" s="136"/>
      <c r="PM62" s="136"/>
      <c r="PN62" s="136"/>
      <c r="PO62" s="136"/>
      <c r="PP62" s="136"/>
      <c r="PQ62" s="136"/>
      <c r="PR62" s="136"/>
      <c r="PS62" s="136"/>
      <c r="PT62" s="136"/>
      <c r="PU62" s="136"/>
      <c r="PV62" s="136"/>
      <c r="PW62" s="136"/>
      <c r="PX62" s="136"/>
      <c r="PY62" s="136"/>
      <c r="PZ62" s="136"/>
      <c r="QA62" s="136"/>
      <c r="QB62" s="136"/>
      <c r="QC62" s="136"/>
      <c r="QD62" s="136"/>
      <c r="QE62" s="136"/>
      <c r="QF62" s="136"/>
      <c r="QG62" s="136"/>
      <c r="QH62" s="136"/>
      <c r="QI62" s="136"/>
      <c r="QJ62" s="136"/>
      <c r="QK62" s="136"/>
      <c r="QL62" s="136"/>
      <c r="QM62" s="136"/>
      <c r="QN62" s="136"/>
      <c r="QO62" s="136"/>
      <c r="QP62" s="136"/>
      <c r="QQ62" s="136"/>
      <c r="QR62" s="136"/>
      <c r="QS62" s="136"/>
      <c r="QT62" s="136"/>
      <c r="QU62" s="136"/>
      <c r="QV62" s="136"/>
      <c r="QW62" s="136"/>
      <c r="QX62" s="136"/>
      <c r="QY62" s="136"/>
      <c r="QZ62" s="136"/>
      <c r="RA62" s="136"/>
      <c r="RB62" s="136"/>
      <c r="RC62" s="136"/>
      <c r="RD62" s="136"/>
      <c r="RE62" s="136"/>
      <c r="RF62" s="136"/>
      <c r="RG62" s="136"/>
      <c r="RH62" s="136"/>
      <c r="RI62" s="136"/>
      <c r="RJ62" s="136"/>
      <c r="RK62" s="136"/>
      <c r="RL62" s="136"/>
      <c r="RM62" s="136"/>
      <c r="RN62" s="136"/>
      <c r="RO62" s="136"/>
      <c r="RP62" s="136"/>
      <c r="RQ62" s="136"/>
      <c r="RR62" s="136"/>
      <c r="RS62" s="136"/>
      <c r="RT62" s="136"/>
      <c r="RU62" s="136"/>
      <c r="RV62" s="136"/>
      <c r="RW62" s="136"/>
      <c r="RX62" s="136"/>
      <c r="RY62" s="136"/>
      <c r="RZ62" s="136"/>
      <c r="SA62" s="136"/>
      <c r="SB62" s="136"/>
      <c r="SC62" s="136"/>
      <c r="SD62" s="136"/>
      <c r="SE62" s="136"/>
      <c r="ST62" s="136"/>
      <c r="AAS62" s="138"/>
      <c r="AIW62" s="138"/>
      <c r="AJJ62" s="47">
        <v>0</v>
      </c>
      <c r="AJP62" s="47">
        <v>0</v>
      </c>
      <c r="AJQ62" s="47">
        <v>0</v>
      </c>
      <c r="AJR62" s="47">
        <v>0</v>
      </c>
      <c r="AJW62" s="47">
        <v>0</v>
      </c>
      <c r="AJX62" s="47">
        <v>0</v>
      </c>
      <c r="AKF62" s="47">
        <v>0</v>
      </c>
      <c r="AKH62" s="47">
        <v>0</v>
      </c>
      <c r="AKJ62" s="47">
        <v>0</v>
      </c>
      <c r="AKQ62" s="47">
        <v>0</v>
      </c>
      <c r="AKR62" s="47">
        <v>0</v>
      </c>
      <c r="AKU62" s="47">
        <v>0</v>
      </c>
      <c r="AKX62" s="47">
        <v>0</v>
      </c>
      <c r="AKY62" s="47">
        <v>0</v>
      </c>
      <c r="AKZ62" s="47">
        <v>0</v>
      </c>
      <c r="ALA62" s="47">
        <v>0</v>
      </c>
      <c r="ALB62" s="47">
        <v>0</v>
      </c>
      <c r="ALE62" s="47">
        <v>0</v>
      </c>
      <c r="ALF62" s="47">
        <v>0</v>
      </c>
      <c r="ALG62" s="47">
        <v>0</v>
      </c>
      <c r="ALS62" s="47">
        <v>7.9500962499999988</v>
      </c>
      <c r="ALT62" s="47">
        <v>7.9500962499999988</v>
      </c>
      <c r="ALU62" s="47">
        <v>7.9500962499999988</v>
      </c>
      <c r="ALV62" s="47">
        <v>7.9500962499999988</v>
      </c>
      <c r="ALW62" s="47">
        <v>7.9500962499999988</v>
      </c>
      <c r="AMC62" s="47">
        <v>7.9500962499999988</v>
      </c>
      <c r="AMD62" s="47">
        <v>7.9500962499999988</v>
      </c>
      <c r="AME62" s="47">
        <v>7.9500962499999988</v>
      </c>
      <c r="AMG62" s="47">
        <v>4</v>
      </c>
      <c r="AMH62" s="47">
        <v>0</v>
      </c>
      <c r="AMI62" s="47">
        <v>0</v>
      </c>
      <c r="AMJ62" s="47">
        <v>4</v>
      </c>
      <c r="AMK62" s="47">
        <v>4</v>
      </c>
      <c r="AMN62" s="47">
        <v>4</v>
      </c>
      <c r="AMO62" s="47">
        <v>4</v>
      </c>
      <c r="AMP62" s="47">
        <v>4</v>
      </c>
      <c r="AMQ62" s="47">
        <v>4</v>
      </c>
      <c r="AMR62" s="47">
        <v>4</v>
      </c>
      <c r="AMS62" s="47">
        <v>4</v>
      </c>
      <c r="AMV62" s="47">
        <v>4</v>
      </c>
      <c r="AMW62" s="47">
        <v>4</v>
      </c>
      <c r="AMX62" s="47">
        <v>4</v>
      </c>
    </row>
    <row r="63" spans="1:1067" s="119" customFormat="1" ht="14.25" hidden="1" customHeight="1" outlineLevel="1" thickBot="1">
      <c r="A63" s="157" t="s">
        <v>233</v>
      </c>
      <c r="B63" s="163" t="e">
        <f>SUM(B61/(B58*E64/100))</f>
        <v>#DIV/0!</v>
      </c>
      <c r="C63" s="164" t="s">
        <v>235</v>
      </c>
      <c r="D63" s="671">
        <f>SUM(D57:D62)</f>
        <v>0</v>
      </c>
      <c r="E63" s="182">
        <v>15.388999999999999</v>
      </c>
      <c r="F63" s="183"/>
      <c r="G63" s="49">
        <f>((E63/F64*1000)*-0.0107+47.419)*E63</f>
        <v>614.54971214999989</v>
      </c>
      <c r="H63" s="156">
        <f>SUM(H57:H62)</f>
        <v>833.58166447445058</v>
      </c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OA63" s="136"/>
      <c r="OB63" s="136"/>
      <c r="OC63" s="136"/>
      <c r="OD63" s="136"/>
      <c r="OE63" s="136"/>
      <c r="OF63" s="136"/>
      <c r="OG63" s="136"/>
      <c r="OH63" s="136"/>
      <c r="OI63" s="136"/>
      <c r="OJ63" s="136"/>
      <c r="OK63" s="136"/>
      <c r="OL63" s="136"/>
      <c r="OM63" s="136"/>
      <c r="ON63" s="136"/>
      <c r="OO63" s="136"/>
      <c r="OP63" s="136"/>
      <c r="OQ63" s="136"/>
      <c r="OR63" s="136"/>
      <c r="OS63" s="136"/>
      <c r="OT63" s="136"/>
      <c r="OU63" s="136"/>
      <c r="OV63" s="136"/>
      <c r="OW63" s="136"/>
      <c r="OX63" s="136"/>
      <c r="OY63" s="136"/>
      <c r="OZ63" s="136"/>
      <c r="PA63" s="136"/>
      <c r="PB63" s="136"/>
      <c r="PC63" s="136"/>
      <c r="PD63" s="136"/>
      <c r="PE63" s="136"/>
      <c r="PF63" s="136"/>
      <c r="PG63" s="136"/>
      <c r="PH63" s="136"/>
      <c r="PI63" s="136"/>
      <c r="PJ63" s="136"/>
      <c r="PK63" s="136"/>
      <c r="PL63" s="136"/>
      <c r="PM63" s="136"/>
      <c r="PN63" s="136"/>
      <c r="PO63" s="136"/>
      <c r="PP63" s="136"/>
      <c r="PQ63" s="136"/>
      <c r="PR63" s="136"/>
      <c r="PS63" s="136"/>
      <c r="PT63" s="136"/>
      <c r="PU63" s="136"/>
      <c r="PV63" s="136"/>
      <c r="PW63" s="136"/>
      <c r="PX63" s="136"/>
      <c r="PY63" s="136"/>
      <c r="PZ63" s="136"/>
      <c r="QA63" s="136"/>
      <c r="QB63" s="136"/>
      <c r="QC63" s="136"/>
      <c r="QD63" s="136"/>
      <c r="QE63" s="136"/>
      <c r="QF63" s="136"/>
      <c r="QG63" s="136"/>
      <c r="QH63" s="136"/>
      <c r="QI63" s="136"/>
      <c r="QJ63" s="136"/>
      <c r="QK63" s="136"/>
      <c r="QL63" s="136"/>
      <c r="QM63" s="136"/>
      <c r="QN63" s="136"/>
      <c r="QO63" s="136"/>
      <c r="QP63" s="136"/>
      <c r="QQ63" s="136"/>
      <c r="QR63" s="136"/>
      <c r="QS63" s="136"/>
      <c r="QT63" s="136"/>
      <c r="QU63" s="136"/>
      <c r="QV63" s="136"/>
      <c r="QW63" s="136"/>
      <c r="QX63" s="136"/>
      <c r="QY63" s="136"/>
      <c r="QZ63" s="136"/>
      <c r="RA63" s="136"/>
      <c r="RB63" s="136"/>
      <c r="RC63" s="136"/>
      <c r="RD63" s="136"/>
      <c r="RE63" s="136"/>
      <c r="RF63" s="136"/>
      <c r="RG63" s="136"/>
      <c r="RH63" s="136"/>
      <c r="RI63" s="136"/>
      <c r="RJ63" s="136"/>
      <c r="RK63" s="136"/>
      <c r="RL63" s="136"/>
      <c r="RM63" s="136"/>
      <c r="RN63" s="136"/>
      <c r="RO63" s="136"/>
      <c r="RP63" s="136"/>
      <c r="RQ63" s="136"/>
      <c r="RR63" s="136"/>
      <c r="RS63" s="136"/>
      <c r="RT63" s="136"/>
      <c r="RU63" s="136"/>
      <c r="RV63" s="136"/>
      <c r="RW63" s="136"/>
      <c r="RX63" s="136"/>
      <c r="RY63" s="136"/>
      <c r="RZ63" s="136"/>
      <c r="SA63" s="136"/>
      <c r="SB63" s="136"/>
      <c r="SC63" s="136"/>
      <c r="SD63" s="136"/>
      <c r="SE63" s="136"/>
      <c r="SF63" s="136"/>
      <c r="SP63" s="136"/>
      <c r="SQ63" s="136"/>
      <c r="SR63" s="136"/>
      <c r="SS63" s="136"/>
      <c r="ST63" s="136"/>
      <c r="SU63" s="136"/>
      <c r="SV63" s="136"/>
      <c r="SW63" s="136"/>
      <c r="SX63" s="136"/>
      <c r="SY63" s="136"/>
      <c r="SZ63" s="136"/>
      <c r="TA63" s="136"/>
      <c r="TB63" s="136"/>
      <c r="TC63" s="136"/>
      <c r="TD63" s="136"/>
      <c r="TE63" s="136"/>
      <c r="TF63" s="136"/>
      <c r="TG63" s="136"/>
      <c r="TH63" s="136"/>
      <c r="TI63" s="136"/>
      <c r="TJ63" s="136"/>
      <c r="TK63" s="136"/>
      <c r="TL63" s="136"/>
      <c r="TM63" s="136"/>
      <c r="TN63" s="136"/>
      <c r="TO63" s="136"/>
      <c r="TP63" s="136"/>
      <c r="TQ63" s="218"/>
      <c r="TR63" s="218"/>
      <c r="TS63" s="218"/>
      <c r="TT63" s="218"/>
      <c r="TU63" s="218"/>
      <c r="TV63" s="218"/>
      <c r="TW63" s="218"/>
      <c r="TX63" s="218"/>
      <c r="TY63" s="218"/>
      <c r="TZ63" s="218"/>
      <c r="UA63" s="218"/>
      <c r="UB63" s="218"/>
      <c r="UC63" s="218"/>
      <c r="UD63" s="218"/>
      <c r="UE63" s="218"/>
      <c r="AAS63" s="138"/>
      <c r="AIW63" s="138"/>
      <c r="AJY63" s="218"/>
      <c r="AJZ63" s="218"/>
      <c r="AKA63" s="218"/>
      <c r="AKB63" s="218"/>
      <c r="AKC63" s="218"/>
      <c r="AKD63" s="218"/>
    </row>
    <row r="64" spans="1:1067" s="119" customFormat="1" ht="14.25" hidden="1" customHeight="1" outlineLevel="1">
      <c r="A64" s="158" t="s">
        <v>233</v>
      </c>
      <c r="B64" s="165" t="e">
        <f>SUM(B61/(B59*E64/100))</f>
        <v>#DIV/0!</v>
      </c>
      <c r="C64" s="166" t="e">
        <f>SUM(B61/(E63*E64/100))</f>
        <v>#DIV/0!</v>
      </c>
      <c r="D64" s="73" t="s">
        <v>236</v>
      </c>
      <c r="E64" s="167">
        <v>0</v>
      </c>
      <c r="F64" s="184">
        <v>22</v>
      </c>
      <c r="G64" s="176"/>
      <c r="H64" s="187"/>
      <c r="OA64" s="136"/>
      <c r="OB64" s="136"/>
      <c r="OC64" s="136"/>
      <c r="OD64" s="136"/>
      <c r="OE64" s="136"/>
      <c r="OF64" s="136"/>
      <c r="OG64" s="136"/>
      <c r="OH64" s="136"/>
      <c r="OI64" s="136"/>
      <c r="OJ64" s="136"/>
      <c r="OK64" s="136"/>
      <c r="OL64" s="136"/>
      <c r="OM64" s="136"/>
      <c r="ON64" s="136"/>
      <c r="OO64" s="136"/>
      <c r="OP64" s="136"/>
      <c r="OQ64" s="136"/>
      <c r="OR64" s="136"/>
      <c r="OS64" s="136"/>
      <c r="OT64" s="136"/>
      <c r="OU64" s="136"/>
      <c r="OV64" s="136"/>
      <c r="OW64" s="136"/>
      <c r="OX64" s="136"/>
      <c r="OY64" s="136"/>
      <c r="OZ64" s="136"/>
      <c r="PA64" s="136"/>
      <c r="PB64" s="136"/>
      <c r="PC64" s="136"/>
      <c r="PD64" s="136"/>
      <c r="PE64" s="136"/>
      <c r="PF64" s="136"/>
      <c r="PG64" s="136"/>
      <c r="PH64" s="136"/>
      <c r="PI64" s="136"/>
      <c r="PJ64" s="136"/>
      <c r="PK64" s="136"/>
      <c r="PL64" s="136"/>
      <c r="PM64" s="136"/>
      <c r="PN64" s="136"/>
      <c r="PO64" s="136"/>
      <c r="PP64" s="136"/>
      <c r="PQ64" s="136"/>
      <c r="PR64" s="136"/>
      <c r="PS64" s="136"/>
      <c r="PT64" s="136"/>
      <c r="PU64" s="136"/>
      <c r="PV64" s="136"/>
      <c r="PW64" s="136"/>
      <c r="PX64" s="136"/>
      <c r="PY64" s="136"/>
      <c r="PZ64" s="136"/>
      <c r="QA64" s="136"/>
      <c r="QB64" s="136"/>
      <c r="QC64" s="136"/>
      <c r="QD64" s="136"/>
      <c r="QE64" s="136"/>
      <c r="QF64" s="136"/>
      <c r="QG64" s="136"/>
      <c r="QH64" s="136"/>
      <c r="QI64" s="136"/>
      <c r="QJ64" s="136"/>
      <c r="QK64" s="136"/>
      <c r="QL64" s="136"/>
      <c r="QM64" s="136"/>
      <c r="QN64" s="136"/>
      <c r="QO64" s="136"/>
      <c r="QP64" s="136"/>
      <c r="QQ64" s="136"/>
      <c r="QR64" s="136"/>
      <c r="QS64" s="136"/>
      <c r="QT64" s="136"/>
      <c r="QU64" s="136"/>
      <c r="QV64" s="136"/>
      <c r="QW64" s="136"/>
      <c r="QX64" s="136"/>
      <c r="QY64" s="136"/>
      <c r="QZ64" s="136"/>
      <c r="RA64" s="136"/>
      <c r="RB64" s="136"/>
      <c r="RC64" s="136"/>
      <c r="RD64" s="136"/>
      <c r="RE64" s="136"/>
      <c r="RF64" s="136"/>
      <c r="RG64" s="136"/>
      <c r="RH64" s="136"/>
      <c r="RI64" s="136"/>
      <c r="RJ64" s="136"/>
      <c r="RK64" s="136"/>
      <c r="RL64" s="136"/>
      <c r="RM64" s="136"/>
      <c r="RN64" s="136"/>
      <c r="RO64" s="136"/>
      <c r="RP64" s="136"/>
      <c r="RQ64" s="136"/>
      <c r="RR64" s="136"/>
      <c r="RS64" s="136"/>
      <c r="RT64" s="136"/>
      <c r="RU64" s="136"/>
      <c r="RV64" s="136"/>
      <c r="RW64" s="136"/>
      <c r="RX64" s="136"/>
      <c r="RY64" s="136"/>
      <c r="RZ64" s="136"/>
      <c r="SA64" s="136"/>
      <c r="SB64" s="136"/>
      <c r="SC64" s="136"/>
      <c r="SD64" s="136"/>
      <c r="SE64" s="136"/>
      <c r="SF64" s="136"/>
      <c r="SP64" s="136"/>
      <c r="SQ64" s="136"/>
      <c r="SR64" s="136"/>
      <c r="SS64" s="136"/>
      <c r="ST64" s="136"/>
      <c r="SU64" s="136"/>
      <c r="SV64" s="136"/>
      <c r="SW64" s="136"/>
      <c r="SX64" s="136"/>
      <c r="SY64" s="136"/>
      <c r="SZ64" s="136"/>
      <c r="TA64" s="136"/>
      <c r="TB64" s="136"/>
      <c r="TC64" s="136"/>
      <c r="TD64" s="136"/>
      <c r="TE64" s="136"/>
      <c r="TF64" s="136"/>
      <c r="TG64" s="136"/>
      <c r="TH64" s="136"/>
      <c r="TI64" s="136"/>
      <c r="TJ64" s="136"/>
      <c r="TK64" s="136"/>
      <c r="TL64" s="136"/>
      <c r="TM64" s="136"/>
      <c r="TN64" s="136"/>
      <c r="TO64" s="136"/>
      <c r="TP64" s="136"/>
      <c r="TQ64" s="218"/>
      <c r="TR64" s="218"/>
      <c r="TS64" s="218"/>
      <c r="TT64" s="218"/>
      <c r="TU64" s="218"/>
      <c r="TV64" s="218"/>
      <c r="TW64" s="218"/>
      <c r="TX64" s="218"/>
      <c r="TY64" s="218"/>
      <c r="TZ64" s="218"/>
      <c r="UA64" s="218"/>
      <c r="UB64" s="218"/>
      <c r="UC64" s="218"/>
      <c r="UD64" s="218"/>
      <c r="UE64" s="218"/>
      <c r="UJ64" s="218"/>
      <c r="UK64" s="218"/>
      <c r="UL64" s="218"/>
      <c r="AAQ64" s="218"/>
      <c r="AAS64" s="138"/>
      <c r="AIW64" s="138"/>
      <c r="AJX64" s="218"/>
      <c r="AJY64" s="218"/>
    </row>
    <row r="65" spans="1:1100" s="119" customFormat="1" ht="14.25" hidden="1" customHeight="1" outlineLevel="1">
      <c r="A65" s="208"/>
      <c r="B65" s="307" t="s">
        <v>237</v>
      </c>
      <c r="C65" s="323">
        <v>30</v>
      </c>
      <c r="D65" s="247"/>
      <c r="E65" s="314">
        <v>2.5</v>
      </c>
      <c r="F65" s="322">
        <v>3</v>
      </c>
      <c r="G65" s="313">
        <v>3.5</v>
      </c>
      <c r="H65" s="309">
        <v>4</v>
      </c>
      <c r="OA65" s="136"/>
      <c r="OB65" s="136"/>
      <c r="OC65" s="136"/>
      <c r="OD65" s="136"/>
      <c r="OE65" s="136"/>
      <c r="OF65" s="136"/>
      <c r="OG65" s="136"/>
      <c r="OH65" s="136"/>
      <c r="OI65" s="136"/>
      <c r="OJ65" s="136"/>
      <c r="OK65" s="136"/>
      <c r="OL65" s="136"/>
      <c r="OM65" s="136"/>
      <c r="ON65" s="136"/>
      <c r="OO65" s="136"/>
      <c r="OP65" s="136"/>
      <c r="OQ65" s="136"/>
      <c r="OR65" s="136"/>
      <c r="OS65" s="136"/>
      <c r="OT65" s="136"/>
      <c r="OU65" s="136"/>
      <c r="OV65" s="136"/>
      <c r="OW65" s="136"/>
      <c r="OX65" s="136"/>
      <c r="OY65" s="136"/>
      <c r="OZ65" s="136"/>
      <c r="PA65" s="136"/>
      <c r="PB65" s="136"/>
      <c r="PC65" s="136"/>
      <c r="PD65" s="136"/>
      <c r="PE65" s="136"/>
      <c r="PF65" s="136"/>
      <c r="PG65" s="136"/>
      <c r="PH65" s="136"/>
      <c r="PI65" s="136"/>
      <c r="PJ65" s="136"/>
      <c r="PK65" s="136"/>
      <c r="PL65" s="136"/>
      <c r="PM65" s="136"/>
      <c r="PN65" s="136"/>
      <c r="PO65" s="136"/>
      <c r="PP65" s="136"/>
      <c r="PQ65" s="136"/>
      <c r="PR65" s="136"/>
      <c r="PS65" s="136"/>
      <c r="PT65" s="136"/>
      <c r="PU65" s="136"/>
      <c r="PV65" s="136"/>
      <c r="PW65" s="136"/>
      <c r="PX65" s="136"/>
      <c r="PY65" s="136"/>
      <c r="PZ65" s="136"/>
      <c r="QA65" s="136"/>
      <c r="QB65" s="136"/>
      <c r="QC65" s="136"/>
      <c r="QD65" s="136"/>
      <c r="QE65" s="136"/>
      <c r="QF65" s="136"/>
      <c r="QG65" s="136"/>
      <c r="QH65" s="136"/>
      <c r="QI65" s="136"/>
      <c r="QJ65" s="136"/>
      <c r="QK65" s="136"/>
      <c r="QL65" s="136"/>
      <c r="QM65" s="136"/>
      <c r="QN65" s="136"/>
      <c r="QO65" s="136"/>
      <c r="QP65" s="136"/>
      <c r="QQ65" s="136"/>
      <c r="QR65" s="136"/>
      <c r="QS65" s="136"/>
      <c r="QT65" s="136"/>
      <c r="QU65" s="136"/>
      <c r="QV65" s="136"/>
      <c r="QW65" s="136"/>
      <c r="QX65" s="136"/>
      <c r="QY65" s="136"/>
      <c r="QZ65" s="136"/>
      <c r="RA65" s="136"/>
      <c r="RB65" s="136"/>
      <c r="RC65" s="136"/>
      <c r="RD65" s="136"/>
      <c r="RE65" s="136"/>
      <c r="RF65" s="136"/>
      <c r="RG65" s="136"/>
      <c r="RH65" s="136"/>
      <c r="RI65" s="136"/>
      <c r="RJ65" s="136"/>
      <c r="RK65" s="136"/>
      <c r="RL65" s="136"/>
      <c r="RM65" s="136"/>
      <c r="RN65" s="136"/>
      <c r="RO65" s="136"/>
      <c r="RP65" s="136"/>
      <c r="RQ65" s="136"/>
      <c r="RR65" s="136"/>
      <c r="RS65" s="136"/>
      <c r="RT65" s="136"/>
      <c r="RU65" s="136"/>
      <c r="RV65" s="136"/>
      <c r="RW65" s="136"/>
      <c r="RX65" s="136"/>
      <c r="RY65" s="136"/>
      <c r="RZ65" s="136"/>
      <c r="SA65" s="136"/>
      <c r="SB65" s="136"/>
      <c r="SC65" s="136"/>
      <c r="SD65" s="136"/>
      <c r="SE65" s="136"/>
      <c r="SF65" s="136"/>
      <c r="SG65" s="136"/>
      <c r="SH65" s="136"/>
      <c r="SI65" s="136"/>
      <c r="SJ65" s="136"/>
      <c r="SK65" s="136"/>
      <c r="SL65" s="136"/>
      <c r="SM65" s="136"/>
      <c r="SN65" s="136"/>
      <c r="SO65" s="136"/>
      <c r="SP65" s="136"/>
      <c r="SQ65" s="136"/>
      <c r="SR65" s="136"/>
      <c r="SS65" s="136"/>
      <c r="ST65" s="136"/>
      <c r="SU65" s="136"/>
      <c r="SV65" s="136"/>
      <c r="SW65" s="136"/>
      <c r="SX65" s="136"/>
      <c r="SY65" s="136"/>
      <c r="SZ65" s="136"/>
      <c r="TA65" s="136"/>
      <c r="TB65" s="136"/>
      <c r="TC65" s="136"/>
      <c r="TD65" s="136"/>
      <c r="TE65" s="136"/>
      <c r="TF65" s="136"/>
      <c r="TG65" s="136"/>
      <c r="TH65" s="136"/>
      <c r="TI65" s="136"/>
      <c r="TJ65" s="136"/>
      <c r="TK65" s="136"/>
      <c r="TL65" s="136"/>
      <c r="TM65" s="136"/>
      <c r="TN65" s="136"/>
      <c r="TO65" s="136"/>
      <c r="TP65" s="136"/>
      <c r="TQ65" s="136"/>
      <c r="TR65" s="136"/>
      <c r="TS65" s="136"/>
      <c r="TT65" s="136"/>
      <c r="TU65" s="136"/>
      <c r="TV65" s="136"/>
      <c r="TW65" s="136"/>
      <c r="TX65" s="136"/>
      <c r="TY65" s="136"/>
      <c r="TZ65" s="136"/>
      <c r="UA65" s="136"/>
      <c r="UB65" s="136"/>
      <c r="UC65" s="136"/>
      <c r="UD65" s="136"/>
      <c r="UE65" s="136"/>
      <c r="AAS65" s="138"/>
      <c r="AIW65" s="138"/>
      <c r="AJI65" s="312">
        <f t="shared" ref="AJI65:AKK65" si="68">$C65*$E65</f>
        <v>75</v>
      </c>
      <c r="AJJ65" s="312">
        <f t="shared" si="68"/>
        <v>75</v>
      </c>
      <c r="AJK65" s="312">
        <f t="shared" si="68"/>
        <v>75</v>
      </c>
      <c r="AJL65" s="312">
        <f t="shared" si="68"/>
        <v>75</v>
      </c>
      <c r="AJM65" s="312">
        <f t="shared" si="68"/>
        <v>75</v>
      </c>
      <c r="AJN65" s="312">
        <f t="shared" si="68"/>
        <v>75</v>
      </c>
      <c r="AJO65" s="312">
        <f t="shared" si="68"/>
        <v>75</v>
      </c>
      <c r="AJP65" s="312">
        <f t="shared" si="68"/>
        <v>75</v>
      </c>
      <c r="AJQ65" s="312">
        <f t="shared" si="68"/>
        <v>75</v>
      </c>
      <c r="AJR65" s="312">
        <f t="shared" si="68"/>
        <v>75</v>
      </c>
      <c r="AJS65" s="312">
        <f t="shared" si="68"/>
        <v>75</v>
      </c>
      <c r="AJT65" s="312">
        <f t="shared" si="68"/>
        <v>75</v>
      </c>
      <c r="AJU65" s="312">
        <f t="shared" si="68"/>
        <v>75</v>
      </c>
      <c r="AJV65" s="312">
        <f t="shared" si="68"/>
        <v>75</v>
      </c>
      <c r="AJW65" s="312">
        <f t="shared" si="68"/>
        <v>75</v>
      </c>
      <c r="AJX65" s="312">
        <f t="shared" si="68"/>
        <v>75</v>
      </c>
      <c r="AJY65" s="312">
        <f t="shared" si="68"/>
        <v>75</v>
      </c>
      <c r="AJZ65" s="312">
        <f t="shared" si="68"/>
        <v>75</v>
      </c>
      <c r="AKA65" s="312">
        <f t="shared" si="68"/>
        <v>75</v>
      </c>
      <c r="AKB65" s="312">
        <f t="shared" si="68"/>
        <v>75</v>
      </c>
      <c r="AKC65" s="312">
        <f t="shared" si="68"/>
        <v>75</v>
      </c>
      <c r="AKD65" s="312">
        <f t="shared" si="68"/>
        <v>75</v>
      </c>
      <c r="AKE65" s="312">
        <f t="shared" si="68"/>
        <v>75</v>
      </c>
      <c r="AKF65" s="312">
        <f t="shared" si="68"/>
        <v>75</v>
      </c>
      <c r="AKG65" s="312">
        <f t="shared" si="68"/>
        <v>75</v>
      </c>
      <c r="AKH65" s="312">
        <f t="shared" si="68"/>
        <v>75</v>
      </c>
      <c r="AKI65" s="312">
        <f t="shared" si="68"/>
        <v>75</v>
      </c>
      <c r="AKJ65" s="312">
        <f t="shared" si="68"/>
        <v>75</v>
      </c>
      <c r="AKK65" s="312">
        <f t="shared" si="68"/>
        <v>75</v>
      </c>
      <c r="AKL65" s="318">
        <f t="shared" ref="AKL65:ALG65" si="69">$C65*$F65</f>
        <v>90</v>
      </c>
      <c r="AKM65" s="318">
        <f t="shared" si="69"/>
        <v>90</v>
      </c>
      <c r="AKN65" s="318">
        <f t="shared" si="69"/>
        <v>90</v>
      </c>
      <c r="AKO65" s="318">
        <f t="shared" si="69"/>
        <v>90</v>
      </c>
      <c r="AKP65" s="318">
        <f t="shared" si="69"/>
        <v>90</v>
      </c>
      <c r="AKQ65" s="318">
        <f t="shared" si="69"/>
        <v>90</v>
      </c>
      <c r="AKR65" s="318">
        <f t="shared" si="69"/>
        <v>90</v>
      </c>
      <c r="AKS65" s="318">
        <f t="shared" si="69"/>
        <v>90</v>
      </c>
      <c r="AKT65" s="318">
        <f t="shared" si="69"/>
        <v>90</v>
      </c>
      <c r="AKU65" s="318">
        <f t="shared" si="69"/>
        <v>90</v>
      </c>
      <c r="AKV65" s="318">
        <f t="shared" si="69"/>
        <v>90</v>
      </c>
      <c r="AKW65" s="318">
        <f t="shared" si="69"/>
        <v>90</v>
      </c>
      <c r="AKX65" s="318">
        <f t="shared" si="69"/>
        <v>90</v>
      </c>
      <c r="AKY65" s="318">
        <f t="shared" si="69"/>
        <v>90</v>
      </c>
      <c r="AKZ65" s="318">
        <f t="shared" si="69"/>
        <v>90</v>
      </c>
      <c r="ALA65" s="318">
        <f t="shared" si="69"/>
        <v>90</v>
      </c>
      <c r="ALB65" s="318">
        <f t="shared" si="69"/>
        <v>90</v>
      </c>
      <c r="ALC65" s="318">
        <f t="shared" si="69"/>
        <v>90</v>
      </c>
      <c r="ALD65" s="318">
        <f t="shared" si="69"/>
        <v>90</v>
      </c>
      <c r="ALE65" s="318">
        <f t="shared" si="69"/>
        <v>90</v>
      </c>
      <c r="ALF65" s="318">
        <f t="shared" si="69"/>
        <v>90</v>
      </c>
      <c r="ALG65" s="318">
        <f t="shared" si="69"/>
        <v>90</v>
      </c>
      <c r="ALH65" s="310">
        <f t="shared" ref="ALH65:AMD65" si="70">$C65*$G65</f>
        <v>105</v>
      </c>
      <c r="ALI65" s="310">
        <f t="shared" si="70"/>
        <v>105</v>
      </c>
      <c r="ALJ65" s="310">
        <f t="shared" si="70"/>
        <v>105</v>
      </c>
      <c r="ALK65" s="310">
        <f t="shared" si="70"/>
        <v>105</v>
      </c>
      <c r="ALL65" s="310">
        <f t="shared" si="70"/>
        <v>105</v>
      </c>
      <c r="ALM65" s="310">
        <f t="shared" si="70"/>
        <v>105</v>
      </c>
      <c r="ALN65" s="310">
        <f t="shared" si="70"/>
        <v>105</v>
      </c>
      <c r="ALO65" s="310">
        <f t="shared" si="70"/>
        <v>105</v>
      </c>
      <c r="ALP65" s="310">
        <f t="shared" si="70"/>
        <v>105</v>
      </c>
      <c r="ALQ65" s="310">
        <f t="shared" si="70"/>
        <v>105</v>
      </c>
      <c r="ALR65" s="310">
        <f t="shared" si="70"/>
        <v>105</v>
      </c>
      <c r="ALS65" s="310">
        <f t="shared" si="70"/>
        <v>105</v>
      </c>
      <c r="ALT65" s="310">
        <f t="shared" si="70"/>
        <v>105</v>
      </c>
      <c r="ALU65" s="310">
        <f t="shared" si="70"/>
        <v>105</v>
      </c>
      <c r="ALV65" s="310">
        <f t="shared" si="70"/>
        <v>105</v>
      </c>
      <c r="ALW65" s="310">
        <f t="shared" si="70"/>
        <v>105</v>
      </c>
      <c r="ALX65" s="310">
        <f t="shared" si="70"/>
        <v>105</v>
      </c>
      <c r="ALY65" s="310">
        <f t="shared" si="70"/>
        <v>105</v>
      </c>
      <c r="ALZ65" s="310">
        <f t="shared" si="70"/>
        <v>105</v>
      </c>
      <c r="AMA65" s="310">
        <f t="shared" si="70"/>
        <v>105</v>
      </c>
      <c r="AMB65" s="310">
        <f t="shared" si="70"/>
        <v>105</v>
      </c>
      <c r="AMC65" s="310">
        <f t="shared" si="70"/>
        <v>105</v>
      </c>
      <c r="AMD65" s="310">
        <f t="shared" si="70"/>
        <v>105</v>
      </c>
      <c r="AME65" s="312">
        <f>$C65*$E65</f>
        <v>75</v>
      </c>
      <c r="AMF65" s="312">
        <f>$C65*$E65</f>
        <v>75</v>
      </c>
      <c r="AMG65" s="311">
        <f t="shared" ref="AMG65:AMO65" si="71">$C65*$H65</f>
        <v>120</v>
      </c>
      <c r="AMH65" s="311">
        <f t="shared" si="71"/>
        <v>120</v>
      </c>
      <c r="AMI65" s="311">
        <f t="shared" si="71"/>
        <v>120</v>
      </c>
      <c r="AMJ65" s="311">
        <f t="shared" si="71"/>
        <v>120</v>
      </c>
      <c r="AMK65" s="311">
        <f t="shared" si="71"/>
        <v>120</v>
      </c>
      <c r="AML65" s="311">
        <f t="shared" si="71"/>
        <v>120</v>
      </c>
      <c r="AMM65" s="311">
        <f t="shared" si="71"/>
        <v>120</v>
      </c>
      <c r="AMN65" s="311">
        <f t="shared" si="71"/>
        <v>120</v>
      </c>
      <c r="AMO65" s="311">
        <f t="shared" si="71"/>
        <v>120</v>
      </c>
      <c r="AMP65" s="312">
        <f t="shared" ref="AMP65:ANA65" si="72">$C65*$E65</f>
        <v>75</v>
      </c>
      <c r="AMQ65" s="312">
        <f t="shared" si="72"/>
        <v>75</v>
      </c>
      <c r="AMR65" s="312">
        <f t="shared" si="72"/>
        <v>75</v>
      </c>
      <c r="AMS65" s="312">
        <f t="shared" si="72"/>
        <v>75</v>
      </c>
      <c r="AMT65" s="312">
        <f t="shared" si="72"/>
        <v>75</v>
      </c>
      <c r="AMU65" s="312">
        <f t="shared" si="72"/>
        <v>75</v>
      </c>
      <c r="AMV65" s="312">
        <f t="shared" si="72"/>
        <v>75</v>
      </c>
      <c r="AMW65" s="312">
        <f t="shared" si="72"/>
        <v>75</v>
      </c>
      <c r="AMX65" s="312">
        <f t="shared" si="72"/>
        <v>75</v>
      </c>
      <c r="AMY65" s="312">
        <f t="shared" si="72"/>
        <v>75</v>
      </c>
      <c r="AMZ65" s="312">
        <f t="shared" si="72"/>
        <v>75</v>
      </c>
      <c r="ANA65" s="312">
        <f t="shared" si="72"/>
        <v>75</v>
      </c>
    </row>
    <row r="66" spans="1:1100" s="119" customFormat="1" ht="55.5" customHeight="1" collapsed="1">
      <c r="A66" s="88"/>
      <c r="B66" s="435">
        <v>257015</v>
      </c>
      <c r="C66" s="632" t="s">
        <v>931</v>
      </c>
      <c r="D66" s="289" t="s">
        <v>579</v>
      </c>
      <c r="E66" s="149" t="s">
        <v>932</v>
      </c>
      <c r="F66" s="470" t="s">
        <v>327</v>
      </c>
      <c r="G66" s="76"/>
      <c r="H66" s="76"/>
      <c r="OA66" s="136"/>
      <c r="OB66" s="136"/>
      <c r="OC66" s="136"/>
      <c r="OD66" s="136"/>
      <c r="OE66" s="136"/>
      <c r="OF66" s="136"/>
      <c r="OG66" s="136"/>
      <c r="OH66" s="136"/>
      <c r="OI66" s="136"/>
      <c r="OJ66" s="136"/>
      <c r="OK66" s="136"/>
      <c r="OL66" s="136"/>
      <c r="OM66" s="136"/>
      <c r="ON66" s="136"/>
      <c r="OO66" s="136"/>
      <c r="OP66" s="136"/>
      <c r="OQ66" s="136"/>
      <c r="OR66" s="136"/>
      <c r="OS66" s="136"/>
      <c r="OT66" s="136"/>
      <c r="OU66" s="136"/>
      <c r="OV66" s="136"/>
      <c r="OW66" s="136"/>
      <c r="OX66" s="136"/>
      <c r="OY66" s="136"/>
      <c r="OZ66" s="136"/>
      <c r="PA66" s="136"/>
      <c r="PB66" s="136"/>
      <c r="PC66" s="136"/>
      <c r="PD66" s="136"/>
      <c r="PE66" s="136"/>
      <c r="PF66" s="136"/>
      <c r="PG66" s="136"/>
      <c r="PH66" s="136"/>
      <c r="PI66" s="136"/>
      <c r="PJ66" s="136"/>
      <c r="PK66" s="136"/>
      <c r="PL66" s="136"/>
      <c r="PM66" s="136"/>
      <c r="PN66" s="136"/>
      <c r="PO66" s="136"/>
      <c r="PP66" s="136"/>
      <c r="PQ66" s="136"/>
      <c r="PR66" s="136"/>
      <c r="PS66" s="136"/>
      <c r="PT66" s="136"/>
      <c r="PU66" s="136"/>
      <c r="PV66" s="136"/>
      <c r="PW66" s="136"/>
      <c r="PX66" s="136"/>
      <c r="PY66" s="136"/>
      <c r="PZ66" s="136"/>
      <c r="QA66" s="136"/>
      <c r="QB66" s="136"/>
      <c r="QC66" s="136"/>
      <c r="QD66" s="136"/>
      <c r="QE66" s="136"/>
      <c r="QF66" s="136"/>
      <c r="QG66" s="136"/>
      <c r="QH66" s="136"/>
      <c r="QI66" s="136"/>
      <c r="QJ66" s="136"/>
      <c r="QK66" s="136"/>
      <c r="QL66" s="136"/>
      <c r="QM66" s="136"/>
      <c r="QN66" s="136"/>
      <c r="QO66" s="136"/>
      <c r="QP66" s="136"/>
      <c r="QQ66" s="136"/>
      <c r="QR66" s="136"/>
      <c r="QS66" s="136"/>
      <c r="QT66" s="136"/>
      <c r="QU66" s="136"/>
      <c r="QV66" s="136"/>
      <c r="QW66" s="136"/>
      <c r="QX66" s="136"/>
      <c r="QY66" s="136"/>
      <c r="QZ66" s="136"/>
      <c r="RA66" s="136"/>
      <c r="RB66" s="136"/>
      <c r="RC66" s="136"/>
      <c r="RD66" s="136"/>
      <c r="RE66" s="136"/>
      <c r="RF66" s="136"/>
      <c r="RG66" s="136"/>
      <c r="WJ66" s="136"/>
      <c r="WK66" s="136"/>
      <c r="WL66" s="136"/>
      <c r="WM66" s="136"/>
      <c r="WN66" s="136"/>
      <c r="WO66" s="136"/>
      <c r="WP66" s="136"/>
      <c r="WQ66" s="136"/>
      <c r="WR66" s="136"/>
      <c r="WS66" s="136"/>
      <c r="WT66" s="136"/>
      <c r="WU66" s="136"/>
      <c r="WV66" s="136"/>
      <c r="YW66" s="471"/>
      <c r="AEH66" s="317"/>
      <c r="AEI66" s="317"/>
      <c r="AEJ66" s="317"/>
      <c r="AEK66" s="317"/>
      <c r="AEL66" s="317"/>
      <c r="AEM66" s="317"/>
      <c r="AEN66" s="317"/>
      <c r="AEO66" s="317"/>
      <c r="AEP66" s="317"/>
      <c r="AEQ66" s="317"/>
      <c r="AER66" s="317"/>
      <c r="AES66" s="317"/>
      <c r="AET66" s="317"/>
      <c r="AEU66" s="317"/>
      <c r="AEV66" s="317"/>
      <c r="AEW66" s="317"/>
      <c r="AEX66" s="317"/>
      <c r="AEY66" s="317"/>
      <c r="AEZ66" s="317"/>
      <c r="AFA66" s="317"/>
      <c r="AFB66" s="317"/>
      <c r="AFC66" s="317"/>
      <c r="AFD66" s="317"/>
      <c r="AFE66" s="317"/>
      <c r="AFF66" s="317"/>
      <c r="AFG66" s="317"/>
      <c r="AFH66" s="169" t="s">
        <v>248</v>
      </c>
      <c r="AFI66" s="317"/>
      <c r="AFJ66" s="317"/>
      <c r="AFK66" s="317"/>
      <c r="AFL66" s="317"/>
      <c r="AFM66" s="317"/>
      <c r="AFN66" s="317"/>
      <c r="AFO66" s="317"/>
      <c r="AFP66" s="317"/>
      <c r="AFQ66" s="317"/>
      <c r="AFR66" s="558" t="s">
        <v>933</v>
      </c>
      <c r="AFS66" s="317"/>
      <c r="AFT66" s="317"/>
      <c r="AFU66" s="317"/>
      <c r="AFV66" s="317"/>
      <c r="AFW66" s="317"/>
      <c r="AFX66" s="317"/>
      <c r="AFY66" s="317"/>
      <c r="AFZ66" s="317"/>
      <c r="AGA66" s="317"/>
      <c r="AGB66" s="317"/>
      <c r="AGC66" s="317"/>
      <c r="AGD66" s="317"/>
      <c r="AGE66" s="317"/>
      <c r="AGF66" s="317"/>
      <c r="AGG66" s="317"/>
      <c r="AGH66" s="317"/>
      <c r="AGI66" s="317"/>
      <c r="AGJ66" s="317"/>
      <c r="AGK66" s="317"/>
      <c r="AGL66" s="558"/>
      <c r="AGM66" s="558" t="s">
        <v>934</v>
      </c>
      <c r="AGN66" s="317"/>
      <c r="AGO66" s="317"/>
      <c r="AGP66" s="317"/>
      <c r="AGQ66" s="317"/>
      <c r="AGR66" s="317"/>
      <c r="AGS66" s="317"/>
      <c r="AGT66" s="317"/>
      <c r="AGU66" s="317"/>
      <c r="AGV66" s="317"/>
      <c r="AGW66" s="317"/>
      <c r="AGX66" s="317"/>
      <c r="AGY66" s="317"/>
      <c r="AGZ66" s="317"/>
      <c r="AHA66" s="611" t="s">
        <v>468</v>
      </c>
      <c r="AHB66" s="317"/>
      <c r="AHC66" s="317"/>
      <c r="AHD66" s="558"/>
      <c r="AHE66" s="317"/>
      <c r="AHF66" s="317"/>
      <c r="AHG66" s="317"/>
      <c r="AHH66" s="611" t="s">
        <v>468</v>
      </c>
      <c r="AHI66" s="317"/>
      <c r="AHJ66" s="317"/>
      <c r="AHK66" s="317"/>
      <c r="AHL66" s="317"/>
      <c r="AHM66" s="317"/>
      <c r="AHN66" s="611"/>
      <c r="AHO66" s="317"/>
      <c r="AHP66" s="317"/>
      <c r="AHQ66" s="317"/>
      <c r="AHR66" s="317"/>
      <c r="AHS66" s="317"/>
      <c r="AHT66" s="317"/>
      <c r="AHU66" s="317"/>
      <c r="AHV66" s="558" t="s">
        <v>935</v>
      </c>
      <c r="AHW66" s="317"/>
      <c r="AHX66" s="317"/>
      <c r="AHY66" s="317"/>
      <c r="AHZ66" s="317"/>
      <c r="AIA66" s="317"/>
      <c r="AIB66" s="561"/>
      <c r="AIC66" s="561"/>
      <c r="AID66" s="317"/>
      <c r="AIE66" s="317"/>
      <c r="AIF66" s="579" t="s">
        <v>490</v>
      </c>
      <c r="AIG66" s="317"/>
      <c r="AIH66" s="317"/>
      <c r="AII66" s="317"/>
      <c r="AIJ66" s="317"/>
      <c r="AIK66" s="317"/>
      <c r="AIL66" s="317"/>
      <c r="AIM66" s="317"/>
      <c r="AIN66" s="317"/>
      <c r="AIO66" s="317"/>
      <c r="AIP66" s="317"/>
      <c r="AIQ66" s="317"/>
      <c r="AIR66" s="317"/>
      <c r="AIS66" s="317"/>
      <c r="AIT66" s="317"/>
      <c r="AIU66" s="317"/>
      <c r="AIV66" s="317"/>
      <c r="AIW66" s="318"/>
      <c r="AIX66" s="317"/>
      <c r="AIY66" s="317"/>
      <c r="AIZ66" s="317"/>
      <c r="AJA66" s="201" t="s">
        <v>936</v>
      </c>
      <c r="AJB66" s="317"/>
      <c r="AJC66" s="317"/>
      <c r="AJD66" s="317"/>
      <c r="AJF66" s="608" t="s">
        <v>581</v>
      </c>
      <c r="AJG66" s="121"/>
      <c r="AJH66" s="121"/>
      <c r="AJI66" s="121"/>
      <c r="AJJ66" s="121"/>
      <c r="AJK66" s="121"/>
      <c r="AJL66" s="201" t="s">
        <v>493</v>
      </c>
      <c r="AJM66" s="121"/>
      <c r="AJN66" s="121"/>
      <c r="AJO66" s="121"/>
      <c r="AJP66" s="116" t="s">
        <v>152</v>
      </c>
      <c r="AJQ66" s="116" t="s">
        <v>152</v>
      </c>
      <c r="AJR66" s="116" t="s">
        <v>152</v>
      </c>
      <c r="AJS66" s="116" t="s">
        <v>152</v>
      </c>
      <c r="AJT66" s="121"/>
      <c r="AJU66" s="121"/>
      <c r="AJV66" s="117" t="s">
        <v>153</v>
      </c>
      <c r="AJW66" s="118" t="s">
        <v>154</v>
      </c>
      <c r="AJX66" s="118" t="s">
        <v>155</v>
      </c>
      <c r="AJY66" s="118" t="s">
        <v>156</v>
      </c>
      <c r="AJZ66" s="118" t="s">
        <v>156</v>
      </c>
      <c r="AKA66" s="84"/>
      <c r="AKB66" s="84"/>
      <c r="AKC66" s="118" t="s">
        <v>156</v>
      </c>
      <c r="AKD66" s="118" t="s">
        <v>157</v>
      </c>
      <c r="AKE66" s="118" t="s">
        <v>157</v>
      </c>
      <c r="AKF66" s="84" t="s">
        <v>158</v>
      </c>
      <c r="AKG66" s="84" t="s">
        <v>159</v>
      </c>
      <c r="AKH66" s="84"/>
      <c r="AKI66" s="84"/>
      <c r="AKJ66" s="84" t="s">
        <v>159</v>
      </c>
      <c r="AKK66" s="84"/>
      <c r="AKL66" s="84"/>
      <c r="AKM66" s="84"/>
      <c r="AKN66" s="84"/>
      <c r="AKO66" s="84"/>
      <c r="AKP66" s="84"/>
      <c r="AKQ66" s="84" t="s">
        <v>159</v>
      </c>
      <c r="AKR66" s="84" t="s">
        <v>160</v>
      </c>
      <c r="AKS66" s="84" t="s">
        <v>160</v>
      </c>
      <c r="AKT66" s="84" t="s">
        <v>160</v>
      </c>
      <c r="AKU66" s="84" t="s">
        <v>161</v>
      </c>
      <c r="AKX66" s="84" t="s">
        <v>162</v>
      </c>
      <c r="AKY66" s="84" t="s">
        <v>163</v>
      </c>
      <c r="AKZ66" s="84" t="s">
        <v>136</v>
      </c>
      <c r="ALA66" s="84" t="s">
        <v>40</v>
      </c>
      <c r="ALB66" s="84" t="s">
        <v>40</v>
      </c>
      <c r="ALD66" s="121" t="s">
        <v>584</v>
      </c>
      <c r="ALE66" s="121" t="s">
        <v>164</v>
      </c>
      <c r="ALF66" s="84" t="s">
        <v>82</v>
      </c>
      <c r="ALG66" s="91" t="s">
        <v>165</v>
      </c>
      <c r="ALH66" s="513" t="s">
        <v>93</v>
      </c>
      <c r="ALI66" s="513" t="s">
        <v>93</v>
      </c>
      <c r="ALJ66" s="513" t="s">
        <v>93</v>
      </c>
      <c r="ALK66" s="513" t="s">
        <v>93</v>
      </c>
      <c r="ALL66" s="84" t="s">
        <v>114</v>
      </c>
      <c r="ALM66" s="84" t="s">
        <v>42</v>
      </c>
      <c r="ALN66" s="84" t="s">
        <v>42</v>
      </c>
      <c r="ALO66" s="84" t="s">
        <v>42</v>
      </c>
      <c r="ALP66" s="84" t="s">
        <v>42</v>
      </c>
      <c r="ALS66" s="84" t="s">
        <v>42</v>
      </c>
      <c r="ALT66" s="84" t="s">
        <v>42</v>
      </c>
      <c r="ALU66" s="84" t="s">
        <v>42</v>
      </c>
      <c r="ALV66" s="84" t="s">
        <v>42</v>
      </c>
      <c r="ALW66" s="84" t="s">
        <v>585</v>
      </c>
      <c r="AMC66" s="84" t="s">
        <v>463</v>
      </c>
      <c r="AMD66" s="84" t="s">
        <v>97</v>
      </c>
      <c r="AME66" s="84" t="s">
        <v>141</v>
      </c>
      <c r="AMG66" s="84" t="s">
        <v>142</v>
      </c>
      <c r="AMH66" s="84" t="s">
        <v>142</v>
      </c>
      <c r="AMI66" s="84" t="s">
        <v>142</v>
      </c>
      <c r="AMJ66" s="91" t="s">
        <v>98</v>
      </c>
      <c r="AMK66" s="201" t="s">
        <v>243</v>
      </c>
    </row>
    <row r="67" spans="1:1100" s="119" customFormat="1" ht="14.25" hidden="1" customHeight="1" outlineLevel="1" thickBot="1">
      <c r="A67" s="155" t="s">
        <v>307</v>
      </c>
      <c r="B67" s="519">
        <f>G73</f>
        <v>366.09300000000007</v>
      </c>
      <c r="C67" s="32" t="s">
        <v>308</v>
      </c>
      <c r="D67" s="670">
        <f>SUM(I67:AIK67)</f>
        <v>0</v>
      </c>
      <c r="E67" s="55">
        <f t="shared" ref="E67:E72" si="73">SUM(D67/G67)</f>
        <v>0</v>
      </c>
      <c r="F67" s="179"/>
      <c r="G67" s="49">
        <f>G73*0.249</f>
        <v>91.157157000000012</v>
      </c>
      <c r="H67" s="156">
        <f t="shared" ref="H67:H72" si="74">SUM(I67:APW67)</f>
        <v>94</v>
      </c>
      <c r="OA67" s="136"/>
      <c r="OB67" s="136"/>
      <c r="OC67" s="136"/>
      <c r="OD67" s="136"/>
      <c r="OE67" s="136"/>
      <c r="OF67" s="136"/>
      <c r="OG67" s="136"/>
      <c r="OH67" s="136"/>
      <c r="OI67" s="136"/>
      <c r="OJ67" s="136"/>
      <c r="OK67" s="136"/>
      <c r="OL67" s="136"/>
      <c r="OM67" s="136"/>
      <c r="ON67" s="136"/>
      <c r="OO67" s="136"/>
      <c r="OP67" s="136"/>
      <c r="OQ67" s="136"/>
      <c r="OR67" s="136"/>
      <c r="OS67" s="136"/>
      <c r="OT67" s="136"/>
      <c r="OU67" s="136"/>
      <c r="OV67" s="136"/>
      <c r="OW67" s="136"/>
      <c r="OX67" s="136"/>
      <c r="OY67" s="136"/>
      <c r="OZ67" s="136"/>
      <c r="PA67" s="136"/>
      <c r="PB67" s="136"/>
      <c r="PC67" s="136"/>
      <c r="PD67" s="136"/>
      <c r="PE67" s="136"/>
      <c r="PF67" s="136"/>
      <c r="PG67" s="136"/>
      <c r="PH67" s="136"/>
      <c r="PI67" s="136"/>
      <c r="PJ67" s="136"/>
      <c r="PK67" s="136"/>
      <c r="PL67" s="136"/>
      <c r="PM67" s="136"/>
      <c r="PN67" s="136"/>
      <c r="PO67" s="136"/>
      <c r="PP67" s="136"/>
      <c r="PQ67" s="136"/>
      <c r="PR67" s="136"/>
      <c r="PS67" s="136"/>
      <c r="PT67" s="136"/>
      <c r="PU67" s="136"/>
      <c r="PV67" s="136"/>
      <c r="PW67" s="136"/>
      <c r="PX67" s="136"/>
      <c r="PY67" s="136"/>
      <c r="PZ67" s="136"/>
      <c r="QA67" s="136"/>
      <c r="QB67" s="136"/>
      <c r="QC67" s="136"/>
      <c r="QD67" s="136"/>
      <c r="QE67" s="136"/>
      <c r="QF67" s="136"/>
      <c r="QG67" s="136"/>
      <c r="QH67" s="136"/>
      <c r="QI67" s="136"/>
      <c r="QJ67" s="136"/>
      <c r="QK67" s="136"/>
      <c r="QL67" s="136"/>
      <c r="QM67" s="136"/>
      <c r="QN67" s="136"/>
      <c r="QO67" s="136"/>
      <c r="QP67" s="136"/>
      <c r="QQ67" s="136"/>
      <c r="QR67" s="136"/>
      <c r="QS67" s="136"/>
      <c r="QT67" s="136"/>
      <c r="QU67" s="136"/>
      <c r="QV67" s="136"/>
      <c r="QW67" s="136"/>
      <c r="QX67" s="136"/>
      <c r="QY67" s="136"/>
      <c r="QZ67" s="136"/>
      <c r="RA67" s="136"/>
      <c r="RB67" s="136"/>
      <c r="RC67" s="136"/>
      <c r="RD67" s="136"/>
      <c r="RE67" s="136"/>
      <c r="RF67" s="136"/>
      <c r="RG67" s="136"/>
      <c r="WJ67" s="136"/>
      <c r="WK67" s="136"/>
      <c r="WL67" s="136"/>
      <c r="WM67" s="136"/>
      <c r="WN67" s="136"/>
      <c r="WO67" s="136"/>
      <c r="WP67" s="136"/>
      <c r="WQ67" s="136"/>
      <c r="WR67" s="136"/>
      <c r="WS67" s="136"/>
      <c r="WT67" s="136"/>
      <c r="WU67" s="136"/>
      <c r="WV67" s="136"/>
      <c r="AIL67" s="654" t="str">
        <f>INDEX([1]集計!$G:$AK,MATCH($B66,[1]集計!$A$1:$A$945,0)+0,MATCH(AIL$234,[1]集計!$G$2:$AK$2,0))</f>
        <v/>
      </c>
      <c r="AIM67" s="655" t="str">
        <f>INDEX([1]集計!$G:$AK,MATCH($B66,[1]集計!$A$1:$A$945,0)+0,MATCH(AIM$234,[1]集計!$G$2:$AK$2,0))</f>
        <v/>
      </c>
      <c r="AIN67" s="655" t="str">
        <f>INDEX([1]集計!$G:$AK,MATCH($B66,[1]集計!$A$1:$A$945,0)+0,MATCH(AIN$234,[1]集計!$G$2:$AK$2,0))</f>
        <v/>
      </c>
      <c r="AIO67" s="655" t="str">
        <f>INDEX([1]集計!$G:$AK,MATCH($B66,[1]集計!$A$1:$A$945,0)+0,MATCH(AIO$234,[1]集計!$G$2:$AK$2,0))</f>
        <v/>
      </c>
      <c r="AIP67" s="655" t="str">
        <f>INDEX([1]集計!$G:$AK,MATCH($B66,[1]集計!$A$1:$A$945,0)+0,MATCH(AIP$234,[1]集計!$G$2:$AK$2,0))</f>
        <v/>
      </c>
      <c r="AIQ67" s="655" t="str">
        <f>INDEX([1]集計!$G:$AK,MATCH($B66,[1]集計!$A$1:$A$945,0)+0,MATCH(AIQ$234,[1]集計!$G$2:$AK$2,0))</f>
        <v/>
      </c>
      <c r="AIR67" s="655" t="str">
        <f>INDEX([1]集計!$G:$AK,MATCH($B66,[1]集計!$A$1:$A$945,0)+0,MATCH(AIR$234,[1]集計!$G$2:$AK$2,0))</f>
        <v/>
      </c>
      <c r="AIS67" s="655" t="str">
        <f>INDEX([1]集計!$G:$AK,MATCH($B66,[1]集計!$A$1:$A$945,0)+0,MATCH(AIS$234,[1]集計!$G$2:$AK$2,0))</f>
        <v/>
      </c>
      <c r="AIT67" s="655" t="str">
        <f>INDEX([1]集計!$G:$AK,MATCH($B66,[1]集計!$A$1:$A$945,0)+0,MATCH(AIT$234,[1]集計!$G$2:$AK$2,0))</f>
        <v/>
      </c>
      <c r="AIU67" s="655" t="str">
        <f>INDEX([1]集計!$G:$AK,MATCH($B66,[1]集計!$A$1:$A$945,0)+0,MATCH(AIU$234,[1]集計!$G$2:$AK$2,0))</f>
        <v/>
      </c>
      <c r="AIW67" s="138"/>
      <c r="AJL67" s="119">
        <v>8</v>
      </c>
      <c r="AJP67" s="119">
        <v>8</v>
      </c>
      <c r="AJQ67" s="578">
        <v>10</v>
      </c>
      <c r="AJR67" s="578">
        <v>10</v>
      </c>
      <c r="AJS67" s="578">
        <v>10</v>
      </c>
      <c r="AJT67" s="578"/>
      <c r="AJU67" s="578"/>
      <c r="AJV67" s="578">
        <v>10</v>
      </c>
      <c r="AJW67" s="578">
        <v>10</v>
      </c>
      <c r="AJX67" s="578">
        <v>10</v>
      </c>
      <c r="AJY67" s="578">
        <v>10</v>
      </c>
      <c r="AKC67" s="119">
        <v>8</v>
      </c>
    </row>
    <row r="68" spans="1:1100" s="119" customFormat="1" ht="14.25" hidden="1" customHeight="1" outlineLevel="1" thickBot="1">
      <c r="A68" s="157" t="s">
        <v>309</v>
      </c>
      <c r="B68" s="59"/>
      <c r="C68" s="32" t="s">
        <v>310</v>
      </c>
      <c r="D68" s="670">
        <f t="shared" ref="D68:D72" si="75">SUM(I68:AIK68)</f>
        <v>0</v>
      </c>
      <c r="E68" s="55">
        <f t="shared" si="73"/>
        <v>0</v>
      </c>
      <c r="F68" s="179"/>
      <c r="G68" s="49">
        <f>G73*0.167</f>
        <v>61.137531000000017</v>
      </c>
      <c r="H68" s="156">
        <f t="shared" si="74"/>
        <v>64</v>
      </c>
      <c r="OA68" s="136"/>
      <c r="OB68" s="136"/>
      <c r="OC68" s="136"/>
      <c r="OD68" s="136"/>
      <c r="OE68" s="136"/>
      <c r="OF68" s="136"/>
      <c r="OG68" s="136"/>
      <c r="OH68" s="136"/>
      <c r="OI68" s="136"/>
      <c r="OJ68" s="136"/>
      <c r="OK68" s="136"/>
      <c r="OL68" s="136"/>
      <c r="OM68" s="136"/>
      <c r="ON68" s="136"/>
      <c r="OO68" s="136"/>
      <c r="OP68" s="136"/>
      <c r="OQ68" s="136"/>
      <c r="OR68" s="136"/>
      <c r="OS68" s="136"/>
      <c r="OT68" s="136"/>
      <c r="OU68" s="136"/>
      <c r="OV68" s="136"/>
      <c r="OW68" s="136"/>
      <c r="OX68" s="136"/>
      <c r="OY68" s="136"/>
      <c r="OZ68" s="136"/>
      <c r="PA68" s="136"/>
      <c r="PB68" s="136"/>
      <c r="PC68" s="136"/>
      <c r="PD68" s="136"/>
      <c r="PE68" s="136"/>
      <c r="PF68" s="136"/>
      <c r="PG68" s="136"/>
      <c r="PH68" s="136"/>
      <c r="PI68" s="136"/>
      <c r="PJ68" s="136"/>
      <c r="PK68" s="136"/>
      <c r="PL68" s="136"/>
      <c r="PM68" s="136"/>
      <c r="PN68" s="136"/>
      <c r="PO68" s="136"/>
      <c r="PP68" s="136"/>
      <c r="PQ68" s="136"/>
      <c r="PR68" s="136"/>
      <c r="PS68" s="136"/>
      <c r="PT68" s="136"/>
      <c r="PU68" s="136"/>
      <c r="PV68" s="136"/>
      <c r="PW68" s="136"/>
      <c r="PX68" s="136"/>
      <c r="PY68" s="136"/>
      <c r="PZ68" s="136"/>
      <c r="QA68" s="136"/>
      <c r="QB68" s="136"/>
      <c r="QC68" s="136"/>
      <c r="QD68" s="136"/>
      <c r="QE68" s="136"/>
      <c r="QF68" s="136"/>
      <c r="QG68" s="136"/>
      <c r="QH68" s="136"/>
      <c r="QI68" s="136"/>
      <c r="QJ68" s="136"/>
      <c r="QK68" s="136"/>
      <c r="QL68" s="136"/>
      <c r="QM68" s="136"/>
      <c r="QN68" s="136"/>
      <c r="QO68" s="136"/>
      <c r="QP68" s="136"/>
      <c r="QQ68" s="136"/>
      <c r="QR68" s="136"/>
      <c r="QS68" s="136"/>
      <c r="QT68" s="136"/>
      <c r="QU68" s="136"/>
      <c r="QV68" s="136"/>
      <c r="QW68" s="136"/>
      <c r="QX68" s="136"/>
      <c r="QY68" s="136"/>
      <c r="QZ68" s="136"/>
      <c r="RA68" s="136"/>
      <c r="RB68" s="136"/>
      <c r="RC68" s="136"/>
      <c r="RD68" s="136"/>
      <c r="RE68" s="136"/>
      <c r="RF68" s="136"/>
      <c r="RG68" s="136"/>
      <c r="WJ68" s="136"/>
      <c r="WK68" s="136"/>
      <c r="WL68" s="136"/>
      <c r="WM68" s="136"/>
      <c r="WN68" s="136"/>
      <c r="WO68" s="136"/>
      <c r="WP68" s="136"/>
      <c r="WQ68" s="136"/>
      <c r="WR68" s="136"/>
      <c r="WS68" s="136"/>
      <c r="WT68" s="136"/>
      <c r="WU68" s="136"/>
      <c r="WV68" s="136"/>
      <c r="AIL68" s="656" t="str">
        <f>INDEX([1]集計!$G:$AK,MATCH($B66,[1]集計!$A$1:$A$945,0)+1,MATCH(AIL$234,[1]集計!$G$2:$AK$2,0))</f>
        <v/>
      </c>
      <c r="AIM68" s="657" t="str">
        <f>INDEX([1]集計!$G:$AK,MATCH($B66,[1]集計!$A$1:$A$945,0)+1,MATCH(AIM$234,[1]集計!$G$2:$AK$2,0))</f>
        <v/>
      </c>
      <c r="AIN68" s="657" t="str">
        <f>INDEX([1]集計!$G:$AK,MATCH($B66,[1]集計!$A$1:$A$945,0)+1,MATCH(AIN$234,[1]集計!$G$2:$AK$2,0))</f>
        <v/>
      </c>
      <c r="AIO68" s="657" t="str">
        <f>INDEX([1]集計!$G:$AK,MATCH($B66,[1]集計!$A$1:$A$945,0)+1,MATCH(AIO$234,[1]集計!$G$2:$AK$2,0))</f>
        <v/>
      </c>
      <c r="AIP68" s="657" t="str">
        <f>INDEX([1]集計!$G:$AK,MATCH($B66,[1]集計!$A$1:$A$945,0)+1,MATCH(AIP$234,[1]集計!$G$2:$AK$2,0))</f>
        <v/>
      </c>
      <c r="AIQ68" s="657" t="str">
        <f>INDEX([1]集計!$G:$AK,MATCH($B66,[1]集計!$A$1:$A$945,0)+1,MATCH(AIQ$234,[1]集計!$G$2:$AK$2,0))</f>
        <v/>
      </c>
      <c r="AIR68" s="657" t="str">
        <f>INDEX([1]集計!$G:$AK,MATCH($B66,[1]集計!$A$1:$A$945,0)+1,MATCH(AIR$234,[1]集計!$G$2:$AK$2,0))</f>
        <v/>
      </c>
      <c r="AIS68" s="657" t="str">
        <f>INDEX([1]集計!$G:$AK,MATCH($B66,[1]集計!$A$1:$A$945,0)+1,MATCH(AIS$234,[1]集計!$G$2:$AK$2,0))</f>
        <v/>
      </c>
      <c r="AIT68" s="657" t="str">
        <f>INDEX([1]集計!$G:$AK,MATCH($B66,[1]集計!$A$1:$A$945,0)+1,MATCH(AIT$234,[1]集計!$G$2:$AK$2,0))</f>
        <v/>
      </c>
      <c r="AIU68" s="657" t="str">
        <f>INDEX([1]集計!$G:$AK,MATCH($B66,[1]集計!$A$1:$A$945,0)+1,MATCH(AIU$234,[1]集計!$G$2:$AK$2,0))</f>
        <v/>
      </c>
      <c r="AIW68" s="138"/>
      <c r="AJX68" s="119">
        <v>8</v>
      </c>
      <c r="AJY68" s="119">
        <v>8</v>
      </c>
      <c r="AKC68" s="119">
        <v>8</v>
      </c>
      <c r="AKD68" s="119">
        <v>8</v>
      </c>
      <c r="AKS68" s="119">
        <v>8</v>
      </c>
      <c r="AKT68" s="119">
        <v>8</v>
      </c>
      <c r="AKU68" s="119">
        <v>8</v>
      </c>
      <c r="AKX68" s="119">
        <v>8</v>
      </c>
    </row>
    <row r="69" spans="1:1100" s="119" customFormat="1" ht="14.25" hidden="1" customHeight="1" outlineLevel="1" thickBot="1">
      <c r="A69" s="158" t="s">
        <v>311</v>
      </c>
      <c r="B69" s="61"/>
      <c r="C69" s="32" t="s">
        <v>312</v>
      </c>
      <c r="D69" s="670">
        <f t="shared" si="75"/>
        <v>0</v>
      </c>
      <c r="E69" s="55">
        <f t="shared" si="73"/>
        <v>0</v>
      </c>
      <c r="F69" s="180"/>
      <c r="G69" s="49">
        <f>G73*0.203</f>
        <v>74.316879000000014</v>
      </c>
      <c r="H69" s="156">
        <f t="shared" si="74"/>
        <v>80</v>
      </c>
      <c r="OA69" s="136"/>
      <c r="OB69" s="136"/>
      <c r="OC69" s="136"/>
      <c r="OD69" s="136"/>
      <c r="OE69" s="136"/>
      <c r="OF69" s="136"/>
      <c r="OG69" s="136"/>
      <c r="OH69" s="136"/>
      <c r="OI69" s="136"/>
      <c r="OJ69" s="136"/>
      <c r="OK69" s="136"/>
      <c r="OL69" s="136"/>
      <c r="OM69" s="136"/>
      <c r="ON69" s="136"/>
      <c r="OO69" s="136"/>
      <c r="OP69" s="136"/>
      <c r="OQ69" s="136"/>
      <c r="OR69" s="136"/>
      <c r="OS69" s="136"/>
      <c r="OT69" s="136"/>
      <c r="OU69" s="136"/>
      <c r="OV69" s="136"/>
      <c r="OW69" s="136"/>
      <c r="OX69" s="136"/>
      <c r="OY69" s="136"/>
      <c r="OZ69" s="136"/>
      <c r="PA69" s="136"/>
      <c r="PB69" s="136"/>
      <c r="PC69" s="136"/>
      <c r="PD69" s="136"/>
      <c r="PE69" s="136"/>
      <c r="PF69" s="136"/>
      <c r="PG69" s="136"/>
      <c r="PH69" s="136"/>
      <c r="PI69" s="136"/>
      <c r="PJ69" s="136"/>
      <c r="PK69" s="136"/>
      <c r="PL69" s="136"/>
      <c r="PM69" s="136"/>
      <c r="PN69" s="136"/>
      <c r="PO69" s="136"/>
      <c r="PP69" s="136"/>
      <c r="PQ69" s="136"/>
      <c r="PR69" s="136"/>
      <c r="PS69" s="136"/>
      <c r="PT69" s="136"/>
      <c r="PU69" s="136"/>
      <c r="PV69" s="136"/>
      <c r="PW69" s="136"/>
      <c r="PX69" s="136"/>
      <c r="PY69" s="136"/>
      <c r="PZ69" s="136"/>
      <c r="QA69" s="136"/>
      <c r="QB69" s="136"/>
      <c r="QC69" s="136"/>
      <c r="QD69" s="136"/>
      <c r="QE69" s="136"/>
      <c r="QF69" s="136"/>
      <c r="QG69" s="136"/>
      <c r="QH69" s="136"/>
      <c r="QI69" s="136"/>
      <c r="QJ69" s="136"/>
      <c r="QK69" s="136"/>
      <c r="QL69" s="136"/>
      <c r="QM69" s="136"/>
      <c r="QN69" s="136"/>
      <c r="QO69" s="136"/>
      <c r="QP69" s="136"/>
      <c r="QQ69" s="136"/>
      <c r="QR69" s="136"/>
      <c r="QS69" s="136"/>
      <c r="QT69" s="136"/>
      <c r="QU69" s="136"/>
      <c r="QV69" s="136"/>
      <c r="QW69" s="136"/>
      <c r="QX69" s="136"/>
      <c r="QY69" s="136"/>
      <c r="QZ69" s="136"/>
      <c r="RA69" s="136"/>
      <c r="RB69" s="136"/>
      <c r="RC69" s="136"/>
      <c r="RD69" s="136"/>
      <c r="RE69" s="136"/>
      <c r="RF69" s="136"/>
      <c r="RG69" s="136"/>
      <c r="WJ69" s="136"/>
      <c r="WK69" s="136"/>
      <c r="WL69" s="136"/>
      <c r="WM69" s="136"/>
      <c r="WN69" s="136"/>
      <c r="WO69" s="136"/>
      <c r="WP69" s="136"/>
      <c r="WQ69" s="136"/>
      <c r="WR69" s="136"/>
      <c r="WS69" s="136"/>
      <c r="WT69" s="136"/>
      <c r="WU69" s="136"/>
      <c r="WV69" s="136"/>
      <c r="AIL69" s="656" t="str">
        <f>INDEX([1]集計!$G:$AK,MATCH($B66,[1]集計!$A$1:$A$945,0)+2,MATCH(AIL$234,[1]集計!$G$2:$AK$2,0))</f>
        <v/>
      </c>
      <c r="AIM69" s="657" t="str">
        <f>INDEX([1]集計!$G:$AK,MATCH($B66,[1]集計!$A$1:$A$945,0)+2,MATCH(AIM$234,[1]集計!$G$2:$AK$2,0))</f>
        <v/>
      </c>
      <c r="AIN69" s="657" t="str">
        <f>INDEX([1]集計!$G:$AK,MATCH($B66,[1]集計!$A$1:$A$945,0)+2,MATCH(AIN$234,[1]集計!$G$2:$AK$2,0))</f>
        <v/>
      </c>
      <c r="AIO69" s="657" t="str">
        <f>INDEX([1]集計!$G:$AK,MATCH($B66,[1]集計!$A$1:$A$945,0)+2,MATCH(AIO$234,[1]集計!$G$2:$AK$2,0))</f>
        <v/>
      </c>
      <c r="AIP69" s="657" t="str">
        <f>INDEX([1]集計!$G:$AK,MATCH($B66,[1]集計!$A$1:$A$945,0)+2,MATCH(AIP$234,[1]集計!$G$2:$AK$2,0))</f>
        <v/>
      </c>
      <c r="AIQ69" s="657" t="str">
        <f>INDEX([1]集計!$G:$AK,MATCH($B66,[1]集計!$A$1:$A$945,0)+2,MATCH(AIQ$234,[1]集計!$G$2:$AK$2,0))</f>
        <v/>
      </c>
      <c r="AIR69" s="657" t="str">
        <f>INDEX([1]集計!$G:$AK,MATCH($B66,[1]集計!$A$1:$A$945,0)+2,MATCH(AIR$234,[1]集計!$G$2:$AK$2,0))</f>
        <v/>
      </c>
      <c r="AIS69" s="657" t="str">
        <f>INDEX([1]集計!$G:$AK,MATCH($B66,[1]集計!$A$1:$A$945,0)+2,MATCH(AIS$234,[1]集計!$G$2:$AK$2,0))</f>
        <v/>
      </c>
      <c r="AIT69" s="657" t="str">
        <f>INDEX([1]集計!$G:$AK,MATCH($B66,[1]集計!$A$1:$A$945,0)+2,MATCH(AIT$234,[1]集計!$G$2:$AK$2,0))</f>
        <v/>
      </c>
      <c r="AIU69" s="657" t="str">
        <f>INDEX([1]集計!$G:$AK,MATCH($B66,[1]集計!$A$1:$A$945,0)+2,MATCH(AIU$234,[1]集計!$G$2:$AK$2,0))</f>
        <v/>
      </c>
      <c r="AIW69" s="138"/>
      <c r="AKE69" s="119">
        <v>8</v>
      </c>
      <c r="AKF69" s="119">
        <v>8</v>
      </c>
      <c r="AKG69" s="119">
        <v>8</v>
      </c>
      <c r="AKJ69" s="119">
        <v>8</v>
      </c>
      <c r="AKQ69" s="119">
        <v>8</v>
      </c>
      <c r="AKX69" s="119">
        <v>8</v>
      </c>
      <c r="AKY69" s="119">
        <v>8</v>
      </c>
      <c r="AKZ69" s="119">
        <v>8</v>
      </c>
      <c r="ALA69" s="119">
        <v>8</v>
      </c>
      <c r="ALB69" s="119">
        <v>8</v>
      </c>
    </row>
    <row r="70" spans="1:1100" s="119" customFormat="1" ht="14.25" hidden="1" customHeight="1" outlineLevel="1" thickBot="1">
      <c r="A70" s="159"/>
      <c r="B70" s="520" t="s">
        <v>313</v>
      </c>
      <c r="C70" s="40" t="s">
        <v>314</v>
      </c>
      <c r="D70" s="670">
        <f t="shared" si="75"/>
        <v>0</v>
      </c>
      <c r="E70" s="55">
        <f t="shared" si="73"/>
        <v>0</v>
      </c>
      <c r="F70" s="179"/>
      <c r="G70" s="49">
        <f>G73*0.055</f>
        <v>20.135115000000003</v>
      </c>
      <c r="H70" s="156">
        <f t="shared" si="74"/>
        <v>24</v>
      </c>
      <c r="OA70" s="136"/>
      <c r="OB70" s="136"/>
      <c r="OC70" s="136"/>
      <c r="OD70" s="136"/>
      <c r="OE70" s="136"/>
      <c r="OF70" s="136"/>
      <c r="OG70" s="136"/>
      <c r="OH70" s="136"/>
      <c r="OI70" s="136"/>
      <c r="OJ70" s="136"/>
      <c r="OK70" s="136"/>
      <c r="OL70" s="136"/>
      <c r="OM70" s="136"/>
      <c r="ON70" s="136"/>
      <c r="OO70" s="136"/>
      <c r="OP70" s="136"/>
      <c r="OQ70" s="136"/>
      <c r="OR70" s="136"/>
      <c r="OS70" s="136"/>
      <c r="OT70" s="136"/>
      <c r="OU70" s="136"/>
      <c r="OV70" s="136"/>
      <c r="OW70" s="136"/>
      <c r="OX70" s="136"/>
      <c r="OY70" s="136"/>
      <c r="OZ70" s="136"/>
      <c r="PA70" s="136"/>
      <c r="PB70" s="136"/>
      <c r="PC70" s="136"/>
      <c r="PD70" s="136"/>
      <c r="PE70" s="136"/>
      <c r="PF70" s="136"/>
      <c r="PG70" s="136"/>
      <c r="PH70" s="136"/>
      <c r="PI70" s="136"/>
      <c r="PJ70" s="136"/>
      <c r="PK70" s="136"/>
      <c r="PL70" s="136"/>
      <c r="PM70" s="136"/>
      <c r="PN70" s="136"/>
      <c r="PO70" s="136"/>
      <c r="PP70" s="136"/>
      <c r="PQ70" s="136"/>
      <c r="PR70" s="136"/>
      <c r="PS70" s="136"/>
      <c r="PT70" s="136"/>
      <c r="PU70" s="136"/>
      <c r="PV70" s="136"/>
      <c r="PW70" s="136"/>
      <c r="PX70" s="136"/>
      <c r="PY70" s="136"/>
      <c r="PZ70" s="136"/>
      <c r="QA70" s="136"/>
      <c r="QB70" s="136"/>
      <c r="QC70" s="136"/>
      <c r="QD70" s="136"/>
      <c r="QE70" s="136"/>
      <c r="QF70" s="136"/>
      <c r="QG70" s="136"/>
      <c r="QH70" s="136"/>
      <c r="QI70" s="136"/>
      <c r="QJ70" s="136"/>
      <c r="QK70" s="136"/>
      <c r="QL70" s="136"/>
      <c r="QM70" s="136"/>
      <c r="QN70" s="136"/>
      <c r="QO70" s="136"/>
      <c r="QP70" s="136"/>
      <c r="QQ70" s="136"/>
      <c r="QR70" s="136"/>
      <c r="QS70" s="136"/>
      <c r="QT70" s="136"/>
      <c r="QU70" s="136"/>
      <c r="QV70" s="136"/>
      <c r="QW70" s="136"/>
      <c r="QX70" s="136"/>
      <c r="QY70" s="136"/>
      <c r="QZ70" s="136"/>
      <c r="RA70" s="136"/>
      <c r="RB70" s="136"/>
      <c r="RC70" s="136"/>
      <c r="RD70" s="136"/>
      <c r="RE70" s="136"/>
      <c r="RF70" s="136"/>
      <c r="RG70" s="136"/>
      <c r="WJ70" s="136"/>
      <c r="WK70" s="136"/>
      <c r="WL70" s="136"/>
      <c r="WM70" s="136"/>
      <c r="WN70" s="136"/>
      <c r="WO70" s="136"/>
      <c r="WP70" s="136"/>
      <c r="WQ70" s="136"/>
      <c r="WR70" s="136"/>
      <c r="WS70" s="136"/>
      <c r="WT70" s="136"/>
      <c r="WU70" s="136"/>
      <c r="WV70" s="136"/>
      <c r="AIL70" s="656" t="str">
        <f>INDEX([1]集計!$G:$AK,MATCH($B66,[1]集計!$A$1:$A$945,0)+3,MATCH(AIL$234,[1]集計!$G$2:$AK$2,0))</f>
        <v/>
      </c>
      <c r="AIM70" s="657" t="str">
        <f>INDEX([1]集計!$G:$AK,MATCH($B66,[1]集計!$A$1:$A$945,0)+3,MATCH(AIM$234,[1]集計!$G$2:$AK$2,0))</f>
        <v/>
      </c>
      <c r="AIN70" s="657" t="str">
        <f>INDEX([1]集計!$G:$AK,MATCH($B66,[1]集計!$A$1:$A$945,0)+3,MATCH(AIN$234,[1]集計!$G$2:$AK$2,0))</f>
        <v/>
      </c>
      <c r="AIO70" s="657" t="str">
        <f>INDEX([1]集計!$G:$AK,MATCH($B66,[1]集計!$A$1:$A$945,0)+3,MATCH(AIO$234,[1]集計!$G$2:$AK$2,0))</f>
        <v/>
      </c>
      <c r="AIP70" s="657" t="str">
        <f>INDEX([1]集計!$G:$AK,MATCH($B66,[1]集計!$A$1:$A$945,0)+3,MATCH(AIP$234,[1]集計!$G$2:$AK$2,0))</f>
        <v/>
      </c>
      <c r="AIQ70" s="657" t="str">
        <f>INDEX([1]集計!$G:$AK,MATCH($B66,[1]集計!$A$1:$A$945,0)+3,MATCH(AIQ$234,[1]集計!$G$2:$AK$2,0))</f>
        <v/>
      </c>
      <c r="AIR70" s="657" t="str">
        <f>INDEX([1]集計!$G:$AK,MATCH($B66,[1]集計!$A$1:$A$945,0)+3,MATCH(AIR$234,[1]集計!$G$2:$AK$2,0))</f>
        <v/>
      </c>
      <c r="AIS70" s="657" t="str">
        <f>INDEX([1]集計!$G:$AK,MATCH($B66,[1]集計!$A$1:$A$945,0)+3,MATCH(AIS$234,[1]集計!$G$2:$AK$2,0))</f>
        <v/>
      </c>
      <c r="AIT70" s="657" t="str">
        <f>INDEX([1]集計!$G:$AK,MATCH($B66,[1]集計!$A$1:$A$945,0)+3,MATCH(AIT$234,[1]集計!$G$2:$AK$2,0))</f>
        <v/>
      </c>
      <c r="AIU70" s="657" t="str">
        <f>INDEX([1]集計!$G:$AK,MATCH($B66,[1]集計!$A$1:$A$945,0)+3,MATCH(AIU$234,[1]集計!$G$2:$AK$2,0))</f>
        <v/>
      </c>
      <c r="AIW70" s="138"/>
      <c r="AKQ70" s="119">
        <v>6</v>
      </c>
      <c r="AKR70" s="119">
        <v>6</v>
      </c>
      <c r="AKU70" s="119">
        <v>6</v>
      </c>
      <c r="AKY70" s="119">
        <v>6</v>
      </c>
    </row>
    <row r="71" spans="1:1100" s="119" customFormat="1" ht="14.25" hidden="1" customHeight="1" outlineLevel="1" thickBot="1">
      <c r="A71" s="159"/>
      <c r="B71" s="160">
        <f>D73</f>
        <v>0</v>
      </c>
      <c r="C71" s="40" t="s">
        <v>315</v>
      </c>
      <c r="D71" s="670">
        <f t="shared" si="75"/>
        <v>0</v>
      </c>
      <c r="E71" s="55">
        <f t="shared" si="73"/>
        <v>0</v>
      </c>
      <c r="F71" s="179"/>
      <c r="G71" s="49">
        <f>G73*0.073</f>
        <v>26.724789000000005</v>
      </c>
      <c r="H71" s="156">
        <f t="shared" si="74"/>
        <v>27</v>
      </c>
      <c r="OA71" s="136"/>
      <c r="OB71" s="136"/>
      <c r="OC71" s="136"/>
      <c r="OD71" s="136"/>
      <c r="OE71" s="136"/>
      <c r="OF71" s="136"/>
      <c r="OG71" s="136"/>
      <c r="OH71" s="136"/>
      <c r="OI71" s="136"/>
      <c r="OJ71" s="136"/>
      <c r="OK71" s="136"/>
      <c r="OL71" s="136"/>
      <c r="OM71" s="136"/>
      <c r="ON71" s="136"/>
      <c r="OO71" s="136"/>
      <c r="OP71" s="136"/>
      <c r="OQ71" s="136"/>
      <c r="OR71" s="136"/>
      <c r="OS71" s="136"/>
      <c r="OT71" s="136"/>
      <c r="OU71" s="136"/>
      <c r="OV71" s="136"/>
      <c r="OW71" s="136"/>
      <c r="OX71" s="136"/>
      <c r="OY71" s="136"/>
      <c r="OZ71" s="136"/>
      <c r="PA71" s="136"/>
      <c r="PB71" s="136"/>
      <c r="PC71" s="136"/>
      <c r="PD71" s="136"/>
      <c r="PE71" s="136"/>
      <c r="PF71" s="136"/>
      <c r="PG71" s="136"/>
      <c r="PH71" s="136"/>
      <c r="PI71" s="136"/>
      <c r="PJ71" s="136"/>
      <c r="PK71" s="136"/>
      <c r="PL71" s="136"/>
      <c r="PM71" s="136"/>
      <c r="PN71" s="136"/>
      <c r="PO71" s="136"/>
      <c r="PP71" s="136"/>
      <c r="PQ71" s="136"/>
      <c r="PR71" s="136"/>
      <c r="PS71" s="136"/>
      <c r="PT71" s="136"/>
      <c r="PU71" s="136"/>
      <c r="PV71" s="136"/>
      <c r="PW71" s="136"/>
      <c r="PX71" s="136"/>
      <c r="PY71" s="136"/>
      <c r="PZ71" s="136"/>
      <c r="QA71" s="136"/>
      <c r="QB71" s="136"/>
      <c r="QC71" s="136"/>
      <c r="QD71" s="136"/>
      <c r="QE71" s="136"/>
      <c r="QF71" s="136"/>
      <c r="QG71" s="136"/>
      <c r="QH71" s="136"/>
      <c r="QI71" s="136"/>
      <c r="QJ71" s="136"/>
      <c r="QK71" s="136"/>
      <c r="QL71" s="136"/>
      <c r="QM71" s="136"/>
      <c r="QN71" s="136"/>
      <c r="QO71" s="136"/>
      <c r="QP71" s="136"/>
      <c r="QQ71" s="136"/>
      <c r="QR71" s="136"/>
      <c r="QS71" s="136"/>
      <c r="QT71" s="136"/>
      <c r="QU71" s="136"/>
      <c r="QV71" s="136"/>
      <c r="QW71" s="136"/>
      <c r="QX71" s="136"/>
      <c r="QY71" s="136"/>
      <c r="QZ71" s="136"/>
      <c r="RA71" s="136"/>
      <c r="RB71" s="136"/>
      <c r="RC71" s="136"/>
      <c r="RD71" s="136"/>
      <c r="RE71" s="136"/>
      <c r="RF71" s="136"/>
      <c r="RG71" s="136"/>
      <c r="WJ71" s="136"/>
      <c r="WK71" s="136"/>
      <c r="WL71" s="136"/>
      <c r="WM71" s="136"/>
      <c r="WN71" s="136"/>
      <c r="WO71" s="136"/>
      <c r="WP71" s="136"/>
      <c r="WQ71" s="136"/>
      <c r="WR71" s="136"/>
      <c r="WS71" s="136"/>
      <c r="WT71" s="136"/>
      <c r="WU71" s="136"/>
      <c r="WV71" s="136"/>
      <c r="AIL71" s="656" t="str">
        <f>INDEX([1]集計!$G:$AK,MATCH($B66,[1]集計!$A$1:$A$945,0)+4,MATCH(AIL$234,[1]集計!$G$2:$AK$2,0))</f>
        <v/>
      </c>
      <c r="AIM71" s="657" t="str">
        <f>INDEX([1]集計!$G:$AK,MATCH($B66,[1]集計!$A$1:$A$945,0)+4,MATCH(AIM$234,[1]集計!$G$2:$AK$2,0))</f>
        <v/>
      </c>
      <c r="AIN71" s="657" t="str">
        <f>INDEX([1]集計!$G:$AK,MATCH($B66,[1]集計!$A$1:$A$945,0)+4,MATCH(AIN$234,[1]集計!$G$2:$AK$2,0))</f>
        <v/>
      </c>
      <c r="AIO71" s="657" t="str">
        <f>INDEX([1]集計!$G:$AK,MATCH($B66,[1]集計!$A$1:$A$945,0)+4,MATCH(AIO$234,[1]集計!$G$2:$AK$2,0))</f>
        <v/>
      </c>
      <c r="AIP71" s="657" t="str">
        <f>INDEX([1]集計!$G:$AK,MATCH($B66,[1]集計!$A$1:$A$945,0)+4,MATCH(AIP$234,[1]集計!$G$2:$AK$2,0))</f>
        <v/>
      </c>
      <c r="AIQ71" s="657" t="str">
        <f>INDEX([1]集計!$G:$AK,MATCH($B66,[1]集計!$A$1:$A$945,0)+4,MATCH(AIQ$234,[1]集計!$G$2:$AK$2,0))</f>
        <v/>
      </c>
      <c r="AIR71" s="657" t="str">
        <f>INDEX([1]集計!$G:$AK,MATCH($B66,[1]集計!$A$1:$A$945,0)+4,MATCH(AIR$234,[1]集計!$G$2:$AK$2,0))</f>
        <v/>
      </c>
      <c r="AIS71" s="657" t="str">
        <f>INDEX([1]集計!$G:$AK,MATCH($B66,[1]集計!$A$1:$A$945,0)+4,MATCH(AIS$234,[1]集計!$G$2:$AK$2,0))</f>
        <v/>
      </c>
      <c r="AIT71" s="657" t="str">
        <f>INDEX([1]集計!$G:$AK,MATCH($B66,[1]集計!$A$1:$A$945,0)+4,MATCH(AIT$234,[1]集計!$G$2:$AK$2,0))</f>
        <v/>
      </c>
      <c r="AIU71" s="657" t="str">
        <f>INDEX([1]集計!$G:$AK,MATCH($B66,[1]集計!$A$1:$A$945,0)+4,MATCH(AIU$234,[1]集計!$G$2:$AK$2,0))</f>
        <v/>
      </c>
      <c r="AIW71" s="138"/>
      <c r="ALM71" s="119">
        <v>4</v>
      </c>
      <c r="ALN71" s="119">
        <v>4</v>
      </c>
      <c r="ALO71" s="119">
        <v>4</v>
      </c>
      <c r="ALP71" s="119">
        <v>4</v>
      </c>
      <c r="ALS71" s="119">
        <v>4</v>
      </c>
      <c r="ALT71" s="119">
        <v>4</v>
      </c>
      <c r="AMC71" s="119">
        <v>3</v>
      </c>
    </row>
    <row r="72" spans="1:1100" s="119" customFormat="1" ht="14.25" hidden="1" customHeight="1" outlineLevel="1" thickBot="1">
      <c r="A72" s="161" t="s">
        <v>316</v>
      </c>
      <c r="B72" s="162" t="e">
        <f>SUM(B71/(B67*E74/100))</f>
        <v>#DIV/0!</v>
      </c>
      <c r="C72" s="32" t="s">
        <v>317</v>
      </c>
      <c r="D72" s="670">
        <f t="shared" si="75"/>
        <v>0</v>
      </c>
      <c r="E72" s="55">
        <f t="shared" si="73"/>
        <v>0</v>
      </c>
      <c r="F72" s="179"/>
      <c r="G72" s="49">
        <f>G73*0.258</f>
        <v>94.451994000000028</v>
      </c>
      <c r="H72" s="156">
        <f t="shared" si="74"/>
        <v>101</v>
      </c>
      <c r="OA72" s="136"/>
      <c r="OB72" s="136"/>
      <c r="OC72" s="136"/>
      <c r="OD72" s="136"/>
      <c r="OE72" s="136"/>
      <c r="OF72" s="136"/>
      <c r="OG72" s="136"/>
      <c r="OH72" s="136"/>
      <c r="OI72" s="136"/>
      <c r="OJ72" s="136"/>
      <c r="OK72" s="136"/>
      <c r="OL72" s="136"/>
      <c r="OM72" s="136"/>
      <c r="ON72" s="136"/>
      <c r="OO72" s="136"/>
      <c r="OP72" s="136"/>
      <c r="OQ72" s="136"/>
      <c r="OR72" s="136"/>
      <c r="OS72" s="136"/>
      <c r="OT72" s="136"/>
      <c r="OU72" s="136"/>
      <c r="OV72" s="136"/>
      <c r="OW72" s="136"/>
      <c r="OX72" s="136"/>
      <c r="OY72" s="136"/>
      <c r="OZ72" s="136"/>
      <c r="PA72" s="136"/>
      <c r="PB72" s="136"/>
      <c r="PC72" s="136"/>
      <c r="PD72" s="136"/>
      <c r="PE72" s="136"/>
      <c r="PF72" s="136"/>
      <c r="PG72" s="136"/>
      <c r="PH72" s="136"/>
      <c r="PI72" s="136"/>
      <c r="PJ72" s="136"/>
      <c r="PK72" s="136"/>
      <c r="PL72" s="136"/>
      <c r="PM72" s="136"/>
      <c r="PN72" s="136"/>
      <c r="PO72" s="136"/>
      <c r="PP72" s="136"/>
      <c r="PQ72" s="136"/>
      <c r="PR72" s="136"/>
      <c r="PS72" s="136"/>
      <c r="PT72" s="136"/>
      <c r="PU72" s="136"/>
      <c r="PV72" s="136"/>
      <c r="PW72" s="136"/>
      <c r="PX72" s="136"/>
      <c r="PY72" s="136"/>
      <c r="PZ72" s="136"/>
      <c r="QA72" s="136"/>
      <c r="QB72" s="136"/>
      <c r="QC72" s="136"/>
      <c r="QD72" s="136"/>
      <c r="QE72" s="136"/>
      <c r="QF72" s="136"/>
      <c r="QG72" s="136"/>
      <c r="QH72" s="136"/>
      <c r="QI72" s="136"/>
      <c r="QJ72" s="136"/>
      <c r="QK72" s="136"/>
      <c r="QL72" s="136"/>
      <c r="QM72" s="136"/>
      <c r="QN72" s="136"/>
      <c r="QO72" s="136"/>
      <c r="QP72" s="136"/>
      <c r="QQ72" s="136"/>
      <c r="QR72" s="136"/>
      <c r="QS72" s="136"/>
      <c r="QT72" s="136"/>
      <c r="QU72" s="136"/>
      <c r="QV72" s="136"/>
      <c r="QW72" s="136"/>
      <c r="QX72" s="136"/>
      <c r="QY72" s="136"/>
      <c r="QZ72" s="136"/>
      <c r="RA72" s="136"/>
      <c r="RB72" s="136"/>
      <c r="RC72" s="136"/>
      <c r="RD72" s="136"/>
      <c r="RE72" s="136"/>
      <c r="RF72" s="136"/>
      <c r="RG72" s="136"/>
      <c r="WJ72" s="136"/>
      <c r="WK72" s="136"/>
      <c r="WL72" s="136"/>
      <c r="WM72" s="136"/>
      <c r="WN72" s="136"/>
      <c r="WO72" s="136"/>
      <c r="WP72" s="136"/>
      <c r="WQ72" s="136"/>
      <c r="WR72" s="136"/>
      <c r="WS72" s="136"/>
      <c r="WT72" s="136"/>
      <c r="WU72" s="136"/>
      <c r="WV72" s="136"/>
      <c r="AIL72" s="656" t="str">
        <f>INDEX([1]集計!$G:$AK,MATCH($B66,[1]集計!$A$1:$A$945,0)+5,MATCH(AIL$234,[1]集計!$G$2:$AK$2,0))</f>
        <v/>
      </c>
      <c r="AIM72" s="657" t="str">
        <f>INDEX([1]集計!$G:$AK,MATCH($B66,[1]集計!$A$1:$A$945,0)+5,MATCH(AIM$234,[1]集計!$G$2:$AK$2,0))</f>
        <v/>
      </c>
      <c r="AIN72" s="657" t="str">
        <f>INDEX([1]集計!$G:$AK,MATCH($B66,[1]集計!$A$1:$A$945,0)+5,MATCH(AIN$234,[1]集計!$G$2:$AK$2,0))</f>
        <v/>
      </c>
      <c r="AIO72" s="657" t="str">
        <f>INDEX([1]集計!$G:$AK,MATCH($B66,[1]集計!$A$1:$A$945,0)+5,MATCH(AIO$234,[1]集計!$G$2:$AK$2,0))</f>
        <v/>
      </c>
      <c r="AIP72" s="657" t="str">
        <f>INDEX([1]集計!$G:$AK,MATCH($B66,[1]集計!$A$1:$A$945,0)+5,MATCH(AIP$234,[1]集計!$G$2:$AK$2,0))</f>
        <v/>
      </c>
      <c r="AIQ72" s="657" t="str">
        <f>INDEX([1]集計!$G:$AK,MATCH($B66,[1]集計!$A$1:$A$945,0)+5,MATCH(AIQ$234,[1]集計!$G$2:$AK$2,0))</f>
        <v/>
      </c>
      <c r="AIR72" s="657" t="str">
        <f>INDEX([1]集計!$G:$AK,MATCH($B66,[1]集計!$A$1:$A$945,0)+5,MATCH(AIR$234,[1]集計!$G$2:$AK$2,0))</f>
        <v/>
      </c>
      <c r="AIS72" s="657" t="str">
        <f>INDEX([1]集計!$G:$AK,MATCH($B66,[1]集計!$A$1:$A$945,0)+5,MATCH(AIS$234,[1]集計!$G$2:$AK$2,0))</f>
        <v/>
      </c>
      <c r="AIT72" s="657" t="str">
        <f>INDEX([1]集計!$G:$AK,MATCH($B66,[1]集計!$A$1:$A$945,0)+5,MATCH(AIT$234,[1]集計!$G$2:$AK$2,0))</f>
        <v/>
      </c>
      <c r="AIU72" s="657">
        <f>INDEX([1]集計!$G:$AK,MATCH($B66,[1]集計!$A$1:$A$945,0)+5,MATCH(AIU$234,[1]集計!$G$2:$AK$2,0))</f>
        <v>9</v>
      </c>
      <c r="AIW72" s="138"/>
      <c r="AKZ72" s="119">
        <v>4</v>
      </c>
      <c r="ALA72" s="119">
        <v>4</v>
      </c>
      <c r="ALB72" s="119">
        <v>4</v>
      </c>
      <c r="ALE72" s="119">
        <v>4</v>
      </c>
      <c r="ALF72" s="119">
        <v>4</v>
      </c>
      <c r="ALG72" s="119">
        <v>4</v>
      </c>
      <c r="ALL72" s="119">
        <v>4</v>
      </c>
      <c r="ALM72" s="119">
        <v>4</v>
      </c>
      <c r="ALN72" s="119">
        <v>4</v>
      </c>
      <c r="ALO72" s="119">
        <v>4</v>
      </c>
      <c r="ALP72" s="119">
        <v>4</v>
      </c>
      <c r="ALS72" s="119">
        <v>4</v>
      </c>
      <c r="ALT72" s="119">
        <v>4</v>
      </c>
      <c r="ALU72" s="119">
        <v>4</v>
      </c>
      <c r="ALV72" s="119">
        <v>4</v>
      </c>
      <c r="ALW72" s="119">
        <v>6</v>
      </c>
      <c r="AMC72" s="119">
        <v>2</v>
      </c>
      <c r="AMD72" s="119">
        <v>6</v>
      </c>
      <c r="AME72" s="119">
        <v>6</v>
      </c>
      <c r="AMG72" s="119">
        <v>6</v>
      </c>
      <c r="AMH72" s="119">
        <v>4</v>
      </c>
      <c r="AMI72" s="119">
        <v>2</v>
      </c>
    </row>
    <row r="73" spans="1:1100" s="119" customFormat="1" ht="14.25" hidden="1" customHeight="1" outlineLevel="1" thickBot="1">
      <c r="A73" s="157" t="s">
        <v>316</v>
      </c>
      <c r="B73" s="163" t="e">
        <f>SUM(B71/(B68*E74/100))</f>
        <v>#DIV/0!</v>
      </c>
      <c r="C73" s="164" t="s">
        <v>318</v>
      </c>
      <c r="D73" s="671">
        <f>SUM(D67:D72)</f>
        <v>0</v>
      </c>
      <c r="E73" s="182">
        <v>7</v>
      </c>
      <c r="F73" s="183"/>
      <c r="G73" s="49">
        <f>((E73/F74*1000)*-0.0213+67.209)*E73</f>
        <v>366.09300000000007</v>
      </c>
      <c r="H73" s="156">
        <f>SUM(H67:H72)</f>
        <v>390</v>
      </c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7"/>
      <c r="AQ73" s="147"/>
      <c r="OA73" s="136"/>
      <c r="OB73" s="136"/>
      <c r="OC73" s="136"/>
      <c r="OD73" s="136"/>
      <c r="OE73" s="136"/>
      <c r="OF73" s="136"/>
      <c r="OG73" s="136"/>
      <c r="OH73" s="136"/>
      <c r="OI73" s="136"/>
      <c r="OJ73" s="136"/>
      <c r="OK73" s="136"/>
      <c r="OL73" s="136"/>
      <c r="OM73" s="136"/>
      <c r="ON73" s="136"/>
      <c r="OO73" s="136"/>
      <c r="OP73" s="136"/>
      <c r="OQ73" s="136"/>
      <c r="OR73" s="136"/>
      <c r="OS73" s="136"/>
      <c r="OT73" s="136"/>
      <c r="OU73" s="136"/>
      <c r="OV73" s="136"/>
      <c r="OW73" s="136"/>
      <c r="OX73" s="136"/>
      <c r="OY73" s="136"/>
      <c r="OZ73" s="136"/>
      <c r="PA73" s="136"/>
      <c r="PB73" s="136"/>
      <c r="PC73" s="136"/>
      <c r="PD73" s="136"/>
      <c r="PE73" s="136"/>
      <c r="PF73" s="136"/>
      <c r="PG73" s="136"/>
      <c r="PH73" s="136"/>
      <c r="PI73" s="136"/>
      <c r="PJ73" s="136"/>
      <c r="PK73" s="136"/>
      <c r="PL73" s="136"/>
      <c r="PM73" s="136"/>
      <c r="PN73" s="136"/>
      <c r="PO73" s="136"/>
      <c r="PP73" s="136"/>
      <c r="PQ73" s="136"/>
      <c r="PR73" s="136"/>
      <c r="PS73" s="136"/>
      <c r="PT73" s="136"/>
      <c r="PU73" s="136"/>
      <c r="PV73" s="136"/>
      <c r="PW73" s="136"/>
      <c r="PX73" s="136"/>
      <c r="PY73" s="136"/>
      <c r="PZ73" s="136"/>
      <c r="QA73" s="136"/>
      <c r="QB73" s="136"/>
      <c r="QC73" s="136"/>
      <c r="QD73" s="136"/>
      <c r="QE73" s="136"/>
      <c r="QF73" s="136"/>
      <c r="QG73" s="136"/>
      <c r="QH73" s="136"/>
      <c r="QI73" s="136"/>
      <c r="QJ73" s="136"/>
      <c r="QK73" s="136"/>
      <c r="QL73" s="136"/>
      <c r="QM73" s="136"/>
      <c r="QN73" s="136"/>
      <c r="QO73" s="136"/>
      <c r="QP73" s="136"/>
      <c r="QQ73" s="136"/>
      <c r="QR73" s="136"/>
      <c r="QS73" s="136"/>
      <c r="QT73" s="136"/>
      <c r="QU73" s="136"/>
      <c r="QV73" s="136"/>
      <c r="QW73" s="136"/>
      <c r="QX73" s="136"/>
      <c r="QY73" s="136"/>
      <c r="QZ73" s="136"/>
      <c r="RA73" s="136"/>
      <c r="RB73" s="136"/>
      <c r="RC73" s="136"/>
      <c r="RD73" s="136"/>
      <c r="RE73" s="136"/>
      <c r="RF73" s="136"/>
      <c r="RG73" s="136"/>
      <c r="RH73" s="136"/>
      <c r="RI73" s="136"/>
      <c r="RJ73" s="136"/>
      <c r="RK73" s="136"/>
      <c r="RL73" s="136"/>
      <c r="RM73" s="136"/>
      <c r="RN73" s="136"/>
      <c r="RO73" s="136"/>
      <c r="RP73" s="136"/>
      <c r="RQ73" s="136"/>
      <c r="RR73" s="136"/>
      <c r="RS73" s="136"/>
      <c r="RT73" s="136"/>
      <c r="RU73" s="136"/>
      <c r="RV73" s="136"/>
      <c r="RW73" s="136"/>
      <c r="RX73" s="136"/>
      <c r="RY73" s="136"/>
      <c r="RZ73" s="136"/>
      <c r="SA73" s="136"/>
      <c r="SB73" s="136"/>
      <c r="SC73" s="136"/>
      <c r="SD73" s="136"/>
      <c r="SE73" s="136"/>
      <c r="SF73" s="136"/>
      <c r="SG73" s="136"/>
      <c r="SH73" s="136"/>
      <c r="SI73" s="136"/>
      <c r="SJ73" s="136"/>
      <c r="SK73" s="136"/>
      <c r="SL73" s="136"/>
      <c r="WJ73" s="136"/>
      <c r="WK73" s="136"/>
      <c r="WL73" s="136"/>
      <c r="WM73" s="136"/>
      <c r="WN73" s="136"/>
      <c r="WO73" s="136"/>
      <c r="WP73" s="136"/>
      <c r="WQ73" s="136"/>
      <c r="WR73" s="136"/>
      <c r="WS73" s="136"/>
      <c r="WT73" s="136"/>
      <c r="WU73" s="136"/>
      <c r="WV73" s="136"/>
      <c r="AIW73" s="138"/>
    </row>
    <row r="74" spans="1:1100" s="119" customFormat="1" ht="14.25" hidden="1" customHeight="1" outlineLevel="1">
      <c r="A74" s="158" t="s">
        <v>316</v>
      </c>
      <c r="B74" s="165" t="e">
        <f>SUM(B71/(B69*E74/100))</f>
        <v>#DIV/0!</v>
      </c>
      <c r="C74" s="166" t="e">
        <f>SUM(B71/(E73*E74/100))</f>
        <v>#DIV/0!</v>
      </c>
      <c r="D74" s="73" t="s">
        <v>236</v>
      </c>
      <c r="E74" s="167">
        <v>0</v>
      </c>
      <c r="F74" s="184">
        <v>10</v>
      </c>
      <c r="G74" s="176"/>
      <c r="H74" s="187"/>
      <c r="OA74" s="136"/>
      <c r="OB74" s="136"/>
      <c r="OC74" s="136"/>
      <c r="OD74" s="136"/>
      <c r="OE74" s="136"/>
      <c r="OF74" s="136"/>
      <c r="OG74" s="136"/>
      <c r="OH74" s="136"/>
      <c r="OI74" s="136"/>
      <c r="OJ74" s="136"/>
      <c r="OK74" s="136"/>
      <c r="OL74" s="136"/>
      <c r="OM74" s="136"/>
      <c r="ON74" s="136"/>
      <c r="OO74" s="136"/>
      <c r="OP74" s="136"/>
      <c r="OQ74" s="136"/>
      <c r="OR74" s="136"/>
      <c r="OS74" s="136"/>
      <c r="OT74" s="136"/>
      <c r="OU74" s="136"/>
      <c r="OV74" s="136"/>
      <c r="OW74" s="136"/>
      <c r="OX74" s="136"/>
      <c r="OY74" s="136"/>
      <c r="OZ74" s="136"/>
      <c r="PA74" s="136"/>
      <c r="PB74" s="136"/>
      <c r="PC74" s="136"/>
      <c r="PD74" s="136"/>
      <c r="PE74" s="136"/>
      <c r="PF74" s="136"/>
      <c r="PG74" s="136"/>
      <c r="PH74" s="136"/>
      <c r="PI74" s="136"/>
      <c r="PJ74" s="136"/>
      <c r="PK74" s="136"/>
      <c r="PL74" s="136"/>
      <c r="PM74" s="136"/>
      <c r="PN74" s="136"/>
      <c r="PO74" s="136"/>
      <c r="PP74" s="136"/>
      <c r="PQ74" s="136"/>
      <c r="PR74" s="136"/>
      <c r="PS74" s="136"/>
      <c r="PT74" s="136"/>
      <c r="PU74" s="136"/>
      <c r="PV74" s="136"/>
      <c r="PW74" s="136"/>
      <c r="PX74" s="136"/>
      <c r="PY74" s="136"/>
      <c r="PZ74" s="136"/>
      <c r="QA74" s="136"/>
      <c r="QB74" s="136"/>
      <c r="QC74" s="136"/>
      <c r="QD74" s="136"/>
      <c r="QE74" s="136"/>
      <c r="QF74" s="136"/>
      <c r="QG74" s="136"/>
      <c r="QH74" s="136"/>
      <c r="QI74" s="136"/>
      <c r="QJ74" s="136"/>
      <c r="QK74" s="136"/>
      <c r="QL74" s="136"/>
      <c r="QM74" s="136"/>
      <c r="QN74" s="136"/>
      <c r="QO74" s="136"/>
      <c r="QP74" s="136"/>
      <c r="QQ74" s="136"/>
      <c r="QR74" s="136"/>
      <c r="QS74" s="136"/>
      <c r="QT74" s="136"/>
      <c r="QU74" s="136"/>
      <c r="QV74" s="136"/>
      <c r="QW74" s="136"/>
      <c r="QX74" s="136"/>
      <c r="QY74" s="136"/>
      <c r="QZ74" s="136"/>
      <c r="RA74" s="136"/>
      <c r="RB74" s="136"/>
      <c r="RC74" s="136"/>
      <c r="RD74" s="136"/>
      <c r="RE74" s="136"/>
      <c r="RF74" s="136"/>
      <c r="RG74" s="136"/>
      <c r="RH74" s="136"/>
      <c r="RI74" s="136"/>
      <c r="RJ74" s="136"/>
      <c r="RK74" s="136"/>
      <c r="RL74" s="136"/>
      <c r="RM74" s="136"/>
      <c r="RN74" s="136"/>
      <c r="RO74" s="136"/>
      <c r="RP74" s="136"/>
      <c r="RQ74" s="136"/>
      <c r="RR74" s="136"/>
      <c r="RS74" s="136"/>
      <c r="RT74" s="136"/>
      <c r="RU74" s="136"/>
      <c r="RV74" s="136"/>
      <c r="RW74" s="136"/>
      <c r="RX74" s="136"/>
      <c r="RY74" s="136"/>
      <c r="RZ74" s="136"/>
      <c r="SA74" s="136"/>
      <c r="SB74" s="136"/>
      <c r="SC74" s="136"/>
      <c r="SD74" s="136"/>
      <c r="SE74" s="136"/>
      <c r="SF74" s="136"/>
      <c r="SG74" s="136"/>
      <c r="SH74" s="136"/>
      <c r="SI74" s="136"/>
      <c r="SJ74" s="136"/>
      <c r="SK74" s="136"/>
      <c r="SL74" s="136"/>
      <c r="WJ74" s="136"/>
      <c r="WK74" s="136"/>
      <c r="WL74" s="136"/>
      <c r="WM74" s="136"/>
      <c r="WN74" s="136"/>
      <c r="WO74" s="136"/>
      <c r="WP74" s="136"/>
      <c r="WQ74" s="136"/>
      <c r="WR74" s="136"/>
      <c r="WS74" s="136"/>
      <c r="WT74" s="136"/>
      <c r="WU74" s="136"/>
      <c r="WV74" s="136"/>
      <c r="AIW74" s="138"/>
    </row>
    <row r="75" spans="1:1100" s="119" customFormat="1" ht="14.25" hidden="1" customHeight="1" outlineLevel="1">
      <c r="A75" s="208"/>
      <c r="B75" s="307" t="s">
        <v>237</v>
      </c>
      <c r="C75" s="323">
        <v>15</v>
      </c>
      <c r="D75" s="247"/>
      <c r="E75" s="314">
        <v>2.5</v>
      </c>
      <c r="F75" s="322">
        <v>3</v>
      </c>
      <c r="G75" s="313">
        <v>3.5</v>
      </c>
      <c r="H75" s="309">
        <v>4</v>
      </c>
      <c r="OA75" s="136"/>
      <c r="OB75" s="136"/>
      <c r="OC75" s="136"/>
      <c r="OD75" s="136"/>
      <c r="OE75" s="136"/>
      <c r="OF75" s="136"/>
      <c r="OG75" s="136"/>
      <c r="OH75" s="136"/>
      <c r="OI75" s="136"/>
      <c r="OJ75" s="136"/>
      <c r="OK75" s="136"/>
      <c r="OL75" s="136"/>
      <c r="OM75" s="136"/>
      <c r="ON75" s="136"/>
      <c r="OO75" s="136"/>
      <c r="OP75" s="136"/>
      <c r="OQ75" s="136"/>
      <c r="OR75" s="136"/>
      <c r="OS75" s="136"/>
      <c r="OT75" s="136"/>
      <c r="OU75" s="136"/>
      <c r="OV75" s="136"/>
      <c r="OW75" s="136"/>
      <c r="OX75" s="136"/>
      <c r="OY75" s="136"/>
      <c r="OZ75" s="136"/>
      <c r="PA75" s="136"/>
      <c r="PB75" s="136"/>
      <c r="PC75" s="136"/>
      <c r="PD75" s="136"/>
      <c r="PE75" s="136"/>
      <c r="PF75" s="136"/>
      <c r="PG75" s="136"/>
      <c r="PH75" s="136"/>
      <c r="PI75" s="136"/>
      <c r="PJ75" s="136"/>
      <c r="PK75" s="136"/>
      <c r="PL75" s="136"/>
      <c r="PM75" s="136"/>
      <c r="PN75" s="136"/>
      <c r="PO75" s="136"/>
      <c r="PP75" s="136"/>
      <c r="PQ75" s="136"/>
      <c r="PR75" s="136"/>
      <c r="PS75" s="136"/>
      <c r="PT75" s="136"/>
      <c r="PU75" s="136"/>
      <c r="PV75" s="136"/>
      <c r="PW75" s="136"/>
      <c r="PX75" s="136"/>
      <c r="PY75" s="136"/>
      <c r="PZ75" s="136"/>
      <c r="QA75" s="136"/>
      <c r="QB75" s="136"/>
      <c r="QC75" s="136"/>
      <c r="QD75" s="136"/>
      <c r="QE75" s="136"/>
      <c r="QF75" s="136"/>
      <c r="QG75" s="136"/>
      <c r="QH75" s="136"/>
      <c r="QI75" s="136"/>
      <c r="QJ75" s="136"/>
      <c r="QK75" s="136"/>
      <c r="QL75" s="136"/>
      <c r="QM75" s="136"/>
      <c r="QN75" s="136"/>
      <c r="QO75" s="136"/>
      <c r="QP75" s="136"/>
      <c r="QQ75" s="136"/>
      <c r="QR75" s="136"/>
      <c r="QS75" s="136"/>
      <c r="QT75" s="136"/>
      <c r="QU75" s="136"/>
      <c r="QV75" s="136"/>
      <c r="QW75" s="136"/>
      <c r="QX75" s="136"/>
      <c r="QY75" s="136"/>
      <c r="QZ75" s="136"/>
      <c r="RA75" s="136"/>
      <c r="RB75" s="136"/>
      <c r="RC75" s="136"/>
      <c r="RD75" s="136"/>
      <c r="RE75" s="136"/>
      <c r="RF75" s="136"/>
      <c r="RG75" s="136"/>
      <c r="RH75" s="136"/>
      <c r="RI75" s="136"/>
      <c r="RJ75" s="136"/>
      <c r="RK75" s="136"/>
      <c r="RL75" s="136"/>
      <c r="RM75" s="136"/>
      <c r="RN75" s="136"/>
      <c r="RO75" s="136"/>
      <c r="RP75" s="136"/>
      <c r="RQ75" s="136"/>
      <c r="RR75" s="136"/>
      <c r="RS75" s="136"/>
      <c r="RT75" s="136"/>
      <c r="RU75" s="136"/>
      <c r="RV75" s="136"/>
      <c r="RW75" s="136"/>
      <c r="RX75" s="136"/>
      <c r="RY75" s="136"/>
      <c r="RZ75" s="136"/>
      <c r="SA75" s="136"/>
      <c r="SB75" s="136"/>
      <c r="SC75" s="136"/>
      <c r="SD75" s="136"/>
      <c r="SE75" s="136"/>
      <c r="SF75" s="136"/>
      <c r="SG75" s="136"/>
      <c r="SH75" s="136"/>
      <c r="SI75" s="136"/>
      <c r="SJ75" s="136"/>
      <c r="SK75" s="136"/>
      <c r="SL75" s="136"/>
      <c r="WJ75" s="136"/>
      <c r="WK75" s="136"/>
      <c r="WL75" s="136"/>
      <c r="WM75" s="136"/>
      <c r="WN75" s="136"/>
      <c r="WO75" s="136"/>
      <c r="WP75" s="136"/>
      <c r="WQ75" s="136"/>
      <c r="WR75" s="136"/>
      <c r="WS75" s="136"/>
      <c r="WT75" s="136"/>
      <c r="WU75" s="136"/>
      <c r="WV75" s="136"/>
      <c r="AIW75" s="138"/>
      <c r="AJL75" s="312">
        <f t="shared" ref="AJL75:AJQ75" si="76">$C75*$E75</f>
        <v>37.5</v>
      </c>
      <c r="AJM75" s="312">
        <f t="shared" si="76"/>
        <v>37.5</v>
      </c>
      <c r="AJN75" s="312">
        <f t="shared" si="76"/>
        <v>37.5</v>
      </c>
      <c r="AJO75" s="312">
        <f t="shared" si="76"/>
        <v>37.5</v>
      </c>
      <c r="AJP75" s="312">
        <f t="shared" si="76"/>
        <v>37.5</v>
      </c>
      <c r="AJQ75" s="312">
        <f t="shared" si="76"/>
        <v>37.5</v>
      </c>
      <c r="AJR75" s="312">
        <f t="shared" ref="AJR75:AJX75" si="77">$C75*$E75</f>
        <v>37.5</v>
      </c>
      <c r="AJS75" s="312">
        <f t="shared" si="77"/>
        <v>37.5</v>
      </c>
      <c r="AJT75" s="312">
        <f t="shared" si="77"/>
        <v>37.5</v>
      </c>
      <c r="AJU75" s="312">
        <f t="shared" si="77"/>
        <v>37.5</v>
      </c>
      <c r="AJV75" s="312">
        <f t="shared" si="77"/>
        <v>37.5</v>
      </c>
      <c r="AJW75" s="312">
        <f t="shared" si="77"/>
        <v>37.5</v>
      </c>
      <c r="AJX75" s="312">
        <f t="shared" si="77"/>
        <v>37.5</v>
      </c>
      <c r="AJY75" s="318">
        <f t="shared" ref="AJY75:AKJ75" si="78">$C75*$F75</f>
        <v>45</v>
      </c>
      <c r="AJZ75" s="318">
        <f t="shared" si="78"/>
        <v>45</v>
      </c>
      <c r="AKA75" s="318">
        <f t="shared" si="78"/>
        <v>45</v>
      </c>
      <c r="AKB75" s="318">
        <f t="shared" si="78"/>
        <v>45</v>
      </c>
      <c r="AKC75" s="318">
        <f t="shared" si="78"/>
        <v>45</v>
      </c>
      <c r="AKD75" s="318">
        <f t="shared" si="78"/>
        <v>45</v>
      </c>
      <c r="AKE75" s="318">
        <f t="shared" si="78"/>
        <v>45</v>
      </c>
      <c r="AKF75" s="318">
        <f t="shared" si="78"/>
        <v>45</v>
      </c>
      <c r="AKG75" s="318">
        <f t="shared" si="78"/>
        <v>45</v>
      </c>
      <c r="AKH75" s="318">
        <f t="shared" si="78"/>
        <v>45</v>
      </c>
      <c r="AKI75" s="318">
        <f t="shared" si="78"/>
        <v>45</v>
      </c>
      <c r="AKJ75" s="318">
        <f t="shared" si="78"/>
        <v>45</v>
      </c>
      <c r="AKK75" s="310">
        <f t="shared" ref="AKK75:ALG75" si="79">$C75*$G75</f>
        <v>52.5</v>
      </c>
      <c r="AKL75" s="310">
        <f t="shared" si="79"/>
        <v>52.5</v>
      </c>
      <c r="AKM75" s="310">
        <f t="shared" si="79"/>
        <v>52.5</v>
      </c>
      <c r="AKN75" s="310">
        <f t="shared" si="79"/>
        <v>52.5</v>
      </c>
      <c r="AKO75" s="310">
        <f t="shared" si="79"/>
        <v>52.5</v>
      </c>
      <c r="AKP75" s="310">
        <f t="shared" si="79"/>
        <v>52.5</v>
      </c>
      <c r="AKQ75" s="310">
        <f t="shared" si="79"/>
        <v>52.5</v>
      </c>
      <c r="AKR75" s="310">
        <f t="shared" si="79"/>
        <v>52.5</v>
      </c>
      <c r="AKS75" s="310">
        <f t="shared" si="79"/>
        <v>52.5</v>
      </c>
      <c r="AKT75" s="310">
        <f t="shared" si="79"/>
        <v>52.5</v>
      </c>
      <c r="AKU75" s="310">
        <f t="shared" si="79"/>
        <v>52.5</v>
      </c>
      <c r="AKV75" s="310">
        <f t="shared" si="79"/>
        <v>52.5</v>
      </c>
      <c r="AKW75" s="310">
        <f t="shared" si="79"/>
        <v>52.5</v>
      </c>
      <c r="AKX75" s="310">
        <f t="shared" si="79"/>
        <v>52.5</v>
      </c>
      <c r="AKY75" s="310">
        <f t="shared" si="79"/>
        <v>52.5</v>
      </c>
      <c r="AKZ75" s="310">
        <f t="shared" si="79"/>
        <v>52.5</v>
      </c>
      <c r="ALA75" s="310">
        <f t="shared" si="79"/>
        <v>52.5</v>
      </c>
      <c r="ALB75" s="310">
        <f t="shared" si="79"/>
        <v>52.5</v>
      </c>
      <c r="ALC75" s="310">
        <f t="shared" si="79"/>
        <v>52.5</v>
      </c>
      <c r="ALD75" s="310">
        <f t="shared" si="79"/>
        <v>52.5</v>
      </c>
      <c r="ALE75" s="310">
        <f t="shared" si="79"/>
        <v>52.5</v>
      </c>
      <c r="ALF75" s="310">
        <f t="shared" si="79"/>
        <v>52.5</v>
      </c>
      <c r="ALG75" s="310">
        <f t="shared" si="79"/>
        <v>52.5</v>
      </c>
      <c r="ALL75" s="311">
        <f t="shared" ref="ALL75:ALV75" si="80">$C75*$H75</f>
        <v>60</v>
      </c>
      <c r="ALM75" s="311">
        <f t="shared" si="80"/>
        <v>60</v>
      </c>
      <c r="ALN75" s="311">
        <f t="shared" si="80"/>
        <v>60</v>
      </c>
      <c r="ALO75" s="311">
        <f t="shared" si="80"/>
        <v>60</v>
      </c>
      <c r="ALP75" s="311">
        <f t="shared" si="80"/>
        <v>60</v>
      </c>
      <c r="ALQ75" s="311">
        <f t="shared" si="80"/>
        <v>60</v>
      </c>
      <c r="ALR75" s="311">
        <f t="shared" si="80"/>
        <v>60</v>
      </c>
      <c r="ALS75" s="311">
        <f t="shared" si="80"/>
        <v>60</v>
      </c>
      <c r="ALT75" s="311">
        <f t="shared" si="80"/>
        <v>60</v>
      </c>
      <c r="ALU75" s="311">
        <f t="shared" si="80"/>
        <v>60</v>
      </c>
      <c r="ALV75" s="311">
        <f t="shared" si="80"/>
        <v>60</v>
      </c>
      <c r="ALW75" s="312">
        <f t="shared" ref="ALW75:AMK75" si="81">$C75*$E75</f>
        <v>37.5</v>
      </c>
      <c r="ALX75" s="312">
        <f t="shared" si="81"/>
        <v>37.5</v>
      </c>
      <c r="ALY75" s="312">
        <f t="shared" si="81"/>
        <v>37.5</v>
      </c>
      <c r="ALZ75" s="312">
        <f t="shared" si="81"/>
        <v>37.5</v>
      </c>
      <c r="AMA75" s="312">
        <f t="shared" si="81"/>
        <v>37.5</v>
      </c>
      <c r="AMB75" s="312">
        <f t="shared" si="81"/>
        <v>37.5</v>
      </c>
      <c r="AMC75" s="312">
        <f t="shared" si="81"/>
        <v>37.5</v>
      </c>
      <c r="AMD75" s="312">
        <f t="shared" si="81"/>
        <v>37.5</v>
      </c>
      <c r="AME75" s="312">
        <f t="shared" si="81"/>
        <v>37.5</v>
      </c>
      <c r="AMF75" s="312">
        <f t="shared" si="81"/>
        <v>37.5</v>
      </c>
      <c r="AMG75" s="312">
        <f t="shared" si="81"/>
        <v>37.5</v>
      </c>
      <c r="AMH75" s="312">
        <f t="shared" si="81"/>
        <v>37.5</v>
      </c>
      <c r="AMI75" s="312">
        <f t="shared" si="81"/>
        <v>37.5</v>
      </c>
      <c r="AMJ75" s="312">
        <f t="shared" si="81"/>
        <v>37.5</v>
      </c>
      <c r="AMK75" s="312">
        <f t="shared" si="81"/>
        <v>37.5</v>
      </c>
    </row>
    <row r="76" spans="1:1100" s="119" customFormat="1" ht="55.5" customHeight="1" collapsed="1">
      <c r="A76" s="88"/>
      <c r="B76" s="435">
        <v>254020</v>
      </c>
      <c r="C76" s="222" t="s">
        <v>938</v>
      </c>
      <c r="D76" s="151" t="s">
        <v>1107</v>
      </c>
      <c r="E76" s="149" t="s">
        <v>939</v>
      </c>
      <c r="F76" s="470" t="s">
        <v>940</v>
      </c>
      <c r="G76" s="76"/>
      <c r="H76" s="76"/>
      <c r="OA76" s="136"/>
      <c r="OB76" s="136"/>
      <c r="OC76" s="136"/>
      <c r="OD76" s="136"/>
      <c r="OE76" s="136"/>
      <c r="OF76" s="136"/>
      <c r="OG76" s="136"/>
      <c r="OH76" s="136"/>
      <c r="OI76" s="136"/>
      <c r="OJ76" s="136"/>
      <c r="OK76" s="136"/>
      <c r="OL76" s="136"/>
      <c r="OM76" s="136"/>
      <c r="ON76" s="136"/>
      <c r="OO76" s="136"/>
      <c r="OP76" s="136"/>
      <c r="OQ76" s="136"/>
      <c r="OR76" s="136"/>
      <c r="OS76" s="136"/>
      <c r="OT76" s="136"/>
      <c r="OU76" s="136"/>
      <c r="OV76" s="136"/>
      <c r="OW76" s="136"/>
      <c r="OX76" s="136"/>
      <c r="OY76" s="136"/>
      <c r="OZ76" s="136"/>
      <c r="PA76" s="136"/>
      <c r="PB76" s="136"/>
      <c r="PC76" s="136"/>
      <c r="PD76" s="136"/>
      <c r="PE76" s="136"/>
      <c r="PF76" s="136"/>
      <c r="PG76" s="136"/>
      <c r="PH76" s="136"/>
      <c r="PI76" s="136"/>
      <c r="PJ76" s="136"/>
      <c r="PK76" s="136"/>
      <c r="PL76" s="136"/>
      <c r="PM76" s="136"/>
      <c r="PN76" s="136"/>
      <c r="PO76" s="136"/>
      <c r="PP76" s="136"/>
      <c r="PQ76" s="136"/>
      <c r="PR76" s="136"/>
      <c r="PS76" s="136"/>
      <c r="PT76" s="136"/>
      <c r="PU76" s="136"/>
      <c r="PV76" s="136"/>
      <c r="PW76" s="136"/>
      <c r="PX76" s="136"/>
      <c r="PY76" s="136"/>
      <c r="PZ76" s="136"/>
      <c r="QA76" s="136"/>
      <c r="QB76" s="136"/>
      <c r="QC76" s="136"/>
      <c r="QD76" s="136"/>
      <c r="QE76" s="136"/>
      <c r="QF76" s="136"/>
      <c r="QG76" s="136"/>
      <c r="QH76" s="136"/>
      <c r="QI76" s="136"/>
      <c r="QJ76" s="136"/>
      <c r="QK76" s="136"/>
      <c r="QL76" s="136"/>
      <c r="QM76" s="136"/>
      <c r="QN76" s="136"/>
      <c r="QO76" s="136"/>
      <c r="QP76" s="136"/>
      <c r="QQ76" s="136"/>
      <c r="QR76" s="136"/>
      <c r="QS76" s="136"/>
      <c r="QT76" s="136"/>
      <c r="QU76" s="136"/>
      <c r="QV76" s="136"/>
      <c r="QW76" s="136"/>
      <c r="QX76" s="136"/>
      <c r="QY76" s="136"/>
      <c r="QZ76" s="136"/>
      <c r="RA76" s="136"/>
      <c r="RB76" s="136"/>
      <c r="RC76" s="136"/>
      <c r="RD76" s="136"/>
      <c r="RE76" s="136"/>
      <c r="RF76" s="136"/>
      <c r="RG76" s="136"/>
      <c r="UU76" s="121"/>
      <c r="UV76" s="121"/>
      <c r="UW76" s="121"/>
      <c r="UX76" s="121"/>
      <c r="UY76" s="121"/>
      <c r="UZ76" s="121"/>
      <c r="VA76" s="121"/>
      <c r="VB76" s="121"/>
      <c r="VC76" s="121"/>
      <c r="VD76" s="121"/>
      <c r="VE76" s="121"/>
      <c r="VF76" s="121"/>
      <c r="VG76" s="121"/>
      <c r="VJ76" s="121"/>
      <c r="VK76" s="121"/>
      <c r="VL76" s="121" t="s">
        <v>544</v>
      </c>
      <c r="VM76" s="121"/>
      <c r="VN76" s="121"/>
      <c r="VO76" s="121"/>
      <c r="VP76" s="121"/>
      <c r="VQ76" s="121"/>
      <c r="VR76" s="121" t="s">
        <v>544</v>
      </c>
      <c r="VS76" s="121"/>
      <c r="VT76" s="121"/>
      <c r="VU76" s="121"/>
      <c r="VV76" s="121"/>
      <c r="VW76" s="121"/>
      <c r="VX76" s="121"/>
      <c r="VY76" s="121" t="s">
        <v>544</v>
      </c>
      <c r="VZ76" s="121"/>
      <c r="WA76" s="121"/>
      <c r="WB76" s="121"/>
      <c r="WC76" s="121"/>
      <c r="WD76" s="121"/>
      <c r="WE76" s="121"/>
      <c r="WF76" s="121"/>
      <c r="WG76" s="121" t="s">
        <v>544</v>
      </c>
      <c r="WH76" s="121"/>
      <c r="WI76" s="121"/>
      <c r="WJ76" s="121"/>
      <c r="WK76" s="121"/>
      <c r="WL76" s="121"/>
      <c r="WM76" s="121"/>
      <c r="WN76" s="121"/>
      <c r="WO76" s="121"/>
      <c r="WP76" s="121"/>
      <c r="WQ76" s="121"/>
      <c r="WR76" s="121"/>
      <c r="WS76" s="121"/>
      <c r="WT76" s="121"/>
      <c r="WU76" s="121" t="s">
        <v>544</v>
      </c>
      <c r="WV76" s="121"/>
      <c r="WW76" s="121"/>
      <c r="WX76" s="121"/>
      <c r="WY76" s="121"/>
      <c r="WZ76" s="121"/>
      <c r="XA76" s="121"/>
      <c r="XB76" s="121"/>
      <c r="XC76" s="121"/>
      <c r="XD76" s="121"/>
      <c r="XE76" s="121"/>
      <c r="XF76" s="178" t="s">
        <v>628</v>
      </c>
      <c r="XG76" s="121"/>
      <c r="XI76" s="121"/>
      <c r="XJ76" s="121"/>
      <c r="XK76" s="121"/>
      <c r="XL76" s="121"/>
      <c r="XM76" s="121"/>
      <c r="XN76" s="121"/>
      <c r="XO76" s="121"/>
      <c r="XP76" s="121"/>
      <c r="XQ76" s="121"/>
      <c r="XR76" s="121"/>
      <c r="XS76" s="121"/>
      <c r="XT76" s="121"/>
      <c r="XU76" s="121"/>
      <c r="XV76" s="121"/>
      <c r="XW76" s="121"/>
      <c r="XX76" s="121"/>
      <c r="XY76" s="121"/>
      <c r="XZ76" s="121"/>
      <c r="YA76" s="121"/>
      <c r="YB76" s="121"/>
      <c r="YC76" s="121"/>
      <c r="YD76" s="121"/>
      <c r="YE76" s="121"/>
      <c r="YF76" s="121"/>
      <c r="YG76" s="121"/>
      <c r="YH76" s="121"/>
      <c r="YI76" s="121"/>
      <c r="YJ76" s="121"/>
      <c r="YK76" s="121"/>
      <c r="YL76" s="121"/>
      <c r="YM76" s="121"/>
      <c r="YN76" s="121"/>
      <c r="YO76" s="121"/>
      <c r="YP76" s="121"/>
      <c r="YQ76" s="121"/>
      <c r="YR76" s="121"/>
      <c r="YS76" s="121"/>
      <c r="YT76" s="121"/>
      <c r="YU76" s="121"/>
      <c r="YW76" s="121"/>
      <c r="YX76" s="121"/>
      <c r="YY76" s="121"/>
      <c r="YZ76" s="121"/>
      <c r="ZA76" s="121"/>
      <c r="ZB76" s="121"/>
      <c r="ZC76" s="121"/>
      <c r="ZD76" s="121"/>
      <c r="ZE76" s="121"/>
      <c r="ZF76" s="121"/>
      <c r="ZG76" s="121"/>
      <c r="ZH76" s="121"/>
      <c r="ZI76" s="121"/>
      <c r="ZJ76" s="121"/>
      <c r="ZK76" s="121"/>
      <c r="ZL76" s="121"/>
      <c r="ZN76" s="121"/>
      <c r="ZO76" s="121"/>
      <c r="ZP76" s="121"/>
      <c r="ZR76" s="121"/>
      <c r="ZS76" s="121"/>
      <c r="ZT76" s="121"/>
      <c r="ZV76" s="121"/>
      <c r="ZW76" s="121"/>
      <c r="ZX76" s="121"/>
      <c r="ZY76" s="121"/>
      <c r="ZZ76" s="121"/>
      <c r="AAA76" s="121"/>
      <c r="AAB76" s="121"/>
      <c r="AAC76" s="121"/>
      <c r="AAD76" s="121"/>
      <c r="AAE76" s="121"/>
      <c r="AAF76" s="121"/>
      <c r="AAG76" s="121"/>
      <c r="AAH76" s="121"/>
      <c r="AAI76" s="121"/>
      <c r="AAJ76" s="121"/>
      <c r="AAK76" s="121"/>
      <c r="AAL76" s="121"/>
      <c r="AAM76" s="121"/>
      <c r="AAN76" s="121"/>
      <c r="AAO76" s="121"/>
      <c r="AAP76" s="121"/>
      <c r="AAQ76" s="121"/>
      <c r="AAR76" s="121"/>
      <c r="AAS76" s="121"/>
      <c r="AAT76" s="121"/>
      <c r="AAU76" s="121"/>
      <c r="AAV76" s="121"/>
      <c r="AAW76" s="121"/>
      <c r="AAX76" s="121"/>
      <c r="AAY76" s="121"/>
      <c r="AAZ76" s="121"/>
      <c r="ABA76" s="121"/>
      <c r="ABB76" s="121"/>
      <c r="ABC76" s="121"/>
      <c r="ABD76" s="121"/>
      <c r="ABE76" s="121"/>
      <c r="ABG76" s="121"/>
      <c r="ABH76" s="121"/>
      <c r="ABI76" s="121"/>
      <c r="ABJ76" s="121"/>
      <c r="ABK76" s="121"/>
      <c r="ABL76" s="121"/>
      <c r="ABM76" s="121"/>
      <c r="ABN76" s="121"/>
      <c r="ABO76" s="121"/>
      <c r="ABP76" s="121"/>
      <c r="ABQ76" s="121"/>
      <c r="ABR76" s="121"/>
      <c r="ABS76" s="121"/>
      <c r="ABT76" s="121"/>
      <c r="ABU76" s="121"/>
      <c r="ABV76" s="121"/>
      <c r="ABW76" s="121"/>
      <c r="ABX76" s="121"/>
      <c r="ABY76" s="121"/>
      <c r="ABZ76" s="121"/>
      <c r="ACA76" s="121"/>
      <c r="ACB76" s="121"/>
      <c r="ACC76" s="121"/>
      <c r="ACD76" s="121"/>
      <c r="ACE76" s="121"/>
      <c r="ACF76" s="121"/>
      <c r="ACG76" s="121"/>
      <c r="ACH76" s="121"/>
      <c r="ACJ76" s="121"/>
      <c r="ACK76" s="121"/>
      <c r="ACL76" s="121"/>
      <c r="ACM76" s="121"/>
      <c r="ACN76" s="121"/>
      <c r="ACO76" s="121"/>
      <c r="ACP76" s="121"/>
      <c r="ACQ76" s="121"/>
      <c r="ACR76" s="121"/>
      <c r="ACS76" s="121"/>
      <c r="ACT76" s="121"/>
      <c r="ACU76" s="121"/>
      <c r="ACV76" s="121"/>
      <c r="ACW76" s="121"/>
      <c r="ACX76" s="121"/>
      <c r="ACY76" s="121"/>
      <c r="ACZ76" s="121"/>
      <c r="ADA76" s="121"/>
      <c r="ADB76" s="121"/>
      <c r="ADC76" s="121"/>
      <c r="ADD76" s="121"/>
      <c r="ADE76" s="121"/>
      <c r="ADF76" s="121"/>
      <c r="ADG76" s="121"/>
      <c r="ADH76" s="121"/>
      <c r="ADI76" s="121"/>
      <c r="ADJ76" s="121"/>
      <c r="ADK76" s="121"/>
      <c r="ADL76" s="121"/>
      <c r="ADM76" s="121"/>
      <c r="ADN76" s="121"/>
      <c r="ADO76" s="121"/>
      <c r="ADP76" s="121"/>
      <c r="ADQ76" s="121"/>
      <c r="ADR76" s="121"/>
      <c r="ADS76" s="121"/>
      <c r="ADT76" s="121"/>
      <c r="ADU76" s="121"/>
      <c r="ADV76" s="121"/>
      <c r="ADW76" s="121"/>
      <c r="ADX76" s="121"/>
      <c r="ADY76" s="121"/>
      <c r="ADZ76" s="121"/>
      <c r="AEA76" s="121"/>
      <c r="AEB76" s="121"/>
      <c r="AEC76" s="121"/>
      <c r="AED76" s="121"/>
      <c r="AEE76" s="121"/>
      <c r="AEF76" s="121"/>
      <c r="AEG76" s="121"/>
      <c r="AEH76" s="121"/>
      <c r="AEI76" s="121"/>
      <c r="AEJ76" s="121"/>
      <c r="AEK76" s="121"/>
      <c r="AEL76" s="121"/>
      <c r="AEM76" s="121"/>
      <c r="AEN76" s="121"/>
      <c r="AEO76" s="121"/>
      <c r="AEP76" s="121"/>
      <c r="AEQ76" s="121"/>
      <c r="AER76" s="121"/>
      <c r="AES76" s="121"/>
      <c r="AET76" s="121"/>
      <c r="AEU76" s="121"/>
      <c r="AEV76" s="121"/>
      <c r="AEW76" s="121"/>
      <c r="AEX76" s="121"/>
      <c r="AEY76" s="121"/>
      <c r="AEZ76" s="121"/>
      <c r="AFA76" s="121"/>
      <c r="AFB76" s="121"/>
      <c r="AFC76" s="121"/>
      <c r="AFD76" s="121"/>
      <c r="AFE76" s="121"/>
      <c r="AFF76" s="121"/>
      <c r="AFG76" s="121"/>
      <c r="AFH76" s="121"/>
      <c r="AFI76" s="121"/>
      <c r="AFJ76" s="121"/>
      <c r="AFK76" s="121"/>
      <c r="AFL76" s="121"/>
      <c r="AFM76" s="121"/>
      <c r="AFN76" s="121"/>
      <c r="AFO76" s="121"/>
      <c r="AFP76" s="121"/>
      <c r="AFQ76" s="121"/>
      <c r="AFR76" s="121"/>
      <c r="AFS76" s="121"/>
      <c r="AFT76" s="121"/>
      <c r="AFU76" s="121"/>
      <c r="AFV76" s="121"/>
      <c r="AFW76" s="121"/>
      <c r="AFX76" s="121"/>
      <c r="AFY76" s="121"/>
      <c r="AFZ76" s="121"/>
      <c r="AGA76" s="121"/>
      <c r="AGB76" s="121"/>
      <c r="AGC76" s="121"/>
      <c r="AGD76" s="121"/>
      <c r="AGE76" s="121"/>
      <c r="AGF76" s="121"/>
      <c r="AGG76" s="121"/>
      <c r="AGH76" s="121"/>
      <c r="AGI76" s="121"/>
      <c r="AGJ76" s="121"/>
      <c r="AGK76" s="121"/>
      <c r="AGL76" s="121"/>
      <c r="AGM76" s="121"/>
      <c r="AGN76" s="121"/>
      <c r="AGO76" s="121"/>
      <c r="AGP76" s="121"/>
      <c r="AGQ76" s="121"/>
      <c r="AGR76" s="121"/>
      <c r="AGS76" s="121"/>
      <c r="AGT76" s="121"/>
      <c r="AGU76" s="121"/>
      <c r="AGV76" s="121"/>
      <c r="AGW76" s="121"/>
      <c r="AGX76" s="121"/>
      <c r="AGY76" s="121"/>
      <c r="AGZ76" s="121"/>
      <c r="AHA76" s="121"/>
      <c r="AHB76" s="121"/>
      <c r="AHC76" s="121"/>
      <c r="AHD76" s="121"/>
      <c r="AHE76" s="121"/>
      <c r="AHF76" s="121"/>
      <c r="AHG76" s="121"/>
      <c r="AHH76" s="121"/>
      <c r="AHI76" s="121"/>
      <c r="AHJ76" s="121"/>
      <c r="AHK76" s="121"/>
      <c r="AHL76" s="121"/>
      <c r="AHM76" s="121"/>
      <c r="AHN76" s="121"/>
      <c r="AHO76" s="121"/>
      <c r="AHP76" s="121"/>
      <c r="AHQ76" s="121"/>
      <c r="AHR76" s="121"/>
      <c r="AHS76" s="121"/>
      <c r="AHT76" s="121"/>
      <c r="AHU76" s="121"/>
      <c r="AHV76" s="121"/>
      <c r="AHW76" s="121"/>
      <c r="AHX76" s="121"/>
      <c r="AHY76" s="121"/>
      <c r="AHZ76" s="121"/>
      <c r="AIA76" s="121"/>
      <c r="AIB76" s="121"/>
      <c r="AIC76" s="121"/>
      <c r="AID76" s="121"/>
      <c r="AIE76" s="121"/>
      <c r="AIF76" s="121"/>
      <c r="AIG76" s="121"/>
      <c r="AIH76" s="121"/>
      <c r="AII76" s="121"/>
      <c r="AIJ76" s="121"/>
      <c r="AIK76" s="121"/>
      <c r="AIL76" s="121"/>
      <c r="AIM76" s="121"/>
      <c r="AIN76" s="121"/>
      <c r="AIO76" s="121"/>
      <c r="AIP76" s="121"/>
      <c r="AIQ76" s="121"/>
      <c r="AIR76" s="121"/>
      <c r="AIS76" s="121"/>
      <c r="AIT76" s="121"/>
      <c r="AIU76" s="201" t="s">
        <v>936</v>
      </c>
      <c r="AIV76" s="121"/>
      <c r="AIW76" s="401"/>
      <c r="AIX76" s="121"/>
      <c r="AIY76" s="121"/>
      <c r="AIZ76" s="121"/>
      <c r="AJA76" s="121"/>
      <c r="AJB76" s="121"/>
      <c r="AJC76" s="121"/>
      <c r="AJD76" s="121"/>
      <c r="AJE76" s="121"/>
      <c r="AJF76" s="121"/>
      <c r="AJG76" s="121"/>
      <c r="AJH76" s="121"/>
      <c r="AJI76" s="121"/>
      <c r="AJJ76" s="121"/>
      <c r="AJK76" s="121"/>
      <c r="AJL76" s="121"/>
      <c r="AJM76" s="121"/>
      <c r="AJN76" s="121"/>
      <c r="AJO76" s="121"/>
      <c r="AJP76" s="121"/>
      <c r="AJQ76" s="201" t="s">
        <v>493</v>
      </c>
      <c r="AJY76" s="84" t="s">
        <v>268</v>
      </c>
      <c r="AJZ76" s="84" t="s">
        <v>268</v>
      </c>
      <c r="AKA76" s="84"/>
      <c r="AKB76" s="84"/>
      <c r="AKC76" s="84" t="s">
        <v>73</v>
      </c>
      <c r="AKD76" s="84" t="s">
        <v>73</v>
      </c>
      <c r="AKE76" s="84" t="s">
        <v>74</v>
      </c>
      <c r="AKF76" s="84" t="s">
        <v>75</v>
      </c>
      <c r="AKG76" s="84" t="s">
        <v>76</v>
      </c>
      <c r="AKJ76" s="84" t="s">
        <v>77</v>
      </c>
      <c r="AKQ76" s="84" t="s">
        <v>78</v>
      </c>
      <c r="AKR76" s="84" t="s">
        <v>79</v>
      </c>
      <c r="AKS76" s="84" t="s">
        <v>80</v>
      </c>
      <c r="AKT76" s="84" t="s">
        <v>81</v>
      </c>
      <c r="AKW76" s="84" t="s">
        <v>81</v>
      </c>
      <c r="AKX76" s="84" t="s">
        <v>82</v>
      </c>
      <c r="AKY76" s="84" t="s">
        <v>82</v>
      </c>
      <c r="AKZ76" s="84" t="s">
        <v>82</v>
      </c>
      <c r="ALA76" s="84" t="s">
        <v>82</v>
      </c>
      <c r="ALB76" s="84" t="s">
        <v>82</v>
      </c>
      <c r="ALC76" s="84"/>
      <c r="ALE76" s="84" t="s">
        <v>82</v>
      </c>
      <c r="ALF76" s="84" t="s">
        <v>82</v>
      </c>
      <c r="ALG76" s="84" t="s">
        <v>82</v>
      </c>
      <c r="ALH76" s="84" t="s">
        <v>82</v>
      </c>
      <c r="ALL76" s="84" t="s">
        <v>83</v>
      </c>
      <c r="ALM76" s="84" t="s">
        <v>84</v>
      </c>
      <c r="ALN76" s="84" t="s">
        <v>85</v>
      </c>
      <c r="ALO76" s="84" t="s">
        <v>85</v>
      </c>
      <c r="ALP76" s="84" t="s">
        <v>86</v>
      </c>
      <c r="ALR76" s="84" t="s">
        <v>86</v>
      </c>
      <c r="ALS76" s="84" t="s">
        <v>87</v>
      </c>
      <c r="ALT76" s="84" t="s">
        <v>87</v>
      </c>
      <c r="ALU76" s="84" t="s">
        <v>88</v>
      </c>
      <c r="ALV76" s="84" t="s">
        <v>88</v>
      </c>
      <c r="ALW76" s="84" t="s">
        <v>88</v>
      </c>
      <c r="AMC76" s="84" t="s">
        <v>88</v>
      </c>
      <c r="AMD76" s="84" t="s">
        <v>88</v>
      </c>
      <c r="AME76" s="84" t="s">
        <v>88</v>
      </c>
      <c r="AMG76" s="84" t="s">
        <v>89</v>
      </c>
      <c r="AMH76" s="84" t="s">
        <v>90</v>
      </c>
      <c r="AMJ76" s="84" t="s">
        <v>90</v>
      </c>
      <c r="AMK76" s="84" t="s">
        <v>90</v>
      </c>
      <c r="AML76" s="84" t="s">
        <v>91</v>
      </c>
      <c r="AMN76" s="84" t="s">
        <v>91</v>
      </c>
      <c r="AMO76" s="84" t="s">
        <v>91</v>
      </c>
      <c r="AMP76" s="84" t="s">
        <v>91</v>
      </c>
      <c r="AMQ76" s="84" t="s">
        <v>92</v>
      </c>
      <c r="AMR76" s="84" t="s">
        <v>92</v>
      </c>
      <c r="AMU76" s="84" t="s">
        <v>92</v>
      </c>
      <c r="AMV76" s="84" t="s">
        <v>82</v>
      </c>
      <c r="AMW76" s="84" t="s">
        <v>82</v>
      </c>
      <c r="AMX76" s="84" t="s">
        <v>82</v>
      </c>
      <c r="AMY76" s="84" t="s">
        <v>82</v>
      </c>
      <c r="AMZ76" s="513" t="s">
        <v>337</v>
      </c>
      <c r="ANA76" s="513" t="s">
        <v>337</v>
      </c>
      <c r="ANB76" s="513" t="s">
        <v>337</v>
      </c>
      <c r="ANC76" s="513"/>
      <c r="AND76" s="513"/>
      <c r="ANE76" s="513" t="s">
        <v>337</v>
      </c>
      <c r="ANF76" s="513" t="s">
        <v>337</v>
      </c>
      <c r="ANG76" s="513" t="s">
        <v>337</v>
      </c>
      <c r="ANH76" s="513" t="s">
        <v>337</v>
      </c>
      <c r="ANI76" s="513" t="s">
        <v>337</v>
      </c>
      <c r="ANJ76" s="513" t="s">
        <v>337</v>
      </c>
      <c r="ANK76" s="513" t="s">
        <v>337</v>
      </c>
      <c r="ANL76" s="513" t="s">
        <v>337</v>
      </c>
      <c r="ANM76" s="513" t="s">
        <v>337</v>
      </c>
      <c r="ANN76" s="513" t="s">
        <v>337</v>
      </c>
      <c r="ANO76" s="513" t="s">
        <v>337</v>
      </c>
      <c r="ANP76" s="513" t="s">
        <v>337</v>
      </c>
      <c r="ANQ76" s="513" t="s">
        <v>337</v>
      </c>
      <c r="ANR76" s="513" t="s">
        <v>337</v>
      </c>
      <c r="ANS76" s="513" t="s">
        <v>337</v>
      </c>
      <c r="ANT76" s="513" t="s">
        <v>337</v>
      </c>
      <c r="ANU76" s="513" t="s">
        <v>337</v>
      </c>
      <c r="ANV76" s="513" t="s">
        <v>337</v>
      </c>
      <c r="ANW76" s="513" t="s">
        <v>337</v>
      </c>
      <c r="ANX76" s="513" t="s">
        <v>337</v>
      </c>
      <c r="ANY76" s="513" t="s">
        <v>337</v>
      </c>
      <c r="ANZ76" s="513" t="s">
        <v>337</v>
      </c>
      <c r="AOA76" s="513" t="s">
        <v>337</v>
      </c>
      <c r="AOB76" s="513" t="s">
        <v>337</v>
      </c>
      <c r="AOC76" s="513" t="s">
        <v>337</v>
      </c>
      <c r="AOD76" s="513" t="s">
        <v>337</v>
      </c>
      <c r="AOE76" s="513" t="s">
        <v>337</v>
      </c>
      <c r="AOF76" s="513" t="s">
        <v>337</v>
      </c>
      <c r="AOG76" s="513" t="s">
        <v>337</v>
      </c>
      <c r="AOH76" s="513" t="s">
        <v>337</v>
      </c>
      <c r="AOI76" s="513" t="s">
        <v>337</v>
      </c>
      <c r="AOJ76" s="513" t="s">
        <v>337</v>
      </c>
      <c r="AOK76" s="513" t="s">
        <v>337</v>
      </c>
      <c r="AOL76" s="513" t="s">
        <v>337</v>
      </c>
      <c r="AOM76" s="513" t="s">
        <v>337</v>
      </c>
      <c r="AON76" s="513" t="s">
        <v>337</v>
      </c>
      <c r="AOO76" s="513" t="s">
        <v>337</v>
      </c>
      <c r="AOP76" s="513" t="s">
        <v>337</v>
      </c>
      <c r="AOR76" s="84" t="s">
        <v>95</v>
      </c>
      <c r="AOY76" s="84" t="s">
        <v>511</v>
      </c>
      <c r="AOZ76" s="84" t="s">
        <v>97</v>
      </c>
      <c r="APA76" s="84" t="s">
        <v>82</v>
      </c>
      <c r="APB76" s="84" t="s">
        <v>82</v>
      </c>
      <c r="APC76" s="84" t="s">
        <v>82</v>
      </c>
      <c r="APD76" s="84" t="s">
        <v>82</v>
      </c>
      <c r="APE76" s="84" t="s">
        <v>82</v>
      </c>
      <c r="APF76" s="84" t="s">
        <v>82</v>
      </c>
      <c r="APG76" s="84" t="s">
        <v>82</v>
      </c>
      <c r="APH76" s="86" t="s">
        <v>98</v>
      </c>
    </row>
    <row r="77" spans="1:1100" s="119" customFormat="1" ht="14.25" hidden="1" customHeight="1" outlineLevel="1" thickBot="1">
      <c r="A77" s="155" t="s">
        <v>224</v>
      </c>
      <c r="B77" s="54">
        <f>G83</f>
        <v>746.83735828402359</v>
      </c>
      <c r="C77" s="32" t="s">
        <v>225</v>
      </c>
      <c r="D77" s="670">
        <f>SUM(I77:AIK77)</f>
        <v>0</v>
      </c>
      <c r="E77" s="55">
        <f t="shared" ref="E77:E82" si="82">SUM(D77/G77)</f>
        <v>0</v>
      </c>
      <c r="F77" s="179"/>
      <c r="G77" s="49">
        <f>G83*0.262</f>
        <v>195.67138787041418</v>
      </c>
      <c r="H77" s="156">
        <f t="shared" ref="H77:H82" si="83">SUM(I77:AOV77)</f>
        <v>192</v>
      </c>
      <c r="OA77" s="136"/>
      <c r="OB77" s="136"/>
      <c r="OC77" s="136"/>
      <c r="OD77" s="136"/>
      <c r="OE77" s="136"/>
      <c r="OF77" s="136"/>
      <c r="OG77" s="136"/>
      <c r="OH77" s="136"/>
      <c r="OI77" s="136"/>
      <c r="OJ77" s="136"/>
      <c r="OK77" s="136"/>
      <c r="OL77" s="136"/>
      <c r="OM77" s="136"/>
      <c r="ON77" s="136"/>
      <c r="OO77" s="136"/>
      <c r="OP77" s="136"/>
      <c r="OQ77" s="136"/>
      <c r="OR77" s="136"/>
      <c r="OS77" s="136"/>
      <c r="OT77" s="136"/>
      <c r="OU77" s="136"/>
      <c r="OV77" s="136"/>
      <c r="OW77" s="136"/>
      <c r="OX77" s="136"/>
      <c r="OY77" s="136"/>
      <c r="OZ77" s="136"/>
      <c r="PA77" s="136"/>
      <c r="PB77" s="136"/>
      <c r="PC77" s="136"/>
      <c r="PD77" s="136"/>
      <c r="PE77" s="136"/>
      <c r="PF77" s="136"/>
      <c r="PG77" s="136"/>
      <c r="PH77" s="136"/>
      <c r="PI77" s="136"/>
      <c r="PJ77" s="136"/>
      <c r="PK77" s="136"/>
      <c r="PL77" s="136"/>
      <c r="PM77" s="136"/>
      <c r="PN77" s="136"/>
      <c r="PO77" s="136"/>
      <c r="PP77" s="136"/>
      <c r="PQ77" s="136"/>
      <c r="PR77" s="136"/>
      <c r="PS77" s="136"/>
      <c r="PT77" s="136"/>
      <c r="PU77" s="136"/>
      <c r="PV77" s="136"/>
      <c r="PW77" s="136"/>
      <c r="PX77" s="136"/>
      <c r="PY77" s="136"/>
      <c r="PZ77" s="136"/>
      <c r="QA77" s="136"/>
      <c r="QB77" s="136"/>
      <c r="QC77" s="136"/>
      <c r="QD77" s="136"/>
      <c r="QE77" s="136"/>
      <c r="QF77" s="136"/>
      <c r="QG77" s="136"/>
      <c r="QH77" s="136"/>
      <c r="QI77" s="136"/>
      <c r="QJ77" s="136"/>
      <c r="QK77" s="136"/>
      <c r="QL77" s="136"/>
      <c r="QM77" s="136"/>
      <c r="QN77" s="136"/>
      <c r="QO77" s="136"/>
      <c r="QP77" s="136"/>
      <c r="QQ77" s="136"/>
      <c r="QR77" s="136"/>
      <c r="QS77" s="136"/>
      <c r="QT77" s="136"/>
      <c r="QU77" s="136"/>
      <c r="QV77" s="136"/>
      <c r="QW77" s="136"/>
      <c r="QX77" s="136"/>
      <c r="QY77" s="136"/>
      <c r="QZ77" s="136"/>
      <c r="RA77" s="136"/>
      <c r="RB77" s="136"/>
      <c r="RC77" s="136"/>
      <c r="RD77" s="136"/>
      <c r="RE77" s="136"/>
      <c r="RF77" s="136"/>
      <c r="RG77" s="136"/>
      <c r="WJ77" s="136"/>
      <c r="WK77" s="136"/>
      <c r="WL77" s="136"/>
      <c r="WM77" s="136"/>
      <c r="WN77" s="136"/>
      <c r="WO77" s="136"/>
      <c r="WP77" s="136"/>
      <c r="WQ77" s="136"/>
      <c r="WR77" s="136"/>
      <c r="WS77" s="136"/>
      <c r="WT77" s="136"/>
      <c r="WU77" s="136"/>
      <c r="WV77" s="136"/>
      <c r="AIW77" s="138"/>
      <c r="AJX77" s="218"/>
      <c r="AJY77" s="218">
        <v>8</v>
      </c>
      <c r="AJZ77" s="218">
        <v>8</v>
      </c>
      <c r="AKA77" s="218"/>
      <c r="AKB77" s="218"/>
      <c r="AKC77" s="218">
        <v>8</v>
      </c>
      <c r="AKD77" s="218">
        <v>8</v>
      </c>
      <c r="AKE77" s="218">
        <v>8</v>
      </c>
      <c r="AKF77" s="218">
        <v>8</v>
      </c>
      <c r="AKG77" s="218">
        <v>8</v>
      </c>
      <c r="AKH77" s="218">
        <v>8</v>
      </c>
      <c r="AKI77" s="218"/>
      <c r="AKJ77" s="218">
        <v>8</v>
      </c>
      <c r="AKK77" s="218"/>
      <c r="AKL77" s="218"/>
      <c r="AKM77" s="218"/>
      <c r="AKN77" s="218"/>
      <c r="AKO77" s="218"/>
      <c r="AKP77" s="218"/>
      <c r="AKQ77" s="218">
        <v>8</v>
      </c>
      <c r="AKR77" s="218">
        <v>8</v>
      </c>
      <c r="AKS77" s="218">
        <v>8</v>
      </c>
      <c r="AKT77" s="218">
        <v>8</v>
      </c>
      <c r="AKU77" s="218">
        <v>8</v>
      </c>
      <c r="AKV77" s="218"/>
      <c r="AKW77" s="218"/>
      <c r="AKX77" s="218">
        <v>8</v>
      </c>
      <c r="AKY77" s="218">
        <v>8</v>
      </c>
      <c r="AKZ77" s="218">
        <v>8</v>
      </c>
      <c r="ALA77" s="218">
        <v>8</v>
      </c>
      <c r="ALB77" s="218">
        <v>8</v>
      </c>
      <c r="ALC77" s="218"/>
      <c r="ALD77" s="218"/>
      <c r="ALE77" s="218">
        <v>8</v>
      </c>
      <c r="ALF77" s="218">
        <v>8</v>
      </c>
      <c r="ALG77" s="218">
        <v>8</v>
      </c>
      <c r="ALH77" s="218">
        <v>8</v>
      </c>
      <c r="ALI77" s="218">
        <v>8</v>
      </c>
      <c r="ALL77" s="473"/>
      <c r="ALM77" s="473"/>
      <c r="ALN77" s="473"/>
      <c r="ALO77" s="473"/>
      <c r="ALP77" s="473"/>
      <c r="ALR77" s="473"/>
      <c r="ALS77" s="473"/>
      <c r="ALT77" s="473"/>
      <c r="ALU77" s="473"/>
      <c r="ALV77" s="473"/>
      <c r="ALW77" s="473"/>
      <c r="AMC77" s="473"/>
      <c r="AMD77" s="473"/>
      <c r="AME77" s="473"/>
      <c r="AMG77" s="473"/>
      <c r="AMH77" s="473"/>
      <c r="AMJ77" s="473"/>
      <c r="AMK77" s="473"/>
      <c r="AML77" s="473"/>
      <c r="AMN77" s="473"/>
      <c r="AMO77" s="473"/>
    </row>
    <row r="78" spans="1:1100" s="119" customFormat="1" ht="14.25" hidden="1" customHeight="1" outlineLevel="1" thickBot="1">
      <c r="A78" s="157" t="s">
        <v>226</v>
      </c>
      <c r="B78" s="59"/>
      <c r="C78" s="32" t="s">
        <v>227</v>
      </c>
      <c r="D78" s="670">
        <f t="shared" ref="D78:D82" si="84">SUM(I78:AIK78)</f>
        <v>0</v>
      </c>
      <c r="E78" s="55">
        <f t="shared" si="82"/>
        <v>0</v>
      </c>
      <c r="F78" s="179"/>
      <c r="G78" s="49">
        <f>G83*0.106</f>
        <v>79.164759978106503</v>
      </c>
      <c r="H78" s="156">
        <f t="shared" si="83"/>
        <v>77.644675950849617</v>
      </c>
      <c r="OA78" s="136"/>
      <c r="OB78" s="136"/>
      <c r="OC78" s="136"/>
      <c r="OD78" s="136"/>
      <c r="OE78" s="136"/>
      <c r="OF78" s="136"/>
      <c r="OG78" s="136"/>
      <c r="OH78" s="136"/>
      <c r="OI78" s="136"/>
      <c r="OJ78" s="136"/>
      <c r="OK78" s="136"/>
      <c r="OL78" s="136"/>
      <c r="OM78" s="136"/>
      <c r="ON78" s="136"/>
      <c r="OO78" s="136"/>
      <c r="OP78" s="136"/>
      <c r="OQ78" s="136"/>
      <c r="OR78" s="136"/>
      <c r="OS78" s="136"/>
      <c r="OT78" s="136"/>
      <c r="OU78" s="136"/>
      <c r="OV78" s="136"/>
      <c r="OW78" s="136"/>
      <c r="OX78" s="136"/>
      <c r="OY78" s="136"/>
      <c r="OZ78" s="136"/>
      <c r="PA78" s="136"/>
      <c r="PB78" s="136"/>
      <c r="PC78" s="136"/>
      <c r="PD78" s="136"/>
      <c r="PE78" s="136"/>
      <c r="PF78" s="136"/>
      <c r="PG78" s="136"/>
      <c r="PH78" s="136"/>
      <c r="PI78" s="136"/>
      <c r="PJ78" s="136"/>
      <c r="PK78" s="136"/>
      <c r="PL78" s="136"/>
      <c r="PM78" s="136"/>
      <c r="PN78" s="136"/>
      <c r="PO78" s="136"/>
      <c r="PP78" s="136"/>
      <c r="PQ78" s="136"/>
      <c r="PR78" s="136"/>
      <c r="PS78" s="136"/>
      <c r="PT78" s="136"/>
      <c r="PU78" s="136"/>
      <c r="PV78" s="136"/>
      <c r="PW78" s="136"/>
      <c r="PX78" s="136"/>
      <c r="PY78" s="136"/>
      <c r="PZ78" s="136"/>
      <c r="QA78" s="136"/>
      <c r="QB78" s="136"/>
      <c r="QC78" s="136"/>
      <c r="QD78" s="136"/>
      <c r="QE78" s="136"/>
      <c r="QF78" s="136"/>
      <c r="QG78" s="136"/>
      <c r="QH78" s="136"/>
      <c r="QI78" s="136"/>
      <c r="QJ78" s="136"/>
      <c r="QK78" s="136"/>
      <c r="QL78" s="136"/>
      <c r="QM78" s="136"/>
      <c r="QN78" s="136"/>
      <c r="QO78" s="136"/>
      <c r="QP78" s="136"/>
      <c r="QQ78" s="136"/>
      <c r="QR78" s="136"/>
      <c r="QS78" s="136"/>
      <c r="QT78" s="136"/>
      <c r="QU78" s="136"/>
      <c r="QV78" s="136"/>
      <c r="QW78" s="136"/>
      <c r="QX78" s="136"/>
      <c r="QY78" s="136"/>
      <c r="QZ78" s="136"/>
      <c r="RA78" s="136"/>
      <c r="RB78" s="136"/>
      <c r="RC78" s="136"/>
      <c r="RD78" s="136"/>
      <c r="RE78" s="136"/>
      <c r="RF78" s="136"/>
      <c r="RG78" s="136"/>
      <c r="WJ78" s="136"/>
      <c r="WK78" s="136"/>
      <c r="WL78" s="136"/>
      <c r="WM78" s="136"/>
      <c r="WN78" s="136"/>
      <c r="WO78" s="136"/>
      <c r="WP78" s="136"/>
      <c r="WQ78" s="136"/>
      <c r="WR78" s="136"/>
      <c r="WS78" s="136"/>
      <c r="WT78" s="136"/>
      <c r="WU78" s="136"/>
      <c r="WV78" s="136"/>
      <c r="AIW78" s="138"/>
      <c r="AKC78" s="473">
        <v>0</v>
      </c>
      <c r="AKD78" s="473">
        <v>0</v>
      </c>
      <c r="AKE78" s="473">
        <v>0</v>
      </c>
      <c r="AKF78" s="473">
        <v>0</v>
      </c>
      <c r="AKG78" s="473">
        <v>7.4015089815658666</v>
      </c>
      <c r="AKJ78" s="473">
        <v>0</v>
      </c>
      <c r="AKQ78" s="473">
        <v>0</v>
      </c>
      <c r="AKR78" s="473">
        <v>0</v>
      </c>
      <c r="AKS78" s="473">
        <v>0</v>
      </c>
      <c r="AKT78" s="473">
        <v>0</v>
      </c>
      <c r="AKU78" s="473">
        <v>0</v>
      </c>
      <c r="ALA78" s="473">
        <v>3.7007544907829333</v>
      </c>
      <c r="ALB78" s="473">
        <v>7.4015089815658666</v>
      </c>
      <c r="ALE78" s="473">
        <v>7.4015089815658666</v>
      </c>
      <c r="ALF78" s="473">
        <v>7.4015089815658666</v>
      </c>
      <c r="ALG78" s="473">
        <v>7.4015089815658666</v>
      </c>
      <c r="ALH78" s="473">
        <v>3.7007544907829333</v>
      </c>
      <c r="ALI78" s="473">
        <v>0</v>
      </c>
      <c r="ALL78" s="473">
        <v>0</v>
      </c>
      <c r="ALM78" s="473">
        <v>7.4015089815658666</v>
      </c>
      <c r="ALN78" s="473">
        <v>4.581462891233679</v>
      </c>
      <c r="ALO78" s="473">
        <v>6.4496322255231409</v>
      </c>
      <c r="ALP78" s="473">
        <v>4.6259431134786668</v>
      </c>
      <c r="ALR78" s="473">
        <v>4.6259431134786668</v>
      </c>
      <c r="ALS78" s="473">
        <v>0</v>
      </c>
      <c r="ALT78" s="473">
        <v>5.5511317361743995</v>
      </c>
      <c r="ALU78" s="473">
        <v>0</v>
      </c>
      <c r="ALV78" s="473">
        <v>0</v>
      </c>
      <c r="ALW78" s="473"/>
      <c r="AMC78" s="473"/>
      <c r="AMD78" s="473"/>
      <c r="AME78" s="473"/>
      <c r="AMG78" s="473"/>
      <c r="AMH78" s="473"/>
      <c r="AMJ78" s="473"/>
      <c r="AMK78" s="473"/>
      <c r="AML78" s="473"/>
      <c r="AMN78" s="473"/>
      <c r="AMO78" s="473"/>
    </row>
    <row r="79" spans="1:1100" s="119" customFormat="1" ht="14.25" hidden="1" customHeight="1" outlineLevel="1" thickBot="1">
      <c r="A79" s="158" t="s">
        <v>228</v>
      </c>
      <c r="B79" s="61"/>
      <c r="C79" s="32" t="s">
        <v>229</v>
      </c>
      <c r="D79" s="670">
        <f t="shared" si="84"/>
        <v>0</v>
      </c>
      <c r="E79" s="55">
        <f t="shared" si="82"/>
        <v>0</v>
      </c>
      <c r="F79" s="180"/>
      <c r="G79" s="49">
        <f>G83*0.334</f>
        <v>249.44367766686389</v>
      </c>
      <c r="H79" s="156">
        <f t="shared" si="83"/>
        <v>289.70706798351137</v>
      </c>
      <c r="OA79" s="136"/>
      <c r="OB79" s="136"/>
      <c r="OC79" s="136"/>
      <c r="OD79" s="136"/>
      <c r="OE79" s="136"/>
      <c r="OF79" s="136"/>
      <c r="OG79" s="136"/>
      <c r="OH79" s="136"/>
      <c r="OI79" s="136"/>
      <c r="OJ79" s="136"/>
      <c r="OK79" s="136"/>
      <c r="OL79" s="136"/>
      <c r="OM79" s="136"/>
      <c r="ON79" s="136"/>
      <c r="OO79" s="136"/>
      <c r="OP79" s="136"/>
      <c r="OQ79" s="136"/>
      <c r="OR79" s="136"/>
      <c r="OS79" s="136"/>
      <c r="OT79" s="136"/>
      <c r="OU79" s="136"/>
      <c r="OV79" s="136"/>
      <c r="OW79" s="136"/>
      <c r="OX79" s="136"/>
      <c r="OY79" s="136"/>
      <c r="OZ79" s="136"/>
      <c r="PA79" s="136"/>
      <c r="PB79" s="136"/>
      <c r="PC79" s="136"/>
      <c r="PD79" s="136"/>
      <c r="PE79" s="136"/>
      <c r="PF79" s="136"/>
      <c r="PG79" s="136"/>
      <c r="PH79" s="136"/>
      <c r="PI79" s="136"/>
      <c r="PJ79" s="136"/>
      <c r="PK79" s="136"/>
      <c r="PL79" s="136"/>
      <c r="PM79" s="136"/>
      <c r="PN79" s="136"/>
      <c r="PO79" s="136"/>
      <c r="PP79" s="136"/>
      <c r="PQ79" s="136"/>
      <c r="PR79" s="136"/>
      <c r="PS79" s="136"/>
      <c r="PT79" s="136"/>
      <c r="PU79" s="136"/>
      <c r="PV79" s="136"/>
      <c r="PW79" s="136"/>
      <c r="PX79" s="136"/>
      <c r="PY79" s="136"/>
      <c r="PZ79" s="136"/>
      <c r="QA79" s="136"/>
      <c r="QB79" s="136"/>
      <c r="QC79" s="136"/>
      <c r="QD79" s="136"/>
      <c r="QE79" s="136"/>
      <c r="QF79" s="136"/>
      <c r="QG79" s="136"/>
      <c r="QH79" s="136"/>
      <c r="QI79" s="136"/>
      <c r="QJ79" s="136"/>
      <c r="QK79" s="136"/>
      <c r="QL79" s="136"/>
      <c r="QM79" s="136"/>
      <c r="QN79" s="136"/>
      <c r="QO79" s="136"/>
      <c r="QP79" s="136"/>
      <c r="QQ79" s="136"/>
      <c r="QR79" s="136"/>
      <c r="QS79" s="136"/>
      <c r="QT79" s="136"/>
      <c r="QU79" s="136"/>
      <c r="QV79" s="136"/>
      <c r="QW79" s="136"/>
      <c r="QX79" s="136"/>
      <c r="QY79" s="136"/>
      <c r="QZ79" s="136"/>
      <c r="RA79" s="136"/>
      <c r="RB79" s="136"/>
      <c r="RC79" s="136"/>
      <c r="RD79" s="136"/>
      <c r="RE79" s="136"/>
      <c r="RF79" s="136"/>
      <c r="RG79" s="136"/>
      <c r="WJ79" s="136"/>
      <c r="WK79" s="136"/>
      <c r="WL79" s="136"/>
      <c r="WM79" s="136"/>
      <c r="WN79" s="136"/>
      <c r="WO79" s="136"/>
      <c r="WP79" s="136"/>
      <c r="WQ79" s="136"/>
      <c r="WR79" s="136"/>
      <c r="WS79" s="136"/>
      <c r="WT79" s="136"/>
      <c r="WU79" s="136"/>
      <c r="WV79" s="136"/>
      <c r="AIW79" s="138"/>
      <c r="AKC79" s="473">
        <v>0</v>
      </c>
      <c r="AKD79" s="473">
        <v>0</v>
      </c>
      <c r="AKE79" s="473">
        <v>0</v>
      </c>
      <c r="AKF79" s="473">
        <v>0</v>
      </c>
      <c r="AKG79" s="473">
        <v>0</v>
      </c>
      <c r="AKJ79" s="473">
        <v>0</v>
      </c>
      <c r="AKQ79" s="473">
        <v>0</v>
      </c>
      <c r="AKR79" s="473">
        <v>0</v>
      </c>
      <c r="AKS79" s="473">
        <v>0</v>
      </c>
      <c r="AKT79" s="473">
        <v>0</v>
      </c>
      <c r="AKU79" s="473">
        <v>0</v>
      </c>
      <c r="AKW79" s="473">
        <v>0</v>
      </c>
      <c r="AKX79" s="473">
        <v>0</v>
      </c>
      <c r="AKY79" s="473">
        <v>0</v>
      </c>
      <c r="ALL79" s="473">
        <v>11.695780702002667</v>
      </c>
      <c r="ALM79" s="473">
        <v>20</v>
      </c>
      <c r="ALN79" s="473">
        <v>20</v>
      </c>
      <c r="ALO79" s="473">
        <v>20</v>
      </c>
      <c r="ALP79" s="473">
        <v>20</v>
      </c>
      <c r="ALR79" s="473">
        <v>20</v>
      </c>
      <c r="ALS79" s="473">
        <v>20</v>
      </c>
      <c r="ALT79" s="473">
        <v>20</v>
      </c>
      <c r="ALU79" s="473">
        <v>20</v>
      </c>
      <c r="ALV79" s="473">
        <v>20</v>
      </c>
      <c r="ALW79" s="473">
        <v>20</v>
      </c>
      <c r="AMC79" s="473">
        <v>20</v>
      </c>
      <c r="AMD79" s="473">
        <v>20</v>
      </c>
      <c r="AME79" s="473">
        <v>0</v>
      </c>
      <c r="AMG79" s="473">
        <v>0</v>
      </c>
      <c r="AMH79" s="473">
        <v>0</v>
      </c>
      <c r="AMJ79" s="473">
        <v>0</v>
      </c>
      <c r="AML79" s="473">
        <v>23.391561404005333</v>
      </c>
      <c r="AMN79" s="473">
        <v>14.619725877503335</v>
      </c>
      <c r="AOY79" s="473">
        <v>0</v>
      </c>
      <c r="AOZ79" s="473">
        <v>0</v>
      </c>
      <c r="APC79" s="473">
        <v>0</v>
      </c>
      <c r="APD79" s="473">
        <v>0</v>
      </c>
      <c r="APE79" s="473">
        <v>0</v>
      </c>
      <c r="APF79" s="473">
        <v>0</v>
      </c>
    </row>
    <row r="80" spans="1:1100" s="119" customFormat="1" ht="14.25" hidden="1" customHeight="1" outlineLevel="1" thickBot="1">
      <c r="A80" s="159"/>
      <c r="B80" s="181" t="s">
        <v>230</v>
      </c>
      <c r="C80" s="40" t="s">
        <v>231</v>
      </c>
      <c r="D80" s="670">
        <f t="shared" si="84"/>
        <v>0</v>
      </c>
      <c r="E80" s="55">
        <f t="shared" si="82"/>
        <v>0</v>
      </c>
      <c r="F80" s="179"/>
      <c r="G80" s="49">
        <f>G83*0.067</f>
        <v>50.038103005029583</v>
      </c>
      <c r="H80" s="156">
        <f t="shared" si="83"/>
        <v>58.478903510013332</v>
      </c>
      <c r="OA80" s="136"/>
      <c r="OB80" s="136"/>
      <c r="OC80" s="136"/>
      <c r="OD80" s="136"/>
      <c r="OE80" s="136"/>
      <c r="OF80" s="136"/>
      <c r="OG80" s="136"/>
      <c r="OH80" s="136"/>
      <c r="OI80" s="136"/>
      <c r="OJ80" s="136"/>
      <c r="OK80" s="136"/>
      <c r="OL80" s="136"/>
      <c r="OM80" s="136"/>
      <c r="ON80" s="136"/>
      <c r="OO80" s="136"/>
      <c r="OP80" s="136"/>
      <c r="OQ80" s="136"/>
      <c r="OR80" s="136"/>
      <c r="OS80" s="136"/>
      <c r="OT80" s="136"/>
      <c r="OU80" s="136"/>
      <c r="OV80" s="136"/>
      <c r="OW80" s="136"/>
      <c r="OX80" s="136"/>
      <c r="OY80" s="136"/>
      <c r="OZ80" s="136"/>
      <c r="PA80" s="136"/>
      <c r="PB80" s="136"/>
      <c r="PC80" s="136"/>
      <c r="PD80" s="136"/>
      <c r="PE80" s="136"/>
      <c r="PF80" s="136"/>
      <c r="PG80" s="136"/>
      <c r="PH80" s="136"/>
      <c r="PI80" s="136"/>
      <c r="PJ80" s="136"/>
      <c r="PK80" s="136"/>
      <c r="PL80" s="136"/>
      <c r="PM80" s="136"/>
      <c r="PN80" s="136"/>
      <c r="PO80" s="136"/>
      <c r="PP80" s="136"/>
      <c r="PQ80" s="136"/>
      <c r="PR80" s="136"/>
      <c r="PS80" s="136"/>
      <c r="PT80" s="136"/>
      <c r="PU80" s="136"/>
      <c r="PV80" s="136"/>
      <c r="PW80" s="136"/>
      <c r="PX80" s="136"/>
      <c r="PY80" s="136"/>
      <c r="PZ80" s="136"/>
      <c r="QA80" s="136"/>
      <c r="QB80" s="136"/>
      <c r="QC80" s="136"/>
      <c r="QD80" s="136"/>
      <c r="QE80" s="136"/>
      <c r="QF80" s="136"/>
      <c r="QG80" s="136"/>
      <c r="QH80" s="136"/>
      <c r="QI80" s="136"/>
      <c r="QJ80" s="136"/>
      <c r="QK80" s="136"/>
      <c r="QL80" s="136"/>
      <c r="QM80" s="136"/>
      <c r="QN80" s="136"/>
      <c r="QO80" s="136"/>
      <c r="QP80" s="136"/>
      <c r="QQ80" s="136"/>
      <c r="QR80" s="136"/>
      <c r="QS80" s="136"/>
      <c r="QT80" s="136"/>
      <c r="QU80" s="136"/>
      <c r="QV80" s="136"/>
      <c r="QW80" s="136"/>
      <c r="QX80" s="136"/>
      <c r="QY80" s="136"/>
      <c r="QZ80" s="136"/>
      <c r="RA80" s="136"/>
      <c r="RB80" s="136"/>
      <c r="RC80" s="136"/>
      <c r="RD80" s="136"/>
      <c r="RE80" s="136"/>
      <c r="RF80" s="136"/>
      <c r="RG80" s="136"/>
      <c r="WJ80" s="136"/>
      <c r="WK80" s="136"/>
      <c r="WL80" s="136"/>
      <c r="WM80" s="136"/>
      <c r="WN80" s="136"/>
      <c r="WO80" s="136"/>
      <c r="WP80" s="136"/>
      <c r="WQ80" s="136"/>
      <c r="WR80" s="136"/>
      <c r="WS80" s="136"/>
      <c r="WT80" s="136"/>
      <c r="WU80" s="136"/>
      <c r="WV80" s="136"/>
      <c r="AIW80" s="138"/>
      <c r="AKC80" s="473">
        <v>0</v>
      </c>
      <c r="AKD80" s="473">
        <v>0</v>
      </c>
      <c r="AKE80" s="473">
        <v>0</v>
      </c>
      <c r="AKF80" s="473">
        <v>0</v>
      </c>
      <c r="AKG80" s="473">
        <v>0</v>
      </c>
      <c r="AKJ80" s="473">
        <v>0</v>
      </c>
      <c r="AKQ80" s="473">
        <v>0</v>
      </c>
      <c r="AKR80" s="473">
        <v>0</v>
      </c>
      <c r="AKS80" s="473">
        <v>0</v>
      </c>
      <c r="AKT80" s="473">
        <v>8.7718355265019987</v>
      </c>
      <c r="AKU80" s="473">
        <v>8.7718355265019987</v>
      </c>
      <c r="AKW80" s="473">
        <v>0</v>
      </c>
      <c r="AKX80" s="473">
        <v>0</v>
      </c>
      <c r="AKY80" s="473">
        <v>0</v>
      </c>
      <c r="AKZ80" s="473">
        <v>0</v>
      </c>
      <c r="ALA80" s="473">
        <v>0</v>
      </c>
      <c r="ALB80" s="473">
        <v>0</v>
      </c>
      <c r="ALC80" s="473"/>
      <c r="ALE80" s="473">
        <v>0</v>
      </c>
      <c r="ALF80" s="473">
        <v>0</v>
      </c>
      <c r="ALG80" s="473">
        <v>0</v>
      </c>
      <c r="ALH80" s="473">
        <v>0</v>
      </c>
      <c r="ALI80" s="473">
        <v>0</v>
      </c>
      <c r="ALL80" s="473">
        <v>0</v>
      </c>
      <c r="ALM80" s="473">
        <v>0</v>
      </c>
      <c r="ALN80" s="473">
        <v>0</v>
      </c>
      <c r="ALO80" s="473">
        <v>0</v>
      </c>
      <c r="AMC80" s="473">
        <v>0</v>
      </c>
      <c r="AMD80" s="473">
        <v>0</v>
      </c>
      <c r="AME80" s="473">
        <v>0</v>
      </c>
      <c r="AMG80" s="473">
        <v>0</v>
      </c>
      <c r="AMH80" s="473">
        <v>8.7718355265019987</v>
      </c>
      <c r="AMJ80" s="473">
        <v>8.7718355265019987</v>
      </c>
      <c r="AMK80" s="473">
        <v>8.7718355265019987</v>
      </c>
      <c r="AML80" s="473">
        <v>0</v>
      </c>
      <c r="AMM80" s="473"/>
      <c r="AMN80" s="473">
        <v>0</v>
      </c>
      <c r="AMP80" s="473">
        <v>5.8478903510013334</v>
      </c>
      <c r="AMQ80" s="473">
        <v>5.8478903510013334</v>
      </c>
      <c r="AMR80" s="473">
        <v>2.9239451755006667</v>
      </c>
      <c r="AOY80" s="473">
        <v>0</v>
      </c>
      <c r="AOZ80" s="473">
        <v>0</v>
      </c>
      <c r="APC80" s="473">
        <v>0</v>
      </c>
      <c r="APD80" s="473">
        <v>0</v>
      </c>
      <c r="APE80" s="473">
        <v>0</v>
      </c>
      <c r="APF80" s="473">
        <v>0</v>
      </c>
    </row>
    <row r="81" spans="1:1101" s="119" customFormat="1" ht="14.25" hidden="1" customHeight="1" outlineLevel="1" thickBot="1">
      <c r="A81" s="159"/>
      <c r="B81" s="160">
        <f>D83</f>
        <v>0</v>
      </c>
      <c r="C81" s="40" t="s">
        <v>232</v>
      </c>
      <c r="D81" s="670">
        <f t="shared" si="84"/>
        <v>0</v>
      </c>
      <c r="E81" s="55">
        <f t="shared" si="82"/>
        <v>0</v>
      </c>
      <c r="F81" s="179"/>
      <c r="G81" s="49">
        <f>G83*0.056</f>
        <v>41.822892063905321</v>
      </c>
      <c r="H81" s="156">
        <f t="shared" si="83"/>
        <v>0</v>
      </c>
      <c r="OA81" s="136"/>
      <c r="OB81" s="136"/>
      <c r="OC81" s="136"/>
      <c r="OD81" s="136"/>
      <c r="OE81" s="136"/>
      <c r="OF81" s="136"/>
      <c r="OG81" s="136"/>
      <c r="OH81" s="136"/>
      <c r="OI81" s="136"/>
      <c r="OJ81" s="136"/>
      <c r="OK81" s="136"/>
      <c r="OL81" s="136"/>
      <c r="OM81" s="136"/>
      <c r="ON81" s="136"/>
      <c r="OO81" s="136"/>
      <c r="OP81" s="136"/>
      <c r="OQ81" s="136"/>
      <c r="OR81" s="136"/>
      <c r="OS81" s="136"/>
      <c r="OT81" s="136"/>
      <c r="OU81" s="136"/>
      <c r="OV81" s="136"/>
      <c r="OW81" s="136"/>
      <c r="OX81" s="136"/>
      <c r="OY81" s="136"/>
      <c r="OZ81" s="136"/>
      <c r="PA81" s="136"/>
      <c r="PB81" s="136"/>
      <c r="PC81" s="136"/>
      <c r="PD81" s="136"/>
      <c r="PE81" s="136"/>
      <c r="PF81" s="136"/>
      <c r="PG81" s="136"/>
      <c r="PH81" s="136"/>
      <c r="PI81" s="136"/>
      <c r="PJ81" s="136"/>
      <c r="PK81" s="136"/>
      <c r="PL81" s="136"/>
      <c r="PM81" s="136"/>
      <c r="PN81" s="136"/>
      <c r="PO81" s="136"/>
      <c r="PP81" s="136"/>
      <c r="PQ81" s="136"/>
      <c r="PR81" s="136"/>
      <c r="PS81" s="136"/>
      <c r="PT81" s="136"/>
      <c r="PU81" s="136"/>
      <c r="PV81" s="136"/>
      <c r="PW81" s="136"/>
      <c r="PX81" s="136"/>
      <c r="PY81" s="136"/>
      <c r="PZ81" s="136"/>
      <c r="QA81" s="136"/>
      <c r="QB81" s="136"/>
      <c r="QC81" s="136"/>
      <c r="QD81" s="136"/>
      <c r="QE81" s="136"/>
      <c r="QF81" s="136"/>
      <c r="QG81" s="136"/>
      <c r="QH81" s="136"/>
      <c r="QI81" s="136"/>
      <c r="QJ81" s="136"/>
      <c r="QK81" s="136"/>
      <c r="QL81" s="136"/>
      <c r="QM81" s="136"/>
      <c r="QN81" s="136"/>
      <c r="QO81" s="136"/>
      <c r="QP81" s="136"/>
      <c r="QQ81" s="136"/>
      <c r="QR81" s="136"/>
      <c r="QS81" s="136"/>
      <c r="QT81" s="136"/>
      <c r="QU81" s="136"/>
      <c r="QV81" s="136"/>
      <c r="QW81" s="136"/>
      <c r="QX81" s="136"/>
      <c r="QY81" s="136"/>
      <c r="QZ81" s="136"/>
      <c r="RA81" s="136"/>
      <c r="RB81" s="136"/>
      <c r="RC81" s="136"/>
      <c r="RD81" s="136"/>
      <c r="RE81" s="136"/>
      <c r="RF81" s="136"/>
      <c r="RG81" s="136"/>
      <c r="WJ81" s="136"/>
      <c r="WK81" s="136"/>
      <c r="WL81" s="136"/>
      <c r="WM81" s="136"/>
      <c r="WN81" s="136"/>
      <c r="WO81" s="136"/>
      <c r="WP81" s="136"/>
      <c r="WQ81" s="136"/>
      <c r="WR81" s="136"/>
      <c r="WS81" s="136"/>
      <c r="WT81" s="136"/>
      <c r="WU81" s="136"/>
      <c r="WV81" s="136"/>
      <c r="AIW81" s="138"/>
      <c r="AKC81" s="473">
        <v>0</v>
      </c>
      <c r="AKD81" s="473">
        <v>0</v>
      </c>
      <c r="AKE81" s="473">
        <v>0</v>
      </c>
      <c r="AKF81" s="473">
        <v>0</v>
      </c>
      <c r="AKG81" s="473">
        <v>0</v>
      </c>
      <c r="AKJ81" s="473">
        <v>0</v>
      </c>
      <c r="AKQ81" s="473">
        <v>0</v>
      </c>
      <c r="AKR81" s="473">
        <v>0</v>
      </c>
      <c r="AKS81" s="473">
        <v>0</v>
      </c>
      <c r="AKT81" s="473">
        <v>0</v>
      </c>
      <c r="AKU81" s="473">
        <v>0</v>
      </c>
      <c r="AKW81" s="473">
        <v>0</v>
      </c>
      <c r="AKX81" s="473">
        <v>0</v>
      </c>
      <c r="AKY81" s="473">
        <v>0</v>
      </c>
      <c r="AKZ81" s="473">
        <v>0</v>
      </c>
      <c r="ALA81" s="473">
        <v>0</v>
      </c>
      <c r="ALB81" s="473">
        <v>0</v>
      </c>
      <c r="ALC81" s="473"/>
      <c r="ALE81" s="473">
        <v>0</v>
      </c>
      <c r="ALF81" s="473">
        <v>0</v>
      </c>
      <c r="ALG81" s="473">
        <v>0</v>
      </c>
      <c r="ALH81" s="473">
        <v>0</v>
      </c>
      <c r="ALI81" s="473">
        <v>0</v>
      </c>
      <c r="ALL81" s="473">
        <v>0</v>
      </c>
      <c r="ALM81" s="473">
        <v>0</v>
      </c>
      <c r="ALN81" s="473">
        <v>0</v>
      </c>
      <c r="ALO81" s="473">
        <v>0</v>
      </c>
      <c r="ALP81" s="473">
        <v>0</v>
      </c>
      <c r="ALR81" s="473">
        <v>0</v>
      </c>
      <c r="ALS81" s="473">
        <v>0</v>
      </c>
      <c r="ALT81" s="473">
        <v>0</v>
      </c>
      <c r="ALU81" s="473">
        <v>0</v>
      </c>
      <c r="ALV81" s="473">
        <v>0</v>
      </c>
      <c r="ALW81" s="473">
        <v>0</v>
      </c>
      <c r="AMC81" s="473">
        <v>0</v>
      </c>
      <c r="AMD81" s="473">
        <v>0</v>
      </c>
      <c r="AME81" s="473">
        <v>0</v>
      </c>
      <c r="AMG81" s="473">
        <v>0</v>
      </c>
      <c r="AOY81" s="473">
        <v>0</v>
      </c>
      <c r="AOZ81" s="473">
        <v>0</v>
      </c>
      <c r="APC81" s="473">
        <v>4.8877889500906671</v>
      </c>
      <c r="APD81" s="473">
        <v>0</v>
      </c>
      <c r="APE81" s="473">
        <v>0</v>
      </c>
      <c r="APF81" s="473">
        <v>0</v>
      </c>
    </row>
    <row r="82" spans="1:1101" s="119" customFormat="1" ht="14.25" hidden="1" customHeight="1" outlineLevel="1" thickBot="1">
      <c r="A82" s="161" t="s">
        <v>233</v>
      </c>
      <c r="B82" s="162" t="e">
        <f>SUM(B81/(B77*E84/100))</f>
        <v>#DIV/0!</v>
      </c>
      <c r="C82" s="32" t="s">
        <v>234</v>
      </c>
      <c r="D82" s="670">
        <f t="shared" si="84"/>
        <v>0</v>
      </c>
      <c r="E82" s="55">
        <f t="shared" si="82"/>
        <v>0</v>
      </c>
      <c r="F82" s="179"/>
      <c r="G82" s="49">
        <f>G83*0.175</f>
        <v>130.69653769970412</v>
      </c>
      <c r="H82" s="156">
        <f t="shared" si="83"/>
        <v>63.561175570488004</v>
      </c>
      <c r="OA82" s="136"/>
      <c r="OB82" s="136"/>
      <c r="OC82" s="136"/>
      <c r="OD82" s="136"/>
      <c r="OE82" s="136"/>
      <c r="OF82" s="136"/>
      <c r="OG82" s="136"/>
      <c r="OH82" s="136"/>
      <c r="OI82" s="136"/>
      <c r="OJ82" s="136"/>
      <c r="OK82" s="136"/>
      <c r="OL82" s="136"/>
      <c r="OM82" s="136"/>
      <c r="ON82" s="136"/>
      <c r="OO82" s="136"/>
      <c r="OP82" s="136"/>
      <c r="OQ82" s="136"/>
      <c r="OR82" s="136"/>
      <c r="OS82" s="136"/>
      <c r="OT82" s="136"/>
      <c r="OU82" s="136"/>
      <c r="OV82" s="136"/>
      <c r="OW82" s="136"/>
      <c r="OX82" s="136"/>
      <c r="OY82" s="136"/>
      <c r="OZ82" s="136"/>
      <c r="PA82" s="136"/>
      <c r="PB82" s="136"/>
      <c r="PC82" s="136"/>
      <c r="PD82" s="136"/>
      <c r="PE82" s="136"/>
      <c r="PF82" s="136"/>
      <c r="PG82" s="136"/>
      <c r="PH82" s="136"/>
      <c r="PI82" s="136"/>
      <c r="PJ82" s="136"/>
      <c r="PK82" s="136"/>
      <c r="PL82" s="136"/>
      <c r="PM82" s="136"/>
      <c r="PN82" s="136"/>
      <c r="PO82" s="136"/>
      <c r="PP82" s="136"/>
      <c r="PQ82" s="136"/>
      <c r="PR82" s="136"/>
      <c r="PS82" s="136"/>
      <c r="PT82" s="136"/>
      <c r="PU82" s="136"/>
      <c r="PV82" s="136"/>
      <c r="PW82" s="136"/>
      <c r="PX82" s="136"/>
      <c r="PY82" s="136"/>
      <c r="PZ82" s="136"/>
      <c r="QA82" s="136"/>
      <c r="QB82" s="136"/>
      <c r="QC82" s="136"/>
      <c r="QD82" s="136"/>
      <c r="QE82" s="136"/>
      <c r="QF82" s="136"/>
      <c r="QG82" s="136"/>
      <c r="QH82" s="136"/>
      <c r="QI82" s="136"/>
      <c r="QJ82" s="136"/>
      <c r="QK82" s="136"/>
      <c r="QL82" s="136"/>
      <c r="QM82" s="136"/>
      <c r="QN82" s="136"/>
      <c r="QO82" s="136"/>
      <c r="QP82" s="136"/>
      <c r="QQ82" s="136"/>
      <c r="QR82" s="136"/>
      <c r="QS82" s="136"/>
      <c r="QT82" s="136"/>
      <c r="QU82" s="136"/>
      <c r="QV82" s="136"/>
      <c r="QW82" s="136"/>
      <c r="QX82" s="136"/>
      <c r="QY82" s="136"/>
      <c r="QZ82" s="136"/>
      <c r="RA82" s="136"/>
      <c r="RB82" s="136"/>
      <c r="RC82" s="136"/>
      <c r="RD82" s="136"/>
      <c r="RE82" s="136"/>
      <c r="RF82" s="136"/>
      <c r="RG82" s="136"/>
      <c r="WJ82" s="136"/>
      <c r="WK82" s="136"/>
      <c r="WL82" s="136"/>
      <c r="WM82" s="136"/>
      <c r="WN82" s="136"/>
      <c r="WO82" s="136"/>
      <c r="WP82" s="136"/>
      <c r="WQ82" s="136"/>
      <c r="WR82" s="136"/>
      <c r="WS82" s="136"/>
      <c r="WT82" s="136"/>
      <c r="WU82" s="136"/>
      <c r="WV82" s="136"/>
      <c r="AIW82" s="138"/>
      <c r="AKC82" s="473">
        <v>0</v>
      </c>
      <c r="AKD82" s="473">
        <v>0</v>
      </c>
      <c r="AKE82" s="473">
        <v>0</v>
      </c>
      <c r="AKF82" s="473">
        <v>0</v>
      </c>
      <c r="AKG82" s="473">
        <v>0</v>
      </c>
      <c r="AKJ82" s="473">
        <v>0</v>
      </c>
      <c r="AKQ82" s="473">
        <v>0</v>
      </c>
      <c r="AKR82" s="473">
        <v>0</v>
      </c>
      <c r="AKS82" s="473">
        <v>0</v>
      </c>
      <c r="AKT82" s="473">
        <v>0</v>
      </c>
      <c r="AKU82" s="473">
        <v>0</v>
      </c>
      <c r="AKW82" s="473">
        <v>0</v>
      </c>
      <c r="AKX82" s="473">
        <v>0</v>
      </c>
      <c r="AKY82" s="473">
        <v>0</v>
      </c>
      <c r="AKZ82" s="473">
        <v>0</v>
      </c>
      <c r="ALA82" s="473">
        <v>0</v>
      </c>
      <c r="ALB82" s="473">
        <v>0</v>
      </c>
      <c r="ALC82" s="473"/>
      <c r="ALE82" s="473">
        <v>0</v>
      </c>
      <c r="ALF82" s="473">
        <v>0</v>
      </c>
      <c r="ALG82" s="473">
        <v>0</v>
      </c>
      <c r="ALH82" s="473">
        <v>0</v>
      </c>
      <c r="ALI82" s="473">
        <v>0</v>
      </c>
      <c r="ALL82" s="473">
        <v>0</v>
      </c>
      <c r="ALM82" s="473">
        <v>0</v>
      </c>
      <c r="ALN82" s="473">
        <v>0</v>
      </c>
      <c r="ALO82" s="473">
        <v>0</v>
      </c>
      <c r="ALP82" s="473">
        <v>0</v>
      </c>
      <c r="ALR82" s="473">
        <v>0</v>
      </c>
      <c r="ALS82" s="473">
        <v>0</v>
      </c>
      <c r="ALT82" s="473">
        <v>0</v>
      </c>
      <c r="AMO82" s="473">
        <v>7.5935292617479995</v>
      </c>
      <c r="AMP82" s="473">
        <v>7.5935292617479995</v>
      </c>
      <c r="AMQ82" s="473">
        <v>7.5935292617479995</v>
      </c>
      <c r="AMR82" s="473">
        <v>7.5935292617479995</v>
      </c>
      <c r="AMU82" s="473">
        <v>7.5935292617479995</v>
      </c>
      <c r="AMV82" s="473">
        <v>7.5935292617479995</v>
      </c>
      <c r="AMW82" s="473">
        <v>6</v>
      </c>
      <c r="AMX82" s="473">
        <v>6</v>
      </c>
      <c r="AMY82" s="473">
        <v>6</v>
      </c>
      <c r="AOY82" s="473">
        <v>7.5935292617479995</v>
      </c>
      <c r="AOZ82" s="473">
        <v>0</v>
      </c>
      <c r="APC82" s="473">
        <v>7.5935292617479995</v>
      </c>
      <c r="APD82" s="473">
        <v>7.5935292617479995</v>
      </c>
      <c r="APE82" s="473">
        <v>7.5935292617479995</v>
      </c>
      <c r="APF82" s="473">
        <v>7.5935292617479995</v>
      </c>
    </row>
    <row r="83" spans="1:1101" s="119" customFormat="1" ht="14.25" hidden="1" customHeight="1" outlineLevel="1" thickBot="1">
      <c r="A83" s="157" t="s">
        <v>233</v>
      </c>
      <c r="B83" s="163" t="e">
        <f>SUM(B81/(B78*E84/100))</f>
        <v>#DIV/0!</v>
      </c>
      <c r="C83" s="164" t="s">
        <v>235</v>
      </c>
      <c r="D83" s="671">
        <f>SUM(D77:D82)</f>
        <v>0</v>
      </c>
      <c r="E83" s="182">
        <v>22.523</v>
      </c>
      <c r="F83" s="183"/>
      <c r="G83" s="49">
        <f>((E83/F84*1000)*-0.0107+47.419)*E83</f>
        <v>746.83735828402359</v>
      </c>
      <c r="H83" s="156">
        <f>SUM(H77:H82)</f>
        <v>681.39182301486221</v>
      </c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OA83" s="136"/>
      <c r="OB83" s="136"/>
      <c r="OC83" s="136"/>
      <c r="OD83" s="136"/>
      <c r="OE83" s="136"/>
      <c r="OF83" s="136"/>
      <c r="OG83" s="136"/>
      <c r="OH83" s="136"/>
      <c r="OI83" s="136"/>
      <c r="OJ83" s="136"/>
      <c r="OK83" s="136"/>
      <c r="OL83" s="136"/>
      <c r="OM83" s="136"/>
      <c r="ON83" s="136"/>
      <c r="OO83" s="136"/>
      <c r="OP83" s="136"/>
      <c r="OQ83" s="136"/>
      <c r="OR83" s="136"/>
      <c r="OS83" s="136"/>
      <c r="OT83" s="136"/>
      <c r="OU83" s="136"/>
      <c r="OV83" s="136"/>
      <c r="OW83" s="136"/>
      <c r="OX83" s="136"/>
      <c r="OY83" s="136"/>
      <c r="OZ83" s="136"/>
      <c r="PA83" s="136"/>
      <c r="PB83" s="136"/>
      <c r="PC83" s="136"/>
      <c r="PD83" s="136"/>
      <c r="PE83" s="136"/>
      <c r="PF83" s="136"/>
      <c r="PG83" s="136"/>
      <c r="PH83" s="136"/>
      <c r="PI83" s="136"/>
      <c r="PJ83" s="136"/>
      <c r="PK83" s="136"/>
      <c r="PL83" s="136"/>
      <c r="PM83" s="136"/>
      <c r="PN83" s="136"/>
      <c r="PO83" s="136"/>
      <c r="PP83" s="136"/>
      <c r="PQ83" s="136"/>
      <c r="PR83" s="136"/>
      <c r="PS83" s="136"/>
      <c r="PT83" s="136"/>
      <c r="PU83" s="136"/>
      <c r="PV83" s="136"/>
      <c r="PW83" s="136"/>
      <c r="PX83" s="136"/>
      <c r="PY83" s="136"/>
      <c r="PZ83" s="136"/>
      <c r="QA83" s="136"/>
      <c r="QB83" s="136"/>
      <c r="QC83" s="136"/>
      <c r="QD83" s="136"/>
      <c r="QE83" s="136"/>
      <c r="QF83" s="136"/>
      <c r="QG83" s="136"/>
      <c r="QH83" s="136"/>
      <c r="QI83" s="136"/>
      <c r="QJ83" s="136"/>
      <c r="QK83" s="136"/>
      <c r="QL83" s="136"/>
      <c r="QM83" s="136"/>
      <c r="QN83" s="136"/>
      <c r="QO83" s="136"/>
      <c r="QP83" s="136"/>
      <c r="QQ83" s="136"/>
      <c r="QR83" s="136"/>
      <c r="QS83" s="136"/>
      <c r="QT83" s="136"/>
      <c r="QU83" s="136"/>
      <c r="QV83" s="136"/>
      <c r="QW83" s="136"/>
      <c r="QX83" s="136"/>
      <c r="QY83" s="136"/>
      <c r="QZ83" s="136"/>
      <c r="RA83" s="136"/>
      <c r="RB83" s="136"/>
      <c r="RC83" s="136"/>
      <c r="RD83" s="136"/>
      <c r="RE83" s="136"/>
      <c r="RF83" s="136"/>
      <c r="RG83" s="136"/>
      <c r="RH83" s="136"/>
      <c r="RI83" s="136"/>
      <c r="RJ83" s="136"/>
      <c r="RK83" s="136"/>
      <c r="RL83" s="136"/>
      <c r="RM83" s="136"/>
      <c r="RN83" s="136"/>
      <c r="RO83" s="136"/>
      <c r="RP83" s="136"/>
      <c r="RQ83" s="136"/>
      <c r="RR83" s="136"/>
      <c r="RS83" s="136"/>
      <c r="RT83" s="136"/>
      <c r="RU83" s="136"/>
      <c r="RV83" s="136"/>
      <c r="RW83" s="136"/>
      <c r="RX83" s="136"/>
      <c r="RY83" s="136"/>
      <c r="RZ83" s="136"/>
      <c r="SA83" s="136"/>
      <c r="SB83" s="136"/>
      <c r="SC83" s="136"/>
      <c r="SD83" s="136"/>
      <c r="SE83" s="136"/>
      <c r="SF83" s="136"/>
      <c r="SG83" s="136"/>
      <c r="SH83" s="136"/>
      <c r="SI83" s="136"/>
      <c r="SJ83" s="136"/>
      <c r="SK83" s="136"/>
      <c r="SL83" s="136"/>
      <c r="WJ83" s="136"/>
      <c r="WK83" s="136"/>
      <c r="WL83" s="136"/>
      <c r="WM83" s="136"/>
      <c r="WN83" s="136"/>
      <c r="WO83" s="136"/>
      <c r="WP83" s="136"/>
      <c r="WQ83" s="136"/>
      <c r="WR83" s="136"/>
      <c r="WS83" s="136"/>
      <c r="WT83" s="136"/>
      <c r="WU83" s="136"/>
      <c r="WV83" s="136"/>
      <c r="AIW83" s="138"/>
    </row>
    <row r="84" spans="1:1101" s="119" customFormat="1" ht="14.25" hidden="1" customHeight="1" outlineLevel="1">
      <c r="A84" s="158" t="s">
        <v>233</v>
      </c>
      <c r="B84" s="165" t="e">
        <f>SUM(B81/(B79*E84/100))</f>
        <v>#DIV/0!</v>
      </c>
      <c r="C84" s="166" t="e">
        <f>SUM(B81/(E83*E84/100))</f>
        <v>#DIV/0!</v>
      </c>
      <c r="D84" s="73" t="s">
        <v>236</v>
      </c>
      <c r="E84" s="167">
        <v>0</v>
      </c>
      <c r="F84" s="175">
        <v>16.899999999999999</v>
      </c>
      <c r="G84" s="176"/>
      <c r="H84" s="187"/>
      <c r="OA84" s="136"/>
      <c r="OB84" s="136"/>
      <c r="OC84" s="136"/>
      <c r="OD84" s="136"/>
      <c r="OE84" s="136"/>
      <c r="OF84" s="136"/>
      <c r="OG84" s="136"/>
      <c r="OH84" s="136"/>
      <c r="OI84" s="136"/>
      <c r="OJ84" s="136"/>
      <c r="OK84" s="136"/>
      <c r="OL84" s="136"/>
      <c r="OM84" s="136"/>
      <c r="ON84" s="136"/>
      <c r="OO84" s="136"/>
      <c r="OP84" s="136"/>
      <c r="OQ84" s="136"/>
      <c r="OR84" s="136"/>
      <c r="OS84" s="136"/>
      <c r="OT84" s="136"/>
      <c r="OU84" s="136"/>
      <c r="OV84" s="136"/>
      <c r="OW84" s="136"/>
      <c r="OX84" s="136"/>
      <c r="OY84" s="136"/>
      <c r="OZ84" s="136"/>
      <c r="PA84" s="136"/>
      <c r="PB84" s="136"/>
      <c r="PC84" s="136"/>
      <c r="PD84" s="136"/>
      <c r="PE84" s="136"/>
      <c r="PF84" s="136"/>
      <c r="PG84" s="136"/>
      <c r="PH84" s="136"/>
      <c r="PI84" s="136"/>
      <c r="PJ84" s="136"/>
      <c r="PK84" s="136"/>
      <c r="PL84" s="136"/>
      <c r="PM84" s="136"/>
      <c r="PN84" s="136"/>
      <c r="PO84" s="136"/>
      <c r="PP84" s="136"/>
      <c r="PQ84" s="136"/>
      <c r="PR84" s="136"/>
      <c r="PS84" s="136"/>
      <c r="PT84" s="136"/>
      <c r="PU84" s="136"/>
      <c r="PV84" s="136"/>
      <c r="PW84" s="136"/>
      <c r="PX84" s="136"/>
      <c r="PY84" s="136"/>
      <c r="PZ84" s="136"/>
      <c r="QA84" s="136"/>
      <c r="QB84" s="136"/>
      <c r="QC84" s="136"/>
      <c r="QD84" s="136"/>
      <c r="QE84" s="136"/>
      <c r="QF84" s="136"/>
      <c r="QG84" s="136"/>
      <c r="QH84" s="136"/>
      <c r="QI84" s="136"/>
      <c r="QJ84" s="136"/>
      <c r="QK84" s="136"/>
      <c r="QL84" s="136"/>
      <c r="QM84" s="136"/>
      <c r="QN84" s="136"/>
      <c r="QO84" s="136"/>
      <c r="QP84" s="136"/>
      <c r="QQ84" s="136"/>
      <c r="QR84" s="136"/>
      <c r="QS84" s="136"/>
      <c r="QT84" s="136"/>
      <c r="QU84" s="136"/>
      <c r="QV84" s="136"/>
      <c r="QW84" s="136"/>
      <c r="QX84" s="136"/>
      <c r="QY84" s="136"/>
      <c r="QZ84" s="136"/>
      <c r="RA84" s="136"/>
      <c r="RB84" s="136"/>
      <c r="RC84" s="136"/>
      <c r="RD84" s="136"/>
      <c r="RE84" s="136"/>
      <c r="RF84" s="136"/>
      <c r="RG84" s="136"/>
      <c r="RH84" s="136"/>
      <c r="RI84" s="136"/>
      <c r="RJ84" s="136"/>
      <c r="RK84" s="136"/>
      <c r="RL84" s="136"/>
      <c r="RM84" s="136"/>
      <c r="RN84" s="136"/>
      <c r="RO84" s="136"/>
      <c r="RP84" s="136"/>
      <c r="RQ84" s="136"/>
      <c r="RR84" s="136"/>
      <c r="RS84" s="136"/>
      <c r="RT84" s="136"/>
      <c r="RU84" s="136"/>
      <c r="RV84" s="136"/>
      <c r="RW84" s="136"/>
      <c r="RX84" s="136"/>
      <c r="RY84" s="136"/>
      <c r="RZ84" s="136"/>
      <c r="SA84" s="136"/>
      <c r="SB84" s="136"/>
      <c r="SC84" s="136"/>
      <c r="SD84" s="136"/>
      <c r="SE84" s="136"/>
      <c r="SF84" s="136"/>
      <c r="SG84" s="136"/>
      <c r="SH84" s="136"/>
      <c r="SI84" s="136"/>
      <c r="SJ84" s="136"/>
      <c r="SK84" s="136"/>
      <c r="SL84" s="136"/>
      <c r="WJ84" s="136"/>
      <c r="WK84" s="136"/>
      <c r="WL84" s="136"/>
      <c r="WM84" s="136"/>
      <c r="WN84" s="136"/>
      <c r="WO84" s="136"/>
      <c r="WP84" s="136"/>
      <c r="WQ84" s="136"/>
      <c r="WR84" s="136"/>
      <c r="WS84" s="136"/>
      <c r="WT84" s="136"/>
      <c r="WU84" s="136"/>
      <c r="WV84" s="136"/>
      <c r="AIW84" s="138"/>
    </row>
    <row r="85" spans="1:1101" s="119" customFormat="1" ht="14.25" hidden="1" customHeight="1" outlineLevel="1">
      <c r="A85" s="208"/>
      <c r="B85" s="307" t="s">
        <v>237</v>
      </c>
      <c r="C85" s="247">
        <v>43.94</v>
      </c>
      <c r="D85" s="247"/>
      <c r="E85" s="314">
        <v>2.5</v>
      </c>
      <c r="F85" s="322">
        <v>3</v>
      </c>
      <c r="G85" s="313">
        <v>3.5</v>
      </c>
      <c r="H85" s="309">
        <v>4</v>
      </c>
      <c r="OA85" s="136"/>
      <c r="OB85" s="136"/>
      <c r="OC85" s="136"/>
      <c r="OD85" s="136"/>
      <c r="OE85" s="136"/>
      <c r="OF85" s="136"/>
      <c r="OG85" s="136"/>
      <c r="OH85" s="136"/>
      <c r="OI85" s="136"/>
      <c r="OJ85" s="136"/>
      <c r="OK85" s="136"/>
      <c r="OL85" s="136"/>
      <c r="OM85" s="136"/>
      <c r="ON85" s="136"/>
      <c r="OO85" s="136"/>
      <c r="OP85" s="136"/>
      <c r="OQ85" s="136"/>
      <c r="OR85" s="136"/>
      <c r="OS85" s="136"/>
      <c r="OT85" s="136"/>
      <c r="OU85" s="136"/>
      <c r="OV85" s="136"/>
      <c r="OW85" s="136"/>
      <c r="OX85" s="136"/>
      <c r="OY85" s="136"/>
      <c r="OZ85" s="136"/>
      <c r="PA85" s="136"/>
      <c r="PB85" s="136"/>
      <c r="PC85" s="136"/>
      <c r="PD85" s="136"/>
      <c r="PE85" s="136"/>
      <c r="PF85" s="136"/>
      <c r="PG85" s="136"/>
      <c r="PH85" s="136"/>
      <c r="PI85" s="136"/>
      <c r="PJ85" s="136"/>
      <c r="PK85" s="136"/>
      <c r="PL85" s="136"/>
      <c r="PM85" s="136"/>
      <c r="PN85" s="136"/>
      <c r="PO85" s="136"/>
      <c r="PP85" s="136"/>
      <c r="PQ85" s="136"/>
      <c r="PR85" s="136"/>
      <c r="PS85" s="136"/>
      <c r="PT85" s="136"/>
      <c r="PU85" s="136"/>
      <c r="PV85" s="136"/>
      <c r="PW85" s="136"/>
      <c r="PX85" s="136"/>
      <c r="PY85" s="136"/>
      <c r="PZ85" s="136"/>
      <c r="QA85" s="136"/>
      <c r="QB85" s="136"/>
      <c r="QC85" s="136"/>
      <c r="QD85" s="136"/>
      <c r="QE85" s="136"/>
      <c r="QF85" s="136"/>
      <c r="QG85" s="136"/>
      <c r="QH85" s="136"/>
      <c r="QI85" s="136"/>
      <c r="QJ85" s="136"/>
      <c r="QK85" s="136"/>
      <c r="QL85" s="136"/>
      <c r="QM85" s="136"/>
      <c r="QN85" s="136"/>
      <c r="QO85" s="136"/>
      <c r="QP85" s="136"/>
      <c r="QQ85" s="136"/>
      <c r="QR85" s="136"/>
      <c r="QS85" s="136"/>
      <c r="QT85" s="136"/>
      <c r="QU85" s="136"/>
      <c r="QV85" s="136"/>
      <c r="QW85" s="136"/>
      <c r="QX85" s="136"/>
      <c r="QY85" s="136"/>
      <c r="QZ85" s="136"/>
      <c r="RA85" s="136"/>
      <c r="RB85" s="136"/>
      <c r="RC85" s="136"/>
      <c r="RD85" s="136"/>
      <c r="RE85" s="136"/>
      <c r="RF85" s="136"/>
      <c r="RG85" s="136"/>
      <c r="RH85" s="136"/>
      <c r="RI85" s="136"/>
      <c r="RJ85" s="136"/>
      <c r="RK85" s="136"/>
      <c r="RL85" s="136"/>
      <c r="RM85" s="136"/>
      <c r="RN85" s="136"/>
      <c r="RO85" s="136"/>
      <c r="RP85" s="136"/>
      <c r="RQ85" s="136"/>
      <c r="RR85" s="136"/>
      <c r="RS85" s="136"/>
      <c r="RT85" s="136"/>
      <c r="RU85" s="136"/>
      <c r="RV85" s="136"/>
      <c r="RW85" s="136"/>
      <c r="RX85" s="136"/>
      <c r="RY85" s="136"/>
      <c r="RZ85" s="136"/>
      <c r="SA85" s="136"/>
      <c r="SB85" s="136"/>
      <c r="SC85" s="136"/>
      <c r="SD85" s="136"/>
      <c r="SE85" s="136"/>
      <c r="SF85" s="136"/>
      <c r="SG85" s="136"/>
      <c r="SH85" s="136"/>
      <c r="SI85" s="136"/>
      <c r="SJ85" s="136"/>
      <c r="SK85" s="136"/>
      <c r="SL85" s="136"/>
      <c r="WJ85" s="136"/>
      <c r="WK85" s="136"/>
      <c r="WL85" s="136"/>
      <c r="WM85" s="136"/>
      <c r="WN85" s="136"/>
      <c r="WO85" s="136"/>
      <c r="WP85" s="136"/>
      <c r="WQ85" s="136"/>
      <c r="WR85" s="136"/>
      <c r="WS85" s="136"/>
      <c r="WT85" s="136"/>
      <c r="WU85" s="136"/>
      <c r="WV85" s="136"/>
      <c r="AIW85" s="138"/>
      <c r="AJQ85" s="312">
        <f t="shared" ref="AJQ85:AJU85" si="85">$C85*$E85</f>
        <v>109.85</v>
      </c>
      <c r="AJR85" s="312">
        <f t="shared" si="85"/>
        <v>109.85</v>
      </c>
      <c r="AJS85" s="312">
        <f t="shared" si="85"/>
        <v>109.85</v>
      </c>
      <c r="AJT85" s="312">
        <f t="shared" si="85"/>
        <v>109.85</v>
      </c>
      <c r="AJU85" s="312">
        <f t="shared" si="85"/>
        <v>109.85</v>
      </c>
      <c r="AJV85" s="312">
        <f t="shared" ref="AJV85:AKX85" si="86">$C85*$E85</f>
        <v>109.85</v>
      </c>
      <c r="AJW85" s="312">
        <f t="shared" si="86"/>
        <v>109.85</v>
      </c>
      <c r="AJX85" s="312">
        <f t="shared" si="86"/>
        <v>109.85</v>
      </c>
      <c r="AJY85" s="312">
        <f t="shared" si="86"/>
        <v>109.85</v>
      </c>
      <c r="AJZ85" s="312">
        <f t="shared" si="86"/>
        <v>109.85</v>
      </c>
      <c r="AKA85" s="312">
        <f t="shared" si="86"/>
        <v>109.85</v>
      </c>
      <c r="AKB85" s="312">
        <f t="shared" si="86"/>
        <v>109.85</v>
      </c>
      <c r="AKC85" s="312">
        <f t="shared" si="86"/>
        <v>109.85</v>
      </c>
      <c r="AKD85" s="312">
        <f t="shared" si="86"/>
        <v>109.85</v>
      </c>
      <c r="AKE85" s="312">
        <f t="shared" si="86"/>
        <v>109.85</v>
      </c>
      <c r="AKF85" s="312">
        <f t="shared" si="86"/>
        <v>109.85</v>
      </c>
      <c r="AKG85" s="312">
        <f t="shared" si="86"/>
        <v>109.85</v>
      </c>
      <c r="AKH85" s="312">
        <f t="shared" si="86"/>
        <v>109.85</v>
      </c>
      <c r="AKI85" s="312">
        <f t="shared" si="86"/>
        <v>109.85</v>
      </c>
      <c r="AKJ85" s="312">
        <f t="shared" si="86"/>
        <v>109.85</v>
      </c>
      <c r="AKK85" s="312">
        <f t="shared" si="86"/>
        <v>109.85</v>
      </c>
      <c r="AKL85" s="312">
        <f t="shared" si="86"/>
        <v>109.85</v>
      </c>
      <c r="AKM85" s="312">
        <f t="shared" si="86"/>
        <v>109.85</v>
      </c>
      <c r="AKN85" s="312">
        <f t="shared" si="86"/>
        <v>109.85</v>
      </c>
      <c r="AKO85" s="312">
        <f t="shared" si="86"/>
        <v>109.85</v>
      </c>
      <c r="AKP85" s="312">
        <f t="shared" si="86"/>
        <v>109.85</v>
      </c>
      <c r="AKQ85" s="312">
        <f t="shared" si="86"/>
        <v>109.85</v>
      </c>
      <c r="AKR85" s="312">
        <f t="shared" si="86"/>
        <v>109.85</v>
      </c>
      <c r="AKS85" s="312">
        <f t="shared" si="86"/>
        <v>109.85</v>
      </c>
      <c r="AKT85" s="312">
        <f t="shared" si="86"/>
        <v>109.85</v>
      </c>
      <c r="AKU85" s="312">
        <f t="shared" si="86"/>
        <v>109.85</v>
      </c>
      <c r="AKV85" s="312">
        <f t="shared" si="86"/>
        <v>109.85</v>
      </c>
      <c r="AKW85" s="312">
        <f t="shared" si="86"/>
        <v>109.85</v>
      </c>
      <c r="AKX85" s="312">
        <f t="shared" si="86"/>
        <v>109.85</v>
      </c>
      <c r="AKY85" s="318">
        <f t="shared" ref="AKY85:ALR85" si="87">$C85*$F85</f>
        <v>131.82</v>
      </c>
      <c r="AKZ85" s="318">
        <f t="shared" si="87"/>
        <v>131.82</v>
      </c>
      <c r="ALA85" s="318">
        <f t="shared" si="87"/>
        <v>131.82</v>
      </c>
      <c r="ALB85" s="318">
        <f t="shared" si="87"/>
        <v>131.82</v>
      </c>
      <c r="ALC85" s="318">
        <f t="shared" si="87"/>
        <v>131.82</v>
      </c>
      <c r="ALD85" s="318">
        <f t="shared" si="87"/>
        <v>131.82</v>
      </c>
      <c r="ALE85" s="318">
        <f t="shared" si="87"/>
        <v>131.82</v>
      </c>
      <c r="ALF85" s="318">
        <f t="shared" si="87"/>
        <v>131.82</v>
      </c>
      <c r="ALG85" s="318">
        <f t="shared" si="87"/>
        <v>131.82</v>
      </c>
      <c r="ALH85" s="318">
        <f t="shared" si="87"/>
        <v>131.82</v>
      </c>
      <c r="ALI85" s="318">
        <f t="shared" si="87"/>
        <v>131.82</v>
      </c>
      <c r="ALJ85" s="318">
        <f t="shared" si="87"/>
        <v>131.82</v>
      </c>
      <c r="ALK85" s="318">
        <f t="shared" si="87"/>
        <v>131.82</v>
      </c>
      <c r="ALL85" s="318">
        <f t="shared" si="87"/>
        <v>131.82</v>
      </c>
      <c r="ALM85" s="318">
        <f t="shared" si="87"/>
        <v>131.82</v>
      </c>
      <c r="ALN85" s="318">
        <f t="shared" si="87"/>
        <v>131.82</v>
      </c>
      <c r="ALO85" s="318">
        <f t="shared" si="87"/>
        <v>131.82</v>
      </c>
      <c r="ALP85" s="318">
        <f t="shared" si="87"/>
        <v>131.82</v>
      </c>
      <c r="ALQ85" s="318">
        <f t="shared" si="87"/>
        <v>131.82</v>
      </c>
      <c r="ALR85" s="318">
        <f t="shared" si="87"/>
        <v>131.82</v>
      </c>
      <c r="ALS85" s="310">
        <f t="shared" ref="ALS85:AMI85" si="88">$C85*$G85</f>
        <v>153.79</v>
      </c>
      <c r="ALT85" s="310">
        <f t="shared" si="88"/>
        <v>153.79</v>
      </c>
      <c r="ALU85" s="310">
        <f t="shared" si="88"/>
        <v>153.79</v>
      </c>
      <c r="ALV85" s="310">
        <f t="shared" si="88"/>
        <v>153.79</v>
      </c>
      <c r="ALW85" s="310">
        <f t="shared" si="88"/>
        <v>153.79</v>
      </c>
      <c r="ALX85" s="310">
        <f t="shared" si="88"/>
        <v>153.79</v>
      </c>
      <c r="ALY85" s="310">
        <f t="shared" si="88"/>
        <v>153.79</v>
      </c>
      <c r="ALZ85" s="310">
        <f t="shared" si="88"/>
        <v>153.79</v>
      </c>
      <c r="AMA85" s="310">
        <f t="shared" si="88"/>
        <v>153.79</v>
      </c>
      <c r="AMB85" s="310">
        <f t="shared" si="88"/>
        <v>153.79</v>
      </c>
      <c r="AMC85" s="310">
        <f t="shared" si="88"/>
        <v>153.79</v>
      </c>
      <c r="AMD85" s="310">
        <f t="shared" si="88"/>
        <v>153.79</v>
      </c>
      <c r="AME85" s="310">
        <f t="shared" si="88"/>
        <v>153.79</v>
      </c>
      <c r="AMF85" s="310">
        <f t="shared" si="88"/>
        <v>153.79</v>
      </c>
      <c r="AMG85" s="310">
        <f t="shared" si="88"/>
        <v>153.79</v>
      </c>
      <c r="AMH85" s="310">
        <f t="shared" si="88"/>
        <v>153.79</v>
      </c>
      <c r="AMI85" s="310">
        <f t="shared" si="88"/>
        <v>153.79</v>
      </c>
      <c r="AMJ85" s="310">
        <f t="shared" ref="AMJ85:AMR85" si="89">$C85*$G85</f>
        <v>153.79</v>
      </c>
      <c r="AMK85" s="310">
        <f t="shared" si="89"/>
        <v>153.79</v>
      </c>
      <c r="AML85" s="310">
        <f t="shared" si="89"/>
        <v>153.79</v>
      </c>
      <c r="AMM85" s="310">
        <f t="shared" si="89"/>
        <v>153.79</v>
      </c>
      <c r="AMN85" s="310">
        <f t="shared" si="89"/>
        <v>153.79</v>
      </c>
      <c r="AMO85" s="310">
        <f t="shared" si="89"/>
        <v>153.79</v>
      </c>
      <c r="AMP85" s="310">
        <f t="shared" si="89"/>
        <v>153.79</v>
      </c>
      <c r="AMQ85" s="310">
        <f t="shared" si="89"/>
        <v>153.79</v>
      </c>
      <c r="AMR85" s="310">
        <f t="shared" si="89"/>
        <v>153.79</v>
      </c>
      <c r="AOS85" s="312">
        <f t="shared" ref="AOS85:APA85" si="90">$C85*$E85</f>
        <v>109.85</v>
      </c>
      <c r="AOT85" s="312">
        <f t="shared" si="90"/>
        <v>109.85</v>
      </c>
      <c r="AOU85" s="312">
        <f t="shared" si="90"/>
        <v>109.85</v>
      </c>
      <c r="AOV85" s="312">
        <f t="shared" si="90"/>
        <v>109.85</v>
      </c>
      <c r="AOW85" s="312">
        <f t="shared" si="90"/>
        <v>109.85</v>
      </c>
      <c r="AOX85" s="312">
        <f t="shared" si="90"/>
        <v>109.85</v>
      </c>
      <c r="AOY85" s="312">
        <f t="shared" si="90"/>
        <v>109.85</v>
      </c>
      <c r="AOZ85" s="312">
        <f t="shared" si="90"/>
        <v>109.85</v>
      </c>
      <c r="APA85" s="312">
        <f t="shared" si="90"/>
        <v>109.85</v>
      </c>
      <c r="APB85" s="312">
        <f t="shared" ref="APB85:API85" si="91">$C85*$E85</f>
        <v>109.85</v>
      </c>
      <c r="APC85" s="312">
        <f t="shared" si="91"/>
        <v>109.85</v>
      </c>
      <c r="APD85" s="312">
        <f t="shared" si="91"/>
        <v>109.85</v>
      </c>
      <c r="APE85" s="312">
        <f t="shared" si="91"/>
        <v>109.85</v>
      </c>
      <c r="APF85" s="312">
        <f t="shared" si="91"/>
        <v>109.85</v>
      </c>
      <c r="APG85" s="312">
        <f t="shared" si="91"/>
        <v>109.85</v>
      </c>
      <c r="APH85" s="312">
        <f t="shared" si="91"/>
        <v>109.85</v>
      </c>
      <c r="API85" s="312">
        <f t="shared" si="91"/>
        <v>109.85</v>
      </c>
    </row>
    <row r="86" spans="1:1101" s="119" customFormat="1" ht="55.5" customHeight="1" collapsed="1">
      <c r="A86" s="88"/>
      <c r="B86" s="435">
        <v>263027</v>
      </c>
      <c r="C86" s="632" t="s">
        <v>941</v>
      </c>
      <c r="D86" s="289" t="s">
        <v>574</v>
      </c>
      <c r="E86" s="149" t="s">
        <v>942</v>
      </c>
      <c r="F86" s="443" t="s">
        <v>281</v>
      </c>
      <c r="G86" s="76"/>
      <c r="H86" s="76"/>
      <c r="OA86" s="136"/>
      <c r="OB86" s="136"/>
      <c r="OC86" s="136"/>
      <c r="OD86" s="136"/>
      <c r="OE86" s="136"/>
      <c r="OF86" s="136"/>
      <c r="OG86" s="136"/>
      <c r="OH86" s="136"/>
      <c r="OI86" s="136"/>
      <c r="OJ86" s="136"/>
      <c r="OK86" s="136"/>
      <c r="OL86" s="136"/>
      <c r="OM86" s="136"/>
      <c r="ON86" s="136"/>
      <c r="OO86" s="136"/>
      <c r="OP86" s="136"/>
      <c r="OQ86" s="136"/>
      <c r="OR86" s="136"/>
      <c r="OS86" s="136"/>
      <c r="OT86" s="136"/>
      <c r="OU86" s="136"/>
      <c r="OV86" s="136"/>
      <c r="OW86" s="136"/>
      <c r="OX86" s="136"/>
      <c r="OY86" s="136"/>
      <c r="OZ86" s="136"/>
      <c r="PA86" s="136"/>
      <c r="PB86" s="136"/>
      <c r="PC86" s="136"/>
      <c r="PD86" s="136"/>
      <c r="PE86" s="136"/>
      <c r="PF86" s="136"/>
      <c r="PG86" s="136"/>
      <c r="PH86" s="136"/>
      <c r="PI86" s="136"/>
      <c r="PJ86" s="136"/>
      <c r="PK86" s="136"/>
      <c r="PL86" s="136"/>
      <c r="PM86" s="136"/>
      <c r="PN86" s="136"/>
      <c r="PO86" s="136"/>
      <c r="PP86" s="136"/>
      <c r="PQ86" s="136"/>
      <c r="PR86" s="136"/>
      <c r="PS86" s="136"/>
      <c r="PT86" s="136"/>
      <c r="PU86" s="136"/>
      <c r="PV86" s="136"/>
      <c r="PW86" s="136"/>
      <c r="PX86" s="136"/>
      <c r="PY86" s="136"/>
      <c r="PZ86" s="136"/>
      <c r="QA86" s="136"/>
      <c r="QB86" s="136"/>
      <c r="QC86" s="136"/>
      <c r="QD86" s="136"/>
      <c r="QE86" s="136"/>
      <c r="QF86" s="136"/>
      <c r="QG86" s="136"/>
      <c r="QH86" s="136"/>
      <c r="QI86" s="136"/>
      <c r="QJ86" s="136"/>
      <c r="QK86" s="136"/>
      <c r="QL86" s="136"/>
      <c r="QM86" s="136"/>
      <c r="QN86" s="136"/>
      <c r="QO86" s="136"/>
      <c r="QP86" s="136"/>
      <c r="QQ86" s="136"/>
      <c r="QR86" s="136"/>
      <c r="QS86" s="136"/>
      <c r="QT86" s="136"/>
      <c r="QU86" s="136"/>
      <c r="QV86" s="136"/>
      <c r="QW86" s="136"/>
      <c r="QX86" s="136"/>
      <c r="QY86" s="136"/>
      <c r="QZ86" s="136"/>
      <c r="RA86" s="136"/>
      <c r="RB86" s="136"/>
      <c r="RC86" s="136"/>
      <c r="RD86" s="136"/>
      <c r="RE86" s="136"/>
      <c r="RF86" s="136"/>
      <c r="RG86" s="136"/>
      <c r="RH86" s="136"/>
      <c r="RI86" s="136"/>
      <c r="RJ86" s="136"/>
      <c r="AHF86" s="153"/>
      <c r="AHG86" s="153"/>
      <c r="AHH86" s="153"/>
      <c r="AHI86" s="153"/>
      <c r="AHJ86" s="153"/>
      <c r="AHK86" s="153"/>
      <c r="AHL86" s="153"/>
      <c r="AHM86" s="153"/>
      <c r="AHN86" s="153"/>
      <c r="AHO86" s="152" t="s">
        <v>248</v>
      </c>
      <c r="AHP86" s="121"/>
      <c r="AHQ86" s="121"/>
      <c r="AHR86" s="121"/>
      <c r="AHS86" s="121"/>
      <c r="AHT86" s="121"/>
      <c r="AHU86" s="121"/>
      <c r="AHV86" s="121"/>
      <c r="AHW86" s="121"/>
      <c r="AHX86" s="121"/>
      <c r="AHY86" s="121"/>
      <c r="AHZ86" s="121"/>
      <c r="AIA86" s="121"/>
      <c r="AIB86" s="121"/>
      <c r="AIC86" s="121"/>
      <c r="AID86" s="121"/>
      <c r="AIE86" s="121"/>
      <c r="AIF86" s="121"/>
      <c r="AIG86" s="121"/>
      <c r="AIH86" s="121"/>
      <c r="AII86" s="121"/>
      <c r="AIJ86" s="121"/>
      <c r="AIK86" s="121"/>
      <c r="AIL86" s="121"/>
      <c r="AIM86" s="121"/>
      <c r="AIN86" s="121"/>
      <c r="AIO86" s="121"/>
      <c r="AIP86" s="121" t="s">
        <v>563</v>
      </c>
      <c r="AIQ86" s="121" t="s">
        <v>432</v>
      </c>
      <c r="AIR86" s="121"/>
      <c r="AIS86" s="121"/>
      <c r="AIT86" s="121"/>
      <c r="AIU86" s="121"/>
      <c r="AIV86" s="121"/>
      <c r="AIW86" s="401"/>
      <c r="AIX86" s="579"/>
      <c r="AIY86" s="121"/>
      <c r="AIZ86" s="121"/>
      <c r="AJA86" s="121"/>
      <c r="AJB86" s="121"/>
      <c r="AJC86" s="121"/>
      <c r="AJD86" s="121"/>
      <c r="AJE86" s="121"/>
      <c r="AJF86" s="121"/>
      <c r="AJG86" s="121"/>
      <c r="AJI86" s="121"/>
      <c r="AJJ86" s="121"/>
      <c r="AJK86" s="121"/>
      <c r="AJL86" s="121"/>
      <c r="AJM86" s="121"/>
      <c r="AJN86" s="121"/>
      <c r="AJO86" s="121"/>
      <c r="AJP86" s="121"/>
      <c r="AJQ86" s="121"/>
      <c r="AJR86" s="121"/>
      <c r="AJS86" s="121"/>
      <c r="AJT86" s="121"/>
      <c r="AJU86" s="121"/>
      <c r="AJW86" s="121"/>
      <c r="AJX86" s="169" t="s">
        <v>582</v>
      </c>
      <c r="AJY86" s="121"/>
      <c r="AJZ86" s="121"/>
      <c r="AKA86" s="121"/>
      <c r="AKB86" s="121"/>
      <c r="AKC86" s="84" t="s">
        <v>72</v>
      </c>
      <c r="AKD86" s="84" t="s">
        <v>72</v>
      </c>
      <c r="AKE86" s="84" t="s">
        <v>73</v>
      </c>
      <c r="AKF86" s="84" t="s">
        <v>73</v>
      </c>
      <c r="AKG86" s="84" t="s">
        <v>73</v>
      </c>
      <c r="AKH86" s="84" t="s">
        <v>118</v>
      </c>
      <c r="AKI86" s="84"/>
      <c r="AKJ86" s="84"/>
      <c r="AKK86" s="84"/>
      <c r="AKL86" s="84"/>
      <c r="AKM86" s="84"/>
      <c r="AKN86" s="84"/>
      <c r="AKO86" s="84"/>
      <c r="AKP86" s="84"/>
      <c r="AKQ86" s="84" t="s">
        <v>118</v>
      </c>
      <c r="AKR86" s="84" t="s">
        <v>103</v>
      </c>
      <c r="AKS86" s="84" t="s">
        <v>104</v>
      </c>
      <c r="AKT86" s="84" t="s">
        <v>105</v>
      </c>
      <c r="AKU86" s="84" t="s">
        <v>105</v>
      </c>
      <c r="AKX86" s="84" t="s">
        <v>119</v>
      </c>
      <c r="AKY86" s="84" t="s">
        <v>120</v>
      </c>
      <c r="AKZ86" s="84" t="s">
        <v>120</v>
      </c>
      <c r="ALA86" s="84" t="s">
        <v>107</v>
      </c>
      <c r="ALB86" s="84" t="s">
        <v>107</v>
      </c>
      <c r="ALE86" s="84" t="s">
        <v>108</v>
      </c>
      <c r="ALF86" s="84" t="s">
        <v>108</v>
      </c>
      <c r="ALG86" s="84" t="s">
        <v>109</v>
      </c>
      <c r="ALH86" s="84" t="s">
        <v>110</v>
      </c>
      <c r="ALI86" s="84" t="s">
        <v>110</v>
      </c>
      <c r="ALL86" s="84" t="s">
        <v>110</v>
      </c>
      <c r="ALM86" s="84" t="s">
        <v>110</v>
      </c>
      <c r="ALN86" s="84" t="s">
        <v>110</v>
      </c>
      <c r="ALO86" s="84" t="s">
        <v>110</v>
      </c>
      <c r="ALP86" s="84" t="s">
        <v>110</v>
      </c>
      <c r="ALS86" s="84" t="s">
        <v>110</v>
      </c>
      <c r="ALU86" s="84" t="s">
        <v>89</v>
      </c>
      <c r="ALV86" s="84" t="s">
        <v>121</v>
      </c>
      <c r="ALW86" s="84" t="s">
        <v>121</v>
      </c>
      <c r="AMC86" s="84" t="s">
        <v>82</v>
      </c>
      <c r="AMD86" s="84" t="s">
        <v>82</v>
      </c>
      <c r="AME86" s="84" t="s">
        <v>82</v>
      </c>
      <c r="AMG86" s="84" t="s">
        <v>113</v>
      </c>
      <c r="AMH86" s="84" t="s">
        <v>114</v>
      </c>
      <c r="AMI86" s="84" t="s">
        <v>42</v>
      </c>
      <c r="AMJ86" s="84" t="s">
        <v>42</v>
      </c>
      <c r="AMK86" s="84" t="s">
        <v>42</v>
      </c>
      <c r="AMN86" s="84" t="s">
        <v>115</v>
      </c>
      <c r="AMO86" s="84" t="s">
        <v>97</v>
      </c>
      <c r="AMP86" s="84" t="s">
        <v>82</v>
      </c>
      <c r="AMQ86" s="84" t="s">
        <v>82</v>
      </c>
      <c r="AMR86" s="84" t="s">
        <v>82</v>
      </c>
      <c r="AMT86" s="84" t="s">
        <v>82</v>
      </c>
      <c r="AMU86" s="91" t="s">
        <v>98</v>
      </c>
      <c r="ANH86" s="201" t="s">
        <v>243</v>
      </c>
      <c r="AON86" s="136"/>
      <c r="AOO86" s="136"/>
      <c r="AOP86" s="136"/>
      <c r="APG86" s="201" t="s">
        <v>252</v>
      </c>
    </row>
    <row r="87" spans="1:1101" s="119" customFormat="1" ht="14.25" hidden="1" customHeight="1" outlineLevel="1" thickBot="1">
      <c r="A87" s="155" t="s">
        <v>224</v>
      </c>
      <c r="B87" s="54">
        <f>G93</f>
        <v>382.32189157499994</v>
      </c>
      <c r="C87" s="32" t="s">
        <v>225</v>
      </c>
      <c r="D87" s="670">
        <f>SUM(I87:AIK87)</f>
        <v>0</v>
      </c>
      <c r="E87" s="55">
        <f t="shared" ref="E87:E92" si="92">SUM(D87/G87)</f>
        <v>0</v>
      </c>
      <c r="F87" s="179"/>
      <c r="G87" s="49">
        <f>G93*0.249</f>
        <v>95.198151002174981</v>
      </c>
      <c r="H87" s="156">
        <f t="shared" ref="H87:H92" si="93">SUM(I87:ATR87)</f>
        <v>104</v>
      </c>
      <c r="OA87" s="136"/>
      <c r="OB87" s="136"/>
      <c r="OC87" s="136"/>
      <c r="OD87" s="136"/>
      <c r="OE87" s="136"/>
      <c r="OF87" s="136"/>
      <c r="OG87" s="136"/>
      <c r="OH87" s="136"/>
      <c r="OI87" s="136"/>
      <c r="OJ87" s="136"/>
      <c r="OK87" s="136"/>
      <c r="OL87" s="136"/>
      <c r="OM87" s="136"/>
      <c r="ON87" s="136"/>
      <c r="OO87" s="136"/>
      <c r="OP87" s="136"/>
      <c r="OQ87" s="136"/>
      <c r="OR87" s="136"/>
      <c r="OS87" s="136"/>
      <c r="OT87" s="136"/>
      <c r="OU87" s="136"/>
      <c r="OV87" s="136"/>
      <c r="OW87" s="136"/>
      <c r="OX87" s="136"/>
      <c r="OY87" s="136"/>
      <c r="OZ87" s="136"/>
      <c r="PA87" s="136"/>
      <c r="PB87" s="136"/>
      <c r="PC87" s="136"/>
      <c r="PD87" s="136"/>
      <c r="PE87" s="136"/>
      <c r="PF87" s="136"/>
      <c r="PG87" s="136"/>
      <c r="PH87" s="136"/>
      <c r="PI87" s="136"/>
      <c r="PJ87" s="136"/>
      <c r="PK87" s="136"/>
      <c r="PL87" s="136"/>
      <c r="PM87" s="136"/>
      <c r="PN87" s="136"/>
      <c r="PO87" s="136"/>
      <c r="PP87" s="136"/>
      <c r="PQ87" s="136"/>
      <c r="PR87" s="136"/>
      <c r="PS87" s="136"/>
      <c r="PT87" s="136"/>
      <c r="PU87" s="136"/>
      <c r="PV87" s="136"/>
      <c r="PW87" s="136"/>
      <c r="PX87" s="136"/>
      <c r="PY87" s="136"/>
      <c r="PZ87" s="136"/>
      <c r="QA87" s="136"/>
      <c r="QB87" s="136"/>
      <c r="QC87" s="136"/>
      <c r="QD87" s="136"/>
      <c r="QE87" s="136"/>
      <c r="QF87" s="136"/>
      <c r="QG87" s="136"/>
      <c r="QH87" s="136"/>
      <c r="QI87" s="136"/>
      <c r="QJ87" s="136"/>
      <c r="QK87" s="136"/>
      <c r="QL87" s="136"/>
      <c r="QM87" s="136"/>
      <c r="QN87" s="136"/>
      <c r="QO87" s="136"/>
      <c r="QP87" s="136"/>
      <c r="QQ87" s="136"/>
      <c r="QR87" s="136"/>
      <c r="QS87" s="136"/>
      <c r="QT87" s="136"/>
      <c r="QU87" s="136"/>
      <c r="QV87" s="136"/>
      <c r="QW87" s="136"/>
      <c r="QX87" s="136"/>
      <c r="QY87" s="136"/>
      <c r="QZ87" s="136"/>
      <c r="RA87" s="136"/>
      <c r="RB87" s="136"/>
      <c r="RC87" s="136"/>
      <c r="RD87" s="136"/>
      <c r="RE87" s="136"/>
      <c r="RF87" s="136"/>
      <c r="RG87" s="136"/>
      <c r="RH87" s="136"/>
      <c r="RI87" s="136"/>
      <c r="RJ87" s="136"/>
      <c r="RK87" s="136"/>
      <c r="RL87" s="136"/>
      <c r="RM87" s="136"/>
      <c r="RN87" s="136"/>
      <c r="RO87" s="136"/>
      <c r="RP87" s="136"/>
      <c r="RQ87" s="136"/>
      <c r="RR87" s="136"/>
      <c r="RS87" s="136"/>
      <c r="RT87" s="136"/>
      <c r="RU87" s="136"/>
      <c r="RV87" s="136"/>
      <c r="RW87" s="136"/>
      <c r="RX87" s="136"/>
      <c r="RY87" s="136"/>
      <c r="RZ87" s="136"/>
      <c r="SA87" s="136"/>
      <c r="SB87" s="136"/>
      <c r="SC87" s="136"/>
      <c r="SD87" s="136"/>
      <c r="SE87" s="136"/>
      <c r="SF87" s="136"/>
      <c r="SG87" s="136"/>
      <c r="SH87" s="136"/>
      <c r="SI87" s="136"/>
      <c r="SJ87" s="136"/>
      <c r="SK87" s="136"/>
      <c r="SL87" s="136"/>
      <c r="SM87" s="136"/>
      <c r="SN87" s="136"/>
      <c r="SO87" s="136"/>
      <c r="SP87" s="136"/>
      <c r="SQ87" s="136"/>
      <c r="SR87" s="136"/>
      <c r="SS87" s="136"/>
      <c r="ST87" s="136"/>
      <c r="SU87" s="136"/>
      <c r="SV87" s="136"/>
      <c r="SW87" s="136"/>
      <c r="SX87" s="136"/>
      <c r="SY87" s="136"/>
      <c r="SZ87" s="136"/>
      <c r="TA87" s="136"/>
      <c r="TB87" s="136"/>
      <c r="TC87" s="136"/>
      <c r="AIW87" s="138"/>
      <c r="AKC87" s="119">
        <v>8</v>
      </c>
      <c r="AKD87" s="119">
        <v>8</v>
      </c>
      <c r="AKE87" s="119">
        <v>8</v>
      </c>
      <c r="AKF87" s="119">
        <v>8</v>
      </c>
      <c r="AKG87" s="119">
        <v>8</v>
      </c>
      <c r="AKH87" s="119">
        <v>8</v>
      </c>
      <c r="AKQ87" s="119">
        <v>8</v>
      </c>
      <c r="AKR87" s="119">
        <v>8</v>
      </c>
      <c r="AKS87" s="119">
        <v>8</v>
      </c>
      <c r="AKT87" s="119">
        <v>8</v>
      </c>
      <c r="AKU87" s="119">
        <v>8</v>
      </c>
      <c r="AKX87" s="119">
        <v>8</v>
      </c>
      <c r="AKY87" s="119">
        <v>8</v>
      </c>
      <c r="AON87" s="136"/>
      <c r="AOO87" s="136"/>
      <c r="AOP87" s="136"/>
    </row>
    <row r="88" spans="1:1101" s="119" customFormat="1" ht="14.25" hidden="1" customHeight="1" outlineLevel="1" thickBot="1">
      <c r="A88" s="157" t="s">
        <v>226</v>
      </c>
      <c r="B88" s="59"/>
      <c r="C88" s="32" t="s">
        <v>227</v>
      </c>
      <c r="D88" s="670">
        <f t="shared" ref="D88:D92" si="94">SUM(I88:AIK88)</f>
        <v>0</v>
      </c>
      <c r="E88" s="55">
        <f t="shared" si="92"/>
        <v>0</v>
      </c>
      <c r="F88" s="179"/>
      <c r="G88" s="49">
        <f>G93*0.154</f>
        <v>58.877571302549988</v>
      </c>
      <c r="H88" s="156">
        <f t="shared" si="93"/>
        <v>48</v>
      </c>
      <c r="OA88" s="136"/>
      <c r="OB88" s="136"/>
      <c r="OC88" s="136"/>
      <c r="OD88" s="136"/>
      <c r="OE88" s="136"/>
      <c r="OF88" s="136"/>
      <c r="OG88" s="136"/>
      <c r="OH88" s="136"/>
      <c r="OI88" s="136"/>
      <c r="OJ88" s="136"/>
      <c r="OK88" s="136"/>
      <c r="OL88" s="136"/>
      <c r="OM88" s="136"/>
      <c r="ON88" s="136"/>
      <c r="OO88" s="136"/>
      <c r="OP88" s="136"/>
      <c r="OQ88" s="136"/>
      <c r="OR88" s="136"/>
      <c r="OS88" s="136"/>
      <c r="OT88" s="136"/>
      <c r="OU88" s="136"/>
      <c r="OV88" s="136"/>
      <c r="OW88" s="136"/>
      <c r="OX88" s="136"/>
      <c r="OY88" s="136"/>
      <c r="OZ88" s="136"/>
      <c r="PA88" s="136"/>
      <c r="PB88" s="136"/>
      <c r="PC88" s="136"/>
      <c r="PD88" s="136"/>
      <c r="PE88" s="136"/>
      <c r="PF88" s="136"/>
      <c r="PG88" s="136"/>
      <c r="PH88" s="136"/>
      <c r="PI88" s="136"/>
      <c r="PJ88" s="136"/>
      <c r="PK88" s="136"/>
      <c r="PL88" s="136"/>
      <c r="PM88" s="136"/>
      <c r="PN88" s="136"/>
      <c r="PO88" s="136"/>
      <c r="PP88" s="136"/>
      <c r="PQ88" s="136"/>
      <c r="PR88" s="136"/>
      <c r="PS88" s="136"/>
      <c r="PT88" s="136"/>
      <c r="PU88" s="136"/>
      <c r="PV88" s="136"/>
      <c r="PW88" s="136"/>
      <c r="PX88" s="136"/>
      <c r="PY88" s="136"/>
      <c r="PZ88" s="136"/>
      <c r="QA88" s="136"/>
      <c r="QB88" s="136"/>
      <c r="QC88" s="136"/>
      <c r="QD88" s="136"/>
      <c r="QE88" s="136"/>
      <c r="QF88" s="136"/>
      <c r="QG88" s="136"/>
      <c r="QH88" s="136"/>
      <c r="QI88" s="136"/>
      <c r="QJ88" s="136"/>
      <c r="QK88" s="136"/>
      <c r="QL88" s="136"/>
      <c r="QM88" s="136"/>
      <c r="QN88" s="136"/>
      <c r="QO88" s="136"/>
      <c r="QP88" s="136"/>
      <c r="QQ88" s="136"/>
      <c r="QR88" s="136"/>
      <c r="QS88" s="136"/>
      <c r="QT88" s="136"/>
      <c r="QU88" s="136"/>
      <c r="QV88" s="136"/>
      <c r="QW88" s="136"/>
      <c r="QX88" s="136"/>
      <c r="QY88" s="136"/>
      <c r="QZ88" s="136"/>
      <c r="RA88" s="136"/>
      <c r="RB88" s="136"/>
      <c r="RC88" s="136"/>
      <c r="RD88" s="136"/>
      <c r="RE88" s="136"/>
      <c r="RF88" s="136"/>
      <c r="RG88" s="136"/>
      <c r="RH88" s="136"/>
      <c r="RI88" s="136"/>
      <c r="RJ88" s="136"/>
      <c r="RK88" s="136"/>
      <c r="RL88" s="136"/>
      <c r="RM88" s="136"/>
      <c r="RN88" s="136"/>
      <c r="RO88" s="136"/>
      <c r="RP88" s="136"/>
      <c r="RQ88" s="136"/>
      <c r="RR88" s="136"/>
      <c r="RS88" s="136"/>
      <c r="RT88" s="136"/>
      <c r="RU88" s="136"/>
      <c r="RV88" s="136"/>
      <c r="RW88" s="136"/>
      <c r="RX88" s="136"/>
      <c r="RY88" s="136"/>
      <c r="RZ88" s="136"/>
      <c r="SA88" s="136"/>
      <c r="SB88" s="136"/>
      <c r="SC88" s="136"/>
      <c r="SD88" s="136"/>
      <c r="SE88" s="136"/>
      <c r="SF88" s="136"/>
      <c r="SG88" s="136"/>
      <c r="SH88" s="136"/>
      <c r="SI88" s="136"/>
      <c r="SJ88" s="136"/>
      <c r="SK88" s="136"/>
      <c r="SL88" s="136"/>
      <c r="SM88" s="136"/>
      <c r="SN88" s="136"/>
      <c r="SO88" s="136"/>
      <c r="SP88" s="136"/>
      <c r="SQ88" s="136"/>
      <c r="SR88" s="136"/>
      <c r="SS88" s="136"/>
      <c r="ST88" s="136"/>
      <c r="SU88" s="136"/>
      <c r="SV88" s="136"/>
      <c r="SW88" s="136"/>
      <c r="SX88" s="136"/>
      <c r="SY88" s="136"/>
      <c r="SZ88" s="136"/>
      <c r="TA88" s="136"/>
      <c r="TB88" s="136"/>
      <c r="TC88" s="136"/>
      <c r="AIW88" s="138"/>
      <c r="AKR88" s="119">
        <v>8</v>
      </c>
      <c r="AKS88" s="119">
        <v>8</v>
      </c>
      <c r="AKT88" s="119">
        <v>8</v>
      </c>
      <c r="ALG88" s="119">
        <v>8</v>
      </c>
      <c r="ALH88" s="119">
        <v>8</v>
      </c>
      <c r="ALO88" s="119">
        <v>8</v>
      </c>
      <c r="AON88" s="136"/>
      <c r="AOO88" s="136"/>
      <c r="AOP88" s="136"/>
    </row>
    <row r="89" spans="1:1101" s="119" customFormat="1" ht="14.25" hidden="1" customHeight="1" outlineLevel="1" thickBot="1">
      <c r="A89" s="158" t="s">
        <v>228</v>
      </c>
      <c r="B89" s="61"/>
      <c r="C89" s="32" t="s">
        <v>229</v>
      </c>
      <c r="D89" s="670">
        <f t="shared" si="94"/>
        <v>0</v>
      </c>
      <c r="E89" s="55">
        <f t="shared" si="92"/>
        <v>0</v>
      </c>
      <c r="F89" s="180"/>
      <c r="G89" s="49">
        <f>G93*0.294</f>
        <v>112.40263612304997</v>
      </c>
      <c r="H89" s="156">
        <f t="shared" si="93"/>
        <v>112</v>
      </c>
      <c r="OA89" s="136"/>
      <c r="OB89" s="136"/>
      <c r="OC89" s="136"/>
      <c r="OD89" s="136"/>
      <c r="OE89" s="136"/>
      <c r="OF89" s="136"/>
      <c r="OG89" s="136"/>
      <c r="OH89" s="136"/>
      <c r="OI89" s="136"/>
      <c r="OJ89" s="136"/>
      <c r="OK89" s="136"/>
      <c r="OL89" s="136"/>
      <c r="OM89" s="136"/>
      <c r="ON89" s="136"/>
      <c r="OO89" s="136"/>
      <c r="OP89" s="136"/>
      <c r="OQ89" s="136"/>
      <c r="OR89" s="136"/>
      <c r="OS89" s="136"/>
      <c r="OT89" s="136"/>
      <c r="OU89" s="136"/>
      <c r="OV89" s="136"/>
      <c r="OW89" s="136"/>
      <c r="OX89" s="136"/>
      <c r="OY89" s="136"/>
      <c r="OZ89" s="136"/>
      <c r="PA89" s="136"/>
      <c r="PB89" s="136"/>
      <c r="PC89" s="136"/>
      <c r="PD89" s="136"/>
      <c r="PE89" s="136"/>
      <c r="PF89" s="136"/>
      <c r="PG89" s="136"/>
      <c r="PH89" s="136"/>
      <c r="PI89" s="136"/>
      <c r="PJ89" s="136"/>
      <c r="PK89" s="136"/>
      <c r="PL89" s="136"/>
      <c r="PM89" s="136"/>
      <c r="PN89" s="136"/>
      <c r="PO89" s="136"/>
      <c r="PP89" s="136"/>
      <c r="PQ89" s="136"/>
      <c r="PR89" s="136"/>
      <c r="PS89" s="136"/>
      <c r="PT89" s="136"/>
      <c r="PU89" s="136"/>
      <c r="PV89" s="136"/>
      <c r="PW89" s="136"/>
      <c r="PX89" s="136"/>
      <c r="PY89" s="136"/>
      <c r="PZ89" s="136"/>
      <c r="QA89" s="136"/>
      <c r="QB89" s="136"/>
      <c r="QC89" s="136"/>
      <c r="QD89" s="136"/>
      <c r="QE89" s="136"/>
      <c r="QF89" s="136"/>
      <c r="QG89" s="136"/>
      <c r="QH89" s="136"/>
      <c r="QI89" s="136"/>
      <c r="QJ89" s="136"/>
      <c r="QK89" s="136"/>
      <c r="QL89" s="136"/>
      <c r="QM89" s="136"/>
      <c r="QN89" s="136"/>
      <c r="QO89" s="136"/>
      <c r="QP89" s="136"/>
      <c r="QQ89" s="136"/>
      <c r="QR89" s="136"/>
      <c r="QS89" s="136"/>
      <c r="QT89" s="136"/>
      <c r="QU89" s="136"/>
      <c r="QV89" s="136"/>
      <c r="QW89" s="136"/>
      <c r="QX89" s="136"/>
      <c r="QY89" s="136"/>
      <c r="QZ89" s="136"/>
      <c r="RA89" s="136"/>
      <c r="RB89" s="136"/>
      <c r="RC89" s="136"/>
      <c r="RD89" s="136"/>
      <c r="RE89" s="136"/>
      <c r="RF89" s="136"/>
      <c r="RG89" s="136"/>
      <c r="RH89" s="136"/>
      <c r="RI89" s="136"/>
      <c r="RJ89" s="136"/>
      <c r="RK89" s="136"/>
      <c r="RL89" s="136"/>
      <c r="RM89" s="136"/>
      <c r="RN89" s="136"/>
      <c r="RO89" s="136"/>
      <c r="RP89" s="136"/>
      <c r="RQ89" s="136"/>
      <c r="RR89" s="136"/>
      <c r="RS89" s="136"/>
      <c r="RT89" s="136"/>
      <c r="RU89" s="136"/>
      <c r="RV89" s="136"/>
      <c r="RW89" s="136"/>
      <c r="RX89" s="136"/>
      <c r="RY89" s="136"/>
      <c r="RZ89" s="136"/>
      <c r="SA89" s="136"/>
      <c r="SB89" s="136"/>
      <c r="SC89" s="136"/>
      <c r="SD89" s="136"/>
      <c r="SE89" s="136"/>
      <c r="SF89" s="136"/>
      <c r="SG89" s="136"/>
      <c r="SH89" s="136"/>
      <c r="SI89" s="136"/>
      <c r="SJ89" s="136"/>
      <c r="SK89" s="136"/>
      <c r="SL89" s="136"/>
      <c r="SM89" s="136"/>
      <c r="SN89" s="136"/>
      <c r="SO89" s="136"/>
      <c r="SP89" s="136"/>
      <c r="SQ89" s="136"/>
      <c r="SR89" s="136"/>
      <c r="SS89" s="136"/>
      <c r="ST89" s="136"/>
      <c r="SU89" s="136"/>
      <c r="SV89" s="136"/>
      <c r="SW89" s="136"/>
      <c r="SX89" s="136"/>
      <c r="SY89" s="136"/>
      <c r="SZ89" s="136"/>
      <c r="TA89" s="136"/>
      <c r="TB89" s="136"/>
      <c r="TC89" s="136"/>
      <c r="AIW89" s="138"/>
      <c r="AKT89" s="119">
        <v>8</v>
      </c>
      <c r="AKU89" s="119">
        <v>8</v>
      </c>
      <c r="AKX89" s="119">
        <v>8</v>
      </c>
      <c r="AKY89" s="119">
        <v>8</v>
      </c>
      <c r="AKZ89" s="119">
        <v>8</v>
      </c>
      <c r="ALA89" s="119">
        <v>8</v>
      </c>
      <c r="ALB89" s="119">
        <v>8</v>
      </c>
      <c r="ALH89" s="119">
        <v>8</v>
      </c>
      <c r="ALI89" s="119">
        <v>8</v>
      </c>
      <c r="ALL89" s="119">
        <v>8</v>
      </c>
      <c r="ALM89" s="119">
        <v>8</v>
      </c>
      <c r="ALO89" s="119">
        <v>8</v>
      </c>
      <c r="ALP89" s="119">
        <v>8</v>
      </c>
      <c r="ALS89" s="119">
        <v>8</v>
      </c>
      <c r="AON89" s="136"/>
      <c r="AOO89" s="136"/>
      <c r="AOP89" s="136"/>
    </row>
    <row r="90" spans="1:1101" s="119" customFormat="1" ht="14.25" hidden="1" customHeight="1" outlineLevel="1" thickBot="1">
      <c r="A90" s="159"/>
      <c r="B90" s="181" t="s">
        <v>230</v>
      </c>
      <c r="C90" s="40" t="s">
        <v>231</v>
      </c>
      <c r="D90" s="670">
        <f t="shared" si="94"/>
        <v>0</v>
      </c>
      <c r="E90" s="55">
        <f t="shared" si="92"/>
        <v>0</v>
      </c>
      <c r="F90" s="179"/>
      <c r="G90" s="49">
        <f>G93*0.064</f>
        <v>24.468601060799998</v>
      </c>
      <c r="H90" s="156">
        <f t="shared" si="93"/>
        <v>24</v>
      </c>
      <c r="OA90" s="136"/>
      <c r="OB90" s="136"/>
      <c r="OC90" s="136"/>
      <c r="OD90" s="136"/>
      <c r="OE90" s="136"/>
      <c r="OF90" s="136"/>
      <c r="OG90" s="136"/>
      <c r="OH90" s="136"/>
      <c r="OI90" s="136"/>
      <c r="OJ90" s="136"/>
      <c r="OK90" s="136"/>
      <c r="OL90" s="136"/>
      <c r="OM90" s="136"/>
      <c r="ON90" s="136"/>
      <c r="OO90" s="136"/>
      <c r="OP90" s="136"/>
      <c r="OQ90" s="136"/>
      <c r="OR90" s="136"/>
      <c r="OS90" s="136"/>
      <c r="OT90" s="136"/>
      <c r="OU90" s="136"/>
      <c r="OV90" s="136"/>
      <c r="OW90" s="136"/>
      <c r="OX90" s="136"/>
      <c r="OY90" s="136"/>
      <c r="OZ90" s="136"/>
      <c r="PA90" s="136"/>
      <c r="PB90" s="136"/>
      <c r="PC90" s="136"/>
      <c r="PD90" s="136"/>
      <c r="PE90" s="136"/>
      <c r="PF90" s="136"/>
      <c r="PG90" s="136"/>
      <c r="PH90" s="136"/>
      <c r="PI90" s="136"/>
      <c r="PJ90" s="136"/>
      <c r="PK90" s="136"/>
      <c r="PL90" s="136"/>
      <c r="PM90" s="136"/>
      <c r="PN90" s="136"/>
      <c r="PO90" s="136"/>
      <c r="PP90" s="136"/>
      <c r="PQ90" s="136"/>
      <c r="PR90" s="136"/>
      <c r="PS90" s="136"/>
      <c r="PT90" s="136"/>
      <c r="PU90" s="136"/>
      <c r="PV90" s="136"/>
      <c r="PW90" s="136"/>
      <c r="PX90" s="136"/>
      <c r="PY90" s="136"/>
      <c r="PZ90" s="136"/>
      <c r="QA90" s="136"/>
      <c r="QB90" s="136"/>
      <c r="QC90" s="136"/>
      <c r="QD90" s="136"/>
      <c r="QE90" s="136"/>
      <c r="QF90" s="136"/>
      <c r="QG90" s="136"/>
      <c r="QH90" s="136"/>
      <c r="QI90" s="136"/>
      <c r="QJ90" s="136"/>
      <c r="QK90" s="136"/>
      <c r="QL90" s="136"/>
      <c r="QM90" s="136"/>
      <c r="QN90" s="136"/>
      <c r="QO90" s="136"/>
      <c r="QP90" s="136"/>
      <c r="QQ90" s="136"/>
      <c r="QR90" s="136"/>
      <c r="QS90" s="136"/>
      <c r="QT90" s="136"/>
      <c r="QU90" s="136"/>
      <c r="QV90" s="136"/>
      <c r="QW90" s="136"/>
      <c r="QX90" s="136"/>
      <c r="QY90" s="136"/>
      <c r="QZ90" s="136"/>
      <c r="RA90" s="136"/>
      <c r="RB90" s="136"/>
      <c r="RC90" s="136"/>
      <c r="RD90" s="136"/>
      <c r="RE90" s="136"/>
      <c r="RF90" s="136"/>
      <c r="RG90" s="136"/>
      <c r="RH90" s="136"/>
      <c r="RI90" s="136"/>
      <c r="RJ90" s="136"/>
      <c r="RK90" s="136"/>
      <c r="RL90" s="136"/>
      <c r="RM90" s="136"/>
      <c r="RN90" s="136"/>
      <c r="RO90" s="136"/>
      <c r="RP90" s="136"/>
      <c r="RQ90" s="136"/>
      <c r="RR90" s="136"/>
      <c r="RS90" s="136"/>
      <c r="RT90" s="136"/>
      <c r="RU90" s="136"/>
      <c r="RV90" s="136"/>
      <c r="RW90" s="136"/>
      <c r="RX90" s="136"/>
      <c r="RY90" s="136"/>
      <c r="RZ90" s="136"/>
      <c r="SA90" s="136"/>
      <c r="SB90" s="136"/>
      <c r="SC90" s="136"/>
      <c r="SD90" s="136"/>
      <c r="SE90" s="136"/>
      <c r="SF90" s="136"/>
      <c r="SG90" s="136"/>
      <c r="SH90" s="136"/>
      <c r="SI90" s="136"/>
      <c r="SJ90" s="136"/>
      <c r="SK90" s="136"/>
      <c r="SL90" s="136"/>
      <c r="SM90" s="136"/>
      <c r="SN90" s="136"/>
      <c r="SO90" s="136"/>
      <c r="SP90" s="136"/>
      <c r="SQ90" s="136"/>
      <c r="SR90" s="136"/>
      <c r="SS90" s="136"/>
      <c r="ST90" s="136"/>
      <c r="SU90" s="136"/>
      <c r="SV90" s="136"/>
      <c r="SW90" s="136"/>
      <c r="SX90" s="136"/>
      <c r="SY90" s="136"/>
      <c r="SZ90" s="136"/>
      <c r="TA90" s="136"/>
      <c r="TB90" s="136"/>
      <c r="TC90" s="136"/>
      <c r="AIW90" s="138"/>
      <c r="ALE90" s="119">
        <v>6</v>
      </c>
      <c r="ALF90" s="119">
        <v>6</v>
      </c>
      <c r="ALU90" s="119">
        <v>6</v>
      </c>
      <c r="ALV90" s="119">
        <v>6</v>
      </c>
      <c r="AON90" s="136"/>
      <c r="AOO90" s="136"/>
      <c r="AOP90" s="136"/>
    </row>
    <row r="91" spans="1:1101" s="119" customFormat="1" ht="14.25" hidden="1" customHeight="1" outlineLevel="1" thickBot="1">
      <c r="A91" s="159"/>
      <c r="B91" s="160">
        <f>D93</f>
        <v>0</v>
      </c>
      <c r="C91" s="40" t="s">
        <v>232</v>
      </c>
      <c r="D91" s="670">
        <f t="shared" si="94"/>
        <v>0</v>
      </c>
      <c r="E91" s="55">
        <f t="shared" si="92"/>
        <v>0</v>
      </c>
      <c r="F91" s="179"/>
      <c r="G91" s="49">
        <f>G93*0.056</f>
        <v>21.410025928199996</v>
      </c>
      <c r="H91" s="156">
        <f t="shared" si="93"/>
        <v>32</v>
      </c>
      <c r="OA91" s="136"/>
      <c r="OB91" s="136"/>
      <c r="OC91" s="136"/>
      <c r="OD91" s="136"/>
      <c r="OE91" s="136"/>
      <c r="OF91" s="136"/>
      <c r="OG91" s="136"/>
      <c r="OH91" s="136"/>
      <c r="OI91" s="136"/>
      <c r="OJ91" s="136"/>
      <c r="OK91" s="136"/>
      <c r="OL91" s="136"/>
      <c r="OM91" s="136"/>
      <c r="ON91" s="136"/>
      <c r="OO91" s="136"/>
      <c r="OP91" s="136"/>
      <c r="OQ91" s="136"/>
      <c r="OR91" s="136"/>
      <c r="OS91" s="136"/>
      <c r="OT91" s="136"/>
      <c r="OU91" s="136"/>
      <c r="OV91" s="136"/>
      <c r="OW91" s="136"/>
      <c r="OX91" s="136"/>
      <c r="OY91" s="136"/>
      <c r="OZ91" s="136"/>
      <c r="PA91" s="136"/>
      <c r="PB91" s="136"/>
      <c r="PC91" s="136"/>
      <c r="PD91" s="136"/>
      <c r="PE91" s="136"/>
      <c r="PF91" s="136"/>
      <c r="PG91" s="136"/>
      <c r="PH91" s="136"/>
      <c r="PI91" s="136"/>
      <c r="PJ91" s="136"/>
      <c r="PK91" s="136"/>
      <c r="PL91" s="136"/>
      <c r="PM91" s="136"/>
      <c r="PN91" s="136"/>
      <c r="PO91" s="136"/>
      <c r="PP91" s="136"/>
      <c r="PQ91" s="136"/>
      <c r="PR91" s="136"/>
      <c r="PS91" s="136"/>
      <c r="PT91" s="136"/>
      <c r="PU91" s="136"/>
      <c r="PV91" s="136"/>
      <c r="PW91" s="136"/>
      <c r="PX91" s="136"/>
      <c r="PY91" s="136"/>
      <c r="PZ91" s="136"/>
      <c r="QA91" s="136"/>
      <c r="QB91" s="136"/>
      <c r="QC91" s="136"/>
      <c r="QD91" s="136"/>
      <c r="QE91" s="136"/>
      <c r="QF91" s="136"/>
      <c r="QG91" s="136"/>
      <c r="QH91" s="136"/>
      <c r="QI91" s="136"/>
      <c r="QJ91" s="136"/>
      <c r="QK91" s="136"/>
      <c r="QL91" s="136"/>
      <c r="QM91" s="136"/>
      <c r="QN91" s="136"/>
      <c r="QO91" s="136"/>
      <c r="QP91" s="136"/>
      <c r="QQ91" s="136"/>
      <c r="QR91" s="136"/>
      <c r="QS91" s="136"/>
      <c r="QT91" s="136"/>
      <c r="QU91" s="136"/>
      <c r="QV91" s="136"/>
      <c r="QW91" s="136"/>
      <c r="QX91" s="136"/>
      <c r="QY91" s="136"/>
      <c r="QZ91" s="136"/>
      <c r="RA91" s="136"/>
      <c r="RB91" s="136"/>
      <c r="RC91" s="136"/>
      <c r="RD91" s="136"/>
      <c r="RE91" s="136"/>
      <c r="RF91" s="136"/>
      <c r="RG91" s="136"/>
      <c r="RH91" s="136"/>
      <c r="RI91" s="136"/>
      <c r="RJ91" s="136"/>
      <c r="RK91" s="136"/>
      <c r="RL91" s="136"/>
      <c r="RM91" s="136"/>
      <c r="RN91" s="136"/>
      <c r="RO91" s="136"/>
      <c r="RP91" s="136"/>
      <c r="RQ91" s="136"/>
      <c r="RR91" s="136"/>
      <c r="RS91" s="136"/>
      <c r="RT91" s="136"/>
      <c r="RU91" s="136"/>
      <c r="RV91" s="136"/>
      <c r="RW91" s="136"/>
      <c r="RX91" s="136"/>
      <c r="RY91" s="136"/>
      <c r="RZ91" s="136"/>
      <c r="SA91" s="136"/>
      <c r="SB91" s="136"/>
      <c r="SC91" s="136"/>
      <c r="SD91" s="136"/>
      <c r="SE91" s="136"/>
      <c r="SF91" s="136"/>
      <c r="SG91" s="136"/>
      <c r="SH91" s="136"/>
      <c r="SI91" s="136"/>
      <c r="SJ91" s="136"/>
      <c r="SK91" s="136"/>
      <c r="SL91" s="136"/>
      <c r="SM91" s="136"/>
      <c r="SN91" s="136"/>
      <c r="SO91" s="136"/>
      <c r="SP91" s="136"/>
      <c r="SQ91" s="136"/>
      <c r="SR91" s="136"/>
      <c r="SS91" s="136"/>
      <c r="ST91" s="136"/>
      <c r="SU91" s="136"/>
      <c r="SV91" s="136"/>
      <c r="SW91" s="136"/>
      <c r="SX91" s="136"/>
      <c r="SY91" s="136"/>
      <c r="SZ91" s="136"/>
      <c r="TA91" s="136"/>
      <c r="TB91" s="136"/>
      <c r="TC91" s="136"/>
      <c r="AIW91" s="138"/>
      <c r="AME91" s="119">
        <v>8</v>
      </c>
      <c r="AMF91" s="119">
        <v>8</v>
      </c>
      <c r="AMG91" s="119">
        <v>8</v>
      </c>
      <c r="AMI91" s="119">
        <v>8</v>
      </c>
      <c r="AON91" s="136"/>
      <c r="AOO91" s="136"/>
      <c r="AOP91" s="136"/>
    </row>
    <row r="92" spans="1:1101" s="119" customFormat="1" ht="14.25" hidden="1" customHeight="1" outlineLevel="1" thickBot="1">
      <c r="A92" s="161" t="s">
        <v>233</v>
      </c>
      <c r="B92" s="162" t="e">
        <f>SUM(B91/(B87*E94/100))</f>
        <v>#DIV/0!</v>
      </c>
      <c r="C92" s="32" t="s">
        <v>234</v>
      </c>
      <c r="D92" s="670">
        <f t="shared" si="94"/>
        <v>0</v>
      </c>
      <c r="E92" s="55">
        <f t="shared" si="92"/>
        <v>0</v>
      </c>
      <c r="F92" s="179"/>
      <c r="G92" s="49">
        <f>G93*0.18</f>
        <v>68.817940483499981</v>
      </c>
      <c r="H92" s="156">
        <f t="shared" si="93"/>
        <v>64</v>
      </c>
      <c r="OA92" s="136"/>
      <c r="OB92" s="136"/>
      <c r="OC92" s="136"/>
      <c r="OD92" s="136"/>
      <c r="OE92" s="136"/>
      <c r="OF92" s="136"/>
      <c r="OG92" s="136"/>
      <c r="OH92" s="136"/>
      <c r="OI92" s="136"/>
      <c r="OJ92" s="136"/>
      <c r="OK92" s="136"/>
      <c r="OL92" s="136"/>
      <c r="OM92" s="136"/>
      <c r="ON92" s="136"/>
      <c r="OO92" s="136"/>
      <c r="OP92" s="136"/>
      <c r="OQ92" s="136"/>
      <c r="OR92" s="136"/>
      <c r="OS92" s="136"/>
      <c r="OT92" s="136"/>
      <c r="OU92" s="136"/>
      <c r="OV92" s="136"/>
      <c r="OW92" s="136"/>
      <c r="OX92" s="136"/>
      <c r="OY92" s="136"/>
      <c r="OZ92" s="136"/>
      <c r="PA92" s="136"/>
      <c r="PB92" s="136"/>
      <c r="PC92" s="136"/>
      <c r="PD92" s="136"/>
      <c r="PE92" s="136"/>
      <c r="PF92" s="136"/>
      <c r="PG92" s="136"/>
      <c r="PH92" s="136"/>
      <c r="PI92" s="136"/>
      <c r="PJ92" s="136"/>
      <c r="PK92" s="136"/>
      <c r="PL92" s="136"/>
      <c r="PM92" s="136"/>
      <c r="PN92" s="136"/>
      <c r="PO92" s="136"/>
      <c r="PP92" s="136"/>
      <c r="PQ92" s="136"/>
      <c r="PR92" s="136"/>
      <c r="PS92" s="136"/>
      <c r="PT92" s="136"/>
      <c r="PU92" s="136"/>
      <c r="PV92" s="136"/>
      <c r="PW92" s="136"/>
      <c r="PX92" s="136"/>
      <c r="PY92" s="136"/>
      <c r="PZ92" s="136"/>
      <c r="QA92" s="136"/>
      <c r="QB92" s="136"/>
      <c r="QC92" s="136"/>
      <c r="QD92" s="136"/>
      <c r="QE92" s="136"/>
      <c r="QF92" s="136"/>
      <c r="QG92" s="136"/>
      <c r="QH92" s="136"/>
      <c r="QI92" s="136"/>
      <c r="QJ92" s="136"/>
      <c r="QK92" s="136"/>
      <c r="QL92" s="136"/>
      <c r="QM92" s="136"/>
      <c r="QN92" s="136"/>
      <c r="QO92" s="136"/>
      <c r="QP92" s="136"/>
      <c r="QQ92" s="136"/>
      <c r="QR92" s="136"/>
      <c r="QS92" s="136"/>
      <c r="QT92" s="136"/>
      <c r="QU92" s="136"/>
      <c r="QV92" s="136"/>
      <c r="QW92" s="136"/>
      <c r="QX92" s="136"/>
      <c r="QY92" s="136"/>
      <c r="QZ92" s="136"/>
      <c r="RA92" s="136"/>
      <c r="RB92" s="136"/>
      <c r="RC92" s="136"/>
      <c r="RD92" s="136"/>
      <c r="RE92" s="136"/>
      <c r="RF92" s="136"/>
      <c r="RG92" s="136"/>
      <c r="RH92" s="136"/>
      <c r="RI92" s="136"/>
      <c r="RJ92" s="136"/>
      <c r="RK92" s="136"/>
      <c r="RL92" s="136"/>
      <c r="RM92" s="136"/>
      <c r="RN92" s="136"/>
      <c r="RO92" s="136"/>
      <c r="RP92" s="136"/>
      <c r="RQ92" s="136"/>
      <c r="RR92" s="136"/>
      <c r="RS92" s="136"/>
      <c r="RT92" s="136"/>
      <c r="RU92" s="136"/>
      <c r="RV92" s="136"/>
      <c r="RW92" s="136"/>
      <c r="RX92" s="136"/>
      <c r="RY92" s="136"/>
      <c r="RZ92" s="136"/>
      <c r="SA92" s="136"/>
      <c r="SB92" s="136"/>
      <c r="SC92" s="136"/>
      <c r="SD92" s="136"/>
      <c r="SE92" s="136"/>
      <c r="SF92" s="136"/>
      <c r="SG92" s="136"/>
      <c r="SH92" s="136"/>
      <c r="SI92" s="136"/>
      <c r="SJ92" s="136"/>
      <c r="SK92" s="136"/>
      <c r="SL92" s="136"/>
      <c r="SM92" s="136"/>
      <c r="SN92" s="136"/>
      <c r="SO92" s="136"/>
      <c r="SP92" s="136"/>
      <c r="SQ92" s="136"/>
      <c r="SR92" s="136"/>
      <c r="SS92" s="136"/>
      <c r="ST92" s="136"/>
      <c r="SU92" s="136"/>
      <c r="SV92" s="136"/>
      <c r="SW92" s="136"/>
      <c r="SX92" s="136"/>
      <c r="SY92" s="136"/>
      <c r="SZ92" s="136"/>
      <c r="TA92" s="136"/>
      <c r="TB92" s="136"/>
      <c r="TC92" s="136"/>
      <c r="AIW92" s="138"/>
      <c r="ALO92" s="119">
        <v>4</v>
      </c>
      <c r="ALP92" s="119">
        <v>4</v>
      </c>
      <c r="ALS92" s="119">
        <v>4</v>
      </c>
      <c r="ALT92" s="119">
        <v>4</v>
      </c>
      <c r="ALU92" s="119">
        <v>4</v>
      </c>
      <c r="AMC92" s="119">
        <v>4</v>
      </c>
      <c r="AMD92" s="119">
        <v>4</v>
      </c>
      <c r="AME92" s="119">
        <v>4</v>
      </c>
      <c r="AMF92" s="119">
        <v>4</v>
      </c>
      <c r="AMI92" s="119">
        <v>4</v>
      </c>
      <c r="AMJ92" s="119">
        <v>4</v>
      </c>
      <c r="AMK92" s="119">
        <v>4</v>
      </c>
      <c r="AML92" s="119">
        <v>4</v>
      </c>
      <c r="AMM92" s="119">
        <v>4</v>
      </c>
      <c r="AMP92" s="119">
        <v>4</v>
      </c>
      <c r="AMQ92" s="119">
        <v>4</v>
      </c>
      <c r="AON92" s="136"/>
      <c r="AOO92" s="136"/>
      <c r="AOP92" s="136"/>
    </row>
    <row r="93" spans="1:1101" s="119" customFormat="1" ht="14.25" hidden="1" customHeight="1" outlineLevel="1" thickBot="1">
      <c r="A93" s="157" t="s">
        <v>233</v>
      </c>
      <c r="B93" s="163" t="e">
        <f>SUM(B91/(B88*E94/100))</f>
        <v>#DIV/0!</v>
      </c>
      <c r="C93" s="164" t="s">
        <v>235</v>
      </c>
      <c r="D93" s="671">
        <f>SUM(D87:D92)</f>
        <v>0</v>
      </c>
      <c r="E93" s="182">
        <v>8.0340000000000007</v>
      </c>
      <c r="F93" s="183"/>
      <c r="G93" s="49">
        <f>((E93/F94*1000)*-0.0753+85.398)*E93</f>
        <v>382.32189157499994</v>
      </c>
      <c r="H93" s="156">
        <f>SUM(H87:H92)</f>
        <v>384</v>
      </c>
      <c r="OA93" s="136"/>
      <c r="OB93" s="136"/>
      <c r="OC93" s="136"/>
      <c r="OD93" s="136"/>
      <c r="OE93" s="136"/>
      <c r="OF93" s="136"/>
      <c r="OG93" s="136"/>
      <c r="OH93" s="136"/>
      <c r="OI93" s="136"/>
      <c r="OJ93" s="136"/>
      <c r="OK93" s="136"/>
      <c r="OL93" s="136"/>
      <c r="OM93" s="136"/>
      <c r="ON93" s="136"/>
      <c r="OO93" s="136"/>
      <c r="OP93" s="136"/>
      <c r="OQ93" s="136"/>
      <c r="OR93" s="136"/>
      <c r="OS93" s="136"/>
      <c r="OT93" s="136"/>
      <c r="OU93" s="136"/>
      <c r="OV93" s="136"/>
      <c r="OW93" s="136"/>
      <c r="OX93" s="136"/>
      <c r="OY93" s="136"/>
      <c r="OZ93" s="136"/>
      <c r="PA93" s="136"/>
      <c r="PB93" s="136"/>
      <c r="PC93" s="136"/>
      <c r="PD93" s="136"/>
      <c r="PE93" s="136"/>
      <c r="PF93" s="136"/>
      <c r="PG93" s="136"/>
      <c r="PH93" s="136"/>
      <c r="PI93" s="136"/>
      <c r="PJ93" s="136"/>
      <c r="PK93" s="136"/>
      <c r="PL93" s="136"/>
      <c r="PM93" s="136"/>
      <c r="PN93" s="136"/>
      <c r="PO93" s="136"/>
      <c r="PP93" s="136"/>
      <c r="PQ93" s="136"/>
      <c r="PR93" s="136"/>
      <c r="PS93" s="136"/>
      <c r="PT93" s="136"/>
      <c r="PU93" s="136"/>
      <c r="PV93" s="136"/>
      <c r="PW93" s="136"/>
      <c r="PX93" s="136"/>
      <c r="PY93" s="136"/>
      <c r="PZ93" s="136"/>
      <c r="QA93" s="136"/>
      <c r="QB93" s="136"/>
      <c r="QC93" s="136"/>
      <c r="QD93" s="136"/>
      <c r="QE93" s="136"/>
      <c r="QF93" s="136"/>
      <c r="QG93" s="136"/>
      <c r="QH93" s="136"/>
      <c r="QI93" s="136"/>
      <c r="QJ93" s="136"/>
      <c r="QK93" s="136"/>
      <c r="QL93" s="136"/>
      <c r="QM93" s="136"/>
      <c r="QN93" s="136"/>
      <c r="QO93" s="136"/>
      <c r="QP93" s="136"/>
      <c r="QQ93" s="136"/>
      <c r="QR93" s="136"/>
      <c r="QS93" s="136"/>
      <c r="QT93" s="136"/>
      <c r="QU93" s="136"/>
      <c r="QV93" s="136"/>
      <c r="QW93" s="136"/>
      <c r="QX93" s="136"/>
      <c r="QY93" s="136"/>
      <c r="QZ93" s="136"/>
      <c r="RA93" s="136"/>
      <c r="RB93" s="136"/>
      <c r="RC93" s="136"/>
      <c r="RD93" s="136"/>
      <c r="RE93" s="136"/>
      <c r="RF93" s="136"/>
      <c r="RG93" s="136"/>
      <c r="RH93" s="136"/>
      <c r="RI93" s="136"/>
      <c r="RJ93" s="136"/>
      <c r="RK93" s="136"/>
      <c r="RL93" s="136"/>
      <c r="RM93" s="136"/>
      <c r="RN93" s="136"/>
      <c r="RO93" s="136"/>
      <c r="RP93" s="136"/>
      <c r="RQ93" s="136"/>
      <c r="RR93" s="136"/>
      <c r="RS93" s="136"/>
      <c r="RT93" s="136"/>
      <c r="RU93" s="136"/>
      <c r="RV93" s="136"/>
      <c r="RW93" s="136"/>
      <c r="RX93" s="136"/>
      <c r="RY93" s="136"/>
      <c r="RZ93" s="136"/>
      <c r="SA93" s="136"/>
      <c r="SB93" s="136"/>
      <c r="SC93" s="136"/>
      <c r="SD93" s="136"/>
      <c r="SE93" s="136"/>
      <c r="SF93" s="136"/>
      <c r="SG93" s="136"/>
      <c r="SH93" s="136"/>
      <c r="SI93" s="136"/>
      <c r="SJ93" s="136"/>
      <c r="SK93" s="136"/>
      <c r="SL93" s="136"/>
      <c r="SM93" s="136"/>
      <c r="SN93" s="136"/>
      <c r="SO93" s="136"/>
      <c r="SP93" s="136"/>
      <c r="SQ93" s="136"/>
      <c r="SR93" s="136"/>
      <c r="SS93" s="136"/>
      <c r="ST93" s="136"/>
      <c r="SU93" s="136"/>
      <c r="SV93" s="136"/>
      <c r="SW93" s="136"/>
      <c r="SX93" s="136"/>
      <c r="SY93" s="136"/>
      <c r="SZ93" s="136"/>
      <c r="TA93" s="136"/>
      <c r="TB93" s="136"/>
      <c r="TC93" s="136"/>
      <c r="AIW93" s="138"/>
      <c r="AON93" s="136"/>
      <c r="AOO93" s="136"/>
      <c r="AOP93" s="136"/>
    </row>
    <row r="94" spans="1:1101" s="119" customFormat="1" ht="14.25" hidden="1" customHeight="1" outlineLevel="1">
      <c r="A94" s="158" t="s">
        <v>233</v>
      </c>
      <c r="B94" s="165" t="e">
        <f>SUM(B91/(B89*E94/100))</f>
        <v>#DIV/0!</v>
      </c>
      <c r="C94" s="166" t="e">
        <f>SUM(B91/(E93*E94/100))</f>
        <v>#DIV/0!</v>
      </c>
      <c r="D94" s="73" t="s">
        <v>236</v>
      </c>
      <c r="E94" s="167">
        <v>0</v>
      </c>
      <c r="F94" s="184">
        <v>16</v>
      </c>
      <c r="G94" s="176"/>
      <c r="H94" s="187"/>
      <c r="OA94" s="136"/>
      <c r="OB94" s="136"/>
      <c r="OC94" s="136"/>
      <c r="OD94" s="136"/>
      <c r="OE94" s="136"/>
      <c r="OF94" s="136"/>
      <c r="OG94" s="136"/>
      <c r="OH94" s="136"/>
      <c r="OI94" s="136"/>
      <c r="OJ94" s="136"/>
      <c r="OK94" s="136"/>
      <c r="OL94" s="136"/>
      <c r="OM94" s="136"/>
      <c r="ON94" s="136"/>
      <c r="OO94" s="136"/>
      <c r="OP94" s="136"/>
      <c r="OQ94" s="136"/>
      <c r="OR94" s="136"/>
      <c r="OS94" s="136"/>
      <c r="OT94" s="136"/>
      <c r="OU94" s="136"/>
      <c r="OV94" s="136"/>
      <c r="OW94" s="136"/>
      <c r="OX94" s="136"/>
      <c r="OY94" s="136"/>
      <c r="OZ94" s="136"/>
      <c r="PA94" s="136"/>
      <c r="PB94" s="136"/>
      <c r="PC94" s="136"/>
      <c r="PD94" s="136"/>
      <c r="PE94" s="136"/>
      <c r="PF94" s="136"/>
      <c r="PG94" s="136"/>
      <c r="PH94" s="136"/>
      <c r="PI94" s="136"/>
      <c r="PJ94" s="136"/>
      <c r="PK94" s="136"/>
      <c r="PL94" s="136"/>
      <c r="PM94" s="136"/>
      <c r="PN94" s="136"/>
      <c r="PO94" s="136"/>
      <c r="PP94" s="136"/>
      <c r="PQ94" s="136"/>
      <c r="PR94" s="136"/>
      <c r="PS94" s="136"/>
      <c r="PT94" s="136"/>
      <c r="PU94" s="136"/>
      <c r="PV94" s="136"/>
      <c r="PW94" s="136"/>
      <c r="PX94" s="136"/>
      <c r="PY94" s="136"/>
      <c r="PZ94" s="136"/>
      <c r="QA94" s="136"/>
      <c r="QB94" s="136"/>
      <c r="QC94" s="136"/>
      <c r="QD94" s="136"/>
      <c r="QE94" s="136"/>
      <c r="QF94" s="136"/>
      <c r="QG94" s="136"/>
      <c r="QH94" s="136"/>
      <c r="QI94" s="136"/>
      <c r="QJ94" s="136"/>
      <c r="QK94" s="136"/>
      <c r="QL94" s="136"/>
      <c r="QM94" s="136"/>
      <c r="QN94" s="136"/>
      <c r="QO94" s="136"/>
      <c r="QP94" s="136"/>
      <c r="QQ94" s="136"/>
      <c r="QR94" s="136"/>
      <c r="QS94" s="136"/>
      <c r="QT94" s="136"/>
      <c r="QU94" s="136"/>
      <c r="QV94" s="136"/>
      <c r="QW94" s="136"/>
      <c r="QX94" s="136"/>
      <c r="QY94" s="136"/>
      <c r="QZ94" s="136"/>
      <c r="RA94" s="136"/>
      <c r="RB94" s="136"/>
      <c r="RC94" s="136"/>
      <c r="RD94" s="136"/>
      <c r="RE94" s="136"/>
      <c r="RF94" s="136"/>
      <c r="RG94" s="136"/>
      <c r="RH94" s="136"/>
      <c r="RI94" s="136"/>
      <c r="RJ94" s="136"/>
      <c r="RK94" s="136"/>
      <c r="RL94" s="136"/>
      <c r="RM94" s="136"/>
      <c r="RN94" s="136"/>
      <c r="RO94" s="136"/>
      <c r="RP94" s="136"/>
      <c r="RQ94" s="136"/>
      <c r="RR94" s="136"/>
      <c r="RS94" s="136"/>
      <c r="RT94" s="136"/>
      <c r="RU94" s="136"/>
      <c r="RV94" s="136"/>
      <c r="RW94" s="136"/>
      <c r="RX94" s="136"/>
      <c r="RY94" s="136"/>
      <c r="RZ94" s="136"/>
      <c r="SA94" s="136"/>
      <c r="SB94" s="136"/>
      <c r="SC94" s="136"/>
      <c r="SD94" s="136"/>
      <c r="SE94" s="136"/>
      <c r="SF94" s="136"/>
      <c r="SG94" s="136"/>
      <c r="SH94" s="136"/>
      <c r="SI94" s="136"/>
      <c r="SJ94" s="136"/>
      <c r="SK94" s="136"/>
      <c r="SL94" s="136"/>
      <c r="SM94" s="136"/>
      <c r="SN94" s="136"/>
      <c r="SO94" s="136"/>
      <c r="SP94" s="136"/>
      <c r="SQ94" s="136"/>
      <c r="SR94" s="136"/>
      <c r="SS94" s="136"/>
      <c r="ST94" s="136"/>
      <c r="SU94" s="136"/>
      <c r="SV94" s="136"/>
      <c r="SW94" s="136"/>
      <c r="SX94" s="136"/>
      <c r="SY94" s="136"/>
      <c r="SZ94" s="136"/>
      <c r="TA94" s="136"/>
      <c r="TB94" s="136"/>
      <c r="TC94" s="136"/>
      <c r="AIW94" s="138"/>
      <c r="AMM94" s="136"/>
      <c r="AMN94" s="136"/>
      <c r="AMO94" s="136"/>
      <c r="AMP94" s="136"/>
      <c r="AMQ94" s="136"/>
      <c r="AMR94" s="136"/>
      <c r="ANG94" s="136"/>
      <c r="ANH94" s="136"/>
      <c r="ANI94" s="136"/>
      <c r="ANJ94" s="136"/>
      <c r="ANK94" s="136"/>
      <c r="ANL94" s="136"/>
      <c r="ANM94" s="136"/>
      <c r="ANN94" s="136"/>
      <c r="ANO94" s="136"/>
      <c r="ANP94" s="136"/>
      <c r="ANQ94" s="136"/>
      <c r="ANR94" s="136"/>
      <c r="ANS94" s="136"/>
      <c r="ANT94" s="136"/>
      <c r="ANU94" s="136"/>
      <c r="ANV94" s="136"/>
      <c r="ANW94" s="136"/>
      <c r="ANX94" s="136"/>
      <c r="ANY94" s="136"/>
      <c r="ANZ94" s="136"/>
      <c r="AOA94" s="136"/>
      <c r="AOB94" s="136"/>
      <c r="AOC94" s="136"/>
      <c r="AOD94" s="136"/>
      <c r="AOE94" s="136"/>
      <c r="AOF94" s="136"/>
      <c r="AOG94" s="136"/>
      <c r="AOH94" s="136"/>
      <c r="AOI94" s="136"/>
      <c r="AOJ94" s="136"/>
      <c r="AOK94" s="136"/>
      <c r="AOL94" s="136"/>
      <c r="AOM94" s="136"/>
      <c r="AON94" s="136"/>
      <c r="AOO94" s="136"/>
      <c r="AOP94" s="136"/>
    </row>
    <row r="95" spans="1:1101" s="119" customFormat="1" ht="14.25" hidden="1" customHeight="1" outlineLevel="1">
      <c r="A95" s="208"/>
      <c r="B95" s="307" t="s">
        <v>237</v>
      </c>
      <c r="C95" s="323">
        <v>20</v>
      </c>
      <c r="D95" s="247"/>
      <c r="E95" s="314">
        <v>2.5</v>
      </c>
      <c r="F95" s="322">
        <v>3</v>
      </c>
      <c r="G95" s="313">
        <v>3.5</v>
      </c>
      <c r="H95" s="309">
        <v>4</v>
      </c>
      <c r="OA95" s="136"/>
      <c r="OB95" s="136"/>
      <c r="OC95" s="136"/>
      <c r="OD95" s="136"/>
      <c r="OE95" s="136"/>
      <c r="OF95" s="136"/>
      <c r="OG95" s="136"/>
      <c r="OH95" s="136"/>
      <c r="OI95" s="136"/>
      <c r="OJ95" s="136"/>
      <c r="OK95" s="136"/>
      <c r="OL95" s="136"/>
      <c r="OM95" s="136"/>
      <c r="ON95" s="136"/>
      <c r="OO95" s="136"/>
      <c r="OP95" s="136"/>
      <c r="OQ95" s="136"/>
      <c r="OR95" s="136"/>
      <c r="OS95" s="136"/>
      <c r="OT95" s="136"/>
      <c r="OU95" s="136"/>
      <c r="OV95" s="136"/>
      <c r="OW95" s="136"/>
      <c r="OX95" s="136"/>
      <c r="OY95" s="136"/>
      <c r="OZ95" s="136"/>
      <c r="PA95" s="136"/>
      <c r="PB95" s="136"/>
      <c r="PC95" s="136"/>
      <c r="PD95" s="136"/>
      <c r="PE95" s="136"/>
      <c r="PF95" s="136"/>
      <c r="PG95" s="136"/>
      <c r="PH95" s="136"/>
      <c r="PI95" s="136"/>
      <c r="PJ95" s="136"/>
      <c r="PK95" s="136"/>
      <c r="PL95" s="136"/>
      <c r="PM95" s="136"/>
      <c r="PN95" s="136"/>
      <c r="PO95" s="136"/>
      <c r="PP95" s="136"/>
      <c r="PQ95" s="136"/>
      <c r="PR95" s="136"/>
      <c r="PS95" s="136"/>
      <c r="PT95" s="136"/>
      <c r="PU95" s="136"/>
      <c r="PV95" s="136"/>
      <c r="PW95" s="136"/>
      <c r="PX95" s="136"/>
      <c r="PY95" s="136"/>
      <c r="PZ95" s="136"/>
      <c r="QA95" s="136"/>
      <c r="QB95" s="136"/>
      <c r="QC95" s="136"/>
      <c r="QD95" s="136"/>
      <c r="QE95" s="136"/>
      <c r="QF95" s="136"/>
      <c r="QG95" s="136"/>
      <c r="QH95" s="136"/>
      <c r="QI95" s="136"/>
      <c r="QJ95" s="136"/>
      <c r="QK95" s="136"/>
      <c r="QL95" s="136"/>
      <c r="QM95" s="136"/>
      <c r="QN95" s="136"/>
      <c r="QO95" s="136"/>
      <c r="QP95" s="136"/>
      <c r="QQ95" s="136"/>
      <c r="QR95" s="136"/>
      <c r="QS95" s="136"/>
      <c r="QT95" s="136"/>
      <c r="QU95" s="136"/>
      <c r="QV95" s="136"/>
      <c r="QW95" s="136"/>
      <c r="QX95" s="136"/>
      <c r="QY95" s="136"/>
      <c r="QZ95" s="136"/>
      <c r="RA95" s="136"/>
      <c r="RB95" s="136"/>
      <c r="RC95" s="136"/>
      <c r="RD95" s="136"/>
      <c r="RE95" s="136"/>
      <c r="RF95" s="136"/>
      <c r="RG95" s="136"/>
      <c r="RH95" s="136"/>
      <c r="RI95" s="136"/>
      <c r="RJ95" s="136"/>
      <c r="RK95" s="136"/>
      <c r="RL95" s="136"/>
      <c r="RM95" s="136"/>
      <c r="RN95" s="136"/>
      <c r="RO95" s="136"/>
      <c r="RP95" s="136"/>
      <c r="RQ95" s="136"/>
      <c r="RR95" s="136"/>
      <c r="RS95" s="136"/>
      <c r="RT95" s="136"/>
      <c r="RU95" s="136"/>
      <c r="RV95" s="136"/>
      <c r="RW95" s="136"/>
      <c r="RX95" s="136"/>
      <c r="RY95" s="136"/>
      <c r="RZ95" s="136"/>
      <c r="SA95" s="136"/>
      <c r="SB95" s="136"/>
      <c r="SC95" s="136"/>
      <c r="SD95" s="136"/>
      <c r="SE95" s="136"/>
      <c r="SF95" s="136"/>
      <c r="SG95" s="136"/>
      <c r="SH95" s="136"/>
      <c r="SI95" s="136"/>
      <c r="SJ95" s="136"/>
      <c r="SK95" s="136"/>
      <c r="SL95" s="136"/>
      <c r="SM95" s="136"/>
      <c r="SN95" s="136"/>
      <c r="SO95" s="136"/>
      <c r="SP95" s="136"/>
      <c r="SQ95" s="136"/>
      <c r="SR95" s="136"/>
      <c r="SS95" s="136"/>
      <c r="ST95" s="136"/>
      <c r="SU95" s="136"/>
      <c r="SV95" s="136"/>
      <c r="SW95" s="136"/>
      <c r="SX95" s="136"/>
      <c r="SY95" s="136"/>
      <c r="SZ95" s="136"/>
      <c r="TA95" s="136"/>
      <c r="TB95" s="136"/>
      <c r="TC95" s="136"/>
      <c r="AIW95" s="138"/>
      <c r="AJX95" s="312">
        <f t="shared" ref="AJX95:AKD95" si="95">$C95*$E95</f>
        <v>50</v>
      </c>
      <c r="AJY95" s="312">
        <f t="shared" si="95"/>
        <v>50</v>
      </c>
      <c r="AJZ95" s="312">
        <f t="shared" si="95"/>
        <v>50</v>
      </c>
      <c r="AKA95" s="312">
        <f t="shared" si="95"/>
        <v>50</v>
      </c>
      <c r="AKB95" s="312">
        <f t="shared" si="95"/>
        <v>50</v>
      </c>
      <c r="AKC95" s="312">
        <f t="shared" si="95"/>
        <v>50</v>
      </c>
      <c r="AKD95" s="312">
        <f t="shared" si="95"/>
        <v>50</v>
      </c>
      <c r="AKE95" s="312">
        <f t="shared" ref="AKE95:AKN95" si="96">$C95*$E95</f>
        <v>50</v>
      </c>
      <c r="AKF95" s="312">
        <f t="shared" si="96"/>
        <v>50</v>
      </c>
      <c r="AKG95" s="312">
        <f t="shared" si="96"/>
        <v>50</v>
      </c>
      <c r="AKH95" s="312">
        <f t="shared" si="96"/>
        <v>50</v>
      </c>
      <c r="AKI95" s="312">
        <f t="shared" si="96"/>
        <v>50</v>
      </c>
      <c r="AKJ95" s="312">
        <f t="shared" si="96"/>
        <v>50</v>
      </c>
      <c r="AKK95" s="312">
        <f t="shared" si="96"/>
        <v>50</v>
      </c>
      <c r="AKL95" s="312">
        <f t="shared" si="96"/>
        <v>50</v>
      </c>
      <c r="AKM95" s="312">
        <f t="shared" si="96"/>
        <v>50</v>
      </c>
      <c r="AKN95" s="312">
        <f t="shared" si="96"/>
        <v>50</v>
      </c>
      <c r="AKO95" s="318">
        <f t="shared" ref="AKO95:ALP95" si="97">$C95*$F95</f>
        <v>60</v>
      </c>
      <c r="AKP95" s="318">
        <f t="shared" si="97"/>
        <v>60</v>
      </c>
      <c r="AKQ95" s="318">
        <f t="shared" si="97"/>
        <v>60</v>
      </c>
      <c r="AKR95" s="318">
        <f t="shared" si="97"/>
        <v>60</v>
      </c>
      <c r="AKS95" s="318">
        <f t="shared" si="97"/>
        <v>60</v>
      </c>
      <c r="AKT95" s="318">
        <f t="shared" si="97"/>
        <v>60</v>
      </c>
      <c r="AKU95" s="318">
        <f t="shared" si="97"/>
        <v>60</v>
      </c>
      <c r="AKV95" s="318">
        <f t="shared" si="97"/>
        <v>60</v>
      </c>
      <c r="AKW95" s="318">
        <f t="shared" si="97"/>
        <v>60</v>
      </c>
      <c r="AKX95" s="318">
        <f t="shared" si="97"/>
        <v>60</v>
      </c>
      <c r="AKY95" s="318">
        <f t="shared" si="97"/>
        <v>60</v>
      </c>
      <c r="AKZ95" s="318">
        <f t="shared" si="97"/>
        <v>60</v>
      </c>
      <c r="ALA95" s="318">
        <f t="shared" si="97"/>
        <v>60</v>
      </c>
      <c r="ALB95" s="318">
        <f t="shared" si="97"/>
        <v>60</v>
      </c>
      <c r="ALC95" s="318">
        <f t="shared" si="97"/>
        <v>60</v>
      </c>
      <c r="ALD95" s="318">
        <f t="shared" si="97"/>
        <v>60</v>
      </c>
      <c r="ALE95" s="318">
        <f t="shared" si="97"/>
        <v>60</v>
      </c>
      <c r="ALF95" s="318">
        <f t="shared" si="97"/>
        <v>60</v>
      </c>
      <c r="ALG95" s="318">
        <f t="shared" si="97"/>
        <v>60</v>
      </c>
      <c r="ALH95" s="318">
        <f t="shared" si="97"/>
        <v>60</v>
      </c>
      <c r="ALI95" s="318">
        <f t="shared" si="97"/>
        <v>60</v>
      </c>
      <c r="ALJ95" s="318">
        <f t="shared" si="97"/>
        <v>60</v>
      </c>
      <c r="ALK95" s="318">
        <f t="shared" si="97"/>
        <v>60</v>
      </c>
      <c r="ALL95" s="318">
        <f t="shared" si="97"/>
        <v>60</v>
      </c>
      <c r="ALM95" s="318">
        <f t="shared" si="97"/>
        <v>60</v>
      </c>
      <c r="ALN95" s="318">
        <f t="shared" si="97"/>
        <v>60</v>
      </c>
      <c r="ALO95" s="318">
        <f t="shared" si="97"/>
        <v>60</v>
      </c>
      <c r="ALP95" s="318">
        <f t="shared" si="97"/>
        <v>60</v>
      </c>
      <c r="ALQ95" s="310">
        <f t="shared" ref="ALQ95:ALW95" si="98">$C95*$G95</f>
        <v>70</v>
      </c>
      <c r="ALR95" s="310">
        <f t="shared" si="98"/>
        <v>70</v>
      </c>
      <c r="ALS95" s="310">
        <f t="shared" si="98"/>
        <v>70</v>
      </c>
      <c r="ALT95" s="310">
        <f t="shared" si="98"/>
        <v>70</v>
      </c>
      <c r="ALU95" s="310">
        <f t="shared" si="98"/>
        <v>70</v>
      </c>
      <c r="ALV95" s="310">
        <f t="shared" si="98"/>
        <v>70</v>
      </c>
      <c r="ALW95" s="310">
        <f t="shared" si="98"/>
        <v>70</v>
      </c>
      <c r="ALX95" s="311">
        <f t="shared" ref="ALX95:AMC95" si="99">$C95*$H95</f>
        <v>80</v>
      </c>
      <c r="ALY95" s="311">
        <f t="shared" si="99"/>
        <v>80</v>
      </c>
      <c r="ALZ95" s="311">
        <f t="shared" si="99"/>
        <v>80</v>
      </c>
      <c r="AMA95" s="311">
        <f t="shared" si="99"/>
        <v>80</v>
      </c>
      <c r="AMB95" s="311">
        <f t="shared" si="99"/>
        <v>80</v>
      </c>
      <c r="AMC95" s="311">
        <f t="shared" si="99"/>
        <v>80</v>
      </c>
      <c r="AMD95" s="312">
        <f t="shared" ref="AMD95:AMJ95" si="100">$C95*$E95</f>
        <v>50</v>
      </c>
      <c r="AME95" s="312">
        <f t="shared" si="100"/>
        <v>50</v>
      </c>
      <c r="AMF95" s="312">
        <f t="shared" si="100"/>
        <v>50</v>
      </c>
      <c r="AMG95" s="312">
        <f t="shared" si="100"/>
        <v>50</v>
      </c>
      <c r="AMH95" s="312">
        <f t="shared" si="100"/>
        <v>50</v>
      </c>
      <c r="AMI95" s="312">
        <f t="shared" si="100"/>
        <v>50</v>
      </c>
      <c r="AMJ95" s="312">
        <f t="shared" si="100"/>
        <v>50</v>
      </c>
      <c r="AMK95" s="312">
        <f t="shared" ref="AMK95:ANH95" si="101">$C95*$E95</f>
        <v>50</v>
      </c>
      <c r="AML95" s="312">
        <f t="shared" si="101"/>
        <v>50</v>
      </c>
      <c r="AMM95" s="312">
        <f t="shared" si="101"/>
        <v>50</v>
      </c>
      <c r="AMN95" s="312">
        <f t="shared" si="101"/>
        <v>50</v>
      </c>
      <c r="AMO95" s="312">
        <f t="shared" si="101"/>
        <v>50</v>
      </c>
      <c r="AMP95" s="312">
        <f t="shared" si="101"/>
        <v>50</v>
      </c>
      <c r="AMQ95" s="312">
        <f t="shared" si="101"/>
        <v>50</v>
      </c>
      <c r="AMR95" s="312">
        <f t="shared" si="101"/>
        <v>50</v>
      </c>
      <c r="ANG95" s="312">
        <f t="shared" si="101"/>
        <v>50</v>
      </c>
      <c r="ANH95" s="312">
        <f t="shared" si="101"/>
        <v>50</v>
      </c>
    </row>
    <row r="96" spans="1:1101" s="119" customFormat="1" ht="55.5" customHeight="1" collapsed="1">
      <c r="A96" s="88"/>
      <c r="B96" s="435">
        <v>245020</v>
      </c>
      <c r="C96" s="583" t="s">
        <v>943</v>
      </c>
      <c r="D96" s="288" t="s">
        <v>574</v>
      </c>
      <c r="E96" s="149" t="s">
        <v>944</v>
      </c>
      <c r="F96" s="470" t="s">
        <v>910</v>
      </c>
      <c r="G96" s="326">
        <v>2</v>
      </c>
      <c r="H96" s="76"/>
      <c r="OA96" s="136"/>
      <c r="OB96" s="136"/>
      <c r="OC96" s="136"/>
      <c r="OD96" s="136"/>
      <c r="OE96" s="136"/>
      <c r="OF96" s="136"/>
      <c r="OG96" s="136"/>
      <c r="OH96" s="136"/>
      <c r="OI96" s="136"/>
      <c r="OJ96" s="136"/>
      <c r="OK96" s="136"/>
      <c r="OL96" s="136"/>
      <c r="OM96" s="136"/>
      <c r="ON96" s="136"/>
      <c r="OO96" s="136"/>
      <c r="OP96" s="136"/>
      <c r="OQ96" s="136"/>
      <c r="OR96" s="136"/>
      <c r="OS96" s="136"/>
      <c r="OT96" s="136"/>
      <c r="OU96" s="136"/>
      <c r="OV96" s="136"/>
      <c r="OW96" s="136"/>
      <c r="OX96" s="136"/>
      <c r="OY96" s="136"/>
      <c r="OZ96" s="136"/>
      <c r="PA96" s="136"/>
      <c r="PB96" s="136"/>
      <c r="PC96" s="136"/>
      <c r="PD96" s="136"/>
      <c r="PE96" s="136"/>
      <c r="PF96" s="136"/>
      <c r="PG96" s="136"/>
      <c r="PH96" s="136"/>
      <c r="PI96" s="136"/>
      <c r="PJ96" s="136"/>
      <c r="PK96" s="136"/>
      <c r="PL96" s="136"/>
      <c r="PM96" s="136"/>
      <c r="PN96" s="136"/>
      <c r="PO96" s="136"/>
      <c r="PP96" s="136"/>
      <c r="PQ96" s="136"/>
      <c r="PR96" s="136"/>
      <c r="PS96" s="136"/>
      <c r="PT96" s="136"/>
      <c r="PU96" s="136"/>
      <c r="PV96" s="136"/>
      <c r="PW96" s="136"/>
      <c r="PX96" s="136"/>
      <c r="PY96" s="136"/>
      <c r="PZ96" s="136"/>
      <c r="QA96" s="136"/>
      <c r="QB96" s="136"/>
      <c r="QC96" s="136"/>
      <c r="QD96" s="136"/>
      <c r="QE96" s="136"/>
      <c r="QF96" s="136"/>
      <c r="QG96" s="136"/>
      <c r="QH96" s="136"/>
      <c r="QI96" s="136"/>
      <c r="QJ96" s="136"/>
      <c r="QK96" s="136"/>
      <c r="QL96" s="136"/>
      <c r="QM96" s="136"/>
      <c r="QN96" s="136"/>
      <c r="QO96" s="136"/>
      <c r="QP96" s="136"/>
      <c r="QQ96" s="136"/>
      <c r="QR96" s="136"/>
      <c r="QS96" s="136"/>
      <c r="QT96" s="136"/>
      <c r="QU96" s="136"/>
      <c r="QV96" s="136"/>
      <c r="QW96" s="136"/>
      <c r="QX96" s="136"/>
      <c r="QY96" s="136"/>
      <c r="QZ96" s="136"/>
      <c r="RA96" s="136"/>
      <c r="RB96" s="136"/>
      <c r="RC96" s="136"/>
      <c r="RD96" s="136"/>
      <c r="RE96" s="136"/>
      <c r="RF96" s="136"/>
      <c r="RG96" s="136"/>
      <c r="WJ96" s="136"/>
      <c r="WK96" s="136"/>
      <c r="WL96" s="136"/>
      <c r="WM96" s="136"/>
      <c r="WN96" s="136"/>
      <c r="WO96" s="136"/>
      <c r="WP96" s="136"/>
      <c r="WQ96" s="136"/>
      <c r="WR96" s="136"/>
      <c r="WS96" s="136"/>
      <c r="WT96" s="136"/>
      <c r="WU96" s="136"/>
      <c r="WV96" s="136"/>
      <c r="ADB96" s="153" t="s">
        <v>255</v>
      </c>
      <c r="ADC96" s="121"/>
      <c r="ADD96" s="121"/>
      <c r="ADE96" s="121"/>
      <c r="ADF96" s="121"/>
      <c r="ADG96" s="121"/>
      <c r="ADH96" s="121"/>
      <c r="ADI96" s="121"/>
      <c r="ADJ96" s="121"/>
      <c r="ADK96" s="121"/>
      <c r="ADL96" s="121"/>
      <c r="ADM96" s="121"/>
      <c r="ADN96" s="121"/>
      <c r="ADO96" s="121"/>
      <c r="ADP96" s="121"/>
      <c r="ADQ96" s="121"/>
      <c r="ADR96" s="121"/>
      <c r="ADS96" s="121"/>
      <c r="ADT96" s="121"/>
      <c r="ADU96" s="121"/>
      <c r="ADV96" s="121"/>
      <c r="ADW96" s="121"/>
      <c r="ADX96" s="121"/>
      <c r="ADY96" s="121"/>
      <c r="ADZ96" s="121"/>
      <c r="AEA96" s="121"/>
      <c r="AEB96" s="121"/>
      <c r="AEC96" s="560" t="s">
        <v>945</v>
      </c>
      <c r="AED96" s="121"/>
      <c r="AEE96" s="121"/>
      <c r="AEF96" s="121" t="s">
        <v>266</v>
      </c>
      <c r="AEG96" s="121"/>
      <c r="AEH96" s="121"/>
      <c r="AEI96" s="121"/>
      <c r="AEJ96" s="121"/>
      <c r="AEK96" s="121"/>
      <c r="AEL96" s="121"/>
      <c r="AEM96" s="121"/>
      <c r="AEN96" s="121"/>
      <c r="AEO96" s="121" t="s">
        <v>946</v>
      </c>
      <c r="AEP96" s="121"/>
      <c r="AEQ96" s="121"/>
      <c r="AER96" s="121"/>
      <c r="AES96" s="121"/>
      <c r="AET96" s="121"/>
      <c r="AEU96" s="121"/>
      <c r="AEV96" s="121"/>
      <c r="AEW96" s="121"/>
      <c r="AEX96" s="121"/>
      <c r="AEY96" s="121"/>
      <c r="AEZ96" s="121"/>
      <c r="AFA96" s="121"/>
      <c r="AFB96" s="121"/>
      <c r="AFC96" s="121"/>
      <c r="AFD96" s="121"/>
      <c r="AFE96" s="121"/>
      <c r="AFF96" s="121"/>
      <c r="AFG96" s="121"/>
      <c r="AFH96" s="121"/>
      <c r="AFI96" s="121"/>
      <c r="AFJ96" s="121"/>
      <c r="AFK96" s="121"/>
      <c r="AFL96" s="121"/>
      <c r="AFM96" s="121"/>
      <c r="AFN96" s="121"/>
      <c r="AFO96" s="121"/>
      <c r="AFP96" s="121"/>
      <c r="AFQ96" s="121"/>
      <c r="AFR96" s="121"/>
      <c r="AFS96" s="121"/>
      <c r="AFT96" s="121"/>
      <c r="AFU96" s="121"/>
      <c r="AFV96" s="121"/>
      <c r="AFW96" s="121"/>
      <c r="AFX96" s="121"/>
      <c r="AFY96" s="121"/>
      <c r="AFZ96" s="121"/>
      <c r="AGA96" s="121"/>
      <c r="AGB96" s="121"/>
      <c r="AGC96" s="121"/>
      <c r="AGD96" s="121"/>
      <c r="AGE96" s="121"/>
      <c r="AGF96" s="121"/>
      <c r="AGG96" s="121"/>
      <c r="AGH96" s="121"/>
      <c r="AGI96" s="121"/>
      <c r="AGJ96" s="121"/>
      <c r="AGK96" s="121"/>
      <c r="AGL96" s="121"/>
      <c r="AGM96" s="121"/>
      <c r="AGN96" s="121"/>
      <c r="AGO96" s="121"/>
      <c r="AGP96" s="121"/>
      <c r="AGQ96" s="121"/>
      <c r="AGR96" s="121"/>
      <c r="AGS96" s="121"/>
      <c r="AGT96" s="121"/>
      <c r="AGU96" s="121"/>
      <c r="AGV96" s="121"/>
      <c r="AGW96" s="121"/>
      <c r="AGX96" s="121"/>
      <c r="AGY96" s="121"/>
      <c r="AGZ96" s="121"/>
      <c r="AHA96" s="121"/>
      <c r="AHB96" s="121"/>
      <c r="AHC96" s="121"/>
      <c r="AHD96" s="121"/>
      <c r="AHE96" s="121"/>
      <c r="AHF96" s="121"/>
      <c r="AHG96" s="121"/>
      <c r="AHH96" s="121"/>
      <c r="AHI96" s="121"/>
      <c r="AHJ96" s="121"/>
      <c r="AHK96" s="121"/>
      <c r="AHL96" s="121"/>
      <c r="AHM96" s="121"/>
      <c r="AHN96" s="121"/>
      <c r="AHO96" s="121"/>
      <c r="AHP96" s="121"/>
      <c r="AHQ96" s="121"/>
      <c r="AHR96" s="121"/>
      <c r="AHS96" s="121"/>
      <c r="AHT96" s="121"/>
      <c r="AHU96" s="121"/>
      <c r="AHV96" s="121"/>
      <c r="AHW96" s="121"/>
      <c r="AHX96" s="121"/>
      <c r="AHY96" s="121"/>
      <c r="AHZ96" s="121"/>
      <c r="AIA96" s="121"/>
      <c r="AIB96" s="121"/>
      <c r="AIC96" s="121"/>
      <c r="AID96" s="121"/>
      <c r="AIE96" s="121"/>
      <c r="AIF96" s="121"/>
      <c r="AIG96" s="121"/>
      <c r="AIH96" s="121"/>
      <c r="AII96" s="121"/>
      <c r="AIJ96" s="121"/>
      <c r="AIK96" s="121"/>
      <c r="AIL96" s="121"/>
      <c r="AIM96" s="121" t="s">
        <v>947</v>
      </c>
      <c r="AIN96" s="121"/>
      <c r="AIO96" s="121"/>
      <c r="AIP96" s="121"/>
      <c r="AIQ96" s="121"/>
      <c r="AIR96" s="121"/>
      <c r="AIS96" s="121"/>
      <c r="AIT96" s="121"/>
      <c r="AIU96" s="121"/>
      <c r="AIV96" s="121"/>
      <c r="AIW96" s="401"/>
      <c r="AIX96" s="121"/>
      <c r="AIY96" s="121"/>
      <c r="AIZ96" s="121"/>
      <c r="AJA96" s="121"/>
      <c r="AJB96" s="121"/>
      <c r="AJC96" s="121"/>
      <c r="AJD96" s="121"/>
      <c r="AJE96" s="121"/>
      <c r="AJF96" s="121"/>
      <c r="AJG96" s="121"/>
      <c r="AJH96" s="121"/>
      <c r="AJI96" s="121"/>
      <c r="AJJ96" s="121"/>
      <c r="AJK96" s="121"/>
      <c r="AJL96" s="121"/>
      <c r="AJM96" s="121"/>
      <c r="AJN96" s="121"/>
      <c r="AJO96" s="121"/>
      <c r="AJP96" s="121"/>
      <c r="AJQ96" s="121"/>
      <c r="AJR96" s="121"/>
      <c r="AJS96" s="121"/>
      <c r="AJT96" s="121"/>
      <c r="AJU96" s="121"/>
      <c r="AJV96" s="121"/>
      <c r="AJW96" s="121"/>
      <c r="AJX96" s="121"/>
      <c r="AJY96" s="121"/>
      <c r="AJZ96" s="121"/>
      <c r="AKA96" s="121"/>
      <c r="AKB96" s="121"/>
      <c r="AKC96" s="201" t="s">
        <v>948</v>
      </c>
      <c r="AKD96" s="121"/>
      <c r="AKE96" s="121"/>
      <c r="AKF96" s="121"/>
      <c r="AKG96" s="121"/>
      <c r="AKH96" s="121"/>
      <c r="AKI96" s="121"/>
      <c r="AKJ96" s="121"/>
      <c r="AKK96" s="121"/>
      <c r="AKL96" s="121"/>
      <c r="AKM96" s="121"/>
      <c r="AKN96" s="121"/>
      <c r="AKO96" s="121"/>
      <c r="AKP96" s="121"/>
      <c r="AKQ96" s="121"/>
      <c r="AKR96" s="121"/>
      <c r="AKS96" s="121"/>
      <c r="AKT96" s="121"/>
      <c r="AKU96" s="121"/>
      <c r="AKV96" s="121"/>
      <c r="AKW96" s="121"/>
      <c r="AKX96" s="121"/>
      <c r="AKY96" s="121"/>
      <c r="AKZ96" s="121"/>
      <c r="ALA96" s="121"/>
      <c r="ALB96" s="121"/>
      <c r="ALC96" s="121"/>
      <c r="ALD96" s="121"/>
      <c r="ALE96" s="121"/>
      <c r="ALF96" s="121"/>
      <c r="ALG96" s="84" t="s">
        <v>73</v>
      </c>
      <c r="ALH96" s="84" t="s">
        <v>73</v>
      </c>
      <c r="ALI96" s="84" t="s">
        <v>74</v>
      </c>
      <c r="ALJ96" s="84" t="s">
        <v>75</v>
      </c>
      <c r="ALL96" s="84" t="s">
        <v>76</v>
      </c>
      <c r="ALM96" s="84" t="s">
        <v>77</v>
      </c>
      <c r="ALN96" s="84" t="s">
        <v>78</v>
      </c>
      <c r="ALO96" s="84" t="s">
        <v>79</v>
      </c>
      <c r="ALP96" s="84" t="s">
        <v>80</v>
      </c>
      <c r="ALQ96" s="84" t="s">
        <v>81</v>
      </c>
      <c r="ALS96" s="84" t="s">
        <v>81</v>
      </c>
      <c r="ALT96" s="84" t="s">
        <v>82</v>
      </c>
      <c r="ALU96" s="84" t="s">
        <v>82</v>
      </c>
      <c r="ALV96" s="84" t="s">
        <v>82</v>
      </c>
      <c r="ALW96" s="84" t="s">
        <v>82</v>
      </c>
      <c r="AMC96" s="84" t="s">
        <v>82</v>
      </c>
      <c r="AMD96" s="84"/>
      <c r="AME96" s="84" t="s">
        <v>82</v>
      </c>
      <c r="AMG96" s="84" t="s">
        <v>82</v>
      </c>
      <c r="AMH96" s="84" t="s">
        <v>82</v>
      </c>
      <c r="AMI96" s="84" t="s">
        <v>82</v>
      </c>
      <c r="AMJ96" s="84" t="s">
        <v>82</v>
      </c>
      <c r="AML96" s="84" t="s">
        <v>83</v>
      </c>
      <c r="AMM96" s="84" t="s">
        <v>84</v>
      </c>
      <c r="AMN96" s="84" t="s">
        <v>85</v>
      </c>
      <c r="AMO96" s="84" t="s">
        <v>85</v>
      </c>
      <c r="AMP96" s="84" t="s">
        <v>86</v>
      </c>
      <c r="AMQ96" s="84" t="s">
        <v>86</v>
      </c>
      <c r="AMS96" s="84" t="s">
        <v>87</v>
      </c>
      <c r="AMU96" s="84" t="s">
        <v>87</v>
      </c>
      <c r="AMV96" s="84" t="s">
        <v>88</v>
      </c>
      <c r="AMW96" s="84" t="s">
        <v>88</v>
      </c>
      <c r="AMX96" s="84" t="s">
        <v>88</v>
      </c>
      <c r="AMY96" s="84" t="s">
        <v>88</v>
      </c>
      <c r="AMZ96" s="84" t="s">
        <v>88</v>
      </c>
      <c r="ANA96" s="84"/>
      <c r="ANB96" s="84"/>
      <c r="ANC96" s="84" t="s">
        <v>88</v>
      </c>
      <c r="AND96" s="84" t="s">
        <v>89</v>
      </c>
      <c r="ANE96" s="84" t="s">
        <v>90</v>
      </c>
      <c r="ANF96" s="84" t="s">
        <v>90</v>
      </c>
      <c r="ANG96" s="84" t="s">
        <v>90</v>
      </c>
      <c r="ANI96" s="84" t="s">
        <v>91</v>
      </c>
      <c r="ANJ96" s="84" t="s">
        <v>91</v>
      </c>
      <c r="ANK96" s="84" t="s">
        <v>91</v>
      </c>
      <c r="ANL96" s="84" t="s">
        <v>91</v>
      </c>
      <c r="ANM96" s="84" t="s">
        <v>92</v>
      </c>
      <c r="ANP96" s="84" t="s">
        <v>92</v>
      </c>
      <c r="ANQ96" s="84" t="s">
        <v>92</v>
      </c>
      <c r="ANR96" s="84" t="s">
        <v>82</v>
      </c>
      <c r="ANS96" s="84" t="s">
        <v>82</v>
      </c>
      <c r="ANT96" s="84" t="s">
        <v>82</v>
      </c>
      <c r="ANU96" s="84"/>
      <c r="ANV96" s="84"/>
      <c r="ANW96" s="84" t="s">
        <v>93</v>
      </c>
      <c r="ANX96" s="84" t="s">
        <v>93</v>
      </c>
      <c r="ANY96" s="84" t="s">
        <v>94</v>
      </c>
      <c r="ANZ96" s="84" t="s">
        <v>42</v>
      </c>
      <c r="AOA96" s="84" t="s">
        <v>42</v>
      </c>
      <c r="AOB96" s="84" t="s">
        <v>42</v>
      </c>
      <c r="AOD96" s="84" t="s">
        <v>42</v>
      </c>
      <c r="AOE96" s="84" t="s">
        <v>42</v>
      </c>
      <c r="AOF96" s="84" t="s">
        <v>42</v>
      </c>
      <c r="AOG96" s="84" t="s">
        <v>42</v>
      </c>
      <c r="AOH96" s="84" t="s">
        <v>95</v>
      </c>
      <c r="AOK96" s="84" t="s">
        <v>511</v>
      </c>
      <c r="AOL96" s="84" t="s">
        <v>97</v>
      </c>
      <c r="AOM96" s="84" t="s">
        <v>82</v>
      </c>
      <c r="AON96" s="84" t="s">
        <v>82</v>
      </c>
      <c r="AOO96" s="84" t="s">
        <v>82</v>
      </c>
      <c r="AOP96" s="84"/>
      <c r="AOQ96" s="84"/>
      <c r="AOR96" s="84"/>
      <c r="AOS96" s="84" t="s">
        <v>82</v>
      </c>
      <c r="AOT96" s="86" t="s">
        <v>98</v>
      </c>
    </row>
    <row r="97" spans="1:1161" s="119" customFormat="1" ht="14.25" hidden="1" customHeight="1" outlineLevel="1" thickBot="1">
      <c r="A97" s="155" t="s">
        <v>224</v>
      </c>
      <c r="B97" s="54">
        <f>G103</f>
        <v>1127.9857957942857</v>
      </c>
      <c r="C97" s="32" t="s">
        <v>225</v>
      </c>
      <c r="D97" s="670">
        <f>SUM(I97:AIK97)</f>
        <v>0</v>
      </c>
      <c r="E97" s="55">
        <f t="shared" ref="E97:E102" si="102">SUM(D97/G97)</f>
        <v>0</v>
      </c>
      <c r="F97" s="179"/>
      <c r="G97" s="49">
        <f>G103*0.262</f>
        <v>295.53227849810287</v>
      </c>
      <c r="H97" s="156">
        <f t="shared" ref="H97:H102" si="103">SUM(I97:ALD97)</f>
        <v>0</v>
      </c>
      <c r="OA97" s="136"/>
      <c r="OB97" s="136"/>
      <c r="OC97" s="136"/>
      <c r="OD97" s="136"/>
      <c r="OE97" s="136"/>
      <c r="OF97" s="136"/>
      <c r="OG97" s="136"/>
      <c r="OH97" s="136"/>
      <c r="OI97" s="136"/>
      <c r="OJ97" s="136"/>
      <c r="OK97" s="136"/>
      <c r="OL97" s="136"/>
      <c r="OM97" s="136"/>
      <c r="ON97" s="136"/>
      <c r="OO97" s="136"/>
      <c r="OP97" s="136"/>
      <c r="OQ97" s="136"/>
      <c r="OR97" s="136"/>
      <c r="OS97" s="136"/>
      <c r="OT97" s="136"/>
      <c r="OU97" s="136"/>
      <c r="OV97" s="136"/>
      <c r="OW97" s="136"/>
      <c r="OX97" s="136"/>
      <c r="OY97" s="136"/>
      <c r="OZ97" s="136"/>
      <c r="PA97" s="136"/>
      <c r="PB97" s="136"/>
      <c r="PC97" s="136"/>
      <c r="PD97" s="136"/>
      <c r="PE97" s="136"/>
      <c r="PF97" s="136"/>
      <c r="PG97" s="136"/>
      <c r="PH97" s="136"/>
      <c r="PI97" s="136"/>
      <c r="PJ97" s="136"/>
      <c r="PK97" s="136"/>
      <c r="PL97" s="136"/>
      <c r="PM97" s="136"/>
      <c r="PN97" s="136"/>
      <c r="PO97" s="136"/>
      <c r="PP97" s="136"/>
      <c r="PQ97" s="136"/>
      <c r="PR97" s="136"/>
      <c r="PS97" s="136"/>
      <c r="PT97" s="136"/>
      <c r="PU97" s="136"/>
      <c r="PV97" s="136"/>
      <c r="PW97" s="136"/>
      <c r="PX97" s="136"/>
      <c r="PY97" s="136"/>
      <c r="PZ97" s="136"/>
      <c r="QA97" s="136"/>
      <c r="QB97" s="136"/>
      <c r="QC97" s="136"/>
      <c r="QD97" s="136"/>
      <c r="QE97" s="136"/>
      <c r="QF97" s="136"/>
      <c r="QG97" s="136"/>
      <c r="QH97" s="136"/>
      <c r="QI97" s="136"/>
      <c r="QJ97" s="136"/>
      <c r="QK97" s="136"/>
      <c r="QL97" s="136"/>
      <c r="QM97" s="136"/>
      <c r="QN97" s="136"/>
      <c r="QO97" s="136"/>
      <c r="QP97" s="136"/>
      <c r="QQ97" s="136"/>
      <c r="QR97" s="136"/>
      <c r="QS97" s="136"/>
      <c r="QT97" s="136"/>
      <c r="QU97" s="136"/>
      <c r="QV97" s="136"/>
      <c r="QW97" s="136"/>
      <c r="QX97" s="136"/>
      <c r="QY97" s="136"/>
      <c r="QZ97" s="136"/>
      <c r="RA97" s="136"/>
      <c r="RB97" s="136"/>
      <c r="RC97" s="136"/>
      <c r="RD97" s="136"/>
      <c r="RE97" s="136"/>
      <c r="RF97" s="136"/>
      <c r="RG97" s="136"/>
      <c r="WJ97" s="136"/>
      <c r="WK97" s="136"/>
      <c r="WL97" s="136"/>
      <c r="WM97" s="136"/>
      <c r="WN97" s="136"/>
      <c r="WO97" s="136"/>
      <c r="WP97" s="136"/>
      <c r="WQ97" s="136"/>
      <c r="WR97" s="136"/>
      <c r="WS97" s="136"/>
      <c r="WT97" s="136"/>
      <c r="WU97" s="136"/>
      <c r="WV97" s="136"/>
      <c r="AIW97" s="138"/>
      <c r="ALG97" s="246">
        <v>15</v>
      </c>
      <c r="ALH97" s="246">
        <v>15</v>
      </c>
      <c r="ALI97" s="246">
        <v>15</v>
      </c>
      <c r="ALJ97" s="246">
        <v>15</v>
      </c>
      <c r="ALK97" s="246"/>
      <c r="ALL97" s="246">
        <v>15</v>
      </c>
      <c r="ALM97" s="246">
        <v>15</v>
      </c>
      <c r="ALN97" s="246">
        <v>15</v>
      </c>
      <c r="ALO97" s="246">
        <v>15</v>
      </c>
      <c r="ALP97" s="246">
        <v>15</v>
      </c>
      <c r="ALQ97" s="246"/>
      <c r="ALR97" s="246"/>
      <c r="ALS97" s="246">
        <v>15</v>
      </c>
      <c r="ALT97" s="246">
        <v>15</v>
      </c>
      <c r="ALU97" s="246">
        <v>15</v>
      </c>
      <c r="ALV97" s="246">
        <v>15</v>
      </c>
      <c r="ALW97" s="246">
        <v>15</v>
      </c>
      <c r="AMC97" s="246"/>
      <c r="AMD97" s="246"/>
      <c r="AME97" s="246">
        <v>15</v>
      </c>
      <c r="AMG97" s="246">
        <v>15</v>
      </c>
      <c r="AMH97" s="246">
        <v>15</v>
      </c>
      <c r="AMI97" s="246">
        <v>15</v>
      </c>
      <c r="AMJ97" s="246">
        <v>15</v>
      </c>
      <c r="AMK97" s="246"/>
      <c r="AML97" s="246"/>
      <c r="AMM97" s="246"/>
      <c r="AMN97" s="246"/>
      <c r="AMO97" s="246"/>
      <c r="AMP97" s="246"/>
      <c r="AMQ97" s="246"/>
      <c r="AMR97" s="246"/>
      <c r="AMS97" s="246"/>
      <c r="AMT97" s="246"/>
      <c r="AMU97" s="246"/>
      <c r="AMV97" s="246"/>
      <c r="AMW97" s="246"/>
      <c r="AMX97" s="246"/>
      <c r="AMY97" s="246"/>
      <c r="AMZ97" s="246"/>
      <c r="ANA97" s="246"/>
      <c r="ANB97" s="246"/>
      <c r="ANC97" s="246"/>
      <c r="AND97" s="246"/>
      <c r="ANE97" s="246"/>
      <c r="ANF97" s="246"/>
      <c r="ANG97" s="246"/>
      <c r="ANH97" s="246"/>
      <c r="ANI97" s="246"/>
      <c r="ANJ97" s="246"/>
      <c r="ANK97" s="246"/>
    </row>
    <row r="98" spans="1:1161" s="119" customFormat="1" ht="14.25" hidden="1" customHeight="1" outlineLevel="1" thickBot="1">
      <c r="A98" s="157" t="s">
        <v>226</v>
      </c>
      <c r="B98" s="59"/>
      <c r="C98" s="32" t="s">
        <v>227</v>
      </c>
      <c r="D98" s="670">
        <f t="shared" ref="D98:D102" si="104">SUM(I98:AIK98)</f>
        <v>0</v>
      </c>
      <c r="E98" s="55">
        <f t="shared" si="102"/>
        <v>0</v>
      </c>
      <c r="F98" s="179"/>
      <c r="G98" s="49">
        <f>G103*0.106</f>
        <v>119.56649435419428</v>
      </c>
      <c r="H98" s="156">
        <f t="shared" si="103"/>
        <v>0</v>
      </c>
      <c r="OA98" s="136"/>
      <c r="OB98" s="136"/>
      <c r="OC98" s="136"/>
      <c r="OD98" s="136"/>
      <c r="OE98" s="136"/>
      <c r="OF98" s="136"/>
      <c r="OG98" s="136"/>
      <c r="OH98" s="136"/>
      <c r="OI98" s="136"/>
      <c r="OJ98" s="136"/>
      <c r="OK98" s="136"/>
      <c r="OL98" s="136"/>
      <c r="OM98" s="136"/>
      <c r="ON98" s="136"/>
      <c r="OO98" s="136"/>
      <c r="OP98" s="136"/>
      <c r="OQ98" s="136"/>
      <c r="OR98" s="136"/>
      <c r="OS98" s="136"/>
      <c r="OT98" s="136"/>
      <c r="OU98" s="136"/>
      <c r="OV98" s="136"/>
      <c r="OW98" s="136"/>
      <c r="OX98" s="136"/>
      <c r="OY98" s="136"/>
      <c r="OZ98" s="136"/>
      <c r="PA98" s="136"/>
      <c r="PB98" s="136"/>
      <c r="PC98" s="136"/>
      <c r="PD98" s="136"/>
      <c r="PE98" s="136"/>
      <c r="PF98" s="136"/>
      <c r="PG98" s="136"/>
      <c r="PH98" s="136"/>
      <c r="PI98" s="136"/>
      <c r="PJ98" s="136"/>
      <c r="PK98" s="136"/>
      <c r="PL98" s="136"/>
      <c r="PM98" s="136"/>
      <c r="PN98" s="136"/>
      <c r="PO98" s="136"/>
      <c r="PP98" s="136"/>
      <c r="PQ98" s="136"/>
      <c r="PR98" s="136"/>
      <c r="PS98" s="136"/>
      <c r="PT98" s="136"/>
      <c r="PU98" s="136"/>
      <c r="PV98" s="136"/>
      <c r="PW98" s="136"/>
      <c r="PX98" s="136"/>
      <c r="PY98" s="136"/>
      <c r="PZ98" s="136"/>
      <c r="QA98" s="136"/>
      <c r="QB98" s="136"/>
      <c r="QC98" s="136"/>
      <c r="QD98" s="136"/>
      <c r="QE98" s="136"/>
      <c r="QF98" s="136"/>
      <c r="QG98" s="136"/>
      <c r="QH98" s="136"/>
      <c r="QI98" s="136"/>
      <c r="QJ98" s="136"/>
      <c r="QK98" s="136"/>
      <c r="QL98" s="136"/>
      <c r="QM98" s="136"/>
      <c r="QN98" s="136"/>
      <c r="QO98" s="136"/>
      <c r="QP98" s="136"/>
      <c r="QQ98" s="136"/>
      <c r="QR98" s="136"/>
      <c r="QS98" s="136"/>
      <c r="QT98" s="136"/>
      <c r="QU98" s="136"/>
      <c r="QV98" s="136"/>
      <c r="QW98" s="136"/>
      <c r="QX98" s="136"/>
      <c r="QY98" s="136"/>
      <c r="QZ98" s="136"/>
      <c r="RA98" s="136"/>
      <c r="RB98" s="136"/>
      <c r="RC98" s="136"/>
      <c r="RD98" s="136"/>
      <c r="RE98" s="136"/>
      <c r="RF98" s="136"/>
      <c r="RG98" s="136"/>
      <c r="WJ98" s="136"/>
      <c r="WK98" s="136"/>
      <c r="WL98" s="136"/>
      <c r="WM98" s="136"/>
      <c r="WN98" s="136"/>
      <c r="WO98" s="136"/>
      <c r="WP98" s="136"/>
      <c r="WQ98" s="136"/>
      <c r="WR98" s="136"/>
      <c r="WS98" s="136"/>
      <c r="WT98" s="136"/>
      <c r="WU98" s="136"/>
      <c r="WV98" s="136"/>
      <c r="AIW98" s="138"/>
      <c r="ALG98" s="246">
        <v>0</v>
      </c>
      <c r="ALH98" s="246">
        <v>0</v>
      </c>
      <c r="ALI98" s="246">
        <v>0</v>
      </c>
      <c r="ALJ98" s="246">
        <v>0</v>
      </c>
      <c r="ALK98" s="246">
        <v>0</v>
      </c>
      <c r="ALL98" s="246">
        <v>9.6347261774555406</v>
      </c>
      <c r="ALM98" s="246">
        <v>0</v>
      </c>
      <c r="ALN98" s="246">
        <v>0</v>
      </c>
      <c r="ALO98" s="246">
        <v>0</v>
      </c>
      <c r="ALP98" s="246">
        <v>0</v>
      </c>
      <c r="ALQ98" s="246">
        <v>0</v>
      </c>
      <c r="ALR98" s="246">
        <v>0</v>
      </c>
      <c r="ALS98" s="246">
        <v>4.8173630887277703</v>
      </c>
      <c r="ALT98" s="246">
        <v>0</v>
      </c>
      <c r="ALU98" s="246">
        <v>9.6347261774555406</v>
      </c>
      <c r="ALV98" s="246">
        <v>9.6347261774555406</v>
      </c>
      <c r="ALW98" s="246">
        <v>9.6347261774555406</v>
      </c>
      <c r="AMC98" s="246">
        <v>9.6347261774555406</v>
      </c>
      <c r="AMD98" s="246">
        <v>4.8173630887277703</v>
      </c>
      <c r="AME98" s="246">
        <v>0</v>
      </c>
      <c r="AMG98" s="246">
        <v>9.6347261774555406</v>
      </c>
      <c r="AMH98" s="246">
        <v>5.9638028622471193</v>
      </c>
      <c r="AMI98" s="246">
        <v>8.3956448060760422</v>
      </c>
      <c r="AMJ98" s="246">
        <v>6.0217038609097138</v>
      </c>
      <c r="AMK98" s="246">
        <v>6.0217038609097138</v>
      </c>
      <c r="AML98" s="246">
        <v>0</v>
      </c>
      <c r="AMM98" s="246">
        <v>0</v>
      </c>
      <c r="AMN98" s="246">
        <v>7.2260446330916555</v>
      </c>
      <c r="AMO98" s="246">
        <v>0</v>
      </c>
      <c r="AMP98" s="246">
        <v>0</v>
      </c>
      <c r="AMQ98" s="246">
        <v>0</v>
      </c>
      <c r="AMR98" s="246">
        <v>9.6347261774555406</v>
      </c>
      <c r="AMS98" s="246">
        <v>9.6347261774555406</v>
      </c>
      <c r="AMT98" s="246"/>
      <c r="AMU98" s="246"/>
      <c r="AMV98" s="246"/>
      <c r="AMW98" s="246"/>
      <c r="AMX98" s="246"/>
      <c r="AMY98" s="246"/>
      <c r="AMZ98" s="246"/>
      <c r="ANA98" s="246"/>
      <c r="ANB98" s="246"/>
      <c r="ANC98" s="246"/>
      <c r="AND98" s="246"/>
      <c r="ANE98" s="246"/>
      <c r="ANF98" s="246"/>
      <c r="ANG98" s="246"/>
      <c r="ANH98" s="246"/>
      <c r="ANI98" s="246"/>
      <c r="ANJ98" s="246"/>
      <c r="ANK98" s="246"/>
    </row>
    <row r="99" spans="1:1161" s="119" customFormat="1" ht="14.25" hidden="1" customHeight="1" outlineLevel="1" thickBot="1">
      <c r="A99" s="158" t="s">
        <v>228</v>
      </c>
      <c r="B99" s="61"/>
      <c r="C99" s="32" t="s">
        <v>229</v>
      </c>
      <c r="D99" s="670">
        <f t="shared" si="104"/>
        <v>0</v>
      </c>
      <c r="E99" s="55">
        <f t="shared" si="102"/>
        <v>0</v>
      </c>
      <c r="F99" s="180"/>
      <c r="G99" s="49">
        <f>G103*0.334</f>
        <v>376.74725579529144</v>
      </c>
      <c r="H99" s="156">
        <f t="shared" si="103"/>
        <v>0</v>
      </c>
      <c r="OA99" s="136"/>
      <c r="OB99" s="136"/>
      <c r="OC99" s="136"/>
      <c r="OD99" s="136"/>
      <c r="OE99" s="136"/>
      <c r="OF99" s="136"/>
      <c r="OG99" s="136"/>
      <c r="OH99" s="136"/>
      <c r="OI99" s="136"/>
      <c r="OJ99" s="136"/>
      <c r="OK99" s="136"/>
      <c r="OL99" s="136"/>
      <c r="OM99" s="136"/>
      <c r="ON99" s="136"/>
      <c r="OO99" s="136"/>
      <c r="OP99" s="136"/>
      <c r="OQ99" s="136"/>
      <c r="OR99" s="136"/>
      <c r="OS99" s="136"/>
      <c r="OT99" s="136"/>
      <c r="OU99" s="136"/>
      <c r="OV99" s="136"/>
      <c r="OW99" s="136"/>
      <c r="OX99" s="136"/>
      <c r="OY99" s="136"/>
      <c r="OZ99" s="136"/>
      <c r="PA99" s="136"/>
      <c r="PB99" s="136"/>
      <c r="PC99" s="136"/>
      <c r="PD99" s="136"/>
      <c r="PE99" s="136"/>
      <c r="PF99" s="136"/>
      <c r="PG99" s="136"/>
      <c r="PH99" s="136"/>
      <c r="PI99" s="136"/>
      <c r="PJ99" s="136"/>
      <c r="PK99" s="136"/>
      <c r="PL99" s="136"/>
      <c r="PM99" s="136"/>
      <c r="PN99" s="136"/>
      <c r="PO99" s="136"/>
      <c r="PP99" s="136"/>
      <c r="PQ99" s="136"/>
      <c r="PR99" s="136"/>
      <c r="PS99" s="136"/>
      <c r="PT99" s="136"/>
      <c r="PU99" s="136"/>
      <c r="PV99" s="136"/>
      <c r="PW99" s="136"/>
      <c r="PX99" s="136"/>
      <c r="PY99" s="136"/>
      <c r="PZ99" s="136"/>
      <c r="QA99" s="136"/>
      <c r="QB99" s="136"/>
      <c r="QC99" s="136"/>
      <c r="QD99" s="136"/>
      <c r="QE99" s="136"/>
      <c r="QF99" s="136"/>
      <c r="QG99" s="136"/>
      <c r="QH99" s="136"/>
      <c r="QI99" s="136"/>
      <c r="QJ99" s="136"/>
      <c r="QK99" s="136"/>
      <c r="QL99" s="136"/>
      <c r="QM99" s="136"/>
      <c r="QN99" s="136"/>
      <c r="QO99" s="136"/>
      <c r="QP99" s="136"/>
      <c r="QQ99" s="136"/>
      <c r="QR99" s="136"/>
      <c r="QS99" s="136"/>
      <c r="QT99" s="136"/>
      <c r="QU99" s="136"/>
      <c r="QV99" s="136"/>
      <c r="QW99" s="136"/>
      <c r="QX99" s="136"/>
      <c r="QY99" s="136"/>
      <c r="QZ99" s="136"/>
      <c r="RA99" s="136"/>
      <c r="RB99" s="136"/>
      <c r="RC99" s="136"/>
      <c r="RD99" s="136"/>
      <c r="RE99" s="136"/>
      <c r="RF99" s="136"/>
      <c r="RG99" s="136"/>
      <c r="WJ99" s="136"/>
      <c r="WK99" s="136"/>
      <c r="WL99" s="136"/>
      <c r="WM99" s="136"/>
      <c r="WN99" s="136"/>
      <c r="WO99" s="136"/>
      <c r="WP99" s="136"/>
      <c r="WQ99" s="136"/>
      <c r="WR99" s="136"/>
      <c r="WS99" s="136"/>
      <c r="WT99" s="136"/>
      <c r="WU99" s="136"/>
      <c r="WV99" s="136"/>
      <c r="AIW99" s="138"/>
      <c r="ALG99" s="246">
        <v>0</v>
      </c>
      <c r="ALH99" s="246">
        <v>0</v>
      </c>
      <c r="ALI99" s="246">
        <v>0</v>
      </c>
      <c r="ALJ99" s="246">
        <v>0</v>
      </c>
      <c r="ALK99" s="246">
        <v>0</v>
      </c>
      <c r="ALL99" s="246">
        <v>0</v>
      </c>
      <c r="ALM99" s="246">
        <v>0</v>
      </c>
      <c r="ALN99" s="246">
        <v>0</v>
      </c>
      <c r="ALO99" s="246">
        <v>0</v>
      </c>
      <c r="ALP99" s="246">
        <v>0</v>
      </c>
      <c r="ALQ99" s="246">
        <v>0</v>
      </c>
      <c r="ALR99" s="246">
        <v>0</v>
      </c>
      <c r="ALS99" s="246">
        <v>0</v>
      </c>
      <c r="ALT99" s="246">
        <v>0</v>
      </c>
      <c r="ALU99" s="246">
        <v>0</v>
      </c>
      <c r="AMM99" s="246">
        <v>15.224685233243427</v>
      </c>
      <c r="AMN99" s="246">
        <v>25</v>
      </c>
      <c r="AMO99" s="246">
        <v>25</v>
      </c>
      <c r="AMP99" s="246">
        <v>25</v>
      </c>
      <c r="AMQ99" s="246">
        <v>25</v>
      </c>
      <c r="AMR99" s="246">
        <v>0</v>
      </c>
      <c r="AMS99" s="246">
        <v>25</v>
      </c>
      <c r="AMU99" s="246">
        <v>25</v>
      </c>
      <c r="AMV99" s="246">
        <v>25</v>
      </c>
      <c r="AMW99" s="246">
        <v>25</v>
      </c>
      <c r="AMX99" s="246">
        <v>25</v>
      </c>
      <c r="AMY99" s="246">
        <v>25</v>
      </c>
      <c r="AMZ99" s="246">
        <v>25</v>
      </c>
      <c r="ANC99" s="246">
        <v>25</v>
      </c>
      <c r="AND99" s="246">
        <v>25</v>
      </c>
      <c r="ANG99" s="119">
        <v>10</v>
      </c>
      <c r="ANI99" s="119">
        <v>10</v>
      </c>
      <c r="AOA99" s="246">
        <v>0</v>
      </c>
      <c r="AOB99" s="246">
        <v>0</v>
      </c>
      <c r="AOC99" s="246">
        <v>0</v>
      </c>
      <c r="AOD99" s="246">
        <v>0</v>
      </c>
      <c r="AOE99" s="246">
        <v>0</v>
      </c>
      <c r="AOF99" s="246">
        <v>0</v>
      </c>
      <c r="AOG99" s="246">
        <v>0</v>
      </c>
      <c r="AOK99" s="246">
        <v>0</v>
      </c>
      <c r="AOL99" s="246">
        <v>0</v>
      </c>
      <c r="AOM99" s="246">
        <v>0</v>
      </c>
      <c r="AON99" s="246">
        <v>0</v>
      </c>
      <c r="AOO99" s="246">
        <v>0</v>
      </c>
      <c r="AOP99" s="246">
        <v>0</v>
      </c>
      <c r="AOQ99" s="246">
        <v>0</v>
      </c>
      <c r="AOR99" s="246">
        <v>0</v>
      </c>
      <c r="AOS99" s="246">
        <v>0</v>
      </c>
    </row>
    <row r="100" spans="1:1161" s="119" customFormat="1" ht="14.25" hidden="1" customHeight="1" outlineLevel="1" thickBot="1">
      <c r="A100" s="159"/>
      <c r="B100" s="181" t="s">
        <v>230</v>
      </c>
      <c r="C100" s="40" t="s">
        <v>231</v>
      </c>
      <c r="D100" s="670">
        <f t="shared" si="104"/>
        <v>0</v>
      </c>
      <c r="E100" s="55">
        <f t="shared" si="102"/>
        <v>0</v>
      </c>
      <c r="F100" s="179"/>
      <c r="G100" s="49">
        <f>G103*0.067</f>
        <v>75.575048318217142</v>
      </c>
      <c r="H100" s="156">
        <f t="shared" si="103"/>
        <v>0</v>
      </c>
      <c r="OA100" s="136"/>
      <c r="OB100" s="136"/>
      <c r="OC100" s="136"/>
      <c r="OD100" s="136"/>
      <c r="OE100" s="136"/>
      <c r="OF100" s="136"/>
      <c r="OG100" s="136"/>
      <c r="OH100" s="136"/>
      <c r="OI100" s="136"/>
      <c r="OJ100" s="136"/>
      <c r="OK100" s="136"/>
      <c r="OL100" s="136"/>
      <c r="OM100" s="136"/>
      <c r="ON100" s="136"/>
      <c r="OO100" s="136"/>
      <c r="OP100" s="136"/>
      <c r="OQ100" s="136"/>
      <c r="OR100" s="136"/>
      <c r="OS100" s="136"/>
      <c r="OT100" s="136"/>
      <c r="OU100" s="136"/>
      <c r="OV100" s="136"/>
      <c r="OW100" s="136"/>
      <c r="OX100" s="136"/>
      <c r="OY100" s="136"/>
      <c r="OZ100" s="136"/>
      <c r="PA100" s="136"/>
      <c r="PB100" s="136"/>
      <c r="PC100" s="136"/>
      <c r="PD100" s="136"/>
      <c r="PE100" s="136"/>
      <c r="PF100" s="136"/>
      <c r="PG100" s="136"/>
      <c r="PH100" s="136"/>
      <c r="PI100" s="136"/>
      <c r="PJ100" s="136"/>
      <c r="PK100" s="136"/>
      <c r="PL100" s="136"/>
      <c r="PM100" s="136"/>
      <c r="PN100" s="136"/>
      <c r="PO100" s="136"/>
      <c r="PP100" s="136"/>
      <c r="PQ100" s="136"/>
      <c r="PR100" s="136"/>
      <c r="PS100" s="136"/>
      <c r="PT100" s="136"/>
      <c r="PU100" s="136"/>
      <c r="PV100" s="136"/>
      <c r="PW100" s="136"/>
      <c r="PX100" s="136"/>
      <c r="PY100" s="136"/>
      <c r="PZ100" s="136"/>
      <c r="QA100" s="136"/>
      <c r="QB100" s="136"/>
      <c r="QC100" s="136"/>
      <c r="QD100" s="136"/>
      <c r="QE100" s="136"/>
      <c r="QF100" s="136"/>
      <c r="QG100" s="136"/>
      <c r="QH100" s="136"/>
      <c r="QI100" s="136"/>
      <c r="QJ100" s="136"/>
      <c r="QK100" s="136"/>
      <c r="QL100" s="136"/>
      <c r="QM100" s="136"/>
      <c r="QN100" s="136"/>
      <c r="QO100" s="136"/>
      <c r="QP100" s="136"/>
      <c r="QQ100" s="136"/>
      <c r="QR100" s="136"/>
      <c r="QS100" s="136"/>
      <c r="QT100" s="136"/>
      <c r="QU100" s="136"/>
      <c r="QV100" s="136"/>
      <c r="QW100" s="136"/>
      <c r="QX100" s="136"/>
      <c r="QY100" s="136"/>
      <c r="QZ100" s="136"/>
      <c r="RA100" s="136"/>
      <c r="RB100" s="136"/>
      <c r="RC100" s="136"/>
      <c r="RD100" s="136"/>
      <c r="RE100" s="136"/>
      <c r="RF100" s="136"/>
      <c r="RG100" s="136"/>
      <c r="WJ100" s="136"/>
      <c r="WK100" s="136"/>
      <c r="WL100" s="136"/>
      <c r="WM100" s="136"/>
      <c r="WN100" s="136"/>
      <c r="WO100" s="136"/>
      <c r="WP100" s="136"/>
      <c r="WQ100" s="136"/>
      <c r="WR100" s="136"/>
      <c r="WS100" s="136"/>
      <c r="WT100" s="136"/>
      <c r="WU100" s="136"/>
      <c r="WV100" s="136"/>
      <c r="AIW100" s="138"/>
      <c r="ALG100" s="246">
        <v>0</v>
      </c>
      <c r="ALH100" s="246">
        <v>0</v>
      </c>
      <c r="ALI100" s="246">
        <v>0</v>
      </c>
      <c r="ALJ100" s="246">
        <v>0</v>
      </c>
      <c r="ALK100" s="246">
        <v>0</v>
      </c>
      <c r="ALL100" s="246">
        <v>0</v>
      </c>
      <c r="ALM100" s="246">
        <v>0</v>
      </c>
      <c r="ALN100" s="246">
        <v>0</v>
      </c>
      <c r="ALO100" s="246">
        <v>0</v>
      </c>
      <c r="ALP100" s="246">
        <v>0</v>
      </c>
      <c r="ALQ100" s="246">
        <v>11.41851392493257</v>
      </c>
      <c r="ALS100" s="246">
        <v>11.41851392493257</v>
      </c>
      <c r="ALT100" s="246">
        <v>0</v>
      </c>
      <c r="ALU100" s="246">
        <v>0</v>
      </c>
      <c r="ALV100" s="246">
        <v>0</v>
      </c>
      <c r="ALW100" s="246">
        <v>0</v>
      </c>
      <c r="AMC100" s="246">
        <v>0</v>
      </c>
      <c r="AMD100" s="246">
        <v>0</v>
      </c>
      <c r="AME100" s="246">
        <v>0</v>
      </c>
      <c r="AMG100" s="246">
        <v>0</v>
      </c>
      <c r="AMH100" s="246">
        <v>0</v>
      </c>
      <c r="AMI100" s="246">
        <v>0</v>
      </c>
      <c r="AMJ100" s="246">
        <v>0</v>
      </c>
      <c r="AMK100" s="246">
        <v>0</v>
      </c>
      <c r="AML100" s="246">
        <v>0</v>
      </c>
      <c r="AMM100" s="246">
        <v>0</v>
      </c>
      <c r="AMN100" s="246">
        <v>0</v>
      </c>
      <c r="AMO100" s="246">
        <v>0</v>
      </c>
      <c r="AMS100" s="246">
        <v>0</v>
      </c>
      <c r="AMU100" s="246">
        <v>0</v>
      </c>
      <c r="AMV100" s="246">
        <v>0</v>
      </c>
      <c r="AMW100" s="246">
        <v>0</v>
      </c>
      <c r="AMY100" s="246">
        <v>0</v>
      </c>
      <c r="AMZ100" s="246">
        <v>0</v>
      </c>
      <c r="ANC100" s="246">
        <v>0</v>
      </c>
      <c r="AND100" s="246">
        <v>0</v>
      </c>
      <c r="ANE100" s="246">
        <v>11.41851392493257</v>
      </c>
      <c r="ANF100" s="246">
        <v>11.41851392493257</v>
      </c>
      <c r="ANG100" s="246">
        <v>11.41851392493257</v>
      </c>
      <c r="ANN100" s="246">
        <v>7.6123426166217145</v>
      </c>
      <c r="ANQ100" s="246">
        <v>7.6123426166217145</v>
      </c>
      <c r="ANR100" s="246">
        <v>3.8061713083108573</v>
      </c>
      <c r="AOA100" s="246">
        <v>0</v>
      </c>
      <c r="AOB100" s="246">
        <v>0</v>
      </c>
      <c r="AOC100" s="246">
        <v>0</v>
      </c>
      <c r="AOD100" s="246">
        <v>0</v>
      </c>
      <c r="AOE100" s="246">
        <v>0</v>
      </c>
      <c r="AOF100" s="246">
        <v>0</v>
      </c>
      <c r="AOG100" s="246">
        <v>0</v>
      </c>
      <c r="AOK100" s="246">
        <v>0</v>
      </c>
      <c r="AOL100" s="246">
        <v>0</v>
      </c>
      <c r="AOM100" s="246">
        <v>0</v>
      </c>
      <c r="AON100" s="246">
        <v>0</v>
      </c>
      <c r="AOO100" s="246">
        <v>0</v>
      </c>
      <c r="AOP100" s="246">
        <v>0</v>
      </c>
      <c r="AOQ100" s="246">
        <v>0</v>
      </c>
      <c r="AOR100" s="246">
        <v>0</v>
      </c>
      <c r="AOS100" s="246">
        <v>0</v>
      </c>
    </row>
    <row r="101" spans="1:1161" s="119" customFormat="1" ht="14.25" hidden="1" customHeight="1" outlineLevel="1" thickBot="1">
      <c r="A101" s="159"/>
      <c r="B101" s="160">
        <f>D103</f>
        <v>0</v>
      </c>
      <c r="C101" s="40" t="s">
        <v>232</v>
      </c>
      <c r="D101" s="670">
        <f t="shared" si="104"/>
        <v>0</v>
      </c>
      <c r="E101" s="55">
        <f t="shared" si="102"/>
        <v>0</v>
      </c>
      <c r="F101" s="179"/>
      <c r="G101" s="49">
        <f>G103*0.056</f>
        <v>63.167204564479995</v>
      </c>
      <c r="H101" s="156">
        <f t="shared" si="103"/>
        <v>0</v>
      </c>
      <c r="OA101" s="136"/>
      <c r="OB101" s="136"/>
      <c r="OC101" s="136"/>
      <c r="OD101" s="136"/>
      <c r="OE101" s="136"/>
      <c r="OF101" s="136"/>
      <c r="OG101" s="136"/>
      <c r="OH101" s="136"/>
      <c r="OI101" s="136"/>
      <c r="OJ101" s="136"/>
      <c r="OK101" s="136"/>
      <c r="OL101" s="136"/>
      <c r="OM101" s="136"/>
      <c r="ON101" s="136"/>
      <c r="OO101" s="136"/>
      <c r="OP101" s="136"/>
      <c r="OQ101" s="136"/>
      <c r="OR101" s="136"/>
      <c r="OS101" s="136"/>
      <c r="OT101" s="136"/>
      <c r="OU101" s="136"/>
      <c r="OV101" s="136"/>
      <c r="OW101" s="136"/>
      <c r="OX101" s="136"/>
      <c r="OY101" s="136"/>
      <c r="OZ101" s="136"/>
      <c r="PA101" s="136"/>
      <c r="PB101" s="136"/>
      <c r="PC101" s="136"/>
      <c r="PD101" s="136"/>
      <c r="PE101" s="136"/>
      <c r="PF101" s="136"/>
      <c r="PG101" s="136"/>
      <c r="PH101" s="136"/>
      <c r="PI101" s="136"/>
      <c r="PJ101" s="136"/>
      <c r="PK101" s="136"/>
      <c r="PL101" s="136"/>
      <c r="PM101" s="136"/>
      <c r="PN101" s="136"/>
      <c r="PO101" s="136"/>
      <c r="PP101" s="136"/>
      <c r="PQ101" s="136"/>
      <c r="PR101" s="136"/>
      <c r="PS101" s="136"/>
      <c r="PT101" s="136"/>
      <c r="PU101" s="136"/>
      <c r="PV101" s="136"/>
      <c r="PW101" s="136"/>
      <c r="PX101" s="136"/>
      <c r="PY101" s="136"/>
      <c r="PZ101" s="136"/>
      <c r="QA101" s="136"/>
      <c r="QB101" s="136"/>
      <c r="QC101" s="136"/>
      <c r="QD101" s="136"/>
      <c r="QE101" s="136"/>
      <c r="QF101" s="136"/>
      <c r="QG101" s="136"/>
      <c r="QH101" s="136"/>
      <c r="QI101" s="136"/>
      <c r="QJ101" s="136"/>
      <c r="QK101" s="136"/>
      <c r="QL101" s="136"/>
      <c r="QM101" s="136"/>
      <c r="QN101" s="136"/>
      <c r="QO101" s="136"/>
      <c r="QP101" s="136"/>
      <c r="QQ101" s="136"/>
      <c r="QR101" s="136"/>
      <c r="QS101" s="136"/>
      <c r="QT101" s="136"/>
      <c r="QU101" s="136"/>
      <c r="QV101" s="136"/>
      <c r="QW101" s="136"/>
      <c r="QX101" s="136"/>
      <c r="QY101" s="136"/>
      <c r="QZ101" s="136"/>
      <c r="RA101" s="136"/>
      <c r="RB101" s="136"/>
      <c r="RC101" s="136"/>
      <c r="RD101" s="136"/>
      <c r="RE101" s="136"/>
      <c r="RF101" s="136"/>
      <c r="RG101" s="136"/>
      <c r="WJ101" s="136"/>
      <c r="WK101" s="136"/>
      <c r="WL101" s="136"/>
      <c r="WM101" s="136"/>
      <c r="WN101" s="136"/>
      <c r="WO101" s="136"/>
      <c r="WP101" s="136"/>
      <c r="WQ101" s="136"/>
      <c r="WR101" s="136"/>
      <c r="WS101" s="136"/>
      <c r="WT101" s="136"/>
      <c r="WU101" s="136"/>
      <c r="WV101" s="136"/>
      <c r="AIW101" s="138"/>
      <c r="ALG101" s="246">
        <v>0</v>
      </c>
      <c r="ALH101" s="246">
        <v>0</v>
      </c>
      <c r="ALI101" s="246">
        <v>0</v>
      </c>
      <c r="ALJ101" s="246">
        <v>0</v>
      </c>
      <c r="ALK101" s="246">
        <v>0</v>
      </c>
      <c r="ALL101" s="246">
        <v>0</v>
      </c>
      <c r="ALM101" s="246">
        <v>0</v>
      </c>
      <c r="ALN101" s="246">
        <v>0</v>
      </c>
      <c r="ALO101" s="246">
        <v>0</v>
      </c>
      <c r="ALP101" s="246">
        <v>0</v>
      </c>
      <c r="ALQ101" s="246">
        <v>0</v>
      </c>
      <c r="ALR101" s="246">
        <v>0</v>
      </c>
      <c r="ALS101" s="246">
        <v>0</v>
      </c>
      <c r="ALT101" s="246">
        <v>0</v>
      </c>
      <c r="ALU101" s="246">
        <v>0</v>
      </c>
      <c r="ALV101" s="246">
        <v>0</v>
      </c>
      <c r="ALW101" s="246">
        <v>0</v>
      </c>
      <c r="AMC101" s="246">
        <v>0</v>
      </c>
      <c r="AMD101" s="246">
        <v>0</v>
      </c>
      <c r="AME101" s="246">
        <v>0</v>
      </c>
      <c r="AMG101" s="246">
        <v>0</v>
      </c>
      <c r="AMH101" s="246">
        <v>0</v>
      </c>
      <c r="AMI101" s="246">
        <v>0</v>
      </c>
      <c r="AMJ101" s="246">
        <v>0</v>
      </c>
      <c r="AMK101" s="246">
        <v>0</v>
      </c>
      <c r="AML101" s="246">
        <v>0</v>
      </c>
      <c r="AMM101" s="246">
        <v>0</v>
      </c>
      <c r="AMN101" s="246">
        <v>0</v>
      </c>
      <c r="AMO101" s="246">
        <v>0</v>
      </c>
      <c r="AMP101" s="246">
        <v>0</v>
      </c>
      <c r="AMQ101" s="246">
        <v>0</v>
      </c>
      <c r="AMR101" s="246">
        <v>0</v>
      </c>
      <c r="AMS101" s="246">
        <v>0</v>
      </c>
      <c r="AMU101" s="246">
        <v>0</v>
      </c>
      <c r="AMV101" s="246">
        <v>0</v>
      </c>
      <c r="AMW101" s="246">
        <v>0</v>
      </c>
      <c r="AMX101" s="246">
        <v>0</v>
      </c>
      <c r="AMY101" s="246">
        <v>0</v>
      </c>
      <c r="AMZ101" s="246">
        <v>0</v>
      </c>
      <c r="ANC101" s="246">
        <v>0</v>
      </c>
      <c r="AND101" s="246">
        <v>0</v>
      </c>
      <c r="AOA101" s="246">
        <v>3.1812775114239997</v>
      </c>
      <c r="AOB101" s="246">
        <v>12.725110045695999</v>
      </c>
      <c r="AOC101" s="246">
        <v>12.725110045695999</v>
      </c>
      <c r="AOD101" s="246">
        <v>12.725110045695999</v>
      </c>
      <c r="AOE101" s="246">
        <v>0</v>
      </c>
      <c r="AOF101" s="246">
        <v>8.2713215297023996</v>
      </c>
      <c r="AOG101" s="246">
        <v>7.635066027417599</v>
      </c>
      <c r="AOK101" s="246">
        <v>0</v>
      </c>
      <c r="AOL101" s="246">
        <v>0</v>
      </c>
      <c r="AOM101" s="246">
        <v>0</v>
      </c>
      <c r="AON101" s="246">
        <v>0</v>
      </c>
      <c r="AOO101" s="246">
        <v>0</v>
      </c>
      <c r="AOP101" s="246">
        <v>6.3625550228479995</v>
      </c>
      <c r="AOQ101" s="246">
        <v>0</v>
      </c>
      <c r="AOR101" s="246">
        <v>0</v>
      </c>
      <c r="AOS101" s="246">
        <v>0</v>
      </c>
    </row>
    <row r="102" spans="1:1161" s="119" customFormat="1" ht="14.25" hidden="1" customHeight="1" outlineLevel="1" thickBot="1">
      <c r="A102" s="161" t="s">
        <v>233</v>
      </c>
      <c r="B102" s="162" t="e">
        <f>SUM(B101/(B97*E104/100))</f>
        <v>#DIV/0!</v>
      </c>
      <c r="C102" s="32" t="s">
        <v>234</v>
      </c>
      <c r="D102" s="670">
        <f t="shared" si="104"/>
        <v>0</v>
      </c>
      <c r="E102" s="55">
        <f t="shared" si="102"/>
        <v>0</v>
      </c>
      <c r="F102" s="179"/>
      <c r="G102" s="49">
        <f>G103*0.175</f>
        <v>197.39751426399997</v>
      </c>
      <c r="H102" s="156">
        <f t="shared" si="103"/>
        <v>0</v>
      </c>
      <c r="OA102" s="136"/>
      <c r="OB102" s="136"/>
      <c r="OC102" s="136"/>
      <c r="OD102" s="136"/>
      <c r="OE102" s="136"/>
      <c r="OF102" s="136"/>
      <c r="OG102" s="136"/>
      <c r="OH102" s="136"/>
      <c r="OI102" s="136"/>
      <c r="OJ102" s="136"/>
      <c r="OK102" s="136"/>
      <c r="OL102" s="136"/>
      <c r="OM102" s="136"/>
      <c r="ON102" s="136"/>
      <c r="OO102" s="136"/>
      <c r="OP102" s="136"/>
      <c r="OQ102" s="136"/>
      <c r="OR102" s="136"/>
      <c r="OS102" s="136"/>
      <c r="OT102" s="136"/>
      <c r="OU102" s="136"/>
      <c r="OV102" s="136"/>
      <c r="OW102" s="136"/>
      <c r="OX102" s="136"/>
      <c r="OY102" s="136"/>
      <c r="OZ102" s="136"/>
      <c r="PA102" s="136"/>
      <c r="PB102" s="136"/>
      <c r="PC102" s="136"/>
      <c r="PD102" s="136"/>
      <c r="PE102" s="136"/>
      <c r="PF102" s="136"/>
      <c r="PG102" s="136"/>
      <c r="PH102" s="136"/>
      <c r="PI102" s="136"/>
      <c r="PJ102" s="136"/>
      <c r="PK102" s="136"/>
      <c r="PL102" s="136"/>
      <c r="PM102" s="136"/>
      <c r="PN102" s="136"/>
      <c r="PO102" s="136"/>
      <c r="PP102" s="136"/>
      <c r="PQ102" s="136"/>
      <c r="PR102" s="136"/>
      <c r="PS102" s="136"/>
      <c r="PT102" s="136"/>
      <c r="PU102" s="136"/>
      <c r="PV102" s="136"/>
      <c r="PW102" s="136"/>
      <c r="PX102" s="136"/>
      <c r="PY102" s="136"/>
      <c r="PZ102" s="136"/>
      <c r="QA102" s="136"/>
      <c r="QB102" s="136"/>
      <c r="QC102" s="136"/>
      <c r="QD102" s="136"/>
      <c r="QE102" s="136"/>
      <c r="QF102" s="136"/>
      <c r="QG102" s="136"/>
      <c r="QH102" s="136"/>
      <c r="QI102" s="136"/>
      <c r="QJ102" s="136"/>
      <c r="QK102" s="136"/>
      <c r="QL102" s="136"/>
      <c r="QM102" s="136"/>
      <c r="QN102" s="136"/>
      <c r="QO102" s="136"/>
      <c r="QP102" s="136"/>
      <c r="QQ102" s="136"/>
      <c r="QR102" s="136"/>
      <c r="QS102" s="136"/>
      <c r="QT102" s="136"/>
      <c r="QU102" s="136"/>
      <c r="QV102" s="136"/>
      <c r="QW102" s="136"/>
      <c r="QX102" s="136"/>
      <c r="QY102" s="136"/>
      <c r="QZ102" s="136"/>
      <c r="RA102" s="136"/>
      <c r="RB102" s="136"/>
      <c r="RC102" s="136"/>
      <c r="RD102" s="136"/>
      <c r="RE102" s="136"/>
      <c r="RF102" s="136"/>
      <c r="RG102" s="136"/>
      <c r="WJ102" s="136"/>
      <c r="WK102" s="136"/>
      <c r="WL102" s="136"/>
      <c r="WM102" s="136"/>
      <c r="WN102" s="136"/>
      <c r="WO102" s="136"/>
      <c r="WP102" s="136"/>
      <c r="WQ102" s="136"/>
      <c r="WR102" s="136"/>
      <c r="WS102" s="136"/>
      <c r="WT102" s="136"/>
      <c r="WU102" s="136"/>
      <c r="WV102" s="136"/>
      <c r="AIW102" s="138"/>
      <c r="ALG102" s="246">
        <v>0</v>
      </c>
      <c r="ALH102" s="246">
        <v>0</v>
      </c>
      <c r="ALI102" s="246">
        <v>0</v>
      </c>
      <c r="ALJ102" s="246">
        <v>0</v>
      </c>
      <c r="ALK102" s="246">
        <v>0</v>
      </c>
      <c r="ALL102" s="246">
        <v>0</v>
      </c>
      <c r="ALM102" s="246">
        <v>0</v>
      </c>
      <c r="ALN102" s="246">
        <v>0</v>
      </c>
      <c r="ALO102" s="246">
        <v>0</v>
      </c>
      <c r="ALP102" s="246">
        <v>0</v>
      </c>
      <c r="ALQ102" s="246">
        <v>0</v>
      </c>
      <c r="ALR102" s="246">
        <v>0</v>
      </c>
      <c r="ALS102" s="246">
        <v>0</v>
      </c>
      <c r="ALT102" s="246">
        <v>0</v>
      </c>
      <c r="ALU102" s="246">
        <v>0</v>
      </c>
      <c r="ALV102" s="246">
        <v>0</v>
      </c>
      <c r="ALW102" s="246">
        <v>0</v>
      </c>
      <c r="AMC102" s="246">
        <v>0</v>
      </c>
      <c r="AMD102" s="246">
        <v>0</v>
      </c>
      <c r="AME102" s="246">
        <v>0</v>
      </c>
      <c r="AMG102" s="246">
        <v>0</v>
      </c>
      <c r="AMH102" s="246">
        <v>0</v>
      </c>
      <c r="AMI102" s="246">
        <v>0</v>
      </c>
      <c r="AMJ102" s="246">
        <v>0</v>
      </c>
      <c r="AMK102" s="246">
        <v>0</v>
      </c>
      <c r="AML102" s="246">
        <v>0</v>
      </c>
      <c r="AMM102" s="246">
        <v>0</v>
      </c>
      <c r="AMN102" s="246">
        <v>0</v>
      </c>
      <c r="AMO102" s="246">
        <v>0</v>
      </c>
      <c r="AMP102" s="246">
        <v>0</v>
      </c>
      <c r="AMQ102" s="246">
        <v>0</v>
      </c>
      <c r="AMR102" s="246">
        <v>0</v>
      </c>
      <c r="AMS102" s="246">
        <v>0</v>
      </c>
      <c r="AMU102" s="246">
        <v>0</v>
      </c>
      <c r="AMY102" s="246"/>
      <c r="AMZ102" s="246"/>
      <c r="ANC102" s="246"/>
      <c r="AND102" s="246">
        <v>9.8846836962102849</v>
      </c>
      <c r="ANE102" s="246">
        <v>9.8846836962102849</v>
      </c>
      <c r="ANF102" s="246">
        <v>9.8846836962102849</v>
      </c>
      <c r="ANG102" s="246">
        <v>9.8846836962102849</v>
      </c>
      <c r="ANI102" s="246">
        <v>9.8846836962102849</v>
      </c>
      <c r="ANJ102" s="246">
        <v>9.8846836962102849</v>
      </c>
      <c r="ANS102" s="246">
        <v>9.8846836962102849</v>
      </c>
      <c r="ANT102" s="246">
        <v>9.8846836962102849</v>
      </c>
      <c r="ANU102" s="246">
        <v>9.8846836962102849</v>
      </c>
      <c r="AOA102" s="246">
        <v>9.8846836962102849</v>
      </c>
      <c r="AOB102" s="246">
        <v>0</v>
      </c>
      <c r="AOC102" s="246">
        <v>0</v>
      </c>
      <c r="AOD102" s="246">
        <v>9.8846836962102849</v>
      </c>
      <c r="AOE102" s="246">
        <v>0</v>
      </c>
      <c r="AOF102" s="246">
        <v>9.8846836962102849</v>
      </c>
      <c r="AOG102" s="246">
        <v>9.8846836962102849</v>
      </c>
      <c r="AOK102" s="246">
        <v>9.8846836962102849</v>
      </c>
      <c r="AOL102" s="246">
        <v>9.8846836962102849</v>
      </c>
      <c r="AOM102" s="246">
        <v>9.8846836962102849</v>
      </c>
      <c r="AON102" s="246">
        <v>9.8846836962102849</v>
      </c>
      <c r="AOO102" s="246">
        <v>0</v>
      </c>
      <c r="AOP102" s="246">
        <v>9.8846836962102849</v>
      </c>
      <c r="AOQ102" s="246">
        <v>9.8846836962102849</v>
      </c>
      <c r="AOR102" s="246">
        <v>9.8846836962102849</v>
      </c>
      <c r="AOS102" s="246">
        <v>9.8846836962102849</v>
      </c>
    </row>
    <row r="103" spans="1:1161" s="119" customFormat="1" ht="14.25" hidden="1" customHeight="1" outlineLevel="1" thickBot="1">
      <c r="A103" s="157" t="s">
        <v>233</v>
      </c>
      <c r="B103" s="163" t="e">
        <f>SUM(B101/(B98*E104/100))</f>
        <v>#DIV/0!</v>
      </c>
      <c r="C103" s="164" t="s">
        <v>235</v>
      </c>
      <c r="D103" s="671">
        <f>SUM(D97:D102)</f>
        <v>0</v>
      </c>
      <c r="E103" s="182">
        <v>29.335999999999999</v>
      </c>
      <c r="F103" s="183"/>
      <c r="G103" s="49">
        <f>((E103/F104*1000)*-0.0107+47.419)*E103</f>
        <v>1127.9857957942857</v>
      </c>
      <c r="H103" s="156">
        <f>SUM(H97:H102)</f>
        <v>0</v>
      </c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OA103" s="136"/>
      <c r="OB103" s="136"/>
      <c r="OC103" s="136"/>
      <c r="OD103" s="136"/>
      <c r="OE103" s="136"/>
      <c r="OF103" s="136"/>
      <c r="OG103" s="136"/>
      <c r="OH103" s="136"/>
      <c r="OI103" s="136"/>
      <c r="OJ103" s="136"/>
      <c r="OK103" s="136"/>
      <c r="OL103" s="136"/>
      <c r="OM103" s="136"/>
      <c r="ON103" s="136"/>
      <c r="OO103" s="136"/>
      <c r="OP103" s="136"/>
      <c r="OQ103" s="136"/>
      <c r="OR103" s="136"/>
      <c r="OS103" s="136"/>
      <c r="OT103" s="136"/>
      <c r="OU103" s="136"/>
      <c r="OV103" s="136"/>
      <c r="OW103" s="136"/>
      <c r="OX103" s="136"/>
      <c r="OY103" s="136"/>
      <c r="OZ103" s="136"/>
      <c r="PA103" s="136"/>
      <c r="PB103" s="136"/>
      <c r="PC103" s="136"/>
      <c r="PD103" s="136"/>
      <c r="PE103" s="136"/>
      <c r="PF103" s="136"/>
      <c r="PG103" s="136"/>
      <c r="PH103" s="136"/>
      <c r="PI103" s="136"/>
      <c r="PJ103" s="136"/>
      <c r="PK103" s="136"/>
      <c r="PL103" s="136"/>
      <c r="PM103" s="136"/>
      <c r="PN103" s="136"/>
      <c r="PO103" s="136"/>
      <c r="PP103" s="136"/>
      <c r="PQ103" s="136"/>
      <c r="PR103" s="136"/>
      <c r="PS103" s="136"/>
      <c r="PT103" s="136"/>
      <c r="PU103" s="136"/>
      <c r="PV103" s="136"/>
      <c r="PW103" s="136"/>
      <c r="PX103" s="136"/>
      <c r="PY103" s="136"/>
      <c r="PZ103" s="136"/>
      <c r="QA103" s="136"/>
      <c r="QB103" s="136"/>
      <c r="QC103" s="136"/>
      <c r="QD103" s="136"/>
      <c r="QE103" s="136"/>
      <c r="QF103" s="136"/>
      <c r="QG103" s="136"/>
      <c r="QH103" s="136"/>
      <c r="QI103" s="136"/>
      <c r="QJ103" s="136"/>
      <c r="QK103" s="136"/>
      <c r="QL103" s="136"/>
      <c r="QM103" s="136"/>
      <c r="QN103" s="136"/>
      <c r="QO103" s="136"/>
      <c r="QP103" s="136"/>
      <c r="QQ103" s="136"/>
      <c r="QR103" s="136"/>
      <c r="QS103" s="136"/>
      <c r="QT103" s="136"/>
      <c r="QU103" s="136"/>
      <c r="QV103" s="136"/>
      <c r="QW103" s="136"/>
      <c r="QX103" s="136"/>
      <c r="QY103" s="136"/>
      <c r="QZ103" s="136"/>
      <c r="RA103" s="136"/>
      <c r="RB103" s="136"/>
      <c r="RC103" s="136"/>
      <c r="RD103" s="136"/>
      <c r="RE103" s="136"/>
      <c r="RF103" s="136"/>
      <c r="RG103" s="136"/>
      <c r="RH103" s="136"/>
      <c r="RI103" s="136"/>
      <c r="RJ103" s="136"/>
      <c r="RK103" s="136"/>
      <c r="RL103" s="136"/>
      <c r="RM103" s="136"/>
      <c r="RN103" s="136"/>
      <c r="RO103" s="136"/>
      <c r="RP103" s="136"/>
      <c r="RQ103" s="136"/>
      <c r="RR103" s="136"/>
      <c r="RS103" s="136"/>
      <c r="RT103" s="136"/>
      <c r="RU103" s="136"/>
      <c r="RV103" s="136"/>
      <c r="RW103" s="136"/>
      <c r="RX103" s="136"/>
      <c r="RY103" s="136"/>
      <c r="RZ103" s="136"/>
      <c r="SA103" s="136"/>
      <c r="SB103" s="136"/>
      <c r="SC103" s="136"/>
      <c r="SD103" s="136"/>
      <c r="SE103" s="136"/>
      <c r="SF103" s="136"/>
      <c r="SG103" s="136"/>
      <c r="SH103" s="136"/>
      <c r="SI103" s="136"/>
      <c r="SJ103" s="136"/>
      <c r="SK103" s="136"/>
      <c r="SL103" s="136"/>
      <c r="WJ103" s="136"/>
      <c r="WK103" s="136"/>
      <c r="WL103" s="136"/>
      <c r="WM103" s="136"/>
      <c r="WN103" s="136"/>
      <c r="WO103" s="136"/>
      <c r="WP103" s="136"/>
      <c r="WQ103" s="136"/>
      <c r="WR103" s="136"/>
      <c r="WS103" s="136"/>
      <c r="WT103" s="136"/>
      <c r="WU103" s="136"/>
      <c r="WV103" s="136"/>
      <c r="AIW103" s="138"/>
    </row>
    <row r="104" spans="1:1161" s="119" customFormat="1" ht="14.25" hidden="1" customHeight="1" outlineLevel="1">
      <c r="A104" s="158" t="s">
        <v>233</v>
      </c>
      <c r="B104" s="165" t="e">
        <f>SUM(B101/(B99*E104/100))</f>
        <v>#DIV/0!</v>
      </c>
      <c r="C104" s="166" t="e">
        <f>SUM(B101/(E103*E104/100))</f>
        <v>#DIV/0!</v>
      </c>
      <c r="D104" s="73" t="s">
        <v>236</v>
      </c>
      <c r="E104" s="167">
        <v>0</v>
      </c>
      <c r="F104" s="184">
        <v>35</v>
      </c>
      <c r="G104" s="176"/>
      <c r="H104" s="187"/>
      <c r="OA104" s="136"/>
      <c r="OB104" s="136"/>
      <c r="OC104" s="136"/>
      <c r="OD104" s="136"/>
      <c r="OE104" s="136"/>
      <c r="OF104" s="136"/>
      <c r="OG104" s="136"/>
      <c r="OH104" s="136"/>
      <c r="OI104" s="136"/>
      <c r="OJ104" s="136"/>
      <c r="OK104" s="136"/>
      <c r="OL104" s="136"/>
      <c r="OM104" s="136"/>
      <c r="ON104" s="136"/>
      <c r="OO104" s="136"/>
      <c r="OP104" s="136"/>
      <c r="OQ104" s="136"/>
      <c r="OR104" s="136"/>
      <c r="OS104" s="136"/>
      <c r="OT104" s="136"/>
      <c r="OU104" s="136"/>
      <c r="OV104" s="136"/>
      <c r="OW104" s="136"/>
      <c r="OX104" s="136"/>
      <c r="OY104" s="136"/>
      <c r="OZ104" s="136"/>
      <c r="PA104" s="136"/>
      <c r="PB104" s="136"/>
      <c r="PC104" s="136"/>
      <c r="PD104" s="136"/>
      <c r="PE104" s="136"/>
      <c r="PF104" s="136"/>
      <c r="PG104" s="136"/>
      <c r="PH104" s="136"/>
      <c r="PI104" s="136"/>
      <c r="PJ104" s="136"/>
      <c r="PK104" s="136"/>
      <c r="PL104" s="136"/>
      <c r="PM104" s="136"/>
      <c r="PN104" s="136"/>
      <c r="PO104" s="136"/>
      <c r="PP104" s="136"/>
      <c r="PQ104" s="136"/>
      <c r="PR104" s="136"/>
      <c r="PS104" s="136"/>
      <c r="PT104" s="136"/>
      <c r="PU104" s="136"/>
      <c r="PV104" s="136"/>
      <c r="PW104" s="136"/>
      <c r="PX104" s="136"/>
      <c r="PY104" s="136"/>
      <c r="PZ104" s="136"/>
      <c r="QA104" s="136"/>
      <c r="QB104" s="136"/>
      <c r="QC104" s="136"/>
      <c r="QD104" s="136"/>
      <c r="QE104" s="136"/>
      <c r="QF104" s="136"/>
      <c r="QG104" s="136"/>
      <c r="QH104" s="136"/>
      <c r="QI104" s="136"/>
      <c r="QJ104" s="136"/>
      <c r="QK104" s="136"/>
      <c r="QL104" s="136"/>
      <c r="QM104" s="136"/>
      <c r="QN104" s="136"/>
      <c r="QO104" s="136"/>
      <c r="QP104" s="136"/>
      <c r="QQ104" s="136"/>
      <c r="QR104" s="136"/>
      <c r="QS104" s="136"/>
      <c r="QT104" s="136"/>
      <c r="QU104" s="136"/>
      <c r="QV104" s="136"/>
      <c r="QW104" s="136"/>
      <c r="QX104" s="136"/>
      <c r="QY104" s="136"/>
      <c r="QZ104" s="136"/>
      <c r="RA104" s="136"/>
      <c r="RB104" s="136"/>
      <c r="RC104" s="136"/>
      <c r="RD104" s="136"/>
      <c r="RE104" s="136"/>
      <c r="RF104" s="136"/>
      <c r="RG104" s="136"/>
      <c r="RH104" s="136"/>
      <c r="RI104" s="136"/>
      <c r="RJ104" s="136"/>
      <c r="RK104" s="136"/>
      <c r="RL104" s="136"/>
      <c r="RM104" s="136"/>
      <c r="RN104" s="136"/>
      <c r="RO104" s="136"/>
      <c r="RP104" s="136"/>
      <c r="RQ104" s="136"/>
      <c r="RR104" s="136"/>
      <c r="RS104" s="136"/>
      <c r="RT104" s="136"/>
      <c r="RU104" s="136"/>
      <c r="RV104" s="136"/>
      <c r="RW104" s="136"/>
      <c r="RX104" s="136"/>
      <c r="RY104" s="136"/>
      <c r="RZ104" s="136"/>
      <c r="SA104" s="136"/>
      <c r="SB104" s="136"/>
      <c r="SC104" s="136"/>
      <c r="SD104" s="136"/>
      <c r="SE104" s="136"/>
      <c r="SF104" s="136"/>
      <c r="SG104" s="136"/>
      <c r="SH104" s="136"/>
      <c r="SI104" s="136"/>
      <c r="SJ104" s="136"/>
      <c r="SK104" s="136"/>
      <c r="SL104" s="136"/>
      <c r="WJ104" s="136"/>
      <c r="WK104" s="136"/>
      <c r="WL104" s="136"/>
      <c r="WM104" s="136"/>
      <c r="WN104" s="136"/>
      <c r="WO104" s="136"/>
      <c r="WP104" s="136"/>
      <c r="WQ104" s="136"/>
      <c r="WR104" s="136"/>
      <c r="WS104" s="136"/>
      <c r="WT104" s="136"/>
      <c r="WU104" s="136"/>
      <c r="WV104" s="136"/>
      <c r="AIW104" s="138"/>
    </row>
    <row r="105" spans="1:1161" s="119" customFormat="1" ht="14.25" hidden="1" customHeight="1" outlineLevel="1">
      <c r="A105" s="208"/>
      <c r="B105" s="307" t="s">
        <v>237</v>
      </c>
      <c r="C105" s="323">
        <v>45</v>
      </c>
      <c r="D105" s="247"/>
      <c r="E105" s="314">
        <v>2.5</v>
      </c>
      <c r="F105" s="322">
        <v>3</v>
      </c>
      <c r="G105" s="313">
        <v>3.5</v>
      </c>
      <c r="H105" s="309">
        <v>4</v>
      </c>
      <c r="OA105" s="136"/>
      <c r="OB105" s="136"/>
      <c r="OC105" s="136"/>
      <c r="OD105" s="136"/>
      <c r="OE105" s="136"/>
      <c r="OF105" s="136"/>
      <c r="OG105" s="136"/>
      <c r="OH105" s="136"/>
      <c r="OI105" s="136"/>
      <c r="OJ105" s="136"/>
      <c r="OK105" s="136"/>
      <c r="OL105" s="136"/>
      <c r="OM105" s="136"/>
      <c r="ON105" s="136"/>
      <c r="OO105" s="136"/>
      <c r="OP105" s="136"/>
      <c r="OQ105" s="136"/>
      <c r="OR105" s="136"/>
      <c r="OS105" s="136"/>
      <c r="OT105" s="136"/>
      <c r="OU105" s="136"/>
      <c r="OV105" s="136"/>
      <c r="OW105" s="136"/>
      <c r="OX105" s="136"/>
      <c r="OY105" s="136"/>
      <c r="OZ105" s="136"/>
      <c r="PA105" s="136"/>
      <c r="PB105" s="136"/>
      <c r="PC105" s="136"/>
      <c r="PD105" s="136"/>
      <c r="PE105" s="136"/>
      <c r="PF105" s="136"/>
      <c r="PG105" s="136"/>
      <c r="PH105" s="136"/>
      <c r="PI105" s="136"/>
      <c r="PJ105" s="136"/>
      <c r="PK105" s="136"/>
      <c r="PL105" s="136"/>
      <c r="PM105" s="136"/>
      <c r="PN105" s="136"/>
      <c r="PO105" s="136"/>
      <c r="PP105" s="136"/>
      <c r="PQ105" s="136"/>
      <c r="PR105" s="136"/>
      <c r="PS105" s="136"/>
      <c r="PT105" s="136"/>
      <c r="PU105" s="136"/>
      <c r="PV105" s="136"/>
      <c r="PW105" s="136"/>
      <c r="PX105" s="136"/>
      <c r="PY105" s="136"/>
      <c r="PZ105" s="136"/>
      <c r="QA105" s="136"/>
      <c r="QB105" s="136"/>
      <c r="QC105" s="136"/>
      <c r="QD105" s="136"/>
      <c r="QE105" s="136"/>
      <c r="QF105" s="136"/>
      <c r="QG105" s="136"/>
      <c r="QH105" s="136"/>
      <c r="QI105" s="136"/>
      <c r="QJ105" s="136"/>
      <c r="QK105" s="136"/>
      <c r="QL105" s="136"/>
      <c r="QM105" s="136"/>
      <c r="QN105" s="136"/>
      <c r="QO105" s="136"/>
      <c r="QP105" s="136"/>
      <c r="QQ105" s="136"/>
      <c r="QR105" s="136"/>
      <c r="QS105" s="136"/>
      <c r="QT105" s="136"/>
      <c r="QU105" s="136"/>
      <c r="QV105" s="136"/>
      <c r="QW105" s="136"/>
      <c r="QX105" s="136"/>
      <c r="QY105" s="136"/>
      <c r="QZ105" s="136"/>
      <c r="RA105" s="136"/>
      <c r="RB105" s="136"/>
      <c r="RC105" s="136"/>
      <c r="RD105" s="136"/>
      <c r="RE105" s="136"/>
      <c r="RF105" s="136"/>
      <c r="RG105" s="136"/>
      <c r="RH105" s="136"/>
      <c r="RI105" s="136"/>
      <c r="RJ105" s="136"/>
      <c r="RK105" s="136"/>
      <c r="RL105" s="136"/>
      <c r="RM105" s="136"/>
      <c r="RN105" s="136"/>
      <c r="RO105" s="136"/>
      <c r="RP105" s="136"/>
      <c r="RQ105" s="136"/>
      <c r="RR105" s="136"/>
      <c r="RS105" s="136"/>
      <c r="RT105" s="136"/>
      <c r="RU105" s="136"/>
      <c r="RV105" s="136"/>
      <c r="RW105" s="136"/>
      <c r="RX105" s="136"/>
      <c r="RY105" s="136"/>
      <c r="RZ105" s="136"/>
      <c r="SA105" s="136"/>
      <c r="SB105" s="136"/>
      <c r="SC105" s="136"/>
      <c r="SD105" s="136"/>
      <c r="SE105" s="136"/>
      <c r="SF105" s="136"/>
      <c r="SG105" s="136"/>
      <c r="SH105" s="136"/>
      <c r="SI105" s="136"/>
      <c r="SJ105" s="136"/>
      <c r="SK105" s="136"/>
      <c r="SL105" s="136"/>
      <c r="WJ105" s="136"/>
      <c r="WK105" s="136"/>
      <c r="WL105" s="136"/>
      <c r="WM105" s="136"/>
      <c r="WN105" s="136"/>
      <c r="WO105" s="136"/>
      <c r="WP105" s="136"/>
      <c r="WQ105" s="136"/>
      <c r="WR105" s="136"/>
      <c r="WS105" s="136"/>
      <c r="WT105" s="136"/>
      <c r="WU105" s="136"/>
      <c r="WV105" s="136"/>
      <c r="AIW105" s="138"/>
      <c r="ALG105" s="312">
        <f t="shared" ref="ALG105:AMF105" si="105">$C105*$E105</f>
        <v>112.5</v>
      </c>
      <c r="ALH105" s="312">
        <f t="shared" si="105"/>
        <v>112.5</v>
      </c>
      <c r="ALI105" s="312">
        <f t="shared" si="105"/>
        <v>112.5</v>
      </c>
      <c r="ALJ105" s="312">
        <f t="shared" si="105"/>
        <v>112.5</v>
      </c>
      <c r="ALK105" s="312">
        <f t="shared" si="105"/>
        <v>112.5</v>
      </c>
      <c r="ALL105" s="312">
        <f t="shared" si="105"/>
        <v>112.5</v>
      </c>
      <c r="ALM105" s="312">
        <f t="shared" si="105"/>
        <v>112.5</v>
      </c>
      <c r="ALN105" s="312">
        <f t="shared" si="105"/>
        <v>112.5</v>
      </c>
      <c r="ALO105" s="312">
        <f t="shared" si="105"/>
        <v>112.5</v>
      </c>
      <c r="ALP105" s="312">
        <f t="shared" si="105"/>
        <v>112.5</v>
      </c>
      <c r="ALQ105" s="312">
        <f t="shared" si="105"/>
        <v>112.5</v>
      </c>
      <c r="ALR105" s="312">
        <f t="shared" si="105"/>
        <v>112.5</v>
      </c>
      <c r="ALS105" s="312">
        <f t="shared" si="105"/>
        <v>112.5</v>
      </c>
      <c r="ALT105" s="312">
        <f t="shared" si="105"/>
        <v>112.5</v>
      </c>
      <c r="ALU105" s="312">
        <f t="shared" si="105"/>
        <v>112.5</v>
      </c>
      <c r="ALV105" s="312">
        <f t="shared" si="105"/>
        <v>112.5</v>
      </c>
      <c r="ALW105" s="312">
        <f t="shared" si="105"/>
        <v>112.5</v>
      </c>
      <c r="ALX105" s="312">
        <f t="shared" si="105"/>
        <v>112.5</v>
      </c>
      <c r="ALY105" s="312">
        <f t="shared" si="105"/>
        <v>112.5</v>
      </c>
      <c r="ALZ105" s="312">
        <f t="shared" si="105"/>
        <v>112.5</v>
      </c>
      <c r="AMA105" s="312">
        <f t="shared" si="105"/>
        <v>112.5</v>
      </c>
      <c r="AMB105" s="312">
        <f t="shared" si="105"/>
        <v>112.5</v>
      </c>
      <c r="AMC105" s="312">
        <f t="shared" si="105"/>
        <v>112.5</v>
      </c>
      <c r="AMD105" s="312">
        <f t="shared" si="105"/>
        <v>112.5</v>
      </c>
      <c r="AME105" s="312">
        <f t="shared" si="105"/>
        <v>112.5</v>
      </c>
      <c r="AMF105" s="312">
        <f t="shared" si="105"/>
        <v>112.5</v>
      </c>
      <c r="AMG105" s="318">
        <f t="shared" ref="AMG105:AND105" si="106">$C105*$F105</f>
        <v>135</v>
      </c>
      <c r="AMH105" s="318">
        <f t="shared" si="106"/>
        <v>135</v>
      </c>
      <c r="AMI105" s="318">
        <f t="shared" si="106"/>
        <v>135</v>
      </c>
      <c r="AMJ105" s="318">
        <f t="shared" si="106"/>
        <v>135</v>
      </c>
      <c r="AMK105" s="318">
        <f t="shared" si="106"/>
        <v>135</v>
      </c>
      <c r="AML105" s="318">
        <f t="shared" si="106"/>
        <v>135</v>
      </c>
      <c r="AMM105" s="318">
        <f t="shared" si="106"/>
        <v>135</v>
      </c>
      <c r="AMN105" s="318">
        <f t="shared" si="106"/>
        <v>135</v>
      </c>
      <c r="AMO105" s="318">
        <f t="shared" si="106"/>
        <v>135</v>
      </c>
      <c r="AMP105" s="318">
        <f t="shared" si="106"/>
        <v>135</v>
      </c>
      <c r="AMQ105" s="318">
        <f t="shared" si="106"/>
        <v>135</v>
      </c>
      <c r="AMR105" s="318">
        <f t="shared" si="106"/>
        <v>135</v>
      </c>
      <c r="AMS105" s="318">
        <f t="shared" si="106"/>
        <v>135</v>
      </c>
      <c r="AMT105" s="318">
        <f t="shared" si="106"/>
        <v>135</v>
      </c>
      <c r="AMU105" s="318">
        <f t="shared" si="106"/>
        <v>135</v>
      </c>
      <c r="AMV105" s="318">
        <f t="shared" si="106"/>
        <v>135</v>
      </c>
      <c r="AMW105" s="318">
        <f t="shared" si="106"/>
        <v>135</v>
      </c>
      <c r="AMX105" s="318">
        <f t="shared" si="106"/>
        <v>135</v>
      </c>
      <c r="AMY105" s="318">
        <f t="shared" si="106"/>
        <v>135</v>
      </c>
      <c r="AMZ105" s="318">
        <f t="shared" si="106"/>
        <v>135</v>
      </c>
      <c r="ANA105" s="318">
        <f t="shared" si="106"/>
        <v>135</v>
      </c>
      <c r="ANB105" s="318">
        <f t="shared" si="106"/>
        <v>135</v>
      </c>
      <c r="ANC105" s="318">
        <f t="shared" si="106"/>
        <v>135</v>
      </c>
      <c r="AND105" s="318">
        <f t="shared" si="106"/>
        <v>135</v>
      </c>
      <c r="ANE105" s="310">
        <f t="shared" ref="ANE105:ANX105" si="107">$C105*$G105</f>
        <v>157.5</v>
      </c>
      <c r="ANF105" s="310">
        <f t="shared" si="107"/>
        <v>157.5</v>
      </c>
      <c r="ANG105" s="310">
        <f t="shared" si="107"/>
        <v>157.5</v>
      </c>
      <c r="ANH105" s="310">
        <f t="shared" si="107"/>
        <v>157.5</v>
      </c>
      <c r="ANI105" s="310">
        <f t="shared" si="107"/>
        <v>157.5</v>
      </c>
      <c r="ANJ105" s="310">
        <f t="shared" si="107"/>
        <v>157.5</v>
      </c>
      <c r="ANK105" s="310">
        <f t="shared" si="107"/>
        <v>157.5</v>
      </c>
      <c r="ANL105" s="310">
        <f t="shared" si="107"/>
        <v>157.5</v>
      </c>
      <c r="ANM105" s="310">
        <f t="shared" si="107"/>
        <v>157.5</v>
      </c>
      <c r="ANN105" s="310">
        <f t="shared" si="107"/>
        <v>157.5</v>
      </c>
      <c r="ANO105" s="310">
        <f t="shared" si="107"/>
        <v>157.5</v>
      </c>
      <c r="ANP105" s="310">
        <f t="shared" si="107"/>
        <v>157.5</v>
      </c>
      <c r="ANQ105" s="310">
        <f t="shared" si="107"/>
        <v>157.5</v>
      </c>
      <c r="ANR105" s="310">
        <f t="shared" si="107"/>
        <v>157.5</v>
      </c>
      <c r="ANS105" s="310">
        <f t="shared" si="107"/>
        <v>157.5</v>
      </c>
      <c r="ANT105" s="310">
        <f t="shared" si="107"/>
        <v>157.5</v>
      </c>
      <c r="ANU105" s="310">
        <f t="shared" si="107"/>
        <v>157.5</v>
      </c>
      <c r="ANV105" s="310">
        <f t="shared" si="107"/>
        <v>157.5</v>
      </c>
      <c r="ANW105" s="310">
        <f t="shared" si="107"/>
        <v>157.5</v>
      </c>
      <c r="ANX105" s="310">
        <f t="shared" si="107"/>
        <v>157.5</v>
      </c>
      <c r="ANY105" s="311">
        <f t="shared" ref="ANY105:AOG105" si="108">$C105*$H105</f>
        <v>180</v>
      </c>
      <c r="ANZ105" s="311">
        <f t="shared" si="108"/>
        <v>180</v>
      </c>
      <c r="AOA105" s="311">
        <f t="shared" si="108"/>
        <v>180</v>
      </c>
      <c r="AOB105" s="311">
        <f t="shared" si="108"/>
        <v>180</v>
      </c>
      <c r="AOC105" s="311">
        <f t="shared" si="108"/>
        <v>180</v>
      </c>
      <c r="AOD105" s="311">
        <f t="shared" si="108"/>
        <v>180</v>
      </c>
      <c r="AOE105" s="311">
        <f t="shared" si="108"/>
        <v>180</v>
      </c>
      <c r="AOF105" s="311">
        <f t="shared" si="108"/>
        <v>180</v>
      </c>
      <c r="AOG105" s="311">
        <f t="shared" si="108"/>
        <v>180</v>
      </c>
      <c r="AOH105" s="312">
        <f t="shared" ref="AOH105:AOV105" si="109">$C105*$E105</f>
        <v>112.5</v>
      </c>
      <c r="AOI105" s="312">
        <f t="shared" si="109"/>
        <v>112.5</v>
      </c>
      <c r="AOJ105" s="312">
        <f t="shared" si="109"/>
        <v>112.5</v>
      </c>
      <c r="AOK105" s="312">
        <f t="shared" si="109"/>
        <v>112.5</v>
      </c>
      <c r="AOL105" s="312">
        <f t="shared" si="109"/>
        <v>112.5</v>
      </c>
      <c r="AOM105" s="312">
        <f t="shared" si="109"/>
        <v>112.5</v>
      </c>
      <c r="AON105" s="312">
        <f t="shared" si="109"/>
        <v>112.5</v>
      </c>
      <c r="AOO105" s="312">
        <f t="shared" si="109"/>
        <v>112.5</v>
      </c>
      <c r="AOP105" s="312">
        <f t="shared" si="109"/>
        <v>112.5</v>
      </c>
      <c r="AOQ105" s="312">
        <f t="shared" si="109"/>
        <v>112.5</v>
      </c>
      <c r="AOR105" s="312">
        <f t="shared" si="109"/>
        <v>112.5</v>
      </c>
      <c r="AOS105" s="312">
        <f t="shared" si="109"/>
        <v>112.5</v>
      </c>
      <c r="AOT105" s="312">
        <f t="shared" si="109"/>
        <v>112.5</v>
      </c>
      <c r="AOU105" s="312">
        <f t="shared" si="109"/>
        <v>112.5</v>
      </c>
      <c r="AOV105" s="312">
        <f t="shared" si="109"/>
        <v>112.5</v>
      </c>
    </row>
    <row r="106" spans="1:1161" s="119" customFormat="1" ht="55.5" customHeight="1" collapsed="1">
      <c r="A106" s="88"/>
      <c r="B106" s="435">
        <v>257011</v>
      </c>
      <c r="C106" s="632" t="s">
        <v>949</v>
      </c>
      <c r="D106" s="289" t="s">
        <v>574</v>
      </c>
      <c r="E106" s="149" t="s">
        <v>950</v>
      </c>
      <c r="F106" s="470" t="s">
        <v>327</v>
      </c>
      <c r="G106" s="76"/>
      <c r="H106" s="76"/>
      <c r="OA106" s="136"/>
      <c r="OB106" s="136"/>
      <c r="OC106" s="136"/>
      <c r="OD106" s="136"/>
      <c r="OE106" s="136"/>
      <c r="OF106" s="136"/>
      <c r="OG106" s="136"/>
      <c r="OH106" s="136"/>
      <c r="OI106" s="136"/>
      <c r="OJ106" s="136"/>
      <c r="OK106" s="136"/>
      <c r="OL106" s="136"/>
      <c r="OM106" s="136"/>
      <c r="ON106" s="136"/>
      <c r="OO106" s="136"/>
      <c r="OP106" s="136"/>
      <c r="OQ106" s="136"/>
      <c r="OR106" s="136"/>
      <c r="OS106" s="136"/>
      <c r="OT106" s="136"/>
      <c r="OU106" s="136"/>
      <c r="OV106" s="136"/>
      <c r="OW106" s="136"/>
      <c r="OX106" s="136"/>
      <c r="OY106" s="136"/>
      <c r="OZ106" s="136"/>
      <c r="PA106" s="136"/>
      <c r="PB106" s="136"/>
      <c r="PC106" s="136"/>
      <c r="PD106" s="136"/>
      <c r="PE106" s="136"/>
      <c r="PF106" s="136"/>
      <c r="PG106" s="136"/>
      <c r="PH106" s="136"/>
      <c r="PI106" s="136"/>
      <c r="PJ106" s="136"/>
      <c r="PK106" s="136"/>
      <c r="PL106" s="136"/>
      <c r="PM106" s="136"/>
      <c r="PN106" s="136"/>
      <c r="PO106" s="136"/>
      <c r="PP106" s="136"/>
      <c r="PQ106" s="136"/>
      <c r="PR106" s="136"/>
      <c r="PS106" s="136"/>
      <c r="PT106" s="136"/>
      <c r="PU106" s="136"/>
      <c r="PV106" s="136"/>
      <c r="PW106" s="136"/>
      <c r="PX106" s="136"/>
      <c r="PY106" s="136"/>
      <c r="PZ106" s="136"/>
      <c r="QA106" s="136"/>
      <c r="QB106" s="136"/>
      <c r="QC106" s="136"/>
      <c r="QD106" s="136"/>
      <c r="QE106" s="136"/>
      <c r="QF106" s="136"/>
      <c r="QG106" s="136"/>
      <c r="QH106" s="136"/>
      <c r="QI106" s="136"/>
      <c r="QJ106" s="136"/>
      <c r="QK106" s="136"/>
      <c r="QL106" s="136"/>
      <c r="QM106" s="136"/>
      <c r="QN106" s="136"/>
      <c r="QO106" s="136"/>
      <c r="QP106" s="136"/>
      <c r="QQ106" s="136"/>
      <c r="QR106" s="136"/>
      <c r="QS106" s="136"/>
      <c r="QT106" s="136"/>
      <c r="QU106" s="136"/>
      <c r="QV106" s="136"/>
      <c r="QW106" s="136"/>
      <c r="QX106" s="136"/>
      <c r="QY106" s="136"/>
      <c r="QZ106" s="136"/>
      <c r="RA106" s="136"/>
      <c r="RB106" s="136"/>
      <c r="RC106" s="136"/>
      <c r="RD106" s="136"/>
      <c r="RE106" s="136"/>
      <c r="RF106" s="136"/>
      <c r="RG106" s="136"/>
      <c r="WJ106" s="136"/>
      <c r="WK106" s="136"/>
      <c r="WL106" s="136"/>
      <c r="WM106" s="136"/>
      <c r="WN106" s="136"/>
      <c r="WO106" s="136"/>
      <c r="WP106" s="136"/>
      <c r="WQ106" s="136"/>
      <c r="WR106" s="136"/>
      <c r="WS106" s="136"/>
      <c r="WT106" s="136"/>
      <c r="WU106" s="136"/>
      <c r="WV106" s="136"/>
      <c r="YW106" s="471"/>
      <c r="AEW106" s="317"/>
      <c r="AEX106" s="317"/>
      <c r="AEY106" s="317"/>
      <c r="AEZ106" s="317"/>
      <c r="AFA106" s="317"/>
      <c r="AFB106" s="317"/>
      <c r="AFC106" s="317"/>
      <c r="AFD106" s="317"/>
      <c r="AFE106" s="317"/>
      <c r="AFF106" s="317"/>
      <c r="AFG106" s="317"/>
      <c r="AFH106" s="317"/>
      <c r="AFI106" s="317"/>
      <c r="AFJ106" s="317"/>
      <c r="AFK106" s="317"/>
      <c r="AFL106" s="317"/>
      <c r="AFM106" s="317"/>
      <c r="AFN106" s="317"/>
      <c r="AFO106" s="317"/>
      <c r="AFP106" s="317"/>
      <c r="AFQ106" s="317"/>
      <c r="AFR106" s="317"/>
      <c r="AFS106" s="317"/>
      <c r="AFT106" s="317"/>
      <c r="AFU106" s="317"/>
      <c r="AFV106" s="317"/>
      <c r="AFW106" s="317"/>
      <c r="AFX106" s="317"/>
      <c r="AFY106" s="317"/>
      <c r="AFZ106" s="317"/>
      <c r="AGA106" s="317"/>
      <c r="AGB106" s="317"/>
      <c r="AGC106" s="317"/>
      <c r="AGD106" s="317"/>
      <c r="AGE106" s="317"/>
      <c r="AGF106" s="317"/>
      <c r="AGG106" s="317"/>
      <c r="AGH106" s="317"/>
      <c r="AGI106" s="317"/>
      <c r="AGJ106" s="317"/>
      <c r="AGK106" s="317"/>
      <c r="AGL106" s="317"/>
      <c r="AGM106" s="317"/>
      <c r="AGN106" s="317"/>
      <c r="AGO106" s="317"/>
      <c r="AGP106" s="317"/>
      <c r="AGQ106" s="317"/>
      <c r="AGR106" s="317"/>
      <c r="AGS106" s="317"/>
      <c r="AGT106" s="317"/>
      <c r="AGU106" s="317"/>
      <c r="AGV106" s="317"/>
      <c r="AGW106" s="317"/>
      <c r="AGX106" s="317"/>
      <c r="AGY106" s="317"/>
      <c r="AGZ106" s="317"/>
      <c r="AHA106" s="317"/>
      <c r="AHB106" s="317"/>
      <c r="AHC106" s="317"/>
      <c r="AHD106" s="558" t="s">
        <v>577</v>
      </c>
      <c r="AHE106" s="317"/>
      <c r="AHF106" s="317"/>
      <c r="AHG106" s="317"/>
      <c r="AHH106" s="317"/>
      <c r="AHI106" s="317"/>
      <c r="AHJ106" s="317"/>
      <c r="AHK106" s="317"/>
      <c r="AHL106" s="317"/>
      <c r="AHM106" s="317"/>
      <c r="AHN106" s="317"/>
      <c r="AHO106" s="317"/>
      <c r="AHP106" s="317"/>
      <c r="AHQ106" s="317"/>
      <c r="AHR106" s="317"/>
      <c r="AHS106" s="317"/>
      <c r="AHT106" s="558" t="s">
        <v>933</v>
      </c>
      <c r="AHU106" s="317"/>
      <c r="AHV106" s="317"/>
      <c r="AHW106" s="317"/>
      <c r="AHX106" s="317"/>
      <c r="AHY106" s="317"/>
      <c r="AHZ106" s="317"/>
      <c r="AIA106" s="317"/>
      <c r="AIB106" s="317"/>
      <c r="AIC106" s="317"/>
      <c r="AID106" s="317"/>
      <c r="AIE106" s="317"/>
      <c r="AIF106" s="317"/>
      <c r="AIG106" s="317"/>
      <c r="AIH106" s="317"/>
      <c r="AII106" s="317"/>
      <c r="AIJ106" s="317"/>
      <c r="AIK106" s="317"/>
      <c r="AIL106" s="317"/>
      <c r="AIM106" s="317"/>
      <c r="AIN106" s="317"/>
      <c r="AIO106" s="317"/>
      <c r="AIP106" s="558" t="s">
        <v>946</v>
      </c>
      <c r="AIQ106" s="317"/>
      <c r="AIR106" s="317"/>
      <c r="AIS106" s="317"/>
      <c r="AIT106" s="317"/>
      <c r="AIU106" s="317"/>
      <c r="AIV106" s="317"/>
      <c r="AIW106" s="318"/>
      <c r="AIX106" s="317"/>
      <c r="AIY106" s="317"/>
      <c r="AIZ106" s="317"/>
      <c r="AJA106" s="558"/>
      <c r="AJB106" s="317"/>
      <c r="AJC106" s="317"/>
      <c r="AJD106" s="317"/>
      <c r="AJE106" s="317"/>
      <c r="AJF106" s="317"/>
      <c r="AJG106" s="317"/>
      <c r="AJH106" s="317"/>
      <c r="AJI106" s="317"/>
      <c r="AJJ106" s="317"/>
      <c r="AJK106" s="317"/>
      <c r="AJL106" s="317"/>
      <c r="AJM106" s="317"/>
      <c r="AJN106" s="317"/>
      <c r="AJO106" s="317"/>
      <c r="AJP106" s="317"/>
      <c r="AJQ106" s="317"/>
      <c r="AJR106" s="317"/>
      <c r="AJS106" s="317"/>
      <c r="AJT106" s="317"/>
      <c r="AJU106" s="317"/>
      <c r="AJV106" s="317"/>
      <c r="AJW106" s="317"/>
      <c r="AJX106" s="317"/>
      <c r="AJY106" s="317"/>
      <c r="AJZ106" s="317"/>
      <c r="AKA106" s="317"/>
      <c r="AKB106" s="317"/>
      <c r="AKC106" s="317"/>
      <c r="AKD106" s="317"/>
      <c r="AKE106" s="317"/>
      <c r="AKF106" s="317"/>
      <c r="AKG106" s="317"/>
      <c r="AKH106" s="317"/>
      <c r="AKI106" s="317"/>
      <c r="AKJ106" s="317"/>
      <c r="AKK106" s="317"/>
      <c r="AKL106" s="317"/>
      <c r="AKM106" s="317"/>
      <c r="AKN106" s="317"/>
      <c r="AKO106" s="317"/>
      <c r="AKP106" s="317"/>
      <c r="AKQ106" s="317"/>
      <c r="AKR106" s="317"/>
      <c r="AKS106" s="317"/>
      <c r="AKT106" s="317"/>
      <c r="AKU106" s="317"/>
      <c r="AKV106" s="317"/>
      <c r="AKW106" s="317"/>
      <c r="AKX106" s="317"/>
      <c r="AKY106" s="317"/>
      <c r="AKZ106" s="317"/>
      <c r="ALA106" s="317"/>
      <c r="ALB106" s="317"/>
      <c r="ALC106" s="317"/>
      <c r="ALD106" s="121"/>
      <c r="ALE106" s="121"/>
      <c r="ALF106" s="121"/>
      <c r="ALG106" s="121"/>
      <c r="ALH106" s="121"/>
      <c r="ALI106" s="121"/>
      <c r="ALJ106" s="121"/>
      <c r="ALK106" s="121"/>
      <c r="ALL106" s="121"/>
      <c r="ALM106" s="121"/>
      <c r="ALN106" s="121"/>
      <c r="ALO106" s="121"/>
      <c r="ALP106" s="121"/>
      <c r="ALQ106" s="121"/>
      <c r="ALR106" s="121"/>
      <c r="ALS106" s="121"/>
      <c r="ALT106" s="121"/>
      <c r="ALU106" s="121"/>
      <c r="ALV106" s="121"/>
      <c r="ALW106" s="121"/>
      <c r="ALX106" s="121"/>
      <c r="ALY106" s="121"/>
      <c r="ALZ106" s="121"/>
      <c r="AMA106" s="121"/>
      <c r="AMB106" s="121"/>
      <c r="AMC106" s="121"/>
      <c r="AMD106" s="121"/>
      <c r="AME106" s="121"/>
      <c r="AMF106" s="121"/>
      <c r="AMG106" s="121"/>
      <c r="AMH106" s="121"/>
      <c r="AMI106" s="121"/>
      <c r="AMJ106" s="121"/>
      <c r="AMK106" s="121"/>
      <c r="AML106" s="121"/>
      <c r="AMM106" s="121"/>
      <c r="AMN106" s="121"/>
      <c r="AMO106" s="121"/>
      <c r="AMP106" s="121"/>
      <c r="AMQ106" s="121"/>
      <c r="AMR106" s="121"/>
      <c r="AMS106" s="121"/>
      <c r="AMT106" s="121"/>
      <c r="AMU106" s="121"/>
      <c r="AMV106" s="121"/>
      <c r="AMW106" s="121"/>
      <c r="AMX106" s="121"/>
      <c r="AMY106" s="121"/>
      <c r="AMZ106" s="121"/>
      <c r="ANA106" s="121"/>
      <c r="ANB106" s="121"/>
      <c r="ANC106" s="121"/>
      <c r="AND106" s="121"/>
      <c r="ANE106" s="121"/>
      <c r="ANF106" s="121"/>
      <c r="ANG106" s="121"/>
      <c r="ANH106" s="121"/>
      <c r="ANI106" s="121"/>
      <c r="ANJ106" s="121"/>
      <c r="ANK106" s="121"/>
      <c r="ANL106" s="121"/>
      <c r="ANM106" s="121"/>
      <c r="ANN106" s="121"/>
      <c r="ANO106" s="121"/>
      <c r="ANP106" s="121"/>
      <c r="ANQ106" s="121"/>
      <c r="ANR106" s="121"/>
      <c r="ANS106" s="121"/>
      <c r="ANT106" s="121"/>
      <c r="ANU106" s="121"/>
      <c r="ANV106" s="121"/>
      <c r="ANW106" s="121"/>
      <c r="ANX106" s="121"/>
      <c r="ANY106" s="121"/>
      <c r="ANZ106" s="121"/>
      <c r="AOA106" s="121"/>
      <c r="AOB106" s="121"/>
      <c r="AOC106" s="121"/>
      <c r="AOD106" s="121"/>
      <c r="AOE106" s="121"/>
      <c r="AOF106" s="121"/>
      <c r="AOG106" s="121"/>
      <c r="AOH106" s="121"/>
      <c r="AOI106" s="121"/>
      <c r="AOJ106" s="121"/>
      <c r="AOK106" s="121"/>
      <c r="AOL106" s="121"/>
      <c r="AOM106" s="121"/>
      <c r="AON106" s="121"/>
      <c r="AOO106" s="121"/>
      <c r="AOP106" s="121"/>
      <c r="AOQ106" s="121"/>
      <c r="AOR106" s="121"/>
      <c r="AOS106" s="121"/>
      <c r="AOT106" s="121"/>
      <c r="AOU106" s="121"/>
      <c r="AOV106" s="121"/>
      <c r="AOW106" s="121"/>
      <c r="AOX106" s="121"/>
      <c r="AOY106" s="121"/>
      <c r="AOZ106" s="121"/>
      <c r="APA106" s="121"/>
      <c r="APB106" s="121"/>
      <c r="APC106" s="121"/>
      <c r="APD106" s="121"/>
      <c r="APE106" s="121"/>
      <c r="APF106" s="121"/>
      <c r="APG106" s="121"/>
      <c r="APH106" s="169" t="s">
        <v>582</v>
      </c>
      <c r="API106" s="116" t="s">
        <v>152</v>
      </c>
      <c r="APJ106" s="116" t="s">
        <v>152</v>
      </c>
      <c r="APM106" s="117" t="s">
        <v>153</v>
      </c>
      <c r="APN106" s="118" t="s">
        <v>154</v>
      </c>
      <c r="APO106" s="118" t="s">
        <v>155</v>
      </c>
      <c r="APP106" s="118" t="s">
        <v>156</v>
      </c>
      <c r="APQ106" s="118" t="s">
        <v>156</v>
      </c>
      <c r="APS106" s="118" t="s">
        <v>156</v>
      </c>
      <c r="APT106" s="118" t="s">
        <v>157</v>
      </c>
      <c r="APU106" s="118" t="s">
        <v>157</v>
      </c>
      <c r="APV106" s="84" t="s">
        <v>158</v>
      </c>
      <c r="APW106" s="84" t="s">
        <v>159</v>
      </c>
      <c r="APZ106" s="84" t="s">
        <v>159</v>
      </c>
      <c r="AQA106" s="84" t="s">
        <v>159</v>
      </c>
      <c r="AQB106" s="84" t="s">
        <v>160</v>
      </c>
      <c r="AQC106" s="84" t="s">
        <v>160</v>
      </c>
      <c r="AQD106" s="84" t="s">
        <v>160</v>
      </c>
      <c r="AQE106" s="84" t="s">
        <v>161</v>
      </c>
      <c r="AQG106" s="84" t="s">
        <v>162</v>
      </c>
      <c r="AQN106" s="84" t="s">
        <v>163</v>
      </c>
      <c r="AQO106" s="84" t="s">
        <v>136</v>
      </c>
      <c r="AQP106" s="84" t="s">
        <v>40</v>
      </c>
      <c r="AQQ106" s="84" t="s">
        <v>40</v>
      </c>
      <c r="AQR106" s="121" t="s">
        <v>164</v>
      </c>
      <c r="AQS106" s="84" t="s">
        <v>82</v>
      </c>
      <c r="AQU106" s="91" t="s">
        <v>165</v>
      </c>
      <c r="AQV106" s="513" t="s">
        <v>93</v>
      </c>
      <c r="AQW106" s="513" t="s">
        <v>93</v>
      </c>
      <c r="AQX106" s="84" t="s">
        <v>114</v>
      </c>
      <c r="AQY106" s="84" t="s">
        <v>42</v>
      </c>
      <c r="AQZ106" s="84" t="s">
        <v>42</v>
      </c>
      <c r="ARB106" s="84" t="s">
        <v>42</v>
      </c>
      <c r="ARC106" s="84" t="s">
        <v>42</v>
      </c>
      <c r="ARD106" s="84" t="s">
        <v>42</v>
      </c>
      <c r="ARE106" s="84" t="s">
        <v>42</v>
      </c>
      <c r="ARF106" s="84" t="s">
        <v>42</v>
      </c>
      <c r="ARG106" s="84" t="s">
        <v>42</v>
      </c>
      <c r="ARI106" s="84" t="s">
        <v>585</v>
      </c>
      <c r="ARJ106" s="84" t="s">
        <v>463</v>
      </c>
      <c r="ARK106" s="84" t="s">
        <v>97</v>
      </c>
      <c r="ARL106" s="84" t="s">
        <v>141</v>
      </c>
      <c r="ARM106" s="84" t="s">
        <v>142</v>
      </c>
      <c r="ARP106" s="91" t="s">
        <v>98</v>
      </c>
      <c r="ARQ106" s="201"/>
    </row>
    <row r="107" spans="1:1161" s="119" customFormat="1" ht="14.25" hidden="1" customHeight="1" outlineLevel="1" thickBot="1">
      <c r="A107" s="155" t="s">
        <v>307</v>
      </c>
      <c r="B107" s="519">
        <f>G113</f>
        <v>327.11507703000001</v>
      </c>
      <c r="C107" s="32" t="s">
        <v>308</v>
      </c>
      <c r="D107" s="670">
        <f>SUM(I107:AIK107)</f>
        <v>0</v>
      </c>
      <c r="E107" s="55">
        <f t="shared" ref="E107:E112" si="110">SUM(D107/G107)</f>
        <v>0</v>
      </c>
      <c r="F107" s="179"/>
      <c r="G107" s="49">
        <f>G113*0.249</f>
        <v>81.451654180470001</v>
      </c>
      <c r="H107" s="156">
        <f t="shared" ref="H107:H112" si="111">SUM(I107:ARQ107)</f>
        <v>94</v>
      </c>
      <c r="OA107" s="136"/>
      <c r="OB107" s="136"/>
      <c r="OC107" s="136"/>
      <c r="OD107" s="136"/>
      <c r="OE107" s="136"/>
      <c r="OF107" s="136"/>
      <c r="OG107" s="136"/>
      <c r="OH107" s="136"/>
      <c r="OI107" s="136"/>
      <c r="OJ107" s="136"/>
      <c r="OK107" s="136"/>
      <c r="OL107" s="136"/>
      <c r="OM107" s="136"/>
      <c r="ON107" s="136"/>
      <c r="OO107" s="136"/>
      <c r="OP107" s="136"/>
      <c r="OQ107" s="136"/>
      <c r="OR107" s="136"/>
      <c r="OS107" s="136"/>
      <c r="OT107" s="136"/>
      <c r="OU107" s="136"/>
      <c r="OV107" s="136"/>
      <c r="OW107" s="136"/>
      <c r="OX107" s="136"/>
      <c r="OY107" s="136"/>
      <c r="OZ107" s="136"/>
      <c r="PA107" s="136"/>
      <c r="PB107" s="136"/>
      <c r="PC107" s="136"/>
      <c r="PD107" s="136"/>
      <c r="PE107" s="136"/>
      <c r="PF107" s="136"/>
      <c r="PG107" s="136"/>
      <c r="PH107" s="136"/>
      <c r="PI107" s="136"/>
      <c r="PJ107" s="136"/>
      <c r="PK107" s="136"/>
      <c r="PL107" s="136"/>
      <c r="PM107" s="136"/>
      <c r="PN107" s="136"/>
      <c r="PO107" s="136"/>
      <c r="PP107" s="136"/>
      <c r="PQ107" s="136"/>
      <c r="PR107" s="136"/>
      <c r="PS107" s="136"/>
      <c r="PT107" s="136"/>
      <c r="PU107" s="136"/>
      <c r="PV107" s="136"/>
      <c r="PW107" s="136"/>
      <c r="PX107" s="136"/>
      <c r="PY107" s="136"/>
      <c r="PZ107" s="136"/>
      <c r="QA107" s="136"/>
      <c r="QB107" s="136"/>
      <c r="QC107" s="136"/>
      <c r="QD107" s="136"/>
      <c r="QE107" s="136"/>
      <c r="QF107" s="136"/>
      <c r="QG107" s="136"/>
      <c r="QH107" s="136"/>
      <c r="QI107" s="136"/>
      <c r="QJ107" s="136"/>
      <c r="QK107" s="136"/>
      <c r="QL107" s="136"/>
      <c r="QM107" s="136"/>
      <c r="QN107" s="136"/>
      <c r="QO107" s="136"/>
      <c r="QP107" s="136"/>
      <c r="QQ107" s="136"/>
      <c r="QR107" s="136"/>
      <c r="QS107" s="136"/>
      <c r="QT107" s="136"/>
      <c r="QU107" s="136"/>
      <c r="QV107" s="136"/>
      <c r="QW107" s="136"/>
      <c r="QX107" s="136"/>
      <c r="QY107" s="136"/>
      <c r="QZ107" s="136"/>
      <c r="RA107" s="136"/>
      <c r="RB107" s="136"/>
      <c r="RC107" s="136"/>
      <c r="RD107" s="136"/>
      <c r="RE107" s="136"/>
      <c r="RF107" s="136"/>
      <c r="RG107" s="136"/>
      <c r="WJ107" s="136"/>
      <c r="WK107" s="136"/>
      <c r="WL107" s="136"/>
      <c r="WM107" s="136"/>
      <c r="WN107" s="136"/>
      <c r="WO107" s="136"/>
      <c r="WP107" s="136"/>
      <c r="WQ107" s="136"/>
      <c r="WR107" s="136"/>
      <c r="WS107" s="136"/>
      <c r="WT107" s="136"/>
      <c r="WU107" s="136"/>
      <c r="WV107" s="136"/>
      <c r="AIW107" s="138"/>
      <c r="APH107" s="119">
        <v>10</v>
      </c>
      <c r="API107" s="119">
        <v>10</v>
      </c>
      <c r="APJ107" s="119">
        <v>10</v>
      </c>
      <c r="APM107" s="119">
        <v>10</v>
      </c>
      <c r="APN107" s="119">
        <v>10</v>
      </c>
      <c r="APO107" s="119">
        <v>10</v>
      </c>
      <c r="APP107" s="119">
        <v>10</v>
      </c>
      <c r="APS107" s="119">
        <v>8</v>
      </c>
      <c r="APT107" s="119">
        <v>8</v>
      </c>
      <c r="APU107" s="119">
        <v>8</v>
      </c>
    </row>
    <row r="108" spans="1:1161" s="119" customFormat="1" ht="14.25" hidden="1" customHeight="1" outlineLevel="1" thickBot="1">
      <c r="A108" s="157" t="s">
        <v>309</v>
      </c>
      <c r="B108" s="59"/>
      <c r="C108" s="32" t="s">
        <v>310</v>
      </c>
      <c r="D108" s="670">
        <f t="shared" ref="D108:D112" si="112">SUM(I108:AIK108)</f>
        <v>0</v>
      </c>
      <c r="E108" s="55">
        <f t="shared" si="110"/>
        <v>0</v>
      </c>
      <c r="F108" s="179"/>
      <c r="G108" s="49">
        <f>G113*0.167</f>
        <v>54.628217864010004</v>
      </c>
      <c r="H108" s="156">
        <f t="shared" si="111"/>
        <v>64</v>
      </c>
      <c r="OA108" s="136"/>
      <c r="OB108" s="136"/>
      <c r="OC108" s="136"/>
      <c r="OD108" s="136"/>
      <c r="OE108" s="136"/>
      <c r="OF108" s="136"/>
      <c r="OG108" s="136"/>
      <c r="OH108" s="136"/>
      <c r="OI108" s="136"/>
      <c r="OJ108" s="136"/>
      <c r="OK108" s="136"/>
      <c r="OL108" s="136"/>
      <c r="OM108" s="136"/>
      <c r="ON108" s="136"/>
      <c r="OO108" s="136"/>
      <c r="OP108" s="136"/>
      <c r="OQ108" s="136"/>
      <c r="OR108" s="136"/>
      <c r="OS108" s="136"/>
      <c r="OT108" s="136"/>
      <c r="OU108" s="136"/>
      <c r="OV108" s="136"/>
      <c r="OW108" s="136"/>
      <c r="OX108" s="136"/>
      <c r="OY108" s="136"/>
      <c r="OZ108" s="136"/>
      <c r="PA108" s="136"/>
      <c r="PB108" s="136"/>
      <c r="PC108" s="136"/>
      <c r="PD108" s="136"/>
      <c r="PE108" s="136"/>
      <c r="PF108" s="136"/>
      <c r="PG108" s="136"/>
      <c r="PH108" s="136"/>
      <c r="PI108" s="136"/>
      <c r="PJ108" s="136"/>
      <c r="PK108" s="136"/>
      <c r="PL108" s="136"/>
      <c r="PM108" s="136"/>
      <c r="PN108" s="136"/>
      <c r="PO108" s="136"/>
      <c r="PP108" s="136"/>
      <c r="PQ108" s="136"/>
      <c r="PR108" s="136"/>
      <c r="PS108" s="136"/>
      <c r="PT108" s="136"/>
      <c r="PU108" s="136"/>
      <c r="PV108" s="136"/>
      <c r="PW108" s="136"/>
      <c r="PX108" s="136"/>
      <c r="PY108" s="136"/>
      <c r="PZ108" s="136"/>
      <c r="QA108" s="136"/>
      <c r="QB108" s="136"/>
      <c r="QC108" s="136"/>
      <c r="QD108" s="136"/>
      <c r="QE108" s="136"/>
      <c r="QF108" s="136"/>
      <c r="QG108" s="136"/>
      <c r="QH108" s="136"/>
      <c r="QI108" s="136"/>
      <c r="QJ108" s="136"/>
      <c r="QK108" s="136"/>
      <c r="QL108" s="136"/>
      <c r="QM108" s="136"/>
      <c r="QN108" s="136"/>
      <c r="QO108" s="136"/>
      <c r="QP108" s="136"/>
      <c r="QQ108" s="136"/>
      <c r="QR108" s="136"/>
      <c r="QS108" s="136"/>
      <c r="QT108" s="136"/>
      <c r="QU108" s="136"/>
      <c r="QV108" s="136"/>
      <c r="QW108" s="136"/>
      <c r="QX108" s="136"/>
      <c r="QY108" s="136"/>
      <c r="QZ108" s="136"/>
      <c r="RA108" s="136"/>
      <c r="RB108" s="136"/>
      <c r="RC108" s="136"/>
      <c r="RD108" s="136"/>
      <c r="RE108" s="136"/>
      <c r="RF108" s="136"/>
      <c r="RG108" s="136"/>
      <c r="WJ108" s="136"/>
      <c r="WK108" s="136"/>
      <c r="WL108" s="136"/>
      <c r="WM108" s="136"/>
      <c r="WN108" s="136"/>
      <c r="WO108" s="136"/>
      <c r="WP108" s="136"/>
      <c r="WQ108" s="136"/>
      <c r="WR108" s="136"/>
      <c r="WS108" s="136"/>
      <c r="WT108" s="136"/>
      <c r="WU108" s="136"/>
      <c r="WV108" s="136"/>
      <c r="AIW108" s="138"/>
      <c r="APO108" s="119">
        <v>8</v>
      </c>
      <c r="APP108" s="119">
        <v>8</v>
      </c>
      <c r="APS108" s="119">
        <v>8</v>
      </c>
      <c r="APT108" s="119">
        <v>8</v>
      </c>
      <c r="AQC108" s="119">
        <v>8</v>
      </c>
      <c r="AQD108" s="119">
        <v>8</v>
      </c>
      <c r="AQE108" s="119">
        <v>8</v>
      </c>
      <c r="AQG108" s="119">
        <v>8</v>
      </c>
    </row>
    <row r="109" spans="1:1161" s="119" customFormat="1" ht="14.25" hidden="1" customHeight="1" outlineLevel="1" thickBot="1">
      <c r="A109" s="158" t="s">
        <v>311</v>
      </c>
      <c r="B109" s="61"/>
      <c r="C109" s="32" t="s">
        <v>312</v>
      </c>
      <c r="D109" s="670">
        <f t="shared" si="112"/>
        <v>0</v>
      </c>
      <c r="E109" s="55">
        <f t="shared" si="110"/>
        <v>0</v>
      </c>
      <c r="F109" s="180"/>
      <c r="G109" s="49">
        <f>G113*0.203</f>
        <v>66.404360637090008</v>
      </c>
      <c r="H109" s="156">
        <f t="shared" si="111"/>
        <v>80</v>
      </c>
      <c r="OA109" s="136"/>
      <c r="OB109" s="136"/>
      <c r="OC109" s="136"/>
      <c r="OD109" s="136"/>
      <c r="OE109" s="136"/>
      <c r="OF109" s="136"/>
      <c r="OG109" s="136"/>
      <c r="OH109" s="136"/>
      <c r="OI109" s="136"/>
      <c r="OJ109" s="136"/>
      <c r="OK109" s="136"/>
      <c r="OL109" s="136"/>
      <c r="OM109" s="136"/>
      <c r="ON109" s="136"/>
      <c r="OO109" s="136"/>
      <c r="OP109" s="136"/>
      <c r="OQ109" s="136"/>
      <c r="OR109" s="136"/>
      <c r="OS109" s="136"/>
      <c r="OT109" s="136"/>
      <c r="OU109" s="136"/>
      <c r="OV109" s="136"/>
      <c r="OW109" s="136"/>
      <c r="OX109" s="136"/>
      <c r="OY109" s="136"/>
      <c r="OZ109" s="136"/>
      <c r="PA109" s="136"/>
      <c r="PB109" s="136"/>
      <c r="PC109" s="136"/>
      <c r="PD109" s="136"/>
      <c r="PE109" s="136"/>
      <c r="PF109" s="136"/>
      <c r="PG109" s="136"/>
      <c r="PH109" s="136"/>
      <c r="PI109" s="136"/>
      <c r="PJ109" s="136"/>
      <c r="PK109" s="136"/>
      <c r="PL109" s="136"/>
      <c r="PM109" s="136"/>
      <c r="PN109" s="136"/>
      <c r="PO109" s="136"/>
      <c r="PP109" s="136"/>
      <c r="PQ109" s="136"/>
      <c r="PR109" s="136"/>
      <c r="PS109" s="136"/>
      <c r="PT109" s="136"/>
      <c r="PU109" s="136"/>
      <c r="PV109" s="136"/>
      <c r="PW109" s="136"/>
      <c r="PX109" s="136"/>
      <c r="PY109" s="136"/>
      <c r="PZ109" s="136"/>
      <c r="QA109" s="136"/>
      <c r="QB109" s="136"/>
      <c r="QC109" s="136"/>
      <c r="QD109" s="136"/>
      <c r="QE109" s="136"/>
      <c r="QF109" s="136"/>
      <c r="QG109" s="136"/>
      <c r="QH109" s="136"/>
      <c r="QI109" s="136"/>
      <c r="QJ109" s="136"/>
      <c r="QK109" s="136"/>
      <c r="QL109" s="136"/>
      <c r="QM109" s="136"/>
      <c r="QN109" s="136"/>
      <c r="QO109" s="136"/>
      <c r="QP109" s="136"/>
      <c r="QQ109" s="136"/>
      <c r="QR109" s="136"/>
      <c r="QS109" s="136"/>
      <c r="QT109" s="136"/>
      <c r="QU109" s="136"/>
      <c r="QV109" s="136"/>
      <c r="QW109" s="136"/>
      <c r="QX109" s="136"/>
      <c r="QY109" s="136"/>
      <c r="QZ109" s="136"/>
      <c r="RA109" s="136"/>
      <c r="RB109" s="136"/>
      <c r="RC109" s="136"/>
      <c r="RD109" s="136"/>
      <c r="RE109" s="136"/>
      <c r="RF109" s="136"/>
      <c r="RG109" s="136"/>
      <c r="WJ109" s="136"/>
      <c r="WK109" s="136"/>
      <c r="WL109" s="136"/>
      <c r="WM109" s="136"/>
      <c r="WN109" s="136"/>
      <c r="WO109" s="136"/>
      <c r="WP109" s="136"/>
      <c r="WQ109" s="136"/>
      <c r="WR109" s="136"/>
      <c r="WS109" s="136"/>
      <c r="WT109" s="136"/>
      <c r="WU109" s="136"/>
      <c r="WV109" s="136"/>
      <c r="AIW109" s="138"/>
      <c r="APU109" s="119">
        <v>8</v>
      </c>
      <c r="APV109" s="119">
        <v>8</v>
      </c>
      <c r="APW109" s="119">
        <v>8</v>
      </c>
      <c r="APZ109" s="119">
        <v>8</v>
      </c>
      <c r="AQA109" s="119">
        <v>8</v>
      </c>
      <c r="AQG109" s="119">
        <v>8</v>
      </c>
      <c r="AQN109" s="119">
        <v>8</v>
      </c>
      <c r="AQO109" s="119">
        <v>8</v>
      </c>
      <c r="AQP109" s="119">
        <v>8</v>
      </c>
      <c r="AQQ109" s="119">
        <v>8</v>
      </c>
    </row>
    <row r="110" spans="1:1161" s="119" customFormat="1" ht="14.25" hidden="1" customHeight="1" outlineLevel="1" thickBot="1">
      <c r="A110" s="159"/>
      <c r="B110" s="520" t="s">
        <v>313</v>
      </c>
      <c r="C110" s="40" t="s">
        <v>314</v>
      </c>
      <c r="D110" s="670">
        <f t="shared" si="112"/>
        <v>0</v>
      </c>
      <c r="E110" s="55">
        <f t="shared" si="110"/>
        <v>0</v>
      </c>
      <c r="F110" s="179"/>
      <c r="G110" s="49">
        <f>G113*0.055</f>
        <v>17.99132923665</v>
      </c>
      <c r="H110" s="156">
        <f t="shared" si="111"/>
        <v>24</v>
      </c>
      <c r="OA110" s="136"/>
      <c r="OB110" s="136"/>
      <c r="OC110" s="136"/>
      <c r="OD110" s="136"/>
      <c r="OE110" s="136"/>
      <c r="OF110" s="136"/>
      <c r="OG110" s="136"/>
      <c r="OH110" s="136"/>
      <c r="OI110" s="136"/>
      <c r="OJ110" s="136"/>
      <c r="OK110" s="136"/>
      <c r="OL110" s="136"/>
      <c r="OM110" s="136"/>
      <c r="ON110" s="136"/>
      <c r="OO110" s="136"/>
      <c r="OP110" s="136"/>
      <c r="OQ110" s="136"/>
      <c r="OR110" s="136"/>
      <c r="OS110" s="136"/>
      <c r="OT110" s="136"/>
      <c r="OU110" s="136"/>
      <c r="OV110" s="136"/>
      <c r="OW110" s="136"/>
      <c r="OX110" s="136"/>
      <c r="OY110" s="136"/>
      <c r="OZ110" s="136"/>
      <c r="PA110" s="136"/>
      <c r="PB110" s="136"/>
      <c r="PC110" s="136"/>
      <c r="PD110" s="136"/>
      <c r="PE110" s="136"/>
      <c r="PF110" s="136"/>
      <c r="PG110" s="136"/>
      <c r="PH110" s="136"/>
      <c r="PI110" s="136"/>
      <c r="PJ110" s="136"/>
      <c r="PK110" s="136"/>
      <c r="PL110" s="136"/>
      <c r="PM110" s="136"/>
      <c r="PN110" s="136"/>
      <c r="PO110" s="136"/>
      <c r="PP110" s="136"/>
      <c r="PQ110" s="136"/>
      <c r="PR110" s="136"/>
      <c r="PS110" s="136"/>
      <c r="PT110" s="136"/>
      <c r="PU110" s="136"/>
      <c r="PV110" s="136"/>
      <c r="PW110" s="136"/>
      <c r="PX110" s="136"/>
      <c r="PY110" s="136"/>
      <c r="PZ110" s="136"/>
      <c r="QA110" s="136"/>
      <c r="QB110" s="136"/>
      <c r="QC110" s="136"/>
      <c r="QD110" s="136"/>
      <c r="QE110" s="136"/>
      <c r="QF110" s="136"/>
      <c r="QG110" s="136"/>
      <c r="QH110" s="136"/>
      <c r="QI110" s="136"/>
      <c r="QJ110" s="136"/>
      <c r="QK110" s="136"/>
      <c r="QL110" s="136"/>
      <c r="QM110" s="136"/>
      <c r="QN110" s="136"/>
      <c r="QO110" s="136"/>
      <c r="QP110" s="136"/>
      <c r="QQ110" s="136"/>
      <c r="QR110" s="136"/>
      <c r="QS110" s="136"/>
      <c r="QT110" s="136"/>
      <c r="QU110" s="136"/>
      <c r="QV110" s="136"/>
      <c r="QW110" s="136"/>
      <c r="QX110" s="136"/>
      <c r="QY110" s="136"/>
      <c r="QZ110" s="136"/>
      <c r="RA110" s="136"/>
      <c r="RB110" s="136"/>
      <c r="RC110" s="136"/>
      <c r="RD110" s="136"/>
      <c r="RE110" s="136"/>
      <c r="RF110" s="136"/>
      <c r="RG110" s="136"/>
      <c r="WJ110" s="136"/>
      <c r="WK110" s="136"/>
      <c r="WL110" s="136"/>
      <c r="WM110" s="136"/>
      <c r="WN110" s="136"/>
      <c r="WO110" s="136"/>
      <c r="WP110" s="136"/>
      <c r="WQ110" s="136"/>
      <c r="WR110" s="136"/>
      <c r="WS110" s="136"/>
      <c r="WT110" s="136"/>
      <c r="WU110" s="136"/>
      <c r="WV110" s="136"/>
      <c r="AIW110" s="138"/>
      <c r="AQA110" s="119">
        <v>6</v>
      </c>
      <c r="AQB110" s="119">
        <v>6</v>
      </c>
      <c r="AQE110" s="119">
        <v>6</v>
      </c>
      <c r="AQN110" s="119">
        <v>6</v>
      </c>
    </row>
    <row r="111" spans="1:1161" s="119" customFormat="1" ht="14.25" hidden="1" customHeight="1" outlineLevel="1" thickBot="1">
      <c r="A111" s="159"/>
      <c r="B111" s="160">
        <f>D113</f>
        <v>0</v>
      </c>
      <c r="C111" s="40" t="s">
        <v>315</v>
      </c>
      <c r="D111" s="670">
        <f t="shared" si="112"/>
        <v>0</v>
      </c>
      <c r="E111" s="55">
        <f t="shared" si="110"/>
        <v>0</v>
      </c>
      <c r="F111" s="179"/>
      <c r="G111" s="49">
        <f>G113*0.073</f>
        <v>23.879400623189998</v>
      </c>
      <c r="H111" s="156">
        <f t="shared" si="111"/>
        <v>27</v>
      </c>
      <c r="OA111" s="136"/>
      <c r="OB111" s="136"/>
      <c r="OC111" s="136"/>
      <c r="OD111" s="136"/>
      <c r="OE111" s="136"/>
      <c r="OF111" s="136"/>
      <c r="OG111" s="136"/>
      <c r="OH111" s="136"/>
      <c r="OI111" s="136"/>
      <c r="OJ111" s="136"/>
      <c r="OK111" s="136"/>
      <c r="OL111" s="136"/>
      <c r="OM111" s="136"/>
      <c r="ON111" s="136"/>
      <c r="OO111" s="136"/>
      <c r="OP111" s="136"/>
      <c r="OQ111" s="136"/>
      <c r="OR111" s="136"/>
      <c r="OS111" s="136"/>
      <c r="OT111" s="136"/>
      <c r="OU111" s="136"/>
      <c r="OV111" s="136"/>
      <c r="OW111" s="136"/>
      <c r="OX111" s="136"/>
      <c r="OY111" s="136"/>
      <c r="OZ111" s="136"/>
      <c r="PA111" s="136"/>
      <c r="PB111" s="136"/>
      <c r="PC111" s="136"/>
      <c r="PD111" s="136"/>
      <c r="PE111" s="136"/>
      <c r="PF111" s="136"/>
      <c r="PG111" s="136"/>
      <c r="PH111" s="136"/>
      <c r="PI111" s="136"/>
      <c r="PJ111" s="136"/>
      <c r="PK111" s="136"/>
      <c r="PL111" s="136"/>
      <c r="PM111" s="136"/>
      <c r="PN111" s="136"/>
      <c r="PO111" s="136"/>
      <c r="PP111" s="136"/>
      <c r="PQ111" s="136"/>
      <c r="PR111" s="136"/>
      <c r="PS111" s="136"/>
      <c r="PT111" s="136"/>
      <c r="PU111" s="136"/>
      <c r="PV111" s="136"/>
      <c r="PW111" s="136"/>
      <c r="PX111" s="136"/>
      <c r="PY111" s="136"/>
      <c r="PZ111" s="136"/>
      <c r="QA111" s="136"/>
      <c r="QB111" s="136"/>
      <c r="QC111" s="136"/>
      <c r="QD111" s="136"/>
      <c r="QE111" s="136"/>
      <c r="QF111" s="136"/>
      <c r="QG111" s="136"/>
      <c r="QH111" s="136"/>
      <c r="QI111" s="136"/>
      <c r="QJ111" s="136"/>
      <c r="QK111" s="136"/>
      <c r="QL111" s="136"/>
      <c r="QM111" s="136"/>
      <c r="QN111" s="136"/>
      <c r="QO111" s="136"/>
      <c r="QP111" s="136"/>
      <c r="QQ111" s="136"/>
      <c r="QR111" s="136"/>
      <c r="QS111" s="136"/>
      <c r="QT111" s="136"/>
      <c r="QU111" s="136"/>
      <c r="QV111" s="136"/>
      <c r="QW111" s="136"/>
      <c r="QX111" s="136"/>
      <c r="QY111" s="136"/>
      <c r="QZ111" s="136"/>
      <c r="RA111" s="136"/>
      <c r="RB111" s="136"/>
      <c r="RC111" s="136"/>
      <c r="RD111" s="136"/>
      <c r="RE111" s="136"/>
      <c r="RF111" s="136"/>
      <c r="RG111" s="136"/>
      <c r="WJ111" s="136"/>
      <c r="WK111" s="136"/>
      <c r="WL111" s="136"/>
      <c r="WM111" s="136"/>
      <c r="WN111" s="136"/>
      <c r="WO111" s="136"/>
      <c r="WP111" s="136"/>
      <c r="WQ111" s="136"/>
      <c r="WR111" s="136"/>
      <c r="WS111" s="136"/>
      <c r="WT111" s="136"/>
      <c r="WU111" s="136"/>
      <c r="WV111" s="136"/>
      <c r="AIW111" s="138"/>
      <c r="AQY111" s="119">
        <v>4</v>
      </c>
      <c r="AQZ111" s="119">
        <v>4</v>
      </c>
      <c r="ARB111" s="119">
        <v>4</v>
      </c>
      <c r="ARC111" s="119">
        <v>4</v>
      </c>
      <c r="ARD111" s="119">
        <v>4</v>
      </c>
      <c r="ARE111" s="119">
        <v>4</v>
      </c>
      <c r="ARJ111" s="119">
        <v>3</v>
      </c>
    </row>
    <row r="112" spans="1:1161" s="119" customFormat="1" ht="14.25" hidden="1" customHeight="1" outlineLevel="1" thickBot="1">
      <c r="A112" s="161" t="s">
        <v>316</v>
      </c>
      <c r="B112" s="162" t="e">
        <f>SUM(B111/(B107*E114/100))</f>
        <v>#DIV/0!</v>
      </c>
      <c r="C112" s="32" t="s">
        <v>317</v>
      </c>
      <c r="D112" s="670">
        <f t="shared" si="112"/>
        <v>0</v>
      </c>
      <c r="E112" s="55">
        <f t="shared" si="110"/>
        <v>0</v>
      </c>
      <c r="F112" s="179"/>
      <c r="G112" s="49">
        <f>G113*0.258</f>
        <v>84.395689873740011</v>
      </c>
      <c r="H112" s="156">
        <f t="shared" si="111"/>
        <v>92</v>
      </c>
      <c r="OA112" s="136"/>
      <c r="OB112" s="136"/>
      <c r="OC112" s="136"/>
      <c r="OD112" s="136"/>
      <c r="OE112" s="136"/>
      <c r="OF112" s="136"/>
      <c r="OG112" s="136"/>
      <c r="OH112" s="136"/>
      <c r="OI112" s="136"/>
      <c r="OJ112" s="136"/>
      <c r="OK112" s="136"/>
      <c r="OL112" s="136"/>
      <c r="OM112" s="136"/>
      <c r="ON112" s="136"/>
      <c r="OO112" s="136"/>
      <c r="OP112" s="136"/>
      <c r="OQ112" s="136"/>
      <c r="OR112" s="136"/>
      <c r="OS112" s="136"/>
      <c r="OT112" s="136"/>
      <c r="OU112" s="136"/>
      <c r="OV112" s="136"/>
      <c r="OW112" s="136"/>
      <c r="OX112" s="136"/>
      <c r="OY112" s="136"/>
      <c r="OZ112" s="136"/>
      <c r="PA112" s="136"/>
      <c r="PB112" s="136"/>
      <c r="PC112" s="136"/>
      <c r="PD112" s="136"/>
      <c r="PE112" s="136"/>
      <c r="PF112" s="136"/>
      <c r="PG112" s="136"/>
      <c r="PH112" s="136"/>
      <c r="PI112" s="136"/>
      <c r="PJ112" s="136"/>
      <c r="PK112" s="136"/>
      <c r="PL112" s="136"/>
      <c r="PM112" s="136"/>
      <c r="PN112" s="136"/>
      <c r="PO112" s="136"/>
      <c r="PP112" s="136"/>
      <c r="PQ112" s="136"/>
      <c r="PR112" s="136"/>
      <c r="PS112" s="136"/>
      <c r="PT112" s="136"/>
      <c r="PU112" s="136"/>
      <c r="PV112" s="136"/>
      <c r="PW112" s="136"/>
      <c r="PX112" s="136"/>
      <c r="PY112" s="136"/>
      <c r="PZ112" s="136"/>
      <c r="QA112" s="136"/>
      <c r="QB112" s="136"/>
      <c r="QC112" s="136"/>
      <c r="QD112" s="136"/>
      <c r="QE112" s="136"/>
      <c r="QF112" s="136"/>
      <c r="QG112" s="136"/>
      <c r="QH112" s="136"/>
      <c r="QI112" s="136"/>
      <c r="QJ112" s="136"/>
      <c r="QK112" s="136"/>
      <c r="QL112" s="136"/>
      <c r="QM112" s="136"/>
      <c r="QN112" s="136"/>
      <c r="QO112" s="136"/>
      <c r="QP112" s="136"/>
      <c r="QQ112" s="136"/>
      <c r="QR112" s="136"/>
      <c r="QS112" s="136"/>
      <c r="QT112" s="136"/>
      <c r="QU112" s="136"/>
      <c r="QV112" s="136"/>
      <c r="QW112" s="136"/>
      <c r="QX112" s="136"/>
      <c r="QY112" s="136"/>
      <c r="QZ112" s="136"/>
      <c r="RA112" s="136"/>
      <c r="RB112" s="136"/>
      <c r="RC112" s="136"/>
      <c r="RD112" s="136"/>
      <c r="RE112" s="136"/>
      <c r="RF112" s="136"/>
      <c r="RG112" s="136"/>
      <c r="WJ112" s="136"/>
      <c r="WK112" s="136"/>
      <c r="WL112" s="136"/>
      <c r="WM112" s="136"/>
      <c r="WN112" s="136"/>
      <c r="WO112" s="136"/>
      <c r="WP112" s="136"/>
      <c r="WQ112" s="136"/>
      <c r="WR112" s="136"/>
      <c r="WS112" s="136"/>
      <c r="WT112" s="136"/>
      <c r="WU112" s="136"/>
      <c r="WV112" s="136"/>
      <c r="AIW112" s="138"/>
      <c r="AQO112" s="119">
        <v>4</v>
      </c>
      <c r="AQP112" s="119">
        <v>4</v>
      </c>
      <c r="AQQ112" s="119">
        <v>4</v>
      </c>
      <c r="AQR112" s="119">
        <v>4</v>
      </c>
      <c r="AQS112" s="119">
        <v>4</v>
      </c>
      <c r="AQU112" s="119">
        <v>4</v>
      </c>
      <c r="AQX112" s="119">
        <v>4</v>
      </c>
      <c r="AQY112" s="119">
        <v>4</v>
      </c>
      <c r="AQZ112" s="119">
        <v>4</v>
      </c>
      <c r="ARB112" s="119">
        <v>4</v>
      </c>
      <c r="ARC112" s="119">
        <v>4</v>
      </c>
      <c r="ARD112" s="119">
        <v>4</v>
      </c>
      <c r="ARE112" s="119">
        <v>4</v>
      </c>
      <c r="ARF112" s="119">
        <v>4</v>
      </c>
      <c r="ARG112" s="119">
        <v>4</v>
      </c>
      <c r="ARI112" s="119">
        <v>6</v>
      </c>
      <c r="ARJ112" s="119">
        <v>2</v>
      </c>
      <c r="ARK112" s="119">
        <v>6</v>
      </c>
      <c r="ARL112" s="119">
        <v>6</v>
      </c>
      <c r="ARM112" s="119">
        <v>6</v>
      </c>
      <c r="ARP112" s="119">
        <v>4</v>
      </c>
      <c r="ARQ112" s="119">
        <v>2</v>
      </c>
    </row>
    <row r="113" spans="1:1161" s="119" customFormat="1" ht="14.25" hidden="1" customHeight="1" outlineLevel="1" thickBot="1">
      <c r="A113" s="157" t="s">
        <v>316</v>
      </c>
      <c r="B113" s="163" t="e">
        <f>SUM(B111/(B108*E114/100))</f>
        <v>#DIV/0!</v>
      </c>
      <c r="C113" s="164" t="s">
        <v>318</v>
      </c>
      <c r="D113" s="671">
        <f>SUM(D107:D112)</f>
        <v>0</v>
      </c>
      <c r="E113" s="182">
        <v>6.0129999999999999</v>
      </c>
      <c r="F113" s="183"/>
      <c r="G113" s="49">
        <f>((E113/F114*1000)*-0.0213+67.209)*E113</f>
        <v>327.11507703000001</v>
      </c>
      <c r="H113" s="156">
        <f>SUM(H107:H112)</f>
        <v>381</v>
      </c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147"/>
      <c r="AO113" s="147"/>
      <c r="AP113" s="147"/>
      <c r="AQ113" s="147"/>
      <c r="OA113" s="136"/>
      <c r="OB113" s="136"/>
      <c r="OC113" s="136"/>
      <c r="OD113" s="136"/>
      <c r="OE113" s="136"/>
      <c r="OF113" s="136"/>
      <c r="OG113" s="136"/>
      <c r="OH113" s="136"/>
      <c r="OI113" s="136"/>
      <c r="OJ113" s="136"/>
      <c r="OK113" s="136"/>
      <c r="OL113" s="136"/>
      <c r="OM113" s="136"/>
      <c r="ON113" s="136"/>
      <c r="OO113" s="136"/>
      <c r="OP113" s="136"/>
      <c r="OQ113" s="136"/>
      <c r="OR113" s="136"/>
      <c r="OS113" s="136"/>
      <c r="OT113" s="136"/>
      <c r="OU113" s="136"/>
      <c r="OV113" s="136"/>
      <c r="OW113" s="136"/>
      <c r="OX113" s="136"/>
      <c r="OY113" s="136"/>
      <c r="OZ113" s="136"/>
      <c r="PA113" s="136"/>
      <c r="PB113" s="136"/>
      <c r="PC113" s="136"/>
      <c r="PD113" s="136"/>
      <c r="PE113" s="136"/>
      <c r="PF113" s="136"/>
      <c r="PG113" s="136"/>
      <c r="PH113" s="136"/>
      <c r="PI113" s="136"/>
      <c r="PJ113" s="136"/>
      <c r="PK113" s="136"/>
      <c r="PL113" s="136"/>
      <c r="PM113" s="136"/>
      <c r="PN113" s="136"/>
      <c r="PO113" s="136"/>
      <c r="PP113" s="136"/>
      <c r="PQ113" s="136"/>
      <c r="PR113" s="136"/>
      <c r="PS113" s="136"/>
      <c r="PT113" s="136"/>
      <c r="PU113" s="136"/>
      <c r="PV113" s="136"/>
      <c r="PW113" s="136"/>
      <c r="PX113" s="136"/>
      <c r="PY113" s="136"/>
      <c r="PZ113" s="136"/>
      <c r="QA113" s="136"/>
      <c r="QB113" s="136"/>
      <c r="QC113" s="136"/>
      <c r="QD113" s="136"/>
      <c r="QE113" s="136"/>
      <c r="QF113" s="136"/>
      <c r="QG113" s="136"/>
      <c r="QH113" s="136"/>
      <c r="QI113" s="136"/>
      <c r="QJ113" s="136"/>
      <c r="QK113" s="136"/>
      <c r="QL113" s="136"/>
      <c r="QM113" s="136"/>
      <c r="QN113" s="136"/>
      <c r="QO113" s="136"/>
      <c r="QP113" s="136"/>
      <c r="QQ113" s="136"/>
      <c r="QR113" s="136"/>
      <c r="QS113" s="136"/>
      <c r="QT113" s="136"/>
      <c r="QU113" s="136"/>
      <c r="QV113" s="136"/>
      <c r="QW113" s="136"/>
      <c r="QX113" s="136"/>
      <c r="QY113" s="136"/>
      <c r="QZ113" s="136"/>
      <c r="RA113" s="136"/>
      <c r="RB113" s="136"/>
      <c r="RC113" s="136"/>
      <c r="RD113" s="136"/>
      <c r="RE113" s="136"/>
      <c r="RF113" s="136"/>
      <c r="RG113" s="136"/>
      <c r="RH113" s="136"/>
      <c r="RI113" s="136"/>
      <c r="RJ113" s="136"/>
      <c r="RK113" s="136"/>
      <c r="RL113" s="136"/>
      <c r="RM113" s="136"/>
      <c r="RN113" s="136"/>
      <c r="RO113" s="136"/>
      <c r="RP113" s="136"/>
      <c r="RQ113" s="136"/>
      <c r="RR113" s="136"/>
      <c r="RS113" s="136"/>
      <c r="RT113" s="136"/>
      <c r="RU113" s="136"/>
      <c r="RV113" s="136"/>
      <c r="RW113" s="136"/>
      <c r="RX113" s="136"/>
      <c r="RY113" s="136"/>
      <c r="RZ113" s="136"/>
      <c r="SA113" s="136"/>
      <c r="SB113" s="136"/>
      <c r="SC113" s="136"/>
      <c r="SD113" s="136"/>
      <c r="SE113" s="136"/>
      <c r="SF113" s="136"/>
      <c r="SG113" s="136"/>
      <c r="SH113" s="136"/>
      <c r="SI113" s="136"/>
      <c r="SJ113" s="136"/>
      <c r="SK113" s="136"/>
      <c r="SL113" s="136"/>
      <c r="WJ113" s="136"/>
      <c r="WK113" s="136"/>
      <c r="WL113" s="136"/>
      <c r="WM113" s="136"/>
      <c r="WN113" s="136"/>
      <c r="WO113" s="136"/>
      <c r="WP113" s="136"/>
      <c r="WQ113" s="136"/>
      <c r="WR113" s="136"/>
      <c r="WS113" s="136"/>
      <c r="WT113" s="136"/>
      <c r="WU113" s="136"/>
      <c r="WV113" s="136"/>
      <c r="AIW113" s="138"/>
    </row>
    <row r="114" spans="1:1161" s="119" customFormat="1" ht="14.25" hidden="1" customHeight="1" outlineLevel="1">
      <c r="A114" s="158" t="s">
        <v>316</v>
      </c>
      <c r="B114" s="165" t="e">
        <f>SUM(B111/(B109*E114/100))</f>
        <v>#DIV/0!</v>
      </c>
      <c r="C114" s="166" t="e">
        <f>SUM(B111/(E113*E114/100))</f>
        <v>#DIV/0!</v>
      </c>
      <c r="D114" s="73" t="s">
        <v>236</v>
      </c>
      <c r="E114" s="167">
        <v>0</v>
      </c>
      <c r="F114" s="184">
        <v>10</v>
      </c>
      <c r="G114" s="176"/>
      <c r="H114" s="187"/>
      <c r="OA114" s="136"/>
      <c r="OB114" s="136"/>
      <c r="OC114" s="136"/>
      <c r="OD114" s="136"/>
      <c r="OE114" s="136"/>
      <c r="OF114" s="136"/>
      <c r="OG114" s="136"/>
      <c r="OH114" s="136"/>
      <c r="OI114" s="136"/>
      <c r="OJ114" s="136"/>
      <c r="OK114" s="136"/>
      <c r="OL114" s="136"/>
      <c r="OM114" s="136"/>
      <c r="ON114" s="136"/>
      <c r="OO114" s="136"/>
      <c r="OP114" s="136"/>
      <c r="OQ114" s="136"/>
      <c r="OR114" s="136"/>
      <c r="OS114" s="136"/>
      <c r="OT114" s="136"/>
      <c r="OU114" s="136"/>
      <c r="OV114" s="136"/>
      <c r="OW114" s="136"/>
      <c r="OX114" s="136"/>
      <c r="OY114" s="136"/>
      <c r="OZ114" s="136"/>
      <c r="PA114" s="136"/>
      <c r="PB114" s="136"/>
      <c r="PC114" s="136"/>
      <c r="PD114" s="136"/>
      <c r="PE114" s="136"/>
      <c r="PF114" s="136"/>
      <c r="PG114" s="136"/>
      <c r="PH114" s="136"/>
      <c r="PI114" s="136"/>
      <c r="PJ114" s="136"/>
      <c r="PK114" s="136"/>
      <c r="PL114" s="136"/>
      <c r="PM114" s="136"/>
      <c r="PN114" s="136"/>
      <c r="PO114" s="136"/>
      <c r="PP114" s="136"/>
      <c r="PQ114" s="136"/>
      <c r="PR114" s="136"/>
      <c r="PS114" s="136"/>
      <c r="PT114" s="136"/>
      <c r="PU114" s="136"/>
      <c r="PV114" s="136"/>
      <c r="PW114" s="136"/>
      <c r="PX114" s="136"/>
      <c r="PY114" s="136"/>
      <c r="PZ114" s="136"/>
      <c r="QA114" s="136"/>
      <c r="QB114" s="136"/>
      <c r="QC114" s="136"/>
      <c r="QD114" s="136"/>
      <c r="QE114" s="136"/>
      <c r="QF114" s="136"/>
      <c r="QG114" s="136"/>
      <c r="QH114" s="136"/>
      <c r="QI114" s="136"/>
      <c r="QJ114" s="136"/>
      <c r="QK114" s="136"/>
      <c r="QL114" s="136"/>
      <c r="QM114" s="136"/>
      <c r="QN114" s="136"/>
      <c r="QO114" s="136"/>
      <c r="QP114" s="136"/>
      <c r="QQ114" s="136"/>
      <c r="QR114" s="136"/>
      <c r="QS114" s="136"/>
      <c r="QT114" s="136"/>
      <c r="QU114" s="136"/>
      <c r="QV114" s="136"/>
      <c r="QW114" s="136"/>
      <c r="QX114" s="136"/>
      <c r="QY114" s="136"/>
      <c r="QZ114" s="136"/>
      <c r="RA114" s="136"/>
      <c r="RB114" s="136"/>
      <c r="RC114" s="136"/>
      <c r="RD114" s="136"/>
      <c r="RE114" s="136"/>
      <c r="RF114" s="136"/>
      <c r="RG114" s="136"/>
      <c r="RH114" s="136"/>
      <c r="RI114" s="136"/>
      <c r="RJ114" s="136"/>
      <c r="RK114" s="136"/>
      <c r="RL114" s="136"/>
      <c r="RM114" s="136"/>
      <c r="RN114" s="136"/>
      <c r="RO114" s="136"/>
      <c r="RP114" s="136"/>
      <c r="RQ114" s="136"/>
      <c r="RR114" s="136"/>
      <c r="RS114" s="136"/>
      <c r="RT114" s="136"/>
      <c r="RU114" s="136"/>
      <c r="RV114" s="136"/>
      <c r="RW114" s="136"/>
      <c r="RX114" s="136"/>
      <c r="RY114" s="136"/>
      <c r="RZ114" s="136"/>
      <c r="SA114" s="136"/>
      <c r="SB114" s="136"/>
      <c r="SC114" s="136"/>
      <c r="SD114" s="136"/>
      <c r="SE114" s="136"/>
      <c r="SF114" s="136"/>
      <c r="SG114" s="136"/>
      <c r="SH114" s="136"/>
      <c r="SI114" s="136"/>
      <c r="SJ114" s="136"/>
      <c r="SK114" s="136"/>
      <c r="SL114" s="136"/>
      <c r="WJ114" s="136"/>
      <c r="WK114" s="136"/>
      <c r="WL114" s="136"/>
      <c r="WM114" s="136"/>
      <c r="WN114" s="136"/>
      <c r="WO114" s="136"/>
      <c r="WP114" s="136"/>
      <c r="WQ114" s="136"/>
      <c r="WR114" s="136"/>
      <c r="WS114" s="136"/>
      <c r="WT114" s="136"/>
      <c r="WU114" s="136"/>
      <c r="WV114" s="136"/>
      <c r="AIW114" s="138"/>
    </row>
    <row r="115" spans="1:1161" s="119" customFormat="1" ht="14.25" hidden="1" customHeight="1" outlineLevel="1">
      <c r="A115" s="208"/>
      <c r="B115" s="307" t="s">
        <v>237</v>
      </c>
      <c r="C115" s="323">
        <v>15</v>
      </c>
      <c r="D115" s="247"/>
      <c r="E115" s="314">
        <v>2.5</v>
      </c>
      <c r="F115" s="322">
        <v>3</v>
      </c>
      <c r="G115" s="313">
        <v>3.5</v>
      </c>
      <c r="H115" s="309">
        <v>4</v>
      </c>
      <c r="OA115" s="136"/>
      <c r="OB115" s="136"/>
      <c r="OC115" s="136"/>
      <c r="OD115" s="136"/>
      <c r="OE115" s="136"/>
      <c r="OF115" s="136"/>
      <c r="OG115" s="136"/>
      <c r="OH115" s="136"/>
      <c r="OI115" s="136"/>
      <c r="OJ115" s="136"/>
      <c r="OK115" s="136"/>
      <c r="OL115" s="136"/>
      <c r="OM115" s="136"/>
      <c r="ON115" s="136"/>
      <c r="OO115" s="136"/>
      <c r="OP115" s="136"/>
      <c r="OQ115" s="136"/>
      <c r="OR115" s="136"/>
      <c r="OS115" s="136"/>
      <c r="OT115" s="136"/>
      <c r="OU115" s="136"/>
      <c r="OV115" s="136"/>
      <c r="OW115" s="136"/>
      <c r="OX115" s="136"/>
      <c r="OY115" s="136"/>
      <c r="OZ115" s="136"/>
      <c r="PA115" s="136"/>
      <c r="PB115" s="136"/>
      <c r="PC115" s="136"/>
      <c r="PD115" s="136"/>
      <c r="PE115" s="136"/>
      <c r="PF115" s="136"/>
      <c r="PG115" s="136"/>
      <c r="PH115" s="136"/>
      <c r="PI115" s="136"/>
      <c r="PJ115" s="136"/>
      <c r="PK115" s="136"/>
      <c r="PL115" s="136"/>
      <c r="PM115" s="136"/>
      <c r="PN115" s="136"/>
      <c r="PO115" s="136"/>
      <c r="PP115" s="136"/>
      <c r="PQ115" s="136"/>
      <c r="PR115" s="136"/>
      <c r="PS115" s="136"/>
      <c r="PT115" s="136"/>
      <c r="PU115" s="136"/>
      <c r="PV115" s="136"/>
      <c r="PW115" s="136"/>
      <c r="PX115" s="136"/>
      <c r="PY115" s="136"/>
      <c r="PZ115" s="136"/>
      <c r="QA115" s="136"/>
      <c r="QB115" s="136"/>
      <c r="QC115" s="136"/>
      <c r="QD115" s="136"/>
      <c r="QE115" s="136"/>
      <c r="QF115" s="136"/>
      <c r="QG115" s="136"/>
      <c r="QH115" s="136"/>
      <c r="QI115" s="136"/>
      <c r="QJ115" s="136"/>
      <c r="QK115" s="136"/>
      <c r="QL115" s="136"/>
      <c r="QM115" s="136"/>
      <c r="QN115" s="136"/>
      <c r="QO115" s="136"/>
      <c r="QP115" s="136"/>
      <c r="QQ115" s="136"/>
      <c r="QR115" s="136"/>
      <c r="QS115" s="136"/>
      <c r="QT115" s="136"/>
      <c r="QU115" s="136"/>
      <c r="QV115" s="136"/>
      <c r="QW115" s="136"/>
      <c r="QX115" s="136"/>
      <c r="QY115" s="136"/>
      <c r="QZ115" s="136"/>
      <c r="RA115" s="136"/>
      <c r="RB115" s="136"/>
      <c r="RC115" s="136"/>
      <c r="RD115" s="136"/>
      <c r="RE115" s="136"/>
      <c r="RF115" s="136"/>
      <c r="RG115" s="136"/>
      <c r="RH115" s="136"/>
      <c r="RI115" s="136"/>
      <c r="RJ115" s="136"/>
      <c r="RK115" s="136"/>
      <c r="RL115" s="136"/>
      <c r="RM115" s="136"/>
      <c r="RN115" s="136"/>
      <c r="RO115" s="136"/>
      <c r="RP115" s="136"/>
      <c r="RQ115" s="136"/>
      <c r="RR115" s="136"/>
      <c r="RS115" s="136"/>
      <c r="RT115" s="136"/>
      <c r="RU115" s="136"/>
      <c r="RV115" s="136"/>
      <c r="RW115" s="136"/>
      <c r="RX115" s="136"/>
      <c r="RY115" s="136"/>
      <c r="RZ115" s="136"/>
      <c r="SA115" s="136"/>
      <c r="SB115" s="136"/>
      <c r="SC115" s="136"/>
      <c r="SD115" s="136"/>
      <c r="SE115" s="136"/>
      <c r="SF115" s="136"/>
      <c r="SG115" s="136"/>
      <c r="SH115" s="136"/>
      <c r="SI115" s="136"/>
      <c r="SJ115" s="136"/>
      <c r="SK115" s="136"/>
      <c r="SL115" s="136"/>
      <c r="WJ115" s="136"/>
      <c r="WK115" s="136"/>
      <c r="WL115" s="136"/>
      <c r="WM115" s="136"/>
      <c r="WN115" s="136"/>
      <c r="WO115" s="136"/>
      <c r="WP115" s="136"/>
      <c r="WQ115" s="136"/>
      <c r="WR115" s="136"/>
      <c r="WS115" s="136"/>
      <c r="WT115" s="136"/>
      <c r="WU115" s="136"/>
      <c r="WV115" s="136"/>
      <c r="AIW115" s="138"/>
      <c r="API115" s="312">
        <f t="shared" ref="API115:APO115" si="113">$C115*$E115</f>
        <v>37.5</v>
      </c>
      <c r="APJ115" s="312">
        <f t="shared" si="113"/>
        <v>37.5</v>
      </c>
      <c r="APK115" s="312">
        <f t="shared" si="113"/>
        <v>37.5</v>
      </c>
      <c r="APL115" s="312">
        <f t="shared" si="113"/>
        <v>37.5</v>
      </c>
      <c r="APM115" s="312">
        <f t="shared" si="113"/>
        <v>37.5</v>
      </c>
      <c r="APN115" s="312">
        <f t="shared" si="113"/>
        <v>37.5</v>
      </c>
      <c r="APO115" s="312">
        <f t="shared" si="113"/>
        <v>37.5</v>
      </c>
      <c r="APP115" s="318">
        <f t="shared" ref="APP115:AQA115" si="114">$C115*$F115</f>
        <v>45</v>
      </c>
      <c r="APQ115" s="318">
        <f t="shared" si="114"/>
        <v>45</v>
      </c>
      <c r="APR115" s="318">
        <f t="shared" si="114"/>
        <v>45</v>
      </c>
      <c r="APS115" s="318">
        <f t="shared" si="114"/>
        <v>45</v>
      </c>
      <c r="APT115" s="318">
        <f t="shared" si="114"/>
        <v>45</v>
      </c>
      <c r="APU115" s="318">
        <f t="shared" si="114"/>
        <v>45</v>
      </c>
      <c r="APV115" s="318">
        <f t="shared" si="114"/>
        <v>45</v>
      </c>
      <c r="APW115" s="318">
        <f t="shared" si="114"/>
        <v>45</v>
      </c>
      <c r="APX115" s="318">
        <f t="shared" si="114"/>
        <v>45</v>
      </c>
      <c r="APY115" s="318">
        <f t="shared" si="114"/>
        <v>45</v>
      </c>
      <c r="APZ115" s="318">
        <f t="shared" si="114"/>
        <v>45</v>
      </c>
      <c r="AQA115" s="318">
        <f t="shared" si="114"/>
        <v>45</v>
      </c>
      <c r="AQB115" s="310">
        <f t="shared" ref="AQB115:AQW115" si="115">$C115*$G115</f>
        <v>52.5</v>
      </c>
      <c r="AQC115" s="310">
        <f t="shared" si="115"/>
        <v>52.5</v>
      </c>
      <c r="AQD115" s="310">
        <f t="shared" si="115"/>
        <v>52.5</v>
      </c>
      <c r="AQE115" s="310">
        <f t="shared" si="115"/>
        <v>52.5</v>
      </c>
      <c r="AQF115" s="310">
        <f t="shared" si="115"/>
        <v>52.5</v>
      </c>
      <c r="AQG115" s="310">
        <f t="shared" si="115"/>
        <v>52.5</v>
      </c>
      <c r="AQH115" s="310">
        <f t="shared" si="115"/>
        <v>52.5</v>
      </c>
      <c r="AQI115" s="310">
        <f t="shared" si="115"/>
        <v>52.5</v>
      </c>
      <c r="AQJ115" s="310">
        <f t="shared" si="115"/>
        <v>52.5</v>
      </c>
      <c r="AQK115" s="310">
        <f t="shared" si="115"/>
        <v>52.5</v>
      </c>
      <c r="AQL115" s="310">
        <f t="shared" si="115"/>
        <v>52.5</v>
      </c>
      <c r="AQM115" s="310">
        <f t="shared" si="115"/>
        <v>52.5</v>
      </c>
      <c r="AQN115" s="310">
        <f t="shared" si="115"/>
        <v>52.5</v>
      </c>
      <c r="AQO115" s="310">
        <f t="shared" si="115"/>
        <v>52.5</v>
      </c>
      <c r="AQP115" s="310">
        <f t="shared" si="115"/>
        <v>52.5</v>
      </c>
      <c r="AQQ115" s="310">
        <f t="shared" si="115"/>
        <v>52.5</v>
      </c>
      <c r="AQR115" s="310">
        <f t="shared" si="115"/>
        <v>52.5</v>
      </c>
      <c r="AQS115" s="310">
        <f t="shared" si="115"/>
        <v>52.5</v>
      </c>
      <c r="AQT115" s="310">
        <f t="shared" si="115"/>
        <v>52.5</v>
      </c>
      <c r="AQU115" s="310">
        <f t="shared" si="115"/>
        <v>52.5</v>
      </c>
      <c r="AQV115" s="310">
        <f t="shared" si="115"/>
        <v>52.5</v>
      </c>
      <c r="AQW115" s="310">
        <f t="shared" si="115"/>
        <v>52.5</v>
      </c>
      <c r="AQX115" s="311">
        <f t="shared" ref="AQX115:ARH115" si="116">$C115*$H115</f>
        <v>60</v>
      </c>
      <c r="AQY115" s="311">
        <f t="shared" si="116"/>
        <v>60</v>
      </c>
      <c r="AQZ115" s="311">
        <f t="shared" si="116"/>
        <v>60</v>
      </c>
      <c r="ARA115" s="311">
        <f t="shared" si="116"/>
        <v>60</v>
      </c>
      <c r="ARB115" s="311">
        <f t="shared" si="116"/>
        <v>60</v>
      </c>
      <c r="ARC115" s="311">
        <f t="shared" si="116"/>
        <v>60</v>
      </c>
      <c r="ARD115" s="311">
        <f t="shared" si="116"/>
        <v>60</v>
      </c>
      <c r="ARE115" s="311">
        <f t="shared" si="116"/>
        <v>60</v>
      </c>
      <c r="ARF115" s="311">
        <f t="shared" si="116"/>
        <v>60</v>
      </c>
      <c r="ARG115" s="311">
        <f t="shared" si="116"/>
        <v>60</v>
      </c>
      <c r="ARH115" s="311">
        <f t="shared" si="116"/>
        <v>60</v>
      </c>
      <c r="ARI115" s="312">
        <f t="shared" ref="ARI115:ARQ115" si="117">$C115*$E115</f>
        <v>37.5</v>
      </c>
      <c r="ARJ115" s="312">
        <f t="shared" si="117"/>
        <v>37.5</v>
      </c>
      <c r="ARK115" s="312">
        <f t="shared" si="117"/>
        <v>37.5</v>
      </c>
      <c r="ARL115" s="312">
        <f t="shared" si="117"/>
        <v>37.5</v>
      </c>
      <c r="ARM115" s="312">
        <f t="shared" si="117"/>
        <v>37.5</v>
      </c>
      <c r="ARN115" s="312">
        <f t="shared" si="117"/>
        <v>37.5</v>
      </c>
      <c r="ARO115" s="312">
        <f t="shared" si="117"/>
        <v>37.5</v>
      </c>
      <c r="ARP115" s="312">
        <f t="shared" si="117"/>
        <v>37.5</v>
      </c>
      <c r="ARQ115" s="312">
        <f t="shared" si="117"/>
        <v>37.5</v>
      </c>
    </row>
    <row r="116" spans="1:1161" s="119" customFormat="1" ht="55.5" customHeight="1" collapsed="1">
      <c r="A116" s="88"/>
      <c r="B116" s="435">
        <v>251019</v>
      </c>
      <c r="C116" s="502" t="s">
        <v>951</v>
      </c>
      <c r="D116" s="289" t="s">
        <v>774</v>
      </c>
      <c r="E116" s="149" t="s">
        <v>952</v>
      </c>
      <c r="F116" s="470" t="s">
        <v>348</v>
      </c>
      <c r="G116" s="76"/>
      <c r="H116" s="76"/>
      <c r="OA116" s="136"/>
      <c r="OB116" s="136"/>
      <c r="OC116" s="136"/>
      <c r="OD116" s="136"/>
      <c r="OE116" s="136"/>
      <c r="OF116" s="136"/>
      <c r="OG116" s="136"/>
      <c r="OH116" s="136"/>
      <c r="OI116" s="136"/>
      <c r="OJ116" s="136"/>
      <c r="OK116" s="136"/>
      <c r="OL116" s="136"/>
      <c r="OM116" s="136"/>
      <c r="ON116" s="136"/>
      <c r="OO116" s="136"/>
      <c r="OP116" s="136"/>
      <c r="OQ116" s="136"/>
      <c r="OR116" s="136"/>
      <c r="OS116" s="136"/>
      <c r="OT116" s="136"/>
      <c r="OU116" s="136"/>
      <c r="OV116" s="136"/>
      <c r="OW116" s="136"/>
      <c r="OX116" s="136"/>
      <c r="OY116" s="136"/>
      <c r="OZ116" s="136"/>
      <c r="PA116" s="136"/>
      <c r="PB116" s="136"/>
      <c r="PC116" s="136"/>
      <c r="PD116" s="136"/>
      <c r="PE116" s="136"/>
      <c r="PF116" s="136"/>
      <c r="PG116" s="136"/>
      <c r="PH116" s="136"/>
      <c r="PI116" s="136"/>
      <c r="PJ116" s="136"/>
      <c r="PK116" s="136"/>
      <c r="PL116" s="136"/>
      <c r="PM116" s="136"/>
      <c r="PN116" s="136"/>
      <c r="PO116" s="136"/>
      <c r="PP116" s="136"/>
      <c r="PQ116" s="136"/>
      <c r="PR116" s="136"/>
      <c r="PS116" s="136"/>
      <c r="PT116" s="136"/>
      <c r="PU116" s="136"/>
      <c r="PV116" s="136"/>
      <c r="PW116" s="136"/>
      <c r="PX116" s="136"/>
      <c r="PY116" s="136"/>
      <c r="PZ116" s="136"/>
      <c r="QA116" s="136"/>
      <c r="QB116" s="136"/>
      <c r="QC116" s="136"/>
      <c r="QD116" s="136"/>
      <c r="QE116" s="136"/>
      <c r="QF116" s="136"/>
      <c r="QG116" s="136"/>
      <c r="QH116" s="136"/>
      <c r="QI116" s="136"/>
      <c r="QJ116" s="136"/>
      <c r="QK116" s="136"/>
      <c r="QL116" s="136"/>
      <c r="QM116" s="136"/>
      <c r="QN116" s="136"/>
      <c r="QO116" s="136"/>
      <c r="QP116" s="136"/>
      <c r="QQ116" s="136"/>
      <c r="QR116" s="136"/>
      <c r="QS116" s="136"/>
      <c r="QT116" s="136"/>
      <c r="QU116" s="136"/>
      <c r="QV116" s="136"/>
      <c r="QW116" s="136"/>
      <c r="QX116" s="136"/>
      <c r="QY116" s="136"/>
      <c r="QZ116" s="136"/>
      <c r="RA116" s="136"/>
      <c r="RB116" s="136"/>
      <c r="RC116" s="136"/>
      <c r="RD116" s="136"/>
      <c r="RE116" s="136"/>
      <c r="RF116" s="136"/>
      <c r="RG116" s="136"/>
      <c r="VZ116" s="153" t="s">
        <v>255</v>
      </c>
      <c r="WJ116" s="136"/>
      <c r="WK116" s="136"/>
      <c r="WL116" s="136"/>
      <c r="WM116" s="136"/>
      <c r="WN116" s="136"/>
      <c r="WO116" s="136"/>
      <c r="WP116" s="136"/>
      <c r="WQ116" s="136"/>
      <c r="WR116" s="136"/>
      <c r="WS116" s="136"/>
      <c r="WT116" s="136"/>
      <c r="WU116" s="136"/>
      <c r="WV116" s="136"/>
      <c r="AAD116" s="119" t="s">
        <v>776</v>
      </c>
      <c r="ABF116" s="472" t="s">
        <v>777</v>
      </c>
      <c r="ABP116" s="317"/>
      <c r="ABQ116" s="317"/>
      <c r="ABR116" s="317"/>
      <c r="ABS116" s="317"/>
      <c r="ABT116" s="317"/>
      <c r="ABU116" s="317"/>
      <c r="ABV116" s="317"/>
      <c r="ABW116" s="317"/>
      <c r="ABX116" s="317"/>
      <c r="ABY116" s="317"/>
      <c r="ABZ116" s="317"/>
      <c r="ACA116" s="317"/>
      <c r="ACB116" s="317"/>
      <c r="ACC116" s="317"/>
      <c r="ACD116" s="317"/>
      <c r="ACE116" s="317"/>
      <c r="ACF116" s="317"/>
      <c r="ACG116" s="317"/>
      <c r="ACH116" s="317"/>
      <c r="ACI116" s="317"/>
      <c r="ACJ116" s="317"/>
      <c r="ACK116" s="317"/>
      <c r="ACL116" s="317"/>
      <c r="ACM116" s="317"/>
      <c r="ACN116" s="317"/>
      <c r="ACO116" s="317"/>
      <c r="ACP116" s="317"/>
      <c r="ACQ116" s="317"/>
      <c r="ACR116" s="317"/>
      <c r="ACS116" s="317"/>
      <c r="ACT116" s="317"/>
      <c r="ACU116" s="317"/>
      <c r="ACV116" s="317"/>
      <c r="ACW116" s="472" t="s">
        <v>415</v>
      </c>
      <c r="ACX116" s="317"/>
      <c r="ACY116" s="317"/>
      <c r="ACZ116" s="317"/>
      <c r="ADA116" s="317"/>
      <c r="ADB116" s="317"/>
      <c r="ADC116" s="317"/>
      <c r="ADD116" s="317"/>
      <c r="ADE116" s="317"/>
      <c r="ADF116" s="317"/>
      <c r="ADG116" s="317"/>
      <c r="ADH116" s="317"/>
      <c r="ADI116" s="317"/>
      <c r="ADJ116" s="317"/>
      <c r="ADK116" s="317"/>
      <c r="ADL116" s="317"/>
      <c r="ADM116" s="317"/>
      <c r="ADN116" s="317"/>
      <c r="ADO116" s="317"/>
      <c r="ADP116" s="317"/>
      <c r="ADQ116" s="317"/>
      <c r="ADR116" s="317"/>
      <c r="ADS116" s="317"/>
      <c r="ADT116" s="317"/>
      <c r="ADU116" s="317"/>
      <c r="ADV116" s="317"/>
      <c r="ADW116" s="317"/>
      <c r="ADX116" s="317"/>
      <c r="ADY116" s="317"/>
      <c r="ADZ116" s="317"/>
      <c r="AEA116" s="317"/>
      <c r="AEB116" s="317"/>
      <c r="AEC116" s="317"/>
      <c r="AED116" s="317"/>
      <c r="AEE116" s="317"/>
      <c r="AEF116" s="317"/>
      <c r="AEG116" s="317"/>
      <c r="AEH116" s="317"/>
      <c r="AEI116" s="317"/>
      <c r="AEJ116" s="317"/>
      <c r="AEK116" s="317"/>
      <c r="AEL116" s="560" t="s">
        <v>425</v>
      </c>
      <c r="AEM116" s="317"/>
      <c r="AEN116" s="317"/>
      <c r="AEO116" s="317"/>
      <c r="AEP116" s="317"/>
      <c r="AEQ116" s="317"/>
      <c r="AER116" s="317"/>
      <c r="AES116" s="317"/>
      <c r="AET116" s="317"/>
      <c r="AEU116" s="317"/>
      <c r="AEV116" s="317"/>
      <c r="AEW116" s="317"/>
      <c r="AEX116" s="317"/>
      <c r="AEY116" s="317"/>
      <c r="AEZ116" s="317"/>
      <c r="AFA116" s="317"/>
      <c r="AFB116" s="317"/>
      <c r="AFC116" s="317"/>
      <c r="AFD116" s="317"/>
      <c r="AFE116" s="317"/>
      <c r="AFF116" s="317"/>
      <c r="AFG116" s="201" t="s">
        <v>493</v>
      </c>
      <c r="AFH116" s="84" t="s">
        <v>953</v>
      </c>
      <c r="AFI116" s="84" t="s">
        <v>268</v>
      </c>
      <c r="AFJ116" s="84" t="s">
        <v>953</v>
      </c>
      <c r="AFK116" s="84" t="s">
        <v>954</v>
      </c>
      <c r="AFL116" s="317"/>
      <c r="AFM116" s="317"/>
      <c r="AFN116" s="84" t="s">
        <v>470</v>
      </c>
      <c r="AFO116" s="84" t="s">
        <v>551</v>
      </c>
      <c r="AFP116" s="84" t="s">
        <v>547</v>
      </c>
      <c r="AFQ116" s="84" t="s">
        <v>497</v>
      </c>
      <c r="AFR116" s="84" t="s">
        <v>955</v>
      </c>
      <c r="AFS116" s="317"/>
      <c r="AFT116" s="317"/>
      <c r="AFU116" s="84" t="s">
        <v>956</v>
      </c>
      <c r="AFV116" s="84" t="s">
        <v>957</v>
      </c>
      <c r="AFW116" s="84"/>
      <c r="AFX116" s="84" t="s">
        <v>877</v>
      </c>
      <c r="AFY116" s="84"/>
      <c r="AFZ116" s="317"/>
      <c r="AGA116" s="317"/>
      <c r="AGB116" s="84" t="s">
        <v>498</v>
      </c>
      <c r="AGC116" s="84"/>
      <c r="AGD116" s="84"/>
      <c r="AGE116" s="84" t="s">
        <v>500</v>
      </c>
      <c r="AGF116" s="84" t="s">
        <v>501</v>
      </c>
      <c r="AGG116" s="84" t="s">
        <v>502</v>
      </c>
      <c r="AGI116" s="84" t="s">
        <v>502</v>
      </c>
      <c r="AGJ116" s="84" t="s">
        <v>503</v>
      </c>
      <c r="AGK116" s="84"/>
      <c r="AGL116" s="84" t="s">
        <v>503</v>
      </c>
      <c r="AGM116" s="84" t="s">
        <v>503</v>
      </c>
      <c r="AGN116" s="84"/>
      <c r="AGO116" s="84"/>
      <c r="AGP116" s="84"/>
      <c r="AGQ116" s="84"/>
      <c r="AGR116" s="84"/>
      <c r="AGS116" s="84" t="s">
        <v>882</v>
      </c>
      <c r="AGT116" s="84" t="s">
        <v>882</v>
      </c>
      <c r="AGU116" s="84" t="s">
        <v>504</v>
      </c>
      <c r="AGW116" s="84" t="s">
        <v>504</v>
      </c>
      <c r="AGX116" s="84"/>
      <c r="AGY116" s="84"/>
      <c r="AGZ116" s="84"/>
      <c r="AHA116" s="84"/>
      <c r="AHB116" s="84"/>
      <c r="AHD116" s="84"/>
      <c r="AHE116" s="84"/>
      <c r="AHF116" s="84" t="s">
        <v>505</v>
      </c>
      <c r="AHG116" s="84" t="s">
        <v>223</v>
      </c>
      <c r="AHH116" s="84" t="s">
        <v>223</v>
      </c>
      <c r="AHI116" s="317"/>
      <c r="AHJ116" s="317"/>
      <c r="AHK116" s="84" t="s">
        <v>507</v>
      </c>
      <c r="AHL116" s="84" t="s">
        <v>507</v>
      </c>
      <c r="AHM116" s="84" t="s">
        <v>509</v>
      </c>
      <c r="AHN116" s="84" t="s">
        <v>958</v>
      </c>
      <c r="AHO116" s="84" t="s">
        <v>551</v>
      </c>
      <c r="AHP116" s="84"/>
      <c r="AHQ116" s="84"/>
      <c r="AHR116" s="84" t="s">
        <v>551</v>
      </c>
      <c r="AHS116" s="84" t="s">
        <v>551</v>
      </c>
      <c r="AHT116" s="84" t="s">
        <v>551</v>
      </c>
      <c r="AHU116" s="84" t="s">
        <v>551</v>
      </c>
      <c r="AHV116" s="590" t="s">
        <v>787</v>
      </c>
      <c r="AHW116" s="84"/>
      <c r="AHX116" s="84"/>
      <c r="AHY116" s="513" t="s">
        <v>337</v>
      </c>
      <c r="AHZ116" s="513" t="s">
        <v>337</v>
      </c>
      <c r="AIA116" s="513" t="s">
        <v>337</v>
      </c>
      <c r="AIB116" s="513" t="s">
        <v>337</v>
      </c>
      <c r="AIC116" s="513" t="s">
        <v>337</v>
      </c>
      <c r="AID116" s="84"/>
      <c r="AIE116" s="84"/>
      <c r="AIF116" s="513" t="s">
        <v>337</v>
      </c>
      <c r="AIG116" s="513" t="s">
        <v>337</v>
      </c>
      <c r="AIH116" s="513" t="s">
        <v>337</v>
      </c>
      <c r="AII116" s="513" t="s">
        <v>337</v>
      </c>
      <c r="AIJ116" s="513" t="s">
        <v>337</v>
      </c>
      <c r="AIK116" s="513"/>
      <c r="AIL116" s="513"/>
      <c r="AIM116" s="513" t="s">
        <v>337</v>
      </c>
      <c r="AIN116" s="513" t="s">
        <v>337</v>
      </c>
      <c r="AIO116" s="513" t="s">
        <v>337</v>
      </c>
      <c r="AIP116" s="513" t="s">
        <v>337</v>
      </c>
      <c r="AIQ116" s="513" t="s">
        <v>337</v>
      </c>
      <c r="AIR116" s="513"/>
      <c r="AIS116" s="513"/>
      <c r="AIT116" s="513" t="s">
        <v>337</v>
      </c>
      <c r="AIU116" s="513" t="s">
        <v>337</v>
      </c>
      <c r="AIV116" s="513" t="s">
        <v>337</v>
      </c>
      <c r="AIW116" s="553" t="s">
        <v>337</v>
      </c>
      <c r="AIX116" s="513" t="s">
        <v>337</v>
      </c>
      <c r="AIY116" s="513"/>
      <c r="AIZ116" s="513"/>
      <c r="AJA116" s="513" t="s">
        <v>337</v>
      </c>
      <c r="AJB116" s="513" t="s">
        <v>337</v>
      </c>
      <c r="AJC116" s="513" t="s">
        <v>337</v>
      </c>
      <c r="AJD116" s="513" t="s">
        <v>337</v>
      </c>
      <c r="AJE116" s="513" t="s">
        <v>337</v>
      </c>
      <c r="AJF116" s="513" t="s">
        <v>337</v>
      </c>
      <c r="AJG116" s="513"/>
      <c r="AJH116" s="513" t="s">
        <v>337</v>
      </c>
      <c r="AJI116" s="513" t="s">
        <v>337</v>
      </c>
      <c r="AJJ116" s="513" t="s">
        <v>337</v>
      </c>
      <c r="AJK116" s="513" t="s">
        <v>337</v>
      </c>
      <c r="AJL116" s="513" t="s">
        <v>337</v>
      </c>
      <c r="AJM116" s="513"/>
      <c r="AJN116" s="513"/>
      <c r="AJO116" s="513"/>
      <c r="AJP116" s="513" t="s">
        <v>337</v>
      </c>
      <c r="AJQ116" s="513" t="s">
        <v>337</v>
      </c>
      <c r="AJR116" s="513" t="s">
        <v>337</v>
      </c>
      <c r="AJS116" s="513" t="s">
        <v>337</v>
      </c>
      <c r="AJT116" s="513"/>
      <c r="AJU116" s="513"/>
      <c r="AJV116" s="513" t="s">
        <v>337</v>
      </c>
      <c r="AJW116" s="513" t="s">
        <v>337</v>
      </c>
      <c r="AJX116" s="513" t="s">
        <v>337</v>
      </c>
      <c r="AJY116" s="513" t="s">
        <v>337</v>
      </c>
      <c r="AJZ116" s="513" t="s">
        <v>337</v>
      </c>
      <c r="AKA116" s="513"/>
      <c r="AKB116" s="513"/>
      <c r="AKC116" s="513" t="s">
        <v>337</v>
      </c>
      <c r="AKD116" s="513" t="s">
        <v>337</v>
      </c>
      <c r="AKE116" s="513" t="s">
        <v>337</v>
      </c>
      <c r="AKF116" s="513" t="s">
        <v>337</v>
      </c>
      <c r="AKG116" s="513" t="s">
        <v>337</v>
      </c>
      <c r="AKH116" s="513" t="s">
        <v>337</v>
      </c>
      <c r="AKI116" s="513"/>
      <c r="AKJ116" s="513" t="s">
        <v>337</v>
      </c>
      <c r="AKK116" s="513"/>
      <c r="AKL116" s="513"/>
      <c r="AKM116" s="513"/>
      <c r="AKN116" s="513"/>
      <c r="AKO116" s="513"/>
      <c r="AKP116" s="513"/>
      <c r="AKQ116" s="513" t="s">
        <v>337</v>
      </c>
      <c r="AKR116" s="513" t="s">
        <v>337</v>
      </c>
      <c r="AKS116" s="513" t="s">
        <v>337</v>
      </c>
      <c r="AKT116" s="513" t="s">
        <v>337</v>
      </c>
      <c r="AKU116" s="513" t="s">
        <v>337</v>
      </c>
      <c r="AKV116" s="513"/>
      <c r="AKW116" s="513"/>
      <c r="AKX116" s="513" t="s">
        <v>337</v>
      </c>
      <c r="AKY116" s="513" t="s">
        <v>337</v>
      </c>
      <c r="AKZ116" s="513" t="s">
        <v>337</v>
      </c>
      <c r="ALA116" s="513" t="s">
        <v>337</v>
      </c>
      <c r="ALB116" s="513" t="s">
        <v>337</v>
      </c>
      <c r="ALC116" s="513"/>
      <c r="ALD116" s="513"/>
      <c r="ALE116" s="513" t="s">
        <v>337</v>
      </c>
      <c r="ALF116" s="513" t="s">
        <v>337</v>
      </c>
      <c r="ALG116" s="513" t="s">
        <v>337</v>
      </c>
      <c r="ALH116" s="513" t="s">
        <v>337</v>
      </c>
      <c r="ALI116" s="513" t="s">
        <v>337</v>
      </c>
      <c r="ALJ116" s="513"/>
      <c r="ALK116" s="513"/>
      <c r="ALL116" s="513" t="s">
        <v>337</v>
      </c>
      <c r="ALM116" s="513" t="s">
        <v>337</v>
      </c>
      <c r="ALN116" s="513" t="s">
        <v>337</v>
      </c>
      <c r="ALO116" s="513" t="s">
        <v>337</v>
      </c>
      <c r="ALP116" s="513" t="s">
        <v>337</v>
      </c>
      <c r="ALQ116" s="513"/>
      <c r="ALR116" s="513"/>
      <c r="ALS116" s="513" t="s">
        <v>337</v>
      </c>
      <c r="ALT116" s="513" t="s">
        <v>337</v>
      </c>
      <c r="ALU116" s="513" t="s">
        <v>337</v>
      </c>
      <c r="ALV116" s="513" t="s">
        <v>337</v>
      </c>
      <c r="ALW116" s="513" t="s">
        <v>337</v>
      </c>
      <c r="ALX116" s="513"/>
      <c r="ALY116" s="513"/>
      <c r="ALZ116" s="513"/>
      <c r="AMA116" s="513"/>
      <c r="AMB116" s="513"/>
      <c r="AMC116" s="513" t="s">
        <v>337</v>
      </c>
      <c r="AMD116" s="513" t="s">
        <v>337</v>
      </c>
      <c r="AME116" s="513" t="s">
        <v>337</v>
      </c>
      <c r="AMF116" s="513" t="s">
        <v>337</v>
      </c>
      <c r="AMG116" s="513" t="s">
        <v>337</v>
      </c>
      <c r="AMH116" s="513" t="s">
        <v>337</v>
      </c>
      <c r="AMI116" s="513" t="s">
        <v>337</v>
      </c>
      <c r="AMJ116" s="513" t="s">
        <v>337</v>
      </c>
      <c r="AMK116" s="513" t="s">
        <v>337</v>
      </c>
      <c r="AML116" s="513" t="s">
        <v>337</v>
      </c>
      <c r="AMM116" s="513" t="s">
        <v>337</v>
      </c>
      <c r="AMN116" s="513" t="s">
        <v>337</v>
      </c>
      <c r="AMO116" s="513" t="s">
        <v>337</v>
      </c>
      <c r="AMP116" s="513" t="s">
        <v>337</v>
      </c>
      <c r="AMQ116" s="513" t="s">
        <v>337</v>
      </c>
      <c r="AMR116" s="513" t="s">
        <v>337</v>
      </c>
      <c r="AMS116" s="513" t="s">
        <v>337</v>
      </c>
      <c r="AMT116" s="513" t="s">
        <v>337</v>
      </c>
      <c r="AMU116" s="513" t="s">
        <v>337</v>
      </c>
      <c r="AMV116" s="513" t="s">
        <v>337</v>
      </c>
      <c r="AMW116" s="513" t="s">
        <v>337</v>
      </c>
      <c r="AMX116" s="513" t="s">
        <v>337</v>
      </c>
      <c r="AMY116" s="513" t="s">
        <v>337</v>
      </c>
      <c r="AMZ116" s="513" t="s">
        <v>337</v>
      </c>
      <c r="ANA116" s="513" t="s">
        <v>337</v>
      </c>
      <c r="ANB116" s="513" t="s">
        <v>337</v>
      </c>
      <c r="ANC116" s="513" t="s">
        <v>337</v>
      </c>
      <c r="AND116" s="513" t="s">
        <v>337</v>
      </c>
      <c r="ANE116" s="513" t="s">
        <v>337</v>
      </c>
      <c r="ANF116" s="513" t="s">
        <v>337</v>
      </c>
      <c r="ANG116" s="513" t="s">
        <v>337</v>
      </c>
      <c r="ANH116" s="513" t="s">
        <v>337</v>
      </c>
      <c r="ANI116" s="513" t="s">
        <v>337</v>
      </c>
      <c r="ANJ116" s="513" t="s">
        <v>337</v>
      </c>
      <c r="ANK116" s="513" t="s">
        <v>337</v>
      </c>
      <c r="ANL116" s="513" t="s">
        <v>337</v>
      </c>
      <c r="ANM116" s="513" t="s">
        <v>337</v>
      </c>
      <c r="ANN116" s="513" t="s">
        <v>337</v>
      </c>
      <c r="ANO116" s="513" t="s">
        <v>337</v>
      </c>
      <c r="ANP116" s="513" t="s">
        <v>337</v>
      </c>
      <c r="ANQ116" s="513" t="s">
        <v>337</v>
      </c>
      <c r="ANR116" s="513" t="s">
        <v>337</v>
      </c>
      <c r="ANS116" s="513" t="s">
        <v>337</v>
      </c>
      <c r="ANT116" s="513" t="s">
        <v>337</v>
      </c>
      <c r="ANU116" s="513" t="s">
        <v>337</v>
      </c>
      <c r="ANX116" s="84"/>
      <c r="ANY116" s="84"/>
      <c r="ANZ116" s="84"/>
      <c r="AOB116" s="84"/>
      <c r="AOC116" s="84"/>
      <c r="AOD116" s="84" t="s">
        <v>94</v>
      </c>
      <c r="AOE116" s="84" t="s">
        <v>95</v>
      </c>
      <c r="AOF116" s="84"/>
      <c r="AOG116" s="84" t="s">
        <v>788</v>
      </c>
      <c r="AOH116" s="84" t="s">
        <v>97</v>
      </c>
      <c r="AOI116" s="84"/>
      <c r="AOJ116" s="84"/>
      <c r="AOL116" s="84" t="s">
        <v>82</v>
      </c>
      <c r="AOM116" s="84" t="s">
        <v>82</v>
      </c>
      <c r="AON116" s="84" t="s">
        <v>82</v>
      </c>
      <c r="AOO116" s="84" t="s">
        <v>82</v>
      </c>
      <c r="AOP116" s="84" t="s">
        <v>82</v>
      </c>
      <c r="AOR116" s="84" t="s">
        <v>82</v>
      </c>
      <c r="AOS116" s="84" t="s">
        <v>82</v>
      </c>
      <c r="AOT116" s="86" t="s">
        <v>98</v>
      </c>
      <c r="APG116" s="178" t="s">
        <v>641</v>
      </c>
    </row>
    <row r="117" spans="1:1161" s="119" customFormat="1" ht="14.25" hidden="1" customHeight="1" outlineLevel="1" thickBot="1">
      <c r="A117" s="155" t="s">
        <v>224</v>
      </c>
      <c r="B117" s="54">
        <f>G123</f>
        <v>567.69287267005075</v>
      </c>
      <c r="C117" s="32" t="s">
        <v>225</v>
      </c>
      <c r="D117" s="670">
        <f>SUM(I117:AIK117)</f>
        <v>162</v>
      </c>
      <c r="E117" s="55">
        <f t="shared" ref="E117:E122" si="118">SUM(D117/G117)</f>
        <v>1.0891815635783004</v>
      </c>
      <c r="F117" s="179"/>
      <c r="G117" s="49">
        <f>G123*0.262</f>
        <v>148.7355326395533</v>
      </c>
      <c r="H117" s="156">
        <f>SUM(I117:AOM117)</f>
        <v>162</v>
      </c>
      <c r="OA117" s="136"/>
      <c r="OB117" s="136"/>
      <c r="OC117" s="136"/>
      <c r="OD117" s="136"/>
      <c r="OE117" s="136"/>
      <c r="OF117" s="136"/>
      <c r="OG117" s="136"/>
      <c r="OH117" s="136"/>
      <c r="OI117" s="136"/>
      <c r="OJ117" s="136"/>
      <c r="OK117" s="136"/>
      <c r="OL117" s="136"/>
      <c r="OM117" s="136"/>
      <c r="ON117" s="136"/>
      <c r="OO117" s="136"/>
      <c r="OP117" s="136"/>
      <c r="OQ117" s="136"/>
      <c r="OR117" s="136"/>
      <c r="OS117" s="136"/>
      <c r="OT117" s="136"/>
      <c r="OU117" s="136"/>
      <c r="OV117" s="136"/>
      <c r="OW117" s="136"/>
      <c r="OX117" s="136"/>
      <c r="OY117" s="136"/>
      <c r="OZ117" s="136"/>
      <c r="PA117" s="136"/>
      <c r="PB117" s="136"/>
      <c r="PC117" s="136"/>
      <c r="PD117" s="136"/>
      <c r="PE117" s="136"/>
      <c r="PF117" s="136"/>
      <c r="PG117" s="136"/>
      <c r="PH117" s="136"/>
      <c r="PI117" s="136"/>
      <c r="PJ117" s="136"/>
      <c r="PK117" s="136"/>
      <c r="PL117" s="136"/>
      <c r="PM117" s="136"/>
      <c r="PN117" s="136"/>
      <c r="PO117" s="136"/>
      <c r="PP117" s="136"/>
      <c r="PQ117" s="136"/>
      <c r="PR117" s="136"/>
      <c r="PS117" s="136"/>
      <c r="PT117" s="136"/>
      <c r="PU117" s="136"/>
      <c r="PV117" s="136"/>
      <c r="PW117" s="136"/>
      <c r="PX117" s="136"/>
      <c r="PY117" s="136"/>
      <c r="PZ117" s="136"/>
      <c r="QA117" s="136"/>
      <c r="QB117" s="136"/>
      <c r="QC117" s="136"/>
      <c r="QD117" s="136"/>
      <c r="QE117" s="136"/>
      <c r="QF117" s="136"/>
      <c r="QG117" s="136"/>
      <c r="QH117" s="136"/>
      <c r="QI117" s="136"/>
      <c r="QJ117" s="136"/>
      <c r="QK117" s="136"/>
      <c r="QL117" s="136"/>
      <c r="QM117" s="136"/>
      <c r="QN117" s="136"/>
      <c r="QO117" s="136"/>
      <c r="QP117" s="136"/>
      <c r="QQ117" s="136"/>
      <c r="QR117" s="136"/>
      <c r="QS117" s="136"/>
      <c r="QT117" s="136"/>
      <c r="QU117" s="136"/>
      <c r="QV117" s="136"/>
      <c r="QW117" s="136"/>
      <c r="QX117" s="136"/>
      <c r="QY117" s="136"/>
      <c r="QZ117" s="136"/>
      <c r="RA117" s="136"/>
      <c r="RB117" s="136"/>
      <c r="RC117" s="136"/>
      <c r="RD117" s="136"/>
      <c r="RE117" s="136"/>
      <c r="RF117" s="136"/>
      <c r="RG117" s="136"/>
      <c r="WJ117" s="136"/>
      <c r="WK117" s="136"/>
      <c r="WL117" s="136"/>
      <c r="WM117" s="136"/>
      <c r="WN117" s="136"/>
      <c r="WO117" s="136"/>
      <c r="WP117" s="136"/>
      <c r="WQ117" s="136"/>
      <c r="WR117" s="136"/>
      <c r="WS117" s="136"/>
      <c r="WT117" s="136"/>
      <c r="WU117" s="136"/>
      <c r="WV117" s="136"/>
      <c r="AEX117" s="302" t="s">
        <v>437</v>
      </c>
      <c r="AEY117" s="285" t="s">
        <v>437</v>
      </c>
      <c r="AEZ117" s="285" t="s">
        <v>437</v>
      </c>
      <c r="AFA117" s="285" t="s">
        <v>437</v>
      </c>
      <c r="AFB117" s="285" t="s">
        <v>437</v>
      </c>
      <c r="AFC117" s="285" t="s">
        <v>437</v>
      </c>
      <c r="AFD117" s="285" t="s">
        <v>437</v>
      </c>
      <c r="AFE117" s="285" t="s">
        <v>437</v>
      </c>
      <c r="AFF117" s="285" t="s">
        <v>437</v>
      </c>
      <c r="AFG117" s="285">
        <v>8</v>
      </c>
      <c r="AFH117" s="285">
        <v>29</v>
      </c>
      <c r="AFI117" s="285">
        <v>20</v>
      </c>
      <c r="AFJ117" s="285">
        <v>23</v>
      </c>
      <c r="AFK117" s="285">
        <v>16</v>
      </c>
      <c r="AFL117" s="285" t="s">
        <v>437</v>
      </c>
      <c r="AFM117" s="285" t="s">
        <v>437</v>
      </c>
      <c r="AFN117" s="285">
        <v>9</v>
      </c>
      <c r="AFO117" s="285">
        <v>15</v>
      </c>
      <c r="AFP117" s="285">
        <v>16</v>
      </c>
      <c r="AFQ117" s="285">
        <v>9</v>
      </c>
      <c r="AFR117" s="285">
        <v>9</v>
      </c>
      <c r="AFS117" s="285" t="s">
        <v>437</v>
      </c>
      <c r="AFT117" s="285" t="s">
        <v>437</v>
      </c>
      <c r="AFU117" s="285">
        <v>3</v>
      </c>
      <c r="AFV117" s="285">
        <v>4</v>
      </c>
      <c r="AFW117" s="285" t="s">
        <v>437</v>
      </c>
      <c r="AFX117" s="285" t="s">
        <v>437</v>
      </c>
      <c r="AFY117" s="285" t="s">
        <v>437</v>
      </c>
      <c r="AFZ117" s="285" t="s">
        <v>437</v>
      </c>
      <c r="AGA117" s="285" t="s">
        <v>437</v>
      </c>
      <c r="AGB117" s="315" t="s">
        <v>437</v>
      </c>
      <c r="AGC117" s="302">
        <v>1</v>
      </c>
      <c r="AGD117" s="285" t="s">
        <v>437</v>
      </c>
      <c r="AGE117" s="285" t="s">
        <v>437</v>
      </c>
      <c r="AGF117" s="285" t="s">
        <v>437</v>
      </c>
      <c r="AGG117" s="285" t="s">
        <v>437</v>
      </c>
      <c r="AGH117" s="285" t="s">
        <v>437</v>
      </c>
      <c r="AGI117" s="285" t="s">
        <v>437</v>
      </c>
      <c r="AGJ117" s="285" t="s">
        <v>437</v>
      </c>
      <c r="AGK117" s="285" t="s">
        <v>437</v>
      </c>
      <c r="AGL117" s="285" t="s">
        <v>437</v>
      </c>
      <c r="AGM117" s="285" t="s">
        <v>437</v>
      </c>
      <c r="AGN117" s="285" t="s">
        <v>437</v>
      </c>
      <c r="AGO117" s="285" t="s">
        <v>437</v>
      </c>
      <c r="AGP117" s="285" t="s">
        <v>437</v>
      </c>
      <c r="AGQ117" s="285" t="s">
        <v>437</v>
      </c>
      <c r="AGR117" s="285" t="s">
        <v>437</v>
      </c>
      <c r="AGS117" s="285" t="s">
        <v>437</v>
      </c>
      <c r="AGT117" s="285" t="s">
        <v>437</v>
      </c>
      <c r="AGU117" s="285" t="s">
        <v>437</v>
      </c>
      <c r="AGV117" s="285" t="s">
        <v>437</v>
      </c>
      <c r="AGW117" s="285" t="s">
        <v>437</v>
      </c>
      <c r="AGX117" s="285" t="s">
        <v>437</v>
      </c>
      <c r="AGY117" s="285" t="s">
        <v>437</v>
      </c>
      <c r="AGZ117" s="285" t="s">
        <v>437</v>
      </c>
      <c r="AHA117" s="285" t="s">
        <v>437</v>
      </c>
      <c r="AHB117" s="285" t="s">
        <v>437</v>
      </c>
      <c r="AHC117" s="285" t="s">
        <v>437</v>
      </c>
      <c r="AHD117" s="285" t="s">
        <v>437</v>
      </c>
      <c r="AHE117" s="285" t="s">
        <v>437</v>
      </c>
      <c r="AHF117" s="315" t="s">
        <v>437</v>
      </c>
      <c r="AHG117" s="302" t="s">
        <v>437</v>
      </c>
      <c r="AHH117" s="285" t="s">
        <v>437</v>
      </c>
      <c r="AHI117" s="285" t="s">
        <v>437</v>
      </c>
      <c r="AHJ117" s="285" t="s">
        <v>437</v>
      </c>
      <c r="AHK117" s="285" t="s">
        <v>437</v>
      </c>
      <c r="AHL117" s="285" t="s">
        <v>437</v>
      </c>
      <c r="AHM117" s="285" t="s">
        <v>437</v>
      </c>
      <c r="AHN117" s="285" t="s">
        <v>437</v>
      </c>
      <c r="AHO117" s="285" t="s">
        <v>437</v>
      </c>
      <c r="AHP117" s="285" t="s">
        <v>437</v>
      </c>
      <c r="AHQ117" s="285" t="s">
        <v>437</v>
      </c>
      <c r="AHR117" s="285" t="s">
        <v>437</v>
      </c>
      <c r="AHS117" s="285" t="s">
        <v>437</v>
      </c>
      <c r="AHT117" s="285" t="s">
        <v>437</v>
      </c>
      <c r="AHU117" s="285" t="s">
        <v>437</v>
      </c>
      <c r="AHV117" s="285" t="s">
        <v>437</v>
      </c>
      <c r="AHW117" s="285" t="s">
        <v>437</v>
      </c>
      <c r="AHX117" s="285" t="s">
        <v>437</v>
      </c>
      <c r="AHY117" s="285" t="s">
        <v>437</v>
      </c>
      <c r="AHZ117" s="285" t="s">
        <v>437</v>
      </c>
      <c r="AIA117" s="285" t="s">
        <v>437</v>
      </c>
      <c r="AIB117" s="285" t="s">
        <v>437</v>
      </c>
      <c r="AIC117" s="285" t="s">
        <v>437</v>
      </c>
      <c r="AID117" s="285" t="s">
        <v>437</v>
      </c>
      <c r="AIE117" s="285" t="s">
        <v>437</v>
      </c>
      <c r="AIF117" s="285" t="s">
        <v>437</v>
      </c>
      <c r="AIG117" s="285" t="s">
        <v>437</v>
      </c>
      <c r="AIH117" s="285" t="s">
        <v>437</v>
      </c>
      <c r="AII117" s="285" t="s">
        <v>437</v>
      </c>
      <c r="AIJ117" s="285" t="s">
        <v>437</v>
      </c>
      <c r="AIK117" s="315" t="s">
        <v>437</v>
      </c>
      <c r="AIW117" s="138"/>
    </row>
    <row r="118" spans="1:1161" s="119" customFormat="1" ht="14.25" hidden="1" customHeight="1" outlineLevel="1" thickBot="1">
      <c r="A118" s="157" t="s">
        <v>226</v>
      </c>
      <c r="B118" s="59">
        <v>600</v>
      </c>
      <c r="C118" s="32" t="s">
        <v>227</v>
      </c>
      <c r="D118" s="670">
        <f t="shared" ref="D118:D122" si="119">SUM(I118:AIK118)</f>
        <v>54</v>
      </c>
      <c r="E118" s="55">
        <f t="shared" si="118"/>
        <v>0.89737600521231053</v>
      </c>
      <c r="F118" s="179"/>
      <c r="G118" s="49">
        <f>G123*0.106</f>
        <v>60.175444503025375</v>
      </c>
      <c r="H118" s="156">
        <f>SUM(I118:AOM118)</f>
        <v>54</v>
      </c>
      <c r="OA118" s="136"/>
      <c r="OB118" s="136"/>
      <c r="OC118" s="136"/>
      <c r="OD118" s="136"/>
      <c r="OE118" s="136"/>
      <c r="OF118" s="136"/>
      <c r="OG118" s="136"/>
      <c r="OH118" s="136"/>
      <c r="OI118" s="136"/>
      <c r="OJ118" s="136"/>
      <c r="OK118" s="136"/>
      <c r="OL118" s="136"/>
      <c r="OM118" s="136"/>
      <c r="ON118" s="136"/>
      <c r="OO118" s="136"/>
      <c r="OP118" s="136"/>
      <c r="OQ118" s="136"/>
      <c r="OR118" s="136"/>
      <c r="OS118" s="136"/>
      <c r="OT118" s="136"/>
      <c r="OU118" s="136"/>
      <c r="OV118" s="136"/>
      <c r="OW118" s="136"/>
      <c r="OX118" s="136"/>
      <c r="OY118" s="136"/>
      <c r="OZ118" s="136"/>
      <c r="PA118" s="136"/>
      <c r="PB118" s="136"/>
      <c r="PC118" s="136"/>
      <c r="PD118" s="136"/>
      <c r="PE118" s="136"/>
      <c r="PF118" s="136"/>
      <c r="PG118" s="136"/>
      <c r="PH118" s="136"/>
      <c r="PI118" s="136"/>
      <c r="PJ118" s="136"/>
      <c r="PK118" s="136"/>
      <c r="PL118" s="136"/>
      <c r="PM118" s="136"/>
      <c r="PN118" s="136"/>
      <c r="PO118" s="136"/>
      <c r="PP118" s="136"/>
      <c r="PQ118" s="136"/>
      <c r="PR118" s="136"/>
      <c r="PS118" s="136"/>
      <c r="PT118" s="136"/>
      <c r="PU118" s="136"/>
      <c r="PV118" s="136"/>
      <c r="PW118" s="136"/>
      <c r="PX118" s="136"/>
      <c r="PY118" s="136"/>
      <c r="PZ118" s="136"/>
      <c r="QA118" s="136"/>
      <c r="QB118" s="136"/>
      <c r="QC118" s="136"/>
      <c r="QD118" s="136"/>
      <c r="QE118" s="136"/>
      <c r="QF118" s="136"/>
      <c r="QG118" s="136"/>
      <c r="QH118" s="136"/>
      <c r="QI118" s="136"/>
      <c r="QJ118" s="136"/>
      <c r="QK118" s="136"/>
      <c r="QL118" s="136"/>
      <c r="QM118" s="136"/>
      <c r="QN118" s="136"/>
      <c r="QO118" s="136"/>
      <c r="QP118" s="136"/>
      <c r="QQ118" s="136"/>
      <c r="QR118" s="136"/>
      <c r="QS118" s="136"/>
      <c r="QT118" s="136"/>
      <c r="QU118" s="136"/>
      <c r="QV118" s="136"/>
      <c r="QW118" s="136"/>
      <c r="QX118" s="136"/>
      <c r="QY118" s="136"/>
      <c r="QZ118" s="136"/>
      <c r="RA118" s="136"/>
      <c r="RB118" s="136"/>
      <c r="RC118" s="136"/>
      <c r="RD118" s="136"/>
      <c r="RE118" s="136"/>
      <c r="RF118" s="136"/>
      <c r="RG118" s="136"/>
      <c r="WJ118" s="136"/>
      <c r="WK118" s="136"/>
      <c r="WL118" s="136"/>
      <c r="WM118" s="136"/>
      <c r="WN118" s="136"/>
      <c r="WO118" s="136"/>
      <c r="WP118" s="136"/>
      <c r="WQ118" s="136"/>
      <c r="WR118" s="136"/>
      <c r="WS118" s="136"/>
      <c r="WT118" s="136"/>
      <c r="WU118" s="136"/>
      <c r="WV118" s="136"/>
      <c r="AEX118" s="301" t="s">
        <v>437</v>
      </c>
      <c r="AEY118" s="219" t="s">
        <v>437</v>
      </c>
      <c r="AEZ118" s="219" t="s">
        <v>437</v>
      </c>
      <c r="AFA118" s="219" t="s">
        <v>437</v>
      </c>
      <c r="AFB118" s="219" t="s">
        <v>437</v>
      </c>
      <c r="AFC118" s="219" t="s">
        <v>437</v>
      </c>
      <c r="AFD118" s="219" t="s">
        <v>437</v>
      </c>
      <c r="AFE118" s="219" t="s">
        <v>437</v>
      </c>
      <c r="AFF118" s="219" t="s">
        <v>437</v>
      </c>
      <c r="AFG118" s="219" t="s">
        <v>437</v>
      </c>
      <c r="AFH118" s="219" t="s">
        <v>437</v>
      </c>
      <c r="AFI118" s="219" t="s">
        <v>437</v>
      </c>
      <c r="AFJ118" s="219" t="s">
        <v>437</v>
      </c>
      <c r="AFK118" s="219" t="s">
        <v>437</v>
      </c>
      <c r="AFL118" s="219" t="s">
        <v>437</v>
      </c>
      <c r="AFM118" s="219" t="s">
        <v>437</v>
      </c>
      <c r="AFN118" s="219" t="s">
        <v>437</v>
      </c>
      <c r="AFO118" s="219" t="s">
        <v>437</v>
      </c>
      <c r="AFP118" s="219" t="s">
        <v>437</v>
      </c>
      <c r="AFQ118" s="219" t="s">
        <v>437</v>
      </c>
      <c r="AFR118" s="219">
        <v>7</v>
      </c>
      <c r="AFS118" s="219" t="s">
        <v>437</v>
      </c>
      <c r="AFT118" s="219" t="s">
        <v>437</v>
      </c>
      <c r="AFU118" s="219" t="s">
        <v>437</v>
      </c>
      <c r="AFV118" s="219" t="s">
        <v>437</v>
      </c>
      <c r="AFW118" s="219" t="s">
        <v>437</v>
      </c>
      <c r="AFX118" s="219" t="s">
        <v>437</v>
      </c>
      <c r="AFY118" s="219" t="s">
        <v>437</v>
      </c>
      <c r="AFZ118" s="219" t="s">
        <v>437</v>
      </c>
      <c r="AGA118" s="219" t="s">
        <v>437</v>
      </c>
      <c r="AGB118" s="316" t="s">
        <v>437</v>
      </c>
      <c r="AGC118" s="301">
        <v>2</v>
      </c>
      <c r="AGD118" s="219" t="s">
        <v>437</v>
      </c>
      <c r="AGE118" s="219">
        <v>19</v>
      </c>
      <c r="AGF118" s="219">
        <v>10</v>
      </c>
      <c r="AGG118" s="219">
        <v>2</v>
      </c>
      <c r="AGH118" s="219" t="s">
        <v>437</v>
      </c>
      <c r="AGI118" s="219">
        <v>2</v>
      </c>
      <c r="AGJ118" s="219" t="s">
        <v>437</v>
      </c>
      <c r="AGK118" s="219" t="s">
        <v>437</v>
      </c>
      <c r="AGL118" s="219" t="s">
        <v>437</v>
      </c>
      <c r="AGM118" s="219">
        <v>4</v>
      </c>
      <c r="AGN118" s="219" t="s">
        <v>437</v>
      </c>
      <c r="AGO118" s="219" t="s">
        <v>437</v>
      </c>
      <c r="AGP118" s="219" t="s">
        <v>437</v>
      </c>
      <c r="AGQ118" s="219" t="s">
        <v>437</v>
      </c>
      <c r="AGR118" s="219" t="s">
        <v>437</v>
      </c>
      <c r="AGS118" s="219">
        <v>1</v>
      </c>
      <c r="AGT118" s="219" t="s">
        <v>437</v>
      </c>
      <c r="AGU118" s="219" t="s">
        <v>437</v>
      </c>
      <c r="AGV118" s="219" t="s">
        <v>437</v>
      </c>
      <c r="AGW118" s="219" t="s">
        <v>437</v>
      </c>
      <c r="AGX118" s="219" t="s">
        <v>437</v>
      </c>
      <c r="AGY118" s="219" t="s">
        <v>437</v>
      </c>
      <c r="AGZ118" s="219" t="s">
        <v>437</v>
      </c>
      <c r="AHA118" s="219" t="s">
        <v>437</v>
      </c>
      <c r="AHB118" s="219" t="s">
        <v>437</v>
      </c>
      <c r="AHC118" s="219" t="s">
        <v>437</v>
      </c>
      <c r="AHD118" s="219" t="s">
        <v>437</v>
      </c>
      <c r="AHE118" s="219" t="s">
        <v>437</v>
      </c>
      <c r="AHF118" s="316" t="s">
        <v>437</v>
      </c>
      <c r="AHG118" s="301" t="s">
        <v>437</v>
      </c>
      <c r="AHH118" s="219" t="s">
        <v>437</v>
      </c>
      <c r="AHI118" s="219" t="s">
        <v>437</v>
      </c>
      <c r="AHJ118" s="219" t="s">
        <v>437</v>
      </c>
      <c r="AHK118" s="219">
        <v>2</v>
      </c>
      <c r="AHL118" s="219">
        <v>5</v>
      </c>
      <c r="AHM118" s="219" t="s">
        <v>437</v>
      </c>
      <c r="AHN118" s="219" t="s">
        <v>437</v>
      </c>
      <c r="AHO118" s="219" t="s">
        <v>437</v>
      </c>
      <c r="AHP118" s="219" t="s">
        <v>437</v>
      </c>
      <c r="AHQ118" s="219" t="s">
        <v>437</v>
      </c>
      <c r="AHR118" s="219" t="s">
        <v>437</v>
      </c>
      <c r="AHS118" s="219" t="s">
        <v>437</v>
      </c>
      <c r="AHT118" s="219" t="s">
        <v>437</v>
      </c>
      <c r="AHU118" s="219" t="s">
        <v>437</v>
      </c>
      <c r="AHV118" s="219" t="s">
        <v>437</v>
      </c>
      <c r="AHW118" s="219" t="s">
        <v>437</v>
      </c>
      <c r="AHX118" s="219" t="s">
        <v>437</v>
      </c>
      <c r="AHY118" s="219" t="s">
        <v>437</v>
      </c>
      <c r="AHZ118" s="219" t="s">
        <v>437</v>
      </c>
      <c r="AIA118" s="219" t="s">
        <v>437</v>
      </c>
      <c r="AIB118" s="219" t="s">
        <v>437</v>
      </c>
      <c r="AIC118" s="219" t="s">
        <v>437</v>
      </c>
      <c r="AID118" s="219" t="s">
        <v>437</v>
      </c>
      <c r="AIE118" s="219" t="s">
        <v>437</v>
      </c>
      <c r="AIF118" s="219" t="s">
        <v>437</v>
      </c>
      <c r="AIG118" s="219" t="s">
        <v>437</v>
      </c>
      <c r="AIH118" s="219" t="s">
        <v>437</v>
      </c>
      <c r="AII118" s="219" t="s">
        <v>437</v>
      </c>
      <c r="AIJ118" s="219" t="s">
        <v>437</v>
      </c>
      <c r="AIK118" s="316" t="s">
        <v>437</v>
      </c>
      <c r="AIW118" s="138"/>
    </row>
    <row r="119" spans="1:1161" s="119" customFormat="1" ht="14.25" hidden="1" customHeight="1" outlineLevel="1" thickBot="1">
      <c r="A119" s="158" t="s">
        <v>228</v>
      </c>
      <c r="B119" s="61">
        <v>614</v>
      </c>
      <c r="C119" s="32" t="s">
        <v>229</v>
      </c>
      <c r="D119" s="670">
        <f t="shared" si="119"/>
        <v>181</v>
      </c>
      <c r="E119" s="55">
        <f t="shared" si="118"/>
        <v>0.95459392526077769</v>
      </c>
      <c r="F119" s="180"/>
      <c r="G119" s="49">
        <f>G123*0.334</f>
        <v>189.60941947179697</v>
      </c>
      <c r="H119" s="156">
        <f>SUM(I119:AOL119)</f>
        <v>181</v>
      </c>
      <c r="OA119" s="136"/>
      <c r="OB119" s="136"/>
      <c r="OC119" s="136"/>
      <c r="OD119" s="136"/>
      <c r="OE119" s="136"/>
      <c r="OF119" s="136"/>
      <c r="OG119" s="136"/>
      <c r="OH119" s="136"/>
      <c r="OI119" s="136"/>
      <c r="OJ119" s="136"/>
      <c r="OK119" s="136"/>
      <c r="OL119" s="136"/>
      <c r="OM119" s="136"/>
      <c r="ON119" s="136"/>
      <c r="OO119" s="136"/>
      <c r="OP119" s="136"/>
      <c r="OQ119" s="136"/>
      <c r="OR119" s="136"/>
      <c r="OS119" s="136"/>
      <c r="OT119" s="136"/>
      <c r="OU119" s="136"/>
      <c r="OV119" s="136"/>
      <c r="OW119" s="136"/>
      <c r="OX119" s="136"/>
      <c r="OY119" s="136"/>
      <c r="OZ119" s="136"/>
      <c r="PA119" s="136"/>
      <c r="PB119" s="136"/>
      <c r="PC119" s="136"/>
      <c r="PD119" s="136"/>
      <c r="PE119" s="136"/>
      <c r="PF119" s="136"/>
      <c r="PG119" s="136"/>
      <c r="PH119" s="136"/>
      <c r="PI119" s="136"/>
      <c r="PJ119" s="136"/>
      <c r="PK119" s="136"/>
      <c r="PL119" s="136"/>
      <c r="PM119" s="136"/>
      <c r="PN119" s="136"/>
      <c r="PO119" s="136"/>
      <c r="PP119" s="136"/>
      <c r="PQ119" s="136"/>
      <c r="PR119" s="136"/>
      <c r="PS119" s="136"/>
      <c r="PT119" s="136"/>
      <c r="PU119" s="136"/>
      <c r="PV119" s="136"/>
      <c r="PW119" s="136"/>
      <c r="PX119" s="136"/>
      <c r="PY119" s="136"/>
      <c r="PZ119" s="136"/>
      <c r="QA119" s="136"/>
      <c r="QB119" s="136"/>
      <c r="QC119" s="136"/>
      <c r="QD119" s="136"/>
      <c r="QE119" s="136"/>
      <c r="QF119" s="136"/>
      <c r="QG119" s="136"/>
      <c r="QH119" s="136"/>
      <c r="QI119" s="136"/>
      <c r="QJ119" s="136"/>
      <c r="QK119" s="136"/>
      <c r="QL119" s="136"/>
      <c r="QM119" s="136"/>
      <c r="QN119" s="136"/>
      <c r="QO119" s="136"/>
      <c r="QP119" s="136"/>
      <c r="QQ119" s="136"/>
      <c r="QR119" s="136"/>
      <c r="QS119" s="136"/>
      <c r="QT119" s="136"/>
      <c r="QU119" s="136"/>
      <c r="QV119" s="136"/>
      <c r="QW119" s="136"/>
      <c r="QX119" s="136"/>
      <c r="QY119" s="136"/>
      <c r="QZ119" s="136"/>
      <c r="RA119" s="136"/>
      <c r="RB119" s="136"/>
      <c r="RC119" s="136"/>
      <c r="RD119" s="136"/>
      <c r="RE119" s="136"/>
      <c r="RF119" s="136"/>
      <c r="RG119" s="136"/>
      <c r="WJ119" s="136"/>
      <c r="WK119" s="136"/>
      <c r="WL119" s="136"/>
      <c r="WM119" s="136"/>
      <c r="WN119" s="136"/>
      <c r="WO119" s="136"/>
      <c r="WP119" s="136"/>
      <c r="WQ119" s="136"/>
      <c r="WR119" s="136"/>
      <c r="WS119" s="136"/>
      <c r="WT119" s="136"/>
      <c r="WU119" s="136"/>
      <c r="WV119" s="136"/>
      <c r="AEX119" s="301" t="s">
        <v>437</v>
      </c>
      <c r="AEY119" s="219" t="s">
        <v>437</v>
      </c>
      <c r="AEZ119" s="219" t="s">
        <v>437</v>
      </c>
      <c r="AFA119" s="219" t="s">
        <v>437</v>
      </c>
      <c r="AFB119" s="219" t="s">
        <v>437</v>
      </c>
      <c r="AFC119" s="219" t="s">
        <v>437</v>
      </c>
      <c r="AFD119" s="219" t="s">
        <v>437</v>
      </c>
      <c r="AFE119" s="219" t="s">
        <v>437</v>
      </c>
      <c r="AFF119" s="219" t="s">
        <v>437</v>
      </c>
      <c r="AFG119" s="219" t="s">
        <v>437</v>
      </c>
      <c r="AFH119" s="219" t="s">
        <v>437</v>
      </c>
      <c r="AFI119" s="219" t="s">
        <v>437</v>
      </c>
      <c r="AFJ119" s="219" t="s">
        <v>437</v>
      </c>
      <c r="AFK119" s="219" t="s">
        <v>437</v>
      </c>
      <c r="AFL119" s="219" t="s">
        <v>437</v>
      </c>
      <c r="AFM119" s="219" t="s">
        <v>437</v>
      </c>
      <c r="AFN119" s="219" t="s">
        <v>437</v>
      </c>
      <c r="AFO119" s="219" t="s">
        <v>437</v>
      </c>
      <c r="AFP119" s="219" t="s">
        <v>437</v>
      </c>
      <c r="AFQ119" s="219" t="s">
        <v>437</v>
      </c>
      <c r="AFR119" s="219" t="s">
        <v>437</v>
      </c>
      <c r="AFS119" s="219" t="s">
        <v>437</v>
      </c>
      <c r="AFT119" s="219" t="s">
        <v>437</v>
      </c>
      <c r="AFU119" s="219" t="s">
        <v>437</v>
      </c>
      <c r="AFV119" s="219" t="s">
        <v>437</v>
      </c>
      <c r="AFW119" s="219" t="s">
        <v>437</v>
      </c>
      <c r="AFX119" s="219" t="s">
        <v>437</v>
      </c>
      <c r="AFY119" s="219" t="s">
        <v>437</v>
      </c>
      <c r="AFZ119" s="219" t="s">
        <v>437</v>
      </c>
      <c r="AGA119" s="219" t="s">
        <v>437</v>
      </c>
      <c r="AGB119" s="316" t="s">
        <v>437</v>
      </c>
      <c r="AGC119" s="301">
        <v>1</v>
      </c>
      <c r="AGD119" s="219" t="s">
        <v>437</v>
      </c>
      <c r="AGE119" s="219" t="s">
        <v>437</v>
      </c>
      <c r="AGF119" s="219">
        <v>8</v>
      </c>
      <c r="AGG119" s="219">
        <v>24</v>
      </c>
      <c r="AGH119" s="219" t="s">
        <v>437</v>
      </c>
      <c r="AGI119" s="219">
        <v>14</v>
      </c>
      <c r="AGJ119" s="219">
        <v>24</v>
      </c>
      <c r="AGK119" s="219" t="s">
        <v>437</v>
      </c>
      <c r="AGL119" s="219">
        <v>20</v>
      </c>
      <c r="AGM119" s="219">
        <v>8</v>
      </c>
      <c r="AGN119" s="219" t="s">
        <v>437</v>
      </c>
      <c r="AGO119" s="219" t="s">
        <v>437</v>
      </c>
      <c r="AGP119" s="219" t="s">
        <v>437</v>
      </c>
      <c r="AGQ119" s="219" t="s">
        <v>437</v>
      </c>
      <c r="AGR119" s="219" t="s">
        <v>437</v>
      </c>
      <c r="AGS119" s="219">
        <v>14</v>
      </c>
      <c r="AGT119" s="219">
        <v>24</v>
      </c>
      <c r="AGU119" s="219">
        <v>18</v>
      </c>
      <c r="AGV119" s="219" t="s">
        <v>437</v>
      </c>
      <c r="AGW119" s="219">
        <v>6</v>
      </c>
      <c r="AGX119" s="219" t="s">
        <v>437</v>
      </c>
      <c r="AGY119" s="219" t="s">
        <v>437</v>
      </c>
      <c r="AGZ119" s="219" t="s">
        <v>437</v>
      </c>
      <c r="AHA119" s="219" t="s">
        <v>437</v>
      </c>
      <c r="AHB119" s="219" t="s">
        <v>437</v>
      </c>
      <c r="AHC119" s="219" t="s">
        <v>437</v>
      </c>
      <c r="AHD119" s="219" t="s">
        <v>437</v>
      </c>
      <c r="AHE119" s="219" t="s">
        <v>437</v>
      </c>
      <c r="AHF119" s="316" t="s">
        <v>437</v>
      </c>
      <c r="AHG119" s="301" t="s">
        <v>437</v>
      </c>
      <c r="AHH119" s="219" t="s">
        <v>437</v>
      </c>
      <c r="AHI119" s="219" t="s">
        <v>437</v>
      </c>
      <c r="AHJ119" s="219" t="s">
        <v>437</v>
      </c>
      <c r="AHK119" s="219" t="s">
        <v>437</v>
      </c>
      <c r="AHL119" s="219" t="s">
        <v>437</v>
      </c>
      <c r="AHM119" s="219">
        <v>12</v>
      </c>
      <c r="AHN119" s="219">
        <v>8</v>
      </c>
      <c r="AHO119" s="219" t="s">
        <v>437</v>
      </c>
      <c r="AHP119" s="219" t="s">
        <v>437</v>
      </c>
      <c r="AHQ119" s="219" t="s">
        <v>437</v>
      </c>
      <c r="AHR119" s="219" t="s">
        <v>437</v>
      </c>
      <c r="AHS119" s="219" t="s">
        <v>437</v>
      </c>
      <c r="AHT119" s="219" t="s">
        <v>437</v>
      </c>
      <c r="AHU119" s="219" t="s">
        <v>437</v>
      </c>
      <c r="AHV119" s="219" t="s">
        <v>437</v>
      </c>
      <c r="AHW119" s="219" t="s">
        <v>437</v>
      </c>
      <c r="AHX119" s="219" t="s">
        <v>437</v>
      </c>
      <c r="AHY119" s="219" t="s">
        <v>437</v>
      </c>
      <c r="AHZ119" s="219" t="s">
        <v>437</v>
      </c>
      <c r="AIA119" s="219" t="s">
        <v>437</v>
      </c>
      <c r="AIB119" s="219" t="s">
        <v>437</v>
      </c>
      <c r="AIC119" s="219" t="s">
        <v>437</v>
      </c>
      <c r="AID119" s="219" t="s">
        <v>437</v>
      </c>
      <c r="AIE119" s="219" t="s">
        <v>437</v>
      </c>
      <c r="AIF119" s="219" t="s">
        <v>437</v>
      </c>
      <c r="AIG119" s="219" t="s">
        <v>437</v>
      </c>
      <c r="AIH119" s="219" t="s">
        <v>437</v>
      </c>
      <c r="AII119" s="219" t="s">
        <v>437</v>
      </c>
      <c r="AIJ119" s="219" t="s">
        <v>437</v>
      </c>
      <c r="AIK119" s="316" t="s">
        <v>437</v>
      </c>
      <c r="AIW119" s="138"/>
      <c r="AOD119" s="246">
        <v>0</v>
      </c>
      <c r="AOE119" s="246">
        <v>0</v>
      </c>
      <c r="AOF119" s="246">
        <v>0</v>
      </c>
      <c r="AOG119" s="246">
        <v>0</v>
      </c>
      <c r="AOH119" s="246">
        <v>0</v>
      </c>
      <c r="AOL119" s="246">
        <v>0</v>
      </c>
      <c r="AOM119" s="246">
        <v>0</v>
      </c>
      <c r="AON119" s="246">
        <v>0</v>
      </c>
      <c r="AOO119" s="246">
        <v>0</v>
      </c>
      <c r="AOP119" s="246">
        <v>0</v>
      </c>
      <c r="AOR119" s="246">
        <v>0</v>
      </c>
      <c r="AOS119" s="246">
        <v>0</v>
      </c>
      <c r="AOT119" s="246">
        <v>0</v>
      </c>
      <c r="AOU119" s="246">
        <v>0</v>
      </c>
    </row>
    <row r="120" spans="1:1161" s="119" customFormat="1" ht="14.25" hidden="1" customHeight="1" outlineLevel="1" thickBot="1">
      <c r="A120" s="159"/>
      <c r="B120" s="181" t="s">
        <v>230</v>
      </c>
      <c r="C120" s="40" t="s">
        <v>231</v>
      </c>
      <c r="D120" s="670">
        <f t="shared" si="119"/>
        <v>34</v>
      </c>
      <c r="E120" s="55">
        <f t="shared" si="118"/>
        <v>0.89390357180352864</v>
      </c>
      <c r="F120" s="179"/>
      <c r="G120" s="49">
        <f>G123*0.067</f>
        <v>38.035422468893401</v>
      </c>
      <c r="H120" s="156">
        <f>SUM(I120:AOL120)</f>
        <v>34</v>
      </c>
      <c r="OA120" s="136"/>
      <c r="OB120" s="136"/>
      <c r="OC120" s="136"/>
      <c r="OD120" s="136"/>
      <c r="OE120" s="136"/>
      <c r="OF120" s="136"/>
      <c r="OG120" s="136"/>
      <c r="OH120" s="136"/>
      <c r="OI120" s="136"/>
      <c r="OJ120" s="136"/>
      <c r="OK120" s="136"/>
      <c r="OL120" s="136"/>
      <c r="OM120" s="136"/>
      <c r="ON120" s="136"/>
      <c r="OO120" s="136"/>
      <c r="OP120" s="136"/>
      <c r="OQ120" s="136"/>
      <c r="OR120" s="136"/>
      <c r="OS120" s="136"/>
      <c r="OT120" s="136"/>
      <c r="OU120" s="136"/>
      <c r="OV120" s="136"/>
      <c r="OW120" s="136"/>
      <c r="OX120" s="136"/>
      <c r="OY120" s="136"/>
      <c r="OZ120" s="136"/>
      <c r="PA120" s="136"/>
      <c r="PB120" s="136"/>
      <c r="PC120" s="136"/>
      <c r="PD120" s="136"/>
      <c r="PE120" s="136"/>
      <c r="PF120" s="136"/>
      <c r="PG120" s="136"/>
      <c r="PH120" s="136"/>
      <c r="PI120" s="136"/>
      <c r="PJ120" s="136"/>
      <c r="PK120" s="136"/>
      <c r="PL120" s="136"/>
      <c r="PM120" s="136"/>
      <c r="PN120" s="136"/>
      <c r="PO120" s="136"/>
      <c r="PP120" s="136"/>
      <c r="PQ120" s="136"/>
      <c r="PR120" s="136"/>
      <c r="PS120" s="136"/>
      <c r="PT120" s="136"/>
      <c r="PU120" s="136"/>
      <c r="PV120" s="136"/>
      <c r="PW120" s="136"/>
      <c r="PX120" s="136"/>
      <c r="PY120" s="136"/>
      <c r="PZ120" s="136"/>
      <c r="QA120" s="136"/>
      <c r="QB120" s="136"/>
      <c r="QC120" s="136"/>
      <c r="QD120" s="136"/>
      <c r="QE120" s="136"/>
      <c r="QF120" s="136"/>
      <c r="QG120" s="136"/>
      <c r="QH120" s="136"/>
      <c r="QI120" s="136"/>
      <c r="QJ120" s="136"/>
      <c r="QK120" s="136"/>
      <c r="QL120" s="136"/>
      <c r="QM120" s="136"/>
      <c r="QN120" s="136"/>
      <c r="QO120" s="136"/>
      <c r="QP120" s="136"/>
      <c r="QQ120" s="136"/>
      <c r="QR120" s="136"/>
      <c r="QS120" s="136"/>
      <c r="QT120" s="136"/>
      <c r="QU120" s="136"/>
      <c r="QV120" s="136"/>
      <c r="QW120" s="136"/>
      <c r="QX120" s="136"/>
      <c r="QY120" s="136"/>
      <c r="QZ120" s="136"/>
      <c r="RA120" s="136"/>
      <c r="RB120" s="136"/>
      <c r="RC120" s="136"/>
      <c r="RD120" s="136"/>
      <c r="RE120" s="136"/>
      <c r="RF120" s="136"/>
      <c r="RG120" s="136"/>
      <c r="WJ120" s="136"/>
      <c r="WK120" s="136"/>
      <c r="WL120" s="136"/>
      <c r="WM120" s="136"/>
      <c r="WN120" s="136"/>
      <c r="WO120" s="136"/>
      <c r="WP120" s="136"/>
      <c r="WQ120" s="136"/>
      <c r="WR120" s="136"/>
      <c r="WS120" s="136"/>
      <c r="WT120" s="136"/>
      <c r="WU120" s="136"/>
      <c r="WV120" s="136"/>
      <c r="AEX120" s="301" t="s">
        <v>437</v>
      </c>
      <c r="AEY120" s="219" t="s">
        <v>437</v>
      </c>
      <c r="AEZ120" s="219" t="s">
        <v>437</v>
      </c>
      <c r="AFA120" s="219" t="s">
        <v>437</v>
      </c>
      <c r="AFB120" s="219" t="s">
        <v>437</v>
      </c>
      <c r="AFC120" s="219" t="s">
        <v>437</v>
      </c>
      <c r="AFD120" s="219" t="s">
        <v>437</v>
      </c>
      <c r="AFE120" s="219" t="s">
        <v>437</v>
      </c>
      <c r="AFF120" s="219" t="s">
        <v>437</v>
      </c>
      <c r="AFG120" s="219" t="s">
        <v>437</v>
      </c>
      <c r="AFH120" s="219" t="s">
        <v>437</v>
      </c>
      <c r="AFI120" s="219" t="s">
        <v>437</v>
      </c>
      <c r="AFJ120" s="219" t="s">
        <v>437</v>
      </c>
      <c r="AFK120" s="219" t="s">
        <v>437</v>
      </c>
      <c r="AFL120" s="219" t="s">
        <v>437</v>
      </c>
      <c r="AFM120" s="219" t="s">
        <v>437</v>
      </c>
      <c r="AFN120" s="219" t="s">
        <v>437</v>
      </c>
      <c r="AFO120" s="219" t="s">
        <v>437</v>
      </c>
      <c r="AFP120" s="219" t="s">
        <v>437</v>
      </c>
      <c r="AFQ120" s="219">
        <v>6</v>
      </c>
      <c r="AFR120" s="219">
        <v>4</v>
      </c>
      <c r="AFS120" s="219" t="s">
        <v>437</v>
      </c>
      <c r="AFT120" s="219" t="s">
        <v>437</v>
      </c>
      <c r="AFU120" s="219" t="s">
        <v>437</v>
      </c>
      <c r="AFV120" s="219" t="s">
        <v>437</v>
      </c>
      <c r="AFW120" s="219" t="s">
        <v>437</v>
      </c>
      <c r="AFX120" s="219" t="s">
        <v>437</v>
      </c>
      <c r="AFY120" s="219" t="s">
        <v>437</v>
      </c>
      <c r="AFZ120" s="219" t="s">
        <v>437</v>
      </c>
      <c r="AGA120" s="219" t="s">
        <v>437</v>
      </c>
      <c r="AGB120" s="316" t="s">
        <v>437</v>
      </c>
      <c r="AGC120" s="301" t="s">
        <v>437</v>
      </c>
      <c r="AGD120" s="219" t="s">
        <v>437</v>
      </c>
      <c r="AGE120" s="219" t="s">
        <v>437</v>
      </c>
      <c r="AGF120" s="219" t="s">
        <v>437</v>
      </c>
      <c r="AGG120" s="219" t="s">
        <v>437</v>
      </c>
      <c r="AGH120" s="219" t="s">
        <v>437</v>
      </c>
      <c r="AGI120" s="219" t="s">
        <v>437</v>
      </c>
      <c r="AGJ120" s="219" t="s">
        <v>437</v>
      </c>
      <c r="AGK120" s="219" t="s">
        <v>437</v>
      </c>
      <c r="AGL120" s="219" t="s">
        <v>437</v>
      </c>
      <c r="AGM120" s="219">
        <v>1</v>
      </c>
      <c r="AGN120" s="219" t="s">
        <v>437</v>
      </c>
      <c r="AGO120" s="219" t="s">
        <v>437</v>
      </c>
      <c r="AGP120" s="219" t="s">
        <v>437</v>
      </c>
      <c r="AGQ120" s="219" t="s">
        <v>437</v>
      </c>
      <c r="AGR120" s="219" t="s">
        <v>437</v>
      </c>
      <c r="AGS120" s="219" t="s">
        <v>437</v>
      </c>
      <c r="AGT120" s="219" t="s">
        <v>437</v>
      </c>
      <c r="AGU120" s="219" t="s">
        <v>437</v>
      </c>
      <c r="AGV120" s="219" t="s">
        <v>437</v>
      </c>
      <c r="AGW120" s="219" t="s">
        <v>437</v>
      </c>
      <c r="AGX120" s="219" t="s">
        <v>437</v>
      </c>
      <c r="AGY120" s="219" t="s">
        <v>437</v>
      </c>
      <c r="AGZ120" s="219" t="s">
        <v>437</v>
      </c>
      <c r="AHA120" s="219" t="s">
        <v>437</v>
      </c>
      <c r="AHB120" s="219" t="s">
        <v>437</v>
      </c>
      <c r="AHC120" s="219" t="s">
        <v>437</v>
      </c>
      <c r="AHD120" s="219" t="s">
        <v>437</v>
      </c>
      <c r="AHE120" s="219">
        <v>1</v>
      </c>
      <c r="AHF120" s="316">
        <v>1</v>
      </c>
      <c r="AHG120" s="301">
        <v>7</v>
      </c>
      <c r="AHH120" s="219">
        <v>7</v>
      </c>
      <c r="AHI120" s="219" t="s">
        <v>437</v>
      </c>
      <c r="AHJ120" s="219" t="s">
        <v>437</v>
      </c>
      <c r="AHK120" s="219">
        <v>3</v>
      </c>
      <c r="AHL120" s="219">
        <v>1</v>
      </c>
      <c r="AHM120" s="219">
        <v>2</v>
      </c>
      <c r="AHN120" s="219">
        <v>1</v>
      </c>
      <c r="AHO120" s="219" t="s">
        <v>437</v>
      </c>
      <c r="AHP120" s="219" t="s">
        <v>437</v>
      </c>
      <c r="AHQ120" s="219" t="s">
        <v>437</v>
      </c>
      <c r="AHR120" s="219" t="s">
        <v>437</v>
      </c>
      <c r="AHS120" s="219" t="s">
        <v>437</v>
      </c>
      <c r="AHT120" s="219" t="s">
        <v>437</v>
      </c>
      <c r="AHU120" s="219" t="s">
        <v>437</v>
      </c>
      <c r="AHV120" s="219" t="s">
        <v>437</v>
      </c>
      <c r="AHW120" s="219" t="s">
        <v>437</v>
      </c>
      <c r="AHX120" s="219" t="s">
        <v>437</v>
      </c>
      <c r="AHY120" s="219" t="s">
        <v>437</v>
      </c>
      <c r="AHZ120" s="219" t="s">
        <v>437</v>
      </c>
      <c r="AIA120" s="219" t="s">
        <v>437</v>
      </c>
      <c r="AIB120" s="219" t="s">
        <v>437</v>
      </c>
      <c r="AIC120" s="219" t="s">
        <v>437</v>
      </c>
      <c r="AID120" s="219" t="s">
        <v>437</v>
      </c>
      <c r="AIE120" s="219" t="s">
        <v>437</v>
      </c>
      <c r="AIF120" s="219" t="s">
        <v>437</v>
      </c>
      <c r="AIG120" s="219" t="s">
        <v>437</v>
      </c>
      <c r="AIH120" s="219" t="s">
        <v>437</v>
      </c>
      <c r="AII120" s="219" t="s">
        <v>437</v>
      </c>
      <c r="AIJ120" s="219" t="s">
        <v>437</v>
      </c>
      <c r="AIK120" s="316" t="s">
        <v>437</v>
      </c>
      <c r="AIW120" s="138"/>
      <c r="AOD120" s="246">
        <v>0</v>
      </c>
      <c r="AOE120" s="246">
        <v>0</v>
      </c>
      <c r="AOF120" s="246">
        <v>0</v>
      </c>
      <c r="AOG120" s="246">
        <v>0</v>
      </c>
      <c r="AOH120" s="246">
        <v>0</v>
      </c>
      <c r="AOL120" s="246">
        <v>0</v>
      </c>
      <c r="AOM120" s="246">
        <v>0</v>
      </c>
      <c r="AON120" s="246">
        <v>0</v>
      </c>
      <c r="AOO120" s="246">
        <v>0</v>
      </c>
      <c r="AOP120" s="246">
        <v>0</v>
      </c>
      <c r="AOR120" s="246">
        <v>0</v>
      </c>
      <c r="AOS120" s="246">
        <v>0</v>
      </c>
      <c r="AOT120" s="246">
        <v>0</v>
      </c>
      <c r="AOU120" s="246">
        <v>0</v>
      </c>
    </row>
    <row r="121" spans="1:1161" s="119" customFormat="1" ht="14.25" hidden="1" customHeight="1" outlineLevel="1" thickBot="1">
      <c r="A121" s="159"/>
      <c r="B121" s="160">
        <f>D123</f>
        <v>519</v>
      </c>
      <c r="C121" s="40" t="s">
        <v>232</v>
      </c>
      <c r="D121" s="670">
        <f t="shared" si="119"/>
        <v>0</v>
      </c>
      <c r="E121" s="55">
        <f t="shared" si="118"/>
        <v>0</v>
      </c>
      <c r="F121" s="179"/>
      <c r="G121" s="49">
        <f>G123*0.056</f>
        <v>31.790800869522844</v>
      </c>
      <c r="H121" s="156">
        <f>SUM(I121:AOL121)</f>
        <v>31.613499386280004</v>
      </c>
      <c r="OA121" s="136"/>
      <c r="OB121" s="136"/>
      <c r="OC121" s="136"/>
      <c r="OD121" s="136"/>
      <c r="OE121" s="136"/>
      <c r="OF121" s="136"/>
      <c r="OG121" s="136"/>
      <c r="OH121" s="136"/>
      <c r="OI121" s="136"/>
      <c r="OJ121" s="136"/>
      <c r="OK121" s="136"/>
      <c r="OL121" s="136"/>
      <c r="OM121" s="136"/>
      <c r="ON121" s="136"/>
      <c r="OO121" s="136"/>
      <c r="OP121" s="136"/>
      <c r="OQ121" s="136"/>
      <c r="OR121" s="136"/>
      <c r="OS121" s="136"/>
      <c r="OT121" s="136"/>
      <c r="OU121" s="136"/>
      <c r="OV121" s="136"/>
      <c r="OW121" s="136"/>
      <c r="OX121" s="136"/>
      <c r="OY121" s="136"/>
      <c r="OZ121" s="136"/>
      <c r="PA121" s="136"/>
      <c r="PB121" s="136"/>
      <c r="PC121" s="136"/>
      <c r="PD121" s="136"/>
      <c r="PE121" s="136"/>
      <c r="PF121" s="136"/>
      <c r="PG121" s="136"/>
      <c r="PH121" s="136"/>
      <c r="PI121" s="136"/>
      <c r="PJ121" s="136"/>
      <c r="PK121" s="136"/>
      <c r="PL121" s="136"/>
      <c r="PM121" s="136"/>
      <c r="PN121" s="136"/>
      <c r="PO121" s="136"/>
      <c r="PP121" s="136"/>
      <c r="PQ121" s="136"/>
      <c r="PR121" s="136"/>
      <c r="PS121" s="136"/>
      <c r="PT121" s="136"/>
      <c r="PU121" s="136"/>
      <c r="PV121" s="136"/>
      <c r="PW121" s="136"/>
      <c r="PX121" s="136"/>
      <c r="PY121" s="136"/>
      <c r="PZ121" s="136"/>
      <c r="QA121" s="136"/>
      <c r="QB121" s="136"/>
      <c r="QC121" s="136"/>
      <c r="QD121" s="136"/>
      <c r="QE121" s="136"/>
      <c r="QF121" s="136"/>
      <c r="QG121" s="136"/>
      <c r="QH121" s="136"/>
      <c r="QI121" s="136"/>
      <c r="QJ121" s="136"/>
      <c r="QK121" s="136"/>
      <c r="QL121" s="136"/>
      <c r="QM121" s="136"/>
      <c r="QN121" s="136"/>
      <c r="QO121" s="136"/>
      <c r="QP121" s="136"/>
      <c r="QQ121" s="136"/>
      <c r="QR121" s="136"/>
      <c r="QS121" s="136"/>
      <c r="QT121" s="136"/>
      <c r="QU121" s="136"/>
      <c r="QV121" s="136"/>
      <c r="QW121" s="136"/>
      <c r="QX121" s="136"/>
      <c r="QY121" s="136"/>
      <c r="QZ121" s="136"/>
      <c r="RA121" s="136"/>
      <c r="RB121" s="136"/>
      <c r="RC121" s="136"/>
      <c r="RD121" s="136"/>
      <c r="RE121" s="136"/>
      <c r="RF121" s="136"/>
      <c r="RG121" s="136"/>
      <c r="WJ121" s="136"/>
      <c r="WK121" s="136"/>
      <c r="WL121" s="136"/>
      <c r="WM121" s="136"/>
      <c r="WN121" s="136"/>
      <c r="WO121" s="136"/>
      <c r="WP121" s="136"/>
      <c r="WQ121" s="136"/>
      <c r="WR121" s="136"/>
      <c r="WS121" s="136"/>
      <c r="WT121" s="136"/>
      <c r="WU121" s="136"/>
      <c r="WV121" s="136"/>
      <c r="AEX121" s="301" t="s">
        <v>437</v>
      </c>
      <c r="AEY121" s="219" t="s">
        <v>437</v>
      </c>
      <c r="AEZ121" s="219" t="s">
        <v>437</v>
      </c>
      <c r="AFA121" s="219" t="s">
        <v>437</v>
      </c>
      <c r="AFB121" s="219" t="s">
        <v>437</v>
      </c>
      <c r="AFC121" s="219" t="s">
        <v>437</v>
      </c>
      <c r="AFD121" s="219" t="s">
        <v>437</v>
      </c>
      <c r="AFE121" s="219" t="s">
        <v>437</v>
      </c>
      <c r="AFF121" s="219" t="s">
        <v>437</v>
      </c>
      <c r="AFG121" s="219" t="s">
        <v>437</v>
      </c>
      <c r="AFH121" s="219" t="s">
        <v>437</v>
      </c>
      <c r="AFI121" s="219" t="s">
        <v>437</v>
      </c>
      <c r="AFJ121" s="219" t="s">
        <v>437</v>
      </c>
      <c r="AFK121" s="219" t="s">
        <v>437</v>
      </c>
      <c r="AFL121" s="219" t="s">
        <v>437</v>
      </c>
      <c r="AFM121" s="219" t="s">
        <v>437</v>
      </c>
      <c r="AFN121" s="219" t="s">
        <v>437</v>
      </c>
      <c r="AFO121" s="219" t="s">
        <v>437</v>
      </c>
      <c r="AFP121" s="219" t="s">
        <v>437</v>
      </c>
      <c r="AFQ121" s="219" t="s">
        <v>437</v>
      </c>
      <c r="AFR121" s="219" t="s">
        <v>437</v>
      </c>
      <c r="AFS121" s="219" t="s">
        <v>437</v>
      </c>
      <c r="AFT121" s="219" t="s">
        <v>437</v>
      </c>
      <c r="AFU121" s="219" t="s">
        <v>437</v>
      </c>
      <c r="AFV121" s="219" t="s">
        <v>437</v>
      </c>
      <c r="AFW121" s="219" t="s">
        <v>437</v>
      </c>
      <c r="AFX121" s="219" t="s">
        <v>437</v>
      </c>
      <c r="AFY121" s="219" t="s">
        <v>437</v>
      </c>
      <c r="AFZ121" s="219" t="s">
        <v>437</v>
      </c>
      <c r="AGA121" s="219" t="s">
        <v>437</v>
      </c>
      <c r="AGB121" s="316" t="s">
        <v>437</v>
      </c>
      <c r="AGC121" s="301" t="s">
        <v>437</v>
      </c>
      <c r="AGD121" s="219" t="s">
        <v>437</v>
      </c>
      <c r="AGE121" s="219" t="s">
        <v>437</v>
      </c>
      <c r="AGF121" s="219" t="s">
        <v>437</v>
      </c>
      <c r="AGG121" s="219" t="s">
        <v>437</v>
      </c>
      <c r="AGH121" s="219" t="s">
        <v>437</v>
      </c>
      <c r="AGI121" s="219" t="s">
        <v>437</v>
      </c>
      <c r="AGJ121" s="219" t="s">
        <v>437</v>
      </c>
      <c r="AGK121" s="219" t="s">
        <v>437</v>
      </c>
      <c r="AGL121" s="219" t="s">
        <v>437</v>
      </c>
      <c r="AGM121" s="219" t="s">
        <v>437</v>
      </c>
      <c r="AGN121" s="219" t="s">
        <v>437</v>
      </c>
      <c r="AGO121" s="219" t="s">
        <v>437</v>
      </c>
      <c r="AGP121" s="219" t="s">
        <v>437</v>
      </c>
      <c r="AGQ121" s="219" t="s">
        <v>437</v>
      </c>
      <c r="AGR121" s="219" t="s">
        <v>437</v>
      </c>
      <c r="AGS121" s="219" t="s">
        <v>437</v>
      </c>
      <c r="AGT121" s="219" t="s">
        <v>437</v>
      </c>
      <c r="AGU121" s="219" t="s">
        <v>437</v>
      </c>
      <c r="AGV121" s="219" t="s">
        <v>437</v>
      </c>
      <c r="AGW121" s="219" t="s">
        <v>437</v>
      </c>
      <c r="AGX121" s="219" t="s">
        <v>437</v>
      </c>
      <c r="AGY121" s="219" t="s">
        <v>437</v>
      </c>
      <c r="AGZ121" s="219" t="s">
        <v>437</v>
      </c>
      <c r="AHA121" s="219" t="s">
        <v>437</v>
      </c>
      <c r="AHB121" s="219" t="s">
        <v>437</v>
      </c>
      <c r="AHC121" s="219" t="s">
        <v>437</v>
      </c>
      <c r="AHD121" s="219" t="s">
        <v>437</v>
      </c>
      <c r="AHE121" s="219" t="s">
        <v>437</v>
      </c>
      <c r="AHF121" s="316" t="s">
        <v>437</v>
      </c>
      <c r="AHG121" s="301" t="s">
        <v>437</v>
      </c>
      <c r="AHH121" s="219" t="s">
        <v>437</v>
      </c>
      <c r="AHI121" s="219" t="s">
        <v>437</v>
      </c>
      <c r="AHJ121" s="219" t="s">
        <v>437</v>
      </c>
      <c r="AHK121" s="219" t="s">
        <v>437</v>
      </c>
      <c r="AHL121" s="219" t="s">
        <v>437</v>
      </c>
      <c r="AHM121" s="219" t="s">
        <v>437</v>
      </c>
      <c r="AHN121" s="219" t="s">
        <v>437</v>
      </c>
      <c r="AHO121" s="219" t="s">
        <v>437</v>
      </c>
      <c r="AHP121" s="219" t="s">
        <v>437</v>
      </c>
      <c r="AHQ121" s="219" t="s">
        <v>437</v>
      </c>
      <c r="AHR121" s="219" t="s">
        <v>437</v>
      </c>
      <c r="AHS121" s="219" t="s">
        <v>437</v>
      </c>
      <c r="AHT121" s="219" t="s">
        <v>437</v>
      </c>
      <c r="AHU121" s="219" t="s">
        <v>437</v>
      </c>
      <c r="AHV121" s="219" t="s">
        <v>437</v>
      </c>
      <c r="AHW121" s="219" t="s">
        <v>437</v>
      </c>
      <c r="AHX121" s="219" t="s">
        <v>437</v>
      </c>
      <c r="AHY121" s="219" t="s">
        <v>437</v>
      </c>
      <c r="AHZ121" s="219" t="s">
        <v>437</v>
      </c>
      <c r="AIA121" s="219" t="s">
        <v>437</v>
      </c>
      <c r="AIB121" s="219" t="s">
        <v>437</v>
      </c>
      <c r="AIC121" s="219" t="s">
        <v>437</v>
      </c>
      <c r="AID121" s="219" t="s">
        <v>437</v>
      </c>
      <c r="AIE121" s="219" t="s">
        <v>437</v>
      </c>
      <c r="AIF121" s="219" t="s">
        <v>437</v>
      </c>
      <c r="AIG121" s="219" t="s">
        <v>437</v>
      </c>
      <c r="AIH121" s="219" t="s">
        <v>437</v>
      </c>
      <c r="AII121" s="219" t="s">
        <v>437</v>
      </c>
      <c r="AIJ121" s="219" t="s">
        <v>437</v>
      </c>
      <c r="AIK121" s="316" t="s">
        <v>437</v>
      </c>
      <c r="AIW121" s="138"/>
      <c r="AOD121" s="246">
        <v>1.7563055214600003</v>
      </c>
      <c r="AOE121" s="246">
        <v>7.0252220858400012</v>
      </c>
      <c r="AOF121" s="246">
        <v>7.0252220858400012</v>
      </c>
      <c r="AOG121" s="246">
        <v>7.0252220858400012</v>
      </c>
      <c r="AOH121" s="246">
        <v>4.5663943557960005</v>
      </c>
      <c r="AOL121" s="246">
        <v>4.2151332515040005</v>
      </c>
      <c r="AOM121" s="246">
        <v>0</v>
      </c>
      <c r="AON121" s="246">
        <v>0</v>
      </c>
      <c r="AOO121" s="246">
        <v>0</v>
      </c>
      <c r="AOP121" s="246">
        <v>0</v>
      </c>
      <c r="AOR121" s="246">
        <v>3.5126110429200006</v>
      </c>
      <c r="AOS121" s="246">
        <v>0</v>
      </c>
      <c r="AOT121" s="246">
        <v>0</v>
      </c>
      <c r="AOU121" s="246">
        <v>0</v>
      </c>
    </row>
    <row r="122" spans="1:1161" s="119" customFormat="1" ht="14.25" hidden="1" customHeight="1" outlineLevel="1" thickBot="1">
      <c r="A122" s="161" t="s">
        <v>233</v>
      </c>
      <c r="B122" s="162">
        <f>SUM(B121/(B117*E124/100))</f>
        <v>1.0158074804681081</v>
      </c>
      <c r="C122" s="32" t="s">
        <v>234</v>
      </c>
      <c r="D122" s="670">
        <f t="shared" si="119"/>
        <v>88</v>
      </c>
      <c r="E122" s="55">
        <f t="shared" si="118"/>
        <v>0.88579083350480758</v>
      </c>
      <c r="F122" s="179"/>
      <c r="G122" s="49">
        <f>G123*0.175</f>
        <v>99.346252717258878</v>
      </c>
      <c r="H122" s="156">
        <f>SUM(I122:AOL122)</f>
        <v>109.82836862386</v>
      </c>
      <c r="OA122" s="136"/>
      <c r="OB122" s="136"/>
      <c r="OC122" s="136"/>
      <c r="OD122" s="136"/>
      <c r="OE122" s="136"/>
      <c r="OF122" s="136"/>
      <c r="OG122" s="136"/>
      <c r="OH122" s="136"/>
      <c r="OI122" s="136"/>
      <c r="OJ122" s="136"/>
      <c r="OK122" s="136"/>
      <c r="OL122" s="136"/>
      <c r="OM122" s="136"/>
      <c r="ON122" s="136"/>
      <c r="OO122" s="136"/>
      <c r="OP122" s="136"/>
      <c r="OQ122" s="136"/>
      <c r="OR122" s="136"/>
      <c r="OS122" s="136"/>
      <c r="OT122" s="136"/>
      <c r="OU122" s="136"/>
      <c r="OV122" s="136"/>
      <c r="OW122" s="136"/>
      <c r="OX122" s="136"/>
      <c r="OY122" s="136"/>
      <c r="OZ122" s="136"/>
      <c r="PA122" s="136"/>
      <c r="PB122" s="136"/>
      <c r="PC122" s="136"/>
      <c r="PD122" s="136"/>
      <c r="PE122" s="136"/>
      <c r="PF122" s="136"/>
      <c r="PG122" s="136"/>
      <c r="PH122" s="136"/>
      <c r="PI122" s="136"/>
      <c r="PJ122" s="136"/>
      <c r="PK122" s="136"/>
      <c r="PL122" s="136"/>
      <c r="PM122" s="136"/>
      <c r="PN122" s="136"/>
      <c r="PO122" s="136"/>
      <c r="PP122" s="136"/>
      <c r="PQ122" s="136"/>
      <c r="PR122" s="136"/>
      <c r="PS122" s="136"/>
      <c r="PT122" s="136"/>
      <c r="PU122" s="136"/>
      <c r="PV122" s="136"/>
      <c r="PW122" s="136"/>
      <c r="PX122" s="136"/>
      <c r="PY122" s="136"/>
      <c r="PZ122" s="136"/>
      <c r="QA122" s="136"/>
      <c r="QB122" s="136"/>
      <c r="QC122" s="136"/>
      <c r="QD122" s="136"/>
      <c r="QE122" s="136"/>
      <c r="QF122" s="136"/>
      <c r="QG122" s="136"/>
      <c r="QH122" s="136"/>
      <c r="QI122" s="136"/>
      <c r="QJ122" s="136"/>
      <c r="QK122" s="136"/>
      <c r="QL122" s="136"/>
      <c r="QM122" s="136"/>
      <c r="QN122" s="136"/>
      <c r="QO122" s="136"/>
      <c r="QP122" s="136"/>
      <c r="QQ122" s="136"/>
      <c r="QR122" s="136"/>
      <c r="QS122" s="136"/>
      <c r="QT122" s="136"/>
      <c r="QU122" s="136"/>
      <c r="QV122" s="136"/>
      <c r="QW122" s="136"/>
      <c r="QX122" s="136"/>
      <c r="QY122" s="136"/>
      <c r="QZ122" s="136"/>
      <c r="RA122" s="136"/>
      <c r="RB122" s="136"/>
      <c r="RC122" s="136"/>
      <c r="RD122" s="136"/>
      <c r="RE122" s="136"/>
      <c r="RF122" s="136"/>
      <c r="RG122" s="136"/>
      <c r="WJ122" s="136"/>
      <c r="WK122" s="136"/>
      <c r="WL122" s="136"/>
      <c r="WM122" s="136"/>
      <c r="WN122" s="136"/>
      <c r="WO122" s="136"/>
      <c r="WP122" s="136"/>
      <c r="WQ122" s="136"/>
      <c r="WR122" s="136"/>
      <c r="WS122" s="136"/>
      <c r="WT122" s="136"/>
      <c r="WU122" s="136"/>
      <c r="WV122" s="136"/>
      <c r="AEX122" s="301" t="s">
        <v>437</v>
      </c>
      <c r="AEY122" s="219" t="s">
        <v>437</v>
      </c>
      <c r="AEZ122" s="219" t="s">
        <v>437</v>
      </c>
      <c r="AFA122" s="219" t="s">
        <v>437</v>
      </c>
      <c r="AFB122" s="219" t="s">
        <v>437</v>
      </c>
      <c r="AFC122" s="219" t="s">
        <v>437</v>
      </c>
      <c r="AFD122" s="219" t="s">
        <v>437</v>
      </c>
      <c r="AFE122" s="219" t="s">
        <v>437</v>
      </c>
      <c r="AFF122" s="219" t="s">
        <v>437</v>
      </c>
      <c r="AFG122" s="219" t="s">
        <v>437</v>
      </c>
      <c r="AFH122" s="219" t="s">
        <v>437</v>
      </c>
      <c r="AFI122" s="219" t="s">
        <v>437</v>
      </c>
      <c r="AFJ122" s="219" t="s">
        <v>437</v>
      </c>
      <c r="AFK122" s="219" t="s">
        <v>437</v>
      </c>
      <c r="AFL122" s="219" t="s">
        <v>437</v>
      </c>
      <c r="AFM122" s="219" t="s">
        <v>437</v>
      </c>
      <c r="AFN122" s="219" t="s">
        <v>437</v>
      </c>
      <c r="AFO122" s="219" t="s">
        <v>437</v>
      </c>
      <c r="AFP122" s="219" t="s">
        <v>437</v>
      </c>
      <c r="AFQ122" s="219" t="s">
        <v>437</v>
      </c>
      <c r="AFR122" s="219">
        <v>6</v>
      </c>
      <c r="AFS122" s="219" t="s">
        <v>437</v>
      </c>
      <c r="AFT122" s="219" t="s">
        <v>437</v>
      </c>
      <c r="AFU122" s="219">
        <v>8</v>
      </c>
      <c r="AFV122" s="219">
        <v>5</v>
      </c>
      <c r="AFW122" s="219" t="s">
        <v>437</v>
      </c>
      <c r="AFX122" s="219" t="s">
        <v>437</v>
      </c>
      <c r="AFY122" s="219" t="s">
        <v>437</v>
      </c>
      <c r="AFZ122" s="219" t="s">
        <v>437</v>
      </c>
      <c r="AGA122" s="219" t="s">
        <v>437</v>
      </c>
      <c r="AGB122" s="316" t="s">
        <v>437</v>
      </c>
      <c r="AGC122" s="301">
        <v>8</v>
      </c>
      <c r="AGD122" s="219">
        <v>8</v>
      </c>
      <c r="AGE122" s="219">
        <v>7</v>
      </c>
      <c r="AGF122" s="219" t="s">
        <v>437</v>
      </c>
      <c r="AGG122" s="219" t="s">
        <v>437</v>
      </c>
      <c r="AGH122" s="219" t="s">
        <v>437</v>
      </c>
      <c r="AGI122" s="219" t="s">
        <v>437</v>
      </c>
      <c r="AGJ122" s="219" t="s">
        <v>437</v>
      </c>
      <c r="AGK122" s="219" t="s">
        <v>437</v>
      </c>
      <c r="AGL122" s="219" t="s">
        <v>437</v>
      </c>
      <c r="AGM122" s="219" t="s">
        <v>437</v>
      </c>
      <c r="AGN122" s="219" t="s">
        <v>437</v>
      </c>
      <c r="AGO122" s="219" t="s">
        <v>437</v>
      </c>
      <c r="AGP122" s="219" t="s">
        <v>437</v>
      </c>
      <c r="AGQ122" s="219" t="s">
        <v>437</v>
      </c>
      <c r="AGR122" s="219" t="s">
        <v>437</v>
      </c>
      <c r="AGS122" s="219" t="s">
        <v>437</v>
      </c>
      <c r="AGT122" s="219" t="s">
        <v>437</v>
      </c>
      <c r="AGU122" s="219" t="s">
        <v>437</v>
      </c>
      <c r="AGV122" s="219" t="s">
        <v>437</v>
      </c>
      <c r="AGW122" s="219" t="s">
        <v>437</v>
      </c>
      <c r="AGX122" s="219" t="s">
        <v>437</v>
      </c>
      <c r="AGY122" s="219" t="s">
        <v>437</v>
      </c>
      <c r="AGZ122" s="219" t="s">
        <v>437</v>
      </c>
      <c r="AHA122" s="219" t="s">
        <v>437</v>
      </c>
      <c r="AHB122" s="219" t="s">
        <v>437</v>
      </c>
      <c r="AHC122" s="219" t="s">
        <v>437</v>
      </c>
      <c r="AHD122" s="219" t="s">
        <v>437</v>
      </c>
      <c r="AHE122" s="219" t="s">
        <v>437</v>
      </c>
      <c r="AHF122" s="316">
        <v>1</v>
      </c>
      <c r="AHG122" s="301">
        <v>1</v>
      </c>
      <c r="AHH122" s="219">
        <v>10</v>
      </c>
      <c r="AHI122" s="219" t="s">
        <v>437</v>
      </c>
      <c r="AHJ122" s="219" t="s">
        <v>437</v>
      </c>
      <c r="AHK122" s="219">
        <v>5</v>
      </c>
      <c r="AHL122" s="219">
        <v>2</v>
      </c>
      <c r="AHM122" s="219">
        <v>3</v>
      </c>
      <c r="AHN122" s="219">
        <v>16</v>
      </c>
      <c r="AHO122" s="219">
        <v>4</v>
      </c>
      <c r="AHP122" s="219" t="s">
        <v>437</v>
      </c>
      <c r="AHQ122" s="219" t="s">
        <v>437</v>
      </c>
      <c r="AHR122" s="219">
        <v>2</v>
      </c>
      <c r="AHS122" s="219" t="s">
        <v>437</v>
      </c>
      <c r="AHT122" s="219" t="s">
        <v>437</v>
      </c>
      <c r="AHU122" s="219" t="s">
        <v>437</v>
      </c>
      <c r="AHV122" s="219">
        <v>1</v>
      </c>
      <c r="AHW122" s="219" t="s">
        <v>437</v>
      </c>
      <c r="AHX122" s="219" t="s">
        <v>437</v>
      </c>
      <c r="AHY122" s="219">
        <v>1</v>
      </c>
      <c r="AHZ122" s="219" t="s">
        <v>437</v>
      </c>
      <c r="AIA122" s="219" t="s">
        <v>437</v>
      </c>
      <c r="AIB122" s="219" t="s">
        <v>437</v>
      </c>
      <c r="AIC122" s="219" t="s">
        <v>437</v>
      </c>
      <c r="AID122" s="219" t="s">
        <v>437</v>
      </c>
      <c r="AIE122" s="219" t="s">
        <v>437</v>
      </c>
      <c r="AIF122" s="219" t="s">
        <v>437</v>
      </c>
      <c r="AIG122" s="219" t="s">
        <v>437</v>
      </c>
      <c r="AIH122" s="219" t="s">
        <v>437</v>
      </c>
      <c r="AII122" s="219" t="s">
        <v>437</v>
      </c>
      <c r="AIJ122" s="219" t="s">
        <v>437</v>
      </c>
      <c r="AIK122" s="316" t="s">
        <v>437</v>
      </c>
      <c r="AIW122" s="138"/>
      <c r="AOD122" s="246">
        <v>5.4570921559650003</v>
      </c>
      <c r="AOE122" s="246">
        <v>0</v>
      </c>
      <c r="AOF122" s="246">
        <v>0</v>
      </c>
      <c r="AOG122" s="246">
        <v>5.4570921559650003</v>
      </c>
      <c r="AOH122" s="246">
        <v>5.4570921559650003</v>
      </c>
      <c r="AOL122" s="246">
        <v>5.4570921559650003</v>
      </c>
      <c r="AOM122" s="246">
        <v>5.4570921559650003</v>
      </c>
      <c r="AON122" s="246">
        <v>5.4570921559650003</v>
      </c>
      <c r="AOO122" s="246">
        <v>5.4570921559650003</v>
      </c>
      <c r="AOP122" s="246">
        <v>5.4570921559650003</v>
      </c>
      <c r="AOR122" s="246">
        <v>5.4570921559650003</v>
      </c>
      <c r="AOS122" s="246">
        <v>5.4570921559650003</v>
      </c>
      <c r="AOT122" s="246">
        <v>5.4570921559650003</v>
      </c>
      <c r="AOU122" s="246">
        <v>5.4570921559650003</v>
      </c>
    </row>
    <row r="123" spans="1:1161" s="119" customFormat="1" ht="14.25" hidden="1" customHeight="1" outlineLevel="1" thickBot="1">
      <c r="A123" s="157" t="s">
        <v>233</v>
      </c>
      <c r="B123" s="163">
        <f>SUM(B121/(B118*E124/100))</f>
        <v>0.96111111111111114</v>
      </c>
      <c r="C123" s="164" t="s">
        <v>235</v>
      </c>
      <c r="D123" s="671">
        <f>SUM(D117:D122)</f>
        <v>519</v>
      </c>
      <c r="E123" s="182">
        <v>14.321</v>
      </c>
      <c r="F123" s="183"/>
      <c r="G123" s="49">
        <f>((E123/F124*1000)*-0.0107+47.419)*E123</f>
        <v>567.69287267005075</v>
      </c>
      <c r="H123" s="156">
        <f>SUM(H117:H122)</f>
        <v>572.44186801014007</v>
      </c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  <c r="AM123" s="147"/>
      <c r="AN123" s="147"/>
      <c r="AO123" s="147"/>
      <c r="AP123" s="147"/>
      <c r="AQ123" s="147"/>
      <c r="OA123" s="136"/>
      <c r="OB123" s="136"/>
      <c r="OC123" s="136"/>
      <c r="OD123" s="136"/>
      <c r="OE123" s="136"/>
      <c r="OF123" s="136"/>
      <c r="OG123" s="136"/>
      <c r="OH123" s="136"/>
      <c r="OI123" s="136"/>
      <c r="OJ123" s="136"/>
      <c r="OK123" s="136"/>
      <c r="OL123" s="136"/>
      <c r="OM123" s="136"/>
      <c r="ON123" s="136"/>
      <c r="OO123" s="136"/>
      <c r="OP123" s="136"/>
      <c r="OQ123" s="136"/>
      <c r="OR123" s="136"/>
      <c r="OS123" s="136"/>
      <c r="OT123" s="136"/>
      <c r="OU123" s="136"/>
      <c r="OV123" s="136"/>
      <c r="OW123" s="136"/>
      <c r="OX123" s="136"/>
      <c r="OY123" s="136"/>
      <c r="OZ123" s="136"/>
      <c r="PA123" s="136"/>
      <c r="PB123" s="136"/>
      <c r="PC123" s="136"/>
      <c r="PD123" s="136"/>
      <c r="PE123" s="136"/>
      <c r="PF123" s="136"/>
      <c r="PG123" s="136"/>
      <c r="PH123" s="136"/>
      <c r="PI123" s="136"/>
      <c r="PJ123" s="136"/>
      <c r="PK123" s="136"/>
      <c r="PL123" s="136"/>
      <c r="PM123" s="136"/>
      <c r="PN123" s="136"/>
      <c r="PO123" s="136"/>
      <c r="PP123" s="136"/>
      <c r="PQ123" s="136"/>
      <c r="PR123" s="136"/>
      <c r="PS123" s="136"/>
      <c r="PT123" s="136"/>
      <c r="PU123" s="136"/>
      <c r="PV123" s="136"/>
      <c r="PW123" s="136"/>
      <c r="PX123" s="136"/>
      <c r="PY123" s="136"/>
      <c r="PZ123" s="136"/>
      <c r="QA123" s="136"/>
      <c r="QB123" s="136"/>
      <c r="QC123" s="136"/>
      <c r="QD123" s="136"/>
      <c r="QE123" s="136"/>
      <c r="QF123" s="136"/>
      <c r="QG123" s="136"/>
      <c r="QH123" s="136"/>
      <c r="QI123" s="136"/>
      <c r="QJ123" s="136"/>
      <c r="QK123" s="136"/>
      <c r="QL123" s="136"/>
      <c r="QM123" s="136"/>
      <c r="QN123" s="136"/>
      <c r="QO123" s="136"/>
      <c r="QP123" s="136"/>
      <c r="QQ123" s="136"/>
      <c r="QR123" s="136"/>
      <c r="QS123" s="136"/>
      <c r="QT123" s="136"/>
      <c r="QU123" s="136"/>
      <c r="QV123" s="136"/>
      <c r="QW123" s="136"/>
      <c r="QX123" s="136"/>
      <c r="QY123" s="136"/>
      <c r="QZ123" s="136"/>
      <c r="RA123" s="136"/>
      <c r="RB123" s="136"/>
      <c r="RC123" s="136"/>
      <c r="RD123" s="136"/>
      <c r="RE123" s="136"/>
      <c r="RF123" s="136"/>
      <c r="RG123" s="136"/>
      <c r="RH123" s="136"/>
      <c r="RI123" s="136"/>
      <c r="RJ123" s="136"/>
      <c r="RK123" s="136"/>
      <c r="RL123" s="136"/>
      <c r="RM123" s="136"/>
      <c r="RN123" s="136"/>
      <c r="RO123" s="136"/>
      <c r="RP123" s="136"/>
      <c r="RQ123" s="136"/>
      <c r="RR123" s="136"/>
      <c r="RS123" s="136"/>
      <c r="RT123" s="136"/>
      <c r="RU123" s="136"/>
      <c r="RV123" s="136"/>
      <c r="RW123" s="136"/>
      <c r="RX123" s="136"/>
      <c r="RY123" s="136"/>
      <c r="RZ123" s="136"/>
      <c r="SA123" s="136"/>
      <c r="SB123" s="136"/>
      <c r="SC123" s="136"/>
      <c r="SD123" s="136"/>
      <c r="SE123" s="136"/>
      <c r="SF123" s="136"/>
      <c r="SG123" s="136"/>
      <c r="SH123" s="136"/>
      <c r="SI123" s="136"/>
      <c r="SJ123" s="136"/>
      <c r="SK123" s="136"/>
      <c r="SL123" s="136"/>
      <c r="WJ123" s="136"/>
      <c r="WK123" s="136"/>
      <c r="WL123" s="136"/>
      <c r="WM123" s="136"/>
      <c r="WN123" s="136"/>
      <c r="WO123" s="136"/>
      <c r="WP123" s="136"/>
      <c r="WQ123" s="136"/>
      <c r="WR123" s="136"/>
      <c r="WS123" s="136"/>
      <c r="WT123" s="136"/>
      <c r="WU123" s="136"/>
      <c r="WV123" s="136"/>
      <c r="AEX123" s="8">
        <f t="shared" ref="AEX123:AGB123" si="120">SUM(AEX117:AEX122)</f>
        <v>0</v>
      </c>
      <c r="AEY123" s="9">
        <f t="shared" si="120"/>
        <v>0</v>
      </c>
      <c r="AEZ123" s="9">
        <f t="shared" si="120"/>
        <v>0</v>
      </c>
      <c r="AFA123" s="9">
        <f t="shared" si="120"/>
        <v>0</v>
      </c>
      <c r="AFB123" s="9">
        <f t="shared" si="120"/>
        <v>0</v>
      </c>
      <c r="AFC123" s="9">
        <f t="shared" si="120"/>
        <v>0</v>
      </c>
      <c r="AFD123" s="9">
        <f t="shared" si="120"/>
        <v>0</v>
      </c>
      <c r="AFE123" s="9">
        <f t="shared" si="120"/>
        <v>0</v>
      </c>
      <c r="AFF123" s="9">
        <f t="shared" si="120"/>
        <v>0</v>
      </c>
      <c r="AFG123" s="9">
        <f t="shared" si="120"/>
        <v>8</v>
      </c>
      <c r="AFH123" s="9">
        <f t="shared" si="120"/>
        <v>29</v>
      </c>
      <c r="AFI123" s="9">
        <f>SUM(AFI117:AFI122)</f>
        <v>20</v>
      </c>
      <c r="AFJ123" s="9">
        <f t="shared" si="120"/>
        <v>23</v>
      </c>
      <c r="AFK123" s="9">
        <f t="shared" si="120"/>
        <v>16</v>
      </c>
      <c r="AFL123" s="9">
        <f t="shared" si="120"/>
        <v>0</v>
      </c>
      <c r="AFM123" s="9">
        <f t="shared" si="120"/>
        <v>0</v>
      </c>
      <c r="AFN123" s="9">
        <f t="shared" si="120"/>
        <v>9</v>
      </c>
      <c r="AFO123" s="9">
        <f t="shared" si="120"/>
        <v>15</v>
      </c>
      <c r="AFP123" s="9">
        <f t="shared" si="120"/>
        <v>16</v>
      </c>
      <c r="AFQ123" s="9">
        <f t="shared" si="120"/>
        <v>15</v>
      </c>
      <c r="AFR123" s="9">
        <f t="shared" si="120"/>
        <v>26</v>
      </c>
      <c r="AFS123" s="9">
        <f t="shared" si="120"/>
        <v>0</v>
      </c>
      <c r="AFT123" s="9">
        <f t="shared" si="120"/>
        <v>0</v>
      </c>
      <c r="AFU123" s="9">
        <f t="shared" si="120"/>
        <v>11</v>
      </c>
      <c r="AFV123" s="9">
        <f t="shared" si="120"/>
        <v>9</v>
      </c>
      <c r="AFW123" s="9">
        <f t="shared" si="120"/>
        <v>0</v>
      </c>
      <c r="AFX123" s="9">
        <f t="shared" si="120"/>
        <v>0</v>
      </c>
      <c r="AFY123" s="9">
        <f t="shared" si="120"/>
        <v>0</v>
      </c>
      <c r="AFZ123" s="9">
        <f t="shared" si="120"/>
        <v>0</v>
      </c>
      <c r="AGA123" s="9">
        <f t="shared" si="120"/>
        <v>0</v>
      </c>
      <c r="AGB123" s="10">
        <f t="shared" si="120"/>
        <v>0</v>
      </c>
      <c r="AGC123" s="8">
        <f t="shared" ref="AGC123:AHF123" si="121">SUM(AGC117:AGC122)</f>
        <v>12</v>
      </c>
      <c r="AGD123" s="9">
        <f t="shared" si="121"/>
        <v>8</v>
      </c>
      <c r="AGE123" s="9">
        <f t="shared" si="121"/>
        <v>26</v>
      </c>
      <c r="AGF123" s="9">
        <f t="shared" si="121"/>
        <v>18</v>
      </c>
      <c r="AGG123" s="9">
        <f t="shared" si="121"/>
        <v>26</v>
      </c>
      <c r="AGH123" s="9">
        <f t="shared" si="121"/>
        <v>0</v>
      </c>
      <c r="AGI123" s="9">
        <f t="shared" si="121"/>
        <v>16</v>
      </c>
      <c r="AGJ123" s="9">
        <f t="shared" si="121"/>
        <v>24</v>
      </c>
      <c r="AGK123" s="9">
        <f t="shared" si="121"/>
        <v>0</v>
      </c>
      <c r="AGL123" s="9">
        <f t="shared" si="121"/>
        <v>20</v>
      </c>
      <c r="AGM123" s="9">
        <f t="shared" si="121"/>
        <v>13</v>
      </c>
      <c r="AGN123" s="9">
        <f t="shared" si="121"/>
        <v>0</v>
      </c>
      <c r="AGO123" s="9">
        <f t="shared" si="121"/>
        <v>0</v>
      </c>
      <c r="AGP123" s="9">
        <f t="shared" si="121"/>
        <v>0</v>
      </c>
      <c r="AGQ123" s="9">
        <f t="shared" si="121"/>
        <v>0</v>
      </c>
      <c r="AGR123" s="9">
        <f t="shared" si="121"/>
        <v>0</v>
      </c>
      <c r="AGS123" s="9">
        <f t="shared" si="121"/>
        <v>15</v>
      </c>
      <c r="AGT123" s="9">
        <f t="shared" si="121"/>
        <v>24</v>
      </c>
      <c r="AGU123" s="9">
        <f t="shared" si="121"/>
        <v>18</v>
      </c>
      <c r="AGV123" s="9">
        <f t="shared" si="121"/>
        <v>0</v>
      </c>
      <c r="AGW123" s="9">
        <f t="shared" si="121"/>
        <v>6</v>
      </c>
      <c r="AGX123" s="9">
        <f t="shared" si="121"/>
        <v>0</v>
      </c>
      <c r="AGY123" s="9">
        <f t="shared" si="121"/>
        <v>0</v>
      </c>
      <c r="AGZ123" s="9">
        <f t="shared" si="121"/>
        <v>0</v>
      </c>
      <c r="AHA123" s="9">
        <f t="shared" si="121"/>
        <v>0</v>
      </c>
      <c r="AHB123" s="9">
        <f t="shared" si="121"/>
        <v>0</v>
      </c>
      <c r="AHC123" s="9">
        <f t="shared" si="121"/>
        <v>0</v>
      </c>
      <c r="AHD123" s="9">
        <f t="shared" si="121"/>
        <v>0</v>
      </c>
      <c r="AHE123" s="9">
        <f t="shared" si="121"/>
        <v>1</v>
      </c>
      <c r="AHF123" s="10">
        <f t="shared" si="121"/>
        <v>2</v>
      </c>
      <c r="AHG123" s="8">
        <f t="shared" ref="AHG123:AIK123" si="122">SUM(AHG117:AHG122)</f>
        <v>8</v>
      </c>
      <c r="AHH123" s="9">
        <f t="shared" si="122"/>
        <v>17</v>
      </c>
      <c r="AHI123" s="9">
        <f t="shared" si="122"/>
        <v>0</v>
      </c>
      <c r="AHJ123" s="9">
        <f t="shared" si="122"/>
        <v>0</v>
      </c>
      <c r="AHK123" s="9">
        <f t="shared" si="122"/>
        <v>10</v>
      </c>
      <c r="AHL123" s="9">
        <f t="shared" si="122"/>
        <v>8</v>
      </c>
      <c r="AHM123" s="9">
        <f t="shared" si="122"/>
        <v>17</v>
      </c>
      <c r="AHN123" s="9">
        <f t="shared" si="122"/>
        <v>25</v>
      </c>
      <c r="AHO123" s="9">
        <f t="shared" si="122"/>
        <v>4</v>
      </c>
      <c r="AHP123" s="9">
        <f t="shared" si="122"/>
        <v>0</v>
      </c>
      <c r="AHQ123" s="9">
        <f t="shared" si="122"/>
        <v>0</v>
      </c>
      <c r="AHR123" s="9">
        <f>SUM(AHR117:AHR122)</f>
        <v>2</v>
      </c>
      <c r="AHS123" s="9">
        <f t="shared" si="122"/>
        <v>0</v>
      </c>
      <c r="AHT123" s="9">
        <f t="shared" si="122"/>
        <v>0</v>
      </c>
      <c r="AHU123" s="9">
        <f t="shared" si="122"/>
        <v>0</v>
      </c>
      <c r="AHV123" s="9">
        <f t="shared" si="122"/>
        <v>1</v>
      </c>
      <c r="AHW123" s="9">
        <f t="shared" si="122"/>
        <v>0</v>
      </c>
      <c r="AHX123" s="9">
        <f t="shared" si="122"/>
        <v>0</v>
      </c>
      <c r="AHY123" s="9">
        <f t="shared" si="122"/>
        <v>1</v>
      </c>
      <c r="AHZ123" s="9">
        <f t="shared" si="122"/>
        <v>0</v>
      </c>
      <c r="AIA123" s="9">
        <f t="shared" si="122"/>
        <v>0</v>
      </c>
      <c r="AIB123" s="9">
        <f t="shared" si="122"/>
        <v>0</v>
      </c>
      <c r="AIC123" s="9">
        <f t="shared" si="122"/>
        <v>0</v>
      </c>
      <c r="AID123" s="9">
        <f t="shared" si="122"/>
        <v>0</v>
      </c>
      <c r="AIE123" s="9">
        <f t="shared" si="122"/>
        <v>0</v>
      </c>
      <c r="AIF123" s="9">
        <f t="shared" si="122"/>
        <v>0</v>
      </c>
      <c r="AIG123" s="9">
        <f t="shared" si="122"/>
        <v>0</v>
      </c>
      <c r="AIH123" s="9">
        <f t="shared" si="122"/>
        <v>0</v>
      </c>
      <c r="AII123" s="9">
        <f t="shared" si="122"/>
        <v>0</v>
      </c>
      <c r="AIJ123" s="9">
        <f t="shared" si="122"/>
        <v>0</v>
      </c>
      <c r="AIK123" s="10">
        <f t="shared" si="122"/>
        <v>0</v>
      </c>
      <c r="AIW123" s="138"/>
    </row>
    <row r="124" spans="1:1161" s="119" customFormat="1" ht="14.25" hidden="1" customHeight="1" outlineLevel="1" thickBot="1">
      <c r="A124" s="158" t="s">
        <v>233</v>
      </c>
      <c r="B124" s="165">
        <f>SUM(B121/(B119*E124/100))</f>
        <v>0.93919652551574373</v>
      </c>
      <c r="C124" s="166">
        <f>SUM(B121/(E123*E124/100))</f>
        <v>40.267206666201155</v>
      </c>
      <c r="D124" s="73" t="s">
        <v>236</v>
      </c>
      <c r="E124" s="167">
        <v>90</v>
      </c>
      <c r="F124" s="175">
        <v>19.7</v>
      </c>
      <c r="G124" s="176"/>
      <c r="H124" s="187"/>
      <c r="OA124" s="136"/>
      <c r="OB124" s="136"/>
      <c r="OC124" s="136"/>
      <c r="OD124" s="136"/>
      <c r="OE124" s="136"/>
      <c r="OF124" s="136"/>
      <c r="OG124" s="136"/>
      <c r="OH124" s="136"/>
      <c r="OI124" s="136"/>
      <c r="OJ124" s="136"/>
      <c r="OK124" s="136"/>
      <c r="OL124" s="136"/>
      <c r="OM124" s="136"/>
      <c r="ON124" s="136"/>
      <c r="OO124" s="136"/>
      <c r="OP124" s="136"/>
      <c r="OQ124" s="136"/>
      <c r="OR124" s="136"/>
      <c r="OS124" s="136"/>
      <c r="OT124" s="136"/>
      <c r="OU124" s="136"/>
      <c r="OV124" s="136"/>
      <c r="OW124" s="136"/>
      <c r="OX124" s="136"/>
      <c r="OY124" s="136"/>
      <c r="OZ124" s="136"/>
      <c r="PA124" s="136"/>
      <c r="PB124" s="136"/>
      <c r="PC124" s="136"/>
      <c r="PD124" s="136"/>
      <c r="PE124" s="136"/>
      <c r="PF124" s="136"/>
      <c r="PG124" s="136"/>
      <c r="PH124" s="136"/>
      <c r="PI124" s="136"/>
      <c r="PJ124" s="136"/>
      <c r="PK124" s="136"/>
      <c r="PL124" s="136"/>
      <c r="PM124" s="136"/>
      <c r="PN124" s="136"/>
      <c r="PO124" s="136"/>
      <c r="PP124" s="136"/>
      <c r="PQ124" s="136"/>
      <c r="PR124" s="136"/>
      <c r="PS124" s="136"/>
      <c r="PT124" s="136"/>
      <c r="PU124" s="136"/>
      <c r="PV124" s="136"/>
      <c r="PW124" s="136"/>
      <c r="PX124" s="136"/>
      <c r="PY124" s="136"/>
      <c r="PZ124" s="136"/>
      <c r="QA124" s="136"/>
      <c r="QB124" s="136"/>
      <c r="QC124" s="136"/>
      <c r="QD124" s="136"/>
      <c r="QE124" s="136"/>
      <c r="QF124" s="136"/>
      <c r="QG124" s="136"/>
      <c r="QH124" s="136"/>
      <c r="QI124" s="136"/>
      <c r="QJ124" s="136"/>
      <c r="QK124" s="136"/>
      <c r="QL124" s="136"/>
      <c r="QM124" s="136"/>
      <c r="QN124" s="136"/>
      <c r="QO124" s="136"/>
      <c r="QP124" s="136"/>
      <c r="QQ124" s="136"/>
      <c r="QR124" s="136"/>
      <c r="QS124" s="136"/>
      <c r="QT124" s="136"/>
      <c r="QU124" s="136"/>
      <c r="QV124" s="136"/>
      <c r="QW124" s="136"/>
      <c r="QX124" s="136"/>
      <c r="QY124" s="136"/>
      <c r="QZ124" s="136"/>
      <c r="RA124" s="136"/>
      <c r="RB124" s="136"/>
      <c r="RC124" s="136"/>
      <c r="RD124" s="136"/>
      <c r="RE124" s="136"/>
      <c r="RF124" s="136"/>
      <c r="RG124" s="136"/>
      <c r="RH124" s="136"/>
      <c r="RI124" s="136"/>
      <c r="RJ124" s="136"/>
      <c r="RK124" s="136"/>
      <c r="RL124" s="136"/>
      <c r="RM124" s="136"/>
      <c r="RN124" s="136"/>
      <c r="RO124" s="136"/>
      <c r="RP124" s="136"/>
      <c r="RQ124" s="136"/>
      <c r="RR124" s="136"/>
      <c r="RS124" s="136"/>
      <c r="RT124" s="136"/>
      <c r="RU124" s="136"/>
      <c r="RV124" s="136"/>
      <c r="RW124" s="136"/>
      <c r="RX124" s="136"/>
      <c r="RY124" s="136"/>
      <c r="RZ124" s="136"/>
      <c r="SA124" s="136"/>
      <c r="SB124" s="136"/>
      <c r="SC124" s="136"/>
      <c r="SD124" s="136"/>
      <c r="SE124" s="136"/>
      <c r="SF124" s="136"/>
      <c r="SG124" s="136"/>
      <c r="SH124" s="136"/>
      <c r="SI124" s="136"/>
      <c r="SJ124" s="136"/>
      <c r="SK124" s="136"/>
      <c r="SL124" s="136"/>
      <c r="WJ124" s="136"/>
      <c r="WK124" s="136"/>
      <c r="WL124" s="136"/>
      <c r="WM124" s="136"/>
      <c r="WN124" s="136"/>
      <c r="WO124" s="136"/>
      <c r="WP124" s="136"/>
      <c r="WQ124" s="136"/>
      <c r="WR124" s="136"/>
      <c r="WS124" s="136"/>
      <c r="WT124" s="136"/>
      <c r="WU124" s="136"/>
      <c r="WV124" s="136"/>
      <c r="AEX124" s="19" t="s">
        <v>38</v>
      </c>
      <c r="AEY124" s="20"/>
      <c r="AEZ124" s="21">
        <f>SUM(AEX117:AGB117)</f>
        <v>161</v>
      </c>
      <c r="AFA124" s="21"/>
      <c r="AFB124" s="20" t="s">
        <v>39</v>
      </c>
      <c r="AFC124" s="20"/>
      <c r="AFD124" s="21">
        <f>SUM(AEX118:AGB118)</f>
        <v>7</v>
      </c>
      <c r="AFE124" s="21"/>
      <c r="AFF124" s="20" t="s">
        <v>40</v>
      </c>
      <c r="AFG124" s="20"/>
      <c r="AFH124" s="21">
        <f>SUM(AEX119:AGB119)</f>
        <v>0</v>
      </c>
      <c r="AFI124" s="21"/>
      <c r="AFJ124" s="20" t="s">
        <v>41</v>
      </c>
      <c r="AFK124" s="20"/>
      <c r="AFL124" s="21">
        <f>SUM(AEX120:AGB120)</f>
        <v>10</v>
      </c>
      <c r="AFM124" s="21"/>
      <c r="AFN124" s="20" t="s">
        <v>42</v>
      </c>
      <c r="AFO124" s="20"/>
      <c r="AFP124" s="21">
        <f>SUM(AEX121:AGB121)</f>
        <v>0</v>
      </c>
      <c r="AFQ124" s="21"/>
      <c r="AFR124" s="20" t="s">
        <v>43</v>
      </c>
      <c r="AFS124" s="20"/>
      <c r="AFT124" s="21">
        <f>SUM(AEX122:AGB122)</f>
        <v>19</v>
      </c>
      <c r="AFU124" s="21"/>
      <c r="AFV124" s="22" t="s">
        <v>44</v>
      </c>
      <c r="AFW124" s="22"/>
      <c r="AFX124" s="21">
        <f>SUM(AEX123:AGB123)</f>
        <v>197</v>
      </c>
      <c r="AFY124" s="21"/>
      <c r="AFZ124" s="21"/>
      <c r="AGA124" s="21"/>
      <c r="AGB124" s="217"/>
      <c r="AGC124" s="19" t="s">
        <v>38</v>
      </c>
      <c r="AGD124" s="20"/>
      <c r="AGE124" s="21">
        <f>SUM(AGC117:AHF117)</f>
        <v>1</v>
      </c>
      <c r="AGF124" s="21"/>
      <c r="AGG124" s="20" t="s">
        <v>39</v>
      </c>
      <c r="AGH124" s="20"/>
      <c r="AGI124" s="21">
        <f>SUM(AGC118:AHF118)</f>
        <v>40</v>
      </c>
      <c r="AGJ124" s="21"/>
      <c r="AGK124" s="20" t="s">
        <v>40</v>
      </c>
      <c r="AGL124" s="20"/>
      <c r="AGM124" s="21">
        <f>SUM(AGC119:AHF119)</f>
        <v>161</v>
      </c>
      <c r="AGN124" s="21"/>
      <c r="AGO124" s="20" t="s">
        <v>41</v>
      </c>
      <c r="AGP124" s="20"/>
      <c r="AGQ124" s="21">
        <f>SUM(AGC120:AHF120)</f>
        <v>3</v>
      </c>
      <c r="AGR124" s="21"/>
      <c r="AGS124" s="20" t="s">
        <v>42</v>
      </c>
      <c r="AGT124" s="20"/>
      <c r="AGU124" s="21">
        <f>SUM(AGC121:AHF121)</f>
        <v>0</v>
      </c>
      <c r="AGV124" s="21"/>
      <c r="AGW124" s="20" t="s">
        <v>43</v>
      </c>
      <c r="AGX124" s="20"/>
      <c r="AGY124" s="21">
        <f>SUM(AGC122:AHF122)</f>
        <v>24</v>
      </c>
      <c r="AGZ124" s="21"/>
      <c r="AHA124" s="22" t="s">
        <v>44</v>
      </c>
      <c r="AHB124" s="22"/>
      <c r="AHC124" s="21">
        <f>SUM(AGC123:AHF123)</f>
        <v>229</v>
      </c>
      <c r="AHD124" s="21"/>
      <c r="AHE124" s="21"/>
      <c r="AHF124" s="217"/>
      <c r="AHG124" s="19" t="s">
        <v>38</v>
      </c>
      <c r="AHH124" s="20"/>
      <c r="AHI124" s="21">
        <f>SUM(AHG117:AIK117)</f>
        <v>0</v>
      </c>
      <c r="AHJ124" s="21"/>
      <c r="AHK124" s="20" t="s">
        <v>39</v>
      </c>
      <c r="AHL124" s="20"/>
      <c r="AHM124" s="21">
        <f>SUM(AHG118:AIK118)</f>
        <v>7</v>
      </c>
      <c r="AHN124" s="21"/>
      <c r="AHO124" s="20" t="s">
        <v>40</v>
      </c>
      <c r="AHP124" s="20"/>
      <c r="AHQ124" s="21">
        <f>SUM(AHG119:AIK119)</f>
        <v>20</v>
      </c>
      <c r="AHR124" s="21"/>
      <c r="AHS124" s="20" t="s">
        <v>41</v>
      </c>
      <c r="AHT124" s="20"/>
      <c r="AHU124" s="21">
        <f>SUM(AHG120:AIK120)</f>
        <v>21</v>
      </c>
      <c r="AHV124" s="21"/>
      <c r="AHW124" s="20" t="s">
        <v>42</v>
      </c>
      <c r="AHX124" s="20"/>
      <c r="AHY124" s="21">
        <f>SUM(AHG121:AIK121)</f>
        <v>0</v>
      </c>
      <c r="AHZ124" s="21"/>
      <c r="AIA124" s="20" t="s">
        <v>43</v>
      </c>
      <c r="AIB124" s="20"/>
      <c r="AIC124" s="21">
        <f>SUM(AHG122:AIK122)</f>
        <v>45</v>
      </c>
      <c r="AID124" s="21"/>
      <c r="AIE124" s="22" t="s">
        <v>44</v>
      </c>
      <c r="AIF124" s="22"/>
      <c r="AIG124" s="21">
        <f>SUM(AHG123:AIK123)</f>
        <v>93</v>
      </c>
      <c r="AIH124" s="21"/>
      <c r="AII124" s="21"/>
      <c r="AIJ124" s="21"/>
      <c r="AIK124" s="217"/>
      <c r="AIW124" s="138"/>
    </row>
    <row r="125" spans="1:1161" s="119" customFormat="1" ht="14.25" hidden="1" customHeight="1" outlineLevel="1">
      <c r="A125" s="208"/>
      <c r="B125" s="307" t="s">
        <v>237</v>
      </c>
      <c r="C125" s="247">
        <v>25.1</v>
      </c>
      <c r="D125" s="247"/>
      <c r="E125" s="314">
        <v>2.5</v>
      </c>
      <c r="F125" s="322">
        <v>3</v>
      </c>
      <c r="G125" s="313">
        <v>3.5</v>
      </c>
      <c r="H125" s="309">
        <v>4</v>
      </c>
      <c r="OA125" s="136"/>
      <c r="OB125" s="136"/>
      <c r="OC125" s="136"/>
      <c r="OD125" s="136"/>
      <c r="OE125" s="136"/>
      <c r="OF125" s="136"/>
      <c r="OG125" s="136"/>
      <c r="OH125" s="136"/>
      <c r="OI125" s="136"/>
      <c r="OJ125" s="136"/>
      <c r="OK125" s="136"/>
      <c r="OL125" s="136"/>
      <c r="OM125" s="136"/>
      <c r="ON125" s="136"/>
      <c r="OO125" s="136"/>
      <c r="OP125" s="136"/>
      <c r="OQ125" s="136"/>
      <c r="OR125" s="136"/>
      <c r="OS125" s="136"/>
      <c r="OT125" s="136"/>
      <c r="OU125" s="136"/>
      <c r="OV125" s="136"/>
      <c r="OW125" s="136"/>
      <c r="OX125" s="136"/>
      <c r="OY125" s="136"/>
      <c r="OZ125" s="136"/>
      <c r="PA125" s="136"/>
      <c r="PB125" s="136"/>
      <c r="PC125" s="136"/>
      <c r="PD125" s="136"/>
      <c r="PE125" s="136"/>
      <c r="PF125" s="136"/>
      <c r="PG125" s="136"/>
      <c r="PH125" s="136"/>
      <c r="PI125" s="136"/>
      <c r="PJ125" s="136"/>
      <c r="PK125" s="136"/>
      <c r="PL125" s="136"/>
      <c r="PM125" s="136"/>
      <c r="PN125" s="136"/>
      <c r="PO125" s="136"/>
      <c r="PP125" s="136"/>
      <c r="PQ125" s="136"/>
      <c r="PR125" s="136"/>
      <c r="PS125" s="136"/>
      <c r="PT125" s="136"/>
      <c r="PU125" s="136"/>
      <c r="PV125" s="136"/>
      <c r="PW125" s="136"/>
      <c r="PX125" s="136"/>
      <c r="PY125" s="136"/>
      <c r="PZ125" s="136"/>
      <c r="QA125" s="136"/>
      <c r="QB125" s="136"/>
      <c r="QC125" s="136"/>
      <c r="QD125" s="136"/>
      <c r="QE125" s="136"/>
      <c r="QF125" s="136"/>
      <c r="QG125" s="136"/>
      <c r="QH125" s="136"/>
      <c r="QI125" s="136"/>
      <c r="QJ125" s="136"/>
      <c r="QK125" s="136"/>
      <c r="QL125" s="136"/>
      <c r="QM125" s="136"/>
      <c r="QN125" s="136"/>
      <c r="QO125" s="136"/>
      <c r="QP125" s="136"/>
      <c r="QQ125" s="136"/>
      <c r="QR125" s="136"/>
      <c r="QS125" s="136"/>
      <c r="QT125" s="136"/>
      <c r="QU125" s="136"/>
      <c r="QV125" s="136"/>
      <c r="QW125" s="136"/>
      <c r="QX125" s="136"/>
      <c r="QY125" s="136"/>
      <c r="QZ125" s="136"/>
      <c r="RA125" s="136"/>
      <c r="RB125" s="136"/>
      <c r="RC125" s="136"/>
      <c r="RD125" s="136"/>
      <c r="RE125" s="136"/>
      <c r="RF125" s="136"/>
      <c r="RG125" s="136"/>
      <c r="RH125" s="136"/>
      <c r="RI125" s="136"/>
      <c r="RJ125" s="136"/>
      <c r="RK125" s="136"/>
      <c r="RL125" s="136"/>
      <c r="RM125" s="136"/>
      <c r="RN125" s="136"/>
      <c r="RO125" s="136"/>
      <c r="RP125" s="136"/>
      <c r="RQ125" s="136"/>
      <c r="RR125" s="136"/>
      <c r="RS125" s="136"/>
      <c r="RT125" s="136"/>
      <c r="RU125" s="136"/>
      <c r="RV125" s="136"/>
      <c r="RW125" s="136"/>
      <c r="RX125" s="136"/>
      <c r="RY125" s="136"/>
      <c r="RZ125" s="136"/>
      <c r="SA125" s="136"/>
      <c r="SB125" s="136"/>
      <c r="SC125" s="136"/>
      <c r="SD125" s="136"/>
      <c r="SE125" s="136"/>
      <c r="SF125" s="136"/>
      <c r="SG125" s="136"/>
      <c r="SH125" s="136"/>
      <c r="SI125" s="136"/>
      <c r="SJ125" s="136"/>
      <c r="SK125" s="136"/>
      <c r="SL125" s="136"/>
      <c r="WJ125" s="136"/>
      <c r="WK125" s="136"/>
      <c r="WL125" s="136"/>
      <c r="WM125" s="136"/>
      <c r="WN125" s="136"/>
      <c r="WO125" s="136"/>
      <c r="WP125" s="136"/>
      <c r="WQ125" s="136"/>
      <c r="WR125" s="136"/>
      <c r="WS125" s="136"/>
      <c r="WT125" s="136"/>
      <c r="WU125" s="136"/>
      <c r="WV125" s="136"/>
      <c r="AFG125" s="317">
        <f t="shared" ref="AFG125:AGK125" si="123">$C125*$E125</f>
        <v>62.75</v>
      </c>
      <c r="AFH125" s="317">
        <f t="shared" si="123"/>
        <v>62.75</v>
      </c>
      <c r="AFI125" s="317">
        <f t="shared" si="123"/>
        <v>62.75</v>
      </c>
      <c r="AFJ125" s="317">
        <f t="shared" si="123"/>
        <v>62.75</v>
      </c>
      <c r="AFK125" s="317">
        <f t="shared" si="123"/>
        <v>62.75</v>
      </c>
      <c r="AFL125" s="312">
        <f t="shared" si="123"/>
        <v>62.75</v>
      </c>
      <c r="AFM125" s="312">
        <f t="shared" si="123"/>
        <v>62.75</v>
      </c>
      <c r="AFN125" s="317">
        <f t="shared" si="123"/>
        <v>62.75</v>
      </c>
      <c r="AFO125" s="317">
        <f t="shared" si="123"/>
        <v>62.75</v>
      </c>
      <c r="AFP125" s="317">
        <f t="shared" si="123"/>
        <v>62.75</v>
      </c>
      <c r="AFQ125" s="317">
        <f t="shared" si="123"/>
        <v>62.75</v>
      </c>
      <c r="AFR125" s="317">
        <f t="shared" si="123"/>
        <v>62.75</v>
      </c>
      <c r="AFS125" s="312">
        <f t="shared" si="123"/>
        <v>62.75</v>
      </c>
      <c r="AFT125" s="312">
        <f t="shared" si="123"/>
        <v>62.75</v>
      </c>
      <c r="AFU125" s="317">
        <f t="shared" si="123"/>
        <v>62.75</v>
      </c>
      <c r="AFV125" s="317">
        <f t="shared" si="123"/>
        <v>62.75</v>
      </c>
      <c r="AFW125" s="317">
        <f t="shared" si="123"/>
        <v>62.75</v>
      </c>
      <c r="AFX125" s="317">
        <f t="shared" si="123"/>
        <v>62.75</v>
      </c>
      <c r="AFY125" s="317">
        <f t="shared" si="123"/>
        <v>62.75</v>
      </c>
      <c r="AFZ125" s="312">
        <f t="shared" si="123"/>
        <v>62.75</v>
      </c>
      <c r="AGA125" s="312">
        <f t="shared" si="123"/>
        <v>62.75</v>
      </c>
      <c r="AGB125" s="317">
        <f t="shared" si="123"/>
        <v>62.75</v>
      </c>
      <c r="AGC125" s="317">
        <f t="shared" si="123"/>
        <v>62.75</v>
      </c>
      <c r="AGD125" s="317">
        <f t="shared" si="123"/>
        <v>62.75</v>
      </c>
      <c r="AGE125" s="317">
        <f t="shared" si="123"/>
        <v>62.75</v>
      </c>
      <c r="AGF125" s="317">
        <f t="shared" si="123"/>
        <v>62.75</v>
      </c>
      <c r="AGG125" s="317">
        <f t="shared" si="123"/>
        <v>62.75</v>
      </c>
      <c r="AGH125" s="312">
        <f t="shared" si="123"/>
        <v>62.75</v>
      </c>
      <c r="AGI125" s="317">
        <f t="shared" si="123"/>
        <v>62.75</v>
      </c>
      <c r="AGJ125" s="317">
        <f t="shared" si="123"/>
        <v>62.75</v>
      </c>
      <c r="AGK125" s="312">
        <f t="shared" si="123"/>
        <v>62.75</v>
      </c>
      <c r="AGL125" s="317">
        <f t="shared" ref="AGL125:AHA125" si="124">$C125*$F125</f>
        <v>75.300000000000011</v>
      </c>
      <c r="AGM125" s="317">
        <f t="shared" si="124"/>
        <v>75.300000000000011</v>
      </c>
      <c r="AGN125" s="318">
        <f t="shared" si="124"/>
        <v>75.300000000000011</v>
      </c>
      <c r="AGO125" s="318">
        <f t="shared" si="124"/>
        <v>75.300000000000011</v>
      </c>
      <c r="AGP125" s="318">
        <f t="shared" si="124"/>
        <v>75.300000000000011</v>
      </c>
      <c r="AGQ125" s="318">
        <f t="shared" si="124"/>
        <v>75.300000000000011</v>
      </c>
      <c r="AGR125" s="318">
        <f t="shared" si="124"/>
        <v>75.300000000000011</v>
      </c>
      <c r="AGS125" s="317">
        <f t="shared" si="124"/>
        <v>75.300000000000011</v>
      </c>
      <c r="AGT125" s="317">
        <f t="shared" si="124"/>
        <v>75.300000000000011</v>
      </c>
      <c r="AGU125" s="317">
        <f t="shared" si="124"/>
        <v>75.300000000000011</v>
      </c>
      <c r="AGV125" s="318">
        <f t="shared" si="124"/>
        <v>75.300000000000011</v>
      </c>
      <c r="AGW125" s="317">
        <f t="shared" si="124"/>
        <v>75.300000000000011</v>
      </c>
      <c r="AGX125" s="317">
        <f t="shared" si="124"/>
        <v>75.300000000000011</v>
      </c>
      <c r="AGY125" s="317">
        <f t="shared" si="124"/>
        <v>75.300000000000011</v>
      </c>
      <c r="AGZ125" s="317">
        <f t="shared" si="124"/>
        <v>75.300000000000011</v>
      </c>
      <c r="AHA125" s="317">
        <f t="shared" si="124"/>
        <v>75.300000000000011</v>
      </c>
      <c r="AHB125" s="310">
        <f t="shared" ref="AHB125:AHY125" si="125">$C125*$G125</f>
        <v>87.850000000000009</v>
      </c>
      <c r="AHC125" s="310">
        <f t="shared" si="125"/>
        <v>87.850000000000009</v>
      </c>
      <c r="AHD125" s="317">
        <f t="shared" si="125"/>
        <v>87.850000000000009</v>
      </c>
      <c r="AHE125" s="317">
        <f t="shared" si="125"/>
        <v>87.850000000000009</v>
      </c>
      <c r="AHF125" s="317">
        <f t="shared" si="125"/>
        <v>87.850000000000009</v>
      </c>
      <c r="AHG125" s="317">
        <f t="shared" si="125"/>
        <v>87.850000000000009</v>
      </c>
      <c r="AHH125" s="317">
        <f t="shared" si="125"/>
        <v>87.850000000000009</v>
      </c>
      <c r="AHI125" s="310">
        <f t="shared" si="125"/>
        <v>87.850000000000009</v>
      </c>
      <c r="AHJ125" s="310">
        <f t="shared" si="125"/>
        <v>87.850000000000009</v>
      </c>
      <c r="AHK125" s="317">
        <f t="shared" si="125"/>
        <v>87.850000000000009</v>
      </c>
      <c r="AHL125" s="317">
        <f t="shared" si="125"/>
        <v>87.850000000000009</v>
      </c>
      <c r="AHM125" s="317">
        <f t="shared" si="125"/>
        <v>87.850000000000009</v>
      </c>
      <c r="AHN125" s="317">
        <f t="shared" si="125"/>
        <v>87.850000000000009</v>
      </c>
      <c r="AHO125" s="317">
        <f t="shared" si="125"/>
        <v>87.850000000000009</v>
      </c>
      <c r="AHP125" s="310">
        <f t="shared" si="125"/>
        <v>87.850000000000009</v>
      </c>
      <c r="AHQ125" s="310">
        <f t="shared" si="125"/>
        <v>87.850000000000009</v>
      </c>
      <c r="AHR125" s="317">
        <f t="shared" si="125"/>
        <v>87.850000000000009</v>
      </c>
      <c r="AHS125" s="317">
        <f t="shared" si="125"/>
        <v>87.850000000000009</v>
      </c>
      <c r="AHT125" s="317">
        <f t="shared" si="125"/>
        <v>87.850000000000009</v>
      </c>
      <c r="AHU125" s="317">
        <f t="shared" si="125"/>
        <v>87.850000000000009</v>
      </c>
      <c r="AHV125" s="317">
        <f t="shared" si="125"/>
        <v>87.850000000000009</v>
      </c>
      <c r="AHW125" s="310">
        <f t="shared" si="125"/>
        <v>87.850000000000009</v>
      </c>
      <c r="AHX125" s="310">
        <f t="shared" si="125"/>
        <v>87.850000000000009</v>
      </c>
      <c r="AHY125" s="317">
        <f t="shared" si="125"/>
        <v>87.850000000000009</v>
      </c>
      <c r="AIW125" s="138"/>
      <c r="AOD125" s="311">
        <f>$C125*$H125</f>
        <v>100.4</v>
      </c>
      <c r="AOE125" s="311">
        <f>$C125*$H125</f>
        <v>100.4</v>
      </c>
      <c r="AOF125" s="311">
        <f>$C125*$H125</f>
        <v>100.4</v>
      </c>
      <c r="AOG125" s="312">
        <f t="shared" ref="AOG125:AOY125" si="126">$C125*$E125</f>
        <v>62.75</v>
      </c>
      <c r="AOH125" s="312">
        <f t="shared" si="126"/>
        <v>62.75</v>
      </c>
      <c r="AOI125" s="312">
        <f t="shared" si="126"/>
        <v>62.75</v>
      </c>
      <c r="AOJ125" s="312">
        <f t="shared" si="126"/>
        <v>62.75</v>
      </c>
      <c r="AOK125" s="312">
        <f t="shared" si="126"/>
        <v>62.75</v>
      </c>
      <c r="AOL125" s="312">
        <f t="shared" si="126"/>
        <v>62.75</v>
      </c>
      <c r="AOM125" s="312">
        <f t="shared" si="126"/>
        <v>62.75</v>
      </c>
      <c r="AON125" s="312">
        <f t="shared" si="126"/>
        <v>62.75</v>
      </c>
      <c r="AOO125" s="312">
        <f t="shared" si="126"/>
        <v>62.75</v>
      </c>
      <c r="AOP125" s="312">
        <f t="shared" si="126"/>
        <v>62.75</v>
      </c>
      <c r="AOQ125" s="312">
        <f t="shared" si="126"/>
        <v>62.75</v>
      </c>
      <c r="AOR125" s="312">
        <f t="shared" si="126"/>
        <v>62.75</v>
      </c>
      <c r="AOS125" s="312">
        <f t="shared" si="126"/>
        <v>62.75</v>
      </c>
      <c r="AOT125" s="312">
        <f t="shared" si="126"/>
        <v>62.75</v>
      </c>
      <c r="AOU125" s="312">
        <f t="shared" si="126"/>
        <v>62.75</v>
      </c>
      <c r="AOV125" s="312">
        <f t="shared" si="126"/>
        <v>62.75</v>
      </c>
      <c r="AOW125" s="312">
        <f t="shared" si="126"/>
        <v>62.75</v>
      </c>
      <c r="AOX125" s="312">
        <f t="shared" si="126"/>
        <v>62.75</v>
      </c>
      <c r="AOY125" s="312">
        <f t="shared" si="126"/>
        <v>62.75</v>
      </c>
    </row>
    <row r="126" spans="1:1161" s="119" customFormat="1" ht="54" collapsed="1">
      <c r="B126" s="435" t="s">
        <v>959</v>
      </c>
      <c r="C126" s="209" t="s">
        <v>960</v>
      </c>
      <c r="D126" s="288" t="s">
        <v>422</v>
      </c>
      <c r="E126" s="149" t="s">
        <v>961</v>
      </c>
      <c r="F126" s="436" t="s">
        <v>352</v>
      </c>
      <c r="G126" s="455">
        <v>1</v>
      </c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21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  <c r="DK126" s="121"/>
      <c r="DL126" s="121"/>
      <c r="DM126" s="121"/>
      <c r="DN126" s="121"/>
      <c r="DO126" s="121"/>
      <c r="DP126" s="121"/>
      <c r="DQ126" s="121"/>
      <c r="DR126" s="121"/>
      <c r="DS126" s="121"/>
      <c r="DT126" s="121"/>
      <c r="DU126" s="121"/>
      <c r="DV126" s="121"/>
      <c r="DW126" s="121"/>
      <c r="DX126" s="121"/>
      <c r="DY126" s="121"/>
      <c r="DZ126" s="121"/>
      <c r="EA126" s="121"/>
      <c r="EB126" s="121"/>
      <c r="EC126" s="121"/>
      <c r="ED126" s="121"/>
      <c r="EE126" s="121"/>
      <c r="EF126" s="121"/>
      <c r="EG126" s="121"/>
      <c r="EH126" s="121"/>
      <c r="EI126" s="121"/>
      <c r="EJ126" s="121"/>
      <c r="EK126" s="121"/>
      <c r="EL126" s="121"/>
      <c r="EM126" s="121"/>
      <c r="EN126" s="121"/>
      <c r="EO126" s="121"/>
      <c r="EP126" s="121"/>
      <c r="IG126" s="169" t="s">
        <v>544</v>
      </c>
      <c r="IH126" s="121"/>
      <c r="II126" s="121"/>
      <c r="IJ126" s="121"/>
      <c r="IK126" s="121"/>
      <c r="IL126" s="121"/>
      <c r="IM126" s="121"/>
      <c r="IN126" s="121"/>
      <c r="IO126" s="121"/>
      <c r="IP126" s="121"/>
      <c r="IQ126" s="121"/>
      <c r="IR126" s="121"/>
      <c r="IS126" s="121"/>
      <c r="IT126" s="121"/>
      <c r="IU126" s="121"/>
      <c r="IV126" s="121"/>
      <c r="IW126" s="121"/>
      <c r="IX126" s="121"/>
      <c r="IY126" s="121"/>
      <c r="IZ126" s="121"/>
      <c r="JA126" s="121"/>
      <c r="JB126" s="121"/>
      <c r="JC126" s="121"/>
      <c r="JD126" s="121"/>
      <c r="JE126" s="121"/>
      <c r="JF126" s="121"/>
      <c r="JG126" s="121"/>
      <c r="JH126" s="121"/>
      <c r="JI126" s="121"/>
      <c r="JJ126" s="121"/>
      <c r="JK126" s="121"/>
      <c r="JL126" s="121"/>
      <c r="JM126" s="121"/>
      <c r="JN126" s="121"/>
      <c r="JO126" s="121"/>
      <c r="JP126" s="121"/>
      <c r="JQ126" s="121"/>
      <c r="JR126" s="121"/>
      <c r="JS126" s="121"/>
      <c r="JT126" s="121"/>
      <c r="JU126" s="121"/>
      <c r="JV126" s="121"/>
      <c r="JW126" s="121"/>
      <c r="JX126" s="121"/>
      <c r="JY126" s="121"/>
      <c r="JZ126" s="121"/>
      <c r="KA126" s="178" t="s">
        <v>490</v>
      </c>
      <c r="KB126" s="121"/>
      <c r="KC126" s="121"/>
      <c r="KD126" s="121"/>
      <c r="KE126" s="121"/>
      <c r="KF126" s="121"/>
      <c r="KG126" s="178" t="s">
        <v>962</v>
      </c>
      <c r="KH126" s="121"/>
      <c r="KI126" s="121"/>
      <c r="KJ126" s="121"/>
      <c r="KK126" s="121"/>
      <c r="KL126" s="121"/>
      <c r="KM126" s="121"/>
      <c r="KN126" s="121"/>
      <c r="KO126" s="121"/>
      <c r="KP126" s="121"/>
      <c r="KQ126" s="121"/>
      <c r="KR126" s="121"/>
      <c r="KS126" s="121"/>
      <c r="KT126" s="121"/>
      <c r="KU126" s="121"/>
      <c r="KV126" s="121"/>
      <c r="KW126" s="121"/>
      <c r="KX126" s="121"/>
      <c r="KY126" s="121"/>
      <c r="KZ126" s="121"/>
      <c r="LA126" s="121"/>
      <c r="LB126" s="177"/>
      <c r="LC126" s="213" t="s">
        <v>755</v>
      </c>
      <c r="LD126" s="177" t="s">
        <v>472</v>
      </c>
      <c r="LE126" s="213" t="s">
        <v>755</v>
      </c>
      <c r="LF126" s="177" t="s">
        <v>963</v>
      </c>
      <c r="LG126" s="177"/>
      <c r="LH126" s="177"/>
      <c r="LJ126" s="200" t="s">
        <v>964</v>
      </c>
      <c r="LK126" s="200" t="s">
        <v>965</v>
      </c>
      <c r="LL126" s="200" t="s">
        <v>966</v>
      </c>
      <c r="LM126" s="200" t="s">
        <v>966</v>
      </c>
      <c r="LN126" s="200" t="s">
        <v>967</v>
      </c>
      <c r="LO126" s="200"/>
      <c r="LP126" s="200"/>
      <c r="LQ126" s="200" t="s">
        <v>967</v>
      </c>
      <c r="LR126" s="200" t="s">
        <v>968</v>
      </c>
      <c r="LS126" s="200"/>
      <c r="LT126" s="200" t="s">
        <v>969</v>
      </c>
      <c r="LU126" s="200"/>
      <c r="LV126" s="200"/>
      <c r="LW126" s="200" t="s">
        <v>970</v>
      </c>
      <c r="LX126" s="200" t="s">
        <v>970</v>
      </c>
      <c r="LY126" s="200" t="s">
        <v>970</v>
      </c>
      <c r="LZ126" s="347" t="s">
        <v>971</v>
      </c>
      <c r="MA126" s="200" t="s">
        <v>972</v>
      </c>
      <c r="MB126" s="200"/>
      <c r="MC126" s="200"/>
      <c r="MD126" s="200" t="s">
        <v>170</v>
      </c>
      <c r="ME126" s="200" t="s">
        <v>973</v>
      </c>
      <c r="MF126" s="200" t="s">
        <v>76</v>
      </c>
      <c r="MG126" s="200" t="s">
        <v>76</v>
      </c>
      <c r="MH126" s="200" t="s">
        <v>974</v>
      </c>
      <c r="MI126" s="200"/>
      <c r="MJ126" s="200"/>
      <c r="MK126" s="200" t="s">
        <v>76</v>
      </c>
      <c r="ML126" s="200" t="s">
        <v>975</v>
      </c>
      <c r="MM126" s="200" t="s">
        <v>84</v>
      </c>
      <c r="MN126" s="200" t="s">
        <v>86</v>
      </c>
      <c r="MO126" s="200" t="s">
        <v>976</v>
      </c>
      <c r="MP126" s="200"/>
      <c r="MQ126" s="200"/>
      <c r="MR126" s="200" t="s">
        <v>977</v>
      </c>
      <c r="MS126" s="200" t="s">
        <v>978</v>
      </c>
      <c r="MT126" s="200" t="s">
        <v>979</v>
      </c>
      <c r="MU126" s="200" t="s">
        <v>980</v>
      </c>
      <c r="MV126" s="200" t="s">
        <v>86</v>
      </c>
      <c r="MW126" s="200"/>
      <c r="MX126" s="2"/>
      <c r="MY126" s="200" t="s">
        <v>976</v>
      </c>
      <c r="MZ126" s="200" t="s">
        <v>88</v>
      </c>
      <c r="NA126" s="200" t="s">
        <v>981</v>
      </c>
      <c r="NB126" s="200" t="s">
        <v>121</v>
      </c>
      <c r="NC126" s="200" t="s">
        <v>92</v>
      </c>
      <c r="ND126" s="200"/>
      <c r="NE126" s="2"/>
      <c r="NF126" s="200" t="s">
        <v>982</v>
      </c>
      <c r="NG126" s="177" t="s">
        <v>983</v>
      </c>
      <c r="NH126" s="177" t="s">
        <v>984</v>
      </c>
      <c r="NI126" s="177" t="s">
        <v>845</v>
      </c>
      <c r="NJ126" s="177" t="s">
        <v>985</v>
      </c>
      <c r="NK126" s="152" t="s">
        <v>986</v>
      </c>
      <c r="NL126" s="177"/>
      <c r="NM126" s="200" t="s">
        <v>136</v>
      </c>
      <c r="NN126" s="211" t="s">
        <v>987</v>
      </c>
      <c r="NO126" s="169" t="s">
        <v>988</v>
      </c>
      <c r="NP126" s="212" t="s">
        <v>989</v>
      </c>
      <c r="NQ126" s="212" t="s">
        <v>989</v>
      </c>
      <c r="NR126" s="212" t="s">
        <v>989</v>
      </c>
      <c r="NS126" s="212"/>
      <c r="NT126" s="212"/>
      <c r="NU126" s="212"/>
      <c r="NV126" s="212"/>
      <c r="NW126" s="212"/>
      <c r="NX126" s="212"/>
      <c r="NY126" s="212"/>
      <c r="NZ126" s="212"/>
      <c r="OA126" s="212" t="s">
        <v>989</v>
      </c>
      <c r="OB126" s="212" t="s">
        <v>989</v>
      </c>
      <c r="OC126" s="200" t="s">
        <v>990</v>
      </c>
      <c r="OD126" s="214" t="s">
        <v>619</v>
      </c>
      <c r="OE126" s="214" t="s">
        <v>991</v>
      </c>
      <c r="OF126" s="214" t="s">
        <v>992</v>
      </c>
      <c r="OG126" s="212"/>
      <c r="OH126" s="212"/>
      <c r="OI126" s="212"/>
      <c r="OJ126" s="200" t="s">
        <v>42</v>
      </c>
      <c r="OK126" s="200" t="s">
        <v>42</v>
      </c>
      <c r="OL126" s="200" t="s">
        <v>42</v>
      </c>
      <c r="OM126" s="200" t="s">
        <v>42</v>
      </c>
      <c r="ON126" s="212"/>
      <c r="OO126" s="200" t="s">
        <v>42</v>
      </c>
      <c r="OP126" s="200" t="s">
        <v>42</v>
      </c>
      <c r="OQ126" s="200" t="s">
        <v>42</v>
      </c>
      <c r="OR126" s="200" t="s">
        <v>42</v>
      </c>
      <c r="OS126" s="317"/>
      <c r="OT126" s="317"/>
      <c r="OU126" s="317"/>
      <c r="OV126" s="200" t="s">
        <v>82</v>
      </c>
      <c r="OW126" s="200"/>
      <c r="OX126" s="200"/>
      <c r="OY126" s="200" t="s">
        <v>993</v>
      </c>
      <c r="OZ126" s="200"/>
      <c r="PA126" s="200"/>
      <c r="PB126" s="200"/>
      <c r="PC126" s="177" t="s">
        <v>994</v>
      </c>
      <c r="PD126" s="211" t="s">
        <v>98</v>
      </c>
      <c r="PE126" s="200"/>
      <c r="PF126" s="200"/>
      <c r="PG126" s="200"/>
      <c r="PH126" s="200"/>
      <c r="PI126" s="200"/>
      <c r="PJ126" s="200"/>
      <c r="PK126" s="200"/>
      <c r="PL126" s="200"/>
      <c r="PN126" s="475" t="s">
        <v>995</v>
      </c>
      <c r="PO126" s="427"/>
      <c r="PP126" s="427"/>
      <c r="PQ126" s="172" t="s">
        <v>996</v>
      </c>
      <c r="PR126" s="427" t="s">
        <v>997</v>
      </c>
      <c r="PS126" s="427" t="s">
        <v>997</v>
      </c>
      <c r="PT126" s="427" t="s">
        <v>997</v>
      </c>
      <c r="PU126" s="386" t="s">
        <v>997</v>
      </c>
      <c r="PV126" s="386"/>
      <c r="PW126" s="386"/>
      <c r="PX126" s="386"/>
      <c r="PY126" s="386" t="s">
        <v>997</v>
      </c>
      <c r="PZ126" s="386" t="s">
        <v>997</v>
      </c>
      <c r="QA126" s="386" t="s">
        <v>997</v>
      </c>
      <c r="QB126" s="386" t="s">
        <v>997</v>
      </c>
      <c r="QC126" s="386" t="s">
        <v>997</v>
      </c>
      <c r="QD126" s="386"/>
      <c r="QE126" s="386" t="s">
        <v>997</v>
      </c>
      <c r="QF126" s="386" t="s">
        <v>997</v>
      </c>
      <c r="QG126" s="386" t="s">
        <v>997</v>
      </c>
      <c r="QH126" s="386" t="s">
        <v>997</v>
      </c>
      <c r="QI126" s="386" t="s">
        <v>997</v>
      </c>
      <c r="QJ126" s="386"/>
      <c r="QK126" s="386"/>
      <c r="QL126" s="386" t="s">
        <v>997</v>
      </c>
      <c r="QM126" s="386" t="s">
        <v>997</v>
      </c>
      <c r="QN126" s="386" t="s">
        <v>997</v>
      </c>
      <c r="QO126" s="386" t="s">
        <v>997</v>
      </c>
      <c r="QP126" s="386" t="s">
        <v>997</v>
      </c>
      <c r="QQ126" s="386"/>
      <c r="QR126" s="386"/>
      <c r="QS126" s="386" t="s">
        <v>997</v>
      </c>
      <c r="QT126" s="386" t="s">
        <v>997</v>
      </c>
      <c r="QU126" s="386" t="s">
        <v>997</v>
      </c>
      <c r="QV126" s="386"/>
      <c r="QW126" s="386" t="s">
        <v>997</v>
      </c>
      <c r="QX126" s="386" t="s">
        <v>997</v>
      </c>
      <c r="QY126" s="386"/>
      <c r="QZ126" s="386" t="s">
        <v>997</v>
      </c>
      <c r="RA126" s="386" t="s">
        <v>997</v>
      </c>
      <c r="RB126" s="386" t="s">
        <v>997</v>
      </c>
      <c r="RC126" s="386" t="s">
        <v>997</v>
      </c>
      <c r="RD126" s="386" t="s">
        <v>997</v>
      </c>
      <c r="RE126" s="386" t="s">
        <v>997</v>
      </c>
      <c r="RF126" s="386"/>
      <c r="RG126" s="386" t="s">
        <v>997</v>
      </c>
      <c r="RH126" s="386" t="s">
        <v>997</v>
      </c>
      <c r="RI126" s="386" t="s">
        <v>997</v>
      </c>
      <c r="RJ126" s="386" t="s">
        <v>997</v>
      </c>
      <c r="RK126" s="386" t="s">
        <v>997</v>
      </c>
      <c r="RL126" s="386" t="s">
        <v>997</v>
      </c>
      <c r="RM126" s="386" t="s">
        <v>997</v>
      </c>
      <c r="RN126" s="386" t="s">
        <v>997</v>
      </c>
      <c r="RO126" s="386" t="s">
        <v>997</v>
      </c>
      <c r="RP126" s="386" t="s">
        <v>997</v>
      </c>
      <c r="RQ126" s="386" t="s">
        <v>997</v>
      </c>
      <c r="RR126" s="386" t="s">
        <v>997</v>
      </c>
      <c r="RS126" s="386" t="s">
        <v>997</v>
      </c>
      <c r="RT126" s="386" t="s">
        <v>997</v>
      </c>
      <c r="RU126" s="386" t="s">
        <v>997</v>
      </c>
      <c r="RV126" s="386" t="s">
        <v>997</v>
      </c>
      <c r="RW126" s="386" t="s">
        <v>997</v>
      </c>
      <c r="RX126" s="386" t="s">
        <v>997</v>
      </c>
      <c r="RY126" s="386" t="s">
        <v>997</v>
      </c>
      <c r="RZ126" s="386" t="s">
        <v>997</v>
      </c>
      <c r="SA126" s="386" t="s">
        <v>997</v>
      </c>
      <c r="SB126" s="386" t="s">
        <v>997</v>
      </c>
      <c r="SC126" s="386" t="s">
        <v>997</v>
      </c>
      <c r="SD126" s="386" t="s">
        <v>997</v>
      </c>
      <c r="SE126" s="386" t="s">
        <v>997</v>
      </c>
      <c r="SF126" s="386" t="s">
        <v>997</v>
      </c>
      <c r="SG126" s="386" t="s">
        <v>997</v>
      </c>
      <c r="SH126" s="386" t="s">
        <v>997</v>
      </c>
      <c r="SI126" s="386" t="s">
        <v>997</v>
      </c>
      <c r="SJ126" s="386" t="s">
        <v>997</v>
      </c>
      <c r="SK126" s="386" t="s">
        <v>997</v>
      </c>
      <c r="SL126" s="386" t="s">
        <v>997</v>
      </c>
      <c r="SM126" s="386" t="s">
        <v>997</v>
      </c>
      <c r="SN126" s="386"/>
      <c r="SO126" s="386"/>
      <c r="SP126" s="386"/>
      <c r="SQ126" s="386"/>
      <c r="SR126" s="386" t="s">
        <v>997</v>
      </c>
      <c r="SS126" s="386" t="s">
        <v>997</v>
      </c>
      <c r="ST126" s="386" t="s">
        <v>997</v>
      </c>
      <c r="SU126" s="386" t="s">
        <v>997</v>
      </c>
      <c r="SV126" s="386" t="s">
        <v>997</v>
      </c>
      <c r="SW126" s="386" t="s">
        <v>997</v>
      </c>
      <c r="SX126" s="386" t="s">
        <v>997</v>
      </c>
      <c r="SY126" s="386" t="s">
        <v>997</v>
      </c>
      <c r="SZ126" s="386" t="s">
        <v>997</v>
      </c>
      <c r="TA126" s="386" t="s">
        <v>997</v>
      </c>
      <c r="TB126" s="386" t="s">
        <v>997</v>
      </c>
      <c r="TC126" s="386" t="s">
        <v>997</v>
      </c>
      <c r="TD126" s="386" t="s">
        <v>997</v>
      </c>
      <c r="TE126" s="386" t="s">
        <v>997</v>
      </c>
      <c r="TF126" s="386" t="s">
        <v>997</v>
      </c>
      <c r="TG126" s="386" t="s">
        <v>997</v>
      </c>
      <c r="TH126" s="386" t="s">
        <v>997</v>
      </c>
      <c r="TI126" s="386" t="s">
        <v>997</v>
      </c>
      <c r="TJ126" s="386" t="s">
        <v>997</v>
      </c>
      <c r="TK126" s="386" t="s">
        <v>997</v>
      </c>
      <c r="TL126" s="386" t="s">
        <v>997</v>
      </c>
      <c r="TM126" s="386" t="s">
        <v>997</v>
      </c>
      <c r="TN126" s="386" t="s">
        <v>997</v>
      </c>
      <c r="TO126" s="386" t="s">
        <v>997</v>
      </c>
      <c r="TP126" s="386" t="s">
        <v>997</v>
      </c>
      <c r="TQ126" s="386" t="s">
        <v>997</v>
      </c>
      <c r="TR126" s="386" t="s">
        <v>997</v>
      </c>
      <c r="TS126" s="386" t="s">
        <v>997</v>
      </c>
      <c r="TT126" s="386" t="s">
        <v>997</v>
      </c>
      <c r="TU126" s="386" t="s">
        <v>997</v>
      </c>
      <c r="TV126" s="386" t="s">
        <v>997</v>
      </c>
      <c r="TW126" s="386" t="s">
        <v>997</v>
      </c>
      <c r="TX126" s="386" t="s">
        <v>997</v>
      </c>
      <c r="TY126" s="386" t="s">
        <v>997</v>
      </c>
      <c r="TZ126" s="386" t="s">
        <v>997</v>
      </c>
      <c r="UA126" s="386" t="s">
        <v>997</v>
      </c>
      <c r="UB126" s="386" t="s">
        <v>997</v>
      </c>
      <c r="UC126" s="386" t="s">
        <v>997</v>
      </c>
      <c r="UD126" s="386" t="s">
        <v>997</v>
      </c>
      <c r="UE126" s="386" t="s">
        <v>997</v>
      </c>
      <c r="UF126" s="386" t="s">
        <v>997</v>
      </c>
      <c r="UG126" s="386" t="s">
        <v>997</v>
      </c>
      <c r="UH126" s="386" t="s">
        <v>997</v>
      </c>
      <c r="UI126" s="386" t="s">
        <v>997</v>
      </c>
      <c r="UJ126" s="386" t="s">
        <v>997</v>
      </c>
      <c r="UK126" s="386" t="s">
        <v>997</v>
      </c>
      <c r="UL126" s="386" t="s">
        <v>997</v>
      </c>
      <c r="UM126" s="386" t="s">
        <v>997</v>
      </c>
      <c r="UN126" s="386" t="s">
        <v>997</v>
      </c>
      <c r="UO126" s="386" t="s">
        <v>997</v>
      </c>
      <c r="UP126" s="386" t="s">
        <v>997</v>
      </c>
      <c r="UQ126" s="386" t="s">
        <v>997</v>
      </c>
      <c r="UR126" s="386" t="s">
        <v>997</v>
      </c>
      <c r="US126" s="386" t="s">
        <v>997</v>
      </c>
      <c r="UT126" s="386" t="s">
        <v>997</v>
      </c>
      <c r="UU126" s="386" t="s">
        <v>997</v>
      </c>
      <c r="UV126" s="386" t="s">
        <v>997</v>
      </c>
      <c r="UW126" s="386" t="s">
        <v>997</v>
      </c>
      <c r="UX126" s="386" t="s">
        <v>997</v>
      </c>
      <c r="UY126" s="386" t="s">
        <v>997</v>
      </c>
      <c r="UZ126" s="386" t="s">
        <v>997</v>
      </c>
      <c r="VA126" s="386" t="s">
        <v>997</v>
      </c>
      <c r="VB126" s="386" t="s">
        <v>997</v>
      </c>
      <c r="VC126" s="386" t="s">
        <v>997</v>
      </c>
      <c r="VD126" s="386" t="s">
        <v>997</v>
      </c>
      <c r="VE126" s="386" t="s">
        <v>997</v>
      </c>
      <c r="VF126" s="386" t="s">
        <v>997</v>
      </c>
      <c r="VG126" s="386" t="s">
        <v>997</v>
      </c>
      <c r="VH126" s="386" t="s">
        <v>997</v>
      </c>
      <c r="VI126" s="386" t="s">
        <v>997</v>
      </c>
      <c r="VJ126" s="386" t="s">
        <v>997</v>
      </c>
      <c r="VK126" s="386" t="s">
        <v>997</v>
      </c>
      <c r="VL126" s="386" t="s">
        <v>997</v>
      </c>
      <c r="VM126" s="386" t="s">
        <v>997</v>
      </c>
      <c r="VN126" s="386" t="s">
        <v>997</v>
      </c>
      <c r="VO126" s="386" t="s">
        <v>997</v>
      </c>
      <c r="VP126" s="386" t="s">
        <v>997</v>
      </c>
      <c r="VQ126" s="386" t="s">
        <v>997</v>
      </c>
      <c r="VR126" s="386" t="s">
        <v>997</v>
      </c>
      <c r="VS126" s="386" t="s">
        <v>997</v>
      </c>
      <c r="VT126" s="386" t="s">
        <v>997</v>
      </c>
      <c r="VU126" s="386" t="s">
        <v>997</v>
      </c>
      <c r="VV126" s="386" t="s">
        <v>997</v>
      </c>
      <c r="VW126" s="386" t="s">
        <v>997</v>
      </c>
      <c r="VX126" s="386" t="s">
        <v>997</v>
      </c>
      <c r="VY126" s="386" t="s">
        <v>997</v>
      </c>
      <c r="VZ126" s="386" t="s">
        <v>997</v>
      </c>
      <c r="WA126" s="386" t="s">
        <v>997</v>
      </c>
      <c r="WB126" s="386" t="s">
        <v>997</v>
      </c>
      <c r="WC126" s="386" t="s">
        <v>997</v>
      </c>
      <c r="WD126" s="386" t="s">
        <v>997</v>
      </c>
      <c r="WE126" s="386" t="s">
        <v>997</v>
      </c>
      <c r="WF126" s="386" t="s">
        <v>997</v>
      </c>
      <c r="WG126" s="386" t="s">
        <v>997</v>
      </c>
      <c r="WH126" s="386" t="s">
        <v>997</v>
      </c>
      <c r="WI126" s="386" t="s">
        <v>997</v>
      </c>
      <c r="WJ126" s="386" t="s">
        <v>997</v>
      </c>
      <c r="WK126" s="386" t="s">
        <v>997</v>
      </c>
      <c r="WL126" s="386" t="s">
        <v>997</v>
      </c>
      <c r="WM126" s="386" t="s">
        <v>997</v>
      </c>
      <c r="WN126" s="386" t="s">
        <v>997</v>
      </c>
      <c r="WO126" s="386" t="s">
        <v>997</v>
      </c>
      <c r="WP126" s="386" t="s">
        <v>997</v>
      </c>
      <c r="WQ126" s="386" t="s">
        <v>997</v>
      </c>
      <c r="WR126" s="386" t="s">
        <v>997</v>
      </c>
      <c r="WS126" s="386" t="s">
        <v>997</v>
      </c>
      <c r="WT126" s="386" t="s">
        <v>997</v>
      </c>
      <c r="WU126" s="386" t="s">
        <v>997</v>
      </c>
      <c r="WV126" s="386" t="s">
        <v>997</v>
      </c>
      <c r="WW126" s="386" t="s">
        <v>997</v>
      </c>
      <c r="WX126" s="386" t="s">
        <v>997</v>
      </c>
      <c r="WY126" s="386" t="s">
        <v>997</v>
      </c>
      <c r="WZ126" s="386" t="s">
        <v>997</v>
      </c>
      <c r="XA126" s="386" t="s">
        <v>997</v>
      </c>
      <c r="XB126" s="386" t="s">
        <v>997</v>
      </c>
      <c r="XC126" s="386" t="s">
        <v>997</v>
      </c>
      <c r="XD126" s="386" t="s">
        <v>997</v>
      </c>
      <c r="XE126" s="386" t="s">
        <v>997</v>
      </c>
      <c r="XF126" s="386" t="s">
        <v>997</v>
      </c>
      <c r="XG126" s="386" t="s">
        <v>997</v>
      </c>
      <c r="XH126" s="386" t="s">
        <v>997</v>
      </c>
      <c r="XI126" s="386" t="s">
        <v>997</v>
      </c>
      <c r="XJ126" s="386" t="s">
        <v>997</v>
      </c>
      <c r="XK126" s="386" t="s">
        <v>997</v>
      </c>
      <c r="XL126" s="386" t="s">
        <v>997</v>
      </c>
      <c r="XM126" s="386" t="s">
        <v>997</v>
      </c>
      <c r="XN126" s="386" t="s">
        <v>997</v>
      </c>
      <c r="XO126" s="386" t="s">
        <v>997</v>
      </c>
      <c r="XP126" s="386" t="s">
        <v>997</v>
      </c>
      <c r="XQ126" s="386" t="s">
        <v>997</v>
      </c>
      <c r="XR126" s="386" t="s">
        <v>997</v>
      </c>
      <c r="XS126" s="386" t="s">
        <v>997</v>
      </c>
      <c r="XT126" s="386" t="s">
        <v>997</v>
      </c>
      <c r="XU126" s="386" t="s">
        <v>997</v>
      </c>
      <c r="XV126" s="386" t="s">
        <v>997</v>
      </c>
      <c r="XW126" s="386" t="s">
        <v>997</v>
      </c>
      <c r="XX126" s="386" t="s">
        <v>997</v>
      </c>
      <c r="XY126" s="386" t="s">
        <v>997</v>
      </c>
      <c r="XZ126" s="386" t="s">
        <v>997</v>
      </c>
      <c r="YA126" s="386" t="s">
        <v>997</v>
      </c>
      <c r="YB126" s="386" t="s">
        <v>997</v>
      </c>
      <c r="YC126" s="386" t="s">
        <v>997</v>
      </c>
      <c r="YD126" s="386" t="s">
        <v>997</v>
      </c>
      <c r="YE126" s="386" t="s">
        <v>997</v>
      </c>
      <c r="YF126" s="386" t="s">
        <v>997</v>
      </c>
      <c r="YG126" s="386" t="s">
        <v>997</v>
      </c>
      <c r="YH126" s="386" t="s">
        <v>997</v>
      </c>
      <c r="YI126" s="386" t="s">
        <v>997</v>
      </c>
      <c r="YJ126" s="386" t="s">
        <v>997</v>
      </c>
      <c r="YK126" s="386" t="s">
        <v>997</v>
      </c>
      <c r="YL126" s="386" t="s">
        <v>997</v>
      </c>
      <c r="YM126" s="386" t="s">
        <v>997</v>
      </c>
      <c r="YN126" s="386" t="s">
        <v>997</v>
      </c>
      <c r="YO126" s="386" t="s">
        <v>997</v>
      </c>
      <c r="YP126" s="386" t="s">
        <v>997</v>
      </c>
      <c r="YQ126" s="386" t="s">
        <v>997</v>
      </c>
      <c r="YR126" s="386" t="s">
        <v>997</v>
      </c>
      <c r="YS126" s="386" t="s">
        <v>997</v>
      </c>
      <c r="YT126" s="386" t="s">
        <v>997</v>
      </c>
      <c r="YU126" s="386" t="s">
        <v>997</v>
      </c>
      <c r="YV126" s="386" t="s">
        <v>997</v>
      </c>
      <c r="YW126" s="386" t="s">
        <v>997</v>
      </c>
      <c r="YX126" s="386" t="s">
        <v>997</v>
      </c>
      <c r="YY126" s="386" t="s">
        <v>997</v>
      </c>
      <c r="YZ126" s="386" t="s">
        <v>997</v>
      </c>
      <c r="ZA126" s="386" t="s">
        <v>997</v>
      </c>
      <c r="ZB126" s="386" t="s">
        <v>997</v>
      </c>
      <c r="ZC126" s="386" t="s">
        <v>997</v>
      </c>
      <c r="ZD126" s="386" t="s">
        <v>997</v>
      </c>
      <c r="ZE126" s="386" t="s">
        <v>997</v>
      </c>
      <c r="ZF126" s="386" t="s">
        <v>997</v>
      </c>
      <c r="ZG126" s="386" t="s">
        <v>997</v>
      </c>
      <c r="ZH126" s="386" t="s">
        <v>997</v>
      </c>
      <c r="ZI126" s="386" t="s">
        <v>997</v>
      </c>
      <c r="ZJ126" s="386" t="s">
        <v>997</v>
      </c>
      <c r="ZK126" s="386" t="s">
        <v>997</v>
      </c>
      <c r="ZL126" s="386" t="s">
        <v>997</v>
      </c>
      <c r="ZM126" s="386" t="s">
        <v>997</v>
      </c>
      <c r="ZN126" s="386" t="s">
        <v>997</v>
      </c>
      <c r="ZO126" s="386" t="s">
        <v>997</v>
      </c>
      <c r="ZP126" s="386" t="s">
        <v>997</v>
      </c>
      <c r="ZQ126" s="386" t="s">
        <v>997</v>
      </c>
      <c r="ZR126" s="386" t="s">
        <v>997</v>
      </c>
      <c r="ZS126" s="386" t="s">
        <v>997</v>
      </c>
      <c r="ZT126" s="386" t="s">
        <v>997</v>
      </c>
      <c r="ZU126" s="386" t="s">
        <v>997</v>
      </c>
      <c r="ZV126" s="386" t="s">
        <v>997</v>
      </c>
      <c r="ZW126" s="386" t="s">
        <v>997</v>
      </c>
      <c r="ZX126" s="386" t="s">
        <v>997</v>
      </c>
      <c r="ZY126" s="386" t="s">
        <v>997</v>
      </c>
      <c r="ZZ126" s="386" t="s">
        <v>997</v>
      </c>
      <c r="AAA126" s="386" t="s">
        <v>997</v>
      </c>
      <c r="AAB126" s="386"/>
      <c r="AAC126" s="386"/>
      <c r="AAD126" s="386" t="s">
        <v>997</v>
      </c>
      <c r="AAE126" s="386" t="s">
        <v>997</v>
      </c>
      <c r="AAF126" s="386" t="s">
        <v>997</v>
      </c>
      <c r="AAG126" s="386" t="s">
        <v>997</v>
      </c>
      <c r="AAH126" s="386" t="s">
        <v>997</v>
      </c>
      <c r="AAI126" s="386"/>
      <c r="AAJ126" s="386"/>
      <c r="AAK126" s="386"/>
      <c r="AAL126" s="386" t="s">
        <v>997</v>
      </c>
      <c r="AAM126" s="386" t="s">
        <v>997</v>
      </c>
      <c r="AAN126" s="386" t="s">
        <v>997</v>
      </c>
      <c r="AAO126" s="386" t="s">
        <v>997</v>
      </c>
      <c r="AAP126" s="386" t="s">
        <v>997</v>
      </c>
      <c r="AAQ126" s="386"/>
      <c r="AAR126" s="386" t="s">
        <v>997</v>
      </c>
      <c r="AAS126" s="386" t="s">
        <v>997</v>
      </c>
      <c r="AAT126" s="386" t="s">
        <v>997</v>
      </c>
      <c r="AAU126" s="386" t="s">
        <v>997</v>
      </c>
      <c r="AAV126" s="386" t="s">
        <v>997</v>
      </c>
      <c r="AAW126" s="386" t="s">
        <v>997</v>
      </c>
      <c r="AAX126" s="386"/>
      <c r="AAY126" s="386" t="s">
        <v>997</v>
      </c>
      <c r="AAZ126" s="386" t="s">
        <v>997</v>
      </c>
      <c r="ABA126" s="386" t="s">
        <v>997</v>
      </c>
      <c r="ABB126" s="386" t="s">
        <v>997</v>
      </c>
      <c r="ABC126" s="386" t="s">
        <v>997</v>
      </c>
      <c r="ABD126" s="386"/>
      <c r="ABE126" s="386"/>
      <c r="ABF126" s="386" t="s">
        <v>997</v>
      </c>
      <c r="ABG126" s="386" t="s">
        <v>997</v>
      </c>
      <c r="ABH126" s="386" t="s">
        <v>997</v>
      </c>
      <c r="ABI126" s="386" t="s">
        <v>997</v>
      </c>
      <c r="ABJ126" s="386" t="s">
        <v>997</v>
      </c>
      <c r="ABK126" s="386"/>
      <c r="ABL126" s="386"/>
      <c r="ABM126" s="386" t="s">
        <v>997</v>
      </c>
      <c r="ABN126" s="386" t="s">
        <v>997</v>
      </c>
      <c r="ABO126" s="386" t="s">
        <v>997</v>
      </c>
      <c r="ABP126" s="386" t="s">
        <v>997</v>
      </c>
      <c r="ABQ126" s="386" t="s">
        <v>997</v>
      </c>
      <c r="ABR126" s="386" t="s">
        <v>997</v>
      </c>
      <c r="ABS126" s="386"/>
      <c r="ABT126" s="386" t="s">
        <v>997</v>
      </c>
      <c r="ABU126" s="386" t="s">
        <v>997</v>
      </c>
      <c r="ABV126" s="386" t="s">
        <v>997</v>
      </c>
      <c r="ABW126" s="386" t="s">
        <v>997</v>
      </c>
      <c r="ABX126" s="386" t="s">
        <v>997</v>
      </c>
      <c r="ABY126" s="386" t="s">
        <v>997</v>
      </c>
      <c r="ABZ126" s="386" t="s">
        <v>997</v>
      </c>
      <c r="ACA126" s="386" t="s">
        <v>997</v>
      </c>
      <c r="ACB126" s="386" t="s">
        <v>997</v>
      </c>
      <c r="ACC126" s="386" t="s">
        <v>997</v>
      </c>
      <c r="ACD126" s="386" t="s">
        <v>997</v>
      </c>
      <c r="ACE126" s="386" t="s">
        <v>997</v>
      </c>
      <c r="ACF126" s="386" t="s">
        <v>997</v>
      </c>
      <c r="ACG126" s="386" t="s">
        <v>997</v>
      </c>
      <c r="ACH126" s="386" t="s">
        <v>997</v>
      </c>
      <c r="ACI126" s="386" t="s">
        <v>997</v>
      </c>
      <c r="ACJ126" s="386" t="s">
        <v>997</v>
      </c>
      <c r="ACK126" s="386" t="s">
        <v>997</v>
      </c>
      <c r="ACL126" s="386" t="s">
        <v>997</v>
      </c>
      <c r="ACM126" s="386" t="s">
        <v>997</v>
      </c>
      <c r="ACN126" s="386" t="s">
        <v>997</v>
      </c>
      <c r="ACO126" s="386" t="s">
        <v>997</v>
      </c>
      <c r="ACP126" s="386" t="s">
        <v>997</v>
      </c>
      <c r="ACQ126" s="386" t="s">
        <v>997</v>
      </c>
      <c r="ACR126" s="386" t="s">
        <v>997</v>
      </c>
      <c r="ACS126" s="386" t="s">
        <v>997</v>
      </c>
      <c r="ACT126" s="386" t="s">
        <v>997</v>
      </c>
      <c r="ACU126" s="386" t="s">
        <v>997</v>
      </c>
      <c r="ACV126" s="386" t="s">
        <v>997</v>
      </c>
      <c r="ACW126" s="386" t="s">
        <v>997</v>
      </c>
      <c r="ACX126" s="386" t="s">
        <v>997</v>
      </c>
      <c r="ACY126" s="386" t="s">
        <v>997</v>
      </c>
      <c r="ACZ126" s="386" t="s">
        <v>997</v>
      </c>
      <c r="ADA126" s="386" t="s">
        <v>997</v>
      </c>
      <c r="ADB126" s="386" t="s">
        <v>997</v>
      </c>
      <c r="ADC126" s="386" t="s">
        <v>997</v>
      </c>
      <c r="ADD126" s="386" t="s">
        <v>997</v>
      </c>
      <c r="ADE126" s="386" t="s">
        <v>997</v>
      </c>
      <c r="ADF126" s="386" t="s">
        <v>997</v>
      </c>
      <c r="ADG126" s="386" t="s">
        <v>997</v>
      </c>
      <c r="ADH126" s="386" t="s">
        <v>997</v>
      </c>
      <c r="ADI126" s="386" t="s">
        <v>997</v>
      </c>
      <c r="ADJ126" s="386" t="s">
        <v>997</v>
      </c>
      <c r="ADK126" s="386" t="s">
        <v>997</v>
      </c>
      <c r="ADL126" s="386" t="s">
        <v>997</v>
      </c>
      <c r="ADM126" s="386" t="s">
        <v>997</v>
      </c>
      <c r="ADN126" s="386" t="s">
        <v>997</v>
      </c>
      <c r="ADO126" s="386" t="s">
        <v>997</v>
      </c>
      <c r="ADP126" s="386" t="s">
        <v>997</v>
      </c>
      <c r="ADQ126" s="386" t="s">
        <v>997</v>
      </c>
      <c r="ADR126" s="386" t="s">
        <v>997</v>
      </c>
      <c r="ADS126" s="386" t="s">
        <v>997</v>
      </c>
      <c r="ADT126" s="386" t="s">
        <v>997</v>
      </c>
      <c r="ADU126" s="386" t="s">
        <v>997</v>
      </c>
      <c r="ADV126" s="386" t="s">
        <v>997</v>
      </c>
      <c r="ADW126" s="386" t="s">
        <v>997</v>
      </c>
      <c r="ADX126" s="386" t="s">
        <v>997</v>
      </c>
      <c r="ADY126" s="386" t="s">
        <v>997</v>
      </c>
      <c r="ADZ126" s="386" t="s">
        <v>997</v>
      </c>
      <c r="AEA126" s="386" t="s">
        <v>997</v>
      </c>
      <c r="AEB126" s="386" t="s">
        <v>997</v>
      </c>
      <c r="AEC126" s="386" t="s">
        <v>997</v>
      </c>
      <c r="AED126" s="386" t="s">
        <v>997</v>
      </c>
      <c r="AEE126" s="386" t="s">
        <v>997</v>
      </c>
      <c r="AEF126" s="386" t="s">
        <v>997</v>
      </c>
      <c r="AEG126" s="386" t="s">
        <v>997</v>
      </c>
      <c r="AEH126" s="386" t="s">
        <v>997</v>
      </c>
      <c r="AEI126" s="386" t="s">
        <v>997</v>
      </c>
      <c r="AEJ126" s="386" t="s">
        <v>997</v>
      </c>
      <c r="AEK126" s="386" t="s">
        <v>997</v>
      </c>
      <c r="AEL126" s="386" t="s">
        <v>997</v>
      </c>
      <c r="AEM126" s="386" t="s">
        <v>997</v>
      </c>
      <c r="AEN126" s="386" t="s">
        <v>997</v>
      </c>
      <c r="AEO126" s="386" t="s">
        <v>997</v>
      </c>
      <c r="AEP126" s="386" t="s">
        <v>997</v>
      </c>
      <c r="AEQ126" s="386" t="s">
        <v>997</v>
      </c>
      <c r="AER126" s="386" t="s">
        <v>997</v>
      </c>
      <c r="AES126" s="386" t="s">
        <v>997</v>
      </c>
      <c r="AET126" s="386" t="s">
        <v>997</v>
      </c>
      <c r="AEU126" s="386" t="s">
        <v>997</v>
      </c>
      <c r="AEV126" s="386" t="s">
        <v>997</v>
      </c>
      <c r="AEW126" s="386" t="s">
        <v>997</v>
      </c>
      <c r="AEX126" s="386" t="s">
        <v>997</v>
      </c>
      <c r="AEY126" s="386" t="s">
        <v>997</v>
      </c>
      <c r="AEZ126" s="386" t="s">
        <v>997</v>
      </c>
      <c r="AFA126" s="386" t="s">
        <v>997</v>
      </c>
      <c r="AFB126" s="386" t="s">
        <v>997</v>
      </c>
      <c r="AFC126" s="386" t="s">
        <v>997</v>
      </c>
      <c r="AFD126" s="386" t="s">
        <v>997</v>
      </c>
      <c r="AFE126" s="386" t="s">
        <v>997</v>
      </c>
      <c r="AFF126" s="386" t="s">
        <v>997</v>
      </c>
      <c r="AFG126" s="386" t="s">
        <v>997</v>
      </c>
      <c r="AFH126" s="386" t="s">
        <v>997</v>
      </c>
      <c r="AFI126" s="386" t="s">
        <v>997</v>
      </c>
      <c r="AFJ126" s="386" t="s">
        <v>997</v>
      </c>
      <c r="AFK126" s="386" t="s">
        <v>997</v>
      </c>
      <c r="AFL126" s="386" t="s">
        <v>997</v>
      </c>
      <c r="AFM126" s="386" t="s">
        <v>997</v>
      </c>
      <c r="AFN126" s="386" t="s">
        <v>997</v>
      </c>
      <c r="AFO126" s="386" t="s">
        <v>997</v>
      </c>
      <c r="AFP126" s="386" t="s">
        <v>997</v>
      </c>
      <c r="AFQ126" s="386" t="s">
        <v>997</v>
      </c>
      <c r="AFR126" s="386" t="s">
        <v>997</v>
      </c>
      <c r="AFS126" s="386" t="s">
        <v>997</v>
      </c>
      <c r="AFT126" s="386" t="s">
        <v>997</v>
      </c>
      <c r="AFU126" s="386" t="s">
        <v>997</v>
      </c>
      <c r="AFV126" s="386" t="s">
        <v>997</v>
      </c>
      <c r="AFW126" s="386" t="s">
        <v>997</v>
      </c>
      <c r="AFX126" s="386" t="s">
        <v>997</v>
      </c>
      <c r="AFY126" s="386" t="s">
        <v>997</v>
      </c>
      <c r="AFZ126" s="386" t="s">
        <v>997</v>
      </c>
      <c r="AGA126" s="386" t="s">
        <v>997</v>
      </c>
      <c r="AGB126" s="386" t="s">
        <v>997</v>
      </c>
      <c r="AGC126" s="386" t="s">
        <v>997</v>
      </c>
      <c r="AGD126" s="386" t="s">
        <v>997</v>
      </c>
      <c r="AGE126" s="386" t="s">
        <v>997</v>
      </c>
      <c r="AGF126" s="386" t="s">
        <v>997</v>
      </c>
      <c r="AGG126" s="386" t="s">
        <v>997</v>
      </c>
      <c r="AGH126" s="386" t="s">
        <v>997</v>
      </c>
      <c r="AGI126" s="386" t="s">
        <v>997</v>
      </c>
      <c r="AGJ126" s="386" t="s">
        <v>997</v>
      </c>
      <c r="AGK126" s="386" t="s">
        <v>997</v>
      </c>
      <c r="AGL126" s="386" t="s">
        <v>997</v>
      </c>
      <c r="AGM126" s="386" t="s">
        <v>997</v>
      </c>
      <c r="AGN126" s="386" t="s">
        <v>997</v>
      </c>
      <c r="AGO126" s="386" t="s">
        <v>997</v>
      </c>
      <c r="AGP126" s="386" t="s">
        <v>997</v>
      </c>
      <c r="AGQ126" s="386" t="s">
        <v>997</v>
      </c>
      <c r="AGR126" s="386" t="s">
        <v>997</v>
      </c>
      <c r="AGS126" s="386" t="s">
        <v>997</v>
      </c>
      <c r="AGT126" s="386" t="s">
        <v>997</v>
      </c>
      <c r="AGU126" s="386" t="s">
        <v>997</v>
      </c>
      <c r="AGV126" s="386" t="s">
        <v>997</v>
      </c>
      <c r="AGW126" s="386" t="s">
        <v>997</v>
      </c>
      <c r="AGX126" s="386" t="s">
        <v>997</v>
      </c>
      <c r="AGY126" s="386" t="s">
        <v>997</v>
      </c>
      <c r="AGZ126" s="386" t="s">
        <v>997</v>
      </c>
      <c r="AHA126" s="386" t="s">
        <v>997</v>
      </c>
      <c r="AHB126" s="386" t="s">
        <v>997</v>
      </c>
      <c r="AHC126" s="386" t="s">
        <v>997</v>
      </c>
      <c r="AHD126" s="386" t="s">
        <v>997</v>
      </c>
      <c r="AHE126" s="386" t="s">
        <v>997</v>
      </c>
      <c r="AHF126" s="386" t="s">
        <v>997</v>
      </c>
      <c r="AHG126" s="386" t="s">
        <v>997</v>
      </c>
      <c r="AHH126" s="386" t="s">
        <v>997</v>
      </c>
      <c r="AHI126" s="386" t="s">
        <v>997</v>
      </c>
      <c r="AHJ126" s="386" t="s">
        <v>997</v>
      </c>
      <c r="AHK126" s="386" t="s">
        <v>997</v>
      </c>
      <c r="AHL126" s="386" t="s">
        <v>997</v>
      </c>
      <c r="AHM126" s="386" t="s">
        <v>997</v>
      </c>
      <c r="AHN126" s="386" t="s">
        <v>997</v>
      </c>
      <c r="AHO126" s="386" t="s">
        <v>997</v>
      </c>
      <c r="AHP126" s="386" t="s">
        <v>997</v>
      </c>
      <c r="AHQ126" s="386" t="s">
        <v>997</v>
      </c>
      <c r="AHR126" s="386" t="s">
        <v>997</v>
      </c>
      <c r="AHS126" s="386" t="s">
        <v>997</v>
      </c>
      <c r="AHT126" s="386" t="s">
        <v>997</v>
      </c>
      <c r="AHU126" s="386" t="s">
        <v>997</v>
      </c>
      <c r="AHV126" s="386" t="s">
        <v>997</v>
      </c>
      <c r="AHW126" s="386" t="s">
        <v>997</v>
      </c>
      <c r="AHX126" s="386" t="s">
        <v>997</v>
      </c>
      <c r="AHY126" s="386" t="s">
        <v>997</v>
      </c>
      <c r="AHZ126" s="386" t="s">
        <v>997</v>
      </c>
      <c r="AIA126" s="386" t="s">
        <v>997</v>
      </c>
      <c r="AIB126" s="386" t="s">
        <v>997</v>
      </c>
      <c r="AIC126" s="386" t="s">
        <v>997</v>
      </c>
      <c r="AID126" s="386" t="s">
        <v>997</v>
      </c>
      <c r="AIE126" s="386" t="s">
        <v>997</v>
      </c>
      <c r="AIF126" s="386" t="s">
        <v>997</v>
      </c>
      <c r="AIG126" s="386" t="s">
        <v>997</v>
      </c>
      <c r="AIH126" s="386" t="s">
        <v>997</v>
      </c>
      <c r="AII126" s="386" t="s">
        <v>997</v>
      </c>
      <c r="AIJ126" s="386" t="s">
        <v>997</v>
      </c>
      <c r="AIK126" s="386"/>
      <c r="AIL126" s="386"/>
      <c r="AIM126" s="386" t="s">
        <v>997</v>
      </c>
      <c r="AIN126" s="386" t="s">
        <v>997</v>
      </c>
      <c r="AIO126" s="386" t="s">
        <v>997</v>
      </c>
      <c r="AIP126" s="386" t="s">
        <v>997</v>
      </c>
      <c r="AIQ126" s="386" t="s">
        <v>997</v>
      </c>
      <c r="AIR126" s="386"/>
      <c r="AIS126" s="386"/>
      <c r="AIT126" s="386" t="s">
        <v>997</v>
      </c>
      <c r="AIU126" s="386" t="s">
        <v>997</v>
      </c>
      <c r="AIV126" s="386" t="s">
        <v>997</v>
      </c>
      <c r="AIW126" s="400" t="s">
        <v>997</v>
      </c>
      <c r="AIX126" s="386" t="s">
        <v>997</v>
      </c>
      <c r="AIY126" s="386"/>
      <c r="AIZ126" s="386"/>
      <c r="AJA126" s="386" t="s">
        <v>997</v>
      </c>
      <c r="AJB126" s="386" t="s">
        <v>997</v>
      </c>
      <c r="AJC126" s="386" t="s">
        <v>997</v>
      </c>
      <c r="AJD126" s="386" t="s">
        <v>997</v>
      </c>
      <c r="AJE126" s="386" t="s">
        <v>997</v>
      </c>
      <c r="AJF126" s="386" t="s">
        <v>997</v>
      </c>
      <c r="AJG126" s="386"/>
      <c r="AJH126" s="386" t="s">
        <v>997</v>
      </c>
      <c r="AJI126" s="386" t="s">
        <v>997</v>
      </c>
      <c r="AJJ126" s="386" t="s">
        <v>997</v>
      </c>
      <c r="AJK126" s="386" t="s">
        <v>997</v>
      </c>
      <c r="AJL126" s="386" t="s">
        <v>997</v>
      </c>
      <c r="AJM126" s="386"/>
      <c r="AJN126" s="386"/>
      <c r="AJO126" s="386"/>
      <c r="AJP126" s="386" t="s">
        <v>997</v>
      </c>
      <c r="AJQ126" s="386" t="s">
        <v>997</v>
      </c>
      <c r="AJR126" s="386" t="s">
        <v>997</v>
      </c>
      <c r="AJS126" s="386" t="s">
        <v>997</v>
      </c>
      <c r="AJT126" s="386"/>
      <c r="AJU126" s="386"/>
      <c r="AJV126" s="386" t="s">
        <v>997</v>
      </c>
      <c r="AJW126" s="386" t="s">
        <v>997</v>
      </c>
      <c r="AJX126" s="386" t="s">
        <v>997</v>
      </c>
      <c r="AJY126" s="386" t="s">
        <v>997</v>
      </c>
      <c r="AJZ126" s="386" t="s">
        <v>997</v>
      </c>
      <c r="AKA126" s="386"/>
      <c r="AKB126" s="386"/>
      <c r="AKC126" s="386" t="s">
        <v>997</v>
      </c>
      <c r="AKD126" s="386" t="s">
        <v>997</v>
      </c>
      <c r="AKE126" s="386" t="s">
        <v>997</v>
      </c>
      <c r="AKF126" s="386" t="s">
        <v>997</v>
      </c>
      <c r="AKG126" s="386" t="s">
        <v>997</v>
      </c>
      <c r="AKH126" s="386" t="s">
        <v>997</v>
      </c>
      <c r="AKI126" s="386"/>
      <c r="AKJ126" s="386" t="s">
        <v>997</v>
      </c>
      <c r="AKK126" s="386"/>
      <c r="AKL126" s="386"/>
      <c r="AKM126" s="386"/>
      <c r="AKN126" s="386"/>
      <c r="AKO126" s="386"/>
      <c r="AKP126" s="386"/>
      <c r="AKQ126" s="386" t="s">
        <v>997</v>
      </c>
      <c r="AKR126" s="386" t="s">
        <v>997</v>
      </c>
      <c r="AKS126" s="386" t="s">
        <v>997</v>
      </c>
      <c r="AKT126" s="386" t="s">
        <v>997</v>
      </c>
      <c r="AKU126" s="386" t="s">
        <v>997</v>
      </c>
      <c r="AKV126" s="386"/>
      <c r="AKW126" s="386"/>
      <c r="AKX126" s="386" t="s">
        <v>997</v>
      </c>
      <c r="AKY126" s="386" t="s">
        <v>997</v>
      </c>
      <c r="AKZ126" s="386" t="s">
        <v>997</v>
      </c>
      <c r="ALA126" s="386" t="s">
        <v>997</v>
      </c>
      <c r="ALB126" s="386" t="s">
        <v>997</v>
      </c>
      <c r="ALC126" s="386"/>
      <c r="ALD126" s="386"/>
      <c r="ALE126" s="386" t="s">
        <v>997</v>
      </c>
      <c r="ALF126" s="386" t="s">
        <v>997</v>
      </c>
      <c r="ALG126" s="386" t="s">
        <v>997</v>
      </c>
      <c r="ALH126" s="386" t="s">
        <v>997</v>
      </c>
      <c r="ALI126" s="386" t="s">
        <v>997</v>
      </c>
      <c r="ALJ126" s="386"/>
      <c r="ALK126" s="386"/>
      <c r="ALL126" s="386" t="s">
        <v>997</v>
      </c>
      <c r="ALM126" s="386" t="s">
        <v>997</v>
      </c>
      <c r="ALN126" s="386" t="s">
        <v>997</v>
      </c>
      <c r="ALO126" s="386" t="s">
        <v>997</v>
      </c>
      <c r="ALP126" s="386" t="s">
        <v>997</v>
      </c>
      <c r="ALQ126" s="386"/>
      <c r="ALR126" s="386"/>
      <c r="ALS126" s="386" t="s">
        <v>997</v>
      </c>
      <c r="ALT126" s="386" t="s">
        <v>997</v>
      </c>
      <c r="ALU126" s="386" t="s">
        <v>997</v>
      </c>
      <c r="ALV126" s="386" t="s">
        <v>997</v>
      </c>
      <c r="ALW126" s="386" t="s">
        <v>997</v>
      </c>
      <c r="ALX126" s="386"/>
      <c r="ALY126" s="386"/>
      <c r="ALZ126" s="386"/>
      <c r="AMA126" s="386"/>
      <c r="AMB126" s="386"/>
      <c r="AMC126" s="386" t="s">
        <v>997</v>
      </c>
      <c r="AMD126" s="386" t="s">
        <v>997</v>
      </c>
      <c r="AME126" s="386" t="s">
        <v>997</v>
      </c>
      <c r="AMF126" s="386" t="s">
        <v>997</v>
      </c>
      <c r="AMG126" s="386" t="s">
        <v>997</v>
      </c>
      <c r="AMH126" s="386" t="s">
        <v>997</v>
      </c>
      <c r="AMI126" s="386" t="s">
        <v>997</v>
      </c>
      <c r="AMJ126" s="386" t="s">
        <v>997</v>
      </c>
      <c r="AMK126" s="386" t="s">
        <v>997</v>
      </c>
      <c r="AML126" s="386" t="s">
        <v>997</v>
      </c>
      <c r="AMM126" s="386" t="s">
        <v>997</v>
      </c>
      <c r="AMN126" s="386" t="s">
        <v>997</v>
      </c>
      <c r="AMO126" s="386" t="s">
        <v>997</v>
      </c>
      <c r="AMP126" s="386" t="s">
        <v>997</v>
      </c>
      <c r="AMQ126" s="386" t="s">
        <v>997</v>
      </c>
      <c r="AMR126" s="386" t="s">
        <v>997</v>
      </c>
      <c r="AMS126" s="386" t="s">
        <v>997</v>
      </c>
      <c r="AMT126" s="386" t="s">
        <v>997</v>
      </c>
      <c r="AMU126" s="386" t="s">
        <v>997</v>
      </c>
      <c r="AMV126" s="386" t="s">
        <v>997</v>
      </c>
      <c r="AMW126" s="386" t="s">
        <v>997</v>
      </c>
      <c r="AMX126" s="386" t="s">
        <v>997</v>
      </c>
      <c r="AMY126" s="386" t="s">
        <v>997</v>
      </c>
      <c r="AMZ126" s="386" t="s">
        <v>997</v>
      </c>
      <c r="ANA126" s="386" t="s">
        <v>997</v>
      </c>
      <c r="ANB126" s="386" t="s">
        <v>997</v>
      </c>
      <c r="ANC126" s="386" t="s">
        <v>997</v>
      </c>
      <c r="AND126" s="386" t="s">
        <v>997</v>
      </c>
      <c r="ANE126" s="386" t="s">
        <v>997</v>
      </c>
      <c r="ANF126" s="386" t="s">
        <v>997</v>
      </c>
      <c r="ANG126" s="386" t="s">
        <v>997</v>
      </c>
      <c r="ANH126" s="386" t="s">
        <v>997</v>
      </c>
      <c r="ANI126" s="386" t="s">
        <v>997</v>
      </c>
      <c r="ANJ126" s="386" t="s">
        <v>997</v>
      </c>
      <c r="ANK126" s="386" t="s">
        <v>997</v>
      </c>
      <c r="ANL126" s="386" t="s">
        <v>997</v>
      </c>
      <c r="ANM126" s="386" t="s">
        <v>997</v>
      </c>
      <c r="ANN126" s="386" t="s">
        <v>997</v>
      </c>
      <c r="ANO126" s="386" t="s">
        <v>997</v>
      </c>
      <c r="ANP126" s="386" t="s">
        <v>997</v>
      </c>
      <c r="ANQ126" s="386" t="s">
        <v>997</v>
      </c>
      <c r="ANR126" s="386" t="s">
        <v>997</v>
      </c>
      <c r="ANS126" s="386" t="s">
        <v>997</v>
      </c>
      <c r="ANT126" s="386" t="s">
        <v>997</v>
      </c>
      <c r="ANU126" s="386" t="s">
        <v>997</v>
      </c>
      <c r="ANV126" s="386" t="s">
        <v>997</v>
      </c>
      <c r="ANW126" s="386" t="s">
        <v>997</v>
      </c>
      <c r="ANX126" s="386" t="s">
        <v>997</v>
      </c>
      <c r="ANY126" s="386" t="s">
        <v>997</v>
      </c>
      <c r="ANZ126" s="386" t="s">
        <v>997</v>
      </c>
      <c r="AOA126" s="386" t="s">
        <v>997</v>
      </c>
      <c r="AOB126" s="386" t="s">
        <v>997</v>
      </c>
      <c r="AOC126" s="386" t="s">
        <v>997</v>
      </c>
      <c r="AOD126" s="386" t="s">
        <v>997</v>
      </c>
      <c r="AOE126" s="386" t="s">
        <v>997</v>
      </c>
      <c r="AOF126" s="386" t="s">
        <v>997</v>
      </c>
      <c r="AOG126" s="386" t="s">
        <v>997</v>
      </c>
      <c r="AOH126" s="386" t="s">
        <v>997</v>
      </c>
      <c r="AOI126" s="386" t="s">
        <v>997</v>
      </c>
      <c r="AOJ126" s="386" t="s">
        <v>997</v>
      </c>
      <c r="AOK126" s="386" t="s">
        <v>997</v>
      </c>
      <c r="AOL126" s="386" t="s">
        <v>997</v>
      </c>
      <c r="AOM126" s="386" t="s">
        <v>997</v>
      </c>
      <c r="AON126" s="386" t="s">
        <v>997</v>
      </c>
      <c r="AOO126" s="386" t="s">
        <v>997</v>
      </c>
      <c r="AOP126" s="386" t="s">
        <v>997</v>
      </c>
      <c r="AOQ126" s="386" t="s">
        <v>997</v>
      </c>
      <c r="AOR126" s="386" t="s">
        <v>997</v>
      </c>
      <c r="AOS126" s="386" t="s">
        <v>997</v>
      </c>
      <c r="AOT126" s="386" t="s">
        <v>997</v>
      </c>
      <c r="AOU126" s="386" t="s">
        <v>997</v>
      </c>
      <c r="AOV126" s="386" t="s">
        <v>997</v>
      </c>
      <c r="AOW126" s="386" t="s">
        <v>997</v>
      </c>
      <c r="AOX126" s="386" t="s">
        <v>997</v>
      </c>
      <c r="AOY126" s="386" t="s">
        <v>997</v>
      </c>
      <c r="AOZ126" s="386" t="s">
        <v>997</v>
      </c>
      <c r="APA126" s="386" t="s">
        <v>997</v>
      </c>
      <c r="APB126" s="386" t="s">
        <v>997</v>
      </c>
      <c r="APC126" s="386" t="s">
        <v>997</v>
      </c>
      <c r="APD126" s="386" t="s">
        <v>997</v>
      </c>
      <c r="APE126" s="386" t="s">
        <v>997</v>
      </c>
      <c r="APF126" s="386" t="s">
        <v>997</v>
      </c>
      <c r="APG126" s="386" t="s">
        <v>997</v>
      </c>
      <c r="APH126" s="398" t="s">
        <v>998</v>
      </c>
      <c r="API126" s="398" t="s">
        <v>999</v>
      </c>
      <c r="APJ126" s="84"/>
      <c r="APK126" s="84"/>
      <c r="APL126" s="84"/>
      <c r="APM126" s="84"/>
      <c r="APN126" s="84"/>
      <c r="APO126" s="169" t="s">
        <v>1000</v>
      </c>
      <c r="APP126" s="389" t="s">
        <v>1001</v>
      </c>
      <c r="APQ126" s="178" t="s">
        <v>641</v>
      </c>
    </row>
    <row r="127" spans="1:1161" s="119" customFormat="1" ht="14.25" hidden="1" customHeight="1" outlineLevel="1" thickBot="1">
      <c r="A127" s="155" t="s">
        <v>224</v>
      </c>
      <c r="B127" s="54">
        <f>G133</f>
        <v>677.06975926500002</v>
      </c>
      <c r="C127" s="32" t="s">
        <v>225</v>
      </c>
      <c r="D127" s="670">
        <f>SUM(I127:AIK127)</f>
        <v>182</v>
      </c>
      <c r="E127" s="55">
        <f t="shared" ref="E127:E132" si="127">SUM(D127/G127)</f>
        <v>1.0259747670664094</v>
      </c>
      <c r="F127" s="179"/>
      <c r="G127" s="49">
        <f>G133*0.262</f>
        <v>177.39227692743</v>
      </c>
      <c r="H127" s="156">
        <f>SUM(I127:APQ127)</f>
        <v>182</v>
      </c>
      <c r="DM127" s="147"/>
      <c r="DN127" s="147"/>
      <c r="DO127" s="147"/>
      <c r="DP127" s="147"/>
      <c r="DQ127" s="147"/>
      <c r="DR127" s="147"/>
      <c r="DS127" s="147"/>
      <c r="DT127" s="147"/>
      <c r="DU127" s="147"/>
      <c r="DV127" s="147"/>
      <c r="KZ127" s="47"/>
      <c r="LA127" s="47"/>
      <c r="LB127" s="303" t="s">
        <v>437</v>
      </c>
      <c r="LC127" s="269">
        <v>5</v>
      </c>
      <c r="LD127" s="269">
        <v>8</v>
      </c>
      <c r="LE127" s="269">
        <v>7</v>
      </c>
      <c r="LF127" s="269">
        <v>8</v>
      </c>
      <c r="LG127" s="204" t="s">
        <v>437</v>
      </c>
      <c r="LH127" s="204" t="s">
        <v>437</v>
      </c>
      <c r="LI127" s="204" t="s">
        <v>437</v>
      </c>
      <c r="LJ127" s="204">
        <v>3</v>
      </c>
      <c r="LK127" s="204">
        <v>2</v>
      </c>
      <c r="LL127" s="204">
        <v>11</v>
      </c>
      <c r="LM127" s="204">
        <v>6</v>
      </c>
      <c r="LN127" s="204">
        <v>7</v>
      </c>
      <c r="LO127" s="204" t="s">
        <v>437</v>
      </c>
      <c r="LP127" s="204" t="s">
        <v>437</v>
      </c>
      <c r="LQ127" s="204">
        <v>1</v>
      </c>
      <c r="LR127" s="204">
        <v>3</v>
      </c>
      <c r="LS127" s="204" t="s">
        <v>437</v>
      </c>
      <c r="LT127" s="204" t="s">
        <v>437</v>
      </c>
      <c r="LU127" s="204" t="s">
        <v>437</v>
      </c>
      <c r="LV127" s="204" t="s">
        <v>437</v>
      </c>
      <c r="LW127" s="269" t="s">
        <v>437</v>
      </c>
      <c r="LX127" s="269" t="s">
        <v>437</v>
      </c>
      <c r="LY127" s="269" t="s">
        <v>437</v>
      </c>
      <c r="LZ127" s="269">
        <v>14</v>
      </c>
      <c r="MA127" s="269">
        <v>18</v>
      </c>
      <c r="MB127" s="269">
        <v>6</v>
      </c>
      <c r="MC127" s="269" t="s">
        <v>437</v>
      </c>
      <c r="MD127" s="269">
        <v>10</v>
      </c>
      <c r="ME127" s="269">
        <v>6</v>
      </c>
      <c r="MF127" s="286">
        <v>13</v>
      </c>
      <c r="MG127" s="303">
        <v>20</v>
      </c>
      <c r="MH127" s="269">
        <v>22</v>
      </c>
      <c r="MI127" s="204" t="s">
        <v>437</v>
      </c>
      <c r="MJ127" s="204" t="s">
        <v>437</v>
      </c>
      <c r="MK127" s="269">
        <v>12</v>
      </c>
      <c r="ML127" s="204" t="s">
        <v>437</v>
      </c>
      <c r="MM127" s="269" t="s">
        <v>437</v>
      </c>
      <c r="MN127" s="269" t="s">
        <v>437</v>
      </c>
      <c r="MO127" s="269" t="s">
        <v>437</v>
      </c>
      <c r="MP127" s="269" t="s">
        <v>437</v>
      </c>
      <c r="MQ127" s="269" t="s">
        <v>437</v>
      </c>
      <c r="MR127" s="269" t="s">
        <v>437</v>
      </c>
      <c r="MS127" s="269" t="s">
        <v>437</v>
      </c>
      <c r="MT127" s="269" t="s">
        <v>437</v>
      </c>
      <c r="MU127" s="269" t="s">
        <v>437</v>
      </c>
      <c r="MV127" s="269" t="s">
        <v>437</v>
      </c>
      <c r="MW127" s="269" t="s">
        <v>437</v>
      </c>
      <c r="MX127" s="269" t="s">
        <v>437</v>
      </c>
      <c r="MY127" s="269" t="s">
        <v>437</v>
      </c>
      <c r="MZ127" s="269" t="s">
        <v>437</v>
      </c>
      <c r="NA127" s="269" t="s">
        <v>437</v>
      </c>
      <c r="NB127" s="269" t="s">
        <v>437</v>
      </c>
      <c r="NC127" s="269" t="s">
        <v>437</v>
      </c>
      <c r="ND127" s="269" t="s">
        <v>437</v>
      </c>
      <c r="NE127" s="204" t="s">
        <v>437</v>
      </c>
      <c r="NF127" s="269" t="s">
        <v>437</v>
      </c>
      <c r="NG127" s="269" t="s">
        <v>437</v>
      </c>
      <c r="NH127" s="269" t="s">
        <v>437</v>
      </c>
      <c r="NI127" s="269" t="s">
        <v>437</v>
      </c>
      <c r="NJ127" s="286" t="s">
        <v>437</v>
      </c>
      <c r="NK127" s="203" t="s">
        <v>437</v>
      </c>
      <c r="NL127" s="204" t="s">
        <v>437</v>
      </c>
      <c r="NM127" s="204" t="s">
        <v>437</v>
      </c>
      <c r="NN127" s="204" t="s">
        <v>437</v>
      </c>
      <c r="NO127" s="204" t="s">
        <v>437</v>
      </c>
      <c r="NP127" s="204" t="s">
        <v>437</v>
      </c>
      <c r="NQ127" s="204" t="s">
        <v>437</v>
      </c>
      <c r="NR127" s="204" t="s">
        <v>437</v>
      </c>
      <c r="NS127" s="204" t="s">
        <v>437</v>
      </c>
      <c r="NT127" s="204" t="s">
        <v>437</v>
      </c>
      <c r="NU127" s="204" t="s">
        <v>437</v>
      </c>
      <c r="NV127" s="204" t="s">
        <v>437</v>
      </c>
      <c r="NW127" s="204" t="s">
        <v>437</v>
      </c>
      <c r="NX127" s="204" t="s">
        <v>437</v>
      </c>
      <c r="NY127" s="204" t="s">
        <v>437</v>
      </c>
      <c r="NZ127" s="204" t="s">
        <v>437</v>
      </c>
      <c r="OA127" s="204" t="s">
        <v>437</v>
      </c>
      <c r="OB127" s="204" t="s">
        <v>437</v>
      </c>
      <c r="OC127" s="204" t="s">
        <v>437</v>
      </c>
      <c r="OD127" s="204" t="s">
        <v>437</v>
      </c>
      <c r="OE127" s="204" t="s">
        <v>437</v>
      </c>
      <c r="OF127" s="204" t="s">
        <v>437</v>
      </c>
      <c r="OG127" s="204" t="s">
        <v>437</v>
      </c>
      <c r="OH127" s="204" t="s">
        <v>437</v>
      </c>
      <c r="OI127" s="204" t="s">
        <v>437</v>
      </c>
      <c r="OJ127" s="204" t="s">
        <v>437</v>
      </c>
      <c r="OK127" s="204" t="s">
        <v>437</v>
      </c>
      <c r="OL127" s="204" t="s">
        <v>437</v>
      </c>
      <c r="OM127" s="204" t="s">
        <v>437</v>
      </c>
      <c r="ON127" s="204" t="s">
        <v>437</v>
      </c>
      <c r="OO127" s="205" t="s">
        <v>437</v>
      </c>
      <c r="OP127" s="478" t="s">
        <v>437</v>
      </c>
      <c r="OQ127" s="479" t="s">
        <v>437</v>
      </c>
      <c r="OR127" s="479" t="s">
        <v>437</v>
      </c>
      <c r="OS127" s="479" t="s">
        <v>437</v>
      </c>
      <c r="OT127" s="479" t="s">
        <v>437</v>
      </c>
      <c r="OU127" s="479" t="s">
        <v>437</v>
      </c>
      <c r="OV127" s="479" t="s">
        <v>437</v>
      </c>
      <c r="OW127" s="479" t="s">
        <v>437</v>
      </c>
      <c r="OX127" s="479" t="s">
        <v>437</v>
      </c>
      <c r="OY127" s="479" t="s">
        <v>437</v>
      </c>
      <c r="OZ127" s="479" t="s">
        <v>437</v>
      </c>
      <c r="PA127" s="479" t="s">
        <v>437</v>
      </c>
      <c r="PB127" s="479" t="s">
        <v>437</v>
      </c>
      <c r="PC127" s="479" t="s">
        <v>437</v>
      </c>
      <c r="PD127" s="479" t="s">
        <v>437</v>
      </c>
      <c r="PE127" s="479" t="s">
        <v>437</v>
      </c>
      <c r="PF127" s="479" t="s">
        <v>437</v>
      </c>
      <c r="PG127" s="479" t="s">
        <v>437</v>
      </c>
      <c r="PH127" s="479" t="s">
        <v>437</v>
      </c>
      <c r="PI127" s="479" t="s">
        <v>437</v>
      </c>
      <c r="PJ127" s="479" t="s">
        <v>437</v>
      </c>
      <c r="PK127" s="479" t="s">
        <v>437</v>
      </c>
      <c r="PL127" s="479" t="s">
        <v>437</v>
      </c>
      <c r="PM127" s="479" t="s">
        <v>437</v>
      </c>
      <c r="PN127" s="479" t="s">
        <v>437</v>
      </c>
      <c r="PO127" s="479" t="s">
        <v>437</v>
      </c>
      <c r="PP127" s="479" t="s">
        <v>437</v>
      </c>
      <c r="PQ127" s="479" t="s">
        <v>437</v>
      </c>
      <c r="PR127" s="479" t="s">
        <v>437</v>
      </c>
      <c r="PS127" s="479" t="s">
        <v>437</v>
      </c>
      <c r="PT127" s="480" t="s">
        <v>437</v>
      </c>
      <c r="AIW127" s="138"/>
    </row>
    <row r="128" spans="1:1161" s="119" customFormat="1" ht="14.25" hidden="1" customHeight="1" outlineLevel="1" thickBot="1">
      <c r="A128" s="157" t="s">
        <v>226</v>
      </c>
      <c r="B128" s="59">
        <v>700</v>
      </c>
      <c r="C128" s="32" t="s">
        <v>227</v>
      </c>
      <c r="D128" s="670">
        <f t="shared" ref="D128:D132" si="128">SUM(I128:AIK128)</f>
        <v>50</v>
      </c>
      <c r="E128" s="55">
        <f t="shared" si="127"/>
        <v>0.69667579559247172</v>
      </c>
      <c r="F128" s="179"/>
      <c r="G128" s="49">
        <f>G133*0.106</f>
        <v>71.769394482089993</v>
      </c>
      <c r="H128" s="156">
        <f t="shared" ref="H128:H132" si="129">SUM(I128:AMI128)</f>
        <v>50</v>
      </c>
      <c r="DM128" s="147"/>
      <c r="DN128" s="147"/>
      <c r="DO128" s="147"/>
      <c r="DP128" s="147"/>
      <c r="DQ128" s="147"/>
      <c r="DR128" s="147"/>
      <c r="DS128" s="147"/>
      <c r="DT128" s="147"/>
      <c r="DU128" s="147"/>
      <c r="DV128" s="147"/>
      <c r="KZ128" s="47"/>
      <c r="LA128" s="47"/>
      <c r="LB128" s="304" t="s">
        <v>437</v>
      </c>
      <c r="LC128" s="224" t="s">
        <v>437</v>
      </c>
      <c r="LD128" s="224" t="s">
        <v>437</v>
      </c>
      <c r="LE128" s="224" t="s">
        <v>437</v>
      </c>
      <c r="LF128" s="224" t="s">
        <v>437</v>
      </c>
      <c r="LG128" s="147" t="s">
        <v>437</v>
      </c>
      <c r="LH128" s="147" t="s">
        <v>437</v>
      </c>
      <c r="LI128" s="147" t="s">
        <v>437</v>
      </c>
      <c r="LJ128" s="147" t="s">
        <v>437</v>
      </c>
      <c r="LK128" s="147" t="s">
        <v>437</v>
      </c>
      <c r="LL128" s="147" t="s">
        <v>437</v>
      </c>
      <c r="LM128" s="147">
        <v>7</v>
      </c>
      <c r="LN128" s="147">
        <v>1</v>
      </c>
      <c r="LO128" s="147" t="s">
        <v>437</v>
      </c>
      <c r="LP128" s="147" t="s">
        <v>437</v>
      </c>
      <c r="LQ128" s="147">
        <v>6</v>
      </c>
      <c r="LR128" s="147" t="s">
        <v>437</v>
      </c>
      <c r="LS128" s="147" t="s">
        <v>437</v>
      </c>
      <c r="LT128" s="147" t="s">
        <v>437</v>
      </c>
      <c r="LU128" s="147" t="s">
        <v>437</v>
      </c>
      <c r="LV128" s="147" t="s">
        <v>437</v>
      </c>
      <c r="LW128" s="224">
        <v>2</v>
      </c>
      <c r="LX128" s="224" t="s">
        <v>437</v>
      </c>
      <c r="LY128" s="224">
        <v>4</v>
      </c>
      <c r="LZ128" s="224" t="s">
        <v>437</v>
      </c>
      <c r="MA128" s="224" t="s">
        <v>437</v>
      </c>
      <c r="MB128" s="147" t="s">
        <v>437</v>
      </c>
      <c r="MC128" s="224" t="s">
        <v>437</v>
      </c>
      <c r="MD128" s="224" t="s">
        <v>437</v>
      </c>
      <c r="ME128" s="224" t="s">
        <v>437</v>
      </c>
      <c r="MF128" s="248" t="s">
        <v>437</v>
      </c>
      <c r="MG128" s="304" t="s">
        <v>437</v>
      </c>
      <c r="MH128" s="224" t="s">
        <v>437</v>
      </c>
      <c r="MI128" s="147" t="s">
        <v>437</v>
      </c>
      <c r="MJ128" s="147" t="s">
        <v>437</v>
      </c>
      <c r="MK128" s="224" t="s">
        <v>437</v>
      </c>
      <c r="ML128" s="224">
        <v>12</v>
      </c>
      <c r="MM128" s="224">
        <v>2</v>
      </c>
      <c r="MN128" s="224" t="s">
        <v>437</v>
      </c>
      <c r="MO128" s="224">
        <v>1</v>
      </c>
      <c r="MP128" s="224" t="s">
        <v>437</v>
      </c>
      <c r="MQ128" s="224" t="s">
        <v>437</v>
      </c>
      <c r="MR128" s="224">
        <v>4</v>
      </c>
      <c r="MS128" s="224" t="s">
        <v>437</v>
      </c>
      <c r="MT128" s="224">
        <v>1</v>
      </c>
      <c r="MU128" s="224" t="s">
        <v>437</v>
      </c>
      <c r="MV128" s="224" t="s">
        <v>437</v>
      </c>
      <c r="MW128" s="224" t="s">
        <v>437</v>
      </c>
      <c r="MX128" s="224" t="s">
        <v>437</v>
      </c>
      <c r="MY128" s="224" t="s">
        <v>437</v>
      </c>
      <c r="MZ128" s="224" t="s">
        <v>437</v>
      </c>
      <c r="NA128" s="224" t="s">
        <v>437</v>
      </c>
      <c r="NB128" s="224">
        <v>2</v>
      </c>
      <c r="NC128" s="224">
        <v>3</v>
      </c>
      <c r="ND128" s="224" t="s">
        <v>437</v>
      </c>
      <c r="NE128" s="147" t="s">
        <v>437</v>
      </c>
      <c r="NF128" s="224">
        <v>3</v>
      </c>
      <c r="NG128" s="224" t="s">
        <v>437</v>
      </c>
      <c r="NH128" s="224" t="s">
        <v>437</v>
      </c>
      <c r="NI128" s="224">
        <v>2</v>
      </c>
      <c r="NJ128" s="248" t="s">
        <v>437</v>
      </c>
      <c r="NK128" s="206" t="s">
        <v>437</v>
      </c>
      <c r="NL128" s="147" t="s">
        <v>437</v>
      </c>
      <c r="NM128" s="147" t="s">
        <v>437</v>
      </c>
      <c r="NN128" s="147" t="s">
        <v>437</v>
      </c>
      <c r="NO128" s="147" t="s">
        <v>437</v>
      </c>
      <c r="NP128" s="147" t="s">
        <v>437</v>
      </c>
      <c r="NQ128" s="147" t="s">
        <v>437</v>
      </c>
      <c r="NR128" s="147" t="s">
        <v>437</v>
      </c>
      <c r="NS128" s="147" t="s">
        <v>437</v>
      </c>
      <c r="NT128" s="147" t="s">
        <v>437</v>
      </c>
      <c r="NU128" s="147" t="s">
        <v>437</v>
      </c>
      <c r="NV128" s="147" t="s">
        <v>437</v>
      </c>
      <c r="NW128" s="147" t="s">
        <v>437</v>
      </c>
      <c r="NX128" s="147" t="s">
        <v>437</v>
      </c>
      <c r="NY128" s="147" t="s">
        <v>437</v>
      </c>
      <c r="NZ128" s="147" t="s">
        <v>437</v>
      </c>
      <c r="OA128" s="147" t="s">
        <v>437</v>
      </c>
      <c r="OB128" s="147" t="s">
        <v>437</v>
      </c>
      <c r="OC128" s="147" t="s">
        <v>437</v>
      </c>
      <c r="OD128" s="147" t="s">
        <v>437</v>
      </c>
      <c r="OE128" s="147" t="s">
        <v>437</v>
      </c>
      <c r="OF128" s="147" t="s">
        <v>437</v>
      </c>
      <c r="OG128" s="147" t="s">
        <v>437</v>
      </c>
      <c r="OH128" s="147" t="s">
        <v>437</v>
      </c>
      <c r="OI128" s="147" t="s">
        <v>437</v>
      </c>
      <c r="OJ128" s="147" t="s">
        <v>437</v>
      </c>
      <c r="OK128" s="147" t="s">
        <v>437</v>
      </c>
      <c r="OL128" s="147" t="s">
        <v>437</v>
      </c>
      <c r="OM128" s="147" t="s">
        <v>437</v>
      </c>
      <c r="ON128" s="147" t="s">
        <v>437</v>
      </c>
      <c r="OO128" s="207" t="s">
        <v>437</v>
      </c>
      <c r="OP128" s="481" t="s">
        <v>437</v>
      </c>
      <c r="OQ128" s="482" t="s">
        <v>437</v>
      </c>
      <c r="OR128" s="482" t="s">
        <v>437</v>
      </c>
      <c r="OS128" s="482" t="s">
        <v>437</v>
      </c>
      <c r="OT128" s="482" t="s">
        <v>437</v>
      </c>
      <c r="OU128" s="482" t="s">
        <v>437</v>
      </c>
      <c r="OV128" s="482" t="s">
        <v>437</v>
      </c>
      <c r="OW128" s="482" t="s">
        <v>437</v>
      </c>
      <c r="OX128" s="482" t="s">
        <v>437</v>
      </c>
      <c r="OY128" s="482" t="s">
        <v>437</v>
      </c>
      <c r="OZ128" s="482" t="s">
        <v>437</v>
      </c>
      <c r="PA128" s="482" t="s">
        <v>437</v>
      </c>
      <c r="PB128" s="482" t="s">
        <v>437</v>
      </c>
      <c r="PC128" s="482" t="s">
        <v>437</v>
      </c>
      <c r="PD128" s="482" t="s">
        <v>437</v>
      </c>
      <c r="PE128" s="482" t="s">
        <v>437</v>
      </c>
      <c r="PF128" s="482" t="s">
        <v>437</v>
      </c>
      <c r="PG128" s="482" t="s">
        <v>437</v>
      </c>
      <c r="PH128" s="482" t="s">
        <v>437</v>
      </c>
      <c r="PI128" s="482" t="s">
        <v>437</v>
      </c>
      <c r="PJ128" s="482" t="s">
        <v>437</v>
      </c>
      <c r="PK128" s="482" t="s">
        <v>437</v>
      </c>
      <c r="PL128" s="482" t="s">
        <v>437</v>
      </c>
      <c r="PM128" s="482" t="s">
        <v>437</v>
      </c>
      <c r="PN128" s="482" t="s">
        <v>437</v>
      </c>
      <c r="PO128" s="482" t="s">
        <v>437</v>
      </c>
      <c r="PP128" s="482" t="s">
        <v>437</v>
      </c>
      <c r="PQ128" s="482" t="s">
        <v>437</v>
      </c>
      <c r="PR128" s="482" t="s">
        <v>437</v>
      </c>
      <c r="PS128" s="482" t="s">
        <v>437</v>
      </c>
      <c r="PT128" s="483" t="s">
        <v>437</v>
      </c>
      <c r="AIW128" s="138"/>
    </row>
    <row r="129" spans="1:1002 1106:1114" s="119" customFormat="1" ht="14.25" hidden="1" customHeight="1" outlineLevel="1" thickBot="1">
      <c r="A129" s="158" t="s">
        <v>228</v>
      </c>
      <c r="B129" s="61">
        <v>940</v>
      </c>
      <c r="C129" s="32" t="s">
        <v>229</v>
      </c>
      <c r="D129" s="670">
        <f t="shared" si="128"/>
        <v>227</v>
      </c>
      <c r="E129" s="55">
        <f t="shared" si="127"/>
        <v>1.0037971852422785</v>
      </c>
      <c r="F129" s="180"/>
      <c r="G129" s="49">
        <f>G133*0.334</f>
        <v>226.14129959451003</v>
      </c>
      <c r="H129" s="156">
        <f t="shared" si="129"/>
        <v>227</v>
      </c>
      <c r="DM129" s="147"/>
      <c r="DN129" s="147"/>
      <c r="DO129" s="147"/>
      <c r="DP129" s="147"/>
      <c r="DQ129" s="147"/>
      <c r="DR129" s="147"/>
      <c r="DS129" s="147"/>
      <c r="DT129" s="147"/>
      <c r="DU129" s="147"/>
      <c r="DV129" s="147"/>
      <c r="KZ129" s="47"/>
      <c r="LA129" s="47"/>
      <c r="LB129" s="304" t="s">
        <v>437</v>
      </c>
      <c r="LC129" s="224" t="s">
        <v>437</v>
      </c>
      <c r="LD129" s="224" t="s">
        <v>437</v>
      </c>
      <c r="LE129" s="224" t="s">
        <v>437</v>
      </c>
      <c r="LF129" s="224" t="s">
        <v>437</v>
      </c>
      <c r="LG129" s="147" t="s">
        <v>437</v>
      </c>
      <c r="LH129" s="147" t="s">
        <v>437</v>
      </c>
      <c r="LI129" s="147" t="s">
        <v>437</v>
      </c>
      <c r="LJ129" s="147" t="s">
        <v>437</v>
      </c>
      <c r="LK129" s="147" t="s">
        <v>437</v>
      </c>
      <c r="LL129" s="147" t="s">
        <v>437</v>
      </c>
      <c r="LM129" s="147" t="s">
        <v>437</v>
      </c>
      <c r="LN129" s="147">
        <v>4</v>
      </c>
      <c r="LO129" s="147" t="s">
        <v>437</v>
      </c>
      <c r="LP129" s="147" t="s">
        <v>437</v>
      </c>
      <c r="LQ129" s="147" t="s">
        <v>437</v>
      </c>
      <c r="LR129" s="147">
        <v>7</v>
      </c>
      <c r="LS129" s="147" t="s">
        <v>437</v>
      </c>
      <c r="LT129" s="147">
        <v>7</v>
      </c>
      <c r="LU129" s="147">
        <v>3</v>
      </c>
      <c r="LV129" s="147" t="s">
        <v>437</v>
      </c>
      <c r="LW129" s="224">
        <v>10</v>
      </c>
      <c r="LX129" s="224">
        <v>14</v>
      </c>
      <c r="LY129" s="147">
        <v>4</v>
      </c>
      <c r="LZ129" s="147">
        <v>9</v>
      </c>
      <c r="MA129" s="147">
        <v>4</v>
      </c>
      <c r="MB129" s="147" t="s">
        <v>437</v>
      </c>
      <c r="MC129" s="147" t="s">
        <v>437</v>
      </c>
      <c r="MD129" s="147" t="s">
        <v>437</v>
      </c>
      <c r="ME129" s="147" t="s">
        <v>437</v>
      </c>
      <c r="MF129" s="207" t="s">
        <v>437</v>
      </c>
      <c r="MG129" s="304" t="s">
        <v>437</v>
      </c>
      <c r="MH129" s="224" t="s">
        <v>437</v>
      </c>
      <c r="MI129" s="147" t="s">
        <v>437</v>
      </c>
      <c r="MJ129" s="147" t="s">
        <v>437</v>
      </c>
      <c r="MK129" s="224" t="s">
        <v>437</v>
      </c>
      <c r="ML129" s="224">
        <v>8</v>
      </c>
      <c r="MM129" s="224">
        <v>4</v>
      </c>
      <c r="MN129" s="224">
        <v>11</v>
      </c>
      <c r="MO129" s="224">
        <v>18</v>
      </c>
      <c r="MP129" s="224" t="s">
        <v>437</v>
      </c>
      <c r="MQ129" s="224" t="s">
        <v>437</v>
      </c>
      <c r="MR129" s="224">
        <v>20</v>
      </c>
      <c r="MS129" s="224">
        <v>28</v>
      </c>
      <c r="MT129" s="224">
        <v>6</v>
      </c>
      <c r="MU129" s="224">
        <v>10</v>
      </c>
      <c r="MV129" s="224">
        <v>14</v>
      </c>
      <c r="MW129" s="224">
        <v>8</v>
      </c>
      <c r="MX129" s="224" t="s">
        <v>437</v>
      </c>
      <c r="MY129" s="224">
        <v>20</v>
      </c>
      <c r="MZ129" s="224" t="s">
        <v>437</v>
      </c>
      <c r="NA129" s="224" t="s">
        <v>437</v>
      </c>
      <c r="NB129" s="224" t="s">
        <v>437</v>
      </c>
      <c r="NC129" s="224" t="s">
        <v>437</v>
      </c>
      <c r="ND129" s="224" t="s">
        <v>437</v>
      </c>
      <c r="NE129" s="147" t="s">
        <v>437</v>
      </c>
      <c r="NF129" s="224" t="s">
        <v>437</v>
      </c>
      <c r="NG129" s="224">
        <v>16</v>
      </c>
      <c r="NH129" s="224" t="s">
        <v>437</v>
      </c>
      <c r="NI129" s="224" t="s">
        <v>437</v>
      </c>
      <c r="NJ129" s="248">
        <v>2</v>
      </c>
      <c r="NK129" s="206" t="s">
        <v>437</v>
      </c>
      <c r="NL129" s="147" t="s">
        <v>437</v>
      </c>
      <c r="NM129" s="147" t="s">
        <v>437</v>
      </c>
      <c r="NN129" s="147" t="s">
        <v>437</v>
      </c>
      <c r="NO129" s="147" t="s">
        <v>437</v>
      </c>
      <c r="NP129" s="147" t="s">
        <v>437</v>
      </c>
      <c r="NQ129" s="147" t="s">
        <v>437</v>
      </c>
      <c r="NR129" s="147" t="s">
        <v>437</v>
      </c>
      <c r="NS129" s="147" t="s">
        <v>437</v>
      </c>
      <c r="NT129" s="147" t="s">
        <v>437</v>
      </c>
      <c r="NU129" s="147" t="s">
        <v>437</v>
      </c>
      <c r="NV129" s="147" t="s">
        <v>437</v>
      </c>
      <c r="NW129" s="147" t="s">
        <v>437</v>
      </c>
      <c r="NX129" s="147" t="s">
        <v>437</v>
      </c>
      <c r="NY129" s="147" t="s">
        <v>437</v>
      </c>
      <c r="NZ129" s="147" t="s">
        <v>437</v>
      </c>
      <c r="OA129" s="147" t="s">
        <v>437</v>
      </c>
      <c r="OB129" s="147" t="s">
        <v>437</v>
      </c>
      <c r="OC129" s="147" t="s">
        <v>437</v>
      </c>
      <c r="OD129" s="147" t="s">
        <v>437</v>
      </c>
      <c r="OE129" s="147" t="s">
        <v>437</v>
      </c>
      <c r="OF129" s="147" t="s">
        <v>437</v>
      </c>
      <c r="OG129" s="147" t="s">
        <v>437</v>
      </c>
      <c r="OH129" s="147" t="s">
        <v>437</v>
      </c>
      <c r="OI129" s="147" t="s">
        <v>437</v>
      </c>
      <c r="OJ129" s="147" t="s">
        <v>437</v>
      </c>
      <c r="OK129" s="147" t="s">
        <v>437</v>
      </c>
      <c r="OL129" s="147" t="s">
        <v>437</v>
      </c>
      <c r="OM129" s="147" t="s">
        <v>437</v>
      </c>
      <c r="ON129" s="147" t="s">
        <v>437</v>
      </c>
      <c r="OO129" s="207" t="s">
        <v>437</v>
      </c>
      <c r="OP129" s="481" t="s">
        <v>437</v>
      </c>
      <c r="OQ129" s="482" t="s">
        <v>437</v>
      </c>
      <c r="OR129" s="482" t="s">
        <v>437</v>
      </c>
      <c r="OS129" s="482" t="s">
        <v>437</v>
      </c>
      <c r="OT129" s="482" t="s">
        <v>437</v>
      </c>
      <c r="OU129" s="482" t="s">
        <v>437</v>
      </c>
      <c r="OV129" s="482" t="s">
        <v>437</v>
      </c>
      <c r="OW129" s="482" t="s">
        <v>437</v>
      </c>
      <c r="OX129" s="482" t="s">
        <v>437</v>
      </c>
      <c r="OY129" s="482" t="s">
        <v>437</v>
      </c>
      <c r="OZ129" s="482" t="s">
        <v>437</v>
      </c>
      <c r="PA129" s="482" t="s">
        <v>437</v>
      </c>
      <c r="PB129" s="482" t="s">
        <v>437</v>
      </c>
      <c r="PC129" s="482" t="s">
        <v>437</v>
      </c>
      <c r="PD129" s="482" t="s">
        <v>437</v>
      </c>
      <c r="PE129" s="482" t="s">
        <v>437</v>
      </c>
      <c r="PF129" s="482" t="s">
        <v>437</v>
      </c>
      <c r="PG129" s="482" t="s">
        <v>437</v>
      </c>
      <c r="PH129" s="482" t="s">
        <v>437</v>
      </c>
      <c r="PI129" s="482" t="s">
        <v>437</v>
      </c>
      <c r="PJ129" s="482" t="s">
        <v>437</v>
      </c>
      <c r="PK129" s="482" t="s">
        <v>437</v>
      </c>
      <c r="PL129" s="482" t="s">
        <v>437</v>
      </c>
      <c r="PM129" s="482" t="s">
        <v>437</v>
      </c>
      <c r="PN129" s="482" t="s">
        <v>437</v>
      </c>
      <c r="PO129" s="482" t="s">
        <v>437</v>
      </c>
      <c r="PP129" s="482" t="s">
        <v>437</v>
      </c>
      <c r="PQ129" s="482" t="s">
        <v>437</v>
      </c>
      <c r="PR129" s="482" t="s">
        <v>437</v>
      </c>
      <c r="PS129" s="482" t="s">
        <v>437</v>
      </c>
      <c r="PT129" s="483" t="s">
        <v>437</v>
      </c>
      <c r="AIW129" s="138"/>
    </row>
    <row r="130" spans="1:1002 1106:1114" s="119" customFormat="1" ht="14.25" hidden="1" customHeight="1" outlineLevel="1" thickBot="1">
      <c r="A130" s="159"/>
      <c r="B130" s="181" t="s">
        <v>230</v>
      </c>
      <c r="C130" s="40" t="s">
        <v>231</v>
      </c>
      <c r="D130" s="670">
        <f t="shared" si="128"/>
        <v>45</v>
      </c>
      <c r="E130" s="55">
        <f t="shared" si="127"/>
        <v>0.99198314775405672</v>
      </c>
      <c r="F130" s="179"/>
      <c r="G130" s="49">
        <f>G133*0.067</f>
        <v>45.363673870755001</v>
      </c>
      <c r="H130" s="156">
        <f t="shared" si="129"/>
        <v>45</v>
      </c>
      <c r="DM130" s="147"/>
      <c r="DN130" s="147"/>
      <c r="DO130" s="147"/>
      <c r="DP130" s="147"/>
      <c r="DQ130" s="147"/>
      <c r="DR130" s="147"/>
      <c r="DS130" s="147"/>
      <c r="DT130" s="147"/>
      <c r="DU130" s="147"/>
      <c r="DV130" s="147"/>
      <c r="KZ130" s="47"/>
      <c r="LA130" s="47"/>
      <c r="LB130" s="304" t="s">
        <v>437</v>
      </c>
      <c r="LC130" s="224" t="s">
        <v>437</v>
      </c>
      <c r="LD130" s="224" t="s">
        <v>437</v>
      </c>
      <c r="LE130" s="224" t="s">
        <v>437</v>
      </c>
      <c r="LF130" s="224" t="s">
        <v>437</v>
      </c>
      <c r="LG130" s="147" t="s">
        <v>437</v>
      </c>
      <c r="LH130" s="147" t="s">
        <v>437</v>
      </c>
      <c r="LI130" s="147" t="s">
        <v>437</v>
      </c>
      <c r="LJ130" s="147" t="s">
        <v>437</v>
      </c>
      <c r="LK130" s="147" t="s">
        <v>437</v>
      </c>
      <c r="LL130" s="147" t="s">
        <v>437</v>
      </c>
      <c r="LM130" s="147" t="s">
        <v>437</v>
      </c>
      <c r="LN130" s="147" t="s">
        <v>437</v>
      </c>
      <c r="LO130" s="147" t="s">
        <v>437</v>
      </c>
      <c r="LP130" s="147" t="s">
        <v>437</v>
      </c>
      <c r="LQ130" s="147">
        <v>2</v>
      </c>
      <c r="LR130" s="147" t="s">
        <v>437</v>
      </c>
      <c r="LS130" s="147" t="s">
        <v>437</v>
      </c>
      <c r="LT130" s="147" t="s">
        <v>437</v>
      </c>
      <c r="LU130" s="147" t="s">
        <v>437</v>
      </c>
      <c r="LV130" s="147" t="s">
        <v>437</v>
      </c>
      <c r="LW130" s="224" t="s">
        <v>437</v>
      </c>
      <c r="LX130" s="224" t="s">
        <v>437</v>
      </c>
      <c r="LY130" s="224" t="s">
        <v>437</v>
      </c>
      <c r="LZ130" s="224" t="s">
        <v>437</v>
      </c>
      <c r="MA130" s="224" t="s">
        <v>437</v>
      </c>
      <c r="MB130" s="224" t="s">
        <v>437</v>
      </c>
      <c r="MC130" s="224" t="s">
        <v>437</v>
      </c>
      <c r="MD130" s="224">
        <v>8</v>
      </c>
      <c r="ME130" s="224">
        <v>8</v>
      </c>
      <c r="MF130" s="248">
        <v>2</v>
      </c>
      <c r="MG130" s="206" t="s">
        <v>437</v>
      </c>
      <c r="MH130" s="147" t="s">
        <v>437</v>
      </c>
      <c r="MI130" s="147" t="s">
        <v>437</v>
      </c>
      <c r="MJ130" s="147" t="s">
        <v>437</v>
      </c>
      <c r="MK130" s="224" t="s">
        <v>437</v>
      </c>
      <c r="ML130" s="224" t="s">
        <v>437</v>
      </c>
      <c r="MM130" s="224" t="s">
        <v>437</v>
      </c>
      <c r="MN130" s="224" t="s">
        <v>437</v>
      </c>
      <c r="MO130" s="224" t="s">
        <v>437</v>
      </c>
      <c r="MP130" s="224" t="s">
        <v>437</v>
      </c>
      <c r="MQ130" s="224" t="s">
        <v>437</v>
      </c>
      <c r="MR130" s="224" t="s">
        <v>437</v>
      </c>
      <c r="MS130" s="224" t="s">
        <v>437</v>
      </c>
      <c r="MT130" s="224" t="s">
        <v>437</v>
      </c>
      <c r="MU130" s="224">
        <v>8</v>
      </c>
      <c r="MV130" s="224" t="s">
        <v>437</v>
      </c>
      <c r="MW130" s="224" t="s">
        <v>437</v>
      </c>
      <c r="MX130" s="224" t="s">
        <v>437</v>
      </c>
      <c r="MY130" s="224" t="s">
        <v>437</v>
      </c>
      <c r="MZ130" s="224" t="s">
        <v>437</v>
      </c>
      <c r="NA130" s="224">
        <v>5</v>
      </c>
      <c r="NB130" s="224">
        <v>3</v>
      </c>
      <c r="NC130" s="224">
        <v>3</v>
      </c>
      <c r="ND130" s="224">
        <v>4</v>
      </c>
      <c r="NE130" s="147" t="s">
        <v>437</v>
      </c>
      <c r="NF130" s="224" t="s">
        <v>437</v>
      </c>
      <c r="NG130" s="224" t="s">
        <v>437</v>
      </c>
      <c r="NH130" s="224" t="s">
        <v>437</v>
      </c>
      <c r="NI130" s="224">
        <v>2</v>
      </c>
      <c r="NJ130" s="248" t="s">
        <v>437</v>
      </c>
      <c r="NK130" s="206" t="s">
        <v>437</v>
      </c>
      <c r="NL130" s="147" t="s">
        <v>437</v>
      </c>
      <c r="NM130" s="147" t="s">
        <v>437</v>
      </c>
      <c r="NN130" s="147" t="s">
        <v>437</v>
      </c>
      <c r="NO130" s="147" t="s">
        <v>437</v>
      </c>
      <c r="NP130" s="147" t="s">
        <v>437</v>
      </c>
      <c r="NQ130" s="147" t="s">
        <v>437</v>
      </c>
      <c r="NR130" s="147" t="s">
        <v>437</v>
      </c>
      <c r="NS130" s="147" t="s">
        <v>437</v>
      </c>
      <c r="NT130" s="147" t="s">
        <v>437</v>
      </c>
      <c r="NU130" s="147" t="s">
        <v>437</v>
      </c>
      <c r="NV130" s="147" t="s">
        <v>437</v>
      </c>
      <c r="NW130" s="147" t="s">
        <v>437</v>
      </c>
      <c r="NX130" s="147" t="s">
        <v>437</v>
      </c>
      <c r="NY130" s="147" t="s">
        <v>437</v>
      </c>
      <c r="NZ130" s="147" t="s">
        <v>437</v>
      </c>
      <c r="OA130" s="147" t="s">
        <v>437</v>
      </c>
      <c r="OB130" s="147" t="s">
        <v>437</v>
      </c>
      <c r="OC130" s="147" t="s">
        <v>437</v>
      </c>
      <c r="OD130" s="147" t="s">
        <v>437</v>
      </c>
      <c r="OE130" s="147" t="s">
        <v>437</v>
      </c>
      <c r="OF130" s="147" t="s">
        <v>437</v>
      </c>
      <c r="OG130" s="147" t="s">
        <v>437</v>
      </c>
      <c r="OH130" s="147" t="s">
        <v>437</v>
      </c>
      <c r="OI130" s="147" t="s">
        <v>437</v>
      </c>
      <c r="OJ130" s="147" t="s">
        <v>437</v>
      </c>
      <c r="OK130" s="147" t="s">
        <v>437</v>
      </c>
      <c r="OL130" s="147" t="s">
        <v>437</v>
      </c>
      <c r="OM130" s="147" t="s">
        <v>437</v>
      </c>
      <c r="ON130" s="147" t="s">
        <v>437</v>
      </c>
      <c r="OO130" s="207" t="s">
        <v>437</v>
      </c>
      <c r="OP130" s="481" t="s">
        <v>437</v>
      </c>
      <c r="OQ130" s="482" t="s">
        <v>437</v>
      </c>
      <c r="OR130" s="482" t="s">
        <v>437</v>
      </c>
      <c r="OS130" s="482" t="s">
        <v>437</v>
      </c>
      <c r="OT130" s="482" t="s">
        <v>437</v>
      </c>
      <c r="OU130" s="482" t="s">
        <v>437</v>
      </c>
      <c r="OV130" s="482" t="s">
        <v>437</v>
      </c>
      <c r="OW130" s="482" t="s">
        <v>437</v>
      </c>
      <c r="OX130" s="482" t="s">
        <v>437</v>
      </c>
      <c r="OY130" s="482" t="s">
        <v>437</v>
      </c>
      <c r="OZ130" s="482" t="s">
        <v>437</v>
      </c>
      <c r="PA130" s="482" t="s">
        <v>437</v>
      </c>
      <c r="PB130" s="482" t="s">
        <v>437</v>
      </c>
      <c r="PC130" s="482" t="s">
        <v>437</v>
      </c>
      <c r="PD130" s="482" t="s">
        <v>437</v>
      </c>
      <c r="PE130" s="482" t="s">
        <v>437</v>
      </c>
      <c r="PF130" s="482" t="s">
        <v>437</v>
      </c>
      <c r="PG130" s="482" t="s">
        <v>437</v>
      </c>
      <c r="PH130" s="482" t="s">
        <v>437</v>
      </c>
      <c r="PI130" s="482" t="s">
        <v>437</v>
      </c>
      <c r="PJ130" s="482" t="s">
        <v>437</v>
      </c>
      <c r="PK130" s="482" t="s">
        <v>437</v>
      </c>
      <c r="PL130" s="482" t="s">
        <v>437</v>
      </c>
      <c r="PM130" s="482" t="s">
        <v>437</v>
      </c>
      <c r="PN130" s="482" t="s">
        <v>437</v>
      </c>
      <c r="PO130" s="482" t="s">
        <v>437</v>
      </c>
      <c r="PP130" s="482" t="s">
        <v>437</v>
      </c>
      <c r="PQ130" s="482" t="s">
        <v>437</v>
      </c>
      <c r="PR130" s="482" t="s">
        <v>437</v>
      </c>
      <c r="PS130" s="482" t="s">
        <v>437</v>
      </c>
      <c r="PT130" s="483" t="s">
        <v>437</v>
      </c>
      <c r="AIW130" s="138"/>
    </row>
    <row r="131" spans="1:1002 1106:1114" s="119" customFormat="1" ht="14.25" hidden="1" customHeight="1" outlineLevel="1" thickBot="1">
      <c r="A131" s="159"/>
      <c r="B131" s="160">
        <f>D133</f>
        <v>665</v>
      </c>
      <c r="C131" s="40" t="s">
        <v>232</v>
      </c>
      <c r="D131" s="670">
        <f t="shared" si="128"/>
        <v>104</v>
      </c>
      <c r="E131" s="55">
        <f t="shared" si="127"/>
        <v>2.7429121323612171</v>
      </c>
      <c r="F131" s="179"/>
      <c r="G131" s="49">
        <f>G133*0.056</f>
        <v>37.915906518840004</v>
      </c>
      <c r="H131" s="156">
        <f t="shared" si="129"/>
        <v>104</v>
      </c>
      <c r="DM131" s="147"/>
      <c r="DN131" s="147"/>
      <c r="DO131" s="147"/>
      <c r="DP131" s="147"/>
      <c r="DQ131" s="147"/>
      <c r="DR131" s="147"/>
      <c r="DS131" s="147"/>
      <c r="DT131" s="147"/>
      <c r="DU131" s="147"/>
      <c r="DV131" s="147"/>
      <c r="KZ131" s="47"/>
      <c r="LA131" s="47"/>
      <c r="LB131" s="304" t="s">
        <v>437</v>
      </c>
      <c r="LC131" s="224" t="s">
        <v>437</v>
      </c>
      <c r="LD131" s="224" t="s">
        <v>437</v>
      </c>
      <c r="LE131" s="224" t="s">
        <v>437</v>
      </c>
      <c r="LF131" s="224" t="s">
        <v>437</v>
      </c>
      <c r="LG131" s="147" t="s">
        <v>437</v>
      </c>
      <c r="LH131" s="147" t="s">
        <v>437</v>
      </c>
      <c r="LI131" s="147" t="s">
        <v>437</v>
      </c>
      <c r="LJ131" s="147" t="s">
        <v>437</v>
      </c>
      <c r="LK131" s="147" t="s">
        <v>437</v>
      </c>
      <c r="LL131" s="147" t="s">
        <v>437</v>
      </c>
      <c r="LM131" s="147" t="s">
        <v>437</v>
      </c>
      <c r="LN131" s="147" t="s">
        <v>437</v>
      </c>
      <c r="LO131" s="147" t="s">
        <v>437</v>
      </c>
      <c r="LP131" s="147" t="s">
        <v>437</v>
      </c>
      <c r="LQ131" s="147" t="s">
        <v>437</v>
      </c>
      <c r="LR131" s="147" t="s">
        <v>437</v>
      </c>
      <c r="LS131" s="147" t="s">
        <v>437</v>
      </c>
      <c r="LT131" s="147" t="s">
        <v>437</v>
      </c>
      <c r="LU131" s="147" t="s">
        <v>437</v>
      </c>
      <c r="LV131" s="147" t="s">
        <v>437</v>
      </c>
      <c r="LW131" s="224" t="s">
        <v>437</v>
      </c>
      <c r="LX131" s="224" t="s">
        <v>437</v>
      </c>
      <c r="LY131" s="224" t="s">
        <v>437</v>
      </c>
      <c r="LZ131" s="224" t="s">
        <v>437</v>
      </c>
      <c r="MA131" s="224" t="s">
        <v>437</v>
      </c>
      <c r="MB131" s="224" t="s">
        <v>437</v>
      </c>
      <c r="MC131" s="224" t="s">
        <v>437</v>
      </c>
      <c r="MD131" s="224" t="s">
        <v>437</v>
      </c>
      <c r="ME131" s="224" t="s">
        <v>437</v>
      </c>
      <c r="MF131" s="248" t="s">
        <v>437</v>
      </c>
      <c r="MG131" s="304" t="s">
        <v>437</v>
      </c>
      <c r="MH131" s="224" t="s">
        <v>437</v>
      </c>
      <c r="MI131" s="147" t="s">
        <v>437</v>
      </c>
      <c r="MJ131" s="147" t="s">
        <v>437</v>
      </c>
      <c r="MK131" s="224" t="s">
        <v>437</v>
      </c>
      <c r="ML131" s="224" t="s">
        <v>437</v>
      </c>
      <c r="MM131" s="224" t="s">
        <v>437</v>
      </c>
      <c r="MN131" s="224" t="s">
        <v>437</v>
      </c>
      <c r="MO131" s="224" t="s">
        <v>437</v>
      </c>
      <c r="MP131" s="224" t="s">
        <v>437</v>
      </c>
      <c r="MQ131" s="224" t="s">
        <v>437</v>
      </c>
      <c r="MR131" s="224" t="s">
        <v>437</v>
      </c>
      <c r="MS131" s="224" t="s">
        <v>437</v>
      </c>
      <c r="MT131" s="224" t="s">
        <v>437</v>
      </c>
      <c r="MU131" s="224" t="s">
        <v>437</v>
      </c>
      <c r="MV131" s="224" t="s">
        <v>437</v>
      </c>
      <c r="MW131" s="224" t="s">
        <v>437</v>
      </c>
      <c r="MX131" s="224" t="s">
        <v>437</v>
      </c>
      <c r="MY131" s="224" t="s">
        <v>437</v>
      </c>
      <c r="MZ131" s="224" t="s">
        <v>437</v>
      </c>
      <c r="NA131" s="224" t="s">
        <v>437</v>
      </c>
      <c r="NB131" s="224" t="s">
        <v>437</v>
      </c>
      <c r="NC131" s="224" t="s">
        <v>437</v>
      </c>
      <c r="ND131" s="224" t="s">
        <v>437</v>
      </c>
      <c r="NE131" s="147" t="s">
        <v>437</v>
      </c>
      <c r="NF131" s="224" t="s">
        <v>437</v>
      </c>
      <c r="NG131" s="224" t="s">
        <v>437</v>
      </c>
      <c r="NH131" s="224" t="s">
        <v>437</v>
      </c>
      <c r="NI131" s="224" t="s">
        <v>437</v>
      </c>
      <c r="NJ131" s="248" t="s">
        <v>437</v>
      </c>
      <c r="NK131" s="206" t="s">
        <v>437</v>
      </c>
      <c r="NL131" s="147" t="s">
        <v>437</v>
      </c>
      <c r="NM131" s="147" t="s">
        <v>437</v>
      </c>
      <c r="NN131" s="147" t="s">
        <v>437</v>
      </c>
      <c r="NO131" s="147" t="s">
        <v>437</v>
      </c>
      <c r="NP131" s="147" t="s">
        <v>437</v>
      </c>
      <c r="NQ131" s="147" t="s">
        <v>437</v>
      </c>
      <c r="NR131" s="147" t="s">
        <v>437</v>
      </c>
      <c r="NS131" s="147" t="s">
        <v>437</v>
      </c>
      <c r="NT131" s="147" t="s">
        <v>437</v>
      </c>
      <c r="NU131" s="147" t="s">
        <v>437</v>
      </c>
      <c r="NV131" s="147" t="s">
        <v>437</v>
      </c>
      <c r="NW131" s="147" t="s">
        <v>437</v>
      </c>
      <c r="NX131" s="147" t="s">
        <v>437</v>
      </c>
      <c r="NY131" s="147" t="s">
        <v>437</v>
      </c>
      <c r="NZ131" s="147" t="s">
        <v>437</v>
      </c>
      <c r="OA131" s="147" t="s">
        <v>437</v>
      </c>
      <c r="OB131" s="147" t="s">
        <v>437</v>
      </c>
      <c r="OC131" s="147">
        <v>20</v>
      </c>
      <c r="OD131" s="147">
        <v>8</v>
      </c>
      <c r="OE131" s="147" t="s">
        <v>437</v>
      </c>
      <c r="OF131" s="147">
        <v>8</v>
      </c>
      <c r="OG131" s="147" t="s">
        <v>437</v>
      </c>
      <c r="OH131" s="147" t="s">
        <v>437</v>
      </c>
      <c r="OI131" s="147">
        <v>9</v>
      </c>
      <c r="OJ131" s="147">
        <v>6</v>
      </c>
      <c r="OK131" s="147">
        <v>6</v>
      </c>
      <c r="OL131" s="147">
        <v>11</v>
      </c>
      <c r="OM131" s="147">
        <v>5</v>
      </c>
      <c r="ON131" s="147" t="s">
        <v>437</v>
      </c>
      <c r="OO131" s="207">
        <v>2</v>
      </c>
      <c r="OP131" s="481">
        <v>4</v>
      </c>
      <c r="OQ131" s="482">
        <v>12</v>
      </c>
      <c r="OR131" s="482">
        <v>2</v>
      </c>
      <c r="OS131" s="482">
        <v>7</v>
      </c>
      <c r="OT131" s="482" t="s">
        <v>437</v>
      </c>
      <c r="OU131" s="482" t="s">
        <v>437</v>
      </c>
      <c r="OV131" s="482">
        <v>1</v>
      </c>
      <c r="OW131" s="482" t="s">
        <v>437</v>
      </c>
      <c r="OX131" s="482" t="s">
        <v>437</v>
      </c>
      <c r="OY131" s="482" t="s">
        <v>437</v>
      </c>
      <c r="OZ131" s="482">
        <v>3</v>
      </c>
      <c r="PA131" s="482" t="s">
        <v>437</v>
      </c>
      <c r="PB131" s="482" t="s">
        <v>437</v>
      </c>
      <c r="PC131" s="482" t="s">
        <v>437</v>
      </c>
      <c r="PD131" s="482" t="s">
        <v>437</v>
      </c>
      <c r="PE131" s="482" t="s">
        <v>437</v>
      </c>
      <c r="PF131" s="482" t="s">
        <v>437</v>
      </c>
      <c r="PG131" s="482" t="s">
        <v>437</v>
      </c>
      <c r="PH131" s="482" t="s">
        <v>437</v>
      </c>
      <c r="PI131" s="482" t="s">
        <v>437</v>
      </c>
      <c r="PJ131" s="482" t="s">
        <v>437</v>
      </c>
      <c r="PK131" s="482" t="s">
        <v>437</v>
      </c>
      <c r="PL131" s="482" t="s">
        <v>437</v>
      </c>
      <c r="PM131" s="482" t="s">
        <v>437</v>
      </c>
      <c r="PN131" s="482" t="s">
        <v>437</v>
      </c>
      <c r="PO131" s="482" t="s">
        <v>437</v>
      </c>
      <c r="PP131" s="482" t="s">
        <v>437</v>
      </c>
      <c r="PQ131" s="482" t="s">
        <v>437</v>
      </c>
      <c r="PR131" s="482" t="s">
        <v>437</v>
      </c>
      <c r="PS131" s="482" t="s">
        <v>437</v>
      </c>
      <c r="PT131" s="483" t="s">
        <v>437</v>
      </c>
      <c r="AIW131" s="138"/>
    </row>
    <row r="132" spans="1:1002 1106:1114" s="119" customFormat="1" ht="14.25" hidden="1" customHeight="1" outlineLevel="1" thickBot="1">
      <c r="A132" s="161" t="s">
        <v>233</v>
      </c>
      <c r="B132" s="162">
        <f>SUM(B131/(B127*E134/100))</f>
        <v>0.98217353662626661</v>
      </c>
      <c r="C132" s="32" t="s">
        <v>234</v>
      </c>
      <c r="D132" s="670">
        <f t="shared" si="128"/>
        <v>57</v>
      </c>
      <c r="E132" s="55">
        <f t="shared" si="127"/>
        <v>0.48106458936796737</v>
      </c>
      <c r="F132" s="179"/>
      <c r="G132" s="49">
        <f>G133*0.175</f>
        <v>118.48720787137499</v>
      </c>
      <c r="H132" s="156">
        <f t="shared" si="129"/>
        <v>57</v>
      </c>
      <c r="DM132" s="147"/>
      <c r="DN132" s="147"/>
      <c r="DO132" s="147"/>
      <c r="DP132" s="147"/>
      <c r="DQ132" s="147"/>
      <c r="DR132" s="147"/>
      <c r="DS132" s="147"/>
      <c r="DT132" s="147"/>
      <c r="DU132" s="147"/>
      <c r="DV132" s="147"/>
      <c r="KZ132" s="47"/>
      <c r="LA132" s="47"/>
      <c r="LB132" s="304" t="s">
        <v>437</v>
      </c>
      <c r="LC132" s="224" t="s">
        <v>437</v>
      </c>
      <c r="LD132" s="224" t="s">
        <v>437</v>
      </c>
      <c r="LE132" s="224" t="s">
        <v>437</v>
      </c>
      <c r="LF132" s="224" t="s">
        <v>437</v>
      </c>
      <c r="LG132" s="147" t="s">
        <v>437</v>
      </c>
      <c r="LH132" s="147" t="s">
        <v>437</v>
      </c>
      <c r="LI132" s="147" t="s">
        <v>437</v>
      </c>
      <c r="LJ132" s="147" t="s">
        <v>437</v>
      </c>
      <c r="LK132" s="147" t="s">
        <v>437</v>
      </c>
      <c r="LL132" s="147" t="s">
        <v>437</v>
      </c>
      <c r="LM132" s="147">
        <v>8</v>
      </c>
      <c r="LN132" s="147">
        <v>8</v>
      </c>
      <c r="LO132" s="147" t="s">
        <v>437</v>
      </c>
      <c r="LP132" s="147" t="s">
        <v>437</v>
      </c>
      <c r="LQ132" s="147" t="s">
        <v>437</v>
      </c>
      <c r="LR132" s="147">
        <v>8</v>
      </c>
      <c r="LS132" s="147" t="s">
        <v>437</v>
      </c>
      <c r="LT132" s="147" t="s">
        <v>437</v>
      </c>
      <c r="LU132" s="147" t="s">
        <v>437</v>
      </c>
      <c r="LV132" s="147" t="s">
        <v>437</v>
      </c>
      <c r="LW132" s="224" t="s">
        <v>437</v>
      </c>
      <c r="LX132" s="224" t="s">
        <v>437</v>
      </c>
      <c r="LY132" s="224" t="s">
        <v>437</v>
      </c>
      <c r="LZ132" s="224" t="s">
        <v>437</v>
      </c>
      <c r="MA132" s="224" t="s">
        <v>437</v>
      </c>
      <c r="MB132" s="224" t="s">
        <v>437</v>
      </c>
      <c r="MC132" s="224" t="s">
        <v>437</v>
      </c>
      <c r="MD132" s="224" t="s">
        <v>437</v>
      </c>
      <c r="ME132" s="224" t="s">
        <v>437</v>
      </c>
      <c r="MF132" s="248" t="s">
        <v>437</v>
      </c>
      <c r="MG132" s="304" t="s">
        <v>437</v>
      </c>
      <c r="MH132" s="224" t="s">
        <v>437</v>
      </c>
      <c r="MI132" s="147" t="s">
        <v>437</v>
      </c>
      <c r="MJ132" s="147" t="s">
        <v>437</v>
      </c>
      <c r="MK132" s="224" t="s">
        <v>437</v>
      </c>
      <c r="ML132" s="224" t="s">
        <v>437</v>
      </c>
      <c r="MM132" s="224" t="s">
        <v>437</v>
      </c>
      <c r="MN132" s="224" t="s">
        <v>437</v>
      </c>
      <c r="MO132" s="224" t="s">
        <v>437</v>
      </c>
      <c r="MP132" s="224" t="s">
        <v>437</v>
      </c>
      <c r="MQ132" s="224" t="s">
        <v>437</v>
      </c>
      <c r="MR132" s="224">
        <v>1</v>
      </c>
      <c r="MS132" s="224" t="s">
        <v>437</v>
      </c>
      <c r="MT132" s="224" t="s">
        <v>437</v>
      </c>
      <c r="MU132" s="224">
        <v>1</v>
      </c>
      <c r="MV132" s="224" t="s">
        <v>437</v>
      </c>
      <c r="MW132" s="224" t="s">
        <v>437</v>
      </c>
      <c r="MX132" s="224" t="s">
        <v>437</v>
      </c>
      <c r="MY132" s="224" t="s">
        <v>437</v>
      </c>
      <c r="MZ132" s="224">
        <v>2</v>
      </c>
      <c r="NA132" s="224" t="s">
        <v>437</v>
      </c>
      <c r="NB132" s="224">
        <v>1</v>
      </c>
      <c r="NC132" s="224" t="s">
        <v>437</v>
      </c>
      <c r="ND132" s="224" t="s">
        <v>437</v>
      </c>
      <c r="NE132" s="147" t="s">
        <v>437</v>
      </c>
      <c r="NF132" s="224">
        <v>4</v>
      </c>
      <c r="NG132" s="224">
        <v>2</v>
      </c>
      <c r="NH132" s="224">
        <v>6</v>
      </c>
      <c r="NI132" s="224">
        <v>2</v>
      </c>
      <c r="NJ132" s="248" t="s">
        <v>437</v>
      </c>
      <c r="NK132" s="206" t="s">
        <v>437</v>
      </c>
      <c r="NL132" s="147" t="s">
        <v>437</v>
      </c>
      <c r="NM132" s="147" t="s">
        <v>437</v>
      </c>
      <c r="NN132" s="147">
        <v>2</v>
      </c>
      <c r="NO132" s="147">
        <v>1</v>
      </c>
      <c r="NP132" s="147" t="s">
        <v>437</v>
      </c>
      <c r="NQ132" s="147" t="s">
        <v>437</v>
      </c>
      <c r="NR132" s="147" t="s">
        <v>437</v>
      </c>
      <c r="NS132" s="147" t="s">
        <v>437</v>
      </c>
      <c r="NT132" s="147" t="s">
        <v>437</v>
      </c>
      <c r="NU132" s="147" t="s">
        <v>437</v>
      </c>
      <c r="NV132" s="147" t="s">
        <v>437</v>
      </c>
      <c r="NW132" s="147" t="s">
        <v>437</v>
      </c>
      <c r="NX132" s="147" t="s">
        <v>437</v>
      </c>
      <c r="NY132" s="147" t="s">
        <v>437</v>
      </c>
      <c r="NZ132" s="147" t="s">
        <v>437</v>
      </c>
      <c r="OA132" s="147" t="s">
        <v>437</v>
      </c>
      <c r="OB132" s="147" t="s">
        <v>437</v>
      </c>
      <c r="OC132" s="147" t="s">
        <v>437</v>
      </c>
      <c r="OD132" s="147" t="s">
        <v>437</v>
      </c>
      <c r="OE132" s="147" t="s">
        <v>437</v>
      </c>
      <c r="OF132" s="147" t="s">
        <v>437</v>
      </c>
      <c r="OG132" s="147" t="s">
        <v>437</v>
      </c>
      <c r="OH132" s="147" t="s">
        <v>437</v>
      </c>
      <c r="OI132" s="147" t="s">
        <v>437</v>
      </c>
      <c r="OJ132" s="147" t="s">
        <v>437</v>
      </c>
      <c r="OK132" s="147" t="s">
        <v>437</v>
      </c>
      <c r="OL132" s="147" t="s">
        <v>437</v>
      </c>
      <c r="OM132" s="147" t="s">
        <v>437</v>
      </c>
      <c r="ON132" s="147" t="s">
        <v>437</v>
      </c>
      <c r="OO132" s="207" t="s">
        <v>437</v>
      </c>
      <c r="OP132" s="481">
        <v>7</v>
      </c>
      <c r="OQ132" s="482" t="s">
        <v>437</v>
      </c>
      <c r="OR132" s="482" t="s">
        <v>437</v>
      </c>
      <c r="OS132" s="482">
        <v>3</v>
      </c>
      <c r="OT132" s="482" t="s">
        <v>437</v>
      </c>
      <c r="OU132" s="482" t="s">
        <v>437</v>
      </c>
      <c r="OV132" s="482">
        <v>1</v>
      </c>
      <c r="OW132" s="482" t="s">
        <v>437</v>
      </c>
      <c r="OX132" s="482" t="s">
        <v>437</v>
      </c>
      <c r="OY132" s="482" t="s">
        <v>437</v>
      </c>
      <c r="OZ132" s="482" t="s">
        <v>437</v>
      </c>
      <c r="PA132" s="482" t="s">
        <v>437</v>
      </c>
      <c r="PB132" s="482" t="s">
        <v>437</v>
      </c>
      <c r="PC132" s="482" t="s">
        <v>437</v>
      </c>
      <c r="PD132" s="482" t="s">
        <v>437</v>
      </c>
      <c r="PE132" s="482" t="s">
        <v>437</v>
      </c>
      <c r="PF132" s="482" t="s">
        <v>437</v>
      </c>
      <c r="PG132" s="482" t="s">
        <v>437</v>
      </c>
      <c r="PH132" s="482" t="s">
        <v>437</v>
      </c>
      <c r="PI132" s="482" t="s">
        <v>437</v>
      </c>
      <c r="PJ132" s="482" t="s">
        <v>437</v>
      </c>
      <c r="PK132" s="482" t="s">
        <v>437</v>
      </c>
      <c r="PL132" s="482" t="s">
        <v>437</v>
      </c>
      <c r="PM132" s="482" t="s">
        <v>437</v>
      </c>
      <c r="PN132" s="482" t="s">
        <v>437</v>
      </c>
      <c r="PO132" s="482" t="s">
        <v>437</v>
      </c>
      <c r="PP132" s="482" t="s">
        <v>437</v>
      </c>
      <c r="PQ132" s="482" t="s">
        <v>437</v>
      </c>
      <c r="PR132" s="482" t="s">
        <v>437</v>
      </c>
      <c r="PS132" s="482" t="s">
        <v>437</v>
      </c>
      <c r="PT132" s="483" t="s">
        <v>437</v>
      </c>
      <c r="AIW132" s="138"/>
    </row>
    <row r="133" spans="1:1002 1106:1114" s="119" customFormat="1" ht="14.25" hidden="1" customHeight="1" outlineLevel="1" thickBot="1">
      <c r="A133" s="157" t="s">
        <v>233</v>
      </c>
      <c r="B133" s="163">
        <f>SUM(B131/(B128*E134/100))</f>
        <v>0.95</v>
      </c>
      <c r="C133" s="164" t="s">
        <v>235</v>
      </c>
      <c r="D133" s="671">
        <f>SUM(D127:D132)</f>
        <v>665</v>
      </c>
      <c r="E133" s="182">
        <v>17.888999999999999</v>
      </c>
      <c r="F133" s="183"/>
      <c r="G133" s="49">
        <f>((E133/F134*1000)*-0.0107+47.419)*E133</f>
        <v>677.06975926500002</v>
      </c>
      <c r="H133" s="156">
        <f>SUM(H127:H132)</f>
        <v>665</v>
      </c>
      <c r="DM133" s="147"/>
      <c r="DN133" s="147"/>
      <c r="DO133" s="147"/>
      <c r="DP133" s="147"/>
      <c r="DQ133" s="147"/>
      <c r="DR133" s="147"/>
      <c r="DS133" s="147"/>
      <c r="DT133" s="147"/>
      <c r="DU133" s="147"/>
      <c r="DV133" s="147"/>
      <c r="IR133" s="147"/>
      <c r="IS133" s="147"/>
      <c r="IT133" s="147"/>
      <c r="IU133" s="147"/>
      <c r="IV133" s="147"/>
      <c r="IW133" s="147"/>
      <c r="IX133" s="147"/>
      <c r="IY133" s="147"/>
      <c r="IZ133" s="147"/>
      <c r="JA133" s="147"/>
      <c r="JB133" s="147"/>
      <c r="JC133" s="147"/>
      <c r="JD133" s="147"/>
      <c r="JE133" s="147"/>
      <c r="JF133" s="147"/>
      <c r="JG133" s="147"/>
      <c r="JH133" s="147"/>
      <c r="JI133" s="147"/>
      <c r="JJ133" s="147"/>
      <c r="JK133" s="147"/>
      <c r="JL133" s="147"/>
      <c r="JU133" s="85"/>
      <c r="LB133" s="8">
        <f t="shared" ref="LB133:MF133" si="130">SUM(LB127:LB132)</f>
        <v>0</v>
      </c>
      <c r="LC133" s="9">
        <f t="shared" si="130"/>
        <v>5</v>
      </c>
      <c r="LD133" s="9">
        <f t="shared" si="130"/>
        <v>8</v>
      </c>
      <c r="LE133" s="9">
        <f t="shared" si="130"/>
        <v>7</v>
      </c>
      <c r="LF133" s="9">
        <f t="shared" si="130"/>
        <v>8</v>
      </c>
      <c r="LG133" s="9">
        <f t="shared" si="130"/>
        <v>0</v>
      </c>
      <c r="LH133" s="9">
        <f t="shared" si="130"/>
        <v>0</v>
      </c>
      <c r="LI133" s="9">
        <f t="shared" si="130"/>
        <v>0</v>
      </c>
      <c r="LJ133" s="9">
        <f t="shared" si="130"/>
        <v>3</v>
      </c>
      <c r="LK133" s="9">
        <f t="shared" si="130"/>
        <v>2</v>
      </c>
      <c r="LL133" s="9">
        <f t="shared" si="130"/>
        <v>11</v>
      </c>
      <c r="LM133" s="9">
        <f>SUM(LM127:LM132)</f>
        <v>21</v>
      </c>
      <c r="LN133" s="9">
        <f t="shared" si="130"/>
        <v>20</v>
      </c>
      <c r="LO133" s="9">
        <f t="shared" si="130"/>
        <v>0</v>
      </c>
      <c r="LP133" s="9">
        <f t="shared" si="130"/>
        <v>0</v>
      </c>
      <c r="LQ133" s="9">
        <f t="shared" si="130"/>
        <v>9</v>
      </c>
      <c r="LR133" s="9">
        <f t="shared" si="130"/>
        <v>18</v>
      </c>
      <c r="LS133" s="9">
        <f t="shared" si="130"/>
        <v>0</v>
      </c>
      <c r="LT133" s="9">
        <f t="shared" si="130"/>
        <v>7</v>
      </c>
      <c r="LU133" s="9">
        <f t="shared" si="130"/>
        <v>3</v>
      </c>
      <c r="LV133" s="9">
        <f t="shared" si="130"/>
        <v>0</v>
      </c>
      <c r="LW133" s="9">
        <f t="shared" si="130"/>
        <v>12</v>
      </c>
      <c r="LX133" s="9">
        <f t="shared" si="130"/>
        <v>14</v>
      </c>
      <c r="LY133" s="9">
        <f t="shared" si="130"/>
        <v>8</v>
      </c>
      <c r="LZ133" s="9">
        <f t="shared" si="130"/>
        <v>23</v>
      </c>
      <c r="MA133" s="9">
        <f t="shared" si="130"/>
        <v>22</v>
      </c>
      <c r="MB133" s="9">
        <f t="shared" si="130"/>
        <v>6</v>
      </c>
      <c r="MC133" s="9">
        <f t="shared" si="130"/>
        <v>0</v>
      </c>
      <c r="MD133" s="9">
        <f t="shared" si="130"/>
        <v>18</v>
      </c>
      <c r="ME133" s="9">
        <f t="shared" si="130"/>
        <v>14</v>
      </c>
      <c r="MF133" s="10">
        <f t="shared" si="130"/>
        <v>15</v>
      </c>
      <c r="MG133" s="8">
        <f t="shared" ref="MG133:NJ133" si="131">SUM(MG127:MG132)</f>
        <v>20</v>
      </c>
      <c r="MH133" s="9">
        <f t="shared" si="131"/>
        <v>22</v>
      </c>
      <c r="MI133" s="9">
        <f t="shared" si="131"/>
        <v>0</v>
      </c>
      <c r="MJ133" s="9">
        <f t="shared" si="131"/>
        <v>0</v>
      </c>
      <c r="MK133" s="9">
        <f t="shared" si="131"/>
        <v>12</v>
      </c>
      <c r="ML133" s="9">
        <f t="shared" si="131"/>
        <v>20</v>
      </c>
      <c r="MM133" s="9">
        <f t="shared" si="131"/>
        <v>6</v>
      </c>
      <c r="MN133" s="9">
        <f t="shared" si="131"/>
        <v>11</v>
      </c>
      <c r="MO133" s="9">
        <f t="shared" si="131"/>
        <v>19</v>
      </c>
      <c r="MP133" s="9">
        <f t="shared" si="131"/>
        <v>0</v>
      </c>
      <c r="MQ133" s="9">
        <f t="shared" si="131"/>
        <v>0</v>
      </c>
      <c r="MR133" s="9">
        <f t="shared" si="131"/>
        <v>25</v>
      </c>
      <c r="MS133" s="9">
        <f t="shared" si="131"/>
        <v>28</v>
      </c>
      <c r="MT133" s="9">
        <f t="shared" si="131"/>
        <v>7</v>
      </c>
      <c r="MU133" s="9">
        <f t="shared" si="131"/>
        <v>19</v>
      </c>
      <c r="MV133" s="9">
        <f t="shared" si="131"/>
        <v>14</v>
      </c>
      <c r="MW133" s="9">
        <f t="shared" si="131"/>
        <v>8</v>
      </c>
      <c r="MX133" s="9">
        <f t="shared" si="131"/>
        <v>0</v>
      </c>
      <c r="MY133" s="9">
        <f t="shared" si="131"/>
        <v>20</v>
      </c>
      <c r="MZ133" s="9">
        <f t="shared" si="131"/>
        <v>2</v>
      </c>
      <c r="NA133" s="9">
        <f t="shared" si="131"/>
        <v>5</v>
      </c>
      <c r="NB133" s="9">
        <f t="shared" si="131"/>
        <v>6</v>
      </c>
      <c r="NC133" s="9">
        <f t="shared" si="131"/>
        <v>6</v>
      </c>
      <c r="ND133" s="9">
        <f t="shared" si="131"/>
        <v>4</v>
      </c>
      <c r="NE133" s="9">
        <f t="shared" si="131"/>
        <v>0</v>
      </c>
      <c r="NF133" s="9">
        <f t="shared" si="131"/>
        <v>7</v>
      </c>
      <c r="NG133" s="9">
        <f t="shared" si="131"/>
        <v>18</v>
      </c>
      <c r="NH133" s="9">
        <f t="shared" si="131"/>
        <v>6</v>
      </c>
      <c r="NI133" s="9">
        <f t="shared" si="131"/>
        <v>6</v>
      </c>
      <c r="NJ133" s="10">
        <f t="shared" si="131"/>
        <v>2</v>
      </c>
      <c r="NK133" s="8">
        <f t="shared" ref="NK133:OO133" si="132">SUM(NK127:NK132)</f>
        <v>0</v>
      </c>
      <c r="NL133" s="9">
        <f t="shared" si="132"/>
        <v>0</v>
      </c>
      <c r="NM133" s="9">
        <f t="shared" si="132"/>
        <v>0</v>
      </c>
      <c r="NN133" s="9">
        <f t="shared" si="132"/>
        <v>2</v>
      </c>
      <c r="NO133" s="9">
        <f t="shared" si="132"/>
        <v>1</v>
      </c>
      <c r="NP133" s="9">
        <f t="shared" si="132"/>
        <v>0</v>
      </c>
      <c r="NQ133" s="9">
        <f t="shared" si="132"/>
        <v>0</v>
      </c>
      <c r="NR133" s="9">
        <f t="shared" si="132"/>
        <v>0</v>
      </c>
      <c r="NS133" s="9">
        <f t="shared" si="132"/>
        <v>0</v>
      </c>
      <c r="NT133" s="9">
        <f t="shared" si="132"/>
        <v>0</v>
      </c>
      <c r="NU133" s="9">
        <f t="shared" si="132"/>
        <v>0</v>
      </c>
      <c r="NV133" s="9">
        <f>SUM(NV127:NV132)</f>
        <v>0</v>
      </c>
      <c r="NW133" s="9">
        <f t="shared" si="132"/>
        <v>0</v>
      </c>
      <c r="NX133" s="9">
        <f t="shared" si="132"/>
        <v>0</v>
      </c>
      <c r="NY133" s="9">
        <f t="shared" si="132"/>
        <v>0</v>
      </c>
      <c r="NZ133" s="9">
        <f t="shared" si="132"/>
        <v>0</v>
      </c>
      <c r="OA133" s="9">
        <f t="shared" si="132"/>
        <v>0</v>
      </c>
      <c r="OB133" s="9">
        <f t="shared" si="132"/>
        <v>0</v>
      </c>
      <c r="OC133" s="9">
        <f t="shared" si="132"/>
        <v>20</v>
      </c>
      <c r="OD133" s="9">
        <f t="shared" si="132"/>
        <v>8</v>
      </c>
      <c r="OE133" s="9">
        <f t="shared" si="132"/>
        <v>0</v>
      </c>
      <c r="OF133" s="9">
        <f t="shared" si="132"/>
        <v>8</v>
      </c>
      <c r="OG133" s="9">
        <f t="shared" si="132"/>
        <v>0</v>
      </c>
      <c r="OH133" s="9">
        <f t="shared" si="132"/>
        <v>0</v>
      </c>
      <c r="OI133" s="9">
        <f t="shared" si="132"/>
        <v>9</v>
      </c>
      <c r="OJ133" s="9">
        <f t="shared" si="132"/>
        <v>6</v>
      </c>
      <c r="OK133" s="9">
        <f t="shared" si="132"/>
        <v>6</v>
      </c>
      <c r="OL133" s="9">
        <f t="shared" si="132"/>
        <v>11</v>
      </c>
      <c r="OM133" s="9">
        <f t="shared" si="132"/>
        <v>5</v>
      </c>
      <c r="ON133" s="9">
        <f t="shared" si="132"/>
        <v>0</v>
      </c>
      <c r="OO133" s="10">
        <f t="shared" si="132"/>
        <v>2</v>
      </c>
      <c r="OP133" s="484">
        <f t="shared" ref="OP133:PT133" si="133">SUM(OP127:OP132)</f>
        <v>11</v>
      </c>
      <c r="OQ133" s="485">
        <f t="shared" si="133"/>
        <v>12</v>
      </c>
      <c r="OR133" s="485">
        <f t="shared" si="133"/>
        <v>2</v>
      </c>
      <c r="OS133" s="485">
        <f t="shared" si="133"/>
        <v>10</v>
      </c>
      <c r="OT133" s="485">
        <f t="shared" si="133"/>
        <v>0</v>
      </c>
      <c r="OU133" s="485">
        <f t="shared" si="133"/>
        <v>0</v>
      </c>
      <c r="OV133" s="485">
        <f t="shared" si="133"/>
        <v>2</v>
      </c>
      <c r="OW133" s="485">
        <f t="shared" si="133"/>
        <v>0</v>
      </c>
      <c r="OX133" s="485">
        <f t="shared" si="133"/>
        <v>0</v>
      </c>
      <c r="OY133" s="485">
        <f t="shared" si="133"/>
        <v>0</v>
      </c>
      <c r="OZ133" s="485">
        <f t="shared" si="133"/>
        <v>3</v>
      </c>
      <c r="PA133" s="485">
        <f>SUM(PA127:PA132)</f>
        <v>0</v>
      </c>
      <c r="PB133" s="485">
        <f t="shared" si="133"/>
        <v>0</v>
      </c>
      <c r="PC133" s="485">
        <f t="shared" si="133"/>
        <v>0</v>
      </c>
      <c r="PD133" s="485">
        <f t="shared" si="133"/>
        <v>0</v>
      </c>
      <c r="PE133" s="485">
        <f t="shared" si="133"/>
        <v>0</v>
      </c>
      <c r="PF133" s="485">
        <f t="shared" si="133"/>
        <v>0</v>
      </c>
      <c r="PG133" s="485">
        <f t="shared" si="133"/>
        <v>0</v>
      </c>
      <c r="PH133" s="485">
        <f t="shared" si="133"/>
        <v>0</v>
      </c>
      <c r="PI133" s="485">
        <f t="shared" si="133"/>
        <v>0</v>
      </c>
      <c r="PJ133" s="485">
        <f t="shared" si="133"/>
        <v>0</v>
      </c>
      <c r="PK133" s="485">
        <f t="shared" si="133"/>
        <v>0</v>
      </c>
      <c r="PL133" s="485">
        <f t="shared" si="133"/>
        <v>0</v>
      </c>
      <c r="PM133" s="485">
        <f t="shared" si="133"/>
        <v>0</v>
      </c>
      <c r="PN133" s="485">
        <f t="shared" si="133"/>
        <v>0</v>
      </c>
      <c r="PO133" s="485">
        <f t="shared" si="133"/>
        <v>0</v>
      </c>
      <c r="PP133" s="485">
        <f t="shared" si="133"/>
        <v>0</v>
      </c>
      <c r="PQ133" s="485">
        <f t="shared" si="133"/>
        <v>0</v>
      </c>
      <c r="PR133" s="485">
        <f t="shared" si="133"/>
        <v>0</v>
      </c>
      <c r="PS133" s="485">
        <f t="shared" si="133"/>
        <v>0</v>
      </c>
      <c r="PT133" s="486">
        <f t="shared" si="133"/>
        <v>0</v>
      </c>
      <c r="AIW133" s="138"/>
    </row>
    <row r="134" spans="1:1002 1106:1114" s="119" customFormat="1" ht="14.25" hidden="1" customHeight="1" outlineLevel="1" thickBot="1">
      <c r="A134" s="158" t="s">
        <v>233</v>
      </c>
      <c r="B134" s="165">
        <f>SUM(B131/(B129*E134/100))</f>
        <v>0.70744680851063835</v>
      </c>
      <c r="C134" s="166">
        <f>SUM(B131/(E133*E134/100))</f>
        <v>37.173682151042541</v>
      </c>
      <c r="D134" s="73" t="s">
        <v>236</v>
      </c>
      <c r="E134" s="167">
        <v>100</v>
      </c>
      <c r="F134" s="175">
        <v>20</v>
      </c>
      <c r="G134" s="176"/>
      <c r="H134" s="187"/>
      <c r="CB134" s="137"/>
      <c r="LB134" s="19" t="s">
        <v>38</v>
      </c>
      <c r="LC134" s="20"/>
      <c r="LD134" s="21">
        <f>SUM(LB127:MF127)</f>
        <v>128</v>
      </c>
      <c r="LE134" s="21"/>
      <c r="LF134" s="20" t="s">
        <v>39</v>
      </c>
      <c r="LG134" s="20"/>
      <c r="LH134" s="21">
        <f>SUM(LB128:MF128)</f>
        <v>20</v>
      </c>
      <c r="LI134" s="21"/>
      <c r="LJ134" s="20" t="s">
        <v>40</v>
      </c>
      <c r="LK134" s="20"/>
      <c r="LL134" s="21">
        <f>SUM(LB129:MF129)</f>
        <v>62</v>
      </c>
      <c r="LM134" s="21"/>
      <c r="LN134" s="20" t="s">
        <v>41</v>
      </c>
      <c r="LO134" s="20"/>
      <c r="LP134" s="21">
        <f>SUM(LB130:MF130)</f>
        <v>20</v>
      </c>
      <c r="LQ134" s="21"/>
      <c r="LR134" s="20" t="s">
        <v>42</v>
      </c>
      <c r="LS134" s="20"/>
      <c r="LT134" s="21">
        <f>SUM(LB131:MF131)</f>
        <v>0</v>
      </c>
      <c r="LU134" s="21"/>
      <c r="LV134" s="20" t="s">
        <v>43</v>
      </c>
      <c r="LW134" s="20"/>
      <c r="LX134" s="21">
        <f>SUM(LB132:MF132)</f>
        <v>24</v>
      </c>
      <c r="LY134" s="21"/>
      <c r="LZ134" s="22" t="s">
        <v>44</v>
      </c>
      <c r="MA134" s="22"/>
      <c r="MB134" s="21">
        <f>SUM(LB133:MF133)</f>
        <v>254</v>
      </c>
      <c r="MC134" s="21"/>
      <c r="MD134" s="21"/>
      <c r="ME134" s="21"/>
      <c r="MF134" s="217"/>
      <c r="MG134" s="19" t="s">
        <v>38</v>
      </c>
      <c r="MH134" s="20"/>
      <c r="MI134" s="21">
        <f>SUM(MG127:NJ127)</f>
        <v>54</v>
      </c>
      <c r="MJ134" s="21"/>
      <c r="MK134" s="20" t="s">
        <v>39</v>
      </c>
      <c r="ML134" s="20"/>
      <c r="MM134" s="21">
        <f>SUM(MG128:NJ128)</f>
        <v>30</v>
      </c>
      <c r="MN134" s="21"/>
      <c r="MO134" s="20" t="s">
        <v>40</v>
      </c>
      <c r="MP134" s="20"/>
      <c r="MQ134" s="21">
        <f>SUM(MG129:NJ129)</f>
        <v>165</v>
      </c>
      <c r="MR134" s="21"/>
      <c r="MS134" s="20" t="s">
        <v>41</v>
      </c>
      <c r="MT134" s="20"/>
      <c r="MU134" s="21">
        <f>SUM(MG130:NJ130)</f>
        <v>25</v>
      </c>
      <c r="MV134" s="21"/>
      <c r="MW134" s="20" t="s">
        <v>42</v>
      </c>
      <c r="MX134" s="20"/>
      <c r="MY134" s="21">
        <f>SUM(MG131:NJ131)</f>
        <v>0</v>
      </c>
      <c r="MZ134" s="21"/>
      <c r="NA134" s="20" t="s">
        <v>43</v>
      </c>
      <c r="NB134" s="20"/>
      <c r="NC134" s="21">
        <f>SUM(MG132:NJ132)</f>
        <v>19</v>
      </c>
      <c r="ND134" s="21"/>
      <c r="NE134" s="22" t="s">
        <v>44</v>
      </c>
      <c r="NF134" s="22"/>
      <c r="NG134" s="21">
        <f>SUM(MG133:NJ133)</f>
        <v>293</v>
      </c>
      <c r="NH134" s="21"/>
      <c r="NI134" s="21"/>
      <c r="NJ134" s="217"/>
      <c r="NK134" s="19" t="s">
        <v>38</v>
      </c>
      <c r="NL134" s="20"/>
      <c r="NM134" s="21">
        <f>SUM(NK127:OO127)</f>
        <v>0</v>
      </c>
      <c r="NN134" s="21"/>
      <c r="NO134" s="20" t="s">
        <v>39</v>
      </c>
      <c r="NP134" s="20"/>
      <c r="NQ134" s="21">
        <f>SUM(NK128:OO128)</f>
        <v>0</v>
      </c>
      <c r="NR134" s="21"/>
      <c r="NS134" s="20" t="s">
        <v>40</v>
      </c>
      <c r="NT134" s="20"/>
      <c r="NU134" s="21">
        <f>SUM(NK129:OO129)</f>
        <v>0</v>
      </c>
      <c r="NV134" s="21"/>
      <c r="NW134" s="20" t="s">
        <v>41</v>
      </c>
      <c r="NX134" s="20"/>
      <c r="NY134" s="21">
        <f>SUM(NK130:OO130)</f>
        <v>0</v>
      </c>
      <c r="NZ134" s="21"/>
      <c r="OA134" s="20" t="s">
        <v>42</v>
      </c>
      <c r="OB134" s="20"/>
      <c r="OC134" s="21">
        <f>SUM(NK131:OO131)</f>
        <v>75</v>
      </c>
      <c r="OD134" s="21"/>
      <c r="OE134" s="20" t="s">
        <v>43</v>
      </c>
      <c r="OF134" s="20"/>
      <c r="OG134" s="21">
        <f>SUM(NK132:OO132)</f>
        <v>3</v>
      </c>
      <c r="OH134" s="21"/>
      <c r="OI134" s="22" t="s">
        <v>44</v>
      </c>
      <c r="OJ134" s="22"/>
      <c r="OK134" s="21">
        <f>SUM(NK133:OO133)</f>
        <v>78</v>
      </c>
      <c r="OL134" s="21"/>
      <c r="OM134" s="21"/>
      <c r="ON134" s="21"/>
      <c r="OO134" s="217"/>
      <c r="OP134" s="487" t="s">
        <v>38</v>
      </c>
      <c r="OQ134" s="488"/>
      <c r="OR134" s="489">
        <f>SUM(OP127:PT127)</f>
        <v>0</v>
      </c>
      <c r="OS134" s="489"/>
      <c r="OT134" s="488" t="s">
        <v>39</v>
      </c>
      <c r="OU134" s="488"/>
      <c r="OV134" s="489">
        <f>SUM(OP128:PT128)</f>
        <v>0</v>
      </c>
      <c r="OW134" s="489"/>
      <c r="OX134" s="488" t="s">
        <v>40</v>
      </c>
      <c r="OY134" s="488"/>
      <c r="OZ134" s="489">
        <f>SUM(OP129:PT129)</f>
        <v>0</v>
      </c>
      <c r="PA134" s="489"/>
      <c r="PB134" s="488" t="s">
        <v>41</v>
      </c>
      <c r="PC134" s="488"/>
      <c r="PD134" s="489">
        <f>SUM(OP130:PT130)</f>
        <v>0</v>
      </c>
      <c r="PE134" s="489"/>
      <c r="PF134" s="488" t="s">
        <v>42</v>
      </c>
      <c r="PG134" s="488"/>
      <c r="PH134" s="489">
        <f>SUM(OP131:PT131)</f>
        <v>29</v>
      </c>
      <c r="PI134" s="489"/>
      <c r="PJ134" s="488" t="s">
        <v>43</v>
      </c>
      <c r="PK134" s="488"/>
      <c r="PL134" s="489">
        <f>SUM(OP132:PT132)</f>
        <v>11</v>
      </c>
      <c r="PM134" s="489"/>
      <c r="PN134" s="490" t="s">
        <v>44</v>
      </c>
      <c r="PO134" s="490"/>
      <c r="PP134" s="489">
        <f>SUM(OP133:PT133)</f>
        <v>40</v>
      </c>
      <c r="PQ134" s="489"/>
      <c r="PR134" s="489"/>
      <c r="PS134" s="489"/>
      <c r="PT134" s="491"/>
      <c r="AIW134" s="138"/>
    </row>
    <row r="135" spans="1:1002 1106:1114" s="119" customFormat="1" ht="14.25" hidden="1" customHeight="1" outlineLevel="1">
      <c r="A135" s="208"/>
      <c r="B135" s="307" t="s">
        <v>237</v>
      </c>
      <c r="C135" s="247">
        <v>38</v>
      </c>
      <c r="D135" s="247"/>
      <c r="E135" s="314">
        <v>2.5</v>
      </c>
      <c r="F135" s="322">
        <v>3</v>
      </c>
      <c r="G135" s="313">
        <v>3.5</v>
      </c>
      <c r="H135" s="309">
        <v>4</v>
      </c>
      <c r="LC135" s="317">
        <f t="shared" ref="LC135:MQ135" si="134">$C135*$E135</f>
        <v>95</v>
      </c>
      <c r="LD135" s="317">
        <f t="shared" si="134"/>
        <v>95</v>
      </c>
      <c r="LE135" s="317">
        <f t="shared" si="134"/>
        <v>95</v>
      </c>
      <c r="LF135" s="317">
        <f t="shared" si="134"/>
        <v>95</v>
      </c>
      <c r="LG135" s="317">
        <f t="shared" si="134"/>
        <v>95</v>
      </c>
      <c r="LH135" s="312">
        <f t="shared" si="134"/>
        <v>95</v>
      </c>
      <c r="LI135" s="317">
        <f t="shared" si="134"/>
        <v>95</v>
      </c>
      <c r="LJ135" s="312">
        <f t="shared" si="134"/>
        <v>95</v>
      </c>
      <c r="LK135" s="317">
        <f t="shared" si="134"/>
        <v>95</v>
      </c>
      <c r="LL135" s="317">
        <f t="shared" si="134"/>
        <v>95</v>
      </c>
      <c r="LM135" s="317">
        <f t="shared" si="134"/>
        <v>95</v>
      </c>
      <c r="LN135" s="317">
        <f t="shared" si="134"/>
        <v>95</v>
      </c>
      <c r="LO135" s="312">
        <f t="shared" si="134"/>
        <v>95</v>
      </c>
      <c r="LP135" s="312">
        <f t="shared" si="134"/>
        <v>95</v>
      </c>
      <c r="LQ135" s="317">
        <f t="shared" si="134"/>
        <v>95</v>
      </c>
      <c r="LR135" s="317">
        <f t="shared" si="134"/>
        <v>95</v>
      </c>
      <c r="LS135" s="317">
        <f t="shared" si="134"/>
        <v>95</v>
      </c>
      <c r="LT135" s="317">
        <f t="shared" si="134"/>
        <v>95</v>
      </c>
      <c r="LU135" s="312">
        <f t="shared" si="134"/>
        <v>95</v>
      </c>
      <c r="LV135" s="312">
        <f t="shared" si="134"/>
        <v>95</v>
      </c>
      <c r="LW135" s="317">
        <f t="shared" si="134"/>
        <v>95</v>
      </c>
      <c r="LX135" s="317">
        <f t="shared" si="134"/>
        <v>95</v>
      </c>
      <c r="LY135" s="317">
        <f t="shared" si="134"/>
        <v>95</v>
      </c>
      <c r="LZ135" s="317">
        <f t="shared" si="134"/>
        <v>95</v>
      </c>
      <c r="MA135" s="317">
        <f t="shared" si="134"/>
        <v>95</v>
      </c>
      <c r="MB135" s="312">
        <f t="shared" si="134"/>
        <v>95</v>
      </c>
      <c r="MC135" s="312">
        <f t="shared" si="134"/>
        <v>95</v>
      </c>
      <c r="MD135" s="317">
        <f t="shared" si="134"/>
        <v>95</v>
      </c>
      <c r="ME135" s="317">
        <f t="shared" si="134"/>
        <v>95</v>
      </c>
      <c r="MF135" s="317">
        <f t="shared" si="134"/>
        <v>95</v>
      </c>
      <c r="MG135" s="317">
        <f t="shared" si="134"/>
        <v>95</v>
      </c>
      <c r="MH135" s="317">
        <f t="shared" si="134"/>
        <v>95</v>
      </c>
      <c r="MI135" s="312">
        <f t="shared" si="134"/>
        <v>95</v>
      </c>
      <c r="MJ135" s="312">
        <f t="shared" si="134"/>
        <v>95</v>
      </c>
      <c r="MK135" s="317">
        <f t="shared" si="134"/>
        <v>95</v>
      </c>
      <c r="ML135" s="317">
        <f t="shared" si="134"/>
        <v>95</v>
      </c>
      <c r="MM135" s="317">
        <f t="shared" si="134"/>
        <v>95</v>
      </c>
      <c r="MN135" s="317">
        <f t="shared" si="134"/>
        <v>95</v>
      </c>
      <c r="MO135" s="317">
        <f t="shared" si="134"/>
        <v>95</v>
      </c>
      <c r="MP135" s="312">
        <f t="shared" si="134"/>
        <v>95</v>
      </c>
      <c r="MQ135" s="312">
        <f t="shared" si="134"/>
        <v>95</v>
      </c>
      <c r="MR135" s="317">
        <f t="shared" ref="MR135:NA135" si="135">$C135*$F135</f>
        <v>114</v>
      </c>
      <c r="MS135" s="317">
        <f t="shared" si="135"/>
        <v>114</v>
      </c>
      <c r="MT135" s="317">
        <f t="shared" si="135"/>
        <v>114</v>
      </c>
      <c r="MU135" s="317">
        <f t="shared" si="135"/>
        <v>114</v>
      </c>
      <c r="MV135" s="317">
        <f t="shared" si="135"/>
        <v>114</v>
      </c>
      <c r="MW135" s="318">
        <f t="shared" si="135"/>
        <v>114</v>
      </c>
      <c r="MX135" s="318">
        <f t="shared" si="135"/>
        <v>114</v>
      </c>
      <c r="MY135" s="317">
        <f t="shared" si="135"/>
        <v>114</v>
      </c>
      <c r="MZ135" s="317">
        <f t="shared" si="135"/>
        <v>114</v>
      </c>
      <c r="NA135" s="317">
        <f t="shared" si="135"/>
        <v>114</v>
      </c>
      <c r="NB135" s="317">
        <f t="shared" ref="NB135:NO135" si="136">$C135*$G135</f>
        <v>133</v>
      </c>
      <c r="NC135" s="317">
        <f t="shared" si="136"/>
        <v>133</v>
      </c>
      <c r="ND135" s="310">
        <f t="shared" si="136"/>
        <v>133</v>
      </c>
      <c r="NE135" s="310">
        <f t="shared" si="136"/>
        <v>133</v>
      </c>
      <c r="NF135" s="317">
        <f t="shared" si="136"/>
        <v>133</v>
      </c>
      <c r="NG135" s="317">
        <f t="shared" si="136"/>
        <v>133</v>
      </c>
      <c r="NH135" s="317">
        <f t="shared" si="136"/>
        <v>133</v>
      </c>
      <c r="NI135" s="317">
        <f t="shared" si="136"/>
        <v>133</v>
      </c>
      <c r="NJ135" s="317">
        <f t="shared" si="136"/>
        <v>133</v>
      </c>
      <c r="NK135" s="310">
        <f t="shared" si="136"/>
        <v>133</v>
      </c>
      <c r="NL135" s="310">
        <f t="shared" si="136"/>
        <v>133</v>
      </c>
      <c r="NM135" s="317">
        <f t="shared" si="136"/>
        <v>133</v>
      </c>
      <c r="NN135" s="317">
        <f t="shared" si="136"/>
        <v>133</v>
      </c>
      <c r="NO135" s="317">
        <f t="shared" si="136"/>
        <v>133</v>
      </c>
      <c r="OC135" s="317">
        <f t="shared" ref="OC135:OU135" si="137">$C135*$H135</f>
        <v>152</v>
      </c>
      <c r="OD135" s="317">
        <f t="shared" si="137"/>
        <v>152</v>
      </c>
      <c r="OE135" s="317">
        <f t="shared" si="137"/>
        <v>152</v>
      </c>
      <c r="OF135" s="317">
        <f t="shared" si="137"/>
        <v>152</v>
      </c>
      <c r="OG135" s="311">
        <f t="shared" si="137"/>
        <v>152</v>
      </c>
      <c r="OH135" s="311">
        <f t="shared" si="137"/>
        <v>152</v>
      </c>
      <c r="OI135" s="317">
        <f t="shared" si="137"/>
        <v>152</v>
      </c>
      <c r="OJ135" s="317">
        <f t="shared" si="137"/>
        <v>152</v>
      </c>
      <c r="OK135" s="317">
        <f t="shared" si="137"/>
        <v>152</v>
      </c>
      <c r="OL135" s="317">
        <f t="shared" si="137"/>
        <v>152</v>
      </c>
      <c r="OM135" s="317">
        <f t="shared" si="137"/>
        <v>152</v>
      </c>
      <c r="ON135" s="311">
        <f t="shared" si="137"/>
        <v>152</v>
      </c>
      <c r="OO135" s="317">
        <f t="shared" si="137"/>
        <v>152</v>
      </c>
      <c r="OP135" s="317">
        <f t="shared" si="137"/>
        <v>152</v>
      </c>
      <c r="OQ135" s="317">
        <f t="shared" si="137"/>
        <v>152</v>
      </c>
      <c r="OR135" s="317">
        <f t="shared" si="137"/>
        <v>152</v>
      </c>
      <c r="OS135" s="317">
        <f t="shared" si="137"/>
        <v>152</v>
      </c>
      <c r="OT135" s="311">
        <f t="shared" si="137"/>
        <v>152</v>
      </c>
      <c r="OU135" s="311">
        <f t="shared" si="137"/>
        <v>152</v>
      </c>
      <c r="OV135" s="317">
        <f t="shared" ref="OV135:PN135" si="138">$C135*$F135/2</f>
        <v>57</v>
      </c>
      <c r="OW135" s="317">
        <f t="shared" si="138"/>
        <v>57</v>
      </c>
      <c r="OX135" s="317">
        <f t="shared" si="138"/>
        <v>57</v>
      </c>
      <c r="OY135" s="317">
        <f t="shared" si="138"/>
        <v>57</v>
      </c>
      <c r="OZ135" s="317">
        <f t="shared" si="138"/>
        <v>57</v>
      </c>
      <c r="PA135" s="318">
        <f t="shared" si="138"/>
        <v>57</v>
      </c>
      <c r="PB135" s="318">
        <f t="shared" si="138"/>
        <v>57</v>
      </c>
      <c r="PC135" s="317">
        <f t="shared" si="138"/>
        <v>57</v>
      </c>
      <c r="PD135" s="317">
        <f t="shared" si="138"/>
        <v>57</v>
      </c>
      <c r="PE135" s="317">
        <f t="shared" si="138"/>
        <v>57</v>
      </c>
      <c r="PF135" s="317">
        <f t="shared" si="138"/>
        <v>57</v>
      </c>
      <c r="PG135" s="317">
        <f t="shared" si="138"/>
        <v>57</v>
      </c>
      <c r="PH135" s="317">
        <f t="shared" si="138"/>
        <v>57</v>
      </c>
      <c r="PI135" s="318">
        <f t="shared" si="138"/>
        <v>57</v>
      </c>
      <c r="PJ135" s="317">
        <f t="shared" si="138"/>
        <v>57</v>
      </c>
      <c r="PK135" s="318">
        <f t="shared" si="138"/>
        <v>57</v>
      </c>
      <c r="PL135" s="317">
        <f t="shared" si="138"/>
        <v>57</v>
      </c>
      <c r="PM135" s="317">
        <f t="shared" si="138"/>
        <v>57</v>
      </c>
      <c r="PN135" s="317">
        <f t="shared" si="138"/>
        <v>57</v>
      </c>
      <c r="AIW135" s="138"/>
    </row>
    <row r="136" spans="1:1002 1106:1114" s="119" customFormat="1" ht="55.5" customHeight="1" collapsed="1">
      <c r="A136" s="88"/>
      <c r="B136" s="435" t="s">
        <v>1002</v>
      </c>
      <c r="C136" s="497" t="s">
        <v>1003</v>
      </c>
      <c r="D136" s="289" t="s">
        <v>1004</v>
      </c>
      <c r="E136" s="149" t="s">
        <v>1005</v>
      </c>
      <c r="F136" s="443" t="s">
        <v>264</v>
      </c>
      <c r="G136" s="455">
        <v>2</v>
      </c>
      <c r="H136" s="76"/>
      <c r="T136" s="137"/>
      <c r="GY136" s="121"/>
      <c r="GZ136" s="121"/>
      <c r="HA136" s="121"/>
      <c r="HB136" s="121"/>
      <c r="HC136" s="121"/>
      <c r="HD136" s="121"/>
      <c r="HE136" s="121"/>
      <c r="HF136" s="121"/>
      <c r="HG136" s="121"/>
      <c r="HH136" s="121"/>
      <c r="HI136" s="121"/>
      <c r="HJ136" s="121"/>
      <c r="HK136" s="121"/>
      <c r="HL136" s="121"/>
      <c r="HM136" s="121"/>
      <c r="HN136" s="121"/>
      <c r="HO136" s="121"/>
      <c r="HP136" s="121"/>
      <c r="HQ136" s="121"/>
      <c r="HR136" s="121"/>
      <c r="HS136" s="121"/>
      <c r="HT136" s="121"/>
      <c r="HU136" s="121"/>
      <c r="HV136" s="121"/>
      <c r="HW136" s="121"/>
      <c r="HX136" s="121"/>
      <c r="HY136" s="121"/>
      <c r="HZ136" s="121"/>
      <c r="IA136" s="121"/>
      <c r="IB136" s="121"/>
      <c r="IC136" s="121"/>
      <c r="ID136" s="121"/>
      <c r="IE136" s="121"/>
      <c r="IF136" s="121"/>
      <c r="IG136" s="121"/>
      <c r="IH136" s="121"/>
      <c r="II136" s="121"/>
      <c r="IJ136" s="121"/>
      <c r="IK136" s="121"/>
      <c r="IL136" s="121"/>
      <c r="IM136" s="121"/>
      <c r="IN136" s="121"/>
      <c r="IO136" s="121"/>
      <c r="IP136" s="121"/>
      <c r="IQ136" s="121"/>
      <c r="IR136" s="121"/>
      <c r="IS136" s="121"/>
      <c r="IT136" s="121"/>
      <c r="IU136" s="121"/>
      <c r="IV136" s="121"/>
      <c r="IW136" s="121"/>
      <c r="IX136" s="121"/>
      <c r="IY136" s="121"/>
      <c r="IZ136" s="121"/>
      <c r="JA136" s="121"/>
      <c r="JB136" s="121"/>
      <c r="JC136" s="121"/>
      <c r="JD136" s="121"/>
      <c r="JE136" s="121"/>
      <c r="JF136" s="121"/>
      <c r="JG136" s="121"/>
      <c r="JH136" s="121"/>
      <c r="JI136" s="121"/>
      <c r="JJ136" s="121"/>
      <c r="JK136" s="121"/>
      <c r="JL136" s="121"/>
      <c r="JM136" s="121"/>
      <c r="JN136" s="121"/>
      <c r="JO136" s="121"/>
      <c r="JP136" s="121"/>
      <c r="JQ136" s="121"/>
      <c r="JR136" s="121"/>
      <c r="JS136" s="121"/>
      <c r="JT136" s="121"/>
      <c r="JU136" s="121"/>
      <c r="JV136" s="121"/>
      <c r="JX136" s="121"/>
      <c r="JY136" s="121"/>
      <c r="JZ136" s="121"/>
      <c r="KB136" s="121"/>
      <c r="KC136" s="121"/>
      <c r="KD136" s="178" t="s">
        <v>490</v>
      </c>
      <c r="KE136" s="121"/>
      <c r="KF136" s="121"/>
      <c r="KG136" s="121"/>
      <c r="KH136" s="121"/>
      <c r="KI136" s="121"/>
      <c r="KJ136" s="178" t="s">
        <v>1006</v>
      </c>
      <c r="KK136" s="121"/>
      <c r="KL136" s="121"/>
      <c r="KM136" s="121"/>
      <c r="KN136" s="121"/>
      <c r="KO136" s="121"/>
      <c r="KP136" s="121"/>
      <c r="KQ136" s="121"/>
      <c r="KR136" s="121"/>
      <c r="KS136" s="121"/>
      <c r="KT136" s="121"/>
      <c r="KU136" s="121"/>
      <c r="KV136" s="121"/>
      <c r="KW136" s="121"/>
      <c r="KX136" s="121"/>
      <c r="KY136" s="121"/>
      <c r="KZ136" s="121"/>
      <c r="LA136" s="121"/>
      <c r="LB136" s="121"/>
      <c r="LC136" s="121"/>
      <c r="LD136" s="121"/>
      <c r="LE136" s="121"/>
      <c r="LF136" s="178" t="s">
        <v>755</v>
      </c>
      <c r="LG136" s="121"/>
      <c r="LH136" s="121"/>
      <c r="LI136" s="200" t="s">
        <v>72</v>
      </c>
      <c r="LJ136" s="200" t="s">
        <v>1007</v>
      </c>
      <c r="LK136" s="200" t="s">
        <v>799</v>
      </c>
      <c r="LL136" s="200" t="s">
        <v>799</v>
      </c>
      <c r="LM136" s="214" t="s">
        <v>804</v>
      </c>
      <c r="LN136" s="169" t="s">
        <v>963</v>
      </c>
      <c r="LO136" s="121"/>
      <c r="LP136" s="121"/>
      <c r="LQ136" s="214" t="s">
        <v>1008</v>
      </c>
      <c r="LR136" s="200" t="s">
        <v>153</v>
      </c>
      <c r="LS136" s="214" t="s">
        <v>1009</v>
      </c>
      <c r="LT136" s="200" t="s">
        <v>1010</v>
      </c>
      <c r="LU136" s="121"/>
      <c r="LV136" s="121"/>
      <c r="LW136" s="200" t="s">
        <v>1011</v>
      </c>
      <c r="LX136" s="200" t="s">
        <v>1011</v>
      </c>
      <c r="LY136" s="200" t="s">
        <v>1012</v>
      </c>
      <c r="LZ136" s="169" t="s">
        <v>1013</v>
      </c>
      <c r="MA136" s="121"/>
      <c r="MB136" s="121"/>
      <c r="MC136" s="121"/>
      <c r="MD136" s="121"/>
      <c r="ME136" s="121"/>
      <c r="MF136" s="121"/>
      <c r="MG136" s="121"/>
      <c r="MH136" s="169" t="s">
        <v>978</v>
      </c>
      <c r="MI136" s="169" t="s">
        <v>1014</v>
      </c>
      <c r="MJ136" s="121"/>
      <c r="MK136" s="169" t="s">
        <v>634</v>
      </c>
      <c r="ML136" s="169" t="s">
        <v>1015</v>
      </c>
      <c r="MM136" s="169" t="s">
        <v>842</v>
      </c>
      <c r="MN136" s="84" t="s">
        <v>1016</v>
      </c>
      <c r="MO136" s="84" t="s">
        <v>84</v>
      </c>
      <c r="MP136" s="121"/>
      <c r="MQ136" s="121"/>
      <c r="MR136" s="84" t="s">
        <v>84</v>
      </c>
      <c r="MS136" s="84" t="s">
        <v>1017</v>
      </c>
      <c r="MT136" s="84" t="s">
        <v>86</v>
      </c>
      <c r="MU136" s="84" t="s">
        <v>86</v>
      </c>
      <c r="MV136" s="84" t="s">
        <v>1018</v>
      </c>
      <c r="MW136" s="121"/>
      <c r="MX136" s="121"/>
      <c r="MY136" s="84" t="s">
        <v>1018</v>
      </c>
      <c r="MZ136" s="84" t="s">
        <v>1019</v>
      </c>
      <c r="NA136" s="84" t="s">
        <v>1019</v>
      </c>
      <c r="NB136" s="84" t="s">
        <v>1018</v>
      </c>
      <c r="NC136" s="84" t="s">
        <v>1020</v>
      </c>
      <c r="ND136" s="84"/>
      <c r="NE136" s="84"/>
      <c r="NF136" s="84" t="s">
        <v>1020</v>
      </c>
      <c r="NG136" s="84" t="s">
        <v>1021</v>
      </c>
      <c r="NH136" s="84" t="s">
        <v>1021</v>
      </c>
      <c r="NI136" s="84" t="s">
        <v>89</v>
      </c>
      <c r="NJ136" s="84"/>
      <c r="NK136" s="200"/>
      <c r="NL136" s="200"/>
      <c r="NM136" s="200" t="s">
        <v>1022</v>
      </c>
      <c r="NN136" s="200" t="s">
        <v>1022</v>
      </c>
      <c r="NO136" s="200" t="s">
        <v>985</v>
      </c>
      <c r="NP136" s="169" t="s">
        <v>1023</v>
      </c>
      <c r="NQ136" s="200" t="s">
        <v>1024</v>
      </c>
      <c r="NR136" s="200" t="s">
        <v>707</v>
      </c>
      <c r="NS136" s="200"/>
      <c r="NT136" s="200"/>
      <c r="NU136" s="200"/>
      <c r="NV136" s="200"/>
      <c r="NW136" s="200"/>
      <c r="NX136" s="200"/>
      <c r="NY136" s="200"/>
      <c r="NZ136" s="200"/>
      <c r="OA136" s="200" t="s">
        <v>818</v>
      </c>
      <c r="OB136" s="200" t="s">
        <v>1024</v>
      </c>
      <c r="OC136" s="172" t="s">
        <v>1025</v>
      </c>
      <c r="OD136" s="427" t="s">
        <v>1026</v>
      </c>
      <c r="OE136" s="427" t="s">
        <v>1026</v>
      </c>
      <c r="OF136" s="427" t="s">
        <v>1026</v>
      </c>
      <c r="OG136" s="427"/>
      <c r="OH136" s="427"/>
      <c r="OI136" s="427" t="s">
        <v>1026</v>
      </c>
      <c r="OJ136" s="427" t="s">
        <v>1026</v>
      </c>
      <c r="OK136" s="427" t="s">
        <v>1026</v>
      </c>
      <c r="OL136" s="427" t="s">
        <v>1026</v>
      </c>
      <c r="OM136" s="427" t="s">
        <v>1026</v>
      </c>
      <c r="ON136" s="427"/>
      <c r="OO136" s="427" t="s">
        <v>1026</v>
      </c>
      <c r="OP136" s="427" t="s">
        <v>1026</v>
      </c>
      <c r="OQ136" s="427" t="s">
        <v>1026</v>
      </c>
      <c r="OR136" s="427" t="s">
        <v>1026</v>
      </c>
      <c r="OS136" s="427" t="s">
        <v>1026</v>
      </c>
      <c r="OT136" s="427" t="s">
        <v>1026</v>
      </c>
      <c r="OU136" s="427"/>
      <c r="OV136" s="427" t="s">
        <v>1026</v>
      </c>
      <c r="OW136" s="427" t="s">
        <v>1026</v>
      </c>
      <c r="OX136" s="427" t="s">
        <v>1026</v>
      </c>
      <c r="OY136" s="427" t="s">
        <v>1026</v>
      </c>
      <c r="OZ136" s="427" t="s">
        <v>1026</v>
      </c>
      <c r="PA136" s="427" t="s">
        <v>1026</v>
      </c>
      <c r="PB136" s="427"/>
      <c r="PC136" s="172" t="s">
        <v>1027</v>
      </c>
      <c r="PD136" s="427" t="s">
        <v>1026</v>
      </c>
      <c r="PE136" s="427" t="s">
        <v>1026</v>
      </c>
      <c r="PF136" s="427" t="s">
        <v>1026</v>
      </c>
      <c r="PG136" s="427" t="s">
        <v>1026</v>
      </c>
      <c r="PH136" s="427" t="s">
        <v>1026</v>
      </c>
      <c r="PI136" s="427"/>
      <c r="PJ136" s="427" t="s">
        <v>1026</v>
      </c>
      <c r="PK136" s="427" t="s">
        <v>1026</v>
      </c>
      <c r="PL136" s="427" t="s">
        <v>1026</v>
      </c>
      <c r="PM136" s="427" t="s">
        <v>1026</v>
      </c>
      <c r="PN136" s="427" t="s">
        <v>1026</v>
      </c>
      <c r="PO136" s="427"/>
      <c r="PP136" s="427"/>
      <c r="PQ136" s="200" t="s">
        <v>1028</v>
      </c>
      <c r="PR136" s="212" t="s">
        <v>989</v>
      </c>
      <c r="PS136" s="212" t="s">
        <v>989</v>
      </c>
      <c r="PT136" s="212" t="s">
        <v>989</v>
      </c>
      <c r="PU136" s="212" t="s">
        <v>989</v>
      </c>
      <c r="PV136" s="212"/>
      <c r="PW136" s="212"/>
      <c r="PX136" s="212"/>
      <c r="PY136" s="212" t="s">
        <v>989</v>
      </c>
      <c r="PZ136" s="212" t="s">
        <v>989</v>
      </c>
      <c r="QA136" s="212" t="s">
        <v>989</v>
      </c>
      <c r="QB136" s="212" t="s">
        <v>989</v>
      </c>
      <c r="QC136" s="212" t="s">
        <v>989</v>
      </c>
      <c r="QD136" s="212"/>
      <c r="QE136" s="212" t="s">
        <v>989</v>
      </c>
      <c r="QF136" s="212" t="s">
        <v>989</v>
      </c>
      <c r="QG136" s="212" t="s">
        <v>989</v>
      </c>
      <c r="QH136" s="212" t="s">
        <v>989</v>
      </c>
      <c r="QI136" s="212" t="s">
        <v>989</v>
      </c>
      <c r="QJ136" s="212"/>
      <c r="QK136" s="212"/>
      <c r="QL136" s="200" t="s">
        <v>1029</v>
      </c>
      <c r="QM136" s="200" t="s">
        <v>1030</v>
      </c>
      <c r="QN136" s="200" t="s">
        <v>1030</v>
      </c>
      <c r="QO136" s="200" t="s">
        <v>97</v>
      </c>
      <c r="QP136" s="200" t="s">
        <v>82</v>
      </c>
      <c r="QQ136" s="200"/>
      <c r="QR136" s="200"/>
      <c r="QS136" s="200" t="s">
        <v>82</v>
      </c>
      <c r="QT136" s="200"/>
      <c r="QU136" s="200"/>
      <c r="QV136" s="200"/>
      <c r="QW136" s="200"/>
      <c r="QX136" s="200" t="s">
        <v>82</v>
      </c>
      <c r="QY136" s="200"/>
      <c r="QZ136" s="211" t="s">
        <v>98</v>
      </c>
      <c r="RA136" s="200"/>
      <c r="RB136" s="213" t="s">
        <v>1031</v>
      </c>
      <c r="RC136" s="213" t="s">
        <v>1032</v>
      </c>
      <c r="RD136" s="317"/>
      <c r="RE136" s="317"/>
      <c r="RF136" s="317"/>
      <c r="RG136" s="317"/>
      <c r="RH136" s="317"/>
      <c r="RI136" s="317"/>
      <c r="RJ136" s="317"/>
      <c r="RK136" s="317"/>
      <c r="RL136" s="317"/>
      <c r="RM136" s="317"/>
      <c r="RN136" s="317"/>
      <c r="RO136" s="317"/>
      <c r="RP136" s="317"/>
      <c r="RQ136" s="317"/>
      <c r="RR136" s="317"/>
      <c r="RS136" s="317"/>
      <c r="RT136" s="317"/>
      <c r="RU136" s="317"/>
      <c r="RV136" s="317"/>
      <c r="RW136" s="317"/>
      <c r="RX136" s="317"/>
      <c r="RY136" s="317"/>
      <c r="RZ136" s="317"/>
      <c r="SA136" s="317"/>
      <c r="SB136" s="317"/>
      <c r="SC136" s="317"/>
      <c r="SD136" s="317"/>
      <c r="SE136" s="317"/>
      <c r="SF136" s="317"/>
      <c r="SG136" s="317"/>
      <c r="SH136" s="317"/>
      <c r="SI136" s="317"/>
      <c r="SJ136" s="317"/>
      <c r="SK136" s="317"/>
      <c r="SL136" s="317"/>
      <c r="SM136" s="317"/>
      <c r="SN136" s="317"/>
      <c r="SO136" s="317"/>
      <c r="SP136" s="317"/>
      <c r="SQ136" s="317"/>
      <c r="SR136" s="317"/>
      <c r="SS136" s="317"/>
      <c r="ST136" s="317"/>
      <c r="SU136" s="317"/>
      <c r="SV136" s="317"/>
      <c r="SW136" s="317"/>
      <c r="SX136" s="317"/>
      <c r="SY136" s="317"/>
      <c r="SZ136" s="317"/>
      <c r="TA136" s="317"/>
      <c r="TB136" s="317"/>
      <c r="TC136" s="317"/>
      <c r="TD136" s="317"/>
      <c r="TE136" s="317"/>
      <c r="TF136" s="317"/>
      <c r="TG136" s="317"/>
      <c r="TH136" s="317"/>
      <c r="TI136" s="317"/>
      <c r="TJ136" s="317"/>
      <c r="VY136" s="121"/>
      <c r="VZ136" s="121"/>
      <c r="WA136" s="121"/>
      <c r="WB136" s="121"/>
      <c r="WD136" s="121"/>
      <c r="WE136" s="121"/>
      <c r="WF136" s="121"/>
      <c r="WG136" s="121"/>
      <c r="WH136" s="121"/>
      <c r="WI136" s="121"/>
      <c r="WJ136" s="121"/>
      <c r="WK136" s="121"/>
      <c r="WL136" s="121"/>
      <c r="WM136" s="121"/>
      <c r="WN136" s="121"/>
      <c r="WO136" s="121"/>
      <c r="WP136" s="121"/>
      <c r="WQ136" s="121"/>
      <c r="WR136" s="121"/>
      <c r="WS136" s="121"/>
      <c r="WT136" s="121"/>
      <c r="WU136" s="121"/>
      <c r="WV136" s="121"/>
      <c r="WW136" s="121"/>
      <c r="WX136" s="121"/>
      <c r="WY136" s="121"/>
      <c r="WZ136" s="121"/>
      <c r="XA136" s="121"/>
      <c r="XB136" s="121"/>
      <c r="XC136" s="121"/>
      <c r="XD136" s="121"/>
      <c r="XE136" s="121"/>
      <c r="XF136" s="121"/>
      <c r="XG136" s="121"/>
      <c r="XH136" s="121"/>
      <c r="XI136" s="121"/>
      <c r="XJ136" s="121"/>
      <c r="XK136" s="121"/>
      <c r="XL136" s="121"/>
      <c r="XM136" s="121"/>
      <c r="XN136" s="121"/>
      <c r="XO136" s="121"/>
      <c r="XP136" s="121"/>
      <c r="XQ136" s="121"/>
      <c r="XR136" s="121"/>
      <c r="XS136" s="121"/>
      <c r="XT136" s="121"/>
      <c r="XU136" s="121"/>
      <c r="XV136" s="121"/>
      <c r="XW136" s="121"/>
      <c r="XX136" s="121"/>
      <c r="XY136" s="121"/>
      <c r="XZ136" s="121"/>
      <c r="YA136" s="121"/>
      <c r="YB136" s="121"/>
      <c r="YC136" s="121"/>
      <c r="YD136" s="121"/>
      <c r="YE136" s="121"/>
      <c r="YF136" s="121"/>
      <c r="YG136" s="121"/>
      <c r="YH136" s="121"/>
      <c r="YI136" s="121"/>
      <c r="YJ136" s="121"/>
      <c r="YK136" s="121"/>
      <c r="YL136" s="121"/>
      <c r="YM136" s="121"/>
      <c r="YN136" s="121"/>
      <c r="YO136" s="121"/>
      <c r="YP136" s="121"/>
      <c r="YQ136" s="121"/>
      <c r="YR136" s="121"/>
      <c r="YS136" s="121"/>
      <c r="YT136" s="121"/>
      <c r="YU136" s="121"/>
      <c r="YV136" s="121"/>
      <c r="YW136" s="121"/>
      <c r="YX136" s="121"/>
      <c r="YY136" s="121"/>
      <c r="YZ136" s="121"/>
      <c r="ZA136" s="121"/>
      <c r="ZB136" s="121"/>
      <c r="ZC136" s="121"/>
      <c r="ZD136" s="121"/>
      <c r="ZE136" s="121"/>
      <c r="ZF136" s="121"/>
      <c r="ZG136" s="121"/>
      <c r="ZH136" s="121"/>
      <c r="ZI136" s="121"/>
      <c r="ZJ136" s="121"/>
      <c r="ZK136" s="121"/>
      <c r="ZL136" s="121"/>
      <c r="ZM136" s="121"/>
      <c r="ZN136" s="121"/>
      <c r="ZO136" s="121"/>
      <c r="ZP136" s="121"/>
      <c r="ZQ136" s="121"/>
      <c r="ZR136" s="121"/>
      <c r="ZS136" s="121"/>
      <c r="ZT136" s="121"/>
      <c r="ZU136" s="121"/>
      <c r="ZV136" s="121"/>
      <c r="ZW136" s="121"/>
      <c r="ZX136" s="121"/>
      <c r="ZY136" s="121"/>
      <c r="ZZ136" s="121"/>
      <c r="AAA136" s="121"/>
      <c r="AAB136" s="121"/>
      <c r="AAC136" s="121"/>
      <c r="AAD136" s="121"/>
      <c r="AAE136" s="121"/>
      <c r="AAF136" s="121"/>
      <c r="AAG136" s="121"/>
      <c r="AAH136" s="121"/>
      <c r="AAI136" s="121"/>
      <c r="AAJ136" s="121"/>
      <c r="AAK136" s="121"/>
      <c r="AAL136" s="121"/>
      <c r="AAM136" s="121"/>
      <c r="AAN136" s="121"/>
      <c r="AAO136" s="121"/>
      <c r="AAP136" s="121"/>
      <c r="AAQ136" s="121"/>
      <c r="AAR136" s="121"/>
      <c r="AAS136" s="121"/>
      <c r="AAT136" s="121"/>
      <c r="AAU136" s="121"/>
      <c r="AAV136" s="121"/>
      <c r="AAW136" s="121"/>
      <c r="AAX136" s="121"/>
      <c r="AAY136" s="121"/>
      <c r="AAZ136" s="121"/>
      <c r="ABA136" s="121"/>
      <c r="ABB136" s="121"/>
      <c r="ABC136" s="121"/>
      <c r="ABD136" s="121"/>
      <c r="ABE136" s="121"/>
      <c r="ABF136" s="121"/>
      <c r="ABG136" s="121"/>
      <c r="ABH136" s="121"/>
      <c r="ABI136" s="121"/>
      <c r="ABJ136" s="121"/>
      <c r="ABK136" s="121"/>
      <c r="ABL136" s="121"/>
      <c r="ABM136" s="121"/>
      <c r="ABN136" s="121"/>
      <c r="ABO136" s="121"/>
      <c r="ABP136" s="121"/>
      <c r="ABQ136" s="121"/>
      <c r="ABR136" s="121"/>
      <c r="ABS136" s="121"/>
      <c r="ABT136" s="121"/>
      <c r="ABU136" s="121"/>
      <c r="ABV136" s="121"/>
      <c r="ABW136" s="121"/>
      <c r="ABX136" s="121"/>
      <c r="ABY136" s="121"/>
      <c r="ABZ136" s="121"/>
      <c r="ACA136" s="121"/>
      <c r="ACB136" s="121"/>
      <c r="ACC136" s="121"/>
      <c r="ACD136" s="121"/>
      <c r="ACE136" s="121"/>
      <c r="ACF136" s="121"/>
      <c r="ACG136" s="121"/>
      <c r="ACH136" s="121"/>
      <c r="ACI136" s="121"/>
      <c r="ACJ136" s="121"/>
      <c r="ACK136" s="121"/>
      <c r="ACL136" s="121"/>
      <c r="ACM136" s="121"/>
      <c r="ACN136" s="121"/>
      <c r="ACO136" s="121"/>
      <c r="ACP136" s="121"/>
      <c r="ACQ136" s="121"/>
      <c r="ACR136" s="121"/>
      <c r="ACS136" s="121"/>
      <c r="ACT136" s="121"/>
      <c r="ACU136" s="121"/>
      <c r="ACV136" s="121"/>
      <c r="ACW136" s="121"/>
      <c r="ACX136" s="121"/>
      <c r="ACY136" s="121"/>
      <c r="ACZ136" s="121"/>
      <c r="ADA136" s="121"/>
      <c r="ADB136" s="121"/>
      <c r="ADC136" s="121"/>
      <c r="ADD136" s="121"/>
      <c r="ADE136" s="121"/>
      <c r="ADF136" s="121"/>
      <c r="ADG136" s="121"/>
      <c r="ADH136" s="121"/>
      <c r="ADI136" s="121"/>
      <c r="ADJ136" s="121"/>
      <c r="ADK136" s="121"/>
      <c r="ADL136" s="121"/>
      <c r="ADM136" s="121"/>
      <c r="ADN136" s="121"/>
      <c r="ADO136" s="121"/>
      <c r="ADP136" s="121"/>
      <c r="ADQ136" s="121"/>
      <c r="ADR136" s="121"/>
      <c r="ADS136" s="121"/>
      <c r="ADT136" s="121"/>
      <c r="ADU136" s="121"/>
      <c r="ADV136" s="121"/>
      <c r="ADW136" s="121"/>
      <c r="ADX136" s="121"/>
      <c r="ADY136" s="121"/>
      <c r="ADZ136" s="121"/>
      <c r="AEA136" s="121"/>
      <c r="AEB136" s="121"/>
      <c r="AEC136" s="121"/>
      <c r="AED136" s="121"/>
      <c r="AEE136" s="121"/>
      <c r="AEF136" s="121"/>
      <c r="AEG136" s="121"/>
      <c r="AEH136" s="121"/>
      <c r="AEI136" s="121"/>
      <c r="AEJ136" s="121"/>
      <c r="AEK136" s="121"/>
      <c r="AEL136" s="121"/>
      <c r="AEM136" s="121"/>
      <c r="AEN136" s="121"/>
      <c r="AEO136" s="121"/>
      <c r="AEP136" s="121"/>
      <c r="AEQ136" s="121"/>
      <c r="AER136" s="121"/>
      <c r="AES136" s="121"/>
      <c r="AET136" s="121"/>
      <c r="AEU136" s="121"/>
      <c r="AEV136" s="121"/>
      <c r="AEW136" s="121"/>
      <c r="AEX136" s="121"/>
      <c r="AEY136" s="121"/>
      <c r="AEZ136" s="121"/>
      <c r="AFA136" s="121"/>
      <c r="AFB136" s="121"/>
      <c r="AFC136" s="121"/>
      <c r="AFD136" s="121"/>
      <c r="AFE136" s="121"/>
      <c r="AFF136" s="121"/>
      <c r="AFG136" s="121"/>
      <c r="AFH136" s="121"/>
      <c r="AFI136" s="121"/>
      <c r="AFJ136" s="121"/>
      <c r="AFK136" s="121"/>
      <c r="AFL136" s="121"/>
      <c r="AFM136" s="121"/>
      <c r="AFN136" s="121"/>
      <c r="AFO136" s="121"/>
      <c r="AFP136" s="121"/>
      <c r="AFQ136" s="121"/>
      <c r="AFR136" s="121"/>
      <c r="AFS136" s="121"/>
      <c r="AFT136" s="121"/>
      <c r="AFU136" s="121"/>
      <c r="AFV136" s="121"/>
      <c r="AFW136" s="121"/>
      <c r="AFX136" s="121"/>
      <c r="AFY136" s="121"/>
      <c r="AFZ136" s="121"/>
      <c r="AGA136" s="121"/>
      <c r="AGB136" s="121"/>
      <c r="AGC136" s="121"/>
      <c r="AGD136" s="121"/>
      <c r="AGE136" s="121"/>
      <c r="AGF136" s="121"/>
      <c r="AGG136" s="121"/>
      <c r="AGH136" s="121"/>
      <c r="AGI136" s="121"/>
      <c r="AGJ136" s="121"/>
      <c r="AGK136" s="121"/>
      <c r="AGL136" s="121"/>
      <c r="AGM136" s="121"/>
      <c r="AGN136" s="121"/>
      <c r="AGO136" s="121"/>
      <c r="AGP136" s="121"/>
      <c r="AGQ136" s="121"/>
      <c r="AGR136" s="121"/>
      <c r="AGS136" s="121"/>
      <c r="AGT136" s="121"/>
      <c r="AGU136" s="121"/>
      <c r="AGV136" s="121"/>
      <c r="AGW136" s="121"/>
      <c r="AGX136" s="121"/>
      <c r="AGY136" s="121"/>
      <c r="AGZ136" s="121"/>
      <c r="AHA136" s="121"/>
      <c r="AHB136" s="121"/>
      <c r="AHC136" s="121"/>
      <c r="AHD136" s="121"/>
      <c r="AHE136" s="121"/>
      <c r="AHF136" s="121"/>
      <c r="AHG136" s="121"/>
      <c r="AHH136" s="121"/>
      <c r="AHI136" s="121"/>
      <c r="AHJ136" s="121"/>
      <c r="AHK136" s="121"/>
      <c r="AHL136" s="121"/>
      <c r="AHM136" s="121"/>
      <c r="AHN136" s="121"/>
      <c r="AHO136" s="121"/>
      <c r="AHP136" s="121"/>
      <c r="AHQ136" s="121"/>
      <c r="AHR136" s="121"/>
      <c r="AHS136" s="121"/>
      <c r="AHT136" s="121"/>
      <c r="AHU136" s="121"/>
      <c r="AHV136" s="121"/>
      <c r="AHW136" s="121"/>
      <c r="AHX136" s="121"/>
      <c r="AHY136" s="121"/>
      <c r="AHZ136" s="121"/>
      <c r="AIA136" s="121"/>
      <c r="AIB136" s="121"/>
      <c r="AIC136" s="121"/>
      <c r="AID136" s="121"/>
      <c r="AIE136" s="121"/>
      <c r="AIF136" s="121"/>
      <c r="AIG136" s="121"/>
      <c r="AIH136" s="121"/>
      <c r="AII136" s="121"/>
      <c r="AIJ136" s="121"/>
      <c r="AIK136" s="121"/>
      <c r="AIL136" s="121"/>
      <c r="AIM136" s="121"/>
      <c r="AIN136" s="121"/>
      <c r="AIO136" s="121"/>
      <c r="AIP136" s="121"/>
      <c r="AIQ136" s="121"/>
      <c r="AIR136" s="121"/>
      <c r="AIS136" s="121"/>
      <c r="AIT136" s="121"/>
      <c r="AIU136" s="121"/>
      <c r="AIV136" s="121"/>
      <c r="AIW136" s="401"/>
      <c r="AIX136" s="121"/>
      <c r="AIY136" s="121"/>
      <c r="AIZ136" s="121"/>
      <c r="AJA136" s="121"/>
      <c r="AJB136" s="121"/>
      <c r="AJC136" s="121"/>
      <c r="AJD136" s="121"/>
      <c r="AJE136" s="121"/>
      <c r="AJF136" s="121"/>
      <c r="AJG136" s="121"/>
      <c r="AJH136" s="121"/>
      <c r="AJI136" s="121"/>
      <c r="AJJ136" s="121"/>
      <c r="AJK136" s="121"/>
      <c r="AJL136" s="121"/>
      <c r="AJM136" s="121"/>
      <c r="AJN136" s="121"/>
      <c r="AJO136" s="121"/>
      <c r="AJP136" s="121"/>
      <c r="AJQ136" s="121"/>
      <c r="AJR136" s="121"/>
      <c r="AJS136" s="121"/>
      <c r="AJT136" s="121"/>
      <c r="AJU136" s="121"/>
      <c r="AJV136" s="121"/>
      <c r="AJW136" s="121"/>
      <c r="AJX136" s="121"/>
      <c r="AJY136" s="121"/>
      <c r="AJZ136" s="121"/>
      <c r="AKA136" s="121"/>
      <c r="AKB136" s="121"/>
      <c r="AKC136" s="121"/>
      <c r="AKD136" s="121"/>
      <c r="AKE136" s="121"/>
      <c r="AKF136" s="121"/>
      <c r="AKG136" s="121"/>
      <c r="AKH136" s="121"/>
      <c r="AKI136" s="121"/>
      <c r="AKJ136" s="121"/>
      <c r="AKK136" s="121"/>
      <c r="AKL136" s="121"/>
      <c r="AKM136" s="121"/>
      <c r="AKN136" s="121"/>
      <c r="AKO136" s="121"/>
      <c r="AKP136" s="121"/>
      <c r="AKQ136" s="121"/>
      <c r="AKR136" s="121"/>
      <c r="AKS136" s="121"/>
      <c r="AKT136" s="121"/>
      <c r="AKU136" s="121"/>
      <c r="AKV136" s="121"/>
      <c r="AKW136" s="121"/>
      <c r="AKX136" s="121"/>
      <c r="AKY136" s="121"/>
      <c r="AKZ136" s="121"/>
      <c r="ALA136" s="121"/>
      <c r="ALB136" s="121"/>
      <c r="ALC136" s="121"/>
      <c r="ALD136" s="121"/>
      <c r="ALE136" s="121"/>
      <c r="ALF136" s="121"/>
      <c r="ALG136" s="121"/>
      <c r="ALH136" s="121"/>
      <c r="ALI136" s="121"/>
      <c r="ALJ136" s="121"/>
      <c r="ALK136" s="121"/>
      <c r="ALL136" s="121"/>
      <c r="ALM136" s="121"/>
      <c r="ALN136" s="121"/>
    </row>
    <row r="137" spans="1:1002 1106:1114" s="119" customFormat="1" ht="14.25" hidden="1" customHeight="1" outlineLevel="1" thickBot="1">
      <c r="A137" s="155" t="s">
        <v>224</v>
      </c>
      <c r="B137" s="54">
        <f>G143</f>
        <v>1269.5146657967211</v>
      </c>
      <c r="C137" s="32" t="s">
        <v>225</v>
      </c>
      <c r="D137" s="670">
        <f>SUM(I137:AIK137)</f>
        <v>351</v>
      </c>
      <c r="E137" s="55">
        <f t="shared" ref="E137:E142" si="139">SUM(D137/G137)</f>
        <v>1.0552809609708487</v>
      </c>
      <c r="F137" s="179"/>
      <c r="G137" s="49">
        <f>G143*0.262</f>
        <v>332.61284243874093</v>
      </c>
      <c r="H137" s="156">
        <f>SUM(I137:AMI137)</f>
        <v>351</v>
      </c>
      <c r="I137" s="147"/>
      <c r="J137" s="147"/>
      <c r="K137" s="147"/>
      <c r="L137" s="147"/>
      <c r="T137" s="137"/>
      <c r="LB137" s="203" t="s">
        <v>437</v>
      </c>
      <c r="LC137" s="204" t="s">
        <v>437</v>
      </c>
      <c r="LD137" s="204" t="s">
        <v>437</v>
      </c>
      <c r="LE137" s="204" t="s">
        <v>437</v>
      </c>
      <c r="LF137" s="394">
        <v>6</v>
      </c>
      <c r="LG137" s="204" t="s">
        <v>437</v>
      </c>
      <c r="LH137" s="204" t="s">
        <v>437</v>
      </c>
      <c r="LI137" s="394">
        <v>31</v>
      </c>
      <c r="LJ137" s="394">
        <v>13</v>
      </c>
      <c r="LK137" s="394">
        <v>8</v>
      </c>
      <c r="LL137" s="394">
        <v>2</v>
      </c>
      <c r="LM137" s="394" t="s">
        <v>437</v>
      </c>
      <c r="LN137" s="394">
        <v>12</v>
      </c>
      <c r="LO137" s="204" t="s">
        <v>437</v>
      </c>
      <c r="LP137" s="204" t="s">
        <v>437</v>
      </c>
      <c r="LQ137" s="394">
        <v>11</v>
      </c>
      <c r="LR137" s="394">
        <v>8</v>
      </c>
      <c r="LS137" s="394">
        <v>10</v>
      </c>
      <c r="LT137" s="394">
        <v>14</v>
      </c>
      <c r="LU137" s="204" t="s">
        <v>437</v>
      </c>
      <c r="LV137" s="204" t="s">
        <v>437</v>
      </c>
      <c r="LW137" s="394">
        <v>16</v>
      </c>
      <c r="LX137" s="394">
        <v>18</v>
      </c>
      <c r="LY137" s="394">
        <v>8</v>
      </c>
      <c r="LZ137" s="394" t="s">
        <v>437</v>
      </c>
      <c r="MA137" s="204" t="s">
        <v>437</v>
      </c>
      <c r="MB137" s="204" t="s">
        <v>437</v>
      </c>
      <c r="MC137" s="204" t="s">
        <v>437</v>
      </c>
      <c r="MD137" s="204" t="s">
        <v>437</v>
      </c>
      <c r="ME137" s="204" t="s">
        <v>437</v>
      </c>
      <c r="MF137" s="205" t="s">
        <v>437</v>
      </c>
      <c r="MG137" s="203" t="s">
        <v>437</v>
      </c>
      <c r="MH137" s="204">
        <v>2</v>
      </c>
      <c r="MI137" s="204">
        <v>4</v>
      </c>
      <c r="MJ137" s="204" t="s">
        <v>437</v>
      </c>
      <c r="MK137" s="394">
        <v>8</v>
      </c>
      <c r="ML137" s="394" t="s">
        <v>437</v>
      </c>
      <c r="MM137" s="394" t="s">
        <v>437</v>
      </c>
      <c r="MN137" s="394" t="s">
        <v>437</v>
      </c>
      <c r="MO137" s="394" t="s">
        <v>437</v>
      </c>
      <c r="MP137" s="394" t="s">
        <v>437</v>
      </c>
      <c r="MQ137" s="204" t="s">
        <v>437</v>
      </c>
      <c r="MR137" s="394" t="s">
        <v>437</v>
      </c>
      <c r="MS137" s="394" t="s">
        <v>437</v>
      </c>
      <c r="MT137" s="394" t="s">
        <v>437</v>
      </c>
      <c r="MU137" s="394" t="s">
        <v>437</v>
      </c>
      <c r="MV137" s="204" t="s">
        <v>437</v>
      </c>
      <c r="MW137" s="204" t="s">
        <v>437</v>
      </c>
      <c r="MX137" s="394" t="s">
        <v>437</v>
      </c>
      <c r="MY137" s="394" t="s">
        <v>437</v>
      </c>
      <c r="MZ137" s="394" t="s">
        <v>437</v>
      </c>
      <c r="NA137" s="394" t="s">
        <v>437</v>
      </c>
      <c r="NB137" s="394" t="s">
        <v>437</v>
      </c>
      <c r="NC137" s="204" t="s">
        <v>437</v>
      </c>
      <c r="ND137" s="204" t="s">
        <v>437</v>
      </c>
      <c r="NE137" s="204" t="s">
        <v>437</v>
      </c>
      <c r="NF137" s="204" t="s">
        <v>437</v>
      </c>
      <c r="NG137" s="204" t="s">
        <v>437</v>
      </c>
      <c r="NH137" s="204" t="s">
        <v>437</v>
      </c>
      <c r="NI137" s="204" t="s">
        <v>437</v>
      </c>
      <c r="NJ137" s="205" t="s">
        <v>437</v>
      </c>
      <c r="NK137" s="203" t="s">
        <v>437</v>
      </c>
      <c r="NL137" s="204" t="s">
        <v>437</v>
      </c>
      <c r="NM137" s="204" t="s">
        <v>437</v>
      </c>
      <c r="NN137" s="204" t="s">
        <v>437</v>
      </c>
      <c r="NO137" s="204" t="s">
        <v>437</v>
      </c>
      <c r="NP137" s="204" t="s">
        <v>437</v>
      </c>
      <c r="NQ137" s="204" t="s">
        <v>437</v>
      </c>
      <c r="NR137" s="204" t="s">
        <v>437</v>
      </c>
      <c r="NS137" s="204" t="s">
        <v>437</v>
      </c>
      <c r="NT137" s="204" t="s">
        <v>437</v>
      </c>
      <c r="NU137" s="204" t="s">
        <v>437</v>
      </c>
      <c r="NV137" s="204" t="s">
        <v>437</v>
      </c>
      <c r="NW137" s="204" t="s">
        <v>437</v>
      </c>
      <c r="NX137" s="204" t="s">
        <v>437</v>
      </c>
      <c r="NY137" s="204" t="s">
        <v>437</v>
      </c>
      <c r="NZ137" s="204" t="s">
        <v>437</v>
      </c>
      <c r="OA137" s="204" t="s">
        <v>437</v>
      </c>
      <c r="OB137" s="204" t="s">
        <v>437</v>
      </c>
      <c r="OC137" s="204" t="s">
        <v>437</v>
      </c>
      <c r="OD137" s="204" t="s">
        <v>437</v>
      </c>
      <c r="OE137" s="204" t="s">
        <v>437</v>
      </c>
      <c r="OF137" s="204" t="s">
        <v>437</v>
      </c>
      <c r="OG137" s="204" t="s">
        <v>437</v>
      </c>
      <c r="OH137" s="204" t="s">
        <v>437</v>
      </c>
      <c r="OI137" s="204" t="s">
        <v>437</v>
      </c>
      <c r="OJ137" s="204" t="s">
        <v>437</v>
      </c>
      <c r="OK137" s="204">
        <v>6</v>
      </c>
      <c r="OL137" s="204">
        <v>26</v>
      </c>
      <c r="OM137" s="204">
        <v>18</v>
      </c>
      <c r="ON137" s="204" t="s">
        <v>437</v>
      </c>
      <c r="OO137" s="205">
        <v>15</v>
      </c>
      <c r="OP137" s="478">
        <v>6</v>
      </c>
      <c r="OQ137" s="479" t="s">
        <v>437</v>
      </c>
      <c r="OR137" s="479">
        <v>3</v>
      </c>
      <c r="OS137" s="479">
        <v>2</v>
      </c>
      <c r="OT137" s="479" t="s">
        <v>437</v>
      </c>
      <c r="OU137" s="479" t="s">
        <v>437</v>
      </c>
      <c r="OV137" s="479">
        <v>5</v>
      </c>
      <c r="OW137" s="479">
        <v>16</v>
      </c>
      <c r="OX137" s="479">
        <v>12</v>
      </c>
      <c r="OY137" s="479">
        <v>4</v>
      </c>
      <c r="OZ137" s="479">
        <v>13</v>
      </c>
      <c r="PA137" s="479" t="s">
        <v>437</v>
      </c>
      <c r="PB137" s="479" t="s">
        <v>437</v>
      </c>
      <c r="PC137" s="479">
        <v>22</v>
      </c>
      <c r="PD137" s="479">
        <v>24</v>
      </c>
      <c r="PE137" s="479" t="s">
        <v>437</v>
      </c>
      <c r="PF137" s="479" t="s">
        <v>437</v>
      </c>
      <c r="PG137" s="479" t="s">
        <v>437</v>
      </c>
      <c r="PH137" s="479" t="s">
        <v>437</v>
      </c>
      <c r="PI137" s="479" t="s">
        <v>437</v>
      </c>
      <c r="PJ137" s="479" t="s">
        <v>437</v>
      </c>
      <c r="PK137" s="479" t="s">
        <v>437</v>
      </c>
      <c r="PL137" s="479" t="s">
        <v>437</v>
      </c>
      <c r="PM137" s="479" t="s">
        <v>437</v>
      </c>
      <c r="PN137" s="479" t="s">
        <v>437</v>
      </c>
      <c r="PO137" s="479" t="s">
        <v>437</v>
      </c>
      <c r="PP137" s="479" t="s">
        <v>437</v>
      </c>
      <c r="PQ137" s="479" t="s">
        <v>437</v>
      </c>
      <c r="PR137" s="479">
        <v>8</v>
      </c>
      <c r="PS137" s="479" t="s">
        <v>437</v>
      </c>
      <c r="PT137" s="480" t="s">
        <v>437</v>
      </c>
      <c r="PU137" s="478" t="s">
        <v>437</v>
      </c>
      <c r="PV137" s="479" t="s">
        <v>437</v>
      </c>
      <c r="PW137" s="479" t="s">
        <v>437</v>
      </c>
      <c r="PX137" s="479" t="s">
        <v>437</v>
      </c>
      <c r="PY137" s="479" t="s">
        <v>437</v>
      </c>
      <c r="PZ137" s="479" t="s">
        <v>437</v>
      </c>
      <c r="QA137" s="479" t="s">
        <v>437</v>
      </c>
      <c r="QB137" s="479" t="s">
        <v>437</v>
      </c>
      <c r="QC137" s="479" t="s">
        <v>437</v>
      </c>
      <c r="QD137" s="479" t="s">
        <v>437</v>
      </c>
      <c r="QE137" s="479" t="s">
        <v>437</v>
      </c>
      <c r="QF137" s="479" t="s">
        <v>437</v>
      </c>
      <c r="QG137" s="479" t="s">
        <v>437</v>
      </c>
      <c r="QH137" s="479" t="s">
        <v>437</v>
      </c>
      <c r="QI137" s="479" t="s">
        <v>437</v>
      </c>
      <c r="QJ137" s="479" t="s">
        <v>437</v>
      </c>
      <c r="QK137" s="479" t="s">
        <v>437</v>
      </c>
      <c r="QL137" s="479" t="s">
        <v>437</v>
      </c>
      <c r="QM137" s="479" t="s">
        <v>437</v>
      </c>
      <c r="QN137" s="479" t="s">
        <v>437</v>
      </c>
      <c r="QO137" s="479" t="s">
        <v>437</v>
      </c>
      <c r="QP137" s="479" t="s">
        <v>437</v>
      </c>
      <c r="QQ137" s="479" t="s">
        <v>437</v>
      </c>
      <c r="QR137" s="479" t="s">
        <v>437</v>
      </c>
      <c r="QS137" s="479" t="s">
        <v>437</v>
      </c>
      <c r="QT137" s="479" t="s">
        <v>437</v>
      </c>
      <c r="QU137" s="479" t="s">
        <v>437</v>
      </c>
      <c r="QV137" s="480" t="s">
        <v>437</v>
      </c>
      <c r="QW137" s="302" t="s">
        <v>437</v>
      </c>
      <c r="QX137" s="285" t="s">
        <v>437</v>
      </c>
      <c r="QY137" s="285" t="s">
        <v>437</v>
      </c>
      <c r="QZ137" s="285" t="s">
        <v>437</v>
      </c>
      <c r="RA137" s="285" t="s">
        <v>437</v>
      </c>
      <c r="RB137" s="285" t="s">
        <v>437</v>
      </c>
      <c r="RC137" s="285" t="s">
        <v>437</v>
      </c>
      <c r="RD137" s="285" t="s">
        <v>437</v>
      </c>
      <c r="RE137" s="285" t="s">
        <v>437</v>
      </c>
      <c r="RF137" s="285" t="s">
        <v>437</v>
      </c>
      <c r="RG137" s="285" t="s">
        <v>437</v>
      </c>
      <c r="RH137" s="285" t="s">
        <v>437</v>
      </c>
      <c r="RI137" s="285" t="s">
        <v>437</v>
      </c>
      <c r="RJ137" s="285" t="s">
        <v>437</v>
      </c>
      <c r="RK137" s="285" t="s">
        <v>437</v>
      </c>
      <c r="RL137" s="285" t="s">
        <v>437</v>
      </c>
      <c r="RM137" s="285" t="s">
        <v>437</v>
      </c>
      <c r="RN137" s="285" t="s">
        <v>437</v>
      </c>
      <c r="RO137" s="285" t="s">
        <v>437</v>
      </c>
      <c r="RP137" s="285" t="s">
        <v>437</v>
      </c>
      <c r="RQ137" s="285" t="s">
        <v>437</v>
      </c>
      <c r="RR137" s="285" t="s">
        <v>437</v>
      </c>
      <c r="RS137" s="285" t="s">
        <v>437</v>
      </c>
      <c r="RT137" s="285" t="s">
        <v>437</v>
      </c>
      <c r="RU137" s="285" t="s">
        <v>437</v>
      </c>
      <c r="RV137" s="285" t="s">
        <v>437</v>
      </c>
      <c r="RW137" s="285" t="s">
        <v>437</v>
      </c>
      <c r="RX137" s="285" t="s">
        <v>437</v>
      </c>
      <c r="RY137" s="285" t="s">
        <v>437</v>
      </c>
      <c r="RZ137" s="285" t="s">
        <v>437</v>
      </c>
      <c r="SA137" s="315" t="s">
        <v>437</v>
      </c>
      <c r="AIW137" s="138"/>
    </row>
    <row r="138" spans="1:1002 1106:1114" s="119" customFormat="1" ht="14.25" hidden="1" customHeight="1" outlineLevel="1" thickBot="1">
      <c r="A138" s="157" t="s">
        <v>226</v>
      </c>
      <c r="B138" s="59">
        <v>1470</v>
      </c>
      <c r="C138" s="32" t="s">
        <v>227</v>
      </c>
      <c r="D138" s="670">
        <f t="shared" ref="D138:D142" si="140">SUM(I138:AIK138)</f>
        <v>92</v>
      </c>
      <c r="E138" s="55">
        <f t="shared" si="139"/>
        <v>0.68366640550559954</v>
      </c>
      <c r="F138" s="179"/>
      <c r="G138" s="49">
        <f>G143*0.106</f>
        <v>134.56855457445243</v>
      </c>
      <c r="H138" s="156">
        <f t="shared" ref="H138:H142" si="141">SUM(I138:AMI138)</f>
        <v>92</v>
      </c>
      <c r="I138" s="147"/>
      <c r="J138" s="147"/>
      <c r="K138" s="147"/>
      <c r="L138" s="147"/>
      <c r="T138" s="137"/>
      <c r="KN138" s="246"/>
      <c r="KO138" s="246"/>
      <c r="LB138" s="206" t="s">
        <v>437</v>
      </c>
      <c r="LC138" s="147" t="s">
        <v>437</v>
      </c>
      <c r="LD138" s="147" t="s">
        <v>437</v>
      </c>
      <c r="LE138" s="147" t="s">
        <v>437</v>
      </c>
      <c r="LF138" s="395" t="s">
        <v>437</v>
      </c>
      <c r="LG138" s="147" t="s">
        <v>437</v>
      </c>
      <c r="LH138" s="147" t="s">
        <v>437</v>
      </c>
      <c r="LI138" s="395">
        <v>7</v>
      </c>
      <c r="LJ138" s="395" t="s">
        <v>437</v>
      </c>
      <c r="LK138" s="395" t="s">
        <v>437</v>
      </c>
      <c r="LL138" s="395" t="s">
        <v>437</v>
      </c>
      <c r="LM138" s="395" t="s">
        <v>437</v>
      </c>
      <c r="LN138" s="395" t="s">
        <v>437</v>
      </c>
      <c r="LO138" s="147" t="s">
        <v>437</v>
      </c>
      <c r="LP138" s="147" t="s">
        <v>437</v>
      </c>
      <c r="LQ138" s="395">
        <v>2</v>
      </c>
      <c r="LR138" s="395" t="s">
        <v>437</v>
      </c>
      <c r="LS138" s="395" t="s">
        <v>437</v>
      </c>
      <c r="LT138" s="395">
        <v>2</v>
      </c>
      <c r="LU138" s="147" t="s">
        <v>437</v>
      </c>
      <c r="LV138" s="147" t="s">
        <v>437</v>
      </c>
      <c r="LW138" s="395">
        <v>4</v>
      </c>
      <c r="LX138" s="395" t="s">
        <v>437</v>
      </c>
      <c r="LY138" s="395" t="s">
        <v>437</v>
      </c>
      <c r="LZ138" s="395" t="s">
        <v>437</v>
      </c>
      <c r="MA138" s="147" t="s">
        <v>437</v>
      </c>
      <c r="MB138" s="147" t="s">
        <v>437</v>
      </c>
      <c r="MC138" s="147" t="s">
        <v>437</v>
      </c>
      <c r="MD138" s="147" t="s">
        <v>437</v>
      </c>
      <c r="ME138" s="147" t="s">
        <v>437</v>
      </c>
      <c r="MF138" s="207" t="s">
        <v>437</v>
      </c>
      <c r="MG138" s="206" t="s">
        <v>437</v>
      </c>
      <c r="MH138" s="147" t="s">
        <v>437</v>
      </c>
      <c r="MI138" s="147" t="s">
        <v>437</v>
      </c>
      <c r="MJ138" s="147" t="s">
        <v>437</v>
      </c>
      <c r="MK138" s="395">
        <v>3</v>
      </c>
      <c r="ML138" s="395">
        <v>4</v>
      </c>
      <c r="MM138" s="395">
        <v>14</v>
      </c>
      <c r="MN138" s="395">
        <v>8</v>
      </c>
      <c r="MO138" s="395">
        <v>2</v>
      </c>
      <c r="MP138" s="395" t="s">
        <v>437</v>
      </c>
      <c r="MQ138" s="147" t="s">
        <v>437</v>
      </c>
      <c r="MR138" s="395" t="s">
        <v>437</v>
      </c>
      <c r="MS138" s="395">
        <v>2</v>
      </c>
      <c r="MT138" s="395" t="s">
        <v>437</v>
      </c>
      <c r="MU138" s="395" t="s">
        <v>437</v>
      </c>
      <c r="MV138" s="395">
        <v>2</v>
      </c>
      <c r="MW138" s="147" t="s">
        <v>437</v>
      </c>
      <c r="MX138" s="147" t="s">
        <v>437</v>
      </c>
      <c r="MY138" s="395" t="s">
        <v>437</v>
      </c>
      <c r="MZ138" s="395">
        <v>2</v>
      </c>
      <c r="NA138" s="395" t="s">
        <v>437</v>
      </c>
      <c r="NB138" s="395" t="s">
        <v>437</v>
      </c>
      <c r="NC138" s="147" t="s">
        <v>437</v>
      </c>
      <c r="ND138" s="147" t="s">
        <v>437</v>
      </c>
      <c r="NE138" s="147" t="s">
        <v>437</v>
      </c>
      <c r="NF138" s="147" t="s">
        <v>437</v>
      </c>
      <c r="NG138" s="147" t="s">
        <v>437</v>
      </c>
      <c r="NH138" s="147" t="s">
        <v>437</v>
      </c>
      <c r="NI138" s="147" t="s">
        <v>437</v>
      </c>
      <c r="NJ138" s="207" t="s">
        <v>437</v>
      </c>
      <c r="NK138" s="206" t="s">
        <v>437</v>
      </c>
      <c r="NL138" s="147" t="s">
        <v>437</v>
      </c>
      <c r="NM138" s="147">
        <v>2</v>
      </c>
      <c r="NN138" s="147">
        <v>2</v>
      </c>
      <c r="NO138" s="147" t="s">
        <v>437</v>
      </c>
      <c r="NP138" s="147" t="s">
        <v>437</v>
      </c>
      <c r="NQ138" s="147" t="s">
        <v>437</v>
      </c>
      <c r="NR138" s="147" t="s">
        <v>437</v>
      </c>
      <c r="NS138" s="147" t="s">
        <v>437</v>
      </c>
      <c r="NT138" s="147" t="s">
        <v>437</v>
      </c>
      <c r="NU138" s="147" t="s">
        <v>437</v>
      </c>
      <c r="NV138" s="147" t="s">
        <v>437</v>
      </c>
      <c r="NW138" s="147" t="s">
        <v>437</v>
      </c>
      <c r="NX138" s="147" t="s">
        <v>437</v>
      </c>
      <c r="NY138" s="147" t="s">
        <v>437</v>
      </c>
      <c r="NZ138" s="147" t="s">
        <v>437</v>
      </c>
      <c r="OA138" s="147" t="s">
        <v>437</v>
      </c>
      <c r="OB138" s="147" t="s">
        <v>437</v>
      </c>
      <c r="OC138" s="147" t="s">
        <v>437</v>
      </c>
      <c r="OD138" s="147" t="s">
        <v>437</v>
      </c>
      <c r="OE138" s="147" t="s">
        <v>437</v>
      </c>
      <c r="OF138" s="147" t="s">
        <v>437</v>
      </c>
      <c r="OG138" s="147" t="s">
        <v>437</v>
      </c>
      <c r="OH138" s="147" t="s">
        <v>437</v>
      </c>
      <c r="OI138" s="147" t="s">
        <v>437</v>
      </c>
      <c r="OJ138" s="147" t="s">
        <v>437</v>
      </c>
      <c r="OK138" s="147" t="s">
        <v>437</v>
      </c>
      <c r="OL138" s="147" t="s">
        <v>437</v>
      </c>
      <c r="OM138" s="147" t="s">
        <v>437</v>
      </c>
      <c r="ON138" s="147" t="s">
        <v>437</v>
      </c>
      <c r="OO138" s="207" t="s">
        <v>437</v>
      </c>
      <c r="OP138" s="481">
        <v>3</v>
      </c>
      <c r="OQ138" s="482" t="s">
        <v>437</v>
      </c>
      <c r="OR138" s="482" t="s">
        <v>437</v>
      </c>
      <c r="OS138" s="482" t="s">
        <v>437</v>
      </c>
      <c r="OT138" s="482" t="s">
        <v>437</v>
      </c>
      <c r="OU138" s="482" t="s">
        <v>437</v>
      </c>
      <c r="OV138" s="482" t="s">
        <v>437</v>
      </c>
      <c r="OW138" s="482" t="s">
        <v>437</v>
      </c>
      <c r="OX138" s="482" t="s">
        <v>437</v>
      </c>
      <c r="OY138" s="482" t="s">
        <v>437</v>
      </c>
      <c r="OZ138" s="482" t="s">
        <v>437</v>
      </c>
      <c r="PA138" s="482" t="s">
        <v>437</v>
      </c>
      <c r="PB138" s="482" t="s">
        <v>437</v>
      </c>
      <c r="PC138" s="482">
        <v>4</v>
      </c>
      <c r="PD138" s="482" t="s">
        <v>437</v>
      </c>
      <c r="PE138" s="482" t="s">
        <v>437</v>
      </c>
      <c r="PF138" s="482" t="s">
        <v>437</v>
      </c>
      <c r="PG138" s="482" t="s">
        <v>437</v>
      </c>
      <c r="PH138" s="482" t="s">
        <v>437</v>
      </c>
      <c r="PI138" s="482" t="s">
        <v>437</v>
      </c>
      <c r="PJ138" s="482" t="s">
        <v>437</v>
      </c>
      <c r="PK138" s="482" t="s">
        <v>437</v>
      </c>
      <c r="PL138" s="482" t="s">
        <v>437</v>
      </c>
      <c r="PM138" s="482" t="s">
        <v>437</v>
      </c>
      <c r="PN138" s="482" t="s">
        <v>437</v>
      </c>
      <c r="PO138" s="482" t="s">
        <v>437</v>
      </c>
      <c r="PP138" s="482" t="s">
        <v>437</v>
      </c>
      <c r="PQ138" s="482" t="s">
        <v>437</v>
      </c>
      <c r="PR138" s="482">
        <v>2</v>
      </c>
      <c r="PS138" s="482">
        <v>12</v>
      </c>
      <c r="PT138" s="483">
        <v>4</v>
      </c>
      <c r="PU138" s="481">
        <v>2</v>
      </c>
      <c r="PV138" s="482" t="s">
        <v>437</v>
      </c>
      <c r="PW138" s="482" t="s">
        <v>437</v>
      </c>
      <c r="PX138" s="482" t="s">
        <v>437</v>
      </c>
      <c r="PY138" s="482" t="s">
        <v>437</v>
      </c>
      <c r="PZ138" s="482" t="s">
        <v>437</v>
      </c>
      <c r="QA138" s="482">
        <v>2</v>
      </c>
      <c r="QB138" s="482" t="s">
        <v>437</v>
      </c>
      <c r="QC138" s="482" t="s">
        <v>437</v>
      </c>
      <c r="QD138" s="482" t="s">
        <v>437</v>
      </c>
      <c r="QE138" s="482">
        <v>1</v>
      </c>
      <c r="QF138" s="482" t="s">
        <v>437</v>
      </c>
      <c r="QG138" s="482" t="s">
        <v>437</v>
      </c>
      <c r="QH138" s="482" t="s">
        <v>437</v>
      </c>
      <c r="QI138" s="482">
        <v>5</v>
      </c>
      <c r="QJ138" s="482">
        <v>1</v>
      </c>
      <c r="QK138" s="482" t="s">
        <v>437</v>
      </c>
      <c r="QL138" s="482" t="s">
        <v>437</v>
      </c>
      <c r="QM138" s="482" t="s">
        <v>437</v>
      </c>
      <c r="QN138" s="482" t="s">
        <v>437</v>
      </c>
      <c r="QO138" s="482" t="s">
        <v>437</v>
      </c>
      <c r="QP138" s="482" t="s">
        <v>437</v>
      </c>
      <c r="QQ138" s="482" t="s">
        <v>437</v>
      </c>
      <c r="QR138" s="482" t="s">
        <v>437</v>
      </c>
      <c r="QS138" s="482" t="s">
        <v>437</v>
      </c>
      <c r="QT138" s="482" t="s">
        <v>437</v>
      </c>
      <c r="QU138" s="482" t="s">
        <v>437</v>
      </c>
      <c r="QV138" s="483" t="s">
        <v>437</v>
      </c>
      <c r="QW138" s="301" t="s">
        <v>437</v>
      </c>
      <c r="QX138" s="219" t="s">
        <v>437</v>
      </c>
      <c r="QY138" s="219" t="s">
        <v>437</v>
      </c>
      <c r="QZ138" s="219" t="s">
        <v>437</v>
      </c>
      <c r="RA138" s="219" t="s">
        <v>437</v>
      </c>
      <c r="RB138" s="219" t="s">
        <v>437</v>
      </c>
      <c r="RC138" s="219" t="s">
        <v>437</v>
      </c>
      <c r="RD138" s="219" t="s">
        <v>437</v>
      </c>
      <c r="RE138" s="219" t="s">
        <v>437</v>
      </c>
      <c r="RF138" s="219" t="s">
        <v>437</v>
      </c>
      <c r="RG138" s="219" t="s">
        <v>437</v>
      </c>
      <c r="RH138" s="219" t="s">
        <v>437</v>
      </c>
      <c r="RI138" s="219" t="s">
        <v>437</v>
      </c>
      <c r="RJ138" s="219" t="s">
        <v>437</v>
      </c>
      <c r="RK138" s="219" t="s">
        <v>437</v>
      </c>
      <c r="RL138" s="219" t="s">
        <v>437</v>
      </c>
      <c r="RM138" s="219" t="s">
        <v>437</v>
      </c>
      <c r="RN138" s="219" t="s">
        <v>437</v>
      </c>
      <c r="RO138" s="219" t="s">
        <v>437</v>
      </c>
      <c r="RP138" s="219" t="s">
        <v>437</v>
      </c>
      <c r="RQ138" s="219" t="s">
        <v>437</v>
      </c>
      <c r="RR138" s="219" t="s">
        <v>437</v>
      </c>
      <c r="RS138" s="219" t="s">
        <v>437</v>
      </c>
      <c r="RT138" s="219" t="s">
        <v>437</v>
      </c>
      <c r="RU138" s="219" t="s">
        <v>437</v>
      </c>
      <c r="RV138" s="219" t="s">
        <v>437</v>
      </c>
      <c r="RW138" s="219" t="s">
        <v>437</v>
      </c>
      <c r="RX138" s="219" t="s">
        <v>437</v>
      </c>
      <c r="RY138" s="219" t="s">
        <v>437</v>
      </c>
      <c r="RZ138" s="219" t="s">
        <v>437</v>
      </c>
      <c r="SA138" s="316" t="s">
        <v>437</v>
      </c>
      <c r="AIW138" s="138"/>
    </row>
    <row r="139" spans="1:1002 1106:1114" s="119" customFormat="1" ht="14.25" hidden="1" customHeight="1" outlineLevel="1" thickBot="1">
      <c r="A139" s="158" t="s">
        <v>228</v>
      </c>
      <c r="B139" s="61">
        <v>1448</v>
      </c>
      <c r="C139" s="32" t="s">
        <v>229</v>
      </c>
      <c r="D139" s="670">
        <f t="shared" si="140"/>
        <v>428</v>
      </c>
      <c r="E139" s="55">
        <f t="shared" si="139"/>
        <v>1.0093913526743699</v>
      </c>
      <c r="F139" s="180"/>
      <c r="G139" s="49">
        <f>G143*0.334</f>
        <v>424.01789837610488</v>
      </c>
      <c r="H139" s="156">
        <f t="shared" si="141"/>
        <v>428</v>
      </c>
      <c r="I139" s="147"/>
      <c r="J139" s="147"/>
      <c r="K139" s="147"/>
      <c r="L139" s="147"/>
      <c r="T139" s="137"/>
      <c r="KN139" s="246"/>
      <c r="KO139" s="246"/>
      <c r="LB139" s="206" t="s">
        <v>437</v>
      </c>
      <c r="LC139" s="147" t="s">
        <v>437</v>
      </c>
      <c r="LD139" s="147" t="s">
        <v>437</v>
      </c>
      <c r="LE139" s="147" t="s">
        <v>437</v>
      </c>
      <c r="LF139" s="395" t="s">
        <v>437</v>
      </c>
      <c r="LG139" s="147" t="s">
        <v>437</v>
      </c>
      <c r="LH139" s="147" t="s">
        <v>437</v>
      </c>
      <c r="LI139" s="395" t="s">
        <v>437</v>
      </c>
      <c r="LJ139" s="395">
        <v>19</v>
      </c>
      <c r="LK139" s="395">
        <v>11</v>
      </c>
      <c r="LL139" s="395">
        <v>6</v>
      </c>
      <c r="LM139" s="147">
        <v>2</v>
      </c>
      <c r="LN139" s="395" t="s">
        <v>437</v>
      </c>
      <c r="LO139" s="147" t="s">
        <v>437</v>
      </c>
      <c r="LP139" s="147" t="s">
        <v>437</v>
      </c>
      <c r="LQ139" s="395" t="s">
        <v>437</v>
      </c>
      <c r="LR139" s="395" t="s">
        <v>437</v>
      </c>
      <c r="LS139" s="395" t="s">
        <v>437</v>
      </c>
      <c r="LT139" s="395" t="s">
        <v>437</v>
      </c>
      <c r="LU139" s="147" t="s">
        <v>437</v>
      </c>
      <c r="LV139" s="147" t="s">
        <v>437</v>
      </c>
      <c r="LW139" s="395" t="s">
        <v>437</v>
      </c>
      <c r="LX139" s="395" t="s">
        <v>437</v>
      </c>
      <c r="LY139" s="395" t="s">
        <v>437</v>
      </c>
      <c r="LZ139" s="395">
        <v>22</v>
      </c>
      <c r="MA139" s="147" t="s">
        <v>437</v>
      </c>
      <c r="MB139" s="147" t="s">
        <v>437</v>
      </c>
      <c r="MC139" s="147" t="s">
        <v>437</v>
      </c>
      <c r="MD139" s="147" t="s">
        <v>437</v>
      </c>
      <c r="ME139" s="147" t="s">
        <v>437</v>
      </c>
      <c r="MF139" s="207" t="s">
        <v>437</v>
      </c>
      <c r="MG139" s="206" t="s">
        <v>437</v>
      </c>
      <c r="MH139" s="147" t="s">
        <v>437</v>
      </c>
      <c r="MI139" s="147" t="s">
        <v>437</v>
      </c>
      <c r="MJ139" s="147" t="s">
        <v>437</v>
      </c>
      <c r="MK139" s="147" t="s">
        <v>437</v>
      </c>
      <c r="ML139" s="147" t="s">
        <v>437</v>
      </c>
      <c r="MM139" s="147" t="s">
        <v>437</v>
      </c>
      <c r="MN139" s="147">
        <v>12</v>
      </c>
      <c r="MO139" s="147">
        <v>24</v>
      </c>
      <c r="MP139" s="147" t="s">
        <v>437</v>
      </c>
      <c r="MQ139" s="147" t="s">
        <v>437</v>
      </c>
      <c r="MR139" s="395">
        <v>4</v>
      </c>
      <c r="MS139" s="395">
        <v>4</v>
      </c>
      <c r="MT139" s="395">
        <v>8</v>
      </c>
      <c r="MU139" s="395">
        <v>10</v>
      </c>
      <c r="MV139" s="395">
        <v>10</v>
      </c>
      <c r="MW139" s="395">
        <v>4</v>
      </c>
      <c r="MX139" s="147" t="s">
        <v>437</v>
      </c>
      <c r="MY139" s="395">
        <v>10</v>
      </c>
      <c r="MZ139" s="395">
        <v>23</v>
      </c>
      <c r="NA139" s="395">
        <v>16</v>
      </c>
      <c r="NB139" s="395">
        <v>18</v>
      </c>
      <c r="NC139" s="395" t="s">
        <v>437</v>
      </c>
      <c r="ND139" s="147" t="s">
        <v>437</v>
      </c>
      <c r="NE139" s="147" t="s">
        <v>437</v>
      </c>
      <c r="NF139" s="395" t="s">
        <v>437</v>
      </c>
      <c r="NG139" s="395" t="s">
        <v>437</v>
      </c>
      <c r="NH139" s="395" t="s">
        <v>437</v>
      </c>
      <c r="NI139" s="395" t="s">
        <v>437</v>
      </c>
      <c r="NJ139" s="207" t="s">
        <v>437</v>
      </c>
      <c r="NK139" s="206" t="s">
        <v>437</v>
      </c>
      <c r="NL139" s="147" t="s">
        <v>437</v>
      </c>
      <c r="NM139" s="147" t="s">
        <v>437</v>
      </c>
      <c r="NN139" s="147" t="s">
        <v>437</v>
      </c>
      <c r="NO139" s="147" t="s">
        <v>437</v>
      </c>
      <c r="NP139" s="147">
        <v>8</v>
      </c>
      <c r="NQ139" s="147">
        <v>4</v>
      </c>
      <c r="NR139" s="147" t="s">
        <v>437</v>
      </c>
      <c r="NS139" s="147" t="s">
        <v>437</v>
      </c>
      <c r="NT139" s="147" t="s">
        <v>437</v>
      </c>
      <c r="NU139" s="147" t="s">
        <v>437</v>
      </c>
      <c r="NV139" s="147" t="s">
        <v>437</v>
      </c>
      <c r="NW139" s="147" t="s">
        <v>437</v>
      </c>
      <c r="NX139" s="147" t="s">
        <v>437</v>
      </c>
      <c r="NY139" s="147" t="s">
        <v>437</v>
      </c>
      <c r="NZ139" s="147" t="s">
        <v>437</v>
      </c>
      <c r="OA139" s="147">
        <v>1</v>
      </c>
      <c r="OB139" s="147" t="s">
        <v>437</v>
      </c>
      <c r="OC139" s="147" t="s">
        <v>437</v>
      </c>
      <c r="OD139" s="147" t="s">
        <v>437</v>
      </c>
      <c r="OE139" s="147" t="s">
        <v>437</v>
      </c>
      <c r="OF139" s="147" t="s">
        <v>437</v>
      </c>
      <c r="OG139" s="147" t="s">
        <v>437</v>
      </c>
      <c r="OH139" s="147" t="s">
        <v>437</v>
      </c>
      <c r="OI139" s="147" t="s">
        <v>437</v>
      </c>
      <c r="OJ139" s="147" t="s">
        <v>437</v>
      </c>
      <c r="OK139" s="147" t="s">
        <v>437</v>
      </c>
      <c r="OL139" s="147" t="s">
        <v>437</v>
      </c>
      <c r="OM139" s="147" t="s">
        <v>437</v>
      </c>
      <c r="ON139" s="147" t="s">
        <v>437</v>
      </c>
      <c r="OO139" s="207">
        <v>11</v>
      </c>
      <c r="OP139" s="481">
        <v>11</v>
      </c>
      <c r="OQ139" s="482">
        <v>7</v>
      </c>
      <c r="OR139" s="482">
        <v>7</v>
      </c>
      <c r="OS139" s="482" t="s">
        <v>437</v>
      </c>
      <c r="OT139" s="482" t="s">
        <v>437</v>
      </c>
      <c r="OU139" s="482" t="s">
        <v>437</v>
      </c>
      <c r="OV139" s="482" t="s">
        <v>437</v>
      </c>
      <c r="OW139" s="482" t="s">
        <v>437</v>
      </c>
      <c r="OX139" s="482" t="s">
        <v>437</v>
      </c>
      <c r="OY139" s="482" t="s">
        <v>437</v>
      </c>
      <c r="OZ139" s="482" t="s">
        <v>437</v>
      </c>
      <c r="PA139" s="482" t="s">
        <v>437</v>
      </c>
      <c r="PB139" s="482" t="s">
        <v>437</v>
      </c>
      <c r="PC139" s="482" t="s">
        <v>437</v>
      </c>
      <c r="PD139" s="482" t="s">
        <v>437</v>
      </c>
      <c r="PE139" s="482" t="s">
        <v>437</v>
      </c>
      <c r="PF139" s="482" t="s">
        <v>437</v>
      </c>
      <c r="PG139" s="482" t="s">
        <v>437</v>
      </c>
      <c r="PH139" s="482" t="s">
        <v>437</v>
      </c>
      <c r="PI139" s="482" t="s">
        <v>437</v>
      </c>
      <c r="PJ139" s="482" t="s">
        <v>437</v>
      </c>
      <c r="PK139" s="482" t="s">
        <v>437</v>
      </c>
      <c r="PL139" s="482" t="s">
        <v>437</v>
      </c>
      <c r="PM139" s="482" t="s">
        <v>437</v>
      </c>
      <c r="PN139" s="482" t="s">
        <v>437</v>
      </c>
      <c r="PO139" s="482" t="s">
        <v>437</v>
      </c>
      <c r="PP139" s="482" t="s">
        <v>437</v>
      </c>
      <c r="PQ139" s="482" t="s">
        <v>437</v>
      </c>
      <c r="PR139" s="482" t="s">
        <v>437</v>
      </c>
      <c r="PS139" s="482">
        <v>1</v>
      </c>
      <c r="PT139" s="483">
        <v>18</v>
      </c>
      <c r="PU139" s="481">
        <v>16</v>
      </c>
      <c r="PV139" s="482" t="s">
        <v>437</v>
      </c>
      <c r="PW139" s="482" t="s">
        <v>437</v>
      </c>
      <c r="PX139" s="482" t="s">
        <v>437</v>
      </c>
      <c r="PY139" s="482">
        <v>8</v>
      </c>
      <c r="PZ139" s="482">
        <v>8</v>
      </c>
      <c r="QA139" s="482">
        <v>25</v>
      </c>
      <c r="QB139" s="482">
        <v>16</v>
      </c>
      <c r="QC139" s="482">
        <v>23</v>
      </c>
      <c r="QD139" s="482" t="s">
        <v>437</v>
      </c>
      <c r="QE139" s="482">
        <v>24</v>
      </c>
      <c r="QF139" s="482">
        <v>16</v>
      </c>
      <c r="QG139" s="482">
        <v>6</v>
      </c>
      <c r="QH139" s="482" t="s">
        <v>437</v>
      </c>
      <c r="QI139" s="482" t="s">
        <v>437</v>
      </c>
      <c r="QJ139" s="482" t="s">
        <v>437</v>
      </c>
      <c r="QK139" s="482" t="s">
        <v>437</v>
      </c>
      <c r="QL139" s="482" t="s">
        <v>437</v>
      </c>
      <c r="QM139" s="482">
        <v>8</v>
      </c>
      <c r="QN139" s="482">
        <v>6</v>
      </c>
      <c r="QO139" s="482" t="s">
        <v>437</v>
      </c>
      <c r="QP139" s="482" t="s">
        <v>437</v>
      </c>
      <c r="QQ139" s="482" t="s">
        <v>437</v>
      </c>
      <c r="QR139" s="482" t="s">
        <v>437</v>
      </c>
      <c r="QS139" s="482">
        <v>1</v>
      </c>
      <c r="QT139" s="482" t="s">
        <v>437</v>
      </c>
      <c r="QU139" s="482" t="s">
        <v>437</v>
      </c>
      <c r="QV139" s="483" t="s">
        <v>437</v>
      </c>
      <c r="QW139" s="301" t="s">
        <v>437</v>
      </c>
      <c r="QX139" s="219" t="s">
        <v>437</v>
      </c>
      <c r="QY139" s="219" t="s">
        <v>437</v>
      </c>
      <c r="QZ139" s="219" t="s">
        <v>437</v>
      </c>
      <c r="RA139" s="219" t="s">
        <v>437</v>
      </c>
      <c r="RB139" s="219" t="s">
        <v>437</v>
      </c>
      <c r="RC139" s="219" t="s">
        <v>437</v>
      </c>
      <c r="RD139" s="219" t="s">
        <v>437</v>
      </c>
      <c r="RE139" s="219" t="s">
        <v>437</v>
      </c>
      <c r="RF139" s="219" t="s">
        <v>437</v>
      </c>
      <c r="RG139" s="219" t="s">
        <v>437</v>
      </c>
      <c r="RH139" s="219" t="s">
        <v>437</v>
      </c>
      <c r="RI139" s="219" t="s">
        <v>437</v>
      </c>
      <c r="RJ139" s="219" t="s">
        <v>437</v>
      </c>
      <c r="RK139" s="219" t="s">
        <v>437</v>
      </c>
      <c r="RL139" s="219" t="s">
        <v>437</v>
      </c>
      <c r="RM139" s="219" t="s">
        <v>437</v>
      </c>
      <c r="RN139" s="219" t="s">
        <v>437</v>
      </c>
      <c r="RO139" s="219" t="s">
        <v>437</v>
      </c>
      <c r="RP139" s="219" t="s">
        <v>437</v>
      </c>
      <c r="RQ139" s="219" t="s">
        <v>437</v>
      </c>
      <c r="RR139" s="219" t="s">
        <v>437</v>
      </c>
      <c r="RS139" s="219" t="s">
        <v>437</v>
      </c>
      <c r="RT139" s="219" t="s">
        <v>437</v>
      </c>
      <c r="RU139" s="219" t="s">
        <v>437</v>
      </c>
      <c r="RV139" s="219" t="s">
        <v>437</v>
      </c>
      <c r="RW139" s="219" t="s">
        <v>437</v>
      </c>
      <c r="RX139" s="219" t="s">
        <v>437</v>
      </c>
      <c r="RY139" s="219" t="s">
        <v>437</v>
      </c>
      <c r="RZ139" s="219" t="s">
        <v>437</v>
      </c>
      <c r="SA139" s="316" t="s">
        <v>437</v>
      </c>
      <c r="AIW139" s="138"/>
      <c r="APN139" s="119">
        <v>0</v>
      </c>
      <c r="APO139" s="119">
        <v>0</v>
      </c>
      <c r="APP139" s="119">
        <v>0</v>
      </c>
      <c r="APQ139" s="119">
        <v>0</v>
      </c>
      <c r="APR139" s="119">
        <v>0</v>
      </c>
      <c r="APS139" s="119">
        <v>0</v>
      </c>
      <c r="APT139" s="119">
        <v>0</v>
      </c>
      <c r="APU139" s="119">
        <v>0</v>
      </c>
      <c r="APV139" s="119">
        <v>0</v>
      </c>
    </row>
    <row r="140" spans="1:1002 1106:1114" s="119" customFormat="1" ht="14.25" hidden="1" customHeight="1" outlineLevel="1" thickBot="1">
      <c r="A140" s="159"/>
      <c r="B140" s="181" t="s">
        <v>230</v>
      </c>
      <c r="C140" s="40" t="s">
        <v>231</v>
      </c>
      <c r="D140" s="670">
        <f t="shared" si="140"/>
        <v>78</v>
      </c>
      <c r="E140" s="55">
        <f t="shared" si="139"/>
        <v>0.91702690472425308</v>
      </c>
      <c r="F140" s="179"/>
      <c r="G140" s="49">
        <f>G143*0.067</f>
        <v>85.057482608380326</v>
      </c>
      <c r="H140" s="156">
        <f t="shared" si="141"/>
        <v>78</v>
      </c>
      <c r="I140" s="147"/>
      <c r="J140" s="147"/>
      <c r="K140" s="147"/>
      <c r="L140" s="147"/>
      <c r="T140" s="137"/>
      <c r="KN140" s="246"/>
      <c r="KO140" s="246"/>
      <c r="LB140" s="206" t="s">
        <v>437</v>
      </c>
      <c r="LC140" s="147" t="s">
        <v>437</v>
      </c>
      <c r="LD140" s="147" t="s">
        <v>437</v>
      </c>
      <c r="LE140" s="147" t="s">
        <v>437</v>
      </c>
      <c r="LF140" s="395" t="s">
        <v>437</v>
      </c>
      <c r="LG140" s="147" t="s">
        <v>437</v>
      </c>
      <c r="LH140" s="147" t="s">
        <v>437</v>
      </c>
      <c r="LI140" s="395" t="s">
        <v>437</v>
      </c>
      <c r="LJ140" s="395" t="s">
        <v>437</v>
      </c>
      <c r="LK140" s="395" t="s">
        <v>437</v>
      </c>
      <c r="LL140" s="395" t="s">
        <v>437</v>
      </c>
      <c r="LM140" s="395" t="s">
        <v>437</v>
      </c>
      <c r="LN140" s="395" t="s">
        <v>437</v>
      </c>
      <c r="LO140" s="147" t="s">
        <v>437</v>
      </c>
      <c r="LP140" s="147" t="s">
        <v>437</v>
      </c>
      <c r="LQ140" s="395" t="s">
        <v>437</v>
      </c>
      <c r="LR140" s="395" t="s">
        <v>437</v>
      </c>
      <c r="LS140" s="395" t="s">
        <v>437</v>
      </c>
      <c r="LT140" s="395">
        <v>8</v>
      </c>
      <c r="LU140" s="147" t="s">
        <v>437</v>
      </c>
      <c r="LV140" s="147" t="s">
        <v>437</v>
      </c>
      <c r="LW140" s="395">
        <v>8</v>
      </c>
      <c r="LX140" s="395">
        <v>2</v>
      </c>
      <c r="LY140" s="395" t="s">
        <v>437</v>
      </c>
      <c r="LZ140" s="395" t="s">
        <v>437</v>
      </c>
      <c r="MA140" s="147" t="s">
        <v>437</v>
      </c>
      <c r="MB140" s="147" t="s">
        <v>437</v>
      </c>
      <c r="MC140" s="147" t="s">
        <v>437</v>
      </c>
      <c r="MD140" s="147" t="s">
        <v>437</v>
      </c>
      <c r="ME140" s="147" t="s">
        <v>437</v>
      </c>
      <c r="MF140" s="207" t="s">
        <v>437</v>
      </c>
      <c r="MG140" s="206" t="s">
        <v>437</v>
      </c>
      <c r="MH140" s="147" t="s">
        <v>437</v>
      </c>
      <c r="MI140" s="147" t="s">
        <v>437</v>
      </c>
      <c r="MJ140" s="147" t="s">
        <v>437</v>
      </c>
      <c r="MK140" s="147" t="s">
        <v>437</v>
      </c>
      <c r="ML140" s="147" t="s">
        <v>437</v>
      </c>
      <c r="MM140" s="147" t="s">
        <v>437</v>
      </c>
      <c r="MN140" s="147" t="s">
        <v>437</v>
      </c>
      <c r="MO140" s="147" t="s">
        <v>437</v>
      </c>
      <c r="MP140" s="147" t="s">
        <v>437</v>
      </c>
      <c r="MQ140" s="147" t="s">
        <v>437</v>
      </c>
      <c r="MR140" s="395" t="s">
        <v>437</v>
      </c>
      <c r="MS140" s="395" t="s">
        <v>437</v>
      </c>
      <c r="MT140" s="395">
        <v>1</v>
      </c>
      <c r="MU140" s="395" t="s">
        <v>437</v>
      </c>
      <c r="MV140" s="395" t="s">
        <v>437</v>
      </c>
      <c r="MW140" s="395" t="s">
        <v>437</v>
      </c>
      <c r="MX140" s="147" t="s">
        <v>437</v>
      </c>
      <c r="MY140" s="395" t="s">
        <v>437</v>
      </c>
      <c r="MZ140" s="395" t="s">
        <v>437</v>
      </c>
      <c r="NA140" s="395" t="s">
        <v>437</v>
      </c>
      <c r="NB140" s="395" t="s">
        <v>437</v>
      </c>
      <c r="NC140" s="395" t="s">
        <v>437</v>
      </c>
      <c r="ND140" s="147" t="s">
        <v>437</v>
      </c>
      <c r="NE140" s="147" t="s">
        <v>437</v>
      </c>
      <c r="NF140" s="395" t="s">
        <v>437</v>
      </c>
      <c r="NG140" s="395" t="s">
        <v>437</v>
      </c>
      <c r="NH140" s="395" t="s">
        <v>437</v>
      </c>
      <c r="NI140" s="395" t="s">
        <v>437</v>
      </c>
      <c r="NJ140" s="396">
        <v>6</v>
      </c>
      <c r="NK140" s="206">
        <v>3</v>
      </c>
      <c r="NL140" s="147" t="s">
        <v>437</v>
      </c>
      <c r="NM140" s="147">
        <v>7</v>
      </c>
      <c r="NN140" s="147">
        <v>5</v>
      </c>
      <c r="NO140" s="147">
        <v>6</v>
      </c>
      <c r="NP140" s="147" t="s">
        <v>437</v>
      </c>
      <c r="NQ140" s="147" t="s">
        <v>437</v>
      </c>
      <c r="NR140" s="147" t="s">
        <v>437</v>
      </c>
      <c r="NS140" s="147" t="s">
        <v>437</v>
      </c>
      <c r="NT140" s="147" t="s">
        <v>437</v>
      </c>
      <c r="NU140" s="147" t="s">
        <v>437</v>
      </c>
      <c r="NV140" s="147" t="s">
        <v>437</v>
      </c>
      <c r="NW140" s="147" t="s">
        <v>437</v>
      </c>
      <c r="NX140" s="147" t="s">
        <v>437</v>
      </c>
      <c r="NY140" s="147" t="s">
        <v>437</v>
      </c>
      <c r="NZ140" s="147" t="s">
        <v>437</v>
      </c>
      <c r="OA140" s="147" t="s">
        <v>437</v>
      </c>
      <c r="OB140" s="147" t="s">
        <v>437</v>
      </c>
      <c r="OC140" s="147" t="s">
        <v>437</v>
      </c>
      <c r="OD140" s="147" t="s">
        <v>437</v>
      </c>
      <c r="OE140" s="147" t="s">
        <v>437</v>
      </c>
      <c r="OF140" s="147" t="s">
        <v>437</v>
      </c>
      <c r="OG140" s="147" t="s">
        <v>437</v>
      </c>
      <c r="OH140" s="147" t="s">
        <v>437</v>
      </c>
      <c r="OI140" s="147" t="s">
        <v>437</v>
      </c>
      <c r="OJ140" s="147" t="s">
        <v>437</v>
      </c>
      <c r="OK140" s="147" t="s">
        <v>437</v>
      </c>
      <c r="OL140" s="147" t="s">
        <v>437</v>
      </c>
      <c r="OM140" s="147" t="s">
        <v>437</v>
      </c>
      <c r="ON140" s="147" t="s">
        <v>437</v>
      </c>
      <c r="OO140" s="207" t="s">
        <v>437</v>
      </c>
      <c r="OP140" s="481" t="s">
        <v>437</v>
      </c>
      <c r="OQ140" s="482" t="s">
        <v>437</v>
      </c>
      <c r="OR140" s="482" t="s">
        <v>437</v>
      </c>
      <c r="OS140" s="482" t="s">
        <v>437</v>
      </c>
      <c r="OT140" s="482" t="s">
        <v>437</v>
      </c>
      <c r="OU140" s="482" t="s">
        <v>437</v>
      </c>
      <c r="OV140" s="482" t="s">
        <v>437</v>
      </c>
      <c r="OW140" s="482" t="s">
        <v>437</v>
      </c>
      <c r="OX140" s="482" t="s">
        <v>437</v>
      </c>
      <c r="OY140" s="482">
        <v>8</v>
      </c>
      <c r="OZ140" s="482">
        <v>6</v>
      </c>
      <c r="PA140" s="482" t="s">
        <v>437</v>
      </c>
      <c r="PB140" s="482" t="s">
        <v>437</v>
      </c>
      <c r="PC140" s="482" t="s">
        <v>437</v>
      </c>
      <c r="PD140" s="482" t="s">
        <v>437</v>
      </c>
      <c r="PE140" s="482" t="s">
        <v>437</v>
      </c>
      <c r="PF140" s="482" t="s">
        <v>437</v>
      </c>
      <c r="PG140" s="482" t="s">
        <v>437</v>
      </c>
      <c r="PH140" s="482" t="s">
        <v>437</v>
      </c>
      <c r="PI140" s="482" t="s">
        <v>437</v>
      </c>
      <c r="PJ140" s="482" t="s">
        <v>437</v>
      </c>
      <c r="PK140" s="482" t="s">
        <v>437</v>
      </c>
      <c r="PL140" s="482" t="s">
        <v>437</v>
      </c>
      <c r="PM140" s="482" t="s">
        <v>437</v>
      </c>
      <c r="PN140" s="482" t="s">
        <v>437</v>
      </c>
      <c r="PO140" s="482" t="s">
        <v>437</v>
      </c>
      <c r="PP140" s="482" t="s">
        <v>437</v>
      </c>
      <c r="PQ140" s="482" t="s">
        <v>437</v>
      </c>
      <c r="PR140" s="482" t="s">
        <v>437</v>
      </c>
      <c r="PS140" s="482" t="s">
        <v>437</v>
      </c>
      <c r="PT140" s="483" t="s">
        <v>437</v>
      </c>
      <c r="PU140" s="481" t="s">
        <v>437</v>
      </c>
      <c r="PV140" s="482" t="s">
        <v>437</v>
      </c>
      <c r="PW140" s="482" t="s">
        <v>437</v>
      </c>
      <c r="PX140" s="482" t="s">
        <v>437</v>
      </c>
      <c r="PY140" s="482">
        <v>1</v>
      </c>
      <c r="PZ140" s="482" t="s">
        <v>437</v>
      </c>
      <c r="QA140" s="482" t="s">
        <v>437</v>
      </c>
      <c r="QB140" s="482" t="s">
        <v>437</v>
      </c>
      <c r="QC140" s="482" t="s">
        <v>437</v>
      </c>
      <c r="QD140" s="482" t="s">
        <v>437</v>
      </c>
      <c r="QE140" s="482">
        <v>3</v>
      </c>
      <c r="QF140" s="482">
        <v>4</v>
      </c>
      <c r="QG140" s="482">
        <v>1</v>
      </c>
      <c r="QH140" s="482">
        <v>5</v>
      </c>
      <c r="QI140" s="482">
        <v>2</v>
      </c>
      <c r="QJ140" s="482" t="s">
        <v>437</v>
      </c>
      <c r="QK140" s="482" t="s">
        <v>437</v>
      </c>
      <c r="QL140" s="482">
        <v>1</v>
      </c>
      <c r="QM140" s="482" t="s">
        <v>437</v>
      </c>
      <c r="QN140" s="482" t="s">
        <v>437</v>
      </c>
      <c r="QO140" s="482" t="s">
        <v>437</v>
      </c>
      <c r="QP140" s="482" t="s">
        <v>437</v>
      </c>
      <c r="QQ140" s="482" t="s">
        <v>437</v>
      </c>
      <c r="QR140" s="482" t="s">
        <v>437</v>
      </c>
      <c r="QS140" s="482">
        <v>1</v>
      </c>
      <c r="QT140" s="482" t="s">
        <v>437</v>
      </c>
      <c r="QU140" s="482" t="s">
        <v>437</v>
      </c>
      <c r="QV140" s="483" t="s">
        <v>437</v>
      </c>
      <c r="QW140" s="301" t="s">
        <v>437</v>
      </c>
      <c r="QX140" s="219" t="s">
        <v>437</v>
      </c>
      <c r="QY140" s="219" t="s">
        <v>437</v>
      </c>
      <c r="QZ140" s="219" t="s">
        <v>437</v>
      </c>
      <c r="RA140" s="219" t="s">
        <v>437</v>
      </c>
      <c r="RB140" s="219" t="s">
        <v>437</v>
      </c>
      <c r="RC140" s="219" t="s">
        <v>437</v>
      </c>
      <c r="RD140" s="219" t="s">
        <v>437</v>
      </c>
      <c r="RE140" s="219" t="s">
        <v>437</v>
      </c>
      <c r="RF140" s="219" t="s">
        <v>437</v>
      </c>
      <c r="RG140" s="219" t="s">
        <v>437</v>
      </c>
      <c r="RH140" s="219" t="s">
        <v>437</v>
      </c>
      <c r="RI140" s="219" t="s">
        <v>437</v>
      </c>
      <c r="RJ140" s="219" t="s">
        <v>437</v>
      </c>
      <c r="RK140" s="219" t="s">
        <v>437</v>
      </c>
      <c r="RL140" s="219" t="s">
        <v>437</v>
      </c>
      <c r="RM140" s="219" t="s">
        <v>437</v>
      </c>
      <c r="RN140" s="219" t="s">
        <v>437</v>
      </c>
      <c r="RO140" s="219" t="s">
        <v>437</v>
      </c>
      <c r="RP140" s="219" t="s">
        <v>437</v>
      </c>
      <c r="RQ140" s="219" t="s">
        <v>437</v>
      </c>
      <c r="RR140" s="219" t="s">
        <v>437</v>
      </c>
      <c r="RS140" s="219" t="s">
        <v>437</v>
      </c>
      <c r="RT140" s="219" t="s">
        <v>437</v>
      </c>
      <c r="RU140" s="219" t="s">
        <v>437</v>
      </c>
      <c r="RV140" s="219" t="s">
        <v>437</v>
      </c>
      <c r="RW140" s="219" t="s">
        <v>437</v>
      </c>
      <c r="RX140" s="219" t="s">
        <v>437</v>
      </c>
      <c r="RY140" s="219" t="s">
        <v>437</v>
      </c>
      <c r="RZ140" s="219" t="s">
        <v>437</v>
      </c>
      <c r="SA140" s="316" t="s">
        <v>437</v>
      </c>
      <c r="AIW140" s="138"/>
      <c r="APN140" s="119">
        <v>0</v>
      </c>
      <c r="APO140" s="119">
        <v>0</v>
      </c>
      <c r="APP140" s="119">
        <v>0</v>
      </c>
      <c r="APQ140" s="119">
        <v>0</v>
      </c>
      <c r="APR140" s="119">
        <v>0</v>
      </c>
      <c r="APS140" s="119">
        <v>0</v>
      </c>
      <c r="APT140" s="119">
        <v>0</v>
      </c>
      <c r="APU140" s="119">
        <v>0</v>
      </c>
      <c r="APV140" s="119">
        <v>0</v>
      </c>
    </row>
    <row r="141" spans="1:1002 1106:1114" s="119" customFormat="1" ht="14.25" hidden="1" customHeight="1" outlineLevel="1" thickBot="1">
      <c r="A141" s="159"/>
      <c r="B141" s="160">
        <f>D143</f>
        <v>1086</v>
      </c>
      <c r="C141" s="40" t="s">
        <v>232</v>
      </c>
      <c r="D141" s="670">
        <f t="shared" si="140"/>
        <v>7</v>
      </c>
      <c r="E141" s="55">
        <f t="shared" si="139"/>
        <v>9.8462824705969482E-2</v>
      </c>
      <c r="F141" s="179"/>
      <c r="G141" s="49">
        <f>G143*0.056</f>
        <v>71.092821284616392</v>
      </c>
      <c r="H141" s="156">
        <f t="shared" si="141"/>
        <v>7</v>
      </c>
      <c r="I141" s="147"/>
      <c r="J141" s="147"/>
      <c r="K141" s="147"/>
      <c r="L141" s="147"/>
      <c r="T141" s="137"/>
      <c r="KN141" s="246"/>
      <c r="KO141" s="246"/>
      <c r="LB141" s="206" t="s">
        <v>437</v>
      </c>
      <c r="LC141" s="147" t="s">
        <v>437</v>
      </c>
      <c r="LD141" s="147" t="s">
        <v>437</v>
      </c>
      <c r="LE141" s="147" t="s">
        <v>437</v>
      </c>
      <c r="LF141" s="395" t="s">
        <v>437</v>
      </c>
      <c r="LG141" s="147" t="s">
        <v>437</v>
      </c>
      <c r="LH141" s="147" t="s">
        <v>437</v>
      </c>
      <c r="LI141" s="395" t="s">
        <v>437</v>
      </c>
      <c r="LJ141" s="395" t="s">
        <v>437</v>
      </c>
      <c r="LK141" s="395" t="s">
        <v>437</v>
      </c>
      <c r="LL141" s="395" t="s">
        <v>437</v>
      </c>
      <c r="LM141" s="395" t="s">
        <v>437</v>
      </c>
      <c r="LN141" s="395" t="s">
        <v>437</v>
      </c>
      <c r="LO141" s="147" t="s">
        <v>437</v>
      </c>
      <c r="LP141" s="147" t="s">
        <v>437</v>
      </c>
      <c r="LQ141" s="395" t="s">
        <v>437</v>
      </c>
      <c r="LR141" s="395" t="s">
        <v>437</v>
      </c>
      <c r="LS141" s="395" t="s">
        <v>437</v>
      </c>
      <c r="LT141" s="395" t="s">
        <v>437</v>
      </c>
      <c r="LU141" s="147" t="s">
        <v>437</v>
      </c>
      <c r="LV141" s="147" t="s">
        <v>437</v>
      </c>
      <c r="LW141" s="395" t="s">
        <v>437</v>
      </c>
      <c r="LX141" s="395" t="s">
        <v>437</v>
      </c>
      <c r="LY141" s="395" t="s">
        <v>437</v>
      </c>
      <c r="LZ141" s="395" t="s">
        <v>437</v>
      </c>
      <c r="MA141" s="147" t="s">
        <v>437</v>
      </c>
      <c r="MB141" s="147" t="s">
        <v>437</v>
      </c>
      <c r="MC141" s="147" t="s">
        <v>437</v>
      </c>
      <c r="MD141" s="147" t="s">
        <v>437</v>
      </c>
      <c r="ME141" s="147" t="s">
        <v>437</v>
      </c>
      <c r="MF141" s="207" t="s">
        <v>437</v>
      </c>
      <c r="MG141" s="206" t="s">
        <v>437</v>
      </c>
      <c r="MH141" s="147" t="s">
        <v>437</v>
      </c>
      <c r="MI141" s="147" t="s">
        <v>437</v>
      </c>
      <c r="MJ141" s="147" t="s">
        <v>437</v>
      </c>
      <c r="MK141" s="147" t="s">
        <v>437</v>
      </c>
      <c r="ML141" s="147" t="s">
        <v>437</v>
      </c>
      <c r="MM141" s="147" t="s">
        <v>437</v>
      </c>
      <c r="MN141" s="147" t="s">
        <v>437</v>
      </c>
      <c r="MO141" s="147" t="s">
        <v>437</v>
      </c>
      <c r="MP141" s="147" t="s">
        <v>437</v>
      </c>
      <c r="MQ141" s="147" t="s">
        <v>437</v>
      </c>
      <c r="MR141" s="395" t="s">
        <v>437</v>
      </c>
      <c r="MS141" s="395" t="s">
        <v>437</v>
      </c>
      <c r="MT141" s="395" t="s">
        <v>437</v>
      </c>
      <c r="MU141" s="395" t="s">
        <v>437</v>
      </c>
      <c r="MV141" s="395" t="s">
        <v>437</v>
      </c>
      <c r="MW141" s="395" t="s">
        <v>437</v>
      </c>
      <c r="MX141" s="147" t="s">
        <v>437</v>
      </c>
      <c r="MY141" s="395" t="s">
        <v>437</v>
      </c>
      <c r="MZ141" s="395" t="s">
        <v>437</v>
      </c>
      <c r="NA141" s="395" t="s">
        <v>437</v>
      </c>
      <c r="NB141" s="395" t="s">
        <v>437</v>
      </c>
      <c r="NC141" s="395" t="s">
        <v>437</v>
      </c>
      <c r="ND141" s="147" t="s">
        <v>437</v>
      </c>
      <c r="NE141" s="147" t="s">
        <v>437</v>
      </c>
      <c r="NF141" s="395" t="s">
        <v>437</v>
      </c>
      <c r="NG141" s="395" t="s">
        <v>437</v>
      </c>
      <c r="NH141" s="395" t="s">
        <v>437</v>
      </c>
      <c r="NI141" s="395" t="s">
        <v>437</v>
      </c>
      <c r="NJ141" s="207" t="s">
        <v>437</v>
      </c>
      <c r="NK141" s="206" t="s">
        <v>437</v>
      </c>
      <c r="NL141" s="147" t="s">
        <v>437</v>
      </c>
      <c r="NM141" s="147" t="s">
        <v>437</v>
      </c>
      <c r="NN141" s="147" t="s">
        <v>437</v>
      </c>
      <c r="NO141" s="147" t="s">
        <v>437</v>
      </c>
      <c r="NP141" s="147" t="s">
        <v>437</v>
      </c>
      <c r="NQ141" s="147" t="s">
        <v>437</v>
      </c>
      <c r="NR141" s="147" t="s">
        <v>437</v>
      </c>
      <c r="NS141" s="147" t="s">
        <v>437</v>
      </c>
      <c r="NT141" s="147" t="s">
        <v>437</v>
      </c>
      <c r="NU141" s="147" t="s">
        <v>437</v>
      </c>
      <c r="NV141" s="147" t="s">
        <v>437</v>
      </c>
      <c r="NW141" s="147" t="s">
        <v>437</v>
      </c>
      <c r="NX141" s="147" t="s">
        <v>437</v>
      </c>
      <c r="NY141" s="147" t="s">
        <v>437</v>
      </c>
      <c r="NZ141" s="147" t="s">
        <v>437</v>
      </c>
      <c r="OA141" s="147" t="s">
        <v>437</v>
      </c>
      <c r="OB141" s="147" t="s">
        <v>437</v>
      </c>
      <c r="OC141" s="147" t="s">
        <v>437</v>
      </c>
      <c r="OD141" s="147" t="s">
        <v>437</v>
      </c>
      <c r="OE141" s="147" t="s">
        <v>437</v>
      </c>
      <c r="OF141" s="147" t="s">
        <v>437</v>
      </c>
      <c r="OG141" s="147" t="s">
        <v>437</v>
      </c>
      <c r="OH141" s="147" t="s">
        <v>437</v>
      </c>
      <c r="OI141" s="147" t="s">
        <v>437</v>
      </c>
      <c r="OJ141" s="147" t="s">
        <v>437</v>
      </c>
      <c r="OK141" s="147" t="s">
        <v>437</v>
      </c>
      <c r="OL141" s="147" t="s">
        <v>437</v>
      </c>
      <c r="OM141" s="147" t="s">
        <v>437</v>
      </c>
      <c r="ON141" s="147" t="s">
        <v>437</v>
      </c>
      <c r="OO141" s="207" t="s">
        <v>437</v>
      </c>
      <c r="OP141" s="481" t="s">
        <v>437</v>
      </c>
      <c r="OQ141" s="482" t="s">
        <v>437</v>
      </c>
      <c r="OR141" s="482" t="s">
        <v>437</v>
      </c>
      <c r="OS141" s="482" t="s">
        <v>437</v>
      </c>
      <c r="OT141" s="482" t="s">
        <v>437</v>
      </c>
      <c r="OU141" s="482" t="s">
        <v>437</v>
      </c>
      <c r="OV141" s="482" t="s">
        <v>437</v>
      </c>
      <c r="OW141" s="482" t="s">
        <v>437</v>
      </c>
      <c r="OX141" s="482" t="s">
        <v>437</v>
      </c>
      <c r="OY141" s="482" t="s">
        <v>437</v>
      </c>
      <c r="OZ141" s="482" t="s">
        <v>437</v>
      </c>
      <c r="PA141" s="482" t="s">
        <v>437</v>
      </c>
      <c r="PB141" s="482" t="s">
        <v>437</v>
      </c>
      <c r="PC141" s="482" t="s">
        <v>437</v>
      </c>
      <c r="PD141" s="482" t="s">
        <v>437</v>
      </c>
      <c r="PE141" s="482" t="s">
        <v>437</v>
      </c>
      <c r="PF141" s="482" t="s">
        <v>437</v>
      </c>
      <c r="PG141" s="482" t="s">
        <v>437</v>
      </c>
      <c r="PH141" s="482" t="s">
        <v>437</v>
      </c>
      <c r="PI141" s="482" t="s">
        <v>437</v>
      </c>
      <c r="PJ141" s="482" t="s">
        <v>437</v>
      </c>
      <c r="PK141" s="482" t="s">
        <v>437</v>
      </c>
      <c r="PL141" s="482" t="s">
        <v>437</v>
      </c>
      <c r="PM141" s="482" t="s">
        <v>437</v>
      </c>
      <c r="PN141" s="482" t="s">
        <v>437</v>
      </c>
      <c r="PO141" s="482" t="s">
        <v>437</v>
      </c>
      <c r="PP141" s="482" t="s">
        <v>437</v>
      </c>
      <c r="PQ141" s="482" t="s">
        <v>437</v>
      </c>
      <c r="PR141" s="482" t="s">
        <v>437</v>
      </c>
      <c r="PS141" s="482" t="s">
        <v>437</v>
      </c>
      <c r="PT141" s="483" t="s">
        <v>437</v>
      </c>
      <c r="PU141" s="481" t="s">
        <v>437</v>
      </c>
      <c r="PV141" s="482" t="s">
        <v>437</v>
      </c>
      <c r="PW141" s="482" t="s">
        <v>437</v>
      </c>
      <c r="PX141" s="482" t="s">
        <v>437</v>
      </c>
      <c r="PY141" s="482" t="s">
        <v>437</v>
      </c>
      <c r="PZ141" s="482" t="s">
        <v>437</v>
      </c>
      <c r="QA141" s="482" t="s">
        <v>437</v>
      </c>
      <c r="QB141" s="482" t="s">
        <v>437</v>
      </c>
      <c r="QC141" s="482" t="s">
        <v>437</v>
      </c>
      <c r="QD141" s="482" t="s">
        <v>437</v>
      </c>
      <c r="QE141" s="482" t="s">
        <v>437</v>
      </c>
      <c r="QF141" s="482" t="s">
        <v>437</v>
      </c>
      <c r="QG141" s="482" t="s">
        <v>437</v>
      </c>
      <c r="QH141" s="482" t="s">
        <v>437</v>
      </c>
      <c r="QI141" s="482" t="s">
        <v>437</v>
      </c>
      <c r="QJ141" s="482" t="s">
        <v>437</v>
      </c>
      <c r="QK141" s="482" t="s">
        <v>437</v>
      </c>
      <c r="QL141" s="482" t="s">
        <v>437</v>
      </c>
      <c r="QM141" s="482" t="s">
        <v>437</v>
      </c>
      <c r="QN141" s="482" t="s">
        <v>437</v>
      </c>
      <c r="QO141" s="482" t="s">
        <v>437</v>
      </c>
      <c r="QP141" s="482" t="s">
        <v>437</v>
      </c>
      <c r="QQ141" s="482" t="s">
        <v>437</v>
      </c>
      <c r="QR141" s="482" t="s">
        <v>437</v>
      </c>
      <c r="QS141" s="482" t="s">
        <v>437</v>
      </c>
      <c r="QT141" s="482">
        <v>1</v>
      </c>
      <c r="QU141" s="482">
        <v>1</v>
      </c>
      <c r="QV141" s="483" t="s">
        <v>437</v>
      </c>
      <c r="QW141" s="301" t="s">
        <v>437</v>
      </c>
      <c r="QX141" s="219">
        <v>1</v>
      </c>
      <c r="QY141" s="219" t="s">
        <v>437</v>
      </c>
      <c r="QZ141" s="219" t="s">
        <v>437</v>
      </c>
      <c r="RA141" s="219">
        <v>2</v>
      </c>
      <c r="RB141" s="219">
        <v>1</v>
      </c>
      <c r="RC141" s="219">
        <v>1</v>
      </c>
      <c r="RD141" s="219" t="s">
        <v>437</v>
      </c>
      <c r="RE141" s="219" t="s">
        <v>437</v>
      </c>
      <c r="RF141" s="219" t="s">
        <v>437</v>
      </c>
      <c r="RG141" s="219" t="s">
        <v>437</v>
      </c>
      <c r="RH141" s="219" t="s">
        <v>437</v>
      </c>
      <c r="RI141" s="219" t="s">
        <v>437</v>
      </c>
      <c r="RJ141" s="219" t="s">
        <v>437</v>
      </c>
      <c r="RK141" s="219" t="s">
        <v>437</v>
      </c>
      <c r="RL141" s="219" t="s">
        <v>437</v>
      </c>
      <c r="RM141" s="219" t="s">
        <v>437</v>
      </c>
      <c r="RN141" s="219" t="s">
        <v>437</v>
      </c>
      <c r="RO141" s="219" t="s">
        <v>437</v>
      </c>
      <c r="RP141" s="219" t="s">
        <v>437</v>
      </c>
      <c r="RQ141" s="219" t="s">
        <v>437</v>
      </c>
      <c r="RR141" s="219" t="s">
        <v>437</v>
      </c>
      <c r="RS141" s="219" t="s">
        <v>437</v>
      </c>
      <c r="RT141" s="219" t="s">
        <v>437</v>
      </c>
      <c r="RU141" s="219" t="s">
        <v>437</v>
      </c>
      <c r="RV141" s="219" t="s">
        <v>437</v>
      </c>
      <c r="RW141" s="219" t="s">
        <v>437</v>
      </c>
      <c r="RX141" s="219" t="s">
        <v>437</v>
      </c>
      <c r="RY141" s="219" t="s">
        <v>437</v>
      </c>
      <c r="RZ141" s="219" t="s">
        <v>437</v>
      </c>
      <c r="SA141" s="316" t="s">
        <v>437</v>
      </c>
      <c r="AIW141" s="138"/>
      <c r="APN141" s="119">
        <v>0</v>
      </c>
      <c r="APO141" s="119">
        <v>0</v>
      </c>
      <c r="APP141" s="119">
        <v>0</v>
      </c>
      <c r="APQ141" s="119">
        <v>0</v>
      </c>
      <c r="APR141" s="119">
        <v>0</v>
      </c>
      <c r="APS141" s="119">
        <v>3.5623675733333338</v>
      </c>
      <c r="APT141" s="119">
        <v>0</v>
      </c>
      <c r="APU141" s="119">
        <v>0</v>
      </c>
      <c r="APV141" s="119">
        <v>0</v>
      </c>
    </row>
    <row r="142" spans="1:1002 1106:1114" s="119" customFormat="1" ht="14.25" hidden="1" customHeight="1" outlineLevel="1" thickBot="1">
      <c r="A142" s="161" t="s">
        <v>233</v>
      </c>
      <c r="B142" s="162">
        <f>SUM(B141/(B137*E144/100))</f>
        <v>0.85544502104546294</v>
      </c>
      <c r="C142" s="32" t="s">
        <v>234</v>
      </c>
      <c r="D142" s="670">
        <f t="shared" si="140"/>
        <v>130</v>
      </c>
      <c r="E142" s="55">
        <f t="shared" si="139"/>
        <v>0.58515050110976152</v>
      </c>
      <c r="F142" s="179"/>
      <c r="G142" s="49">
        <f>G143*0.175</f>
        <v>222.1650665144262</v>
      </c>
      <c r="H142" s="156">
        <f t="shared" si="141"/>
        <v>130</v>
      </c>
      <c r="I142" s="147"/>
      <c r="J142" s="147"/>
      <c r="K142" s="147"/>
      <c r="L142" s="147"/>
      <c r="T142" s="137"/>
      <c r="KN142" s="246"/>
      <c r="KO142" s="246"/>
      <c r="LB142" s="206" t="s">
        <v>437</v>
      </c>
      <c r="LC142" s="147" t="s">
        <v>437</v>
      </c>
      <c r="LD142" s="147" t="s">
        <v>437</v>
      </c>
      <c r="LE142" s="147" t="s">
        <v>437</v>
      </c>
      <c r="LF142" s="395" t="s">
        <v>437</v>
      </c>
      <c r="LG142" s="147" t="s">
        <v>437</v>
      </c>
      <c r="LH142" s="147" t="s">
        <v>437</v>
      </c>
      <c r="LI142" s="395" t="s">
        <v>437</v>
      </c>
      <c r="LJ142" s="395" t="s">
        <v>437</v>
      </c>
      <c r="LK142" s="395" t="s">
        <v>437</v>
      </c>
      <c r="LL142" s="395" t="s">
        <v>437</v>
      </c>
      <c r="LM142" s="395" t="s">
        <v>437</v>
      </c>
      <c r="LN142" s="395" t="s">
        <v>437</v>
      </c>
      <c r="LO142" s="147" t="s">
        <v>437</v>
      </c>
      <c r="LP142" s="147" t="s">
        <v>437</v>
      </c>
      <c r="LQ142" s="395" t="s">
        <v>437</v>
      </c>
      <c r="LR142" s="395" t="s">
        <v>437</v>
      </c>
      <c r="LS142" s="395">
        <v>9</v>
      </c>
      <c r="LT142" s="395" t="s">
        <v>437</v>
      </c>
      <c r="LU142" s="147" t="s">
        <v>437</v>
      </c>
      <c r="LV142" s="147" t="s">
        <v>437</v>
      </c>
      <c r="LW142" s="395" t="s">
        <v>437</v>
      </c>
      <c r="LX142" s="395" t="s">
        <v>437</v>
      </c>
      <c r="LY142" s="395" t="s">
        <v>437</v>
      </c>
      <c r="LZ142" s="395" t="s">
        <v>437</v>
      </c>
      <c r="MA142" s="147" t="s">
        <v>437</v>
      </c>
      <c r="MB142" s="147" t="s">
        <v>437</v>
      </c>
      <c r="MC142" s="147" t="s">
        <v>437</v>
      </c>
      <c r="MD142" s="147" t="s">
        <v>437</v>
      </c>
      <c r="ME142" s="147" t="s">
        <v>437</v>
      </c>
      <c r="MF142" s="207" t="s">
        <v>437</v>
      </c>
      <c r="MG142" s="206" t="s">
        <v>437</v>
      </c>
      <c r="MH142" s="147" t="s">
        <v>437</v>
      </c>
      <c r="MI142" s="147" t="s">
        <v>437</v>
      </c>
      <c r="MJ142" s="147" t="s">
        <v>437</v>
      </c>
      <c r="MK142" s="147">
        <v>1</v>
      </c>
      <c r="ML142" s="147">
        <v>8</v>
      </c>
      <c r="MM142" s="147">
        <v>8</v>
      </c>
      <c r="MN142" s="147">
        <v>8</v>
      </c>
      <c r="MO142" s="147">
        <v>8</v>
      </c>
      <c r="MP142" s="147" t="s">
        <v>437</v>
      </c>
      <c r="MQ142" s="147" t="s">
        <v>437</v>
      </c>
      <c r="MR142" s="395">
        <v>3</v>
      </c>
      <c r="MS142" s="395">
        <v>3</v>
      </c>
      <c r="MT142" s="395" t="s">
        <v>437</v>
      </c>
      <c r="MU142" s="395" t="s">
        <v>437</v>
      </c>
      <c r="MV142" s="395" t="s">
        <v>437</v>
      </c>
      <c r="MW142" s="395" t="s">
        <v>437</v>
      </c>
      <c r="MX142" s="147" t="s">
        <v>437</v>
      </c>
      <c r="MY142" s="395">
        <v>3</v>
      </c>
      <c r="MZ142" s="395" t="s">
        <v>437</v>
      </c>
      <c r="NA142" s="395" t="s">
        <v>437</v>
      </c>
      <c r="NB142" s="395" t="s">
        <v>437</v>
      </c>
      <c r="NC142" s="395" t="s">
        <v>437</v>
      </c>
      <c r="ND142" s="147" t="s">
        <v>437</v>
      </c>
      <c r="NE142" s="147" t="s">
        <v>437</v>
      </c>
      <c r="NF142" s="147" t="s">
        <v>437</v>
      </c>
      <c r="NG142" s="147" t="s">
        <v>437</v>
      </c>
      <c r="NH142" s="147" t="s">
        <v>437</v>
      </c>
      <c r="NI142" s="147">
        <v>1</v>
      </c>
      <c r="NJ142" s="207" t="s">
        <v>437</v>
      </c>
      <c r="NK142" s="206">
        <v>4</v>
      </c>
      <c r="NL142" s="147" t="s">
        <v>437</v>
      </c>
      <c r="NM142" s="147">
        <v>7</v>
      </c>
      <c r="NN142" s="147" t="s">
        <v>437</v>
      </c>
      <c r="NO142" s="147" t="s">
        <v>437</v>
      </c>
      <c r="NP142" s="147">
        <v>2</v>
      </c>
      <c r="NQ142" s="147">
        <v>4</v>
      </c>
      <c r="NR142" s="147">
        <v>3</v>
      </c>
      <c r="NS142" s="147" t="s">
        <v>437</v>
      </c>
      <c r="NT142" s="147" t="s">
        <v>437</v>
      </c>
      <c r="NU142" s="147" t="s">
        <v>437</v>
      </c>
      <c r="NV142" s="147" t="s">
        <v>437</v>
      </c>
      <c r="NW142" s="147" t="s">
        <v>437</v>
      </c>
      <c r="NX142" s="147" t="s">
        <v>437</v>
      </c>
      <c r="NY142" s="147" t="s">
        <v>437</v>
      </c>
      <c r="NZ142" s="147" t="s">
        <v>437</v>
      </c>
      <c r="OA142" s="147">
        <v>1</v>
      </c>
      <c r="OB142" s="147" t="s">
        <v>437</v>
      </c>
      <c r="OC142" s="147">
        <v>1</v>
      </c>
      <c r="OD142" s="147" t="s">
        <v>437</v>
      </c>
      <c r="OE142" s="147" t="s">
        <v>437</v>
      </c>
      <c r="OF142" s="147" t="s">
        <v>437</v>
      </c>
      <c r="OG142" s="147" t="s">
        <v>437</v>
      </c>
      <c r="OH142" s="147" t="s">
        <v>437</v>
      </c>
      <c r="OI142" s="147" t="s">
        <v>437</v>
      </c>
      <c r="OJ142" s="147" t="s">
        <v>437</v>
      </c>
      <c r="OK142" s="147" t="s">
        <v>437</v>
      </c>
      <c r="OL142" s="147" t="s">
        <v>437</v>
      </c>
      <c r="OM142" s="147" t="s">
        <v>437</v>
      </c>
      <c r="ON142" s="147" t="s">
        <v>437</v>
      </c>
      <c r="OO142" s="207" t="s">
        <v>437</v>
      </c>
      <c r="OP142" s="481" t="s">
        <v>437</v>
      </c>
      <c r="OQ142" s="482" t="s">
        <v>437</v>
      </c>
      <c r="OR142" s="482" t="s">
        <v>437</v>
      </c>
      <c r="OS142" s="482" t="s">
        <v>437</v>
      </c>
      <c r="OT142" s="482" t="s">
        <v>437</v>
      </c>
      <c r="OU142" s="482" t="s">
        <v>437</v>
      </c>
      <c r="OV142" s="482" t="s">
        <v>437</v>
      </c>
      <c r="OW142" s="482" t="s">
        <v>437</v>
      </c>
      <c r="OX142" s="482" t="s">
        <v>437</v>
      </c>
      <c r="OY142" s="482" t="s">
        <v>437</v>
      </c>
      <c r="OZ142" s="482" t="s">
        <v>437</v>
      </c>
      <c r="PA142" s="482" t="s">
        <v>437</v>
      </c>
      <c r="PB142" s="482" t="s">
        <v>437</v>
      </c>
      <c r="PC142" s="482" t="s">
        <v>437</v>
      </c>
      <c r="PD142" s="482" t="s">
        <v>437</v>
      </c>
      <c r="PE142" s="482" t="s">
        <v>437</v>
      </c>
      <c r="PF142" s="482" t="s">
        <v>437</v>
      </c>
      <c r="PG142" s="482" t="s">
        <v>437</v>
      </c>
      <c r="PH142" s="482" t="s">
        <v>437</v>
      </c>
      <c r="PI142" s="482" t="s">
        <v>437</v>
      </c>
      <c r="PJ142" s="482" t="s">
        <v>437</v>
      </c>
      <c r="PK142" s="482" t="s">
        <v>437</v>
      </c>
      <c r="PL142" s="482" t="s">
        <v>437</v>
      </c>
      <c r="PM142" s="482" t="s">
        <v>437</v>
      </c>
      <c r="PN142" s="482" t="s">
        <v>437</v>
      </c>
      <c r="PO142" s="482" t="s">
        <v>437</v>
      </c>
      <c r="PP142" s="482" t="s">
        <v>437</v>
      </c>
      <c r="PQ142" s="482" t="s">
        <v>437</v>
      </c>
      <c r="PR142" s="482" t="s">
        <v>437</v>
      </c>
      <c r="PS142" s="482" t="s">
        <v>437</v>
      </c>
      <c r="PT142" s="483" t="s">
        <v>437</v>
      </c>
      <c r="PU142" s="481" t="s">
        <v>437</v>
      </c>
      <c r="PV142" s="482" t="s">
        <v>437</v>
      </c>
      <c r="PW142" s="482" t="s">
        <v>437</v>
      </c>
      <c r="PX142" s="482" t="s">
        <v>437</v>
      </c>
      <c r="PY142" s="482" t="s">
        <v>437</v>
      </c>
      <c r="PZ142" s="482" t="s">
        <v>437</v>
      </c>
      <c r="QA142" s="482" t="s">
        <v>437</v>
      </c>
      <c r="QB142" s="482" t="s">
        <v>437</v>
      </c>
      <c r="QC142" s="482">
        <v>1</v>
      </c>
      <c r="QD142" s="482" t="s">
        <v>437</v>
      </c>
      <c r="QE142" s="482" t="s">
        <v>437</v>
      </c>
      <c r="QF142" s="482" t="s">
        <v>437</v>
      </c>
      <c r="QG142" s="482">
        <v>4</v>
      </c>
      <c r="QH142" s="482">
        <v>1</v>
      </c>
      <c r="QI142" s="482">
        <v>3</v>
      </c>
      <c r="QJ142" s="482" t="s">
        <v>437</v>
      </c>
      <c r="QK142" s="482" t="s">
        <v>437</v>
      </c>
      <c r="QL142" s="482">
        <v>6</v>
      </c>
      <c r="QM142" s="482" t="s">
        <v>437</v>
      </c>
      <c r="QN142" s="482" t="s">
        <v>437</v>
      </c>
      <c r="QO142" s="482">
        <v>20</v>
      </c>
      <c r="QP142" s="482">
        <v>8</v>
      </c>
      <c r="QQ142" s="482" t="s">
        <v>437</v>
      </c>
      <c r="QR142" s="482" t="s">
        <v>437</v>
      </c>
      <c r="QS142" s="482">
        <v>10</v>
      </c>
      <c r="QT142" s="482" t="s">
        <v>437</v>
      </c>
      <c r="QU142" s="482" t="s">
        <v>437</v>
      </c>
      <c r="QV142" s="483" t="s">
        <v>437</v>
      </c>
      <c r="QW142" s="301">
        <v>1</v>
      </c>
      <c r="QX142" s="219" t="s">
        <v>437</v>
      </c>
      <c r="QY142" s="219" t="s">
        <v>437</v>
      </c>
      <c r="QZ142" s="219" t="s">
        <v>437</v>
      </c>
      <c r="RA142" s="219" t="s">
        <v>437</v>
      </c>
      <c r="RB142" s="219">
        <v>1</v>
      </c>
      <c r="RC142" s="219" t="s">
        <v>437</v>
      </c>
      <c r="RD142" s="219">
        <v>1</v>
      </c>
      <c r="RE142" s="219" t="s">
        <v>437</v>
      </c>
      <c r="RF142" s="219" t="s">
        <v>437</v>
      </c>
      <c r="RG142" s="219" t="s">
        <v>437</v>
      </c>
      <c r="RH142" s="219" t="s">
        <v>437</v>
      </c>
      <c r="RI142" s="219" t="s">
        <v>437</v>
      </c>
      <c r="RJ142" s="219" t="s">
        <v>437</v>
      </c>
      <c r="RK142" s="219" t="s">
        <v>437</v>
      </c>
      <c r="RL142" s="219" t="s">
        <v>437</v>
      </c>
      <c r="RM142" s="219" t="s">
        <v>437</v>
      </c>
      <c r="RN142" s="219" t="s">
        <v>437</v>
      </c>
      <c r="RO142" s="219" t="s">
        <v>437</v>
      </c>
      <c r="RP142" s="219" t="s">
        <v>437</v>
      </c>
      <c r="RQ142" s="219" t="s">
        <v>437</v>
      </c>
      <c r="RR142" s="219" t="s">
        <v>437</v>
      </c>
      <c r="RS142" s="219" t="s">
        <v>437</v>
      </c>
      <c r="RT142" s="219" t="s">
        <v>437</v>
      </c>
      <c r="RU142" s="219" t="s">
        <v>437</v>
      </c>
      <c r="RV142" s="219" t="s">
        <v>437</v>
      </c>
      <c r="RW142" s="219" t="s">
        <v>437</v>
      </c>
      <c r="RX142" s="219" t="s">
        <v>437</v>
      </c>
      <c r="RY142" s="219" t="s">
        <v>437</v>
      </c>
      <c r="RZ142" s="219" t="s">
        <v>437</v>
      </c>
      <c r="SA142" s="316" t="s">
        <v>437</v>
      </c>
      <c r="AIW142" s="138"/>
      <c r="APN142" s="119">
        <v>5.5343924800000002</v>
      </c>
      <c r="APO142" s="119">
        <v>5.5343924800000002</v>
      </c>
      <c r="APP142" s="119">
        <v>5.5343924800000002</v>
      </c>
      <c r="APQ142" s="119">
        <v>5.5343924800000002</v>
      </c>
      <c r="APR142" s="119">
        <v>0</v>
      </c>
      <c r="APS142" s="119">
        <v>5.5343924800000002</v>
      </c>
      <c r="APT142" s="119">
        <v>5.5343924800000002</v>
      </c>
      <c r="APU142" s="119">
        <v>5.5343924800000002</v>
      </c>
      <c r="APV142" s="119">
        <v>5.5343924800000002</v>
      </c>
    </row>
    <row r="143" spans="1:1002 1106:1114" s="119" customFormat="1" ht="14.25" hidden="1" customHeight="1" outlineLevel="1" thickBot="1">
      <c r="A143" s="157" t="s">
        <v>233</v>
      </c>
      <c r="B143" s="163">
        <f>SUM(B141/(B138*E144/100))</f>
        <v>0.73877551020408161</v>
      </c>
      <c r="C143" s="164" t="s">
        <v>235</v>
      </c>
      <c r="D143" s="671">
        <f>SUM(D137:D142)</f>
        <v>1086</v>
      </c>
      <c r="E143" s="182">
        <v>36.780999999999999</v>
      </c>
      <c r="F143" s="183"/>
      <c r="G143" s="49">
        <f>((E143/F144*1000)*-0.0107+47.419)*E143</f>
        <v>1269.5146657967211</v>
      </c>
      <c r="H143" s="156">
        <f>SUM(H137:H142)</f>
        <v>1086</v>
      </c>
      <c r="I143" s="147"/>
      <c r="J143" s="147"/>
      <c r="K143" s="147"/>
      <c r="L143" s="147"/>
      <c r="T143" s="137"/>
      <c r="LB143" s="8">
        <f t="shared" ref="LB143:MF143" si="142">SUM(LB137:LB142)</f>
        <v>0</v>
      </c>
      <c r="LC143" s="9">
        <f t="shared" si="142"/>
        <v>0</v>
      </c>
      <c r="LD143" s="9">
        <f t="shared" si="142"/>
        <v>0</v>
      </c>
      <c r="LE143" s="9">
        <f t="shared" si="142"/>
        <v>0</v>
      </c>
      <c r="LF143" s="9">
        <f t="shared" si="142"/>
        <v>6</v>
      </c>
      <c r="LG143" s="9">
        <f t="shared" si="142"/>
        <v>0</v>
      </c>
      <c r="LH143" s="9">
        <f t="shared" si="142"/>
        <v>0</v>
      </c>
      <c r="LI143" s="9">
        <f t="shared" si="142"/>
        <v>38</v>
      </c>
      <c r="LJ143" s="9">
        <f t="shared" si="142"/>
        <v>32</v>
      </c>
      <c r="LK143" s="9">
        <f t="shared" si="142"/>
        <v>19</v>
      </c>
      <c r="LL143" s="9">
        <f t="shared" si="142"/>
        <v>8</v>
      </c>
      <c r="LM143" s="9">
        <f>SUM(LM137:LM142)</f>
        <v>2</v>
      </c>
      <c r="LN143" s="9">
        <f t="shared" si="142"/>
        <v>12</v>
      </c>
      <c r="LO143" s="9">
        <f t="shared" si="142"/>
        <v>0</v>
      </c>
      <c r="LP143" s="9">
        <f t="shared" si="142"/>
        <v>0</v>
      </c>
      <c r="LQ143" s="9">
        <f t="shared" si="142"/>
        <v>13</v>
      </c>
      <c r="LR143" s="9">
        <f t="shared" si="142"/>
        <v>8</v>
      </c>
      <c r="LS143" s="9">
        <f t="shared" si="142"/>
        <v>19</v>
      </c>
      <c r="LT143" s="9">
        <f t="shared" si="142"/>
        <v>24</v>
      </c>
      <c r="LU143" s="9">
        <f t="shared" si="142"/>
        <v>0</v>
      </c>
      <c r="LV143" s="9">
        <f t="shared" si="142"/>
        <v>0</v>
      </c>
      <c r="LW143" s="9">
        <f t="shared" si="142"/>
        <v>28</v>
      </c>
      <c r="LX143" s="9">
        <f t="shared" si="142"/>
        <v>20</v>
      </c>
      <c r="LY143" s="9">
        <f t="shared" si="142"/>
        <v>8</v>
      </c>
      <c r="LZ143" s="9">
        <f t="shared" si="142"/>
        <v>22</v>
      </c>
      <c r="MA143" s="9">
        <f t="shared" si="142"/>
        <v>0</v>
      </c>
      <c r="MB143" s="9">
        <f t="shared" si="142"/>
        <v>0</v>
      </c>
      <c r="MC143" s="9">
        <f t="shared" si="142"/>
        <v>0</v>
      </c>
      <c r="MD143" s="9">
        <f t="shared" si="142"/>
        <v>0</v>
      </c>
      <c r="ME143" s="9">
        <f t="shared" si="142"/>
        <v>0</v>
      </c>
      <c r="MF143" s="10">
        <f t="shared" si="142"/>
        <v>0</v>
      </c>
      <c r="MG143" s="8">
        <f t="shared" ref="MG143:NJ143" si="143">SUM(MG137:MG142)</f>
        <v>0</v>
      </c>
      <c r="MH143" s="9">
        <f t="shared" si="143"/>
        <v>2</v>
      </c>
      <c r="MI143" s="9">
        <f t="shared" si="143"/>
        <v>4</v>
      </c>
      <c r="MJ143" s="9">
        <f t="shared" si="143"/>
        <v>0</v>
      </c>
      <c r="MK143" s="9">
        <f t="shared" si="143"/>
        <v>12</v>
      </c>
      <c r="ML143" s="9">
        <f t="shared" si="143"/>
        <v>12</v>
      </c>
      <c r="MM143" s="9">
        <f t="shared" si="143"/>
        <v>22</v>
      </c>
      <c r="MN143" s="9">
        <f t="shared" si="143"/>
        <v>28</v>
      </c>
      <c r="MO143" s="9">
        <f t="shared" si="143"/>
        <v>34</v>
      </c>
      <c r="MP143" s="9">
        <f t="shared" si="143"/>
        <v>0</v>
      </c>
      <c r="MQ143" s="9">
        <f t="shared" si="143"/>
        <v>0</v>
      </c>
      <c r="MR143" s="9">
        <f t="shared" si="143"/>
        <v>7</v>
      </c>
      <c r="MS143" s="9">
        <f t="shared" si="143"/>
        <v>9</v>
      </c>
      <c r="MT143" s="9">
        <f t="shared" si="143"/>
        <v>9</v>
      </c>
      <c r="MU143" s="9">
        <f t="shared" si="143"/>
        <v>10</v>
      </c>
      <c r="MV143" s="9">
        <f t="shared" si="143"/>
        <v>12</v>
      </c>
      <c r="MW143" s="9">
        <f t="shared" si="143"/>
        <v>4</v>
      </c>
      <c r="MX143" s="9">
        <f t="shared" si="143"/>
        <v>0</v>
      </c>
      <c r="MY143" s="9">
        <f t="shared" si="143"/>
        <v>13</v>
      </c>
      <c r="MZ143" s="9">
        <f t="shared" si="143"/>
        <v>25</v>
      </c>
      <c r="NA143" s="9">
        <f t="shared" si="143"/>
        <v>16</v>
      </c>
      <c r="NB143" s="9">
        <f t="shared" si="143"/>
        <v>18</v>
      </c>
      <c r="NC143" s="9">
        <f t="shared" si="143"/>
        <v>0</v>
      </c>
      <c r="ND143" s="9">
        <f t="shared" si="143"/>
        <v>0</v>
      </c>
      <c r="NE143" s="9">
        <f t="shared" si="143"/>
        <v>0</v>
      </c>
      <c r="NF143" s="9">
        <f t="shared" si="143"/>
        <v>0</v>
      </c>
      <c r="NG143" s="9">
        <f t="shared" si="143"/>
        <v>0</v>
      </c>
      <c r="NH143" s="9">
        <f t="shared" si="143"/>
        <v>0</v>
      </c>
      <c r="NI143" s="9">
        <f t="shared" si="143"/>
        <v>1</v>
      </c>
      <c r="NJ143" s="10">
        <f t="shared" si="143"/>
        <v>6</v>
      </c>
      <c r="NK143" s="8">
        <f t="shared" ref="NK143:OO143" si="144">SUM(NK137:NK142)</f>
        <v>7</v>
      </c>
      <c r="NL143" s="9">
        <f t="shared" si="144"/>
        <v>0</v>
      </c>
      <c r="NM143" s="9">
        <f t="shared" si="144"/>
        <v>16</v>
      </c>
      <c r="NN143" s="9">
        <f t="shared" si="144"/>
        <v>7</v>
      </c>
      <c r="NO143" s="9">
        <f t="shared" si="144"/>
        <v>6</v>
      </c>
      <c r="NP143" s="9">
        <f t="shared" si="144"/>
        <v>10</v>
      </c>
      <c r="NQ143" s="9">
        <f t="shared" si="144"/>
        <v>8</v>
      </c>
      <c r="NR143" s="9">
        <f t="shared" si="144"/>
        <v>3</v>
      </c>
      <c r="NS143" s="9">
        <f t="shared" si="144"/>
        <v>0</v>
      </c>
      <c r="NT143" s="9">
        <f t="shared" si="144"/>
        <v>0</v>
      </c>
      <c r="NU143" s="9">
        <f t="shared" si="144"/>
        <v>0</v>
      </c>
      <c r="NV143" s="9">
        <f>SUM(NV137:NV142)</f>
        <v>0</v>
      </c>
      <c r="NW143" s="9">
        <f t="shared" si="144"/>
        <v>0</v>
      </c>
      <c r="NX143" s="9">
        <f t="shared" si="144"/>
        <v>0</v>
      </c>
      <c r="NY143" s="9">
        <f t="shared" si="144"/>
        <v>0</v>
      </c>
      <c r="NZ143" s="9">
        <f t="shared" si="144"/>
        <v>0</v>
      </c>
      <c r="OA143" s="9">
        <f t="shared" si="144"/>
        <v>2</v>
      </c>
      <c r="OB143" s="9">
        <f t="shared" si="144"/>
        <v>0</v>
      </c>
      <c r="OC143" s="9">
        <f t="shared" si="144"/>
        <v>1</v>
      </c>
      <c r="OD143" s="9">
        <f t="shared" si="144"/>
        <v>0</v>
      </c>
      <c r="OE143" s="9">
        <f t="shared" si="144"/>
        <v>0</v>
      </c>
      <c r="OF143" s="9">
        <f t="shared" si="144"/>
        <v>0</v>
      </c>
      <c r="OG143" s="9">
        <f t="shared" si="144"/>
        <v>0</v>
      </c>
      <c r="OH143" s="9">
        <f t="shared" si="144"/>
        <v>0</v>
      </c>
      <c r="OI143" s="9">
        <f t="shared" si="144"/>
        <v>0</v>
      </c>
      <c r="OJ143" s="9">
        <f t="shared" si="144"/>
        <v>0</v>
      </c>
      <c r="OK143" s="9">
        <f t="shared" si="144"/>
        <v>6</v>
      </c>
      <c r="OL143" s="9">
        <f t="shared" si="144"/>
        <v>26</v>
      </c>
      <c r="OM143" s="9">
        <f t="shared" si="144"/>
        <v>18</v>
      </c>
      <c r="ON143" s="9">
        <f t="shared" si="144"/>
        <v>0</v>
      </c>
      <c r="OO143" s="10">
        <f t="shared" si="144"/>
        <v>26</v>
      </c>
      <c r="OP143" s="484">
        <f t="shared" ref="OP143:PT143" si="145">SUM(OP137:OP142)</f>
        <v>20</v>
      </c>
      <c r="OQ143" s="485">
        <f t="shared" si="145"/>
        <v>7</v>
      </c>
      <c r="OR143" s="485">
        <f t="shared" si="145"/>
        <v>10</v>
      </c>
      <c r="OS143" s="485">
        <f t="shared" si="145"/>
        <v>2</v>
      </c>
      <c r="OT143" s="485">
        <f t="shared" si="145"/>
        <v>0</v>
      </c>
      <c r="OU143" s="485">
        <f t="shared" si="145"/>
        <v>0</v>
      </c>
      <c r="OV143" s="485">
        <f t="shared" si="145"/>
        <v>5</v>
      </c>
      <c r="OW143" s="485">
        <f t="shared" si="145"/>
        <v>16</v>
      </c>
      <c r="OX143" s="485">
        <f t="shared" si="145"/>
        <v>12</v>
      </c>
      <c r="OY143" s="485">
        <f t="shared" si="145"/>
        <v>12</v>
      </c>
      <c r="OZ143" s="485">
        <f t="shared" si="145"/>
        <v>19</v>
      </c>
      <c r="PA143" s="485">
        <f>SUM(PA137:PA142)</f>
        <v>0</v>
      </c>
      <c r="PB143" s="485">
        <f t="shared" si="145"/>
        <v>0</v>
      </c>
      <c r="PC143" s="485">
        <f t="shared" si="145"/>
        <v>26</v>
      </c>
      <c r="PD143" s="485">
        <f t="shared" si="145"/>
        <v>24</v>
      </c>
      <c r="PE143" s="485">
        <f t="shared" si="145"/>
        <v>0</v>
      </c>
      <c r="PF143" s="485">
        <f t="shared" si="145"/>
        <v>0</v>
      </c>
      <c r="PG143" s="485">
        <f t="shared" si="145"/>
        <v>0</v>
      </c>
      <c r="PH143" s="485">
        <f t="shared" si="145"/>
        <v>0</v>
      </c>
      <c r="PI143" s="485">
        <f t="shared" si="145"/>
        <v>0</v>
      </c>
      <c r="PJ143" s="485">
        <f t="shared" si="145"/>
        <v>0</v>
      </c>
      <c r="PK143" s="485">
        <f t="shared" si="145"/>
        <v>0</v>
      </c>
      <c r="PL143" s="485">
        <f t="shared" si="145"/>
        <v>0</v>
      </c>
      <c r="PM143" s="485">
        <f t="shared" si="145"/>
        <v>0</v>
      </c>
      <c r="PN143" s="485">
        <f t="shared" si="145"/>
        <v>0</v>
      </c>
      <c r="PO143" s="485">
        <f t="shared" si="145"/>
        <v>0</v>
      </c>
      <c r="PP143" s="485">
        <f t="shared" si="145"/>
        <v>0</v>
      </c>
      <c r="PQ143" s="485">
        <f t="shared" si="145"/>
        <v>0</v>
      </c>
      <c r="PR143" s="485">
        <f t="shared" si="145"/>
        <v>10</v>
      </c>
      <c r="PS143" s="485">
        <f t="shared" si="145"/>
        <v>13</v>
      </c>
      <c r="PT143" s="486">
        <f t="shared" si="145"/>
        <v>22</v>
      </c>
      <c r="PU143" s="484">
        <f t="shared" ref="PU143:QV143" si="146">SUM(PU137:PU142)</f>
        <v>18</v>
      </c>
      <c r="PV143" s="485">
        <f t="shared" si="146"/>
        <v>0</v>
      </c>
      <c r="PW143" s="485">
        <f t="shared" si="146"/>
        <v>0</v>
      </c>
      <c r="PX143" s="485">
        <f t="shared" si="146"/>
        <v>0</v>
      </c>
      <c r="PY143" s="485">
        <f t="shared" si="146"/>
        <v>9</v>
      </c>
      <c r="PZ143" s="485">
        <f t="shared" si="146"/>
        <v>8</v>
      </c>
      <c r="QA143" s="485">
        <f t="shared" si="146"/>
        <v>27</v>
      </c>
      <c r="QB143" s="485">
        <f t="shared" si="146"/>
        <v>16</v>
      </c>
      <c r="QC143" s="485">
        <f t="shared" si="146"/>
        <v>24</v>
      </c>
      <c r="QD143" s="485">
        <f t="shared" si="146"/>
        <v>0</v>
      </c>
      <c r="QE143" s="485">
        <f t="shared" si="146"/>
        <v>28</v>
      </c>
      <c r="QF143" s="485">
        <f t="shared" si="146"/>
        <v>20</v>
      </c>
      <c r="QG143" s="485">
        <f t="shared" si="146"/>
        <v>11</v>
      </c>
      <c r="QH143" s="485">
        <f t="shared" si="146"/>
        <v>6</v>
      </c>
      <c r="QI143" s="485">
        <f t="shared" si="146"/>
        <v>10</v>
      </c>
      <c r="QJ143" s="485">
        <f t="shared" si="146"/>
        <v>1</v>
      </c>
      <c r="QK143" s="485">
        <f t="shared" si="146"/>
        <v>0</v>
      </c>
      <c r="QL143" s="485">
        <f t="shared" si="146"/>
        <v>7</v>
      </c>
      <c r="QM143" s="485">
        <f t="shared" si="146"/>
        <v>8</v>
      </c>
      <c r="QN143" s="485">
        <f t="shared" si="146"/>
        <v>6</v>
      </c>
      <c r="QO143" s="485">
        <f t="shared" si="146"/>
        <v>20</v>
      </c>
      <c r="QP143" s="485">
        <f t="shared" si="146"/>
        <v>8</v>
      </c>
      <c r="QQ143" s="485">
        <f t="shared" si="146"/>
        <v>0</v>
      </c>
      <c r="QR143" s="485">
        <f t="shared" si="146"/>
        <v>0</v>
      </c>
      <c r="QS143" s="485">
        <f t="shared" si="146"/>
        <v>12</v>
      </c>
      <c r="QT143" s="485">
        <f t="shared" si="146"/>
        <v>1</v>
      </c>
      <c r="QU143" s="485">
        <f t="shared" si="146"/>
        <v>1</v>
      </c>
      <c r="QV143" s="486">
        <f t="shared" si="146"/>
        <v>0</v>
      </c>
      <c r="QW143" s="8">
        <f t="shared" ref="QW143:SA143" si="147">SUM(QW137:QW142)</f>
        <v>1</v>
      </c>
      <c r="QX143" s="9">
        <f t="shared" si="147"/>
        <v>1</v>
      </c>
      <c r="QY143" s="9">
        <f t="shared" si="147"/>
        <v>0</v>
      </c>
      <c r="QZ143" s="9">
        <f t="shared" si="147"/>
        <v>0</v>
      </c>
      <c r="RA143" s="9">
        <f t="shared" si="147"/>
        <v>2</v>
      </c>
      <c r="RB143" s="9">
        <f t="shared" si="147"/>
        <v>2</v>
      </c>
      <c r="RC143" s="9">
        <f t="shared" si="147"/>
        <v>1</v>
      </c>
      <c r="RD143" s="9">
        <f t="shared" si="147"/>
        <v>1</v>
      </c>
      <c r="RE143" s="9">
        <f t="shared" si="147"/>
        <v>0</v>
      </c>
      <c r="RF143" s="9">
        <f t="shared" si="147"/>
        <v>0</v>
      </c>
      <c r="RG143" s="9">
        <f t="shared" si="147"/>
        <v>0</v>
      </c>
      <c r="RH143" s="9">
        <f>SUM(RH137:RH142)</f>
        <v>0</v>
      </c>
      <c r="RI143" s="9">
        <f t="shared" si="147"/>
        <v>0</v>
      </c>
      <c r="RJ143" s="9">
        <f t="shared" si="147"/>
        <v>0</v>
      </c>
      <c r="RK143" s="9">
        <f t="shared" si="147"/>
        <v>0</v>
      </c>
      <c r="RL143" s="9">
        <f t="shared" si="147"/>
        <v>0</v>
      </c>
      <c r="RM143" s="9">
        <f t="shared" si="147"/>
        <v>0</v>
      </c>
      <c r="RN143" s="9">
        <f t="shared" si="147"/>
        <v>0</v>
      </c>
      <c r="RO143" s="9">
        <f t="shared" si="147"/>
        <v>0</v>
      </c>
      <c r="RP143" s="9">
        <f t="shared" si="147"/>
        <v>0</v>
      </c>
      <c r="RQ143" s="9">
        <f t="shared" si="147"/>
        <v>0</v>
      </c>
      <c r="RR143" s="9">
        <f t="shared" si="147"/>
        <v>0</v>
      </c>
      <c r="RS143" s="9">
        <f t="shared" si="147"/>
        <v>0</v>
      </c>
      <c r="RT143" s="9">
        <f t="shared" si="147"/>
        <v>0</v>
      </c>
      <c r="RU143" s="9">
        <f t="shared" si="147"/>
        <v>0</v>
      </c>
      <c r="RV143" s="9">
        <f t="shared" si="147"/>
        <v>0</v>
      </c>
      <c r="RW143" s="9">
        <f t="shared" si="147"/>
        <v>0</v>
      </c>
      <c r="RX143" s="9">
        <f t="shared" si="147"/>
        <v>0</v>
      </c>
      <c r="RY143" s="9">
        <f t="shared" si="147"/>
        <v>0</v>
      </c>
      <c r="RZ143" s="9">
        <f t="shared" si="147"/>
        <v>0</v>
      </c>
      <c r="SA143" s="10">
        <f t="shared" si="147"/>
        <v>0</v>
      </c>
      <c r="AIW143" s="138"/>
    </row>
    <row r="144" spans="1:1002 1106:1114" s="119" customFormat="1" ht="14.25" hidden="1" customHeight="1" outlineLevel="1" thickBot="1">
      <c r="A144" s="158" t="s">
        <v>233</v>
      </c>
      <c r="B144" s="165">
        <f>SUM(B141/(B139*E144/100))</f>
        <v>0.75</v>
      </c>
      <c r="C144" s="166">
        <f>SUM(B141/(E143*E144/100))</f>
        <v>29.52611402626356</v>
      </c>
      <c r="D144" s="73" t="s">
        <v>236</v>
      </c>
      <c r="E144" s="167">
        <v>100</v>
      </c>
      <c r="F144" s="175">
        <v>30.5</v>
      </c>
      <c r="G144" s="176"/>
      <c r="H144" s="187"/>
      <c r="T144" s="137"/>
      <c r="LB144" s="19" t="s">
        <v>38</v>
      </c>
      <c r="LC144" s="20"/>
      <c r="LD144" s="21">
        <f>SUM(LB137:MF137)</f>
        <v>157</v>
      </c>
      <c r="LE144" s="21"/>
      <c r="LF144" s="20" t="s">
        <v>39</v>
      </c>
      <c r="LG144" s="20"/>
      <c r="LH144" s="21">
        <f>SUM(LB138:MF138)</f>
        <v>15</v>
      </c>
      <c r="LI144" s="21"/>
      <c r="LJ144" s="20" t="s">
        <v>40</v>
      </c>
      <c r="LK144" s="20"/>
      <c r="LL144" s="21">
        <f>SUM(LB139:MF139)</f>
        <v>60</v>
      </c>
      <c r="LM144" s="21"/>
      <c r="LN144" s="20" t="s">
        <v>41</v>
      </c>
      <c r="LO144" s="20"/>
      <c r="LP144" s="21">
        <f>SUM(LB140:MF140)</f>
        <v>18</v>
      </c>
      <c r="LQ144" s="21"/>
      <c r="LR144" s="20" t="s">
        <v>42</v>
      </c>
      <c r="LS144" s="20"/>
      <c r="LT144" s="21">
        <f>SUM(LB141:MF141)</f>
        <v>0</v>
      </c>
      <c r="LU144" s="21"/>
      <c r="LV144" s="20" t="s">
        <v>43</v>
      </c>
      <c r="LW144" s="20"/>
      <c r="LX144" s="21">
        <f>SUM(LB142:MF142)</f>
        <v>9</v>
      </c>
      <c r="LY144" s="21"/>
      <c r="LZ144" s="22" t="s">
        <v>44</v>
      </c>
      <c r="MA144" s="22"/>
      <c r="MB144" s="21">
        <f>SUM(LB143:MF143)</f>
        <v>259</v>
      </c>
      <c r="MC144" s="21"/>
      <c r="MD144" s="21"/>
      <c r="ME144" s="21"/>
      <c r="MF144" s="217"/>
      <c r="MG144" s="19" t="s">
        <v>38</v>
      </c>
      <c r="MH144" s="20"/>
      <c r="MI144" s="21">
        <f>SUM(MG137:NJ137)</f>
        <v>14</v>
      </c>
      <c r="MJ144" s="21"/>
      <c r="MK144" s="20" t="s">
        <v>39</v>
      </c>
      <c r="ML144" s="20"/>
      <c r="MM144" s="21">
        <f>SUM(MG138:NJ138)</f>
        <v>37</v>
      </c>
      <c r="MN144" s="21"/>
      <c r="MO144" s="20" t="s">
        <v>40</v>
      </c>
      <c r="MP144" s="20"/>
      <c r="MQ144" s="21">
        <f>SUM(MG139:NJ139)</f>
        <v>143</v>
      </c>
      <c r="MR144" s="21"/>
      <c r="MS144" s="20" t="s">
        <v>41</v>
      </c>
      <c r="MT144" s="20"/>
      <c r="MU144" s="21">
        <f>SUM(MG140:NJ140)</f>
        <v>7</v>
      </c>
      <c r="MV144" s="21"/>
      <c r="MW144" s="20" t="s">
        <v>42</v>
      </c>
      <c r="MX144" s="20"/>
      <c r="MY144" s="21">
        <f>SUM(MG141:NJ141)</f>
        <v>0</v>
      </c>
      <c r="MZ144" s="21"/>
      <c r="NA144" s="20" t="s">
        <v>43</v>
      </c>
      <c r="NB144" s="20"/>
      <c r="NC144" s="21">
        <f>SUM(MG142:NJ142)</f>
        <v>43</v>
      </c>
      <c r="ND144" s="21"/>
      <c r="NE144" s="22" t="s">
        <v>44</v>
      </c>
      <c r="NF144" s="22"/>
      <c r="NG144" s="21">
        <f>SUM(MG143:NJ143)</f>
        <v>244</v>
      </c>
      <c r="NH144" s="21"/>
      <c r="NI144" s="21"/>
      <c r="NJ144" s="217"/>
      <c r="NK144" s="19" t="s">
        <v>38</v>
      </c>
      <c r="NL144" s="20"/>
      <c r="NM144" s="21">
        <f>SUM(NK137:OO137)</f>
        <v>65</v>
      </c>
      <c r="NN144" s="21"/>
      <c r="NO144" s="20" t="s">
        <v>39</v>
      </c>
      <c r="NP144" s="20"/>
      <c r="NQ144" s="21">
        <f>SUM(NK138:OO138)</f>
        <v>4</v>
      </c>
      <c r="NR144" s="21"/>
      <c r="NS144" s="20" t="s">
        <v>40</v>
      </c>
      <c r="NT144" s="20"/>
      <c r="NU144" s="21">
        <f>SUM(NK139:OO139)</f>
        <v>24</v>
      </c>
      <c r="NV144" s="21"/>
      <c r="NW144" s="20" t="s">
        <v>41</v>
      </c>
      <c r="NX144" s="20"/>
      <c r="NY144" s="21">
        <f>SUM(NK140:OO140)</f>
        <v>21</v>
      </c>
      <c r="NZ144" s="21"/>
      <c r="OA144" s="20" t="s">
        <v>42</v>
      </c>
      <c r="OB144" s="20"/>
      <c r="OC144" s="21">
        <f>SUM(NK141:OO141)</f>
        <v>0</v>
      </c>
      <c r="OD144" s="21"/>
      <c r="OE144" s="20" t="s">
        <v>43</v>
      </c>
      <c r="OF144" s="20"/>
      <c r="OG144" s="21">
        <f>SUM(NK142:OO142)</f>
        <v>22</v>
      </c>
      <c r="OH144" s="21"/>
      <c r="OI144" s="22" t="s">
        <v>44</v>
      </c>
      <c r="OJ144" s="22"/>
      <c r="OK144" s="21">
        <f>SUM(NK143:OO143)</f>
        <v>136</v>
      </c>
      <c r="OL144" s="21"/>
      <c r="OM144" s="21"/>
      <c r="ON144" s="21"/>
      <c r="OO144" s="217"/>
      <c r="OP144" s="487" t="s">
        <v>38</v>
      </c>
      <c r="OQ144" s="488"/>
      <c r="OR144" s="489">
        <f>SUM(OP137:PT137)</f>
        <v>115</v>
      </c>
      <c r="OS144" s="489"/>
      <c r="OT144" s="488" t="s">
        <v>39</v>
      </c>
      <c r="OU144" s="488"/>
      <c r="OV144" s="489">
        <f>SUM(OP138:PT138)</f>
        <v>25</v>
      </c>
      <c r="OW144" s="489"/>
      <c r="OX144" s="488" t="s">
        <v>40</v>
      </c>
      <c r="OY144" s="488"/>
      <c r="OZ144" s="489">
        <f>SUM(OP139:PT139)</f>
        <v>44</v>
      </c>
      <c r="PA144" s="489"/>
      <c r="PB144" s="488" t="s">
        <v>41</v>
      </c>
      <c r="PC144" s="488"/>
      <c r="PD144" s="489">
        <f>SUM(OP140:PT140)</f>
        <v>14</v>
      </c>
      <c r="PE144" s="489"/>
      <c r="PF144" s="488" t="s">
        <v>42</v>
      </c>
      <c r="PG144" s="488"/>
      <c r="PH144" s="489">
        <f>SUM(OP141:PT141)</f>
        <v>0</v>
      </c>
      <c r="PI144" s="489"/>
      <c r="PJ144" s="488" t="s">
        <v>43</v>
      </c>
      <c r="PK144" s="488"/>
      <c r="PL144" s="489">
        <f>SUM(OP142:PT142)</f>
        <v>0</v>
      </c>
      <c r="PM144" s="489"/>
      <c r="PN144" s="490" t="s">
        <v>44</v>
      </c>
      <c r="PO144" s="490"/>
      <c r="PP144" s="489">
        <f>SUM(OP143:PT143)</f>
        <v>198</v>
      </c>
      <c r="PQ144" s="489"/>
      <c r="PR144" s="489"/>
      <c r="PS144" s="489"/>
      <c r="PT144" s="491"/>
      <c r="PU144" s="487" t="s">
        <v>38</v>
      </c>
      <c r="PV144" s="488"/>
      <c r="PW144" s="489">
        <f>SUM(PU137:QV137)</f>
        <v>0</v>
      </c>
      <c r="PX144" s="489"/>
      <c r="PY144" s="488" t="s">
        <v>39</v>
      </c>
      <c r="PZ144" s="488"/>
      <c r="QA144" s="489">
        <f>SUM(PU138:QV138)</f>
        <v>11</v>
      </c>
      <c r="QB144" s="489"/>
      <c r="QC144" s="725" t="s">
        <v>40</v>
      </c>
      <c r="QD144" s="726"/>
      <c r="QE144" s="489">
        <f>SUM(PU139:QV139)</f>
        <v>157</v>
      </c>
      <c r="QF144" s="489"/>
      <c r="QG144" s="488" t="s">
        <v>41</v>
      </c>
      <c r="QH144" s="498"/>
      <c r="QI144" s="489">
        <f>SUM(PU140:QV140)</f>
        <v>18</v>
      </c>
      <c r="QJ144" s="489"/>
      <c r="QK144" s="488" t="s">
        <v>42</v>
      </c>
      <c r="QL144" s="498"/>
      <c r="QM144" s="489">
        <f>SUM(PU141:QV141)</f>
        <v>2</v>
      </c>
      <c r="QN144" s="489"/>
      <c r="QO144" s="488" t="s">
        <v>43</v>
      </c>
      <c r="QP144" s="498"/>
      <c r="QQ144" s="489">
        <f>SUM(PU142:QV142)</f>
        <v>53</v>
      </c>
      <c r="QR144" s="489"/>
      <c r="QS144" s="490" t="s">
        <v>44</v>
      </c>
      <c r="QT144" s="490"/>
      <c r="QU144" s="489">
        <f>SUM(PU143:QV143)</f>
        <v>241</v>
      </c>
      <c r="QV144" s="491"/>
      <c r="QW144" s="19" t="s">
        <v>38</v>
      </c>
      <c r="QX144" s="20"/>
      <c r="QY144" s="21">
        <f>SUM(QW137:SA137)</f>
        <v>0</v>
      </c>
      <c r="QZ144" s="21"/>
      <c r="RA144" s="20" t="s">
        <v>39</v>
      </c>
      <c r="RB144" s="20"/>
      <c r="RC144" s="21">
        <f>SUM(QW138:SA138)</f>
        <v>0</v>
      </c>
      <c r="RD144" s="21"/>
      <c r="RE144" s="20" t="s">
        <v>40</v>
      </c>
      <c r="RF144" s="20"/>
      <c r="RG144" s="21">
        <f>SUM(QW139:SA139)</f>
        <v>0</v>
      </c>
      <c r="RH144" s="21"/>
      <c r="RI144" s="20" t="s">
        <v>41</v>
      </c>
      <c r="RJ144" s="20"/>
      <c r="RK144" s="21">
        <f>SUM(QW140:SA140)</f>
        <v>0</v>
      </c>
      <c r="RL144" s="21"/>
      <c r="RM144" s="20" t="s">
        <v>42</v>
      </c>
      <c r="RN144" s="20"/>
      <c r="RO144" s="21">
        <f>SUM(QW141:SA141)</f>
        <v>5</v>
      </c>
      <c r="RP144" s="21"/>
      <c r="RQ144" s="20" t="s">
        <v>43</v>
      </c>
      <c r="RR144" s="20"/>
      <c r="RS144" s="21">
        <f>SUM(QW142:SA142)</f>
        <v>3</v>
      </c>
      <c r="RT144" s="21"/>
      <c r="RU144" s="22" t="s">
        <v>44</v>
      </c>
      <c r="RV144" s="22"/>
      <c r="RW144" s="21">
        <f>SUM(QW143:SA143)</f>
        <v>8</v>
      </c>
      <c r="RX144" s="21"/>
      <c r="RY144" s="21"/>
      <c r="RZ144" s="21"/>
      <c r="SA144" s="217"/>
      <c r="AIW144" s="138"/>
    </row>
    <row r="145" spans="1:1115" s="119" customFormat="1" ht="14.25" hidden="1" customHeight="1" outlineLevel="1">
      <c r="A145" s="208"/>
      <c r="B145" s="307" t="s">
        <v>237</v>
      </c>
      <c r="C145" s="247">
        <v>56.12</v>
      </c>
      <c r="D145" s="247"/>
      <c r="E145" s="314">
        <v>2.5</v>
      </c>
      <c r="F145" s="322">
        <v>3</v>
      </c>
      <c r="G145" s="313">
        <v>3.5</v>
      </c>
      <c r="H145" s="309">
        <v>4</v>
      </c>
      <c r="LF145" s="317">
        <f t="shared" ref="LF145:MR145" si="148">$C145*$E145/2</f>
        <v>70.149999999999991</v>
      </c>
      <c r="LG145" s="317">
        <f t="shared" si="148"/>
        <v>70.149999999999991</v>
      </c>
      <c r="LH145" s="312">
        <f t="shared" si="148"/>
        <v>70.149999999999991</v>
      </c>
      <c r="LI145" s="317">
        <f t="shared" si="148"/>
        <v>70.149999999999991</v>
      </c>
      <c r="LJ145" s="312">
        <f t="shared" si="148"/>
        <v>70.149999999999991</v>
      </c>
      <c r="LK145" s="317">
        <f t="shared" si="148"/>
        <v>70.149999999999991</v>
      </c>
      <c r="LL145" s="317">
        <f t="shared" si="148"/>
        <v>70.149999999999991</v>
      </c>
      <c r="LM145" s="317">
        <f t="shared" si="148"/>
        <v>70.149999999999991</v>
      </c>
      <c r="LN145" s="317">
        <f t="shared" si="148"/>
        <v>70.149999999999991</v>
      </c>
      <c r="LO145" s="312">
        <f t="shared" si="148"/>
        <v>70.149999999999991</v>
      </c>
      <c r="LP145" s="312">
        <f t="shared" si="148"/>
        <v>70.149999999999991</v>
      </c>
      <c r="LQ145" s="317">
        <f t="shared" si="148"/>
        <v>70.149999999999991</v>
      </c>
      <c r="LR145" s="317">
        <f t="shared" si="148"/>
        <v>70.149999999999991</v>
      </c>
      <c r="LS145" s="317">
        <f t="shared" si="148"/>
        <v>70.149999999999991</v>
      </c>
      <c r="LT145" s="317">
        <f t="shared" si="148"/>
        <v>70.149999999999991</v>
      </c>
      <c r="LU145" s="312">
        <f t="shared" si="148"/>
        <v>70.149999999999991</v>
      </c>
      <c r="LV145" s="312">
        <f t="shared" si="148"/>
        <v>70.149999999999991</v>
      </c>
      <c r="LW145" s="317">
        <f t="shared" si="148"/>
        <v>70.149999999999991</v>
      </c>
      <c r="LX145" s="317">
        <f t="shared" si="148"/>
        <v>70.149999999999991</v>
      </c>
      <c r="LY145" s="317">
        <f t="shared" si="148"/>
        <v>70.149999999999991</v>
      </c>
      <c r="LZ145" s="317">
        <f t="shared" si="148"/>
        <v>70.149999999999991</v>
      </c>
      <c r="MA145" s="317">
        <f t="shared" si="148"/>
        <v>70.149999999999991</v>
      </c>
      <c r="MB145" s="312">
        <f t="shared" si="148"/>
        <v>70.149999999999991</v>
      </c>
      <c r="MC145" s="312">
        <f t="shared" si="148"/>
        <v>70.149999999999991</v>
      </c>
      <c r="MD145" s="317">
        <f t="shared" si="148"/>
        <v>70.149999999999991</v>
      </c>
      <c r="ME145" s="317">
        <f t="shared" si="148"/>
        <v>70.149999999999991</v>
      </c>
      <c r="MF145" s="317">
        <f t="shared" si="148"/>
        <v>70.149999999999991</v>
      </c>
      <c r="MG145" s="317">
        <f t="shared" si="148"/>
        <v>70.149999999999991</v>
      </c>
      <c r="MH145" s="317">
        <f t="shared" si="148"/>
        <v>70.149999999999991</v>
      </c>
      <c r="MI145" s="312">
        <f t="shared" si="148"/>
        <v>70.149999999999991</v>
      </c>
      <c r="MJ145" s="312">
        <f t="shared" si="148"/>
        <v>70.149999999999991</v>
      </c>
      <c r="MK145" s="317">
        <f t="shared" si="148"/>
        <v>70.149999999999991</v>
      </c>
      <c r="ML145" s="317">
        <f t="shared" si="148"/>
        <v>70.149999999999991</v>
      </c>
      <c r="MM145" s="317">
        <f t="shared" si="148"/>
        <v>70.149999999999991</v>
      </c>
      <c r="MN145" s="317">
        <f t="shared" si="148"/>
        <v>70.149999999999991</v>
      </c>
      <c r="MO145" s="317">
        <f t="shared" si="148"/>
        <v>70.149999999999991</v>
      </c>
      <c r="MP145" s="312">
        <f t="shared" si="148"/>
        <v>70.149999999999991</v>
      </c>
      <c r="MQ145" s="312">
        <f t="shared" si="148"/>
        <v>70.149999999999991</v>
      </c>
      <c r="MR145" s="317">
        <f t="shared" si="148"/>
        <v>70.149999999999991</v>
      </c>
      <c r="MS145" s="317">
        <f t="shared" ref="MS145:ND145" si="149">$C145*$F145/2</f>
        <v>84.179999999999993</v>
      </c>
      <c r="MT145" s="317">
        <f t="shared" si="149"/>
        <v>84.179999999999993</v>
      </c>
      <c r="MU145" s="317">
        <f t="shared" si="149"/>
        <v>84.179999999999993</v>
      </c>
      <c r="MV145" s="317">
        <f t="shared" si="149"/>
        <v>84.179999999999993</v>
      </c>
      <c r="MW145" s="318">
        <f t="shared" si="149"/>
        <v>84.179999999999993</v>
      </c>
      <c r="MX145" s="318">
        <f t="shared" si="149"/>
        <v>84.179999999999993</v>
      </c>
      <c r="MY145" s="317">
        <f t="shared" si="149"/>
        <v>84.179999999999993</v>
      </c>
      <c r="MZ145" s="317">
        <f t="shared" si="149"/>
        <v>84.179999999999993</v>
      </c>
      <c r="NA145" s="317">
        <f t="shared" si="149"/>
        <v>84.179999999999993</v>
      </c>
      <c r="NB145" s="317">
        <f t="shared" si="149"/>
        <v>84.179999999999993</v>
      </c>
      <c r="NC145" s="317">
        <f t="shared" si="149"/>
        <v>84.179999999999993</v>
      </c>
      <c r="ND145" s="318">
        <f t="shared" si="149"/>
        <v>84.179999999999993</v>
      </c>
      <c r="NE145" s="310">
        <f t="shared" ref="NE145:OC145" si="150">$C145*$G145/2</f>
        <v>98.21</v>
      </c>
      <c r="NF145" s="317">
        <f t="shared" si="150"/>
        <v>98.21</v>
      </c>
      <c r="NG145" s="317">
        <f t="shared" si="150"/>
        <v>98.21</v>
      </c>
      <c r="NH145" s="317">
        <f t="shared" si="150"/>
        <v>98.21</v>
      </c>
      <c r="NI145" s="317">
        <f t="shared" si="150"/>
        <v>98.21</v>
      </c>
      <c r="NJ145" s="317">
        <f t="shared" si="150"/>
        <v>98.21</v>
      </c>
      <c r="NK145" s="310">
        <f t="shared" si="150"/>
        <v>98.21</v>
      </c>
      <c r="NL145" s="310">
        <f t="shared" si="150"/>
        <v>98.21</v>
      </c>
      <c r="NM145" s="317">
        <f t="shared" si="150"/>
        <v>98.21</v>
      </c>
      <c r="NN145" s="317">
        <f t="shared" si="150"/>
        <v>98.21</v>
      </c>
      <c r="NO145" s="317">
        <f t="shared" si="150"/>
        <v>98.21</v>
      </c>
      <c r="NP145" s="317">
        <f t="shared" si="150"/>
        <v>98.21</v>
      </c>
      <c r="NQ145" s="317">
        <f t="shared" si="150"/>
        <v>98.21</v>
      </c>
      <c r="NR145" s="317">
        <f t="shared" si="150"/>
        <v>98.21</v>
      </c>
      <c r="NS145" s="310">
        <f t="shared" si="150"/>
        <v>98.21</v>
      </c>
      <c r="NT145" s="310">
        <f t="shared" si="150"/>
        <v>98.21</v>
      </c>
      <c r="NU145" s="310">
        <f t="shared" si="150"/>
        <v>98.21</v>
      </c>
      <c r="NV145" s="310">
        <f t="shared" si="150"/>
        <v>98.21</v>
      </c>
      <c r="NW145" s="310">
        <f t="shared" si="150"/>
        <v>98.21</v>
      </c>
      <c r="NX145" s="310">
        <f t="shared" si="150"/>
        <v>98.21</v>
      </c>
      <c r="NY145" s="310">
        <f t="shared" si="150"/>
        <v>98.21</v>
      </c>
      <c r="NZ145" s="310">
        <f t="shared" si="150"/>
        <v>98.21</v>
      </c>
      <c r="OA145" s="317">
        <f t="shared" si="150"/>
        <v>98.21</v>
      </c>
      <c r="OB145" s="317">
        <f t="shared" si="150"/>
        <v>98.21</v>
      </c>
      <c r="OC145" s="317">
        <f t="shared" si="150"/>
        <v>98.21</v>
      </c>
      <c r="OL145" s="317">
        <f t="shared" ref="OL145:PT145" si="151">$C145*$E145/2</f>
        <v>70.149999999999991</v>
      </c>
      <c r="OM145" s="317">
        <f t="shared" si="151"/>
        <v>70.149999999999991</v>
      </c>
      <c r="ON145" s="312">
        <f t="shared" si="151"/>
        <v>70.149999999999991</v>
      </c>
      <c r="OO145" s="317">
        <f t="shared" si="151"/>
        <v>70.149999999999991</v>
      </c>
      <c r="OP145" s="317">
        <f t="shared" si="151"/>
        <v>70.149999999999991</v>
      </c>
      <c r="OQ145" s="317">
        <f t="shared" si="151"/>
        <v>70.149999999999991</v>
      </c>
      <c r="OR145" s="317">
        <f t="shared" si="151"/>
        <v>70.149999999999991</v>
      </c>
      <c r="OS145" s="317">
        <f t="shared" si="151"/>
        <v>70.149999999999991</v>
      </c>
      <c r="OT145" s="312">
        <f t="shared" si="151"/>
        <v>70.149999999999991</v>
      </c>
      <c r="OU145" s="312">
        <f t="shared" si="151"/>
        <v>70.149999999999991</v>
      </c>
      <c r="OV145" s="317">
        <f t="shared" si="151"/>
        <v>70.149999999999991</v>
      </c>
      <c r="OW145" s="317">
        <f t="shared" si="151"/>
        <v>70.149999999999991</v>
      </c>
      <c r="OX145" s="317">
        <f t="shared" si="151"/>
        <v>70.149999999999991</v>
      </c>
      <c r="OY145" s="317">
        <f t="shared" si="151"/>
        <v>70.149999999999991</v>
      </c>
      <c r="OZ145" s="317">
        <f t="shared" si="151"/>
        <v>70.149999999999991</v>
      </c>
      <c r="PA145" s="312">
        <f t="shared" si="151"/>
        <v>70.149999999999991</v>
      </c>
      <c r="PB145" s="312">
        <f t="shared" si="151"/>
        <v>70.149999999999991</v>
      </c>
      <c r="PC145" s="317">
        <f t="shared" si="151"/>
        <v>70.149999999999991</v>
      </c>
      <c r="PD145" s="317">
        <f t="shared" si="151"/>
        <v>70.149999999999991</v>
      </c>
      <c r="PE145" s="317">
        <f t="shared" si="151"/>
        <v>70.149999999999991</v>
      </c>
      <c r="PF145" s="317">
        <f t="shared" si="151"/>
        <v>70.149999999999991</v>
      </c>
      <c r="PG145" s="317">
        <f t="shared" si="151"/>
        <v>70.149999999999991</v>
      </c>
      <c r="PH145" s="317">
        <f t="shared" si="151"/>
        <v>70.149999999999991</v>
      </c>
      <c r="PI145" s="312">
        <f t="shared" si="151"/>
        <v>70.149999999999991</v>
      </c>
      <c r="PJ145" s="317">
        <f t="shared" si="151"/>
        <v>70.149999999999991</v>
      </c>
      <c r="PK145" s="312">
        <f t="shared" si="151"/>
        <v>70.149999999999991</v>
      </c>
      <c r="PL145" s="317">
        <f t="shared" si="151"/>
        <v>70.149999999999991</v>
      </c>
      <c r="PM145" s="317">
        <f t="shared" si="151"/>
        <v>70.149999999999991</v>
      </c>
      <c r="PN145" s="317">
        <f t="shared" si="151"/>
        <v>70.149999999999991</v>
      </c>
      <c r="PO145" s="312">
        <f t="shared" si="151"/>
        <v>70.149999999999991</v>
      </c>
      <c r="PP145" s="312">
        <f t="shared" si="151"/>
        <v>70.149999999999991</v>
      </c>
      <c r="PQ145" s="317">
        <f t="shared" si="151"/>
        <v>70.149999999999991</v>
      </c>
      <c r="PR145" s="317">
        <f t="shared" si="151"/>
        <v>70.149999999999991</v>
      </c>
      <c r="PS145" s="317">
        <f t="shared" si="151"/>
        <v>70.149999999999991</v>
      </c>
      <c r="PT145" s="317">
        <f t="shared" si="151"/>
        <v>70.149999999999991</v>
      </c>
      <c r="PU145" s="317">
        <f t="shared" ref="PU145:QG145" si="152">$C145*$F145/2</f>
        <v>84.179999999999993</v>
      </c>
      <c r="PV145" s="318">
        <f t="shared" si="152"/>
        <v>84.179999999999993</v>
      </c>
      <c r="PW145" s="318">
        <f t="shared" si="152"/>
        <v>84.179999999999993</v>
      </c>
      <c r="PX145" s="318">
        <f t="shared" si="152"/>
        <v>84.179999999999993</v>
      </c>
      <c r="PY145" s="317">
        <f t="shared" si="152"/>
        <v>84.179999999999993</v>
      </c>
      <c r="PZ145" s="317">
        <f t="shared" si="152"/>
        <v>84.179999999999993</v>
      </c>
      <c r="QA145" s="317">
        <f t="shared" si="152"/>
        <v>84.179999999999993</v>
      </c>
      <c r="QB145" s="317">
        <f t="shared" si="152"/>
        <v>84.179999999999993</v>
      </c>
      <c r="QC145" s="317">
        <f t="shared" si="152"/>
        <v>84.179999999999993</v>
      </c>
      <c r="QD145" s="318">
        <f t="shared" si="152"/>
        <v>84.179999999999993</v>
      </c>
      <c r="QE145" s="317">
        <f t="shared" si="152"/>
        <v>84.179999999999993</v>
      </c>
      <c r="QF145" s="317">
        <f t="shared" si="152"/>
        <v>84.179999999999993</v>
      </c>
      <c r="QG145" s="317">
        <f t="shared" si="152"/>
        <v>84.179999999999993</v>
      </c>
      <c r="QH145" s="317">
        <f>$C145*$G145/2</f>
        <v>98.21</v>
      </c>
      <c r="QI145" s="317">
        <f>$C145*$G145/2</f>
        <v>98.21</v>
      </c>
      <c r="QJ145" s="310">
        <f>$C145*$G145/2</f>
        <v>98.21</v>
      </c>
      <c r="QK145" s="310">
        <f>$C145*$G145/2</f>
        <v>98.21</v>
      </c>
      <c r="QL145" s="317">
        <f t="shared" ref="QL145:QU145" si="153">$C145*$G145</f>
        <v>196.42</v>
      </c>
      <c r="QM145" s="317">
        <f t="shared" si="153"/>
        <v>196.42</v>
      </c>
      <c r="QN145" s="317">
        <f t="shared" si="153"/>
        <v>196.42</v>
      </c>
      <c r="QO145" s="317">
        <f t="shared" si="153"/>
        <v>196.42</v>
      </c>
      <c r="QP145" s="317">
        <f t="shared" si="153"/>
        <v>196.42</v>
      </c>
      <c r="QQ145" s="310">
        <f t="shared" si="153"/>
        <v>196.42</v>
      </c>
      <c r="QR145" s="310">
        <f t="shared" si="153"/>
        <v>196.42</v>
      </c>
      <c r="QS145" s="317">
        <f t="shared" si="153"/>
        <v>196.42</v>
      </c>
      <c r="QT145" s="317">
        <f t="shared" si="153"/>
        <v>196.42</v>
      </c>
      <c r="QU145" s="317">
        <f t="shared" si="153"/>
        <v>196.42</v>
      </c>
      <c r="QV145" s="310">
        <f>$C145*$G145/2</f>
        <v>98.21</v>
      </c>
      <c r="QW145" s="318">
        <f t="shared" ref="QW145:RB145" si="154">$C145*$F145/2</f>
        <v>84.179999999999993</v>
      </c>
      <c r="QX145" s="317">
        <f t="shared" si="154"/>
        <v>84.179999999999993</v>
      </c>
      <c r="QY145" s="318">
        <f t="shared" si="154"/>
        <v>84.179999999999993</v>
      </c>
      <c r="QZ145" s="317">
        <f t="shared" si="154"/>
        <v>84.179999999999993</v>
      </c>
      <c r="RA145" s="317">
        <f t="shared" si="154"/>
        <v>84.179999999999993</v>
      </c>
      <c r="RB145" s="318">
        <f t="shared" si="154"/>
        <v>84.179999999999993</v>
      </c>
      <c r="AIW145" s="138"/>
      <c r="APN145" s="318">
        <f t="shared" ref="APN145:APV145" si="155">$C145*$F145/2</f>
        <v>84.179999999999993</v>
      </c>
      <c r="APO145" s="318">
        <f t="shared" si="155"/>
        <v>84.179999999999993</v>
      </c>
      <c r="APP145" s="318">
        <f t="shared" si="155"/>
        <v>84.179999999999993</v>
      </c>
      <c r="APQ145" s="318">
        <f t="shared" si="155"/>
        <v>84.179999999999993</v>
      </c>
      <c r="APR145" s="318">
        <f t="shared" si="155"/>
        <v>84.179999999999993</v>
      </c>
      <c r="APS145" s="318">
        <f t="shared" si="155"/>
        <v>84.179999999999993</v>
      </c>
      <c r="APT145" s="318">
        <f t="shared" si="155"/>
        <v>84.179999999999993</v>
      </c>
      <c r="APU145" s="318">
        <f t="shared" si="155"/>
        <v>84.179999999999993</v>
      </c>
      <c r="APV145" s="318">
        <f t="shared" si="155"/>
        <v>84.179999999999993</v>
      </c>
    </row>
    <row r="146" spans="1:1115" s="119" customFormat="1" ht="55.5" customHeight="1" collapsed="1">
      <c r="A146" s="88"/>
      <c r="B146" s="149"/>
      <c r="C146" s="496" t="s">
        <v>1033</v>
      </c>
      <c r="D146" s="289" t="s">
        <v>1034</v>
      </c>
      <c r="E146" s="149"/>
      <c r="F146" s="443" t="s">
        <v>264</v>
      </c>
      <c r="G146" s="76"/>
      <c r="H146" s="76"/>
      <c r="T146" s="137"/>
      <c r="GY146" s="169"/>
      <c r="GZ146" s="169"/>
      <c r="HA146" s="169"/>
      <c r="HB146" s="169"/>
      <c r="HC146" s="169"/>
      <c r="HD146" s="169"/>
      <c r="HE146" s="169"/>
      <c r="HF146" s="169"/>
      <c r="HG146" s="169"/>
      <c r="HH146" s="169"/>
      <c r="HI146" s="169"/>
      <c r="HJ146" s="169"/>
      <c r="HK146" s="169"/>
      <c r="HL146" s="169"/>
      <c r="HM146" s="169"/>
      <c r="HN146" s="169"/>
      <c r="HO146" s="169"/>
      <c r="HP146" s="169"/>
      <c r="HQ146" s="169"/>
      <c r="HR146" s="169"/>
      <c r="HS146" s="169"/>
      <c r="HT146" s="169"/>
      <c r="HU146" s="169"/>
      <c r="HV146" s="169"/>
      <c r="HW146" s="169"/>
      <c r="HX146" s="169"/>
      <c r="HY146" s="169"/>
      <c r="HZ146" s="169"/>
      <c r="IA146" s="169"/>
      <c r="IB146" s="169"/>
      <c r="IC146" s="169"/>
      <c r="ID146" s="169"/>
      <c r="IE146" s="169"/>
      <c r="IF146" s="169"/>
      <c r="IG146" s="169"/>
      <c r="IH146" s="169"/>
      <c r="II146" s="169"/>
      <c r="IJ146" s="169"/>
      <c r="IK146" s="169"/>
      <c r="IL146" s="169"/>
      <c r="IM146" s="169"/>
      <c r="IN146" s="169"/>
      <c r="IO146" s="169"/>
      <c r="IP146" s="121"/>
      <c r="IQ146" s="121"/>
      <c r="IR146" s="121"/>
      <c r="IS146" s="121"/>
      <c r="IT146" s="121"/>
      <c r="IU146" s="121"/>
      <c r="IV146" s="121"/>
      <c r="IW146" s="121"/>
      <c r="IX146" s="121"/>
      <c r="IY146" s="121"/>
      <c r="IZ146" s="121"/>
      <c r="JA146" s="121"/>
      <c r="JB146" s="121"/>
      <c r="JC146" s="121"/>
      <c r="JD146" s="121"/>
      <c r="JE146" s="121"/>
      <c r="JF146" s="121"/>
      <c r="JG146" s="121"/>
      <c r="JH146" s="121"/>
      <c r="JI146" s="121"/>
      <c r="JJ146" s="121"/>
      <c r="JK146" s="121"/>
      <c r="JL146" s="121"/>
      <c r="JM146" s="121"/>
      <c r="JN146" s="121"/>
      <c r="JO146" s="121"/>
      <c r="JP146" s="121"/>
      <c r="JQ146" s="121"/>
      <c r="JR146" s="121"/>
      <c r="JS146" s="121"/>
      <c r="JT146" s="121"/>
      <c r="JU146" s="121"/>
      <c r="JV146" s="121"/>
      <c r="JW146" s="121"/>
      <c r="JX146" s="121"/>
      <c r="JY146" s="121"/>
      <c r="JZ146" s="121"/>
      <c r="KA146" s="121"/>
      <c r="KB146" s="121"/>
      <c r="KC146" s="121"/>
      <c r="KD146" s="121"/>
      <c r="KE146" s="121"/>
      <c r="KF146" s="121"/>
      <c r="KG146" s="121"/>
      <c r="KH146" s="121"/>
      <c r="KI146" s="121"/>
      <c r="KJ146" s="121"/>
      <c r="KK146" s="121"/>
      <c r="KL146" s="121"/>
      <c r="KM146" s="121"/>
      <c r="KN146" s="121"/>
      <c r="KO146" s="121"/>
      <c r="KP146" s="121"/>
      <c r="KQ146" s="121"/>
      <c r="KR146" s="121"/>
      <c r="KS146" s="121"/>
      <c r="KT146" s="121"/>
      <c r="KU146" s="121"/>
      <c r="KV146" s="121"/>
      <c r="KW146" s="121"/>
      <c r="KX146" s="121"/>
      <c r="KY146" s="121"/>
      <c r="KZ146" s="121"/>
      <c r="LA146" s="121"/>
      <c r="LB146" s="177"/>
      <c r="LC146" s="177"/>
      <c r="LD146" s="177"/>
      <c r="LE146" s="177"/>
      <c r="LF146" s="177"/>
      <c r="LG146" s="177"/>
      <c r="LH146" s="177"/>
      <c r="LI146" s="177"/>
      <c r="LJ146" s="177"/>
      <c r="LK146" s="177"/>
      <c r="LL146" s="177"/>
      <c r="LM146" s="177"/>
      <c r="LN146" s="177"/>
      <c r="LO146" s="177"/>
      <c r="LP146" s="177"/>
      <c r="LQ146" s="177"/>
      <c r="LR146" s="177"/>
      <c r="LS146" s="177"/>
      <c r="LT146" s="177"/>
      <c r="LU146" s="177"/>
      <c r="LV146" s="177"/>
      <c r="LW146" s="177"/>
      <c r="LX146" s="177"/>
      <c r="LY146" s="177"/>
      <c r="LZ146" s="177"/>
      <c r="MA146" s="177"/>
      <c r="MB146" s="177"/>
      <c r="MC146" s="177"/>
      <c r="MD146" s="177"/>
      <c r="ME146" s="177"/>
      <c r="MF146" s="177"/>
      <c r="MG146" s="177"/>
      <c r="MH146" s="177"/>
      <c r="MI146" s="177"/>
      <c r="MJ146" s="177"/>
      <c r="MK146" s="177"/>
      <c r="ML146" s="177"/>
      <c r="MM146" s="177"/>
      <c r="MN146" s="177"/>
      <c r="MO146" s="177"/>
      <c r="MP146" s="177"/>
      <c r="MQ146" s="177"/>
      <c r="MR146" s="177"/>
      <c r="MS146" s="177"/>
      <c r="MT146" s="177"/>
      <c r="MU146" s="177"/>
      <c r="MV146" s="177"/>
      <c r="MW146" s="177"/>
      <c r="MX146" s="177"/>
      <c r="MY146" s="177"/>
      <c r="MZ146" s="177"/>
      <c r="NA146" s="177"/>
      <c r="NB146" s="177"/>
      <c r="NC146" s="177"/>
      <c r="ND146" s="177"/>
      <c r="NE146" s="177"/>
      <c r="NF146" s="177"/>
      <c r="NG146" s="177"/>
      <c r="NH146" s="177"/>
      <c r="NI146" s="177"/>
      <c r="NJ146" s="177"/>
      <c r="NK146" s="121"/>
      <c r="NL146" s="121"/>
      <c r="NM146" s="121"/>
      <c r="NN146" s="121"/>
      <c r="NO146" s="121"/>
      <c r="NP146" s="121"/>
      <c r="NQ146" s="121"/>
      <c r="NR146" s="121"/>
      <c r="NS146" s="121"/>
      <c r="NT146" s="121"/>
      <c r="NU146" s="121"/>
      <c r="NV146" s="121"/>
      <c r="NW146" s="121"/>
      <c r="NX146" s="121"/>
      <c r="NY146" s="121"/>
      <c r="NZ146" s="121"/>
      <c r="OA146" s="121"/>
      <c r="OB146" s="121"/>
      <c r="OC146" s="121"/>
      <c r="OD146" s="121"/>
      <c r="OE146" s="121"/>
      <c r="OF146" s="121"/>
      <c r="OG146" s="121"/>
      <c r="OH146" s="121"/>
      <c r="OI146" s="121"/>
      <c r="OJ146" s="121"/>
      <c r="OK146" s="170" t="s">
        <v>755</v>
      </c>
      <c r="OL146" s="200" t="s">
        <v>72</v>
      </c>
      <c r="OM146" s="200" t="s">
        <v>1035</v>
      </c>
      <c r="OO146" s="170" t="s">
        <v>755</v>
      </c>
      <c r="OP146" s="200" t="s">
        <v>799</v>
      </c>
      <c r="OQ146" s="200" t="s">
        <v>799</v>
      </c>
      <c r="OR146" s="214" t="s">
        <v>1036</v>
      </c>
      <c r="OS146" s="169" t="s">
        <v>1037</v>
      </c>
      <c r="OT146" s="169"/>
      <c r="OV146" s="214" t="s">
        <v>1038</v>
      </c>
      <c r="OW146" s="169" t="s">
        <v>963</v>
      </c>
      <c r="OX146" s="169" t="s">
        <v>1039</v>
      </c>
      <c r="OY146" s="169" t="s">
        <v>1039</v>
      </c>
      <c r="OZ146" s="200" t="s">
        <v>1040</v>
      </c>
      <c r="PC146" s="200" t="s">
        <v>1011</v>
      </c>
      <c r="PD146" s="200" t="s">
        <v>1011</v>
      </c>
      <c r="PE146" s="200" t="s">
        <v>1012</v>
      </c>
      <c r="PF146" s="200" t="s">
        <v>1011</v>
      </c>
      <c r="PH146" s="121"/>
      <c r="PI146" s="121"/>
      <c r="PJ146" s="169" t="s">
        <v>1013</v>
      </c>
      <c r="PK146" s="121"/>
      <c r="PL146" s="121"/>
      <c r="PM146" s="121"/>
      <c r="PN146" s="121"/>
      <c r="PO146" s="121"/>
      <c r="PP146" s="121"/>
      <c r="PQ146" s="121"/>
      <c r="PR146" s="84" t="s">
        <v>1041</v>
      </c>
      <c r="PS146" s="200" t="s">
        <v>1011</v>
      </c>
      <c r="PT146" s="84" t="s">
        <v>1016</v>
      </c>
      <c r="PU146" s="84" t="s">
        <v>85</v>
      </c>
      <c r="PV146" s="121"/>
      <c r="PW146" s="121"/>
      <c r="PX146" s="121"/>
      <c r="PY146" s="84" t="s">
        <v>86</v>
      </c>
      <c r="PZ146" s="84" t="s">
        <v>86</v>
      </c>
      <c r="QA146" s="84" t="s">
        <v>1042</v>
      </c>
      <c r="QB146" s="84" t="s">
        <v>87</v>
      </c>
      <c r="QC146" s="84" t="s">
        <v>1043</v>
      </c>
      <c r="QE146" s="84" t="s">
        <v>88</v>
      </c>
      <c r="QF146" s="84" t="s">
        <v>89</v>
      </c>
      <c r="QG146" s="84" t="s">
        <v>90</v>
      </c>
      <c r="QH146" s="84" t="s">
        <v>90</v>
      </c>
      <c r="QI146" s="84" t="s">
        <v>1044</v>
      </c>
      <c r="QK146" s="84"/>
      <c r="QL146" s="84" t="s">
        <v>91</v>
      </c>
      <c r="QM146" s="84" t="s">
        <v>91</v>
      </c>
      <c r="QN146" s="84" t="s">
        <v>92</v>
      </c>
      <c r="QO146" s="84" t="s">
        <v>82</v>
      </c>
      <c r="QP146" s="84" t="s">
        <v>82</v>
      </c>
      <c r="QQ146" s="177"/>
      <c r="QR146" s="177"/>
      <c r="QS146" s="177"/>
      <c r="QT146" s="177"/>
      <c r="QU146" s="84"/>
      <c r="QV146" s="177"/>
      <c r="QW146" s="201" t="s">
        <v>1045</v>
      </c>
      <c r="QX146" s="386" t="s">
        <v>1046</v>
      </c>
      <c r="QY146" s="386"/>
      <c r="QZ146" s="386" t="s">
        <v>1046</v>
      </c>
      <c r="RA146" s="386" t="s">
        <v>1046</v>
      </c>
      <c r="RB146" s="386" t="s">
        <v>1046</v>
      </c>
      <c r="RC146" s="386" t="s">
        <v>1046</v>
      </c>
      <c r="RD146" s="386" t="s">
        <v>1046</v>
      </c>
      <c r="RE146" s="386" t="s">
        <v>1046</v>
      </c>
      <c r="RF146" s="386"/>
      <c r="RG146" s="386" t="s">
        <v>1046</v>
      </c>
      <c r="RH146" s="386" t="s">
        <v>1046</v>
      </c>
      <c r="RI146" s="386" t="s">
        <v>1046</v>
      </c>
      <c r="RJ146" s="386" t="s">
        <v>1046</v>
      </c>
      <c r="RK146" s="386" t="s">
        <v>1046</v>
      </c>
      <c r="RL146" s="386"/>
      <c r="RM146" s="386"/>
      <c r="RN146" s="386" t="s">
        <v>1046</v>
      </c>
      <c r="RO146" s="386" t="s">
        <v>1046</v>
      </c>
      <c r="RP146" s="386" t="s">
        <v>1046</v>
      </c>
      <c r="RQ146" s="386" t="s">
        <v>1046</v>
      </c>
      <c r="RR146" s="386" t="s">
        <v>1046</v>
      </c>
      <c r="RS146" s="386"/>
      <c r="RT146" s="386"/>
      <c r="RU146" s="386" t="s">
        <v>1046</v>
      </c>
      <c r="RV146" s="386" t="s">
        <v>1046</v>
      </c>
      <c r="RW146" s="386" t="s">
        <v>1046</v>
      </c>
      <c r="RX146" s="386" t="s">
        <v>1046</v>
      </c>
      <c r="RY146" s="386" t="s">
        <v>1046</v>
      </c>
      <c r="RZ146" s="386"/>
      <c r="SA146" s="386"/>
      <c r="SB146" s="386" t="s">
        <v>1046</v>
      </c>
      <c r="SC146" s="386" t="s">
        <v>1046</v>
      </c>
      <c r="SD146" s="386" t="s">
        <v>1046</v>
      </c>
      <c r="SE146" s="386" t="s">
        <v>1046</v>
      </c>
      <c r="SF146" s="386" t="s">
        <v>1046</v>
      </c>
      <c r="SG146" s="386" t="s">
        <v>1046</v>
      </c>
      <c r="SH146" s="386"/>
      <c r="SI146" s="386" t="s">
        <v>1046</v>
      </c>
      <c r="SJ146" s="386"/>
      <c r="SK146" s="386" t="s">
        <v>1046</v>
      </c>
      <c r="SL146" s="386" t="s">
        <v>1046</v>
      </c>
      <c r="SM146" s="386" t="s">
        <v>1046</v>
      </c>
      <c r="SN146" s="199"/>
      <c r="SO146" s="199"/>
      <c r="SP146" s="199"/>
      <c r="SQ146" s="199"/>
      <c r="SR146" s="386" t="s">
        <v>1046</v>
      </c>
      <c r="SS146" s="386" t="s">
        <v>1046</v>
      </c>
      <c r="ST146" s="386" t="s">
        <v>1046</v>
      </c>
      <c r="SU146" s="386" t="s">
        <v>1046</v>
      </c>
      <c r="SV146" s="386" t="s">
        <v>1046</v>
      </c>
      <c r="SW146" s="386" t="s">
        <v>1046</v>
      </c>
      <c r="SX146" s="386" t="s">
        <v>1046</v>
      </c>
      <c r="SY146" s="386" t="s">
        <v>1046</v>
      </c>
      <c r="SZ146" s="386" t="s">
        <v>1046</v>
      </c>
      <c r="TA146" s="386" t="s">
        <v>1046</v>
      </c>
      <c r="TB146" s="386" t="s">
        <v>1046</v>
      </c>
      <c r="TC146" s="386" t="s">
        <v>1046</v>
      </c>
      <c r="TD146" s="386" t="s">
        <v>1046</v>
      </c>
      <c r="TE146" s="386" t="s">
        <v>1046</v>
      </c>
      <c r="TF146" s="386" t="s">
        <v>1046</v>
      </c>
      <c r="TG146" s="386" t="s">
        <v>1046</v>
      </c>
      <c r="TH146" s="386" t="s">
        <v>1046</v>
      </c>
      <c r="TI146" s="386" t="s">
        <v>1046</v>
      </c>
      <c r="TJ146" s="386" t="s">
        <v>1046</v>
      </c>
      <c r="TK146" s="386" t="s">
        <v>1046</v>
      </c>
      <c r="TL146" s="386" t="s">
        <v>1046</v>
      </c>
      <c r="TM146" s="386" t="s">
        <v>1046</v>
      </c>
      <c r="TN146" s="386" t="s">
        <v>1046</v>
      </c>
      <c r="TO146" s="386" t="s">
        <v>1046</v>
      </c>
      <c r="TP146" s="386" t="s">
        <v>1046</v>
      </c>
      <c r="TQ146" s="386" t="s">
        <v>1046</v>
      </c>
      <c r="TR146" s="386" t="s">
        <v>1046</v>
      </c>
      <c r="TS146" s="386" t="s">
        <v>1046</v>
      </c>
      <c r="TT146" s="386" t="s">
        <v>1046</v>
      </c>
      <c r="TU146" s="386" t="s">
        <v>1046</v>
      </c>
      <c r="TV146" s="386" t="s">
        <v>1046</v>
      </c>
      <c r="TW146" s="386" t="s">
        <v>1046</v>
      </c>
      <c r="TX146" s="386" t="s">
        <v>1046</v>
      </c>
      <c r="TY146" s="386" t="s">
        <v>1046</v>
      </c>
      <c r="TZ146" s="386" t="s">
        <v>1046</v>
      </c>
      <c r="UA146" s="386" t="s">
        <v>1046</v>
      </c>
      <c r="UB146" s="386" t="s">
        <v>1046</v>
      </c>
      <c r="UC146" s="386" t="s">
        <v>1046</v>
      </c>
      <c r="UD146" s="386" t="s">
        <v>1046</v>
      </c>
      <c r="UE146" s="386" t="s">
        <v>1046</v>
      </c>
      <c r="UF146" s="386" t="s">
        <v>1046</v>
      </c>
      <c r="UG146" s="386" t="s">
        <v>1046</v>
      </c>
      <c r="UH146" s="386" t="s">
        <v>1046</v>
      </c>
      <c r="UI146" s="386" t="s">
        <v>1046</v>
      </c>
      <c r="UJ146" s="386" t="s">
        <v>1046</v>
      </c>
      <c r="UK146" s="386" t="s">
        <v>1046</v>
      </c>
      <c r="UL146" s="386" t="s">
        <v>1046</v>
      </c>
      <c r="UM146" s="386" t="s">
        <v>1046</v>
      </c>
      <c r="UN146" s="386" t="s">
        <v>1046</v>
      </c>
      <c r="UO146" s="386" t="s">
        <v>1046</v>
      </c>
      <c r="UP146" s="386" t="s">
        <v>1046</v>
      </c>
      <c r="UQ146" s="386" t="s">
        <v>1046</v>
      </c>
      <c r="UR146" s="386" t="s">
        <v>1046</v>
      </c>
      <c r="US146" s="386" t="s">
        <v>1046</v>
      </c>
      <c r="UT146" s="386" t="s">
        <v>1046</v>
      </c>
      <c r="UU146" s="386" t="s">
        <v>1046</v>
      </c>
      <c r="UV146" s="386" t="s">
        <v>1046</v>
      </c>
      <c r="UW146" s="386" t="s">
        <v>1046</v>
      </c>
      <c r="UX146" s="386" t="s">
        <v>1046</v>
      </c>
      <c r="UY146" s="386" t="s">
        <v>1046</v>
      </c>
      <c r="UZ146" s="386" t="s">
        <v>1046</v>
      </c>
      <c r="VA146" s="386" t="s">
        <v>1046</v>
      </c>
      <c r="VB146" s="386" t="s">
        <v>1046</v>
      </c>
      <c r="VC146" s="386" t="s">
        <v>1046</v>
      </c>
      <c r="VD146" s="386" t="s">
        <v>1046</v>
      </c>
      <c r="VE146" s="386" t="s">
        <v>1046</v>
      </c>
      <c r="VF146" s="386" t="s">
        <v>1046</v>
      </c>
      <c r="VG146" s="386" t="s">
        <v>1046</v>
      </c>
      <c r="VH146" s="386" t="s">
        <v>1046</v>
      </c>
      <c r="VI146" s="386" t="s">
        <v>1046</v>
      </c>
      <c r="VJ146" s="386" t="s">
        <v>1046</v>
      </c>
      <c r="VK146" s="386" t="s">
        <v>1046</v>
      </c>
      <c r="VL146" s="386" t="s">
        <v>1046</v>
      </c>
      <c r="VM146" s="386" t="s">
        <v>1046</v>
      </c>
      <c r="VN146" s="386" t="s">
        <v>1046</v>
      </c>
      <c r="VO146" s="386" t="s">
        <v>1046</v>
      </c>
      <c r="VP146" s="386" t="s">
        <v>1046</v>
      </c>
      <c r="VQ146" s="386" t="s">
        <v>1046</v>
      </c>
      <c r="VR146" s="386" t="s">
        <v>1046</v>
      </c>
      <c r="VS146" s="386" t="s">
        <v>1046</v>
      </c>
      <c r="VT146" s="386" t="s">
        <v>1046</v>
      </c>
      <c r="VU146" s="386" t="s">
        <v>1046</v>
      </c>
      <c r="VV146" s="386" t="s">
        <v>1046</v>
      </c>
      <c r="VW146" s="386" t="s">
        <v>1046</v>
      </c>
      <c r="VX146" s="386" t="s">
        <v>1046</v>
      </c>
      <c r="VY146" s="386" t="s">
        <v>1046</v>
      </c>
      <c r="VZ146" s="386" t="s">
        <v>1046</v>
      </c>
      <c r="WA146" s="386" t="s">
        <v>1046</v>
      </c>
      <c r="WB146" s="386" t="s">
        <v>1046</v>
      </c>
      <c r="WC146" s="386" t="s">
        <v>1046</v>
      </c>
      <c r="WD146" s="386" t="s">
        <v>1046</v>
      </c>
      <c r="WE146" s="386" t="s">
        <v>1046</v>
      </c>
      <c r="WF146" s="386" t="s">
        <v>1046</v>
      </c>
      <c r="WG146" s="386" t="s">
        <v>1046</v>
      </c>
      <c r="WH146" s="386" t="s">
        <v>1046</v>
      </c>
      <c r="WI146" s="386" t="s">
        <v>1046</v>
      </c>
      <c r="WJ146" s="386" t="s">
        <v>1046</v>
      </c>
      <c r="WK146" s="386" t="s">
        <v>1046</v>
      </c>
      <c r="WL146" s="386" t="s">
        <v>1046</v>
      </c>
      <c r="WM146" s="386" t="s">
        <v>1046</v>
      </c>
      <c r="WN146" s="386" t="s">
        <v>1046</v>
      </c>
      <c r="WO146" s="386" t="s">
        <v>1046</v>
      </c>
      <c r="WP146" s="386" t="s">
        <v>1046</v>
      </c>
      <c r="WQ146" s="386" t="s">
        <v>1046</v>
      </c>
      <c r="WR146" s="386" t="s">
        <v>1046</v>
      </c>
      <c r="WS146" s="386" t="s">
        <v>1046</v>
      </c>
      <c r="WT146" s="386" t="s">
        <v>1046</v>
      </c>
      <c r="WU146" s="386" t="s">
        <v>1046</v>
      </c>
      <c r="WV146" s="386" t="s">
        <v>1046</v>
      </c>
      <c r="WW146" s="386" t="s">
        <v>1046</v>
      </c>
      <c r="WX146" s="386" t="s">
        <v>1046</v>
      </c>
      <c r="WY146" s="386" t="s">
        <v>1046</v>
      </c>
      <c r="WZ146" s="386" t="s">
        <v>1046</v>
      </c>
      <c r="XA146" s="386" t="s">
        <v>1046</v>
      </c>
      <c r="XB146" s="386" t="s">
        <v>1046</v>
      </c>
      <c r="XC146" s="386" t="s">
        <v>1046</v>
      </c>
      <c r="XD146" s="386" t="s">
        <v>1046</v>
      </c>
      <c r="XE146" s="386" t="s">
        <v>1046</v>
      </c>
      <c r="XF146" s="386" t="s">
        <v>1046</v>
      </c>
      <c r="XG146" s="386" t="s">
        <v>1046</v>
      </c>
      <c r="XH146" s="386" t="s">
        <v>1046</v>
      </c>
      <c r="XI146" s="386" t="s">
        <v>1046</v>
      </c>
      <c r="XJ146" s="386" t="s">
        <v>1046</v>
      </c>
      <c r="XK146" s="386" t="s">
        <v>1046</v>
      </c>
      <c r="XL146" s="386" t="s">
        <v>1046</v>
      </c>
      <c r="XM146" s="386" t="s">
        <v>1046</v>
      </c>
      <c r="XN146" s="386" t="s">
        <v>1046</v>
      </c>
      <c r="XO146" s="386" t="s">
        <v>1046</v>
      </c>
      <c r="XP146" s="386" t="s">
        <v>1046</v>
      </c>
      <c r="XQ146" s="386" t="s">
        <v>1046</v>
      </c>
      <c r="XR146" s="386" t="s">
        <v>1046</v>
      </c>
      <c r="XS146" s="386" t="s">
        <v>1046</v>
      </c>
      <c r="XT146" s="386" t="s">
        <v>1046</v>
      </c>
      <c r="XU146" s="386" t="s">
        <v>1046</v>
      </c>
      <c r="XV146" s="386" t="s">
        <v>1046</v>
      </c>
      <c r="XW146" s="386" t="s">
        <v>1046</v>
      </c>
      <c r="XX146" s="386" t="s">
        <v>1046</v>
      </c>
      <c r="XY146" s="386" t="s">
        <v>1046</v>
      </c>
      <c r="XZ146" s="386" t="s">
        <v>1046</v>
      </c>
      <c r="YA146" s="386" t="s">
        <v>1046</v>
      </c>
      <c r="YB146" s="386" t="s">
        <v>1046</v>
      </c>
      <c r="YC146" s="386" t="s">
        <v>1046</v>
      </c>
      <c r="YD146" s="386" t="s">
        <v>1046</v>
      </c>
      <c r="YE146" s="386" t="s">
        <v>1046</v>
      </c>
      <c r="YF146" s="386" t="s">
        <v>1046</v>
      </c>
      <c r="YG146" s="386" t="s">
        <v>1046</v>
      </c>
      <c r="YH146" s="386" t="s">
        <v>1046</v>
      </c>
      <c r="YI146" s="386" t="s">
        <v>1046</v>
      </c>
      <c r="YJ146" s="386" t="s">
        <v>1046</v>
      </c>
      <c r="YK146" s="386" t="s">
        <v>1046</v>
      </c>
      <c r="YL146" s="386" t="s">
        <v>1046</v>
      </c>
      <c r="YM146" s="386" t="s">
        <v>1046</v>
      </c>
      <c r="YN146" s="386" t="s">
        <v>1046</v>
      </c>
      <c r="YO146" s="386" t="s">
        <v>1046</v>
      </c>
      <c r="YP146" s="386" t="s">
        <v>1046</v>
      </c>
      <c r="YQ146" s="386" t="s">
        <v>1046</v>
      </c>
      <c r="YR146" s="386" t="s">
        <v>1046</v>
      </c>
      <c r="YS146" s="386" t="s">
        <v>1046</v>
      </c>
      <c r="YT146" s="386" t="s">
        <v>1046</v>
      </c>
      <c r="YU146" s="386" t="s">
        <v>1046</v>
      </c>
      <c r="YV146" s="386" t="s">
        <v>1046</v>
      </c>
      <c r="YW146" s="386" t="s">
        <v>1046</v>
      </c>
      <c r="YX146" s="386" t="s">
        <v>1046</v>
      </c>
      <c r="YY146" s="386" t="s">
        <v>1046</v>
      </c>
      <c r="YZ146" s="386" t="s">
        <v>1046</v>
      </c>
      <c r="ZA146" s="386" t="s">
        <v>1046</v>
      </c>
      <c r="ZB146" s="386" t="s">
        <v>1046</v>
      </c>
      <c r="ZC146" s="386" t="s">
        <v>1046</v>
      </c>
      <c r="ZD146" s="386" t="s">
        <v>1046</v>
      </c>
      <c r="ZE146" s="386" t="s">
        <v>1046</v>
      </c>
      <c r="ZF146" s="386" t="s">
        <v>1046</v>
      </c>
      <c r="ZG146" s="386" t="s">
        <v>1046</v>
      </c>
      <c r="ZH146" s="386" t="s">
        <v>1046</v>
      </c>
      <c r="ZI146" s="386" t="s">
        <v>1046</v>
      </c>
      <c r="ZJ146" s="386" t="s">
        <v>1046</v>
      </c>
      <c r="ZK146" s="386" t="s">
        <v>1046</v>
      </c>
      <c r="ZL146" s="386" t="s">
        <v>1046</v>
      </c>
      <c r="ZM146" s="386" t="s">
        <v>1046</v>
      </c>
      <c r="ZN146" s="386" t="s">
        <v>1046</v>
      </c>
      <c r="ZO146" s="386" t="s">
        <v>1046</v>
      </c>
      <c r="ZP146" s="386" t="s">
        <v>1046</v>
      </c>
      <c r="ZQ146" s="386" t="s">
        <v>1046</v>
      </c>
      <c r="ZR146" s="386" t="s">
        <v>1046</v>
      </c>
      <c r="ZS146" s="386" t="s">
        <v>1046</v>
      </c>
      <c r="ZT146" s="386" t="s">
        <v>1046</v>
      </c>
      <c r="ZU146" s="386" t="s">
        <v>1046</v>
      </c>
      <c r="ZV146" s="386" t="s">
        <v>1046</v>
      </c>
      <c r="ZW146" s="386" t="s">
        <v>1046</v>
      </c>
      <c r="ZX146" s="386" t="s">
        <v>1046</v>
      </c>
      <c r="ZY146" s="386" t="s">
        <v>1046</v>
      </c>
      <c r="ZZ146" s="386" t="s">
        <v>1046</v>
      </c>
      <c r="AAA146" s="386" t="s">
        <v>1046</v>
      </c>
      <c r="AAB146" s="386" t="s">
        <v>1046</v>
      </c>
      <c r="AAC146" s="386" t="s">
        <v>1046</v>
      </c>
      <c r="AAD146" s="386" t="s">
        <v>1046</v>
      </c>
      <c r="AAE146" s="386" t="s">
        <v>1046</v>
      </c>
      <c r="AAF146" s="386" t="s">
        <v>1046</v>
      </c>
      <c r="AAG146" s="386" t="s">
        <v>1046</v>
      </c>
      <c r="AAH146" s="386" t="s">
        <v>1046</v>
      </c>
      <c r="AAI146" s="386" t="s">
        <v>1046</v>
      </c>
      <c r="AAJ146" s="386" t="s">
        <v>1046</v>
      </c>
      <c r="AAK146" s="386" t="s">
        <v>1046</v>
      </c>
      <c r="AAL146" s="386" t="s">
        <v>1046</v>
      </c>
      <c r="AAM146" s="386" t="s">
        <v>1046</v>
      </c>
      <c r="AAN146" s="386" t="s">
        <v>1046</v>
      </c>
      <c r="AAO146" s="386" t="s">
        <v>1046</v>
      </c>
      <c r="AAP146" s="386" t="s">
        <v>1046</v>
      </c>
      <c r="AAQ146" s="386" t="s">
        <v>1046</v>
      </c>
      <c r="AAR146" s="386" t="s">
        <v>1046</v>
      </c>
      <c r="AAS146" s="386" t="s">
        <v>1046</v>
      </c>
      <c r="AAT146" s="386" t="s">
        <v>1046</v>
      </c>
      <c r="AAU146" s="386" t="s">
        <v>1046</v>
      </c>
      <c r="AAV146" s="386" t="s">
        <v>1046</v>
      </c>
      <c r="AAW146" s="386" t="s">
        <v>1046</v>
      </c>
      <c r="AAX146" s="386" t="s">
        <v>1046</v>
      </c>
      <c r="AAY146" s="386" t="s">
        <v>1046</v>
      </c>
      <c r="AAZ146" s="386" t="s">
        <v>1046</v>
      </c>
      <c r="ABA146" s="386" t="s">
        <v>1046</v>
      </c>
      <c r="ABB146" s="386" t="s">
        <v>1046</v>
      </c>
      <c r="ABC146" s="386" t="s">
        <v>1046</v>
      </c>
      <c r="ABD146" s="386" t="s">
        <v>1046</v>
      </c>
      <c r="ABE146" s="386" t="s">
        <v>1046</v>
      </c>
      <c r="ABF146" s="386" t="s">
        <v>1046</v>
      </c>
      <c r="ABG146" s="386" t="s">
        <v>1046</v>
      </c>
      <c r="ABH146" s="386" t="s">
        <v>1046</v>
      </c>
      <c r="ABI146" s="386" t="s">
        <v>1046</v>
      </c>
      <c r="ABJ146" s="386" t="s">
        <v>1046</v>
      </c>
      <c r="ABK146" s="386" t="s">
        <v>1046</v>
      </c>
      <c r="ABL146" s="386" t="s">
        <v>1046</v>
      </c>
      <c r="ABM146" s="386" t="s">
        <v>1046</v>
      </c>
      <c r="ABN146" s="386" t="s">
        <v>1046</v>
      </c>
      <c r="ABO146" s="386" t="s">
        <v>1046</v>
      </c>
      <c r="ABP146" s="386" t="s">
        <v>1046</v>
      </c>
      <c r="ABQ146" s="386" t="s">
        <v>1046</v>
      </c>
      <c r="ABR146" s="386" t="s">
        <v>1046</v>
      </c>
      <c r="ABS146" s="386" t="s">
        <v>1046</v>
      </c>
      <c r="ABT146" s="386" t="s">
        <v>1046</v>
      </c>
      <c r="ABU146" s="386" t="s">
        <v>1046</v>
      </c>
      <c r="ABV146" s="386" t="s">
        <v>1046</v>
      </c>
      <c r="ABW146" s="386" t="s">
        <v>1046</v>
      </c>
      <c r="ABX146" s="386" t="s">
        <v>1046</v>
      </c>
      <c r="ABY146" s="386" t="s">
        <v>1046</v>
      </c>
      <c r="ABZ146" s="386" t="s">
        <v>1046</v>
      </c>
      <c r="ACA146" s="386" t="s">
        <v>1046</v>
      </c>
      <c r="ACB146" s="386" t="s">
        <v>1046</v>
      </c>
      <c r="ACC146" s="386" t="s">
        <v>1046</v>
      </c>
      <c r="ACD146" s="386" t="s">
        <v>1046</v>
      </c>
      <c r="ACE146" s="386" t="s">
        <v>1046</v>
      </c>
      <c r="ACF146" s="386" t="s">
        <v>1046</v>
      </c>
      <c r="ACG146" s="386" t="s">
        <v>1046</v>
      </c>
      <c r="ACH146" s="386" t="s">
        <v>1046</v>
      </c>
      <c r="ACI146" s="386" t="s">
        <v>1046</v>
      </c>
      <c r="ACJ146" s="386" t="s">
        <v>1046</v>
      </c>
      <c r="ACK146" s="386" t="s">
        <v>1046</v>
      </c>
      <c r="ACL146" s="386" t="s">
        <v>1046</v>
      </c>
      <c r="ACM146" s="386" t="s">
        <v>1046</v>
      </c>
      <c r="ACN146" s="386" t="s">
        <v>1046</v>
      </c>
      <c r="ACO146" s="386" t="s">
        <v>1046</v>
      </c>
      <c r="ACP146" s="386" t="s">
        <v>1046</v>
      </c>
      <c r="ACQ146" s="386" t="s">
        <v>1046</v>
      </c>
      <c r="ACR146" s="386" t="s">
        <v>1046</v>
      </c>
      <c r="ACS146" s="386" t="s">
        <v>1046</v>
      </c>
      <c r="ACT146" s="386" t="s">
        <v>1046</v>
      </c>
      <c r="ACU146" s="386" t="s">
        <v>1046</v>
      </c>
      <c r="ACV146" s="386" t="s">
        <v>1046</v>
      </c>
      <c r="ACW146" s="386" t="s">
        <v>1046</v>
      </c>
      <c r="ACX146" s="386" t="s">
        <v>1046</v>
      </c>
      <c r="ACY146" s="386" t="s">
        <v>1046</v>
      </c>
      <c r="ACZ146" s="386" t="s">
        <v>1046</v>
      </c>
      <c r="ADA146" s="386" t="s">
        <v>1046</v>
      </c>
      <c r="ADB146" s="386" t="s">
        <v>1046</v>
      </c>
      <c r="ADC146" s="386" t="s">
        <v>1046</v>
      </c>
      <c r="ADD146" s="386" t="s">
        <v>1046</v>
      </c>
      <c r="ADE146" s="386" t="s">
        <v>1046</v>
      </c>
      <c r="ADF146" s="386" t="s">
        <v>1046</v>
      </c>
      <c r="ADG146" s="386" t="s">
        <v>1046</v>
      </c>
      <c r="ADH146" s="386" t="s">
        <v>1046</v>
      </c>
      <c r="ADI146" s="386" t="s">
        <v>1046</v>
      </c>
      <c r="ADJ146" s="386" t="s">
        <v>1046</v>
      </c>
      <c r="ADK146" s="386" t="s">
        <v>1046</v>
      </c>
      <c r="ADL146" s="386" t="s">
        <v>1046</v>
      </c>
      <c r="ADM146" s="386" t="s">
        <v>1046</v>
      </c>
      <c r="ADN146" s="386" t="s">
        <v>1046</v>
      </c>
      <c r="ADO146" s="386" t="s">
        <v>1046</v>
      </c>
      <c r="ADP146" s="386" t="s">
        <v>1046</v>
      </c>
      <c r="ADQ146" s="386" t="s">
        <v>1046</v>
      </c>
      <c r="ADR146" s="386" t="s">
        <v>1046</v>
      </c>
      <c r="ADS146" s="386" t="s">
        <v>1046</v>
      </c>
      <c r="ADT146" s="386" t="s">
        <v>1046</v>
      </c>
      <c r="ADU146" s="386" t="s">
        <v>1046</v>
      </c>
      <c r="ADV146" s="386" t="s">
        <v>1046</v>
      </c>
      <c r="ADW146" s="386" t="s">
        <v>1046</v>
      </c>
      <c r="ADX146" s="386" t="s">
        <v>1046</v>
      </c>
      <c r="ADY146" s="386" t="s">
        <v>1046</v>
      </c>
      <c r="ADZ146" s="386" t="s">
        <v>1046</v>
      </c>
      <c r="AEA146" s="386" t="s">
        <v>1046</v>
      </c>
      <c r="AEB146" s="386" t="s">
        <v>1046</v>
      </c>
      <c r="AEC146" s="386" t="s">
        <v>1046</v>
      </c>
      <c r="AED146" s="386" t="s">
        <v>1046</v>
      </c>
      <c r="AEE146" s="386" t="s">
        <v>1046</v>
      </c>
      <c r="AEF146" s="386" t="s">
        <v>1046</v>
      </c>
      <c r="AEG146" s="386" t="s">
        <v>1046</v>
      </c>
      <c r="AEH146" s="386" t="s">
        <v>1046</v>
      </c>
      <c r="AEI146" s="386" t="s">
        <v>1046</v>
      </c>
      <c r="AEJ146" s="386" t="s">
        <v>1046</v>
      </c>
      <c r="AEK146" s="386" t="s">
        <v>1046</v>
      </c>
      <c r="AEL146" s="386" t="s">
        <v>1046</v>
      </c>
      <c r="AEM146" s="386" t="s">
        <v>1046</v>
      </c>
      <c r="AEN146" s="386" t="s">
        <v>1046</v>
      </c>
      <c r="AEO146" s="386" t="s">
        <v>1046</v>
      </c>
      <c r="AEP146" s="386" t="s">
        <v>1046</v>
      </c>
      <c r="AEQ146" s="386" t="s">
        <v>1046</v>
      </c>
      <c r="AER146" s="386" t="s">
        <v>1046</v>
      </c>
      <c r="AES146" s="386" t="s">
        <v>1046</v>
      </c>
      <c r="AET146" s="386" t="s">
        <v>1046</v>
      </c>
      <c r="AEU146" s="386" t="s">
        <v>1046</v>
      </c>
      <c r="AEV146" s="386" t="s">
        <v>1046</v>
      </c>
      <c r="AEW146" s="386" t="s">
        <v>1046</v>
      </c>
      <c r="AEX146" s="386" t="s">
        <v>1046</v>
      </c>
      <c r="AEY146" s="386" t="s">
        <v>1046</v>
      </c>
      <c r="AEZ146" s="386" t="s">
        <v>1046</v>
      </c>
      <c r="AFA146" s="386" t="s">
        <v>1046</v>
      </c>
      <c r="AFB146" s="386" t="s">
        <v>1046</v>
      </c>
      <c r="AFC146" s="386" t="s">
        <v>1046</v>
      </c>
      <c r="AFD146" s="386" t="s">
        <v>1046</v>
      </c>
      <c r="AFE146" s="386" t="s">
        <v>1046</v>
      </c>
      <c r="AFF146" s="386" t="s">
        <v>1046</v>
      </c>
      <c r="AFG146" s="386" t="s">
        <v>1046</v>
      </c>
      <c r="AFH146" s="386" t="s">
        <v>1046</v>
      </c>
      <c r="AFI146" s="386" t="s">
        <v>1046</v>
      </c>
      <c r="AFJ146" s="386" t="s">
        <v>1046</v>
      </c>
      <c r="AFK146" s="386" t="s">
        <v>1046</v>
      </c>
      <c r="AFL146" s="386" t="s">
        <v>1046</v>
      </c>
      <c r="AFM146" s="386" t="s">
        <v>1046</v>
      </c>
      <c r="AFN146" s="386" t="s">
        <v>1046</v>
      </c>
      <c r="AFO146" s="386" t="s">
        <v>1046</v>
      </c>
      <c r="AFP146" s="386" t="s">
        <v>1046</v>
      </c>
      <c r="AFQ146" s="386" t="s">
        <v>1046</v>
      </c>
      <c r="AFR146" s="386" t="s">
        <v>1046</v>
      </c>
      <c r="AFS146" s="386" t="s">
        <v>1046</v>
      </c>
      <c r="AFT146" s="386" t="s">
        <v>1046</v>
      </c>
      <c r="AFU146" s="386" t="s">
        <v>1046</v>
      </c>
      <c r="AFV146" s="386" t="s">
        <v>1046</v>
      </c>
      <c r="AFW146" s="386" t="s">
        <v>1046</v>
      </c>
      <c r="AFX146" s="386" t="s">
        <v>1046</v>
      </c>
      <c r="AFY146" s="386" t="s">
        <v>1046</v>
      </c>
      <c r="AFZ146" s="386" t="s">
        <v>1046</v>
      </c>
      <c r="AGA146" s="386" t="s">
        <v>1046</v>
      </c>
      <c r="AGB146" s="386" t="s">
        <v>1046</v>
      </c>
      <c r="AGC146" s="386" t="s">
        <v>1046</v>
      </c>
      <c r="AGD146" s="386" t="s">
        <v>1046</v>
      </c>
      <c r="AGE146" s="386" t="s">
        <v>1046</v>
      </c>
      <c r="AGF146" s="386" t="s">
        <v>1046</v>
      </c>
      <c r="AGG146" s="386" t="s">
        <v>1046</v>
      </c>
      <c r="AGH146" s="386" t="s">
        <v>1046</v>
      </c>
      <c r="AGI146" s="386" t="s">
        <v>1046</v>
      </c>
      <c r="AGJ146" s="386" t="s">
        <v>1046</v>
      </c>
      <c r="AGK146" s="386" t="s">
        <v>1046</v>
      </c>
      <c r="AGL146" s="386" t="s">
        <v>1046</v>
      </c>
      <c r="AGM146" s="386" t="s">
        <v>1046</v>
      </c>
      <c r="AGN146" s="386" t="s">
        <v>1046</v>
      </c>
      <c r="AGO146" s="386" t="s">
        <v>1046</v>
      </c>
      <c r="AGP146" s="386" t="s">
        <v>1046</v>
      </c>
      <c r="AGQ146" s="386" t="s">
        <v>1046</v>
      </c>
      <c r="AGR146" s="386" t="s">
        <v>1046</v>
      </c>
      <c r="AGS146" s="386" t="s">
        <v>1046</v>
      </c>
      <c r="AGT146" s="386" t="s">
        <v>1046</v>
      </c>
      <c r="AGU146" s="386" t="s">
        <v>1046</v>
      </c>
      <c r="AGV146" s="386" t="s">
        <v>1046</v>
      </c>
      <c r="AGW146" s="386" t="s">
        <v>1046</v>
      </c>
      <c r="AGX146" s="386" t="s">
        <v>1046</v>
      </c>
      <c r="AGY146" s="386" t="s">
        <v>1046</v>
      </c>
      <c r="AGZ146" s="386" t="s">
        <v>1046</v>
      </c>
      <c r="AHA146" s="386" t="s">
        <v>1046</v>
      </c>
      <c r="AHB146" s="386" t="s">
        <v>1046</v>
      </c>
      <c r="AHC146" s="386" t="s">
        <v>1046</v>
      </c>
      <c r="AHD146" s="386" t="s">
        <v>1046</v>
      </c>
      <c r="AHE146" s="386" t="s">
        <v>1046</v>
      </c>
      <c r="AHF146" s="386" t="s">
        <v>1046</v>
      </c>
      <c r="AHG146" s="386" t="s">
        <v>1046</v>
      </c>
      <c r="AHH146" s="386" t="s">
        <v>1046</v>
      </c>
      <c r="AHI146" s="386" t="s">
        <v>1046</v>
      </c>
      <c r="AHJ146" s="386" t="s">
        <v>1046</v>
      </c>
      <c r="AHK146" s="386" t="s">
        <v>1046</v>
      </c>
      <c r="AHL146" s="386" t="s">
        <v>1046</v>
      </c>
      <c r="AHM146" s="386" t="s">
        <v>1046</v>
      </c>
      <c r="AHN146" s="386" t="s">
        <v>1046</v>
      </c>
      <c r="AHO146" s="386" t="s">
        <v>1046</v>
      </c>
      <c r="AHP146" s="386" t="s">
        <v>1046</v>
      </c>
      <c r="AHQ146" s="386" t="s">
        <v>1046</v>
      </c>
      <c r="AHR146" s="386" t="s">
        <v>1046</v>
      </c>
      <c r="AHS146" s="386" t="s">
        <v>1046</v>
      </c>
      <c r="AHT146" s="386" t="s">
        <v>1046</v>
      </c>
      <c r="AHU146" s="386" t="s">
        <v>1046</v>
      </c>
      <c r="AHV146" s="386" t="s">
        <v>1046</v>
      </c>
      <c r="AHW146" s="386" t="s">
        <v>1046</v>
      </c>
      <c r="AHX146" s="386" t="s">
        <v>1046</v>
      </c>
      <c r="AHY146" s="386" t="s">
        <v>1046</v>
      </c>
      <c r="AHZ146" s="386" t="s">
        <v>1046</v>
      </c>
      <c r="AIA146" s="386" t="s">
        <v>1046</v>
      </c>
      <c r="AIB146" s="386" t="s">
        <v>1046</v>
      </c>
      <c r="AIC146" s="386" t="s">
        <v>1046</v>
      </c>
      <c r="AID146" s="386" t="s">
        <v>1046</v>
      </c>
      <c r="AIE146" s="386" t="s">
        <v>1046</v>
      </c>
      <c r="AIF146" s="386" t="s">
        <v>1046</v>
      </c>
      <c r="AIG146" s="386" t="s">
        <v>1046</v>
      </c>
      <c r="AIH146" s="386" t="s">
        <v>1046</v>
      </c>
      <c r="AII146" s="386" t="s">
        <v>1046</v>
      </c>
      <c r="AIJ146" s="386" t="s">
        <v>1046</v>
      </c>
      <c r="AIK146" s="386" t="s">
        <v>1046</v>
      </c>
      <c r="AIL146" s="386" t="s">
        <v>1046</v>
      </c>
      <c r="AIM146" s="386" t="s">
        <v>1046</v>
      </c>
      <c r="AIN146" s="386" t="s">
        <v>1046</v>
      </c>
      <c r="AIO146" s="386" t="s">
        <v>1046</v>
      </c>
      <c r="AIP146" s="386" t="s">
        <v>1046</v>
      </c>
      <c r="AIQ146" s="386" t="s">
        <v>1046</v>
      </c>
      <c r="AIR146" s="386"/>
      <c r="AIS146" s="386"/>
      <c r="AIT146" s="386" t="s">
        <v>1046</v>
      </c>
      <c r="AIU146" s="386" t="s">
        <v>1046</v>
      </c>
      <c r="AIV146" s="386" t="s">
        <v>1046</v>
      </c>
      <c r="AIW146" s="400" t="s">
        <v>1046</v>
      </c>
      <c r="AIX146" s="386" t="s">
        <v>1046</v>
      </c>
      <c r="AIY146" s="386"/>
      <c r="AIZ146" s="386"/>
      <c r="AJA146" s="386" t="s">
        <v>1046</v>
      </c>
      <c r="AJB146" s="386" t="s">
        <v>1046</v>
      </c>
      <c r="AJC146" s="386" t="s">
        <v>1046</v>
      </c>
      <c r="AJD146" s="386" t="s">
        <v>1046</v>
      </c>
      <c r="AJE146" s="386" t="s">
        <v>1046</v>
      </c>
      <c r="AJF146" s="386" t="s">
        <v>1046</v>
      </c>
      <c r="AJG146" s="386"/>
      <c r="AJH146" s="386" t="s">
        <v>1046</v>
      </c>
      <c r="AJI146" s="386" t="s">
        <v>1046</v>
      </c>
      <c r="AJJ146" s="386" t="s">
        <v>1046</v>
      </c>
      <c r="AJK146" s="386" t="s">
        <v>1046</v>
      </c>
      <c r="AJL146" s="386" t="s">
        <v>1046</v>
      </c>
      <c r="AJM146" s="386"/>
      <c r="AJN146" s="386"/>
      <c r="AJO146" s="386"/>
      <c r="AJP146" s="386" t="s">
        <v>1046</v>
      </c>
      <c r="AJQ146" s="386" t="s">
        <v>1046</v>
      </c>
      <c r="AJR146" s="386" t="s">
        <v>1046</v>
      </c>
      <c r="AJS146" s="386" t="s">
        <v>1046</v>
      </c>
      <c r="AJT146" s="386"/>
      <c r="AJU146" s="386"/>
      <c r="AJV146" s="386" t="s">
        <v>1046</v>
      </c>
      <c r="AJW146" s="386" t="s">
        <v>1046</v>
      </c>
      <c r="AJX146" s="386" t="s">
        <v>1046</v>
      </c>
      <c r="AJY146" s="386" t="s">
        <v>1046</v>
      </c>
      <c r="AJZ146" s="386" t="s">
        <v>1046</v>
      </c>
      <c r="AKA146" s="386" t="s">
        <v>1046</v>
      </c>
      <c r="AKB146" s="386" t="s">
        <v>1046</v>
      </c>
      <c r="AKC146" s="386" t="s">
        <v>1046</v>
      </c>
      <c r="AKD146" s="386" t="s">
        <v>1046</v>
      </c>
      <c r="AKE146" s="386" t="s">
        <v>1046</v>
      </c>
      <c r="AKF146" s="386" t="s">
        <v>1046</v>
      </c>
      <c r="AKG146" s="386" t="s">
        <v>1046</v>
      </c>
      <c r="AKH146" s="386" t="s">
        <v>1046</v>
      </c>
      <c r="AKI146" s="386" t="s">
        <v>1046</v>
      </c>
      <c r="AKJ146" s="386" t="s">
        <v>1046</v>
      </c>
      <c r="AKK146" s="386" t="s">
        <v>1046</v>
      </c>
      <c r="AKL146" s="386" t="s">
        <v>1046</v>
      </c>
      <c r="AKM146" s="386" t="s">
        <v>1046</v>
      </c>
      <c r="AKN146" s="386" t="s">
        <v>1046</v>
      </c>
      <c r="AKO146" s="386" t="s">
        <v>1046</v>
      </c>
      <c r="AKP146" s="386" t="s">
        <v>1046</v>
      </c>
      <c r="AKQ146" s="386" t="s">
        <v>1046</v>
      </c>
      <c r="AKR146" s="386" t="s">
        <v>1046</v>
      </c>
      <c r="AKS146" s="386" t="s">
        <v>1046</v>
      </c>
      <c r="AKT146" s="386" t="s">
        <v>1046</v>
      </c>
      <c r="AKU146" s="386" t="s">
        <v>1046</v>
      </c>
      <c r="AKV146" s="386" t="s">
        <v>1046</v>
      </c>
      <c r="AKW146" s="386" t="s">
        <v>1046</v>
      </c>
      <c r="AKX146" s="386" t="s">
        <v>1046</v>
      </c>
      <c r="AKY146" s="386" t="s">
        <v>1046</v>
      </c>
      <c r="AKZ146" s="386" t="s">
        <v>1046</v>
      </c>
      <c r="ALA146" s="386" t="s">
        <v>1046</v>
      </c>
      <c r="ALB146" s="386" t="s">
        <v>1046</v>
      </c>
      <c r="ALC146" s="386" t="s">
        <v>1046</v>
      </c>
      <c r="ALD146" s="386" t="s">
        <v>1046</v>
      </c>
      <c r="ALE146" s="386" t="s">
        <v>1046</v>
      </c>
      <c r="ALF146" s="386" t="s">
        <v>1046</v>
      </c>
      <c r="ALG146" s="386" t="s">
        <v>1046</v>
      </c>
      <c r="ALH146" s="386" t="s">
        <v>1046</v>
      </c>
      <c r="ALI146" s="386" t="s">
        <v>1046</v>
      </c>
      <c r="ALJ146" s="386" t="s">
        <v>1046</v>
      </c>
      <c r="ALK146" s="386" t="s">
        <v>1046</v>
      </c>
      <c r="ALL146" s="386" t="s">
        <v>1046</v>
      </c>
      <c r="ALM146" s="386" t="s">
        <v>1046</v>
      </c>
      <c r="ALN146" s="386" t="s">
        <v>1046</v>
      </c>
      <c r="ALO146" s="386" t="s">
        <v>1046</v>
      </c>
      <c r="ALP146" s="386" t="s">
        <v>1046</v>
      </c>
      <c r="ALQ146" s="386" t="s">
        <v>1046</v>
      </c>
      <c r="ALR146" s="386" t="s">
        <v>1046</v>
      </c>
      <c r="ALS146" s="386" t="s">
        <v>1046</v>
      </c>
      <c r="ALT146" s="386" t="s">
        <v>1046</v>
      </c>
      <c r="ALU146" s="386" t="s">
        <v>1046</v>
      </c>
      <c r="ALV146" s="386" t="s">
        <v>1046</v>
      </c>
      <c r="ALW146" s="386" t="s">
        <v>1046</v>
      </c>
      <c r="ALX146" s="386" t="s">
        <v>1046</v>
      </c>
      <c r="ALY146" s="386" t="s">
        <v>1046</v>
      </c>
      <c r="ALZ146" s="386" t="s">
        <v>1046</v>
      </c>
      <c r="AMA146" s="386" t="s">
        <v>1046</v>
      </c>
      <c r="AMB146" s="386" t="s">
        <v>1046</v>
      </c>
      <c r="AMC146" s="386" t="s">
        <v>1046</v>
      </c>
      <c r="AMD146" s="386" t="s">
        <v>1046</v>
      </c>
      <c r="AME146" s="386" t="s">
        <v>1046</v>
      </c>
      <c r="AMF146" s="386" t="s">
        <v>1046</v>
      </c>
      <c r="AMG146" s="386" t="s">
        <v>1046</v>
      </c>
      <c r="AMH146" s="386" t="s">
        <v>1046</v>
      </c>
      <c r="AMI146" s="386" t="s">
        <v>1046</v>
      </c>
      <c r="AMJ146" s="386" t="s">
        <v>1046</v>
      </c>
      <c r="AMK146" s="386" t="s">
        <v>1046</v>
      </c>
      <c r="AML146" s="386" t="s">
        <v>1046</v>
      </c>
      <c r="AMM146" s="386" t="s">
        <v>1046</v>
      </c>
      <c r="AMN146" s="386" t="s">
        <v>1046</v>
      </c>
      <c r="AMO146" s="386" t="s">
        <v>1046</v>
      </c>
      <c r="AMP146" s="386" t="s">
        <v>1046</v>
      </c>
      <c r="AMQ146" s="386" t="s">
        <v>1046</v>
      </c>
      <c r="AMR146" s="386" t="s">
        <v>1046</v>
      </c>
      <c r="AMS146" s="386" t="s">
        <v>1046</v>
      </c>
      <c r="AMT146" s="386" t="s">
        <v>1046</v>
      </c>
      <c r="AMU146" s="386" t="s">
        <v>1046</v>
      </c>
      <c r="AMV146" s="386" t="s">
        <v>1046</v>
      </c>
      <c r="AMW146" s="386" t="s">
        <v>1046</v>
      </c>
      <c r="AMX146" s="386" t="s">
        <v>1046</v>
      </c>
      <c r="AMY146" s="386" t="s">
        <v>1046</v>
      </c>
      <c r="AMZ146" s="386" t="s">
        <v>1046</v>
      </c>
      <c r="ANA146" s="386" t="s">
        <v>1046</v>
      </c>
      <c r="ANB146" s="386" t="s">
        <v>1046</v>
      </c>
      <c r="ANC146" s="386" t="s">
        <v>1046</v>
      </c>
      <c r="AND146" s="386" t="s">
        <v>1046</v>
      </c>
      <c r="ANE146" s="386" t="s">
        <v>1046</v>
      </c>
      <c r="ANF146" s="386" t="s">
        <v>1046</v>
      </c>
      <c r="ANG146" s="386" t="s">
        <v>1046</v>
      </c>
      <c r="ANH146" s="386" t="s">
        <v>1046</v>
      </c>
      <c r="ANI146" s="386" t="s">
        <v>1046</v>
      </c>
      <c r="ANJ146" s="386" t="s">
        <v>1046</v>
      </c>
      <c r="ANK146" s="386" t="s">
        <v>1046</v>
      </c>
      <c r="ANL146" s="386" t="s">
        <v>1046</v>
      </c>
      <c r="ANM146" s="386" t="s">
        <v>1046</v>
      </c>
      <c r="ANN146" s="386" t="s">
        <v>1046</v>
      </c>
      <c r="ANO146" s="386" t="s">
        <v>1046</v>
      </c>
      <c r="ANP146" s="386" t="s">
        <v>1046</v>
      </c>
      <c r="ANQ146" s="386" t="s">
        <v>1046</v>
      </c>
      <c r="ANR146" s="386" t="s">
        <v>1046</v>
      </c>
      <c r="ANS146" s="386" t="s">
        <v>1046</v>
      </c>
      <c r="ANT146" s="386" t="s">
        <v>1046</v>
      </c>
      <c r="ANU146" s="386" t="s">
        <v>1046</v>
      </c>
      <c r="ANV146" s="386" t="s">
        <v>1046</v>
      </c>
      <c r="ANW146" s="386" t="s">
        <v>1046</v>
      </c>
      <c r="ANX146" s="386" t="s">
        <v>1046</v>
      </c>
      <c r="ANY146" s="386" t="s">
        <v>1046</v>
      </c>
      <c r="ANZ146" s="386" t="s">
        <v>1046</v>
      </c>
      <c r="AOA146" s="386" t="s">
        <v>1046</v>
      </c>
      <c r="AOB146" s="386" t="s">
        <v>1046</v>
      </c>
      <c r="AOC146" s="386" t="s">
        <v>1046</v>
      </c>
      <c r="AOD146" s="386" t="s">
        <v>1046</v>
      </c>
      <c r="AOE146" s="386" t="s">
        <v>1046</v>
      </c>
      <c r="AOF146" s="386" t="s">
        <v>1046</v>
      </c>
      <c r="AOG146" s="386" t="s">
        <v>1046</v>
      </c>
      <c r="AOH146" s="386" t="s">
        <v>1046</v>
      </c>
      <c r="AOI146" s="386" t="s">
        <v>1046</v>
      </c>
      <c r="AOJ146" s="386" t="s">
        <v>1046</v>
      </c>
      <c r="AOK146" s="386" t="s">
        <v>1046</v>
      </c>
      <c r="AOL146" s="386" t="s">
        <v>1046</v>
      </c>
      <c r="AOM146" s="386" t="s">
        <v>1046</v>
      </c>
      <c r="AON146" s="386" t="s">
        <v>1046</v>
      </c>
      <c r="AOO146" s="386" t="s">
        <v>1046</v>
      </c>
      <c r="AOP146" s="386" t="s">
        <v>1046</v>
      </c>
      <c r="AOQ146" s="386" t="s">
        <v>1046</v>
      </c>
      <c r="AOR146" s="386" t="s">
        <v>1046</v>
      </c>
      <c r="AOS146" s="386" t="s">
        <v>1046</v>
      </c>
      <c r="AOT146" s="169" t="s">
        <v>1047</v>
      </c>
      <c r="AOU146" s="386" t="s">
        <v>989</v>
      </c>
      <c r="AOV146" s="386" t="s">
        <v>989</v>
      </c>
      <c r="AOW146" s="386" t="s">
        <v>989</v>
      </c>
      <c r="AOX146" s="386" t="s">
        <v>989</v>
      </c>
      <c r="AOY146" s="386" t="s">
        <v>989</v>
      </c>
      <c r="AOZ146" s="386" t="s">
        <v>989</v>
      </c>
      <c r="APA146" s="386" t="s">
        <v>989</v>
      </c>
      <c r="APB146" s="386" t="s">
        <v>989</v>
      </c>
      <c r="APC146" s="386" t="s">
        <v>989</v>
      </c>
      <c r="APD146" s="386" t="s">
        <v>989</v>
      </c>
      <c r="APE146" s="386" t="s">
        <v>989</v>
      </c>
      <c r="APF146" s="386" t="s">
        <v>989</v>
      </c>
      <c r="APG146" s="386" t="s">
        <v>989</v>
      </c>
      <c r="APH146" s="386" t="s">
        <v>989</v>
      </c>
      <c r="API146" s="386" t="s">
        <v>989</v>
      </c>
      <c r="APJ146" s="386" t="s">
        <v>989</v>
      </c>
      <c r="APK146" s="386" t="s">
        <v>989</v>
      </c>
      <c r="APL146" s="386" t="s">
        <v>989</v>
      </c>
      <c r="APM146" s="386" t="s">
        <v>989</v>
      </c>
      <c r="APN146" s="386" t="s">
        <v>989</v>
      </c>
      <c r="APO146" s="84" t="s">
        <v>95</v>
      </c>
      <c r="APP146" s="84" t="s">
        <v>96</v>
      </c>
      <c r="APQ146" s="84" t="s">
        <v>97</v>
      </c>
      <c r="APR146" s="84" t="s">
        <v>82</v>
      </c>
      <c r="APS146" s="84"/>
      <c r="APT146" s="84" t="s">
        <v>82</v>
      </c>
      <c r="APU146" s="84" t="s">
        <v>82</v>
      </c>
      <c r="APV146" s="84" t="s">
        <v>82</v>
      </c>
      <c r="APW146" s="86" t="s">
        <v>98</v>
      </c>
    </row>
    <row r="148" spans="1:1115" s="220" customFormat="1">
      <c r="A148" s="223"/>
      <c r="B148" s="271" t="s">
        <v>599</v>
      </c>
      <c r="C148" s="188"/>
      <c r="D148" s="189"/>
      <c r="E148" s="188"/>
      <c r="F148" s="188"/>
      <c r="G148" s="188"/>
      <c r="H148" s="188"/>
      <c r="AIW148" s="402"/>
    </row>
    <row r="149" spans="1:1115" ht="14.25" customHeight="1">
      <c r="A149" s="173"/>
      <c r="B149" s="168"/>
      <c r="C149" s="166"/>
      <c r="D149" s="73"/>
      <c r="E149" s="167"/>
      <c r="F149" s="175"/>
      <c r="G149" s="176"/>
      <c r="H149" s="176"/>
    </row>
    <row r="150" spans="1:1115" ht="14.25" customHeight="1">
      <c r="A150" s="173"/>
      <c r="B150" s="168"/>
      <c r="C150" s="166"/>
      <c r="D150" s="73"/>
      <c r="E150" s="167"/>
      <c r="F150" s="175"/>
      <c r="G150" s="176"/>
      <c r="H150" s="176"/>
    </row>
    <row r="151" spans="1:1115" ht="14.25" customHeight="1">
      <c r="A151" s="173"/>
      <c r="B151" s="168"/>
      <c r="C151" s="166"/>
      <c r="D151" s="73"/>
      <c r="E151" s="167"/>
      <c r="F151" s="175"/>
      <c r="G151" s="176"/>
      <c r="H151" s="176"/>
    </row>
    <row r="152" spans="1:1115" ht="14.25" customHeight="1">
      <c r="A152" s="173"/>
      <c r="B152" s="168"/>
      <c r="C152" s="166"/>
      <c r="D152" s="73"/>
      <c r="E152" s="167"/>
      <c r="F152" s="175"/>
      <c r="G152" s="176"/>
      <c r="H152" s="176"/>
    </row>
    <row r="153" spans="1:1115" ht="14.25" customHeight="1">
      <c r="A153" s="173"/>
      <c r="B153" s="168"/>
      <c r="C153" s="166"/>
      <c r="D153" s="73"/>
      <c r="E153" s="167"/>
      <c r="F153" s="175"/>
      <c r="G153" s="176"/>
      <c r="H153" s="176"/>
    </row>
    <row r="154" spans="1:1115" ht="14.25" customHeight="1">
      <c r="A154" s="173"/>
      <c r="B154" s="168"/>
      <c r="C154" s="166"/>
      <c r="D154" s="73"/>
      <c r="E154" s="167"/>
      <c r="F154" s="175"/>
      <c r="G154" s="176"/>
      <c r="H154" s="176"/>
    </row>
    <row r="155" spans="1:1115" ht="14.25" customHeight="1">
      <c r="A155" s="173"/>
      <c r="B155" s="168"/>
      <c r="C155" s="166"/>
      <c r="D155" s="73"/>
      <c r="E155" s="167"/>
      <c r="F155" s="175"/>
      <c r="G155" s="176"/>
      <c r="H155" s="176"/>
    </row>
    <row r="156" spans="1:1115" ht="14.25" customHeight="1">
      <c r="A156" s="173"/>
      <c r="B156" s="168"/>
      <c r="C156" s="166"/>
      <c r="D156" s="73"/>
      <c r="E156" s="167"/>
      <c r="F156" s="175"/>
      <c r="G156" s="176"/>
      <c r="H156" s="176"/>
    </row>
    <row r="157" spans="1:1115" ht="14.25" customHeight="1">
      <c r="A157" s="173"/>
      <c r="B157" s="168"/>
      <c r="C157" s="166"/>
      <c r="D157" s="73"/>
      <c r="E157" s="167"/>
      <c r="F157" s="175"/>
      <c r="G157" s="176"/>
      <c r="H157" s="176"/>
    </row>
    <row r="158" spans="1:1115" ht="14.25" customHeight="1">
      <c r="A158" s="173"/>
      <c r="B158" s="168"/>
      <c r="C158" s="166"/>
      <c r="D158" s="73"/>
      <c r="E158" s="167"/>
      <c r="F158" s="175"/>
      <c r="G158" s="176"/>
      <c r="H158" s="176"/>
    </row>
    <row r="159" spans="1:1115" ht="14.25" customHeight="1">
      <c r="A159" s="173"/>
      <c r="B159" s="168"/>
      <c r="C159" s="166"/>
      <c r="D159" s="73"/>
      <c r="E159" s="167"/>
      <c r="F159" s="175"/>
      <c r="G159" s="176"/>
      <c r="H159" s="176"/>
    </row>
    <row r="160" spans="1:1115" ht="14.25" customHeight="1">
      <c r="A160" s="173"/>
      <c r="B160" s="168"/>
      <c r="C160" s="166"/>
      <c r="D160" s="73"/>
      <c r="E160" s="167"/>
      <c r="F160" s="175"/>
      <c r="G160" s="176"/>
      <c r="H160" s="176"/>
    </row>
    <row r="161" spans="1:8" ht="14.25" customHeight="1">
      <c r="A161" s="173"/>
      <c r="B161" s="168"/>
      <c r="C161" s="166"/>
      <c r="D161" s="73"/>
      <c r="E161" s="167"/>
      <c r="F161" s="175"/>
      <c r="G161" s="176"/>
      <c r="H161" s="176"/>
    </row>
    <row r="162" spans="1:8" ht="14.25" customHeight="1">
      <c r="A162" s="173"/>
      <c r="B162" s="168"/>
      <c r="C162" s="166"/>
      <c r="D162" s="73"/>
      <c r="E162" s="167"/>
      <c r="F162" s="175"/>
      <c r="G162" s="176"/>
      <c r="H162" s="176"/>
    </row>
    <row r="163" spans="1:8" ht="14.25" customHeight="1">
      <c r="A163" s="173"/>
      <c r="B163" s="168"/>
      <c r="C163" s="166"/>
      <c r="D163" s="73"/>
      <c r="E163" s="167"/>
      <c r="F163" s="175"/>
      <c r="G163" s="176"/>
      <c r="H163" s="176"/>
    </row>
    <row r="164" spans="1:8" ht="14.25" customHeight="1">
      <c r="A164" s="173"/>
      <c r="B164" s="168"/>
      <c r="C164" s="166"/>
      <c r="D164" s="73"/>
      <c r="E164" s="167"/>
      <c r="F164" s="175"/>
      <c r="G164" s="176"/>
      <c r="H164" s="176"/>
    </row>
    <row r="165" spans="1:8" ht="14.25" customHeight="1">
      <c r="A165" s="173"/>
      <c r="B165" s="168"/>
      <c r="C165" s="166"/>
      <c r="D165" s="73"/>
      <c r="E165" s="167"/>
      <c r="F165" s="175"/>
      <c r="G165" s="176"/>
      <c r="H165" s="176"/>
    </row>
    <row r="166" spans="1:8" ht="14.25" customHeight="1">
      <c r="A166" s="173"/>
      <c r="B166" s="168"/>
      <c r="C166" s="166"/>
      <c r="D166" s="73"/>
      <c r="E166" s="167"/>
      <c r="F166" s="175"/>
      <c r="G166" s="176"/>
      <c r="H166" s="176"/>
    </row>
    <row r="167" spans="1:8" ht="14.25" customHeight="1">
      <c r="A167" s="173"/>
      <c r="B167" s="168"/>
      <c r="C167" s="166"/>
      <c r="D167" s="73"/>
      <c r="E167" s="167"/>
      <c r="F167" s="175"/>
      <c r="G167" s="176"/>
      <c r="H167" s="176"/>
    </row>
    <row r="168" spans="1:8" ht="14.25" customHeight="1">
      <c r="A168" s="173"/>
      <c r="B168" s="168"/>
      <c r="C168" s="166"/>
      <c r="D168" s="73"/>
      <c r="E168" s="167"/>
      <c r="F168" s="175"/>
      <c r="G168" s="176"/>
      <c r="H168" s="176"/>
    </row>
    <row r="169" spans="1:8" ht="14.25" customHeight="1">
      <c r="A169" s="173"/>
      <c r="B169" s="168"/>
      <c r="C169" s="166"/>
      <c r="D169" s="73"/>
      <c r="E169" s="167"/>
      <c r="F169" s="175"/>
      <c r="G169" s="176"/>
      <c r="H169" s="176"/>
    </row>
    <row r="170" spans="1:8" ht="14.25" customHeight="1">
      <c r="A170" s="173"/>
      <c r="B170" s="168"/>
      <c r="C170" s="166"/>
      <c r="D170" s="73"/>
      <c r="E170" s="167"/>
      <c r="F170" s="175"/>
      <c r="G170" s="176"/>
      <c r="H170" s="176"/>
    </row>
    <row r="171" spans="1:8" ht="13.95" customHeight="1">
      <c r="A171" s="173"/>
      <c r="B171" s="168"/>
      <c r="C171" s="166"/>
      <c r="D171" s="73"/>
      <c r="E171" s="167"/>
      <c r="F171" s="175"/>
      <c r="G171" s="176"/>
      <c r="H171" s="176"/>
    </row>
    <row r="172" spans="1:8" ht="13.95" customHeight="1">
      <c r="A172" s="173"/>
      <c r="B172" s="168"/>
      <c r="C172" s="166"/>
      <c r="D172" s="73"/>
      <c r="E172" s="167"/>
      <c r="F172" s="175"/>
      <c r="G172" s="176"/>
      <c r="H172" s="176"/>
    </row>
    <row r="173" spans="1:8" ht="13.95" customHeight="1">
      <c r="A173" s="173"/>
      <c r="B173" s="168"/>
      <c r="C173" s="166"/>
      <c r="D173" s="73"/>
      <c r="E173" s="167"/>
      <c r="F173" s="175"/>
      <c r="G173" s="176"/>
      <c r="H173" s="176"/>
    </row>
    <row r="174" spans="1:8" ht="13.95" customHeight="1">
      <c r="A174" s="173"/>
      <c r="B174" s="168"/>
      <c r="C174" s="166"/>
      <c r="D174" s="73"/>
      <c r="E174" s="167"/>
      <c r="F174" s="175"/>
      <c r="G174" s="176"/>
      <c r="H174" s="176"/>
    </row>
    <row r="175" spans="1:8" ht="13.95" customHeight="1">
      <c r="A175" s="173"/>
      <c r="B175" s="168"/>
      <c r="C175" s="166"/>
      <c r="D175" s="73"/>
      <c r="E175" s="167"/>
      <c r="F175" s="175"/>
      <c r="G175" s="176"/>
      <c r="H175" s="176"/>
    </row>
    <row r="176" spans="1:8" ht="13.95" customHeight="1">
      <c r="A176" s="173"/>
      <c r="B176" s="168"/>
      <c r="C176" s="166"/>
      <c r="D176" s="73"/>
      <c r="E176" s="167"/>
      <c r="F176" s="175"/>
      <c r="G176" s="176"/>
      <c r="H176" s="176"/>
    </row>
    <row r="177" spans="1:8" ht="13.95" customHeight="1">
      <c r="A177" s="173"/>
      <c r="B177" s="168"/>
      <c r="C177" s="166"/>
      <c r="D177" s="73"/>
      <c r="E177" s="167"/>
      <c r="F177" s="175"/>
      <c r="G177" s="176"/>
      <c r="H177" s="176"/>
    </row>
    <row r="178" spans="1:8" ht="13.95" customHeight="1">
      <c r="A178" s="173"/>
      <c r="B178" s="168"/>
      <c r="C178" s="166"/>
      <c r="D178" s="73"/>
      <c r="E178" s="167"/>
      <c r="F178" s="175"/>
      <c r="G178" s="176"/>
      <c r="H178" s="176"/>
    </row>
    <row r="179" spans="1:8" ht="13.95" customHeight="1">
      <c r="A179" s="173"/>
      <c r="B179" s="168"/>
      <c r="C179" s="166"/>
      <c r="D179" s="73"/>
      <c r="E179" s="167"/>
      <c r="F179" s="175"/>
      <c r="G179" s="176"/>
      <c r="H179" s="176"/>
    </row>
    <row r="180" spans="1:8" ht="13.95" customHeight="1">
      <c r="A180" s="173"/>
      <c r="B180" s="168"/>
      <c r="C180" s="166"/>
      <c r="D180" s="73"/>
      <c r="E180" s="167"/>
      <c r="F180" s="175"/>
      <c r="G180" s="176"/>
      <c r="H180" s="176"/>
    </row>
    <row r="181" spans="1:8" ht="13.95" customHeight="1">
      <c r="A181" s="173"/>
      <c r="B181" s="168"/>
      <c r="C181" s="166"/>
      <c r="D181" s="73"/>
      <c r="E181" s="167"/>
      <c r="F181" s="175"/>
      <c r="G181" s="176"/>
      <c r="H181" s="176"/>
    </row>
    <row r="182" spans="1:8" ht="13.95" customHeight="1">
      <c r="A182" s="173"/>
      <c r="B182" s="168"/>
      <c r="C182" s="166"/>
      <c r="D182" s="73"/>
      <c r="E182" s="167"/>
      <c r="F182" s="175"/>
      <c r="G182" s="176"/>
      <c r="H182" s="176"/>
    </row>
    <row r="183" spans="1:8" ht="13.95" customHeight="1">
      <c r="A183" s="173"/>
      <c r="B183" s="168"/>
      <c r="C183" s="166"/>
      <c r="D183" s="73"/>
      <c r="E183" s="167"/>
      <c r="F183" s="175"/>
      <c r="G183" s="176"/>
      <c r="H183" s="176"/>
    </row>
    <row r="184" spans="1:8" ht="13.95" customHeight="1">
      <c r="A184" s="173"/>
      <c r="B184" s="168"/>
      <c r="C184" s="166"/>
      <c r="D184" s="73"/>
      <c r="E184" s="167"/>
      <c r="F184" s="175"/>
      <c r="G184" s="176"/>
      <c r="H184" s="176"/>
    </row>
    <row r="185" spans="1:8" ht="13.95" customHeight="1">
      <c r="A185" s="173"/>
      <c r="B185" s="168"/>
      <c r="C185" s="166"/>
      <c r="D185" s="73"/>
      <c r="E185" s="167"/>
      <c r="F185" s="175"/>
      <c r="G185" s="176"/>
      <c r="H185" s="176"/>
    </row>
    <row r="186" spans="1:8" ht="13.95" customHeight="1">
      <c r="A186" s="173"/>
      <c r="B186" s="168"/>
      <c r="C186" s="166"/>
      <c r="D186" s="73"/>
      <c r="E186" s="167"/>
      <c r="F186" s="175"/>
      <c r="G186" s="176"/>
      <c r="H186" s="176"/>
    </row>
    <row r="187" spans="1:8" ht="13.95" customHeight="1">
      <c r="A187" s="173"/>
      <c r="B187" s="168"/>
      <c r="C187" s="166"/>
      <c r="D187" s="73"/>
      <c r="E187" s="167"/>
      <c r="F187" s="175"/>
      <c r="G187" s="176"/>
      <c r="H187" s="176"/>
    </row>
    <row r="188" spans="1:8" ht="13.95" customHeight="1">
      <c r="A188" s="173"/>
      <c r="B188" s="168"/>
      <c r="C188" s="166"/>
      <c r="D188" s="73"/>
      <c r="E188" s="167"/>
      <c r="F188" s="175"/>
      <c r="G188" s="176"/>
      <c r="H188" s="176"/>
    </row>
    <row r="189" spans="1:8" ht="13.95" customHeight="1">
      <c r="A189" s="173"/>
      <c r="B189" s="168"/>
      <c r="C189" s="166"/>
      <c r="D189" s="73"/>
      <c r="E189" s="167"/>
      <c r="F189" s="175"/>
      <c r="G189" s="176"/>
      <c r="H189" s="176"/>
    </row>
    <row r="190" spans="1:8" ht="13.95" customHeight="1">
      <c r="A190" s="173"/>
      <c r="B190" s="168"/>
      <c r="C190" s="166"/>
      <c r="D190" s="73"/>
      <c r="E190" s="167"/>
      <c r="F190" s="175"/>
      <c r="G190" s="176"/>
      <c r="H190" s="176"/>
    </row>
    <row r="191" spans="1:8" ht="13.95" customHeight="1">
      <c r="A191" s="173"/>
      <c r="B191" s="168"/>
      <c r="C191" s="166"/>
      <c r="D191" s="73"/>
      <c r="E191" s="167"/>
      <c r="F191" s="175"/>
      <c r="G191" s="176"/>
      <c r="H191" s="176"/>
    </row>
    <row r="192" spans="1:8" ht="14.25" customHeight="1">
      <c r="A192" s="173"/>
      <c r="B192" s="168"/>
      <c r="C192" s="166"/>
      <c r="D192" s="73"/>
      <c r="E192" s="167"/>
      <c r="F192" s="175"/>
      <c r="G192" s="176"/>
      <c r="H192" s="176"/>
    </row>
    <row r="193" spans="1:8" ht="14.25" customHeight="1">
      <c r="A193" s="173"/>
      <c r="B193" s="168"/>
      <c r="C193" s="166"/>
      <c r="D193" s="73"/>
      <c r="E193" s="167"/>
      <c r="F193" s="175"/>
      <c r="G193" s="176"/>
      <c r="H193" s="176"/>
    </row>
    <row r="194" spans="1:8" ht="14.25" customHeight="1">
      <c r="A194" s="173"/>
      <c r="B194" s="168"/>
      <c r="C194" s="166"/>
      <c r="D194" s="73"/>
      <c r="E194" s="167"/>
      <c r="F194" s="175"/>
      <c r="G194" s="176"/>
      <c r="H194" s="176"/>
    </row>
    <row r="195" spans="1:8" ht="14.25" customHeight="1">
      <c r="A195" s="173"/>
      <c r="B195" s="168"/>
      <c r="C195" s="166"/>
      <c r="D195" s="73"/>
      <c r="E195" s="167"/>
      <c r="F195" s="175"/>
      <c r="G195" s="176"/>
      <c r="H195" s="176"/>
    </row>
    <row r="196" spans="1:8" ht="14.25" customHeight="1">
      <c r="A196" s="173"/>
      <c r="B196" s="168"/>
      <c r="C196" s="166"/>
      <c r="D196" s="73"/>
      <c r="E196" s="167"/>
      <c r="F196" s="175"/>
      <c r="G196" s="176"/>
      <c r="H196" s="176"/>
    </row>
    <row r="197" spans="1:8" ht="14.25" customHeight="1">
      <c r="A197" s="173"/>
      <c r="B197" s="168"/>
      <c r="C197" s="166"/>
      <c r="D197" s="73"/>
      <c r="E197" s="167"/>
      <c r="F197" s="175"/>
      <c r="G197" s="176"/>
      <c r="H197" s="176"/>
    </row>
    <row r="198" spans="1:8" ht="14.25" customHeight="1">
      <c r="A198" s="173"/>
      <c r="B198" s="168"/>
      <c r="C198" s="166"/>
      <c r="D198" s="73"/>
      <c r="E198" s="167"/>
      <c r="F198" s="175"/>
      <c r="G198" s="176"/>
      <c r="H198" s="176"/>
    </row>
    <row r="199" spans="1:8" ht="14.25" customHeight="1">
      <c r="A199" s="173"/>
      <c r="B199" s="168"/>
      <c r="C199" s="166"/>
      <c r="D199" s="73"/>
      <c r="E199" s="167"/>
      <c r="F199" s="175"/>
      <c r="G199" s="176"/>
      <c r="H199" s="176"/>
    </row>
    <row r="200" spans="1:8" ht="14.25" customHeight="1">
      <c r="A200" s="173"/>
      <c r="B200" s="168"/>
      <c r="C200" s="166"/>
      <c r="D200" s="73"/>
      <c r="E200" s="167"/>
      <c r="F200" s="175"/>
      <c r="G200" s="176"/>
      <c r="H200" s="176"/>
    </row>
    <row r="201" spans="1:8" ht="14.25" customHeight="1">
      <c r="A201" s="173"/>
      <c r="B201" s="168"/>
      <c r="C201" s="166"/>
      <c r="D201" s="73"/>
      <c r="E201" s="167"/>
      <c r="F201" s="175"/>
      <c r="G201" s="176"/>
      <c r="H201" s="176"/>
    </row>
    <row r="202" spans="1:8" ht="14.25" customHeight="1">
      <c r="A202" s="173"/>
      <c r="B202" s="168"/>
      <c r="C202" s="166"/>
      <c r="D202" s="73"/>
      <c r="E202" s="167"/>
      <c r="F202" s="175"/>
      <c r="G202" s="176"/>
      <c r="H202" s="176"/>
    </row>
    <row r="203" spans="1:8" ht="14.25" customHeight="1">
      <c r="A203" s="173"/>
      <c r="B203" s="168"/>
      <c r="C203" s="166"/>
      <c r="D203" s="73"/>
      <c r="E203" s="167"/>
      <c r="F203" s="175"/>
      <c r="G203" s="176"/>
      <c r="H203" s="176"/>
    </row>
    <row r="204" spans="1:8" ht="14.25" customHeight="1">
      <c r="A204" s="173"/>
      <c r="B204" s="168"/>
      <c r="C204" s="166"/>
      <c r="D204" s="73"/>
      <c r="E204" s="167"/>
      <c r="F204" s="175"/>
      <c r="G204" s="176"/>
      <c r="H204" s="176"/>
    </row>
    <row r="205" spans="1:8" ht="14.25" customHeight="1">
      <c r="A205" s="173"/>
      <c r="B205" s="168"/>
      <c r="C205" s="166"/>
      <c r="D205" s="73"/>
      <c r="E205" s="167"/>
      <c r="F205" s="175"/>
      <c r="G205" s="176"/>
      <c r="H205" s="176"/>
    </row>
    <row r="206" spans="1:8" ht="14.25" customHeight="1">
      <c r="A206" s="173"/>
      <c r="B206" s="168"/>
      <c r="C206" s="166"/>
      <c r="D206" s="73"/>
      <c r="E206" s="167"/>
      <c r="F206" s="175"/>
      <c r="G206" s="176"/>
      <c r="H206" s="176"/>
    </row>
    <row r="207" spans="1:8" ht="14.25" customHeight="1">
      <c r="A207" s="173"/>
      <c r="B207" s="168"/>
      <c r="C207" s="166"/>
      <c r="D207" s="73"/>
      <c r="E207" s="167"/>
      <c r="F207" s="175"/>
      <c r="G207" s="176"/>
      <c r="H207" s="176"/>
    </row>
    <row r="208" spans="1:8" ht="14.25" customHeight="1">
      <c r="A208" s="173"/>
      <c r="B208" s="168"/>
      <c r="C208" s="166"/>
      <c r="D208" s="73"/>
      <c r="E208" s="167"/>
      <c r="F208" s="175"/>
      <c r="G208" s="176"/>
      <c r="H208" s="176"/>
    </row>
    <row r="209" spans="1:8" ht="14.25" customHeight="1">
      <c r="A209" s="173"/>
      <c r="B209" s="168"/>
      <c r="C209" s="166"/>
      <c r="D209" s="73"/>
      <c r="E209" s="167"/>
      <c r="F209" s="175"/>
      <c r="G209" s="176"/>
      <c r="H209" s="176"/>
    </row>
    <row r="234" spans="2:1115" ht="13.8" thickBot="1">
      <c r="I234" s="272">
        <v>45281</v>
      </c>
      <c r="J234" s="272">
        <v>45282</v>
      </c>
      <c r="K234" s="272">
        <v>45283</v>
      </c>
      <c r="L234" s="272">
        <v>45284</v>
      </c>
      <c r="M234" s="272">
        <v>45285</v>
      </c>
      <c r="N234" s="272">
        <v>45286</v>
      </c>
      <c r="O234" s="272">
        <v>45287</v>
      </c>
      <c r="P234" s="272">
        <v>45288</v>
      </c>
      <c r="Q234" s="272">
        <v>45289</v>
      </c>
      <c r="R234" s="272">
        <v>45290</v>
      </c>
      <c r="S234" s="272">
        <v>45291</v>
      </c>
      <c r="T234" s="272">
        <v>45292</v>
      </c>
      <c r="U234" s="272">
        <v>45293</v>
      </c>
      <c r="V234" s="272">
        <v>45294</v>
      </c>
      <c r="W234" s="272">
        <v>45295</v>
      </c>
      <c r="X234" s="272">
        <v>45296</v>
      </c>
      <c r="Y234" s="272">
        <v>45297</v>
      </c>
      <c r="Z234" s="272">
        <v>45298</v>
      </c>
      <c r="AA234" s="272">
        <v>45299</v>
      </c>
      <c r="AB234" s="272">
        <v>45300</v>
      </c>
      <c r="AC234" s="272">
        <v>45301</v>
      </c>
      <c r="AD234" s="272">
        <v>45302</v>
      </c>
      <c r="AE234" s="272">
        <v>45303</v>
      </c>
      <c r="AF234" s="272">
        <v>45304</v>
      </c>
      <c r="AG234" s="272">
        <v>45305</v>
      </c>
      <c r="AH234" s="272">
        <v>45306</v>
      </c>
      <c r="AI234" s="272">
        <v>45307</v>
      </c>
      <c r="AJ234" s="272">
        <v>45308</v>
      </c>
      <c r="AK234" s="272">
        <v>45309</v>
      </c>
      <c r="AL234" s="272">
        <v>45310</v>
      </c>
      <c r="AM234" s="272">
        <v>45311</v>
      </c>
      <c r="AN234" s="272">
        <v>45312</v>
      </c>
      <c r="AO234" s="272">
        <v>45313</v>
      </c>
      <c r="AP234" s="272">
        <v>45314</v>
      </c>
      <c r="AQ234" s="272">
        <v>45315</v>
      </c>
      <c r="AR234" s="272">
        <v>45316</v>
      </c>
      <c r="AS234" s="272">
        <v>45317</v>
      </c>
      <c r="AT234" s="272">
        <v>45318</v>
      </c>
      <c r="AU234" s="272">
        <v>45319</v>
      </c>
      <c r="AV234" s="272">
        <v>45320</v>
      </c>
      <c r="AW234" s="272">
        <v>45321</v>
      </c>
      <c r="AX234" s="272">
        <v>45322</v>
      </c>
      <c r="AY234" s="272">
        <v>45323</v>
      </c>
      <c r="AZ234" s="272">
        <v>45324</v>
      </c>
      <c r="BA234" s="272">
        <v>45325</v>
      </c>
      <c r="BB234" s="272">
        <v>45326</v>
      </c>
      <c r="BC234" s="272">
        <v>45327</v>
      </c>
      <c r="BD234" s="272">
        <v>45328</v>
      </c>
      <c r="BE234" s="272">
        <v>45329</v>
      </c>
      <c r="BF234" s="272">
        <v>45330</v>
      </c>
      <c r="BG234" s="272">
        <v>45331</v>
      </c>
      <c r="BH234" s="272">
        <v>45332</v>
      </c>
      <c r="BI234" s="272">
        <v>45333</v>
      </c>
      <c r="BJ234" s="272">
        <v>45334</v>
      </c>
      <c r="BK234" s="272">
        <v>45335</v>
      </c>
      <c r="BL234" s="272">
        <v>45336</v>
      </c>
      <c r="BM234" s="272">
        <v>45337</v>
      </c>
      <c r="BN234" s="272">
        <v>45338</v>
      </c>
      <c r="BO234" s="272">
        <v>45339</v>
      </c>
      <c r="BP234" s="272">
        <v>45340</v>
      </c>
      <c r="BQ234" s="272">
        <v>45341</v>
      </c>
      <c r="BR234" s="272">
        <v>45342</v>
      </c>
      <c r="BS234" s="272">
        <v>45343</v>
      </c>
      <c r="BT234" s="272">
        <v>45344</v>
      </c>
      <c r="BU234" s="272">
        <v>45345</v>
      </c>
      <c r="BV234" s="272">
        <v>45346</v>
      </c>
      <c r="BW234" s="272">
        <v>45347</v>
      </c>
      <c r="BX234" s="272">
        <v>45348</v>
      </c>
      <c r="BY234" s="272">
        <v>45349</v>
      </c>
      <c r="BZ234" s="272">
        <v>45350</v>
      </c>
      <c r="CA234" s="272">
        <v>45351</v>
      </c>
      <c r="CB234" s="272">
        <v>45352</v>
      </c>
      <c r="CC234" s="272">
        <v>45353</v>
      </c>
      <c r="CD234" s="272">
        <v>45354</v>
      </c>
      <c r="CE234" s="272">
        <v>45355</v>
      </c>
      <c r="CF234" s="272">
        <v>45356</v>
      </c>
      <c r="CG234" s="272">
        <v>45357</v>
      </c>
      <c r="CH234" s="272">
        <v>45358</v>
      </c>
      <c r="CI234" s="272">
        <v>45359</v>
      </c>
      <c r="CJ234" s="272">
        <v>45360</v>
      </c>
      <c r="CK234" s="272">
        <v>45361</v>
      </c>
      <c r="CL234" s="272">
        <v>45362</v>
      </c>
      <c r="CM234" s="272">
        <v>45363</v>
      </c>
      <c r="CN234" s="272">
        <v>45364</v>
      </c>
      <c r="CO234" s="272">
        <v>45365</v>
      </c>
      <c r="CP234" s="272">
        <v>45366</v>
      </c>
      <c r="CQ234" s="272">
        <v>45367</v>
      </c>
      <c r="CR234" s="272">
        <v>45368</v>
      </c>
      <c r="CS234" s="272">
        <v>45369</v>
      </c>
      <c r="CT234" s="272">
        <v>45370</v>
      </c>
      <c r="CU234" s="272">
        <v>45371</v>
      </c>
      <c r="CV234" s="272">
        <v>45372</v>
      </c>
      <c r="CW234" s="272">
        <v>45373</v>
      </c>
      <c r="CX234" s="272">
        <v>45374</v>
      </c>
      <c r="CY234" s="272">
        <v>45375</v>
      </c>
      <c r="CZ234" s="272">
        <v>45376</v>
      </c>
      <c r="DA234" s="272">
        <v>45377</v>
      </c>
      <c r="DB234" s="272">
        <v>45378</v>
      </c>
      <c r="DC234" s="272">
        <v>45379</v>
      </c>
      <c r="DD234" s="272">
        <v>45380</v>
      </c>
      <c r="DE234" s="272">
        <v>45381</v>
      </c>
      <c r="DF234" s="272">
        <v>45382</v>
      </c>
      <c r="DG234" s="272">
        <v>45383</v>
      </c>
      <c r="DH234" s="272">
        <v>45384</v>
      </c>
      <c r="DI234" s="272">
        <v>45385</v>
      </c>
      <c r="DJ234" s="272">
        <v>45386</v>
      </c>
      <c r="DK234" s="272">
        <v>45387</v>
      </c>
      <c r="DL234" s="272">
        <v>45388</v>
      </c>
      <c r="DM234" s="272">
        <v>45389</v>
      </c>
      <c r="DN234" s="272">
        <v>45390</v>
      </c>
      <c r="DO234" s="272">
        <v>45391</v>
      </c>
      <c r="DP234" s="272">
        <v>45392</v>
      </c>
      <c r="DQ234" s="272">
        <v>45393</v>
      </c>
      <c r="DR234" s="272">
        <v>45394</v>
      </c>
      <c r="DS234" s="272">
        <v>45395</v>
      </c>
      <c r="DT234" s="272">
        <v>45396</v>
      </c>
      <c r="DU234" s="272">
        <v>45397</v>
      </c>
      <c r="DV234" s="272">
        <v>45398</v>
      </c>
      <c r="DW234" s="272">
        <v>45399</v>
      </c>
      <c r="DX234" s="272">
        <v>45400</v>
      </c>
      <c r="DY234" s="272">
        <v>45401</v>
      </c>
      <c r="DZ234" s="272">
        <v>45402</v>
      </c>
      <c r="EA234" s="272">
        <v>45403</v>
      </c>
      <c r="EB234" s="272">
        <v>45404</v>
      </c>
      <c r="EC234" s="272">
        <v>45405</v>
      </c>
      <c r="ED234" s="272">
        <v>45406</v>
      </c>
      <c r="EE234" s="272">
        <v>45407</v>
      </c>
      <c r="EF234" s="272">
        <v>45408</v>
      </c>
      <c r="EG234" s="272">
        <v>45409</v>
      </c>
      <c r="EH234" s="272">
        <v>45410</v>
      </c>
      <c r="EI234" s="272">
        <v>45411</v>
      </c>
      <c r="EJ234" s="272">
        <v>45412</v>
      </c>
      <c r="EK234" s="272">
        <v>45413</v>
      </c>
      <c r="EL234" s="272">
        <v>45414</v>
      </c>
      <c r="EM234" s="272">
        <v>45415</v>
      </c>
      <c r="EN234" s="272">
        <v>45416</v>
      </c>
      <c r="EO234" s="272">
        <v>45417</v>
      </c>
      <c r="EP234" s="272">
        <v>45418</v>
      </c>
      <c r="EQ234" s="272">
        <v>45419</v>
      </c>
      <c r="ER234" s="272">
        <v>45420</v>
      </c>
      <c r="ES234" s="272">
        <v>45421</v>
      </c>
      <c r="ET234" s="272">
        <v>45422</v>
      </c>
      <c r="EU234" s="272">
        <v>45423</v>
      </c>
      <c r="EV234" s="272">
        <v>45424</v>
      </c>
      <c r="EW234" s="272">
        <v>45425</v>
      </c>
      <c r="EX234" s="272">
        <v>45426</v>
      </c>
      <c r="EY234" s="272">
        <v>45427</v>
      </c>
      <c r="EZ234" s="272">
        <v>45428</v>
      </c>
      <c r="FA234" s="272">
        <v>45429</v>
      </c>
      <c r="FB234" s="272">
        <v>45430</v>
      </c>
      <c r="FC234" s="272">
        <v>45431</v>
      </c>
      <c r="FD234" s="272">
        <v>45432</v>
      </c>
      <c r="FE234" s="272">
        <v>45433</v>
      </c>
      <c r="FF234" s="272">
        <v>45434</v>
      </c>
      <c r="FG234" s="272">
        <v>45435</v>
      </c>
      <c r="FH234" s="272">
        <v>45436</v>
      </c>
      <c r="FI234" s="272">
        <v>45437</v>
      </c>
      <c r="FJ234" s="272">
        <v>45438</v>
      </c>
      <c r="FK234" s="272">
        <v>45439</v>
      </c>
      <c r="FL234" s="272">
        <v>45440</v>
      </c>
      <c r="FM234" s="272">
        <v>45441</v>
      </c>
      <c r="FN234" s="272">
        <v>45442</v>
      </c>
      <c r="FO234" s="272">
        <v>45443</v>
      </c>
      <c r="FP234" s="272">
        <v>45444</v>
      </c>
      <c r="FQ234" s="272">
        <v>45445</v>
      </c>
      <c r="FR234" s="272">
        <v>45446</v>
      </c>
      <c r="FS234" s="272">
        <v>45447</v>
      </c>
      <c r="FT234" s="272">
        <v>45448</v>
      </c>
      <c r="FU234" s="272">
        <v>45449</v>
      </c>
      <c r="FV234" s="272">
        <v>45450</v>
      </c>
      <c r="FW234" s="272">
        <v>45451</v>
      </c>
      <c r="FX234" s="272">
        <v>45452</v>
      </c>
      <c r="FY234" s="272">
        <v>45453</v>
      </c>
      <c r="FZ234" s="272">
        <v>45454</v>
      </c>
      <c r="GA234" s="272">
        <v>45455</v>
      </c>
      <c r="GB234" s="272">
        <v>45456</v>
      </c>
      <c r="GC234" s="272">
        <v>45457</v>
      </c>
      <c r="GD234" s="272">
        <v>45458</v>
      </c>
      <c r="GE234" s="272">
        <v>45459</v>
      </c>
      <c r="GF234" s="272">
        <v>45460</v>
      </c>
      <c r="GG234" s="272">
        <v>45461</v>
      </c>
      <c r="GH234" s="272">
        <v>45462</v>
      </c>
      <c r="GI234" s="272">
        <v>45463</v>
      </c>
      <c r="GJ234" s="272">
        <v>45464</v>
      </c>
      <c r="GK234" s="272">
        <v>45465</v>
      </c>
      <c r="GL234" s="272">
        <v>45466</v>
      </c>
      <c r="GM234" s="272">
        <v>45467</v>
      </c>
      <c r="GN234" s="272">
        <v>45468</v>
      </c>
      <c r="GO234" s="272">
        <v>45469</v>
      </c>
      <c r="GP234" s="272">
        <v>45470</v>
      </c>
      <c r="GQ234" s="272">
        <v>45471</v>
      </c>
      <c r="GR234" s="272">
        <v>45472</v>
      </c>
      <c r="GS234" s="272">
        <v>45473</v>
      </c>
      <c r="GT234" s="272">
        <v>45474</v>
      </c>
      <c r="GU234" s="272">
        <v>45475</v>
      </c>
      <c r="GV234" s="272">
        <v>45476</v>
      </c>
      <c r="GW234" s="272">
        <v>45477</v>
      </c>
      <c r="GX234" s="272">
        <v>45478</v>
      </c>
      <c r="GY234" s="272">
        <v>45479</v>
      </c>
      <c r="GZ234" s="272">
        <v>45480</v>
      </c>
      <c r="HA234" s="272">
        <v>45481</v>
      </c>
      <c r="HB234" s="272">
        <v>45482</v>
      </c>
      <c r="HC234" s="272">
        <v>45483</v>
      </c>
      <c r="HD234" s="272">
        <v>45484</v>
      </c>
      <c r="HE234" s="272">
        <v>45485</v>
      </c>
      <c r="HF234" s="272">
        <v>45486</v>
      </c>
      <c r="HG234" s="272">
        <v>45487</v>
      </c>
      <c r="HH234" s="272">
        <v>45488</v>
      </c>
      <c r="HI234" s="272">
        <v>45489</v>
      </c>
      <c r="HJ234" s="272">
        <v>45490</v>
      </c>
      <c r="HK234" s="272">
        <v>45491</v>
      </c>
      <c r="HL234" s="272">
        <v>45492</v>
      </c>
      <c r="HM234" s="272">
        <v>45493</v>
      </c>
      <c r="HN234" s="272">
        <v>45494</v>
      </c>
      <c r="HO234" s="272">
        <v>45495</v>
      </c>
      <c r="HP234" s="272">
        <v>45496</v>
      </c>
      <c r="HQ234" s="272">
        <v>45497</v>
      </c>
      <c r="HR234" s="272">
        <v>45498</v>
      </c>
      <c r="HS234" s="272">
        <v>45499</v>
      </c>
      <c r="HT234" s="272">
        <v>45500</v>
      </c>
      <c r="HU234" s="272">
        <v>45501</v>
      </c>
      <c r="HV234" s="272">
        <v>45502</v>
      </c>
      <c r="HW234" s="272">
        <v>45503</v>
      </c>
      <c r="HX234" s="272">
        <v>45504</v>
      </c>
      <c r="HY234" s="272">
        <v>45505</v>
      </c>
      <c r="HZ234" s="272">
        <v>45506</v>
      </c>
      <c r="IA234" s="272">
        <v>45507</v>
      </c>
      <c r="IB234" s="272">
        <v>45508</v>
      </c>
      <c r="IC234" s="272">
        <v>45509</v>
      </c>
      <c r="ID234" s="272">
        <v>45510</v>
      </c>
      <c r="IE234" s="272">
        <v>45511</v>
      </c>
      <c r="IF234" s="272">
        <v>45512</v>
      </c>
      <c r="IG234" s="272">
        <v>45513</v>
      </c>
      <c r="IH234" s="272">
        <v>45514</v>
      </c>
      <c r="II234" s="272">
        <v>45515</v>
      </c>
      <c r="IJ234" s="272">
        <v>45516</v>
      </c>
      <c r="IK234" s="272">
        <v>45517</v>
      </c>
      <c r="IL234" s="272">
        <v>45518</v>
      </c>
      <c r="IM234" s="272">
        <v>45519</v>
      </c>
      <c r="IN234" s="272">
        <v>45520</v>
      </c>
      <c r="IO234" s="272">
        <v>45521</v>
      </c>
      <c r="IP234" s="272">
        <v>45522</v>
      </c>
      <c r="IQ234" s="272">
        <v>45523</v>
      </c>
      <c r="IR234" s="272">
        <v>45524</v>
      </c>
      <c r="IS234" s="272">
        <v>45525</v>
      </c>
      <c r="IT234" s="272">
        <v>45526</v>
      </c>
      <c r="IU234" s="272">
        <v>45527</v>
      </c>
      <c r="IV234" s="272">
        <v>45528</v>
      </c>
      <c r="IW234" s="272">
        <v>45529</v>
      </c>
      <c r="IX234" s="272">
        <v>45530</v>
      </c>
      <c r="IY234" s="272">
        <v>45531</v>
      </c>
      <c r="IZ234" s="272">
        <v>45532</v>
      </c>
      <c r="JA234" s="272">
        <v>45533</v>
      </c>
      <c r="JB234" s="272">
        <v>45534</v>
      </c>
      <c r="JC234" s="272">
        <v>45535</v>
      </c>
      <c r="JD234" s="272">
        <v>45536</v>
      </c>
      <c r="JE234" s="272">
        <v>45537</v>
      </c>
      <c r="JF234" s="272">
        <v>45538</v>
      </c>
      <c r="JG234" s="272">
        <v>45539</v>
      </c>
      <c r="JH234" s="272">
        <v>45540</v>
      </c>
      <c r="JI234" s="272">
        <v>45541</v>
      </c>
      <c r="JJ234" s="272">
        <v>45542</v>
      </c>
      <c r="JK234" s="272">
        <v>45543</v>
      </c>
      <c r="JL234" s="272">
        <v>45544</v>
      </c>
      <c r="JM234" s="272">
        <v>45545</v>
      </c>
      <c r="JN234" s="272">
        <v>45546</v>
      </c>
      <c r="JO234" s="272">
        <v>45547</v>
      </c>
      <c r="JP234" s="272">
        <v>45548</v>
      </c>
      <c r="JQ234" s="272">
        <v>45549</v>
      </c>
      <c r="JR234" s="272">
        <v>45550</v>
      </c>
      <c r="JS234" s="272">
        <v>45551</v>
      </c>
      <c r="JT234" s="272">
        <v>45552</v>
      </c>
      <c r="JU234" s="272">
        <v>45553</v>
      </c>
      <c r="JV234" s="272">
        <v>45554</v>
      </c>
      <c r="JW234" s="272">
        <v>45555</v>
      </c>
      <c r="JX234" s="272">
        <v>45556</v>
      </c>
      <c r="JY234" s="272">
        <v>45557</v>
      </c>
      <c r="JZ234" s="272">
        <v>45558</v>
      </c>
      <c r="KA234" s="272">
        <v>45559</v>
      </c>
      <c r="KB234" s="272">
        <v>45560</v>
      </c>
      <c r="KC234" s="272">
        <v>45561</v>
      </c>
      <c r="KD234" s="272">
        <v>45562</v>
      </c>
      <c r="KE234" s="272">
        <v>45563</v>
      </c>
      <c r="KF234" s="272">
        <v>45564</v>
      </c>
      <c r="KG234" s="272">
        <v>45565</v>
      </c>
      <c r="KH234" s="272">
        <v>45566</v>
      </c>
      <c r="KI234" s="272">
        <v>45567</v>
      </c>
      <c r="KJ234" s="272">
        <v>45568</v>
      </c>
      <c r="KK234" s="272">
        <v>45569</v>
      </c>
      <c r="KL234" s="272">
        <v>45570</v>
      </c>
      <c r="KM234" s="272">
        <v>45571</v>
      </c>
      <c r="KN234" s="272">
        <v>45572</v>
      </c>
      <c r="KO234" s="272">
        <v>45573</v>
      </c>
      <c r="KP234" s="272">
        <v>45574</v>
      </c>
      <c r="KQ234" s="272">
        <v>45575</v>
      </c>
      <c r="KR234" s="272">
        <v>45576</v>
      </c>
      <c r="KS234" s="272">
        <v>45577</v>
      </c>
      <c r="KT234" s="272">
        <v>45578</v>
      </c>
      <c r="KU234" s="272">
        <v>45579</v>
      </c>
      <c r="KV234" s="272">
        <v>45580</v>
      </c>
      <c r="KW234" s="272">
        <v>45581</v>
      </c>
      <c r="KX234" s="272">
        <v>45582</v>
      </c>
      <c r="KY234" s="272">
        <v>45583</v>
      </c>
      <c r="KZ234" s="272">
        <v>45584</v>
      </c>
      <c r="LA234" s="272">
        <v>45585</v>
      </c>
      <c r="LB234" s="272">
        <v>45586</v>
      </c>
      <c r="LC234" s="272">
        <v>45587</v>
      </c>
      <c r="LD234" s="272">
        <v>45588</v>
      </c>
      <c r="LE234" s="272">
        <v>45589</v>
      </c>
      <c r="LF234" s="272">
        <v>45590</v>
      </c>
      <c r="LG234" s="272">
        <v>45591</v>
      </c>
      <c r="LH234" s="272">
        <v>45592</v>
      </c>
      <c r="LI234" s="272">
        <v>45593</v>
      </c>
      <c r="LJ234" s="272">
        <v>45594</v>
      </c>
      <c r="LK234" s="272">
        <v>45595</v>
      </c>
      <c r="LL234" s="272">
        <v>45596</v>
      </c>
      <c r="LM234" s="272">
        <v>45597</v>
      </c>
      <c r="LN234" s="272">
        <v>45598</v>
      </c>
      <c r="LO234" s="272">
        <v>45599</v>
      </c>
      <c r="LP234" s="272">
        <v>45600</v>
      </c>
      <c r="LQ234" s="272">
        <v>45601</v>
      </c>
      <c r="LR234" s="272">
        <v>45602</v>
      </c>
      <c r="LS234" s="272">
        <v>45603</v>
      </c>
      <c r="LT234" s="272">
        <v>45604</v>
      </c>
      <c r="LU234" s="272">
        <v>45605</v>
      </c>
      <c r="LV234" s="272">
        <v>45606</v>
      </c>
      <c r="LW234" s="272">
        <v>45607</v>
      </c>
      <c r="LX234" s="272">
        <v>45608</v>
      </c>
      <c r="LY234" s="272">
        <v>45609</v>
      </c>
      <c r="LZ234" s="272">
        <v>45610</v>
      </c>
      <c r="MA234" s="272">
        <v>45611</v>
      </c>
      <c r="MB234" s="272">
        <v>45612</v>
      </c>
      <c r="MC234" s="272">
        <v>45613</v>
      </c>
      <c r="MD234" s="272">
        <v>45614</v>
      </c>
      <c r="ME234" s="272">
        <v>45615</v>
      </c>
      <c r="MF234" s="272">
        <v>45616</v>
      </c>
      <c r="MG234" s="272">
        <v>45617</v>
      </c>
      <c r="MH234" s="272">
        <v>45618</v>
      </c>
      <c r="MI234" s="272">
        <v>45619</v>
      </c>
      <c r="MJ234" s="272">
        <v>45620</v>
      </c>
      <c r="MK234" s="272">
        <v>45621</v>
      </c>
      <c r="ML234" s="272">
        <v>45622</v>
      </c>
      <c r="MM234" s="272">
        <v>45623</v>
      </c>
      <c r="MN234" s="272">
        <v>45624</v>
      </c>
      <c r="MO234" s="272">
        <v>45625</v>
      </c>
      <c r="MP234" s="272">
        <v>45626</v>
      </c>
      <c r="MQ234" s="272">
        <v>45627</v>
      </c>
      <c r="MR234" s="272">
        <v>45628</v>
      </c>
      <c r="MS234" s="272">
        <v>45629</v>
      </c>
      <c r="MT234" s="272">
        <v>45630</v>
      </c>
      <c r="MU234" s="272">
        <v>45631</v>
      </c>
      <c r="MV234" s="272">
        <v>45632</v>
      </c>
      <c r="MW234" s="272">
        <v>45633</v>
      </c>
      <c r="MX234" s="272">
        <v>45634</v>
      </c>
      <c r="MY234" s="272">
        <v>45635</v>
      </c>
      <c r="MZ234" s="272">
        <v>45636</v>
      </c>
      <c r="NA234" s="272">
        <v>45637</v>
      </c>
      <c r="NB234" s="272">
        <v>45638</v>
      </c>
      <c r="NC234" s="272">
        <v>45639</v>
      </c>
      <c r="ND234" s="272">
        <v>45640</v>
      </c>
      <c r="NE234" s="272">
        <v>45641</v>
      </c>
      <c r="NF234" s="272">
        <v>45642</v>
      </c>
      <c r="NG234" s="272">
        <v>45643</v>
      </c>
      <c r="NH234" s="272">
        <v>45644</v>
      </c>
      <c r="NI234" s="272">
        <v>45645</v>
      </c>
      <c r="NJ234" s="272">
        <v>45646</v>
      </c>
      <c r="NK234" s="272">
        <v>45647</v>
      </c>
      <c r="NL234" s="272">
        <v>45648</v>
      </c>
      <c r="NM234" s="272">
        <v>45649</v>
      </c>
      <c r="NN234" s="272">
        <v>45650</v>
      </c>
      <c r="NO234" s="272">
        <v>45651</v>
      </c>
      <c r="NP234" s="272">
        <v>45652</v>
      </c>
      <c r="NQ234" s="272">
        <v>45653</v>
      </c>
      <c r="NR234" s="272">
        <v>45654</v>
      </c>
      <c r="NS234" s="272">
        <v>45655</v>
      </c>
      <c r="NT234" s="272">
        <v>45656</v>
      </c>
      <c r="NU234" s="272">
        <v>45657</v>
      </c>
      <c r="NV234" s="272">
        <v>45658</v>
      </c>
      <c r="NW234" s="272">
        <v>45659</v>
      </c>
      <c r="NX234" s="272">
        <v>45660</v>
      </c>
      <c r="NY234" s="272">
        <v>45661</v>
      </c>
      <c r="NZ234" s="272">
        <v>45662</v>
      </c>
      <c r="OA234" s="272">
        <v>45663</v>
      </c>
      <c r="OB234" s="272">
        <v>45664</v>
      </c>
      <c r="OC234" s="272">
        <v>45665</v>
      </c>
      <c r="OD234" s="272">
        <v>45666</v>
      </c>
      <c r="OE234" s="272">
        <v>45667</v>
      </c>
      <c r="OF234" s="272">
        <v>45668</v>
      </c>
      <c r="OG234" s="272">
        <v>45669</v>
      </c>
      <c r="OH234" s="272">
        <v>45670</v>
      </c>
      <c r="OI234" s="272">
        <v>45671</v>
      </c>
      <c r="OJ234" s="272">
        <v>45672</v>
      </c>
      <c r="OK234" s="272">
        <v>45673</v>
      </c>
      <c r="OL234" s="272">
        <v>45674</v>
      </c>
      <c r="OM234" s="272">
        <v>45675</v>
      </c>
      <c r="ON234" s="272">
        <v>45676</v>
      </c>
      <c r="OO234" s="272">
        <v>45677</v>
      </c>
      <c r="OP234" s="272">
        <v>45678</v>
      </c>
      <c r="OQ234" s="272">
        <v>45679</v>
      </c>
      <c r="OR234" s="272">
        <v>45680</v>
      </c>
      <c r="OS234" s="272">
        <v>45681</v>
      </c>
      <c r="OT234" s="272">
        <v>45682</v>
      </c>
      <c r="OU234" s="272">
        <v>45683</v>
      </c>
      <c r="OV234" s="272">
        <v>45684</v>
      </c>
      <c r="OW234" s="272">
        <v>45685</v>
      </c>
      <c r="OX234" s="272">
        <v>45686</v>
      </c>
      <c r="OY234" s="272">
        <v>45687</v>
      </c>
      <c r="OZ234" s="272">
        <v>45688</v>
      </c>
      <c r="PA234" s="272">
        <v>45689</v>
      </c>
      <c r="PB234" s="272">
        <v>45690</v>
      </c>
      <c r="PC234" s="272">
        <v>45691</v>
      </c>
      <c r="PD234" s="272">
        <v>45692</v>
      </c>
      <c r="PE234" s="272">
        <v>45693</v>
      </c>
      <c r="PF234" s="272">
        <v>45694</v>
      </c>
      <c r="PG234" s="272">
        <v>45695</v>
      </c>
      <c r="PH234" s="272">
        <v>45696</v>
      </c>
      <c r="PI234" s="272">
        <v>45697</v>
      </c>
      <c r="PJ234" s="272">
        <v>45698</v>
      </c>
      <c r="PK234" s="272">
        <v>45699</v>
      </c>
      <c r="PL234" s="272">
        <v>45700</v>
      </c>
      <c r="PM234" s="272">
        <v>45701</v>
      </c>
      <c r="PN234" s="272">
        <v>45702</v>
      </c>
      <c r="PO234" s="272">
        <v>45703</v>
      </c>
      <c r="PP234" s="272">
        <v>45704</v>
      </c>
      <c r="PQ234" s="272">
        <v>45705</v>
      </c>
      <c r="PR234" s="272">
        <v>45706</v>
      </c>
      <c r="PS234" s="272">
        <v>45707</v>
      </c>
      <c r="PT234" s="272">
        <v>45708</v>
      </c>
      <c r="PU234" s="272">
        <v>45709</v>
      </c>
      <c r="PV234" s="272">
        <v>45710</v>
      </c>
      <c r="PW234" s="272">
        <v>45711</v>
      </c>
      <c r="PX234" s="272">
        <v>45712</v>
      </c>
      <c r="PY234" s="272">
        <v>45713</v>
      </c>
      <c r="PZ234" s="272">
        <v>45714</v>
      </c>
      <c r="QA234" s="272">
        <v>45715</v>
      </c>
      <c r="QB234" s="272">
        <v>45716</v>
      </c>
      <c r="QC234" s="272">
        <v>45717</v>
      </c>
      <c r="QD234" s="272">
        <v>45718</v>
      </c>
      <c r="QE234" s="272">
        <v>45719</v>
      </c>
      <c r="QF234" s="272">
        <v>45720</v>
      </c>
      <c r="QG234" s="272">
        <v>45721</v>
      </c>
      <c r="QH234" s="272">
        <v>45722</v>
      </c>
      <c r="QI234" s="272">
        <v>45723</v>
      </c>
      <c r="QJ234" s="272">
        <v>45724</v>
      </c>
      <c r="QK234" s="272">
        <v>45725</v>
      </c>
      <c r="QL234" s="272">
        <v>45726</v>
      </c>
      <c r="QM234" s="272">
        <v>45727</v>
      </c>
      <c r="QN234" s="272">
        <v>45728</v>
      </c>
      <c r="QO234" s="272">
        <v>45729</v>
      </c>
      <c r="QP234" s="272">
        <v>45730</v>
      </c>
      <c r="QQ234" s="272">
        <v>45731</v>
      </c>
      <c r="QR234" s="272">
        <v>45732</v>
      </c>
      <c r="QS234" s="272">
        <v>45733</v>
      </c>
      <c r="QT234" s="272">
        <v>45734</v>
      </c>
      <c r="QU234" s="272">
        <v>45735</v>
      </c>
      <c r="QV234" s="272">
        <v>45736</v>
      </c>
      <c r="QW234" s="272">
        <v>45737</v>
      </c>
      <c r="QX234" s="272">
        <v>45738</v>
      </c>
      <c r="QY234" s="272">
        <v>45739</v>
      </c>
      <c r="QZ234" s="272">
        <v>45740</v>
      </c>
      <c r="RA234" s="272">
        <v>45741</v>
      </c>
      <c r="RB234" s="272">
        <v>45742</v>
      </c>
      <c r="RC234" s="272">
        <v>45743</v>
      </c>
      <c r="RD234" s="272">
        <v>45744</v>
      </c>
      <c r="RE234" s="272">
        <v>45745</v>
      </c>
      <c r="RF234" s="272">
        <v>45746</v>
      </c>
      <c r="RG234" s="272">
        <v>45747</v>
      </c>
      <c r="RH234" s="272">
        <v>45748</v>
      </c>
      <c r="RI234" s="272">
        <v>45749</v>
      </c>
      <c r="RJ234" s="272">
        <v>45750</v>
      </c>
      <c r="RK234" s="272">
        <v>45751</v>
      </c>
      <c r="RL234" s="272">
        <v>45752</v>
      </c>
      <c r="RM234" s="272">
        <v>45753</v>
      </c>
      <c r="RN234" s="272">
        <v>45754</v>
      </c>
      <c r="RO234" s="272">
        <v>45755</v>
      </c>
      <c r="RP234" s="272">
        <v>45756</v>
      </c>
      <c r="RQ234" s="272">
        <v>45757</v>
      </c>
      <c r="RR234" s="272">
        <v>45758</v>
      </c>
      <c r="RS234" s="272">
        <v>45759</v>
      </c>
      <c r="RT234" s="272">
        <v>45760</v>
      </c>
      <c r="RU234" s="272">
        <v>45761</v>
      </c>
      <c r="RV234" s="272">
        <v>45762</v>
      </c>
      <c r="RW234" s="272">
        <v>45763</v>
      </c>
      <c r="RX234" s="272">
        <v>45764</v>
      </c>
      <c r="RY234" s="272">
        <v>45765</v>
      </c>
      <c r="RZ234" s="272">
        <v>45766</v>
      </c>
      <c r="SA234" s="272">
        <v>45767</v>
      </c>
      <c r="SB234" s="272">
        <v>45768</v>
      </c>
      <c r="SC234" s="272">
        <v>45769</v>
      </c>
      <c r="SD234" s="272">
        <v>45770</v>
      </c>
      <c r="SE234" s="272">
        <v>45771</v>
      </c>
      <c r="SF234" s="272">
        <v>45772</v>
      </c>
      <c r="SG234" s="272">
        <v>45773</v>
      </c>
      <c r="SH234" s="272">
        <v>45774</v>
      </c>
      <c r="SI234" s="272">
        <v>45775</v>
      </c>
      <c r="SJ234" s="272">
        <v>45776</v>
      </c>
      <c r="SK234" s="272">
        <v>45777</v>
      </c>
      <c r="SL234" s="272">
        <v>45778</v>
      </c>
      <c r="SM234" s="272">
        <v>45779</v>
      </c>
      <c r="SN234" s="272">
        <v>45780</v>
      </c>
      <c r="SO234" s="272">
        <v>45781</v>
      </c>
      <c r="SP234" s="272">
        <v>45782</v>
      </c>
      <c r="SQ234" s="272">
        <v>45783</v>
      </c>
      <c r="SR234" s="272">
        <v>45784</v>
      </c>
      <c r="SS234" s="272">
        <v>45785</v>
      </c>
      <c r="ST234" s="272">
        <v>45786</v>
      </c>
      <c r="SU234" s="272">
        <v>45787</v>
      </c>
      <c r="SV234" s="272">
        <v>45788</v>
      </c>
      <c r="SW234" s="272">
        <v>45789</v>
      </c>
      <c r="SX234" s="272">
        <v>45790</v>
      </c>
      <c r="SY234" s="272">
        <v>45791</v>
      </c>
      <c r="SZ234" s="272">
        <v>45792</v>
      </c>
      <c r="TA234" s="272">
        <v>45793</v>
      </c>
      <c r="TB234" s="272">
        <v>45794</v>
      </c>
      <c r="TC234" s="272">
        <v>45795</v>
      </c>
      <c r="TD234" s="272">
        <v>45796</v>
      </c>
      <c r="TE234" s="272">
        <v>45797</v>
      </c>
      <c r="TF234" s="272">
        <v>45798</v>
      </c>
      <c r="TG234" s="272">
        <v>45799</v>
      </c>
      <c r="TH234" s="272">
        <v>45800</v>
      </c>
      <c r="TI234" s="272">
        <v>45801</v>
      </c>
      <c r="TJ234" s="272">
        <v>45802</v>
      </c>
      <c r="TK234" s="272">
        <v>45803</v>
      </c>
      <c r="TL234" s="272">
        <v>45804</v>
      </c>
      <c r="TM234" s="272">
        <v>45805</v>
      </c>
      <c r="TN234" s="272">
        <v>45806</v>
      </c>
      <c r="TO234" s="272">
        <v>45807</v>
      </c>
      <c r="TP234" s="272">
        <v>45808</v>
      </c>
      <c r="TQ234" s="272">
        <v>45809</v>
      </c>
      <c r="TR234" s="272">
        <v>45810</v>
      </c>
      <c r="TS234" s="272">
        <v>45811</v>
      </c>
      <c r="TT234" s="272">
        <v>45812</v>
      </c>
      <c r="TU234" s="272">
        <v>45813</v>
      </c>
      <c r="TV234" s="272">
        <v>45814</v>
      </c>
      <c r="TW234" s="272">
        <v>45815</v>
      </c>
      <c r="TX234" s="272">
        <v>45816</v>
      </c>
      <c r="TY234" s="272">
        <v>45817</v>
      </c>
      <c r="TZ234" s="272">
        <v>45818</v>
      </c>
      <c r="UA234" s="272">
        <v>45819</v>
      </c>
      <c r="UB234" s="272">
        <v>45820</v>
      </c>
      <c r="UC234" s="272">
        <v>45821</v>
      </c>
      <c r="UD234" s="272">
        <v>45822</v>
      </c>
      <c r="UE234" s="272">
        <v>45823</v>
      </c>
      <c r="UF234" s="272">
        <v>45824</v>
      </c>
      <c r="UG234" s="272">
        <v>45825</v>
      </c>
      <c r="UH234" s="272">
        <v>45826</v>
      </c>
      <c r="UI234" s="272">
        <v>45827</v>
      </c>
      <c r="UJ234" s="272">
        <v>45828</v>
      </c>
      <c r="UK234" s="272">
        <v>45829</v>
      </c>
      <c r="UL234" s="272">
        <v>45830</v>
      </c>
      <c r="UM234" s="272">
        <v>45831</v>
      </c>
      <c r="UN234" s="272">
        <v>45832</v>
      </c>
      <c r="UO234" s="272">
        <v>45833</v>
      </c>
      <c r="UP234" s="272">
        <v>45834</v>
      </c>
      <c r="UQ234" s="272">
        <v>45835</v>
      </c>
      <c r="UR234" s="272">
        <v>45836</v>
      </c>
      <c r="US234" s="272">
        <v>45837</v>
      </c>
      <c r="UT234" s="272">
        <v>45838</v>
      </c>
      <c r="UU234" s="272">
        <v>45839</v>
      </c>
      <c r="UV234" s="272">
        <v>45840</v>
      </c>
      <c r="UW234" s="272">
        <v>45841</v>
      </c>
      <c r="UX234" s="272">
        <v>45842</v>
      </c>
      <c r="UY234" s="272">
        <v>45843</v>
      </c>
      <c r="UZ234" s="272">
        <v>45844</v>
      </c>
      <c r="VA234" s="272">
        <v>45845</v>
      </c>
      <c r="VB234" s="272">
        <v>45846</v>
      </c>
      <c r="VC234" s="272">
        <v>45847</v>
      </c>
      <c r="VD234" s="272">
        <v>45848</v>
      </c>
      <c r="VE234" s="272">
        <v>45849</v>
      </c>
      <c r="VF234" s="272">
        <v>45850</v>
      </c>
      <c r="VG234" s="272">
        <v>45851</v>
      </c>
      <c r="VH234" s="272">
        <v>45852</v>
      </c>
      <c r="VI234" s="272">
        <v>45853</v>
      </c>
      <c r="VJ234" s="272">
        <v>45854</v>
      </c>
      <c r="VK234" s="272">
        <v>45855</v>
      </c>
      <c r="VL234" s="272">
        <v>45856</v>
      </c>
      <c r="VM234" s="272">
        <v>45857</v>
      </c>
      <c r="VN234" s="272">
        <v>45858</v>
      </c>
      <c r="VO234" s="272">
        <v>45859</v>
      </c>
      <c r="VP234" s="272">
        <v>45860</v>
      </c>
      <c r="VQ234" s="272">
        <v>45861</v>
      </c>
      <c r="VR234" s="272">
        <v>45862</v>
      </c>
      <c r="VS234" s="272">
        <v>45863</v>
      </c>
      <c r="VT234" s="272">
        <v>45864</v>
      </c>
      <c r="VU234" s="272">
        <v>45865</v>
      </c>
      <c r="VV234" s="272">
        <v>45866</v>
      </c>
      <c r="VW234" s="272">
        <v>45867</v>
      </c>
      <c r="VX234" s="272">
        <v>45868</v>
      </c>
      <c r="VY234" s="272">
        <v>45869</v>
      </c>
      <c r="VZ234" s="272">
        <v>45870</v>
      </c>
      <c r="WA234" s="272">
        <v>45871</v>
      </c>
      <c r="WB234" s="272">
        <v>45872</v>
      </c>
      <c r="WC234" s="272">
        <v>45873</v>
      </c>
      <c r="WD234" s="272">
        <v>45874</v>
      </c>
      <c r="WE234" s="272">
        <v>45875</v>
      </c>
      <c r="WF234" s="272">
        <v>45876</v>
      </c>
      <c r="WG234" s="272">
        <v>45877</v>
      </c>
      <c r="WH234" s="272">
        <v>45878</v>
      </c>
      <c r="WI234" s="272">
        <v>45879</v>
      </c>
      <c r="WJ234" s="272">
        <v>45880</v>
      </c>
      <c r="WK234" s="272">
        <v>45881</v>
      </c>
      <c r="WL234" s="272">
        <v>45882</v>
      </c>
      <c r="WM234" s="272">
        <v>45883</v>
      </c>
      <c r="WN234" s="272">
        <v>45884</v>
      </c>
      <c r="WO234" s="272">
        <v>45885</v>
      </c>
      <c r="WP234" s="272">
        <v>45886</v>
      </c>
      <c r="WQ234" s="272">
        <v>45887</v>
      </c>
      <c r="WR234" s="272">
        <v>45888</v>
      </c>
      <c r="WS234" s="272">
        <v>45889</v>
      </c>
      <c r="WT234" s="272">
        <v>45890</v>
      </c>
      <c r="WU234" s="272">
        <v>45891</v>
      </c>
      <c r="WV234" s="272">
        <v>45892</v>
      </c>
      <c r="WW234" s="272">
        <v>45893</v>
      </c>
      <c r="WX234" s="272">
        <v>45894</v>
      </c>
      <c r="WY234" s="272">
        <v>45895</v>
      </c>
      <c r="WZ234" s="272">
        <v>45896</v>
      </c>
      <c r="XA234" s="272">
        <v>45897</v>
      </c>
      <c r="XB234" s="272">
        <v>45898</v>
      </c>
      <c r="XC234" s="272">
        <v>45899</v>
      </c>
      <c r="XD234" s="272">
        <v>45900</v>
      </c>
      <c r="XE234" s="272">
        <v>45901</v>
      </c>
      <c r="XF234" s="272">
        <v>45902</v>
      </c>
      <c r="XG234" s="272">
        <v>45903</v>
      </c>
      <c r="XH234" s="272">
        <v>45904</v>
      </c>
      <c r="XI234" s="272">
        <v>45905</v>
      </c>
      <c r="XJ234" s="272">
        <v>45906</v>
      </c>
      <c r="XK234" s="272">
        <v>45907</v>
      </c>
      <c r="XL234" s="272">
        <v>45908</v>
      </c>
      <c r="XM234" s="272">
        <v>45909</v>
      </c>
      <c r="XN234" s="272">
        <v>45910</v>
      </c>
      <c r="XO234" s="272">
        <v>45911</v>
      </c>
      <c r="XP234" s="272">
        <v>45912</v>
      </c>
      <c r="XQ234" s="272">
        <v>45913</v>
      </c>
      <c r="XR234" s="272">
        <v>45914</v>
      </c>
      <c r="XS234" s="272">
        <v>45915</v>
      </c>
      <c r="XT234" s="272">
        <v>45916</v>
      </c>
      <c r="XU234" s="272">
        <v>45917</v>
      </c>
      <c r="XV234" s="272">
        <v>45918</v>
      </c>
      <c r="XW234" s="272">
        <v>45919</v>
      </c>
      <c r="XX234" s="272">
        <v>45920</v>
      </c>
      <c r="XY234" s="272">
        <v>45921</v>
      </c>
      <c r="XZ234" s="272">
        <v>45922</v>
      </c>
      <c r="YA234" s="272">
        <v>45923</v>
      </c>
      <c r="YB234" s="272">
        <v>45924</v>
      </c>
      <c r="YC234" s="272">
        <v>45925</v>
      </c>
      <c r="YD234" s="272">
        <v>45926</v>
      </c>
      <c r="YE234" s="272">
        <v>45927</v>
      </c>
      <c r="YF234" s="272">
        <v>45928</v>
      </c>
      <c r="YG234" s="272">
        <v>45929</v>
      </c>
      <c r="YH234" s="272">
        <v>45930</v>
      </c>
      <c r="YI234" s="272">
        <v>45931</v>
      </c>
      <c r="YJ234" s="272">
        <v>45932</v>
      </c>
      <c r="YK234" s="272">
        <v>45933</v>
      </c>
      <c r="YL234" s="272">
        <v>45934</v>
      </c>
      <c r="YM234" s="272">
        <v>45935</v>
      </c>
      <c r="YN234" s="272">
        <v>45936</v>
      </c>
      <c r="YO234" s="272">
        <v>45937</v>
      </c>
      <c r="YP234" s="272">
        <v>45938</v>
      </c>
      <c r="YQ234" s="272">
        <v>45939</v>
      </c>
      <c r="YR234" s="272">
        <v>45940</v>
      </c>
      <c r="YS234" s="272">
        <v>45941</v>
      </c>
      <c r="YT234" s="272">
        <v>45942</v>
      </c>
      <c r="YU234" s="272">
        <v>45943</v>
      </c>
      <c r="YV234" s="272">
        <v>45944</v>
      </c>
      <c r="YW234" s="272">
        <v>45945</v>
      </c>
      <c r="YX234" s="272">
        <v>45946</v>
      </c>
      <c r="YY234" s="272">
        <v>45947</v>
      </c>
      <c r="YZ234" s="272">
        <v>45948</v>
      </c>
      <c r="ZA234" s="272">
        <v>45949</v>
      </c>
      <c r="ZB234" s="272">
        <v>45950</v>
      </c>
      <c r="ZC234" s="272">
        <v>45951</v>
      </c>
      <c r="ZD234" s="272">
        <v>45952</v>
      </c>
      <c r="ZE234" s="272">
        <v>45953</v>
      </c>
      <c r="ZF234" s="272">
        <v>45954</v>
      </c>
      <c r="ZG234" s="272">
        <v>45955</v>
      </c>
      <c r="ZH234" s="272">
        <v>45956</v>
      </c>
      <c r="ZI234" s="272">
        <v>45957</v>
      </c>
      <c r="ZJ234" s="272">
        <v>45958</v>
      </c>
      <c r="ZK234" s="272">
        <v>45959</v>
      </c>
      <c r="ZL234" s="272">
        <v>45960</v>
      </c>
      <c r="ZM234" s="272">
        <v>45961</v>
      </c>
      <c r="ZN234" s="272">
        <v>45962</v>
      </c>
      <c r="ZO234" s="272">
        <v>45963</v>
      </c>
      <c r="ZP234" s="272">
        <v>45964</v>
      </c>
      <c r="ZQ234" s="272">
        <v>45965</v>
      </c>
      <c r="ZR234" s="272">
        <v>45966</v>
      </c>
      <c r="ZS234" s="272">
        <v>45967</v>
      </c>
      <c r="ZT234" s="272">
        <v>45968</v>
      </c>
      <c r="ZU234" s="272">
        <v>45969</v>
      </c>
      <c r="ZV234" s="272">
        <v>45970</v>
      </c>
      <c r="ZW234" s="272">
        <v>45971</v>
      </c>
      <c r="ZX234" s="272">
        <v>45972</v>
      </c>
      <c r="ZY234" s="272">
        <v>45973</v>
      </c>
      <c r="ZZ234" s="272">
        <v>45974</v>
      </c>
      <c r="AAA234" s="272">
        <v>45975</v>
      </c>
      <c r="AAB234" s="272">
        <v>45976</v>
      </c>
      <c r="AAC234" s="272">
        <v>45977</v>
      </c>
      <c r="AAD234" s="272">
        <v>45978</v>
      </c>
      <c r="AAE234" s="272">
        <v>45979</v>
      </c>
      <c r="AAF234" s="272">
        <v>45980</v>
      </c>
      <c r="AAG234" s="272">
        <v>45981</v>
      </c>
      <c r="AAH234" s="272">
        <v>45982</v>
      </c>
      <c r="AAI234" s="272">
        <v>45983</v>
      </c>
      <c r="AAJ234" s="272">
        <v>45984</v>
      </c>
      <c r="AAK234" s="272">
        <v>45985</v>
      </c>
      <c r="AAL234" s="272">
        <v>45986</v>
      </c>
      <c r="AAM234" s="272">
        <v>45987</v>
      </c>
      <c r="AAN234" s="272">
        <v>45988</v>
      </c>
      <c r="AAO234" s="272">
        <v>45989</v>
      </c>
      <c r="AAP234" s="272">
        <v>45990</v>
      </c>
      <c r="AAQ234" s="272">
        <v>45991</v>
      </c>
      <c r="AAR234" s="272">
        <v>45992</v>
      </c>
      <c r="AAS234" s="272">
        <v>45993</v>
      </c>
      <c r="AAT234" s="272">
        <v>45994</v>
      </c>
      <c r="AAU234" s="272">
        <v>45995</v>
      </c>
      <c r="AAV234" s="272">
        <v>45996</v>
      </c>
      <c r="AAW234" s="272">
        <v>45997</v>
      </c>
      <c r="AAX234" s="272">
        <v>45998</v>
      </c>
      <c r="AAY234" s="272">
        <v>45999</v>
      </c>
      <c r="AAZ234" s="272">
        <v>46000</v>
      </c>
      <c r="ABA234" s="272">
        <v>46001</v>
      </c>
      <c r="ABB234" s="272">
        <v>46002</v>
      </c>
      <c r="ABC234" s="272">
        <v>46003</v>
      </c>
      <c r="ABD234" s="272">
        <v>46004</v>
      </c>
      <c r="ABE234" s="272">
        <v>46005</v>
      </c>
      <c r="ABF234" s="272">
        <v>46006</v>
      </c>
      <c r="ABG234" s="272">
        <v>46007</v>
      </c>
      <c r="ABH234" s="272">
        <v>46008</v>
      </c>
      <c r="ABI234" s="272">
        <v>46009</v>
      </c>
      <c r="ABJ234" s="272">
        <v>46010</v>
      </c>
      <c r="ABK234" s="272">
        <v>46011</v>
      </c>
      <c r="ABL234" s="272">
        <v>46012</v>
      </c>
      <c r="ABM234" s="272">
        <v>46013</v>
      </c>
      <c r="ABN234" s="272">
        <v>46014</v>
      </c>
      <c r="ABO234" s="272">
        <v>46015</v>
      </c>
      <c r="ABP234" s="272">
        <v>46016</v>
      </c>
      <c r="ABQ234" s="272">
        <v>46017</v>
      </c>
      <c r="ABR234" s="272">
        <v>46018</v>
      </c>
      <c r="ABS234" s="272">
        <v>46019</v>
      </c>
      <c r="ABT234" s="272">
        <v>46020</v>
      </c>
      <c r="ABU234" s="272">
        <v>46021</v>
      </c>
      <c r="ABV234" s="272">
        <v>46022</v>
      </c>
      <c r="ABW234" s="272">
        <v>46023</v>
      </c>
      <c r="ABX234" s="272">
        <v>46024</v>
      </c>
      <c r="ABY234" s="272">
        <v>46025</v>
      </c>
      <c r="ABZ234" s="272">
        <v>46026</v>
      </c>
      <c r="ACA234" s="272">
        <v>46027</v>
      </c>
      <c r="ACB234" s="272">
        <v>46028</v>
      </c>
      <c r="ACC234" s="272">
        <v>46029</v>
      </c>
      <c r="ACD234" s="272">
        <v>46030</v>
      </c>
      <c r="ACE234" s="272">
        <v>46031</v>
      </c>
      <c r="ACF234" s="272">
        <v>46032</v>
      </c>
      <c r="ACG234" s="272">
        <v>46033</v>
      </c>
      <c r="ACH234" s="272">
        <v>46034</v>
      </c>
      <c r="ACI234" s="272">
        <v>46035</v>
      </c>
      <c r="ACJ234" s="272">
        <v>46036</v>
      </c>
      <c r="ACK234" s="272">
        <v>46037</v>
      </c>
      <c r="ACL234" s="272">
        <v>46038</v>
      </c>
      <c r="ACM234" s="272">
        <v>46039</v>
      </c>
      <c r="ACN234" s="272">
        <v>46040</v>
      </c>
      <c r="ACO234" s="272">
        <v>46041</v>
      </c>
      <c r="ACP234" s="272">
        <v>46042</v>
      </c>
      <c r="ACQ234" s="272">
        <v>46043</v>
      </c>
      <c r="ACR234" s="272">
        <v>46044</v>
      </c>
      <c r="ACS234" s="272">
        <v>46045</v>
      </c>
      <c r="ACT234" s="272">
        <v>46046</v>
      </c>
      <c r="ACU234" s="272">
        <v>46047</v>
      </c>
      <c r="ACV234" s="272">
        <v>46048</v>
      </c>
      <c r="ACW234" s="272">
        <v>46049</v>
      </c>
      <c r="ACX234" s="272">
        <v>46050</v>
      </c>
      <c r="ACY234" s="272">
        <v>46051</v>
      </c>
      <c r="ACZ234" s="272">
        <v>46052</v>
      </c>
      <c r="ADA234" s="272">
        <v>46053</v>
      </c>
      <c r="ADB234" s="272">
        <v>46054</v>
      </c>
      <c r="ADC234" s="272">
        <v>46055</v>
      </c>
      <c r="ADD234" s="272">
        <v>46056</v>
      </c>
      <c r="ADE234" s="272">
        <v>46057</v>
      </c>
      <c r="ADF234" s="272">
        <v>46058</v>
      </c>
      <c r="ADG234" s="272">
        <v>46059</v>
      </c>
      <c r="ADH234" s="272">
        <v>46060</v>
      </c>
      <c r="ADI234" s="272">
        <v>46061</v>
      </c>
      <c r="ADJ234" s="272">
        <v>46062</v>
      </c>
      <c r="ADK234" s="272">
        <v>46063</v>
      </c>
      <c r="ADL234" s="272">
        <v>46064</v>
      </c>
      <c r="ADM234" s="272">
        <v>46065</v>
      </c>
      <c r="ADN234" s="272">
        <v>46066</v>
      </c>
      <c r="ADO234" s="272">
        <v>46067</v>
      </c>
      <c r="ADP234" s="272">
        <v>46068</v>
      </c>
      <c r="ADQ234" s="272">
        <v>46069</v>
      </c>
      <c r="ADR234" s="272">
        <v>46070</v>
      </c>
      <c r="ADS234" s="272">
        <v>46071</v>
      </c>
      <c r="ADT234" s="272">
        <v>46072</v>
      </c>
      <c r="ADU234" s="272">
        <v>46073</v>
      </c>
      <c r="ADV234" s="272">
        <v>46074</v>
      </c>
      <c r="ADW234" s="272">
        <v>46075</v>
      </c>
      <c r="ADX234" s="272">
        <v>46076</v>
      </c>
      <c r="ADY234" s="272">
        <v>46077</v>
      </c>
      <c r="ADZ234" s="272">
        <v>46078</v>
      </c>
      <c r="AEA234" s="272">
        <v>46079</v>
      </c>
      <c r="AEB234" s="272">
        <v>46080</v>
      </c>
      <c r="AEC234" s="272">
        <v>46081</v>
      </c>
      <c r="AED234" s="272">
        <v>46082</v>
      </c>
      <c r="AEE234" s="272">
        <v>46083</v>
      </c>
      <c r="AEF234" s="272">
        <v>46084</v>
      </c>
      <c r="AEG234" s="272">
        <v>46085</v>
      </c>
      <c r="AEH234" s="272">
        <v>46086</v>
      </c>
      <c r="AEI234" s="272">
        <v>46087</v>
      </c>
      <c r="AEJ234" s="272">
        <v>46088</v>
      </c>
      <c r="AEK234" s="272">
        <v>46089</v>
      </c>
      <c r="AEL234" s="272">
        <v>46090</v>
      </c>
      <c r="AEM234" s="272">
        <v>46091</v>
      </c>
      <c r="AEN234" s="272">
        <v>46092</v>
      </c>
      <c r="AEO234" s="272">
        <v>46093</v>
      </c>
      <c r="AEP234" s="272">
        <v>46094</v>
      </c>
      <c r="AEQ234" s="272">
        <v>46095</v>
      </c>
      <c r="AER234" s="272">
        <v>46096</v>
      </c>
      <c r="AES234" s="272">
        <v>46097</v>
      </c>
      <c r="AET234" s="272">
        <v>46098</v>
      </c>
      <c r="AEU234" s="272">
        <v>46099</v>
      </c>
      <c r="AEV234" s="272">
        <v>46100</v>
      </c>
      <c r="AEW234" s="272">
        <v>46101</v>
      </c>
      <c r="AEX234" s="272">
        <v>46102</v>
      </c>
      <c r="AEY234" s="272">
        <v>46103</v>
      </c>
      <c r="AEZ234" s="272">
        <v>46104</v>
      </c>
      <c r="AFA234" s="272">
        <v>46105</v>
      </c>
      <c r="AFB234" s="272">
        <v>46106</v>
      </c>
      <c r="AFC234" s="272">
        <v>46107</v>
      </c>
      <c r="AFD234" s="272">
        <v>46108</v>
      </c>
      <c r="AFE234" s="272">
        <v>46109</v>
      </c>
      <c r="AFF234" s="272">
        <v>46110</v>
      </c>
      <c r="AFG234" s="272">
        <v>46111</v>
      </c>
      <c r="AFH234" s="272">
        <v>46112</v>
      </c>
      <c r="AFI234" s="272">
        <v>46113</v>
      </c>
      <c r="AFJ234" s="272">
        <v>46114</v>
      </c>
      <c r="AFK234" s="272">
        <v>46115</v>
      </c>
      <c r="AFL234" s="272">
        <v>46116</v>
      </c>
      <c r="AFM234" s="272">
        <v>46117</v>
      </c>
      <c r="AFN234" s="272">
        <v>46118</v>
      </c>
      <c r="AFO234" s="272">
        <v>46119</v>
      </c>
      <c r="AFP234" s="272">
        <v>46120</v>
      </c>
      <c r="AFQ234" s="272">
        <v>46121</v>
      </c>
      <c r="AFR234" s="272">
        <v>46122</v>
      </c>
      <c r="AFS234" s="272">
        <v>46123</v>
      </c>
      <c r="AFT234" s="272">
        <v>46124</v>
      </c>
      <c r="AFU234" s="272">
        <v>46125</v>
      </c>
      <c r="AFV234" s="272">
        <v>46126</v>
      </c>
      <c r="AFW234" s="272">
        <v>46127</v>
      </c>
      <c r="AFX234" s="272">
        <v>46128</v>
      </c>
      <c r="AFY234" s="272">
        <v>46129</v>
      </c>
      <c r="AFZ234" s="272">
        <v>46130</v>
      </c>
      <c r="AGA234" s="272">
        <v>46131</v>
      </c>
      <c r="AGB234" s="272">
        <v>46132</v>
      </c>
      <c r="AGC234" s="272">
        <v>46133</v>
      </c>
      <c r="AGD234" s="272">
        <v>46134</v>
      </c>
      <c r="AGE234" s="272">
        <v>46135</v>
      </c>
      <c r="AGF234" s="272">
        <v>46136</v>
      </c>
      <c r="AGG234" s="272">
        <v>46137</v>
      </c>
      <c r="AGH234" s="272">
        <v>46138</v>
      </c>
      <c r="AGI234" s="272">
        <v>46139</v>
      </c>
      <c r="AGJ234" s="272">
        <v>46140</v>
      </c>
      <c r="AGK234" s="272">
        <v>46141</v>
      </c>
      <c r="AGL234" s="272">
        <v>46142</v>
      </c>
      <c r="AGM234" s="272">
        <v>46143</v>
      </c>
      <c r="AGN234" s="272">
        <v>46144</v>
      </c>
      <c r="AGO234" s="272">
        <v>46145</v>
      </c>
      <c r="AGP234" s="272">
        <v>46146</v>
      </c>
      <c r="AGQ234" s="272">
        <v>46147</v>
      </c>
      <c r="AGR234" s="272">
        <v>46148</v>
      </c>
      <c r="AGS234" s="272">
        <v>46149</v>
      </c>
      <c r="AGT234" s="272">
        <v>46150</v>
      </c>
      <c r="AGU234" s="272">
        <v>46151</v>
      </c>
      <c r="AGV234" s="272">
        <v>46152</v>
      </c>
      <c r="AGW234" s="272">
        <v>46153</v>
      </c>
      <c r="AGX234" s="272">
        <v>46154</v>
      </c>
      <c r="AGY234" s="272">
        <v>46155</v>
      </c>
      <c r="AGZ234" s="272">
        <v>46156</v>
      </c>
      <c r="AHA234" s="272">
        <v>46157</v>
      </c>
      <c r="AHB234" s="272">
        <v>46158</v>
      </c>
      <c r="AHC234" s="272">
        <v>46159</v>
      </c>
      <c r="AHD234" s="272">
        <v>46160</v>
      </c>
      <c r="AHE234" s="272">
        <v>46161</v>
      </c>
      <c r="AHF234" s="272">
        <v>46162</v>
      </c>
      <c r="AHG234" s="272">
        <v>46163</v>
      </c>
      <c r="AHH234" s="272">
        <v>46164</v>
      </c>
      <c r="AHI234" s="272">
        <v>46165</v>
      </c>
      <c r="AHJ234" s="272">
        <v>46166</v>
      </c>
      <c r="AHK234" s="272">
        <v>46167</v>
      </c>
      <c r="AHL234" s="272">
        <v>46168</v>
      </c>
      <c r="AHM234" s="272">
        <v>46169</v>
      </c>
      <c r="AHN234" s="272">
        <v>46170</v>
      </c>
      <c r="AHO234" s="272">
        <v>46171</v>
      </c>
      <c r="AHP234" s="272">
        <v>46172</v>
      </c>
      <c r="AHQ234" s="272">
        <v>46173</v>
      </c>
      <c r="AHR234" s="272">
        <v>46174</v>
      </c>
      <c r="AHS234" s="272">
        <v>46175</v>
      </c>
      <c r="AHT234" s="272">
        <v>46176</v>
      </c>
      <c r="AHU234" s="272">
        <v>46177</v>
      </c>
      <c r="AHV234" s="272">
        <v>46178</v>
      </c>
      <c r="AHW234" s="272">
        <v>46179</v>
      </c>
      <c r="AHX234" s="272">
        <v>46180</v>
      </c>
      <c r="AHY234" s="272">
        <v>46181</v>
      </c>
      <c r="AHZ234" s="272">
        <v>46182</v>
      </c>
      <c r="AIA234" s="272">
        <v>46183</v>
      </c>
      <c r="AIB234" s="272">
        <v>46184</v>
      </c>
      <c r="AIC234" s="272">
        <v>46185</v>
      </c>
      <c r="AID234" s="272">
        <v>46186</v>
      </c>
      <c r="AIE234" s="272">
        <v>46187</v>
      </c>
      <c r="AIF234" s="272">
        <v>46188</v>
      </c>
      <c r="AIG234" s="272">
        <v>46189</v>
      </c>
      <c r="AIH234" s="272">
        <v>46190</v>
      </c>
      <c r="AII234" s="272">
        <v>46191</v>
      </c>
      <c r="AIJ234" s="272">
        <v>46192</v>
      </c>
      <c r="AIK234" s="272">
        <v>46193</v>
      </c>
      <c r="AIL234" s="272">
        <v>46194</v>
      </c>
      <c r="AIM234" s="272">
        <v>46195</v>
      </c>
      <c r="AIN234" s="272">
        <v>46196</v>
      </c>
      <c r="AIO234" s="272">
        <v>46197</v>
      </c>
      <c r="AIP234" s="272">
        <v>46198</v>
      </c>
      <c r="AIQ234" s="272">
        <v>46199</v>
      </c>
      <c r="AIR234" s="272">
        <v>46200</v>
      </c>
      <c r="AIS234" s="272">
        <v>46201</v>
      </c>
      <c r="AIT234" s="272">
        <v>46202</v>
      </c>
      <c r="AIU234" s="272">
        <v>46203</v>
      </c>
      <c r="AIV234" s="272">
        <v>46204</v>
      </c>
      <c r="AIW234" s="403">
        <v>46205</v>
      </c>
      <c r="AIX234" s="272">
        <v>46206</v>
      </c>
      <c r="AIY234" s="272">
        <v>46207</v>
      </c>
      <c r="AIZ234" s="272">
        <v>46208</v>
      </c>
      <c r="AJA234" s="272">
        <v>46209</v>
      </c>
      <c r="AJB234" s="272">
        <v>46210</v>
      </c>
      <c r="AJC234" s="272">
        <v>46211</v>
      </c>
      <c r="AJD234" s="272">
        <v>46212</v>
      </c>
      <c r="AJE234" s="272">
        <v>46213</v>
      </c>
      <c r="AJF234" s="272">
        <v>46214</v>
      </c>
      <c r="AJG234" s="272">
        <v>46215</v>
      </c>
      <c r="AJH234" s="272">
        <v>46216</v>
      </c>
      <c r="AJI234" s="272">
        <v>46217</v>
      </c>
      <c r="AJJ234" s="272">
        <v>46218</v>
      </c>
      <c r="AJK234" s="272">
        <v>46219</v>
      </c>
      <c r="AJL234" s="272">
        <v>46220</v>
      </c>
      <c r="AJM234" s="272">
        <v>46221</v>
      </c>
      <c r="AJN234" s="272">
        <v>46222</v>
      </c>
      <c r="AJO234" s="272">
        <v>46223</v>
      </c>
      <c r="AJP234" s="272">
        <v>46224</v>
      </c>
      <c r="AJQ234" s="272">
        <v>46225</v>
      </c>
      <c r="AJR234" s="272">
        <v>46226</v>
      </c>
      <c r="AJS234" s="272">
        <v>46227</v>
      </c>
      <c r="AJT234" s="272">
        <v>46228</v>
      </c>
      <c r="AJU234" s="272">
        <v>46229</v>
      </c>
      <c r="AJV234" s="272">
        <v>46230</v>
      </c>
      <c r="AJW234" s="272">
        <v>46231</v>
      </c>
      <c r="AJX234" s="272">
        <v>46232</v>
      </c>
      <c r="AJY234" s="272">
        <v>46233</v>
      </c>
      <c r="AJZ234" s="272">
        <v>46234</v>
      </c>
      <c r="AKA234" s="272">
        <v>46235</v>
      </c>
      <c r="AKB234" s="272">
        <v>46236</v>
      </c>
      <c r="AKC234" s="272">
        <v>46237</v>
      </c>
      <c r="AKD234" s="272">
        <v>46238</v>
      </c>
      <c r="AKE234" s="272">
        <v>46239</v>
      </c>
      <c r="AKF234" s="272">
        <v>46240</v>
      </c>
      <c r="AKG234" s="272">
        <v>46241</v>
      </c>
      <c r="AKH234" s="272">
        <v>46242</v>
      </c>
      <c r="AKI234" s="272">
        <v>46243</v>
      </c>
      <c r="AKJ234" s="272">
        <v>46244</v>
      </c>
      <c r="AKK234" s="272">
        <v>46245</v>
      </c>
      <c r="AKL234" s="272">
        <v>46246</v>
      </c>
      <c r="AKM234" s="272">
        <v>46247</v>
      </c>
      <c r="AKN234" s="272">
        <v>46248</v>
      </c>
      <c r="AKO234" s="272">
        <v>46249</v>
      </c>
      <c r="AKP234" s="272">
        <v>46250</v>
      </c>
      <c r="AKQ234" s="272">
        <v>46251</v>
      </c>
      <c r="AKR234" s="272">
        <v>46252</v>
      </c>
      <c r="AKS234" s="272">
        <v>46253</v>
      </c>
      <c r="AKT234" s="272">
        <v>46254</v>
      </c>
      <c r="AKU234" s="272">
        <v>46255</v>
      </c>
      <c r="AKV234" s="272">
        <v>46256</v>
      </c>
      <c r="AKW234" s="272">
        <v>46257</v>
      </c>
      <c r="AKX234" s="272">
        <v>46258</v>
      </c>
      <c r="AKY234" s="272">
        <v>46259</v>
      </c>
      <c r="AKZ234" s="272">
        <v>46260</v>
      </c>
      <c r="ALA234" s="272">
        <v>46261</v>
      </c>
      <c r="ALB234" s="272">
        <v>46262</v>
      </c>
      <c r="ALC234" s="272">
        <v>46263</v>
      </c>
      <c r="ALD234" s="272">
        <v>46264</v>
      </c>
      <c r="ALE234" s="272">
        <v>46265</v>
      </c>
      <c r="ALF234" s="272">
        <v>46266</v>
      </c>
      <c r="ALG234" s="272">
        <v>46267</v>
      </c>
      <c r="ALH234" s="272">
        <v>46268</v>
      </c>
      <c r="ALI234" s="272">
        <v>46269</v>
      </c>
      <c r="ALJ234" s="272">
        <v>46270</v>
      </c>
      <c r="ALK234" s="272">
        <v>46271</v>
      </c>
      <c r="ALL234" s="272">
        <v>46272</v>
      </c>
      <c r="ALM234" s="272">
        <v>46273</v>
      </c>
      <c r="ALN234" s="272">
        <v>46274</v>
      </c>
      <c r="ALO234" s="272">
        <v>46275</v>
      </c>
      <c r="ALP234" s="272">
        <v>46276</v>
      </c>
      <c r="ALQ234" s="272">
        <v>46277</v>
      </c>
      <c r="ALR234" s="272">
        <v>46278</v>
      </c>
      <c r="ALS234" s="272">
        <v>46279</v>
      </c>
      <c r="ALT234" s="272">
        <v>46280</v>
      </c>
      <c r="ALU234" s="272">
        <v>46281</v>
      </c>
      <c r="ALV234" s="272">
        <v>46282</v>
      </c>
      <c r="ALW234" s="272">
        <v>46283</v>
      </c>
      <c r="ALX234" s="272">
        <v>46284</v>
      </c>
      <c r="ALY234" s="272">
        <v>46285</v>
      </c>
      <c r="ALZ234" s="272">
        <v>46286</v>
      </c>
      <c r="AMA234" s="272">
        <v>46287</v>
      </c>
      <c r="AMB234" s="272">
        <v>46288</v>
      </c>
      <c r="AMC234" s="272">
        <v>46289</v>
      </c>
      <c r="AMD234" s="272">
        <v>46290</v>
      </c>
      <c r="AME234" s="272">
        <v>46291</v>
      </c>
      <c r="AMF234" s="272">
        <v>46292</v>
      </c>
      <c r="AMG234" s="272">
        <v>46293</v>
      </c>
      <c r="AMH234" s="272">
        <v>46294</v>
      </c>
      <c r="AMI234" s="272">
        <v>46295</v>
      </c>
      <c r="AMJ234" s="272">
        <v>46296</v>
      </c>
      <c r="AMK234" s="272">
        <v>46297</v>
      </c>
      <c r="AML234" s="272">
        <v>46298</v>
      </c>
      <c r="AMM234" s="272">
        <v>46299</v>
      </c>
      <c r="AMN234" s="272">
        <v>46300</v>
      </c>
      <c r="AMO234" s="272">
        <v>46301</v>
      </c>
      <c r="AMP234" s="272">
        <v>46302</v>
      </c>
      <c r="AMQ234" s="272">
        <v>46303</v>
      </c>
      <c r="AMR234" s="272">
        <v>46304</v>
      </c>
      <c r="AMS234" s="272">
        <v>46305</v>
      </c>
      <c r="AMT234" s="272">
        <v>46306</v>
      </c>
      <c r="AMU234" s="272">
        <v>46307</v>
      </c>
      <c r="AMV234" s="272">
        <v>46308</v>
      </c>
      <c r="AMW234" s="272">
        <v>46309</v>
      </c>
      <c r="AMX234" s="272">
        <v>46310</v>
      </c>
      <c r="AMY234" s="272">
        <v>46311</v>
      </c>
      <c r="AMZ234" s="272">
        <v>46312</v>
      </c>
      <c r="ANA234" s="272">
        <v>46313</v>
      </c>
      <c r="ANB234" s="272">
        <v>46314</v>
      </c>
      <c r="ANC234" s="272">
        <v>46315</v>
      </c>
      <c r="AND234" s="272">
        <v>46316</v>
      </c>
      <c r="ANE234" s="272">
        <v>46317</v>
      </c>
      <c r="ANF234" s="272">
        <v>46318</v>
      </c>
      <c r="ANG234" s="272">
        <v>46319</v>
      </c>
      <c r="ANH234" s="272">
        <v>46320</v>
      </c>
      <c r="ANI234" s="272">
        <v>46321</v>
      </c>
      <c r="ANJ234" s="272">
        <v>46322</v>
      </c>
      <c r="ANK234" s="272">
        <v>46323</v>
      </c>
      <c r="ANL234" s="272">
        <v>46324</v>
      </c>
      <c r="ANM234" s="272">
        <v>46325</v>
      </c>
      <c r="ANN234" s="272">
        <v>46326</v>
      </c>
      <c r="ANO234" s="272">
        <v>46327</v>
      </c>
      <c r="ANP234" s="272">
        <v>46328</v>
      </c>
      <c r="ANQ234" s="272">
        <v>46329</v>
      </c>
      <c r="ANR234" s="272">
        <v>46330</v>
      </c>
      <c r="ANS234" s="272">
        <v>46331</v>
      </c>
      <c r="ANT234" s="272">
        <v>46332</v>
      </c>
      <c r="ANU234" s="272">
        <v>46333</v>
      </c>
      <c r="ANV234" s="272">
        <v>46334</v>
      </c>
      <c r="ANW234" s="272">
        <v>46335</v>
      </c>
      <c r="ANX234" s="272">
        <v>46336</v>
      </c>
      <c r="ANY234" s="272">
        <v>46337</v>
      </c>
      <c r="ANZ234" s="272">
        <v>46338</v>
      </c>
      <c r="AOA234" s="272">
        <v>46339</v>
      </c>
      <c r="AOB234" s="272">
        <v>46340</v>
      </c>
      <c r="AOC234" s="272">
        <v>46341</v>
      </c>
      <c r="AOD234" s="272">
        <v>46342</v>
      </c>
      <c r="AOE234" s="272">
        <v>46343</v>
      </c>
      <c r="AOF234" s="272">
        <v>46344</v>
      </c>
      <c r="AOG234" s="272">
        <v>46345</v>
      </c>
      <c r="AOH234" s="272">
        <v>46346</v>
      </c>
      <c r="AOI234" s="272">
        <v>46347</v>
      </c>
      <c r="AOJ234" s="272">
        <v>46348</v>
      </c>
      <c r="AOK234" s="272">
        <v>46349</v>
      </c>
      <c r="AOL234" s="272">
        <v>46350</v>
      </c>
      <c r="AOM234" s="272">
        <v>46351</v>
      </c>
      <c r="AON234" s="272">
        <v>46352</v>
      </c>
      <c r="AOO234" s="272">
        <v>46353</v>
      </c>
      <c r="AOP234" s="272">
        <v>46354</v>
      </c>
      <c r="AOQ234" s="272">
        <v>46355</v>
      </c>
      <c r="AOR234" s="272">
        <v>46356</v>
      </c>
      <c r="AOS234" s="272">
        <v>46357</v>
      </c>
      <c r="AOT234" s="272">
        <v>46358</v>
      </c>
      <c r="AOU234" s="272">
        <v>46359</v>
      </c>
      <c r="AOV234" s="272">
        <v>46360</v>
      </c>
      <c r="AOW234" s="272">
        <v>46361</v>
      </c>
      <c r="AOX234" s="272">
        <v>46362</v>
      </c>
      <c r="AOY234" s="272">
        <v>46363</v>
      </c>
      <c r="AOZ234" s="272">
        <v>46364</v>
      </c>
      <c r="APA234" s="272">
        <v>46365</v>
      </c>
      <c r="APB234" s="272">
        <v>46366</v>
      </c>
      <c r="APC234" s="272">
        <v>46367</v>
      </c>
      <c r="APD234" s="272">
        <v>46368</v>
      </c>
      <c r="APE234" s="272">
        <v>46369</v>
      </c>
      <c r="APF234" s="272">
        <v>46370</v>
      </c>
      <c r="APG234" s="272">
        <v>46371</v>
      </c>
      <c r="APH234" s="272">
        <v>46372</v>
      </c>
      <c r="API234" s="272">
        <v>46373</v>
      </c>
      <c r="APJ234" s="272">
        <v>46374</v>
      </c>
      <c r="APK234" s="272">
        <v>46375</v>
      </c>
      <c r="APL234" s="272">
        <v>46376</v>
      </c>
      <c r="APM234" s="272">
        <v>46377</v>
      </c>
      <c r="APN234" s="272">
        <v>46378</v>
      </c>
      <c r="APO234" s="272">
        <v>46379</v>
      </c>
      <c r="APP234" s="272">
        <v>46380</v>
      </c>
      <c r="APQ234" s="272">
        <v>46381</v>
      </c>
      <c r="APR234" s="272">
        <v>46382</v>
      </c>
      <c r="APS234" s="272">
        <v>46383</v>
      </c>
      <c r="APT234" s="272">
        <v>46384</v>
      </c>
      <c r="APU234" s="272">
        <v>46385</v>
      </c>
      <c r="APV234" s="272">
        <v>46386</v>
      </c>
      <c r="APW234" s="272">
        <v>46387</v>
      </c>
    </row>
    <row r="235" spans="2:1115" ht="14.25" customHeight="1" thickBot="1">
      <c r="B235" s="188"/>
      <c r="C235" s="188"/>
      <c r="D235" s="189"/>
      <c r="E235" s="32" t="s">
        <v>225</v>
      </c>
      <c r="F235" s="190"/>
      <c r="G235" s="190"/>
      <c r="H235" s="190"/>
      <c r="I235" s="230">
        <v>10</v>
      </c>
      <c r="J235" s="229">
        <v>16</v>
      </c>
      <c r="K235" s="229">
        <v>8</v>
      </c>
      <c r="L235" s="229">
        <v>0</v>
      </c>
      <c r="M235" s="229">
        <v>32</v>
      </c>
      <c r="N235" s="229">
        <v>34</v>
      </c>
      <c r="O235" s="229">
        <v>13</v>
      </c>
      <c r="P235" s="229">
        <v>19</v>
      </c>
      <c r="Q235" s="229">
        <v>63</v>
      </c>
      <c r="R235" s="229">
        <v>0</v>
      </c>
      <c r="S235" s="229">
        <v>0</v>
      </c>
      <c r="T235" s="229">
        <v>0</v>
      </c>
      <c r="U235" s="229">
        <v>0</v>
      </c>
      <c r="V235" s="229">
        <v>0</v>
      </c>
      <c r="W235" s="229">
        <v>0</v>
      </c>
      <c r="X235" s="229">
        <v>27.5</v>
      </c>
      <c r="Y235" s="229">
        <v>30</v>
      </c>
      <c r="Z235" s="229">
        <v>0</v>
      </c>
      <c r="AA235" s="229">
        <v>9</v>
      </c>
      <c r="AB235" s="229">
        <v>12</v>
      </c>
      <c r="AC235" s="229">
        <v>18</v>
      </c>
      <c r="AD235" s="229">
        <v>34</v>
      </c>
      <c r="AE235" s="229">
        <v>11</v>
      </c>
      <c r="AF235" s="229">
        <v>6</v>
      </c>
      <c r="AG235" s="229">
        <v>0</v>
      </c>
      <c r="AH235" s="229">
        <v>4</v>
      </c>
      <c r="AI235" s="229">
        <v>4</v>
      </c>
      <c r="AJ235" s="229">
        <v>10</v>
      </c>
      <c r="AK235" s="229">
        <v>2</v>
      </c>
      <c r="AL235" s="229">
        <v>16</v>
      </c>
      <c r="AM235" s="231">
        <v>5</v>
      </c>
      <c r="AN235" s="230">
        <v>0</v>
      </c>
      <c r="AO235" s="229">
        <v>4</v>
      </c>
      <c r="AP235" s="229">
        <v>10</v>
      </c>
      <c r="AQ235" s="229">
        <v>7</v>
      </c>
      <c r="AR235" s="229">
        <v>21</v>
      </c>
      <c r="AS235" s="229">
        <v>32</v>
      </c>
      <c r="AT235" s="229">
        <v>7</v>
      </c>
      <c r="AU235" s="229">
        <v>0</v>
      </c>
      <c r="AV235" s="229">
        <v>39</v>
      </c>
      <c r="AW235" s="229">
        <v>46</v>
      </c>
      <c r="AX235" s="229">
        <v>35</v>
      </c>
      <c r="AY235" s="229">
        <v>46</v>
      </c>
      <c r="AZ235" s="229">
        <v>24</v>
      </c>
      <c r="BA235" s="229">
        <v>12</v>
      </c>
      <c r="BB235" s="229">
        <v>0</v>
      </c>
      <c r="BC235" s="229">
        <v>13</v>
      </c>
      <c r="BD235" s="229">
        <v>29</v>
      </c>
      <c r="BE235" s="229">
        <v>29</v>
      </c>
      <c r="BF235" s="229">
        <v>42</v>
      </c>
      <c r="BG235" s="229">
        <v>38</v>
      </c>
      <c r="BH235" s="229">
        <v>17</v>
      </c>
      <c r="BI235" s="229">
        <v>2</v>
      </c>
      <c r="BJ235" s="229">
        <v>6</v>
      </c>
      <c r="BK235" s="229">
        <v>32</v>
      </c>
      <c r="BL235" s="229">
        <v>35</v>
      </c>
      <c r="BM235" s="229">
        <v>54</v>
      </c>
      <c r="BN235" s="229">
        <v>53</v>
      </c>
      <c r="BO235" s="229">
        <v>31</v>
      </c>
      <c r="BP235" s="229">
        <v>0</v>
      </c>
      <c r="BQ235" s="229">
        <v>67</v>
      </c>
      <c r="BR235" s="231">
        <v>31</v>
      </c>
      <c r="BS235" s="230">
        <v>35</v>
      </c>
      <c r="BT235" s="229">
        <v>54</v>
      </c>
      <c r="BU235" s="229">
        <v>12</v>
      </c>
      <c r="BV235" s="229">
        <v>9</v>
      </c>
      <c r="BW235" s="229">
        <v>8</v>
      </c>
      <c r="BX235" s="229">
        <v>24</v>
      </c>
      <c r="BY235" s="229">
        <v>32</v>
      </c>
      <c r="BZ235" s="229">
        <v>33</v>
      </c>
      <c r="CA235" s="229">
        <v>20</v>
      </c>
      <c r="CB235" s="229">
        <v>28</v>
      </c>
      <c r="CC235" s="229">
        <v>9</v>
      </c>
      <c r="CD235" s="229">
        <v>0</v>
      </c>
      <c r="CE235" s="229">
        <v>16</v>
      </c>
      <c r="CF235" s="229">
        <v>8</v>
      </c>
      <c r="CG235" s="229">
        <v>0</v>
      </c>
      <c r="CH235" s="229">
        <v>18</v>
      </c>
      <c r="CI235" s="229">
        <v>26</v>
      </c>
      <c r="CJ235" s="229">
        <v>13</v>
      </c>
      <c r="CK235" s="229">
        <v>0</v>
      </c>
      <c r="CL235" s="229">
        <v>27</v>
      </c>
      <c r="CM235" s="229">
        <v>26</v>
      </c>
      <c r="CN235" s="229">
        <v>18</v>
      </c>
      <c r="CO235" s="229">
        <v>30</v>
      </c>
      <c r="CP235" s="229">
        <v>23</v>
      </c>
      <c r="CQ235" s="229">
        <v>8</v>
      </c>
      <c r="CR235" s="229">
        <v>0</v>
      </c>
      <c r="CS235" s="229">
        <v>24</v>
      </c>
      <c r="CT235" s="229">
        <v>22</v>
      </c>
      <c r="CU235" s="231">
        <v>18</v>
      </c>
      <c r="CV235" s="230">
        <v>37</v>
      </c>
      <c r="CW235" s="229">
        <v>33</v>
      </c>
      <c r="CX235" s="229">
        <v>10</v>
      </c>
      <c r="CY235" s="229">
        <v>0</v>
      </c>
      <c r="CZ235" s="229">
        <v>40</v>
      </c>
      <c r="DA235" s="229">
        <v>17</v>
      </c>
      <c r="DB235" s="229">
        <v>24</v>
      </c>
      <c r="DC235" s="229">
        <v>27</v>
      </c>
      <c r="DD235" s="229">
        <v>35</v>
      </c>
      <c r="DE235" s="229">
        <v>28</v>
      </c>
      <c r="DF235" s="229">
        <v>0</v>
      </c>
      <c r="DG235" s="229">
        <v>24</v>
      </c>
      <c r="DH235" s="229">
        <v>11</v>
      </c>
      <c r="DI235" s="229">
        <v>18</v>
      </c>
      <c r="DJ235" s="229">
        <v>14</v>
      </c>
      <c r="DK235" s="229">
        <v>17</v>
      </c>
      <c r="DL235" s="229">
        <v>5</v>
      </c>
      <c r="DM235" s="229">
        <v>0</v>
      </c>
      <c r="DN235" s="229">
        <v>18</v>
      </c>
      <c r="DO235" s="229">
        <v>18</v>
      </c>
      <c r="DP235" s="229">
        <v>20</v>
      </c>
      <c r="DQ235" s="229">
        <v>17</v>
      </c>
      <c r="DR235" s="229">
        <v>10</v>
      </c>
      <c r="DS235" s="229">
        <v>6</v>
      </c>
      <c r="DT235" s="229">
        <v>0</v>
      </c>
      <c r="DU235" s="229">
        <v>5</v>
      </c>
      <c r="DV235" s="229">
        <v>1</v>
      </c>
      <c r="DW235" s="229">
        <v>3</v>
      </c>
      <c r="DX235" s="229">
        <v>3</v>
      </c>
      <c r="DY235" s="229">
        <v>6</v>
      </c>
      <c r="DZ235" s="231">
        <v>0</v>
      </c>
      <c r="EA235" s="230">
        <v>0</v>
      </c>
      <c r="EB235" s="229">
        <v>6</v>
      </c>
      <c r="EC235" s="229">
        <v>25</v>
      </c>
      <c r="ED235" s="229">
        <v>9</v>
      </c>
      <c r="EE235" s="229">
        <v>3</v>
      </c>
      <c r="EF235" s="229">
        <v>2</v>
      </c>
      <c r="EG235" s="229">
        <v>4</v>
      </c>
      <c r="EH235" s="229">
        <v>0</v>
      </c>
      <c r="EI235" s="229">
        <v>1</v>
      </c>
      <c r="EJ235" s="229">
        <v>17</v>
      </c>
      <c r="EK235" s="229">
        <v>7</v>
      </c>
      <c r="EL235" s="229">
        <v>7</v>
      </c>
      <c r="EM235" s="229">
        <v>0</v>
      </c>
      <c r="EN235" s="229">
        <v>0</v>
      </c>
      <c r="EO235" s="229">
        <v>0</v>
      </c>
      <c r="EP235" s="229">
        <v>0</v>
      </c>
      <c r="EQ235" s="229">
        <v>6</v>
      </c>
      <c r="ER235" s="229">
        <v>7</v>
      </c>
      <c r="ES235" s="229">
        <v>3</v>
      </c>
      <c r="ET235" s="229">
        <v>2</v>
      </c>
      <c r="EU235" s="229">
        <v>27</v>
      </c>
      <c r="EV235" s="229">
        <v>0</v>
      </c>
      <c r="EW235" s="229">
        <v>26</v>
      </c>
      <c r="EX235" s="229">
        <v>51</v>
      </c>
      <c r="EY235" s="229">
        <v>42</v>
      </c>
      <c r="EZ235" s="229">
        <v>41</v>
      </c>
      <c r="FA235" s="229">
        <v>46</v>
      </c>
      <c r="FB235" s="229">
        <v>23</v>
      </c>
      <c r="FC235" s="229">
        <v>0</v>
      </c>
      <c r="FD235" s="231">
        <v>40</v>
      </c>
      <c r="FE235" s="345">
        <v>29</v>
      </c>
      <c r="FF235" s="305">
        <v>34</v>
      </c>
      <c r="FG235" s="305">
        <v>24</v>
      </c>
      <c r="FH235" s="305">
        <v>38</v>
      </c>
      <c r="FI235" s="305">
        <v>8</v>
      </c>
      <c r="FJ235" s="305">
        <v>0</v>
      </c>
      <c r="FK235" s="305">
        <v>40</v>
      </c>
      <c r="FL235" s="305">
        <v>37</v>
      </c>
      <c r="FM235" s="305">
        <v>29</v>
      </c>
      <c r="FN235" s="305">
        <v>14</v>
      </c>
      <c r="FO235" s="305">
        <v>27</v>
      </c>
      <c r="FP235" s="305">
        <v>8</v>
      </c>
      <c r="FQ235" s="305">
        <v>0</v>
      </c>
      <c r="FR235" s="305">
        <v>24</v>
      </c>
      <c r="FS235" s="305">
        <v>13</v>
      </c>
      <c r="FT235" s="305">
        <v>7</v>
      </c>
      <c r="FU235" s="305">
        <v>19</v>
      </c>
      <c r="FV235" s="305">
        <v>30</v>
      </c>
      <c r="FW235" s="305">
        <v>5</v>
      </c>
      <c r="FX235" s="305">
        <v>0</v>
      </c>
      <c r="FY235" s="305">
        <v>51</v>
      </c>
      <c r="FZ235" s="305">
        <v>49</v>
      </c>
      <c r="GA235" s="305">
        <v>39</v>
      </c>
      <c r="GB235" s="305">
        <v>35</v>
      </c>
      <c r="GC235" s="305">
        <v>54</v>
      </c>
      <c r="GD235" s="305">
        <v>3</v>
      </c>
      <c r="GE235" s="305">
        <v>0</v>
      </c>
      <c r="GF235" s="305">
        <v>42</v>
      </c>
      <c r="GG235" s="305">
        <v>42</v>
      </c>
      <c r="GH235" s="305">
        <v>24</v>
      </c>
      <c r="GI235" s="351">
        <v>33</v>
      </c>
      <c r="GJ235" s="352">
        <v>26</v>
      </c>
      <c r="GK235" s="305">
        <v>15</v>
      </c>
      <c r="GL235" s="305">
        <v>0</v>
      </c>
      <c r="GM235" s="305">
        <v>16</v>
      </c>
      <c r="GN235" s="305">
        <v>11</v>
      </c>
      <c r="GO235" s="305">
        <v>11</v>
      </c>
      <c r="GP235" s="305">
        <v>35</v>
      </c>
      <c r="GQ235" s="305">
        <v>19</v>
      </c>
      <c r="GR235" s="305">
        <v>6</v>
      </c>
      <c r="GS235" s="305">
        <v>0</v>
      </c>
      <c r="GT235" s="305">
        <v>28</v>
      </c>
      <c r="GU235" s="305">
        <v>21</v>
      </c>
      <c r="GV235" s="305">
        <v>31</v>
      </c>
      <c r="GW235" s="305">
        <v>42</v>
      </c>
      <c r="GX235" s="305">
        <v>33</v>
      </c>
      <c r="GY235" s="305">
        <v>28</v>
      </c>
      <c r="GZ235" s="305">
        <v>0</v>
      </c>
      <c r="HA235" s="305">
        <v>32</v>
      </c>
      <c r="HB235" s="305">
        <v>17</v>
      </c>
      <c r="HC235" s="305">
        <v>7</v>
      </c>
      <c r="HD235" s="305">
        <v>6</v>
      </c>
      <c r="HE235" s="305">
        <v>15</v>
      </c>
      <c r="HF235" s="305">
        <v>24</v>
      </c>
      <c r="HG235" s="305">
        <v>0</v>
      </c>
      <c r="HH235" s="305">
        <v>0</v>
      </c>
      <c r="HI235" s="305">
        <v>18</v>
      </c>
      <c r="HJ235" s="305">
        <v>20</v>
      </c>
      <c r="HK235" s="305">
        <v>12</v>
      </c>
      <c r="HL235" s="305">
        <v>24</v>
      </c>
      <c r="HM235" s="356">
        <v>12</v>
      </c>
      <c r="HN235" s="352">
        <v>0</v>
      </c>
      <c r="HO235" s="305">
        <v>15</v>
      </c>
      <c r="HP235" s="305">
        <v>14</v>
      </c>
      <c r="HQ235" s="305">
        <v>38</v>
      </c>
      <c r="HR235" s="305">
        <v>33</v>
      </c>
      <c r="HS235" s="305">
        <v>35</v>
      </c>
      <c r="HT235" s="305">
        <v>46</v>
      </c>
      <c r="HU235" s="305">
        <v>0</v>
      </c>
      <c r="HV235" s="305">
        <v>41</v>
      </c>
      <c r="HW235" s="305">
        <v>28</v>
      </c>
      <c r="HX235" s="305">
        <v>32</v>
      </c>
      <c r="HY235" s="305">
        <v>19</v>
      </c>
      <c r="HZ235" s="305">
        <v>9</v>
      </c>
      <c r="IA235" s="305">
        <v>9</v>
      </c>
      <c r="IB235" s="305">
        <v>0</v>
      </c>
      <c r="IC235" s="305">
        <v>18</v>
      </c>
      <c r="ID235" s="305">
        <v>34</v>
      </c>
      <c r="IE235" s="305">
        <v>45</v>
      </c>
      <c r="IF235" s="305">
        <v>51</v>
      </c>
      <c r="IG235" s="305">
        <v>23</v>
      </c>
      <c r="IH235" s="305">
        <v>25</v>
      </c>
      <c r="II235" s="305">
        <v>0</v>
      </c>
      <c r="IJ235" s="305">
        <v>2</v>
      </c>
      <c r="IK235" s="305">
        <v>0</v>
      </c>
      <c r="IL235" s="305">
        <v>0</v>
      </c>
      <c r="IM235" s="305">
        <v>0</v>
      </c>
      <c r="IN235" s="305">
        <v>4</v>
      </c>
      <c r="IO235" s="305">
        <v>34</v>
      </c>
      <c r="IP235" s="305">
        <v>0</v>
      </c>
      <c r="IQ235" s="305">
        <v>11</v>
      </c>
      <c r="IR235" s="351">
        <v>30</v>
      </c>
      <c r="IS235" s="230">
        <v>11</v>
      </c>
      <c r="IT235" s="229">
        <v>10</v>
      </c>
      <c r="IU235" s="229">
        <v>4</v>
      </c>
      <c r="IV235" s="229">
        <v>0</v>
      </c>
      <c r="IW235" s="229">
        <v>0</v>
      </c>
      <c r="IX235" s="229">
        <v>10</v>
      </c>
      <c r="IY235" s="229">
        <v>30</v>
      </c>
      <c r="IZ235" s="229">
        <v>14</v>
      </c>
      <c r="JA235" s="229">
        <v>13</v>
      </c>
      <c r="JB235" s="229">
        <v>9</v>
      </c>
      <c r="JC235" s="229">
        <v>0</v>
      </c>
      <c r="JD235" s="229">
        <v>0</v>
      </c>
      <c r="JE235" s="229">
        <v>0</v>
      </c>
      <c r="JF235" s="229">
        <v>0</v>
      </c>
      <c r="JG235" s="229">
        <v>1</v>
      </c>
      <c r="JH235" s="229">
        <v>0</v>
      </c>
      <c r="JI235" s="229">
        <v>0</v>
      </c>
      <c r="JJ235" s="229">
        <v>0</v>
      </c>
      <c r="JK235" s="229">
        <v>0</v>
      </c>
      <c r="JL235" s="229">
        <v>10</v>
      </c>
      <c r="JM235" s="229">
        <v>6</v>
      </c>
      <c r="JN235" s="229">
        <v>6</v>
      </c>
      <c r="JO235" s="229">
        <v>45</v>
      </c>
      <c r="JP235" s="229">
        <v>34</v>
      </c>
      <c r="JQ235" s="229">
        <v>2</v>
      </c>
      <c r="JR235" s="229">
        <v>0</v>
      </c>
      <c r="JS235" s="229">
        <v>0</v>
      </c>
      <c r="JT235" s="229">
        <v>45</v>
      </c>
      <c r="JU235" s="229">
        <v>26</v>
      </c>
      <c r="JV235" s="229">
        <v>25</v>
      </c>
      <c r="JW235" s="231">
        <v>26</v>
      </c>
      <c r="JX235" s="230">
        <v>4</v>
      </c>
      <c r="JY235" s="229">
        <v>0</v>
      </c>
      <c r="JZ235" s="229">
        <v>0</v>
      </c>
      <c r="KA235" s="229">
        <v>18</v>
      </c>
      <c r="KB235" s="229">
        <v>0</v>
      </c>
      <c r="KC235" s="229">
        <v>0</v>
      </c>
      <c r="KD235" s="229">
        <v>0</v>
      </c>
      <c r="KE235" s="229">
        <v>0</v>
      </c>
      <c r="KF235" s="229">
        <v>0</v>
      </c>
      <c r="KG235" s="229">
        <v>0</v>
      </c>
      <c r="KH235" s="229">
        <v>0</v>
      </c>
      <c r="KI235" s="229">
        <v>17</v>
      </c>
      <c r="KJ235" s="229">
        <v>33</v>
      </c>
      <c r="KK235" s="229">
        <v>47</v>
      </c>
      <c r="KL235" s="229">
        <v>44</v>
      </c>
      <c r="KM235" s="229">
        <v>0</v>
      </c>
      <c r="KN235" s="229">
        <v>44</v>
      </c>
      <c r="KO235" s="229">
        <v>40</v>
      </c>
      <c r="KP235" s="229">
        <v>43</v>
      </c>
      <c r="KQ235" s="229">
        <v>54</v>
      </c>
      <c r="KR235" s="229">
        <v>36</v>
      </c>
      <c r="KS235" s="229">
        <v>0</v>
      </c>
      <c r="KT235" s="229">
        <v>0</v>
      </c>
      <c r="KU235" s="229">
        <v>0</v>
      </c>
      <c r="KV235" s="229">
        <v>42</v>
      </c>
      <c r="KW235" s="229">
        <v>34</v>
      </c>
      <c r="KX235" s="229">
        <v>45</v>
      </c>
      <c r="KY235" s="229">
        <v>53</v>
      </c>
      <c r="KZ235" s="229">
        <v>11</v>
      </c>
      <c r="LA235" s="231">
        <v>0</v>
      </c>
      <c r="LB235" s="230">
        <v>23</v>
      </c>
      <c r="LC235" s="229">
        <v>16</v>
      </c>
      <c r="LD235" s="229">
        <v>15</v>
      </c>
      <c r="LE235" s="229">
        <v>15</v>
      </c>
      <c r="LF235" s="229">
        <v>14</v>
      </c>
      <c r="LG235" s="229">
        <v>0</v>
      </c>
      <c r="LH235" s="229">
        <v>0</v>
      </c>
      <c r="LI235" s="229">
        <v>33</v>
      </c>
      <c r="LJ235" s="229">
        <v>16</v>
      </c>
      <c r="LK235" s="229">
        <v>10</v>
      </c>
      <c r="LL235" s="229">
        <v>16</v>
      </c>
      <c r="LM235" s="229">
        <v>6</v>
      </c>
      <c r="LN235" s="229">
        <v>19</v>
      </c>
      <c r="LO235" s="229">
        <v>0</v>
      </c>
      <c r="LP235" s="229">
        <v>0</v>
      </c>
      <c r="LQ235" s="229">
        <v>12</v>
      </c>
      <c r="LR235" s="229">
        <v>11</v>
      </c>
      <c r="LS235" s="229">
        <v>10</v>
      </c>
      <c r="LT235" s="229">
        <v>14</v>
      </c>
      <c r="LU235" s="229">
        <v>0</v>
      </c>
      <c r="LV235" s="229">
        <v>0</v>
      </c>
      <c r="LW235" s="229">
        <v>18</v>
      </c>
      <c r="LX235" s="229">
        <v>18</v>
      </c>
      <c r="LY235" s="229">
        <v>8</v>
      </c>
      <c r="LZ235" s="229">
        <v>22</v>
      </c>
      <c r="MA235" s="229">
        <v>25</v>
      </c>
      <c r="MB235" s="229">
        <v>6</v>
      </c>
      <c r="MC235" s="229">
        <v>0</v>
      </c>
      <c r="MD235" s="229">
        <v>11</v>
      </c>
      <c r="ME235" s="229">
        <v>6</v>
      </c>
      <c r="MF235" s="231">
        <v>16</v>
      </c>
      <c r="MG235" s="230">
        <v>23</v>
      </c>
      <c r="MH235" s="228">
        <v>24</v>
      </c>
      <c r="MI235" s="228">
        <v>4</v>
      </c>
      <c r="MJ235" s="228">
        <v>0</v>
      </c>
      <c r="MK235" s="228">
        <v>22</v>
      </c>
      <c r="ML235" s="228">
        <v>0</v>
      </c>
      <c r="MM235" s="228">
        <v>0</v>
      </c>
      <c r="MN235" s="228">
        <v>0</v>
      </c>
      <c r="MO235" s="228">
        <v>0</v>
      </c>
      <c r="MP235" s="228">
        <v>0</v>
      </c>
      <c r="MQ235" s="228">
        <v>0</v>
      </c>
      <c r="MR235" s="228">
        <v>0</v>
      </c>
      <c r="MS235" s="228">
        <v>16</v>
      </c>
      <c r="MT235" s="228">
        <v>12</v>
      </c>
      <c r="MU235" s="228">
        <v>0</v>
      </c>
      <c r="MV235" s="228">
        <v>0</v>
      </c>
      <c r="MW235" s="228">
        <v>0</v>
      </c>
      <c r="MX235" s="228">
        <v>0</v>
      </c>
      <c r="MY235" s="228">
        <v>0</v>
      </c>
      <c r="MZ235" s="228">
        <v>0</v>
      </c>
      <c r="NA235" s="228">
        <v>7</v>
      </c>
      <c r="NB235" s="228">
        <v>0</v>
      </c>
      <c r="NC235" s="228">
        <v>0</v>
      </c>
      <c r="ND235" s="228">
        <v>0</v>
      </c>
      <c r="NE235" s="228">
        <v>0</v>
      </c>
      <c r="NF235" s="228">
        <v>0</v>
      </c>
      <c r="NG235" s="228">
        <v>0</v>
      </c>
      <c r="NH235" s="228">
        <v>0</v>
      </c>
      <c r="NI235" s="228">
        <v>0</v>
      </c>
      <c r="NJ235" s="422">
        <v>0</v>
      </c>
      <c r="NK235" s="230">
        <v>0</v>
      </c>
      <c r="NL235" s="228">
        <v>0</v>
      </c>
      <c r="NM235" s="228">
        <v>0</v>
      </c>
      <c r="NN235" s="228">
        <v>0</v>
      </c>
      <c r="NO235" s="228">
        <v>16</v>
      </c>
      <c r="NP235" s="228">
        <v>0</v>
      </c>
      <c r="NQ235" s="228">
        <v>0</v>
      </c>
      <c r="NR235" s="228">
        <v>0</v>
      </c>
      <c r="NS235" s="228">
        <v>0</v>
      </c>
      <c r="NT235" s="228">
        <v>0</v>
      </c>
      <c r="NU235" s="228">
        <v>0</v>
      </c>
      <c r="NV235" s="228">
        <v>0</v>
      </c>
      <c r="NW235" s="228">
        <v>0</v>
      </c>
      <c r="NX235" s="228">
        <v>0</v>
      </c>
      <c r="NY235" s="228">
        <v>0</v>
      </c>
      <c r="NZ235" s="228">
        <v>0</v>
      </c>
      <c r="OA235" s="228">
        <v>0</v>
      </c>
      <c r="OB235" s="228">
        <v>52.5</v>
      </c>
      <c r="OC235" s="228">
        <v>2</v>
      </c>
      <c r="OD235" s="228">
        <v>0</v>
      </c>
      <c r="OE235" s="228">
        <v>0</v>
      </c>
      <c r="OF235" s="228">
        <v>0</v>
      </c>
      <c r="OG235" s="228">
        <v>0</v>
      </c>
      <c r="OH235" s="228">
        <v>0</v>
      </c>
      <c r="OI235" s="228">
        <v>0</v>
      </c>
      <c r="OJ235" s="228">
        <v>0</v>
      </c>
      <c r="OK235" s="228">
        <v>6</v>
      </c>
      <c r="OL235" s="228">
        <v>26</v>
      </c>
      <c r="OM235" s="228">
        <v>18</v>
      </c>
      <c r="ON235" s="228">
        <v>0</v>
      </c>
      <c r="OO235" s="422">
        <v>15</v>
      </c>
      <c r="OP235" s="251">
        <v>6</v>
      </c>
      <c r="OQ235" s="252">
        <v>0</v>
      </c>
      <c r="OR235" s="252">
        <v>3</v>
      </c>
      <c r="OS235" s="252">
        <v>2</v>
      </c>
      <c r="OT235" s="252">
        <v>0</v>
      </c>
      <c r="OU235" s="252">
        <v>0</v>
      </c>
      <c r="OV235" s="252">
        <v>5</v>
      </c>
      <c r="OW235" s="252">
        <v>16</v>
      </c>
      <c r="OX235" s="252">
        <v>12</v>
      </c>
      <c r="OY235" s="252">
        <v>4</v>
      </c>
      <c r="OZ235" s="252">
        <v>13</v>
      </c>
      <c r="PA235" s="252">
        <v>0</v>
      </c>
      <c r="PB235" s="252">
        <v>0</v>
      </c>
      <c r="PC235" s="252">
        <v>22</v>
      </c>
      <c r="PD235" s="252">
        <v>24</v>
      </c>
      <c r="PE235" s="252">
        <v>5</v>
      </c>
      <c r="PF235" s="252">
        <v>0</v>
      </c>
      <c r="PG235" s="252">
        <v>0</v>
      </c>
      <c r="PH235" s="252">
        <v>0</v>
      </c>
      <c r="PI235" s="252">
        <v>0</v>
      </c>
      <c r="PJ235" s="252">
        <v>0</v>
      </c>
      <c r="PK235" s="252">
        <v>0</v>
      </c>
      <c r="PL235" s="252">
        <v>0</v>
      </c>
      <c r="PM235" s="252">
        <v>5</v>
      </c>
      <c r="PN235" s="252">
        <v>0</v>
      </c>
      <c r="PO235" s="252">
        <v>0</v>
      </c>
      <c r="PP235" s="252">
        <v>0</v>
      </c>
      <c r="PQ235" s="252">
        <v>0</v>
      </c>
      <c r="PR235" s="252">
        <v>10</v>
      </c>
      <c r="PS235" s="252">
        <v>12</v>
      </c>
      <c r="PT235" s="253">
        <v>34</v>
      </c>
      <c r="PU235" s="251">
        <v>39</v>
      </c>
      <c r="PV235" s="252">
        <v>4</v>
      </c>
      <c r="PW235" s="252">
        <v>0</v>
      </c>
      <c r="PX235" s="252">
        <v>0</v>
      </c>
      <c r="PY235" s="252">
        <v>38</v>
      </c>
      <c r="PZ235" s="252">
        <v>29</v>
      </c>
      <c r="QA235" s="252">
        <v>29</v>
      </c>
      <c r="QB235" s="252">
        <v>17</v>
      </c>
      <c r="QC235" s="252">
        <v>10</v>
      </c>
      <c r="QD235" s="252">
        <v>0</v>
      </c>
      <c r="QE235" s="252">
        <v>4</v>
      </c>
      <c r="QF235" s="252">
        <v>0</v>
      </c>
      <c r="QG235" s="252">
        <v>23</v>
      </c>
      <c r="QH235" s="252">
        <v>0</v>
      </c>
      <c r="QI235" s="252">
        <v>19</v>
      </c>
      <c r="QJ235" s="252">
        <v>15</v>
      </c>
      <c r="QK235" s="252">
        <v>0</v>
      </c>
      <c r="QL235" s="252">
        <v>34</v>
      </c>
      <c r="QM235" s="252">
        <v>37</v>
      </c>
      <c r="QN235" s="252">
        <v>16</v>
      </c>
      <c r="QO235" s="252">
        <v>21</v>
      </c>
      <c r="QP235" s="252">
        <v>34</v>
      </c>
      <c r="QQ235" s="252">
        <v>0</v>
      </c>
      <c r="QR235" s="252">
        <v>0</v>
      </c>
      <c r="QS235" s="252">
        <v>37</v>
      </c>
      <c r="QT235" s="252">
        <v>35</v>
      </c>
      <c r="QU235" s="252">
        <v>24</v>
      </c>
      <c r="QV235" s="253">
        <v>5</v>
      </c>
      <c r="QW235" s="251">
        <v>18</v>
      </c>
      <c r="QX235" s="252">
        <v>17</v>
      </c>
      <c r="QY235" s="252">
        <v>0</v>
      </c>
      <c r="QZ235" s="252">
        <v>12</v>
      </c>
      <c r="RA235" s="252">
        <v>16</v>
      </c>
      <c r="RB235" s="252">
        <v>6</v>
      </c>
      <c r="RC235" s="252">
        <v>0</v>
      </c>
      <c r="RD235" s="252">
        <v>1</v>
      </c>
      <c r="RE235" s="252">
        <v>0</v>
      </c>
      <c r="RF235" s="252">
        <v>0</v>
      </c>
      <c r="RG235" s="252">
        <v>1</v>
      </c>
      <c r="RH235" s="252">
        <v>0</v>
      </c>
      <c r="RI235" s="252">
        <v>8</v>
      </c>
      <c r="RJ235" s="252">
        <v>0</v>
      </c>
      <c r="RK235" s="252">
        <v>6</v>
      </c>
      <c r="RL235" s="252">
        <v>0</v>
      </c>
      <c r="RM235" s="252">
        <v>0</v>
      </c>
      <c r="RN235" s="252">
        <v>0</v>
      </c>
      <c r="RO235" s="252">
        <v>0</v>
      </c>
      <c r="RP235" s="252">
        <v>0</v>
      </c>
      <c r="RQ235" s="252">
        <v>0</v>
      </c>
      <c r="RR235" s="252">
        <v>0</v>
      </c>
      <c r="RS235" s="252">
        <v>0</v>
      </c>
      <c r="RT235" s="252">
        <v>0</v>
      </c>
      <c r="RU235" s="252">
        <v>0</v>
      </c>
      <c r="RV235" s="252">
        <v>0</v>
      </c>
      <c r="RW235" s="252">
        <v>0</v>
      </c>
      <c r="RX235" s="252">
        <v>0</v>
      </c>
      <c r="RY235" s="252">
        <v>5</v>
      </c>
      <c r="RZ235" s="252">
        <v>0</v>
      </c>
      <c r="SA235" s="253">
        <v>0</v>
      </c>
      <c r="SB235" s="251">
        <v>4</v>
      </c>
      <c r="SC235" s="252">
        <v>7</v>
      </c>
      <c r="SD235" s="252">
        <v>0</v>
      </c>
      <c r="SE235" s="252">
        <v>0</v>
      </c>
      <c r="SF235" s="252">
        <v>0</v>
      </c>
      <c r="SG235" s="252">
        <v>0</v>
      </c>
      <c r="SH235" s="252">
        <v>0</v>
      </c>
      <c r="SI235" s="252">
        <v>0</v>
      </c>
      <c r="SJ235" s="252">
        <v>0</v>
      </c>
      <c r="SK235" s="252">
        <v>0</v>
      </c>
      <c r="SL235" s="252">
        <v>0</v>
      </c>
      <c r="SM235" s="252">
        <v>0</v>
      </c>
      <c r="SN235" s="252">
        <v>0</v>
      </c>
      <c r="SO235" s="252">
        <v>0</v>
      </c>
      <c r="SP235" s="252">
        <v>0</v>
      </c>
      <c r="SQ235" s="252">
        <v>0</v>
      </c>
      <c r="SR235" s="252">
        <v>0</v>
      </c>
      <c r="SS235" s="252">
        <v>0</v>
      </c>
      <c r="ST235" s="252">
        <v>0</v>
      </c>
      <c r="SU235" s="252">
        <v>0</v>
      </c>
      <c r="SV235" s="252">
        <v>0</v>
      </c>
      <c r="SW235" s="252">
        <v>0</v>
      </c>
      <c r="SX235" s="252">
        <v>0</v>
      </c>
      <c r="SY235" s="252">
        <v>0</v>
      </c>
      <c r="SZ235" s="252">
        <v>0</v>
      </c>
      <c r="TA235" s="252">
        <v>0</v>
      </c>
      <c r="TB235" s="252">
        <v>0</v>
      </c>
      <c r="TC235" s="252">
        <v>0</v>
      </c>
      <c r="TD235" s="252">
        <v>0</v>
      </c>
      <c r="TE235" s="253">
        <v>16</v>
      </c>
      <c r="TF235" s="251">
        <v>27</v>
      </c>
      <c r="TG235" s="252">
        <v>36</v>
      </c>
      <c r="TH235" s="252">
        <v>30</v>
      </c>
      <c r="TI235" s="252">
        <v>0</v>
      </c>
      <c r="TJ235" s="252">
        <v>0</v>
      </c>
      <c r="TK235" s="252">
        <v>47</v>
      </c>
      <c r="TL235" s="252">
        <v>40</v>
      </c>
      <c r="TM235" s="252">
        <v>29</v>
      </c>
      <c r="TN235" s="252">
        <v>16</v>
      </c>
      <c r="TO235" s="252">
        <v>8</v>
      </c>
      <c r="TP235" s="252">
        <v>0</v>
      </c>
      <c r="TQ235" s="252">
        <v>0</v>
      </c>
      <c r="TR235" s="252">
        <v>4</v>
      </c>
      <c r="TS235" s="252">
        <v>2</v>
      </c>
      <c r="TT235" s="252">
        <v>6</v>
      </c>
      <c r="TU235" s="252">
        <v>3</v>
      </c>
      <c r="TV235" s="252">
        <v>0</v>
      </c>
      <c r="TW235" s="252">
        <v>0</v>
      </c>
      <c r="TX235" s="252">
        <v>0</v>
      </c>
      <c r="TY235" s="252">
        <v>0</v>
      </c>
      <c r="TZ235" s="252">
        <v>0</v>
      </c>
      <c r="UA235" s="252">
        <v>0</v>
      </c>
      <c r="UB235" s="252">
        <v>0</v>
      </c>
      <c r="UC235" s="252">
        <v>0</v>
      </c>
      <c r="UD235" s="252">
        <v>0</v>
      </c>
      <c r="UE235" s="252">
        <v>0</v>
      </c>
      <c r="UF235" s="252">
        <v>0</v>
      </c>
      <c r="UG235" s="252">
        <v>0</v>
      </c>
      <c r="UH235" s="252">
        <v>0</v>
      </c>
      <c r="UI235" s="252">
        <v>0</v>
      </c>
      <c r="UJ235" s="253">
        <v>0</v>
      </c>
      <c r="UK235" s="251">
        <v>0</v>
      </c>
      <c r="UL235" s="252">
        <v>0</v>
      </c>
      <c r="UM235" s="252">
        <v>5</v>
      </c>
      <c r="UN235" s="252">
        <v>40</v>
      </c>
      <c r="UO235" s="252">
        <v>25</v>
      </c>
      <c r="UP235" s="252">
        <v>30</v>
      </c>
      <c r="UQ235" s="252">
        <v>43</v>
      </c>
      <c r="UR235" s="252">
        <v>24</v>
      </c>
      <c r="US235" s="252">
        <v>0</v>
      </c>
      <c r="UT235" s="252">
        <v>46</v>
      </c>
      <c r="UU235" s="252">
        <v>50</v>
      </c>
      <c r="UV235" s="252">
        <v>36</v>
      </c>
      <c r="UW235" s="252">
        <v>42</v>
      </c>
      <c r="UX235" s="252">
        <v>30</v>
      </c>
      <c r="UY235" s="252">
        <v>27</v>
      </c>
      <c r="UZ235" s="252">
        <v>0</v>
      </c>
      <c r="VA235" s="252">
        <v>10</v>
      </c>
      <c r="VB235" s="252">
        <v>9</v>
      </c>
      <c r="VC235" s="252">
        <v>10</v>
      </c>
      <c r="VD235" s="252">
        <v>0</v>
      </c>
      <c r="VE235" s="252">
        <v>0</v>
      </c>
      <c r="VF235" s="252">
        <v>0</v>
      </c>
      <c r="VG235" s="252">
        <v>0</v>
      </c>
      <c r="VH235" s="252">
        <v>7</v>
      </c>
      <c r="VI235" s="252">
        <v>35</v>
      </c>
      <c r="VJ235" s="252">
        <v>36</v>
      </c>
      <c r="VK235" s="252">
        <v>40</v>
      </c>
      <c r="VL235" s="252">
        <v>40</v>
      </c>
      <c r="VM235" s="252">
        <v>0</v>
      </c>
      <c r="VN235" s="253">
        <v>0</v>
      </c>
      <c r="VO235" s="251">
        <v>0</v>
      </c>
      <c r="VP235" s="252">
        <v>36</v>
      </c>
      <c r="VQ235" s="252">
        <v>27</v>
      </c>
      <c r="VR235" s="252">
        <v>19</v>
      </c>
      <c r="VS235" s="252">
        <v>9</v>
      </c>
      <c r="VT235" s="252">
        <v>0</v>
      </c>
      <c r="VU235" s="252">
        <v>0</v>
      </c>
      <c r="VV235" s="252">
        <v>3</v>
      </c>
      <c r="VW235" s="252">
        <v>0</v>
      </c>
      <c r="VX235" s="252">
        <v>0</v>
      </c>
      <c r="VY235" s="252">
        <v>0</v>
      </c>
      <c r="VZ235" s="252">
        <v>0</v>
      </c>
      <c r="WA235" s="252">
        <v>0</v>
      </c>
      <c r="WB235" s="252">
        <v>0</v>
      </c>
      <c r="WC235" s="252">
        <v>0</v>
      </c>
      <c r="WD235" s="252">
        <v>0</v>
      </c>
      <c r="WE235" s="252">
        <v>8</v>
      </c>
      <c r="WF235" s="252">
        <v>19</v>
      </c>
      <c r="WG235" s="252">
        <v>16</v>
      </c>
      <c r="WH235" s="252">
        <v>20</v>
      </c>
      <c r="WI235" s="252">
        <v>0</v>
      </c>
      <c r="WJ235" s="252">
        <v>0</v>
      </c>
      <c r="WK235" s="252">
        <v>0</v>
      </c>
      <c r="WL235" s="252">
        <v>0</v>
      </c>
      <c r="WM235" s="252">
        <v>0</v>
      </c>
      <c r="WN235" s="252">
        <v>0</v>
      </c>
      <c r="WO235" s="252">
        <v>0</v>
      </c>
      <c r="WP235" s="252">
        <v>0</v>
      </c>
      <c r="WQ235" s="252">
        <v>8</v>
      </c>
      <c r="WR235" s="252">
        <v>7</v>
      </c>
      <c r="WS235" s="253">
        <v>6</v>
      </c>
      <c r="WT235" s="251">
        <v>28</v>
      </c>
      <c r="WU235" s="252">
        <v>19</v>
      </c>
      <c r="WV235" s="252">
        <v>0</v>
      </c>
      <c r="WW235" s="252">
        <v>0</v>
      </c>
      <c r="WX235" s="252">
        <v>24</v>
      </c>
      <c r="WY235" s="252">
        <v>35</v>
      </c>
      <c r="WZ235" s="252">
        <v>28</v>
      </c>
      <c r="XA235" s="252">
        <v>27</v>
      </c>
      <c r="XB235" s="252">
        <v>24</v>
      </c>
      <c r="XC235" s="252">
        <v>0</v>
      </c>
      <c r="XD235" s="252">
        <v>0</v>
      </c>
      <c r="XE235" s="252">
        <v>16</v>
      </c>
      <c r="XF235" s="252">
        <v>25</v>
      </c>
      <c r="XG235" s="252">
        <v>13</v>
      </c>
      <c r="XH235" s="252">
        <v>3</v>
      </c>
      <c r="XI235" s="252">
        <v>9</v>
      </c>
      <c r="XJ235" s="252">
        <v>0</v>
      </c>
      <c r="XK235" s="252">
        <v>0</v>
      </c>
      <c r="XL235" s="252">
        <v>14</v>
      </c>
      <c r="XM235" s="252">
        <v>10</v>
      </c>
      <c r="XN235" s="252">
        <v>8</v>
      </c>
      <c r="XO235" s="252">
        <v>5</v>
      </c>
      <c r="XP235" s="252">
        <v>1</v>
      </c>
      <c r="XQ235" s="252">
        <v>0</v>
      </c>
      <c r="XR235" s="252">
        <v>0</v>
      </c>
      <c r="XS235" s="252">
        <v>0</v>
      </c>
      <c r="XT235" s="252">
        <v>1</v>
      </c>
      <c r="XU235" s="252">
        <v>0</v>
      </c>
      <c r="XV235" s="252">
        <v>3</v>
      </c>
      <c r="XW235" s="252">
        <v>0</v>
      </c>
      <c r="XX235" s="253">
        <v>0</v>
      </c>
      <c r="XY235" s="251">
        <v>0</v>
      </c>
      <c r="XZ235" s="252">
        <v>0</v>
      </c>
      <c r="YA235" s="252">
        <v>0</v>
      </c>
      <c r="YB235" s="252">
        <v>0</v>
      </c>
      <c r="YC235" s="252">
        <v>0</v>
      </c>
      <c r="YD235" s="252">
        <v>0</v>
      </c>
      <c r="YE235" s="252">
        <v>0</v>
      </c>
      <c r="YF235" s="252">
        <v>0</v>
      </c>
      <c r="YG235" s="252">
        <v>0</v>
      </c>
      <c r="YH235" s="252">
        <v>0</v>
      </c>
      <c r="YI235" s="252">
        <v>0</v>
      </c>
      <c r="YJ235" s="252">
        <v>0</v>
      </c>
      <c r="YK235" s="252">
        <v>7</v>
      </c>
      <c r="YL235" s="252">
        <v>0</v>
      </c>
      <c r="YM235" s="252">
        <v>0</v>
      </c>
      <c r="YN235" s="252">
        <v>3</v>
      </c>
      <c r="YO235" s="252">
        <v>0</v>
      </c>
      <c r="YP235" s="252">
        <v>0</v>
      </c>
      <c r="YQ235" s="252">
        <v>0</v>
      </c>
      <c r="YR235" s="252">
        <v>0</v>
      </c>
      <c r="YS235" s="252">
        <v>0</v>
      </c>
      <c r="YT235" s="252">
        <v>0</v>
      </c>
      <c r="YU235" s="252">
        <v>0</v>
      </c>
      <c r="YV235" s="252">
        <v>0</v>
      </c>
      <c r="YW235" s="252">
        <v>5</v>
      </c>
      <c r="YX235" s="252">
        <v>8</v>
      </c>
      <c r="YY235" s="252">
        <v>8</v>
      </c>
      <c r="YZ235" s="252">
        <v>0</v>
      </c>
      <c r="ZA235" s="252">
        <v>0</v>
      </c>
      <c r="ZB235" s="253">
        <v>13</v>
      </c>
      <c r="ZC235" s="251">
        <v>0</v>
      </c>
      <c r="ZD235" s="252">
        <v>4</v>
      </c>
      <c r="ZE235" s="252">
        <v>10</v>
      </c>
      <c r="ZF235" s="252">
        <v>0</v>
      </c>
      <c r="ZG235" s="252">
        <v>0</v>
      </c>
      <c r="ZH235" s="252">
        <v>0</v>
      </c>
      <c r="ZI235" s="252">
        <v>0</v>
      </c>
      <c r="ZJ235" s="252">
        <v>0</v>
      </c>
      <c r="ZK235" s="252">
        <v>5</v>
      </c>
      <c r="ZL235" s="252">
        <v>2</v>
      </c>
      <c r="ZM235" s="252">
        <v>0</v>
      </c>
      <c r="ZN235" s="252">
        <v>0</v>
      </c>
      <c r="ZO235" s="252">
        <v>0</v>
      </c>
      <c r="ZP235" s="252">
        <v>0</v>
      </c>
      <c r="ZQ235" s="252">
        <v>0</v>
      </c>
      <c r="ZR235" s="252">
        <v>0</v>
      </c>
      <c r="ZS235" s="252">
        <v>4</v>
      </c>
      <c r="ZT235" s="252">
        <v>5</v>
      </c>
      <c r="ZU235" s="252">
        <v>0</v>
      </c>
      <c r="ZV235" s="252">
        <v>0</v>
      </c>
      <c r="ZW235" s="252">
        <v>4</v>
      </c>
      <c r="ZX235" s="252">
        <v>3</v>
      </c>
      <c r="ZY235" s="252">
        <v>1</v>
      </c>
      <c r="ZZ235" s="252">
        <v>1</v>
      </c>
      <c r="AAA235" s="252">
        <v>19</v>
      </c>
      <c r="AAB235" s="252">
        <v>0</v>
      </c>
      <c r="AAC235" s="252">
        <v>0</v>
      </c>
      <c r="AAD235" s="252">
        <v>19</v>
      </c>
      <c r="AAE235" s="252">
        <v>18</v>
      </c>
      <c r="AAF235" s="252">
        <v>1</v>
      </c>
      <c r="AAG235" s="253">
        <v>3</v>
      </c>
      <c r="AAH235" s="251">
        <v>4</v>
      </c>
      <c r="AAI235" s="252">
        <v>0</v>
      </c>
      <c r="AAJ235" s="252">
        <v>0</v>
      </c>
      <c r="AAK235" s="252">
        <v>0</v>
      </c>
      <c r="AAL235" s="252">
        <v>0</v>
      </c>
      <c r="AAM235" s="252">
        <v>0</v>
      </c>
      <c r="AAN235" s="252">
        <v>0</v>
      </c>
      <c r="AAO235" s="252">
        <v>2</v>
      </c>
      <c r="AAP235" s="252">
        <v>2</v>
      </c>
      <c r="AAQ235" s="252">
        <v>0</v>
      </c>
      <c r="AAR235" s="252">
        <v>4</v>
      </c>
      <c r="AAS235" s="252">
        <v>8</v>
      </c>
      <c r="AAT235" s="252">
        <v>0</v>
      </c>
      <c r="AAU235" s="252">
        <v>17</v>
      </c>
      <c r="AAV235" s="252">
        <v>26</v>
      </c>
      <c r="AAW235" s="252">
        <v>23</v>
      </c>
      <c r="AAX235" s="252">
        <v>0</v>
      </c>
      <c r="AAY235" s="252">
        <v>20</v>
      </c>
      <c r="AAZ235" s="252">
        <v>27</v>
      </c>
      <c r="ABA235" s="252">
        <v>24</v>
      </c>
      <c r="ABB235" s="252">
        <v>7</v>
      </c>
      <c r="ABC235" s="252">
        <v>0</v>
      </c>
      <c r="ABD235" s="252">
        <v>0</v>
      </c>
      <c r="ABE235" s="252">
        <v>0</v>
      </c>
      <c r="ABF235" s="252">
        <v>0</v>
      </c>
      <c r="ABG235" s="252">
        <v>0</v>
      </c>
      <c r="ABH235" s="252">
        <v>0</v>
      </c>
      <c r="ABI235" s="252">
        <v>0</v>
      </c>
      <c r="ABJ235" s="252">
        <v>18</v>
      </c>
      <c r="ABK235" s="253">
        <v>0</v>
      </c>
      <c r="ABL235" s="251">
        <v>0</v>
      </c>
      <c r="ABM235" s="252">
        <v>31</v>
      </c>
      <c r="ABN235" s="252">
        <v>42</v>
      </c>
      <c r="ABO235" s="252">
        <v>24</v>
      </c>
      <c r="ABP235" s="252">
        <v>17</v>
      </c>
      <c r="ABQ235" s="252">
        <v>43</v>
      </c>
      <c r="ABR235" s="252">
        <v>23</v>
      </c>
      <c r="ABS235" s="252">
        <v>0</v>
      </c>
      <c r="ABT235" s="252">
        <v>4</v>
      </c>
      <c r="ABU235" s="252">
        <v>0</v>
      </c>
      <c r="ABV235" s="252">
        <v>0</v>
      </c>
      <c r="ABW235" s="252">
        <v>0</v>
      </c>
      <c r="ABX235" s="252">
        <v>0</v>
      </c>
      <c r="ABY235" s="252">
        <v>0</v>
      </c>
      <c r="ABZ235" s="252">
        <v>0</v>
      </c>
      <c r="ACA235" s="252">
        <v>1</v>
      </c>
      <c r="ACB235" s="252">
        <v>0</v>
      </c>
      <c r="ACC235" s="252">
        <v>0</v>
      </c>
      <c r="ACD235" s="252">
        <v>8</v>
      </c>
      <c r="ACE235" s="252">
        <v>28</v>
      </c>
      <c r="ACF235" s="252">
        <v>47</v>
      </c>
      <c r="ACG235" s="252">
        <v>0</v>
      </c>
      <c r="ACH235" s="252">
        <v>0</v>
      </c>
      <c r="ACI235" s="252">
        <v>29</v>
      </c>
      <c r="ACJ235" s="252">
        <v>50</v>
      </c>
      <c r="ACK235" s="252">
        <v>55</v>
      </c>
      <c r="ACL235" s="252">
        <v>35</v>
      </c>
      <c r="ACM235" s="252">
        <v>19</v>
      </c>
      <c r="ACN235" s="252">
        <v>0</v>
      </c>
      <c r="ACO235" s="252">
        <v>11</v>
      </c>
      <c r="ACP235" s="253">
        <v>16</v>
      </c>
      <c r="ACQ235" s="251">
        <v>26</v>
      </c>
      <c r="ACR235" s="252">
        <v>18</v>
      </c>
      <c r="ACS235" s="252">
        <v>25</v>
      </c>
      <c r="ACT235" s="252">
        <v>0</v>
      </c>
      <c r="ACU235" s="252">
        <v>0</v>
      </c>
      <c r="ACV235" s="252">
        <v>18</v>
      </c>
      <c r="ACW235" s="252">
        <v>17</v>
      </c>
      <c r="ACX235" s="252">
        <v>28</v>
      </c>
      <c r="ACY235" s="252">
        <v>44</v>
      </c>
      <c r="ACZ235" s="252">
        <v>31</v>
      </c>
      <c r="ADA235" s="252">
        <v>0</v>
      </c>
      <c r="ADB235" s="252">
        <v>0</v>
      </c>
      <c r="ADC235" s="252">
        <v>25</v>
      </c>
      <c r="ADD235" s="252">
        <v>30</v>
      </c>
      <c r="ADE235" s="252">
        <v>27</v>
      </c>
      <c r="ADF235" s="252">
        <v>9</v>
      </c>
      <c r="ADG235" s="252">
        <v>3</v>
      </c>
      <c r="ADH235" s="252">
        <v>11</v>
      </c>
      <c r="ADI235" s="252">
        <v>0</v>
      </c>
      <c r="ADJ235" s="252">
        <v>36</v>
      </c>
      <c r="ADK235" s="252">
        <v>24</v>
      </c>
      <c r="ADL235" s="252">
        <v>0</v>
      </c>
      <c r="ADM235" s="252">
        <v>19</v>
      </c>
      <c r="ADN235" s="252">
        <v>2</v>
      </c>
      <c r="ADO235" s="252">
        <v>0</v>
      </c>
      <c r="ADP235" s="252">
        <v>0</v>
      </c>
      <c r="ADQ235" s="252">
        <v>0</v>
      </c>
      <c r="ADR235" s="252">
        <v>13</v>
      </c>
      <c r="ADS235" s="252">
        <v>30</v>
      </c>
      <c r="ADT235" s="252">
        <v>28.5</v>
      </c>
      <c r="ADU235" s="253">
        <v>3</v>
      </c>
      <c r="ADV235" s="251">
        <v>0</v>
      </c>
      <c r="ADW235" s="252">
        <v>0</v>
      </c>
      <c r="ADX235" s="252">
        <v>0</v>
      </c>
      <c r="ADY235" s="252">
        <v>12</v>
      </c>
      <c r="ADZ235" s="252">
        <v>5</v>
      </c>
      <c r="AEA235" s="252">
        <v>13</v>
      </c>
      <c r="AEB235" s="252">
        <v>15</v>
      </c>
      <c r="AEC235" s="252">
        <v>27.5</v>
      </c>
      <c r="AED235" s="252">
        <v>0</v>
      </c>
      <c r="AEE235" s="252">
        <v>37</v>
      </c>
      <c r="AEF235" s="252">
        <v>33</v>
      </c>
      <c r="AEG235" s="252">
        <v>21</v>
      </c>
      <c r="AEH235" s="252">
        <v>14</v>
      </c>
      <c r="AEI235" s="252">
        <v>12</v>
      </c>
      <c r="AEJ235" s="252">
        <v>3</v>
      </c>
      <c r="AEK235" s="252">
        <v>0</v>
      </c>
      <c r="AEL235" s="252">
        <v>4</v>
      </c>
      <c r="AEM235" s="252">
        <v>11</v>
      </c>
      <c r="AEN235" s="252">
        <v>1</v>
      </c>
      <c r="AEO235" s="252">
        <v>0</v>
      </c>
      <c r="AEP235" s="252">
        <v>0</v>
      </c>
      <c r="AEQ235" s="252">
        <v>0</v>
      </c>
      <c r="AER235" s="252">
        <v>0</v>
      </c>
      <c r="AES235" s="252">
        <v>6</v>
      </c>
      <c r="AET235" s="252">
        <v>2</v>
      </c>
      <c r="AEU235" s="252">
        <v>18</v>
      </c>
      <c r="AEV235" s="252">
        <v>0</v>
      </c>
      <c r="AEW235" s="253">
        <v>0</v>
      </c>
      <c r="AEX235" s="251">
        <v>0</v>
      </c>
      <c r="AEY235" s="252">
        <v>0</v>
      </c>
      <c r="AEZ235" s="252">
        <v>0</v>
      </c>
      <c r="AFA235" s="252">
        <v>0</v>
      </c>
      <c r="AFB235" s="252">
        <v>0</v>
      </c>
      <c r="AFC235" s="252">
        <v>1</v>
      </c>
      <c r="AFD235" s="252">
        <v>18</v>
      </c>
      <c r="AFE235" s="252">
        <v>27</v>
      </c>
      <c r="AFF235" s="252">
        <v>0</v>
      </c>
      <c r="AFG235" s="252">
        <v>16</v>
      </c>
      <c r="AFH235" s="252">
        <v>37</v>
      </c>
      <c r="AFI235" s="252">
        <v>35</v>
      </c>
      <c r="AFJ235" s="252">
        <v>33</v>
      </c>
      <c r="AFK235" s="252">
        <v>24</v>
      </c>
      <c r="AFL235" s="252">
        <v>0</v>
      </c>
      <c r="AFM235" s="252">
        <v>0</v>
      </c>
      <c r="AFN235" s="252">
        <v>9</v>
      </c>
      <c r="AFO235" s="252">
        <v>15</v>
      </c>
      <c r="AFP235" s="252">
        <v>16</v>
      </c>
      <c r="AFQ235" s="252">
        <v>9</v>
      </c>
      <c r="AFR235" s="252">
        <v>9</v>
      </c>
      <c r="AFS235" s="252">
        <v>0</v>
      </c>
      <c r="AFT235" s="252">
        <v>0</v>
      </c>
      <c r="AFU235" s="252">
        <v>19</v>
      </c>
      <c r="AFV235" s="252">
        <v>4</v>
      </c>
      <c r="AFW235" s="252">
        <v>0</v>
      </c>
      <c r="AFX235" s="252">
        <v>18</v>
      </c>
      <c r="AFY235" s="252">
        <v>0</v>
      </c>
      <c r="AFZ235" s="252">
        <v>0</v>
      </c>
      <c r="AGA235" s="252">
        <v>0</v>
      </c>
      <c r="AGB235" s="253">
        <v>0</v>
      </c>
      <c r="AGC235" s="251">
        <v>1</v>
      </c>
      <c r="AGD235" s="252">
        <v>0</v>
      </c>
      <c r="AGE235" s="252">
        <v>0</v>
      </c>
      <c r="AGF235" s="252">
        <v>4</v>
      </c>
      <c r="AGG235" s="252">
        <v>0</v>
      </c>
      <c r="AGH235" s="252">
        <v>0</v>
      </c>
      <c r="AGI235" s="252">
        <v>6</v>
      </c>
      <c r="AGJ235" s="252">
        <v>11</v>
      </c>
      <c r="AGK235" s="252">
        <v>0</v>
      </c>
      <c r="AGL235" s="252">
        <v>0</v>
      </c>
      <c r="AGM235" s="252">
        <v>0</v>
      </c>
      <c r="AGN235" s="252">
        <v>0</v>
      </c>
      <c r="AGO235" s="252">
        <v>0</v>
      </c>
      <c r="AGP235" s="252">
        <v>0</v>
      </c>
      <c r="AGQ235" s="252">
        <v>0</v>
      </c>
      <c r="AGR235" s="252">
        <v>0</v>
      </c>
      <c r="AGS235" s="252">
        <v>0</v>
      </c>
      <c r="AGT235" s="252">
        <v>5</v>
      </c>
      <c r="AGU235" s="252">
        <v>0</v>
      </c>
      <c r="AGV235" s="252">
        <v>0</v>
      </c>
      <c r="AGW235" s="252">
        <v>0</v>
      </c>
      <c r="AGX235" s="252">
        <v>0</v>
      </c>
      <c r="AGY235" s="252">
        <v>2</v>
      </c>
      <c r="AGZ235" s="252">
        <v>1</v>
      </c>
      <c r="AHA235" s="252">
        <v>1</v>
      </c>
      <c r="AHB235" s="252">
        <v>1</v>
      </c>
      <c r="AHC235" s="252">
        <v>0</v>
      </c>
      <c r="AHD235" s="252">
        <v>2</v>
      </c>
      <c r="AHE235" s="252">
        <v>0</v>
      </c>
      <c r="AHF235" s="253">
        <v>1</v>
      </c>
      <c r="AHG235" s="251">
        <v>0</v>
      </c>
      <c r="AHH235" s="252">
        <v>0</v>
      </c>
      <c r="AHI235" s="252">
        <v>0</v>
      </c>
      <c r="AHJ235" s="252">
        <v>0</v>
      </c>
      <c r="AHK235" s="252">
        <v>0</v>
      </c>
      <c r="AHL235" s="252">
        <v>4</v>
      </c>
      <c r="AHM235" s="252">
        <v>6</v>
      </c>
      <c r="AHN235" s="252">
        <v>0</v>
      </c>
      <c r="AHO235" s="252">
        <v>0</v>
      </c>
      <c r="AHP235" s="252">
        <v>0</v>
      </c>
      <c r="AHQ235" s="252">
        <v>0</v>
      </c>
      <c r="AHR235" s="252">
        <v>0</v>
      </c>
      <c r="AHS235" s="252">
        <v>2</v>
      </c>
      <c r="AHT235" s="252">
        <v>2</v>
      </c>
      <c r="AHU235" s="252">
        <v>9</v>
      </c>
      <c r="AHV235" s="252">
        <v>0</v>
      </c>
      <c r="AHW235" s="252">
        <v>0</v>
      </c>
      <c r="AHX235" s="252">
        <v>0</v>
      </c>
      <c r="AHY235" s="252">
        <v>3</v>
      </c>
      <c r="AHZ235" s="252">
        <v>0</v>
      </c>
      <c r="AIA235" s="252">
        <v>3</v>
      </c>
      <c r="AIB235" s="252">
        <v>3</v>
      </c>
      <c r="AIC235" s="252">
        <v>14</v>
      </c>
      <c r="AID235" s="252">
        <v>0</v>
      </c>
      <c r="AIE235" s="252">
        <v>0</v>
      </c>
      <c r="AIF235" s="252">
        <v>34</v>
      </c>
      <c r="AIG235" s="252">
        <v>2</v>
      </c>
      <c r="AIH235" s="252">
        <v>9</v>
      </c>
      <c r="AII235" s="252">
        <v>24</v>
      </c>
      <c r="AIJ235" s="252">
        <v>32.5</v>
      </c>
      <c r="AIK235" s="253">
        <v>0</v>
      </c>
      <c r="AIL235" s="651">
        <f>[1]集計!G$1059</f>
        <v>0</v>
      </c>
      <c r="AIM235" s="651">
        <f>[1]集計!H$1059</f>
        <v>17</v>
      </c>
      <c r="AIN235" s="651">
        <f>[1]集計!I$1059</f>
        <v>21</v>
      </c>
      <c r="AIO235" s="651">
        <f>[1]集計!J$1059</f>
        <v>5</v>
      </c>
      <c r="AIP235" s="651">
        <f>[1]集計!K$1059</f>
        <v>2</v>
      </c>
      <c r="AIQ235" s="651">
        <f>[1]集計!L$1059</f>
        <v>1</v>
      </c>
      <c r="AIR235" s="651">
        <f>[1]集計!M$1059</f>
        <v>0</v>
      </c>
      <c r="AIS235" s="651">
        <f>[1]集計!N$1059</f>
        <v>0</v>
      </c>
      <c r="AIT235" s="651">
        <f>[1]集計!O$1059</f>
        <v>0</v>
      </c>
      <c r="AIU235" s="651">
        <f>[1]集計!P$1059</f>
        <v>1</v>
      </c>
      <c r="AIV235" s="550">
        <f t="shared" ref="AIV235:AKA235" si="156">SUMIF($C$5:$C$233,"組立前",AIV5:AIV233)</f>
        <v>7.9875143499666574</v>
      </c>
      <c r="AIW235" s="595">
        <f t="shared" si="156"/>
        <v>18.715698552202383</v>
      </c>
      <c r="AIX235" s="550">
        <f t="shared" si="156"/>
        <v>6.8755406318400789</v>
      </c>
      <c r="AIY235" s="550">
        <f t="shared" si="156"/>
        <v>0</v>
      </c>
      <c r="AIZ235" s="550">
        <f t="shared" si="156"/>
        <v>0</v>
      </c>
      <c r="AJA235" s="550">
        <f t="shared" si="156"/>
        <v>0</v>
      </c>
      <c r="AJB235" s="550">
        <f t="shared" si="156"/>
        <v>0</v>
      </c>
      <c r="AJC235" s="550">
        <f t="shared" si="156"/>
        <v>0</v>
      </c>
      <c r="AJD235" s="550">
        <f t="shared" si="156"/>
        <v>0</v>
      </c>
      <c r="AJE235" s="550">
        <f t="shared" si="156"/>
        <v>0</v>
      </c>
      <c r="AJF235" s="550">
        <f t="shared" si="156"/>
        <v>0</v>
      </c>
      <c r="AJG235" s="550">
        <f t="shared" si="156"/>
        <v>0</v>
      </c>
      <c r="AJH235" s="550">
        <f t="shared" si="156"/>
        <v>0</v>
      </c>
      <c r="AJI235" s="550">
        <f t="shared" si="156"/>
        <v>6</v>
      </c>
      <c r="AJJ235" s="550">
        <f t="shared" si="156"/>
        <v>13.308461122499999</v>
      </c>
      <c r="AJK235" s="550">
        <f t="shared" si="156"/>
        <v>22.430460449351852</v>
      </c>
      <c r="AJL235" s="550">
        <f t="shared" si="156"/>
        <v>28.199793712539279</v>
      </c>
      <c r="AJM235" s="550">
        <f t="shared" si="156"/>
        <v>0</v>
      </c>
      <c r="AJN235" s="550">
        <f t="shared" si="156"/>
        <v>0</v>
      </c>
      <c r="AJO235" s="550">
        <f t="shared" si="156"/>
        <v>0</v>
      </c>
      <c r="AJP235" s="550">
        <f t="shared" si="156"/>
        <v>31.768860491439394</v>
      </c>
      <c r="AJQ235" s="550">
        <f t="shared" si="156"/>
        <v>30.824380398846802</v>
      </c>
      <c r="AJR235" s="550">
        <f t="shared" si="156"/>
        <v>27.210700285210436</v>
      </c>
      <c r="AJS235" s="550">
        <f t="shared" si="156"/>
        <v>30.913607068319305</v>
      </c>
      <c r="AJT235" s="550">
        <f t="shared" si="156"/>
        <v>0</v>
      </c>
      <c r="AJU235" s="550">
        <f t="shared" si="156"/>
        <v>0</v>
      </c>
      <c r="AJV235" s="550">
        <f t="shared" si="156"/>
        <v>30.065953708330525</v>
      </c>
      <c r="AJW235" s="550">
        <f t="shared" si="156"/>
        <v>24.667740205244108</v>
      </c>
      <c r="AJX235" s="550">
        <f t="shared" si="156"/>
        <v>22.615526807376543</v>
      </c>
      <c r="AJY235" s="550">
        <f t="shared" si="156"/>
        <v>30.124780125277777</v>
      </c>
      <c r="AJZ235" s="550">
        <f t="shared" si="156"/>
        <v>18.60792674424523</v>
      </c>
      <c r="AKA235" s="550">
        <f t="shared" si="156"/>
        <v>0</v>
      </c>
      <c r="AKB235" s="550">
        <f t="shared" ref="AKB235:ALG235" si="157">SUMIF($C$5:$C$233,"組立前",AKB5:AKB233)</f>
        <v>0</v>
      </c>
      <c r="AKC235" s="550">
        <f t="shared" si="157"/>
        <v>38.310173249999998</v>
      </c>
      <c r="AKD235" s="550">
        <f t="shared" si="157"/>
        <v>30.310173249999998</v>
      </c>
      <c r="AKE235" s="550">
        <f t="shared" si="157"/>
        <v>16</v>
      </c>
      <c r="AKF235" s="550">
        <f t="shared" si="157"/>
        <v>16</v>
      </c>
      <c r="AKG235" s="550">
        <f t="shared" si="157"/>
        <v>16</v>
      </c>
      <c r="AKH235" s="550">
        <f t="shared" si="157"/>
        <v>16</v>
      </c>
      <c r="AKI235" s="550">
        <f t="shared" si="157"/>
        <v>0</v>
      </c>
      <c r="AKJ235" s="550">
        <f t="shared" si="157"/>
        <v>8</v>
      </c>
      <c r="AKK235" s="550">
        <f t="shared" si="157"/>
        <v>0</v>
      </c>
      <c r="AKL235" s="550">
        <f t="shared" si="157"/>
        <v>0</v>
      </c>
      <c r="AKM235" s="550">
        <f t="shared" si="157"/>
        <v>0</v>
      </c>
      <c r="AKN235" s="550">
        <f t="shared" si="157"/>
        <v>0</v>
      </c>
      <c r="AKO235" s="550">
        <f t="shared" si="157"/>
        <v>0</v>
      </c>
      <c r="AKP235" s="550">
        <f t="shared" si="157"/>
        <v>0</v>
      </c>
      <c r="AKQ235" s="550">
        <f t="shared" si="157"/>
        <v>16</v>
      </c>
      <c r="AKR235" s="550">
        <f t="shared" si="157"/>
        <v>16</v>
      </c>
      <c r="AKS235" s="550">
        <f t="shared" si="157"/>
        <v>16</v>
      </c>
      <c r="AKT235" s="550">
        <f t="shared" si="157"/>
        <v>16</v>
      </c>
      <c r="AKU235" s="550">
        <f t="shared" si="157"/>
        <v>16</v>
      </c>
      <c r="AKV235" s="550">
        <f t="shared" si="157"/>
        <v>0</v>
      </c>
      <c r="AKW235" s="550">
        <f t="shared" si="157"/>
        <v>0</v>
      </c>
      <c r="AKX235" s="550">
        <f t="shared" si="157"/>
        <v>16</v>
      </c>
      <c r="AKY235" s="550">
        <f t="shared" si="157"/>
        <v>16</v>
      </c>
      <c r="AKZ235" s="550">
        <f t="shared" si="157"/>
        <v>8</v>
      </c>
      <c r="ALA235" s="550">
        <f t="shared" si="157"/>
        <v>8</v>
      </c>
      <c r="ALB235" s="550">
        <f t="shared" si="157"/>
        <v>8</v>
      </c>
      <c r="ALC235" s="550">
        <f t="shared" si="157"/>
        <v>0</v>
      </c>
      <c r="ALD235" s="550">
        <f t="shared" si="157"/>
        <v>0</v>
      </c>
      <c r="ALE235" s="550">
        <f t="shared" si="157"/>
        <v>8</v>
      </c>
      <c r="ALF235" s="550">
        <f t="shared" si="157"/>
        <v>8</v>
      </c>
      <c r="ALG235" s="550">
        <f t="shared" si="157"/>
        <v>23</v>
      </c>
      <c r="ALH235" s="550">
        <f t="shared" ref="ALH235:AMM235" si="158">SUMIF($C$5:$C$233,"組立前",ALH5:ALH233)</f>
        <v>23</v>
      </c>
      <c r="ALI235" s="550">
        <f t="shared" si="158"/>
        <v>23</v>
      </c>
      <c r="ALJ235" s="550">
        <f t="shared" si="158"/>
        <v>15</v>
      </c>
      <c r="ALK235" s="550">
        <f t="shared" si="158"/>
        <v>0</v>
      </c>
      <c r="ALL235" s="550">
        <f t="shared" si="158"/>
        <v>15</v>
      </c>
      <c r="ALM235" s="550">
        <f t="shared" si="158"/>
        <v>15</v>
      </c>
      <c r="ALN235" s="550">
        <f t="shared" si="158"/>
        <v>15</v>
      </c>
      <c r="ALO235" s="550">
        <f t="shared" si="158"/>
        <v>15</v>
      </c>
      <c r="ALP235" s="550">
        <f t="shared" si="158"/>
        <v>15</v>
      </c>
      <c r="ALQ235" s="550">
        <f t="shared" si="158"/>
        <v>0</v>
      </c>
      <c r="ALR235" s="550">
        <f t="shared" si="158"/>
        <v>0</v>
      </c>
      <c r="ALS235" s="550">
        <f t="shared" si="158"/>
        <v>15</v>
      </c>
      <c r="ALT235" s="550">
        <f t="shared" si="158"/>
        <v>15</v>
      </c>
      <c r="ALU235" s="550">
        <f t="shared" si="158"/>
        <v>15</v>
      </c>
      <c r="ALV235" s="550">
        <f t="shared" si="158"/>
        <v>15</v>
      </c>
      <c r="ALW235" s="550">
        <f t="shared" si="158"/>
        <v>15</v>
      </c>
      <c r="ALX235" s="550">
        <f t="shared" si="158"/>
        <v>0</v>
      </c>
      <c r="ALY235" s="550">
        <f t="shared" si="158"/>
        <v>0</v>
      </c>
      <c r="ALZ235" s="550">
        <f t="shared" si="158"/>
        <v>0</v>
      </c>
      <c r="AMA235" s="550">
        <f t="shared" si="158"/>
        <v>0</v>
      </c>
      <c r="AMB235" s="550">
        <f t="shared" si="158"/>
        <v>0</v>
      </c>
      <c r="AMC235" s="550">
        <f t="shared" si="158"/>
        <v>0</v>
      </c>
      <c r="AMD235" s="550">
        <f t="shared" si="158"/>
        <v>0</v>
      </c>
      <c r="AME235" s="550">
        <f t="shared" si="158"/>
        <v>15</v>
      </c>
      <c r="AMF235" s="550">
        <f t="shared" si="158"/>
        <v>0</v>
      </c>
      <c r="AMG235" s="550">
        <f t="shared" si="158"/>
        <v>15</v>
      </c>
      <c r="AMH235" s="550">
        <f t="shared" si="158"/>
        <v>15</v>
      </c>
      <c r="AMI235" s="550">
        <f t="shared" si="158"/>
        <v>15</v>
      </c>
      <c r="AMJ235" s="550">
        <f t="shared" si="158"/>
        <v>15</v>
      </c>
      <c r="AMK235" s="550">
        <f t="shared" si="158"/>
        <v>0</v>
      </c>
      <c r="AML235" s="550">
        <f t="shared" si="158"/>
        <v>0</v>
      </c>
      <c r="AMM235" s="550">
        <f t="shared" si="158"/>
        <v>0</v>
      </c>
      <c r="AMN235" s="550">
        <f t="shared" ref="AMN235:ANS235" si="159">SUMIF($C$5:$C$233,"組立前",AMN5:AMN233)</f>
        <v>0</v>
      </c>
      <c r="AMO235" s="550">
        <f t="shared" si="159"/>
        <v>0</v>
      </c>
      <c r="AMP235" s="550">
        <f t="shared" si="159"/>
        <v>0</v>
      </c>
      <c r="AMQ235" s="550">
        <f t="shared" si="159"/>
        <v>0</v>
      </c>
      <c r="AMR235" s="550">
        <f t="shared" si="159"/>
        <v>0</v>
      </c>
      <c r="AMS235" s="550">
        <f t="shared" si="159"/>
        <v>0</v>
      </c>
      <c r="AMT235" s="550">
        <f t="shared" si="159"/>
        <v>0</v>
      </c>
      <c r="AMU235" s="550">
        <f t="shared" si="159"/>
        <v>0</v>
      </c>
      <c r="AMV235" s="550">
        <f t="shared" si="159"/>
        <v>0</v>
      </c>
      <c r="AMW235" s="550">
        <f t="shared" si="159"/>
        <v>0</v>
      </c>
      <c r="AMX235" s="550">
        <f t="shared" si="159"/>
        <v>0</v>
      </c>
      <c r="AMY235" s="550">
        <f t="shared" si="159"/>
        <v>0</v>
      </c>
      <c r="AMZ235" s="550">
        <f t="shared" si="159"/>
        <v>0</v>
      </c>
      <c r="ANA235" s="550">
        <f t="shared" si="159"/>
        <v>0</v>
      </c>
      <c r="ANB235" s="550">
        <f t="shared" si="159"/>
        <v>0</v>
      </c>
      <c r="ANC235" s="550">
        <f t="shared" si="159"/>
        <v>0</v>
      </c>
      <c r="AND235" s="550">
        <f t="shared" si="159"/>
        <v>0</v>
      </c>
      <c r="ANE235" s="550">
        <f t="shared" si="159"/>
        <v>0</v>
      </c>
      <c r="ANF235" s="550">
        <f t="shared" si="159"/>
        <v>0</v>
      </c>
      <c r="ANG235" s="550">
        <f t="shared" si="159"/>
        <v>0</v>
      </c>
      <c r="ANH235" s="550">
        <f t="shared" si="159"/>
        <v>0</v>
      </c>
      <c r="ANI235" s="550">
        <f t="shared" si="159"/>
        <v>0</v>
      </c>
      <c r="ANJ235" s="550">
        <f t="shared" si="159"/>
        <v>0</v>
      </c>
      <c r="ANK235" s="550">
        <f t="shared" si="159"/>
        <v>0</v>
      </c>
      <c r="ANL235" s="550">
        <f t="shared" si="159"/>
        <v>0</v>
      </c>
      <c r="ANM235" s="550">
        <f t="shared" si="159"/>
        <v>0</v>
      </c>
      <c r="ANN235" s="550">
        <f t="shared" si="159"/>
        <v>0</v>
      </c>
      <c r="ANO235" s="550">
        <f t="shared" si="159"/>
        <v>0</v>
      </c>
      <c r="ANP235" s="550">
        <f t="shared" si="159"/>
        <v>0</v>
      </c>
      <c r="ANQ235" s="550">
        <f t="shared" si="159"/>
        <v>0</v>
      </c>
      <c r="ANR235" s="550">
        <f t="shared" si="159"/>
        <v>0</v>
      </c>
      <c r="ANS235" s="550">
        <f t="shared" si="159"/>
        <v>0</v>
      </c>
      <c r="ANT235" s="550">
        <f t="shared" ref="ANT235:AOY235" si="160">SUMIF($C$5:$C$233,"組立前",ANT5:ANT233)</f>
        <v>0</v>
      </c>
      <c r="ANU235" s="550">
        <f t="shared" si="160"/>
        <v>0</v>
      </c>
      <c r="ANV235" s="550">
        <f t="shared" si="160"/>
        <v>0</v>
      </c>
      <c r="ANW235" s="550">
        <f t="shared" si="160"/>
        <v>0</v>
      </c>
      <c r="ANX235" s="550">
        <f t="shared" si="160"/>
        <v>0</v>
      </c>
      <c r="ANY235" s="550">
        <f t="shared" si="160"/>
        <v>0</v>
      </c>
      <c r="ANZ235" s="550">
        <f t="shared" si="160"/>
        <v>0</v>
      </c>
      <c r="AOA235" s="550">
        <f t="shared" si="160"/>
        <v>0</v>
      </c>
      <c r="AOB235" s="550">
        <f t="shared" si="160"/>
        <v>0</v>
      </c>
      <c r="AOC235" s="550">
        <f t="shared" si="160"/>
        <v>0</v>
      </c>
      <c r="AOD235" s="550">
        <f t="shared" si="160"/>
        <v>0</v>
      </c>
      <c r="AOE235" s="550">
        <f t="shared" si="160"/>
        <v>0</v>
      </c>
      <c r="AOF235" s="550">
        <f t="shared" si="160"/>
        <v>0</v>
      </c>
      <c r="AOG235" s="550">
        <f t="shared" si="160"/>
        <v>0</v>
      </c>
      <c r="AOH235" s="550">
        <f t="shared" si="160"/>
        <v>0</v>
      </c>
      <c r="AOI235" s="550">
        <f t="shared" si="160"/>
        <v>0</v>
      </c>
      <c r="AOJ235" s="550">
        <f t="shared" si="160"/>
        <v>0</v>
      </c>
      <c r="AOK235" s="550">
        <f t="shared" si="160"/>
        <v>0</v>
      </c>
      <c r="AOL235" s="550">
        <f t="shared" si="160"/>
        <v>0</v>
      </c>
      <c r="AOM235" s="550">
        <f t="shared" si="160"/>
        <v>0</v>
      </c>
      <c r="AON235" s="550">
        <f t="shared" si="160"/>
        <v>0</v>
      </c>
      <c r="AOO235" s="550">
        <f t="shared" si="160"/>
        <v>0</v>
      </c>
      <c r="AOP235" s="550">
        <f t="shared" si="160"/>
        <v>0</v>
      </c>
      <c r="AOQ235" s="550">
        <f t="shared" si="160"/>
        <v>0</v>
      </c>
      <c r="AOR235" s="550">
        <f t="shared" si="160"/>
        <v>0</v>
      </c>
      <c r="AOS235" s="550">
        <f t="shared" si="160"/>
        <v>0</v>
      </c>
      <c r="AOT235" s="550">
        <f t="shared" si="160"/>
        <v>0</v>
      </c>
      <c r="AOU235" s="550">
        <f t="shared" si="160"/>
        <v>0</v>
      </c>
      <c r="AOV235" s="550">
        <f t="shared" si="160"/>
        <v>0</v>
      </c>
      <c r="AOW235" s="550">
        <f t="shared" si="160"/>
        <v>0</v>
      </c>
      <c r="AOX235" s="550">
        <f t="shared" si="160"/>
        <v>0</v>
      </c>
      <c r="AOY235" s="550">
        <f t="shared" si="160"/>
        <v>0</v>
      </c>
      <c r="AOZ235" s="550">
        <f t="shared" ref="AOZ235:APW235" si="161">SUMIF($C$5:$C$233,"組立前",AOZ5:AOZ233)</f>
        <v>0</v>
      </c>
      <c r="APA235" s="550">
        <f t="shared" si="161"/>
        <v>0</v>
      </c>
      <c r="APB235" s="550">
        <f t="shared" si="161"/>
        <v>0</v>
      </c>
      <c r="APC235" s="550">
        <f t="shared" si="161"/>
        <v>0</v>
      </c>
      <c r="APD235" s="550">
        <f t="shared" si="161"/>
        <v>0</v>
      </c>
      <c r="APE235" s="550">
        <f t="shared" si="161"/>
        <v>0</v>
      </c>
      <c r="APF235" s="550">
        <f t="shared" si="161"/>
        <v>0</v>
      </c>
      <c r="APG235" s="550">
        <f t="shared" si="161"/>
        <v>0</v>
      </c>
      <c r="APH235" s="550">
        <f t="shared" si="161"/>
        <v>10</v>
      </c>
      <c r="API235" s="550">
        <f t="shared" si="161"/>
        <v>10</v>
      </c>
      <c r="APJ235" s="550">
        <f t="shared" si="161"/>
        <v>10</v>
      </c>
      <c r="APK235" s="550">
        <f t="shared" si="161"/>
        <v>0</v>
      </c>
      <c r="APL235" s="550">
        <f t="shared" si="161"/>
        <v>0</v>
      </c>
      <c r="APM235" s="550">
        <f t="shared" si="161"/>
        <v>10</v>
      </c>
      <c r="APN235" s="550">
        <f t="shared" si="161"/>
        <v>10</v>
      </c>
      <c r="APO235" s="550">
        <f t="shared" si="161"/>
        <v>10</v>
      </c>
      <c r="APP235" s="550">
        <f t="shared" si="161"/>
        <v>10</v>
      </c>
      <c r="APQ235" s="550">
        <f t="shared" si="161"/>
        <v>0</v>
      </c>
      <c r="APR235" s="550">
        <f t="shared" si="161"/>
        <v>0</v>
      </c>
      <c r="APS235" s="550">
        <f t="shared" si="161"/>
        <v>8</v>
      </c>
      <c r="APT235" s="550">
        <f t="shared" si="161"/>
        <v>8</v>
      </c>
      <c r="APU235" s="550">
        <f t="shared" si="161"/>
        <v>8</v>
      </c>
      <c r="APV235" s="550">
        <f t="shared" si="161"/>
        <v>0</v>
      </c>
      <c r="APW235" s="550">
        <f t="shared" si="161"/>
        <v>0</v>
      </c>
    </row>
    <row r="236" spans="2:1115" ht="14.25" customHeight="1" thickBot="1">
      <c r="B236" s="188"/>
      <c r="C236" s="188"/>
      <c r="D236" s="189"/>
      <c r="E236" s="32" t="s">
        <v>227</v>
      </c>
      <c r="F236" s="190"/>
      <c r="G236" s="190"/>
      <c r="H236" s="190"/>
      <c r="I236" s="234">
        <v>1</v>
      </c>
      <c r="J236" s="233">
        <v>5</v>
      </c>
      <c r="K236" s="233">
        <v>0</v>
      </c>
      <c r="L236" s="233">
        <v>0</v>
      </c>
      <c r="M236" s="233">
        <v>8</v>
      </c>
      <c r="N236" s="233">
        <v>8</v>
      </c>
      <c r="O236" s="233">
        <v>4</v>
      </c>
      <c r="P236" s="233">
        <v>1</v>
      </c>
      <c r="Q236" s="233">
        <v>1</v>
      </c>
      <c r="R236" s="233">
        <v>0</v>
      </c>
      <c r="S236" s="233">
        <v>0</v>
      </c>
      <c r="T236" s="233">
        <v>0</v>
      </c>
      <c r="U236" s="233">
        <v>0</v>
      </c>
      <c r="V236" s="233">
        <v>0</v>
      </c>
      <c r="W236" s="233">
        <v>0</v>
      </c>
      <c r="X236" s="233">
        <v>0</v>
      </c>
      <c r="Y236" s="233">
        <v>0</v>
      </c>
      <c r="Z236" s="233">
        <v>0</v>
      </c>
      <c r="AA236" s="233">
        <v>0</v>
      </c>
      <c r="AB236" s="233">
        <v>0</v>
      </c>
      <c r="AC236" s="233">
        <v>0</v>
      </c>
      <c r="AD236" s="233">
        <v>0</v>
      </c>
      <c r="AE236" s="233">
        <v>1</v>
      </c>
      <c r="AF236" s="233">
        <v>4</v>
      </c>
      <c r="AG236" s="233">
        <v>0</v>
      </c>
      <c r="AH236" s="233">
        <v>4</v>
      </c>
      <c r="AI236" s="233">
        <v>0</v>
      </c>
      <c r="AJ236" s="233">
        <v>0</v>
      </c>
      <c r="AK236" s="233">
        <v>0</v>
      </c>
      <c r="AL236" s="233">
        <v>14</v>
      </c>
      <c r="AM236" s="235">
        <v>18</v>
      </c>
      <c r="AN236" s="234">
        <v>0</v>
      </c>
      <c r="AO236" s="233">
        <v>15</v>
      </c>
      <c r="AP236" s="233">
        <v>8</v>
      </c>
      <c r="AQ236" s="233">
        <v>0</v>
      </c>
      <c r="AR236" s="233">
        <v>14</v>
      </c>
      <c r="AS236" s="233">
        <v>0</v>
      </c>
      <c r="AT236" s="233">
        <v>0</v>
      </c>
      <c r="AU236" s="233">
        <v>0</v>
      </c>
      <c r="AV236" s="233">
        <v>3</v>
      </c>
      <c r="AW236" s="233">
        <v>0</v>
      </c>
      <c r="AX236" s="233">
        <v>0</v>
      </c>
      <c r="AY236" s="233">
        <v>0</v>
      </c>
      <c r="AZ236" s="233">
        <v>5</v>
      </c>
      <c r="BA236" s="233">
        <v>2</v>
      </c>
      <c r="BB236" s="233">
        <v>0</v>
      </c>
      <c r="BC236" s="233">
        <v>13</v>
      </c>
      <c r="BD236" s="233">
        <v>8</v>
      </c>
      <c r="BE236" s="233">
        <v>0</v>
      </c>
      <c r="BF236" s="233">
        <v>0</v>
      </c>
      <c r="BG236" s="233">
        <v>14</v>
      </c>
      <c r="BH236" s="233">
        <v>4</v>
      </c>
      <c r="BI236" s="233">
        <v>3</v>
      </c>
      <c r="BJ236" s="233">
        <v>4</v>
      </c>
      <c r="BK236" s="233">
        <v>0</v>
      </c>
      <c r="BL236" s="233">
        <v>0</v>
      </c>
      <c r="BM236" s="233">
        <v>0</v>
      </c>
      <c r="BN236" s="233">
        <v>0</v>
      </c>
      <c r="BO236" s="233">
        <v>0</v>
      </c>
      <c r="BP236" s="233">
        <v>0</v>
      </c>
      <c r="BQ236" s="233">
        <v>0</v>
      </c>
      <c r="BR236" s="235">
        <v>0</v>
      </c>
      <c r="BS236" s="234">
        <v>0</v>
      </c>
      <c r="BT236" s="233">
        <v>3</v>
      </c>
      <c r="BU236" s="233">
        <v>6</v>
      </c>
      <c r="BV236" s="233">
        <v>0</v>
      </c>
      <c r="BW236" s="233">
        <v>0</v>
      </c>
      <c r="BX236" s="233">
        <v>19</v>
      </c>
      <c r="BY236" s="233">
        <v>32</v>
      </c>
      <c r="BZ236" s="233">
        <v>24</v>
      </c>
      <c r="CA236" s="233">
        <v>25</v>
      </c>
      <c r="CB236" s="233">
        <v>33</v>
      </c>
      <c r="CC236" s="233">
        <v>21</v>
      </c>
      <c r="CD236" s="233">
        <v>0</v>
      </c>
      <c r="CE236" s="233">
        <v>33</v>
      </c>
      <c r="CF236" s="233">
        <v>11</v>
      </c>
      <c r="CG236" s="233">
        <v>2</v>
      </c>
      <c r="CH236" s="233">
        <v>16</v>
      </c>
      <c r="CI236" s="233">
        <v>26</v>
      </c>
      <c r="CJ236" s="233">
        <v>14</v>
      </c>
      <c r="CK236" s="233">
        <v>0</v>
      </c>
      <c r="CL236" s="233">
        <v>3</v>
      </c>
      <c r="CM236" s="233">
        <v>0</v>
      </c>
      <c r="CN236" s="233">
        <v>0</v>
      </c>
      <c r="CO236" s="233">
        <v>0</v>
      </c>
      <c r="CP236" s="233">
        <v>6</v>
      </c>
      <c r="CQ236" s="233">
        <v>1</v>
      </c>
      <c r="CR236" s="233">
        <v>0</v>
      </c>
      <c r="CS236" s="233">
        <v>2</v>
      </c>
      <c r="CT236" s="233">
        <v>14</v>
      </c>
      <c r="CU236" s="235">
        <v>11</v>
      </c>
      <c r="CV236" s="234">
        <v>14</v>
      </c>
      <c r="CW236" s="233">
        <v>12</v>
      </c>
      <c r="CX236" s="233">
        <v>7</v>
      </c>
      <c r="CY236" s="233">
        <v>0</v>
      </c>
      <c r="CZ236" s="233">
        <v>7</v>
      </c>
      <c r="DA236" s="233">
        <v>12</v>
      </c>
      <c r="DB236" s="233">
        <v>7</v>
      </c>
      <c r="DC236" s="233">
        <v>14</v>
      </c>
      <c r="DD236" s="233">
        <v>31</v>
      </c>
      <c r="DE236" s="233">
        <v>11</v>
      </c>
      <c r="DF236" s="233">
        <v>0</v>
      </c>
      <c r="DG236" s="233">
        <v>7</v>
      </c>
      <c r="DH236" s="233">
        <v>8</v>
      </c>
      <c r="DI236" s="233">
        <v>8</v>
      </c>
      <c r="DJ236" s="233">
        <v>18</v>
      </c>
      <c r="DK236" s="233">
        <v>1</v>
      </c>
      <c r="DL236" s="233">
        <v>8</v>
      </c>
      <c r="DM236" s="233">
        <v>0</v>
      </c>
      <c r="DN236" s="233">
        <v>0</v>
      </c>
      <c r="DO236" s="233">
        <v>2</v>
      </c>
      <c r="DP236" s="233">
        <v>16</v>
      </c>
      <c r="DQ236" s="233">
        <v>20</v>
      </c>
      <c r="DR236" s="233">
        <v>26</v>
      </c>
      <c r="DS236" s="233">
        <v>14</v>
      </c>
      <c r="DT236" s="233">
        <v>0</v>
      </c>
      <c r="DU236" s="233">
        <v>23</v>
      </c>
      <c r="DV236" s="233">
        <v>19</v>
      </c>
      <c r="DW236" s="233">
        <v>8</v>
      </c>
      <c r="DX236" s="233">
        <v>8</v>
      </c>
      <c r="DY236" s="233">
        <v>5</v>
      </c>
      <c r="DZ236" s="235">
        <v>0</v>
      </c>
      <c r="EA236" s="234">
        <v>0</v>
      </c>
      <c r="EB236" s="233">
        <v>8</v>
      </c>
      <c r="EC236" s="233">
        <v>4</v>
      </c>
      <c r="ED236" s="233">
        <v>1</v>
      </c>
      <c r="EE236" s="233">
        <v>0</v>
      </c>
      <c r="EF236" s="233">
        <v>0</v>
      </c>
      <c r="EG236" s="233">
        <v>0</v>
      </c>
      <c r="EH236" s="233">
        <v>0</v>
      </c>
      <c r="EI236" s="233">
        <v>0</v>
      </c>
      <c r="EJ236" s="233">
        <v>8</v>
      </c>
      <c r="EK236" s="233">
        <v>4</v>
      </c>
      <c r="EL236" s="233">
        <v>13</v>
      </c>
      <c r="EM236" s="233">
        <v>0</v>
      </c>
      <c r="EN236" s="233">
        <v>0</v>
      </c>
      <c r="EO236" s="233">
        <v>0</v>
      </c>
      <c r="EP236" s="233">
        <v>0</v>
      </c>
      <c r="EQ236" s="233">
        <v>8</v>
      </c>
      <c r="ER236" s="233">
        <v>3</v>
      </c>
      <c r="ES236" s="233">
        <v>2</v>
      </c>
      <c r="ET236" s="233">
        <v>9</v>
      </c>
      <c r="EU236" s="233">
        <v>2</v>
      </c>
      <c r="EV236" s="233">
        <v>0</v>
      </c>
      <c r="EW236" s="233">
        <v>0</v>
      </c>
      <c r="EX236" s="233">
        <v>1</v>
      </c>
      <c r="EY236" s="233">
        <v>3</v>
      </c>
      <c r="EZ236" s="233">
        <v>0</v>
      </c>
      <c r="FA236" s="233">
        <v>0</v>
      </c>
      <c r="FB236" s="233">
        <v>0</v>
      </c>
      <c r="FC236" s="233">
        <v>0</v>
      </c>
      <c r="FD236" s="235">
        <v>0</v>
      </c>
      <c r="FE236" s="232">
        <v>0</v>
      </c>
      <c r="FF236" s="233">
        <v>1</v>
      </c>
      <c r="FG236" s="233">
        <v>4</v>
      </c>
      <c r="FH236" s="233">
        <v>0</v>
      </c>
      <c r="FI236" s="233">
        <v>2</v>
      </c>
      <c r="FJ236" s="233">
        <v>0</v>
      </c>
      <c r="FK236" s="233">
        <v>2</v>
      </c>
      <c r="FL236" s="233">
        <v>1</v>
      </c>
      <c r="FM236" s="233">
        <v>0</v>
      </c>
      <c r="FN236" s="233">
        <v>7</v>
      </c>
      <c r="FO236" s="305">
        <v>0</v>
      </c>
      <c r="FP236" s="305">
        <v>0</v>
      </c>
      <c r="FQ236" s="305">
        <v>0</v>
      </c>
      <c r="FR236" s="305">
        <v>4</v>
      </c>
      <c r="FS236" s="305">
        <v>0</v>
      </c>
      <c r="FT236" s="305">
        <v>2</v>
      </c>
      <c r="FU236" s="305">
        <v>20</v>
      </c>
      <c r="FV236" s="305">
        <v>5</v>
      </c>
      <c r="FW236" s="305">
        <v>0</v>
      </c>
      <c r="FX236" s="305">
        <v>0</v>
      </c>
      <c r="FY236" s="305">
        <v>9</v>
      </c>
      <c r="FZ236" s="305">
        <v>3</v>
      </c>
      <c r="GA236" s="305">
        <v>0</v>
      </c>
      <c r="GB236" s="305">
        <v>0</v>
      </c>
      <c r="GC236" s="305">
        <v>0</v>
      </c>
      <c r="GD236" s="305">
        <v>0</v>
      </c>
      <c r="GE236" s="305">
        <v>0</v>
      </c>
      <c r="GF236" s="305">
        <v>2</v>
      </c>
      <c r="GG236" s="305">
        <v>9</v>
      </c>
      <c r="GH236" s="305">
        <v>16</v>
      </c>
      <c r="GI236" s="351">
        <v>23</v>
      </c>
      <c r="GJ236" s="352">
        <v>20</v>
      </c>
      <c r="GK236" s="305">
        <v>24</v>
      </c>
      <c r="GL236" s="305">
        <v>0</v>
      </c>
      <c r="GM236" s="305">
        <v>21</v>
      </c>
      <c r="GN236" s="305">
        <v>4</v>
      </c>
      <c r="GO236" s="305">
        <v>8</v>
      </c>
      <c r="GP236" s="305">
        <v>27</v>
      </c>
      <c r="GQ236" s="305">
        <v>16</v>
      </c>
      <c r="GR236" s="305">
        <v>24</v>
      </c>
      <c r="GS236" s="305">
        <v>0</v>
      </c>
      <c r="GT236" s="305">
        <v>6</v>
      </c>
      <c r="GU236" s="305">
        <v>21</v>
      </c>
      <c r="GV236" s="305">
        <v>14</v>
      </c>
      <c r="GW236" s="305">
        <v>14</v>
      </c>
      <c r="GX236" s="305">
        <v>8</v>
      </c>
      <c r="GY236" s="305">
        <v>3</v>
      </c>
      <c r="GZ236" s="305">
        <v>0</v>
      </c>
      <c r="HA236" s="305">
        <v>8</v>
      </c>
      <c r="HB236" s="305">
        <v>6</v>
      </c>
      <c r="HC236" s="305">
        <v>11</v>
      </c>
      <c r="HD236" s="305">
        <v>7</v>
      </c>
      <c r="HE236" s="305">
        <v>0</v>
      </c>
      <c r="HF236" s="305">
        <v>3</v>
      </c>
      <c r="HG236" s="305">
        <v>0</v>
      </c>
      <c r="HH236" s="305">
        <v>0</v>
      </c>
      <c r="HI236" s="305">
        <v>2</v>
      </c>
      <c r="HJ236" s="305">
        <v>0</v>
      </c>
      <c r="HK236" s="305">
        <v>2</v>
      </c>
      <c r="HL236" s="305">
        <v>12</v>
      </c>
      <c r="HM236" s="356">
        <v>2</v>
      </c>
      <c r="HN236" s="352">
        <v>0</v>
      </c>
      <c r="HO236" s="305">
        <v>4</v>
      </c>
      <c r="HP236" s="305">
        <v>2</v>
      </c>
      <c r="HQ236" s="305">
        <v>4</v>
      </c>
      <c r="HR236" s="305">
        <v>2</v>
      </c>
      <c r="HS236" s="305">
        <v>4</v>
      </c>
      <c r="HT236" s="305">
        <v>1</v>
      </c>
      <c r="HU236" s="305">
        <v>0</v>
      </c>
      <c r="HV236" s="305">
        <v>0</v>
      </c>
      <c r="HW236" s="305">
        <v>0</v>
      </c>
      <c r="HX236" s="305">
        <v>3</v>
      </c>
      <c r="HY236" s="305">
        <v>0</v>
      </c>
      <c r="HZ236" s="305">
        <v>0</v>
      </c>
      <c r="IA236" s="305">
        <v>0</v>
      </c>
      <c r="IB236" s="305">
        <v>0</v>
      </c>
      <c r="IC236" s="305">
        <v>0</v>
      </c>
      <c r="ID236" s="305">
        <v>12</v>
      </c>
      <c r="IE236" s="305">
        <v>4</v>
      </c>
      <c r="IF236" s="305">
        <v>6</v>
      </c>
      <c r="IG236" s="305">
        <v>9</v>
      </c>
      <c r="IH236" s="305">
        <v>14</v>
      </c>
      <c r="II236" s="305">
        <v>0</v>
      </c>
      <c r="IJ236" s="305">
        <v>0</v>
      </c>
      <c r="IK236" s="305">
        <v>0</v>
      </c>
      <c r="IL236" s="305">
        <v>0</v>
      </c>
      <c r="IM236" s="305">
        <v>0</v>
      </c>
      <c r="IN236" s="305">
        <v>4</v>
      </c>
      <c r="IO236" s="305">
        <v>9</v>
      </c>
      <c r="IP236" s="305">
        <v>0</v>
      </c>
      <c r="IQ236" s="305">
        <v>16</v>
      </c>
      <c r="IR236" s="351">
        <v>1</v>
      </c>
      <c r="IS236" s="352">
        <v>2</v>
      </c>
      <c r="IT236" s="305">
        <v>2</v>
      </c>
      <c r="IU236" s="305">
        <v>0</v>
      </c>
      <c r="IV236" s="305">
        <v>0</v>
      </c>
      <c r="IW236" s="305">
        <v>0</v>
      </c>
      <c r="IX236" s="305">
        <v>4</v>
      </c>
      <c r="IY236" s="305">
        <v>0</v>
      </c>
      <c r="IZ236" s="305">
        <v>0</v>
      </c>
      <c r="JA236" s="305">
        <v>6</v>
      </c>
      <c r="JB236" s="305">
        <v>9</v>
      </c>
      <c r="JC236" s="305">
        <v>0</v>
      </c>
      <c r="JD236" s="305">
        <v>0</v>
      </c>
      <c r="JE236" s="305">
        <v>22</v>
      </c>
      <c r="JF236" s="305">
        <v>30</v>
      </c>
      <c r="JG236" s="305">
        <v>6</v>
      </c>
      <c r="JH236" s="305">
        <v>3</v>
      </c>
      <c r="JI236" s="305">
        <v>0</v>
      </c>
      <c r="JJ236" s="305">
        <v>0</v>
      </c>
      <c r="JK236" s="305">
        <v>0</v>
      </c>
      <c r="JL236" s="305">
        <v>1</v>
      </c>
      <c r="JM236" s="305">
        <v>2</v>
      </c>
      <c r="JN236" s="305">
        <v>0</v>
      </c>
      <c r="JO236" s="305">
        <v>0</v>
      </c>
      <c r="JP236" s="305">
        <v>2</v>
      </c>
      <c r="JQ236" s="305">
        <v>0</v>
      </c>
      <c r="JR236" s="305">
        <v>0</v>
      </c>
      <c r="JS236" s="305">
        <v>0</v>
      </c>
      <c r="JT236" s="305">
        <v>0</v>
      </c>
      <c r="JU236" s="305">
        <v>3</v>
      </c>
      <c r="JV236" s="305">
        <v>6</v>
      </c>
      <c r="JW236" s="356">
        <v>1</v>
      </c>
      <c r="JX236" s="352">
        <v>0</v>
      </c>
      <c r="JY236" s="305">
        <v>0</v>
      </c>
      <c r="JZ236" s="305">
        <v>0</v>
      </c>
      <c r="KA236" s="305">
        <v>5</v>
      </c>
      <c r="KB236" s="305">
        <v>23</v>
      </c>
      <c r="KC236" s="305">
        <v>29</v>
      </c>
      <c r="KD236" s="305">
        <v>20</v>
      </c>
      <c r="KE236" s="305">
        <v>3</v>
      </c>
      <c r="KF236" s="305">
        <v>0</v>
      </c>
      <c r="KG236" s="305">
        <v>3</v>
      </c>
      <c r="KH236" s="305">
        <v>3</v>
      </c>
      <c r="KI236" s="305">
        <v>5</v>
      </c>
      <c r="KJ236" s="305">
        <v>2</v>
      </c>
      <c r="KK236" s="305">
        <v>1</v>
      </c>
      <c r="KL236" s="305">
        <v>0</v>
      </c>
      <c r="KM236" s="305">
        <v>0</v>
      </c>
      <c r="KN236" s="305">
        <v>0</v>
      </c>
      <c r="KO236" s="305">
        <v>0</v>
      </c>
      <c r="KP236" s="305">
        <v>2</v>
      </c>
      <c r="KQ236" s="305">
        <v>7</v>
      </c>
      <c r="KR236" s="305">
        <v>1</v>
      </c>
      <c r="KS236" s="305">
        <v>0</v>
      </c>
      <c r="KT236" s="305">
        <v>0</v>
      </c>
      <c r="KU236" s="305">
        <v>0</v>
      </c>
      <c r="KV236" s="305">
        <v>2</v>
      </c>
      <c r="KW236" s="305">
        <v>0</v>
      </c>
      <c r="KX236" s="305">
        <v>0</v>
      </c>
      <c r="KY236" s="305">
        <v>2</v>
      </c>
      <c r="KZ236" s="305">
        <v>0</v>
      </c>
      <c r="LA236" s="356">
        <v>0</v>
      </c>
      <c r="LB236" s="352">
        <v>16</v>
      </c>
      <c r="LC236" s="305">
        <v>10</v>
      </c>
      <c r="LD236" s="305">
        <v>11</v>
      </c>
      <c r="LE236" s="305">
        <v>29</v>
      </c>
      <c r="LF236" s="305">
        <v>16</v>
      </c>
      <c r="LG236" s="305">
        <v>0</v>
      </c>
      <c r="LH236" s="305">
        <v>0</v>
      </c>
      <c r="LI236" s="305">
        <v>18</v>
      </c>
      <c r="LJ236" s="305">
        <v>22</v>
      </c>
      <c r="LK236" s="305">
        <v>27</v>
      </c>
      <c r="LL236" s="305">
        <v>14</v>
      </c>
      <c r="LM236" s="305">
        <v>11</v>
      </c>
      <c r="LN236" s="305">
        <v>5</v>
      </c>
      <c r="LO236" s="305">
        <v>0</v>
      </c>
      <c r="LP236" s="305">
        <v>0</v>
      </c>
      <c r="LQ236" s="305">
        <v>12</v>
      </c>
      <c r="LR236" s="305">
        <v>4</v>
      </c>
      <c r="LS236" s="305">
        <v>2</v>
      </c>
      <c r="LT236" s="305">
        <v>9</v>
      </c>
      <c r="LU236" s="305">
        <v>1</v>
      </c>
      <c r="LV236" s="305">
        <v>0</v>
      </c>
      <c r="LW236" s="305">
        <v>7</v>
      </c>
      <c r="LX236" s="305">
        <v>4</v>
      </c>
      <c r="LY236" s="305">
        <v>6</v>
      </c>
      <c r="LZ236" s="305">
        <v>1</v>
      </c>
      <c r="MA236" s="305">
        <v>0</v>
      </c>
      <c r="MB236" s="305">
        <v>0</v>
      </c>
      <c r="MC236" s="305">
        <v>0</v>
      </c>
      <c r="MD236" s="305">
        <v>0</v>
      </c>
      <c r="ME236" s="305">
        <v>0</v>
      </c>
      <c r="MF236" s="356">
        <v>6</v>
      </c>
      <c r="MG236" s="352">
        <v>8</v>
      </c>
      <c r="MH236" s="345">
        <v>0</v>
      </c>
      <c r="MI236" s="345">
        <v>0</v>
      </c>
      <c r="MJ236" s="345">
        <v>0</v>
      </c>
      <c r="MK236" s="345">
        <v>3</v>
      </c>
      <c r="ML236" s="345">
        <v>16</v>
      </c>
      <c r="MM236" s="345">
        <v>16</v>
      </c>
      <c r="MN236" s="345">
        <v>8</v>
      </c>
      <c r="MO236" s="345">
        <v>3</v>
      </c>
      <c r="MP236" s="345">
        <v>0</v>
      </c>
      <c r="MQ236" s="345">
        <v>0</v>
      </c>
      <c r="MR236" s="345">
        <v>4</v>
      </c>
      <c r="MS236" s="345">
        <v>2</v>
      </c>
      <c r="MT236" s="345">
        <v>1</v>
      </c>
      <c r="MU236" s="345">
        <v>0</v>
      </c>
      <c r="MV236" s="345">
        <v>6</v>
      </c>
      <c r="MW236" s="345">
        <v>0</v>
      </c>
      <c r="MX236" s="345">
        <v>0</v>
      </c>
      <c r="MY236" s="345">
        <v>0</v>
      </c>
      <c r="MZ236" s="345">
        <v>2</v>
      </c>
      <c r="NA236" s="345">
        <v>0</v>
      </c>
      <c r="NB236" s="345">
        <v>2</v>
      </c>
      <c r="NC236" s="345">
        <v>3</v>
      </c>
      <c r="ND236" s="345">
        <v>0</v>
      </c>
      <c r="NE236" s="345">
        <v>0</v>
      </c>
      <c r="NF236" s="345">
        <v>11</v>
      </c>
      <c r="NG236" s="345">
        <v>2</v>
      </c>
      <c r="NH236" s="345">
        <v>0</v>
      </c>
      <c r="NI236" s="345">
        <v>2</v>
      </c>
      <c r="NJ236" s="423">
        <v>0</v>
      </c>
      <c r="NK236" s="352">
        <v>0</v>
      </c>
      <c r="NL236" s="345">
        <v>0</v>
      </c>
      <c r="NM236" s="345">
        <v>2</v>
      </c>
      <c r="NN236" s="345">
        <v>3</v>
      </c>
      <c r="NO236" s="345">
        <v>0</v>
      </c>
      <c r="NP236" s="345">
        <v>0</v>
      </c>
      <c r="NQ236" s="345">
        <v>0</v>
      </c>
      <c r="NR236" s="345">
        <v>0</v>
      </c>
      <c r="NS236" s="345">
        <v>0</v>
      </c>
      <c r="NT236" s="345">
        <v>0</v>
      </c>
      <c r="NU236" s="345">
        <v>0</v>
      </c>
      <c r="NV236" s="345">
        <v>0</v>
      </c>
      <c r="NW236" s="345">
        <v>0</v>
      </c>
      <c r="NX236" s="345">
        <v>0</v>
      </c>
      <c r="NY236" s="345">
        <v>0</v>
      </c>
      <c r="NZ236" s="345">
        <v>0</v>
      </c>
      <c r="OA236" s="345">
        <v>0</v>
      </c>
      <c r="OB236" s="345">
        <v>0</v>
      </c>
      <c r="OC236" s="345">
        <v>0</v>
      </c>
      <c r="OD236" s="345">
        <v>0</v>
      </c>
      <c r="OE236" s="345">
        <v>0</v>
      </c>
      <c r="OF236" s="345">
        <v>0</v>
      </c>
      <c r="OG236" s="345">
        <v>0</v>
      </c>
      <c r="OH236" s="345">
        <v>0</v>
      </c>
      <c r="OI236" s="345">
        <v>0</v>
      </c>
      <c r="OJ236" s="345">
        <v>0</v>
      </c>
      <c r="OK236" s="345">
        <v>0</v>
      </c>
      <c r="OL236" s="345">
        <v>0</v>
      </c>
      <c r="OM236" s="345">
        <v>0</v>
      </c>
      <c r="ON236" s="345">
        <v>0</v>
      </c>
      <c r="OO236" s="423">
        <v>0</v>
      </c>
      <c r="OP236" s="256">
        <v>3</v>
      </c>
      <c r="OQ236" s="257">
        <v>0</v>
      </c>
      <c r="OR236" s="257">
        <v>0</v>
      </c>
      <c r="OS236" s="257">
        <v>0</v>
      </c>
      <c r="OT236" s="257">
        <v>0</v>
      </c>
      <c r="OU236" s="257">
        <v>0</v>
      </c>
      <c r="OV236" s="257">
        <v>0</v>
      </c>
      <c r="OW236" s="257">
        <v>0</v>
      </c>
      <c r="OX236" s="257">
        <v>1</v>
      </c>
      <c r="OY236" s="257">
        <v>0</v>
      </c>
      <c r="OZ236" s="257">
        <v>0</v>
      </c>
      <c r="PA236" s="257">
        <v>0</v>
      </c>
      <c r="PB236" s="257">
        <v>0</v>
      </c>
      <c r="PC236" s="257">
        <v>4</v>
      </c>
      <c r="PD236" s="257">
        <v>0</v>
      </c>
      <c r="PE236" s="257">
        <v>0</v>
      </c>
      <c r="PF236" s="257">
        <v>0</v>
      </c>
      <c r="PG236" s="257">
        <v>0</v>
      </c>
      <c r="PH236" s="257">
        <v>0</v>
      </c>
      <c r="PI236" s="257">
        <v>0</v>
      </c>
      <c r="PJ236" s="257">
        <v>0</v>
      </c>
      <c r="PK236" s="257">
        <v>0</v>
      </c>
      <c r="PL236" s="257">
        <v>0</v>
      </c>
      <c r="PM236" s="257">
        <v>0</v>
      </c>
      <c r="PN236" s="257">
        <v>0</v>
      </c>
      <c r="PO236" s="257">
        <v>0</v>
      </c>
      <c r="PP236" s="257">
        <v>0</v>
      </c>
      <c r="PQ236" s="257">
        <v>0</v>
      </c>
      <c r="PR236" s="257">
        <v>2</v>
      </c>
      <c r="PS236" s="257">
        <v>12</v>
      </c>
      <c r="PT236" s="258">
        <v>4</v>
      </c>
      <c r="PU236" s="256">
        <v>2</v>
      </c>
      <c r="PV236" s="257">
        <v>0</v>
      </c>
      <c r="PW236" s="257">
        <v>0</v>
      </c>
      <c r="PX236" s="257">
        <v>0</v>
      </c>
      <c r="PY236" s="257">
        <v>0</v>
      </c>
      <c r="PZ236" s="257">
        <v>0</v>
      </c>
      <c r="QA236" s="257">
        <v>2</v>
      </c>
      <c r="QB236" s="257">
        <v>6</v>
      </c>
      <c r="QC236" s="257">
        <v>3</v>
      </c>
      <c r="QD236" s="257">
        <v>0</v>
      </c>
      <c r="QE236" s="257">
        <v>9</v>
      </c>
      <c r="QF236" s="257">
        <v>7</v>
      </c>
      <c r="QG236" s="257">
        <v>2</v>
      </c>
      <c r="QH236" s="257">
        <v>0</v>
      </c>
      <c r="QI236" s="257">
        <v>7</v>
      </c>
      <c r="QJ236" s="257">
        <v>1</v>
      </c>
      <c r="QK236" s="257">
        <v>0</v>
      </c>
      <c r="QL236" s="257">
        <v>3</v>
      </c>
      <c r="QM236" s="257">
        <v>3</v>
      </c>
      <c r="QN236" s="257">
        <v>16</v>
      </c>
      <c r="QO236" s="257">
        <v>8</v>
      </c>
      <c r="QP236" s="257">
        <v>5</v>
      </c>
      <c r="QQ236" s="257">
        <v>0</v>
      </c>
      <c r="QR236" s="257">
        <v>0</v>
      </c>
      <c r="QS236" s="257">
        <v>4</v>
      </c>
      <c r="QT236" s="257">
        <v>3</v>
      </c>
      <c r="QU236" s="257">
        <v>2</v>
      </c>
      <c r="QV236" s="258">
        <v>2</v>
      </c>
      <c r="QW236" s="256">
        <v>6</v>
      </c>
      <c r="QX236" s="257">
        <v>4</v>
      </c>
      <c r="QY236" s="257">
        <v>0</v>
      </c>
      <c r="QZ236" s="257">
        <v>2</v>
      </c>
      <c r="RA236" s="257">
        <v>7</v>
      </c>
      <c r="RB236" s="257">
        <v>15</v>
      </c>
      <c r="RC236" s="257">
        <v>0</v>
      </c>
      <c r="RD236" s="257">
        <v>10</v>
      </c>
      <c r="RE236" s="257">
        <v>24</v>
      </c>
      <c r="RF236" s="257">
        <v>0</v>
      </c>
      <c r="RG236" s="257">
        <v>28</v>
      </c>
      <c r="RH236" s="257">
        <v>19</v>
      </c>
      <c r="RI236" s="257">
        <v>9</v>
      </c>
      <c r="RJ236" s="257">
        <v>8</v>
      </c>
      <c r="RK236" s="257">
        <v>2</v>
      </c>
      <c r="RL236" s="257">
        <v>0</v>
      </c>
      <c r="RM236" s="257">
        <v>0</v>
      </c>
      <c r="RN236" s="257">
        <v>3</v>
      </c>
      <c r="RO236" s="257">
        <v>0</v>
      </c>
      <c r="RP236" s="257">
        <v>6</v>
      </c>
      <c r="RQ236" s="257">
        <v>1</v>
      </c>
      <c r="RR236" s="257">
        <v>0</v>
      </c>
      <c r="RS236" s="257">
        <v>0</v>
      </c>
      <c r="RT236" s="257">
        <v>0</v>
      </c>
      <c r="RU236" s="257">
        <v>0</v>
      </c>
      <c r="RV236" s="257">
        <v>0</v>
      </c>
      <c r="RW236" s="257">
        <v>4</v>
      </c>
      <c r="RX236" s="257">
        <v>4</v>
      </c>
      <c r="RY236" s="257">
        <v>0</v>
      </c>
      <c r="RZ236" s="257">
        <v>0</v>
      </c>
      <c r="SA236" s="258">
        <v>0</v>
      </c>
      <c r="SB236" s="256">
        <v>12</v>
      </c>
      <c r="SC236" s="257">
        <v>0</v>
      </c>
      <c r="SD236" s="257">
        <v>0</v>
      </c>
      <c r="SE236" s="257">
        <v>0</v>
      </c>
      <c r="SF236" s="257">
        <v>0</v>
      </c>
      <c r="SG236" s="257">
        <v>0</v>
      </c>
      <c r="SH236" s="257">
        <v>0</v>
      </c>
      <c r="SI236" s="257">
        <v>0</v>
      </c>
      <c r="SJ236" s="257">
        <v>0</v>
      </c>
      <c r="SK236" s="257">
        <v>0</v>
      </c>
      <c r="SL236" s="257">
        <v>0</v>
      </c>
      <c r="SM236" s="257">
        <v>0</v>
      </c>
      <c r="SN236" s="257">
        <v>0</v>
      </c>
      <c r="SO236" s="257">
        <v>0</v>
      </c>
      <c r="SP236" s="257">
        <v>0</v>
      </c>
      <c r="SQ236" s="257">
        <v>0</v>
      </c>
      <c r="SR236" s="257">
        <v>0</v>
      </c>
      <c r="SS236" s="257">
        <v>0</v>
      </c>
      <c r="ST236" s="257">
        <v>0</v>
      </c>
      <c r="SU236" s="257">
        <v>0</v>
      </c>
      <c r="SV236" s="257">
        <v>0</v>
      </c>
      <c r="SW236" s="257">
        <v>0</v>
      </c>
      <c r="SX236" s="257">
        <v>0</v>
      </c>
      <c r="SY236" s="257">
        <v>0</v>
      </c>
      <c r="SZ236" s="257">
        <v>0</v>
      </c>
      <c r="TA236" s="257">
        <v>0</v>
      </c>
      <c r="TB236" s="257">
        <v>0</v>
      </c>
      <c r="TC236" s="257">
        <v>0</v>
      </c>
      <c r="TD236" s="257">
        <v>0</v>
      </c>
      <c r="TE236" s="258">
        <v>0</v>
      </c>
      <c r="TF236" s="256">
        <v>0</v>
      </c>
      <c r="TG236" s="257">
        <v>0</v>
      </c>
      <c r="TH236" s="257">
        <v>0</v>
      </c>
      <c r="TI236" s="257">
        <v>0</v>
      </c>
      <c r="TJ236" s="257">
        <v>0</v>
      </c>
      <c r="TK236" s="257">
        <v>6</v>
      </c>
      <c r="TL236" s="257">
        <v>0</v>
      </c>
      <c r="TM236" s="257">
        <v>0</v>
      </c>
      <c r="TN236" s="257">
        <v>0</v>
      </c>
      <c r="TO236" s="257">
        <v>0</v>
      </c>
      <c r="TP236" s="257">
        <v>0</v>
      </c>
      <c r="TQ236" s="257">
        <v>0</v>
      </c>
      <c r="TR236" s="257">
        <v>0</v>
      </c>
      <c r="TS236" s="257">
        <v>0</v>
      </c>
      <c r="TT236" s="257">
        <v>0</v>
      </c>
      <c r="TU236" s="257">
        <v>0</v>
      </c>
      <c r="TV236" s="257">
        <v>0</v>
      </c>
      <c r="TW236" s="257">
        <v>0</v>
      </c>
      <c r="TX236" s="257">
        <v>0</v>
      </c>
      <c r="TY236" s="257">
        <v>0</v>
      </c>
      <c r="TZ236" s="257">
        <v>0</v>
      </c>
      <c r="UA236" s="257">
        <v>0</v>
      </c>
      <c r="UB236" s="257">
        <v>16</v>
      </c>
      <c r="UC236" s="257">
        <v>17</v>
      </c>
      <c r="UD236" s="257">
        <v>0</v>
      </c>
      <c r="UE236" s="257">
        <v>0</v>
      </c>
      <c r="UF236" s="257">
        <v>17</v>
      </c>
      <c r="UG236" s="257">
        <v>2</v>
      </c>
      <c r="UH236" s="257">
        <v>2</v>
      </c>
      <c r="UI236" s="257">
        <v>1</v>
      </c>
      <c r="UJ236" s="258">
        <v>1</v>
      </c>
      <c r="UK236" s="256">
        <v>0</v>
      </c>
      <c r="UL236" s="257">
        <v>0</v>
      </c>
      <c r="UM236" s="257">
        <v>2</v>
      </c>
      <c r="UN236" s="257">
        <v>0</v>
      </c>
      <c r="UO236" s="257">
        <v>5</v>
      </c>
      <c r="UP236" s="257">
        <v>16</v>
      </c>
      <c r="UQ236" s="257">
        <v>2</v>
      </c>
      <c r="UR236" s="257">
        <v>0</v>
      </c>
      <c r="US236" s="257">
        <v>0</v>
      </c>
      <c r="UT236" s="257">
        <v>0</v>
      </c>
      <c r="UU236" s="257">
        <v>0</v>
      </c>
      <c r="UV236" s="257">
        <v>0</v>
      </c>
      <c r="UW236" s="257">
        <v>8</v>
      </c>
      <c r="UX236" s="257">
        <v>0</v>
      </c>
      <c r="UY236" s="257">
        <v>3</v>
      </c>
      <c r="UZ236" s="257">
        <v>0</v>
      </c>
      <c r="VA236" s="257">
        <v>1</v>
      </c>
      <c r="VB236" s="257">
        <v>5</v>
      </c>
      <c r="VC236" s="257">
        <v>13</v>
      </c>
      <c r="VD236" s="257">
        <v>26</v>
      </c>
      <c r="VE236" s="257">
        <v>34</v>
      </c>
      <c r="VF236" s="257">
        <v>0</v>
      </c>
      <c r="VG236" s="257">
        <v>0</v>
      </c>
      <c r="VH236" s="257">
        <v>13</v>
      </c>
      <c r="VI236" s="257">
        <v>0</v>
      </c>
      <c r="VJ236" s="257">
        <v>0</v>
      </c>
      <c r="VK236" s="257">
        <v>0</v>
      </c>
      <c r="VL236" s="257">
        <v>0</v>
      </c>
      <c r="VM236" s="257">
        <v>0</v>
      </c>
      <c r="VN236" s="258">
        <v>0</v>
      </c>
      <c r="VO236" s="256">
        <v>0</v>
      </c>
      <c r="VP236" s="257">
        <v>7</v>
      </c>
      <c r="VQ236" s="257">
        <v>4</v>
      </c>
      <c r="VR236" s="257">
        <v>6</v>
      </c>
      <c r="VS236" s="257">
        <v>17</v>
      </c>
      <c r="VT236" s="257">
        <v>22</v>
      </c>
      <c r="VU236" s="257">
        <v>0</v>
      </c>
      <c r="VV236" s="257">
        <v>19</v>
      </c>
      <c r="VW236" s="257">
        <v>18</v>
      </c>
      <c r="VX236" s="257">
        <v>4</v>
      </c>
      <c r="VY236" s="257">
        <v>6</v>
      </c>
      <c r="VZ236" s="257">
        <v>2</v>
      </c>
      <c r="WA236" s="257">
        <v>0</v>
      </c>
      <c r="WB236" s="257">
        <v>0</v>
      </c>
      <c r="WC236" s="257">
        <v>1</v>
      </c>
      <c r="WD236" s="257">
        <v>1</v>
      </c>
      <c r="WE236" s="257">
        <v>7</v>
      </c>
      <c r="WF236" s="257">
        <v>7</v>
      </c>
      <c r="WG236" s="257">
        <v>2</v>
      </c>
      <c r="WH236" s="257">
        <v>6</v>
      </c>
      <c r="WI236" s="257">
        <v>0</v>
      </c>
      <c r="WJ236" s="257">
        <v>0</v>
      </c>
      <c r="WK236" s="257">
        <v>0</v>
      </c>
      <c r="WL236" s="257">
        <v>0</v>
      </c>
      <c r="WM236" s="257">
        <v>0</v>
      </c>
      <c r="WN236" s="257">
        <v>0</v>
      </c>
      <c r="WO236" s="257">
        <v>0</v>
      </c>
      <c r="WP236" s="257">
        <v>0</v>
      </c>
      <c r="WQ236" s="257">
        <v>14</v>
      </c>
      <c r="WR236" s="257">
        <v>0</v>
      </c>
      <c r="WS236" s="258">
        <v>2</v>
      </c>
      <c r="WT236" s="256">
        <v>1</v>
      </c>
      <c r="WU236" s="257">
        <v>0</v>
      </c>
      <c r="WV236" s="257">
        <v>0</v>
      </c>
      <c r="WW236" s="257">
        <v>0</v>
      </c>
      <c r="WX236" s="257">
        <v>4</v>
      </c>
      <c r="WY236" s="257">
        <v>0</v>
      </c>
      <c r="WZ236" s="257">
        <v>13</v>
      </c>
      <c r="XA236" s="257">
        <v>3</v>
      </c>
      <c r="XB236" s="257">
        <v>6</v>
      </c>
      <c r="XC236" s="257">
        <v>0</v>
      </c>
      <c r="XD236" s="257">
        <v>0</v>
      </c>
      <c r="XE236" s="257">
        <v>9</v>
      </c>
      <c r="XF236" s="257">
        <v>7</v>
      </c>
      <c r="XG236" s="257">
        <v>20</v>
      </c>
      <c r="XH236" s="257">
        <v>17</v>
      </c>
      <c r="XI236" s="257">
        <v>19</v>
      </c>
      <c r="XJ236" s="257">
        <v>0</v>
      </c>
      <c r="XK236" s="257">
        <v>0</v>
      </c>
      <c r="XL236" s="257">
        <v>18</v>
      </c>
      <c r="XM236" s="257">
        <v>8</v>
      </c>
      <c r="XN236" s="257">
        <v>10</v>
      </c>
      <c r="XO236" s="257">
        <v>18</v>
      </c>
      <c r="XP236" s="257">
        <v>20</v>
      </c>
      <c r="XQ236" s="257">
        <v>0</v>
      </c>
      <c r="XR236" s="257">
        <v>0</v>
      </c>
      <c r="XS236" s="257">
        <v>0</v>
      </c>
      <c r="XT236" s="257">
        <v>33</v>
      </c>
      <c r="XU236" s="257">
        <v>25</v>
      </c>
      <c r="XV236" s="257">
        <v>9</v>
      </c>
      <c r="XW236" s="257">
        <v>0</v>
      </c>
      <c r="XX236" s="258">
        <v>0</v>
      </c>
      <c r="XY236" s="256">
        <v>0</v>
      </c>
      <c r="XZ236" s="257">
        <v>5</v>
      </c>
      <c r="YA236" s="257">
        <v>0</v>
      </c>
      <c r="YB236" s="257">
        <v>6</v>
      </c>
      <c r="YC236" s="257">
        <v>0</v>
      </c>
      <c r="YD236" s="257">
        <v>0</v>
      </c>
      <c r="YE236" s="257">
        <v>0</v>
      </c>
      <c r="YF236" s="257">
        <v>0</v>
      </c>
      <c r="YG236" s="257">
        <v>1</v>
      </c>
      <c r="YH236" s="257">
        <v>0</v>
      </c>
      <c r="YI236" s="257">
        <v>2</v>
      </c>
      <c r="YJ236" s="257">
        <v>0</v>
      </c>
      <c r="YK236" s="257">
        <v>0</v>
      </c>
      <c r="YL236" s="257">
        <v>0</v>
      </c>
      <c r="YM236" s="257">
        <v>0</v>
      </c>
      <c r="YN236" s="257">
        <v>0</v>
      </c>
      <c r="YO236" s="257">
        <v>0</v>
      </c>
      <c r="YP236" s="257">
        <v>14</v>
      </c>
      <c r="YQ236" s="257">
        <v>0</v>
      </c>
      <c r="YR236" s="257">
        <v>1</v>
      </c>
      <c r="YS236" s="257">
        <v>0</v>
      </c>
      <c r="YT236" s="257">
        <v>0</v>
      </c>
      <c r="YU236" s="257">
        <v>0</v>
      </c>
      <c r="YV236" s="257">
        <v>4</v>
      </c>
      <c r="YW236" s="257">
        <v>1</v>
      </c>
      <c r="YX236" s="257">
        <v>3</v>
      </c>
      <c r="YY236" s="257">
        <v>0</v>
      </c>
      <c r="YZ236" s="257">
        <v>0</v>
      </c>
      <c r="ZA236" s="257">
        <v>0</v>
      </c>
      <c r="ZB236" s="258">
        <v>0</v>
      </c>
      <c r="ZC236" s="256">
        <v>0</v>
      </c>
      <c r="ZD236" s="257">
        <v>0</v>
      </c>
      <c r="ZE236" s="257">
        <v>0</v>
      </c>
      <c r="ZF236" s="257">
        <v>0</v>
      </c>
      <c r="ZG236" s="257">
        <v>0</v>
      </c>
      <c r="ZH236" s="257">
        <v>0</v>
      </c>
      <c r="ZI236" s="257">
        <v>0</v>
      </c>
      <c r="ZJ236" s="257">
        <v>0</v>
      </c>
      <c r="ZK236" s="257">
        <v>0</v>
      </c>
      <c r="ZL236" s="257">
        <v>0</v>
      </c>
      <c r="ZM236" s="257">
        <v>0</v>
      </c>
      <c r="ZN236" s="257">
        <v>0</v>
      </c>
      <c r="ZO236" s="257">
        <v>0</v>
      </c>
      <c r="ZP236" s="257">
        <v>0</v>
      </c>
      <c r="ZQ236" s="257">
        <v>0</v>
      </c>
      <c r="ZR236" s="257">
        <v>0</v>
      </c>
      <c r="ZS236" s="257">
        <v>0</v>
      </c>
      <c r="ZT236" s="257">
        <v>1</v>
      </c>
      <c r="ZU236" s="257">
        <v>3</v>
      </c>
      <c r="ZV236" s="257">
        <v>0</v>
      </c>
      <c r="ZW236" s="257">
        <v>3</v>
      </c>
      <c r="ZX236" s="257">
        <v>2</v>
      </c>
      <c r="ZY236" s="257">
        <v>3</v>
      </c>
      <c r="ZZ236" s="257">
        <v>1</v>
      </c>
      <c r="AAA236" s="257">
        <v>2</v>
      </c>
      <c r="AAB236" s="257">
        <v>0</v>
      </c>
      <c r="AAC236" s="257">
        <v>0</v>
      </c>
      <c r="AAD236" s="257">
        <v>8</v>
      </c>
      <c r="AAE236" s="257">
        <v>10</v>
      </c>
      <c r="AAF236" s="257">
        <v>11</v>
      </c>
      <c r="AAG236" s="258">
        <v>10</v>
      </c>
      <c r="AAH236" s="256">
        <v>0</v>
      </c>
      <c r="AAI236" s="257">
        <v>0</v>
      </c>
      <c r="AAJ236" s="257">
        <v>0</v>
      </c>
      <c r="AAK236" s="257">
        <v>0</v>
      </c>
      <c r="AAL236" s="257">
        <v>0</v>
      </c>
      <c r="AAM236" s="257">
        <v>0</v>
      </c>
      <c r="AAN236" s="257">
        <v>0</v>
      </c>
      <c r="AAO236" s="257">
        <v>0</v>
      </c>
      <c r="AAP236" s="257">
        <v>0</v>
      </c>
      <c r="AAQ236" s="257">
        <v>0</v>
      </c>
      <c r="AAR236" s="257">
        <v>2</v>
      </c>
      <c r="AAS236" s="257">
        <v>0</v>
      </c>
      <c r="AAT236" s="257">
        <v>0</v>
      </c>
      <c r="AAU236" s="257">
        <v>0</v>
      </c>
      <c r="AAV236" s="257">
        <v>0</v>
      </c>
      <c r="AAW236" s="257">
        <v>1</v>
      </c>
      <c r="AAX236" s="257">
        <v>0</v>
      </c>
      <c r="AAY236" s="257">
        <v>5</v>
      </c>
      <c r="AAZ236" s="257">
        <v>4</v>
      </c>
      <c r="ABA236" s="257">
        <v>2</v>
      </c>
      <c r="ABB236" s="257">
        <v>3</v>
      </c>
      <c r="ABC236" s="257">
        <v>3</v>
      </c>
      <c r="ABD236" s="257">
        <v>0</v>
      </c>
      <c r="ABE236" s="257">
        <v>0</v>
      </c>
      <c r="ABF236" s="257">
        <v>10</v>
      </c>
      <c r="ABG236" s="257">
        <v>0</v>
      </c>
      <c r="ABH236" s="257">
        <v>0</v>
      </c>
      <c r="ABI236" s="257">
        <v>0</v>
      </c>
      <c r="ABJ236" s="257">
        <v>0</v>
      </c>
      <c r="ABK236" s="258">
        <v>0</v>
      </c>
      <c r="ABL236" s="256">
        <v>4</v>
      </c>
      <c r="ABM236" s="257">
        <v>0</v>
      </c>
      <c r="ABN236" s="257">
        <v>3</v>
      </c>
      <c r="ABO236" s="257">
        <v>7</v>
      </c>
      <c r="ABP236" s="257">
        <v>0</v>
      </c>
      <c r="ABQ236" s="257">
        <v>0</v>
      </c>
      <c r="ABR236" s="257">
        <v>1</v>
      </c>
      <c r="ABS236" s="257">
        <v>0</v>
      </c>
      <c r="ABT236" s="257">
        <v>0</v>
      </c>
      <c r="ABU236" s="257">
        <v>0</v>
      </c>
      <c r="ABV236" s="257">
        <v>0</v>
      </c>
      <c r="ABW236" s="257">
        <v>0</v>
      </c>
      <c r="ABX236" s="257">
        <v>0</v>
      </c>
      <c r="ABY236" s="257">
        <v>0</v>
      </c>
      <c r="ABZ236" s="257">
        <v>0</v>
      </c>
      <c r="ACA236" s="257">
        <v>0</v>
      </c>
      <c r="ACB236" s="257">
        <v>1</v>
      </c>
      <c r="ACC236" s="257">
        <v>0</v>
      </c>
      <c r="ACD236" s="257">
        <v>0</v>
      </c>
      <c r="ACE236" s="257">
        <v>0</v>
      </c>
      <c r="ACF236" s="257">
        <v>6</v>
      </c>
      <c r="ACG236" s="257">
        <v>0</v>
      </c>
      <c r="ACH236" s="257">
        <v>0</v>
      </c>
      <c r="ACI236" s="257">
        <v>23</v>
      </c>
      <c r="ACJ236" s="257">
        <v>1</v>
      </c>
      <c r="ACK236" s="257">
        <v>2</v>
      </c>
      <c r="ACL236" s="257">
        <v>1</v>
      </c>
      <c r="ACM236" s="257">
        <v>4</v>
      </c>
      <c r="ACN236" s="257">
        <v>0</v>
      </c>
      <c r="ACO236" s="257">
        <v>8</v>
      </c>
      <c r="ACP236" s="258">
        <v>7</v>
      </c>
      <c r="ACQ236" s="256">
        <v>6</v>
      </c>
      <c r="ACR236" s="257">
        <v>7</v>
      </c>
      <c r="ACS236" s="257">
        <v>12</v>
      </c>
      <c r="ACT236" s="257">
        <v>0</v>
      </c>
      <c r="ACU236" s="257">
        <v>0</v>
      </c>
      <c r="ACV236" s="257">
        <v>16</v>
      </c>
      <c r="ACW236" s="257">
        <v>24</v>
      </c>
      <c r="ACX236" s="257">
        <v>16</v>
      </c>
      <c r="ACY236" s="257">
        <v>3</v>
      </c>
      <c r="ACZ236" s="257">
        <v>6</v>
      </c>
      <c r="ADA236" s="257">
        <v>0</v>
      </c>
      <c r="ADB236" s="257">
        <v>0</v>
      </c>
      <c r="ADC236" s="257">
        <v>10</v>
      </c>
      <c r="ADD236" s="257">
        <v>8</v>
      </c>
      <c r="ADE236" s="257">
        <v>3</v>
      </c>
      <c r="ADF236" s="257">
        <v>2</v>
      </c>
      <c r="ADG236" s="257">
        <v>6</v>
      </c>
      <c r="ADH236" s="257">
        <v>30</v>
      </c>
      <c r="ADI236" s="257">
        <v>0</v>
      </c>
      <c r="ADJ236" s="257">
        <v>26</v>
      </c>
      <c r="ADK236" s="257">
        <v>18</v>
      </c>
      <c r="ADL236" s="257">
        <v>0</v>
      </c>
      <c r="ADM236" s="257">
        <v>3</v>
      </c>
      <c r="ADN236" s="257">
        <v>19</v>
      </c>
      <c r="ADO236" s="257">
        <v>0</v>
      </c>
      <c r="ADP236" s="257">
        <v>0</v>
      </c>
      <c r="ADQ236" s="257">
        <v>21</v>
      </c>
      <c r="ADR236" s="257">
        <v>12</v>
      </c>
      <c r="ADS236" s="257">
        <v>14</v>
      </c>
      <c r="ADT236" s="257">
        <v>7</v>
      </c>
      <c r="ADU236" s="258">
        <v>1</v>
      </c>
      <c r="ADV236" s="256">
        <v>0</v>
      </c>
      <c r="ADW236" s="257">
        <v>0</v>
      </c>
      <c r="ADX236" s="257">
        <v>0</v>
      </c>
      <c r="ADY236" s="257">
        <v>7</v>
      </c>
      <c r="ADZ236" s="257">
        <v>12</v>
      </c>
      <c r="AEA236" s="257">
        <v>2</v>
      </c>
      <c r="AEB236" s="257">
        <v>1</v>
      </c>
      <c r="AEC236" s="257">
        <v>0</v>
      </c>
      <c r="AED236" s="257">
        <v>0</v>
      </c>
      <c r="AEE236" s="257">
        <v>4</v>
      </c>
      <c r="AEF236" s="257">
        <v>11</v>
      </c>
      <c r="AEG236" s="257">
        <v>15</v>
      </c>
      <c r="AEH236" s="257">
        <v>12</v>
      </c>
      <c r="AEI236" s="257">
        <v>8</v>
      </c>
      <c r="AEJ236" s="257">
        <v>7</v>
      </c>
      <c r="AEK236" s="257">
        <v>0</v>
      </c>
      <c r="AEL236" s="257">
        <v>2</v>
      </c>
      <c r="AEM236" s="257">
        <v>0</v>
      </c>
      <c r="AEN236" s="257">
        <v>0</v>
      </c>
      <c r="AEO236" s="257">
        <v>0</v>
      </c>
      <c r="AEP236" s="257">
        <v>1</v>
      </c>
      <c r="AEQ236" s="257">
        <v>0</v>
      </c>
      <c r="AER236" s="257">
        <v>0</v>
      </c>
      <c r="AES236" s="257">
        <v>0</v>
      </c>
      <c r="AET236" s="257">
        <v>2</v>
      </c>
      <c r="AEU236" s="257">
        <v>0</v>
      </c>
      <c r="AEV236" s="257">
        <v>0</v>
      </c>
      <c r="AEW236" s="258">
        <v>0</v>
      </c>
      <c r="AEX236" s="256">
        <v>0</v>
      </c>
      <c r="AEY236" s="257">
        <v>0</v>
      </c>
      <c r="AEZ236" s="257">
        <v>2</v>
      </c>
      <c r="AFA236" s="257">
        <v>6</v>
      </c>
      <c r="AFB236" s="257">
        <v>0</v>
      </c>
      <c r="AFC236" s="257">
        <v>0</v>
      </c>
      <c r="AFD236" s="257">
        <v>0</v>
      </c>
      <c r="AFE236" s="257">
        <v>0</v>
      </c>
      <c r="AFF236" s="257">
        <v>0</v>
      </c>
      <c r="AFG236" s="257">
        <v>8</v>
      </c>
      <c r="AFH236" s="257">
        <v>6</v>
      </c>
      <c r="AFI236" s="257">
        <v>0</v>
      </c>
      <c r="AFJ236" s="257">
        <v>0</v>
      </c>
      <c r="AFK236" s="257">
        <v>1</v>
      </c>
      <c r="AFL236" s="257">
        <v>0</v>
      </c>
      <c r="AFM236" s="257">
        <v>0</v>
      </c>
      <c r="AFN236" s="257">
        <v>4</v>
      </c>
      <c r="AFO236" s="257">
        <v>8</v>
      </c>
      <c r="AFP236" s="257">
        <v>6</v>
      </c>
      <c r="AFQ236" s="257">
        <v>2</v>
      </c>
      <c r="AFR236" s="257">
        <v>7</v>
      </c>
      <c r="AFS236" s="257">
        <v>0</v>
      </c>
      <c r="AFT236" s="257">
        <v>0</v>
      </c>
      <c r="AFU236" s="257">
        <v>0</v>
      </c>
      <c r="AFV236" s="257">
        <v>0</v>
      </c>
      <c r="AFW236" s="257">
        <v>0</v>
      </c>
      <c r="AFX236" s="257">
        <v>0</v>
      </c>
      <c r="AFY236" s="257">
        <v>0</v>
      </c>
      <c r="AFZ236" s="257">
        <v>0</v>
      </c>
      <c r="AGA236" s="257">
        <v>0</v>
      </c>
      <c r="AGB236" s="258">
        <v>0</v>
      </c>
      <c r="AGC236" s="256">
        <v>2</v>
      </c>
      <c r="AGD236" s="257">
        <v>0</v>
      </c>
      <c r="AGE236" s="257">
        <v>19</v>
      </c>
      <c r="AGF236" s="257">
        <v>10</v>
      </c>
      <c r="AGG236" s="257">
        <v>2</v>
      </c>
      <c r="AGH236" s="257">
        <v>0</v>
      </c>
      <c r="AGI236" s="257">
        <v>2</v>
      </c>
      <c r="AGJ236" s="257">
        <v>0</v>
      </c>
      <c r="AGK236" s="257">
        <v>0</v>
      </c>
      <c r="AGL236" s="257">
        <v>0</v>
      </c>
      <c r="AGM236" s="257">
        <v>4</v>
      </c>
      <c r="AGN236" s="257">
        <v>0</v>
      </c>
      <c r="AGO236" s="257">
        <v>0</v>
      </c>
      <c r="AGP236" s="257">
        <v>0</v>
      </c>
      <c r="AGQ236" s="257">
        <v>0</v>
      </c>
      <c r="AGR236" s="257">
        <v>0</v>
      </c>
      <c r="AGS236" s="257">
        <v>1</v>
      </c>
      <c r="AGT236" s="257">
        <v>8</v>
      </c>
      <c r="AGU236" s="257">
        <v>3</v>
      </c>
      <c r="AGV236" s="257">
        <v>0</v>
      </c>
      <c r="AGW236" s="257">
        <v>5</v>
      </c>
      <c r="AGX236" s="257">
        <v>11</v>
      </c>
      <c r="AGY236" s="257">
        <v>5</v>
      </c>
      <c r="AGZ236" s="257">
        <v>0</v>
      </c>
      <c r="AHA236" s="257">
        <v>0</v>
      </c>
      <c r="AHB236" s="257">
        <v>0</v>
      </c>
      <c r="AHC236" s="257">
        <v>0</v>
      </c>
      <c r="AHD236" s="257">
        <v>0</v>
      </c>
      <c r="AHE236" s="257">
        <v>0</v>
      </c>
      <c r="AHF236" s="258">
        <v>0</v>
      </c>
      <c r="AHG236" s="256">
        <v>0</v>
      </c>
      <c r="AHH236" s="257">
        <v>0</v>
      </c>
      <c r="AHI236" s="257">
        <v>0</v>
      </c>
      <c r="AHJ236" s="257">
        <v>0</v>
      </c>
      <c r="AHK236" s="257">
        <v>2</v>
      </c>
      <c r="AHL236" s="257">
        <v>5</v>
      </c>
      <c r="AHM236" s="257">
        <v>1</v>
      </c>
      <c r="AHN236" s="257">
        <v>0</v>
      </c>
      <c r="AHO236" s="257">
        <v>0</v>
      </c>
      <c r="AHP236" s="257">
        <v>0</v>
      </c>
      <c r="AHQ236" s="257">
        <v>0</v>
      </c>
      <c r="AHR236" s="257">
        <v>0</v>
      </c>
      <c r="AHS236" s="257">
        <v>0</v>
      </c>
      <c r="AHT236" s="257">
        <v>0</v>
      </c>
      <c r="AHU236" s="257">
        <v>0</v>
      </c>
      <c r="AHV236" s="257">
        <v>0</v>
      </c>
      <c r="AHW236" s="257">
        <v>0</v>
      </c>
      <c r="AHX236" s="257">
        <v>0</v>
      </c>
      <c r="AHY236" s="257">
        <v>0</v>
      </c>
      <c r="AHZ236" s="257">
        <v>0</v>
      </c>
      <c r="AIA236" s="257">
        <v>0</v>
      </c>
      <c r="AIB236" s="257">
        <v>0</v>
      </c>
      <c r="AIC236" s="257">
        <v>0</v>
      </c>
      <c r="AID236" s="257">
        <v>0</v>
      </c>
      <c r="AIE236" s="257">
        <v>0</v>
      </c>
      <c r="AIF236" s="257">
        <v>5</v>
      </c>
      <c r="AIG236" s="257">
        <v>8</v>
      </c>
      <c r="AIH236" s="257">
        <v>5</v>
      </c>
      <c r="AII236" s="257">
        <v>2</v>
      </c>
      <c r="AIJ236" s="257">
        <v>1</v>
      </c>
      <c r="AIK236" s="258">
        <v>0</v>
      </c>
      <c r="AIL236" s="651">
        <f>[1]集計!G$1060</f>
        <v>0</v>
      </c>
      <c r="AIM236" s="651">
        <f>[1]集計!H$1060</f>
        <v>4</v>
      </c>
      <c r="AIN236" s="651">
        <f>[1]集計!I$1060</f>
        <v>4</v>
      </c>
      <c r="AIO236" s="651">
        <f>[1]集計!J$1060</f>
        <v>0</v>
      </c>
      <c r="AIP236" s="651">
        <f>[1]集計!K$1060</f>
        <v>14</v>
      </c>
      <c r="AIQ236" s="651">
        <f>[1]集計!L$1060</f>
        <v>24</v>
      </c>
      <c r="AIR236" s="651">
        <f>[1]集計!M$1060</f>
        <v>0</v>
      </c>
      <c r="AIS236" s="651">
        <f>[1]集計!N$1060</f>
        <v>0</v>
      </c>
      <c r="AIT236" s="651">
        <f>[1]集計!O$1060</f>
        <v>16</v>
      </c>
      <c r="AIU236" s="651">
        <f>[1]集計!P$1060</f>
        <v>2</v>
      </c>
      <c r="AIV236" s="550">
        <f t="shared" ref="AIV236:AKA236" si="162">SUMIF($C$5:$C$233,"組立",AIV5:AIV233)</f>
        <v>4.2920651762833337</v>
      </c>
      <c r="AIW236" s="595">
        <f t="shared" si="162"/>
        <v>6.2920651762833337</v>
      </c>
      <c r="AIX236" s="550">
        <f t="shared" si="162"/>
        <v>6.2920651762833337</v>
      </c>
      <c r="AIY236" s="550">
        <f t="shared" si="162"/>
        <v>0</v>
      </c>
      <c r="AIZ236" s="550">
        <f t="shared" si="162"/>
        <v>0</v>
      </c>
      <c r="AJA236" s="550">
        <f t="shared" si="162"/>
        <v>6.1460325881416669</v>
      </c>
      <c r="AJB236" s="550">
        <f t="shared" si="162"/>
        <v>3</v>
      </c>
      <c r="AJC236" s="550">
        <f t="shared" si="162"/>
        <v>5.2920651762833337</v>
      </c>
      <c r="AJD236" s="550">
        <f t="shared" si="162"/>
        <v>2.656747074261919</v>
      </c>
      <c r="AJE236" s="550">
        <f t="shared" si="162"/>
        <v>4.7400808326988191</v>
      </c>
      <c r="AJF236" s="550">
        <f t="shared" si="162"/>
        <v>3.6825407351770836</v>
      </c>
      <c r="AJG236" s="550">
        <f t="shared" si="162"/>
        <v>0</v>
      </c>
      <c r="AJH236" s="550">
        <f t="shared" si="162"/>
        <v>2.6825407351770836</v>
      </c>
      <c r="AJI236" s="550">
        <f t="shared" si="162"/>
        <v>3.2190488822124999</v>
      </c>
      <c r="AJJ236" s="550">
        <f t="shared" si="162"/>
        <v>0</v>
      </c>
      <c r="AJK236" s="550">
        <f t="shared" si="162"/>
        <v>0</v>
      </c>
      <c r="AJL236" s="550">
        <f t="shared" si="162"/>
        <v>6.2920651762833337</v>
      </c>
      <c r="AJM236" s="550">
        <f t="shared" si="162"/>
        <v>0</v>
      </c>
      <c r="AJN236" s="550">
        <f t="shared" si="162"/>
        <v>0</v>
      </c>
      <c r="AJO236" s="550">
        <f t="shared" si="162"/>
        <v>0</v>
      </c>
      <c r="AJP236" s="550">
        <f t="shared" si="162"/>
        <v>4.2920651762833337</v>
      </c>
      <c r="AJQ236" s="550">
        <f t="shared" si="162"/>
        <v>0</v>
      </c>
      <c r="AJR236" s="550">
        <f t="shared" si="162"/>
        <v>7.7490593333333324</v>
      </c>
      <c r="AJS236" s="550">
        <f t="shared" si="162"/>
        <v>0</v>
      </c>
      <c r="AJT236" s="550">
        <f t="shared" si="162"/>
        <v>0</v>
      </c>
      <c r="AJU236" s="550">
        <f t="shared" si="162"/>
        <v>0</v>
      </c>
      <c r="AJV236" s="550">
        <f t="shared" si="162"/>
        <v>0</v>
      </c>
      <c r="AJW236" s="550">
        <f t="shared" si="162"/>
        <v>0</v>
      </c>
      <c r="AJX236" s="550">
        <f t="shared" si="162"/>
        <v>8</v>
      </c>
      <c r="AJY236" s="550">
        <f t="shared" si="162"/>
        <v>8</v>
      </c>
      <c r="AJZ236" s="550">
        <f t="shared" si="162"/>
        <v>8</v>
      </c>
      <c r="AKA236" s="550">
        <f t="shared" si="162"/>
        <v>0</v>
      </c>
      <c r="AKB236" s="550">
        <f t="shared" ref="AKB236:ALG236" si="163">SUMIF($C$5:$C$233,"組立",AKB5:AKB233)</f>
        <v>0</v>
      </c>
      <c r="AKC236" s="550">
        <f t="shared" si="163"/>
        <v>15.749059333333332</v>
      </c>
      <c r="AKD236" s="550">
        <f t="shared" si="163"/>
        <v>15.749059333333332</v>
      </c>
      <c r="AKE236" s="550">
        <f t="shared" si="163"/>
        <v>7.7490593333333324</v>
      </c>
      <c r="AKF236" s="550">
        <f t="shared" si="163"/>
        <v>3.8745296666666662</v>
      </c>
      <c r="AKG236" s="550">
        <f t="shared" si="163"/>
        <v>15.1505683148992</v>
      </c>
      <c r="AKH236" s="550">
        <f t="shared" si="163"/>
        <v>4.7965932171474348</v>
      </c>
      <c r="AKI236" s="550">
        <f t="shared" si="163"/>
        <v>0</v>
      </c>
      <c r="AKJ236" s="550">
        <f t="shared" si="163"/>
        <v>6.7524855969551272</v>
      </c>
      <c r="AKK236" s="550">
        <f t="shared" si="163"/>
        <v>0</v>
      </c>
      <c r="AKL236" s="550">
        <f t="shared" si="163"/>
        <v>0</v>
      </c>
      <c r="AKM236" s="550">
        <f t="shared" si="163"/>
        <v>0</v>
      </c>
      <c r="AKN236" s="550">
        <f t="shared" si="163"/>
        <v>0</v>
      </c>
      <c r="AKO236" s="550">
        <f t="shared" si="163"/>
        <v>0</v>
      </c>
      <c r="AKP236" s="550">
        <f t="shared" si="163"/>
        <v>0</v>
      </c>
      <c r="AKQ236" s="550">
        <f t="shared" si="163"/>
        <v>4.8431620833333326</v>
      </c>
      <c r="AKR236" s="550">
        <f t="shared" si="163"/>
        <v>12.843162083333333</v>
      </c>
      <c r="AKS236" s="550">
        <f t="shared" si="163"/>
        <v>16</v>
      </c>
      <c r="AKT236" s="550">
        <f t="shared" si="163"/>
        <v>16</v>
      </c>
      <c r="AKU236" s="550">
        <f t="shared" si="163"/>
        <v>13.811794499999998</v>
      </c>
      <c r="AKV236" s="550">
        <f t="shared" si="163"/>
        <v>0</v>
      </c>
      <c r="AKW236" s="550">
        <f t="shared" si="163"/>
        <v>0</v>
      </c>
      <c r="AKX236" s="550">
        <f t="shared" si="163"/>
        <v>8</v>
      </c>
      <c r="AKY236" s="550">
        <f t="shared" si="163"/>
        <v>7.7490593333333324</v>
      </c>
      <c r="AKZ236" s="550">
        <f t="shared" si="163"/>
        <v>7.7490593333333324</v>
      </c>
      <c r="ALA236" s="550">
        <f t="shared" si="163"/>
        <v>3.7007544907829333</v>
      </c>
      <c r="ALB236" s="550">
        <f t="shared" si="163"/>
        <v>7.4015089815658666</v>
      </c>
      <c r="ALC236" s="550">
        <f t="shared" si="163"/>
        <v>0</v>
      </c>
      <c r="ALD236" s="550">
        <f t="shared" si="163"/>
        <v>0</v>
      </c>
      <c r="ALE236" s="550">
        <f t="shared" si="163"/>
        <v>7.4015089815658666</v>
      </c>
      <c r="ALF236" s="550">
        <f t="shared" si="163"/>
        <v>7.4015089815658666</v>
      </c>
      <c r="ALG236" s="550">
        <f t="shared" si="163"/>
        <v>15.401508981565867</v>
      </c>
      <c r="ALH236" s="550">
        <f t="shared" ref="ALH236:AMM236" si="164">SUMIF($C$5:$C$233,"組立",ALH5:ALH233)</f>
        <v>11.700754490782934</v>
      </c>
      <c r="ALI236" s="550">
        <f t="shared" si="164"/>
        <v>0</v>
      </c>
      <c r="ALJ236" s="550">
        <f t="shared" si="164"/>
        <v>0</v>
      </c>
      <c r="ALK236" s="550">
        <f t="shared" si="164"/>
        <v>0</v>
      </c>
      <c r="ALL236" s="550">
        <f t="shared" si="164"/>
        <v>9.6347261774555406</v>
      </c>
      <c r="ALM236" s="550">
        <f t="shared" si="164"/>
        <v>7.4015089815658666</v>
      </c>
      <c r="ALN236" s="550">
        <f t="shared" si="164"/>
        <v>4.581462891233679</v>
      </c>
      <c r="ALO236" s="550">
        <f t="shared" si="164"/>
        <v>14.449632225523141</v>
      </c>
      <c r="ALP236" s="550">
        <f t="shared" si="164"/>
        <v>4.6259431134786668</v>
      </c>
      <c r="ALQ236" s="550">
        <f t="shared" si="164"/>
        <v>0</v>
      </c>
      <c r="ALR236" s="550">
        <f t="shared" si="164"/>
        <v>4.6259431134786668</v>
      </c>
      <c r="ALS236" s="550">
        <f t="shared" si="164"/>
        <v>4.8173630887277703</v>
      </c>
      <c r="ALT236" s="550">
        <f t="shared" si="164"/>
        <v>5.5511317361743995</v>
      </c>
      <c r="ALU236" s="550">
        <f t="shared" si="164"/>
        <v>9.6347261774555406</v>
      </c>
      <c r="ALV236" s="550">
        <f t="shared" si="164"/>
        <v>9.6347261774555406</v>
      </c>
      <c r="ALW236" s="550">
        <f t="shared" si="164"/>
        <v>9.6347261774555406</v>
      </c>
      <c r="ALX236" s="550">
        <f t="shared" si="164"/>
        <v>0</v>
      </c>
      <c r="ALY236" s="550">
        <f t="shared" si="164"/>
        <v>0</v>
      </c>
      <c r="ALZ236" s="550">
        <f t="shared" si="164"/>
        <v>0</v>
      </c>
      <c r="AMA236" s="550">
        <f t="shared" si="164"/>
        <v>0</v>
      </c>
      <c r="AMB236" s="550">
        <f t="shared" si="164"/>
        <v>0</v>
      </c>
      <c r="AMC236" s="550">
        <f t="shared" si="164"/>
        <v>9.6347261774555406</v>
      </c>
      <c r="AMD236" s="550">
        <f t="shared" si="164"/>
        <v>4.8173630887277703</v>
      </c>
      <c r="AME236" s="550">
        <f t="shared" si="164"/>
        <v>0</v>
      </c>
      <c r="AMF236" s="550">
        <f t="shared" si="164"/>
        <v>0</v>
      </c>
      <c r="AMG236" s="550">
        <f t="shared" si="164"/>
        <v>9.6347261774555406</v>
      </c>
      <c r="AMH236" s="550">
        <f t="shared" si="164"/>
        <v>5.9638028622471193</v>
      </c>
      <c r="AMI236" s="550">
        <f t="shared" si="164"/>
        <v>8.3956448060760422</v>
      </c>
      <c r="AMJ236" s="550">
        <f t="shared" si="164"/>
        <v>6.0217038609097138</v>
      </c>
      <c r="AMK236" s="550">
        <f t="shared" si="164"/>
        <v>6.0217038609097138</v>
      </c>
      <c r="AML236" s="550">
        <f t="shared" si="164"/>
        <v>0</v>
      </c>
      <c r="AMM236" s="550">
        <f t="shared" si="164"/>
        <v>0</v>
      </c>
      <c r="AMN236" s="550">
        <f t="shared" ref="AMN236:ANS236" si="165">SUMIF($C$5:$C$233,"組立",AMN5:AMN233)</f>
        <v>7.2260446330916555</v>
      </c>
      <c r="AMO236" s="550">
        <f t="shared" si="165"/>
        <v>0</v>
      </c>
      <c r="AMP236" s="550">
        <f t="shared" si="165"/>
        <v>0</v>
      </c>
      <c r="AMQ236" s="550">
        <f t="shared" si="165"/>
        <v>0</v>
      </c>
      <c r="AMR236" s="550">
        <f t="shared" si="165"/>
        <v>9.6347261774555406</v>
      </c>
      <c r="AMS236" s="550">
        <f t="shared" si="165"/>
        <v>9.6347261774555406</v>
      </c>
      <c r="AMT236" s="550">
        <f t="shared" si="165"/>
        <v>0</v>
      </c>
      <c r="AMU236" s="550">
        <f t="shared" si="165"/>
        <v>0</v>
      </c>
      <c r="AMV236" s="550">
        <f t="shared" si="165"/>
        <v>0</v>
      </c>
      <c r="AMW236" s="550">
        <f t="shared" si="165"/>
        <v>0</v>
      </c>
      <c r="AMX236" s="550">
        <f t="shared" si="165"/>
        <v>0</v>
      </c>
      <c r="AMY236" s="550">
        <f t="shared" si="165"/>
        <v>0</v>
      </c>
      <c r="AMZ236" s="550">
        <f t="shared" si="165"/>
        <v>0</v>
      </c>
      <c r="ANA236" s="550">
        <f t="shared" si="165"/>
        <v>0</v>
      </c>
      <c r="ANB236" s="550">
        <f t="shared" si="165"/>
        <v>0</v>
      </c>
      <c r="ANC236" s="550">
        <f t="shared" si="165"/>
        <v>0</v>
      </c>
      <c r="AND236" s="550">
        <f t="shared" si="165"/>
        <v>0</v>
      </c>
      <c r="ANE236" s="550">
        <f t="shared" si="165"/>
        <v>0</v>
      </c>
      <c r="ANF236" s="550">
        <f t="shared" si="165"/>
        <v>0</v>
      </c>
      <c r="ANG236" s="550">
        <f t="shared" si="165"/>
        <v>0</v>
      </c>
      <c r="ANH236" s="550">
        <f t="shared" si="165"/>
        <v>0</v>
      </c>
      <c r="ANI236" s="550">
        <f t="shared" si="165"/>
        <v>0</v>
      </c>
      <c r="ANJ236" s="550">
        <f t="shared" si="165"/>
        <v>0</v>
      </c>
      <c r="ANK236" s="550">
        <f t="shared" si="165"/>
        <v>0</v>
      </c>
      <c r="ANL236" s="550">
        <f t="shared" si="165"/>
        <v>0</v>
      </c>
      <c r="ANM236" s="550">
        <f t="shared" si="165"/>
        <v>0</v>
      </c>
      <c r="ANN236" s="550">
        <f t="shared" si="165"/>
        <v>0</v>
      </c>
      <c r="ANO236" s="550">
        <f t="shared" si="165"/>
        <v>0</v>
      </c>
      <c r="ANP236" s="550">
        <f t="shared" si="165"/>
        <v>0</v>
      </c>
      <c r="ANQ236" s="550">
        <f t="shared" si="165"/>
        <v>0</v>
      </c>
      <c r="ANR236" s="550">
        <f t="shared" si="165"/>
        <v>0</v>
      </c>
      <c r="ANS236" s="550">
        <f t="shared" si="165"/>
        <v>0</v>
      </c>
      <c r="ANT236" s="550">
        <f t="shared" ref="ANT236:AOY236" si="166">SUMIF($C$5:$C$233,"組立",ANT5:ANT233)</f>
        <v>0</v>
      </c>
      <c r="ANU236" s="550">
        <f t="shared" si="166"/>
        <v>0</v>
      </c>
      <c r="ANV236" s="550">
        <f t="shared" si="166"/>
        <v>0</v>
      </c>
      <c r="ANW236" s="550">
        <f t="shared" si="166"/>
        <v>0</v>
      </c>
      <c r="ANX236" s="550">
        <f t="shared" si="166"/>
        <v>0</v>
      </c>
      <c r="ANY236" s="550">
        <f t="shared" si="166"/>
        <v>0</v>
      </c>
      <c r="ANZ236" s="550">
        <f t="shared" si="166"/>
        <v>0</v>
      </c>
      <c r="AOA236" s="550">
        <f t="shared" si="166"/>
        <v>0</v>
      </c>
      <c r="AOB236" s="550">
        <f t="shared" si="166"/>
        <v>0</v>
      </c>
      <c r="AOC236" s="550">
        <f t="shared" si="166"/>
        <v>0</v>
      </c>
      <c r="AOD236" s="550">
        <f t="shared" si="166"/>
        <v>0</v>
      </c>
      <c r="AOE236" s="550">
        <f t="shared" si="166"/>
        <v>0</v>
      </c>
      <c r="AOF236" s="550">
        <f t="shared" si="166"/>
        <v>0</v>
      </c>
      <c r="AOG236" s="550">
        <f t="shared" si="166"/>
        <v>0</v>
      </c>
      <c r="AOH236" s="550">
        <f t="shared" si="166"/>
        <v>0</v>
      </c>
      <c r="AOI236" s="550">
        <f t="shared" si="166"/>
        <v>0</v>
      </c>
      <c r="AOJ236" s="550">
        <f t="shared" si="166"/>
        <v>0</v>
      </c>
      <c r="AOK236" s="550">
        <f t="shared" si="166"/>
        <v>0</v>
      </c>
      <c r="AOL236" s="550">
        <f t="shared" si="166"/>
        <v>0</v>
      </c>
      <c r="AOM236" s="550">
        <f t="shared" si="166"/>
        <v>0</v>
      </c>
      <c r="AON236" s="550">
        <f t="shared" si="166"/>
        <v>0</v>
      </c>
      <c r="AOO236" s="550">
        <f t="shared" si="166"/>
        <v>0</v>
      </c>
      <c r="AOP236" s="550">
        <f t="shared" si="166"/>
        <v>0</v>
      </c>
      <c r="AOQ236" s="550">
        <f t="shared" si="166"/>
        <v>0</v>
      </c>
      <c r="AOR236" s="550">
        <f t="shared" si="166"/>
        <v>0</v>
      </c>
      <c r="AOS236" s="550">
        <f t="shared" si="166"/>
        <v>0</v>
      </c>
      <c r="AOT236" s="550">
        <f t="shared" si="166"/>
        <v>0</v>
      </c>
      <c r="AOU236" s="550">
        <f t="shared" si="166"/>
        <v>0</v>
      </c>
      <c r="AOV236" s="550">
        <f t="shared" si="166"/>
        <v>0</v>
      </c>
      <c r="AOW236" s="550">
        <f t="shared" si="166"/>
        <v>0</v>
      </c>
      <c r="AOX236" s="550">
        <f t="shared" si="166"/>
        <v>0</v>
      </c>
      <c r="AOY236" s="550">
        <f t="shared" si="166"/>
        <v>0</v>
      </c>
      <c r="AOZ236" s="550">
        <f t="shared" ref="AOZ236:APW236" si="167">SUMIF($C$5:$C$233,"組立",AOZ5:AOZ233)</f>
        <v>0</v>
      </c>
      <c r="APA236" s="550">
        <f t="shared" si="167"/>
        <v>0</v>
      </c>
      <c r="APB236" s="550">
        <f t="shared" si="167"/>
        <v>0</v>
      </c>
      <c r="APC236" s="550">
        <f t="shared" si="167"/>
        <v>0</v>
      </c>
      <c r="APD236" s="550">
        <f t="shared" si="167"/>
        <v>0</v>
      </c>
      <c r="APE236" s="550">
        <f t="shared" si="167"/>
        <v>0</v>
      </c>
      <c r="APF236" s="550">
        <f t="shared" si="167"/>
        <v>0</v>
      </c>
      <c r="APG236" s="550">
        <f t="shared" si="167"/>
        <v>0</v>
      </c>
      <c r="APH236" s="550">
        <f t="shared" si="167"/>
        <v>0</v>
      </c>
      <c r="API236" s="550">
        <f t="shared" si="167"/>
        <v>0</v>
      </c>
      <c r="APJ236" s="550">
        <f t="shared" si="167"/>
        <v>0</v>
      </c>
      <c r="APK236" s="550">
        <f t="shared" si="167"/>
        <v>0</v>
      </c>
      <c r="APL236" s="550">
        <f t="shared" si="167"/>
        <v>0</v>
      </c>
      <c r="APM236" s="550">
        <f t="shared" si="167"/>
        <v>0</v>
      </c>
      <c r="APN236" s="550">
        <f t="shared" si="167"/>
        <v>0</v>
      </c>
      <c r="APO236" s="550">
        <f t="shared" si="167"/>
        <v>8</v>
      </c>
      <c r="APP236" s="550">
        <f t="shared" si="167"/>
        <v>8</v>
      </c>
      <c r="APQ236" s="550">
        <f t="shared" si="167"/>
        <v>0</v>
      </c>
      <c r="APR236" s="550">
        <f t="shared" si="167"/>
        <v>0</v>
      </c>
      <c r="APS236" s="550">
        <f t="shared" si="167"/>
        <v>8</v>
      </c>
      <c r="APT236" s="550">
        <f t="shared" si="167"/>
        <v>8</v>
      </c>
      <c r="APU236" s="550">
        <f t="shared" si="167"/>
        <v>0</v>
      </c>
      <c r="APV236" s="550">
        <f t="shared" si="167"/>
        <v>0</v>
      </c>
      <c r="APW236" s="550">
        <f t="shared" si="167"/>
        <v>0</v>
      </c>
    </row>
    <row r="237" spans="2:1115" ht="14.25" customHeight="1" thickBot="1">
      <c r="B237" s="188"/>
      <c r="C237" s="188"/>
      <c r="D237" s="189"/>
      <c r="E237" s="32" t="s">
        <v>229</v>
      </c>
      <c r="F237" s="190"/>
      <c r="G237" s="190"/>
      <c r="H237" s="190"/>
      <c r="I237" s="234">
        <v>10</v>
      </c>
      <c r="J237" s="233">
        <v>11</v>
      </c>
      <c r="K237" s="233">
        <v>4</v>
      </c>
      <c r="L237" s="233">
        <v>0</v>
      </c>
      <c r="M237" s="233">
        <v>15</v>
      </c>
      <c r="N237" s="233">
        <v>24</v>
      </c>
      <c r="O237" s="233">
        <v>11</v>
      </c>
      <c r="P237" s="233">
        <v>10</v>
      </c>
      <c r="Q237" s="233">
        <v>8</v>
      </c>
      <c r="R237" s="233">
        <v>0</v>
      </c>
      <c r="S237" s="233">
        <v>0</v>
      </c>
      <c r="T237" s="233">
        <v>0</v>
      </c>
      <c r="U237" s="233">
        <v>0</v>
      </c>
      <c r="V237" s="233">
        <v>0</v>
      </c>
      <c r="W237" s="233">
        <v>0</v>
      </c>
      <c r="X237" s="233">
        <v>22</v>
      </c>
      <c r="Y237" s="233">
        <v>8</v>
      </c>
      <c r="Z237" s="233">
        <v>0</v>
      </c>
      <c r="AA237" s="233">
        <v>2</v>
      </c>
      <c r="AB237" s="233">
        <v>9</v>
      </c>
      <c r="AC237" s="233">
        <v>0</v>
      </c>
      <c r="AD237" s="233">
        <v>0</v>
      </c>
      <c r="AE237" s="233">
        <v>0</v>
      </c>
      <c r="AF237" s="233">
        <v>0</v>
      </c>
      <c r="AG237" s="233">
        <v>0</v>
      </c>
      <c r="AH237" s="233">
        <v>0</v>
      </c>
      <c r="AI237" s="233">
        <v>14</v>
      </c>
      <c r="AJ237" s="233">
        <v>1</v>
      </c>
      <c r="AK237" s="233">
        <v>10</v>
      </c>
      <c r="AL237" s="233">
        <v>14</v>
      </c>
      <c r="AM237" s="235">
        <v>15</v>
      </c>
      <c r="AN237" s="234">
        <v>0</v>
      </c>
      <c r="AO237" s="233">
        <v>38</v>
      </c>
      <c r="AP237" s="233">
        <v>41</v>
      </c>
      <c r="AQ237" s="233">
        <v>38</v>
      </c>
      <c r="AR237" s="233">
        <v>38</v>
      </c>
      <c r="AS237" s="233">
        <v>39</v>
      </c>
      <c r="AT237" s="233">
        <v>24</v>
      </c>
      <c r="AU237" s="233">
        <v>0</v>
      </c>
      <c r="AV237" s="233">
        <v>37</v>
      </c>
      <c r="AW237" s="233">
        <v>30</v>
      </c>
      <c r="AX237" s="233">
        <v>19</v>
      </c>
      <c r="AY237" s="233">
        <v>26</v>
      </c>
      <c r="AZ237" s="233">
        <v>18</v>
      </c>
      <c r="BA237" s="233">
        <v>7</v>
      </c>
      <c r="BB237" s="233">
        <v>0</v>
      </c>
      <c r="BC237" s="233">
        <v>7</v>
      </c>
      <c r="BD237" s="233">
        <v>6</v>
      </c>
      <c r="BE237" s="233">
        <v>14</v>
      </c>
      <c r="BF237" s="233">
        <v>1</v>
      </c>
      <c r="BG237" s="233">
        <v>0</v>
      </c>
      <c r="BH237" s="233">
        <v>0</v>
      </c>
      <c r="BI237" s="233">
        <v>0</v>
      </c>
      <c r="BJ237" s="233">
        <v>0</v>
      </c>
      <c r="BK237" s="233">
        <v>16</v>
      </c>
      <c r="BL237" s="233">
        <v>0</v>
      </c>
      <c r="BM237" s="233">
        <v>3</v>
      </c>
      <c r="BN237" s="233">
        <v>1</v>
      </c>
      <c r="BO237" s="233">
        <v>0</v>
      </c>
      <c r="BP237" s="233">
        <v>0</v>
      </c>
      <c r="BQ237" s="233">
        <v>10</v>
      </c>
      <c r="BR237" s="235">
        <v>3</v>
      </c>
      <c r="BS237" s="234">
        <v>0</v>
      </c>
      <c r="BT237" s="233">
        <v>0</v>
      </c>
      <c r="BU237" s="233">
        <v>0</v>
      </c>
      <c r="BV237" s="233">
        <v>0</v>
      </c>
      <c r="BW237" s="233">
        <v>0</v>
      </c>
      <c r="BX237" s="233">
        <v>2</v>
      </c>
      <c r="BY237" s="233">
        <v>11</v>
      </c>
      <c r="BZ237" s="233">
        <v>7</v>
      </c>
      <c r="CA237" s="233">
        <v>22</v>
      </c>
      <c r="CB237" s="233">
        <v>27</v>
      </c>
      <c r="CC237" s="233">
        <v>29</v>
      </c>
      <c r="CD237" s="233">
        <v>0</v>
      </c>
      <c r="CE237" s="233">
        <v>37</v>
      </c>
      <c r="CF237" s="233">
        <v>45</v>
      </c>
      <c r="CG237" s="233">
        <v>35</v>
      </c>
      <c r="CH237" s="233">
        <v>50</v>
      </c>
      <c r="CI237" s="233">
        <v>52</v>
      </c>
      <c r="CJ237" s="233">
        <v>34</v>
      </c>
      <c r="CK237" s="233">
        <v>0</v>
      </c>
      <c r="CL237" s="233">
        <v>92.5</v>
      </c>
      <c r="CM237" s="233">
        <v>104.5</v>
      </c>
      <c r="CN237" s="233">
        <v>55</v>
      </c>
      <c r="CO237" s="233">
        <v>88.5</v>
      </c>
      <c r="CP237" s="233">
        <v>81</v>
      </c>
      <c r="CQ237" s="233">
        <v>51</v>
      </c>
      <c r="CR237" s="233">
        <v>0</v>
      </c>
      <c r="CS237" s="233">
        <v>72.5</v>
      </c>
      <c r="CT237" s="233">
        <v>61.5</v>
      </c>
      <c r="CU237" s="235">
        <v>30</v>
      </c>
      <c r="CV237" s="234">
        <v>57</v>
      </c>
      <c r="CW237" s="233">
        <v>55</v>
      </c>
      <c r="CX237" s="233">
        <v>35</v>
      </c>
      <c r="CY237" s="233">
        <v>0</v>
      </c>
      <c r="CZ237" s="233">
        <v>33.5</v>
      </c>
      <c r="DA237" s="233">
        <v>33</v>
      </c>
      <c r="DB237" s="233">
        <v>24</v>
      </c>
      <c r="DC237" s="233">
        <v>37</v>
      </c>
      <c r="DD237" s="233">
        <v>17</v>
      </c>
      <c r="DE237" s="233">
        <v>23</v>
      </c>
      <c r="DF237" s="233">
        <v>0</v>
      </c>
      <c r="DG237" s="233">
        <v>22</v>
      </c>
      <c r="DH237" s="233">
        <v>31</v>
      </c>
      <c r="DI237" s="233">
        <v>19</v>
      </c>
      <c r="DJ237" s="233">
        <v>29</v>
      </c>
      <c r="DK237" s="233">
        <v>27</v>
      </c>
      <c r="DL237" s="233">
        <v>18</v>
      </c>
      <c r="DM237" s="233">
        <v>0</v>
      </c>
      <c r="DN237" s="233">
        <v>14</v>
      </c>
      <c r="DO237" s="233">
        <v>11</v>
      </c>
      <c r="DP237" s="233">
        <v>8</v>
      </c>
      <c r="DQ237" s="233">
        <v>24</v>
      </c>
      <c r="DR237" s="233">
        <v>9</v>
      </c>
      <c r="DS237" s="233">
        <v>0</v>
      </c>
      <c r="DT237" s="233">
        <v>0</v>
      </c>
      <c r="DU237" s="233">
        <v>24</v>
      </c>
      <c r="DV237" s="233">
        <v>35</v>
      </c>
      <c r="DW237" s="233">
        <v>36</v>
      </c>
      <c r="DX237" s="233">
        <v>34</v>
      </c>
      <c r="DY237" s="233">
        <v>31</v>
      </c>
      <c r="DZ237" s="235">
        <v>18</v>
      </c>
      <c r="EA237" s="234">
        <v>0</v>
      </c>
      <c r="EB237" s="233">
        <v>35</v>
      </c>
      <c r="EC237" s="233">
        <v>20</v>
      </c>
      <c r="ED237" s="233">
        <v>15</v>
      </c>
      <c r="EE237" s="233">
        <v>18</v>
      </c>
      <c r="EF237" s="233">
        <v>20</v>
      </c>
      <c r="EG237" s="233">
        <v>14</v>
      </c>
      <c r="EH237" s="233">
        <v>0</v>
      </c>
      <c r="EI237" s="233">
        <v>8</v>
      </c>
      <c r="EJ237" s="233">
        <v>10</v>
      </c>
      <c r="EK237" s="233">
        <v>6</v>
      </c>
      <c r="EL237" s="233">
        <v>31</v>
      </c>
      <c r="EM237" s="233">
        <v>0</v>
      </c>
      <c r="EN237" s="233">
        <v>0</v>
      </c>
      <c r="EO237" s="233">
        <v>0</v>
      </c>
      <c r="EP237" s="233">
        <v>9</v>
      </c>
      <c r="EQ237" s="233">
        <v>10</v>
      </c>
      <c r="ER237" s="233">
        <v>4</v>
      </c>
      <c r="ES237" s="233">
        <v>0</v>
      </c>
      <c r="ET237" s="233">
        <v>0</v>
      </c>
      <c r="EU237" s="233">
        <v>4</v>
      </c>
      <c r="EV237" s="233">
        <v>0</v>
      </c>
      <c r="EW237" s="233">
        <v>8</v>
      </c>
      <c r="EX237" s="233">
        <v>0</v>
      </c>
      <c r="EY237" s="233">
        <v>0</v>
      </c>
      <c r="EZ237" s="233">
        <v>0</v>
      </c>
      <c r="FA237" s="233">
        <v>0</v>
      </c>
      <c r="FB237" s="233">
        <v>0</v>
      </c>
      <c r="FC237" s="233">
        <v>0</v>
      </c>
      <c r="FD237" s="235">
        <v>0</v>
      </c>
      <c r="FE237" s="232">
        <v>0</v>
      </c>
      <c r="FF237" s="233">
        <v>0</v>
      </c>
      <c r="FG237" s="233">
        <v>0</v>
      </c>
      <c r="FH237" s="233">
        <v>8</v>
      </c>
      <c r="FI237" s="233">
        <v>0</v>
      </c>
      <c r="FJ237" s="233">
        <v>0</v>
      </c>
      <c r="FK237" s="233">
        <v>16</v>
      </c>
      <c r="FL237" s="233">
        <v>0</v>
      </c>
      <c r="FM237" s="233">
        <v>9</v>
      </c>
      <c r="FN237" s="233">
        <v>8</v>
      </c>
      <c r="FO237" s="305">
        <v>2</v>
      </c>
      <c r="FP237" s="305">
        <v>0</v>
      </c>
      <c r="FQ237" s="305">
        <v>0</v>
      </c>
      <c r="FR237" s="305">
        <v>4</v>
      </c>
      <c r="FS237" s="305">
        <v>2</v>
      </c>
      <c r="FT237" s="305">
        <v>18</v>
      </c>
      <c r="FU237" s="305">
        <v>0</v>
      </c>
      <c r="FV237" s="305">
        <v>15</v>
      </c>
      <c r="FW237" s="305">
        <v>6</v>
      </c>
      <c r="FX237" s="305">
        <v>0</v>
      </c>
      <c r="FY237" s="305">
        <v>18</v>
      </c>
      <c r="FZ237" s="305">
        <v>26</v>
      </c>
      <c r="GA237" s="305">
        <v>24</v>
      </c>
      <c r="GB237" s="305">
        <v>24</v>
      </c>
      <c r="GC237" s="305">
        <v>28</v>
      </c>
      <c r="GD237" s="305">
        <v>6</v>
      </c>
      <c r="GE237" s="305">
        <v>0</v>
      </c>
      <c r="GF237" s="305">
        <v>54</v>
      </c>
      <c r="GG237" s="305">
        <v>18</v>
      </c>
      <c r="GH237" s="305">
        <v>14</v>
      </c>
      <c r="GI237" s="351">
        <v>27</v>
      </c>
      <c r="GJ237" s="352">
        <v>18</v>
      </c>
      <c r="GK237" s="305">
        <v>8</v>
      </c>
      <c r="GL237" s="305">
        <v>0</v>
      </c>
      <c r="GM237" s="305">
        <v>30</v>
      </c>
      <c r="GN237" s="305">
        <v>43</v>
      </c>
      <c r="GO237" s="305">
        <v>30</v>
      </c>
      <c r="GP237" s="305">
        <v>29</v>
      </c>
      <c r="GQ237" s="305">
        <v>33</v>
      </c>
      <c r="GR237" s="305">
        <v>4</v>
      </c>
      <c r="GS237" s="305">
        <v>0</v>
      </c>
      <c r="GT237" s="305">
        <v>36</v>
      </c>
      <c r="GU237" s="305">
        <v>78</v>
      </c>
      <c r="GV237" s="305">
        <v>64</v>
      </c>
      <c r="GW237" s="305">
        <v>39</v>
      </c>
      <c r="GX237" s="305">
        <v>48</v>
      </c>
      <c r="GY237" s="305">
        <v>52</v>
      </c>
      <c r="GZ237" s="305">
        <v>0</v>
      </c>
      <c r="HA237" s="305">
        <v>46</v>
      </c>
      <c r="HB237" s="305">
        <v>60</v>
      </c>
      <c r="HC237" s="305">
        <v>44</v>
      </c>
      <c r="HD237" s="305">
        <v>39</v>
      </c>
      <c r="HE237" s="305">
        <v>28</v>
      </c>
      <c r="HF237" s="305">
        <v>8</v>
      </c>
      <c r="HG237" s="305">
        <v>0</v>
      </c>
      <c r="HH237" s="305">
        <v>0</v>
      </c>
      <c r="HI237" s="305">
        <v>14</v>
      </c>
      <c r="HJ237" s="305">
        <v>12</v>
      </c>
      <c r="HK237" s="305">
        <v>4</v>
      </c>
      <c r="HL237" s="305">
        <v>0</v>
      </c>
      <c r="HM237" s="356">
        <v>0</v>
      </c>
      <c r="HN237" s="352">
        <v>0</v>
      </c>
      <c r="HO237" s="305">
        <v>20</v>
      </c>
      <c r="HP237" s="305">
        <v>35</v>
      </c>
      <c r="HQ237" s="305">
        <v>15</v>
      </c>
      <c r="HR237" s="305">
        <v>20</v>
      </c>
      <c r="HS237" s="305">
        <v>17</v>
      </c>
      <c r="HT237" s="305">
        <v>0</v>
      </c>
      <c r="HU237" s="305">
        <v>0</v>
      </c>
      <c r="HV237" s="305">
        <v>2</v>
      </c>
      <c r="HW237" s="305">
        <v>10</v>
      </c>
      <c r="HX237" s="305">
        <v>0</v>
      </c>
      <c r="HY237" s="305">
        <v>0</v>
      </c>
      <c r="HZ237" s="305">
        <v>0</v>
      </c>
      <c r="IA237" s="305">
        <v>8</v>
      </c>
      <c r="IB237" s="305">
        <v>0</v>
      </c>
      <c r="IC237" s="305">
        <v>8</v>
      </c>
      <c r="ID237" s="305">
        <v>2</v>
      </c>
      <c r="IE237" s="305">
        <v>32</v>
      </c>
      <c r="IF237" s="305">
        <v>21</v>
      </c>
      <c r="IG237" s="305">
        <v>33</v>
      </c>
      <c r="IH237" s="305">
        <v>12</v>
      </c>
      <c r="II237" s="305">
        <v>0</v>
      </c>
      <c r="IJ237" s="305">
        <v>18</v>
      </c>
      <c r="IK237" s="305">
        <v>0</v>
      </c>
      <c r="IL237" s="305">
        <v>0</v>
      </c>
      <c r="IM237" s="305">
        <v>0</v>
      </c>
      <c r="IN237" s="305">
        <v>6</v>
      </c>
      <c r="IO237" s="305">
        <v>1</v>
      </c>
      <c r="IP237" s="305">
        <v>0</v>
      </c>
      <c r="IQ237" s="305">
        <v>34</v>
      </c>
      <c r="IR237" s="351">
        <v>41</v>
      </c>
      <c r="IS237" s="352">
        <v>32</v>
      </c>
      <c r="IT237" s="305">
        <v>52</v>
      </c>
      <c r="IU237" s="305">
        <v>54</v>
      </c>
      <c r="IV237" s="305">
        <v>20</v>
      </c>
      <c r="IW237" s="305">
        <v>0</v>
      </c>
      <c r="IX237" s="305">
        <v>25</v>
      </c>
      <c r="IY237" s="305">
        <v>20</v>
      </c>
      <c r="IZ237" s="305">
        <v>20</v>
      </c>
      <c r="JA237" s="305">
        <v>16</v>
      </c>
      <c r="JB237" s="305">
        <v>2</v>
      </c>
      <c r="JC237" s="305">
        <v>0</v>
      </c>
      <c r="JD237" s="305">
        <v>0</v>
      </c>
      <c r="JE237" s="305">
        <v>12</v>
      </c>
      <c r="JF237" s="305">
        <v>20</v>
      </c>
      <c r="JG237" s="305">
        <v>33</v>
      </c>
      <c r="JH237" s="305">
        <v>30</v>
      </c>
      <c r="JI237" s="305">
        <v>29</v>
      </c>
      <c r="JJ237" s="305">
        <v>14</v>
      </c>
      <c r="JK237" s="305">
        <v>0</v>
      </c>
      <c r="JL237" s="305">
        <v>20</v>
      </c>
      <c r="JM237" s="305">
        <v>43</v>
      </c>
      <c r="JN237" s="305">
        <v>16</v>
      </c>
      <c r="JO237" s="305">
        <v>22</v>
      </c>
      <c r="JP237" s="305">
        <v>14</v>
      </c>
      <c r="JQ237" s="305">
        <v>0</v>
      </c>
      <c r="JR237" s="305">
        <v>0</v>
      </c>
      <c r="JS237" s="305">
        <v>0</v>
      </c>
      <c r="JT237" s="305">
        <v>0</v>
      </c>
      <c r="JU237" s="305">
        <v>4</v>
      </c>
      <c r="JV237" s="305">
        <v>9</v>
      </c>
      <c r="JW237" s="356">
        <v>16</v>
      </c>
      <c r="JX237" s="352">
        <v>0</v>
      </c>
      <c r="JY237" s="305">
        <v>0</v>
      </c>
      <c r="JZ237" s="305">
        <v>0</v>
      </c>
      <c r="KA237" s="305">
        <v>27</v>
      </c>
      <c r="KB237" s="305">
        <v>9</v>
      </c>
      <c r="KC237" s="305">
        <v>4</v>
      </c>
      <c r="KD237" s="305">
        <v>28</v>
      </c>
      <c r="KE237" s="305">
        <v>32</v>
      </c>
      <c r="KF237" s="305">
        <v>0</v>
      </c>
      <c r="KG237" s="305">
        <v>32</v>
      </c>
      <c r="KH237" s="305">
        <v>48</v>
      </c>
      <c r="KI237" s="305">
        <v>59</v>
      </c>
      <c r="KJ237" s="305">
        <v>42</v>
      </c>
      <c r="KK237" s="305">
        <v>33</v>
      </c>
      <c r="KL237" s="305">
        <v>32</v>
      </c>
      <c r="KM237" s="305">
        <v>0</v>
      </c>
      <c r="KN237" s="305">
        <v>12</v>
      </c>
      <c r="KO237" s="305">
        <v>0</v>
      </c>
      <c r="KP237" s="305">
        <v>0</v>
      </c>
      <c r="KQ237" s="305">
        <v>0</v>
      </c>
      <c r="KR237" s="305">
        <v>0</v>
      </c>
      <c r="KS237" s="305">
        <v>0</v>
      </c>
      <c r="KT237" s="305">
        <v>0</v>
      </c>
      <c r="KU237" s="305">
        <v>0</v>
      </c>
      <c r="KV237" s="305">
        <v>7</v>
      </c>
      <c r="KW237" s="305">
        <v>19</v>
      </c>
      <c r="KX237" s="305">
        <v>10</v>
      </c>
      <c r="KY237" s="305">
        <v>8</v>
      </c>
      <c r="KZ237" s="305">
        <v>0</v>
      </c>
      <c r="LA237" s="356">
        <v>0</v>
      </c>
      <c r="LB237" s="352">
        <v>0</v>
      </c>
      <c r="LC237" s="305">
        <v>0</v>
      </c>
      <c r="LD237" s="305">
        <v>4</v>
      </c>
      <c r="LE237" s="305">
        <v>20</v>
      </c>
      <c r="LF237" s="305">
        <v>20</v>
      </c>
      <c r="LG237" s="305">
        <v>12</v>
      </c>
      <c r="LH237" s="305">
        <v>0</v>
      </c>
      <c r="LI237" s="305">
        <v>33</v>
      </c>
      <c r="LJ237" s="305">
        <v>43</v>
      </c>
      <c r="LK237" s="305">
        <v>31</v>
      </c>
      <c r="LL237" s="305">
        <v>47</v>
      </c>
      <c r="LM237" s="305">
        <v>48</v>
      </c>
      <c r="LN237" s="305">
        <v>38</v>
      </c>
      <c r="LO237" s="305">
        <v>0</v>
      </c>
      <c r="LP237" s="305">
        <v>36</v>
      </c>
      <c r="LQ237" s="305">
        <v>50</v>
      </c>
      <c r="LR237" s="305">
        <v>43</v>
      </c>
      <c r="LS237" s="305">
        <v>46</v>
      </c>
      <c r="LT237" s="305">
        <v>58</v>
      </c>
      <c r="LU237" s="305">
        <v>17</v>
      </c>
      <c r="LV237" s="305">
        <v>0</v>
      </c>
      <c r="LW237" s="305">
        <v>52</v>
      </c>
      <c r="LX237" s="305">
        <v>42</v>
      </c>
      <c r="LY237" s="305">
        <v>30</v>
      </c>
      <c r="LZ237" s="305">
        <v>31</v>
      </c>
      <c r="MA237" s="305">
        <v>24</v>
      </c>
      <c r="MB237" s="305">
        <v>0</v>
      </c>
      <c r="MC237" s="305">
        <v>0</v>
      </c>
      <c r="MD237" s="305">
        <v>12</v>
      </c>
      <c r="ME237" s="305">
        <v>0</v>
      </c>
      <c r="MF237" s="356">
        <v>3</v>
      </c>
      <c r="MG237" s="352">
        <v>0</v>
      </c>
      <c r="MH237" s="345">
        <v>0</v>
      </c>
      <c r="MI237" s="345">
        <v>0</v>
      </c>
      <c r="MJ237" s="345">
        <v>0</v>
      </c>
      <c r="MK237" s="345">
        <v>20</v>
      </c>
      <c r="ML237" s="345">
        <v>20</v>
      </c>
      <c r="MM237" s="345">
        <v>5</v>
      </c>
      <c r="MN237" s="345">
        <v>24</v>
      </c>
      <c r="MO237" s="345">
        <v>42</v>
      </c>
      <c r="MP237" s="345">
        <v>0</v>
      </c>
      <c r="MQ237" s="345">
        <v>0</v>
      </c>
      <c r="MR237" s="345">
        <v>24</v>
      </c>
      <c r="MS237" s="345">
        <v>32</v>
      </c>
      <c r="MT237" s="345">
        <v>14</v>
      </c>
      <c r="MU237" s="345">
        <v>20</v>
      </c>
      <c r="MV237" s="345">
        <v>24</v>
      </c>
      <c r="MW237" s="345">
        <v>12</v>
      </c>
      <c r="MX237" s="345">
        <v>0</v>
      </c>
      <c r="MY237" s="345">
        <v>30</v>
      </c>
      <c r="MZ237" s="345">
        <v>23</v>
      </c>
      <c r="NA237" s="345">
        <v>16</v>
      </c>
      <c r="NB237" s="345">
        <v>38</v>
      </c>
      <c r="NC237" s="345">
        <v>0</v>
      </c>
      <c r="ND237" s="345">
        <v>0</v>
      </c>
      <c r="NE237" s="345">
        <v>0</v>
      </c>
      <c r="NF237" s="345">
        <v>0</v>
      </c>
      <c r="NG237" s="345">
        <v>16</v>
      </c>
      <c r="NH237" s="345">
        <v>0</v>
      </c>
      <c r="NI237" s="345">
        <v>0</v>
      </c>
      <c r="NJ237" s="423">
        <v>2</v>
      </c>
      <c r="NK237" s="352">
        <v>0</v>
      </c>
      <c r="NL237" s="345">
        <v>0</v>
      </c>
      <c r="NM237" s="345">
        <v>1</v>
      </c>
      <c r="NN237" s="345">
        <v>16</v>
      </c>
      <c r="NO237" s="345">
        <v>16</v>
      </c>
      <c r="NP237" s="345">
        <v>20</v>
      </c>
      <c r="NQ237" s="345">
        <v>12</v>
      </c>
      <c r="NR237" s="345">
        <v>0</v>
      </c>
      <c r="NS237" s="345">
        <v>0</v>
      </c>
      <c r="NT237" s="345">
        <v>0</v>
      </c>
      <c r="NU237" s="345">
        <v>0</v>
      </c>
      <c r="NV237" s="345">
        <v>0</v>
      </c>
      <c r="NW237" s="345">
        <v>0</v>
      </c>
      <c r="NX237" s="345">
        <v>0</v>
      </c>
      <c r="NY237" s="345">
        <v>0</v>
      </c>
      <c r="NZ237" s="345">
        <v>0</v>
      </c>
      <c r="OA237" s="345">
        <v>1</v>
      </c>
      <c r="OB237" s="345">
        <v>0</v>
      </c>
      <c r="OC237" s="345">
        <v>1</v>
      </c>
      <c r="OD237" s="345">
        <v>7</v>
      </c>
      <c r="OE237" s="345">
        <v>12</v>
      </c>
      <c r="OF237" s="345">
        <v>9</v>
      </c>
      <c r="OG237" s="345">
        <v>0</v>
      </c>
      <c r="OH237" s="345">
        <v>0</v>
      </c>
      <c r="OI237" s="345">
        <v>16</v>
      </c>
      <c r="OJ237" s="345">
        <v>15</v>
      </c>
      <c r="OK237" s="345">
        <v>0</v>
      </c>
      <c r="OL237" s="345">
        <v>0</v>
      </c>
      <c r="OM237" s="345">
        <v>0</v>
      </c>
      <c r="ON237" s="345">
        <v>0</v>
      </c>
      <c r="OO237" s="423">
        <v>11</v>
      </c>
      <c r="OP237" s="256">
        <v>11</v>
      </c>
      <c r="OQ237" s="257">
        <v>7</v>
      </c>
      <c r="OR237" s="257">
        <v>7</v>
      </c>
      <c r="OS237" s="257">
        <v>0</v>
      </c>
      <c r="OT237" s="257">
        <v>0</v>
      </c>
      <c r="OU237" s="257">
        <v>0</v>
      </c>
      <c r="OV237" s="257">
        <v>0</v>
      </c>
      <c r="OW237" s="257">
        <v>0</v>
      </c>
      <c r="OX237" s="257">
        <v>0</v>
      </c>
      <c r="OY237" s="257">
        <v>0</v>
      </c>
      <c r="OZ237" s="257">
        <v>0</v>
      </c>
      <c r="PA237" s="257">
        <v>0</v>
      </c>
      <c r="PB237" s="257">
        <v>0</v>
      </c>
      <c r="PC237" s="257">
        <v>0</v>
      </c>
      <c r="PD237" s="257">
        <v>0</v>
      </c>
      <c r="PE237" s="257">
        <v>0</v>
      </c>
      <c r="PF237" s="257">
        <v>0</v>
      </c>
      <c r="PG237" s="257">
        <v>0</v>
      </c>
      <c r="PH237" s="257">
        <v>0</v>
      </c>
      <c r="PI237" s="257">
        <v>0</v>
      </c>
      <c r="PJ237" s="257">
        <v>0</v>
      </c>
      <c r="PK237" s="257">
        <v>0</v>
      </c>
      <c r="PL237" s="257">
        <v>0</v>
      </c>
      <c r="PM237" s="257">
        <v>0</v>
      </c>
      <c r="PN237" s="257">
        <v>0</v>
      </c>
      <c r="PO237" s="257">
        <v>0</v>
      </c>
      <c r="PP237" s="257">
        <v>0</v>
      </c>
      <c r="PQ237" s="257">
        <v>0</v>
      </c>
      <c r="PR237" s="257">
        <v>0</v>
      </c>
      <c r="PS237" s="257">
        <v>1</v>
      </c>
      <c r="PT237" s="258">
        <v>18</v>
      </c>
      <c r="PU237" s="256">
        <v>16</v>
      </c>
      <c r="PV237" s="257">
        <v>0</v>
      </c>
      <c r="PW237" s="257">
        <v>0</v>
      </c>
      <c r="PX237" s="257">
        <v>0</v>
      </c>
      <c r="PY237" s="257">
        <v>28</v>
      </c>
      <c r="PZ237" s="257">
        <v>17</v>
      </c>
      <c r="QA237" s="257">
        <v>25</v>
      </c>
      <c r="QB237" s="257">
        <v>17</v>
      </c>
      <c r="QC237" s="257">
        <v>24</v>
      </c>
      <c r="QD237" s="257">
        <v>0</v>
      </c>
      <c r="QE237" s="257">
        <v>28</v>
      </c>
      <c r="QF237" s="257">
        <v>24</v>
      </c>
      <c r="QG237" s="257">
        <v>10</v>
      </c>
      <c r="QH237" s="257">
        <v>3</v>
      </c>
      <c r="QI237" s="257">
        <v>0</v>
      </c>
      <c r="QJ237" s="257">
        <v>0</v>
      </c>
      <c r="QK237" s="257">
        <v>0</v>
      </c>
      <c r="QL237" s="257">
        <v>0</v>
      </c>
      <c r="QM237" s="257">
        <v>10</v>
      </c>
      <c r="QN237" s="257">
        <v>17</v>
      </c>
      <c r="QO237" s="257">
        <v>22</v>
      </c>
      <c r="QP237" s="257">
        <v>17</v>
      </c>
      <c r="QQ237" s="257">
        <v>0</v>
      </c>
      <c r="QR237" s="257">
        <v>0</v>
      </c>
      <c r="QS237" s="257">
        <v>31</v>
      </c>
      <c r="QT237" s="257">
        <v>24</v>
      </c>
      <c r="QU237" s="257">
        <v>27</v>
      </c>
      <c r="QV237" s="258">
        <v>0</v>
      </c>
      <c r="QW237" s="256">
        <v>28</v>
      </c>
      <c r="QX237" s="257">
        <v>36</v>
      </c>
      <c r="QY237" s="257">
        <v>0</v>
      </c>
      <c r="QZ237" s="257">
        <v>40</v>
      </c>
      <c r="RA237" s="257">
        <v>32</v>
      </c>
      <c r="RB237" s="257">
        <v>23</v>
      </c>
      <c r="RC237" s="257">
        <v>26</v>
      </c>
      <c r="RD237" s="257">
        <v>2</v>
      </c>
      <c r="RE237" s="257">
        <v>12</v>
      </c>
      <c r="RF237" s="257">
        <v>0</v>
      </c>
      <c r="RG237" s="257">
        <v>28</v>
      </c>
      <c r="RH237" s="257">
        <v>53</v>
      </c>
      <c r="RI237" s="257">
        <v>55</v>
      </c>
      <c r="RJ237" s="257">
        <v>48</v>
      </c>
      <c r="RK237" s="257">
        <v>39</v>
      </c>
      <c r="RL237" s="257">
        <v>0</v>
      </c>
      <c r="RM237" s="257">
        <v>0</v>
      </c>
      <c r="RN237" s="257">
        <v>37</v>
      </c>
      <c r="RO237" s="257">
        <v>37</v>
      </c>
      <c r="RP237" s="257">
        <v>21</v>
      </c>
      <c r="RQ237" s="257">
        <v>24</v>
      </c>
      <c r="RR237" s="257">
        <v>26</v>
      </c>
      <c r="RS237" s="257">
        <v>0</v>
      </c>
      <c r="RT237" s="257">
        <v>0</v>
      </c>
      <c r="RU237" s="257">
        <v>24</v>
      </c>
      <c r="RV237" s="257">
        <v>26</v>
      </c>
      <c r="RW237" s="257">
        <v>21</v>
      </c>
      <c r="RX237" s="257">
        <v>12</v>
      </c>
      <c r="RY237" s="257">
        <v>2</v>
      </c>
      <c r="RZ237" s="257">
        <v>0</v>
      </c>
      <c r="SA237" s="258">
        <v>0</v>
      </c>
      <c r="SB237" s="256">
        <v>10</v>
      </c>
      <c r="SC237" s="257">
        <v>5</v>
      </c>
      <c r="SD237" s="257">
        <v>15</v>
      </c>
      <c r="SE237" s="257">
        <v>16</v>
      </c>
      <c r="SF237" s="257">
        <v>0</v>
      </c>
      <c r="SG237" s="257">
        <v>0</v>
      </c>
      <c r="SH237" s="257">
        <v>0</v>
      </c>
      <c r="SI237" s="257">
        <v>0</v>
      </c>
      <c r="SJ237" s="257">
        <v>0</v>
      </c>
      <c r="SK237" s="257">
        <v>2</v>
      </c>
      <c r="SL237" s="257">
        <v>2</v>
      </c>
      <c r="SM237" s="257">
        <v>1</v>
      </c>
      <c r="SN237" s="257">
        <v>0</v>
      </c>
      <c r="SO237" s="257">
        <v>0</v>
      </c>
      <c r="SP237" s="257">
        <v>0</v>
      </c>
      <c r="SQ237" s="257">
        <v>0</v>
      </c>
      <c r="SR237" s="257">
        <v>12</v>
      </c>
      <c r="SS237" s="257">
        <v>24</v>
      </c>
      <c r="ST237" s="257">
        <v>15</v>
      </c>
      <c r="SU237" s="257">
        <v>0</v>
      </c>
      <c r="SV237" s="257">
        <v>0</v>
      </c>
      <c r="SW237" s="257">
        <v>0</v>
      </c>
      <c r="SX237" s="257">
        <v>0</v>
      </c>
      <c r="SY237" s="257">
        <v>2</v>
      </c>
      <c r="SZ237" s="257">
        <v>0</v>
      </c>
      <c r="TA237" s="257">
        <v>0</v>
      </c>
      <c r="TB237" s="257">
        <v>0</v>
      </c>
      <c r="TC237" s="257">
        <v>0</v>
      </c>
      <c r="TD237" s="257">
        <v>0</v>
      </c>
      <c r="TE237" s="258">
        <v>0</v>
      </c>
      <c r="TF237" s="256">
        <v>0</v>
      </c>
      <c r="TG237" s="257">
        <v>0</v>
      </c>
      <c r="TH237" s="257">
        <v>0</v>
      </c>
      <c r="TI237" s="257">
        <v>0</v>
      </c>
      <c r="TJ237" s="257">
        <v>0</v>
      </c>
      <c r="TK237" s="257">
        <v>0</v>
      </c>
      <c r="TL237" s="257">
        <v>16</v>
      </c>
      <c r="TM237" s="257">
        <v>10</v>
      </c>
      <c r="TN237" s="257">
        <v>0</v>
      </c>
      <c r="TO237" s="257">
        <v>8</v>
      </c>
      <c r="TP237" s="257">
        <v>0</v>
      </c>
      <c r="TQ237" s="257">
        <v>0</v>
      </c>
      <c r="TR237" s="257">
        <v>0</v>
      </c>
      <c r="TS237" s="257">
        <v>0</v>
      </c>
      <c r="TT237" s="257">
        <v>0</v>
      </c>
      <c r="TU237" s="257">
        <v>0</v>
      </c>
      <c r="TV237" s="257">
        <v>0</v>
      </c>
      <c r="TW237" s="257">
        <v>0</v>
      </c>
      <c r="TX237" s="257">
        <v>0</v>
      </c>
      <c r="TY237" s="257">
        <v>0</v>
      </c>
      <c r="TZ237" s="257">
        <v>0</v>
      </c>
      <c r="UA237" s="257">
        <v>0</v>
      </c>
      <c r="UB237" s="257">
        <v>3</v>
      </c>
      <c r="UC237" s="257">
        <v>6</v>
      </c>
      <c r="UD237" s="257">
        <v>0</v>
      </c>
      <c r="UE237" s="257">
        <v>0</v>
      </c>
      <c r="UF237" s="257">
        <v>17</v>
      </c>
      <c r="UG237" s="257">
        <v>44</v>
      </c>
      <c r="UH237" s="257">
        <v>28</v>
      </c>
      <c r="UI237" s="257">
        <v>40</v>
      </c>
      <c r="UJ237" s="258">
        <v>38</v>
      </c>
      <c r="UK237" s="256">
        <v>0</v>
      </c>
      <c r="UL237" s="257">
        <v>0</v>
      </c>
      <c r="UM237" s="257">
        <v>33</v>
      </c>
      <c r="UN237" s="257">
        <v>30</v>
      </c>
      <c r="UO237" s="257">
        <v>20</v>
      </c>
      <c r="UP237" s="257">
        <v>35</v>
      </c>
      <c r="UQ237" s="257">
        <v>23</v>
      </c>
      <c r="UR237" s="257">
        <v>0</v>
      </c>
      <c r="US237" s="257">
        <v>0</v>
      </c>
      <c r="UT237" s="257">
        <v>12</v>
      </c>
      <c r="UU237" s="257">
        <v>0</v>
      </c>
      <c r="UV237" s="257">
        <v>0</v>
      </c>
      <c r="UW237" s="257">
        <v>8</v>
      </c>
      <c r="UX237" s="257">
        <v>18</v>
      </c>
      <c r="UY237" s="257">
        <v>9</v>
      </c>
      <c r="UZ237" s="257">
        <v>0</v>
      </c>
      <c r="VA237" s="257">
        <v>16</v>
      </c>
      <c r="VB237" s="257">
        <v>5</v>
      </c>
      <c r="VC237" s="257">
        <v>1</v>
      </c>
      <c r="VD237" s="257">
        <v>9</v>
      </c>
      <c r="VE237" s="257">
        <v>29</v>
      </c>
      <c r="VF237" s="257">
        <v>0</v>
      </c>
      <c r="VG237" s="257">
        <v>0</v>
      </c>
      <c r="VH237" s="257">
        <v>24</v>
      </c>
      <c r="VI237" s="257">
        <v>23</v>
      </c>
      <c r="VJ237" s="257">
        <v>28</v>
      </c>
      <c r="VK237" s="257">
        <v>24</v>
      </c>
      <c r="VL237" s="257">
        <v>19</v>
      </c>
      <c r="VM237" s="257">
        <v>16</v>
      </c>
      <c r="VN237" s="258">
        <v>0</v>
      </c>
      <c r="VO237" s="256">
        <v>8</v>
      </c>
      <c r="VP237" s="257">
        <v>20</v>
      </c>
      <c r="VQ237" s="257">
        <v>21</v>
      </c>
      <c r="VR237" s="257">
        <v>43</v>
      </c>
      <c r="VS237" s="257">
        <v>37</v>
      </c>
      <c r="VT237" s="257">
        <v>26</v>
      </c>
      <c r="VU237" s="257">
        <v>30</v>
      </c>
      <c r="VV237" s="257">
        <v>38</v>
      </c>
      <c r="VW237" s="257">
        <v>39</v>
      </c>
      <c r="VX237" s="257">
        <v>31</v>
      </c>
      <c r="VY237" s="257">
        <v>33</v>
      </c>
      <c r="VZ237" s="257">
        <v>30</v>
      </c>
      <c r="WA237" s="257">
        <v>16</v>
      </c>
      <c r="WB237" s="257">
        <v>0</v>
      </c>
      <c r="WC237" s="257">
        <v>16</v>
      </c>
      <c r="WD237" s="257">
        <v>29</v>
      </c>
      <c r="WE237" s="257">
        <v>32</v>
      </c>
      <c r="WF237" s="257">
        <v>24</v>
      </c>
      <c r="WG237" s="257">
        <v>20</v>
      </c>
      <c r="WH237" s="257">
        <v>18</v>
      </c>
      <c r="WI237" s="257">
        <v>0</v>
      </c>
      <c r="WJ237" s="257">
        <v>0</v>
      </c>
      <c r="WK237" s="257">
        <v>15</v>
      </c>
      <c r="WL237" s="257">
        <v>0</v>
      </c>
      <c r="WM237" s="257">
        <v>0</v>
      </c>
      <c r="WN237" s="257">
        <v>0</v>
      </c>
      <c r="WO237" s="257">
        <v>0</v>
      </c>
      <c r="WP237" s="257">
        <v>0</v>
      </c>
      <c r="WQ237" s="257">
        <v>21</v>
      </c>
      <c r="WR237" s="257">
        <v>24</v>
      </c>
      <c r="WS237" s="258">
        <v>21</v>
      </c>
      <c r="WT237" s="256">
        <v>27</v>
      </c>
      <c r="WU237" s="257">
        <v>36</v>
      </c>
      <c r="WV237" s="257">
        <v>1</v>
      </c>
      <c r="WW237" s="257">
        <v>0</v>
      </c>
      <c r="WX237" s="257">
        <v>31</v>
      </c>
      <c r="WY237" s="257">
        <v>43</v>
      </c>
      <c r="WZ237" s="257">
        <v>4</v>
      </c>
      <c r="XA237" s="257">
        <v>10</v>
      </c>
      <c r="XB237" s="257">
        <v>8</v>
      </c>
      <c r="XC237" s="257">
        <v>0</v>
      </c>
      <c r="XD237" s="257">
        <v>0</v>
      </c>
      <c r="XE237" s="257">
        <v>8</v>
      </c>
      <c r="XF237" s="257">
        <v>18</v>
      </c>
      <c r="XG237" s="257">
        <v>22</v>
      </c>
      <c r="XH237" s="257">
        <v>29</v>
      </c>
      <c r="XI237" s="257">
        <v>31</v>
      </c>
      <c r="XJ237" s="257">
        <v>0</v>
      </c>
      <c r="XK237" s="257">
        <v>0</v>
      </c>
      <c r="XL237" s="257">
        <v>38</v>
      </c>
      <c r="XM237" s="257">
        <v>37</v>
      </c>
      <c r="XN237" s="257">
        <v>28</v>
      </c>
      <c r="XO237" s="257">
        <v>13</v>
      </c>
      <c r="XP237" s="257">
        <v>20</v>
      </c>
      <c r="XQ237" s="257">
        <v>0</v>
      </c>
      <c r="XR237" s="257">
        <v>0</v>
      </c>
      <c r="XS237" s="257">
        <v>0</v>
      </c>
      <c r="XT237" s="257">
        <v>18</v>
      </c>
      <c r="XU237" s="257">
        <v>42</v>
      </c>
      <c r="XV237" s="257">
        <v>44</v>
      </c>
      <c r="XW237" s="257">
        <v>31</v>
      </c>
      <c r="XX237" s="258">
        <v>0</v>
      </c>
      <c r="XY237" s="256">
        <v>0</v>
      </c>
      <c r="XZ237" s="257">
        <v>22</v>
      </c>
      <c r="YA237" s="257">
        <v>0</v>
      </c>
      <c r="YB237" s="257">
        <v>23</v>
      </c>
      <c r="YC237" s="257">
        <v>24</v>
      </c>
      <c r="YD237" s="257">
        <v>44</v>
      </c>
      <c r="YE237" s="257">
        <v>0</v>
      </c>
      <c r="YF237" s="257">
        <v>0</v>
      </c>
      <c r="YG237" s="257">
        <v>38</v>
      </c>
      <c r="YH237" s="257">
        <v>24</v>
      </c>
      <c r="YI237" s="257">
        <v>14</v>
      </c>
      <c r="YJ237" s="257">
        <v>20</v>
      </c>
      <c r="YK237" s="257">
        <v>25</v>
      </c>
      <c r="YL237" s="257">
        <v>24</v>
      </c>
      <c r="YM237" s="257">
        <v>0</v>
      </c>
      <c r="YN237" s="257">
        <v>24</v>
      </c>
      <c r="YO237" s="257">
        <v>11</v>
      </c>
      <c r="YP237" s="257">
        <v>4</v>
      </c>
      <c r="YQ237" s="257">
        <v>0</v>
      </c>
      <c r="YR237" s="257">
        <v>0</v>
      </c>
      <c r="YS237" s="257">
        <v>0</v>
      </c>
      <c r="YT237" s="257">
        <v>0</v>
      </c>
      <c r="YU237" s="257">
        <v>0</v>
      </c>
      <c r="YV237" s="257">
        <v>0</v>
      </c>
      <c r="YW237" s="257">
        <v>0</v>
      </c>
      <c r="YX237" s="257">
        <v>14</v>
      </c>
      <c r="YY237" s="257">
        <v>10</v>
      </c>
      <c r="YZ237" s="257">
        <v>0</v>
      </c>
      <c r="ZA237" s="257">
        <v>0</v>
      </c>
      <c r="ZB237" s="258">
        <v>0</v>
      </c>
      <c r="ZC237" s="256">
        <v>0</v>
      </c>
      <c r="ZD237" s="257">
        <v>0</v>
      </c>
      <c r="ZE237" s="257">
        <v>8</v>
      </c>
      <c r="ZF237" s="257">
        <v>0</v>
      </c>
      <c r="ZG237" s="257">
        <v>0</v>
      </c>
      <c r="ZH237" s="257">
        <v>0</v>
      </c>
      <c r="ZI237" s="257">
        <v>0</v>
      </c>
      <c r="ZJ237" s="257">
        <v>0</v>
      </c>
      <c r="ZK237" s="257">
        <v>0</v>
      </c>
      <c r="ZL237" s="257">
        <v>0</v>
      </c>
      <c r="ZM237" s="257">
        <v>2</v>
      </c>
      <c r="ZN237" s="257">
        <v>0</v>
      </c>
      <c r="ZO237" s="257">
        <v>0</v>
      </c>
      <c r="ZP237" s="257">
        <v>0</v>
      </c>
      <c r="ZQ237" s="257">
        <v>0</v>
      </c>
      <c r="ZR237" s="257">
        <v>0</v>
      </c>
      <c r="ZS237" s="257">
        <v>0</v>
      </c>
      <c r="ZT237" s="257">
        <v>4</v>
      </c>
      <c r="ZU237" s="257">
        <v>4</v>
      </c>
      <c r="ZV237" s="257">
        <v>0</v>
      </c>
      <c r="ZW237" s="257">
        <v>5</v>
      </c>
      <c r="ZX237" s="257">
        <v>5</v>
      </c>
      <c r="ZY237" s="257">
        <v>8</v>
      </c>
      <c r="ZZ237" s="257">
        <v>10</v>
      </c>
      <c r="AAA237" s="257">
        <v>0</v>
      </c>
      <c r="AAB237" s="257">
        <v>0</v>
      </c>
      <c r="AAC237" s="257">
        <v>0</v>
      </c>
      <c r="AAD237" s="257">
        <v>0</v>
      </c>
      <c r="AAE237" s="257">
        <v>0</v>
      </c>
      <c r="AAF237" s="257">
        <v>0</v>
      </c>
      <c r="AAG237" s="258">
        <v>9</v>
      </c>
      <c r="AAH237" s="256">
        <v>18</v>
      </c>
      <c r="AAI237" s="257">
        <v>0</v>
      </c>
      <c r="AAJ237" s="257">
        <v>0</v>
      </c>
      <c r="AAK237" s="257">
        <v>0</v>
      </c>
      <c r="AAL237" s="257">
        <v>24</v>
      </c>
      <c r="AAM237" s="257">
        <v>22</v>
      </c>
      <c r="AAN237" s="257">
        <v>25</v>
      </c>
      <c r="AAO237" s="257">
        <v>38</v>
      </c>
      <c r="AAP237" s="257">
        <v>12</v>
      </c>
      <c r="AAQ237" s="257">
        <v>0</v>
      </c>
      <c r="AAR237" s="257">
        <v>23</v>
      </c>
      <c r="AAS237" s="257">
        <v>20</v>
      </c>
      <c r="AAT237" s="257">
        <v>12</v>
      </c>
      <c r="AAU237" s="257">
        <v>0</v>
      </c>
      <c r="AAV237" s="257">
        <v>4</v>
      </c>
      <c r="AAW237" s="257">
        <v>3</v>
      </c>
      <c r="AAX237" s="257">
        <v>0</v>
      </c>
      <c r="AAY237" s="257">
        <v>6</v>
      </c>
      <c r="AAZ237" s="257">
        <v>6</v>
      </c>
      <c r="ABA237" s="257">
        <v>8</v>
      </c>
      <c r="ABB237" s="257">
        <v>15</v>
      </c>
      <c r="ABC237" s="257">
        <v>29</v>
      </c>
      <c r="ABD237" s="257">
        <v>6</v>
      </c>
      <c r="ABE237" s="257">
        <v>0</v>
      </c>
      <c r="ABF237" s="257">
        <v>41</v>
      </c>
      <c r="ABG237" s="257">
        <v>23</v>
      </c>
      <c r="ABH237" s="257">
        <v>14</v>
      </c>
      <c r="ABI237" s="257">
        <v>11</v>
      </c>
      <c r="ABJ237" s="257">
        <v>8</v>
      </c>
      <c r="ABK237" s="258">
        <v>0</v>
      </c>
      <c r="ABL237" s="256">
        <v>0</v>
      </c>
      <c r="ABM237" s="257">
        <v>32</v>
      </c>
      <c r="ABN237" s="257">
        <v>27</v>
      </c>
      <c r="ABO237" s="257">
        <v>24</v>
      </c>
      <c r="ABP237" s="257">
        <v>36</v>
      </c>
      <c r="ABQ237" s="257">
        <v>32</v>
      </c>
      <c r="ABR237" s="257">
        <v>13</v>
      </c>
      <c r="ABS237" s="257">
        <v>0</v>
      </c>
      <c r="ABT237" s="257">
        <v>0</v>
      </c>
      <c r="ABU237" s="257">
        <v>0</v>
      </c>
      <c r="ABV237" s="257">
        <v>0</v>
      </c>
      <c r="ABW237" s="257">
        <v>0</v>
      </c>
      <c r="ABX237" s="257">
        <v>0</v>
      </c>
      <c r="ABY237" s="257">
        <v>0</v>
      </c>
      <c r="ABZ237" s="257">
        <v>0</v>
      </c>
      <c r="ACA237" s="257">
        <v>7</v>
      </c>
      <c r="ACB237" s="257">
        <v>8</v>
      </c>
      <c r="ACC237" s="257">
        <v>0</v>
      </c>
      <c r="ACD237" s="257">
        <v>4</v>
      </c>
      <c r="ACE237" s="257">
        <v>0</v>
      </c>
      <c r="ACF237" s="257">
        <v>11</v>
      </c>
      <c r="ACG237" s="257">
        <v>0</v>
      </c>
      <c r="ACH237" s="257">
        <v>0</v>
      </c>
      <c r="ACI237" s="257">
        <v>20</v>
      </c>
      <c r="ACJ237" s="257">
        <v>32</v>
      </c>
      <c r="ACK237" s="257">
        <v>31</v>
      </c>
      <c r="ACL237" s="257">
        <v>28</v>
      </c>
      <c r="ACM237" s="257">
        <v>32</v>
      </c>
      <c r="ACN237" s="257">
        <v>0</v>
      </c>
      <c r="ACO237" s="257">
        <v>36</v>
      </c>
      <c r="ACP237" s="258">
        <v>24</v>
      </c>
      <c r="ACQ237" s="256">
        <v>0</v>
      </c>
      <c r="ACR237" s="257">
        <v>2</v>
      </c>
      <c r="ACS237" s="257">
        <v>0</v>
      </c>
      <c r="ACT237" s="257">
        <v>0</v>
      </c>
      <c r="ACU237" s="257">
        <v>0</v>
      </c>
      <c r="ACV237" s="257">
        <v>0</v>
      </c>
      <c r="ACW237" s="257">
        <v>16</v>
      </c>
      <c r="ACX237" s="257">
        <v>20</v>
      </c>
      <c r="ACY237" s="257">
        <v>34</v>
      </c>
      <c r="ACZ237" s="257">
        <v>38</v>
      </c>
      <c r="ADA237" s="257">
        <v>0</v>
      </c>
      <c r="ADB237" s="257">
        <v>0</v>
      </c>
      <c r="ADC237" s="257">
        <v>40</v>
      </c>
      <c r="ADD237" s="257">
        <v>40</v>
      </c>
      <c r="ADE237" s="257">
        <v>44</v>
      </c>
      <c r="ADF237" s="257">
        <v>40</v>
      </c>
      <c r="ADG237" s="257">
        <v>41</v>
      </c>
      <c r="ADH237" s="257">
        <v>38</v>
      </c>
      <c r="ADI237" s="257">
        <v>0</v>
      </c>
      <c r="ADJ237" s="257">
        <v>48</v>
      </c>
      <c r="ADK237" s="257">
        <v>55</v>
      </c>
      <c r="ADL237" s="257">
        <v>0</v>
      </c>
      <c r="ADM237" s="257">
        <v>58</v>
      </c>
      <c r="ADN237" s="257">
        <v>43</v>
      </c>
      <c r="ADO237" s="257">
        <v>0</v>
      </c>
      <c r="ADP237" s="257">
        <v>0</v>
      </c>
      <c r="ADQ237" s="257">
        <v>39</v>
      </c>
      <c r="ADR237" s="257">
        <v>67</v>
      </c>
      <c r="ADS237" s="257">
        <v>56</v>
      </c>
      <c r="ADT237" s="257">
        <v>52</v>
      </c>
      <c r="ADU237" s="258">
        <v>57</v>
      </c>
      <c r="ADV237" s="256">
        <v>3</v>
      </c>
      <c r="ADW237" s="257">
        <v>0</v>
      </c>
      <c r="ADX237" s="257">
        <v>0</v>
      </c>
      <c r="ADY237" s="257">
        <v>48</v>
      </c>
      <c r="ADZ237" s="257">
        <v>33</v>
      </c>
      <c r="AEA237" s="257">
        <v>40</v>
      </c>
      <c r="AEB237" s="257">
        <v>43</v>
      </c>
      <c r="AEC237" s="257">
        <v>34</v>
      </c>
      <c r="AED237" s="257">
        <v>0</v>
      </c>
      <c r="AEE237" s="257">
        <v>21</v>
      </c>
      <c r="AEF237" s="257">
        <v>31</v>
      </c>
      <c r="AEG237" s="257">
        <v>34.5</v>
      </c>
      <c r="AEH237" s="257">
        <v>28</v>
      </c>
      <c r="AEI237" s="257">
        <v>32.5</v>
      </c>
      <c r="AEJ237" s="257">
        <v>47</v>
      </c>
      <c r="AEK237" s="257">
        <v>0</v>
      </c>
      <c r="AEL237" s="257">
        <v>48</v>
      </c>
      <c r="AEM237" s="257">
        <v>48</v>
      </c>
      <c r="AEN237" s="257">
        <v>33</v>
      </c>
      <c r="AEO237" s="257">
        <v>23</v>
      </c>
      <c r="AEP237" s="257">
        <v>12</v>
      </c>
      <c r="AEQ237" s="257">
        <v>0</v>
      </c>
      <c r="AER237" s="257">
        <v>0</v>
      </c>
      <c r="AES237" s="257">
        <v>6</v>
      </c>
      <c r="AET237" s="257">
        <v>0</v>
      </c>
      <c r="AEU237" s="257">
        <v>4</v>
      </c>
      <c r="AEV237" s="257">
        <v>17</v>
      </c>
      <c r="AEW237" s="258">
        <v>0</v>
      </c>
      <c r="AEX237" s="256">
        <v>10</v>
      </c>
      <c r="AEY237" s="257">
        <v>0</v>
      </c>
      <c r="AEZ237" s="257">
        <v>0</v>
      </c>
      <c r="AFA237" s="257">
        <v>0</v>
      </c>
      <c r="AFB237" s="257">
        <v>0</v>
      </c>
      <c r="AFC237" s="257">
        <v>16</v>
      </c>
      <c r="AFD237" s="257">
        <v>16</v>
      </c>
      <c r="AFE237" s="257">
        <v>0</v>
      </c>
      <c r="AFF237" s="257">
        <v>0</v>
      </c>
      <c r="AFG237" s="257">
        <v>1</v>
      </c>
      <c r="AFH237" s="257">
        <v>15</v>
      </c>
      <c r="AFI237" s="257">
        <v>24</v>
      </c>
      <c r="AFJ237" s="257">
        <v>14</v>
      </c>
      <c r="AFK237" s="257">
        <v>1</v>
      </c>
      <c r="AFL237" s="257">
        <v>0</v>
      </c>
      <c r="AFM237" s="257">
        <v>0</v>
      </c>
      <c r="AFN237" s="257">
        <v>4</v>
      </c>
      <c r="AFO237" s="257">
        <v>2</v>
      </c>
      <c r="AFP237" s="257">
        <v>0</v>
      </c>
      <c r="AFQ237" s="257">
        <v>10</v>
      </c>
      <c r="AFR237" s="257">
        <v>16</v>
      </c>
      <c r="AFS237" s="257">
        <v>0</v>
      </c>
      <c r="AFT237" s="257">
        <v>0</v>
      </c>
      <c r="AFU237" s="257">
        <v>16</v>
      </c>
      <c r="AFV237" s="257">
        <v>18</v>
      </c>
      <c r="AFW237" s="257">
        <v>16</v>
      </c>
      <c r="AFX237" s="257">
        <v>1</v>
      </c>
      <c r="AFY237" s="257">
        <v>0</v>
      </c>
      <c r="AFZ237" s="257">
        <v>0</v>
      </c>
      <c r="AGA237" s="257">
        <v>0</v>
      </c>
      <c r="AGB237" s="258">
        <v>0</v>
      </c>
      <c r="AGC237" s="256">
        <v>1</v>
      </c>
      <c r="AGD237" s="257">
        <v>0</v>
      </c>
      <c r="AGE237" s="257">
        <v>2</v>
      </c>
      <c r="AGF237" s="257">
        <v>8</v>
      </c>
      <c r="AGG237" s="257">
        <v>26</v>
      </c>
      <c r="AGH237" s="257">
        <v>0</v>
      </c>
      <c r="AGI237" s="257">
        <v>14</v>
      </c>
      <c r="AGJ237" s="257">
        <v>24</v>
      </c>
      <c r="AGK237" s="257">
        <v>0</v>
      </c>
      <c r="AGL237" s="257">
        <v>20</v>
      </c>
      <c r="AGM237" s="257">
        <v>8</v>
      </c>
      <c r="AGN237" s="257">
        <v>0</v>
      </c>
      <c r="AGO237" s="257">
        <v>0</v>
      </c>
      <c r="AGP237" s="257">
        <v>0</v>
      </c>
      <c r="AGQ237" s="257">
        <v>0</v>
      </c>
      <c r="AGR237" s="257">
        <v>0</v>
      </c>
      <c r="AGS237" s="257">
        <v>14</v>
      </c>
      <c r="AGT237" s="257">
        <v>29</v>
      </c>
      <c r="AGU237" s="257">
        <v>41</v>
      </c>
      <c r="AGV237" s="257">
        <v>0</v>
      </c>
      <c r="AGW237" s="257">
        <v>36</v>
      </c>
      <c r="AGX237" s="257">
        <v>7</v>
      </c>
      <c r="AGY237" s="257">
        <v>5</v>
      </c>
      <c r="AGZ237" s="257">
        <v>5</v>
      </c>
      <c r="AHA237" s="257">
        <v>8</v>
      </c>
      <c r="AHB237" s="257">
        <v>7</v>
      </c>
      <c r="AHC237" s="257">
        <v>0</v>
      </c>
      <c r="AHD237" s="257">
        <v>10</v>
      </c>
      <c r="AHE237" s="257">
        <v>8</v>
      </c>
      <c r="AHF237" s="258">
        <v>8</v>
      </c>
      <c r="AHG237" s="256">
        <v>4</v>
      </c>
      <c r="AHH237" s="257">
        <v>11</v>
      </c>
      <c r="AHI237" s="257">
        <v>0</v>
      </c>
      <c r="AHJ237" s="257">
        <v>0</v>
      </c>
      <c r="AHK237" s="257">
        <v>4</v>
      </c>
      <c r="AHL237" s="257">
        <v>9</v>
      </c>
      <c r="AHM237" s="257">
        <v>14</v>
      </c>
      <c r="AHN237" s="257">
        <v>8</v>
      </c>
      <c r="AHO237" s="257">
        <v>1</v>
      </c>
      <c r="AHP237" s="257">
        <v>0</v>
      </c>
      <c r="AHQ237" s="257">
        <v>0</v>
      </c>
      <c r="AHR237" s="257">
        <v>10</v>
      </c>
      <c r="AHS237" s="257">
        <v>10</v>
      </c>
      <c r="AHT237" s="257">
        <v>7</v>
      </c>
      <c r="AHU237" s="257">
        <v>9</v>
      </c>
      <c r="AHV237" s="257">
        <v>1</v>
      </c>
      <c r="AHW237" s="257">
        <v>0</v>
      </c>
      <c r="AHX237" s="257">
        <v>0</v>
      </c>
      <c r="AHY237" s="257">
        <v>11</v>
      </c>
      <c r="AHZ237" s="257">
        <v>6</v>
      </c>
      <c r="AIA237" s="257">
        <v>0</v>
      </c>
      <c r="AIB237" s="257">
        <v>3</v>
      </c>
      <c r="AIC237" s="257">
        <v>12</v>
      </c>
      <c r="AID237" s="257">
        <v>16</v>
      </c>
      <c r="AIE237" s="257">
        <v>6</v>
      </c>
      <c r="AIF237" s="257">
        <v>12</v>
      </c>
      <c r="AIG237" s="257">
        <v>28</v>
      </c>
      <c r="AIH237" s="257">
        <v>30</v>
      </c>
      <c r="AII237" s="257">
        <v>24</v>
      </c>
      <c r="AIJ237" s="257">
        <v>34</v>
      </c>
      <c r="AIK237" s="258">
        <v>9</v>
      </c>
      <c r="AIL237" s="651">
        <f>[1]集計!G$1061</f>
        <v>0</v>
      </c>
      <c r="AIM237" s="651">
        <f>[1]集計!H$1061</f>
        <v>15</v>
      </c>
      <c r="AIN237" s="651">
        <f>[1]集計!I$1061</f>
        <v>18</v>
      </c>
      <c r="AIO237" s="651">
        <f>[1]集計!J$1061</f>
        <v>13</v>
      </c>
      <c r="AIP237" s="651">
        <f>[1]集計!K$1061</f>
        <v>12</v>
      </c>
      <c r="AIQ237" s="651">
        <f>[1]集計!L$1061</f>
        <v>2</v>
      </c>
      <c r="AIR237" s="651">
        <f>[1]集計!M$1061</f>
        <v>0</v>
      </c>
      <c r="AIS237" s="651">
        <f>[1]集計!N$1061</f>
        <v>0</v>
      </c>
      <c r="AIT237" s="651">
        <f>[1]集計!O$1061</f>
        <v>16</v>
      </c>
      <c r="AIU237" s="651">
        <f>[1]集計!P$1061</f>
        <v>32</v>
      </c>
      <c r="AIV237" s="550">
        <f t="shared" ref="AIV237:AKA237" si="168">SUMIF($C$5:$C$233,"溶接",AIV5:AIV233)</f>
        <v>22.782272802145833</v>
      </c>
      <c r="AIW237" s="595">
        <f t="shared" si="168"/>
        <v>32.260113804828123</v>
      </c>
      <c r="AIX237" s="550">
        <f t="shared" si="168"/>
        <v>25.260113804828126</v>
      </c>
      <c r="AIY237" s="550">
        <f t="shared" si="168"/>
        <v>0</v>
      </c>
      <c r="AIZ237" s="550">
        <f t="shared" si="168"/>
        <v>0</v>
      </c>
      <c r="AJA237" s="550">
        <f t="shared" si="168"/>
        <v>26.260113804828126</v>
      </c>
      <c r="AJB237" s="550">
        <f t="shared" si="168"/>
        <v>30.260113804828126</v>
      </c>
      <c r="AJC237" s="550">
        <f t="shared" si="168"/>
        <v>34</v>
      </c>
      <c r="AJD237" s="550">
        <f t="shared" si="168"/>
        <v>29</v>
      </c>
      <c r="AJE237" s="550">
        <f t="shared" si="168"/>
        <v>30</v>
      </c>
      <c r="AJF237" s="550">
        <f t="shared" si="168"/>
        <v>30</v>
      </c>
      <c r="AJG237" s="550">
        <f t="shared" si="168"/>
        <v>0</v>
      </c>
      <c r="AJH237" s="550">
        <f t="shared" si="168"/>
        <v>27</v>
      </c>
      <c r="AJI237" s="550">
        <f t="shared" si="168"/>
        <v>2</v>
      </c>
      <c r="AJJ237" s="550">
        <f t="shared" si="168"/>
        <v>2</v>
      </c>
      <c r="AJK237" s="550">
        <f t="shared" si="168"/>
        <v>2</v>
      </c>
      <c r="AJL237" s="550">
        <f t="shared" si="168"/>
        <v>2</v>
      </c>
      <c r="AJM237" s="550">
        <f t="shared" si="168"/>
        <v>0</v>
      </c>
      <c r="AJN237" s="550">
        <f t="shared" si="168"/>
        <v>0</v>
      </c>
      <c r="AJO237" s="550">
        <f t="shared" si="168"/>
        <v>0</v>
      </c>
      <c r="AJP237" s="550">
        <f t="shared" si="168"/>
        <v>4</v>
      </c>
      <c r="AJQ237" s="550">
        <f t="shared" si="168"/>
        <v>17.564545604291666</v>
      </c>
      <c r="AJR237" s="550">
        <f t="shared" si="168"/>
        <v>2</v>
      </c>
      <c r="AJS237" s="550">
        <f t="shared" si="168"/>
        <v>2</v>
      </c>
      <c r="AJT237" s="550">
        <f t="shared" si="168"/>
        <v>0</v>
      </c>
      <c r="AJU237" s="550">
        <f t="shared" si="168"/>
        <v>0</v>
      </c>
      <c r="AJV237" s="550">
        <f t="shared" si="168"/>
        <v>0</v>
      </c>
      <c r="AJW237" s="550">
        <f t="shared" si="168"/>
        <v>0</v>
      </c>
      <c r="AJX237" s="550">
        <f t="shared" si="168"/>
        <v>8.4778410026822932</v>
      </c>
      <c r="AJY237" s="550">
        <f t="shared" si="168"/>
        <v>0</v>
      </c>
      <c r="AJZ237" s="550">
        <f t="shared" si="168"/>
        <v>0</v>
      </c>
      <c r="AKA237" s="550">
        <f t="shared" si="168"/>
        <v>0</v>
      </c>
      <c r="AKB237" s="550">
        <f t="shared" ref="AKB237:ALG237" si="169">SUMIF($C$5:$C$233,"溶接",AKB5:AKB233)</f>
        <v>0</v>
      </c>
      <c r="AKC237" s="550">
        <f t="shared" si="169"/>
        <v>0</v>
      </c>
      <c r="AKD237" s="550">
        <f t="shared" si="169"/>
        <v>0</v>
      </c>
      <c r="AKE237" s="550">
        <f t="shared" si="169"/>
        <v>8</v>
      </c>
      <c r="AKF237" s="550">
        <f t="shared" si="169"/>
        <v>8</v>
      </c>
      <c r="AKG237" s="550">
        <f t="shared" si="169"/>
        <v>8</v>
      </c>
      <c r="AKH237" s="550">
        <f t="shared" si="169"/>
        <v>0</v>
      </c>
      <c r="AKI237" s="550">
        <f t="shared" si="169"/>
        <v>0</v>
      </c>
      <c r="AKJ237" s="550">
        <f t="shared" si="169"/>
        <v>20.244975833333335</v>
      </c>
      <c r="AKK237" s="550">
        <f t="shared" si="169"/>
        <v>0</v>
      </c>
      <c r="AKL237" s="550">
        <f t="shared" si="169"/>
        <v>0</v>
      </c>
      <c r="AKM237" s="550">
        <f t="shared" si="169"/>
        <v>0</v>
      </c>
      <c r="AKN237" s="550">
        <f t="shared" si="169"/>
        <v>0</v>
      </c>
      <c r="AKO237" s="550">
        <f t="shared" si="169"/>
        <v>0</v>
      </c>
      <c r="AKP237" s="550">
        <f t="shared" si="169"/>
        <v>0</v>
      </c>
      <c r="AKQ237" s="550">
        <f t="shared" si="169"/>
        <v>28</v>
      </c>
      <c r="AKR237" s="550">
        <f t="shared" si="169"/>
        <v>20</v>
      </c>
      <c r="AKS237" s="550">
        <f t="shared" si="169"/>
        <v>20</v>
      </c>
      <c r="AKT237" s="550">
        <f t="shared" si="169"/>
        <v>28</v>
      </c>
      <c r="AKU237" s="550">
        <f t="shared" si="169"/>
        <v>23</v>
      </c>
      <c r="AKV237" s="550">
        <f t="shared" si="169"/>
        <v>0</v>
      </c>
      <c r="AKW237" s="550">
        <f t="shared" si="169"/>
        <v>0</v>
      </c>
      <c r="AKX237" s="550">
        <f t="shared" si="169"/>
        <v>36</v>
      </c>
      <c r="AKY237" s="550">
        <f t="shared" si="169"/>
        <v>36</v>
      </c>
      <c r="AKZ237" s="550">
        <f t="shared" si="169"/>
        <v>36</v>
      </c>
      <c r="ALA237" s="550">
        <f t="shared" si="169"/>
        <v>36</v>
      </c>
      <c r="ALB237" s="550">
        <f t="shared" si="169"/>
        <v>36</v>
      </c>
      <c r="ALC237" s="550">
        <f t="shared" si="169"/>
        <v>0</v>
      </c>
      <c r="ALD237" s="550">
        <f t="shared" si="169"/>
        <v>0</v>
      </c>
      <c r="ALE237" s="550">
        <f t="shared" si="169"/>
        <v>21.428707708333334</v>
      </c>
      <c r="ALF237" s="550">
        <f t="shared" si="169"/>
        <v>20</v>
      </c>
      <c r="ALG237" s="550">
        <f t="shared" si="169"/>
        <v>10</v>
      </c>
      <c r="ALH237" s="550">
        <f t="shared" ref="ALH237:AMM237" si="170">SUMIF($C$5:$C$233,"溶接",ALH5:ALH233)</f>
        <v>8</v>
      </c>
      <c r="ALI237" s="550">
        <f t="shared" si="170"/>
        <v>8</v>
      </c>
      <c r="ALJ237" s="550">
        <f t="shared" si="170"/>
        <v>0</v>
      </c>
      <c r="ALK237" s="550">
        <f t="shared" si="170"/>
        <v>0</v>
      </c>
      <c r="ALL237" s="550">
        <f t="shared" si="170"/>
        <v>19.695780702002665</v>
      </c>
      <c r="ALM237" s="550">
        <f t="shared" si="170"/>
        <v>38</v>
      </c>
      <c r="ALN237" s="550">
        <f t="shared" si="170"/>
        <v>30</v>
      </c>
      <c r="ALO237" s="550">
        <f t="shared" si="170"/>
        <v>38</v>
      </c>
      <c r="ALP237" s="550">
        <f t="shared" si="170"/>
        <v>38</v>
      </c>
      <c r="ALQ237" s="550">
        <f t="shared" si="170"/>
        <v>0</v>
      </c>
      <c r="ALR237" s="550">
        <f t="shared" si="170"/>
        <v>20</v>
      </c>
      <c r="ALS237" s="550">
        <f t="shared" si="170"/>
        <v>28</v>
      </c>
      <c r="ALT237" s="550">
        <f t="shared" si="170"/>
        <v>20</v>
      </c>
      <c r="ALU237" s="550">
        <f t="shared" si="170"/>
        <v>20</v>
      </c>
      <c r="ALV237" s="550">
        <f t="shared" si="170"/>
        <v>20</v>
      </c>
      <c r="ALW237" s="550">
        <f t="shared" si="170"/>
        <v>20</v>
      </c>
      <c r="ALX237" s="550">
        <f t="shared" si="170"/>
        <v>0</v>
      </c>
      <c r="ALY237" s="550">
        <f t="shared" si="170"/>
        <v>0</v>
      </c>
      <c r="ALZ237" s="550">
        <f t="shared" si="170"/>
        <v>0</v>
      </c>
      <c r="AMA237" s="550">
        <f t="shared" si="170"/>
        <v>0</v>
      </c>
      <c r="AMB237" s="550">
        <f t="shared" si="170"/>
        <v>0</v>
      </c>
      <c r="AMC237" s="550">
        <f t="shared" si="170"/>
        <v>20</v>
      </c>
      <c r="AMD237" s="550">
        <f t="shared" si="170"/>
        <v>20</v>
      </c>
      <c r="AME237" s="550">
        <f t="shared" si="170"/>
        <v>0</v>
      </c>
      <c r="AMF237" s="550">
        <f t="shared" si="170"/>
        <v>0</v>
      </c>
      <c r="AMG237" s="550">
        <f t="shared" si="170"/>
        <v>0</v>
      </c>
      <c r="AMH237" s="550">
        <f t="shared" si="170"/>
        <v>0</v>
      </c>
      <c r="AMI237" s="550">
        <f t="shared" si="170"/>
        <v>0</v>
      </c>
      <c r="AMJ237" s="550">
        <f t="shared" si="170"/>
        <v>0</v>
      </c>
      <c r="AMK237" s="550">
        <f t="shared" si="170"/>
        <v>0</v>
      </c>
      <c r="AML237" s="550">
        <f t="shared" si="170"/>
        <v>23.391561404005333</v>
      </c>
      <c r="AMM237" s="550">
        <f t="shared" si="170"/>
        <v>15.224685233243427</v>
      </c>
      <c r="AMN237" s="550">
        <f t="shared" ref="AMN237:ANS237" si="171">SUMIF($C$5:$C$233,"溶接",AMN5:AMN233)</f>
        <v>39.619725877503335</v>
      </c>
      <c r="AMO237" s="550">
        <f t="shared" si="171"/>
        <v>25</v>
      </c>
      <c r="AMP237" s="550">
        <f t="shared" si="171"/>
        <v>25</v>
      </c>
      <c r="AMQ237" s="550">
        <f t="shared" si="171"/>
        <v>25</v>
      </c>
      <c r="AMR237" s="550">
        <f t="shared" si="171"/>
        <v>0</v>
      </c>
      <c r="AMS237" s="550">
        <f t="shared" si="171"/>
        <v>25</v>
      </c>
      <c r="AMT237" s="550">
        <f t="shared" si="171"/>
        <v>0</v>
      </c>
      <c r="AMU237" s="550">
        <f t="shared" si="171"/>
        <v>25</v>
      </c>
      <c r="AMV237" s="550">
        <f t="shared" si="171"/>
        <v>25</v>
      </c>
      <c r="AMW237" s="550">
        <f t="shared" si="171"/>
        <v>25</v>
      </c>
      <c r="AMX237" s="550">
        <f t="shared" si="171"/>
        <v>25</v>
      </c>
      <c r="AMY237" s="550">
        <f t="shared" si="171"/>
        <v>25</v>
      </c>
      <c r="AMZ237" s="550">
        <f t="shared" si="171"/>
        <v>25</v>
      </c>
      <c r="ANA237" s="550">
        <f t="shared" si="171"/>
        <v>0</v>
      </c>
      <c r="ANB237" s="550">
        <f t="shared" si="171"/>
        <v>0</v>
      </c>
      <c r="ANC237" s="550">
        <f t="shared" si="171"/>
        <v>25</v>
      </c>
      <c r="AND237" s="550">
        <f t="shared" si="171"/>
        <v>25</v>
      </c>
      <c r="ANE237" s="550">
        <f t="shared" si="171"/>
        <v>0</v>
      </c>
      <c r="ANF237" s="550">
        <f t="shared" si="171"/>
        <v>0</v>
      </c>
      <c r="ANG237" s="550">
        <f t="shared" si="171"/>
        <v>10</v>
      </c>
      <c r="ANH237" s="550">
        <f t="shared" si="171"/>
        <v>0</v>
      </c>
      <c r="ANI237" s="550">
        <f t="shared" si="171"/>
        <v>10</v>
      </c>
      <c r="ANJ237" s="550">
        <f t="shared" si="171"/>
        <v>0</v>
      </c>
      <c r="ANK237" s="550">
        <f t="shared" si="171"/>
        <v>0</v>
      </c>
      <c r="ANL237" s="550">
        <f t="shared" si="171"/>
        <v>0</v>
      </c>
      <c r="ANM237" s="550">
        <f t="shared" si="171"/>
        <v>0</v>
      </c>
      <c r="ANN237" s="550">
        <f t="shared" si="171"/>
        <v>0</v>
      </c>
      <c r="ANO237" s="550">
        <f t="shared" si="171"/>
        <v>0</v>
      </c>
      <c r="ANP237" s="550">
        <f t="shared" si="171"/>
        <v>0</v>
      </c>
      <c r="ANQ237" s="550">
        <f t="shared" si="171"/>
        <v>0</v>
      </c>
      <c r="ANR237" s="550">
        <f t="shared" si="171"/>
        <v>0</v>
      </c>
      <c r="ANS237" s="550">
        <f t="shared" si="171"/>
        <v>0</v>
      </c>
      <c r="ANT237" s="550">
        <f t="shared" ref="ANT237:AOY237" si="172">SUMIF($C$5:$C$233,"溶接",ANT5:ANT233)</f>
        <v>0</v>
      </c>
      <c r="ANU237" s="550">
        <f t="shared" si="172"/>
        <v>0</v>
      </c>
      <c r="ANV237" s="550">
        <f t="shared" si="172"/>
        <v>0</v>
      </c>
      <c r="ANW237" s="550">
        <f t="shared" si="172"/>
        <v>0</v>
      </c>
      <c r="ANX237" s="550">
        <f t="shared" si="172"/>
        <v>0</v>
      </c>
      <c r="ANY237" s="550">
        <f t="shared" si="172"/>
        <v>0</v>
      </c>
      <c r="ANZ237" s="550">
        <f t="shared" si="172"/>
        <v>0</v>
      </c>
      <c r="AOA237" s="550">
        <f t="shared" si="172"/>
        <v>0</v>
      </c>
      <c r="AOB237" s="550">
        <f t="shared" si="172"/>
        <v>0</v>
      </c>
      <c r="AOC237" s="550">
        <f t="shared" si="172"/>
        <v>0</v>
      </c>
      <c r="AOD237" s="550">
        <f t="shared" si="172"/>
        <v>0</v>
      </c>
      <c r="AOE237" s="550">
        <f t="shared" si="172"/>
        <v>0</v>
      </c>
      <c r="AOF237" s="550">
        <f t="shared" si="172"/>
        <v>0</v>
      </c>
      <c r="AOG237" s="550">
        <f t="shared" si="172"/>
        <v>0</v>
      </c>
      <c r="AOH237" s="550">
        <f t="shared" si="172"/>
        <v>0</v>
      </c>
      <c r="AOI237" s="550">
        <f t="shared" si="172"/>
        <v>0</v>
      </c>
      <c r="AOJ237" s="550">
        <f t="shared" si="172"/>
        <v>0</v>
      </c>
      <c r="AOK237" s="550">
        <f t="shared" si="172"/>
        <v>0</v>
      </c>
      <c r="AOL237" s="550">
        <f t="shared" si="172"/>
        <v>0</v>
      </c>
      <c r="AOM237" s="550">
        <f t="shared" si="172"/>
        <v>0</v>
      </c>
      <c r="AON237" s="550">
        <f t="shared" si="172"/>
        <v>0</v>
      </c>
      <c r="AOO237" s="550">
        <f t="shared" si="172"/>
        <v>0</v>
      </c>
      <c r="AOP237" s="550">
        <f t="shared" si="172"/>
        <v>0</v>
      </c>
      <c r="AOQ237" s="550">
        <f t="shared" si="172"/>
        <v>0</v>
      </c>
      <c r="AOR237" s="550">
        <f t="shared" si="172"/>
        <v>0</v>
      </c>
      <c r="AOS237" s="550">
        <f t="shared" si="172"/>
        <v>0</v>
      </c>
      <c r="AOT237" s="550">
        <f t="shared" si="172"/>
        <v>0</v>
      </c>
      <c r="AOU237" s="550">
        <f t="shared" si="172"/>
        <v>0</v>
      </c>
      <c r="AOV237" s="550">
        <f t="shared" si="172"/>
        <v>0</v>
      </c>
      <c r="AOW237" s="550">
        <f t="shared" si="172"/>
        <v>0</v>
      </c>
      <c r="AOX237" s="550">
        <f t="shared" si="172"/>
        <v>0</v>
      </c>
      <c r="AOY237" s="550">
        <f t="shared" si="172"/>
        <v>0</v>
      </c>
      <c r="AOZ237" s="550">
        <f t="shared" ref="AOZ237:APW237" si="173">SUMIF($C$5:$C$233,"溶接",AOZ5:AOZ233)</f>
        <v>0</v>
      </c>
      <c r="APA237" s="550">
        <f t="shared" si="173"/>
        <v>0</v>
      </c>
      <c r="APB237" s="550">
        <f t="shared" si="173"/>
        <v>0</v>
      </c>
      <c r="APC237" s="550">
        <f t="shared" si="173"/>
        <v>0</v>
      </c>
      <c r="APD237" s="550">
        <f t="shared" si="173"/>
        <v>0</v>
      </c>
      <c r="APE237" s="550">
        <f t="shared" si="173"/>
        <v>0</v>
      </c>
      <c r="APF237" s="550">
        <f t="shared" si="173"/>
        <v>0</v>
      </c>
      <c r="APG237" s="550">
        <f t="shared" si="173"/>
        <v>0</v>
      </c>
      <c r="APH237" s="550">
        <f t="shared" si="173"/>
        <v>0</v>
      </c>
      <c r="API237" s="550">
        <f t="shared" si="173"/>
        <v>0</v>
      </c>
      <c r="APJ237" s="550">
        <f t="shared" si="173"/>
        <v>0</v>
      </c>
      <c r="APK237" s="550">
        <f t="shared" si="173"/>
        <v>0</v>
      </c>
      <c r="APL237" s="550">
        <f t="shared" si="173"/>
        <v>0</v>
      </c>
      <c r="APM237" s="550">
        <f t="shared" si="173"/>
        <v>0</v>
      </c>
      <c r="APN237" s="550">
        <f t="shared" si="173"/>
        <v>0</v>
      </c>
      <c r="APO237" s="550">
        <f t="shared" si="173"/>
        <v>0</v>
      </c>
      <c r="APP237" s="550">
        <f t="shared" si="173"/>
        <v>0</v>
      </c>
      <c r="APQ237" s="550">
        <f t="shared" si="173"/>
        <v>0</v>
      </c>
      <c r="APR237" s="550">
        <f t="shared" si="173"/>
        <v>0</v>
      </c>
      <c r="APS237" s="550">
        <f t="shared" si="173"/>
        <v>0</v>
      </c>
      <c r="APT237" s="550">
        <f t="shared" si="173"/>
        <v>0</v>
      </c>
      <c r="APU237" s="550">
        <f t="shared" si="173"/>
        <v>8</v>
      </c>
      <c r="APV237" s="550">
        <f t="shared" si="173"/>
        <v>8</v>
      </c>
      <c r="APW237" s="550">
        <f t="shared" si="173"/>
        <v>8</v>
      </c>
    </row>
    <row r="238" spans="2:1115" ht="14.25" customHeight="1" thickBot="1">
      <c r="B238" s="188"/>
      <c r="C238" s="188"/>
      <c r="D238" s="189"/>
      <c r="E238" s="40" t="s">
        <v>231</v>
      </c>
      <c r="F238" s="190"/>
      <c r="G238" s="190"/>
      <c r="H238" s="190"/>
      <c r="I238" s="234">
        <v>6</v>
      </c>
      <c r="J238" s="233">
        <v>4</v>
      </c>
      <c r="K238" s="233">
        <v>0</v>
      </c>
      <c r="L238" s="233">
        <v>0</v>
      </c>
      <c r="M238" s="233">
        <v>2</v>
      </c>
      <c r="N238" s="233">
        <v>0</v>
      </c>
      <c r="O238" s="233">
        <v>1</v>
      </c>
      <c r="P238" s="233">
        <v>2</v>
      </c>
      <c r="Q238" s="233">
        <v>1</v>
      </c>
      <c r="R238" s="233">
        <v>0</v>
      </c>
      <c r="S238" s="233">
        <v>0</v>
      </c>
      <c r="T238" s="233">
        <v>0</v>
      </c>
      <c r="U238" s="233">
        <v>0</v>
      </c>
      <c r="V238" s="233">
        <v>0</v>
      </c>
      <c r="W238" s="233">
        <v>0</v>
      </c>
      <c r="X238" s="233">
        <v>0</v>
      </c>
      <c r="Y238" s="233">
        <v>0</v>
      </c>
      <c r="Z238" s="233">
        <v>0</v>
      </c>
      <c r="AA238" s="233">
        <v>0</v>
      </c>
      <c r="AB238" s="233">
        <v>0</v>
      </c>
      <c r="AC238" s="233">
        <v>0</v>
      </c>
      <c r="AD238" s="233">
        <v>7</v>
      </c>
      <c r="AE238" s="233">
        <v>6</v>
      </c>
      <c r="AF238" s="233">
        <v>1</v>
      </c>
      <c r="AG238" s="233">
        <v>0</v>
      </c>
      <c r="AH238" s="233">
        <v>6</v>
      </c>
      <c r="AI238" s="233">
        <v>9</v>
      </c>
      <c r="AJ238" s="233">
        <v>8</v>
      </c>
      <c r="AK238" s="233">
        <v>2</v>
      </c>
      <c r="AL238" s="233">
        <v>0</v>
      </c>
      <c r="AM238" s="235">
        <v>0</v>
      </c>
      <c r="AN238" s="234">
        <v>0</v>
      </c>
      <c r="AO238" s="233">
        <v>0</v>
      </c>
      <c r="AP238" s="233">
        <v>1</v>
      </c>
      <c r="AQ238" s="233">
        <v>0</v>
      </c>
      <c r="AR238" s="233">
        <v>0</v>
      </c>
      <c r="AS238" s="233">
        <v>1</v>
      </c>
      <c r="AT238" s="233">
        <v>0</v>
      </c>
      <c r="AU238" s="233">
        <v>0</v>
      </c>
      <c r="AV238" s="233">
        <v>0</v>
      </c>
      <c r="AW238" s="233">
        <v>0</v>
      </c>
      <c r="AX238" s="233">
        <v>0</v>
      </c>
      <c r="AY238" s="233">
        <v>11</v>
      </c>
      <c r="AZ238" s="233">
        <v>2</v>
      </c>
      <c r="BA238" s="233">
        <v>3</v>
      </c>
      <c r="BB238" s="233">
        <v>0</v>
      </c>
      <c r="BC238" s="233">
        <v>5</v>
      </c>
      <c r="BD238" s="233">
        <v>0</v>
      </c>
      <c r="BE238" s="233">
        <v>3</v>
      </c>
      <c r="BF238" s="233">
        <v>7</v>
      </c>
      <c r="BG238" s="233">
        <v>7</v>
      </c>
      <c r="BH238" s="233">
        <v>2</v>
      </c>
      <c r="BI238" s="233">
        <v>4</v>
      </c>
      <c r="BJ238" s="233">
        <v>0</v>
      </c>
      <c r="BK238" s="233">
        <v>8</v>
      </c>
      <c r="BL238" s="233">
        <v>0</v>
      </c>
      <c r="BM238" s="233">
        <v>0</v>
      </c>
      <c r="BN238" s="233">
        <v>1</v>
      </c>
      <c r="BO238" s="233">
        <v>4</v>
      </c>
      <c r="BP238" s="233">
        <v>0</v>
      </c>
      <c r="BQ238" s="233">
        <v>0</v>
      </c>
      <c r="BR238" s="235">
        <v>0</v>
      </c>
      <c r="BS238" s="234">
        <v>0</v>
      </c>
      <c r="BT238" s="233">
        <v>9</v>
      </c>
      <c r="BU238" s="233">
        <v>5</v>
      </c>
      <c r="BV238" s="233">
        <v>3</v>
      </c>
      <c r="BW238" s="233">
        <v>0</v>
      </c>
      <c r="BX238" s="233">
        <v>15</v>
      </c>
      <c r="BY238" s="233">
        <v>12</v>
      </c>
      <c r="BZ238" s="233">
        <v>4</v>
      </c>
      <c r="CA238" s="233">
        <v>0</v>
      </c>
      <c r="CB238" s="233">
        <v>0</v>
      </c>
      <c r="CC238" s="233">
        <v>0</v>
      </c>
      <c r="CD238" s="233">
        <v>0</v>
      </c>
      <c r="CE238" s="233">
        <v>0</v>
      </c>
      <c r="CF238" s="233">
        <v>4</v>
      </c>
      <c r="CG238" s="233">
        <v>8</v>
      </c>
      <c r="CH238" s="233">
        <v>5</v>
      </c>
      <c r="CI238" s="233">
        <v>0</v>
      </c>
      <c r="CJ238" s="233">
        <v>0</v>
      </c>
      <c r="CK238" s="233">
        <v>0</v>
      </c>
      <c r="CL238" s="233">
        <v>0</v>
      </c>
      <c r="CM238" s="233">
        <v>2</v>
      </c>
      <c r="CN238" s="233">
        <v>0</v>
      </c>
      <c r="CO238" s="233">
        <v>20</v>
      </c>
      <c r="CP238" s="233">
        <v>7</v>
      </c>
      <c r="CQ238" s="233">
        <v>3</v>
      </c>
      <c r="CR238" s="233">
        <v>0</v>
      </c>
      <c r="CS238" s="233">
        <v>10</v>
      </c>
      <c r="CT238" s="233">
        <v>1</v>
      </c>
      <c r="CU238" s="235">
        <v>6</v>
      </c>
      <c r="CV238" s="234">
        <v>11</v>
      </c>
      <c r="CW238" s="233">
        <v>9</v>
      </c>
      <c r="CX238" s="233">
        <v>8</v>
      </c>
      <c r="CY238" s="233">
        <v>0</v>
      </c>
      <c r="CZ238" s="233">
        <v>10</v>
      </c>
      <c r="DA238" s="233">
        <v>8</v>
      </c>
      <c r="DB238" s="233">
        <v>5</v>
      </c>
      <c r="DC238" s="233">
        <v>19</v>
      </c>
      <c r="DD238" s="233">
        <v>0</v>
      </c>
      <c r="DE238" s="233">
        <v>5</v>
      </c>
      <c r="DF238" s="233">
        <v>0</v>
      </c>
      <c r="DG238" s="233">
        <v>12</v>
      </c>
      <c r="DH238" s="233">
        <v>11</v>
      </c>
      <c r="DI238" s="233">
        <v>2</v>
      </c>
      <c r="DJ238" s="233">
        <v>3</v>
      </c>
      <c r="DK238" s="233">
        <v>6</v>
      </c>
      <c r="DL238" s="233">
        <v>3</v>
      </c>
      <c r="DM238" s="233">
        <v>0</v>
      </c>
      <c r="DN238" s="233">
        <v>7</v>
      </c>
      <c r="DO238" s="233">
        <v>4</v>
      </c>
      <c r="DP238" s="233">
        <v>4</v>
      </c>
      <c r="DQ238" s="233">
        <v>8</v>
      </c>
      <c r="DR238" s="233">
        <v>10</v>
      </c>
      <c r="DS238" s="233">
        <v>3</v>
      </c>
      <c r="DT238" s="233">
        <v>0</v>
      </c>
      <c r="DU238" s="233">
        <v>0</v>
      </c>
      <c r="DV238" s="233">
        <v>1</v>
      </c>
      <c r="DW238" s="233">
        <v>0</v>
      </c>
      <c r="DX238" s="233">
        <v>7</v>
      </c>
      <c r="DY238" s="233">
        <v>9</v>
      </c>
      <c r="DZ238" s="235">
        <v>0</v>
      </c>
      <c r="EA238" s="234">
        <v>0</v>
      </c>
      <c r="EB238" s="233">
        <v>9</v>
      </c>
      <c r="EC238" s="233">
        <v>0</v>
      </c>
      <c r="ED238" s="233">
        <v>0</v>
      </c>
      <c r="EE238" s="233">
        <v>5</v>
      </c>
      <c r="EF238" s="233">
        <v>8</v>
      </c>
      <c r="EG238" s="233">
        <v>6</v>
      </c>
      <c r="EH238" s="233">
        <v>0</v>
      </c>
      <c r="EI238" s="233">
        <v>0</v>
      </c>
      <c r="EJ238" s="233">
        <v>1</v>
      </c>
      <c r="EK238" s="233">
        <v>0</v>
      </c>
      <c r="EL238" s="233">
        <v>5</v>
      </c>
      <c r="EM238" s="233">
        <v>4</v>
      </c>
      <c r="EN238" s="233">
        <v>0</v>
      </c>
      <c r="EO238" s="233">
        <v>0</v>
      </c>
      <c r="EP238" s="233">
        <v>0</v>
      </c>
      <c r="EQ238" s="233">
        <v>0</v>
      </c>
      <c r="ER238" s="233">
        <v>0</v>
      </c>
      <c r="ES238" s="233">
        <v>1</v>
      </c>
      <c r="ET238" s="233">
        <v>0</v>
      </c>
      <c r="EU238" s="233">
        <v>0</v>
      </c>
      <c r="EV238" s="233">
        <v>0</v>
      </c>
      <c r="EW238" s="233">
        <v>0</v>
      </c>
      <c r="EX238" s="233">
        <v>0</v>
      </c>
      <c r="EY238" s="233">
        <v>1</v>
      </c>
      <c r="EZ238" s="233">
        <v>0</v>
      </c>
      <c r="FA238" s="233">
        <v>0</v>
      </c>
      <c r="FB238" s="233">
        <v>0</v>
      </c>
      <c r="FC238" s="233">
        <v>0</v>
      </c>
      <c r="FD238" s="235">
        <v>0</v>
      </c>
      <c r="FE238" s="232">
        <v>4</v>
      </c>
      <c r="FF238" s="233">
        <v>4</v>
      </c>
      <c r="FG238" s="233">
        <v>0</v>
      </c>
      <c r="FH238" s="233">
        <v>0</v>
      </c>
      <c r="FI238" s="233">
        <v>0</v>
      </c>
      <c r="FJ238" s="233">
        <v>0</v>
      </c>
      <c r="FK238" s="233">
        <v>1</v>
      </c>
      <c r="FL238" s="233">
        <v>6</v>
      </c>
      <c r="FM238" s="233">
        <v>0</v>
      </c>
      <c r="FN238" s="233">
        <v>5</v>
      </c>
      <c r="FO238" s="305">
        <v>7</v>
      </c>
      <c r="FP238" s="305">
        <v>0</v>
      </c>
      <c r="FQ238" s="305">
        <v>0</v>
      </c>
      <c r="FR238" s="305">
        <v>0</v>
      </c>
      <c r="FS238" s="305">
        <v>0</v>
      </c>
      <c r="FT238" s="305">
        <v>0</v>
      </c>
      <c r="FU238" s="305">
        <v>0</v>
      </c>
      <c r="FV238" s="305">
        <v>1</v>
      </c>
      <c r="FW238" s="305">
        <v>0</v>
      </c>
      <c r="FX238" s="305">
        <v>0</v>
      </c>
      <c r="FY238" s="305">
        <v>0</v>
      </c>
      <c r="FZ238" s="305">
        <v>0</v>
      </c>
      <c r="GA238" s="305">
        <v>1</v>
      </c>
      <c r="GB238" s="305">
        <v>3</v>
      </c>
      <c r="GC238" s="305">
        <v>1</v>
      </c>
      <c r="GD238" s="305">
        <v>4</v>
      </c>
      <c r="GE238" s="305">
        <v>0</v>
      </c>
      <c r="GF238" s="305">
        <v>10</v>
      </c>
      <c r="GG238" s="305">
        <v>3</v>
      </c>
      <c r="GH238" s="305">
        <v>4</v>
      </c>
      <c r="GI238" s="351">
        <v>0</v>
      </c>
      <c r="GJ238" s="352">
        <v>5</v>
      </c>
      <c r="GK238" s="305">
        <v>15</v>
      </c>
      <c r="GL238" s="305">
        <v>0</v>
      </c>
      <c r="GM238" s="305">
        <v>8</v>
      </c>
      <c r="GN238" s="305">
        <v>6</v>
      </c>
      <c r="GO238" s="305">
        <v>5</v>
      </c>
      <c r="GP238" s="305">
        <v>8</v>
      </c>
      <c r="GQ238" s="305">
        <v>7</v>
      </c>
      <c r="GR238" s="305">
        <v>0</v>
      </c>
      <c r="GS238" s="305">
        <v>0</v>
      </c>
      <c r="GT238" s="305">
        <v>5</v>
      </c>
      <c r="GU238" s="305">
        <v>1</v>
      </c>
      <c r="GV238" s="305">
        <v>0</v>
      </c>
      <c r="GW238" s="305">
        <v>0</v>
      </c>
      <c r="GX238" s="305">
        <v>6</v>
      </c>
      <c r="GY238" s="305">
        <v>7</v>
      </c>
      <c r="GZ238" s="305">
        <v>0</v>
      </c>
      <c r="HA238" s="305">
        <v>2</v>
      </c>
      <c r="HB238" s="305">
        <v>13</v>
      </c>
      <c r="HC238" s="305">
        <v>3</v>
      </c>
      <c r="HD238" s="305">
        <v>4</v>
      </c>
      <c r="HE238" s="305">
        <v>9</v>
      </c>
      <c r="HF238" s="305">
        <v>2</v>
      </c>
      <c r="HG238" s="305">
        <v>0</v>
      </c>
      <c r="HH238" s="305">
        <v>0</v>
      </c>
      <c r="HI238" s="305">
        <v>0</v>
      </c>
      <c r="HJ238" s="305">
        <v>2</v>
      </c>
      <c r="HK238" s="305">
        <v>14</v>
      </c>
      <c r="HL238" s="305">
        <v>4</v>
      </c>
      <c r="HM238" s="356">
        <v>0</v>
      </c>
      <c r="HN238" s="352">
        <v>0</v>
      </c>
      <c r="HO238" s="305">
        <v>0</v>
      </c>
      <c r="HP238" s="305">
        <v>0</v>
      </c>
      <c r="HQ238" s="305">
        <v>4</v>
      </c>
      <c r="HR238" s="305">
        <v>8</v>
      </c>
      <c r="HS238" s="305">
        <v>4</v>
      </c>
      <c r="HT238" s="305">
        <v>3</v>
      </c>
      <c r="HU238" s="305">
        <v>0</v>
      </c>
      <c r="HV238" s="305">
        <v>0</v>
      </c>
      <c r="HW238" s="305">
        <v>0</v>
      </c>
      <c r="HX238" s="305">
        <v>0</v>
      </c>
      <c r="HY238" s="305">
        <v>2</v>
      </c>
      <c r="HZ238" s="305">
        <v>0</v>
      </c>
      <c r="IA238" s="305">
        <v>0</v>
      </c>
      <c r="IB238" s="305">
        <v>0</v>
      </c>
      <c r="IC238" s="305">
        <v>0</v>
      </c>
      <c r="ID238" s="305">
        <v>0</v>
      </c>
      <c r="IE238" s="305">
        <v>0</v>
      </c>
      <c r="IF238" s="305">
        <v>0</v>
      </c>
      <c r="IG238" s="305">
        <v>0</v>
      </c>
      <c r="IH238" s="305">
        <v>0</v>
      </c>
      <c r="II238" s="305">
        <v>0</v>
      </c>
      <c r="IJ238" s="305">
        <v>0</v>
      </c>
      <c r="IK238" s="305">
        <v>0</v>
      </c>
      <c r="IL238" s="305">
        <v>0</v>
      </c>
      <c r="IM238" s="305">
        <v>0</v>
      </c>
      <c r="IN238" s="305">
        <v>0</v>
      </c>
      <c r="IO238" s="305">
        <v>3</v>
      </c>
      <c r="IP238" s="305">
        <v>0</v>
      </c>
      <c r="IQ238" s="305">
        <v>9</v>
      </c>
      <c r="IR238" s="351">
        <v>0</v>
      </c>
      <c r="IS238" s="352">
        <v>3</v>
      </c>
      <c r="IT238" s="305">
        <v>6</v>
      </c>
      <c r="IU238" s="305">
        <v>3</v>
      </c>
      <c r="IV238" s="305">
        <v>0</v>
      </c>
      <c r="IW238" s="305">
        <v>0</v>
      </c>
      <c r="IX238" s="305">
        <v>3</v>
      </c>
      <c r="IY238" s="305">
        <v>8</v>
      </c>
      <c r="IZ238" s="305">
        <v>6</v>
      </c>
      <c r="JA238" s="305">
        <v>5</v>
      </c>
      <c r="JB238" s="305">
        <v>10</v>
      </c>
      <c r="JC238" s="305">
        <v>0</v>
      </c>
      <c r="JD238" s="305">
        <v>0</v>
      </c>
      <c r="JE238" s="305">
        <v>5</v>
      </c>
      <c r="JF238" s="305">
        <v>0</v>
      </c>
      <c r="JG238" s="305">
        <v>0</v>
      </c>
      <c r="JH238" s="305">
        <v>0</v>
      </c>
      <c r="JI238" s="305">
        <v>0</v>
      </c>
      <c r="JJ238" s="305">
        <v>0</v>
      </c>
      <c r="JK238" s="305">
        <v>0</v>
      </c>
      <c r="JL238" s="305">
        <v>1</v>
      </c>
      <c r="JM238" s="305">
        <v>0</v>
      </c>
      <c r="JN238" s="305">
        <v>0</v>
      </c>
      <c r="JO238" s="305">
        <v>6</v>
      </c>
      <c r="JP238" s="305">
        <v>8</v>
      </c>
      <c r="JQ238" s="305">
        <v>0</v>
      </c>
      <c r="JR238" s="305">
        <v>0</v>
      </c>
      <c r="JS238" s="305">
        <v>0</v>
      </c>
      <c r="JT238" s="305">
        <v>9</v>
      </c>
      <c r="JU238" s="305">
        <v>9</v>
      </c>
      <c r="JV238" s="305">
        <v>10</v>
      </c>
      <c r="JW238" s="356">
        <v>8</v>
      </c>
      <c r="JX238" s="352">
        <v>4</v>
      </c>
      <c r="JY238" s="305">
        <v>0</v>
      </c>
      <c r="JZ238" s="305">
        <v>0</v>
      </c>
      <c r="KA238" s="305">
        <v>0</v>
      </c>
      <c r="KB238" s="305">
        <v>0</v>
      </c>
      <c r="KC238" s="305">
        <v>0</v>
      </c>
      <c r="KD238" s="305">
        <v>0</v>
      </c>
      <c r="KE238" s="305">
        <v>0</v>
      </c>
      <c r="KF238" s="305">
        <v>0</v>
      </c>
      <c r="KG238" s="305">
        <v>0</v>
      </c>
      <c r="KH238" s="305">
        <v>0</v>
      </c>
      <c r="KI238" s="305">
        <v>0</v>
      </c>
      <c r="KJ238" s="305">
        <v>0</v>
      </c>
      <c r="KK238" s="305">
        <v>0</v>
      </c>
      <c r="KL238" s="305">
        <v>0</v>
      </c>
      <c r="KM238" s="305">
        <v>0</v>
      </c>
      <c r="KN238" s="305">
        <v>11</v>
      </c>
      <c r="KO238" s="305">
        <v>19</v>
      </c>
      <c r="KP238" s="305">
        <v>8</v>
      </c>
      <c r="KQ238" s="305">
        <v>2</v>
      </c>
      <c r="KR238" s="305">
        <v>3</v>
      </c>
      <c r="KS238" s="305">
        <v>0</v>
      </c>
      <c r="KT238" s="305">
        <v>0</v>
      </c>
      <c r="KU238" s="305">
        <v>0</v>
      </c>
      <c r="KV238" s="305">
        <v>0</v>
      </c>
      <c r="KW238" s="305">
        <v>7</v>
      </c>
      <c r="KX238" s="305">
        <v>8</v>
      </c>
      <c r="KY238" s="305">
        <v>0</v>
      </c>
      <c r="KZ238" s="305">
        <v>2</v>
      </c>
      <c r="LA238" s="356">
        <v>0</v>
      </c>
      <c r="LB238" s="352">
        <v>10</v>
      </c>
      <c r="LC238" s="305">
        <v>12</v>
      </c>
      <c r="LD238" s="305">
        <v>6</v>
      </c>
      <c r="LE238" s="305">
        <v>2</v>
      </c>
      <c r="LF238" s="305">
        <v>0</v>
      </c>
      <c r="LG238" s="305">
        <v>0</v>
      </c>
      <c r="LH238" s="305">
        <v>0</v>
      </c>
      <c r="LI238" s="305">
        <v>0</v>
      </c>
      <c r="LJ238" s="305">
        <v>0</v>
      </c>
      <c r="LK238" s="305">
        <v>0</v>
      </c>
      <c r="LL238" s="305">
        <v>0</v>
      </c>
      <c r="LM238" s="305">
        <v>0</v>
      </c>
      <c r="LN238" s="305">
        <v>0</v>
      </c>
      <c r="LO238" s="305">
        <v>0</v>
      </c>
      <c r="LP238" s="305">
        <v>0</v>
      </c>
      <c r="LQ238" s="305">
        <v>7</v>
      </c>
      <c r="LR238" s="305">
        <v>5</v>
      </c>
      <c r="LS238" s="305">
        <v>7</v>
      </c>
      <c r="LT238" s="305">
        <v>11</v>
      </c>
      <c r="LU238" s="305">
        <v>0</v>
      </c>
      <c r="LV238" s="305">
        <v>0</v>
      </c>
      <c r="LW238" s="305">
        <v>19</v>
      </c>
      <c r="LX238" s="305">
        <v>8</v>
      </c>
      <c r="LY238" s="305">
        <v>4</v>
      </c>
      <c r="LZ238" s="305">
        <v>0</v>
      </c>
      <c r="MA238" s="305">
        <v>6</v>
      </c>
      <c r="MB238" s="305">
        <v>4</v>
      </c>
      <c r="MC238" s="305">
        <v>0</v>
      </c>
      <c r="MD238" s="305">
        <v>16</v>
      </c>
      <c r="ME238" s="305">
        <v>16</v>
      </c>
      <c r="MF238" s="356">
        <v>2</v>
      </c>
      <c r="MG238" s="352">
        <v>0</v>
      </c>
      <c r="MH238" s="345">
        <v>4</v>
      </c>
      <c r="MI238" s="345">
        <v>0</v>
      </c>
      <c r="MJ238" s="345">
        <v>0</v>
      </c>
      <c r="MK238" s="345">
        <v>3</v>
      </c>
      <c r="ML238" s="345">
        <v>0</v>
      </c>
      <c r="MM238" s="345">
        <v>3</v>
      </c>
      <c r="MN238" s="345">
        <v>1</v>
      </c>
      <c r="MO238" s="345">
        <v>0</v>
      </c>
      <c r="MP238" s="345">
        <v>0</v>
      </c>
      <c r="MQ238" s="345">
        <v>0</v>
      </c>
      <c r="MR238" s="345">
        <v>0</v>
      </c>
      <c r="MS238" s="345">
        <v>0</v>
      </c>
      <c r="MT238" s="345">
        <v>1</v>
      </c>
      <c r="MU238" s="345">
        <v>8</v>
      </c>
      <c r="MV238" s="345">
        <v>0</v>
      </c>
      <c r="MW238" s="345">
        <v>0</v>
      </c>
      <c r="MX238" s="345">
        <v>0</v>
      </c>
      <c r="MY238" s="345">
        <v>0</v>
      </c>
      <c r="MZ238" s="345">
        <v>0</v>
      </c>
      <c r="NA238" s="345">
        <v>5</v>
      </c>
      <c r="NB238" s="345">
        <v>3</v>
      </c>
      <c r="NC238" s="345">
        <v>3</v>
      </c>
      <c r="ND238" s="345">
        <v>4</v>
      </c>
      <c r="NE238" s="345">
        <v>0</v>
      </c>
      <c r="NF238" s="345">
        <v>0</v>
      </c>
      <c r="NG238" s="345">
        <v>0</v>
      </c>
      <c r="NH238" s="345">
        <v>0</v>
      </c>
      <c r="NI238" s="345">
        <v>2</v>
      </c>
      <c r="NJ238" s="423">
        <v>6</v>
      </c>
      <c r="NK238" s="352">
        <v>3</v>
      </c>
      <c r="NL238" s="345">
        <v>0</v>
      </c>
      <c r="NM238" s="345">
        <v>7</v>
      </c>
      <c r="NN238" s="345">
        <v>5</v>
      </c>
      <c r="NO238" s="345">
        <v>6</v>
      </c>
      <c r="NP238" s="345">
        <v>0</v>
      </c>
      <c r="NQ238" s="345">
        <v>0</v>
      </c>
      <c r="NR238" s="345">
        <v>0</v>
      </c>
      <c r="NS238" s="345">
        <v>0</v>
      </c>
      <c r="NT238" s="345">
        <v>0</v>
      </c>
      <c r="NU238" s="345">
        <v>0</v>
      </c>
      <c r="NV238" s="345">
        <v>0</v>
      </c>
      <c r="NW238" s="345">
        <v>0</v>
      </c>
      <c r="NX238" s="345">
        <v>0</v>
      </c>
      <c r="NY238" s="345">
        <v>0</v>
      </c>
      <c r="NZ238" s="345">
        <v>0</v>
      </c>
      <c r="OA238" s="345">
        <v>0</v>
      </c>
      <c r="OB238" s="345">
        <v>0</v>
      </c>
      <c r="OC238" s="345">
        <v>0</v>
      </c>
      <c r="OD238" s="345">
        <v>0</v>
      </c>
      <c r="OE238" s="345">
        <v>0</v>
      </c>
      <c r="OF238" s="345">
        <v>0</v>
      </c>
      <c r="OG238" s="345">
        <v>0</v>
      </c>
      <c r="OH238" s="345">
        <v>0</v>
      </c>
      <c r="OI238" s="345">
        <v>0</v>
      </c>
      <c r="OJ238" s="345">
        <v>3</v>
      </c>
      <c r="OK238" s="345">
        <v>5</v>
      </c>
      <c r="OL238" s="345">
        <v>0</v>
      </c>
      <c r="OM238" s="345">
        <v>0</v>
      </c>
      <c r="ON238" s="345">
        <v>0</v>
      </c>
      <c r="OO238" s="423">
        <v>0</v>
      </c>
      <c r="OP238" s="256">
        <v>0</v>
      </c>
      <c r="OQ238" s="257">
        <v>0</v>
      </c>
      <c r="OR238" s="257">
        <v>0</v>
      </c>
      <c r="OS238" s="257">
        <v>0</v>
      </c>
      <c r="OT238" s="257">
        <v>0</v>
      </c>
      <c r="OU238" s="257">
        <v>0</v>
      </c>
      <c r="OV238" s="257">
        <v>0</v>
      </c>
      <c r="OW238" s="257">
        <v>0</v>
      </c>
      <c r="OX238" s="257">
        <v>0</v>
      </c>
      <c r="OY238" s="257">
        <v>8</v>
      </c>
      <c r="OZ238" s="257">
        <v>6</v>
      </c>
      <c r="PA238" s="257">
        <v>0</v>
      </c>
      <c r="PB238" s="257">
        <v>0</v>
      </c>
      <c r="PC238" s="257">
        <v>0</v>
      </c>
      <c r="PD238" s="257">
        <v>0</v>
      </c>
      <c r="PE238" s="257">
        <v>0</v>
      </c>
      <c r="PF238" s="257">
        <v>0</v>
      </c>
      <c r="PG238" s="257">
        <v>0</v>
      </c>
      <c r="PH238" s="257">
        <v>0</v>
      </c>
      <c r="PI238" s="257">
        <v>0</v>
      </c>
      <c r="PJ238" s="257">
        <v>0</v>
      </c>
      <c r="PK238" s="257">
        <v>0</v>
      </c>
      <c r="PL238" s="257">
        <v>0</v>
      </c>
      <c r="PM238" s="257">
        <v>0</v>
      </c>
      <c r="PN238" s="257">
        <v>0</v>
      </c>
      <c r="PO238" s="257">
        <v>0</v>
      </c>
      <c r="PP238" s="257">
        <v>0</v>
      </c>
      <c r="PQ238" s="257">
        <v>0</v>
      </c>
      <c r="PR238" s="257">
        <v>0</v>
      </c>
      <c r="PS238" s="257">
        <v>0</v>
      </c>
      <c r="PT238" s="258">
        <v>0</v>
      </c>
      <c r="PU238" s="256">
        <v>0</v>
      </c>
      <c r="PV238" s="257">
        <v>0</v>
      </c>
      <c r="PW238" s="257">
        <v>0</v>
      </c>
      <c r="PX238" s="257">
        <v>0</v>
      </c>
      <c r="PY238" s="257">
        <v>4</v>
      </c>
      <c r="PZ238" s="257">
        <v>8</v>
      </c>
      <c r="QA238" s="257">
        <v>3</v>
      </c>
      <c r="QB238" s="257">
        <v>0</v>
      </c>
      <c r="QC238" s="257">
        <v>0</v>
      </c>
      <c r="QD238" s="257">
        <v>0</v>
      </c>
      <c r="QE238" s="257">
        <v>3</v>
      </c>
      <c r="QF238" s="257">
        <v>4</v>
      </c>
      <c r="QG238" s="257">
        <v>4</v>
      </c>
      <c r="QH238" s="257">
        <v>6</v>
      </c>
      <c r="QI238" s="257">
        <v>2</v>
      </c>
      <c r="QJ238" s="257">
        <v>0</v>
      </c>
      <c r="QK238" s="257">
        <v>0</v>
      </c>
      <c r="QL238" s="257">
        <v>1</v>
      </c>
      <c r="QM238" s="257">
        <v>0</v>
      </c>
      <c r="QN238" s="257">
        <v>2</v>
      </c>
      <c r="QO238" s="257">
        <v>10</v>
      </c>
      <c r="QP238" s="257">
        <v>0</v>
      </c>
      <c r="QQ238" s="257">
        <v>0</v>
      </c>
      <c r="QR238" s="257">
        <v>0</v>
      </c>
      <c r="QS238" s="257">
        <v>4</v>
      </c>
      <c r="QT238" s="257">
        <v>0</v>
      </c>
      <c r="QU238" s="257">
        <v>7</v>
      </c>
      <c r="QV238" s="258">
        <v>0</v>
      </c>
      <c r="QW238" s="256">
        <v>1</v>
      </c>
      <c r="QX238" s="257">
        <v>1</v>
      </c>
      <c r="QY238" s="257">
        <v>0</v>
      </c>
      <c r="QZ238" s="257">
        <v>10</v>
      </c>
      <c r="RA238" s="257">
        <v>2</v>
      </c>
      <c r="RB238" s="257">
        <v>0</v>
      </c>
      <c r="RC238" s="257">
        <v>8</v>
      </c>
      <c r="RD238" s="257">
        <v>5</v>
      </c>
      <c r="RE238" s="257">
        <v>0</v>
      </c>
      <c r="RF238" s="257">
        <v>0</v>
      </c>
      <c r="RG238" s="257">
        <v>4</v>
      </c>
      <c r="RH238" s="257">
        <v>6</v>
      </c>
      <c r="RI238" s="257">
        <v>0</v>
      </c>
      <c r="RJ238" s="257">
        <v>0</v>
      </c>
      <c r="RK238" s="257">
        <v>0</v>
      </c>
      <c r="RL238" s="257">
        <v>0</v>
      </c>
      <c r="RM238" s="257">
        <v>0</v>
      </c>
      <c r="RN238" s="257">
        <v>4</v>
      </c>
      <c r="RO238" s="257">
        <v>9</v>
      </c>
      <c r="RP238" s="257">
        <v>3</v>
      </c>
      <c r="RQ238" s="257">
        <v>5</v>
      </c>
      <c r="RR238" s="257">
        <v>3</v>
      </c>
      <c r="RS238" s="257">
        <v>0</v>
      </c>
      <c r="RT238" s="257">
        <v>0</v>
      </c>
      <c r="RU238" s="257">
        <v>3</v>
      </c>
      <c r="RV238" s="257">
        <v>8</v>
      </c>
      <c r="RW238" s="257">
        <v>8</v>
      </c>
      <c r="RX238" s="257">
        <v>2</v>
      </c>
      <c r="RY238" s="257">
        <v>6</v>
      </c>
      <c r="RZ238" s="257">
        <v>0</v>
      </c>
      <c r="SA238" s="258">
        <v>0</v>
      </c>
      <c r="SB238" s="256">
        <v>3</v>
      </c>
      <c r="SC238" s="257">
        <v>2</v>
      </c>
      <c r="SD238" s="257">
        <v>2</v>
      </c>
      <c r="SE238" s="257">
        <v>0</v>
      </c>
      <c r="SF238" s="257">
        <v>0</v>
      </c>
      <c r="SG238" s="257">
        <v>2</v>
      </c>
      <c r="SH238" s="257">
        <v>0</v>
      </c>
      <c r="SI238" s="257">
        <v>0</v>
      </c>
      <c r="SJ238" s="257">
        <v>0</v>
      </c>
      <c r="SK238" s="257">
        <v>0</v>
      </c>
      <c r="SL238" s="257">
        <v>1</v>
      </c>
      <c r="SM238" s="257">
        <v>1</v>
      </c>
      <c r="SN238" s="257">
        <v>0</v>
      </c>
      <c r="SO238" s="257">
        <v>0</v>
      </c>
      <c r="SP238" s="257">
        <v>0</v>
      </c>
      <c r="SQ238" s="257">
        <v>0</v>
      </c>
      <c r="SR238" s="257">
        <v>0</v>
      </c>
      <c r="SS238" s="257">
        <v>0</v>
      </c>
      <c r="ST238" s="257">
        <v>0</v>
      </c>
      <c r="SU238" s="257">
        <v>0</v>
      </c>
      <c r="SV238" s="257">
        <v>0</v>
      </c>
      <c r="SW238" s="257">
        <v>0</v>
      </c>
      <c r="SX238" s="257">
        <v>0</v>
      </c>
      <c r="SY238" s="257">
        <v>0</v>
      </c>
      <c r="SZ238" s="257">
        <v>0</v>
      </c>
      <c r="TA238" s="257">
        <v>0</v>
      </c>
      <c r="TB238" s="257">
        <v>0</v>
      </c>
      <c r="TC238" s="257">
        <v>0</v>
      </c>
      <c r="TD238" s="257">
        <v>0</v>
      </c>
      <c r="TE238" s="258">
        <v>0</v>
      </c>
      <c r="TF238" s="256">
        <v>0</v>
      </c>
      <c r="TG238" s="257">
        <v>0</v>
      </c>
      <c r="TH238" s="257">
        <v>0</v>
      </c>
      <c r="TI238" s="257">
        <v>0</v>
      </c>
      <c r="TJ238" s="257">
        <v>0</v>
      </c>
      <c r="TK238" s="257">
        <v>0</v>
      </c>
      <c r="TL238" s="257">
        <v>0</v>
      </c>
      <c r="TM238" s="257">
        <v>0</v>
      </c>
      <c r="TN238" s="257">
        <v>0</v>
      </c>
      <c r="TO238" s="257">
        <v>2</v>
      </c>
      <c r="TP238" s="257">
        <v>0</v>
      </c>
      <c r="TQ238" s="257">
        <v>0</v>
      </c>
      <c r="TR238" s="257">
        <v>7</v>
      </c>
      <c r="TS238" s="257">
        <v>1</v>
      </c>
      <c r="TT238" s="257">
        <v>2</v>
      </c>
      <c r="TU238" s="257">
        <v>0</v>
      </c>
      <c r="TV238" s="257">
        <v>0</v>
      </c>
      <c r="TW238" s="257">
        <v>0</v>
      </c>
      <c r="TX238" s="257">
        <v>0</v>
      </c>
      <c r="TY238" s="257">
        <v>0</v>
      </c>
      <c r="TZ238" s="257">
        <v>0</v>
      </c>
      <c r="UA238" s="257">
        <v>0</v>
      </c>
      <c r="UB238" s="257">
        <v>0</v>
      </c>
      <c r="UC238" s="257">
        <v>0</v>
      </c>
      <c r="UD238" s="257">
        <v>0</v>
      </c>
      <c r="UE238" s="257">
        <v>0</v>
      </c>
      <c r="UF238" s="257">
        <v>0</v>
      </c>
      <c r="UG238" s="257">
        <v>0</v>
      </c>
      <c r="UH238" s="257">
        <v>0</v>
      </c>
      <c r="UI238" s="257">
        <v>0</v>
      </c>
      <c r="UJ238" s="258">
        <v>0</v>
      </c>
      <c r="UK238" s="256">
        <v>0</v>
      </c>
      <c r="UL238" s="257">
        <v>0</v>
      </c>
      <c r="UM238" s="257">
        <v>0</v>
      </c>
      <c r="UN238" s="257">
        <v>6</v>
      </c>
      <c r="UO238" s="257">
        <v>6</v>
      </c>
      <c r="UP238" s="257">
        <v>4</v>
      </c>
      <c r="UQ238" s="257">
        <v>0</v>
      </c>
      <c r="UR238" s="257">
        <v>0</v>
      </c>
      <c r="US238" s="257">
        <v>0</v>
      </c>
      <c r="UT238" s="257">
        <v>0</v>
      </c>
      <c r="UU238" s="257">
        <v>7</v>
      </c>
      <c r="UV238" s="257">
        <v>4</v>
      </c>
      <c r="UW238" s="257">
        <v>3</v>
      </c>
      <c r="UX238" s="257">
        <v>17</v>
      </c>
      <c r="UY238" s="257">
        <v>5</v>
      </c>
      <c r="UZ238" s="257">
        <v>0</v>
      </c>
      <c r="VA238" s="257">
        <v>2</v>
      </c>
      <c r="VB238" s="257">
        <v>6</v>
      </c>
      <c r="VC238" s="257">
        <v>8</v>
      </c>
      <c r="VD238" s="257">
        <v>0</v>
      </c>
      <c r="VE238" s="257">
        <v>0</v>
      </c>
      <c r="VF238" s="257">
        <v>0</v>
      </c>
      <c r="VG238" s="257">
        <v>0</v>
      </c>
      <c r="VH238" s="257">
        <v>0</v>
      </c>
      <c r="VI238" s="257">
        <v>0</v>
      </c>
      <c r="VJ238" s="257">
        <v>0</v>
      </c>
      <c r="VK238" s="257">
        <v>0</v>
      </c>
      <c r="VL238" s="257">
        <v>3</v>
      </c>
      <c r="VM238" s="257">
        <v>4</v>
      </c>
      <c r="VN238" s="258">
        <v>0</v>
      </c>
      <c r="VO238" s="256">
        <v>0</v>
      </c>
      <c r="VP238" s="257">
        <v>3</v>
      </c>
      <c r="VQ238" s="257">
        <v>0</v>
      </c>
      <c r="VR238" s="257">
        <v>4</v>
      </c>
      <c r="VS238" s="257">
        <v>14</v>
      </c>
      <c r="VT238" s="257">
        <v>12</v>
      </c>
      <c r="VU238" s="257">
        <v>0</v>
      </c>
      <c r="VV238" s="257">
        <v>2</v>
      </c>
      <c r="VW238" s="257">
        <v>0</v>
      </c>
      <c r="VX238" s="257">
        <v>0</v>
      </c>
      <c r="VY238" s="257">
        <v>1</v>
      </c>
      <c r="VZ238" s="257">
        <v>2</v>
      </c>
      <c r="WA238" s="257">
        <v>0</v>
      </c>
      <c r="WB238" s="257">
        <v>0</v>
      </c>
      <c r="WC238" s="257">
        <v>4</v>
      </c>
      <c r="WD238" s="257">
        <v>4</v>
      </c>
      <c r="WE238" s="257">
        <v>6</v>
      </c>
      <c r="WF238" s="257">
        <v>6</v>
      </c>
      <c r="WG238" s="257">
        <v>7</v>
      </c>
      <c r="WH238" s="257">
        <v>5</v>
      </c>
      <c r="WI238" s="257">
        <v>0</v>
      </c>
      <c r="WJ238" s="257">
        <v>0</v>
      </c>
      <c r="WK238" s="257">
        <v>7</v>
      </c>
      <c r="WL238" s="257">
        <v>0</v>
      </c>
      <c r="WM238" s="257">
        <v>0</v>
      </c>
      <c r="WN238" s="257">
        <v>0</v>
      </c>
      <c r="WO238" s="257">
        <v>0</v>
      </c>
      <c r="WP238" s="257">
        <v>0</v>
      </c>
      <c r="WQ238" s="257">
        <v>3</v>
      </c>
      <c r="WR238" s="257">
        <v>0</v>
      </c>
      <c r="WS238" s="258">
        <v>0</v>
      </c>
      <c r="WT238" s="256">
        <v>2</v>
      </c>
      <c r="WU238" s="257">
        <v>0</v>
      </c>
      <c r="WV238" s="257">
        <v>0</v>
      </c>
      <c r="WW238" s="257">
        <v>0</v>
      </c>
      <c r="WX238" s="257">
        <v>4</v>
      </c>
      <c r="WY238" s="257">
        <v>8</v>
      </c>
      <c r="WZ238" s="257">
        <v>0</v>
      </c>
      <c r="XA238" s="257">
        <v>2</v>
      </c>
      <c r="XB238" s="257">
        <v>6</v>
      </c>
      <c r="XC238" s="257">
        <v>0</v>
      </c>
      <c r="XD238" s="257">
        <v>0</v>
      </c>
      <c r="XE238" s="257">
        <v>6</v>
      </c>
      <c r="XF238" s="257">
        <v>6</v>
      </c>
      <c r="XG238" s="257">
        <v>0</v>
      </c>
      <c r="XH238" s="257">
        <v>10</v>
      </c>
      <c r="XI238" s="257">
        <v>0</v>
      </c>
      <c r="XJ238" s="257">
        <v>0</v>
      </c>
      <c r="XK238" s="257">
        <v>0</v>
      </c>
      <c r="XL238" s="257">
        <v>6</v>
      </c>
      <c r="XM238" s="257">
        <v>9</v>
      </c>
      <c r="XN238" s="257">
        <v>0</v>
      </c>
      <c r="XO238" s="257">
        <v>8</v>
      </c>
      <c r="XP238" s="257">
        <v>8</v>
      </c>
      <c r="XQ238" s="257">
        <v>0</v>
      </c>
      <c r="XR238" s="257">
        <v>0</v>
      </c>
      <c r="XS238" s="257">
        <v>0</v>
      </c>
      <c r="XT238" s="257">
        <v>4</v>
      </c>
      <c r="XU238" s="257">
        <v>3</v>
      </c>
      <c r="XV238" s="257">
        <v>5</v>
      </c>
      <c r="XW238" s="257">
        <v>11</v>
      </c>
      <c r="XX238" s="258">
        <v>4</v>
      </c>
      <c r="XY238" s="256">
        <v>0</v>
      </c>
      <c r="XZ238" s="257">
        <v>2</v>
      </c>
      <c r="YA238" s="257">
        <v>0</v>
      </c>
      <c r="YB238" s="257">
        <v>2</v>
      </c>
      <c r="YC238" s="257">
        <v>0</v>
      </c>
      <c r="YD238" s="257">
        <v>6</v>
      </c>
      <c r="YE238" s="257">
        <v>0</v>
      </c>
      <c r="YF238" s="257">
        <v>0</v>
      </c>
      <c r="YG238" s="257">
        <v>0</v>
      </c>
      <c r="YH238" s="257">
        <v>5</v>
      </c>
      <c r="YI238" s="257">
        <v>0</v>
      </c>
      <c r="YJ238" s="257">
        <v>5</v>
      </c>
      <c r="YK238" s="257">
        <v>4</v>
      </c>
      <c r="YL238" s="257">
        <v>4</v>
      </c>
      <c r="YM238" s="257">
        <v>0</v>
      </c>
      <c r="YN238" s="257">
        <v>1</v>
      </c>
      <c r="YO238" s="257">
        <v>0</v>
      </c>
      <c r="YP238" s="257">
        <v>6</v>
      </c>
      <c r="YQ238" s="257">
        <v>6</v>
      </c>
      <c r="YR238" s="257">
        <v>1</v>
      </c>
      <c r="YS238" s="257">
        <v>0</v>
      </c>
      <c r="YT238" s="257">
        <v>0</v>
      </c>
      <c r="YU238" s="257">
        <v>0</v>
      </c>
      <c r="YV238" s="257">
        <v>6</v>
      </c>
      <c r="YW238" s="257">
        <v>3</v>
      </c>
      <c r="YX238" s="257">
        <v>1</v>
      </c>
      <c r="YY238" s="257">
        <v>0</v>
      </c>
      <c r="YZ238" s="257">
        <v>0</v>
      </c>
      <c r="ZA238" s="257">
        <v>0</v>
      </c>
      <c r="ZB238" s="258">
        <v>0</v>
      </c>
      <c r="ZC238" s="256">
        <v>0</v>
      </c>
      <c r="ZD238" s="257">
        <v>0</v>
      </c>
      <c r="ZE238" s="257">
        <v>0</v>
      </c>
      <c r="ZF238" s="257">
        <v>0</v>
      </c>
      <c r="ZG238" s="257">
        <v>0</v>
      </c>
      <c r="ZH238" s="257">
        <v>0</v>
      </c>
      <c r="ZI238" s="257">
        <v>0</v>
      </c>
      <c r="ZJ238" s="257">
        <v>0</v>
      </c>
      <c r="ZK238" s="257">
        <v>0</v>
      </c>
      <c r="ZL238" s="257">
        <v>0</v>
      </c>
      <c r="ZM238" s="257">
        <v>0</v>
      </c>
      <c r="ZN238" s="257">
        <v>0</v>
      </c>
      <c r="ZO238" s="257">
        <v>0</v>
      </c>
      <c r="ZP238" s="257">
        <v>0</v>
      </c>
      <c r="ZQ238" s="257">
        <v>0</v>
      </c>
      <c r="ZR238" s="257">
        <v>0</v>
      </c>
      <c r="ZS238" s="257">
        <v>0</v>
      </c>
      <c r="ZT238" s="257">
        <v>0</v>
      </c>
      <c r="ZU238" s="257">
        <v>1</v>
      </c>
      <c r="ZV238" s="257">
        <v>0</v>
      </c>
      <c r="ZW238" s="257">
        <v>2</v>
      </c>
      <c r="ZX238" s="257">
        <v>0</v>
      </c>
      <c r="ZY238" s="257">
        <v>4</v>
      </c>
      <c r="ZZ238" s="257">
        <v>2</v>
      </c>
      <c r="AAA238" s="257">
        <v>1</v>
      </c>
      <c r="AAB238" s="257">
        <v>0</v>
      </c>
      <c r="AAC238" s="257">
        <v>0</v>
      </c>
      <c r="AAD238" s="257">
        <v>0</v>
      </c>
      <c r="AAE238" s="257">
        <v>0</v>
      </c>
      <c r="AAF238" s="257">
        <v>0</v>
      </c>
      <c r="AAG238" s="258">
        <v>0</v>
      </c>
      <c r="AAH238" s="256">
        <v>0</v>
      </c>
      <c r="AAI238" s="257">
        <v>0</v>
      </c>
      <c r="AAJ238" s="257">
        <v>0</v>
      </c>
      <c r="AAK238" s="257">
        <v>0</v>
      </c>
      <c r="AAL238" s="257">
        <v>0</v>
      </c>
      <c r="AAM238" s="257">
        <v>0</v>
      </c>
      <c r="AAN238" s="257">
        <v>8</v>
      </c>
      <c r="AAO238" s="257">
        <v>7</v>
      </c>
      <c r="AAP238" s="257">
        <v>6</v>
      </c>
      <c r="AAQ238" s="257">
        <v>0</v>
      </c>
      <c r="AAR238" s="257">
        <v>7</v>
      </c>
      <c r="AAS238" s="257">
        <v>5</v>
      </c>
      <c r="AAT238" s="257">
        <v>3</v>
      </c>
      <c r="AAU238" s="257">
        <v>5</v>
      </c>
      <c r="AAV238" s="257">
        <v>0</v>
      </c>
      <c r="AAW238" s="257">
        <v>4</v>
      </c>
      <c r="AAX238" s="257">
        <v>0</v>
      </c>
      <c r="AAY238" s="257">
        <v>8</v>
      </c>
      <c r="AAZ238" s="257">
        <v>8</v>
      </c>
      <c r="ABA238" s="257">
        <v>11</v>
      </c>
      <c r="ABB238" s="257">
        <v>11</v>
      </c>
      <c r="ABC238" s="257">
        <v>1</v>
      </c>
      <c r="ABD238" s="257">
        <v>2</v>
      </c>
      <c r="ABE238" s="257">
        <v>0</v>
      </c>
      <c r="ABF238" s="257">
        <v>0</v>
      </c>
      <c r="ABG238" s="257">
        <v>2</v>
      </c>
      <c r="ABH238" s="257">
        <v>3</v>
      </c>
      <c r="ABI238" s="257">
        <v>0</v>
      </c>
      <c r="ABJ238" s="257">
        <v>2</v>
      </c>
      <c r="ABK238" s="258">
        <v>6</v>
      </c>
      <c r="ABL238" s="256">
        <v>0</v>
      </c>
      <c r="ABM238" s="257">
        <v>0</v>
      </c>
      <c r="ABN238" s="257">
        <v>0</v>
      </c>
      <c r="ABO238" s="257">
        <v>0</v>
      </c>
      <c r="ABP238" s="257">
        <v>0</v>
      </c>
      <c r="ABQ238" s="257">
        <v>0</v>
      </c>
      <c r="ABR238" s="257">
        <v>0</v>
      </c>
      <c r="ABS238" s="257">
        <v>0</v>
      </c>
      <c r="ABT238" s="257">
        <v>0</v>
      </c>
      <c r="ABU238" s="257">
        <v>0</v>
      </c>
      <c r="ABV238" s="257">
        <v>0</v>
      </c>
      <c r="ABW238" s="257">
        <v>0</v>
      </c>
      <c r="ABX238" s="257">
        <v>0</v>
      </c>
      <c r="ABY238" s="257">
        <v>0</v>
      </c>
      <c r="ABZ238" s="257">
        <v>0</v>
      </c>
      <c r="ACA238" s="257">
        <v>6</v>
      </c>
      <c r="ACB238" s="257">
        <v>0</v>
      </c>
      <c r="ACC238" s="257">
        <v>0</v>
      </c>
      <c r="ACD238" s="257">
        <v>0</v>
      </c>
      <c r="ACE238" s="257">
        <v>2</v>
      </c>
      <c r="ACF238" s="257">
        <v>3</v>
      </c>
      <c r="ACG238" s="257">
        <v>0</v>
      </c>
      <c r="ACH238" s="257">
        <v>0</v>
      </c>
      <c r="ACI238" s="257">
        <v>0</v>
      </c>
      <c r="ACJ238" s="257">
        <v>0</v>
      </c>
      <c r="ACK238" s="257">
        <v>0</v>
      </c>
      <c r="ACL238" s="257">
        <v>0</v>
      </c>
      <c r="ACM238" s="257">
        <v>8</v>
      </c>
      <c r="ACN238" s="257">
        <v>0</v>
      </c>
      <c r="ACO238" s="257">
        <v>8</v>
      </c>
      <c r="ACP238" s="258">
        <v>7</v>
      </c>
      <c r="ACQ238" s="256">
        <v>0</v>
      </c>
      <c r="ACR238" s="257">
        <v>0</v>
      </c>
      <c r="ACS238" s="257">
        <v>0</v>
      </c>
      <c r="ACT238" s="257">
        <v>0</v>
      </c>
      <c r="ACU238" s="257">
        <v>0</v>
      </c>
      <c r="ACV238" s="257">
        <v>0</v>
      </c>
      <c r="ACW238" s="257">
        <v>0</v>
      </c>
      <c r="ACX238" s="257">
        <v>5</v>
      </c>
      <c r="ACY238" s="257">
        <v>7</v>
      </c>
      <c r="ACZ238" s="257">
        <v>1</v>
      </c>
      <c r="ADA238" s="257">
        <v>0</v>
      </c>
      <c r="ADB238" s="257">
        <v>0</v>
      </c>
      <c r="ADC238" s="257">
        <v>4</v>
      </c>
      <c r="ADD238" s="257">
        <v>5</v>
      </c>
      <c r="ADE238" s="257">
        <v>8</v>
      </c>
      <c r="ADF238" s="257">
        <v>8</v>
      </c>
      <c r="ADG238" s="257">
        <v>4</v>
      </c>
      <c r="ADH238" s="257">
        <v>7</v>
      </c>
      <c r="ADI238" s="257">
        <v>0</v>
      </c>
      <c r="ADJ238" s="257">
        <v>0</v>
      </c>
      <c r="ADK238" s="257">
        <v>0</v>
      </c>
      <c r="ADL238" s="257">
        <v>4</v>
      </c>
      <c r="ADM238" s="257">
        <v>9</v>
      </c>
      <c r="ADN238" s="257">
        <v>6</v>
      </c>
      <c r="ADO238" s="257">
        <v>6</v>
      </c>
      <c r="ADP238" s="257">
        <v>0</v>
      </c>
      <c r="ADQ238" s="257">
        <v>4</v>
      </c>
      <c r="ADR238" s="257">
        <v>1</v>
      </c>
      <c r="ADS238" s="257">
        <v>0</v>
      </c>
      <c r="ADT238" s="257">
        <v>1</v>
      </c>
      <c r="ADU238" s="258">
        <v>0</v>
      </c>
      <c r="ADV238" s="256">
        <v>0</v>
      </c>
      <c r="ADW238" s="257">
        <v>0</v>
      </c>
      <c r="ADX238" s="257">
        <v>0</v>
      </c>
      <c r="ADY238" s="257">
        <v>5</v>
      </c>
      <c r="ADZ238" s="257">
        <v>6</v>
      </c>
      <c r="AEA238" s="257">
        <v>16</v>
      </c>
      <c r="AEB238" s="257">
        <v>5</v>
      </c>
      <c r="AEC238" s="257">
        <v>6</v>
      </c>
      <c r="AED238" s="257">
        <v>0</v>
      </c>
      <c r="AEE238" s="257">
        <v>7</v>
      </c>
      <c r="AEF238" s="257">
        <v>0</v>
      </c>
      <c r="AEG238" s="257">
        <v>0</v>
      </c>
      <c r="AEH238" s="257">
        <v>2</v>
      </c>
      <c r="AEI238" s="257">
        <v>2</v>
      </c>
      <c r="AEJ238" s="257">
        <v>10</v>
      </c>
      <c r="AEK238" s="257">
        <v>0</v>
      </c>
      <c r="AEL238" s="257">
        <v>3</v>
      </c>
      <c r="AEM238" s="257">
        <v>1</v>
      </c>
      <c r="AEN238" s="257">
        <v>15</v>
      </c>
      <c r="AEO238" s="257">
        <v>4</v>
      </c>
      <c r="AEP238" s="257">
        <v>0</v>
      </c>
      <c r="AEQ238" s="257">
        <v>0</v>
      </c>
      <c r="AER238" s="257">
        <v>0</v>
      </c>
      <c r="AES238" s="257">
        <v>0</v>
      </c>
      <c r="AET238" s="257">
        <v>0</v>
      </c>
      <c r="AEU238" s="257">
        <v>3</v>
      </c>
      <c r="AEV238" s="257">
        <v>3</v>
      </c>
      <c r="AEW238" s="258">
        <v>0</v>
      </c>
      <c r="AEX238" s="256">
        <v>7</v>
      </c>
      <c r="AEY238" s="257">
        <v>0</v>
      </c>
      <c r="AEZ238" s="257">
        <v>7</v>
      </c>
      <c r="AFA238" s="257">
        <v>2</v>
      </c>
      <c r="AFB238" s="257">
        <v>5</v>
      </c>
      <c r="AFC238" s="257">
        <v>0</v>
      </c>
      <c r="AFD238" s="257">
        <v>0</v>
      </c>
      <c r="AFE238" s="257">
        <v>0</v>
      </c>
      <c r="AFF238" s="257">
        <v>0</v>
      </c>
      <c r="AFG238" s="257">
        <v>0</v>
      </c>
      <c r="AFH238" s="257">
        <v>0</v>
      </c>
      <c r="AFI238" s="257">
        <v>0</v>
      </c>
      <c r="AFJ238" s="257">
        <v>6</v>
      </c>
      <c r="AFK238" s="257">
        <v>2</v>
      </c>
      <c r="AFL238" s="257">
        <v>0</v>
      </c>
      <c r="AFM238" s="257">
        <v>0</v>
      </c>
      <c r="AFN238" s="257">
        <v>4</v>
      </c>
      <c r="AFO238" s="257">
        <v>3</v>
      </c>
      <c r="AFP238" s="257">
        <v>0</v>
      </c>
      <c r="AFQ238" s="257">
        <v>6</v>
      </c>
      <c r="AFR238" s="257">
        <v>4</v>
      </c>
      <c r="AFS238" s="257">
        <v>0</v>
      </c>
      <c r="AFT238" s="257">
        <v>0</v>
      </c>
      <c r="AFU238" s="257">
        <v>1</v>
      </c>
      <c r="AFV238" s="257">
        <v>0</v>
      </c>
      <c r="AFW238" s="257">
        <v>0</v>
      </c>
      <c r="AFX238" s="257">
        <v>0</v>
      </c>
      <c r="AFY238" s="257">
        <v>0</v>
      </c>
      <c r="AFZ238" s="257">
        <v>0</v>
      </c>
      <c r="AGA238" s="257">
        <v>0</v>
      </c>
      <c r="AGB238" s="258">
        <v>0</v>
      </c>
      <c r="AGC238" s="256">
        <v>2</v>
      </c>
      <c r="AGD238" s="257">
        <v>4</v>
      </c>
      <c r="AGE238" s="257">
        <v>2</v>
      </c>
      <c r="AGF238" s="257">
        <v>3</v>
      </c>
      <c r="AGG238" s="257">
        <v>0</v>
      </c>
      <c r="AGH238" s="257">
        <v>0</v>
      </c>
      <c r="AGI238" s="257">
        <v>0</v>
      </c>
      <c r="AGJ238" s="257">
        <v>0</v>
      </c>
      <c r="AGK238" s="257">
        <v>0</v>
      </c>
      <c r="AGL238" s="257">
        <v>0</v>
      </c>
      <c r="AGM238" s="257">
        <v>1</v>
      </c>
      <c r="AGN238" s="257">
        <v>0</v>
      </c>
      <c r="AGO238" s="257">
        <v>0</v>
      </c>
      <c r="AGP238" s="257">
        <v>0</v>
      </c>
      <c r="AGQ238" s="257">
        <v>0</v>
      </c>
      <c r="AGR238" s="257">
        <v>0</v>
      </c>
      <c r="AGS238" s="257">
        <v>0</v>
      </c>
      <c r="AGT238" s="257">
        <v>0</v>
      </c>
      <c r="AGU238" s="257">
        <v>0</v>
      </c>
      <c r="AGV238" s="257">
        <v>0</v>
      </c>
      <c r="AGW238" s="257">
        <v>0</v>
      </c>
      <c r="AGX238" s="257">
        <v>0</v>
      </c>
      <c r="AGY238" s="257">
        <v>0</v>
      </c>
      <c r="AGZ238" s="257">
        <v>3</v>
      </c>
      <c r="AHA238" s="257">
        <v>0</v>
      </c>
      <c r="AHB238" s="257">
        <v>0</v>
      </c>
      <c r="AHC238" s="257">
        <v>0</v>
      </c>
      <c r="AHD238" s="257">
        <v>0</v>
      </c>
      <c r="AHE238" s="257">
        <v>1</v>
      </c>
      <c r="AHF238" s="258">
        <v>1</v>
      </c>
      <c r="AHG238" s="256">
        <v>12</v>
      </c>
      <c r="AHH238" s="257">
        <v>7</v>
      </c>
      <c r="AHI238" s="257">
        <v>0</v>
      </c>
      <c r="AHJ238" s="257">
        <v>0</v>
      </c>
      <c r="AHK238" s="257">
        <v>8</v>
      </c>
      <c r="AHL238" s="257">
        <v>1</v>
      </c>
      <c r="AHM238" s="257">
        <v>2</v>
      </c>
      <c r="AHN238" s="257">
        <v>1</v>
      </c>
      <c r="AHO238" s="257">
        <v>0</v>
      </c>
      <c r="AHP238" s="257">
        <v>0</v>
      </c>
      <c r="AHQ238" s="257">
        <v>0</v>
      </c>
      <c r="AHR238" s="257">
        <v>1</v>
      </c>
      <c r="AHS238" s="257">
        <v>0</v>
      </c>
      <c r="AHT238" s="257">
        <v>0</v>
      </c>
      <c r="AHU238" s="257">
        <v>0</v>
      </c>
      <c r="AHV238" s="257">
        <v>3</v>
      </c>
      <c r="AHW238" s="257">
        <v>0</v>
      </c>
      <c r="AHX238" s="257">
        <v>0</v>
      </c>
      <c r="AHY238" s="257">
        <v>0</v>
      </c>
      <c r="AHZ238" s="257">
        <v>0</v>
      </c>
      <c r="AIA238" s="257">
        <v>0</v>
      </c>
      <c r="AIB238" s="257">
        <v>0</v>
      </c>
      <c r="AIC238" s="257">
        <v>0</v>
      </c>
      <c r="AID238" s="257">
        <v>0</v>
      </c>
      <c r="AIE238" s="257">
        <v>0</v>
      </c>
      <c r="AIF238" s="257">
        <v>0</v>
      </c>
      <c r="AIG238" s="257">
        <v>1</v>
      </c>
      <c r="AIH238" s="257">
        <v>2</v>
      </c>
      <c r="AII238" s="257">
        <v>3</v>
      </c>
      <c r="AIJ238" s="257">
        <v>2</v>
      </c>
      <c r="AIK238" s="258">
        <v>0</v>
      </c>
      <c r="AIL238" s="651">
        <f>[1]集計!G$1062</f>
        <v>0</v>
      </c>
      <c r="AIM238" s="651">
        <f>[1]集計!H$1062</f>
        <v>6</v>
      </c>
      <c r="AIN238" s="651">
        <f>[1]集計!I$1062</f>
        <v>7</v>
      </c>
      <c r="AIO238" s="651">
        <f>[1]集計!J$1062</f>
        <v>10</v>
      </c>
      <c r="AIP238" s="651">
        <f>[1]集計!K$1062</f>
        <v>3</v>
      </c>
      <c r="AIQ238" s="651">
        <f>[1]集計!L$1062</f>
        <v>1</v>
      </c>
      <c r="AIR238" s="651">
        <f>[1]集計!M$1062</f>
        <v>0</v>
      </c>
      <c r="AIS238" s="651">
        <f>[1]集計!N$1062</f>
        <v>0</v>
      </c>
      <c r="AIT238" s="651">
        <f>[1]集計!O$1062</f>
        <v>1</v>
      </c>
      <c r="AIU238" s="651">
        <f>[1]集計!P$1062</f>
        <v>0</v>
      </c>
      <c r="AIV238" s="550">
        <f t="shared" ref="AIV238:AKA238" si="174">SUMIF($C$5:$C$233,"歪取り",AIV5:AIV233)</f>
        <v>0</v>
      </c>
      <c r="AIW238" s="595">
        <f t="shared" si="174"/>
        <v>0</v>
      </c>
      <c r="AIX238" s="550">
        <f t="shared" si="174"/>
        <v>1</v>
      </c>
      <c r="AIY238" s="550">
        <f t="shared" si="174"/>
        <v>0</v>
      </c>
      <c r="AIZ238" s="550">
        <f t="shared" si="174"/>
        <v>0</v>
      </c>
      <c r="AJA238" s="550">
        <f t="shared" si="174"/>
        <v>2</v>
      </c>
      <c r="AJB238" s="550">
        <f t="shared" si="174"/>
        <v>7</v>
      </c>
      <c r="AJC238" s="550">
        <f t="shared" si="174"/>
        <v>2</v>
      </c>
      <c r="AJD238" s="550">
        <f t="shared" si="174"/>
        <v>0</v>
      </c>
      <c r="AJE238" s="550">
        <f t="shared" si="174"/>
        <v>1</v>
      </c>
      <c r="AJF238" s="550">
        <f t="shared" si="174"/>
        <v>4</v>
      </c>
      <c r="AJG238" s="550">
        <f t="shared" si="174"/>
        <v>0</v>
      </c>
      <c r="AJH238" s="550">
        <f t="shared" si="174"/>
        <v>1</v>
      </c>
      <c r="AJI238" s="550">
        <f t="shared" si="174"/>
        <v>0</v>
      </c>
      <c r="AJJ238" s="550">
        <f t="shared" si="174"/>
        <v>11.086704601609377</v>
      </c>
      <c r="AJK238" s="550">
        <f t="shared" si="174"/>
        <v>5.0867046016093758</v>
      </c>
      <c r="AJL238" s="550">
        <f t="shared" si="174"/>
        <v>5.0867046016093758</v>
      </c>
      <c r="AJM238" s="550">
        <f t="shared" si="174"/>
        <v>0</v>
      </c>
      <c r="AJN238" s="550">
        <f t="shared" si="174"/>
        <v>0</v>
      </c>
      <c r="AJO238" s="550">
        <f t="shared" si="174"/>
        <v>0</v>
      </c>
      <c r="AJP238" s="550">
        <f t="shared" si="174"/>
        <v>0</v>
      </c>
      <c r="AJQ238" s="550">
        <f t="shared" si="174"/>
        <v>0</v>
      </c>
      <c r="AJR238" s="550">
        <f t="shared" si="174"/>
        <v>0</v>
      </c>
      <c r="AJS238" s="550">
        <f t="shared" si="174"/>
        <v>0</v>
      </c>
      <c r="AJT238" s="550">
        <f t="shared" si="174"/>
        <v>0</v>
      </c>
      <c r="AJU238" s="550">
        <f t="shared" si="174"/>
        <v>0</v>
      </c>
      <c r="AJV238" s="550">
        <f t="shared" si="174"/>
        <v>0</v>
      </c>
      <c r="AJW238" s="550">
        <f t="shared" si="174"/>
        <v>0</v>
      </c>
      <c r="AJX238" s="550">
        <f t="shared" si="174"/>
        <v>11.183731874999999</v>
      </c>
      <c r="AJY238" s="550">
        <f t="shared" si="174"/>
        <v>14.574868276072916</v>
      </c>
      <c r="AJZ238" s="550">
        <f t="shared" si="174"/>
        <v>3.3911364010729175</v>
      </c>
      <c r="AKA238" s="550">
        <f t="shared" si="174"/>
        <v>0</v>
      </c>
      <c r="AKB238" s="550">
        <f t="shared" ref="AKB238:ALG238" si="175">SUMIF($C$5:$C$233,"歪取り",AKB5:AKB233)</f>
        <v>0</v>
      </c>
      <c r="AKC238" s="550">
        <f t="shared" si="175"/>
        <v>1.6955682005364587</v>
      </c>
      <c r="AKD238" s="550">
        <f t="shared" si="175"/>
        <v>0</v>
      </c>
      <c r="AKE238" s="550">
        <f t="shared" si="175"/>
        <v>0</v>
      </c>
      <c r="AKF238" s="550">
        <f t="shared" si="175"/>
        <v>0</v>
      </c>
      <c r="AKG238" s="550">
        <f t="shared" si="175"/>
        <v>0</v>
      </c>
      <c r="AKH238" s="550">
        <f t="shared" si="175"/>
        <v>0</v>
      </c>
      <c r="AKI238" s="550">
        <f t="shared" si="175"/>
        <v>0</v>
      </c>
      <c r="AKJ238" s="550">
        <f t="shared" si="175"/>
        <v>0</v>
      </c>
      <c r="AKK238" s="550">
        <f t="shared" si="175"/>
        <v>0</v>
      </c>
      <c r="AKL238" s="550">
        <f t="shared" si="175"/>
        <v>0</v>
      </c>
      <c r="AKM238" s="550">
        <f t="shared" si="175"/>
        <v>0</v>
      </c>
      <c r="AKN238" s="550">
        <f t="shared" si="175"/>
        <v>0</v>
      </c>
      <c r="AKO238" s="550">
        <f t="shared" si="175"/>
        <v>0</v>
      </c>
      <c r="AKP238" s="550">
        <f t="shared" si="175"/>
        <v>0</v>
      </c>
      <c r="AKQ238" s="550">
        <f t="shared" si="175"/>
        <v>6</v>
      </c>
      <c r="AKR238" s="550">
        <f t="shared" si="175"/>
        <v>6</v>
      </c>
      <c r="AKS238" s="550">
        <f t="shared" si="175"/>
        <v>0</v>
      </c>
      <c r="AKT238" s="550">
        <f t="shared" si="175"/>
        <v>8.7718355265019987</v>
      </c>
      <c r="AKU238" s="550">
        <f t="shared" si="175"/>
        <v>14.771835526501999</v>
      </c>
      <c r="AKV238" s="550">
        <f t="shared" si="175"/>
        <v>0</v>
      </c>
      <c r="AKW238" s="550">
        <f t="shared" si="175"/>
        <v>0</v>
      </c>
      <c r="AKX238" s="550">
        <f t="shared" si="175"/>
        <v>0</v>
      </c>
      <c r="AKY238" s="550">
        <f t="shared" si="175"/>
        <v>6</v>
      </c>
      <c r="AKZ238" s="550">
        <f t="shared" si="175"/>
        <v>0</v>
      </c>
      <c r="ALA238" s="550">
        <f t="shared" si="175"/>
        <v>0</v>
      </c>
      <c r="ALB238" s="550">
        <f t="shared" si="175"/>
        <v>0</v>
      </c>
      <c r="ALC238" s="550">
        <f t="shared" si="175"/>
        <v>0</v>
      </c>
      <c r="ALD238" s="550">
        <f t="shared" si="175"/>
        <v>0</v>
      </c>
      <c r="ALE238" s="550">
        <f t="shared" si="175"/>
        <v>6</v>
      </c>
      <c r="ALF238" s="550">
        <f t="shared" si="175"/>
        <v>6</v>
      </c>
      <c r="ALG238" s="550">
        <f t="shared" si="175"/>
        <v>0</v>
      </c>
      <c r="ALH238" s="550">
        <f t="shared" ref="ALH238:AMM238" si="176">SUMIF($C$5:$C$233,"歪取り",ALH5:ALH233)</f>
        <v>9.1837318749999994</v>
      </c>
      <c r="ALI238" s="550">
        <f t="shared" si="176"/>
        <v>9.1837318749999994</v>
      </c>
      <c r="ALJ238" s="550">
        <f t="shared" si="176"/>
        <v>0</v>
      </c>
      <c r="ALK238" s="550">
        <f t="shared" si="176"/>
        <v>0</v>
      </c>
      <c r="ALL238" s="550">
        <f t="shared" si="176"/>
        <v>9.1837318749999994</v>
      </c>
      <c r="ALM238" s="550">
        <f t="shared" si="176"/>
        <v>0</v>
      </c>
      <c r="ALN238" s="550">
        <f t="shared" si="176"/>
        <v>6.1224879166666666</v>
      </c>
      <c r="ALO238" s="550">
        <f t="shared" si="176"/>
        <v>6.1224879166666666</v>
      </c>
      <c r="ALP238" s="550">
        <f t="shared" si="176"/>
        <v>3.0612439583333333</v>
      </c>
      <c r="ALQ238" s="550">
        <f t="shared" si="176"/>
        <v>11.41851392493257</v>
      </c>
      <c r="ALR238" s="550">
        <f t="shared" si="176"/>
        <v>0</v>
      </c>
      <c r="ALS238" s="550">
        <f t="shared" si="176"/>
        <v>11.41851392493257</v>
      </c>
      <c r="ALT238" s="550">
        <f t="shared" si="176"/>
        <v>0</v>
      </c>
      <c r="ALU238" s="550">
        <f t="shared" si="176"/>
        <v>6</v>
      </c>
      <c r="ALV238" s="550">
        <f t="shared" si="176"/>
        <v>6</v>
      </c>
      <c r="ALW238" s="550">
        <f t="shared" si="176"/>
        <v>0</v>
      </c>
      <c r="ALX238" s="550">
        <f t="shared" si="176"/>
        <v>0</v>
      </c>
      <c r="ALY238" s="550">
        <f t="shared" si="176"/>
        <v>0</v>
      </c>
      <c r="ALZ238" s="550">
        <f t="shared" si="176"/>
        <v>0</v>
      </c>
      <c r="AMA238" s="550">
        <f t="shared" si="176"/>
        <v>0</v>
      </c>
      <c r="AMB238" s="550">
        <f t="shared" si="176"/>
        <v>0</v>
      </c>
      <c r="AMC238" s="550">
        <f t="shared" si="176"/>
        <v>0</v>
      </c>
      <c r="AMD238" s="550">
        <f t="shared" si="176"/>
        <v>0</v>
      </c>
      <c r="AME238" s="550">
        <f t="shared" si="176"/>
        <v>0</v>
      </c>
      <c r="AMF238" s="550">
        <f t="shared" si="176"/>
        <v>0</v>
      </c>
      <c r="AMG238" s="550">
        <f t="shared" si="176"/>
        <v>0</v>
      </c>
      <c r="AMH238" s="550">
        <f t="shared" si="176"/>
        <v>8.7718355265019987</v>
      </c>
      <c r="AMI238" s="550">
        <f t="shared" si="176"/>
        <v>0</v>
      </c>
      <c r="AMJ238" s="550">
        <f t="shared" si="176"/>
        <v>8.7718355265019987</v>
      </c>
      <c r="AMK238" s="550">
        <f t="shared" si="176"/>
        <v>8.7718355265019987</v>
      </c>
      <c r="AML238" s="550">
        <f t="shared" si="176"/>
        <v>0</v>
      </c>
      <c r="AMM238" s="550">
        <f t="shared" si="176"/>
        <v>0</v>
      </c>
      <c r="AMN238" s="550">
        <f t="shared" ref="AMN238:ANS238" si="177">SUMIF($C$5:$C$233,"歪取り",AMN5:AMN233)</f>
        <v>0</v>
      </c>
      <c r="AMO238" s="550">
        <f t="shared" si="177"/>
        <v>0</v>
      </c>
      <c r="AMP238" s="550">
        <f t="shared" si="177"/>
        <v>5.8478903510013334</v>
      </c>
      <c r="AMQ238" s="550">
        <f t="shared" si="177"/>
        <v>5.8478903510013334</v>
      </c>
      <c r="AMR238" s="550">
        <f t="shared" si="177"/>
        <v>2.9239451755006667</v>
      </c>
      <c r="AMS238" s="550">
        <f t="shared" si="177"/>
        <v>0</v>
      </c>
      <c r="AMT238" s="550">
        <f t="shared" si="177"/>
        <v>0</v>
      </c>
      <c r="AMU238" s="550">
        <f t="shared" si="177"/>
        <v>0</v>
      </c>
      <c r="AMV238" s="550">
        <f t="shared" si="177"/>
        <v>0</v>
      </c>
      <c r="AMW238" s="550">
        <f t="shared" si="177"/>
        <v>0</v>
      </c>
      <c r="AMX238" s="550">
        <f t="shared" si="177"/>
        <v>0</v>
      </c>
      <c r="AMY238" s="550">
        <f t="shared" si="177"/>
        <v>0</v>
      </c>
      <c r="AMZ238" s="550">
        <f t="shared" si="177"/>
        <v>0</v>
      </c>
      <c r="ANA238" s="550">
        <f t="shared" si="177"/>
        <v>0</v>
      </c>
      <c r="ANB238" s="550">
        <f t="shared" si="177"/>
        <v>0</v>
      </c>
      <c r="ANC238" s="550">
        <f t="shared" si="177"/>
        <v>0</v>
      </c>
      <c r="AND238" s="550">
        <f t="shared" si="177"/>
        <v>0</v>
      </c>
      <c r="ANE238" s="550">
        <f t="shared" si="177"/>
        <v>11.41851392493257</v>
      </c>
      <c r="ANF238" s="550">
        <f t="shared" si="177"/>
        <v>11.41851392493257</v>
      </c>
      <c r="ANG238" s="550">
        <f t="shared" si="177"/>
        <v>11.41851392493257</v>
      </c>
      <c r="ANH238" s="550">
        <f t="shared" si="177"/>
        <v>0</v>
      </c>
      <c r="ANI238" s="550">
        <f t="shared" si="177"/>
        <v>0</v>
      </c>
      <c r="ANJ238" s="550">
        <f t="shared" si="177"/>
        <v>0</v>
      </c>
      <c r="ANK238" s="550">
        <f t="shared" si="177"/>
        <v>0</v>
      </c>
      <c r="ANL238" s="550">
        <f t="shared" si="177"/>
        <v>0</v>
      </c>
      <c r="ANM238" s="550">
        <f t="shared" si="177"/>
        <v>0</v>
      </c>
      <c r="ANN238" s="550">
        <f t="shared" si="177"/>
        <v>7.6123426166217145</v>
      </c>
      <c r="ANO238" s="550">
        <f t="shared" si="177"/>
        <v>0</v>
      </c>
      <c r="ANP238" s="550">
        <f t="shared" si="177"/>
        <v>0</v>
      </c>
      <c r="ANQ238" s="550">
        <f t="shared" si="177"/>
        <v>7.6123426166217145</v>
      </c>
      <c r="ANR238" s="550">
        <f t="shared" si="177"/>
        <v>3.8061713083108573</v>
      </c>
      <c r="ANS238" s="550">
        <f t="shared" si="177"/>
        <v>0</v>
      </c>
      <c r="ANT238" s="550">
        <f t="shared" ref="ANT238:AOY238" si="178">SUMIF($C$5:$C$233,"歪取り",ANT5:ANT233)</f>
        <v>0</v>
      </c>
      <c r="ANU238" s="550">
        <f t="shared" si="178"/>
        <v>0</v>
      </c>
      <c r="ANV238" s="550">
        <f t="shared" si="178"/>
        <v>0</v>
      </c>
      <c r="ANW238" s="550">
        <f t="shared" si="178"/>
        <v>0</v>
      </c>
      <c r="ANX238" s="550">
        <f t="shared" si="178"/>
        <v>0</v>
      </c>
      <c r="ANY238" s="550">
        <f t="shared" si="178"/>
        <v>0</v>
      </c>
      <c r="ANZ238" s="550">
        <f t="shared" si="178"/>
        <v>0</v>
      </c>
      <c r="AOA238" s="550">
        <f t="shared" si="178"/>
        <v>0</v>
      </c>
      <c r="AOB238" s="550">
        <f t="shared" si="178"/>
        <v>0</v>
      </c>
      <c r="AOC238" s="550">
        <f t="shared" si="178"/>
        <v>0</v>
      </c>
      <c r="AOD238" s="550">
        <f t="shared" si="178"/>
        <v>0</v>
      </c>
      <c r="AOE238" s="550">
        <f t="shared" si="178"/>
        <v>0</v>
      </c>
      <c r="AOF238" s="550">
        <f t="shared" si="178"/>
        <v>0</v>
      </c>
      <c r="AOG238" s="550">
        <f t="shared" si="178"/>
        <v>0</v>
      </c>
      <c r="AOH238" s="550">
        <f t="shared" si="178"/>
        <v>0</v>
      </c>
      <c r="AOI238" s="550">
        <f t="shared" si="178"/>
        <v>0</v>
      </c>
      <c r="AOJ238" s="550">
        <f t="shared" si="178"/>
        <v>0</v>
      </c>
      <c r="AOK238" s="550">
        <f t="shared" si="178"/>
        <v>0</v>
      </c>
      <c r="AOL238" s="550">
        <f t="shared" si="178"/>
        <v>0</v>
      </c>
      <c r="AOM238" s="550">
        <f t="shared" si="178"/>
        <v>0</v>
      </c>
      <c r="AON238" s="550">
        <f t="shared" si="178"/>
        <v>0</v>
      </c>
      <c r="AOO238" s="550">
        <f t="shared" si="178"/>
        <v>0</v>
      </c>
      <c r="AOP238" s="550">
        <f t="shared" si="178"/>
        <v>0</v>
      </c>
      <c r="AOQ238" s="550">
        <f t="shared" si="178"/>
        <v>0</v>
      </c>
      <c r="AOR238" s="550">
        <f t="shared" si="178"/>
        <v>0</v>
      </c>
      <c r="AOS238" s="550">
        <f t="shared" si="178"/>
        <v>0</v>
      </c>
      <c r="AOT238" s="550">
        <f t="shared" si="178"/>
        <v>0</v>
      </c>
      <c r="AOU238" s="550">
        <f t="shared" si="178"/>
        <v>0</v>
      </c>
      <c r="AOV238" s="550">
        <f t="shared" si="178"/>
        <v>0</v>
      </c>
      <c r="AOW238" s="550">
        <f t="shared" si="178"/>
        <v>0</v>
      </c>
      <c r="AOX238" s="550">
        <f t="shared" si="178"/>
        <v>0</v>
      </c>
      <c r="AOY238" s="550">
        <f t="shared" si="178"/>
        <v>0</v>
      </c>
      <c r="AOZ238" s="550">
        <f t="shared" ref="AOZ238:APW238" si="179">SUMIF($C$5:$C$233,"歪取り",AOZ5:AOZ233)</f>
        <v>0</v>
      </c>
      <c r="APA238" s="550">
        <f t="shared" si="179"/>
        <v>0</v>
      </c>
      <c r="APB238" s="550">
        <f t="shared" si="179"/>
        <v>0</v>
      </c>
      <c r="APC238" s="550">
        <f t="shared" si="179"/>
        <v>0</v>
      </c>
      <c r="APD238" s="550">
        <f t="shared" si="179"/>
        <v>0</v>
      </c>
      <c r="APE238" s="550">
        <f t="shared" si="179"/>
        <v>0</v>
      </c>
      <c r="APF238" s="550">
        <f t="shared" si="179"/>
        <v>0</v>
      </c>
      <c r="APG238" s="550">
        <f t="shared" si="179"/>
        <v>0</v>
      </c>
      <c r="APH238" s="550">
        <f t="shared" si="179"/>
        <v>0</v>
      </c>
      <c r="API238" s="550">
        <f t="shared" si="179"/>
        <v>0</v>
      </c>
      <c r="APJ238" s="550">
        <f t="shared" si="179"/>
        <v>0</v>
      </c>
      <c r="APK238" s="550">
        <f t="shared" si="179"/>
        <v>0</v>
      </c>
      <c r="APL238" s="550">
        <f t="shared" si="179"/>
        <v>0</v>
      </c>
      <c r="APM238" s="550">
        <f t="shared" si="179"/>
        <v>0</v>
      </c>
      <c r="APN238" s="550">
        <f t="shared" si="179"/>
        <v>0</v>
      </c>
      <c r="APO238" s="550">
        <f t="shared" si="179"/>
        <v>0</v>
      </c>
      <c r="APP238" s="550">
        <f t="shared" si="179"/>
        <v>0</v>
      </c>
      <c r="APQ238" s="550">
        <f t="shared" si="179"/>
        <v>0</v>
      </c>
      <c r="APR238" s="550">
        <f t="shared" si="179"/>
        <v>0</v>
      </c>
      <c r="APS238" s="550">
        <f t="shared" si="179"/>
        <v>0</v>
      </c>
      <c r="APT238" s="550">
        <f t="shared" si="179"/>
        <v>0</v>
      </c>
      <c r="APU238" s="550">
        <f t="shared" si="179"/>
        <v>0</v>
      </c>
      <c r="APV238" s="550">
        <f t="shared" si="179"/>
        <v>0</v>
      </c>
      <c r="APW238" s="550">
        <f t="shared" si="179"/>
        <v>0</v>
      </c>
    </row>
    <row r="239" spans="2:1115" ht="14.25" customHeight="1" thickBot="1">
      <c r="B239" s="188"/>
      <c r="C239" s="188"/>
      <c r="D239" s="189"/>
      <c r="E239" s="40" t="s">
        <v>232</v>
      </c>
      <c r="F239" s="190"/>
      <c r="G239" s="190"/>
      <c r="H239" s="190"/>
      <c r="I239" s="234">
        <v>17</v>
      </c>
      <c r="J239" s="233">
        <v>4</v>
      </c>
      <c r="K239" s="233">
        <v>0</v>
      </c>
      <c r="L239" s="233">
        <v>0</v>
      </c>
      <c r="M239" s="233">
        <v>10</v>
      </c>
      <c r="N239" s="233">
        <v>14</v>
      </c>
      <c r="O239" s="233">
        <v>22</v>
      </c>
      <c r="P239" s="233">
        <v>4</v>
      </c>
      <c r="Q239" s="233">
        <v>2</v>
      </c>
      <c r="R239" s="233">
        <v>0</v>
      </c>
      <c r="S239" s="233">
        <v>0</v>
      </c>
      <c r="T239" s="233">
        <v>0</v>
      </c>
      <c r="U239" s="233">
        <v>0</v>
      </c>
      <c r="V239" s="233">
        <v>0</v>
      </c>
      <c r="W239" s="233">
        <v>0</v>
      </c>
      <c r="X239" s="233">
        <v>10</v>
      </c>
      <c r="Y239" s="233">
        <v>7</v>
      </c>
      <c r="Z239" s="233">
        <v>0</v>
      </c>
      <c r="AA239" s="233">
        <v>0</v>
      </c>
      <c r="AB239" s="233">
        <v>15</v>
      </c>
      <c r="AC239" s="233">
        <v>21</v>
      </c>
      <c r="AD239" s="233">
        <v>21</v>
      </c>
      <c r="AE239" s="233">
        <v>18</v>
      </c>
      <c r="AF239" s="233">
        <v>17</v>
      </c>
      <c r="AG239" s="233">
        <v>0</v>
      </c>
      <c r="AH239" s="233">
        <v>16</v>
      </c>
      <c r="AI239" s="233">
        <v>13</v>
      </c>
      <c r="AJ239" s="233">
        <v>4</v>
      </c>
      <c r="AK239" s="233">
        <v>16</v>
      </c>
      <c r="AL239" s="233">
        <v>7</v>
      </c>
      <c r="AM239" s="235">
        <v>16</v>
      </c>
      <c r="AN239" s="234">
        <v>0</v>
      </c>
      <c r="AO239" s="233">
        <v>9</v>
      </c>
      <c r="AP239" s="233">
        <v>0</v>
      </c>
      <c r="AQ239" s="233">
        <v>13</v>
      </c>
      <c r="AR239" s="233">
        <v>17</v>
      </c>
      <c r="AS239" s="233">
        <v>23</v>
      </c>
      <c r="AT239" s="233">
        <v>0</v>
      </c>
      <c r="AU239" s="233">
        <v>0</v>
      </c>
      <c r="AV239" s="233">
        <v>18</v>
      </c>
      <c r="AW239" s="233">
        <v>14</v>
      </c>
      <c r="AX239" s="233">
        <v>14</v>
      </c>
      <c r="AY239" s="233">
        <v>3</v>
      </c>
      <c r="AZ239" s="233">
        <v>30</v>
      </c>
      <c r="BA239" s="233">
        <v>15</v>
      </c>
      <c r="BB239" s="233">
        <v>0</v>
      </c>
      <c r="BC239" s="233">
        <v>8</v>
      </c>
      <c r="BD239" s="233">
        <v>22</v>
      </c>
      <c r="BE239" s="233">
        <v>8</v>
      </c>
      <c r="BF239" s="233">
        <v>10</v>
      </c>
      <c r="BG239" s="233">
        <v>5</v>
      </c>
      <c r="BH239" s="233">
        <v>8</v>
      </c>
      <c r="BI239" s="233">
        <v>8</v>
      </c>
      <c r="BJ239" s="233">
        <v>11</v>
      </c>
      <c r="BK239" s="233">
        <v>10</v>
      </c>
      <c r="BL239" s="233">
        <v>0</v>
      </c>
      <c r="BM239" s="233">
        <v>0</v>
      </c>
      <c r="BN239" s="233">
        <v>0</v>
      </c>
      <c r="BO239" s="233">
        <v>15</v>
      </c>
      <c r="BP239" s="233">
        <v>0</v>
      </c>
      <c r="BQ239" s="233">
        <v>8</v>
      </c>
      <c r="BR239" s="235">
        <v>18</v>
      </c>
      <c r="BS239" s="234">
        <v>19</v>
      </c>
      <c r="BT239" s="233">
        <v>24</v>
      </c>
      <c r="BU239" s="233">
        <v>11</v>
      </c>
      <c r="BV239" s="233">
        <v>7</v>
      </c>
      <c r="BW239" s="233">
        <v>0</v>
      </c>
      <c r="BX239" s="233">
        <v>16</v>
      </c>
      <c r="BY239" s="233">
        <v>8</v>
      </c>
      <c r="BZ239" s="233">
        <v>8</v>
      </c>
      <c r="CA239" s="233">
        <v>5</v>
      </c>
      <c r="CB239" s="233">
        <v>2</v>
      </c>
      <c r="CC239" s="233">
        <v>0</v>
      </c>
      <c r="CD239" s="233">
        <v>0</v>
      </c>
      <c r="CE239" s="233">
        <v>14</v>
      </c>
      <c r="CF239" s="233">
        <v>24</v>
      </c>
      <c r="CG239" s="233">
        <v>16</v>
      </c>
      <c r="CH239" s="233">
        <v>9</v>
      </c>
      <c r="CI239" s="233">
        <v>10</v>
      </c>
      <c r="CJ239" s="233">
        <v>6</v>
      </c>
      <c r="CK239" s="233">
        <v>0</v>
      </c>
      <c r="CL239" s="233">
        <v>5</v>
      </c>
      <c r="CM239" s="233">
        <v>15</v>
      </c>
      <c r="CN239" s="233">
        <v>2</v>
      </c>
      <c r="CO239" s="233">
        <v>0</v>
      </c>
      <c r="CP239" s="233">
        <v>0</v>
      </c>
      <c r="CQ239" s="233">
        <v>3</v>
      </c>
      <c r="CR239" s="233">
        <v>0</v>
      </c>
      <c r="CS239" s="233">
        <v>1</v>
      </c>
      <c r="CT239" s="233">
        <v>0</v>
      </c>
      <c r="CU239" s="235">
        <v>0</v>
      </c>
      <c r="CV239" s="234">
        <v>0</v>
      </c>
      <c r="CW239" s="233">
        <v>0</v>
      </c>
      <c r="CX239" s="233">
        <v>0</v>
      </c>
      <c r="CY239" s="233">
        <v>0</v>
      </c>
      <c r="CZ239" s="233">
        <v>0</v>
      </c>
      <c r="DA239" s="233">
        <v>0</v>
      </c>
      <c r="DB239" s="233">
        <v>0</v>
      </c>
      <c r="DC239" s="233">
        <v>0</v>
      </c>
      <c r="DD239" s="233">
        <v>0</v>
      </c>
      <c r="DE239" s="233">
        <v>0</v>
      </c>
      <c r="DF239" s="233">
        <v>0</v>
      </c>
      <c r="DG239" s="233">
        <v>21</v>
      </c>
      <c r="DH239" s="233">
        <v>28</v>
      </c>
      <c r="DI239" s="233">
        <v>4</v>
      </c>
      <c r="DJ239" s="233">
        <v>18</v>
      </c>
      <c r="DK239" s="233">
        <v>10</v>
      </c>
      <c r="DL239" s="233">
        <v>17</v>
      </c>
      <c r="DM239" s="233">
        <v>0</v>
      </c>
      <c r="DN239" s="233">
        <v>17</v>
      </c>
      <c r="DO239" s="233">
        <v>5</v>
      </c>
      <c r="DP239" s="233">
        <v>0</v>
      </c>
      <c r="DQ239" s="233">
        <v>0</v>
      </c>
      <c r="DR239" s="233">
        <v>0</v>
      </c>
      <c r="DS239" s="233">
        <v>1</v>
      </c>
      <c r="DT239" s="233">
        <v>0</v>
      </c>
      <c r="DU239" s="233">
        <v>0</v>
      </c>
      <c r="DV239" s="233">
        <v>0</v>
      </c>
      <c r="DW239" s="233">
        <v>0</v>
      </c>
      <c r="DX239" s="233">
        <v>0</v>
      </c>
      <c r="DY239" s="233">
        <v>11</v>
      </c>
      <c r="DZ239" s="235">
        <v>0</v>
      </c>
      <c r="EA239" s="234">
        <v>0</v>
      </c>
      <c r="EB239" s="233">
        <v>8</v>
      </c>
      <c r="EC239" s="233">
        <v>6</v>
      </c>
      <c r="ED239" s="233">
        <v>30</v>
      </c>
      <c r="EE239" s="233">
        <v>33</v>
      </c>
      <c r="EF239" s="233">
        <v>27</v>
      </c>
      <c r="EG239" s="233">
        <v>17</v>
      </c>
      <c r="EH239" s="233">
        <v>0</v>
      </c>
      <c r="EI239" s="233">
        <v>0</v>
      </c>
      <c r="EJ239" s="233">
        <v>18</v>
      </c>
      <c r="EK239" s="233">
        <v>18</v>
      </c>
      <c r="EL239" s="233">
        <v>15</v>
      </c>
      <c r="EM239" s="233">
        <v>0</v>
      </c>
      <c r="EN239" s="233">
        <v>0</v>
      </c>
      <c r="EO239" s="233">
        <v>0</v>
      </c>
      <c r="EP239" s="233">
        <v>0</v>
      </c>
      <c r="EQ239" s="233">
        <v>10</v>
      </c>
      <c r="ER239" s="233">
        <v>17</v>
      </c>
      <c r="ES239" s="233">
        <v>16</v>
      </c>
      <c r="ET239" s="233">
        <v>23</v>
      </c>
      <c r="EU239" s="233">
        <v>24</v>
      </c>
      <c r="EV239" s="233">
        <v>0</v>
      </c>
      <c r="EW239" s="233">
        <v>6</v>
      </c>
      <c r="EX239" s="233">
        <v>0</v>
      </c>
      <c r="EY239" s="233">
        <v>1</v>
      </c>
      <c r="EZ239" s="233">
        <v>2</v>
      </c>
      <c r="FA239" s="233">
        <v>0</v>
      </c>
      <c r="FB239" s="233">
        <v>4</v>
      </c>
      <c r="FC239" s="233">
        <v>0</v>
      </c>
      <c r="FD239" s="235">
        <v>0</v>
      </c>
      <c r="FE239" s="232">
        <v>0</v>
      </c>
      <c r="FF239" s="233">
        <v>0</v>
      </c>
      <c r="FG239" s="233">
        <v>15</v>
      </c>
      <c r="FH239" s="233">
        <v>21</v>
      </c>
      <c r="FI239" s="233">
        <v>6</v>
      </c>
      <c r="FJ239" s="233">
        <v>0</v>
      </c>
      <c r="FK239" s="233">
        <v>16</v>
      </c>
      <c r="FL239" s="233">
        <v>22</v>
      </c>
      <c r="FM239" s="233">
        <v>26</v>
      </c>
      <c r="FN239" s="233">
        <v>6</v>
      </c>
      <c r="FO239" s="305">
        <v>14</v>
      </c>
      <c r="FP239" s="305">
        <v>3</v>
      </c>
      <c r="FQ239" s="305">
        <v>0</v>
      </c>
      <c r="FR239" s="305">
        <v>18</v>
      </c>
      <c r="FS239" s="305">
        <v>15</v>
      </c>
      <c r="FT239" s="305">
        <v>8</v>
      </c>
      <c r="FU239" s="305">
        <v>5</v>
      </c>
      <c r="FV239" s="305">
        <v>10</v>
      </c>
      <c r="FW239" s="305">
        <v>0</v>
      </c>
      <c r="FX239" s="305">
        <v>0</v>
      </c>
      <c r="FY239" s="305">
        <v>3</v>
      </c>
      <c r="FZ239" s="305">
        <v>0</v>
      </c>
      <c r="GA239" s="305">
        <v>6</v>
      </c>
      <c r="GB239" s="305">
        <v>16</v>
      </c>
      <c r="GC239" s="305">
        <v>5</v>
      </c>
      <c r="GD239" s="305">
        <v>2</v>
      </c>
      <c r="GE239" s="305">
        <v>0</v>
      </c>
      <c r="GF239" s="305">
        <v>0</v>
      </c>
      <c r="GG239" s="305">
        <v>0</v>
      </c>
      <c r="GH239" s="305">
        <v>0</v>
      </c>
      <c r="GI239" s="351">
        <v>5</v>
      </c>
      <c r="GJ239" s="352">
        <v>9</v>
      </c>
      <c r="GK239" s="305">
        <v>0</v>
      </c>
      <c r="GL239" s="305">
        <v>0</v>
      </c>
      <c r="GM239" s="305">
        <v>0</v>
      </c>
      <c r="GN239" s="305">
        <v>0</v>
      </c>
      <c r="GO239" s="305">
        <v>0</v>
      </c>
      <c r="GP239" s="305">
        <v>0</v>
      </c>
      <c r="GQ239" s="305">
        <v>0</v>
      </c>
      <c r="GR239" s="305">
        <v>0</v>
      </c>
      <c r="GS239" s="305">
        <v>0</v>
      </c>
      <c r="GT239" s="305">
        <v>0</v>
      </c>
      <c r="GU239" s="305">
        <v>0</v>
      </c>
      <c r="GV239" s="305">
        <v>0</v>
      </c>
      <c r="GW239" s="305">
        <v>9</v>
      </c>
      <c r="GX239" s="305">
        <v>17</v>
      </c>
      <c r="GY239" s="305">
        <v>10</v>
      </c>
      <c r="GZ239" s="305">
        <v>0</v>
      </c>
      <c r="HA239" s="305">
        <v>7</v>
      </c>
      <c r="HB239" s="305">
        <v>14</v>
      </c>
      <c r="HC239" s="305">
        <v>8</v>
      </c>
      <c r="HD239" s="305">
        <v>11</v>
      </c>
      <c r="HE239" s="305">
        <v>0</v>
      </c>
      <c r="HF239" s="305">
        <v>4</v>
      </c>
      <c r="HG239" s="305">
        <v>0</v>
      </c>
      <c r="HH239" s="305">
        <v>0</v>
      </c>
      <c r="HI239" s="305">
        <v>25</v>
      </c>
      <c r="HJ239" s="305">
        <v>10</v>
      </c>
      <c r="HK239" s="305">
        <v>0</v>
      </c>
      <c r="HL239" s="305">
        <v>2</v>
      </c>
      <c r="HM239" s="356">
        <v>0</v>
      </c>
      <c r="HN239" s="352">
        <v>0</v>
      </c>
      <c r="HO239" s="305">
        <v>20</v>
      </c>
      <c r="HP239" s="305">
        <v>18</v>
      </c>
      <c r="HQ239" s="305">
        <v>4</v>
      </c>
      <c r="HR239" s="305">
        <v>15</v>
      </c>
      <c r="HS239" s="305">
        <v>9</v>
      </c>
      <c r="HT239" s="305">
        <v>0</v>
      </c>
      <c r="HU239" s="305">
        <v>0</v>
      </c>
      <c r="HV239" s="305">
        <v>0</v>
      </c>
      <c r="HW239" s="305">
        <v>16</v>
      </c>
      <c r="HX239" s="305">
        <v>6</v>
      </c>
      <c r="HY239" s="305">
        <v>0</v>
      </c>
      <c r="HZ239" s="305">
        <v>0</v>
      </c>
      <c r="IA239" s="305">
        <v>0</v>
      </c>
      <c r="IB239" s="305">
        <v>0</v>
      </c>
      <c r="IC239" s="305">
        <v>17</v>
      </c>
      <c r="ID239" s="305">
        <v>10</v>
      </c>
      <c r="IE239" s="305">
        <v>11</v>
      </c>
      <c r="IF239" s="305">
        <v>9</v>
      </c>
      <c r="IG239" s="305">
        <v>9</v>
      </c>
      <c r="IH239" s="305">
        <v>4</v>
      </c>
      <c r="II239" s="305">
        <v>0</v>
      </c>
      <c r="IJ239" s="305">
        <v>0</v>
      </c>
      <c r="IK239" s="305">
        <v>0</v>
      </c>
      <c r="IL239" s="305">
        <v>0</v>
      </c>
      <c r="IM239" s="305">
        <v>0</v>
      </c>
      <c r="IN239" s="305">
        <v>0</v>
      </c>
      <c r="IO239" s="305">
        <v>0</v>
      </c>
      <c r="IP239" s="305">
        <v>0</v>
      </c>
      <c r="IQ239" s="305">
        <v>0</v>
      </c>
      <c r="IR239" s="351">
        <v>0</v>
      </c>
      <c r="IS239" s="352">
        <v>2</v>
      </c>
      <c r="IT239" s="305">
        <v>0</v>
      </c>
      <c r="IU239" s="305">
        <v>0</v>
      </c>
      <c r="IV239" s="305">
        <v>0</v>
      </c>
      <c r="IW239" s="305">
        <v>0</v>
      </c>
      <c r="IX239" s="305">
        <v>0</v>
      </c>
      <c r="IY239" s="305">
        <v>0</v>
      </c>
      <c r="IZ239" s="305">
        <v>6</v>
      </c>
      <c r="JA239" s="305">
        <v>12</v>
      </c>
      <c r="JB239" s="305">
        <v>3</v>
      </c>
      <c r="JC239" s="305">
        <v>0</v>
      </c>
      <c r="JD239" s="305">
        <v>0</v>
      </c>
      <c r="JE239" s="305">
        <v>0</v>
      </c>
      <c r="JF239" s="305">
        <v>0</v>
      </c>
      <c r="JG239" s="305">
        <v>0</v>
      </c>
      <c r="JH239" s="305">
        <v>0</v>
      </c>
      <c r="JI239" s="305">
        <v>0</v>
      </c>
      <c r="JJ239" s="305">
        <v>0</v>
      </c>
      <c r="JK239" s="305">
        <v>0</v>
      </c>
      <c r="JL239" s="305">
        <v>0</v>
      </c>
      <c r="JM239" s="305">
        <v>0</v>
      </c>
      <c r="JN239" s="305">
        <v>0</v>
      </c>
      <c r="JO239" s="305">
        <v>0</v>
      </c>
      <c r="JP239" s="305">
        <v>0</v>
      </c>
      <c r="JQ239" s="305">
        <v>0</v>
      </c>
      <c r="JR239" s="305">
        <v>0</v>
      </c>
      <c r="JS239" s="305">
        <v>0</v>
      </c>
      <c r="JT239" s="305">
        <v>0</v>
      </c>
      <c r="JU239" s="305">
        <v>0</v>
      </c>
      <c r="JV239" s="305">
        <v>11</v>
      </c>
      <c r="JW239" s="356">
        <v>6</v>
      </c>
      <c r="JX239" s="352">
        <v>4</v>
      </c>
      <c r="JY239" s="305">
        <v>0</v>
      </c>
      <c r="JZ239" s="305">
        <v>0</v>
      </c>
      <c r="KA239" s="305">
        <v>5</v>
      </c>
      <c r="KB239" s="305">
        <v>2</v>
      </c>
      <c r="KC239" s="305">
        <v>0</v>
      </c>
      <c r="KD239" s="305">
        <v>0</v>
      </c>
      <c r="KE239" s="305">
        <v>0</v>
      </c>
      <c r="KF239" s="305">
        <v>0</v>
      </c>
      <c r="KG239" s="305">
        <v>0</v>
      </c>
      <c r="KH239" s="305">
        <v>0</v>
      </c>
      <c r="KI239" s="305">
        <v>0</v>
      </c>
      <c r="KJ239" s="305">
        <v>6</v>
      </c>
      <c r="KK239" s="305">
        <v>17</v>
      </c>
      <c r="KL239" s="305">
        <v>4</v>
      </c>
      <c r="KM239" s="305">
        <v>0</v>
      </c>
      <c r="KN239" s="305">
        <v>9</v>
      </c>
      <c r="KO239" s="305">
        <v>4</v>
      </c>
      <c r="KP239" s="305">
        <v>0</v>
      </c>
      <c r="KQ239" s="305">
        <v>0</v>
      </c>
      <c r="KR239" s="305">
        <v>0</v>
      </c>
      <c r="KS239" s="305">
        <v>0</v>
      </c>
      <c r="KT239" s="305">
        <v>0</v>
      </c>
      <c r="KU239" s="305">
        <v>0</v>
      </c>
      <c r="KV239" s="305">
        <v>0</v>
      </c>
      <c r="KW239" s="305">
        <v>6</v>
      </c>
      <c r="KX239" s="305">
        <v>13</v>
      </c>
      <c r="KY239" s="305">
        <v>4</v>
      </c>
      <c r="KZ239" s="305">
        <v>0</v>
      </c>
      <c r="LA239" s="356">
        <v>0</v>
      </c>
      <c r="LB239" s="352">
        <v>0</v>
      </c>
      <c r="LC239" s="305">
        <v>0</v>
      </c>
      <c r="LD239" s="305">
        <v>0</v>
      </c>
      <c r="LE239" s="305">
        <v>0</v>
      </c>
      <c r="LF239" s="305">
        <v>0</v>
      </c>
      <c r="LG239" s="305">
        <v>0</v>
      </c>
      <c r="LH239" s="305">
        <v>0</v>
      </c>
      <c r="LI239" s="305">
        <v>0</v>
      </c>
      <c r="LJ239" s="305">
        <v>0</v>
      </c>
      <c r="LK239" s="305">
        <v>0</v>
      </c>
      <c r="LL239" s="305">
        <v>0</v>
      </c>
      <c r="LM239" s="305">
        <v>0</v>
      </c>
      <c r="LN239" s="305">
        <v>0</v>
      </c>
      <c r="LO239" s="305">
        <v>0</v>
      </c>
      <c r="LP239" s="305">
        <v>0</v>
      </c>
      <c r="LQ239" s="305">
        <v>0</v>
      </c>
      <c r="LR239" s="305">
        <v>0</v>
      </c>
      <c r="LS239" s="305">
        <v>0</v>
      </c>
      <c r="LT239" s="305">
        <v>0</v>
      </c>
      <c r="LU239" s="305">
        <v>0</v>
      </c>
      <c r="LV239" s="305">
        <v>0</v>
      </c>
      <c r="LW239" s="305">
        <v>0</v>
      </c>
      <c r="LX239" s="305">
        <v>0</v>
      </c>
      <c r="LY239" s="305">
        <v>0</v>
      </c>
      <c r="LZ239" s="305">
        <v>0</v>
      </c>
      <c r="MA239" s="305">
        <v>0</v>
      </c>
      <c r="MB239" s="305">
        <v>0</v>
      </c>
      <c r="MC239" s="305">
        <v>0</v>
      </c>
      <c r="MD239" s="305">
        <v>0</v>
      </c>
      <c r="ME239" s="305">
        <v>0</v>
      </c>
      <c r="MF239" s="356">
        <v>0</v>
      </c>
      <c r="MG239" s="352">
        <v>0</v>
      </c>
      <c r="MH239" s="345">
        <v>0</v>
      </c>
      <c r="MI239" s="345">
        <v>0</v>
      </c>
      <c r="MJ239" s="345">
        <v>0</v>
      </c>
      <c r="MK239" s="345">
        <v>0</v>
      </c>
      <c r="ML239" s="345">
        <v>0</v>
      </c>
      <c r="MM239" s="345">
        <v>0</v>
      </c>
      <c r="MN239" s="345">
        <v>5</v>
      </c>
      <c r="MO239" s="345">
        <v>19</v>
      </c>
      <c r="MP239" s="345">
        <v>15</v>
      </c>
      <c r="MQ239" s="345">
        <v>0</v>
      </c>
      <c r="MR239" s="345">
        <v>24</v>
      </c>
      <c r="MS239" s="345">
        <v>6</v>
      </c>
      <c r="MT239" s="345">
        <v>12</v>
      </c>
      <c r="MU239" s="345">
        <v>8</v>
      </c>
      <c r="MV239" s="345">
        <v>8</v>
      </c>
      <c r="MW239" s="345">
        <v>0</v>
      </c>
      <c r="MX239" s="345">
        <v>0</v>
      </c>
      <c r="MY239" s="345">
        <v>4</v>
      </c>
      <c r="MZ239" s="345">
        <v>8</v>
      </c>
      <c r="NA239" s="345">
        <v>8</v>
      </c>
      <c r="NB239" s="345">
        <v>2</v>
      </c>
      <c r="NC239" s="345">
        <v>0</v>
      </c>
      <c r="ND239" s="345">
        <v>0</v>
      </c>
      <c r="NE239" s="345">
        <v>0</v>
      </c>
      <c r="NF239" s="345">
        <v>1</v>
      </c>
      <c r="NG239" s="345">
        <v>0</v>
      </c>
      <c r="NH239" s="345">
        <v>8</v>
      </c>
      <c r="NI239" s="345">
        <v>16</v>
      </c>
      <c r="NJ239" s="423">
        <v>0</v>
      </c>
      <c r="NK239" s="352">
        <v>0</v>
      </c>
      <c r="NL239" s="345">
        <v>0</v>
      </c>
      <c r="NM239" s="345">
        <v>0</v>
      </c>
      <c r="NN239" s="345">
        <v>10</v>
      </c>
      <c r="NO239" s="345">
        <v>7</v>
      </c>
      <c r="NP239" s="345">
        <v>3</v>
      </c>
      <c r="NQ239" s="345">
        <v>0</v>
      </c>
      <c r="NR239" s="345">
        <v>0</v>
      </c>
      <c r="NS239" s="345">
        <v>0</v>
      </c>
      <c r="NT239" s="345">
        <v>0</v>
      </c>
      <c r="NU239" s="345">
        <v>0</v>
      </c>
      <c r="NV239" s="345">
        <v>0</v>
      </c>
      <c r="NW239" s="345">
        <v>0</v>
      </c>
      <c r="NX239" s="345">
        <v>0</v>
      </c>
      <c r="NY239" s="345">
        <v>0</v>
      </c>
      <c r="NZ239" s="345">
        <v>0</v>
      </c>
      <c r="OA239" s="345">
        <v>0</v>
      </c>
      <c r="OB239" s="345">
        <v>0</v>
      </c>
      <c r="OC239" s="345">
        <v>20</v>
      </c>
      <c r="OD239" s="345">
        <v>8</v>
      </c>
      <c r="OE239" s="345">
        <v>15</v>
      </c>
      <c r="OF239" s="345">
        <v>8</v>
      </c>
      <c r="OG239" s="345">
        <v>0</v>
      </c>
      <c r="OH239" s="345">
        <v>0</v>
      </c>
      <c r="OI239" s="345">
        <v>29</v>
      </c>
      <c r="OJ239" s="345">
        <v>26</v>
      </c>
      <c r="OK239" s="345">
        <v>12</v>
      </c>
      <c r="OL239" s="345">
        <v>15</v>
      </c>
      <c r="OM239" s="345">
        <v>17</v>
      </c>
      <c r="ON239" s="345">
        <v>0</v>
      </c>
      <c r="OO239" s="423">
        <v>10</v>
      </c>
      <c r="OP239" s="256">
        <v>12</v>
      </c>
      <c r="OQ239" s="257">
        <v>21</v>
      </c>
      <c r="OR239" s="257">
        <v>14</v>
      </c>
      <c r="OS239" s="257">
        <v>9</v>
      </c>
      <c r="OT239" s="257">
        <v>0</v>
      </c>
      <c r="OU239" s="257">
        <v>0</v>
      </c>
      <c r="OV239" s="257">
        <v>11</v>
      </c>
      <c r="OW239" s="257">
        <v>11</v>
      </c>
      <c r="OX239" s="257">
        <v>9</v>
      </c>
      <c r="OY239" s="257">
        <v>18</v>
      </c>
      <c r="OZ239" s="257">
        <v>11</v>
      </c>
      <c r="PA239" s="257">
        <v>0</v>
      </c>
      <c r="PB239" s="257">
        <v>0</v>
      </c>
      <c r="PC239" s="257">
        <v>2</v>
      </c>
      <c r="PD239" s="257">
        <v>0</v>
      </c>
      <c r="PE239" s="257">
        <v>0</v>
      </c>
      <c r="PF239" s="257">
        <v>0</v>
      </c>
      <c r="PG239" s="257">
        <v>0</v>
      </c>
      <c r="PH239" s="257">
        <v>0</v>
      </c>
      <c r="PI239" s="257">
        <v>0</v>
      </c>
      <c r="PJ239" s="257">
        <v>0</v>
      </c>
      <c r="PK239" s="257">
        <v>0</v>
      </c>
      <c r="PL239" s="257">
        <v>0</v>
      </c>
      <c r="PM239" s="257">
        <v>0</v>
      </c>
      <c r="PN239" s="257">
        <v>0</v>
      </c>
      <c r="PO239" s="257">
        <v>0</v>
      </c>
      <c r="PP239" s="257">
        <v>0</v>
      </c>
      <c r="PQ239" s="257">
        <v>0</v>
      </c>
      <c r="PR239" s="257">
        <v>0</v>
      </c>
      <c r="PS239" s="257">
        <v>0</v>
      </c>
      <c r="PT239" s="258">
        <v>0</v>
      </c>
      <c r="PU239" s="256">
        <v>0</v>
      </c>
      <c r="PV239" s="257">
        <v>0</v>
      </c>
      <c r="PW239" s="257">
        <v>0</v>
      </c>
      <c r="PX239" s="257">
        <v>0</v>
      </c>
      <c r="PY239" s="257">
        <v>0</v>
      </c>
      <c r="PZ239" s="257">
        <v>0</v>
      </c>
      <c r="QA239" s="257">
        <v>0</v>
      </c>
      <c r="QB239" s="257">
        <v>0</v>
      </c>
      <c r="QC239" s="257">
        <v>0</v>
      </c>
      <c r="QD239" s="257">
        <v>0</v>
      </c>
      <c r="QE239" s="257">
        <v>0</v>
      </c>
      <c r="QF239" s="257">
        <v>0</v>
      </c>
      <c r="QG239" s="257">
        <v>0</v>
      </c>
      <c r="QH239" s="257">
        <v>0</v>
      </c>
      <c r="QI239" s="257">
        <v>0</v>
      </c>
      <c r="QJ239" s="257">
        <v>0</v>
      </c>
      <c r="QK239" s="257">
        <v>0</v>
      </c>
      <c r="QL239" s="257">
        <v>0</v>
      </c>
      <c r="QM239" s="257">
        <v>0</v>
      </c>
      <c r="QN239" s="257">
        <v>0</v>
      </c>
      <c r="QO239" s="257">
        <v>0</v>
      </c>
      <c r="QP239" s="257">
        <v>0</v>
      </c>
      <c r="QQ239" s="257">
        <v>0</v>
      </c>
      <c r="QR239" s="257">
        <v>0</v>
      </c>
      <c r="QS239" s="257">
        <v>0</v>
      </c>
      <c r="QT239" s="257">
        <v>1</v>
      </c>
      <c r="QU239" s="257">
        <v>1</v>
      </c>
      <c r="QV239" s="258">
        <v>0</v>
      </c>
      <c r="QW239" s="256">
        <v>0</v>
      </c>
      <c r="QX239" s="257">
        <v>1</v>
      </c>
      <c r="QY239" s="257">
        <v>0</v>
      </c>
      <c r="QZ239" s="257">
        <v>0</v>
      </c>
      <c r="RA239" s="257">
        <v>2</v>
      </c>
      <c r="RB239" s="257">
        <v>1</v>
      </c>
      <c r="RC239" s="257">
        <v>17</v>
      </c>
      <c r="RD239" s="257">
        <v>7</v>
      </c>
      <c r="RE239" s="257">
        <v>4</v>
      </c>
      <c r="RF239" s="257">
        <v>0</v>
      </c>
      <c r="RG239" s="257">
        <v>10</v>
      </c>
      <c r="RH239" s="257">
        <v>11</v>
      </c>
      <c r="RI239" s="257">
        <v>0</v>
      </c>
      <c r="RJ239" s="257">
        <v>2</v>
      </c>
      <c r="RK239" s="257">
        <v>6</v>
      </c>
      <c r="RL239" s="257">
        <v>0</v>
      </c>
      <c r="RM239" s="257">
        <v>0</v>
      </c>
      <c r="RN239" s="257">
        <v>0</v>
      </c>
      <c r="RO239" s="257">
        <v>12</v>
      </c>
      <c r="RP239" s="257">
        <v>10</v>
      </c>
      <c r="RQ239" s="257">
        <v>11</v>
      </c>
      <c r="RR239" s="257">
        <v>9</v>
      </c>
      <c r="RS239" s="257">
        <v>0</v>
      </c>
      <c r="RT239" s="257">
        <v>0</v>
      </c>
      <c r="RU239" s="257">
        <v>4</v>
      </c>
      <c r="RV239" s="257">
        <v>0</v>
      </c>
      <c r="RW239" s="257">
        <v>2</v>
      </c>
      <c r="RX239" s="257">
        <v>0</v>
      </c>
      <c r="RY239" s="257">
        <v>0</v>
      </c>
      <c r="RZ239" s="257">
        <v>0</v>
      </c>
      <c r="SA239" s="258">
        <v>0</v>
      </c>
      <c r="SB239" s="256">
        <v>2</v>
      </c>
      <c r="SC239" s="257">
        <v>0</v>
      </c>
      <c r="SD239" s="257">
        <v>12</v>
      </c>
      <c r="SE239" s="257">
        <v>12</v>
      </c>
      <c r="SF239" s="257">
        <v>5</v>
      </c>
      <c r="SG239" s="257">
        <v>20</v>
      </c>
      <c r="SH239" s="257">
        <v>0</v>
      </c>
      <c r="SI239" s="257">
        <v>15</v>
      </c>
      <c r="SJ239" s="257">
        <v>0</v>
      </c>
      <c r="SK239" s="257">
        <v>17</v>
      </c>
      <c r="SL239" s="257">
        <v>13</v>
      </c>
      <c r="SM239" s="257">
        <v>2</v>
      </c>
      <c r="SN239" s="257">
        <v>0</v>
      </c>
      <c r="SO239" s="257">
        <v>0</v>
      </c>
      <c r="SP239" s="257">
        <v>0</v>
      </c>
      <c r="SQ239" s="257">
        <v>0</v>
      </c>
      <c r="SR239" s="257">
        <v>0</v>
      </c>
      <c r="SS239" s="257">
        <v>12</v>
      </c>
      <c r="ST239" s="257">
        <v>24</v>
      </c>
      <c r="SU239" s="257">
        <v>16</v>
      </c>
      <c r="SV239" s="257">
        <v>0</v>
      </c>
      <c r="SW239" s="257">
        <v>16</v>
      </c>
      <c r="SX239" s="257">
        <v>12</v>
      </c>
      <c r="SY239" s="257">
        <v>11</v>
      </c>
      <c r="SZ239" s="257">
        <v>18</v>
      </c>
      <c r="TA239" s="257">
        <v>15</v>
      </c>
      <c r="TB239" s="257">
        <v>11</v>
      </c>
      <c r="TC239" s="257">
        <v>0</v>
      </c>
      <c r="TD239" s="257">
        <v>8</v>
      </c>
      <c r="TE239" s="258">
        <v>12</v>
      </c>
      <c r="TF239" s="256">
        <v>3</v>
      </c>
      <c r="TG239" s="257">
        <v>1</v>
      </c>
      <c r="TH239" s="257">
        <v>0</v>
      </c>
      <c r="TI239" s="257">
        <v>0</v>
      </c>
      <c r="TJ239" s="257">
        <v>0</v>
      </c>
      <c r="TK239" s="257">
        <v>0</v>
      </c>
      <c r="TL239" s="257">
        <v>0</v>
      </c>
      <c r="TM239" s="257">
        <v>2</v>
      </c>
      <c r="TN239" s="257">
        <v>0</v>
      </c>
      <c r="TO239" s="257">
        <v>0</v>
      </c>
      <c r="TP239" s="257">
        <v>0</v>
      </c>
      <c r="TQ239" s="257">
        <v>0</v>
      </c>
      <c r="TR239" s="257">
        <v>0</v>
      </c>
      <c r="TS239" s="257">
        <v>0</v>
      </c>
      <c r="TT239" s="257">
        <v>9</v>
      </c>
      <c r="TU239" s="257">
        <v>10</v>
      </c>
      <c r="TV239" s="257">
        <v>4</v>
      </c>
      <c r="TW239" s="257">
        <v>4</v>
      </c>
      <c r="TX239" s="257">
        <v>0</v>
      </c>
      <c r="TY239" s="257">
        <v>4</v>
      </c>
      <c r="TZ239" s="257">
        <v>6</v>
      </c>
      <c r="UA239" s="257">
        <v>4</v>
      </c>
      <c r="UB239" s="257">
        <v>7</v>
      </c>
      <c r="UC239" s="257">
        <v>6</v>
      </c>
      <c r="UD239" s="257">
        <v>0</v>
      </c>
      <c r="UE239" s="257">
        <v>0</v>
      </c>
      <c r="UF239" s="257">
        <v>4</v>
      </c>
      <c r="UG239" s="257">
        <v>0</v>
      </c>
      <c r="UH239" s="257">
        <v>0</v>
      </c>
      <c r="UI239" s="257">
        <v>0</v>
      </c>
      <c r="UJ239" s="258">
        <v>0</v>
      </c>
      <c r="UK239" s="256">
        <v>0</v>
      </c>
      <c r="UL239" s="257">
        <v>0</v>
      </c>
      <c r="UM239" s="257">
        <v>0</v>
      </c>
      <c r="UN239" s="257">
        <v>2</v>
      </c>
      <c r="UO239" s="257">
        <v>0</v>
      </c>
      <c r="UP239" s="257">
        <v>0</v>
      </c>
      <c r="UQ239" s="257">
        <v>0</v>
      </c>
      <c r="UR239" s="257">
        <v>0</v>
      </c>
      <c r="US239" s="257">
        <v>0</v>
      </c>
      <c r="UT239" s="257">
        <v>0</v>
      </c>
      <c r="UU239" s="257">
        <v>0</v>
      </c>
      <c r="UV239" s="257">
        <v>0</v>
      </c>
      <c r="UW239" s="257">
        <v>1</v>
      </c>
      <c r="UX239" s="257">
        <v>0</v>
      </c>
      <c r="UY239" s="257">
        <v>0</v>
      </c>
      <c r="UZ239" s="257">
        <v>0</v>
      </c>
      <c r="VA239" s="257">
        <v>0</v>
      </c>
      <c r="VB239" s="257">
        <v>0</v>
      </c>
      <c r="VC239" s="257">
        <v>0</v>
      </c>
      <c r="VD239" s="257">
        <v>0</v>
      </c>
      <c r="VE239" s="257">
        <v>0</v>
      </c>
      <c r="VF239" s="257">
        <v>0</v>
      </c>
      <c r="VG239" s="257">
        <v>0</v>
      </c>
      <c r="VH239" s="257">
        <v>0</v>
      </c>
      <c r="VI239" s="257">
        <v>0</v>
      </c>
      <c r="VJ239" s="257">
        <v>0</v>
      </c>
      <c r="VK239" s="257">
        <v>0</v>
      </c>
      <c r="VL239" s="257">
        <v>0</v>
      </c>
      <c r="VM239" s="257">
        <v>0</v>
      </c>
      <c r="VN239" s="258">
        <v>0</v>
      </c>
      <c r="VO239" s="256">
        <v>0</v>
      </c>
      <c r="VP239" s="257">
        <v>0</v>
      </c>
      <c r="VQ239" s="257">
        <v>0</v>
      </c>
      <c r="VR239" s="257">
        <v>0</v>
      </c>
      <c r="VS239" s="257">
        <v>0</v>
      </c>
      <c r="VT239" s="257">
        <v>0</v>
      </c>
      <c r="VU239" s="257">
        <v>0</v>
      </c>
      <c r="VV239" s="257">
        <v>0</v>
      </c>
      <c r="VW239" s="257">
        <v>0</v>
      </c>
      <c r="VX239" s="257">
        <v>0</v>
      </c>
      <c r="VY239" s="257">
        <v>0</v>
      </c>
      <c r="VZ239" s="257">
        <v>0</v>
      </c>
      <c r="WA239" s="257">
        <v>0</v>
      </c>
      <c r="WB239" s="257">
        <v>0</v>
      </c>
      <c r="WC239" s="257">
        <v>15</v>
      </c>
      <c r="WD239" s="257">
        <v>24</v>
      </c>
      <c r="WE239" s="257">
        <v>20</v>
      </c>
      <c r="WF239" s="257">
        <v>9</v>
      </c>
      <c r="WG239" s="257">
        <v>16</v>
      </c>
      <c r="WH239" s="257">
        <v>12</v>
      </c>
      <c r="WI239" s="257">
        <v>0</v>
      </c>
      <c r="WJ239" s="257">
        <v>0</v>
      </c>
      <c r="WK239" s="257">
        <v>0</v>
      </c>
      <c r="WL239" s="257">
        <v>0</v>
      </c>
      <c r="WM239" s="257">
        <v>0</v>
      </c>
      <c r="WN239" s="257">
        <v>0</v>
      </c>
      <c r="WO239" s="257">
        <v>0</v>
      </c>
      <c r="WP239" s="257">
        <v>0</v>
      </c>
      <c r="WQ239" s="257">
        <v>8</v>
      </c>
      <c r="WR239" s="257">
        <v>8</v>
      </c>
      <c r="WS239" s="258">
        <v>0</v>
      </c>
      <c r="WT239" s="256">
        <v>0</v>
      </c>
      <c r="WU239" s="257">
        <v>0</v>
      </c>
      <c r="WV239" s="257">
        <v>0</v>
      </c>
      <c r="WW239" s="257">
        <v>0</v>
      </c>
      <c r="WX239" s="257">
        <v>8</v>
      </c>
      <c r="WY239" s="257">
        <v>8</v>
      </c>
      <c r="WZ239" s="257">
        <v>0</v>
      </c>
      <c r="XA239" s="257">
        <v>3</v>
      </c>
      <c r="XB239" s="257">
        <v>0</v>
      </c>
      <c r="XC239" s="257">
        <v>0</v>
      </c>
      <c r="XD239" s="257">
        <v>0</v>
      </c>
      <c r="XE239" s="257">
        <v>0</v>
      </c>
      <c r="XF239" s="257">
        <v>0</v>
      </c>
      <c r="XG239" s="257">
        <v>0</v>
      </c>
      <c r="XH239" s="257">
        <v>0</v>
      </c>
      <c r="XI239" s="257">
        <v>0</v>
      </c>
      <c r="XJ239" s="257">
        <v>0</v>
      </c>
      <c r="XK239" s="257">
        <v>0</v>
      </c>
      <c r="XL239" s="257">
        <v>0</v>
      </c>
      <c r="XM239" s="257">
        <v>0</v>
      </c>
      <c r="XN239" s="257">
        <v>0</v>
      </c>
      <c r="XO239" s="257">
        <v>0</v>
      </c>
      <c r="XP239" s="257">
        <v>0</v>
      </c>
      <c r="XQ239" s="257">
        <v>0</v>
      </c>
      <c r="XR239" s="257">
        <v>0</v>
      </c>
      <c r="XS239" s="257">
        <v>0</v>
      </c>
      <c r="XT239" s="257">
        <v>0</v>
      </c>
      <c r="XU239" s="257">
        <v>0</v>
      </c>
      <c r="XV239" s="257">
        <v>0</v>
      </c>
      <c r="XW239" s="257">
        <v>0</v>
      </c>
      <c r="XX239" s="258">
        <v>0</v>
      </c>
      <c r="XY239" s="256">
        <v>0</v>
      </c>
      <c r="XZ239" s="257">
        <v>0</v>
      </c>
      <c r="YA239" s="257">
        <v>0</v>
      </c>
      <c r="YB239" s="257">
        <v>0</v>
      </c>
      <c r="YC239" s="257">
        <v>0</v>
      </c>
      <c r="YD239" s="257">
        <v>14</v>
      </c>
      <c r="YE239" s="257">
        <v>0</v>
      </c>
      <c r="YF239" s="257">
        <v>0</v>
      </c>
      <c r="YG239" s="257">
        <v>20</v>
      </c>
      <c r="YH239" s="257">
        <v>14</v>
      </c>
      <c r="YI239" s="257">
        <v>16</v>
      </c>
      <c r="YJ239" s="257">
        <v>6</v>
      </c>
      <c r="YK239" s="257">
        <v>18</v>
      </c>
      <c r="YL239" s="257">
        <v>6</v>
      </c>
      <c r="YM239" s="257">
        <v>0</v>
      </c>
      <c r="YN239" s="257">
        <v>0</v>
      </c>
      <c r="YO239" s="257">
        <v>7</v>
      </c>
      <c r="YP239" s="257">
        <v>4</v>
      </c>
      <c r="YQ239" s="257">
        <v>0</v>
      </c>
      <c r="YR239" s="257">
        <v>4</v>
      </c>
      <c r="YS239" s="257">
        <v>0</v>
      </c>
      <c r="YT239" s="257">
        <v>0</v>
      </c>
      <c r="YU239" s="257">
        <v>0</v>
      </c>
      <c r="YV239" s="257">
        <v>6</v>
      </c>
      <c r="YW239" s="257">
        <v>6</v>
      </c>
      <c r="YX239" s="257">
        <v>0</v>
      </c>
      <c r="YY239" s="257">
        <v>0</v>
      </c>
      <c r="YZ239" s="257">
        <v>0</v>
      </c>
      <c r="ZA239" s="257">
        <v>0</v>
      </c>
      <c r="ZB239" s="258">
        <v>0</v>
      </c>
      <c r="ZC239" s="256">
        <v>0</v>
      </c>
      <c r="ZD239" s="257">
        <v>0</v>
      </c>
      <c r="ZE239" s="257">
        <v>0</v>
      </c>
      <c r="ZF239" s="257">
        <v>0</v>
      </c>
      <c r="ZG239" s="257">
        <v>0</v>
      </c>
      <c r="ZH239" s="257">
        <v>0</v>
      </c>
      <c r="ZI239" s="257">
        <v>6</v>
      </c>
      <c r="ZJ239" s="257">
        <v>19</v>
      </c>
      <c r="ZK239" s="257">
        <v>4</v>
      </c>
      <c r="ZL239" s="257">
        <v>10</v>
      </c>
      <c r="ZM239" s="257">
        <v>2</v>
      </c>
      <c r="ZN239" s="257">
        <v>0</v>
      </c>
      <c r="ZO239" s="257">
        <v>0</v>
      </c>
      <c r="ZP239" s="257">
        <v>0</v>
      </c>
      <c r="ZQ239" s="257">
        <v>11</v>
      </c>
      <c r="ZR239" s="257">
        <v>0</v>
      </c>
      <c r="ZS239" s="257">
        <v>0</v>
      </c>
      <c r="ZT239" s="257">
        <v>22</v>
      </c>
      <c r="ZU239" s="257">
        <v>20</v>
      </c>
      <c r="ZV239" s="257">
        <v>0</v>
      </c>
      <c r="ZW239" s="257">
        <v>4</v>
      </c>
      <c r="ZX239" s="257">
        <v>13</v>
      </c>
      <c r="ZY239" s="257">
        <v>8</v>
      </c>
      <c r="ZZ239" s="257">
        <v>8</v>
      </c>
      <c r="AAA239" s="257">
        <v>8</v>
      </c>
      <c r="AAB239" s="257">
        <v>0</v>
      </c>
      <c r="AAC239" s="257">
        <v>0</v>
      </c>
      <c r="AAD239" s="257">
        <v>8</v>
      </c>
      <c r="AAE239" s="257">
        <v>8</v>
      </c>
      <c r="AAF239" s="257">
        <v>8</v>
      </c>
      <c r="AAG239" s="258">
        <v>6</v>
      </c>
      <c r="AAH239" s="256">
        <v>8</v>
      </c>
      <c r="AAI239" s="257">
        <v>0</v>
      </c>
      <c r="AAJ239" s="257">
        <v>0</v>
      </c>
      <c r="AAK239" s="257">
        <v>0</v>
      </c>
      <c r="AAL239" s="257">
        <v>0</v>
      </c>
      <c r="AAM239" s="257">
        <v>0</v>
      </c>
      <c r="AAN239" s="257">
        <v>0</v>
      </c>
      <c r="AAO239" s="257">
        <v>0</v>
      </c>
      <c r="AAP239" s="257">
        <v>0</v>
      </c>
      <c r="AAQ239" s="257">
        <v>0</v>
      </c>
      <c r="AAR239" s="257">
        <v>0</v>
      </c>
      <c r="AAS239" s="257">
        <v>0</v>
      </c>
      <c r="AAT239" s="257">
        <v>0</v>
      </c>
      <c r="AAU239" s="257">
        <v>0</v>
      </c>
      <c r="AAV239" s="257">
        <v>0</v>
      </c>
      <c r="AAW239" s="257">
        <v>0</v>
      </c>
      <c r="AAX239" s="257">
        <v>0</v>
      </c>
      <c r="AAY239" s="257">
        <v>0</v>
      </c>
      <c r="AAZ239" s="257">
        <v>0</v>
      </c>
      <c r="ABA239" s="257">
        <v>0</v>
      </c>
      <c r="ABB239" s="257">
        <v>0</v>
      </c>
      <c r="ABC239" s="257">
        <v>2</v>
      </c>
      <c r="ABD239" s="257">
        <v>0</v>
      </c>
      <c r="ABE239" s="257">
        <v>0</v>
      </c>
      <c r="ABF239" s="257">
        <v>0</v>
      </c>
      <c r="ABG239" s="257">
        <v>0</v>
      </c>
      <c r="ABH239" s="257">
        <v>0</v>
      </c>
      <c r="ABI239" s="257">
        <v>0</v>
      </c>
      <c r="ABJ239" s="257">
        <v>0</v>
      </c>
      <c r="ABK239" s="258">
        <v>0</v>
      </c>
      <c r="ABL239" s="256">
        <v>0</v>
      </c>
      <c r="ABM239" s="257">
        <v>0</v>
      </c>
      <c r="ABN239" s="257">
        <v>0</v>
      </c>
      <c r="ABO239" s="257">
        <v>0</v>
      </c>
      <c r="ABP239" s="257">
        <v>0</v>
      </c>
      <c r="ABQ239" s="257">
        <v>0</v>
      </c>
      <c r="ABR239" s="257">
        <v>0</v>
      </c>
      <c r="ABS239" s="257">
        <v>0</v>
      </c>
      <c r="ABT239" s="257">
        <v>0</v>
      </c>
      <c r="ABU239" s="257">
        <v>0</v>
      </c>
      <c r="ABV239" s="257">
        <v>0</v>
      </c>
      <c r="ABW239" s="257">
        <v>0</v>
      </c>
      <c r="ABX239" s="257">
        <v>0</v>
      </c>
      <c r="ABY239" s="257">
        <v>0</v>
      </c>
      <c r="ABZ239" s="257">
        <v>0</v>
      </c>
      <c r="ACA239" s="257">
        <v>0</v>
      </c>
      <c r="ACB239" s="257">
        <v>0</v>
      </c>
      <c r="ACC239" s="257">
        <v>0</v>
      </c>
      <c r="ACD239" s="257">
        <v>0</v>
      </c>
      <c r="ACE239" s="257">
        <v>0</v>
      </c>
      <c r="ACF239" s="257">
        <v>0</v>
      </c>
      <c r="ACG239" s="257">
        <v>0</v>
      </c>
      <c r="ACH239" s="257">
        <v>0</v>
      </c>
      <c r="ACI239" s="257">
        <v>0</v>
      </c>
      <c r="ACJ239" s="257">
        <v>0</v>
      </c>
      <c r="ACK239" s="257">
        <v>0</v>
      </c>
      <c r="ACL239" s="257">
        <v>0</v>
      </c>
      <c r="ACM239" s="257">
        <v>5</v>
      </c>
      <c r="ACN239" s="257">
        <v>0</v>
      </c>
      <c r="ACO239" s="257">
        <v>15</v>
      </c>
      <c r="ACP239" s="258">
        <v>5</v>
      </c>
      <c r="ACQ239" s="256">
        <v>7</v>
      </c>
      <c r="ACR239" s="257">
        <v>11</v>
      </c>
      <c r="ACS239" s="257">
        <v>2</v>
      </c>
      <c r="ACT239" s="257">
        <v>0</v>
      </c>
      <c r="ACU239" s="257">
        <v>0</v>
      </c>
      <c r="ACV239" s="257">
        <v>2</v>
      </c>
      <c r="ACW239" s="257">
        <v>0</v>
      </c>
      <c r="ACX239" s="257">
        <v>0</v>
      </c>
      <c r="ACY239" s="257">
        <v>0</v>
      </c>
      <c r="ACZ239" s="257">
        <v>0</v>
      </c>
      <c r="ADA239" s="257">
        <v>0</v>
      </c>
      <c r="ADB239" s="257">
        <v>0</v>
      </c>
      <c r="ADC239" s="257">
        <v>0</v>
      </c>
      <c r="ADD239" s="257">
        <v>4</v>
      </c>
      <c r="ADE239" s="257">
        <v>0</v>
      </c>
      <c r="ADF239" s="257">
        <v>0</v>
      </c>
      <c r="ADG239" s="257">
        <v>0</v>
      </c>
      <c r="ADH239" s="257">
        <v>0</v>
      </c>
      <c r="ADI239" s="257">
        <v>0</v>
      </c>
      <c r="ADJ239" s="257">
        <v>0</v>
      </c>
      <c r="ADK239" s="257">
        <v>0</v>
      </c>
      <c r="ADL239" s="257">
        <v>0</v>
      </c>
      <c r="ADM239" s="257">
        <v>0</v>
      </c>
      <c r="ADN239" s="257">
        <v>0</v>
      </c>
      <c r="ADO239" s="257">
        <v>0</v>
      </c>
      <c r="ADP239" s="257">
        <v>0</v>
      </c>
      <c r="ADQ239" s="257">
        <v>0</v>
      </c>
      <c r="ADR239" s="257">
        <v>0</v>
      </c>
      <c r="ADS239" s="257">
        <v>1</v>
      </c>
      <c r="ADT239" s="257">
        <v>0</v>
      </c>
      <c r="ADU239" s="258">
        <v>0</v>
      </c>
      <c r="ADV239" s="256">
        <v>0</v>
      </c>
      <c r="ADW239" s="257">
        <v>0</v>
      </c>
      <c r="ADX239" s="257">
        <v>0</v>
      </c>
      <c r="ADY239" s="257">
        <v>0</v>
      </c>
      <c r="ADZ239" s="257">
        <v>0</v>
      </c>
      <c r="AEA239" s="257">
        <v>0</v>
      </c>
      <c r="AEB239" s="257">
        <v>0</v>
      </c>
      <c r="AEC239" s="257">
        <v>0</v>
      </c>
      <c r="AED239" s="257">
        <v>0</v>
      </c>
      <c r="AEE239" s="257">
        <v>0</v>
      </c>
      <c r="AEF239" s="257">
        <v>0</v>
      </c>
      <c r="AEG239" s="257">
        <v>0</v>
      </c>
      <c r="AEH239" s="257">
        <v>0</v>
      </c>
      <c r="AEI239" s="257">
        <v>0</v>
      </c>
      <c r="AEJ239" s="257">
        <v>0</v>
      </c>
      <c r="AEK239" s="257">
        <v>0</v>
      </c>
      <c r="AEL239" s="257">
        <v>0</v>
      </c>
      <c r="AEM239" s="257">
        <v>0</v>
      </c>
      <c r="AEN239" s="257">
        <v>0</v>
      </c>
      <c r="AEO239" s="257">
        <v>0</v>
      </c>
      <c r="AEP239" s="257">
        <v>0</v>
      </c>
      <c r="AEQ239" s="257">
        <v>0</v>
      </c>
      <c r="AER239" s="257">
        <v>0</v>
      </c>
      <c r="AES239" s="257">
        <v>0</v>
      </c>
      <c r="AET239" s="257">
        <v>0</v>
      </c>
      <c r="AEU239" s="257">
        <v>0</v>
      </c>
      <c r="AEV239" s="257">
        <v>0</v>
      </c>
      <c r="AEW239" s="258">
        <v>0</v>
      </c>
      <c r="AEX239" s="256">
        <v>0</v>
      </c>
      <c r="AEY239" s="257">
        <v>0</v>
      </c>
      <c r="AEZ239" s="257">
        <v>0</v>
      </c>
      <c r="AFA239" s="257">
        <v>0</v>
      </c>
      <c r="AFB239" s="257">
        <v>0</v>
      </c>
      <c r="AFC239" s="257">
        <v>0</v>
      </c>
      <c r="AFD239" s="257">
        <v>0</v>
      </c>
      <c r="AFE239" s="257">
        <v>0</v>
      </c>
      <c r="AFF239" s="257">
        <v>0</v>
      </c>
      <c r="AFG239" s="257">
        <v>0</v>
      </c>
      <c r="AFH239" s="257">
        <v>0</v>
      </c>
      <c r="AFI239" s="257">
        <v>0</v>
      </c>
      <c r="AFJ239" s="257">
        <v>0</v>
      </c>
      <c r="AFK239" s="257">
        <v>0</v>
      </c>
      <c r="AFL239" s="257">
        <v>0</v>
      </c>
      <c r="AFM239" s="257">
        <v>0</v>
      </c>
      <c r="AFN239" s="257">
        <v>10</v>
      </c>
      <c r="AFO239" s="257">
        <v>16</v>
      </c>
      <c r="AFP239" s="257">
        <v>17</v>
      </c>
      <c r="AFQ239" s="257">
        <v>4</v>
      </c>
      <c r="AFR239" s="257">
        <v>10</v>
      </c>
      <c r="AFS239" s="257">
        <v>7</v>
      </c>
      <c r="AFT239" s="257">
        <v>0</v>
      </c>
      <c r="AFU239" s="257">
        <v>10</v>
      </c>
      <c r="AFV239" s="257">
        <v>15</v>
      </c>
      <c r="AFW239" s="257">
        <v>17</v>
      </c>
      <c r="AFX239" s="257">
        <v>8</v>
      </c>
      <c r="AFY239" s="257">
        <v>12</v>
      </c>
      <c r="AFZ239" s="257">
        <v>0</v>
      </c>
      <c r="AGA239" s="257">
        <v>0</v>
      </c>
      <c r="AGB239" s="258">
        <v>4</v>
      </c>
      <c r="AGC239" s="256">
        <v>16</v>
      </c>
      <c r="AGD239" s="257">
        <v>8</v>
      </c>
      <c r="AGE239" s="257">
        <v>0</v>
      </c>
      <c r="AGF239" s="257">
        <v>2</v>
      </c>
      <c r="AGG239" s="257">
        <v>11</v>
      </c>
      <c r="AGH239" s="257">
        <v>0</v>
      </c>
      <c r="AGI239" s="257">
        <v>2</v>
      </c>
      <c r="AGJ239" s="257">
        <v>0</v>
      </c>
      <c r="AGK239" s="257">
        <v>0</v>
      </c>
      <c r="AGL239" s="257">
        <v>0</v>
      </c>
      <c r="AGM239" s="257">
        <v>0</v>
      </c>
      <c r="AGN239" s="257">
        <v>0</v>
      </c>
      <c r="AGO239" s="257">
        <v>0</v>
      </c>
      <c r="AGP239" s="257">
        <v>0</v>
      </c>
      <c r="AGQ239" s="257">
        <v>0</v>
      </c>
      <c r="AGR239" s="257">
        <v>0</v>
      </c>
      <c r="AGS239" s="257">
        <v>0</v>
      </c>
      <c r="AGT239" s="257">
        <v>0</v>
      </c>
      <c r="AGU239" s="257">
        <v>12</v>
      </c>
      <c r="AGV239" s="257">
        <v>0</v>
      </c>
      <c r="AGW239" s="257">
        <v>12</v>
      </c>
      <c r="AGX239" s="257">
        <v>10</v>
      </c>
      <c r="AGY239" s="257">
        <v>3</v>
      </c>
      <c r="AGZ239" s="257">
        <v>0</v>
      </c>
      <c r="AHA239" s="257">
        <v>0</v>
      </c>
      <c r="AHB239" s="257">
        <v>0</v>
      </c>
      <c r="AHC239" s="257">
        <v>0</v>
      </c>
      <c r="AHD239" s="257">
        <v>2</v>
      </c>
      <c r="AHE239" s="257">
        <v>0</v>
      </c>
      <c r="AHF239" s="258">
        <v>0</v>
      </c>
      <c r="AHG239" s="256">
        <v>0</v>
      </c>
      <c r="AHH239" s="257">
        <v>0</v>
      </c>
      <c r="AHI239" s="257">
        <v>0</v>
      </c>
      <c r="AHJ239" s="257">
        <v>0</v>
      </c>
      <c r="AHK239" s="257">
        <v>0</v>
      </c>
      <c r="AHL239" s="257">
        <v>1</v>
      </c>
      <c r="AHM239" s="257">
        <v>1</v>
      </c>
      <c r="AHN239" s="257">
        <v>0</v>
      </c>
      <c r="AHO239" s="257">
        <v>0</v>
      </c>
      <c r="AHP239" s="257">
        <v>0</v>
      </c>
      <c r="AHQ239" s="257">
        <v>0</v>
      </c>
      <c r="AHR239" s="257">
        <v>0</v>
      </c>
      <c r="AHS239" s="257">
        <v>0</v>
      </c>
      <c r="AHT239" s="257">
        <v>4</v>
      </c>
      <c r="AHU239" s="257">
        <v>0</v>
      </c>
      <c r="AHV239" s="257">
        <v>0</v>
      </c>
      <c r="AHW239" s="257">
        <v>0</v>
      </c>
      <c r="AHX239" s="257">
        <v>0</v>
      </c>
      <c r="AHY239" s="257">
        <v>0</v>
      </c>
      <c r="AHZ239" s="257">
        <v>0</v>
      </c>
      <c r="AIA239" s="257">
        <v>0</v>
      </c>
      <c r="AIB239" s="257">
        <v>0</v>
      </c>
      <c r="AIC239" s="257">
        <v>0</v>
      </c>
      <c r="AID239" s="257">
        <v>0</v>
      </c>
      <c r="AIE239" s="257">
        <v>0</v>
      </c>
      <c r="AIF239" s="257">
        <v>0</v>
      </c>
      <c r="AIG239" s="257">
        <v>11</v>
      </c>
      <c r="AIH239" s="257">
        <v>12</v>
      </c>
      <c r="AII239" s="257">
        <v>12</v>
      </c>
      <c r="AIJ239" s="257">
        <v>4</v>
      </c>
      <c r="AIK239" s="258">
        <v>0</v>
      </c>
      <c r="AIL239" s="651">
        <f>[1]集計!G$1063</f>
        <v>0</v>
      </c>
      <c r="AIM239" s="651">
        <f>[1]集計!H$1063</f>
        <v>12</v>
      </c>
      <c r="AIN239" s="651">
        <f>[1]集計!I$1063</f>
        <v>4</v>
      </c>
      <c r="AIO239" s="651">
        <f>[1]集計!J$1063</f>
        <v>1</v>
      </c>
      <c r="AIP239" s="651">
        <f>[1]集計!K$1063</f>
        <v>0</v>
      </c>
      <c r="AIQ239" s="651">
        <f>[1]集計!L$1063</f>
        <v>0</v>
      </c>
      <c r="AIR239" s="651">
        <f>[1]集計!M$1063</f>
        <v>0</v>
      </c>
      <c r="AIS239" s="651">
        <f>[1]集計!N$1063</f>
        <v>0</v>
      </c>
      <c r="AIT239" s="651">
        <f>[1]集計!O$1063</f>
        <v>0</v>
      </c>
      <c r="AIU239" s="651">
        <f>[1]集計!P$1063</f>
        <v>0</v>
      </c>
      <c r="AIV239" s="550">
        <f t="shared" ref="AIV239:AKA239" si="180">SUMIF($C$5:$C$233,"塗装",AIV5:AIV233)</f>
        <v>0</v>
      </c>
      <c r="AIW239" s="595">
        <f t="shared" si="180"/>
        <v>0</v>
      </c>
      <c r="AIX239" s="550">
        <f t="shared" si="180"/>
        <v>0</v>
      </c>
      <c r="AIY239" s="550">
        <f t="shared" si="180"/>
        <v>0</v>
      </c>
      <c r="AIZ239" s="550">
        <f t="shared" si="180"/>
        <v>0</v>
      </c>
      <c r="AJA239" s="550">
        <f t="shared" si="180"/>
        <v>0</v>
      </c>
      <c r="AJB239" s="550">
        <f t="shared" si="180"/>
        <v>0</v>
      </c>
      <c r="AJC239" s="550">
        <f t="shared" si="180"/>
        <v>0</v>
      </c>
      <c r="AJD239" s="550">
        <f t="shared" si="180"/>
        <v>0</v>
      </c>
      <c r="AJE239" s="550">
        <f t="shared" si="180"/>
        <v>0</v>
      </c>
      <c r="AJF239" s="550">
        <f t="shared" si="180"/>
        <v>0</v>
      </c>
      <c r="AJG239" s="550">
        <f t="shared" si="180"/>
        <v>0</v>
      </c>
      <c r="AJH239" s="550">
        <f t="shared" si="180"/>
        <v>0</v>
      </c>
      <c r="AJI239" s="550">
        <f t="shared" si="180"/>
        <v>0</v>
      </c>
      <c r="AJJ239" s="550">
        <f t="shared" si="180"/>
        <v>0</v>
      </c>
      <c r="AJK239" s="550">
        <f t="shared" si="180"/>
        <v>0</v>
      </c>
      <c r="AJL239" s="550">
        <f t="shared" si="180"/>
        <v>0</v>
      </c>
      <c r="AJM239" s="550">
        <f t="shared" si="180"/>
        <v>0</v>
      </c>
      <c r="AJN239" s="550">
        <f t="shared" si="180"/>
        <v>0</v>
      </c>
      <c r="AJO239" s="550">
        <f t="shared" si="180"/>
        <v>0</v>
      </c>
      <c r="AJP239" s="550">
        <f t="shared" si="180"/>
        <v>0</v>
      </c>
      <c r="AJQ239" s="550">
        <f t="shared" si="180"/>
        <v>0</v>
      </c>
      <c r="AJR239" s="550">
        <f t="shared" si="180"/>
        <v>0</v>
      </c>
      <c r="AJS239" s="550">
        <f t="shared" si="180"/>
        <v>0</v>
      </c>
      <c r="AJT239" s="550">
        <f t="shared" si="180"/>
        <v>0</v>
      </c>
      <c r="AJU239" s="550">
        <f t="shared" si="180"/>
        <v>0</v>
      </c>
      <c r="AJV239" s="550">
        <f t="shared" si="180"/>
        <v>0</v>
      </c>
      <c r="AJW239" s="550">
        <f t="shared" si="180"/>
        <v>0</v>
      </c>
      <c r="AJX239" s="550">
        <f t="shared" si="180"/>
        <v>0</v>
      </c>
      <c r="AJY239" s="550">
        <f t="shared" si="180"/>
        <v>0</v>
      </c>
      <c r="AJZ239" s="550">
        <f t="shared" si="180"/>
        <v>0</v>
      </c>
      <c r="AKA239" s="550">
        <f t="shared" si="180"/>
        <v>0</v>
      </c>
      <c r="AKB239" s="550">
        <f t="shared" ref="AKB239:ALG239" si="181">SUMIF($C$5:$C$233,"塗装",AKB5:AKB233)</f>
        <v>0</v>
      </c>
      <c r="AKC239" s="550">
        <f t="shared" si="181"/>
        <v>0</v>
      </c>
      <c r="AKD239" s="550">
        <f t="shared" si="181"/>
        <v>0</v>
      </c>
      <c r="AKE239" s="550">
        <f t="shared" si="181"/>
        <v>0</v>
      </c>
      <c r="AKF239" s="550">
        <f t="shared" si="181"/>
        <v>0</v>
      </c>
      <c r="AKG239" s="550">
        <f t="shared" si="181"/>
        <v>1.4171913317916669</v>
      </c>
      <c r="AKH239" s="550">
        <f t="shared" si="181"/>
        <v>0</v>
      </c>
      <c r="AKI239" s="550">
        <f t="shared" si="181"/>
        <v>0</v>
      </c>
      <c r="AKJ239" s="550">
        <f t="shared" si="181"/>
        <v>0</v>
      </c>
      <c r="AKK239" s="550">
        <f t="shared" si="181"/>
        <v>0</v>
      </c>
      <c r="AKL239" s="550">
        <f t="shared" si="181"/>
        <v>0</v>
      </c>
      <c r="AKM239" s="550">
        <f t="shared" si="181"/>
        <v>0</v>
      </c>
      <c r="AKN239" s="550">
        <f t="shared" si="181"/>
        <v>0</v>
      </c>
      <c r="AKO239" s="550">
        <f t="shared" si="181"/>
        <v>0</v>
      </c>
      <c r="AKP239" s="550">
        <f t="shared" si="181"/>
        <v>0</v>
      </c>
      <c r="AKQ239" s="550">
        <f t="shared" si="181"/>
        <v>5.6687653271666676</v>
      </c>
      <c r="AKR239" s="550">
        <f t="shared" si="181"/>
        <v>5.6687653271666676</v>
      </c>
      <c r="AKS239" s="550">
        <f t="shared" si="181"/>
        <v>5.6687653271666676</v>
      </c>
      <c r="AKT239" s="550">
        <f t="shared" si="181"/>
        <v>3.6846974626583338</v>
      </c>
      <c r="AKU239" s="550">
        <f t="shared" si="181"/>
        <v>3.4012591962999998</v>
      </c>
      <c r="AKV239" s="550">
        <f t="shared" si="181"/>
        <v>0</v>
      </c>
      <c r="AKW239" s="550">
        <f t="shared" si="181"/>
        <v>0</v>
      </c>
      <c r="AKX239" s="550">
        <f t="shared" si="181"/>
        <v>0</v>
      </c>
      <c r="AKY239" s="550">
        <f t="shared" si="181"/>
        <v>0</v>
      </c>
      <c r="AKZ239" s="550">
        <f t="shared" si="181"/>
        <v>0</v>
      </c>
      <c r="ALA239" s="550">
        <f t="shared" si="181"/>
        <v>0</v>
      </c>
      <c r="ALB239" s="550">
        <f t="shared" si="181"/>
        <v>0</v>
      </c>
      <c r="ALC239" s="550">
        <f t="shared" si="181"/>
        <v>0</v>
      </c>
      <c r="ALD239" s="550">
        <f t="shared" si="181"/>
        <v>0</v>
      </c>
      <c r="ALE239" s="550">
        <f t="shared" si="181"/>
        <v>0</v>
      </c>
      <c r="ALF239" s="550">
        <f t="shared" si="181"/>
        <v>0</v>
      </c>
      <c r="ALG239" s="550">
        <f t="shared" si="181"/>
        <v>0</v>
      </c>
      <c r="ALH239" s="550">
        <f t="shared" ref="ALH239:AMM239" si="182">SUMIF($C$5:$C$233,"塗装",ALH5:ALH233)</f>
        <v>0</v>
      </c>
      <c r="ALI239" s="550">
        <f t="shared" si="182"/>
        <v>0</v>
      </c>
      <c r="ALJ239" s="550">
        <f t="shared" si="182"/>
        <v>0</v>
      </c>
      <c r="ALK239" s="550">
        <f t="shared" si="182"/>
        <v>0</v>
      </c>
      <c r="ALL239" s="550">
        <f t="shared" si="182"/>
        <v>0</v>
      </c>
      <c r="ALM239" s="550">
        <f t="shared" si="182"/>
        <v>4</v>
      </c>
      <c r="ALN239" s="550">
        <f t="shared" si="182"/>
        <v>4</v>
      </c>
      <c r="ALO239" s="550">
        <f t="shared" si="182"/>
        <v>4</v>
      </c>
      <c r="ALP239" s="550">
        <f t="shared" si="182"/>
        <v>4</v>
      </c>
      <c r="ALQ239" s="550">
        <f t="shared" si="182"/>
        <v>0</v>
      </c>
      <c r="ALR239" s="550">
        <f t="shared" si="182"/>
        <v>0</v>
      </c>
      <c r="ALS239" s="550">
        <f t="shared" si="182"/>
        <v>4</v>
      </c>
      <c r="ALT239" s="550">
        <f t="shared" si="182"/>
        <v>4</v>
      </c>
      <c r="ALU239" s="550">
        <f t="shared" si="182"/>
        <v>0</v>
      </c>
      <c r="ALV239" s="550">
        <f t="shared" si="182"/>
        <v>0</v>
      </c>
      <c r="ALW239" s="550">
        <f t="shared" si="182"/>
        <v>0</v>
      </c>
      <c r="ALX239" s="550">
        <f t="shared" si="182"/>
        <v>0</v>
      </c>
      <c r="ALY239" s="550">
        <f t="shared" si="182"/>
        <v>0</v>
      </c>
      <c r="ALZ239" s="550">
        <f t="shared" si="182"/>
        <v>0</v>
      </c>
      <c r="AMA239" s="550">
        <f t="shared" si="182"/>
        <v>0</v>
      </c>
      <c r="AMB239" s="550">
        <f t="shared" si="182"/>
        <v>0</v>
      </c>
      <c r="AMC239" s="550">
        <f t="shared" si="182"/>
        <v>3</v>
      </c>
      <c r="AMD239" s="550">
        <f t="shared" si="182"/>
        <v>0</v>
      </c>
      <c r="AME239" s="550">
        <f t="shared" si="182"/>
        <v>8</v>
      </c>
      <c r="AMF239" s="550">
        <f t="shared" si="182"/>
        <v>8</v>
      </c>
      <c r="AMG239" s="550">
        <f t="shared" si="182"/>
        <v>10.558651666666666</v>
      </c>
      <c r="AMH239" s="550">
        <f t="shared" si="182"/>
        <v>5</v>
      </c>
      <c r="AMI239" s="550">
        <f t="shared" si="182"/>
        <v>13</v>
      </c>
      <c r="AMJ239" s="550">
        <f t="shared" si="182"/>
        <v>5</v>
      </c>
      <c r="AMK239" s="550">
        <f t="shared" si="182"/>
        <v>3</v>
      </c>
      <c r="AML239" s="550">
        <f t="shared" si="182"/>
        <v>0</v>
      </c>
      <c r="AMM239" s="550">
        <f t="shared" si="182"/>
        <v>0</v>
      </c>
      <c r="AMN239" s="550">
        <f t="shared" ref="AMN239:ANS239" si="183">SUMIF($C$5:$C$233,"塗装",AMN5:AMN233)</f>
        <v>3</v>
      </c>
      <c r="AMO239" s="550">
        <f t="shared" si="183"/>
        <v>0</v>
      </c>
      <c r="AMP239" s="550">
        <f t="shared" si="183"/>
        <v>0</v>
      </c>
      <c r="AMQ239" s="550">
        <f t="shared" si="183"/>
        <v>0</v>
      </c>
      <c r="AMR239" s="550">
        <f t="shared" si="183"/>
        <v>0</v>
      </c>
      <c r="AMS239" s="550">
        <f t="shared" si="183"/>
        <v>0</v>
      </c>
      <c r="AMT239" s="550">
        <f t="shared" si="183"/>
        <v>0</v>
      </c>
      <c r="AMU239" s="550">
        <f t="shared" si="183"/>
        <v>0</v>
      </c>
      <c r="AMV239" s="550">
        <f t="shared" si="183"/>
        <v>2</v>
      </c>
      <c r="AMW239" s="550">
        <f t="shared" si="183"/>
        <v>0</v>
      </c>
      <c r="AMX239" s="550">
        <f t="shared" si="183"/>
        <v>0</v>
      </c>
      <c r="AMY239" s="550">
        <f t="shared" si="183"/>
        <v>0</v>
      </c>
      <c r="AMZ239" s="550">
        <f t="shared" si="183"/>
        <v>0</v>
      </c>
      <c r="ANA239" s="550">
        <f t="shared" si="183"/>
        <v>0</v>
      </c>
      <c r="ANB239" s="550">
        <f t="shared" si="183"/>
        <v>0</v>
      </c>
      <c r="ANC239" s="550">
        <f t="shared" si="183"/>
        <v>0</v>
      </c>
      <c r="AND239" s="550">
        <f t="shared" si="183"/>
        <v>0</v>
      </c>
      <c r="ANE239" s="550">
        <f t="shared" si="183"/>
        <v>0</v>
      </c>
      <c r="ANF239" s="550">
        <f t="shared" si="183"/>
        <v>0</v>
      </c>
      <c r="ANG239" s="550">
        <f t="shared" si="183"/>
        <v>0</v>
      </c>
      <c r="ANH239" s="550">
        <f t="shared" si="183"/>
        <v>0</v>
      </c>
      <c r="ANI239" s="550">
        <f t="shared" si="183"/>
        <v>0</v>
      </c>
      <c r="ANJ239" s="550">
        <f t="shared" si="183"/>
        <v>0</v>
      </c>
      <c r="ANK239" s="550">
        <f t="shared" si="183"/>
        <v>0</v>
      </c>
      <c r="ANL239" s="550">
        <f t="shared" si="183"/>
        <v>0</v>
      </c>
      <c r="ANM239" s="550">
        <f t="shared" si="183"/>
        <v>0</v>
      </c>
      <c r="ANN239" s="550">
        <f t="shared" si="183"/>
        <v>0</v>
      </c>
      <c r="ANO239" s="550">
        <f t="shared" si="183"/>
        <v>0</v>
      </c>
      <c r="ANP239" s="550">
        <f t="shared" si="183"/>
        <v>0</v>
      </c>
      <c r="ANQ239" s="550">
        <f t="shared" si="183"/>
        <v>0</v>
      </c>
      <c r="ANR239" s="550">
        <f t="shared" si="183"/>
        <v>0</v>
      </c>
      <c r="ANS239" s="550">
        <f t="shared" si="183"/>
        <v>0</v>
      </c>
      <c r="ANT239" s="550">
        <f t="shared" ref="ANT239:AOY239" si="184">SUMIF($C$5:$C$233,"塗装",ANT5:ANT233)</f>
        <v>0</v>
      </c>
      <c r="ANU239" s="550">
        <f t="shared" si="184"/>
        <v>0</v>
      </c>
      <c r="ANV239" s="550">
        <f t="shared" si="184"/>
        <v>0</v>
      </c>
      <c r="ANW239" s="550">
        <f t="shared" si="184"/>
        <v>0</v>
      </c>
      <c r="ANX239" s="550">
        <f t="shared" si="184"/>
        <v>0</v>
      </c>
      <c r="ANY239" s="550">
        <f t="shared" si="184"/>
        <v>0</v>
      </c>
      <c r="ANZ239" s="550">
        <f t="shared" si="184"/>
        <v>0</v>
      </c>
      <c r="AOA239" s="550">
        <f t="shared" si="184"/>
        <v>3.1812775114239997</v>
      </c>
      <c r="AOB239" s="550">
        <f t="shared" si="184"/>
        <v>12.725110045695999</v>
      </c>
      <c r="AOC239" s="550">
        <f t="shared" si="184"/>
        <v>12.725110045695999</v>
      </c>
      <c r="AOD239" s="550">
        <f t="shared" si="184"/>
        <v>14.481415567155999</v>
      </c>
      <c r="AOE239" s="550">
        <f t="shared" si="184"/>
        <v>7.0252220858400012</v>
      </c>
      <c r="AOF239" s="550">
        <f t="shared" si="184"/>
        <v>15.296543615542401</v>
      </c>
      <c r="AOG239" s="550">
        <f t="shared" si="184"/>
        <v>14.6602881132576</v>
      </c>
      <c r="AOH239" s="550">
        <f t="shared" si="184"/>
        <v>4.5663943557960005</v>
      </c>
      <c r="AOI239" s="550">
        <f t="shared" si="184"/>
        <v>0</v>
      </c>
      <c r="AOJ239" s="550">
        <f t="shared" si="184"/>
        <v>0</v>
      </c>
      <c r="AOK239" s="550">
        <f t="shared" si="184"/>
        <v>0</v>
      </c>
      <c r="AOL239" s="550">
        <f t="shared" si="184"/>
        <v>4.2151332515040005</v>
      </c>
      <c r="AOM239" s="550">
        <f t="shared" si="184"/>
        <v>0</v>
      </c>
      <c r="AON239" s="550">
        <f t="shared" si="184"/>
        <v>0</v>
      </c>
      <c r="AOO239" s="550">
        <f t="shared" si="184"/>
        <v>0</v>
      </c>
      <c r="AOP239" s="550">
        <f t="shared" si="184"/>
        <v>6.3625550228479995</v>
      </c>
      <c r="AOQ239" s="550">
        <f t="shared" si="184"/>
        <v>0</v>
      </c>
      <c r="AOR239" s="550">
        <f t="shared" si="184"/>
        <v>3.5126110429200006</v>
      </c>
      <c r="AOS239" s="550">
        <f t="shared" si="184"/>
        <v>0</v>
      </c>
      <c r="AOT239" s="550">
        <f t="shared" si="184"/>
        <v>0</v>
      </c>
      <c r="AOU239" s="550">
        <f t="shared" si="184"/>
        <v>0</v>
      </c>
      <c r="AOV239" s="550">
        <f t="shared" si="184"/>
        <v>0</v>
      </c>
      <c r="AOW239" s="550">
        <f t="shared" si="184"/>
        <v>0</v>
      </c>
      <c r="AOX239" s="550">
        <f t="shared" si="184"/>
        <v>0</v>
      </c>
      <c r="AOY239" s="550">
        <f t="shared" si="184"/>
        <v>0</v>
      </c>
      <c r="AOZ239" s="550">
        <f t="shared" ref="AOZ239:APW239" si="185">SUMIF($C$5:$C$233,"塗装",AOZ5:AOZ233)</f>
        <v>0</v>
      </c>
      <c r="APA239" s="550">
        <f t="shared" si="185"/>
        <v>0</v>
      </c>
      <c r="APB239" s="550">
        <f t="shared" si="185"/>
        <v>0</v>
      </c>
      <c r="APC239" s="550">
        <f t="shared" si="185"/>
        <v>4.8877889500906671</v>
      </c>
      <c r="APD239" s="550">
        <f t="shared" si="185"/>
        <v>0</v>
      </c>
      <c r="APE239" s="550">
        <f t="shared" si="185"/>
        <v>0</v>
      </c>
      <c r="APF239" s="550">
        <f t="shared" si="185"/>
        <v>0</v>
      </c>
      <c r="APG239" s="550">
        <f t="shared" si="185"/>
        <v>0</v>
      </c>
      <c r="APH239" s="550">
        <f t="shared" si="185"/>
        <v>0</v>
      </c>
      <c r="API239" s="550">
        <f t="shared" si="185"/>
        <v>0</v>
      </c>
      <c r="APJ239" s="550">
        <f t="shared" si="185"/>
        <v>0</v>
      </c>
      <c r="APK239" s="550">
        <f t="shared" si="185"/>
        <v>0</v>
      </c>
      <c r="APL239" s="550">
        <f t="shared" si="185"/>
        <v>0</v>
      </c>
      <c r="APM239" s="550">
        <f t="shared" si="185"/>
        <v>0</v>
      </c>
      <c r="APN239" s="550">
        <f t="shared" si="185"/>
        <v>0</v>
      </c>
      <c r="APO239" s="550">
        <f t="shared" si="185"/>
        <v>0</v>
      </c>
      <c r="APP239" s="550">
        <f t="shared" si="185"/>
        <v>0</v>
      </c>
      <c r="APQ239" s="550">
        <f t="shared" si="185"/>
        <v>0</v>
      </c>
      <c r="APR239" s="550">
        <f t="shared" si="185"/>
        <v>0</v>
      </c>
      <c r="APS239" s="550">
        <f t="shared" si="185"/>
        <v>3.5623675733333338</v>
      </c>
      <c r="APT239" s="550">
        <f t="shared" si="185"/>
        <v>0</v>
      </c>
      <c r="APU239" s="550">
        <f t="shared" si="185"/>
        <v>0</v>
      </c>
      <c r="APV239" s="550">
        <f t="shared" si="185"/>
        <v>0</v>
      </c>
      <c r="APW239" s="550">
        <f t="shared" si="185"/>
        <v>0</v>
      </c>
    </row>
    <row r="240" spans="2:1115" ht="14.25" customHeight="1" thickBot="1">
      <c r="B240" s="188"/>
      <c r="C240" s="188"/>
      <c r="D240" s="189"/>
      <c r="E240" s="32" t="s">
        <v>234</v>
      </c>
      <c r="F240" s="190"/>
      <c r="G240" s="190"/>
      <c r="H240" s="190"/>
      <c r="I240" s="237">
        <v>7</v>
      </c>
      <c r="J240" s="236">
        <v>14</v>
      </c>
      <c r="K240" s="236">
        <v>0</v>
      </c>
      <c r="L240" s="236">
        <v>0</v>
      </c>
      <c r="M240" s="236">
        <v>12</v>
      </c>
      <c r="N240" s="236">
        <v>4</v>
      </c>
      <c r="O240" s="236">
        <v>8</v>
      </c>
      <c r="P240" s="236">
        <v>35</v>
      </c>
      <c r="Q240" s="236">
        <v>7</v>
      </c>
      <c r="R240" s="236">
        <v>0</v>
      </c>
      <c r="S240" s="236">
        <v>0</v>
      </c>
      <c r="T240" s="236">
        <v>0</v>
      </c>
      <c r="U240" s="236">
        <v>0</v>
      </c>
      <c r="V240" s="236">
        <v>0</v>
      </c>
      <c r="W240" s="236">
        <v>0</v>
      </c>
      <c r="X240" s="236">
        <v>13</v>
      </c>
      <c r="Y240" s="236">
        <v>19</v>
      </c>
      <c r="Z240" s="236">
        <v>0</v>
      </c>
      <c r="AA240" s="236">
        <v>0</v>
      </c>
      <c r="AB240" s="236">
        <v>21</v>
      </c>
      <c r="AC240" s="236">
        <v>20</v>
      </c>
      <c r="AD240" s="236">
        <v>20</v>
      </c>
      <c r="AE240" s="236">
        <v>22</v>
      </c>
      <c r="AF240" s="236">
        <v>13</v>
      </c>
      <c r="AG240" s="236">
        <v>0</v>
      </c>
      <c r="AH240" s="236">
        <v>23</v>
      </c>
      <c r="AI240" s="236">
        <v>18</v>
      </c>
      <c r="AJ240" s="236">
        <v>17</v>
      </c>
      <c r="AK240" s="236">
        <v>21</v>
      </c>
      <c r="AL240" s="236">
        <v>13</v>
      </c>
      <c r="AM240" s="238">
        <v>4</v>
      </c>
      <c r="AN240" s="237">
        <v>0</v>
      </c>
      <c r="AO240" s="236">
        <v>9</v>
      </c>
      <c r="AP240" s="236">
        <v>1</v>
      </c>
      <c r="AQ240" s="236">
        <v>8</v>
      </c>
      <c r="AR240" s="236">
        <v>1</v>
      </c>
      <c r="AS240" s="236">
        <v>1</v>
      </c>
      <c r="AT240" s="236">
        <v>0</v>
      </c>
      <c r="AU240" s="236">
        <v>0</v>
      </c>
      <c r="AV240" s="236">
        <v>0</v>
      </c>
      <c r="AW240" s="236">
        <v>0</v>
      </c>
      <c r="AX240" s="236">
        <v>0</v>
      </c>
      <c r="AY240" s="236">
        <v>1</v>
      </c>
      <c r="AZ240" s="236">
        <v>4</v>
      </c>
      <c r="BA240" s="236">
        <v>9</v>
      </c>
      <c r="BB240" s="236">
        <v>0</v>
      </c>
      <c r="BC240" s="236">
        <v>22</v>
      </c>
      <c r="BD240" s="236">
        <v>3</v>
      </c>
      <c r="BE240" s="236">
        <v>9</v>
      </c>
      <c r="BF240" s="236">
        <v>18</v>
      </c>
      <c r="BG240" s="236">
        <v>7</v>
      </c>
      <c r="BH240" s="236">
        <v>7</v>
      </c>
      <c r="BI240" s="236">
        <v>5</v>
      </c>
      <c r="BJ240" s="236">
        <v>4</v>
      </c>
      <c r="BK240" s="236">
        <v>2</v>
      </c>
      <c r="BL240" s="236">
        <v>15</v>
      </c>
      <c r="BM240" s="236">
        <v>12</v>
      </c>
      <c r="BN240" s="236">
        <v>35</v>
      </c>
      <c r="BO240" s="236">
        <v>20</v>
      </c>
      <c r="BP240" s="236">
        <v>0</v>
      </c>
      <c r="BQ240" s="236">
        <v>15</v>
      </c>
      <c r="BR240" s="238">
        <v>21</v>
      </c>
      <c r="BS240" s="237">
        <v>8</v>
      </c>
      <c r="BT240" s="236">
        <v>1</v>
      </c>
      <c r="BU240" s="236">
        <v>5</v>
      </c>
      <c r="BV240" s="236">
        <v>2</v>
      </c>
      <c r="BW240" s="236">
        <v>0</v>
      </c>
      <c r="BX240" s="236">
        <v>8</v>
      </c>
      <c r="BY240" s="236">
        <v>8</v>
      </c>
      <c r="BZ240" s="236">
        <v>9</v>
      </c>
      <c r="CA240" s="236">
        <v>10</v>
      </c>
      <c r="CB240" s="236">
        <v>7</v>
      </c>
      <c r="CC240" s="236">
        <v>15</v>
      </c>
      <c r="CD240" s="236">
        <v>0</v>
      </c>
      <c r="CE240" s="236">
        <v>16</v>
      </c>
      <c r="CF240" s="236">
        <v>5</v>
      </c>
      <c r="CG240" s="236">
        <v>2</v>
      </c>
      <c r="CH240" s="236">
        <v>8</v>
      </c>
      <c r="CI240" s="236">
        <v>0</v>
      </c>
      <c r="CJ240" s="236">
        <v>1</v>
      </c>
      <c r="CK240" s="236">
        <v>0</v>
      </c>
      <c r="CL240" s="236">
        <v>3</v>
      </c>
      <c r="CM240" s="236">
        <v>5</v>
      </c>
      <c r="CN240" s="236">
        <v>9</v>
      </c>
      <c r="CO240" s="236">
        <v>1</v>
      </c>
      <c r="CP240" s="236">
        <v>10</v>
      </c>
      <c r="CQ240" s="236">
        <v>8</v>
      </c>
      <c r="CR240" s="236">
        <v>0</v>
      </c>
      <c r="CS240" s="236">
        <v>0</v>
      </c>
      <c r="CT240" s="236">
        <v>10</v>
      </c>
      <c r="CU240" s="238">
        <v>1</v>
      </c>
      <c r="CV240" s="237">
        <v>3</v>
      </c>
      <c r="CW240" s="236">
        <v>7</v>
      </c>
      <c r="CX240" s="236">
        <v>20</v>
      </c>
      <c r="CY240" s="236">
        <v>0</v>
      </c>
      <c r="CZ240" s="236">
        <v>11</v>
      </c>
      <c r="DA240" s="236">
        <v>19</v>
      </c>
      <c r="DB240" s="236">
        <v>12</v>
      </c>
      <c r="DC240" s="236">
        <v>11</v>
      </c>
      <c r="DD240" s="236">
        <v>9</v>
      </c>
      <c r="DE240" s="236">
        <v>1</v>
      </c>
      <c r="DF240" s="236">
        <v>0</v>
      </c>
      <c r="DG240" s="236">
        <v>5</v>
      </c>
      <c r="DH240" s="236">
        <v>11</v>
      </c>
      <c r="DI240" s="236">
        <v>16</v>
      </c>
      <c r="DJ240" s="236">
        <v>18</v>
      </c>
      <c r="DK240" s="236">
        <v>24</v>
      </c>
      <c r="DL240" s="236">
        <v>3</v>
      </c>
      <c r="DM240" s="236">
        <v>0</v>
      </c>
      <c r="DN240" s="236">
        <v>15</v>
      </c>
      <c r="DO240" s="236">
        <v>24</v>
      </c>
      <c r="DP240" s="236">
        <v>4</v>
      </c>
      <c r="DQ240" s="236">
        <v>10</v>
      </c>
      <c r="DR240" s="236">
        <v>15</v>
      </c>
      <c r="DS240" s="236">
        <v>8</v>
      </c>
      <c r="DT240" s="236">
        <v>0</v>
      </c>
      <c r="DU240" s="236">
        <v>12</v>
      </c>
      <c r="DV240" s="236">
        <v>20</v>
      </c>
      <c r="DW240" s="236">
        <v>21</v>
      </c>
      <c r="DX240" s="236">
        <v>16</v>
      </c>
      <c r="DY240" s="236">
        <v>15</v>
      </c>
      <c r="DZ240" s="238">
        <v>0</v>
      </c>
      <c r="EA240" s="237">
        <v>0</v>
      </c>
      <c r="EB240" s="236">
        <v>19</v>
      </c>
      <c r="EC240" s="236">
        <v>5</v>
      </c>
      <c r="ED240" s="236">
        <v>1</v>
      </c>
      <c r="EE240" s="236">
        <v>1</v>
      </c>
      <c r="EF240" s="236">
        <v>13</v>
      </c>
      <c r="EG240" s="236">
        <v>8</v>
      </c>
      <c r="EH240" s="236">
        <v>0</v>
      </c>
      <c r="EI240" s="236">
        <v>0</v>
      </c>
      <c r="EJ240" s="236">
        <v>0</v>
      </c>
      <c r="EK240" s="236">
        <v>15</v>
      </c>
      <c r="EL240" s="236">
        <v>8</v>
      </c>
      <c r="EM240" s="236">
        <v>0</v>
      </c>
      <c r="EN240" s="236">
        <v>0</v>
      </c>
      <c r="EO240" s="236">
        <v>0</v>
      </c>
      <c r="EP240" s="236">
        <v>0</v>
      </c>
      <c r="EQ240" s="236">
        <v>17</v>
      </c>
      <c r="ER240" s="236">
        <v>18</v>
      </c>
      <c r="ES240" s="236">
        <v>22</v>
      </c>
      <c r="ET240" s="236">
        <v>9</v>
      </c>
      <c r="EU240" s="236">
        <v>4</v>
      </c>
      <c r="EV240" s="236">
        <v>0</v>
      </c>
      <c r="EW240" s="236">
        <v>8</v>
      </c>
      <c r="EX240" s="236">
        <v>6</v>
      </c>
      <c r="EY240" s="236">
        <v>15</v>
      </c>
      <c r="EZ240" s="236">
        <v>3</v>
      </c>
      <c r="FA240" s="236">
        <v>12</v>
      </c>
      <c r="FB240" s="236">
        <v>16</v>
      </c>
      <c r="FC240" s="236">
        <v>0</v>
      </c>
      <c r="FD240" s="238">
        <v>12</v>
      </c>
      <c r="FE240" s="346">
        <v>7</v>
      </c>
      <c r="FF240" s="332">
        <v>8</v>
      </c>
      <c r="FG240" s="332">
        <v>9</v>
      </c>
      <c r="FH240" s="332">
        <v>8</v>
      </c>
      <c r="FI240" s="332">
        <v>0</v>
      </c>
      <c r="FJ240" s="332">
        <v>0</v>
      </c>
      <c r="FK240" s="332">
        <v>1</v>
      </c>
      <c r="FL240" s="332">
        <v>9</v>
      </c>
      <c r="FM240" s="332">
        <v>3</v>
      </c>
      <c r="FN240" s="332">
        <v>16</v>
      </c>
      <c r="FO240" s="305">
        <v>2</v>
      </c>
      <c r="FP240" s="305">
        <v>5</v>
      </c>
      <c r="FQ240" s="305">
        <v>0</v>
      </c>
      <c r="FR240" s="305">
        <v>10</v>
      </c>
      <c r="FS240" s="305">
        <v>16</v>
      </c>
      <c r="FT240" s="305">
        <v>19</v>
      </c>
      <c r="FU240" s="305">
        <v>9</v>
      </c>
      <c r="FV240" s="305">
        <v>10</v>
      </c>
      <c r="FW240" s="305">
        <v>2</v>
      </c>
      <c r="FX240" s="305">
        <v>0</v>
      </c>
      <c r="FY240" s="305">
        <v>5</v>
      </c>
      <c r="FZ240" s="305">
        <v>8</v>
      </c>
      <c r="GA240" s="305">
        <v>2</v>
      </c>
      <c r="GB240" s="305">
        <v>4</v>
      </c>
      <c r="GC240" s="305">
        <v>10</v>
      </c>
      <c r="GD240" s="305">
        <v>11</v>
      </c>
      <c r="GE240" s="305">
        <v>0</v>
      </c>
      <c r="GF240" s="305">
        <v>6</v>
      </c>
      <c r="GG240" s="305">
        <v>9</v>
      </c>
      <c r="GH240" s="305">
        <v>8</v>
      </c>
      <c r="GI240" s="351">
        <v>6</v>
      </c>
      <c r="GJ240" s="353">
        <v>1</v>
      </c>
      <c r="GK240" s="354">
        <v>6</v>
      </c>
      <c r="GL240" s="354">
        <v>0</v>
      </c>
      <c r="GM240" s="354">
        <v>1</v>
      </c>
      <c r="GN240" s="354">
        <v>19</v>
      </c>
      <c r="GO240" s="354">
        <v>16</v>
      </c>
      <c r="GP240" s="354">
        <v>1</v>
      </c>
      <c r="GQ240" s="354">
        <v>4</v>
      </c>
      <c r="GR240" s="354">
        <v>0</v>
      </c>
      <c r="GS240" s="354">
        <v>0</v>
      </c>
      <c r="GT240" s="354">
        <v>5</v>
      </c>
      <c r="GU240" s="354">
        <v>7</v>
      </c>
      <c r="GV240" s="354">
        <v>9</v>
      </c>
      <c r="GW240" s="354">
        <v>4</v>
      </c>
      <c r="GX240" s="354">
        <v>11</v>
      </c>
      <c r="GY240" s="354">
        <v>16</v>
      </c>
      <c r="GZ240" s="354">
        <v>0</v>
      </c>
      <c r="HA240" s="354">
        <v>23</v>
      </c>
      <c r="HB240" s="354">
        <v>18</v>
      </c>
      <c r="HC240" s="354">
        <v>17</v>
      </c>
      <c r="HD240" s="354">
        <v>24</v>
      </c>
      <c r="HE240" s="354">
        <v>34</v>
      </c>
      <c r="HF240" s="354">
        <v>36</v>
      </c>
      <c r="HG240" s="354">
        <v>0</v>
      </c>
      <c r="HH240" s="354">
        <v>0</v>
      </c>
      <c r="HI240" s="354">
        <v>10</v>
      </c>
      <c r="HJ240" s="354">
        <v>26</v>
      </c>
      <c r="HK240" s="354">
        <v>30</v>
      </c>
      <c r="HL240" s="354">
        <v>21</v>
      </c>
      <c r="HM240" s="357">
        <v>2</v>
      </c>
      <c r="HN240" s="353">
        <v>0</v>
      </c>
      <c r="HO240" s="354">
        <v>5</v>
      </c>
      <c r="HP240" s="354">
        <v>6</v>
      </c>
      <c r="HQ240" s="354">
        <v>6</v>
      </c>
      <c r="HR240" s="354">
        <v>3</v>
      </c>
      <c r="HS240" s="354">
        <v>13</v>
      </c>
      <c r="HT240" s="354">
        <v>2</v>
      </c>
      <c r="HU240" s="354">
        <v>0</v>
      </c>
      <c r="HV240" s="354">
        <v>13</v>
      </c>
      <c r="HW240" s="354">
        <v>10</v>
      </c>
      <c r="HX240" s="354">
        <v>2</v>
      </c>
      <c r="HY240" s="354">
        <v>4</v>
      </c>
      <c r="HZ240" s="354">
        <v>9</v>
      </c>
      <c r="IA240" s="354">
        <v>15</v>
      </c>
      <c r="IB240" s="354">
        <v>0</v>
      </c>
      <c r="IC240" s="354">
        <v>9</v>
      </c>
      <c r="ID240" s="354">
        <v>8</v>
      </c>
      <c r="IE240" s="354">
        <v>0</v>
      </c>
      <c r="IF240" s="354">
        <v>6</v>
      </c>
      <c r="IG240" s="354">
        <v>7</v>
      </c>
      <c r="IH240" s="354">
        <v>5</v>
      </c>
      <c r="II240" s="354">
        <v>0</v>
      </c>
      <c r="IJ240" s="354">
        <v>0</v>
      </c>
      <c r="IK240" s="354">
        <v>0</v>
      </c>
      <c r="IL240" s="354">
        <v>0</v>
      </c>
      <c r="IM240" s="354">
        <v>0</v>
      </c>
      <c r="IN240" s="354">
        <v>0</v>
      </c>
      <c r="IO240" s="354">
        <v>1</v>
      </c>
      <c r="IP240" s="354">
        <v>0</v>
      </c>
      <c r="IQ240" s="354">
        <v>11</v>
      </c>
      <c r="IR240" s="374">
        <v>3</v>
      </c>
      <c r="IS240" s="352">
        <v>2</v>
      </c>
      <c r="IT240" s="305">
        <v>0</v>
      </c>
      <c r="IU240" s="305">
        <v>0</v>
      </c>
      <c r="IV240" s="305">
        <v>0</v>
      </c>
      <c r="IW240" s="305">
        <v>0</v>
      </c>
      <c r="IX240" s="305">
        <v>2</v>
      </c>
      <c r="IY240" s="305">
        <v>1</v>
      </c>
      <c r="IZ240" s="305">
        <v>13</v>
      </c>
      <c r="JA240" s="305">
        <v>5</v>
      </c>
      <c r="JB240" s="305">
        <v>6</v>
      </c>
      <c r="JC240" s="305">
        <v>0</v>
      </c>
      <c r="JD240" s="305">
        <v>0</v>
      </c>
      <c r="JE240" s="305">
        <v>5</v>
      </c>
      <c r="JF240" s="305">
        <v>16</v>
      </c>
      <c r="JG240" s="305">
        <v>12</v>
      </c>
      <c r="JH240" s="305">
        <v>11</v>
      </c>
      <c r="JI240" s="305">
        <v>19</v>
      </c>
      <c r="JJ240" s="305">
        <v>0</v>
      </c>
      <c r="JK240" s="305">
        <v>0</v>
      </c>
      <c r="JL240" s="305">
        <v>14</v>
      </c>
      <c r="JM240" s="305">
        <v>13</v>
      </c>
      <c r="JN240" s="305">
        <v>11</v>
      </c>
      <c r="JO240" s="305">
        <v>3</v>
      </c>
      <c r="JP240" s="305">
        <v>4</v>
      </c>
      <c r="JQ240" s="305">
        <v>0</v>
      </c>
      <c r="JR240" s="305">
        <v>0</v>
      </c>
      <c r="JS240" s="305">
        <v>0</v>
      </c>
      <c r="JT240" s="305">
        <v>3</v>
      </c>
      <c r="JU240" s="305">
        <v>0</v>
      </c>
      <c r="JV240" s="305">
        <v>3</v>
      </c>
      <c r="JW240" s="356">
        <v>2</v>
      </c>
      <c r="JX240" s="352">
        <v>2</v>
      </c>
      <c r="JY240" s="305">
        <v>0</v>
      </c>
      <c r="JZ240" s="305">
        <v>0</v>
      </c>
      <c r="KA240" s="305">
        <v>8</v>
      </c>
      <c r="KB240" s="305">
        <v>9</v>
      </c>
      <c r="KC240" s="305">
        <v>16</v>
      </c>
      <c r="KD240" s="305">
        <v>16</v>
      </c>
      <c r="KE240" s="305">
        <v>3</v>
      </c>
      <c r="KF240" s="305">
        <v>0</v>
      </c>
      <c r="KG240" s="305">
        <v>2</v>
      </c>
      <c r="KH240" s="305">
        <v>1</v>
      </c>
      <c r="KI240" s="305">
        <v>0</v>
      </c>
      <c r="KJ240" s="305">
        <v>0</v>
      </c>
      <c r="KK240" s="305">
        <v>0</v>
      </c>
      <c r="KL240" s="305">
        <v>0</v>
      </c>
      <c r="KM240" s="305">
        <v>0</v>
      </c>
      <c r="KN240" s="305">
        <v>5</v>
      </c>
      <c r="KO240" s="305">
        <v>0</v>
      </c>
      <c r="KP240" s="305">
        <v>8</v>
      </c>
      <c r="KQ240" s="305">
        <v>2</v>
      </c>
      <c r="KR240" s="305">
        <v>3</v>
      </c>
      <c r="KS240" s="305">
        <v>0</v>
      </c>
      <c r="KT240" s="305">
        <v>0</v>
      </c>
      <c r="KU240" s="305">
        <v>0</v>
      </c>
      <c r="KV240" s="305">
        <v>13</v>
      </c>
      <c r="KW240" s="305">
        <v>2</v>
      </c>
      <c r="KX240" s="305">
        <v>0</v>
      </c>
      <c r="KY240" s="305">
        <v>11</v>
      </c>
      <c r="KZ240" s="305">
        <v>4</v>
      </c>
      <c r="LA240" s="356">
        <v>0</v>
      </c>
      <c r="LB240" s="352">
        <v>4</v>
      </c>
      <c r="LC240" s="305">
        <v>4</v>
      </c>
      <c r="LD240" s="305">
        <v>10</v>
      </c>
      <c r="LE240" s="305">
        <v>6</v>
      </c>
      <c r="LF240" s="305">
        <v>5</v>
      </c>
      <c r="LG240" s="305">
        <v>0</v>
      </c>
      <c r="LH240" s="305">
        <v>0</v>
      </c>
      <c r="LI240" s="305">
        <v>5</v>
      </c>
      <c r="LJ240" s="305">
        <v>1</v>
      </c>
      <c r="LK240" s="305">
        <v>0</v>
      </c>
      <c r="LL240" s="305">
        <v>2</v>
      </c>
      <c r="LM240" s="305">
        <v>8</v>
      </c>
      <c r="LN240" s="305">
        <v>8</v>
      </c>
      <c r="LO240" s="305">
        <v>0</v>
      </c>
      <c r="LP240" s="305">
        <v>0</v>
      </c>
      <c r="LQ240" s="305">
        <v>0</v>
      </c>
      <c r="LR240" s="305">
        <v>15</v>
      </c>
      <c r="LS240" s="305">
        <v>12</v>
      </c>
      <c r="LT240" s="305">
        <v>11</v>
      </c>
      <c r="LU240" s="305">
        <v>1</v>
      </c>
      <c r="LV240" s="305">
        <v>0</v>
      </c>
      <c r="LW240" s="305">
        <v>4</v>
      </c>
      <c r="LX240" s="305">
        <v>6</v>
      </c>
      <c r="LY240" s="305">
        <v>4</v>
      </c>
      <c r="LZ240" s="305">
        <v>6</v>
      </c>
      <c r="MA240" s="305">
        <v>0</v>
      </c>
      <c r="MB240" s="305">
        <v>0</v>
      </c>
      <c r="MC240" s="305">
        <v>0</v>
      </c>
      <c r="MD240" s="305">
        <v>19</v>
      </c>
      <c r="ME240" s="305">
        <v>24</v>
      </c>
      <c r="MF240" s="356">
        <v>10</v>
      </c>
      <c r="MG240" s="352">
        <v>0</v>
      </c>
      <c r="MH240" s="345">
        <v>7</v>
      </c>
      <c r="MI240" s="345">
        <v>0</v>
      </c>
      <c r="MJ240" s="345">
        <v>0</v>
      </c>
      <c r="MK240" s="345">
        <v>10</v>
      </c>
      <c r="ML240" s="345">
        <v>24</v>
      </c>
      <c r="MM240" s="345">
        <v>16</v>
      </c>
      <c r="MN240" s="345">
        <v>18</v>
      </c>
      <c r="MO240" s="345">
        <v>8</v>
      </c>
      <c r="MP240" s="345">
        <v>0</v>
      </c>
      <c r="MQ240" s="345">
        <v>0</v>
      </c>
      <c r="MR240" s="345">
        <v>9</v>
      </c>
      <c r="MS240" s="345">
        <v>7</v>
      </c>
      <c r="MT240" s="345">
        <v>2</v>
      </c>
      <c r="MU240" s="345">
        <v>3</v>
      </c>
      <c r="MV240" s="345">
        <v>4</v>
      </c>
      <c r="MW240" s="345">
        <v>0</v>
      </c>
      <c r="MX240" s="345">
        <v>0</v>
      </c>
      <c r="MY240" s="345">
        <v>6</v>
      </c>
      <c r="MZ240" s="345">
        <v>2</v>
      </c>
      <c r="NA240" s="345">
        <v>0</v>
      </c>
      <c r="NB240" s="345">
        <v>18</v>
      </c>
      <c r="NC240" s="345">
        <v>16</v>
      </c>
      <c r="ND240" s="345">
        <v>0</v>
      </c>
      <c r="NE240" s="345">
        <v>0</v>
      </c>
      <c r="NF240" s="345">
        <v>4</v>
      </c>
      <c r="NG240" s="345">
        <v>4</v>
      </c>
      <c r="NH240" s="345">
        <v>14</v>
      </c>
      <c r="NI240" s="345">
        <v>6</v>
      </c>
      <c r="NJ240" s="423">
        <v>8</v>
      </c>
      <c r="NK240" s="352">
        <v>9</v>
      </c>
      <c r="NL240" s="345">
        <v>0</v>
      </c>
      <c r="NM240" s="345">
        <v>7</v>
      </c>
      <c r="NN240" s="345">
        <v>14</v>
      </c>
      <c r="NO240" s="345">
        <v>1</v>
      </c>
      <c r="NP240" s="345">
        <v>2</v>
      </c>
      <c r="NQ240" s="345">
        <v>8</v>
      </c>
      <c r="NR240" s="345">
        <v>3</v>
      </c>
      <c r="NS240" s="345">
        <v>0</v>
      </c>
      <c r="NT240" s="345">
        <v>0</v>
      </c>
      <c r="NU240" s="345">
        <v>0</v>
      </c>
      <c r="NV240" s="345">
        <v>0</v>
      </c>
      <c r="NW240" s="345">
        <v>0</v>
      </c>
      <c r="NX240" s="345">
        <v>0</v>
      </c>
      <c r="NY240" s="345">
        <v>0</v>
      </c>
      <c r="NZ240" s="345">
        <v>0</v>
      </c>
      <c r="OA240" s="345">
        <v>3</v>
      </c>
      <c r="OB240" s="345">
        <v>3</v>
      </c>
      <c r="OC240" s="345">
        <v>4</v>
      </c>
      <c r="OD240" s="345">
        <v>19</v>
      </c>
      <c r="OE240" s="345">
        <v>0</v>
      </c>
      <c r="OF240" s="345">
        <v>10</v>
      </c>
      <c r="OG240" s="345">
        <v>0</v>
      </c>
      <c r="OH240" s="345">
        <v>0</v>
      </c>
      <c r="OI240" s="345">
        <v>0</v>
      </c>
      <c r="OJ240" s="345">
        <v>2</v>
      </c>
      <c r="OK240" s="345">
        <v>2</v>
      </c>
      <c r="OL240" s="345">
        <v>0</v>
      </c>
      <c r="OM240" s="345">
        <v>0</v>
      </c>
      <c r="ON240" s="345">
        <v>0</v>
      </c>
      <c r="OO240" s="423">
        <v>0</v>
      </c>
      <c r="OP240" s="256">
        <v>7</v>
      </c>
      <c r="OQ240" s="257">
        <v>8</v>
      </c>
      <c r="OR240" s="257">
        <v>6</v>
      </c>
      <c r="OS240" s="257">
        <v>11</v>
      </c>
      <c r="OT240" s="257">
        <v>0</v>
      </c>
      <c r="OU240" s="257">
        <v>0</v>
      </c>
      <c r="OV240" s="257">
        <v>18</v>
      </c>
      <c r="OW240" s="257">
        <v>1</v>
      </c>
      <c r="OX240" s="257">
        <v>4</v>
      </c>
      <c r="OY240" s="257">
        <v>0</v>
      </c>
      <c r="OZ240" s="257">
        <v>0</v>
      </c>
      <c r="PA240" s="257">
        <v>0</v>
      </c>
      <c r="PB240" s="257">
        <v>0</v>
      </c>
      <c r="PC240" s="257">
        <v>1</v>
      </c>
      <c r="PD240" s="257">
        <v>1</v>
      </c>
      <c r="PE240" s="257">
        <v>1</v>
      </c>
      <c r="PF240" s="257">
        <v>0</v>
      </c>
      <c r="PG240" s="257">
        <v>0</v>
      </c>
      <c r="PH240" s="257">
        <v>0</v>
      </c>
      <c r="PI240" s="257">
        <v>0</v>
      </c>
      <c r="PJ240" s="257">
        <v>0</v>
      </c>
      <c r="PK240" s="257">
        <v>0</v>
      </c>
      <c r="PL240" s="257">
        <v>0</v>
      </c>
      <c r="PM240" s="257">
        <v>0</v>
      </c>
      <c r="PN240" s="257">
        <v>6</v>
      </c>
      <c r="PO240" s="257">
        <v>0</v>
      </c>
      <c r="PP240" s="257">
        <v>0</v>
      </c>
      <c r="PQ240" s="257">
        <v>12</v>
      </c>
      <c r="PR240" s="257">
        <v>0</v>
      </c>
      <c r="PS240" s="257">
        <v>0</v>
      </c>
      <c r="PT240" s="258">
        <v>0</v>
      </c>
      <c r="PU240" s="256">
        <v>0</v>
      </c>
      <c r="PV240" s="257">
        <v>0</v>
      </c>
      <c r="PW240" s="257">
        <v>0</v>
      </c>
      <c r="PX240" s="257">
        <v>0</v>
      </c>
      <c r="PY240" s="257">
        <v>0</v>
      </c>
      <c r="PZ240" s="257">
        <v>0</v>
      </c>
      <c r="QA240" s="257">
        <v>0</v>
      </c>
      <c r="QB240" s="257">
        <v>8</v>
      </c>
      <c r="QC240" s="257">
        <v>6</v>
      </c>
      <c r="QD240" s="257">
        <v>0</v>
      </c>
      <c r="QE240" s="257">
        <v>0</v>
      </c>
      <c r="QF240" s="257">
        <v>0</v>
      </c>
      <c r="QG240" s="257">
        <v>12</v>
      </c>
      <c r="QH240" s="257">
        <v>2</v>
      </c>
      <c r="QI240" s="257">
        <v>3</v>
      </c>
      <c r="QJ240" s="257">
        <v>0</v>
      </c>
      <c r="QK240" s="257">
        <v>0</v>
      </c>
      <c r="QL240" s="257">
        <v>6</v>
      </c>
      <c r="QM240" s="257">
        <v>0</v>
      </c>
      <c r="QN240" s="257">
        <v>0</v>
      </c>
      <c r="QO240" s="257">
        <v>20</v>
      </c>
      <c r="QP240" s="257">
        <v>17</v>
      </c>
      <c r="QQ240" s="257">
        <v>0</v>
      </c>
      <c r="QR240" s="257">
        <v>0</v>
      </c>
      <c r="QS240" s="257">
        <v>12</v>
      </c>
      <c r="QT240" s="257">
        <v>0</v>
      </c>
      <c r="QU240" s="257">
        <v>6</v>
      </c>
      <c r="QV240" s="258">
        <v>0</v>
      </c>
      <c r="QW240" s="256">
        <v>9</v>
      </c>
      <c r="QX240" s="257">
        <v>8</v>
      </c>
      <c r="QY240" s="257">
        <v>0</v>
      </c>
      <c r="QZ240" s="257">
        <v>8</v>
      </c>
      <c r="RA240" s="257">
        <v>15</v>
      </c>
      <c r="RB240" s="257">
        <v>13</v>
      </c>
      <c r="RC240" s="257">
        <v>10</v>
      </c>
      <c r="RD240" s="257">
        <v>21</v>
      </c>
      <c r="RE240" s="257">
        <v>9</v>
      </c>
      <c r="RF240" s="257">
        <v>0</v>
      </c>
      <c r="RG240" s="257">
        <v>11</v>
      </c>
      <c r="RH240" s="257">
        <v>8</v>
      </c>
      <c r="RI240" s="257">
        <v>2</v>
      </c>
      <c r="RJ240" s="257">
        <v>9</v>
      </c>
      <c r="RK240" s="257">
        <v>10</v>
      </c>
      <c r="RL240" s="257">
        <v>0</v>
      </c>
      <c r="RM240" s="257">
        <v>0</v>
      </c>
      <c r="RN240" s="257">
        <v>4</v>
      </c>
      <c r="RO240" s="257">
        <v>2</v>
      </c>
      <c r="RP240" s="257">
        <v>5</v>
      </c>
      <c r="RQ240" s="257">
        <v>0</v>
      </c>
      <c r="RR240" s="257">
        <v>10</v>
      </c>
      <c r="RS240" s="257">
        <v>0</v>
      </c>
      <c r="RT240" s="257">
        <v>0</v>
      </c>
      <c r="RU240" s="257">
        <v>21</v>
      </c>
      <c r="RV240" s="257">
        <v>8</v>
      </c>
      <c r="RW240" s="257">
        <v>8</v>
      </c>
      <c r="RX240" s="257">
        <v>13</v>
      </c>
      <c r="RY240" s="257">
        <v>13</v>
      </c>
      <c r="RZ240" s="257">
        <v>0</v>
      </c>
      <c r="SA240" s="258">
        <v>0</v>
      </c>
      <c r="SB240" s="256">
        <v>4</v>
      </c>
      <c r="SC240" s="257">
        <v>8</v>
      </c>
      <c r="SD240" s="257">
        <v>5</v>
      </c>
      <c r="SE240" s="257">
        <v>7</v>
      </c>
      <c r="SF240" s="257">
        <v>19</v>
      </c>
      <c r="SG240" s="257">
        <v>0</v>
      </c>
      <c r="SH240" s="257">
        <v>0</v>
      </c>
      <c r="SI240" s="257">
        <v>3</v>
      </c>
      <c r="SJ240" s="257">
        <v>0</v>
      </c>
      <c r="SK240" s="257">
        <v>5</v>
      </c>
      <c r="SL240" s="257">
        <v>8</v>
      </c>
      <c r="SM240" s="257">
        <v>1</v>
      </c>
      <c r="SN240" s="257">
        <v>0</v>
      </c>
      <c r="SO240" s="257">
        <v>0</v>
      </c>
      <c r="SP240" s="257">
        <v>0</v>
      </c>
      <c r="SQ240" s="257">
        <v>0</v>
      </c>
      <c r="SR240" s="257">
        <v>4</v>
      </c>
      <c r="SS240" s="257">
        <v>0</v>
      </c>
      <c r="ST240" s="257">
        <v>0</v>
      </c>
      <c r="SU240" s="257">
        <v>9</v>
      </c>
      <c r="SV240" s="257">
        <v>0</v>
      </c>
      <c r="SW240" s="257">
        <v>9</v>
      </c>
      <c r="SX240" s="257">
        <v>9</v>
      </c>
      <c r="SY240" s="257">
        <v>11</v>
      </c>
      <c r="SZ240" s="257">
        <v>0</v>
      </c>
      <c r="TA240" s="257">
        <v>0</v>
      </c>
      <c r="TB240" s="257">
        <v>0</v>
      </c>
      <c r="TC240" s="257">
        <v>0</v>
      </c>
      <c r="TD240" s="257">
        <v>16</v>
      </c>
      <c r="TE240" s="258">
        <v>1</v>
      </c>
      <c r="TF240" s="256">
        <v>4</v>
      </c>
      <c r="TG240" s="257">
        <v>1</v>
      </c>
      <c r="TH240" s="257">
        <v>0</v>
      </c>
      <c r="TI240" s="257">
        <v>0</v>
      </c>
      <c r="TJ240" s="257">
        <v>0</v>
      </c>
      <c r="TK240" s="257">
        <v>0</v>
      </c>
      <c r="TL240" s="257">
        <v>0</v>
      </c>
      <c r="TM240" s="257">
        <v>11</v>
      </c>
      <c r="TN240" s="257">
        <v>9</v>
      </c>
      <c r="TO240" s="257">
        <v>18</v>
      </c>
      <c r="TP240" s="257">
        <v>0</v>
      </c>
      <c r="TQ240" s="257">
        <v>0</v>
      </c>
      <c r="TR240" s="257">
        <v>25</v>
      </c>
      <c r="TS240" s="257">
        <v>16</v>
      </c>
      <c r="TT240" s="257">
        <v>21</v>
      </c>
      <c r="TU240" s="257">
        <v>16</v>
      </c>
      <c r="TV240" s="257">
        <v>6</v>
      </c>
      <c r="TW240" s="257">
        <v>0</v>
      </c>
      <c r="TX240" s="257">
        <v>0</v>
      </c>
      <c r="TY240" s="257">
        <v>0</v>
      </c>
      <c r="TZ240" s="257">
        <v>0</v>
      </c>
      <c r="UA240" s="257">
        <v>15</v>
      </c>
      <c r="UB240" s="257">
        <v>5</v>
      </c>
      <c r="UC240" s="257">
        <v>1</v>
      </c>
      <c r="UD240" s="257">
        <v>0</v>
      </c>
      <c r="UE240" s="257">
        <v>0</v>
      </c>
      <c r="UF240" s="257">
        <v>7</v>
      </c>
      <c r="UG240" s="257">
        <v>8</v>
      </c>
      <c r="UH240" s="257">
        <v>15</v>
      </c>
      <c r="UI240" s="257">
        <v>8</v>
      </c>
      <c r="UJ240" s="258">
        <v>0</v>
      </c>
      <c r="UK240" s="256">
        <v>0</v>
      </c>
      <c r="UL240" s="257">
        <v>0</v>
      </c>
      <c r="UM240" s="257">
        <v>2</v>
      </c>
      <c r="UN240" s="257">
        <v>11</v>
      </c>
      <c r="UO240" s="257">
        <v>6</v>
      </c>
      <c r="UP240" s="257">
        <v>3</v>
      </c>
      <c r="UQ240" s="257">
        <v>2</v>
      </c>
      <c r="UR240" s="257">
        <v>0</v>
      </c>
      <c r="US240" s="257">
        <v>0</v>
      </c>
      <c r="UT240" s="257">
        <v>1</v>
      </c>
      <c r="UU240" s="257">
        <v>1</v>
      </c>
      <c r="UV240" s="257">
        <v>3</v>
      </c>
      <c r="UW240" s="257">
        <v>8</v>
      </c>
      <c r="UX240" s="257">
        <v>11</v>
      </c>
      <c r="UY240" s="257">
        <v>7</v>
      </c>
      <c r="UZ240" s="257">
        <v>0</v>
      </c>
      <c r="VA240" s="257">
        <v>15</v>
      </c>
      <c r="VB240" s="257">
        <v>22</v>
      </c>
      <c r="VC240" s="257">
        <v>9</v>
      </c>
      <c r="VD240" s="257">
        <v>2</v>
      </c>
      <c r="VE240" s="257">
        <v>0</v>
      </c>
      <c r="VF240" s="257">
        <v>0</v>
      </c>
      <c r="VG240" s="257">
        <v>0</v>
      </c>
      <c r="VH240" s="257">
        <v>3</v>
      </c>
      <c r="VI240" s="257">
        <v>0</v>
      </c>
      <c r="VJ240" s="257">
        <v>0</v>
      </c>
      <c r="VK240" s="257">
        <v>0</v>
      </c>
      <c r="VL240" s="257">
        <v>1</v>
      </c>
      <c r="VM240" s="257">
        <v>0</v>
      </c>
      <c r="VN240" s="258">
        <v>0</v>
      </c>
      <c r="VO240" s="256">
        <v>0</v>
      </c>
      <c r="VP240" s="257">
        <v>0</v>
      </c>
      <c r="VQ240" s="257">
        <v>2</v>
      </c>
      <c r="VR240" s="257">
        <v>0</v>
      </c>
      <c r="VS240" s="257">
        <v>2</v>
      </c>
      <c r="VT240" s="257">
        <v>6</v>
      </c>
      <c r="VU240" s="257">
        <v>0</v>
      </c>
      <c r="VV240" s="257">
        <v>3</v>
      </c>
      <c r="VW240" s="257">
        <v>6</v>
      </c>
      <c r="VX240" s="257">
        <v>0</v>
      </c>
      <c r="VY240" s="257">
        <v>7</v>
      </c>
      <c r="VZ240" s="257">
        <v>5</v>
      </c>
      <c r="WA240" s="257">
        <v>3</v>
      </c>
      <c r="WB240" s="257">
        <v>0</v>
      </c>
      <c r="WC240" s="257">
        <v>1</v>
      </c>
      <c r="WD240" s="257">
        <v>1</v>
      </c>
      <c r="WE240" s="257">
        <v>3</v>
      </c>
      <c r="WF240" s="257">
        <v>3</v>
      </c>
      <c r="WG240" s="257">
        <v>5</v>
      </c>
      <c r="WH240" s="257">
        <v>2</v>
      </c>
      <c r="WI240" s="257">
        <v>0</v>
      </c>
      <c r="WJ240" s="257">
        <v>0</v>
      </c>
      <c r="WK240" s="257">
        <v>0</v>
      </c>
      <c r="WL240" s="257">
        <v>0</v>
      </c>
      <c r="WM240" s="257">
        <v>0</v>
      </c>
      <c r="WN240" s="257">
        <v>0</v>
      </c>
      <c r="WO240" s="257">
        <v>0</v>
      </c>
      <c r="WP240" s="257">
        <v>0</v>
      </c>
      <c r="WQ240" s="257">
        <v>3</v>
      </c>
      <c r="WR240" s="257">
        <v>20</v>
      </c>
      <c r="WS240" s="258">
        <v>23</v>
      </c>
      <c r="WT240" s="256">
        <v>2</v>
      </c>
      <c r="WU240" s="257">
        <v>21</v>
      </c>
      <c r="WV240" s="257">
        <v>0</v>
      </c>
      <c r="WW240" s="257">
        <v>0</v>
      </c>
      <c r="WX240" s="257">
        <v>1</v>
      </c>
      <c r="WY240" s="257">
        <v>1</v>
      </c>
      <c r="WZ240" s="257">
        <v>8</v>
      </c>
      <c r="XA240" s="257">
        <v>6</v>
      </c>
      <c r="XB240" s="257">
        <v>6</v>
      </c>
      <c r="XC240" s="257">
        <v>0</v>
      </c>
      <c r="XD240" s="257">
        <v>0</v>
      </c>
      <c r="XE240" s="257">
        <v>6</v>
      </c>
      <c r="XF240" s="257">
        <v>6</v>
      </c>
      <c r="XG240" s="257">
        <v>3</v>
      </c>
      <c r="XH240" s="257">
        <v>6</v>
      </c>
      <c r="XI240" s="257">
        <v>1</v>
      </c>
      <c r="XJ240" s="257">
        <v>0</v>
      </c>
      <c r="XK240" s="257">
        <v>0</v>
      </c>
      <c r="XL240" s="257">
        <v>4</v>
      </c>
      <c r="XM240" s="257">
        <v>9</v>
      </c>
      <c r="XN240" s="257">
        <v>14</v>
      </c>
      <c r="XO240" s="257">
        <v>10</v>
      </c>
      <c r="XP240" s="257">
        <v>8</v>
      </c>
      <c r="XQ240" s="257">
        <v>0</v>
      </c>
      <c r="XR240" s="257">
        <v>0</v>
      </c>
      <c r="XS240" s="257">
        <v>0</v>
      </c>
      <c r="XT240" s="257">
        <v>0</v>
      </c>
      <c r="XU240" s="257">
        <v>7</v>
      </c>
      <c r="XV240" s="257">
        <v>6</v>
      </c>
      <c r="XW240" s="257">
        <v>10</v>
      </c>
      <c r="XX240" s="258">
        <v>0</v>
      </c>
      <c r="XY240" s="256">
        <v>0</v>
      </c>
      <c r="XZ240" s="257">
        <v>7</v>
      </c>
      <c r="YA240" s="257">
        <v>0</v>
      </c>
      <c r="YB240" s="257">
        <v>3</v>
      </c>
      <c r="YC240" s="257">
        <v>4</v>
      </c>
      <c r="YD240" s="257">
        <v>4</v>
      </c>
      <c r="YE240" s="257">
        <v>0</v>
      </c>
      <c r="YF240" s="257">
        <v>0</v>
      </c>
      <c r="YG240" s="257">
        <v>6</v>
      </c>
      <c r="YH240" s="257">
        <v>9</v>
      </c>
      <c r="YI240" s="257">
        <v>9</v>
      </c>
      <c r="YJ240" s="257">
        <v>12</v>
      </c>
      <c r="YK240" s="257">
        <v>0</v>
      </c>
      <c r="YL240" s="257">
        <v>9</v>
      </c>
      <c r="YM240" s="257">
        <v>0</v>
      </c>
      <c r="YN240" s="257">
        <v>6</v>
      </c>
      <c r="YO240" s="257">
        <v>17</v>
      </c>
      <c r="YP240" s="257">
        <v>6</v>
      </c>
      <c r="YQ240" s="257">
        <v>10</v>
      </c>
      <c r="YR240" s="257">
        <v>19</v>
      </c>
      <c r="YS240" s="257">
        <v>0</v>
      </c>
      <c r="YT240" s="257">
        <v>0</v>
      </c>
      <c r="YU240" s="257">
        <v>0</v>
      </c>
      <c r="YV240" s="257">
        <v>4</v>
      </c>
      <c r="YW240" s="257">
        <v>5</v>
      </c>
      <c r="YX240" s="257">
        <v>7</v>
      </c>
      <c r="YY240" s="257">
        <v>19</v>
      </c>
      <c r="YZ240" s="257">
        <v>0</v>
      </c>
      <c r="ZA240" s="257">
        <v>0</v>
      </c>
      <c r="ZB240" s="258">
        <v>26</v>
      </c>
      <c r="ZC240" s="256">
        <v>12</v>
      </c>
      <c r="ZD240" s="257">
        <v>19</v>
      </c>
      <c r="ZE240" s="257">
        <v>13</v>
      </c>
      <c r="ZF240" s="257">
        <v>7</v>
      </c>
      <c r="ZG240" s="257">
        <v>0</v>
      </c>
      <c r="ZH240" s="257">
        <v>0</v>
      </c>
      <c r="ZI240" s="257">
        <v>6</v>
      </c>
      <c r="ZJ240" s="257">
        <v>3</v>
      </c>
      <c r="ZK240" s="257">
        <v>22</v>
      </c>
      <c r="ZL240" s="257">
        <v>9</v>
      </c>
      <c r="ZM240" s="257">
        <v>2</v>
      </c>
      <c r="ZN240" s="257">
        <v>0</v>
      </c>
      <c r="ZO240" s="257">
        <v>0</v>
      </c>
      <c r="ZP240" s="257">
        <v>0</v>
      </c>
      <c r="ZQ240" s="257">
        <v>0</v>
      </c>
      <c r="ZR240" s="257">
        <v>8</v>
      </c>
      <c r="ZS240" s="257">
        <v>2</v>
      </c>
      <c r="ZT240" s="257">
        <v>0</v>
      </c>
      <c r="ZU240" s="257">
        <v>7</v>
      </c>
      <c r="ZV240" s="257">
        <v>0</v>
      </c>
      <c r="ZW240" s="257">
        <v>2</v>
      </c>
      <c r="ZX240" s="257">
        <v>0</v>
      </c>
      <c r="ZY240" s="257">
        <v>21</v>
      </c>
      <c r="ZZ240" s="257">
        <v>9</v>
      </c>
      <c r="AAA240" s="257">
        <v>2</v>
      </c>
      <c r="AAB240" s="257">
        <v>0</v>
      </c>
      <c r="AAC240" s="257">
        <v>0</v>
      </c>
      <c r="AAD240" s="257">
        <v>1</v>
      </c>
      <c r="AAE240" s="257">
        <v>0</v>
      </c>
      <c r="AAF240" s="257">
        <v>1</v>
      </c>
      <c r="AAG240" s="258">
        <v>4</v>
      </c>
      <c r="AAH240" s="256">
        <v>10</v>
      </c>
      <c r="AAI240" s="257">
        <v>0</v>
      </c>
      <c r="AAJ240" s="257">
        <v>0</v>
      </c>
      <c r="AAK240" s="257">
        <v>0</v>
      </c>
      <c r="AAL240" s="257">
        <v>16</v>
      </c>
      <c r="AAM240" s="257">
        <v>16</v>
      </c>
      <c r="AAN240" s="257">
        <v>16</v>
      </c>
      <c r="AAO240" s="257">
        <v>24</v>
      </c>
      <c r="AAP240" s="257">
        <v>40</v>
      </c>
      <c r="AAQ240" s="257">
        <v>0</v>
      </c>
      <c r="AAR240" s="257">
        <v>36</v>
      </c>
      <c r="AAS240" s="257">
        <v>35</v>
      </c>
      <c r="AAT240" s="257">
        <v>42</v>
      </c>
      <c r="AAU240" s="257">
        <v>33</v>
      </c>
      <c r="AAV240" s="257">
        <v>25</v>
      </c>
      <c r="AAW240" s="257">
        <v>19</v>
      </c>
      <c r="AAX240" s="257">
        <v>0</v>
      </c>
      <c r="AAY240" s="257">
        <v>0</v>
      </c>
      <c r="AAZ240" s="257">
        <v>0</v>
      </c>
      <c r="ABA240" s="257">
        <v>3</v>
      </c>
      <c r="ABB240" s="257">
        <v>12</v>
      </c>
      <c r="ABC240" s="257">
        <v>13</v>
      </c>
      <c r="ABD240" s="257">
        <v>0</v>
      </c>
      <c r="ABE240" s="257">
        <v>0</v>
      </c>
      <c r="ABF240" s="257">
        <v>6</v>
      </c>
      <c r="ABG240" s="257">
        <v>2</v>
      </c>
      <c r="ABH240" s="257">
        <v>0</v>
      </c>
      <c r="ABI240" s="257">
        <v>1</v>
      </c>
      <c r="ABJ240" s="257">
        <v>1</v>
      </c>
      <c r="ABK240" s="258">
        <v>0</v>
      </c>
      <c r="ABL240" s="256">
        <v>0</v>
      </c>
      <c r="ABM240" s="257">
        <v>0</v>
      </c>
      <c r="ABN240" s="257">
        <v>1</v>
      </c>
      <c r="ABO240" s="257">
        <v>0</v>
      </c>
      <c r="ABP240" s="257">
        <v>0</v>
      </c>
      <c r="ABQ240" s="257">
        <v>0</v>
      </c>
      <c r="ABR240" s="257">
        <v>5</v>
      </c>
      <c r="ABS240" s="257">
        <v>0</v>
      </c>
      <c r="ABT240" s="257">
        <v>0</v>
      </c>
      <c r="ABU240" s="257">
        <v>0</v>
      </c>
      <c r="ABV240" s="257">
        <v>0</v>
      </c>
      <c r="ABW240" s="257">
        <v>0</v>
      </c>
      <c r="ABX240" s="257">
        <v>0</v>
      </c>
      <c r="ABY240" s="257">
        <v>0</v>
      </c>
      <c r="ABZ240" s="257">
        <v>0</v>
      </c>
      <c r="ACA240" s="257">
        <v>1</v>
      </c>
      <c r="ACB240" s="257">
        <v>0</v>
      </c>
      <c r="ACC240" s="257">
        <v>2</v>
      </c>
      <c r="ACD240" s="257">
        <v>8</v>
      </c>
      <c r="ACE240" s="257">
        <v>21</v>
      </c>
      <c r="ACF240" s="257">
        <v>3</v>
      </c>
      <c r="ACG240" s="257">
        <v>0</v>
      </c>
      <c r="ACH240" s="257">
        <v>0</v>
      </c>
      <c r="ACI240" s="257">
        <v>1</v>
      </c>
      <c r="ACJ240" s="257">
        <v>2</v>
      </c>
      <c r="ACK240" s="257">
        <v>1</v>
      </c>
      <c r="ACL240" s="257">
        <v>9</v>
      </c>
      <c r="ACM240" s="257">
        <v>8</v>
      </c>
      <c r="ACN240" s="257">
        <v>0</v>
      </c>
      <c r="ACO240" s="257">
        <v>11</v>
      </c>
      <c r="ACP240" s="258">
        <v>9</v>
      </c>
      <c r="ACQ240" s="256">
        <v>8</v>
      </c>
      <c r="ACR240" s="257">
        <v>6</v>
      </c>
      <c r="ACS240" s="257">
        <v>0</v>
      </c>
      <c r="ACT240" s="257">
        <v>0</v>
      </c>
      <c r="ACU240" s="257">
        <v>0</v>
      </c>
      <c r="ACV240" s="257">
        <v>1</v>
      </c>
      <c r="ACW240" s="257">
        <v>1</v>
      </c>
      <c r="ACX240" s="257">
        <v>0</v>
      </c>
      <c r="ACY240" s="257">
        <v>1</v>
      </c>
      <c r="ACZ240" s="257">
        <v>3</v>
      </c>
      <c r="ADA240" s="257">
        <v>0</v>
      </c>
      <c r="ADB240" s="257">
        <v>0</v>
      </c>
      <c r="ADC240" s="257">
        <v>7</v>
      </c>
      <c r="ADD240" s="257">
        <v>0</v>
      </c>
      <c r="ADE240" s="257">
        <v>0</v>
      </c>
      <c r="ADF240" s="257">
        <v>0</v>
      </c>
      <c r="ADG240" s="257">
        <v>0</v>
      </c>
      <c r="ADH240" s="257">
        <v>3</v>
      </c>
      <c r="ADI240" s="257">
        <v>0</v>
      </c>
      <c r="ADJ240" s="257">
        <v>4</v>
      </c>
      <c r="ADK240" s="257">
        <v>11</v>
      </c>
      <c r="ADL240" s="257">
        <v>0</v>
      </c>
      <c r="ADM240" s="257">
        <v>5</v>
      </c>
      <c r="ADN240" s="257">
        <v>8</v>
      </c>
      <c r="ADO240" s="257">
        <v>0</v>
      </c>
      <c r="ADP240" s="257">
        <v>0</v>
      </c>
      <c r="ADQ240" s="257">
        <v>22</v>
      </c>
      <c r="ADR240" s="257">
        <v>23</v>
      </c>
      <c r="ADS240" s="257">
        <v>20</v>
      </c>
      <c r="ADT240" s="257">
        <v>15</v>
      </c>
      <c r="ADU240" s="258">
        <v>0</v>
      </c>
      <c r="ADV240" s="256">
        <v>0</v>
      </c>
      <c r="ADW240" s="257">
        <v>0</v>
      </c>
      <c r="ADX240" s="257">
        <v>0</v>
      </c>
      <c r="ADY240" s="257">
        <v>0</v>
      </c>
      <c r="ADZ240" s="257">
        <v>2</v>
      </c>
      <c r="AEA240" s="257">
        <v>2</v>
      </c>
      <c r="AEB240" s="257">
        <v>6</v>
      </c>
      <c r="AEC240" s="257">
        <v>0</v>
      </c>
      <c r="AED240" s="257">
        <v>0</v>
      </c>
      <c r="AEE240" s="257">
        <v>0</v>
      </c>
      <c r="AEF240" s="257">
        <v>1</v>
      </c>
      <c r="AEG240" s="257">
        <v>0</v>
      </c>
      <c r="AEH240" s="257">
        <v>6</v>
      </c>
      <c r="AEI240" s="257">
        <v>6</v>
      </c>
      <c r="AEJ240" s="257">
        <v>10</v>
      </c>
      <c r="AEK240" s="257">
        <v>0</v>
      </c>
      <c r="AEL240" s="257">
        <v>24</v>
      </c>
      <c r="AEM240" s="257">
        <v>18</v>
      </c>
      <c r="AEN240" s="257">
        <v>7</v>
      </c>
      <c r="AEO240" s="257">
        <v>16</v>
      </c>
      <c r="AEP240" s="257">
        <v>8</v>
      </c>
      <c r="AEQ240" s="257">
        <v>0</v>
      </c>
      <c r="AER240" s="257">
        <v>0</v>
      </c>
      <c r="AES240" s="257">
        <v>21</v>
      </c>
      <c r="AET240" s="257">
        <v>22</v>
      </c>
      <c r="AEU240" s="257">
        <v>21</v>
      </c>
      <c r="AEV240" s="257">
        <v>9</v>
      </c>
      <c r="AEW240" s="258">
        <v>0</v>
      </c>
      <c r="AEX240" s="256">
        <v>12</v>
      </c>
      <c r="AEY240" s="257">
        <v>0</v>
      </c>
      <c r="AEZ240" s="257">
        <v>9</v>
      </c>
      <c r="AFA240" s="257">
        <v>4</v>
      </c>
      <c r="AFB240" s="257">
        <v>4</v>
      </c>
      <c r="AFC240" s="257">
        <v>0</v>
      </c>
      <c r="AFD240" s="257">
        <v>12</v>
      </c>
      <c r="AFE240" s="257">
        <v>5</v>
      </c>
      <c r="AFF240" s="257">
        <v>0</v>
      </c>
      <c r="AFG240" s="257">
        <v>3</v>
      </c>
      <c r="AFH240" s="257">
        <v>2</v>
      </c>
      <c r="AFI240" s="257">
        <v>4</v>
      </c>
      <c r="AFJ240" s="257">
        <v>0</v>
      </c>
      <c r="AFK240" s="257">
        <v>0</v>
      </c>
      <c r="AFL240" s="257">
        <v>0</v>
      </c>
      <c r="AFM240" s="257">
        <v>0</v>
      </c>
      <c r="AFN240" s="257">
        <v>0</v>
      </c>
      <c r="AFO240" s="257">
        <v>0</v>
      </c>
      <c r="AFP240" s="257">
        <v>0</v>
      </c>
      <c r="AFQ240" s="257">
        <v>3</v>
      </c>
      <c r="AFR240" s="257">
        <v>7</v>
      </c>
      <c r="AFS240" s="257">
        <v>0</v>
      </c>
      <c r="AFT240" s="257">
        <v>0</v>
      </c>
      <c r="AFU240" s="257">
        <v>8</v>
      </c>
      <c r="AFV240" s="257">
        <v>6</v>
      </c>
      <c r="AFW240" s="257">
        <v>4</v>
      </c>
      <c r="AFX240" s="257">
        <v>8</v>
      </c>
      <c r="AFY240" s="257">
        <v>17</v>
      </c>
      <c r="AFZ240" s="257">
        <v>0</v>
      </c>
      <c r="AGA240" s="257">
        <v>0</v>
      </c>
      <c r="AGB240" s="258">
        <v>27</v>
      </c>
      <c r="AGC240" s="256">
        <v>8</v>
      </c>
      <c r="AGD240" s="257">
        <v>20</v>
      </c>
      <c r="AGE240" s="257">
        <v>13</v>
      </c>
      <c r="AGF240" s="257">
        <v>2</v>
      </c>
      <c r="AGG240" s="257">
        <v>9</v>
      </c>
      <c r="AGH240" s="257">
        <v>0</v>
      </c>
      <c r="AGI240" s="257">
        <v>8</v>
      </c>
      <c r="AGJ240" s="257">
        <v>2</v>
      </c>
      <c r="AGK240" s="257">
        <v>0</v>
      </c>
      <c r="AGL240" s="257">
        <v>0</v>
      </c>
      <c r="AGM240" s="257">
        <v>0</v>
      </c>
      <c r="AGN240" s="257">
        <v>0</v>
      </c>
      <c r="AGO240" s="257">
        <v>0</v>
      </c>
      <c r="AGP240" s="257">
        <v>0</v>
      </c>
      <c r="AGQ240" s="257">
        <v>0</v>
      </c>
      <c r="AGR240" s="257">
        <v>0</v>
      </c>
      <c r="AGS240" s="257">
        <v>0</v>
      </c>
      <c r="AGT240" s="257">
        <v>0</v>
      </c>
      <c r="AGU240" s="257">
        <v>0</v>
      </c>
      <c r="AGV240" s="257">
        <v>0</v>
      </c>
      <c r="AGW240" s="257">
        <v>2</v>
      </c>
      <c r="AGX240" s="257">
        <v>0</v>
      </c>
      <c r="AGY240" s="257">
        <v>1</v>
      </c>
      <c r="AGZ240" s="257">
        <v>2</v>
      </c>
      <c r="AHA240" s="257">
        <v>2</v>
      </c>
      <c r="AHB240" s="257">
        <v>14</v>
      </c>
      <c r="AHC240" s="257">
        <v>0</v>
      </c>
      <c r="AHD240" s="257">
        <v>1</v>
      </c>
      <c r="AHE240" s="257">
        <v>0</v>
      </c>
      <c r="AHF240" s="258">
        <v>1</v>
      </c>
      <c r="AHG240" s="256">
        <v>1</v>
      </c>
      <c r="AHH240" s="257">
        <v>10</v>
      </c>
      <c r="AHI240" s="257">
        <v>0</v>
      </c>
      <c r="AHJ240" s="257">
        <v>0</v>
      </c>
      <c r="AHK240" s="257">
        <v>5</v>
      </c>
      <c r="AHL240" s="257">
        <v>2</v>
      </c>
      <c r="AHM240" s="257">
        <v>4</v>
      </c>
      <c r="AHN240" s="257">
        <v>16</v>
      </c>
      <c r="AHO240" s="257">
        <v>4</v>
      </c>
      <c r="AHP240" s="257">
        <v>0</v>
      </c>
      <c r="AHQ240" s="257">
        <v>0</v>
      </c>
      <c r="AHR240" s="257">
        <v>3</v>
      </c>
      <c r="AHS240" s="257">
        <v>0</v>
      </c>
      <c r="AHT240" s="257">
        <v>4</v>
      </c>
      <c r="AHU240" s="257">
        <v>2</v>
      </c>
      <c r="AHV240" s="257">
        <v>1</v>
      </c>
      <c r="AHW240" s="257">
        <v>0</v>
      </c>
      <c r="AHX240" s="257">
        <v>0</v>
      </c>
      <c r="AHY240" s="257">
        <v>6</v>
      </c>
      <c r="AHZ240" s="257">
        <v>8</v>
      </c>
      <c r="AIA240" s="257">
        <v>8</v>
      </c>
      <c r="AIB240" s="257">
        <v>10</v>
      </c>
      <c r="AIC240" s="257">
        <v>4</v>
      </c>
      <c r="AID240" s="257">
        <v>0</v>
      </c>
      <c r="AIE240" s="257">
        <v>0</v>
      </c>
      <c r="AIF240" s="257">
        <v>0</v>
      </c>
      <c r="AIG240" s="257">
        <v>0</v>
      </c>
      <c r="AIH240" s="257">
        <v>0</v>
      </c>
      <c r="AII240" s="257">
        <v>0</v>
      </c>
      <c r="AIJ240" s="257">
        <v>0</v>
      </c>
      <c r="AIK240" s="258">
        <v>0</v>
      </c>
      <c r="AIL240" s="651">
        <f>[1]集計!G$1064</f>
        <v>0</v>
      </c>
      <c r="AIM240" s="651">
        <f>[1]集計!H$1064</f>
        <v>0</v>
      </c>
      <c r="AIN240" s="651">
        <f>[1]集計!I$1064</f>
        <v>6</v>
      </c>
      <c r="AIO240" s="651">
        <f>[1]集計!J$1064</f>
        <v>7</v>
      </c>
      <c r="AIP240" s="651">
        <f>[1]集計!K$1064</f>
        <v>11</v>
      </c>
      <c r="AIQ240" s="651">
        <f>[1]集計!L$1064</f>
        <v>4</v>
      </c>
      <c r="AIR240" s="651">
        <f>[1]集計!M$1064</f>
        <v>0</v>
      </c>
      <c r="AIS240" s="651">
        <f>[1]集計!N$1064</f>
        <v>0</v>
      </c>
      <c r="AIT240" s="651">
        <f>[1]集計!O$1064</f>
        <v>1</v>
      </c>
      <c r="AIU240" s="651">
        <f>[1]集計!P$1064</f>
        <v>9</v>
      </c>
      <c r="AIV240" s="550">
        <f t="shared" ref="AIV240:AKA240" si="186">SUMIF($C$5:$C$233,"仕上げ",AIV5:AIV233)</f>
        <v>6</v>
      </c>
      <c r="AIW240" s="595">
        <f t="shared" si="186"/>
        <v>6</v>
      </c>
      <c r="AIX240" s="550">
        <f t="shared" si="186"/>
        <v>4</v>
      </c>
      <c r="AIY240" s="550">
        <f t="shared" si="186"/>
        <v>0</v>
      </c>
      <c r="AIZ240" s="550">
        <f t="shared" si="186"/>
        <v>2</v>
      </c>
      <c r="AJA240" s="550">
        <f t="shared" si="186"/>
        <v>4</v>
      </c>
      <c r="AJB240" s="550">
        <f t="shared" si="186"/>
        <v>4</v>
      </c>
      <c r="AJC240" s="550">
        <f t="shared" si="186"/>
        <v>4</v>
      </c>
      <c r="AJD240" s="550">
        <f t="shared" si="186"/>
        <v>2</v>
      </c>
      <c r="AJE240" s="550">
        <f t="shared" si="186"/>
        <v>2</v>
      </c>
      <c r="AJF240" s="550">
        <f t="shared" si="186"/>
        <v>0</v>
      </c>
      <c r="AJG240" s="550">
        <f t="shared" si="186"/>
        <v>0</v>
      </c>
      <c r="AJH240" s="550">
        <f t="shared" si="186"/>
        <v>2</v>
      </c>
      <c r="AJI240" s="550">
        <f t="shared" si="186"/>
        <v>3</v>
      </c>
      <c r="AJJ240" s="550">
        <f t="shared" si="186"/>
        <v>2</v>
      </c>
      <c r="AJK240" s="550">
        <f t="shared" si="186"/>
        <v>2</v>
      </c>
      <c r="AJL240" s="550">
        <f t="shared" si="186"/>
        <v>2</v>
      </c>
      <c r="AJM240" s="550">
        <f t="shared" si="186"/>
        <v>0</v>
      </c>
      <c r="AJN240" s="550">
        <f t="shared" si="186"/>
        <v>0</v>
      </c>
      <c r="AJO240" s="550">
        <f t="shared" si="186"/>
        <v>0</v>
      </c>
      <c r="AJP240" s="550">
        <f t="shared" si="186"/>
        <v>2</v>
      </c>
      <c r="AJQ240" s="550">
        <f t="shared" si="186"/>
        <v>6.4034159237812505</v>
      </c>
      <c r="AJR240" s="550">
        <f t="shared" si="186"/>
        <v>2</v>
      </c>
      <c r="AJS240" s="550">
        <f t="shared" si="186"/>
        <v>2</v>
      </c>
      <c r="AJT240" s="550">
        <f t="shared" si="186"/>
        <v>0</v>
      </c>
      <c r="AJU240" s="550">
        <f t="shared" si="186"/>
        <v>0</v>
      </c>
      <c r="AJV240" s="550">
        <f t="shared" si="186"/>
        <v>4</v>
      </c>
      <c r="AJW240" s="550">
        <f t="shared" si="186"/>
        <v>1</v>
      </c>
      <c r="AJX240" s="550">
        <f t="shared" si="186"/>
        <v>8.4034159237812496</v>
      </c>
      <c r="AJY240" s="550">
        <f t="shared" si="186"/>
        <v>8.4034159237812496</v>
      </c>
      <c r="AJZ240" s="550">
        <f t="shared" si="186"/>
        <v>8.4034159237812496</v>
      </c>
      <c r="AKA240" s="550">
        <f t="shared" si="186"/>
        <v>0</v>
      </c>
      <c r="AKB240" s="550">
        <f t="shared" ref="AKB240:ALG240" si="187">SUMIF($C$5:$C$233,"仕上げ",AKB5:AKB233)</f>
        <v>0</v>
      </c>
      <c r="AKC240" s="550">
        <f t="shared" si="187"/>
        <v>4.4034159237812505</v>
      </c>
      <c r="AKD240" s="550">
        <f t="shared" si="187"/>
        <v>4.4034159237812505</v>
      </c>
      <c r="AKE240" s="550">
        <f t="shared" si="187"/>
        <v>4.4034159237812505</v>
      </c>
      <c r="AKF240" s="550">
        <f t="shared" si="187"/>
        <v>4.4034159237812505</v>
      </c>
      <c r="AKG240" s="550">
        <f t="shared" si="187"/>
        <v>4.4034159237812505</v>
      </c>
      <c r="AKH240" s="550">
        <f t="shared" si="187"/>
        <v>0</v>
      </c>
      <c r="AKI240" s="550">
        <f t="shared" si="187"/>
        <v>0</v>
      </c>
      <c r="AKJ240" s="550">
        <f t="shared" si="187"/>
        <v>0</v>
      </c>
      <c r="AKK240" s="550">
        <f t="shared" si="187"/>
        <v>0</v>
      </c>
      <c r="AKL240" s="550">
        <f t="shared" si="187"/>
        <v>0</v>
      </c>
      <c r="AKM240" s="550">
        <f t="shared" si="187"/>
        <v>0</v>
      </c>
      <c r="AKN240" s="550">
        <f t="shared" si="187"/>
        <v>0</v>
      </c>
      <c r="AKO240" s="550">
        <f t="shared" si="187"/>
        <v>0</v>
      </c>
      <c r="AKP240" s="550">
        <f t="shared" si="187"/>
        <v>0</v>
      </c>
      <c r="AKQ240" s="550">
        <f t="shared" si="187"/>
        <v>0</v>
      </c>
      <c r="AKR240" s="550">
        <f t="shared" si="187"/>
        <v>0</v>
      </c>
      <c r="AKS240" s="550">
        <f t="shared" si="187"/>
        <v>4.4034159237812505</v>
      </c>
      <c r="AKT240" s="550">
        <f t="shared" si="187"/>
        <v>4.4034159237812505</v>
      </c>
      <c r="AKU240" s="550">
        <f t="shared" si="187"/>
        <v>4.4034159237812505</v>
      </c>
      <c r="AKV240" s="550">
        <f t="shared" si="187"/>
        <v>0</v>
      </c>
      <c r="AKW240" s="550">
        <f t="shared" si="187"/>
        <v>0</v>
      </c>
      <c r="AKX240" s="550">
        <f t="shared" si="187"/>
        <v>0</v>
      </c>
      <c r="AKY240" s="550">
        <f t="shared" si="187"/>
        <v>0</v>
      </c>
      <c r="AKZ240" s="550">
        <f t="shared" si="187"/>
        <v>4</v>
      </c>
      <c r="ALA240" s="550">
        <f t="shared" si="187"/>
        <v>4</v>
      </c>
      <c r="ALB240" s="550">
        <f t="shared" si="187"/>
        <v>4</v>
      </c>
      <c r="ALC240" s="550">
        <f t="shared" si="187"/>
        <v>0</v>
      </c>
      <c r="ALD240" s="550">
        <f t="shared" si="187"/>
        <v>0</v>
      </c>
      <c r="ALE240" s="550">
        <f t="shared" si="187"/>
        <v>4</v>
      </c>
      <c r="ALF240" s="550">
        <f t="shared" si="187"/>
        <v>4</v>
      </c>
      <c r="ALG240" s="550">
        <f t="shared" si="187"/>
        <v>4</v>
      </c>
      <c r="ALH240" s="550">
        <f t="shared" ref="ALH240:AMM240" si="188">SUMIF($C$5:$C$233,"仕上げ",ALH5:ALH233)</f>
        <v>0</v>
      </c>
      <c r="ALI240" s="550">
        <f t="shared" si="188"/>
        <v>0</v>
      </c>
      <c r="ALJ240" s="550">
        <f t="shared" si="188"/>
        <v>0</v>
      </c>
      <c r="ALK240" s="550">
        <f t="shared" si="188"/>
        <v>0</v>
      </c>
      <c r="ALL240" s="550">
        <f t="shared" si="188"/>
        <v>4</v>
      </c>
      <c r="ALM240" s="550">
        <f t="shared" si="188"/>
        <v>4</v>
      </c>
      <c r="ALN240" s="550">
        <f t="shared" si="188"/>
        <v>4</v>
      </c>
      <c r="ALO240" s="550">
        <f t="shared" si="188"/>
        <v>8</v>
      </c>
      <c r="ALP240" s="550">
        <f t="shared" si="188"/>
        <v>8</v>
      </c>
      <c r="ALQ240" s="550">
        <f t="shared" si="188"/>
        <v>0</v>
      </c>
      <c r="ALR240" s="550">
        <f t="shared" si="188"/>
        <v>0</v>
      </c>
      <c r="ALS240" s="550">
        <f t="shared" si="188"/>
        <v>15.950096249999998</v>
      </c>
      <c r="ALT240" s="550">
        <f t="shared" si="188"/>
        <v>15.950096249999998</v>
      </c>
      <c r="ALU240" s="550">
        <f t="shared" si="188"/>
        <v>15.950096249999998</v>
      </c>
      <c r="ALV240" s="550">
        <f t="shared" si="188"/>
        <v>11.950096249999998</v>
      </c>
      <c r="ALW240" s="550">
        <f t="shared" si="188"/>
        <v>13.950096249999998</v>
      </c>
      <c r="ALX240" s="550">
        <f t="shared" si="188"/>
        <v>0</v>
      </c>
      <c r="ALY240" s="550">
        <f t="shared" si="188"/>
        <v>0</v>
      </c>
      <c r="ALZ240" s="550">
        <f t="shared" si="188"/>
        <v>0</v>
      </c>
      <c r="AMA240" s="550">
        <f t="shared" si="188"/>
        <v>0</v>
      </c>
      <c r="AMB240" s="550">
        <f t="shared" si="188"/>
        <v>0</v>
      </c>
      <c r="AMC240" s="550">
        <f t="shared" si="188"/>
        <v>13.950096249999998</v>
      </c>
      <c r="AMD240" s="550">
        <f t="shared" si="188"/>
        <v>17.950096249999998</v>
      </c>
      <c r="AME240" s="550">
        <f t="shared" si="188"/>
        <v>17.950096249999998</v>
      </c>
      <c r="AMF240" s="550">
        <f t="shared" si="188"/>
        <v>4</v>
      </c>
      <c r="AMG240" s="550">
        <f t="shared" si="188"/>
        <v>10</v>
      </c>
      <c r="AMH240" s="550">
        <f t="shared" si="188"/>
        <v>4</v>
      </c>
      <c r="AMI240" s="550">
        <f t="shared" si="188"/>
        <v>6</v>
      </c>
      <c r="AMJ240" s="550">
        <f t="shared" si="188"/>
        <v>8</v>
      </c>
      <c r="AMK240" s="550">
        <f t="shared" si="188"/>
        <v>8</v>
      </c>
      <c r="AML240" s="550">
        <f t="shared" si="188"/>
        <v>4</v>
      </c>
      <c r="AMM240" s="550">
        <f t="shared" si="188"/>
        <v>4</v>
      </c>
      <c r="AMN240" s="550">
        <f t="shared" ref="AMN240:ANS240" si="189">SUMIF($C$5:$C$233,"仕上げ",AMN5:AMN233)</f>
        <v>4</v>
      </c>
      <c r="AMO240" s="550">
        <f t="shared" si="189"/>
        <v>11.593529261747999</v>
      </c>
      <c r="AMP240" s="550">
        <f t="shared" si="189"/>
        <v>15.593529261747999</v>
      </c>
      <c r="AMQ240" s="550">
        <f t="shared" si="189"/>
        <v>15.593529261747999</v>
      </c>
      <c r="AMR240" s="550">
        <f t="shared" si="189"/>
        <v>11.593529261747999</v>
      </c>
      <c r="AMS240" s="550">
        <f t="shared" si="189"/>
        <v>4</v>
      </c>
      <c r="AMT240" s="550">
        <f t="shared" si="189"/>
        <v>0</v>
      </c>
      <c r="AMU240" s="550">
        <f t="shared" si="189"/>
        <v>7.5935292617479995</v>
      </c>
      <c r="AMV240" s="550">
        <f t="shared" si="189"/>
        <v>11.593529261747999</v>
      </c>
      <c r="AMW240" s="550">
        <f t="shared" si="189"/>
        <v>10</v>
      </c>
      <c r="AMX240" s="550">
        <f t="shared" si="189"/>
        <v>10</v>
      </c>
      <c r="AMY240" s="550">
        <f t="shared" si="189"/>
        <v>6</v>
      </c>
      <c r="AMZ240" s="550">
        <f t="shared" si="189"/>
        <v>0</v>
      </c>
      <c r="ANA240" s="550">
        <f t="shared" si="189"/>
        <v>0</v>
      </c>
      <c r="ANB240" s="550">
        <f t="shared" si="189"/>
        <v>0</v>
      </c>
      <c r="ANC240" s="550">
        <f t="shared" si="189"/>
        <v>0</v>
      </c>
      <c r="AND240" s="550">
        <f t="shared" si="189"/>
        <v>9.8846836962102849</v>
      </c>
      <c r="ANE240" s="550">
        <f t="shared" si="189"/>
        <v>9.8846836962102849</v>
      </c>
      <c r="ANF240" s="550">
        <f t="shared" si="189"/>
        <v>9.8846836962102849</v>
      </c>
      <c r="ANG240" s="550">
        <f t="shared" si="189"/>
        <v>9.8846836962102849</v>
      </c>
      <c r="ANH240" s="550">
        <f t="shared" si="189"/>
        <v>0</v>
      </c>
      <c r="ANI240" s="550">
        <f t="shared" si="189"/>
        <v>9.8846836962102849</v>
      </c>
      <c r="ANJ240" s="550">
        <f t="shared" si="189"/>
        <v>9.8846836962102849</v>
      </c>
      <c r="ANK240" s="550">
        <f t="shared" si="189"/>
        <v>0</v>
      </c>
      <c r="ANL240" s="550">
        <f t="shared" si="189"/>
        <v>0</v>
      </c>
      <c r="ANM240" s="550">
        <f t="shared" si="189"/>
        <v>0</v>
      </c>
      <c r="ANN240" s="550">
        <f t="shared" si="189"/>
        <v>0</v>
      </c>
      <c r="ANO240" s="550">
        <f t="shared" si="189"/>
        <v>0</v>
      </c>
      <c r="ANP240" s="550">
        <f t="shared" si="189"/>
        <v>0</v>
      </c>
      <c r="ANQ240" s="550">
        <f t="shared" si="189"/>
        <v>0</v>
      </c>
      <c r="ANR240" s="550">
        <f t="shared" si="189"/>
        <v>0</v>
      </c>
      <c r="ANS240" s="550">
        <f t="shared" si="189"/>
        <v>9.8846836962102849</v>
      </c>
      <c r="ANT240" s="550">
        <f t="shared" ref="ANT240:AOY240" si="190">SUMIF($C$5:$C$233,"仕上げ",ANT5:ANT233)</f>
        <v>9.8846836962102849</v>
      </c>
      <c r="ANU240" s="550">
        <f t="shared" si="190"/>
        <v>9.8846836962102849</v>
      </c>
      <c r="ANV240" s="550">
        <f t="shared" si="190"/>
        <v>0</v>
      </c>
      <c r="ANW240" s="550">
        <f t="shared" si="190"/>
        <v>0</v>
      </c>
      <c r="ANX240" s="550">
        <f t="shared" si="190"/>
        <v>0</v>
      </c>
      <c r="ANY240" s="550">
        <f t="shared" si="190"/>
        <v>0</v>
      </c>
      <c r="ANZ240" s="550">
        <f t="shared" si="190"/>
        <v>0</v>
      </c>
      <c r="AOA240" s="550">
        <f t="shared" si="190"/>
        <v>9.8846836962102849</v>
      </c>
      <c r="AOB240" s="550">
        <f t="shared" si="190"/>
        <v>0</v>
      </c>
      <c r="AOC240" s="550">
        <f t="shared" si="190"/>
        <v>0</v>
      </c>
      <c r="AOD240" s="550">
        <f t="shared" si="190"/>
        <v>15.341775852175285</v>
      </c>
      <c r="AOE240" s="550">
        <f t="shared" si="190"/>
        <v>0</v>
      </c>
      <c r="AOF240" s="550">
        <f t="shared" si="190"/>
        <v>9.8846836962102849</v>
      </c>
      <c r="AOG240" s="550">
        <f t="shared" si="190"/>
        <v>15.341775852175285</v>
      </c>
      <c r="AOH240" s="550">
        <f t="shared" si="190"/>
        <v>5.4570921559650003</v>
      </c>
      <c r="AOI240" s="550">
        <f t="shared" si="190"/>
        <v>0</v>
      </c>
      <c r="AOJ240" s="550">
        <f t="shared" si="190"/>
        <v>0</v>
      </c>
      <c r="AOK240" s="550">
        <f t="shared" si="190"/>
        <v>9.8846836962102849</v>
      </c>
      <c r="AOL240" s="550">
        <f t="shared" si="190"/>
        <v>15.341775852175285</v>
      </c>
      <c r="AOM240" s="550">
        <f t="shared" si="190"/>
        <v>15.341775852175285</v>
      </c>
      <c r="AON240" s="550">
        <f t="shared" si="190"/>
        <v>15.341775852175285</v>
      </c>
      <c r="AOO240" s="550">
        <f t="shared" si="190"/>
        <v>5.4570921559650003</v>
      </c>
      <c r="AOP240" s="550">
        <f t="shared" si="190"/>
        <v>15.341775852175285</v>
      </c>
      <c r="AOQ240" s="550">
        <f t="shared" si="190"/>
        <v>9.8846836962102849</v>
      </c>
      <c r="AOR240" s="550">
        <f t="shared" si="190"/>
        <v>15.341775852175285</v>
      </c>
      <c r="AOS240" s="550">
        <f t="shared" si="190"/>
        <v>15.341775852175285</v>
      </c>
      <c r="AOT240" s="550">
        <f t="shared" si="190"/>
        <v>5.4570921559650003</v>
      </c>
      <c r="AOU240" s="550">
        <f t="shared" si="190"/>
        <v>5.4570921559650003</v>
      </c>
      <c r="AOV240" s="550">
        <f t="shared" si="190"/>
        <v>0</v>
      </c>
      <c r="AOW240" s="550">
        <f t="shared" si="190"/>
        <v>0</v>
      </c>
      <c r="AOX240" s="550">
        <f t="shared" si="190"/>
        <v>0</v>
      </c>
      <c r="AOY240" s="550">
        <f t="shared" si="190"/>
        <v>7.5935292617479995</v>
      </c>
      <c r="AOZ240" s="550">
        <f t="shared" ref="AOZ240:APW240" si="191">SUMIF($C$5:$C$233,"仕上げ",AOZ5:AOZ233)</f>
        <v>0</v>
      </c>
      <c r="APA240" s="550">
        <f t="shared" si="191"/>
        <v>0</v>
      </c>
      <c r="APB240" s="550">
        <f t="shared" si="191"/>
        <v>0</v>
      </c>
      <c r="APC240" s="550">
        <f t="shared" si="191"/>
        <v>7.5935292617479995</v>
      </c>
      <c r="APD240" s="550">
        <f t="shared" si="191"/>
        <v>7.5935292617479995</v>
      </c>
      <c r="APE240" s="550">
        <f t="shared" si="191"/>
        <v>7.5935292617479995</v>
      </c>
      <c r="APF240" s="550">
        <f t="shared" si="191"/>
        <v>7.5935292617479995</v>
      </c>
      <c r="APG240" s="550">
        <f t="shared" si="191"/>
        <v>0</v>
      </c>
      <c r="APH240" s="550">
        <f t="shared" si="191"/>
        <v>0</v>
      </c>
      <c r="API240" s="550">
        <f t="shared" si="191"/>
        <v>0</v>
      </c>
      <c r="APJ240" s="550">
        <f t="shared" si="191"/>
        <v>0</v>
      </c>
      <c r="APK240" s="550">
        <f t="shared" si="191"/>
        <v>0</v>
      </c>
      <c r="APL240" s="550">
        <f t="shared" si="191"/>
        <v>0</v>
      </c>
      <c r="APM240" s="550">
        <f t="shared" si="191"/>
        <v>0</v>
      </c>
      <c r="APN240" s="550">
        <f t="shared" si="191"/>
        <v>5.5343924800000002</v>
      </c>
      <c r="APO240" s="550">
        <f t="shared" si="191"/>
        <v>5.5343924800000002</v>
      </c>
      <c r="APP240" s="550">
        <f t="shared" si="191"/>
        <v>5.5343924800000002</v>
      </c>
      <c r="APQ240" s="550">
        <f t="shared" si="191"/>
        <v>5.5343924800000002</v>
      </c>
      <c r="APR240" s="550">
        <f t="shared" si="191"/>
        <v>0</v>
      </c>
      <c r="APS240" s="550">
        <f t="shared" si="191"/>
        <v>5.5343924800000002</v>
      </c>
      <c r="APT240" s="550">
        <f t="shared" si="191"/>
        <v>5.5343924800000002</v>
      </c>
      <c r="APU240" s="550">
        <f t="shared" si="191"/>
        <v>5.5343924800000002</v>
      </c>
      <c r="APV240" s="550">
        <f t="shared" si="191"/>
        <v>5.5343924800000002</v>
      </c>
      <c r="APW240" s="550">
        <f t="shared" si="191"/>
        <v>0</v>
      </c>
    </row>
    <row r="241" spans="2:1115" ht="14.25" customHeight="1" thickBot="1">
      <c r="B241" s="188"/>
      <c r="C241" s="188"/>
      <c r="D241" s="189"/>
      <c r="E241" s="361" t="s">
        <v>1048</v>
      </c>
      <c r="F241" s="190"/>
      <c r="G241" s="190"/>
      <c r="H241" s="190"/>
      <c r="I241" s="362"/>
      <c r="J241" s="243"/>
      <c r="K241" s="243"/>
      <c r="L241" s="243"/>
      <c r="M241" s="243"/>
      <c r="N241" s="243"/>
      <c r="O241" s="243"/>
      <c r="P241" s="243"/>
      <c r="Q241" s="243"/>
      <c r="R241" s="243"/>
      <c r="S241" s="243"/>
      <c r="T241" s="243"/>
      <c r="U241" s="243"/>
      <c r="V241" s="243"/>
      <c r="W241" s="243"/>
      <c r="X241" s="243"/>
      <c r="Y241" s="243"/>
      <c r="Z241" s="243"/>
      <c r="AA241" s="243"/>
      <c r="AB241" s="243"/>
      <c r="AC241" s="243"/>
      <c r="AD241" s="243"/>
      <c r="AE241" s="243"/>
      <c r="AF241" s="243"/>
      <c r="AG241" s="243"/>
      <c r="AH241" s="243"/>
      <c r="AI241" s="243"/>
      <c r="AJ241" s="243"/>
      <c r="AK241" s="243"/>
      <c r="AL241" s="243"/>
      <c r="AM241" s="284"/>
      <c r="AN241" s="362"/>
      <c r="AO241" s="243"/>
      <c r="AP241" s="243"/>
      <c r="AQ241" s="243"/>
      <c r="AR241" s="243"/>
      <c r="AS241" s="243"/>
      <c r="AT241" s="243"/>
      <c r="AU241" s="243"/>
      <c r="AV241" s="243"/>
      <c r="AW241" s="243"/>
      <c r="AX241" s="243"/>
      <c r="AY241" s="243"/>
      <c r="AZ241" s="243"/>
      <c r="BA241" s="243"/>
      <c r="BB241" s="243"/>
      <c r="BC241" s="243"/>
      <c r="BD241" s="243"/>
      <c r="BE241" s="243"/>
      <c r="BF241" s="243"/>
      <c r="BG241" s="243"/>
      <c r="BH241" s="243"/>
      <c r="BI241" s="243"/>
      <c r="BJ241" s="243"/>
      <c r="BK241" s="243"/>
      <c r="BL241" s="243"/>
      <c r="BM241" s="243"/>
      <c r="BN241" s="243"/>
      <c r="BO241" s="243"/>
      <c r="BP241" s="243"/>
      <c r="BQ241" s="243"/>
      <c r="BR241" s="284"/>
      <c r="BS241" s="362"/>
      <c r="BT241" s="243"/>
      <c r="BU241" s="243"/>
      <c r="BV241" s="243"/>
      <c r="BW241" s="243"/>
      <c r="BX241" s="243"/>
      <c r="BY241" s="243"/>
      <c r="BZ241" s="243"/>
      <c r="CA241" s="243"/>
      <c r="CB241" s="243"/>
      <c r="CC241" s="243"/>
      <c r="CD241" s="243"/>
      <c r="CE241" s="243"/>
      <c r="CF241" s="243"/>
      <c r="CG241" s="243"/>
      <c r="CH241" s="243"/>
      <c r="CI241" s="243"/>
      <c r="CJ241" s="243"/>
      <c r="CK241" s="243"/>
      <c r="CL241" s="243"/>
      <c r="CM241" s="243"/>
      <c r="CN241" s="243"/>
      <c r="CO241" s="243"/>
      <c r="CP241" s="243"/>
      <c r="CQ241" s="243"/>
      <c r="CR241" s="243"/>
      <c r="CS241" s="243"/>
      <c r="CT241" s="243"/>
      <c r="CU241" s="284"/>
      <c r="CV241" s="362"/>
      <c r="CW241" s="243"/>
      <c r="CX241" s="243"/>
      <c r="CY241" s="243"/>
      <c r="CZ241" s="243"/>
      <c r="DA241" s="243"/>
      <c r="DB241" s="243"/>
      <c r="DC241" s="243"/>
      <c r="DD241" s="243"/>
      <c r="DE241" s="243"/>
      <c r="DF241" s="243"/>
      <c r="DG241" s="243"/>
      <c r="DH241" s="243"/>
      <c r="DI241" s="243"/>
      <c r="DJ241" s="243"/>
      <c r="DK241" s="243"/>
      <c r="DL241" s="243"/>
      <c r="DM241" s="243"/>
      <c r="DN241" s="243"/>
      <c r="DO241" s="243"/>
      <c r="DP241" s="243"/>
      <c r="DQ241" s="243"/>
      <c r="DR241" s="243"/>
      <c r="DS241" s="243"/>
      <c r="DT241" s="243"/>
      <c r="DU241" s="243"/>
      <c r="DV241" s="243"/>
      <c r="DW241" s="243"/>
      <c r="DX241" s="243"/>
      <c r="DY241" s="243"/>
      <c r="DZ241" s="284"/>
      <c r="EA241" s="362"/>
      <c r="EB241" s="243"/>
      <c r="EC241" s="243"/>
      <c r="ED241" s="243"/>
      <c r="EE241" s="243"/>
      <c r="EF241" s="243"/>
      <c r="EG241" s="243"/>
      <c r="EH241" s="243"/>
      <c r="EI241" s="243"/>
      <c r="EJ241" s="243"/>
      <c r="EK241" s="243"/>
      <c r="EL241" s="243"/>
      <c r="EM241" s="243"/>
      <c r="EN241" s="243"/>
      <c r="EO241" s="243"/>
      <c r="EP241" s="243"/>
      <c r="EQ241" s="243"/>
      <c r="ER241" s="243"/>
      <c r="ES241" s="243"/>
      <c r="ET241" s="243"/>
      <c r="EU241" s="243"/>
      <c r="EV241" s="243"/>
      <c r="EW241" s="243"/>
      <c r="EX241" s="243"/>
      <c r="EY241" s="243"/>
      <c r="EZ241" s="243"/>
      <c r="FA241" s="243"/>
      <c r="FB241" s="243"/>
      <c r="FC241" s="243"/>
      <c r="FD241" s="284"/>
      <c r="FE241" s="362"/>
      <c r="FF241" s="243"/>
      <c r="FG241" s="243"/>
      <c r="FH241" s="243"/>
      <c r="FI241" s="243"/>
      <c r="FJ241" s="243"/>
      <c r="FK241" s="243"/>
      <c r="FL241" s="243"/>
      <c r="FM241" s="243"/>
      <c r="FN241" s="243"/>
      <c r="FO241" s="243"/>
      <c r="FP241" s="243"/>
      <c r="FQ241" s="243"/>
      <c r="FR241" s="243"/>
      <c r="FS241" s="243"/>
      <c r="FT241" s="243"/>
      <c r="FU241" s="243"/>
      <c r="FV241" s="243"/>
      <c r="FW241" s="243"/>
      <c r="FX241" s="243"/>
      <c r="FY241" s="243"/>
      <c r="FZ241" s="243"/>
      <c r="GA241" s="243"/>
      <c r="GB241" s="243"/>
      <c r="GC241" s="243"/>
      <c r="GD241" s="243"/>
      <c r="GE241" s="243"/>
      <c r="GF241" s="243"/>
      <c r="GG241" s="243"/>
      <c r="GH241" s="243"/>
      <c r="GI241" s="284"/>
      <c r="GJ241" s="362"/>
      <c r="GK241" s="243"/>
      <c r="GL241" s="243"/>
      <c r="GM241" s="243"/>
      <c r="GN241" s="243"/>
      <c r="GO241" s="243"/>
      <c r="GP241" s="243"/>
      <c r="GQ241" s="243"/>
      <c r="GR241" s="243"/>
      <c r="GS241" s="243"/>
      <c r="GT241" s="243"/>
      <c r="GU241" s="243"/>
      <c r="GV241" s="243"/>
      <c r="GW241" s="243"/>
      <c r="GX241" s="243"/>
      <c r="GY241" s="243"/>
      <c r="GZ241" s="243"/>
      <c r="HA241" s="243"/>
      <c r="HB241" s="243"/>
      <c r="HC241" s="243"/>
      <c r="HD241" s="243"/>
      <c r="HE241" s="243"/>
      <c r="HF241" s="243"/>
      <c r="HG241" s="243"/>
      <c r="HH241" s="243"/>
      <c r="HI241" s="243"/>
      <c r="HJ241" s="243"/>
      <c r="HK241" s="243"/>
      <c r="HL241" s="243"/>
      <c r="HM241" s="284"/>
      <c r="HN241" s="362"/>
      <c r="HO241" s="243"/>
      <c r="HP241" s="243"/>
      <c r="HQ241" s="243"/>
      <c r="HR241" s="243"/>
      <c r="HS241" s="243"/>
      <c r="HT241" s="243"/>
      <c r="HU241" s="243"/>
      <c r="HV241" s="243"/>
      <c r="HW241" s="243"/>
      <c r="HX241" s="243"/>
      <c r="HY241" s="243"/>
      <c r="HZ241" s="243"/>
      <c r="IA241" s="243"/>
      <c r="IB241" s="243"/>
      <c r="IC241" s="243"/>
      <c r="ID241" s="243"/>
      <c r="IE241" s="243"/>
      <c r="IF241" s="243"/>
      <c r="IG241" s="243"/>
      <c r="IH241" s="243"/>
      <c r="II241" s="243"/>
      <c r="IJ241" s="243"/>
      <c r="IK241" s="243"/>
      <c r="IL241" s="243"/>
      <c r="IM241" s="243"/>
      <c r="IN241" s="243"/>
      <c r="IO241" s="243"/>
      <c r="IP241" s="243"/>
      <c r="IQ241" s="243"/>
      <c r="IR241" s="284"/>
      <c r="IS241" s="375">
        <v>15</v>
      </c>
      <c r="IT241" s="364">
        <v>22</v>
      </c>
      <c r="IU241" s="364">
        <v>22</v>
      </c>
      <c r="IV241" s="364">
        <v>0</v>
      </c>
      <c r="IW241" s="364">
        <v>0</v>
      </c>
      <c r="IX241" s="364">
        <v>31</v>
      </c>
      <c r="IY241" s="364">
        <v>19</v>
      </c>
      <c r="IZ241" s="364">
        <v>9</v>
      </c>
      <c r="JA241" s="364">
        <v>11</v>
      </c>
      <c r="JB241" s="364">
        <v>3</v>
      </c>
      <c r="JC241" s="364">
        <v>0</v>
      </c>
      <c r="JD241" s="364">
        <v>0</v>
      </c>
      <c r="JE241" s="364">
        <v>1</v>
      </c>
      <c r="JF241" s="364">
        <v>4</v>
      </c>
      <c r="JG241" s="364">
        <v>23</v>
      </c>
      <c r="JH241" s="364">
        <v>16</v>
      </c>
      <c r="JI241" s="364">
        <v>9</v>
      </c>
      <c r="JJ241" s="364">
        <v>0</v>
      </c>
      <c r="JK241" s="364">
        <v>0</v>
      </c>
      <c r="JL241" s="364">
        <v>20</v>
      </c>
      <c r="JM241" s="364">
        <v>11</v>
      </c>
      <c r="JN241" s="364">
        <v>8</v>
      </c>
      <c r="JO241" s="364">
        <v>6</v>
      </c>
      <c r="JP241" s="364">
        <v>2</v>
      </c>
      <c r="JQ241" s="364">
        <v>1</v>
      </c>
      <c r="JR241" s="364">
        <v>0</v>
      </c>
      <c r="JS241" s="364">
        <v>0</v>
      </c>
      <c r="JT241" s="364">
        <v>1</v>
      </c>
      <c r="JU241" s="364">
        <v>10</v>
      </c>
      <c r="JV241" s="364">
        <v>5</v>
      </c>
      <c r="JW241" s="376">
        <v>7</v>
      </c>
      <c r="JX241" s="390">
        <v>2</v>
      </c>
      <c r="JY241" s="383">
        <v>0</v>
      </c>
      <c r="JZ241" s="383">
        <v>0</v>
      </c>
      <c r="KA241" s="383">
        <v>9</v>
      </c>
      <c r="KB241" s="383">
        <v>13</v>
      </c>
      <c r="KC241" s="383">
        <v>8</v>
      </c>
      <c r="KD241" s="383">
        <v>4</v>
      </c>
      <c r="KE241" s="383">
        <v>34</v>
      </c>
      <c r="KF241" s="383">
        <v>0</v>
      </c>
      <c r="KG241" s="383">
        <v>27</v>
      </c>
      <c r="KH241" s="383">
        <v>38</v>
      </c>
      <c r="KI241" s="383">
        <v>18</v>
      </c>
      <c r="KJ241" s="383">
        <v>5</v>
      </c>
      <c r="KK241" s="383">
        <v>3</v>
      </c>
      <c r="KL241" s="383">
        <v>8</v>
      </c>
      <c r="KM241" s="383">
        <v>0</v>
      </c>
      <c r="KN241" s="383">
        <v>3</v>
      </c>
      <c r="KO241" s="383">
        <v>1</v>
      </c>
      <c r="KP241" s="383">
        <v>3</v>
      </c>
      <c r="KQ241" s="383">
        <v>4</v>
      </c>
      <c r="KR241" s="383">
        <v>1</v>
      </c>
      <c r="KS241" s="383">
        <v>0</v>
      </c>
      <c r="KT241" s="383">
        <v>0</v>
      </c>
      <c r="KU241" s="383">
        <v>0</v>
      </c>
      <c r="KV241" s="383">
        <v>2</v>
      </c>
      <c r="KW241" s="383">
        <v>5</v>
      </c>
      <c r="KX241" s="383">
        <v>6</v>
      </c>
      <c r="KY241" s="383">
        <v>3</v>
      </c>
      <c r="KZ241" s="383">
        <v>2</v>
      </c>
      <c r="LA241" s="391">
        <v>0</v>
      </c>
      <c r="LB241" s="375">
        <v>1</v>
      </c>
      <c r="LC241" s="364">
        <v>2</v>
      </c>
      <c r="LD241" s="364">
        <v>3</v>
      </c>
      <c r="LE241" s="364">
        <v>6</v>
      </c>
      <c r="LF241" s="364">
        <v>17</v>
      </c>
      <c r="LG241" s="364">
        <v>0</v>
      </c>
      <c r="LH241" s="364">
        <v>0</v>
      </c>
      <c r="LI241" s="364">
        <v>2</v>
      </c>
      <c r="LJ241" s="364">
        <v>8</v>
      </c>
      <c r="LK241" s="364">
        <v>11</v>
      </c>
      <c r="LL241" s="364">
        <v>16</v>
      </c>
      <c r="LM241" s="364">
        <v>23</v>
      </c>
      <c r="LN241" s="364">
        <v>4</v>
      </c>
      <c r="LO241" s="364">
        <v>0</v>
      </c>
      <c r="LP241" s="364">
        <v>0</v>
      </c>
      <c r="LQ241" s="364">
        <v>9</v>
      </c>
      <c r="LR241" s="364">
        <v>6</v>
      </c>
      <c r="LS241" s="364">
        <v>21</v>
      </c>
      <c r="LT241" s="364">
        <v>5</v>
      </c>
      <c r="LU241" s="364">
        <v>2</v>
      </c>
      <c r="LV241" s="364">
        <v>0</v>
      </c>
      <c r="LW241" s="364">
        <v>2</v>
      </c>
      <c r="LX241" s="364">
        <v>4</v>
      </c>
      <c r="LY241" s="364">
        <v>14</v>
      </c>
      <c r="LZ241" s="364">
        <v>13</v>
      </c>
      <c r="MA241" s="364">
        <v>10</v>
      </c>
      <c r="MB241" s="364">
        <v>0</v>
      </c>
      <c r="MC241" s="364">
        <v>0</v>
      </c>
      <c r="MD241" s="364">
        <v>6</v>
      </c>
      <c r="ME241" s="364">
        <v>3</v>
      </c>
      <c r="MF241" s="376">
        <v>7</v>
      </c>
      <c r="MG241" s="390">
        <v>15</v>
      </c>
      <c r="MH241" s="383">
        <v>6</v>
      </c>
      <c r="MI241" s="383">
        <v>0</v>
      </c>
      <c r="MJ241" s="383">
        <v>0</v>
      </c>
      <c r="MK241" s="383">
        <v>5</v>
      </c>
      <c r="ML241" s="383">
        <v>2</v>
      </c>
      <c r="MM241" s="383">
        <v>8</v>
      </c>
      <c r="MN241" s="383">
        <v>8</v>
      </c>
      <c r="MO241" s="383">
        <v>12</v>
      </c>
      <c r="MP241" s="383">
        <v>1</v>
      </c>
      <c r="MQ241" s="383">
        <v>0</v>
      </c>
      <c r="MR241" s="383">
        <v>13</v>
      </c>
      <c r="MS241" s="383">
        <v>13</v>
      </c>
      <c r="MT241" s="383">
        <v>9</v>
      </c>
      <c r="MU241" s="383">
        <v>10</v>
      </c>
      <c r="MV241" s="383">
        <v>12</v>
      </c>
      <c r="MW241" s="383">
        <v>0</v>
      </c>
      <c r="MX241" s="383">
        <v>0</v>
      </c>
      <c r="MY241" s="383">
        <v>14</v>
      </c>
      <c r="MZ241" s="383">
        <v>14</v>
      </c>
      <c r="NA241" s="383">
        <v>11</v>
      </c>
      <c r="NB241" s="383">
        <v>8</v>
      </c>
      <c r="NC241" s="383">
        <v>2</v>
      </c>
      <c r="ND241" s="383">
        <v>0</v>
      </c>
      <c r="NE241" s="383">
        <v>0</v>
      </c>
      <c r="NF241" s="383">
        <v>14</v>
      </c>
      <c r="NG241" s="383">
        <v>26</v>
      </c>
      <c r="NH241" s="383">
        <v>15</v>
      </c>
      <c r="NI241" s="383">
        <v>0</v>
      </c>
      <c r="NJ241" s="391">
        <v>5</v>
      </c>
      <c r="NK241" s="352">
        <v>3</v>
      </c>
      <c r="NL241" s="345">
        <v>0</v>
      </c>
      <c r="NM241" s="345">
        <v>24</v>
      </c>
      <c r="NN241" s="345">
        <v>17</v>
      </c>
      <c r="NO241" s="345">
        <v>26</v>
      </c>
      <c r="NP241" s="345">
        <v>39</v>
      </c>
      <c r="NQ241" s="345">
        <v>36</v>
      </c>
      <c r="NR241" s="345">
        <v>45</v>
      </c>
      <c r="NS241" s="345">
        <v>0</v>
      </c>
      <c r="NT241" s="345">
        <v>0</v>
      </c>
      <c r="NU241" s="345">
        <v>0</v>
      </c>
      <c r="NV241" s="345">
        <v>0</v>
      </c>
      <c r="NW241" s="345">
        <v>0</v>
      </c>
      <c r="NX241" s="345">
        <v>0</v>
      </c>
      <c r="NY241" s="345">
        <v>0</v>
      </c>
      <c r="NZ241" s="345">
        <v>0</v>
      </c>
      <c r="OA241" s="345">
        <v>36</v>
      </c>
      <c r="OB241" s="345">
        <v>25</v>
      </c>
      <c r="OC241" s="345">
        <v>18</v>
      </c>
      <c r="OD241" s="345">
        <v>21</v>
      </c>
      <c r="OE241" s="345">
        <v>25</v>
      </c>
      <c r="OF241" s="345">
        <v>22</v>
      </c>
      <c r="OG241" s="345">
        <v>3</v>
      </c>
      <c r="OH241" s="345">
        <v>0</v>
      </c>
      <c r="OI241" s="345">
        <v>7</v>
      </c>
      <c r="OJ241" s="345">
        <v>9</v>
      </c>
      <c r="OK241" s="345">
        <v>22</v>
      </c>
      <c r="OL241" s="345">
        <v>6</v>
      </c>
      <c r="OM241" s="345">
        <v>13</v>
      </c>
      <c r="ON241" s="345">
        <v>0</v>
      </c>
      <c r="OO241" s="423">
        <v>7</v>
      </c>
      <c r="OP241" s="261">
        <v>8</v>
      </c>
      <c r="OQ241" s="262">
        <v>7</v>
      </c>
      <c r="OR241" s="262">
        <v>11</v>
      </c>
      <c r="OS241" s="262">
        <v>14</v>
      </c>
      <c r="OT241" s="262">
        <v>0</v>
      </c>
      <c r="OU241" s="262">
        <v>0</v>
      </c>
      <c r="OV241" s="262">
        <v>1</v>
      </c>
      <c r="OW241" s="262">
        <v>7</v>
      </c>
      <c r="OX241" s="262">
        <v>6</v>
      </c>
      <c r="OY241" s="262">
        <v>10</v>
      </c>
      <c r="OZ241" s="262">
        <v>4</v>
      </c>
      <c r="PA241" s="262">
        <v>0</v>
      </c>
      <c r="PB241" s="262">
        <v>0</v>
      </c>
      <c r="PC241" s="262">
        <v>1</v>
      </c>
      <c r="PD241" s="262">
        <v>3</v>
      </c>
      <c r="PE241" s="262">
        <v>15</v>
      </c>
      <c r="PF241" s="262">
        <v>32</v>
      </c>
      <c r="PG241" s="262">
        <v>21</v>
      </c>
      <c r="PH241" s="262">
        <v>4</v>
      </c>
      <c r="PI241" s="262">
        <v>0</v>
      </c>
      <c r="PJ241" s="262">
        <v>17</v>
      </c>
      <c r="PK241" s="262">
        <v>0</v>
      </c>
      <c r="PL241" s="262">
        <v>29</v>
      </c>
      <c r="PM241" s="262">
        <v>22</v>
      </c>
      <c r="PN241" s="262">
        <v>24</v>
      </c>
      <c r="PO241" s="262">
        <v>0</v>
      </c>
      <c r="PP241" s="262">
        <v>0</v>
      </c>
      <c r="PQ241" s="262">
        <v>28</v>
      </c>
      <c r="PR241" s="262">
        <v>30</v>
      </c>
      <c r="PS241" s="262">
        <v>21</v>
      </c>
      <c r="PT241" s="263">
        <v>9</v>
      </c>
      <c r="PU241" s="261">
        <v>7</v>
      </c>
      <c r="PV241" s="262">
        <v>2</v>
      </c>
      <c r="PW241" s="262">
        <v>0</v>
      </c>
      <c r="PX241" s="262">
        <v>0</v>
      </c>
      <c r="PY241" s="262">
        <v>5</v>
      </c>
      <c r="PZ241" s="262">
        <v>11</v>
      </c>
      <c r="QA241" s="262">
        <v>8</v>
      </c>
      <c r="QB241" s="262">
        <v>9</v>
      </c>
      <c r="QC241" s="262">
        <v>21</v>
      </c>
      <c r="QD241" s="262">
        <v>0</v>
      </c>
      <c r="QE241" s="262">
        <v>32</v>
      </c>
      <c r="QF241" s="262">
        <v>25</v>
      </c>
      <c r="QG241" s="262">
        <v>15</v>
      </c>
      <c r="QH241" s="262">
        <v>27</v>
      </c>
      <c r="QI241" s="262">
        <v>20</v>
      </c>
      <c r="QJ241" s="262">
        <v>12</v>
      </c>
      <c r="QK241" s="262">
        <v>0</v>
      </c>
      <c r="QL241" s="262">
        <v>14</v>
      </c>
      <c r="QM241" s="262">
        <v>16</v>
      </c>
      <c r="QN241" s="262">
        <v>14</v>
      </c>
      <c r="QO241" s="262">
        <v>1</v>
      </c>
      <c r="QP241" s="262">
        <v>3</v>
      </c>
      <c r="QQ241" s="262">
        <v>0</v>
      </c>
      <c r="QR241" s="262">
        <v>0</v>
      </c>
      <c r="QS241" s="262">
        <v>2</v>
      </c>
      <c r="QT241" s="262">
        <v>9</v>
      </c>
      <c r="QU241" s="262">
        <v>8</v>
      </c>
      <c r="QV241" s="263">
        <v>0</v>
      </c>
      <c r="QW241" s="261">
        <v>18</v>
      </c>
      <c r="QX241" s="262">
        <v>19.5</v>
      </c>
      <c r="QY241" s="262">
        <v>0</v>
      </c>
      <c r="QZ241" s="262">
        <v>10</v>
      </c>
      <c r="RA241" s="262">
        <v>4</v>
      </c>
      <c r="RB241" s="262">
        <v>16</v>
      </c>
      <c r="RC241" s="262">
        <v>11</v>
      </c>
      <c r="RD241" s="262">
        <v>4</v>
      </c>
      <c r="RE241" s="262">
        <v>7</v>
      </c>
      <c r="RF241" s="262">
        <v>0</v>
      </c>
      <c r="RG241" s="262">
        <v>4</v>
      </c>
      <c r="RH241" s="262">
        <v>6</v>
      </c>
      <c r="RI241" s="262">
        <v>25</v>
      </c>
      <c r="RJ241" s="262">
        <v>23</v>
      </c>
      <c r="RK241" s="262">
        <v>24</v>
      </c>
      <c r="RL241" s="262">
        <v>0</v>
      </c>
      <c r="RM241" s="262">
        <v>0</v>
      </c>
      <c r="RN241" s="262">
        <v>32</v>
      </c>
      <c r="RO241" s="262">
        <v>20</v>
      </c>
      <c r="RP241" s="262">
        <v>24</v>
      </c>
      <c r="RQ241" s="262">
        <v>27</v>
      </c>
      <c r="RR241" s="262">
        <v>7</v>
      </c>
      <c r="RS241" s="262">
        <v>0</v>
      </c>
      <c r="RT241" s="262">
        <v>0</v>
      </c>
      <c r="RU241" s="262">
        <v>20</v>
      </c>
      <c r="RV241" s="262">
        <v>30</v>
      </c>
      <c r="RW241" s="262">
        <v>26</v>
      </c>
      <c r="RX241" s="262">
        <v>29</v>
      </c>
      <c r="RY241" s="262">
        <v>16</v>
      </c>
      <c r="RZ241" s="262">
        <v>0</v>
      </c>
      <c r="SA241" s="263">
        <v>0</v>
      </c>
      <c r="SB241" s="261">
        <v>19</v>
      </c>
      <c r="SC241" s="262">
        <v>28</v>
      </c>
      <c r="SD241" s="262">
        <v>27</v>
      </c>
      <c r="SE241" s="262">
        <v>29</v>
      </c>
      <c r="SF241" s="262">
        <v>24</v>
      </c>
      <c r="SG241" s="262">
        <v>10</v>
      </c>
      <c r="SH241" s="262">
        <v>0</v>
      </c>
      <c r="SI241" s="262">
        <v>30</v>
      </c>
      <c r="SJ241" s="262">
        <v>0</v>
      </c>
      <c r="SK241" s="262">
        <v>16</v>
      </c>
      <c r="SL241" s="262">
        <v>24</v>
      </c>
      <c r="SM241" s="262">
        <v>43</v>
      </c>
      <c r="SN241" s="262">
        <v>0</v>
      </c>
      <c r="SO241" s="262">
        <v>0</v>
      </c>
      <c r="SP241" s="262">
        <v>0</v>
      </c>
      <c r="SQ241" s="262">
        <v>0</v>
      </c>
      <c r="SR241" s="262">
        <v>44</v>
      </c>
      <c r="SS241" s="262">
        <v>36</v>
      </c>
      <c r="ST241" s="262">
        <v>24</v>
      </c>
      <c r="SU241" s="262">
        <v>23</v>
      </c>
      <c r="SV241" s="262">
        <v>0</v>
      </c>
      <c r="SW241" s="262">
        <v>23</v>
      </c>
      <c r="SX241" s="262">
        <v>27</v>
      </c>
      <c r="SY241" s="262">
        <v>24</v>
      </c>
      <c r="SZ241" s="262">
        <v>30</v>
      </c>
      <c r="TA241" s="262">
        <v>33</v>
      </c>
      <c r="TB241" s="262">
        <v>29</v>
      </c>
      <c r="TC241" s="262">
        <v>0</v>
      </c>
      <c r="TD241" s="262">
        <v>24</v>
      </c>
      <c r="TE241" s="263">
        <v>19</v>
      </c>
      <c r="TF241" s="261">
        <v>14</v>
      </c>
      <c r="TG241" s="262">
        <v>10</v>
      </c>
      <c r="TH241" s="262">
        <v>10</v>
      </c>
      <c r="TI241" s="262">
        <v>0</v>
      </c>
      <c r="TJ241" s="262">
        <v>0</v>
      </c>
      <c r="TK241" s="262">
        <v>5</v>
      </c>
      <c r="TL241" s="262">
        <v>8</v>
      </c>
      <c r="TM241" s="262">
        <v>6</v>
      </c>
      <c r="TN241" s="262">
        <v>23</v>
      </c>
      <c r="TO241" s="262">
        <v>12</v>
      </c>
      <c r="TP241" s="262">
        <v>0</v>
      </c>
      <c r="TQ241" s="262">
        <v>0</v>
      </c>
      <c r="TR241" s="262">
        <v>12</v>
      </c>
      <c r="TS241" s="262">
        <v>25</v>
      </c>
      <c r="TT241" s="262">
        <v>7</v>
      </c>
      <c r="TU241" s="262">
        <v>19</v>
      </c>
      <c r="TV241" s="262">
        <v>38</v>
      </c>
      <c r="TW241" s="262">
        <v>50</v>
      </c>
      <c r="TX241" s="262">
        <v>0</v>
      </c>
      <c r="TY241" s="262">
        <v>40</v>
      </c>
      <c r="TZ241" s="262">
        <v>42</v>
      </c>
      <c r="UA241" s="262">
        <v>25</v>
      </c>
      <c r="UB241" s="262">
        <v>17</v>
      </c>
      <c r="UC241" s="262">
        <v>18</v>
      </c>
      <c r="UD241" s="262">
        <v>0</v>
      </c>
      <c r="UE241" s="262">
        <v>0</v>
      </c>
      <c r="UF241" s="262">
        <v>14</v>
      </c>
      <c r="UG241" s="262">
        <v>30</v>
      </c>
      <c r="UH241" s="262">
        <v>31</v>
      </c>
      <c r="UI241" s="262">
        <v>35</v>
      </c>
      <c r="UJ241" s="263">
        <v>39</v>
      </c>
      <c r="UK241" s="261">
        <v>1</v>
      </c>
      <c r="UL241" s="262">
        <v>0</v>
      </c>
      <c r="UM241" s="262">
        <v>35</v>
      </c>
      <c r="UN241" s="262">
        <v>1</v>
      </c>
      <c r="UO241" s="262">
        <v>6</v>
      </c>
      <c r="UP241" s="262">
        <v>4</v>
      </c>
      <c r="UQ241" s="262">
        <v>14</v>
      </c>
      <c r="UR241" s="262">
        <v>0</v>
      </c>
      <c r="US241" s="262">
        <v>0</v>
      </c>
      <c r="UT241" s="262">
        <v>1</v>
      </c>
      <c r="UU241" s="262">
        <v>2</v>
      </c>
      <c r="UV241" s="262">
        <v>5</v>
      </c>
      <c r="UW241" s="262">
        <v>4</v>
      </c>
      <c r="UX241" s="262">
        <v>8</v>
      </c>
      <c r="UY241" s="262">
        <v>14</v>
      </c>
      <c r="UZ241" s="262">
        <v>0</v>
      </c>
      <c r="VA241" s="262">
        <v>12</v>
      </c>
      <c r="VB241" s="262">
        <v>6</v>
      </c>
      <c r="VC241" s="262">
        <v>7</v>
      </c>
      <c r="VD241" s="262">
        <v>15</v>
      </c>
      <c r="VE241" s="262">
        <v>6</v>
      </c>
      <c r="VF241" s="262">
        <v>0</v>
      </c>
      <c r="VG241" s="262">
        <v>0</v>
      </c>
      <c r="VH241" s="262">
        <v>20</v>
      </c>
      <c r="VI241" s="262">
        <v>9</v>
      </c>
      <c r="VJ241" s="262">
        <v>4</v>
      </c>
      <c r="VK241" s="262">
        <v>8</v>
      </c>
      <c r="VL241" s="262">
        <v>4</v>
      </c>
      <c r="VM241" s="262">
        <v>0</v>
      </c>
      <c r="VN241" s="263">
        <v>0</v>
      </c>
      <c r="VO241" s="261">
        <v>0</v>
      </c>
      <c r="VP241" s="262">
        <v>2</v>
      </c>
      <c r="VQ241" s="262">
        <v>7</v>
      </c>
      <c r="VR241" s="262">
        <v>8</v>
      </c>
      <c r="VS241" s="262">
        <v>5</v>
      </c>
      <c r="VT241" s="262">
        <v>1</v>
      </c>
      <c r="VU241" s="262">
        <v>0</v>
      </c>
      <c r="VV241" s="262">
        <v>13</v>
      </c>
      <c r="VW241" s="262">
        <v>18</v>
      </c>
      <c r="VX241" s="262">
        <v>40</v>
      </c>
      <c r="VY241" s="262">
        <v>22</v>
      </c>
      <c r="VZ241" s="262">
        <v>31</v>
      </c>
      <c r="WA241" s="262">
        <v>9</v>
      </c>
      <c r="WB241" s="262">
        <v>0</v>
      </c>
      <c r="WC241" s="262">
        <v>27</v>
      </c>
      <c r="WD241" s="262">
        <v>18</v>
      </c>
      <c r="WE241" s="262">
        <v>4</v>
      </c>
      <c r="WF241" s="262">
        <v>4</v>
      </c>
      <c r="WG241" s="262">
        <v>2</v>
      </c>
      <c r="WH241" s="262">
        <v>3</v>
      </c>
      <c r="WI241" s="262">
        <v>0</v>
      </c>
      <c r="WJ241" s="262">
        <v>0</v>
      </c>
      <c r="WK241" s="262">
        <v>1</v>
      </c>
      <c r="WL241" s="262">
        <v>0</v>
      </c>
      <c r="WM241" s="262">
        <v>0</v>
      </c>
      <c r="WN241" s="262">
        <v>0</v>
      </c>
      <c r="WO241" s="262">
        <v>0</v>
      </c>
      <c r="WP241" s="262">
        <v>0</v>
      </c>
      <c r="WQ241" s="262">
        <v>13</v>
      </c>
      <c r="WR241" s="262">
        <v>15</v>
      </c>
      <c r="WS241" s="263">
        <v>9</v>
      </c>
      <c r="WT241" s="261">
        <v>15</v>
      </c>
      <c r="WU241" s="262">
        <v>5</v>
      </c>
      <c r="WV241" s="262">
        <v>0</v>
      </c>
      <c r="WW241" s="262">
        <v>0</v>
      </c>
      <c r="WX241" s="262">
        <v>7</v>
      </c>
      <c r="WY241" s="262">
        <v>2</v>
      </c>
      <c r="WZ241" s="262">
        <v>6</v>
      </c>
      <c r="XA241" s="262">
        <v>16</v>
      </c>
      <c r="XB241" s="262">
        <v>13</v>
      </c>
      <c r="XC241" s="262">
        <v>0</v>
      </c>
      <c r="XD241" s="262">
        <v>0</v>
      </c>
      <c r="XE241" s="262">
        <v>3</v>
      </c>
      <c r="XF241" s="262">
        <v>2</v>
      </c>
      <c r="XG241" s="262">
        <v>10</v>
      </c>
      <c r="XH241" s="262">
        <v>8</v>
      </c>
      <c r="XI241" s="262">
        <v>15</v>
      </c>
      <c r="XJ241" s="262">
        <v>0</v>
      </c>
      <c r="XK241" s="262">
        <v>0</v>
      </c>
      <c r="XL241" s="262">
        <v>5</v>
      </c>
      <c r="XM241" s="262">
        <v>4</v>
      </c>
      <c r="XN241" s="262">
        <v>8</v>
      </c>
      <c r="XO241" s="262">
        <v>7</v>
      </c>
      <c r="XP241" s="262">
        <v>7</v>
      </c>
      <c r="XQ241" s="262">
        <v>0</v>
      </c>
      <c r="XR241" s="262">
        <v>0</v>
      </c>
      <c r="XS241" s="262">
        <v>0</v>
      </c>
      <c r="XT241" s="262">
        <v>10</v>
      </c>
      <c r="XU241" s="262">
        <v>8</v>
      </c>
      <c r="XV241" s="262">
        <v>17</v>
      </c>
      <c r="XW241" s="262">
        <v>19</v>
      </c>
      <c r="XX241" s="263">
        <v>0</v>
      </c>
      <c r="XY241" s="261">
        <v>0</v>
      </c>
      <c r="XZ241" s="262">
        <v>34</v>
      </c>
      <c r="YA241" s="262">
        <v>0</v>
      </c>
      <c r="YB241" s="262">
        <v>37</v>
      </c>
      <c r="YC241" s="262">
        <v>47</v>
      </c>
      <c r="YD241" s="262">
        <v>16</v>
      </c>
      <c r="YE241" s="262">
        <v>0</v>
      </c>
      <c r="YF241" s="262">
        <v>0</v>
      </c>
      <c r="YG241" s="262">
        <v>9</v>
      </c>
      <c r="YH241" s="262">
        <v>16</v>
      </c>
      <c r="YI241" s="262">
        <v>11</v>
      </c>
      <c r="YJ241" s="262">
        <v>13</v>
      </c>
      <c r="YK241" s="262">
        <v>19</v>
      </c>
      <c r="YL241" s="262">
        <v>29</v>
      </c>
      <c r="YM241" s="262">
        <v>0</v>
      </c>
      <c r="YN241" s="262">
        <v>38</v>
      </c>
      <c r="YO241" s="262">
        <v>19</v>
      </c>
      <c r="YP241" s="262">
        <v>16</v>
      </c>
      <c r="YQ241" s="262">
        <v>32</v>
      </c>
      <c r="YR241" s="262">
        <v>15</v>
      </c>
      <c r="YS241" s="262">
        <v>0</v>
      </c>
      <c r="YT241" s="262">
        <v>0</v>
      </c>
      <c r="YU241" s="262">
        <v>0</v>
      </c>
      <c r="YV241" s="262">
        <v>24</v>
      </c>
      <c r="YW241" s="262">
        <v>28</v>
      </c>
      <c r="YX241" s="262">
        <v>27</v>
      </c>
      <c r="YY241" s="262">
        <v>15</v>
      </c>
      <c r="YZ241" s="262">
        <v>0</v>
      </c>
      <c r="ZA241" s="262">
        <v>0</v>
      </c>
      <c r="ZB241" s="263">
        <v>9</v>
      </c>
      <c r="ZC241" s="261">
        <v>36</v>
      </c>
      <c r="ZD241" s="262">
        <v>17</v>
      </c>
      <c r="ZE241" s="262">
        <v>23</v>
      </c>
      <c r="ZF241" s="262">
        <v>37</v>
      </c>
      <c r="ZG241" s="262">
        <v>0</v>
      </c>
      <c r="ZH241" s="262">
        <v>0</v>
      </c>
      <c r="ZI241" s="262">
        <v>32</v>
      </c>
      <c r="ZJ241" s="262">
        <v>20</v>
      </c>
      <c r="ZK241" s="262">
        <v>11</v>
      </c>
      <c r="ZL241" s="262">
        <v>23</v>
      </c>
      <c r="ZM241" s="262">
        <v>40</v>
      </c>
      <c r="ZN241" s="262">
        <v>0</v>
      </c>
      <c r="ZO241" s="262">
        <v>0</v>
      </c>
      <c r="ZP241" s="262">
        <v>0</v>
      </c>
      <c r="ZQ241" s="262">
        <v>34</v>
      </c>
      <c r="ZR241" s="262">
        <v>38</v>
      </c>
      <c r="ZS241" s="262">
        <v>31</v>
      </c>
      <c r="ZT241" s="262">
        <v>12</v>
      </c>
      <c r="ZU241" s="262">
        <v>1</v>
      </c>
      <c r="ZV241" s="262">
        <v>0</v>
      </c>
      <c r="ZW241" s="262">
        <v>14</v>
      </c>
      <c r="ZX241" s="262">
        <v>19</v>
      </c>
      <c r="ZY241" s="262">
        <v>4</v>
      </c>
      <c r="ZZ241" s="262">
        <v>24</v>
      </c>
      <c r="AAA241" s="262">
        <v>8</v>
      </c>
      <c r="AAB241" s="262">
        <v>0</v>
      </c>
      <c r="AAC241" s="262">
        <v>0</v>
      </c>
      <c r="AAD241" s="262">
        <v>12</v>
      </c>
      <c r="AAE241" s="262">
        <v>10</v>
      </c>
      <c r="AAF241" s="262">
        <v>24</v>
      </c>
      <c r="AAG241" s="263">
        <v>15</v>
      </c>
      <c r="AAH241" s="261">
        <v>11</v>
      </c>
      <c r="AAI241" s="262">
        <v>0</v>
      </c>
      <c r="AAJ241" s="262">
        <v>0</v>
      </c>
      <c r="AAK241" s="262">
        <v>0</v>
      </c>
      <c r="AAL241" s="262">
        <v>6</v>
      </c>
      <c r="AAM241" s="262">
        <v>14</v>
      </c>
      <c r="AAN241" s="262">
        <v>15</v>
      </c>
      <c r="AAO241" s="262">
        <v>3</v>
      </c>
      <c r="AAP241" s="262">
        <v>0</v>
      </c>
      <c r="AAQ241" s="262">
        <v>0</v>
      </c>
      <c r="AAR241" s="262">
        <v>11</v>
      </c>
      <c r="AAS241" s="262">
        <v>20</v>
      </c>
      <c r="AAT241" s="262">
        <v>7</v>
      </c>
      <c r="AAU241" s="262">
        <v>10</v>
      </c>
      <c r="AAV241" s="262">
        <v>3</v>
      </c>
      <c r="AAW241" s="262">
        <v>5</v>
      </c>
      <c r="AAX241" s="262">
        <v>0</v>
      </c>
      <c r="AAY241" s="262">
        <v>15</v>
      </c>
      <c r="AAZ241" s="262">
        <v>9</v>
      </c>
      <c r="ABA241" s="262">
        <v>8</v>
      </c>
      <c r="ABB241" s="262">
        <v>15</v>
      </c>
      <c r="ABC241" s="262">
        <v>37</v>
      </c>
      <c r="ABD241" s="262">
        <v>2</v>
      </c>
      <c r="ABE241" s="262">
        <v>0</v>
      </c>
      <c r="ABF241" s="262">
        <v>31</v>
      </c>
      <c r="ABG241" s="262">
        <v>46</v>
      </c>
      <c r="ABH241" s="262">
        <v>37</v>
      </c>
      <c r="ABI241" s="262">
        <v>47</v>
      </c>
      <c r="ABJ241" s="262">
        <v>37</v>
      </c>
      <c r="ABK241" s="263">
        <v>0</v>
      </c>
      <c r="ABL241" s="261">
        <v>2.5</v>
      </c>
      <c r="ABM241" s="262">
        <v>27</v>
      </c>
      <c r="ABN241" s="262">
        <v>17</v>
      </c>
      <c r="ABO241" s="262">
        <v>27.5</v>
      </c>
      <c r="ABP241" s="262">
        <v>39</v>
      </c>
      <c r="ABQ241" s="262">
        <v>13</v>
      </c>
      <c r="ABR241" s="262">
        <v>15</v>
      </c>
      <c r="ABS241" s="262">
        <v>0</v>
      </c>
      <c r="ABT241" s="262">
        <v>50</v>
      </c>
      <c r="ABU241" s="262">
        <v>0</v>
      </c>
      <c r="ABV241" s="262">
        <v>0</v>
      </c>
      <c r="ABW241" s="262">
        <v>0</v>
      </c>
      <c r="ABX241" s="262">
        <v>0</v>
      </c>
      <c r="ABY241" s="262">
        <v>0</v>
      </c>
      <c r="ABZ241" s="262">
        <v>0</v>
      </c>
      <c r="ACA241" s="262">
        <v>40</v>
      </c>
      <c r="ACB241" s="262">
        <v>43</v>
      </c>
      <c r="ACC241" s="262">
        <v>52</v>
      </c>
      <c r="ACD241" s="262">
        <v>52</v>
      </c>
      <c r="ACE241" s="262">
        <v>7</v>
      </c>
      <c r="ACF241" s="262">
        <v>5</v>
      </c>
      <c r="ACG241" s="262">
        <v>0</v>
      </c>
      <c r="ACH241" s="262">
        <v>0</v>
      </c>
      <c r="ACI241" s="262">
        <v>15</v>
      </c>
      <c r="ACJ241" s="262">
        <v>11</v>
      </c>
      <c r="ACK241" s="262">
        <v>7</v>
      </c>
      <c r="ACL241" s="262">
        <v>45</v>
      </c>
      <c r="ACM241" s="262">
        <v>3</v>
      </c>
      <c r="ACN241" s="262">
        <v>0</v>
      </c>
      <c r="ACO241" s="262">
        <v>4</v>
      </c>
      <c r="ACP241" s="263">
        <v>12</v>
      </c>
      <c r="ACQ241" s="261">
        <v>9</v>
      </c>
      <c r="ACR241" s="262">
        <v>14</v>
      </c>
      <c r="ACS241" s="262">
        <v>17</v>
      </c>
      <c r="ACT241" s="262">
        <v>0</v>
      </c>
      <c r="ACU241" s="262">
        <v>0</v>
      </c>
      <c r="ACV241" s="262">
        <v>19</v>
      </c>
      <c r="ACW241" s="262">
        <v>13</v>
      </c>
      <c r="ACX241" s="262">
        <v>9</v>
      </c>
      <c r="ACY241" s="262">
        <v>6</v>
      </c>
      <c r="ACZ241" s="262">
        <v>14</v>
      </c>
      <c r="ADA241" s="262">
        <v>0</v>
      </c>
      <c r="ADB241" s="262">
        <v>0</v>
      </c>
      <c r="ADC241" s="262">
        <v>2</v>
      </c>
      <c r="ADD241" s="262">
        <v>9</v>
      </c>
      <c r="ADE241" s="262">
        <v>17</v>
      </c>
      <c r="ADF241" s="262">
        <v>29</v>
      </c>
      <c r="ADG241" s="262">
        <v>34</v>
      </c>
      <c r="ADH241" s="262">
        <v>10</v>
      </c>
      <c r="ADI241" s="262">
        <v>0</v>
      </c>
      <c r="ADJ241" s="262">
        <v>18</v>
      </c>
      <c r="ADK241" s="262">
        <v>25</v>
      </c>
      <c r="ADL241" s="262">
        <v>0</v>
      </c>
      <c r="ADM241" s="262">
        <v>15</v>
      </c>
      <c r="ADN241" s="262">
        <v>14</v>
      </c>
      <c r="ADO241" s="262">
        <v>0</v>
      </c>
      <c r="ADP241" s="262">
        <v>0</v>
      </c>
      <c r="ADQ241" s="262">
        <v>11</v>
      </c>
      <c r="ADR241" s="262">
        <v>1</v>
      </c>
      <c r="ADS241" s="262">
        <v>12</v>
      </c>
      <c r="ADT241" s="262">
        <v>25</v>
      </c>
      <c r="ADU241" s="263">
        <v>50</v>
      </c>
      <c r="ADV241" s="261">
        <v>0</v>
      </c>
      <c r="ADW241" s="262">
        <v>0</v>
      </c>
      <c r="ADX241" s="262">
        <v>0</v>
      </c>
      <c r="ADY241" s="262">
        <v>24</v>
      </c>
      <c r="ADZ241" s="262">
        <v>23</v>
      </c>
      <c r="AEA241" s="262">
        <v>15</v>
      </c>
      <c r="AEB241" s="262">
        <v>2</v>
      </c>
      <c r="AEC241" s="262">
        <v>8</v>
      </c>
      <c r="AED241" s="262">
        <v>0</v>
      </c>
      <c r="AEE241" s="262">
        <v>5</v>
      </c>
      <c r="AEF241" s="262">
        <v>7</v>
      </c>
      <c r="AEG241" s="262">
        <v>5</v>
      </c>
      <c r="AEH241" s="262">
        <v>10</v>
      </c>
      <c r="AEI241" s="262">
        <v>10</v>
      </c>
      <c r="AEJ241" s="262">
        <v>8</v>
      </c>
      <c r="AEK241" s="262">
        <v>0</v>
      </c>
      <c r="AEL241" s="262">
        <v>7</v>
      </c>
      <c r="AEM241" s="262">
        <v>13</v>
      </c>
      <c r="AEN241" s="262">
        <v>27</v>
      </c>
      <c r="AEO241" s="262">
        <v>26</v>
      </c>
      <c r="AEP241" s="262">
        <v>9</v>
      </c>
      <c r="AEQ241" s="262">
        <v>0</v>
      </c>
      <c r="AER241" s="262">
        <v>0</v>
      </c>
      <c r="AES241" s="262">
        <v>4</v>
      </c>
      <c r="AET241" s="262">
        <v>20</v>
      </c>
      <c r="AEU241" s="262">
        <v>17</v>
      </c>
      <c r="AEV241" s="262">
        <v>15</v>
      </c>
      <c r="AEW241" s="263">
        <v>0</v>
      </c>
      <c r="AEX241" s="261">
        <v>29</v>
      </c>
      <c r="AEY241" s="262">
        <v>0</v>
      </c>
      <c r="AEZ241" s="262">
        <v>22</v>
      </c>
      <c r="AFA241" s="262">
        <v>28</v>
      </c>
      <c r="AFB241" s="262">
        <v>31</v>
      </c>
      <c r="AFC241" s="262">
        <v>47</v>
      </c>
      <c r="AFD241" s="262">
        <v>18</v>
      </c>
      <c r="AFE241" s="262">
        <v>5</v>
      </c>
      <c r="AFF241" s="262">
        <v>0</v>
      </c>
      <c r="AFG241" s="262">
        <v>10</v>
      </c>
      <c r="AFH241" s="262">
        <v>3</v>
      </c>
      <c r="AFI241" s="262">
        <v>1</v>
      </c>
      <c r="AFJ241" s="262">
        <v>9</v>
      </c>
      <c r="AFK241" s="262">
        <v>12</v>
      </c>
      <c r="AFL241" s="262">
        <v>0</v>
      </c>
      <c r="AFM241" s="262">
        <v>0</v>
      </c>
      <c r="AFN241" s="262">
        <v>5</v>
      </c>
      <c r="AFO241" s="262">
        <v>2</v>
      </c>
      <c r="AFP241" s="262">
        <v>1</v>
      </c>
      <c r="AFQ241" s="262">
        <v>16</v>
      </c>
      <c r="AFR241" s="262">
        <v>11</v>
      </c>
      <c r="AFS241" s="262">
        <v>3</v>
      </c>
      <c r="AFT241" s="262">
        <v>0</v>
      </c>
      <c r="AFU241" s="262">
        <v>18</v>
      </c>
      <c r="AFV241" s="262">
        <v>30</v>
      </c>
      <c r="AFW241" s="262">
        <v>39</v>
      </c>
      <c r="AFX241" s="262">
        <v>11</v>
      </c>
      <c r="AFY241" s="262">
        <v>12</v>
      </c>
      <c r="AFZ241" s="262">
        <v>0</v>
      </c>
      <c r="AGA241" s="262">
        <v>0</v>
      </c>
      <c r="AGB241" s="263">
        <v>25</v>
      </c>
      <c r="AGC241" s="261">
        <v>31</v>
      </c>
      <c r="AGD241" s="262">
        <v>26</v>
      </c>
      <c r="AGE241" s="262">
        <v>14</v>
      </c>
      <c r="AGF241" s="262">
        <v>27</v>
      </c>
      <c r="AGG241" s="262">
        <v>16</v>
      </c>
      <c r="AGH241" s="262">
        <v>0</v>
      </c>
      <c r="AGI241" s="262">
        <v>28</v>
      </c>
      <c r="AGJ241" s="262">
        <v>27</v>
      </c>
      <c r="AGK241" s="262">
        <v>0</v>
      </c>
      <c r="AGL241" s="262">
        <v>67</v>
      </c>
      <c r="AGM241" s="262">
        <v>51</v>
      </c>
      <c r="AGN241" s="262">
        <v>0</v>
      </c>
      <c r="AGO241" s="262">
        <v>0</v>
      </c>
      <c r="AGP241" s="262">
        <v>0</v>
      </c>
      <c r="AGQ241" s="262">
        <v>0</v>
      </c>
      <c r="AGR241" s="262">
        <v>0</v>
      </c>
      <c r="AGS241" s="262">
        <v>38</v>
      </c>
      <c r="AGT241" s="262">
        <v>19</v>
      </c>
      <c r="AGU241" s="262">
        <v>23</v>
      </c>
      <c r="AGV241" s="262">
        <v>0</v>
      </c>
      <c r="AGW241" s="262">
        <v>21</v>
      </c>
      <c r="AGX241" s="262">
        <v>17</v>
      </c>
      <c r="AGY241" s="262">
        <v>31</v>
      </c>
      <c r="AGZ241" s="262">
        <v>47</v>
      </c>
      <c r="AHA241" s="262">
        <v>34</v>
      </c>
      <c r="AHB241" s="262">
        <v>9</v>
      </c>
      <c r="AHC241" s="262">
        <v>0</v>
      </c>
      <c r="AHD241" s="262">
        <v>30</v>
      </c>
      <c r="AHE241" s="262">
        <v>39</v>
      </c>
      <c r="AHF241" s="263">
        <v>29</v>
      </c>
      <c r="AHG241" s="261">
        <v>15</v>
      </c>
      <c r="AHH241" s="262">
        <v>7</v>
      </c>
      <c r="AHI241" s="262">
        <v>0</v>
      </c>
      <c r="AHJ241" s="262">
        <v>0</v>
      </c>
      <c r="AHK241" s="262">
        <v>9</v>
      </c>
      <c r="AHL241" s="262">
        <v>10</v>
      </c>
      <c r="AHM241" s="262">
        <v>13</v>
      </c>
      <c r="AHN241" s="262">
        <v>8</v>
      </c>
      <c r="AHO241" s="262">
        <v>27</v>
      </c>
      <c r="AHP241" s="262">
        <v>0</v>
      </c>
      <c r="AHQ241" s="262">
        <v>0</v>
      </c>
      <c r="AHR241" s="262">
        <v>29</v>
      </c>
      <c r="AHS241" s="262">
        <v>37</v>
      </c>
      <c r="AHT241" s="262">
        <v>38</v>
      </c>
      <c r="AHU241" s="262">
        <v>21</v>
      </c>
      <c r="AHV241" s="262">
        <v>29.5</v>
      </c>
      <c r="AHW241" s="262">
        <v>0</v>
      </c>
      <c r="AHX241" s="262">
        <v>0</v>
      </c>
      <c r="AHY241" s="262">
        <v>19</v>
      </c>
      <c r="AHZ241" s="262">
        <v>8</v>
      </c>
      <c r="AIA241" s="262">
        <v>5</v>
      </c>
      <c r="AIB241" s="262">
        <v>3</v>
      </c>
      <c r="AIC241" s="262">
        <v>4</v>
      </c>
      <c r="AID241" s="262">
        <v>0</v>
      </c>
      <c r="AIE241" s="262">
        <v>0</v>
      </c>
      <c r="AIF241" s="262">
        <v>1</v>
      </c>
      <c r="AIG241" s="262">
        <v>10</v>
      </c>
      <c r="AIH241" s="262">
        <v>6</v>
      </c>
      <c r="AII241" s="262">
        <v>9</v>
      </c>
      <c r="AIJ241" s="262">
        <v>2</v>
      </c>
      <c r="AIK241" s="263">
        <v>0</v>
      </c>
      <c r="AIL241" s="651">
        <f>[1]集計!G$1066</f>
        <v>0</v>
      </c>
      <c r="AIM241" s="651">
        <f>[1]集計!H$1066</f>
        <v>17</v>
      </c>
      <c r="AIN241" s="651">
        <f>[1]集計!I$1066</f>
        <v>7</v>
      </c>
      <c r="AIO241" s="651">
        <f>[1]集計!J$1066</f>
        <v>23</v>
      </c>
      <c r="AIP241" s="651">
        <f>[1]集計!K$1066</f>
        <v>8</v>
      </c>
      <c r="AIQ241" s="651">
        <f>[1]集計!L$1066</f>
        <v>7</v>
      </c>
      <c r="AIR241" s="651">
        <f>[1]集計!M$1066</f>
        <v>0</v>
      </c>
      <c r="AIS241" s="651">
        <f>[1]集計!N$1066</f>
        <v>0</v>
      </c>
      <c r="AIT241" s="651">
        <f>[1]集計!O$1066</f>
        <v>18</v>
      </c>
      <c r="AIU241" s="651">
        <f>[1]集計!P$1066</f>
        <v>14</v>
      </c>
    </row>
    <row r="242" spans="2:1115" ht="14.25" customHeight="1">
      <c r="B242" s="188"/>
      <c r="C242" s="188"/>
      <c r="D242" s="189"/>
      <c r="E242" s="188" t="s">
        <v>1049</v>
      </c>
      <c r="F242" s="190"/>
      <c r="G242" s="190"/>
      <c r="H242" s="190"/>
      <c r="I242" s="684">
        <f t="shared" ref="I242:S242" si="192">SUM(I235:I240)</f>
        <v>51</v>
      </c>
      <c r="J242" s="684">
        <f t="shared" si="192"/>
        <v>54</v>
      </c>
      <c r="K242" s="684">
        <f t="shared" si="192"/>
        <v>12</v>
      </c>
      <c r="L242" s="684">
        <f t="shared" si="192"/>
        <v>0</v>
      </c>
      <c r="M242" s="684">
        <f t="shared" si="192"/>
        <v>79</v>
      </c>
      <c r="N242" s="684">
        <f t="shared" si="192"/>
        <v>84</v>
      </c>
      <c r="O242" s="684">
        <f t="shared" si="192"/>
        <v>59</v>
      </c>
      <c r="P242" s="684">
        <f t="shared" si="192"/>
        <v>71</v>
      </c>
      <c r="Q242" s="684">
        <f t="shared" si="192"/>
        <v>82</v>
      </c>
      <c r="R242" s="684">
        <f t="shared" si="192"/>
        <v>0</v>
      </c>
      <c r="S242" s="684">
        <f t="shared" si="192"/>
        <v>0</v>
      </c>
      <c r="T242" s="684">
        <f t="shared" ref="T242:CE242" si="193">SUM(T235:T240)</f>
        <v>0</v>
      </c>
      <c r="U242" s="684">
        <f t="shared" si="193"/>
        <v>0</v>
      </c>
      <c r="V242" s="684">
        <f t="shared" si="193"/>
        <v>0</v>
      </c>
      <c r="W242" s="684">
        <f t="shared" si="193"/>
        <v>0</v>
      </c>
      <c r="X242" s="684">
        <f>SUM(X235:X240)</f>
        <v>72.5</v>
      </c>
      <c r="Y242" s="684">
        <f t="shared" si="193"/>
        <v>64</v>
      </c>
      <c r="Z242" s="684">
        <f t="shared" si="193"/>
        <v>0</v>
      </c>
      <c r="AA242" s="684">
        <f t="shared" si="193"/>
        <v>11</v>
      </c>
      <c r="AB242" s="684">
        <f t="shared" si="193"/>
        <v>57</v>
      </c>
      <c r="AC242" s="684">
        <f t="shared" si="193"/>
        <v>59</v>
      </c>
      <c r="AD242" s="684">
        <f t="shared" si="193"/>
        <v>82</v>
      </c>
      <c r="AE242" s="684">
        <f t="shared" si="193"/>
        <v>58</v>
      </c>
      <c r="AF242" s="684">
        <f t="shared" si="193"/>
        <v>41</v>
      </c>
      <c r="AG242" s="684">
        <f t="shared" si="193"/>
        <v>0</v>
      </c>
      <c r="AH242" s="684">
        <f t="shared" si="193"/>
        <v>53</v>
      </c>
      <c r="AI242" s="684">
        <f t="shared" si="193"/>
        <v>58</v>
      </c>
      <c r="AJ242" s="684">
        <f t="shared" si="193"/>
        <v>40</v>
      </c>
      <c r="AK242" s="684">
        <f>SUM(AK235:AK240)</f>
        <v>51</v>
      </c>
      <c r="AL242" s="684">
        <f t="shared" si="193"/>
        <v>64</v>
      </c>
      <c r="AM242" s="684">
        <f t="shared" si="193"/>
        <v>58</v>
      </c>
      <c r="AN242" s="684">
        <f t="shared" si="193"/>
        <v>0</v>
      </c>
      <c r="AO242" s="684">
        <f t="shared" si="193"/>
        <v>75</v>
      </c>
      <c r="AP242" s="684">
        <f t="shared" si="193"/>
        <v>61</v>
      </c>
      <c r="AQ242" s="684">
        <f t="shared" si="193"/>
        <v>66</v>
      </c>
      <c r="AR242" s="684">
        <f t="shared" si="193"/>
        <v>91</v>
      </c>
      <c r="AS242" s="684">
        <f t="shared" si="193"/>
        <v>96</v>
      </c>
      <c r="AT242" s="684">
        <f t="shared" si="193"/>
        <v>31</v>
      </c>
      <c r="AU242" s="684">
        <f t="shared" si="193"/>
        <v>0</v>
      </c>
      <c r="AV242" s="684">
        <f t="shared" si="193"/>
        <v>97</v>
      </c>
      <c r="AW242" s="684">
        <f t="shared" si="193"/>
        <v>90</v>
      </c>
      <c r="AX242" s="684">
        <f t="shared" si="193"/>
        <v>68</v>
      </c>
      <c r="AY242" s="684">
        <f t="shared" si="193"/>
        <v>87</v>
      </c>
      <c r="AZ242" s="684">
        <f t="shared" si="193"/>
        <v>83</v>
      </c>
      <c r="BA242" s="684">
        <f t="shared" si="193"/>
        <v>48</v>
      </c>
      <c r="BB242" s="684">
        <f t="shared" si="193"/>
        <v>0</v>
      </c>
      <c r="BC242" s="684">
        <f t="shared" si="193"/>
        <v>68</v>
      </c>
      <c r="BD242" s="684">
        <f t="shared" si="193"/>
        <v>68</v>
      </c>
      <c r="BE242" s="684">
        <f t="shared" si="193"/>
        <v>63</v>
      </c>
      <c r="BF242" s="684">
        <f t="shared" si="193"/>
        <v>78</v>
      </c>
      <c r="BG242" s="684">
        <f t="shared" si="193"/>
        <v>71</v>
      </c>
      <c r="BH242" s="684">
        <f t="shared" si="193"/>
        <v>38</v>
      </c>
      <c r="BI242" s="684">
        <f t="shared" si="193"/>
        <v>22</v>
      </c>
      <c r="BJ242" s="684">
        <f t="shared" si="193"/>
        <v>25</v>
      </c>
      <c r="BK242" s="684">
        <f t="shared" si="193"/>
        <v>68</v>
      </c>
      <c r="BL242" s="684">
        <f t="shared" si="193"/>
        <v>50</v>
      </c>
      <c r="BM242" s="684">
        <f t="shared" si="193"/>
        <v>69</v>
      </c>
      <c r="BN242" s="684">
        <f t="shared" si="193"/>
        <v>90</v>
      </c>
      <c r="BO242" s="684">
        <f t="shared" si="193"/>
        <v>70</v>
      </c>
      <c r="BP242" s="684">
        <f t="shared" si="193"/>
        <v>0</v>
      </c>
      <c r="BQ242" s="684">
        <f t="shared" si="193"/>
        <v>100</v>
      </c>
      <c r="BR242" s="684">
        <f t="shared" si="193"/>
        <v>73</v>
      </c>
      <c r="BS242" s="684">
        <f t="shared" si="193"/>
        <v>62</v>
      </c>
      <c r="BT242" s="684">
        <f t="shared" si="193"/>
        <v>91</v>
      </c>
      <c r="BU242" s="684">
        <f t="shared" si="193"/>
        <v>39</v>
      </c>
      <c r="BV242" s="684">
        <f t="shared" si="193"/>
        <v>21</v>
      </c>
      <c r="BW242" s="684">
        <f t="shared" si="193"/>
        <v>8</v>
      </c>
      <c r="BX242" s="684">
        <f t="shared" si="193"/>
        <v>84</v>
      </c>
      <c r="BY242" s="684">
        <f t="shared" si="193"/>
        <v>103</v>
      </c>
      <c r="BZ242" s="684">
        <f t="shared" si="193"/>
        <v>85</v>
      </c>
      <c r="CA242" s="684">
        <f t="shared" si="193"/>
        <v>82</v>
      </c>
      <c r="CB242" s="684">
        <f t="shared" si="193"/>
        <v>97</v>
      </c>
      <c r="CC242" s="684">
        <f t="shared" si="193"/>
        <v>74</v>
      </c>
      <c r="CD242" s="684">
        <f t="shared" si="193"/>
        <v>0</v>
      </c>
      <c r="CE242" s="684">
        <f t="shared" si="193"/>
        <v>116</v>
      </c>
      <c r="CF242" s="684">
        <f t="shared" ref="CF242:DF242" si="194">SUM(CF235:CF240)</f>
        <v>97</v>
      </c>
      <c r="CG242" s="684">
        <f t="shared" si="194"/>
        <v>63</v>
      </c>
      <c r="CH242" s="684">
        <f t="shared" si="194"/>
        <v>106</v>
      </c>
      <c r="CI242" s="684">
        <f t="shared" si="194"/>
        <v>114</v>
      </c>
      <c r="CJ242" s="684">
        <f t="shared" si="194"/>
        <v>68</v>
      </c>
      <c r="CK242" s="684">
        <f t="shared" si="194"/>
        <v>0</v>
      </c>
      <c r="CL242" s="684">
        <f t="shared" si="194"/>
        <v>130.5</v>
      </c>
      <c r="CM242" s="684">
        <f t="shared" si="194"/>
        <v>152.5</v>
      </c>
      <c r="CN242" s="684">
        <f t="shared" si="194"/>
        <v>84</v>
      </c>
      <c r="CO242" s="684">
        <f t="shared" si="194"/>
        <v>139.5</v>
      </c>
      <c r="CP242" s="684">
        <f t="shared" si="194"/>
        <v>127</v>
      </c>
      <c r="CQ242" s="684">
        <f t="shared" si="194"/>
        <v>74</v>
      </c>
      <c r="CR242" s="684">
        <f t="shared" si="194"/>
        <v>0</v>
      </c>
      <c r="CS242" s="684">
        <f t="shared" si="194"/>
        <v>109.5</v>
      </c>
      <c r="CT242" s="684">
        <f t="shared" si="194"/>
        <v>108.5</v>
      </c>
      <c r="CU242" s="684">
        <f t="shared" si="194"/>
        <v>66</v>
      </c>
      <c r="CV242" s="684">
        <f t="shared" si="194"/>
        <v>122</v>
      </c>
      <c r="CW242" s="684">
        <f t="shared" si="194"/>
        <v>116</v>
      </c>
      <c r="CX242" s="684">
        <f t="shared" si="194"/>
        <v>80</v>
      </c>
      <c r="CY242" s="684">
        <f t="shared" si="194"/>
        <v>0</v>
      </c>
      <c r="CZ242" s="684">
        <f t="shared" si="194"/>
        <v>101.5</v>
      </c>
      <c r="DA242" s="684">
        <f t="shared" si="194"/>
        <v>89</v>
      </c>
      <c r="DB242" s="684">
        <f t="shared" si="194"/>
        <v>72</v>
      </c>
      <c r="DC242" s="684">
        <f t="shared" si="194"/>
        <v>108</v>
      </c>
      <c r="DD242" s="684">
        <f t="shared" si="194"/>
        <v>92</v>
      </c>
      <c r="DE242" s="684">
        <f t="shared" si="194"/>
        <v>68</v>
      </c>
      <c r="DF242" s="684">
        <f t="shared" si="194"/>
        <v>0</v>
      </c>
      <c r="DG242" s="684">
        <f t="shared" ref="DG242:FR242" si="195">SUM(DG235:DG240)</f>
        <v>91</v>
      </c>
      <c r="DH242" s="684">
        <f t="shared" si="195"/>
        <v>100</v>
      </c>
      <c r="DI242" s="684">
        <f t="shared" si="195"/>
        <v>67</v>
      </c>
      <c r="DJ242" s="684">
        <f t="shared" si="195"/>
        <v>100</v>
      </c>
      <c r="DK242" s="684">
        <f t="shared" si="195"/>
        <v>85</v>
      </c>
      <c r="DL242" s="684">
        <f t="shared" si="195"/>
        <v>54</v>
      </c>
      <c r="DM242" s="684">
        <f t="shared" si="195"/>
        <v>0</v>
      </c>
      <c r="DN242" s="684">
        <f t="shared" si="195"/>
        <v>71</v>
      </c>
      <c r="DO242" s="684">
        <f t="shared" si="195"/>
        <v>64</v>
      </c>
      <c r="DP242" s="684">
        <f t="shared" si="195"/>
        <v>52</v>
      </c>
      <c r="DQ242" s="684">
        <f t="shared" si="195"/>
        <v>79</v>
      </c>
      <c r="DR242" s="684">
        <f t="shared" si="195"/>
        <v>70</v>
      </c>
      <c r="DS242" s="684">
        <f t="shared" si="195"/>
        <v>32</v>
      </c>
      <c r="DT242" s="684">
        <f t="shared" si="195"/>
        <v>0</v>
      </c>
      <c r="DU242" s="684">
        <f t="shared" si="195"/>
        <v>64</v>
      </c>
      <c r="DV242" s="684">
        <f t="shared" si="195"/>
        <v>76</v>
      </c>
      <c r="DW242" s="684">
        <f t="shared" si="195"/>
        <v>68</v>
      </c>
      <c r="DX242" s="684">
        <f t="shared" si="195"/>
        <v>68</v>
      </c>
      <c r="DY242" s="684">
        <f t="shared" si="195"/>
        <v>77</v>
      </c>
      <c r="DZ242" s="684">
        <f t="shared" si="195"/>
        <v>18</v>
      </c>
      <c r="EA242" s="684">
        <f>SUM(EA235:EA240)</f>
        <v>0</v>
      </c>
      <c r="EB242" s="684">
        <f>SUM(EB235:EB240)</f>
        <v>85</v>
      </c>
      <c r="EC242" s="684">
        <f t="shared" si="195"/>
        <v>60</v>
      </c>
      <c r="ED242" s="684">
        <f t="shared" si="195"/>
        <v>56</v>
      </c>
      <c r="EE242" s="684">
        <f t="shared" si="195"/>
        <v>60</v>
      </c>
      <c r="EF242" s="684">
        <f>SUM(EF235:EF240)</f>
        <v>70</v>
      </c>
      <c r="EG242" s="684">
        <f t="shared" si="195"/>
        <v>49</v>
      </c>
      <c r="EH242" s="684">
        <f t="shared" si="195"/>
        <v>0</v>
      </c>
      <c r="EI242" s="684">
        <f t="shared" si="195"/>
        <v>9</v>
      </c>
      <c r="EJ242" s="684">
        <f t="shared" si="195"/>
        <v>54</v>
      </c>
      <c r="EK242" s="684">
        <f t="shared" si="195"/>
        <v>50</v>
      </c>
      <c r="EL242" s="684">
        <f t="shared" si="195"/>
        <v>79</v>
      </c>
      <c r="EM242" s="684">
        <f t="shared" si="195"/>
        <v>4</v>
      </c>
      <c r="EN242" s="684">
        <f t="shared" si="195"/>
        <v>0</v>
      </c>
      <c r="EO242" s="684">
        <f t="shared" si="195"/>
        <v>0</v>
      </c>
      <c r="EP242" s="684">
        <f t="shared" si="195"/>
        <v>9</v>
      </c>
      <c r="EQ242" s="684">
        <f t="shared" si="195"/>
        <v>51</v>
      </c>
      <c r="ER242" s="684">
        <f t="shared" si="195"/>
        <v>49</v>
      </c>
      <c r="ES242" s="684">
        <f t="shared" si="195"/>
        <v>44</v>
      </c>
      <c r="ET242" s="684">
        <f t="shared" si="195"/>
        <v>43</v>
      </c>
      <c r="EU242" s="684">
        <f t="shared" si="195"/>
        <v>61</v>
      </c>
      <c r="EV242" s="684">
        <f t="shared" si="195"/>
        <v>0</v>
      </c>
      <c r="EW242" s="684">
        <f t="shared" si="195"/>
        <v>48</v>
      </c>
      <c r="EX242" s="684">
        <f t="shared" si="195"/>
        <v>58</v>
      </c>
      <c r="EY242" s="684">
        <f t="shared" si="195"/>
        <v>62</v>
      </c>
      <c r="EZ242" s="684">
        <f t="shared" si="195"/>
        <v>46</v>
      </c>
      <c r="FA242" s="684">
        <f t="shared" si="195"/>
        <v>58</v>
      </c>
      <c r="FB242" s="684">
        <f t="shared" si="195"/>
        <v>43</v>
      </c>
      <c r="FC242" s="684">
        <f t="shared" si="195"/>
        <v>0</v>
      </c>
      <c r="FD242" s="684">
        <f t="shared" si="195"/>
        <v>52</v>
      </c>
      <c r="FE242" s="684">
        <f t="shared" si="195"/>
        <v>40</v>
      </c>
      <c r="FF242" s="684">
        <f t="shared" si="195"/>
        <v>47</v>
      </c>
      <c r="FG242" s="684">
        <f t="shared" si="195"/>
        <v>52</v>
      </c>
      <c r="FH242" s="684">
        <f t="shared" si="195"/>
        <v>75</v>
      </c>
      <c r="FI242" s="684">
        <f t="shared" si="195"/>
        <v>16</v>
      </c>
      <c r="FJ242" s="684">
        <f t="shared" si="195"/>
        <v>0</v>
      </c>
      <c r="FK242" s="684">
        <f t="shared" si="195"/>
        <v>76</v>
      </c>
      <c r="FL242" s="684">
        <f t="shared" si="195"/>
        <v>75</v>
      </c>
      <c r="FM242" s="684">
        <f t="shared" si="195"/>
        <v>67</v>
      </c>
      <c r="FN242" s="684">
        <f t="shared" si="195"/>
        <v>56</v>
      </c>
      <c r="FO242" s="684">
        <f t="shared" si="195"/>
        <v>52</v>
      </c>
      <c r="FP242" s="684">
        <f t="shared" si="195"/>
        <v>16</v>
      </c>
      <c r="FQ242" s="684">
        <f t="shared" si="195"/>
        <v>0</v>
      </c>
      <c r="FR242" s="684">
        <f t="shared" si="195"/>
        <v>60</v>
      </c>
      <c r="FS242" s="684">
        <f t="shared" ref="FS242:GS242" si="196">SUM(FS235:FS240)</f>
        <v>46</v>
      </c>
      <c r="FT242" s="684">
        <f t="shared" si="196"/>
        <v>54</v>
      </c>
      <c r="FU242" s="684">
        <f t="shared" si="196"/>
        <v>53</v>
      </c>
      <c r="FV242" s="684">
        <f t="shared" si="196"/>
        <v>71</v>
      </c>
      <c r="FW242" s="684">
        <f t="shared" si="196"/>
        <v>13</v>
      </c>
      <c r="FX242" s="684">
        <f t="shared" si="196"/>
        <v>0</v>
      </c>
      <c r="FY242" s="684">
        <f t="shared" si="196"/>
        <v>86</v>
      </c>
      <c r="FZ242" s="684">
        <f t="shared" si="196"/>
        <v>86</v>
      </c>
      <c r="GA242" s="684">
        <f t="shared" si="196"/>
        <v>72</v>
      </c>
      <c r="GB242" s="684">
        <f t="shared" si="196"/>
        <v>82</v>
      </c>
      <c r="GC242" s="684">
        <f t="shared" si="196"/>
        <v>98</v>
      </c>
      <c r="GD242" s="684">
        <f t="shared" si="196"/>
        <v>26</v>
      </c>
      <c r="GE242" s="684">
        <f t="shared" si="196"/>
        <v>0</v>
      </c>
      <c r="GF242" s="684">
        <f t="shared" si="196"/>
        <v>114</v>
      </c>
      <c r="GG242" s="684">
        <f t="shared" si="196"/>
        <v>81</v>
      </c>
      <c r="GH242" s="684">
        <f t="shared" si="196"/>
        <v>66</v>
      </c>
      <c r="GI242" s="684">
        <f t="shared" si="196"/>
        <v>94</v>
      </c>
      <c r="GJ242" s="684">
        <f t="shared" si="196"/>
        <v>79</v>
      </c>
      <c r="GK242" s="684">
        <f t="shared" si="196"/>
        <v>68</v>
      </c>
      <c r="GL242" s="684">
        <f t="shared" si="196"/>
        <v>0</v>
      </c>
      <c r="GM242" s="684">
        <f t="shared" si="196"/>
        <v>76</v>
      </c>
      <c r="GN242" s="684">
        <f t="shared" si="196"/>
        <v>83</v>
      </c>
      <c r="GO242" s="684">
        <f t="shared" si="196"/>
        <v>70</v>
      </c>
      <c r="GP242" s="684">
        <f t="shared" si="196"/>
        <v>100</v>
      </c>
      <c r="GQ242" s="684">
        <f t="shared" si="196"/>
        <v>79</v>
      </c>
      <c r="GR242" s="684">
        <f t="shared" si="196"/>
        <v>34</v>
      </c>
      <c r="GS242" s="684">
        <f t="shared" si="196"/>
        <v>0</v>
      </c>
      <c r="GT242" s="684">
        <f t="shared" ref="GT242:JE242" si="197">SUM(GT235:GT240)</f>
        <v>80</v>
      </c>
      <c r="GU242" s="684">
        <f t="shared" si="197"/>
        <v>128</v>
      </c>
      <c r="GV242" s="684">
        <f t="shared" si="197"/>
        <v>118</v>
      </c>
      <c r="GW242" s="684">
        <f t="shared" si="197"/>
        <v>108</v>
      </c>
      <c r="GX242" s="684">
        <f t="shared" si="197"/>
        <v>123</v>
      </c>
      <c r="GY242" s="684">
        <f t="shared" si="197"/>
        <v>116</v>
      </c>
      <c r="GZ242" s="684">
        <f t="shared" si="197"/>
        <v>0</v>
      </c>
      <c r="HA242" s="684">
        <f t="shared" si="197"/>
        <v>118</v>
      </c>
      <c r="HB242" s="684">
        <f t="shared" si="197"/>
        <v>128</v>
      </c>
      <c r="HC242" s="684">
        <f t="shared" si="197"/>
        <v>90</v>
      </c>
      <c r="HD242" s="684">
        <f t="shared" si="197"/>
        <v>91</v>
      </c>
      <c r="HE242" s="684">
        <f t="shared" si="197"/>
        <v>86</v>
      </c>
      <c r="HF242" s="684">
        <f t="shared" si="197"/>
        <v>77</v>
      </c>
      <c r="HG242" s="684">
        <f t="shared" si="197"/>
        <v>0</v>
      </c>
      <c r="HH242" s="684">
        <f t="shared" si="197"/>
        <v>0</v>
      </c>
      <c r="HI242" s="684">
        <f t="shared" si="197"/>
        <v>69</v>
      </c>
      <c r="HJ242" s="684">
        <f t="shared" si="197"/>
        <v>70</v>
      </c>
      <c r="HK242" s="684">
        <f t="shared" si="197"/>
        <v>62</v>
      </c>
      <c r="HL242" s="684">
        <f t="shared" si="197"/>
        <v>63</v>
      </c>
      <c r="HM242" s="684">
        <f t="shared" si="197"/>
        <v>16</v>
      </c>
      <c r="HN242" s="684">
        <f t="shared" si="197"/>
        <v>0</v>
      </c>
      <c r="HO242" s="684">
        <f t="shared" si="197"/>
        <v>64</v>
      </c>
      <c r="HP242" s="684">
        <f t="shared" si="197"/>
        <v>75</v>
      </c>
      <c r="HQ242" s="684">
        <f t="shared" si="197"/>
        <v>71</v>
      </c>
      <c r="HR242" s="684">
        <f t="shared" si="197"/>
        <v>81</v>
      </c>
      <c r="HS242" s="684">
        <f t="shared" si="197"/>
        <v>82</v>
      </c>
      <c r="HT242" s="684">
        <f t="shared" si="197"/>
        <v>52</v>
      </c>
      <c r="HU242" s="684">
        <f t="shared" si="197"/>
        <v>0</v>
      </c>
      <c r="HV242" s="684">
        <f t="shared" si="197"/>
        <v>56</v>
      </c>
      <c r="HW242" s="684">
        <f t="shared" si="197"/>
        <v>64</v>
      </c>
      <c r="HX242" s="684">
        <f t="shared" si="197"/>
        <v>43</v>
      </c>
      <c r="HY242" s="684">
        <f t="shared" si="197"/>
        <v>25</v>
      </c>
      <c r="HZ242" s="684">
        <f t="shared" si="197"/>
        <v>18</v>
      </c>
      <c r="IA242" s="684">
        <f t="shared" si="197"/>
        <v>32</v>
      </c>
      <c r="IB242" s="684">
        <f t="shared" si="197"/>
        <v>0</v>
      </c>
      <c r="IC242" s="684">
        <f t="shared" si="197"/>
        <v>52</v>
      </c>
      <c r="ID242" s="684">
        <f t="shared" si="197"/>
        <v>66</v>
      </c>
      <c r="IE242" s="684">
        <f t="shared" si="197"/>
        <v>92</v>
      </c>
      <c r="IF242" s="684">
        <f t="shared" si="197"/>
        <v>93</v>
      </c>
      <c r="IG242" s="684">
        <f t="shared" si="197"/>
        <v>81</v>
      </c>
      <c r="IH242" s="684">
        <f t="shared" si="197"/>
        <v>60</v>
      </c>
      <c r="II242" s="684">
        <f t="shared" si="197"/>
        <v>0</v>
      </c>
      <c r="IJ242" s="684">
        <f t="shared" si="197"/>
        <v>20</v>
      </c>
      <c r="IK242" s="684">
        <f t="shared" si="197"/>
        <v>0</v>
      </c>
      <c r="IL242" s="684">
        <f t="shared" si="197"/>
        <v>0</v>
      </c>
      <c r="IM242" s="684">
        <f t="shared" si="197"/>
        <v>0</v>
      </c>
      <c r="IN242" s="684">
        <f t="shared" si="197"/>
        <v>14</v>
      </c>
      <c r="IO242" s="684">
        <f t="shared" si="197"/>
        <v>48</v>
      </c>
      <c r="IP242" s="684">
        <f t="shared" si="197"/>
        <v>0</v>
      </c>
      <c r="IQ242" s="684">
        <f t="shared" si="197"/>
        <v>81</v>
      </c>
      <c r="IR242" s="685">
        <f t="shared" si="197"/>
        <v>75</v>
      </c>
      <c r="IS242" s="686">
        <f>SUM(IS235:IS240)</f>
        <v>52</v>
      </c>
      <c r="IT242" s="684">
        <f t="shared" si="197"/>
        <v>70</v>
      </c>
      <c r="IU242" s="684">
        <f t="shared" si="197"/>
        <v>61</v>
      </c>
      <c r="IV242" s="684">
        <f t="shared" si="197"/>
        <v>20</v>
      </c>
      <c r="IW242" s="684">
        <f t="shared" si="197"/>
        <v>0</v>
      </c>
      <c r="IX242" s="684">
        <f t="shared" si="197"/>
        <v>44</v>
      </c>
      <c r="IY242" s="684">
        <f t="shared" si="197"/>
        <v>59</v>
      </c>
      <c r="IZ242" s="684">
        <f t="shared" si="197"/>
        <v>59</v>
      </c>
      <c r="JA242" s="684">
        <f t="shared" si="197"/>
        <v>57</v>
      </c>
      <c r="JB242" s="684">
        <f t="shared" si="197"/>
        <v>39</v>
      </c>
      <c r="JC242" s="684">
        <f t="shared" si="197"/>
        <v>0</v>
      </c>
      <c r="JD242" s="684">
        <f t="shared" si="197"/>
        <v>0</v>
      </c>
      <c r="JE242" s="684">
        <f t="shared" si="197"/>
        <v>44</v>
      </c>
      <c r="JF242" s="684">
        <f t="shared" ref="JF242:KF242" si="198">SUM(JF235:JF240)</f>
        <v>66</v>
      </c>
      <c r="JG242" s="684">
        <f t="shared" si="198"/>
        <v>52</v>
      </c>
      <c r="JH242" s="684">
        <f t="shared" si="198"/>
        <v>44</v>
      </c>
      <c r="JI242" s="684">
        <f t="shared" si="198"/>
        <v>48</v>
      </c>
      <c r="JJ242" s="684">
        <f t="shared" si="198"/>
        <v>14</v>
      </c>
      <c r="JK242" s="684">
        <f t="shared" si="198"/>
        <v>0</v>
      </c>
      <c r="JL242" s="684">
        <f t="shared" si="198"/>
        <v>46</v>
      </c>
      <c r="JM242" s="684">
        <f t="shared" si="198"/>
        <v>64</v>
      </c>
      <c r="JN242" s="684">
        <f t="shared" si="198"/>
        <v>33</v>
      </c>
      <c r="JO242" s="684">
        <f t="shared" si="198"/>
        <v>76</v>
      </c>
      <c r="JP242" s="684">
        <f t="shared" si="198"/>
        <v>62</v>
      </c>
      <c r="JQ242" s="684">
        <f t="shared" si="198"/>
        <v>2</v>
      </c>
      <c r="JR242" s="684">
        <f t="shared" si="198"/>
        <v>0</v>
      </c>
      <c r="JS242" s="684">
        <f t="shared" si="198"/>
        <v>0</v>
      </c>
      <c r="JT242" s="684">
        <f t="shared" si="198"/>
        <v>57</v>
      </c>
      <c r="JU242" s="684">
        <f t="shared" si="198"/>
        <v>42</v>
      </c>
      <c r="JV242" s="684">
        <f t="shared" si="198"/>
        <v>64</v>
      </c>
      <c r="JW242" s="687">
        <f>SUM(JW235:JW240)</f>
        <v>59</v>
      </c>
      <c r="JX242" s="686">
        <f t="shared" si="198"/>
        <v>14</v>
      </c>
      <c r="JY242" s="684">
        <f t="shared" si="198"/>
        <v>0</v>
      </c>
      <c r="JZ242" s="684">
        <f t="shared" si="198"/>
        <v>0</v>
      </c>
      <c r="KA242" s="684">
        <f t="shared" si="198"/>
        <v>63</v>
      </c>
      <c r="KB242" s="684">
        <f t="shared" si="198"/>
        <v>43</v>
      </c>
      <c r="KC242" s="684">
        <f t="shared" si="198"/>
        <v>49</v>
      </c>
      <c r="KD242" s="684">
        <f>SUM(KD235:KD240)</f>
        <v>64</v>
      </c>
      <c r="KE242" s="684">
        <f t="shared" si="198"/>
        <v>38</v>
      </c>
      <c r="KF242" s="684">
        <f t="shared" si="198"/>
        <v>0</v>
      </c>
      <c r="KG242" s="684">
        <f t="shared" ref="KG242:LL242" si="199">SUM(KG235:KG240)</f>
        <v>37</v>
      </c>
      <c r="KH242" s="684">
        <f t="shared" si="199"/>
        <v>52</v>
      </c>
      <c r="KI242" s="684">
        <f t="shared" si="199"/>
        <v>81</v>
      </c>
      <c r="KJ242" s="684">
        <f t="shared" si="199"/>
        <v>83</v>
      </c>
      <c r="KK242" s="684">
        <f t="shared" si="199"/>
        <v>98</v>
      </c>
      <c r="KL242" s="684">
        <f t="shared" si="199"/>
        <v>80</v>
      </c>
      <c r="KM242" s="684">
        <f t="shared" si="199"/>
        <v>0</v>
      </c>
      <c r="KN242" s="684">
        <f t="shared" si="199"/>
        <v>81</v>
      </c>
      <c r="KO242" s="684">
        <f t="shared" si="199"/>
        <v>63</v>
      </c>
      <c r="KP242" s="684">
        <f t="shared" si="199"/>
        <v>61</v>
      </c>
      <c r="KQ242" s="684">
        <f t="shared" si="199"/>
        <v>65</v>
      </c>
      <c r="KR242" s="684">
        <f t="shared" si="199"/>
        <v>43</v>
      </c>
      <c r="KS242" s="684">
        <f t="shared" si="199"/>
        <v>0</v>
      </c>
      <c r="KT242" s="684">
        <f t="shared" si="199"/>
        <v>0</v>
      </c>
      <c r="KU242" s="684">
        <f t="shared" si="199"/>
        <v>0</v>
      </c>
      <c r="KV242" s="684">
        <f t="shared" si="199"/>
        <v>64</v>
      </c>
      <c r="KW242" s="684">
        <f t="shared" si="199"/>
        <v>68</v>
      </c>
      <c r="KX242" s="684">
        <f t="shared" si="199"/>
        <v>76</v>
      </c>
      <c r="KY242" s="684">
        <f t="shared" si="199"/>
        <v>78</v>
      </c>
      <c r="KZ242" s="684">
        <f t="shared" si="199"/>
        <v>17</v>
      </c>
      <c r="LA242" s="687">
        <f t="shared" si="199"/>
        <v>0</v>
      </c>
      <c r="LB242" s="686">
        <f t="shared" si="199"/>
        <v>53</v>
      </c>
      <c r="LC242" s="684">
        <f t="shared" si="199"/>
        <v>42</v>
      </c>
      <c r="LD242" s="684">
        <f t="shared" si="199"/>
        <v>46</v>
      </c>
      <c r="LE242" s="684">
        <f t="shared" si="199"/>
        <v>72</v>
      </c>
      <c r="LF242" s="684">
        <f t="shared" si="199"/>
        <v>55</v>
      </c>
      <c r="LG242" s="684">
        <f t="shared" si="199"/>
        <v>12</v>
      </c>
      <c r="LH242" s="684">
        <f t="shared" si="199"/>
        <v>0</v>
      </c>
      <c r="LI242" s="684">
        <f t="shared" si="199"/>
        <v>89</v>
      </c>
      <c r="LJ242" s="684">
        <f t="shared" si="199"/>
        <v>82</v>
      </c>
      <c r="LK242" s="684">
        <f t="shared" si="199"/>
        <v>68</v>
      </c>
      <c r="LL242" s="684">
        <f t="shared" si="199"/>
        <v>79</v>
      </c>
      <c r="LM242" s="684">
        <f t="shared" ref="LM242:NU242" si="200">SUM(LM235:LM240)</f>
        <v>73</v>
      </c>
      <c r="LN242" s="684">
        <f t="shared" si="200"/>
        <v>70</v>
      </c>
      <c r="LO242" s="684">
        <f t="shared" si="200"/>
        <v>0</v>
      </c>
      <c r="LP242" s="684">
        <f t="shared" si="200"/>
        <v>36</v>
      </c>
      <c r="LQ242" s="684">
        <f t="shared" si="200"/>
        <v>81</v>
      </c>
      <c r="LR242" s="684">
        <f t="shared" si="200"/>
        <v>78</v>
      </c>
      <c r="LS242" s="684">
        <f t="shared" si="200"/>
        <v>77</v>
      </c>
      <c r="LT242" s="684">
        <f t="shared" si="200"/>
        <v>103</v>
      </c>
      <c r="LU242" s="684">
        <f t="shared" si="200"/>
        <v>19</v>
      </c>
      <c r="LV242" s="684">
        <f t="shared" si="200"/>
        <v>0</v>
      </c>
      <c r="LW242" s="684">
        <f t="shared" si="200"/>
        <v>100</v>
      </c>
      <c r="LX242" s="684">
        <f t="shared" si="200"/>
        <v>78</v>
      </c>
      <c r="LY242" s="684">
        <f t="shared" si="200"/>
        <v>52</v>
      </c>
      <c r="LZ242" s="684">
        <f t="shared" si="200"/>
        <v>60</v>
      </c>
      <c r="MA242" s="684">
        <f t="shared" si="200"/>
        <v>55</v>
      </c>
      <c r="MB242" s="684">
        <f t="shared" si="200"/>
        <v>10</v>
      </c>
      <c r="MC242" s="684">
        <f t="shared" si="200"/>
        <v>0</v>
      </c>
      <c r="MD242" s="684">
        <f t="shared" si="200"/>
        <v>58</v>
      </c>
      <c r="ME242" s="684">
        <f t="shared" si="200"/>
        <v>46</v>
      </c>
      <c r="MF242" s="687">
        <f t="shared" si="200"/>
        <v>37</v>
      </c>
      <c r="MG242" s="686">
        <f t="shared" si="200"/>
        <v>31</v>
      </c>
      <c r="MH242" s="684">
        <f t="shared" si="200"/>
        <v>35</v>
      </c>
      <c r="MI242" s="684">
        <f t="shared" si="200"/>
        <v>4</v>
      </c>
      <c r="MJ242" s="684">
        <f t="shared" si="200"/>
        <v>0</v>
      </c>
      <c r="MK242" s="684">
        <f t="shared" si="200"/>
        <v>58</v>
      </c>
      <c r="ML242" s="684">
        <f t="shared" si="200"/>
        <v>60</v>
      </c>
      <c r="MM242" s="684">
        <f t="shared" si="200"/>
        <v>40</v>
      </c>
      <c r="MN242" s="684">
        <f t="shared" si="200"/>
        <v>56</v>
      </c>
      <c r="MO242" s="684">
        <f t="shared" si="200"/>
        <v>72</v>
      </c>
      <c r="MP242" s="684">
        <f t="shared" si="200"/>
        <v>15</v>
      </c>
      <c r="MQ242" s="684">
        <f t="shared" si="200"/>
        <v>0</v>
      </c>
      <c r="MR242" s="684">
        <f t="shared" si="200"/>
        <v>61</v>
      </c>
      <c r="MS242" s="684">
        <f t="shared" si="200"/>
        <v>63</v>
      </c>
      <c r="MT242" s="684">
        <f t="shared" si="200"/>
        <v>42</v>
      </c>
      <c r="MU242" s="684">
        <f t="shared" si="200"/>
        <v>39</v>
      </c>
      <c r="MV242" s="684">
        <f t="shared" si="200"/>
        <v>42</v>
      </c>
      <c r="MW242" s="684">
        <f t="shared" si="200"/>
        <v>12</v>
      </c>
      <c r="MX242" s="684">
        <f t="shared" si="200"/>
        <v>0</v>
      </c>
      <c r="MY242" s="684">
        <f t="shared" si="200"/>
        <v>40</v>
      </c>
      <c r="MZ242" s="684">
        <f t="shared" si="200"/>
        <v>35</v>
      </c>
      <c r="NA242" s="684">
        <f t="shared" si="200"/>
        <v>36</v>
      </c>
      <c r="NB242" s="684">
        <f t="shared" si="200"/>
        <v>63</v>
      </c>
      <c r="NC242" s="684">
        <f t="shared" si="200"/>
        <v>22</v>
      </c>
      <c r="ND242" s="684">
        <f t="shared" si="200"/>
        <v>4</v>
      </c>
      <c r="NE242" s="684">
        <f t="shared" si="200"/>
        <v>0</v>
      </c>
      <c r="NF242" s="684">
        <f t="shared" si="200"/>
        <v>16</v>
      </c>
      <c r="NG242" s="684">
        <f t="shared" si="200"/>
        <v>22</v>
      </c>
      <c r="NH242" s="684">
        <f t="shared" si="200"/>
        <v>22</v>
      </c>
      <c r="NI242" s="684">
        <f t="shared" si="200"/>
        <v>26</v>
      </c>
      <c r="NJ242" s="687">
        <f t="shared" si="200"/>
        <v>16</v>
      </c>
      <c r="NK242" s="686">
        <f t="shared" si="200"/>
        <v>12</v>
      </c>
      <c r="NL242" s="684">
        <f t="shared" si="200"/>
        <v>0</v>
      </c>
      <c r="NM242" s="684">
        <f t="shared" si="200"/>
        <v>17</v>
      </c>
      <c r="NN242" s="684">
        <f t="shared" si="200"/>
        <v>48</v>
      </c>
      <c r="NO242" s="684">
        <f t="shared" si="200"/>
        <v>46</v>
      </c>
      <c r="NP242" s="684">
        <f t="shared" si="200"/>
        <v>25</v>
      </c>
      <c r="NQ242" s="684">
        <f t="shared" si="200"/>
        <v>20</v>
      </c>
      <c r="NR242" s="684">
        <f t="shared" si="200"/>
        <v>3</v>
      </c>
      <c r="NS242" s="684">
        <f t="shared" si="200"/>
        <v>0</v>
      </c>
      <c r="NT242" s="684">
        <f t="shared" si="200"/>
        <v>0</v>
      </c>
      <c r="NU242" s="684">
        <f t="shared" si="200"/>
        <v>0</v>
      </c>
      <c r="NV242" s="684">
        <f t="shared" ref="NV242:QG242" si="201">SUM(NV235:NV240)</f>
        <v>0</v>
      </c>
      <c r="NW242" s="684">
        <f t="shared" si="201"/>
        <v>0</v>
      </c>
      <c r="NX242" s="684">
        <f t="shared" si="201"/>
        <v>0</v>
      </c>
      <c r="NY242" s="684">
        <f t="shared" si="201"/>
        <v>0</v>
      </c>
      <c r="NZ242" s="684">
        <f t="shared" si="201"/>
        <v>0</v>
      </c>
      <c r="OA242" s="684">
        <f t="shared" si="201"/>
        <v>4</v>
      </c>
      <c r="OB242" s="684">
        <f t="shared" si="201"/>
        <v>55.5</v>
      </c>
      <c r="OC242" s="684">
        <f t="shared" si="201"/>
        <v>27</v>
      </c>
      <c r="OD242" s="684">
        <f t="shared" si="201"/>
        <v>34</v>
      </c>
      <c r="OE242" s="684">
        <f t="shared" si="201"/>
        <v>27</v>
      </c>
      <c r="OF242" s="684">
        <f t="shared" si="201"/>
        <v>27</v>
      </c>
      <c r="OG242" s="684">
        <f t="shared" si="201"/>
        <v>0</v>
      </c>
      <c r="OH242" s="684">
        <f t="shared" si="201"/>
        <v>0</v>
      </c>
      <c r="OI242" s="684">
        <f t="shared" si="201"/>
        <v>45</v>
      </c>
      <c r="OJ242" s="684">
        <f t="shared" si="201"/>
        <v>46</v>
      </c>
      <c r="OK242" s="684">
        <f t="shared" si="201"/>
        <v>25</v>
      </c>
      <c r="OL242" s="684">
        <f t="shared" si="201"/>
        <v>41</v>
      </c>
      <c r="OM242" s="684">
        <f t="shared" si="201"/>
        <v>35</v>
      </c>
      <c r="ON242" s="684">
        <f t="shared" si="201"/>
        <v>0</v>
      </c>
      <c r="OO242" s="687">
        <f t="shared" si="201"/>
        <v>36</v>
      </c>
      <c r="OP242" s="688">
        <f t="shared" si="201"/>
        <v>39</v>
      </c>
      <c r="OQ242" s="684">
        <f t="shared" si="201"/>
        <v>36</v>
      </c>
      <c r="OR242" s="684">
        <f t="shared" si="201"/>
        <v>30</v>
      </c>
      <c r="OS242" s="684">
        <f t="shared" si="201"/>
        <v>22</v>
      </c>
      <c r="OT242" s="684">
        <f t="shared" si="201"/>
        <v>0</v>
      </c>
      <c r="OU242" s="684">
        <f t="shared" si="201"/>
        <v>0</v>
      </c>
      <c r="OV242" s="684">
        <f t="shared" si="201"/>
        <v>34</v>
      </c>
      <c r="OW242" s="684">
        <f t="shared" si="201"/>
        <v>28</v>
      </c>
      <c r="OX242" s="684">
        <f t="shared" si="201"/>
        <v>26</v>
      </c>
      <c r="OY242" s="684">
        <f t="shared" si="201"/>
        <v>30</v>
      </c>
      <c r="OZ242" s="684">
        <f t="shared" si="201"/>
        <v>30</v>
      </c>
      <c r="PA242" s="684">
        <f t="shared" si="201"/>
        <v>0</v>
      </c>
      <c r="PB242" s="684">
        <f t="shared" si="201"/>
        <v>0</v>
      </c>
      <c r="PC242" s="684">
        <f t="shared" si="201"/>
        <v>29</v>
      </c>
      <c r="PD242" s="684">
        <f t="shared" si="201"/>
        <v>25</v>
      </c>
      <c r="PE242" s="684">
        <f t="shared" si="201"/>
        <v>6</v>
      </c>
      <c r="PF242" s="684">
        <f t="shared" si="201"/>
        <v>0</v>
      </c>
      <c r="PG242" s="684">
        <f t="shared" si="201"/>
        <v>0</v>
      </c>
      <c r="PH242" s="684">
        <f t="shared" si="201"/>
        <v>0</v>
      </c>
      <c r="PI242" s="684">
        <f t="shared" si="201"/>
        <v>0</v>
      </c>
      <c r="PJ242" s="684">
        <f t="shared" si="201"/>
        <v>0</v>
      </c>
      <c r="PK242" s="684">
        <f t="shared" si="201"/>
        <v>0</v>
      </c>
      <c r="PL242" s="684">
        <f t="shared" si="201"/>
        <v>0</v>
      </c>
      <c r="PM242" s="684">
        <f t="shared" si="201"/>
        <v>5</v>
      </c>
      <c r="PN242" s="684">
        <f t="shared" si="201"/>
        <v>6</v>
      </c>
      <c r="PO242" s="684">
        <f t="shared" si="201"/>
        <v>0</v>
      </c>
      <c r="PP242" s="684">
        <f t="shared" si="201"/>
        <v>0</v>
      </c>
      <c r="PQ242" s="684">
        <f t="shared" si="201"/>
        <v>12</v>
      </c>
      <c r="PR242" s="684">
        <f t="shared" si="201"/>
        <v>12</v>
      </c>
      <c r="PS242" s="684">
        <f t="shared" si="201"/>
        <v>25</v>
      </c>
      <c r="PT242" s="687">
        <f t="shared" si="201"/>
        <v>56</v>
      </c>
      <c r="PU242" s="686">
        <f t="shared" si="201"/>
        <v>57</v>
      </c>
      <c r="PV242" s="684">
        <f t="shared" si="201"/>
        <v>4</v>
      </c>
      <c r="PW242" s="684">
        <f t="shared" si="201"/>
        <v>0</v>
      </c>
      <c r="PX242" s="684">
        <f t="shared" si="201"/>
        <v>0</v>
      </c>
      <c r="PY242" s="684">
        <f t="shared" si="201"/>
        <v>70</v>
      </c>
      <c r="PZ242" s="684">
        <f t="shared" si="201"/>
        <v>54</v>
      </c>
      <c r="QA242" s="684">
        <f t="shared" si="201"/>
        <v>59</v>
      </c>
      <c r="QB242" s="684">
        <f t="shared" si="201"/>
        <v>48</v>
      </c>
      <c r="QC242" s="684">
        <f t="shared" si="201"/>
        <v>43</v>
      </c>
      <c r="QD242" s="684">
        <f t="shared" si="201"/>
        <v>0</v>
      </c>
      <c r="QE242" s="684">
        <f t="shared" si="201"/>
        <v>44</v>
      </c>
      <c r="QF242" s="684">
        <f t="shared" si="201"/>
        <v>35</v>
      </c>
      <c r="QG242" s="684">
        <f t="shared" si="201"/>
        <v>51</v>
      </c>
      <c r="QH242" s="684">
        <f t="shared" ref="QH242:RG242" si="202">SUM(QH235:QH240)</f>
        <v>11</v>
      </c>
      <c r="QI242" s="684">
        <f t="shared" si="202"/>
        <v>31</v>
      </c>
      <c r="QJ242" s="684">
        <f t="shared" si="202"/>
        <v>16</v>
      </c>
      <c r="QK242" s="684">
        <f t="shared" si="202"/>
        <v>0</v>
      </c>
      <c r="QL242" s="684">
        <f t="shared" si="202"/>
        <v>44</v>
      </c>
      <c r="QM242" s="684">
        <f t="shared" si="202"/>
        <v>50</v>
      </c>
      <c r="QN242" s="684">
        <f t="shared" si="202"/>
        <v>51</v>
      </c>
      <c r="QO242" s="684">
        <f t="shared" si="202"/>
        <v>81</v>
      </c>
      <c r="QP242" s="684">
        <f t="shared" si="202"/>
        <v>73</v>
      </c>
      <c r="QQ242" s="684">
        <f t="shared" si="202"/>
        <v>0</v>
      </c>
      <c r="QR242" s="684">
        <f t="shared" si="202"/>
        <v>0</v>
      </c>
      <c r="QS242" s="684">
        <f t="shared" si="202"/>
        <v>88</v>
      </c>
      <c r="QT242" s="684">
        <f t="shared" si="202"/>
        <v>63</v>
      </c>
      <c r="QU242" s="684">
        <f t="shared" si="202"/>
        <v>67</v>
      </c>
      <c r="QV242" s="687">
        <f t="shared" si="202"/>
        <v>7</v>
      </c>
      <c r="QW242" s="688">
        <f t="shared" si="202"/>
        <v>62</v>
      </c>
      <c r="QX242" s="684">
        <f t="shared" si="202"/>
        <v>67</v>
      </c>
      <c r="QY242" s="684">
        <f t="shared" si="202"/>
        <v>0</v>
      </c>
      <c r="QZ242" s="684">
        <f t="shared" si="202"/>
        <v>72</v>
      </c>
      <c r="RA242" s="684">
        <f t="shared" si="202"/>
        <v>74</v>
      </c>
      <c r="RB242" s="684">
        <f t="shared" si="202"/>
        <v>58</v>
      </c>
      <c r="RC242" s="684">
        <v>61</v>
      </c>
      <c r="RD242" s="684">
        <v>46</v>
      </c>
      <c r="RE242" s="684">
        <v>49</v>
      </c>
      <c r="RF242" s="684">
        <v>0</v>
      </c>
      <c r="RG242" s="684">
        <f t="shared" si="202"/>
        <v>82</v>
      </c>
      <c r="RH242" s="684">
        <f t="shared" ref="RH242:TP242" si="203">SUM(RH235:RH240)</f>
        <v>97</v>
      </c>
      <c r="RI242" s="684">
        <f t="shared" si="203"/>
        <v>74</v>
      </c>
      <c r="RJ242" s="684">
        <f t="shared" si="203"/>
        <v>67</v>
      </c>
      <c r="RK242" s="684">
        <f t="shared" si="203"/>
        <v>63</v>
      </c>
      <c r="RL242" s="684">
        <f t="shared" si="203"/>
        <v>0</v>
      </c>
      <c r="RM242" s="684">
        <f t="shared" si="203"/>
        <v>0</v>
      </c>
      <c r="RN242" s="684">
        <f t="shared" si="203"/>
        <v>48</v>
      </c>
      <c r="RO242" s="684">
        <f t="shared" si="203"/>
        <v>60</v>
      </c>
      <c r="RP242" s="684">
        <f t="shared" si="203"/>
        <v>45</v>
      </c>
      <c r="RQ242" s="684">
        <f t="shared" si="203"/>
        <v>41</v>
      </c>
      <c r="RR242" s="684">
        <f t="shared" si="203"/>
        <v>48</v>
      </c>
      <c r="RS242" s="684">
        <f t="shared" si="203"/>
        <v>0</v>
      </c>
      <c r="RT242" s="684">
        <f t="shared" si="203"/>
        <v>0</v>
      </c>
      <c r="RU242" s="684">
        <f t="shared" si="203"/>
        <v>52</v>
      </c>
      <c r="RV242" s="684">
        <f t="shared" si="203"/>
        <v>42</v>
      </c>
      <c r="RW242" s="684">
        <f t="shared" si="203"/>
        <v>43</v>
      </c>
      <c r="RX242" s="684">
        <f t="shared" si="203"/>
        <v>31</v>
      </c>
      <c r="RY242" s="684">
        <f t="shared" si="203"/>
        <v>26</v>
      </c>
      <c r="RZ242" s="684">
        <f t="shared" si="203"/>
        <v>0</v>
      </c>
      <c r="SA242" s="684">
        <f t="shared" si="203"/>
        <v>0</v>
      </c>
      <c r="SB242" s="684">
        <f t="shared" si="203"/>
        <v>35</v>
      </c>
      <c r="SC242" s="684">
        <f t="shared" si="203"/>
        <v>22</v>
      </c>
      <c r="SD242" s="684">
        <f t="shared" si="203"/>
        <v>34</v>
      </c>
      <c r="SE242" s="684">
        <f t="shared" si="203"/>
        <v>35</v>
      </c>
      <c r="SF242" s="684">
        <f t="shared" si="203"/>
        <v>24</v>
      </c>
      <c r="SG242" s="684">
        <f t="shared" si="203"/>
        <v>22</v>
      </c>
      <c r="SH242" s="684">
        <f t="shared" si="203"/>
        <v>0</v>
      </c>
      <c r="SI242" s="684">
        <f t="shared" si="203"/>
        <v>18</v>
      </c>
      <c r="SJ242" s="684">
        <f t="shared" si="203"/>
        <v>0</v>
      </c>
      <c r="SK242" s="684">
        <f t="shared" si="203"/>
        <v>24</v>
      </c>
      <c r="SL242" s="684">
        <f t="shared" si="203"/>
        <v>24</v>
      </c>
      <c r="SM242" s="684">
        <f t="shared" si="203"/>
        <v>5</v>
      </c>
      <c r="SN242" s="684">
        <f t="shared" si="203"/>
        <v>0</v>
      </c>
      <c r="SO242" s="684">
        <f t="shared" si="203"/>
        <v>0</v>
      </c>
      <c r="SP242" s="684">
        <f t="shared" si="203"/>
        <v>0</v>
      </c>
      <c r="SQ242" s="684">
        <f t="shared" si="203"/>
        <v>0</v>
      </c>
      <c r="SR242" s="684">
        <f t="shared" si="203"/>
        <v>16</v>
      </c>
      <c r="SS242" s="684">
        <f t="shared" si="203"/>
        <v>36</v>
      </c>
      <c r="ST242" s="684">
        <f t="shared" si="203"/>
        <v>39</v>
      </c>
      <c r="SU242" s="684">
        <f t="shared" si="203"/>
        <v>25</v>
      </c>
      <c r="SV242" s="684">
        <f t="shared" si="203"/>
        <v>0</v>
      </c>
      <c r="SW242" s="684">
        <f t="shared" si="203"/>
        <v>25</v>
      </c>
      <c r="SX242" s="684">
        <f t="shared" si="203"/>
        <v>21</v>
      </c>
      <c r="SY242" s="684">
        <f t="shared" si="203"/>
        <v>24</v>
      </c>
      <c r="SZ242" s="684">
        <f t="shared" si="203"/>
        <v>18</v>
      </c>
      <c r="TA242" s="684">
        <f t="shared" si="203"/>
        <v>15</v>
      </c>
      <c r="TB242" s="684">
        <f t="shared" si="203"/>
        <v>11</v>
      </c>
      <c r="TC242" s="684">
        <f t="shared" si="203"/>
        <v>0</v>
      </c>
      <c r="TD242" s="684">
        <f t="shared" si="203"/>
        <v>24</v>
      </c>
      <c r="TE242" s="684">
        <f t="shared" si="203"/>
        <v>29</v>
      </c>
      <c r="TF242" s="684">
        <f t="shared" si="203"/>
        <v>34</v>
      </c>
      <c r="TG242" s="684">
        <f t="shared" si="203"/>
        <v>38</v>
      </c>
      <c r="TH242" s="684">
        <f t="shared" si="203"/>
        <v>30</v>
      </c>
      <c r="TI242" s="684">
        <f t="shared" si="203"/>
        <v>0</v>
      </c>
      <c r="TJ242" s="684">
        <f t="shared" si="203"/>
        <v>0</v>
      </c>
      <c r="TK242" s="684">
        <f t="shared" si="203"/>
        <v>53</v>
      </c>
      <c r="TL242" s="684">
        <f t="shared" si="203"/>
        <v>56</v>
      </c>
      <c r="TM242" s="684">
        <f t="shared" si="203"/>
        <v>52</v>
      </c>
      <c r="TN242" s="684">
        <f t="shared" si="203"/>
        <v>25</v>
      </c>
      <c r="TO242" s="684">
        <f t="shared" si="203"/>
        <v>36</v>
      </c>
      <c r="TP242" s="684">
        <f t="shared" si="203"/>
        <v>0</v>
      </c>
      <c r="TQ242" s="684">
        <f t="shared" ref="TQ242:WB242" si="204">SUM(TQ235:TQ240)</f>
        <v>0</v>
      </c>
      <c r="TR242" s="684">
        <f t="shared" si="204"/>
        <v>36</v>
      </c>
      <c r="TS242" s="684">
        <f t="shared" si="204"/>
        <v>19</v>
      </c>
      <c r="TT242" s="684">
        <f t="shared" si="204"/>
        <v>38</v>
      </c>
      <c r="TU242" s="684">
        <f t="shared" si="204"/>
        <v>29</v>
      </c>
      <c r="TV242" s="684">
        <f t="shared" si="204"/>
        <v>10</v>
      </c>
      <c r="TW242" s="684">
        <f t="shared" si="204"/>
        <v>4</v>
      </c>
      <c r="TX242" s="684">
        <f t="shared" si="204"/>
        <v>0</v>
      </c>
      <c r="TY242" s="684">
        <f t="shared" si="204"/>
        <v>4</v>
      </c>
      <c r="TZ242" s="684">
        <f t="shared" si="204"/>
        <v>6</v>
      </c>
      <c r="UA242" s="684">
        <f t="shared" si="204"/>
        <v>19</v>
      </c>
      <c r="UB242" s="684">
        <f t="shared" si="204"/>
        <v>31</v>
      </c>
      <c r="UC242" s="684">
        <f t="shared" si="204"/>
        <v>30</v>
      </c>
      <c r="UD242" s="684">
        <f t="shared" si="204"/>
        <v>0</v>
      </c>
      <c r="UE242" s="684">
        <f t="shared" si="204"/>
        <v>0</v>
      </c>
      <c r="UF242" s="684">
        <f t="shared" si="204"/>
        <v>45</v>
      </c>
      <c r="UG242" s="684">
        <f t="shared" si="204"/>
        <v>54</v>
      </c>
      <c r="UH242" s="684">
        <f t="shared" si="204"/>
        <v>45</v>
      </c>
      <c r="UI242" s="684">
        <f t="shared" si="204"/>
        <v>49</v>
      </c>
      <c r="UJ242" s="684">
        <f t="shared" si="204"/>
        <v>39</v>
      </c>
      <c r="UK242" s="684">
        <f t="shared" si="204"/>
        <v>0</v>
      </c>
      <c r="UL242" s="684">
        <f t="shared" si="204"/>
        <v>0</v>
      </c>
      <c r="UM242" s="684">
        <f t="shared" si="204"/>
        <v>42</v>
      </c>
      <c r="UN242" s="684">
        <f t="shared" si="204"/>
        <v>89</v>
      </c>
      <c r="UO242" s="684">
        <f t="shared" si="204"/>
        <v>62</v>
      </c>
      <c r="UP242" s="684">
        <f t="shared" si="204"/>
        <v>88</v>
      </c>
      <c r="UQ242" s="684">
        <f t="shared" si="204"/>
        <v>70</v>
      </c>
      <c r="UR242" s="684">
        <f t="shared" si="204"/>
        <v>24</v>
      </c>
      <c r="US242" s="684">
        <f t="shared" si="204"/>
        <v>0</v>
      </c>
      <c r="UT242" s="684">
        <f t="shared" si="204"/>
        <v>59</v>
      </c>
      <c r="UU242" s="684">
        <f t="shared" si="204"/>
        <v>58</v>
      </c>
      <c r="UV242" s="684">
        <f t="shared" si="204"/>
        <v>43</v>
      </c>
      <c r="UW242" s="684">
        <f t="shared" si="204"/>
        <v>70</v>
      </c>
      <c r="UX242" s="684">
        <f t="shared" si="204"/>
        <v>76</v>
      </c>
      <c r="UY242" s="684">
        <f t="shared" si="204"/>
        <v>51</v>
      </c>
      <c r="UZ242" s="684">
        <f t="shared" si="204"/>
        <v>0</v>
      </c>
      <c r="VA242" s="684">
        <f t="shared" si="204"/>
        <v>44</v>
      </c>
      <c r="VB242" s="684">
        <f t="shared" si="204"/>
        <v>47</v>
      </c>
      <c r="VC242" s="684">
        <f t="shared" si="204"/>
        <v>41</v>
      </c>
      <c r="VD242" s="684">
        <f t="shared" si="204"/>
        <v>37</v>
      </c>
      <c r="VE242" s="684">
        <f t="shared" si="204"/>
        <v>63</v>
      </c>
      <c r="VF242" s="684">
        <f t="shared" si="204"/>
        <v>0</v>
      </c>
      <c r="VG242" s="684">
        <f t="shared" si="204"/>
        <v>0</v>
      </c>
      <c r="VH242" s="684">
        <f t="shared" si="204"/>
        <v>47</v>
      </c>
      <c r="VI242" s="684">
        <f t="shared" si="204"/>
        <v>58</v>
      </c>
      <c r="VJ242" s="689">
        <f t="shared" si="204"/>
        <v>64</v>
      </c>
      <c r="VK242" s="684">
        <f t="shared" si="204"/>
        <v>64</v>
      </c>
      <c r="VL242" s="684">
        <f t="shared" si="204"/>
        <v>63</v>
      </c>
      <c r="VM242" s="684">
        <f t="shared" si="204"/>
        <v>20</v>
      </c>
      <c r="VN242" s="684">
        <f t="shared" si="204"/>
        <v>0</v>
      </c>
      <c r="VO242" s="684">
        <f t="shared" si="204"/>
        <v>8</v>
      </c>
      <c r="VP242" s="684">
        <f t="shared" si="204"/>
        <v>66</v>
      </c>
      <c r="VQ242" s="684">
        <f t="shared" si="204"/>
        <v>54</v>
      </c>
      <c r="VR242" s="684">
        <f t="shared" si="204"/>
        <v>72</v>
      </c>
      <c r="VS242" s="684">
        <f t="shared" si="204"/>
        <v>79</v>
      </c>
      <c r="VT242" s="684">
        <f t="shared" si="204"/>
        <v>66</v>
      </c>
      <c r="VU242" s="684">
        <f t="shared" si="204"/>
        <v>30</v>
      </c>
      <c r="VV242" s="684">
        <f t="shared" si="204"/>
        <v>65</v>
      </c>
      <c r="VW242" s="684">
        <f t="shared" si="204"/>
        <v>63</v>
      </c>
      <c r="VX242" s="689">
        <f t="shared" si="204"/>
        <v>35</v>
      </c>
      <c r="VY242" s="684">
        <f t="shared" si="204"/>
        <v>47</v>
      </c>
      <c r="VZ242" s="684">
        <f t="shared" si="204"/>
        <v>39</v>
      </c>
      <c r="WA242" s="684">
        <f t="shared" si="204"/>
        <v>19</v>
      </c>
      <c r="WB242" s="684">
        <f t="shared" si="204"/>
        <v>0</v>
      </c>
      <c r="WC242" s="684">
        <f t="shared" ref="WC242:XD242" si="205">SUM(WC235:WC240)</f>
        <v>37</v>
      </c>
      <c r="WD242" s="684">
        <f t="shared" si="205"/>
        <v>59</v>
      </c>
      <c r="WE242" s="684">
        <f t="shared" si="205"/>
        <v>76</v>
      </c>
      <c r="WF242" s="684">
        <f t="shared" si="205"/>
        <v>68</v>
      </c>
      <c r="WG242" s="684">
        <f t="shared" si="205"/>
        <v>66</v>
      </c>
      <c r="WH242" s="684">
        <f t="shared" si="205"/>
        <v>63</v>
      </c>
      <c r="WI242" s="684">
        <f t="shared" si="205"/>
        <v>0</v>
      </c>
      <c r="WJ242" s="684">
        <f t="shared" si="205"/>
        <v>0</v>
      </c>
      <c r="WK242" s="684">
        <f t="shared" si="205"/>
        <v>22</v>
      </c>
      <c r="WL242" s="684">
        <f t="shared" si="205"/>
        <v>0</v>
      </c>
      <c r="WM242" s="684">
        <f t="shared" si="205"/>
        <v>0</v>
      </c>
      <c r="WN242" s="684">
        <f t="shared" si="205"/>
        <v>0</v>
      </c>
      <c r="WO242" s="684">
        <f t="shared" si="205"/>
        <v>0</v>
      </c>
      <c r="WP242" s="684">
        <f t="shared" si="205"/>
        <v>0</v>
      </c>
      <c r="WQ242" s="684">
        <f t="shared" si="205"/>
        <v>57</v>
      </c>
      <c r="WR242" s="684">
        <f t="shared" si="205"/>
        <v>59</v>
      </c>
      <c r="WS242" s="684">
        <f t="shared" si="205"/>
        <v>52</v>
      </c>
      <c r="WT242" s="684">
        <f t="shared" si="205"/>
        <v>60</v>
      </c>
      <c r="WU242" s="684">
        <f t="shared" si="205"/>
        <v>76</v>
      </c>
      <c r="WV242" s="684">
        <f t="shared" si="205"/>
        <v>1</v>
      </c>
      <c r="WW242" s="684">
        <f t="shared" si="205"/>
        <v>0</v>
      </c>
      <c r="WX242" s="684">
        <f t="shared" si="205"/>
        <v>72</v>
      </c>
      <c r="WY242" s="684">
        <f t="shared" si="205"/>
        <v>95</v>
      </c>
      <c r="WZ242" s="684">
        <f t="shared" si="205"/>
        <v>53</v>
      </c>
      <c r="XA242" s="684">
        <f t="shared" si="205"/>
        <v>51</v>
      </c>
      <c r="XB242" s="684">
        <f t="shared" si="205"/>
        <v>50</v>
      </c>
      <c r="XC242" s="684">
        <f t="shared" si="205"/>
        <v>0</v>
      </c>
      <c r="XD242" s="684">
        <f t="shared" si="205"/>
        <v>0</v>
      </c>
      <c r="XE242" s="684">
        <f t="shared" ref="XE242:ZP242" si="206">SUM(XE235:XE240)</f>
        <v>45</v>
      </c>
      <c r="XF242" s="684">
        <f t="shared" si="206"/>
        <v>62</v>
      </c>
      <c r="XG242" s="684">
        <f t="shared" si="206"/>
        <v>58</v>
      </c>
      <c r="XH242" s="684">
        <f t="shared" si="206"/>
        <v>65</v>
      </c>
      <c r="XI242" s="684">
        <f t="shared" si="206"/>
        <v>60</v>
      </c>
      <c r="XJ242" s="684">
        <f t="shared" si="206"/>
        <v>0</v>
      </c>
      <c r="XK242" s="684">
        <f t="shared" si="206"/>
        <v>0</v>
      </c>
      <c r="XL242" s="684">
        <f t="shared" si="206"/>
        <v>80</v>
      </c>
      <c r="XM242" s="684">
        <f t="shared" si="206"/>
        <v>73</v>
      </c>
      <c r="XN242" s="684">
        <f t="shared" si="206"/>
        <v>60</v>
      </c>
      <c r="XO242" s="684">
        <f t="shared" si="206"/>
        <v>54</v>
      </c>
      <c r="XP242" s="684">
        <f t="shared" si="206"/>
        <v>57</v>
      </c>
      <c r="XQ242" s="684">
        <f t="shared" si="206"/>
        <v>0</v>
      </c>
      <c r="XR242" s="684">
        <f t="shared" si="206"/>
        <v>0</v>
      </c>
      <c r="XS242" s="684">
        <f t="shared" si="206"/>
        <v>0</v>
      </c>
      <c r="XT242" s="684">
        <f t="shared" si="206"/>
        <v>56</v>
      </c>
      <c r="XU242" s="684">
        <f t="shared" si="206"/>
        <v>77</v>
      </c>
      <c r="XV242" s="684">
        <f t="shared" si="206"/>
        <v>67</v>
      </c>
      <c r="XW242" s="684">
        <f t="shared" si="206"/>
        <v>52</v>
      </c>
      <c r="XX242" s="684">
        <f t="shared" si="206"/>
        <v>4</v>
      </c>
      <c r="XY242" s="690">
        <f t="shared" si="206"/>
        <v>0</v>
      </c>
      <c r="XZ242" s="690">
        <f t="shared" si="206"/>
        <v>36</v>
      </c>
      <c r="YA242" s="690">
        <f t="shared" si="206"/>
        <v>0</v>
      </c>
      <c r="YB242" s="690">
        <f t="shared" si="206"/>
        <v>34</v>
      </c>
      <c r="YC242" s="690">
        <f t="shared" si="206"/>
        <v>28</v>
      </c>
      <c r="YD242" s="690">
        <f>SUM(YD235:YD240)</f>
        <v>68</v>
      </c>
      <c r="YE242" s="690">
        <f t="shared" si="206"/>
        <v>0</v>
      </c>
      <c r="YF242" s="690">
        <f t="shared" si="206"/>
        <v>0</v>
      </c>
      <c r="YG242" s="690">
        <f t="shared" si="206"/>
        <v>65</v>
      </c>
      <c r="YH242" s="690">
        <f t="shared" si="206"/>
        <v>52</v>
      </c>
      <c r="YI242" s="690">
        <f t="shared" si="206"/>
        <v>41</v>
      </c>
      <c r="YJ242" s="690">
        <f t="shared" si="206"/>
        <v>43</v>
      </c>
      <c r="YK242" s="690">
        <f t="shared" si="206"/>
        <v>54</v>
      </c>
      <c r="YL242" s="690">
        <f t="shared" si="206"/>
        <v>43</v>
      </c>
      <c r="YM242" s="690">
        <f t="shared" si="206"/>
        <v>0</v>
      </c>
      <c r="YN242" s="690">
        <f t="shared" si="206"/>
        <v>34</v>
      </c>
      <c r="YO242" s="690">
        <f t="shared" si="206"/>
        <v>35</v>
      </c>
      <c r="YP242" s="690">
        <f t="shared" si="206"/>
        <v>34</v>
      </c>
      <c r="YQ242" s="690">
        <f t="shared" si="206"/>
        <v>16</v>
      </c>
      <c r="YR242" s="690">
        <f t="shared" si="206"/>
        <v>25</v>
      </c>
      <c r="YS242" s="690">
        <f t="shared" si="206"/>
        <v>0</v>
      </c>
      <c r="YT242" s="690">
        <f t="shared" si="206"/>
        <v>0</v>
      </c>
      <c r="YU242" s="690">
        <f t="shared" si="206"/>
        <v>0</v>
      </c>
      <c r="YV242" s="690">
        <f t="shared" si="206"/>
        <v>20</v>
      </c>
      <c r="YW242" s="690">
        <f t="shared" si="206"/>
        <v>20</v>
      </c>
      <c r="YX242" s="690">
        <f t="shared" si="206"/>
        <v>33</v>
      </c>
      <c r="YY242" s="690">
        <f t="shared" si="206"/>
        <v>37</v>
      </c>
      <c r="YZ242" s="690">
        <f t="shared" si="206"/>
        <v>0</v>
      </c>
      <c r="ZA242" s="690">
        <f t="shared" si="206"/>
        <v>0</v>
      </c>
      <c r="ZB242" s="690">
        <f t="shared" si="206"/>
        <v>39</v>
      </c>
      <c r="ZC242" s="690">
        <f t="shared" si="206"/>
        <v>12</v>
      </c>
      <c r="ZD242" s="690">
        <f t="shared" si="206"/>
        <v>23</v>
      </c>
      <c r="ZE242" s="690">
        <f t="shared" si="206"/>
        <v>31</v>
      </c>
      <c r="ZF242" s="690">
        <f t="shared" si="206"/>
        <v>7</v>
      </c>
      <c r="ZG242" s="690">
        <f t="shared" si="206"/>
        <v>0</v>
      </c>
      <c r="ZH242" s="690">
        <f t="shared" si="206"/>
        <v>0</v>
      </c>
      <c r="ZI242" s="690">
        <f t="shared" si="206"/>
        <v>12</v>
      </c>
      <c r="ZJ242" s="690">
        <f t="shared" si="206"/>
        <v>22</v>
      </c>
      <c r="ZK242" s="690">
        <f t="shared" si="206"/>
        <v>31</v>
      </c>
      <c r="ZL242" s="690">
        <f t="shared" si="206"/>
        <v>21</v>
      </c>
      <c r="ZM242" s="690">
        <f t="shared" si="206"/>
        <v>6</v>
      </c>
      <c r="ZN242" s="690">
        <f t="shared" si="206"/>
        <v>0</v>
      </c>
      <c r="ZO242" s="690">
        <f t="shared" si="206"/>
        <v>0</v>
      </c>
      <c r="ZP242" s="690">
        <f t="shared" si="206"/>
        <v>0</v>
      </c>
      <c r="ZQ242" s="690">
        <f t="shared" ref="ZQ242:ABV242" si="207">SUM(ZQ235:ZQ240)</f>
        <v>11</v>
      </c>
      <c r="ZR242" s="690">
        <f t="shared" si="207"/>
        <v>8</v>
      </c>
      <c r="ZS242" s="690">
        <f t="shared" si="207"/>
        <v>6</v>
      </c>
      <c r="ZT242" s="690">
        <f t="shared" si="207"/>
        <v>32</v>
      </c>
      <c r="ZU242" s="690">
        <f t="shared" si="207"/>
        <v>35</v>
      </c>
      <c r="ZV242" s="690">
        <f t="shared" si="207"/>
        <v>0</v>
      </c>
      <c r="ZW242" s="690">
        <f t="shared" si="207"/>
        <v>20</v>
      </c>
      <c r="ZX242" s="690">
        <f t="shared" si="207"/>
        <v>23</v>
      </c>
      <c r="ZY242" s="690">
        <f t="shared" si="207"/>
        <v>45</v>
      </c>
      <c r="ZZ242" s="690">
        <f t="shared" si="207"/>
        <v>31</v>
      </c>
      <c r="AAA242" s="690">
        <f t="shared" si="207"/>
        <v>32</v>
      </c>
      <c r="AAB242" s="690">
        <f t="shared" si="207"/>
        <v>0</v>
      </c>
      <c r="AAC242" s="690">
        <f t="shared" si="207"/>
        <v>0</v>
      </c>
      <c r="AAD242" s="690">
        <f t="shared" si="207"/>
        <v>36</v>
      </c>
      <c r="AAE242" s="690">
        <f t="shared" si="207"/>
        <v>36</v>
      </c>
      <c r="AAF242" s="690">
        <f t="shared" si="207"/>
        <v>21</v>
      </c>
      <c r="AAG242" s="690">
        <f t="shared" si="207"/>
        <v>32</v>
      </c>
      <c r="AAH242" s="690">
        <f t="shared" si="207"/>
        <v>40</v>
      </c>
      <c r="AAI242" s="690">
        <f t="shared" si="207"/>
        <v>0</v>
      </c>
      <c r="AAJ242" s="690">
        <f t="shared" si="207"/>
        <v>0</v>
      </c>
      <c r="AAK242" s="690">
        <f t="shared" si="207"/>
        <v>0</v>
      </c>
      <c r="AAL242" s="690">
        <f t="shared" si="207"/>
        <v>40</v>
      </c>
      <c r="AAM242" s="690">
        <f t="shared" si="207"/>
        <v>38</v>
      </c>
      <c r="AAN242" s="690">
        <f t="shared" si="207"/>
        <v>49</v>
      </c>
      <c r="AAO242" s="690">
        <f t="shared" si="207"/>
        <v>71</v>
      </c>
      <c r="AAP242" s="690">
        <f t="shared" si="207"/>
        <v>60</v>
      </c>
      <c r="AAQ242" s="690">
        <f t="shared" si="207"/>
        <v>0</v>
      </c>
      <c r="AAR242" s="690">
        <f t="shared" si="207"/>
        <v>72</v>
      </c>
      <c r="AAS242" s="690">
        <f t="shared" si="207"/>
        <v>68</v>
      </c>
      <c r="AAT242" s="690">
        <f t="shared" si="207"/>
        <v>57</v>
      </c>
      <c r="AAU242" s="690">
        <f t="shared" si="207"/>
        <v>55</v>
      </c>
      <c r="AAV242" s="690">
        <f t="shared" si="207"/>
        <v>55</v>
      </c>
      <c r="AAW242" s="690">
        <f t="shared" si="207"/>
        <v>50</v>
      </c>
      <c r="AAX242" s="690">
        <f t="shared" si="207"/>
        <v>0</v>
      </c>
      <c r="AAY242" s="690">
        <f t="shared" si="207"/>
        <v>39</v>
      </c>
      <c r="AAZ242" s="690">
        <f t="shared" si="207"/>
        <v>45</v>
      </c>
      <c r="ABA242" s="690">
        <f t="shared" si="207"/>
        <v>48</v>
      </c>
      <c r="ABB242" s="690">
        <f t="shared" si="207"/>
        <v>48</v>
      </c>
      <c r="ABC242" s="690">
        <f t="shared" si="207"/>
        <v>48</v>
      </c>
      <c r="ABD242" s="690">
        <f t="shared" si="207"/>
        <v>8</v>
      </c>
      <c r="ABE242" s="690">
        <f t="shared" si="207"/>
        <v>0</v>
      </c>
      <c r="ABF242" s="690">
        <f t="shared" si="207"/>
        <v>57</v>
      </c>
      <c r="ABG242" s="690">
        <f t="shared" si="207"/>
        <v>27</v>
      </c>
      <c r="ABH242" s="690">
        <f t="shared" si="207"/>
        <v>17</v>
      </c>
      <c r="ABI242" s="690">
        <f t="shared" si="207"/>
        <v>12</v>
      </c>
      <c r="ABJ242" s="690">
        <f t="shared" si="207"/>
        <v>29</v>
      </c>
      <c r="ABK242" s="690">
        <f t="shared" si="207"/>
        <v>6</v>
      </c>
      <c r="ABL242" s="690">
        <f t="shared" si="207"/>
        <v>4</v>
      </c>
      <c r="ABM242" s="690">
        <f t="shared" si="207"/>
        <v>63</v>
      </c>
      <c r="ABN242" s="690">
        <f t="shared" si="207"/>
        <v>73</v>
      </c>
      <c r="ABO242" s="690">
        <f t="shared" si="207"/>
        <v>55</v>
      </c>
      <c r="ABP242" s="690">
        <f t="shared" si="207"/>
        <v>53</v>
      </c>
      <c r="ABQ242" s="690">
        <f t="shared" si="207"/>
        <v>75</v>
      </c>
      <c r="ABR242" s="690">
        <f t="shared" si="207"/>
        <v>42</v>
      </c>
      <c r="ABS242" s="690">
        <f t="shared" si="207"/>
        <v>0</v>
      </c>
      <c r="ABT242" s="690">
        <f t="shared" si="207"/>
        <v>4</v>
      </c>
      <c r="ABU242" s="690">
        <f t="shared" si="207"/>
        <v>0</v>
      </c>
      <c r="ABV242" s="690">
        <f t="shared" si="207"/>
        <v>0</v>
      </c>
      <c r="ABW242" s="690">
        <f t="shared" ref="ABW242:AEH242" si="208">SUM(ABW235:ABW240)</f>
        <v>0</v>
      </c>
      <c r="ABX242" s="690">
        <f t="shared" si="208"/>
        <v>0</v>
      </c>
      <c r="ABY242" s="690">
        <f t="shared" si="208"/>
        <v>0</v>
      </c>
      <c r="ABZ242" s="690">
        <f t="shared" si="208"/>
        <v>0</v>
      </c>
      <c r="ACA242" s="690">
        <f t="shared" si="208"/>
        <v>15</v>
      </c>
      <c r="ACB242" s="690">
        <f t="shared" si="208"/>
        <v>9</v>
      </c>
      <c r="ACC242" s="690">
        <f t="shared" si="208"/>
        <v>2</v>
      </c>
      <c r="ACD242" s="690">
        <f t="shared" si="208"/>
        <v>20</v>
      </c>
      <c r="ACE242" s="690">
        <f t="shared" si="208"/>
        <v>51</v>
      </c>
      <c r="ACF242" s="690">
        <f t="shared" si="208"/>
        <v>70</v>
      </c>
      <c r="ACG242" s="690">
        <f t="shared" si="208"/>
        <v>0</v>
      </c>
      <c r="ACH242" s="690">
        <f t="shared" si="208"/>
        <v>0</v>
      </c>
      <c r="ACI242" s="690">
        <f t="shared" si="208"/>
        <v>73</v>
      </c>
      <c r="ACJ242" s="690">
        <f t="shared" si="208"/>
        <v>85</v>
      </c>
      <c r="ACK242" s="690">
        <f t="shared" si="208"/>
        <v>89</v>
      </c>
      <c r="ACL242" s="690">
        <f t="shared" si="208"/>
        <v>73</v>
      </c>
      <c r="ACM242" s="690">
        <f t="shared" si="208"/>
        <v>76</v>
      </c>
      <c r="ACN242" s="690">
        <f t="shared" si="208"/>
        <v>0</v>
      </c>
      <c r="ACO242" s="690">
        <f t="shared" si="208"/>
        <v>89</v>
      </c>
      <c r="ACP242" s="690">
        <f t="shared" si="208"/>
        <v>68</v>
      </c>
      <c r="ACQ242" s="690">
        <f t="shared" si="208"/>
        <v>47</v>
      </c>
      <c r="ACR242" s="690">
        <f t="shared" si="208"/>
        <v>44</v>
      </c>
      <c r="ACS242" s="690">
        <f t="shared" si="208"/>
        <v>39</v>
      </c>
      <c r="ACT242" s="690">
        <f t="shared" si="208"/>
        <v>0</v>
      </c>
      <c r="ACU242" s="690">
        <f t="shared" si="208"/>
        <v>0</v>
      </c>
      <c r="ACV242" s="690">
        <f t="shared" si="208"/>
        <v>37</v>
      </c>
      <c r="ACW242" s="690">
        <f t="shared" si="208"/>
        <v>58</v>
      </c>
      <c r="ACX242" s="690">
        <f t="shared" si="208"/>
        <v>69</v>
      </c>
      <c r="ACY242" s="690">
        <f t="shared" si="208"/>
        <v>89</v>
      </c>
      <c r="ACZ242" s="690">
        <f t="shared" si="208"/>
        <v>79</v>
      </c>
      <c r="ADA242" s="690">
        <f t="shared" si="208"/>
        <v>0</v>
      </c>
      <c r="ADB242" s="690">
        <f t="shared" si="208"/>
        <v>0</v>
      </c>
      <c r="ADC242" s="690">
        <f t="shared" si="208"/>
        <v>86</v>
      </c>
      <c r="ADD242" s="690">
        <f t="shared" si="208"/>
        <v>87</v>
      </c>
      <c r="ADE242" s="690">
        <f t="shared" si="208"/>
        <v>82</v>
      </c>
      <c r="ADF242" s="690">
        <f t="shared" si="208"/>
        <v>59</v>
      </c>
      <c r="ADG242" s="690">
        <f t="shared" si="208"/>
        <v>54</v>
      </c>
      <c r="ADH242" s="690">
        <f t="shared" si="208"/>
        <v>89</v>
      </c>
      <c r="ADI242" s="690">
        <f t="shared" si="208"/>
        <v>0</v>
      </c>
      <c r="ADJ242" s="690">
        <f t="shared" si="208"/>
        <v>114</v>
      </c>
      <c r="ADK242" s="690">
        <f t="shared" si="208"/>
        <v>108</v>
      </c>
      <c r="ADL242" s="690">
        <f t="shared" si="208"/>
        <v>4</v>
      </c>
      <c r="ADM242" s="690">
        <f t="shared" si="208"/>
        <v>94</v>
      </c>
      <c r="ADN242" s="690">
        <f t="shared" si="208"/>
        <v>78</v>
      </c>
      <c r="ADO242" s="690">
        <f t="shared" si="208"/>
        <v>6</v>
      </c>
      <c r="ADP242" s="690">
        <f t="shared" si="208"/>
        <v>0</v>
      </c>
      <c r="ADQ242" s="690">
        <f t="shared" si="208"/>
        <v>86</v>
      </c>
      <c r="ADR242" s="690">
        <f t="shared" si="208"/>
        <v>116</v>
      </c>
      <c r="ADS242" s="690">
        <f t="shared" si="208"/>
        <v>121</v>
      </c>
      <c r="ADT242" s="690">
        <f t="shared" si="208"/>
        <v>103.5</v>
      </c>
      <c r="ADU242" s="690">
        <f t="shared" si="208"/>
        <v>61</v>
      </c>
      <c r="ADV242" s="690">
        <f t="shared" si="208"/>
        <v>3</v>
      </c>
      <c r="ADW242" s="690">
        <f t="shared" si="208"/>
        <v>0</v>
      </c>
      <c r="ADX242" s="690">
        <f t="shared" si="208"/>
        <v>0</v>
      </c>
      <c r="ADY242" s="690">
        <f t="shared" si="208"/>
        <v>72</v>
      </c>
      <c r="ADZ242" s="690">
        <f t="shared" si="208"/>
        <v>58</v>
      </c>
      <c r="AEA242" s="690">
        <f t="shared" si="208"/>
        <v>73</v>
      </c>
      <c r="AEB242" s="690">
        <f t="shared" si="208"/>
        <v>70</v>
      </c>
      <c r="AEC242" s="690">
        <f t="shared" si="208"/>
        <v>67.5</v>
      </c>
      <c r="AED242" s="690">
        <f t="shared" si="208"/>
        <v>0</v>
      </c>
      <c r="AEE242" s="690">
        <f t="shared" si="208"/>
        <v>69</v>
      </c>
      <c r="AEF242" s="690">
        <f t="shared" si="208"/>
        <v>76</v>
      </c>
      <c r="AEG242" s="690">
        <f t="shared" si="208"/>
        <v>70.5</v>
      </c>
      <c r="AEH242" s="690">
        <f t="shared" si="208"/>
        <v>62</v>
      </c>
      <c r="AEI242" s="690">
        <f t="shared" ref="AEI242:AFH242" si="209">SUM(AEI235:AEI240)</f>
        <v>60.5</v>
      </c>
      <c r="AEJ242" s="690">
        <f t="shared" si="209"/>
        <v>77</v>
      </c>
      <c r="AEK242" s="690">
        <f t="shared" si="209"/>
        <v>0</v>
      </c>
      <c r="AEL242" s="690">
        <f t="shared" si="209"/>
        <v>81</v>
      </c>
      <c r="AEM242" s="690">
        <f t="shared" si="209"/>
        <v>78</v>
      </c>
      <c r="AEN242" s="690">
        <f t="shared" si="209"/>
        <v>56</v>
      </c>
      <c r="AEO242" s="690">
        <f t="shared" si="209"/>
        <v>43</v>
      </c>
      <c r="AEP242" s="690">
        <f t="shared" si="209"/>
        <v>21</v>
      </c>
      <c r="AEQ242" s="690">
        <f t="shared" si="209"/>
        <v>0</v>
      </c>
      <c r="AER242" s="690">
        <f t="shared" si="209"/>
        <v>0</v>
      </c>
      <c r="AES242" s="690">
        <f t="shared" si="209"/>
        <v>33</v>
      </c>
      <c r="AET242" s="690">
        <f t="shared" si="209"/>
        <v>26</v>
      </c>
      <c r="AEU242" s="690">
        <f t="shared" si="209"/>
        <v>46</v>
      </c>
      <c r="AEV242" s="690">
        <f t="shared" si="209"/>
        <v>29</v>
      </c>
      <c r="AEW242" s="690">
        <f t="shared" si="209"/>
        <v>0</v>
      </c>
      <c r="AEX242" s="690">
        <f t="shared" si="209"/>
        <v>29</v>
      </c>
      <c r="AEY242" s="690">
        <f t="shared" si="209"/>
        <v>0</v>
      </c>
      <c r="AEZ242" s="690">
        <f t="shared" si="209"/>
        <v>18</v>
      </c>
      <c r="AFA242" s="690">
        <f t="shared" si="209"/>
        <v>12</v>
      </c>
      <c r="AFB242" s="690">
        <f t="shared" si="209"/>
        <v>9</v>
      </c>
      <c r="AFC242" s="690">
        <f t="shared" si="209"/>
        <v>17</v>
      </c>
      <c r="AFD242" s="690">
        <f t="shared" si="209"/>
        <v>46</v>
      </c>
      <c r="AFE242" s="690">
        <f t="shared" si="209"/>
        <v>32</v>
      </c>
      <c r="AFF242" s="690">
        <f t="shared" si="209"/>
        <v>0</v>
      </c>
      <c r="AFG242" s="690">
        <f t="shared" si="209"/>
        <v>28</v>
      </c>
      <c r="AFH242" s="690">
        <f t="shared" si="209"/>
        <v>60</v>
      </c>
      <c r="AFI242" s="690">
        <f t="shared" ref="AFI242:AHT242" si="210">SUM(AFI235:AFI240)</f>
        <v>63</v>
      </c>
      <c r="AFJ242" s="690">
        <f t="shared" si="210"/>
        <v>53</v>
      </c>
      <c r="AFK242" s="690">
        <f t="shared" si="210"/>
        <v>28</v>
      </c>
      <c r="AFL242" s="690">
        <f t="shared" si="210"/>
        <v>0</v>
      </c>
      <c r="AFM242" s="690">
        <f t="shared" si="210"/>
        <v>0</v>
      </c>
      <c r="AFN242" s="690">
        <f t="shared" si="210"/>
        <v>31</v>
      </c>
      <c r="AFO242" s="690">
        <f t="shared" si="210"/>
        <v>44</v>
      </c>
      <c r="AFP242" s="690">
        <f t="shared" si="210"/>
        <v>39</v>
      </c>
      <c r="AFQ242" s="690">
        <f t="shared" si="210"/>
        <v>34</v>
      </c>
      <c r="AFR242" s="690">
        <f t="shared" si="210"/>
        <v>53</v>
      </c>
      <c r="AFS242" s="690">
        <f t="shared" si="210"/>
        <v>7</v>
      </c>
      <c r="AFT242" s="690">
        <f t="shared" si="210"/>
        <v>0</v>
      </c>
      <c r="AFU242" s="690">
        <f t="shared" si="210"/>
        <v>54</v>
      </c>
      <c r="AFV242" s="690">
        <f t="shared" si="210"/>
        <v>43</v>
      </c>
      <c r="AFW242" s="690">
        <f t="shared" si="210"/>
        <v>37</v>
      </c>
      <c r="AFX242" s="690">
        <f t="shared" si="210"/>
        <v>35</v>
      </c>
      <c r="AFY242" s="690">
        <f t="shared" si="210"/>
        <v>29</v>
      </c>
      <c r="AFZ242" s="690">
        <f t="shared" si="210"/>
        <v>0</v>
      </c>
      <c r="AGA242" s="690">
        <f t="shared" si="210"/>
        <v>0</v>
      </c>
      <c r="AGB242" s="690">
        <f t="shared" si="210"/>
        <v>31</v>
      </c>
      <c r="AGC242" s="690">
        <f t="shared" si="210"/>
        <v>30</v>
      </c>
      <c r="AGD242" s="690">
        <f t="shared" si="210"/>
        <v>32</v>
      </c>
      <c r="AGE242" s="690">
        <f t="shared" si="210"/>
        <v>36</v>
      </c>
      <c r="AGF242" s="690">
        <f t="shared" si="210"/>
        <v>29</v>
      </c>
      <c r="AGG242" s="690">
        <f t="shared" si="210"/>
        <v>48</v>
      </c>
      <c r="AGH242" s="690">
        <f t="shared" si="210"/>
        <v>0</v>
      </c>
      <c r="AGI242" s="690">
        <f t="shared" si="210"/>
        <v>32</v>
      </c>
      <c r="AGJ242" s="690">
        <f t="shared" si="210"/>
        <v>37</v>
      </c>
      <c r="AGK242" s="690">
        <f t="shared" si="210"/>
        <v>0</v>
      </c>
      <c r="AGL242" s="690">
        <f t="shared" si="210"/>
        <v>20</v>
      </c>
      <c r="AGM242" s="690">
        <f t="shared" si="210"/>
        <v>13</v>
      </c>
      <c r="AGN242" s="690">
        <f t="shared" si="210"/>
        <v>0</v>
      </c>
      <c r="AGO242" s="690">
        <f t="shared" si="210"/>
        <v>0</v>
      </c>
      <c r="AGP242" s="690">
        <f t="shared" si="210"/>
        <v>0</v>
      </c>
      <c r="AGQ242" s="690">
        <f t="shared" si="210"/>
        <v>0</v>
      </c>
      <c r="AGR242" s="690">
        <f t="shared" si="210"/>
        <v>0</v>
      </c>
      <c r="AGS242" s="690">
        <f t="shared" si="210"/>
        <v>15</v>
      </c>
      <c r="AGT242" s="690">
        <f t="shared" si="210"/>
        <v>42</v>
      </c>
      <c r="AGU242" s="690">
        <f t="shared" si="210"/>
        <v>56</v>
      </c>
      <c r="AGV242" s="690">
        <f t="shared" si="210"/>
        <v>0</v>
      </c>
      <c r="AGW242" s="690">
        <f t="shared" si="210"/>
        <v>55</v>
      </c>
      <c r="AGX242" s="690">
        <f t="shared" si="210"/>
        <v>28</v>
      </c>
      <c r="AGY242" s="690">
        <f t="shared" si="210"/>
        <v>16</v>
      </c>
      <c r="AGZ242" s="690">
        <f t="shared" si="210"/>
        <v>11</v>
      </c>
      <c r="AHA242" s="690">
        <f t="shared" si="210"/>
        <v>11</v>
      </c>
      <c r="AHB242" s="690">
        <f t="shared" si="210"/>
        <v>22</v>
      </c>
      <c r="AHC242" s="690">
        <f t="shared" si="210"/>
        <v>0</v>
      </c>
      <c r="AHD242" s="690">
        <f t="shared" si="210"/>
        <v>15</v>
      </c>
      <c r="AHE242" s="690">
        <f t="shared" si="210"/>
        <v>9</v>
      </c>
      <c r="AHF242" s="690">
        <f t="shared" si="210"/>
        <v>11</v>
      </c>
      <c r="AHG242" s="690">
        <f t="shared" si="210"/>
        <v>17</v>
      </c>
      <c r="AHH242" s="690">
        <f t="shared" si="210"/>
        <v>28</v>
      </c>
      <c r="AHI242" s="690">
        <f t="shared" si="210"/>
        <v>0</v>
      </c>
      <c r="AHJ242" s="690">
        <f t="shared" si="210"/>
        <v>0</v>
      </c>
      <c r="AHK242" s="690">
        <f t="shared" si="210"/>
        <v>19</v>
      </c>
      <c r="AHL242" s="690">
        <f t="shared" si="210"/>
        <v>22</v>
      </c>
      <c r="AHM242" s="690">
        <f t="shared" si="210"/>
        <v>28</v>
      </c>
      <c r="AHN242" s="690">
        <f t="shared" si="210"/>
        <v>25</v>
      </c>
      <c r="AHO242" s="690">
        <f t="shared" si="210"/>
        <v>5</v>
      </c>
      <c r="AHP242" s="690">
        <f t="shared" si="210"/>
        <v>0</v>
      </c>
      <c r="AHQ242" s="690">
        <f t="shared" si="210"/>
        <v>0</v>
      </c>
      <c r="AHR242" s="690">
        <f t="shared" si="210"/>
        <v>14</v>
      </c>
      <c r="AHS242" s="690">
        <f t="shared" si="210"/>
        <v>12</v>
      </c>
      <c r="AHT242" s="690">
        <f t="shared" si="210"/>
        <v>17</v>
      </c>
      <c r="AHU242" s="690">
        <f t="shared" ref="AHU242:AIU242" si="211">SUM(AHU235:AHU240)</f>
        <v>20</v>
      </c>
      <c r="AHV242" s="690">
        <f t="shared" si="211"/>
        <v>5</v>
      </c>
      <c r="AHW242" s="690">
        <f t="shared" si="211"/>
        <v>0</v>
      </c>
      <c r="AHX242" s="690">
        <f t="shared" si="211"/>
        <v>0</v>
      </c>
      <c r="AHY242" s="690">
        <f t="shared" si="211"/>
        <v>20</v>
      </c>
      <c r="AHZ242" s="690">
        <f t="shared" si="211"/>
        <v>14</v>
      </c>
      <c r="AIA242" s="690">
        <f t="shared" si="211"/>
        <v>11</v>
      </c>
      <c r="AIB242" s="690">
        <f t="shared" si="211"/>
        <v>16</v>
      </c>
      <c r="AIC242" s="690">
        <f t="shared" si="211"/>
        <v>30</v>
      </c>
      <c r="AID242" s="690">
        <f t="shared" si="211"/>
        <v>16</v>
      </c>
      <c r="AIE242" s="690">
        <f t="shared" si="211"/>
        <v>6</v>
      </c>
      <c r="AIF242" s="690">
        <f t="shared" si="211"/>
        <v>51</v>
      </c>
      <c r="AIG242" s="690">
        <f t="shared" si="211"/>
        <v>50</v>
      </c>
      <c r="AIH242" s="690">
        <f t="shared" si="211"/>
        <v>58</v>
      </c>
      <c r="AII242" s="690">
        <f t="shared" si="211"/>
        <v>65</v>
      </c>
      <c r="AIJ242" s="690">
        <f t="shared" si="211"/>
        <v>73.5</v>
      </c>
      <c r="AIK242" s="690">
        <f t="shared" si="211"/>
        <v>9</v>
      </c>
      <c r="AIL242" s="690">
        <f t="shared" si="211"/>
        <v>0</v>
      </c>
      <c r="AIM242" s="690">
        <f t="shared" si="211"/>
        <v>54</v>
      </c>
      <c r="AIN242" s="690">
        <f t="shared" si="211"/>
        <v>60</v>
      </c>
      <c r="AIO242" s="690">
        <f t="shared" si="211"/>
        <v>36</v>
      </c>
      <c r="AIP242" s="690">
        <f t="shared" si="211"/>
        <v>42</v>
      </c>
      <c r="AIQ242" s="690">
        <f t="shared" si="211"/>
        <v>32</v>
      </c>
      <c r="AIR242" s="690">
        <f t="shared" si="211"/>
        <v>0</v>
      </c>
      <c r="AIS242" s="690">
        <f t="shared" si="211"/>
        <v>0</v>
      </c>
      <c r="AIT242" s="690">
        <f t="shared" si="211"/>
        <v>34</v>
      </c>
      <c r="AIU242" s="690">
        <f t="shared" si="211"/>
        <v>44</v>
      </c>
      <c r="AIV242" s="690">
        <f t="shared" ref="AIV242:AKA242" si="212">SUM(AIV235:AIV240)</f>
        <v>41.061852328395823</v>
      </c>
      <c r="AIW242" s="691">
        <f t="shared" si="212"/>
        <v>63.267877533313836</v>
      </c>
      <c r="AIX242" s="690">
        <f t="shared" si="212"/>
        <v>43.427719612951535</v>
      </c>
      <c r="AIY242" s="690">
        <f t="shared" si="212"/>
        <v>0</v>
      </c>
      <c r="AIZ242" s="690">
        <f t="shared" si="212"/>
        <v>2</v>
      </c>
      <c r="AJA242" s="690">
        <f t="shared" si="212"/>
        <v>38.406146392969795</v>
      </c>
      <c r="AJB242" s="690">
        <f t="shared" si="212"/>
        <v>44.260113804828123</v>
      </c>
      <c r="AJC242" s="690">
        <f t="shared" si="212"/>
        <v>45.29206517628333</v>
      </c>
      <c r="AJD242" s="690">
        <f t="shared" si="212"/>
        <v>33.656747074261915</v>
      </c>
      <c r="AJE242" s="690">
        <f t="shared" si="212"/>
        <v>37.740080832698823</v>
      </c>
      <c r="AJF242" s="690">
        <f t="shared" si="212"/>
        <v>37.682540735177085</v>
      </c>
      <c r="AJG242" s="690">
        <f t="shared" si="212"/>
        <v>0</v>
      </c>
      <c r="AJH242" s="690">
        <f t="shared" si="212"/>
        <v>32.682540735177085</v>
      </c>
      <c r="AJI242" s="690">
        <f t="shared" si="212"/>
        <v>14.219048882212499</v>
      </c>
      <c r="AJJ242" s="690">
        <f t="shared" si="212"/>
        <v>28.395165724109376</v>
      </c>
      <c r="AJK242" s="690">
        <f t="shared" si="212"/>
        <v>31.517165050961228</v>
      </c>
      <c r="AJL242" s="690">
        <f t="shared" si="212"/>
        <v>43.578563490431989</v>
      </c>
      <c r="AJM242" s="690">
        <f t="shared" si="212"/>
        <v>0</v>
      </c>
      <c r="AJN242" s="690">
        <f t="shared" si="212"/>
        <v>0</v>
      </c>
      <c r="AJO242" s="690">
        <f t="shared" si="212"/>
        <v>0</v>
      </c>
      <c r="AJP242" s="690">
        <f t="shared" si="212"/>
        <v>42.060925667722728</v>
      </c>
      <c r="AJQ242" s="690">
        <f t="shared" si="212"/>
        <v>54.792341926919718</v>
      </c>
      <c r="AJR242" s="690">
        <f t="shared" si="212"/>
        <v>38.959759618543771</v>
      </c>
      <c r="AJS242" s="690">
        <f t="shared" si="212"/>
        <v>34.913607068319308</v>
      </c>
      <c r="AJT242" s="690">
        <f t="shared" si="212"/>
        <v>0</v>
      </c>
      <c r="AJU242" s="690">
        <f t="shared" si="212"/>
        <v>0</v>
      </c>
      <c r="AJV242" s="690">
        <f t="shared" si="212"/>
        <v>34.065953708330525</v>
      </c>
      <c r="AJW242" s="690">
        <f t="shared" si="212"/>
        <v>25.667740205244108</v>
      </c>
      <c r="AJX242" s="690">
        <f t="shared" si="212"/>
        <v>58.680515608840082</v>
      </c>
      <c r="AJY242" s="690">
        <f t="shared" si="212"/>
        <v>61.103064325131953</v>
      </c>
      <c r="AJZ242" s="690">
        <f t="shared" si="212"/>
        <v>38.4024790690994</v>
      </c>
      <c r="AKA242" s="690">
        <f t="shared" si="212"/>
        <v>0</v>
      </c>
      <c r="AKB242" s="690">
        <f t="shared" ref="AKB242:ALG242" si="213">SUM(AKB235:AKB240)</f>
        <v>0</v>
      </c>
      <c r="AKC242" s="690">
        <f t="shared" si="213"/>
        <v>60.158216707651036</v>
      </c>
      <c r="AKD242" s="690">
        <f t="shared" si="213"/>
        <v>50.462648507114579</v>
      </c>
      <c r="AKE242" s="690">
        <f t="shared" si="213"/>
        <v>36.152475257114581</v>
      </c>
      <c r="AKF242" s="690">
        <f t="shared" si="213"/>
        <v>32.277945590447921</v>
      </c>
      <c r="AKG242" s="690">
        <f t="shared" si="213"/>
        <v>44.971175570472127</v>
      </c>
      <c r="AKH242" s="690">
        <f t="shared" si="213"/>
        <v>20.796593217147436</v>
      </c>
      <c r="AKI242" s="690">
        <f t="shared" si="213"/>
        <v>0</v>
      </c>
      <c r="AKJ242" s="690">
        <f t="shared" si="213"/>
        <v>34.99746143028846</v>
      </c>
      <c r="AKK242" s="690">
        <f t="shared" si="213"/>
        <v>0</v>
      </c>
      <c r="AKL242" s="690">
        <f t="shared" si="213"/>
        <v>0</v>
      </c>
      <c r="AKM242" s="690">
        <f t="shared" si="213"/>
        <v>0</v>
      </c>
      <c r="AKN242" s="690">
        <f t="shared" si="213"/>
        <v>0</v>
      </c>
      <c r="AKO242" s="690">
        <f t="shared" si="213"/>
        <v>0</v>
      </c>
      <c r="AKP242" s="690">
        <f t="shared" si="213"/>
        <v>0</v>
      </c>
      <c r="AKQ242" s="690">
        <f t="shared" si="213"/>
        <v>60.5119274105</v>
      </c>
      <c r="AKR242" s="690">
        <f t="shared" si="213"/>
        <v>60.5119274105</v>
      </c>
      <c r="AKS242" s="690">
        <f t="shared" si="213"/>
        <v>62.072181250947921</v>
      </c>
      <c r="AKT242" s="690">
        <f t="shared" si="213"/>
        <v>76.85994891294159</v>
      </c>
      <c r="AKU242" s="690">
        <f t="shared" si="213"/>
        <v>75.388305146583249</v>
      </c>
      <c r="AKV242" s="690">
        <f t="shared" si="213"/>
        <v>0</v>
      </c>
      <c r="AKW242" s="690">
        <f t="shared" si="213"/>
        <v>0</v>
      </c>
      <c r="AKX242" s="690">
        <f t="shared" si="213"/>
        <v>60</v>
      </c>
      <c r="AKY242" s="690">
        <f t="shared" si="213"/>
        <v>65.749059333333335</v>
      </c>
      <c r="AKZ242" s="690">
        <f t="shared" si="213"/>
        <v>55.749059333333335</v>
      </c>
      <c r="ALA242" s="690">
        <f t="shared" si="213"/>
        <v>51.700754490782934</v>
      </c>
      <c r="ALB242" s="690">
        <f t="shared" si="213"/>
        <v>55.401508981565868</v>
      </c>
      <c r="ALC242" s="690">
        <f t="shared" si="213"/>
        <v>0</v>
      </c>
      <c r="ALD242" s="690">
        <f t="shared" si="213"/>
        <v>0</v>
      </c>
      <c r="ALE242" s="690">
        <f t="shared" si="213"/>
        <v>46.830216689899203</v>
      </c>
      <c r="ALF242" s="690">
        <f t="shared" si="213"/>
        <v>45.401508981565868</v>
      </c>
      <c r="ALG242" s="690">
        <f t="shared" si="213"/>
        <v>52.401508981565868</v>
      </c>
      <c r="ALH242" s="690">
        <f t="shared" ref="ALH242:AMI242" si="214">SUM(ALH235:ALH240)</f>
        <v>51.884486365782934</v>
      </c>
      <c r="ALI242" s="690">
        <f t="shared" si="214"/>
        <v>40.183731874999999</v>
      </c>
      <c r="ALJ242" s="690">
        <f t="shared" si="214"/>
        <v>15</v>
      </c>
      <c r="ALK242" s="690">
        <f t="shared" si="214"/>
        <v>0</v>
      </c>
      <c r="ALL242" s="690">
        <f t="shared" si="214"/>
        <v>57.514238754458205</v>
      </c>
      <c r="ALM242" s="690">
        <f t="shared" si="214"/>
        <v>68.401508981565868</v>
      </c>
      <c r="ALN242" s="690">
        <f t="shared" si="214"/>
        <v>63.703950807900341</v>
      </c>
      <c r="ALO242" s="690">
        <f t="shared" si="214"/>
        <v>85.572120142189817</v>
      </c>
      <c r="ALP242" s="690">
        <f t="shared" si="214"/>
        <v>72.687187071812005</v>
      </c>
      <c r="ALQ242" s="690">
        <f t="shared" si="214"/>
        <v>11.41851392493257</v>
      </c>
      <c r="ALR242" s="690">
        <f t="shared" si="214"/>
        <v>24.625943113478666</v>
      </c>
      <c r="ALS242" s="690">
        <f t="shared" si="214"/>
        <v>79.185973263660344</v>
      </c>
      <c r="ALT242" s="690">
        <f t="shared" si="214"/>
        <v>60.501227986174399</v>
      </c>
      <c r="ALU242" s="690">
        <f t="shared" si="214"/>
        <v>66.584822427455535</v>
      </c>
      <c r="ALV242" s="690">
        <f t="shared" si="214"/>
        <v>62.584822427455535</v>
      </c>
      <c r="ALW242" s="690">
        <f t="shared" si="214"/>
        <v>58.584822427455535</v>
      </c>
      <c r="ALX242" s="690">
        <f t="shared" si="214"/>
        <v>0</v>
      </c>
      <c r="ALY242" s="690">
        <f t="shared" si="214"/>
        <v>0</v>
      </c>
      <c r="ALZ242" s="690">
        <f t="shared" si="214"/>
        <v>0</v>
      </c>
      <c r="AMA242" s="690">
        <f t="shared" si="214"/>
        <v>0</v>
      </c>
      <c r="AMB242" s="690">
        <f t="shared" si="214"/>
        <v>0</v>
      </c>
      <c r="AMC242" s="690">
        <f t="shared" si="214"/>
        <v>46.584822427455535</v>
      </c>
      <c r="AMD242" s="690">
        <f t="shared" si="214"/>
        <v>42.767459338727768</v>
      </c>
      <c r="AME242" s="690">
        <f t="shared" si="214"/>
        <v>40.950096250000001</v>
      </c>
      <c r="AMF242" s="690">
        <f t="shared" si="214"/>
        <v>12</v>
      </c>
      <c r="AMG242" s="690">
        <f t="shared" si="214"/>
        <v>45.19337784412221</v>
      </c>
      <c r="AMH242" s="690">
        <f t="shared" si="214"/>
        <v>38.735638388749123</v>
      </c>
      <c r="AMI242" s="690">
        <f t="shared" si="214"/>
        <v>42.395644806076042</v>
      </c>
      <c r="AMJ242" s="690">
        <f t="shared" ref="AMJ242:AOU242" si="215">SUM(AMJ235:AMJ240)</f>
        <v>42.793539387411712</v>
      </c>
      <c r="AMK242" s="690">
        <f t="shared" si="215"/>
        <v>25.793539387411712</v>
      </c>
      <c r="AML242" s="690">
        <f t="shared" si="215"/>
        <v>27.391561404005333</v>
      </c>
      <c r="AMM242" s="690">
        <f t="shared" si="215"/>
        <v>19.224685233243427</v>
      </c>
      <c r="AMN242" s="690">
        <f t="shared" si="215"/>
        <v>53.845770510594988</v>
      </c>
      <c r="AMO242" s="690">
        <f t="shared" si="215"/>
        <v>36.593529261748003</v>
      </c>
      <c r="AMP242" s="690">
        <f t="shared" si="215"/>
        <v>46.441419612749328</v>
      </c>
      <c r="AMQ242" s="690">
        <f t="shared" si="215"/>
        <v>46.441419612749328</v>
      </c>
      <c r="AMR242" s="690">
        <f t="shared" si="215"/>
        <v>24.152200614704206</v>
      </c>
      <c r="AMS242" s="690">
        <f t="shared" si="215"/>
        <v>38.634726177455541</v>
      </c>
      <c r="AMT242" s="690">
        <f t="shared" si="215"/>
        <v>0</v>
      </c>
      <c r="AMU242" s="690">
        <f t="shared" si="215"/>
        <v>32.593529261748003</v>
      </c>
      <c r="AMV242" s="690">
        <f t="shared" si="215"/>
        <v>38.593529261748003</v>
      </c>
      <c r="AMW242" s="690">
        <f t="shared" si="215"/>
        <v>35</v>
      </c>
      <c r="AMX242" s="690">
        <f t="shared" si="215"/>
        <v>35</v>
      </c>
      <c r="AMY242" s="690">
        <f t="shared" si="215"/>
        <v>31</v>
      </c>
      <c r="AMZ242" s="690">
        <f t="shared" si="215"/>
        <v>25</v>
      </c>
      <c r="ANA242" s="690">
        <f t="shared" si="215"/>
        <v>0</v>
      </c>
      <c r="ANB242" s="690">
        <f t="shared" si="215"/>
        <v>0</v>
      </c>
      <c r="ANC242" s="690">
        <f t="shared" si="215"/>
        <v>25</v>
      </c>
      <c r="AND242" s="690">
        <f t="shared" si="215"/>
        <v>34.884683696210288</v>
      </c>
      <c r="ANE242" s="690">
        <f t="shared" si="215"/>
        <v>21.303197621142857</v>
      </c>
      <c r="ANF242" s="690">
        <f t="shared" si="215"/>
        <v>21.303197621142857</v>
      </c>
      <c r="ANG242" s="690">
        <f t="shared" si="215"/>
        <v>31.303197621142854</v>
      </c>
      <c r="ANH242" s="690">
        <f t="shared" si="215"/>
        <v>0</v>
      </c>
      <c r="ANI242" s="690">
        <f t="shared" si="215"/>
        <v>19.884683696210285</v>
      </c>
      <c r="ANJ242" s="690">
        <f t="shared" si="215"/>
        <v>9.8846836962102849</v>
      </c>
      <c r="ANK242" s="690">
        <f t="shared" si="215"/>
        <v>0</v>
      </c>
      <c r="ANL242" s="690">
        <f t="shared" si="215"/>
        <v>0</v>
      </c>
      <c r="ANM242" s="690">
        <f t="shared" si="215"/>
        <v>0</v>
      </c>
      <c r="ANN242" s="690">
        <f t="shared" si="215"/>
        <v>7.6123426166217145</v>
      </c>
      <c r="ANO242" s="690">
        <f t="shared" si="215"/>
        <v>0</v>
      </c>
      <c r="ANP242" s="690">
        <f t="shared" si="215"/>
        <v>0</v>
      </c>
      <c r="ANQ242" s="690">
        <f t="shared" si="215"/>
        <v>7.6123426166217145</v>
      </c>
      <c r="ANR242" s="690">
        <f t="shared" si="215"/>
        <v>3.8061713083108573</v>
      </c>
      <c r="ANS242" s="690">
        <f t="shared" si="215"/>
        <v>9.8846836962102849</v>
      </c>
      <c r="ANT242" s="690">
        <f t="shared" si="215"/>
        <v>9.8846836962102849</v>
      </c>
      <c r="ANU242" s="690">
        <f t="shared" si="215"/>
        <v>9.8846836962102849</v>
      </c>
      <c r="ANV242" s="690">
        <f t="shared" si="215"/>
        <v>0</v>
      </c>
      <c r="ANW242" s="690">
        <f t="shared" si="215"/>
        <v>0</v>
      </c>
      <c r="ANX242" s="690">
        <f t="shared" si="215"/>
        <v>0</v>
      </c>
      <c r="ANY242" s="690">
        <f t="shared" si="215"/>
        <v>0</v>
      </c>
      <c r="ANZ242" s="690">
        <f t="shared" si="215"/>
        <v>0</v>
      </c>
      <c r="AOA242" s="690">
        <f t="shared" si="215"/>
        <v>13.065961207634285</v>
      </c>
      <c r="AOB242" s="690">
        <f t="shared" si="215"/>
        <v>12.725110045695999</v>
      </c>
      <c r="AOC242" s="690">
        <f t="shared" si="215"/>
        <v>12.725110045695999</v>
      </c>
      <c r="AOD242" s="690">
        <f t="shared" si="215"/>
        <v>29.823191419331284</v>
      </c>
      <c r="AOE242" s="690">
        <f t="shared" si="215"/>
        <v>7.0252220858400012</v>
      </c>
      <c r="AOF242" s="690">
        <f t="shared" si="215"/>
        <v>25.181227311752686</v>
      </c>
      <c r="AOG242" s="690">
        <f t="shared" si="215"/>
        <v>30.002063965432885</v>
      </c>
      <c r="AOH242" s="690">
        <f t="shared" si="215"/>
        <v>10.023486511761</v>
      </c>
      <c r="AOI242" s="690">
        <f t="shared" si="215"/>
        <v>0</v>
      </c>
      <c r="AOJ242" s="690">
        <f t="shared" si="215"/>
        <v>0</v>
      </c>
      <c r="AOK242" s="690">
        <f t="shared" si="215"/>
        <v>9.8846836962102849</v>
      </c>
      <c r="AOL242" s="690">
        <f t="shared" si="215"/>
        <v>19.556909103679285</v>
      </c>
      <c r="AOM242" s="690">
        <f t="shared" si="215"/>
        <v>15.341775852175285</v>
      </c>
      <c r="AON242" s="690">
        <f t="shared" si="215"/>
        <v>15.341775852175285</v>
      </c>
      <c r="AOO242" s="690">
        <f t="shared" si="215"/>
        <v>5.4570921559650003</v>
      </c>
      <c r="AOP242" s="690">
        <f t="shared" si="215"/>
        <v>21.704330875023285</v>
      </c>
      <c r="AOQ242" s="690">
        <f t="shared" si="215"/>
        <v>9.8846836962102849</v>
      </c>
      <c r="AOR242" s="690">
        <f t="shared" si="215"/>
        <v>18.854386895095285</v>
      </c>
      <c r="AOS242" s="690">
        <f t="shared" si="215"/>
        <v>15.341775852175285</v>
      </c>
      <c r="AOT242" s="690">
        <f t="shared" si="215"/>
        <v>5.4570921559650003</v>
      </c>
      <c r="AOU242" s="690">
        <f t="shared" si="215"/>
        <v>5.4570921559650003</v>
      </c>
      <c r="AOV242" s="690">
        <f t="shared" ref="AOV242:APW242" si="216">SUM(AOV235:AOV240)</f>
        <v>0</v>
      </c>
      <c r="AOW242" s="690">
        <f t="shared" si="216"/>
        <v>0</v>
      </c>
      <c r="AOX242" s="690">
        <f t="shared" si="216"/>
        <v>0</v>
      </c>
      <c r="AOY242" s="690">
        <f t="shared" si="216"/>
        <v>7.5935292617479995</v>
      </c>
      <c r="AOZ242" s="690">
        <f t="shared" si="216"/>
        <v>0</v>
      </c>
      <c r="APA242" s="690">
        <f t="shared" si="216"/>
        <v>0</v>
      </c>
      <c r="APB242" s="690">
        <f t="shared" si="216"/>
        <v>0</v>
      </c>
      <c r="APC242" s="690">
        <f t="shared" si="216"/>
        <v>12.481318211838666</v>
      </c>
      <c r="APD242" s="690">
        <f t="shared" si="216"/>
        <v>7.5935292617479995</v>
      </c>
      <c r="APE242" s="690">
        <f t="shared" si="216"/>
        <v>7.5935292617479995</v>
      </c>
      <c r="APF242" s="690">
        <f t="shared" si="216"/>
        <v>7.5935292617479995</v>
      </c>
      <c r="APG242" s="690">
        <f t="shared" si="216"/>
        <v>0</v>
      </c>
      <c r="APH242" s="690">
        <f t="shared" si="216"/>
        <v>10</v>
      </c>
      <c r="API242" s="690">
        <f t="shared" si="216"/>
        <v>10</v>
      </c>
      <c r="APJ242" s="690">
        <f t="shared" si="216"/>
        <v>10</v>
      </c>
      <c r="APK242" s="690">
        <f t="shared" si="216"/>
        <v>0</v>
      </c>
      <c r="APL242" s="690">
        <f t="shared" si="216"/>
        <v>0</v>
      </c>
      <c r="APM242" s="690">
        <f t="shared" si="216"/>
        <v>10</v>
      </c>
      <c r="APN242" s="690">
        <f t="shared" si="216"/>
        <v>15.534392480000001</v>
      </c>
      <c r="APO242" s="690">
        <f t="shared" si="216"/>
        <v>23.534392480000001</v>
      </c>
      <c r="APP242" s="690">
        <f t="shared" si="216"/>
        <v>23.534392480000001</v>
      </c>
      <c r="APQ242" s="690">
        <f t="shared" si="216"/>
        <v>5.5343924800000002</v>
      </c>
      <c r="APR242" s="690">
        <f t="shared" si="216"/>
        <v>0</v>
      </c>
      <c r="APS242" s="690">
        <f t="shared" si="216"/>
        <v>25.096760053333334</v>
      </c>
      <c r="APT242" s="690">
        <f t="shared" si="216"/>
        <v>21.534392480000001</v>
      </c>
      <c r="APU242" s="690">
        <f t="shared" si="216"/>
        <v>21.534392480000001</v>
      </c>
      <c r="APV242" s="690">
        <f t="shared" si="216"/>
        <v>13.534392480000001</v>
      </c>
      <c r="APW242" s="690">
        <f t="shared" si="216"/>
        <v>8</v>
      </c>
    </row>
    <row r="243" spans="2:1115" ht="14.25" customHeight="1" thickBot="1">
      <c r="B243" s="188"/>
      <c r="C243" s="188"/>
      <c r="D243" s="189"/>
      <c r="E243" s="188" t="s">
        <v>1050</v>
      </c>
      <c r="F243" s="190"/>
      <c r="G243" s="190"/>
      <c r="H243" s="190"/>
      <c r="I243" s="240">
        <f t="shared" ref="I243:S243" si="217">I242-I237</f>
        <v>41</v>
      </c>
      <c r="J243" s="240">
        <f t="shared" si="217"/>
        <v>43</v>
      </c>
      <c r="K243" s="240">
        <f t="shared" si="217"/>
        <v>8</v>
      </c>
      <c r="L243" s="240">
        <f t="shared" si="217"/>
        <v>0</v>
      </c>
      <c r="M243" s="240">
        <f t="shared" si="217"/>
        <v>64</v>
      </c>
      <c r="N243" s="240">
        <f t="shared" si="217"/>
        <v>60</v>
      </c>
      <c r="O243" s="240">
        <f t="shared" si="217"/>
        <v>48</v>
      </c>
      <c r="P243" s="240">
        <f t="shared" si="217"/>
        <v>61</v>
      </c>
      <c r="Q243" s="240">
        <f t="shared" si="217"/>
        <v>74</v>
      </c>
      <c r="R243" s="240">
        <f t="shared" si="217"/>
        <v>0</v>
      </c>
      <c r="S243" s="240">
        <f t="shared" si="217"/>
        <v>0</v>
      </c>
      <c r="T243" s="240">
        <f t="shared" ref="T243:CE243" si="218">T242-T237</f>
        <v>0</v>
      </c>
      <c r="U243" s="240">
        <f t="shared" si="218"/>
        <v>0</v>
      </c>
      <c r="V243" s="240">
        <f t="shared" si="218"/>
        <v>0</v>
      </c>
      <c r="W243" s="240">
        <f t="shared" si="218"/>
        <v>0</v>
      </c>
      <c r="X243" s="240">
        <f>X242-X237</f>
        <v>50.5</v>
      </c>
      <c r="Y243" s="240">
        <f t="shared" si="218"/>
        <v>56</v>
      </c>
      <c r="Z243" s="240">
        <f t="shared" si="218"/>
        <v>0</v>
      </c>
      <c r="AA243" s="240">
        <f t="shared" si="218"/>
        <v>9</v>
      </c>
      <c r="AB243" s="240">
        <f t="shared" si="218"/>
        <v>48</v>
      </c>
      <c r="AC243" s="240">
        <f t="shared" si="218"/>
        <v>59</v>
      </c>
      <c r="AD243" s="240">
        <f t="shared" si="218"/>
        <v>82</v>
      </c>
      <c r="AE243" s="240">
        <f t="shared" si="218"/>
        <v>58</v>
      </c>
      <c r="AF243" s="240">
        <f t="shared" si="218"/>
        <v>41</v>
      </c>
      <c r="AG243" s="240">
        <f t="shared" si="218"/>
        <v>0</v>
      </c>
      <c r="AH243" s="240">
        <f t="shared" si="218"/>
        <v>53</v>
      </c>
      <c r="AI243" s="240">
        <f t="shared" si="218"/>
        <v>44</v>
      </c>
      <c r="AJ243" s="240">
        <f t="shared" si="218"/>
        <v>39</v>
      </c>
      <c r="AK243" s="240">
        <f t="shared" si="218"/>
        <v>41</v>
      </c>
      <c r="AL243" s="240">
        <f t="shared" si="218"/>
        <v>50</v>
      </c>
      <c r="AM243" s="240">
        <f t="shared" si="218"/>
        <v>43</v>
      </c>
      <c r="AN243" s="240">
        <f t="shared" si="218"/>
        <v>0</v>
      </c>
      <c r="AO243" s="240">
        <f t="shared" si="218"/>
        <v>37</v>
      </c>
      <c r="AP243" s="240">
        <f t="shared" si="218"/>
        <v>20</v>
      </c>
      <c r="AQ243" s="240">
        <f t="shared" si="218"/>
        <v>28</v>
      </c>
      <c r="AR243" s="240">
        <f t="shared" si="218"/>
        <v>53</v>
      </c>
      <c r="AS243" s="240">
        <f t="shared" si="218"/>
        <v>57</v>
      </c>
      <c r="AT243" s="240">
        <f t="shared" si="218"/>
        <v>7</v>
      </c>
      <c r="AU243" s="240">
        <f t="shared" si="218"/>
        <v>0</v>
      </c>
      <c r="AV243" s="240">
        <f t="shared" si="218"/>
        <v>60</v>
      </c>
      <c r="AW243" s="240">
        <f t="shared" si="218"/>
        <v>60</v>
      </c>
      <c r="AX243" s="240">
        <f t="shared" si="218"/>
        <v>49</v>
      </c>
      <c r="AY243" s="240">
        <f t="shared" si="218"/>
        <v>61</v>
      </c>
      <c r="AZ243" s="240">
        <f t="shared" si="218"/>
        <v>65</v>
      </c>
      <c r="BA243" s="240">
        <f t="shared" si="218"/>
        <v>41</v>
      </c>
      <c r="BB243" s="240">
        <f t="shared" si="218"/>
        <v>0</v>
      </c>
      <c r="BC243" s="240">
        <f t="shared" si="218"/>
        <v>61</v>
      </c>
      <c r="BD243" s="240">
        <f t="shared" si="218"/>
        <v>62</v>
      </c>
      <c r="BE243" s="240">
        <f t="shared" si="218"/>
        <v>49</v>
      </c>
      <c r="BF243" s="240">
        <f t="shared" si="218"/>
        <v>77</v>
      </c>
      <c r="BG243" s="240">
        <f t="shared" si="218"/>
        <v>71</v>
      </c>
      <c r="BH243" s="240">
        <f t="shared" si="218"/>
        <v>38</v>
      </c>
      <c r="BI243" s="240">
        <f t="shared" si="218"/>
        <v>22</v>
      </c>
      <c r="BJ243" s="240">
        <f t="shared" si="218"/>
        <v>25</v>
      </c>
      <c r="BK243" s="240">
        <f t="shared" si="218"/>
        <v>52</v>
      </c>
      <c r="BL243" s="240">
        <f t="shared" si="218"/>
        <v>50</v>
      </c>
      <c r="BM243" s="240">
        <f t="shared" si="218"/>
        <v>66</v>
      </c>
      <c r="BN243" s="240">
        <f t="shared" si="218"/>
        <v>89</v>
      </c>
      <c r="BO243" s="240">
        <f t="shared" si="218"/>
        <v>70</v>
      </c>
      <c r="BP243" s="240">
        <f t="shared" si="218"/>
        <v>0</v>
      </c>
      <c r="BQ243" s="240">
        <f t="shared" si="218"/>
        <v>90</v>
      </c>
      <c r="BR243" s="240">
        <f t="shared" si="218"/>
        <v>70</v>
      </c>
      <c r="BS243" s="240">
        <f t="shared" si="218"/>
        <v>62</v>
      </c>
      <c r="BT243" s="240">
        <f t="shared" si="218"/>
        <v>91</v>
      </c>
      <c r="BU243" s="240">
        <f t="shared" si="218"/>
        <v>39</v>
      </c>
      <c r="BV243" s="240">
        <f t="shared" si="218"/>
        <v>21</v>
      </c>
      <c r="BW243" s="240">
        <f t="shared" si="218"/>
        <v>8</v>
      </c>
      <c r="BX243" s="240">
        <f t="shared" si="218"/>
        <v>82</v>
      </c>
      <c r="BY243" s="240">
        <f t="shared" si="218"/>
        <v>92</v>
      </c>
      <c r="BZ243" s="240">
        <f t="shared" si="218"/>
        <v>78</v>
      </c>
      <c r="CA243" s="240">
        <f t="shared" si="218"/>
        <v>60</v>
      </c>
      <c r="CB243" s="240">
        <f t="shared" si="218"/>
        <v>70</v>
      </c>
      <c r="CC243" s="240">
        <f t="shared" si="218"/>
        <v>45</v>
      </c>
      <c r="CD243" s="240">
        <f t="shared" si="218"/>
        <v>0</v>
      </c>
      <c r="CE243" s="240">
        <f t="shared" si="218"/>
        <v>79</v>
      </c>
      <c r="CF243" s="240">
        <f t="shared" ref="CF243:DF243" si="219">CF242-CF237</f>
        <v>52</v>
      </c>
      <c r="CG243" s="240">
        <f t="shared" si="219"/>
        <v>28</v>
      </c>
      <c r="CH243" s="240">
        <f t="shared" si="219"/>
        <v>56</v>
      </c>
      <c r="CI243" s="240">
        <f t="shared" si="219"/>
        <v>62</v>
      </c>
      <c r="CJ243" s="240">
        <f t="shared" si="219"/>
        <v>34</v>
      </c>
      <c r="CK243" s="240">
        <f t="shared" si="219"/>
        <v>0</v>
      </c>
      <c r="CL243" s="240">
        <f t="shared" si="219"/>
        <v>38</v>
      </c>
      <c r="CM243" s="240">
        <f t="shared" si="219"/>
        <v>48</v>
      </c>
      <c r="CN243" s="240">
        <f t="shared" si="219"/>
        <v>29</v>
      </c>
      <c r="CO243" s="240">
        <f t="shared" si="219"/>
        <v>51</v>
      </c>
      <c r="CP243" s="240">
        <f t="shared" si="219"/>
        <v>46</v>
      </c>
      <c r="CQ243" s="240">
        <f t="shared" si="219"/>
        <v>23</v>
      </c>
      <c r="CR243" s="240">
        <f t="shared" si="219"/>
        <v>0</v>
      </c>
      <c r="CS243" s="240">
        <f t="shared" si="219"/>
        <v>37</v>
      </c>
      <c r="CT243" s="240">
        <f t="shared" si="219"/>
        <v>47</v>
      </c>
      <c r="CU243" s="240">
        <f t="shared" si="219"/>
        <v>36</v>
      </c>
      <c r="CV243" s="240">
        <f t="shared" si="219"/>
        <v>65</v>
      </c>
      <c r="CW243" s="240">
        <f t="shared" si="219"/>
        <v>61</v>
      </c>
      <c r="CX243" s="240">
        <f t="shared" si="219"/>
        <v>45</v>
      </c>
      <c r="CY243" s="240">
        <f t="shared" si="219"/>
        <v>0</v>
      </c>
      <c r="CZ243" s="240">
        <f t="shared" si="219"/>
        <v>68</v>
      </c>
      <c r="DA243" s="240">
        <f t="shared" si="219"/>
        <v>56</v>
      </c>
      <c r="DB243" s="240">
        <f t="shared" si="219"/>
        <v>48</v>
      </c>
      <c r="DC243" s="240">
        <f t="shared" si="219"/>
        <v>71</v>
      </c>
      <c r="DD243" s="240">
        <f t="shared" si="219"/>
        <v>75</v>
      </c>
      <c r="DE243" s="240">
        <f t="shared" si="219"/>
        <v>45</v>
      </c>
      <c r="DF243" s="240">
        <f t="shared" si="219"/>
        <v>0</v>
      </c>
      <c r="DG243" s="240">
        <f t="shared" ref="DG243:FR243" si="220">DG242-DG237</f>
        <v>69</v>
      </c>
      <c r="DH243" s="240">
        <f t="shared" si="220"/>
        <v>69</v>
      </c>
      <c r="DI243" s="240">
        <f t="shared" si="220"/>
        <v>48</v>
      </c>
      <c r="DJ243" s="240">
        <f t="shared" si="220"/>
        <v>71</v>
      </c>
      <c r="DK243" s="240">
        <f t="shared" si="220"/>
        <v>58</v>
      </c>
      <c r="DL243" s="240">
        <f t="shared" si="220"/>
        <v>36</v>
      </c>
      <c r="DM243" s="240">
        <f t="shared" si="220"/>
        <v>0</v>
      </c>
      <c r="DN243" s="240">
        <f t="shared" si="220"/>
        <v>57</v>
      </c>
      <c r="DO243" s="240">
        <f t="shared" si="220"/>
        <v>53</v>
      </c>
      <c r="DP243" s="240">
        <f t="shared" si="220"/>
        <v>44</v>
      </c>
      <c r="DQ243" s="240">
        <f t="shared" si="220"/>
        <v>55</v>
      </c>
      <c r="DR243" s="240">
        <f t="shared" si="220"/>
        <v>61</v>
      </c>
      <c r="DS243" s="240">
        <f t="shared" si="220"/>
        <v>32</v>
      </c>
      <c r="DT243" s="240">
        <f t="shared" si="220"/>
        <v>0</v>
      </c>
      <c r="DU243" s="240">
        <f t="shared" si="220"/>
        <v>40</v>
      </c>
      <c r="DV243" s="240">
        <f t="shared" si="220"/>
        <v>41</v>
      </c>
      <c r="DW243" s="240">
        <f t="shared" si="220"/>
        <v>32</v>
      </c>
      <c r="DX243" s="240">
        <f t="shared" si="220"/>
        <v>34</v>
      </c>
      <c r="DY243" s="240">
        <f t="shared" si="220"/>
        <v>46</v>
      </c>
      <c r="DZ243" s="240">
        <f t="shared" si="220"/>
        <v>0</v>
      </c>
      <c r="EA243" s="240">
        <f t="shared" si="220"/>
        <v>0</v>
      </c>
      <c r="EB243" s="240">
        <f>EB242-EB237</f>
        <v>50</v>
      </c>
      <c r="EC243" s="240">
        <f t="shared" si="220"/>
        <v>40</v>
      </c>
      <c r="ED243" s="240">
        <f t="shared" si="220"/>
        <v>41</v>
      </c>
      <c r="EE243" s="240">
        <f t="shared" si="220"/>
        <v>42</v>
      </c>
      <c r="EF243" s="240">
        <f>EF242-EF237</f>
        <v>50</v>
      </c>
      <c r="EG243" s="240">
        <f t="shared" si="220"/>
        <v>35</v>
      </c>
      <c r="EH243" s="240">
        <f t="shared" si="220"/>
        <v>0</v>
      </c>
      <c r="EI243" s="240">
        <f t="shared" si="220"/>
        <v>1</v>
      </c>
      <c r="EJ243" s="240">
        <f t="shared" si="220"/>
        <v>44</v>
      </c>
      <c r="EK243" s="240">
        <f t="shared" si="220"/>
        <v>44</v>
      </c>
      <c r="EL243" s="240">
        <f t="shared" si="220"/>
        <v>48</v>
      </c>
      <c r="EM243" s="240">
        <f t="shared" si="220"/>
        <v>4</v>
      </c>
      <c r="EN243" s="240">
        <f t="shared" si="220"/>
        <v>0</v>
      </c>
      <c r="EO243" s="240">
        <f t="shared" si="220"/>
        <v>0</v>
      </c>
      <c r="EP243" s="240">
        <f t="shared" si="220"/>
        <v>0</v>
      </c>
      <c r="EQ243" s="240">
        <f t="shared" si="220"/>
        <v>41</v>
      </c>
      <c r="ER243" s="240">
        <f>ER242-ER237</f>
        <v>45</v>
      </c>
      <c r="ES243" s="240">
        <f t="shared" si="220"/>
        <v>44</v>
      </c>
      <c r="ET243" s="240">
        <f t="shared" si="220"/>
        <v>43</v>
      </c>
      <c r="EU243" s="240">
        <f t="shared" si="220"/>
        <v>57</v>
      </c>
      <c r="EV243" s="240">
        <f t="shared" si="220"/>
        <v>0</v>
      </c>
      <c r="EW243" s="240">
        <f t="shared" si="220"/>
        <v>40</v>
      </c>
      <c r="EX243" s="240">
        <f t="shared" si="220"/>
        <v>58</v>
      </c>
      <c r="EY243" s="240">
        <f>EY242-EY237</f>
        <v>62</v>
      </c>
      <c r="EZ243" s="240">
        <f t="shared" si="220"/>
        <v>46</v>
      </c>
      <c r="FA243" s="240">
        <f t="shared" si="220"/>
        <v>58</v>
      </c>
      <c r="FB243" s="240">
        <f t="shared" si="220"/>
        <v>43</v>
      </c>
      <c r="FC243" s="240">
        <f t="shared" si="220"/>
        <v>0</v>
      </c>
      <c r="FD243" s="240">
        <f t="shared" si="220"/>
        <v>52</v>
      </c>
      <c r="FE243" s="240">
        <f t="shared" si="220"/>
        <v>40</v>
      </c>
      <c r="FF243" s="240">
        <f t="shared" si="220"/>
        <v>47</v>
      </c>
      <c r="FG243" s="240">
        <f t="shared" si="220"/>
        <v>52</v>
      </c>
      <c r="FH243" s="240">
        <f t="shared" si="220"/>
        <v>67</v>
      </c>
      <c r="FI243" s="240">
        <f t="shared" si="220"/>
        <v>16</v>
      </c>
      <c r="FJ243" s="240">
        <f t="shared" si="220"/>
        <v>0</v>
      </c>
      <c r="FK243" s="240">
        <f t="shared" si="220"/>
        <v>60</v>
      </c>
      <c r="FL243" s="240">
        <f t="shared" si="220"/>
        <v>75</v>
      </c>
      <c r="FM243" s="240">
        <f t="shared" si="220"/>
        <v>58</v>
      </c>
      <c r="FN243" s="240">
        <f t="shared" si="220"/>
        <v>48</v>
      </c>
      <c r="FO243" s="240">
        <f t="shared" si="220"/>
        <v>50</v>
      </c>
      <c r="FP243" s="240">
        <f t="shared" si="220"/>
        <v>16</v>
      </c>
      <c r="FQ243" s="240">
        <f t="shared" si="220"/>
        <v>0</v>
      </c>
      <c r="FR243" s="240">
        <f t="shared" si="220"/>
        <v>56</v>
      </c>
      <c r="FS243" s="240">
        <f t="shared" ref="FS243:GS243" si="221">FS242-FS237</f>
        <v>44</v>
      </c>
      <c r="FT243" s="240">
        <f t="shared" si="221"/>
        <v>36</v>
      </c>
      <c r="FU243" s="240">
        <f t="shared" si="221"/>
        <v>53</v>
      </c>
      <c r="FV243" s="240">
        <f t="shared" si="221"/>
        <v>56</v>
      </c>
      <c r="FW243" s="240">
        <f t="shared" si="221"/>
        <v>7</v>
      </c>
      <c r="FX243" s="240">
        <f t="shared" si="221"/>
        <v>0</v>
      </c>
      <c r="FY243" s="240">
        <f t="shared" si="221"/>
        <v>68</v>
      </c>
      <c r="FZ243" s="240">
        <f t="shared" si="221"/>
        <v>60</v>
      </c>
      <c r="GA243" s="240">
        <f t="shared" si="221"/>
        <v>48</v>
      </c>
      <c r="GB243" s="240">
        <f t="shared" si="221"/>
        <v>58</v>
      </c>
      <c r="GC243" s="240">
        <f t="shared" si="221"/>
        <v>70</v>
      </c>
      <c r="GD243" s="240">
        <f t="shared" si="221"/>
        <v>20</v>
      </c>
      <c r="GE243" s="240">
        <f t="shared" si="221"/>
        <v>0</v>
      </c>
      <c r="GF243" s="240">
        <f t="shared" si="221"/>
        <v>60</v>
      </c>
      <c r="GG243" s="240">
        <f t="shared" si="221"/>
        <v>63</v>
      </c>
      <c r="GH243" s="240">
        <f t="shared" si="221"/>
        <v>52</v>
      </c>
      <c r="GI243" s="240">
        <f t="shared" si="221"/>
        <v>67</v>
      </c>
      <c r="GJ243" s="240">
        <f t="shared" si="221"/>
        <v>61</v>
      </c>
      <c r="GK243" s="240">
        <f t="shared" si="221"/>
        <v>60</v>
      </c>
      <c r="GL243" s="240">
        <f t="shared" si="221"/>
        <v>0</v>
      </c>
      <c r="GM243" s="240">
        <f t="shared" si="221"/>
        <v>46</v>
      </c>
      <c r="GN243" s="240">
        <f t="shared" si="221"/>
        <v>40</v>
      </c>
      <c r="GO243" s="240">
        <f t="shared" si="221"/>
        <v>40</v>
      </c>
      <c r="GP243" s="240">
        <f t="shared" si="221"/>
        <v>71</v>
      </c>
      <c r="GQ243" s="240">
        <f t="shared" si="221"/>
        <v>46</v>
      </c>
      <c r="GR243" s="240">
        <f t="shared" si="221"/>
        <v>30</v>
      </c>
      <c r="GS243" s="240">
        <f t="shared" si="221"/>
        <v>0</v>
      </c>
      <c r="GT243" s="240">
        <f t="shared" ref="GT243:JE243" si="222">GT242-GT237</f>
        <v>44</v>
      </c>
      <c r="GU243" s="240">
        <f t="shared" si="222"/>
        <v>50</v>
      </c>
      <c r="GV243" s="240">
        <f t="shared" si="222"/>
        <v>54</v>
      </c>
      <c r="GW243" s="240">
        <f t="shared" si="222"/>
        <v>69</v>
      </c>
      <c r="GX243" s="240">
        <f t="shared" si="222"/>
        <v>75</v>
      </c>
      <c r="GY243" s="240">
        <f t="shared" si="222"/>
        <v>64</v>
      </c>
      <c r="GZ243" s="240">
        <f t="shared" si="222"/>
        <v>0</v>
      </c>
      <c r="HA243" s="240">
        <f t="shared" si="222"/>
        <v>72</v>
      </c>
      <c r="HB243" s="240">
        <f t="shared" si="222"/>
        <v>68</v>
      </c>
      <c r="HC243" s="240">
        <f t="shared" si="222"/>
        <v>46</v>
      </c>
      <c r="HD243" s="240">
        <f t="shared" si="222"/>
        <v>52</v>
      </c>
      <c r="HE243" s="240">
        <f t="shared" si="222"/>
        <v>58</v>
      </c>
      <c r="HF243" s="240">
        <f t="shared" si="222"/>
        <v>69</v>
      </c>
      <c r="HG243" s="240">
        <f t="shared" si="222"/>
        <v>0</v>
      </c>
      <c r="HH243" s="240">
        <f t="shared" si="222"/>
        <v>0</v>
      </c>
      <c r="HI243" s="240">
        <f t="shared" si="222"/>
        <v>55</v>
      </c>
      <c r="HJ243" s="240">
        <f t="shared" si="222"/>
        <v>58</v>
      </c>
      <c r="HK243" s="240">
        <f t="shared" si="222"/>
        <v>58</v>
      </c>
      <c r="HL243" s="240">
        <f t="shared" si="222"/>
        <v>63</v>
      </c>
      <c r="HM243" s="240">
        <f t="shared" si="222"/>
        <v>16</v>
      </c>
      <c r="HN243" s="240">
        <f t="shared" si="222"/>
        <v>0</v>
      </c>
      <c r="HO243" s="240">
        <f t="shared" si="222"/>
        <v>44</v>
      </c>
      <c r="HP243" s="240">
        <f t="shared" si="222"/>
        <v>40</v>
      </c>
      <c r="HQ243" s="240">
        <f t="shared" si="222"/>
        <v>56</v>
      </c>
      <c r="HR243" s="240">
        <f t="shared" si="222"/>
        <v>61</v>
      </c>
      <c r="HS243" s="240">
        <f t="shared" si="222"/>
        <v>65</v>
      </c>
      <c r="HT243" s="240">
        <f t="shared" si="222"/>
        <v>52</v>
      </c>
      <c r="HU243" s="240">
        <f t="shared" si="222"/>
        <v>0</v>
      </c>
      <c r="HV243" s="240">
        <f t="shared" si="222"/>
        <v>54</v>
      </c>
      <c r="HW243" s="240">
        <f t="shared" si="222"/>
        <v>54</v>
      </c>
      <c r="HX243" s="240">
        <f t="shared" si="222"/>
        <v>43</v>
      </c>
      <c r="HY243" s="240">
        <f t="shared" si="222"/>
        <v>25</v>
      </c>
      <c r="HZ243" s="240">
        <f t="shared" si="222"/>
        <v>18</v>
      </c>
      <c r="IA243" s="240">
        <f t="shared" si="222"/>
        <v>24</v>
      </c>
      <c r="IB243" s="240">
        <f t="shared" si="222"/>
        <v>0</v>
      </c>
      <c r="IC243" s="240">
        <f t="shared" si="222"/>
        <v>44</v>
      </c>
      <c r="ID243" s="240">
        <f t="shared" si="222"/>
        <v>64</v>
      </c>
      <c r="IE243" s="240">
        <f t="shared" si="222"/>
        <v>60</v>
      </c>
      <c r="IF243" s="240">
        <f t="shared" si="222"/>
        <v>72</v>
      </c>
      <c r="IG243" s="240">
        <f t="shared" si="222"/>
        <v>48</v>
      </c>
      <c r="IH243" s="240">
        <f t="shared" si="222"/>
        <v>48</v>
      </c>
      <c r="II243" s="240">
        <f t="shared" si="222"/>
        <v>0</v>
      </c>
      <c r="IJ243" s="240">
        <f t="shared" si="222"/>
        <v>2</v>
      </c>
      <c r="IK243" s="240">
        <f t="shared" si="222"/>
        <v>0</v>
      </c>
      <c r="IL243" s="240">
        <f t="shared" si="222"/>
        <v>0</v>
      </c>
      <c r="IM243" s="240">
        <f t="shared" si="222"/>
        <v>0</v>
      </c>
      <c r="IN243" s="240">
        <f t="shared" si="222"/>
        <v>8</v>
      </c>
      <c r="IO243" s="240">
        <f t="shared" si="222"/>
        <v>47</v>
      </c>
      <c r="IP243" s="240">
        <f t="shared" si="222"/>
        <v>0</v>
      </c>
      <c r="IQ243" s="240">
        <f t="shared" si="222"/>
        <v>47</v>
      </c>
      <c r="IR243" s="242">
        <f t="shared" si="222"/>
        <v>34</v>
      </c>
      <c r="IS243" s="239">
        <f>IS242-IS237</f>
        <v>20</v>
      </c>
      <c r="IT243" s="240">
        <f t="shared" si="222"/>
        <v>18</v>
      </c>
      <c r="IU243" s="240">
        <f t="shared" si="222"/>
        <v>7</v>
      </c>
      <c r="IV243" s="240">
        <f t="shared" si="222"/>
        <v>0</v>
      </c>
      <c r="IW243" s="240">
        <f t="shared" si="222"/>
        <v>0</v>
      </c>
      <c r="IX243" s="240">
        <f t="shared" si="222"/>
        <v>19</v>
      </c>
      <c r="IY243" s="240">
        <f t="shared" si="222"/>
        <v>39</v>
      </c>
      <c r="IZ243" s="240">
        <f t="shared" si="222"/>
        <v>39</v>
      </c>
      <c r="JA243" s="240">
        <f t="shared" si="222"/>
        <v>41</v>
      </c>
      <c r="JB243" s="240">
        <f t="shared" si="222"/>
        <v>37</v>
      </c>
      <c r="JC243" s="240">
        <f t="shared" si="222"/>
        <v>0</v>
      </c>
      <c r="JD243" s="240">
        <f t="shared" si="222"/>
        <v>0</v>
      </c>
      <c r="JE243" s="240">
        <f t="shared" si="222"/>
        <v>32</v>
      </c>
      <c r="JF243" s="240">
        <f t="shared" ref="JF243:KF243" si="223">JF242-JF237</f>
        <v>46</v>
      </c>
      <c r="JG243" s="240">
        <f t="shared" si="223"/>
        <v>19</v>
      </c>
      <c r="JH243" s="240">
        <f t="shared" si="223"/>
        <v>14</v>
      </c>
      <c r="JI243" s="240">
        <f t="shared" si="223"/>
        <v>19</v>
      </c>
      <c r="JJ243" s="240">
        <f t="shared" si="223"/>
        <v>0</v>
      </c>
      <c r="JK243" s="240">
        <f t="shared" si="223"/>
        <v>0</v>
      </c>
      <c r="JL243" s="240">
        <f t="shared" si="223"/>
        <v>26</v>
      </c>
      <c r="JM243" s="240">
        <f t="shared" si="223"/>
        <v>21</v>
      </c>
      <c r="JN243" s="240">
        <f t="shared" si="223"/>
        <v>17</v>
      </c>
      <c r="JO243" s="240">
        <f t="shared" si="223"/>
        <v>54</v>
      </c>
      <c r="JP243" s="240">
        <f t="shared" si="223"/>
        <v>48</v>
      </c>
      <c r="JQ243" s="240">
        <f t="shared" si="223"/>
        <v>2</v>
      </c>
      <c r="JR243" s="240">
        <f t="shared" si="223"/>
        <v>0</v>
      </c>
      <c r="JS243" s="240">
        <f t="shared" si="223"/>
        <v>0</v>
      </c>
      <c r="JT243" s="240">
        <f t="shared" si="223"/>
        <v>57</v>
      </c>
      <c r="JU243" s="240">
        <f t="shared" si="223"/>
        <v>38</v>
      </c>
      <c r="JV243" s="240">
        <f t="shared" si="223"/>
        <v>55</v>
      </c>
      <c r="JW243" s="241">
        <f t="shared" si="223"/>
        <v>43</v>
      </c>
      <c r="JX243" s="239">
        <f t="shared" si="223"/>
        <v>14</v>
      </c>
      <c r="JY243" s="240">
        <f t="shared" si="223"/>
        <v>0</v>
      </c>
      <c r="JZ243" s="240">
        <f t="shared" si="223"/>
        <v>0</v>
      </c>
      <c r="KA243" s="240">
        <f t="shared" si="223"/>
        <v>36</v>
      </c>
      <c r="KB243" s="240">
        <f t="shared" si="223"/>
        <v>34</v>
      </c>
      <c r="KC243" s="240">
        <f t="shared" si="223"/>
        <v>45</v>
      </c>
      <c r="KD243" s="240">
        <f>KD242-KD237</f>
        <v>36</v>
      </c>
      <c r="KE243" s="240">
        <f t="shared" si="223"/>
        <v>6</v>
      </c>
      <c r="KF243" s="240">
        <f t="shared" si="223"/>
        <v>0</v>
      </c>
      <c r="KG243" s="240">
        <f t="shared" ref="KG243:LL243" si="224">KG242-KG237</f>
        <v>5</v>
      </c>
      <c r="KH243" s="240">
        <f t="shared" si="224"/>
        <v>4</v>
      </c>
      <c r="KI243" s="240">
        <f t="shared" si="224"/>
        <v>22</v>
      </c>
      <c r="KJ243" s="240">
        <f t="shared" si="224"/>
        <v>41</v>
      </c>
      <c r="KK243" s="240">
        <f t="shared" si="224"/>
        <v>65</v>
      </c>
      <c r="KL243" s="240">
        <f t="shared" si="224"/>
        <v>48</v>
      </c>
      <c r="KM243" s="240">
        <f t="shared" si="224"/>
        <v>0</v>
      </c>
      <c r="KN243" s="240">
        <f t="shared" si="224"/>
        <v>69</v>
      </c>
      <c r="KO243" s="240">
        <f t="shared" si="224"/>
        <v>63</v>
      </c>
      <c r="KP243" s="240">
        <f t="shared" si="224"/>
        <v>61</v>
      </c>
      <c r="KQ243" s="240">
        <f t="shared" si="224"/>
        <v>65</v>
      </c>
      <c r="KR243" s="240">
        <f t="shared" si="224"/>
        <v>43</v>
      </c>
      <c r="KS243" s="240">
        <f t="shared" si="224"/>
        <v>0</v>
      </c>
      <c r="KT243" s="240">
        <f t="shared" si="224"/>
        <v>0</v>
      </c>
      <c r="KU243" s="240">
        <f t="shared" si="224"/>
        <v>0</v>
      </c>
      <c r="KV243" s="240">
        <f t="shared" si="224"/>
        <v>57</v>
      </c>
      <c r="KW243" s="240">
        <f t="shared" si="224"/>
        <v>49</v>
      </c>
      <c r="KX243" s="240">
        <f t="shared" si="224"/>
        <v>66</v>
      </c>
      <c r="KY243" s="240">
        <f t="shared" si="224"/>
        <v>70</v>
      </c>
      <c r="KZ243" s="240">
        <f t="shared" si="224"/>
        <v>17</v>
      </c>
      <c r="LA243" s="241">
        <f t="shared" si="224"/>
        <v>0</v>
      </c>
      <c r="LB243" s="239">
        <f t="shared" si="224"/>
        <v>53</v>
      </c>
      <c r="LC243" s="240">
        <f t="shared" si="224"/>
        <v>42</v>
      </c>
      <c r="LD243" s="240">
        <f t="shared" si="224"/>
        <v>42</v>
      </c>
      <c r="LE243" s="240">
        <f t="shared" si="224"/>
        <v>52</v>
      </c>
      <c r="LF243" s="240">
        <f t="shared" si="224"/>
        <v>35</v>
      </c>
      <c r="LG243" s="240">
        <f t="shared" si="224"/>
        <v>0</v>
      </c>
      <c r="LH243" s="240">
        <f t="shared" si="224"/>
        <v>0</v>
      </c>
      <c r="LI243" s="240">
        <f t="shared" si="224"/>
        <v>56</v>
      </c>
      <c r="LJ243" s="240">
        <f t="shared" si="224"/>
        <v>39</v>
      </c>
      <c r="LK243" s="240">
        <f t="shared" si="224"/>
        <v>37</v>
      </c>
      <c r="LL243" s="240">
        <f t="shared" si="224"/>
        <v>32</v>
      </c>
      <c r="LM243" s="240">
        <f t="shared" ref="LM243:NU243" si="225">LM242-LM237</f>
        <v>25</v>
      </c>
      <c r="LN243" s="240">
        <f t="shared" si="225"/>
        <v>32</v>
      </c>
      <c r="LO243" s="240">
        <f t="shared" si="225"/>
        <v>0</v>
      </c>
      <c r="LP243" s="240">
        <f t="shared" si="225"/>
        <v>0</v>
      </c>
      <c r="LQ243" s="240">
        <f t="shared" si="225"/>
        <v>31</v>
      </c>
      <c r="LR243" s="240">
        <f t="shared" si="225"/>
        <v>35</v>
      </c>
      <c r="LS243" s="240">
        <f t="shared" si="225"/>
        <v>31</v>
      </c>
      <c r="LT243" s="240">
        <f t="shared" si="225"/>
        <v>45</v>
      </c>
      <c r="LU243" s="240">
        <f t="shared" si="225"/>
        <v>2</v>
      </c>
      <c r="LV243" s="240">
        <f t="shared" si="225"/>
        <v>0</v>
      </c>
      <c r="LW243" s="240">
        <f t="shared" si="225"/>
        <v>48</v>
      </c>
      <c r="LX243" s="240">
        <f t="shared" si="225"/>
        <v>36</v>
      </c>
      <c r="LY243" s="240">
        <f t="shared" si="225"/>
        <v>22</v>
      </c>
      <c r="LZ243" s="240">
        <f t="shared" si="225"/>
        <v>29</v>
      </c>
      <c r="MA243" s="240">
        <f t="shared" si="225"/>
        <v>31</v>
      </c>
      <c r="MB243" s="240">
        <f t="shared" si="225"/>
        <v>10</v>
      </c>
      <c r="MC243" s="240">
        <f t="shared" si="225"/>
        <v>0</v>
      </c>
      <c r="MD243" s="240">
        <f t="shared" si="225"/>
        <v>46</v>
      </c>
      <c r="ME243" s="240">
        <f t="shared" si="225"/>
        <v>46</v>
      </c>
      <c r="MF243" s="241">
        <f t="shared" si="225"/>
        <v>34</v>
      </c>
      <c r="MG243" s="239">
        <f t="shared" si="225"/>
        <v>31</v>
      </c>
      <c r="MH243" s="240">
        <f t="shared" si="225"/>
        <v>35</v>
      </c>
      <c r="MI243" s="240">
        <f t="shared" si="225"/>
        <v>4</v>
      </c>
      <c r="MJ243" s="240">
        <f t="shared" si="225"/>
        <v>0</v>
      </c>
      <c r="MK243" s="240">
        <f t="shared" si="225"/>
        <v>38</v>
      </c>
      <c r="ML243" s="240">
        <f t="shared" si="225"/>
        <v>40</v>
      </c>
      <c r="MM243" s="240">
        <f t="shared" si="225"/>
        <v>35</v>
      </c>
      <c r="MN243" s="240">
        <f t="shared" si="225"/>
        <v>32</v>
      </c>
      <c r="MO243" s="240">
        <f t="shared" si="225"/>
        <v>30</v>
      </c>
      <c r="MP243" s="240">
        <f t="shared" si="225"/>
        <v>15</v>
      </c>
      <c r="MQ243" s="240">
        <f t="shared" si="225"/>
        <v>0</v>
      </c>
      <c r="MR243" s="240">
        <f t="shared" si="225"/>
        <v>37</v>
      </c>
      <c r="MS243" s="240">
        <f t="shared" si="225"/>
        <v>31</v>
      </c>
      <c r="MT243" s="240">
        <f t="shared" si="225"/>
        <v>28</v>
      </c>
      <c r="MU243" s="240">
        <f t="shared" si="225"/>
        <v>19</v>
      </c>
      <c r="MV243" s="240">
        <f t="shared" si="225"/>
        <v>18</v>
      </c>
      <c r="MW243" s="240">
        <f t="shared" si="225"/>
        <v>0</v>
      </c>
      <c r="MX243" s="240">
        <f t="shared" si="225"/>
        <v>0</v>
      </c>
      <c r="MY243" s="240">
        <f t="shared" si="225"/>
        <v>10</v>
      </c>
      <c r="MZ243" s="240">
        <f t="shared" si="225"/>
        <v>12</v>
      </c>
      <c r="NA243" s="240">
        <f t="shared" si="225"/>
        <v>20</v>
      </c>
      <c r="NB243" s="240">
        <f t="shared" si="225"/>
        <v>25</v>
      </c>
      <c r="NC243" s="240">
        <f t="shared" si="225"/>
        <v>22</v>
      </c>
      <c r="ND243" s="240">
        <f t="shared" si="225"/>
        <v>4</v>
      </c>
      <c r="NE243" s="240">
        <f t="shared" si="225"/>
        <v>0</v>
      </c>
      <c r="NF243" s="240">
        <f t="shared" si="225"/>
        <v>16</v>
      </c>
      <c r="NG243" s="240">
        <f t="shared" si="225"/>
        <v>6</v>
      </c>
      <c r="NH243" s="240">
        <f t="shared" si="225"/>
        <v>22</v>
      </c>
      <c r="NI243" s="240">
        <f t="shared" si="225"/>
        <v>26</v>
      </c>
      <c r="NJ243" s="241">
        <f t="shared" si="225"/>
        <v>14</v>
      </c>
      <c r="NK243" s="239">
        <f t="shared" si="225"/>
        <v>12</v>
      </c>
      <c r="NL243" s="240">
        <f t="shared" si="225"/>
        <v>0</v>
      </c>
      <c r="NM243" s="240">
        <f t="shared" si="225"/>
        <v>16</v>
      </c>
      <c r="NN243" s="240">
        <f t="shared" si="225"/>
        <v>32</v>
      </c>
      <c r="NO243" s="240">
        <f t="shared" si="225"/>
        <v>30</v>
      </c>
      <c r="NP243" s="240">
        <f t="shared" si="225"/>
        <v>5</v>
      </c>
      <c r="NQ243" s="240">
        <f t="shared" si="225"/>
        <v>8</v>
      </c>
      <c r="NR243" s="240">
        <f t="shared" si="225"/>
        <v>3</v>
      </c>
      <c r="NS243" s="240">
        <f t="shared" si="225"/>
        <v>0</v>
      </c>
      <c r="NT243" s="240">
        <f t="shared" si="225"/>
        <v>0</v>
      </c>
      <c r="NU243" s="240">
        <f t="shared" si="225"/>
        <v>0</v>
      </c>
      <c r="NV243" s="240">
        <f t="shared" ref="NV243:QG243" si="226">NV242-NV237</f>
        <v>0</v>
      </c>
      <c r="NW243" s="240">
        <f t="shared" si="226"/>
        <v>0</v>
      </c>
      <c r="NX243" s="240">
        <f t="shared" si="226"/>
        <v>0</v>
      </c>
      <c r="NY243" s="240">
        <f t="shared" si="226"/>
        <v>0</v>
      </c>
      <c r="NZ243" s="240">
        <f t="shared" si="226"/>
        <v>0</v>
      </c>
      <c r="OA243" s="240">
        <f t="shared" si="226"/>
        <v>3</v>
      </c>
      <c r="OB243" s="240">
        <f t="shared" si="226"/>
        <v>55.5</v>
      </c>
      <c r="OC243" s="240">
        <f t="shared" si="226"/>
        <v>26</v>
      </c>
      <c r="OD243" s="240">
        <f t="shared" si="226"/>
        <v>27</v>
      </c>
      <c r="OE243" s="240">
        <f t="shared" si="226"/>
        <v>15</v>
      </c>
      <c r="OF243" s="240">
        <f t="shared" si="226"/>
        <v>18</v>
      </c>
      <c r="OG243" s="240">
        <f t="shared" si="226"/>
        <v>0</v>
      </c>
      <c r="OH243" s="240">
        <f t="shared" si="226"/>
        <v>0</v>
      </c>
      <c r="OI243" s="240">
        <f t="shared" si="226"/>
        <v>29</v>
      </c>
      <c r="OJ243" s="240">
        <f t="shared" si="226"/>
        <v>31</v>
      </c>
      <c r="OK243" s="240">
        <f t="shared" si="226"/>
        <v>25</v>
      </c>
      <c r="OL243" s="240">
        <f t="shared" si="226"/>
        <v>41</v>
      </c>
      <c r="OM243" s="240">
        <f t="shared" si="226"/>
        <v>35</v>
      </c>
      <c r="ON243" s="240">
        <f t="shared" si="226"/>
        <v>0</v>
      </c>
      <c r="OO243" s="241">
        <f t="shared" si="226"/>
        <v>25</v>
      </c>
      <c r="OP243" s="492">
        <f t="shared" si="226"/>
        <v>28</v>
      </c>
      <c r="OQ243" s="240">
        <f t="shared" si="226"/>
        <v>29</v>
      </c>
      <c r="OR243" s="240">
        <f t="shared" si="226"/>
        <v>23</v>
      </c>
      <c r="OS243" s="240">
        <f t="shared" si="226"/>
        <v>22</v>
      </c>
      <c r="OT243" s="240">
        <f t="shared" si="226"/>
        <v>0</v>
      </c>
      <c r="OU243" s="240">
        <f t="shared" si="226"/>
        <v>0</v>
      </c>
      <c r="OV243" s="240">
        <f t="shared" si="226"/>
        <v>34</v>
      </c>
      <c r="OW243" s="240">
        <f t="shared" si="226"/>
        <v>28</v>
      </c>
      <c r="OX243" s="240">
        <f t="shared" si="226"/>
        <v>26</v>
      </c>
      <c r="OY243" s="240">
        <f t="shared" si="226"/>
        <v>30</v>
      </c>
      <c r="OZ243" s="240">
        <f t="shared" si="226"/>
        <v>30</v>
      </c>
      <c r="PA243" s="240">
        <f t="shared" si="226"/>
        <v>0</v>
      </c>
      <c r="PB243" s="240">
        <f t="shared" si="226"/>
        <v>0</v>
      </c>
      <c r="PC243" s="240">
        <f t="shared" si="226"/>
        <v>29</v>
      </c>
      <c r="PD243" s="240">
        <f t="shared" si="226"/>
        <v>25</v>
      </c>
      <c r="PE243" s="240">
        <f t="shared" si="226"/>
        <v>6</v>
      </c>
      <c r="PF243" s="240">
        <f t="shared" si="226"/>
        <v>0</v>
      </c>
      <c r="PG243" s="240">
        <f t="shared" si="226"/>
        <v>0</v>
      </c>
      <c r="PH243" s="240">
        <f t="shared" si="226"/>
        <v>0</v>
      </c>
      <c r="PI243" s="240">
        <f t="shared" si="226"/>
        <v>0</v>
      </c>
      <c r="PJ243" s="240">
        <f t="shared" si="226"/>
        <v>0</v>
      </c>
      <c r="PK243" s="240">
        <f t="shared" si="226"/>
        <v>0</v>
      </c>
      <c r="PL243" s="240">
        <f t="shared" si="226"/>
        <v>0</v>
      </c>
      <c r="PM243" s="240">
        <f t="shared" si="226"/>
        <v>5</v>
      </c>
      <c r="PN243" s="240">
        <f t="shared" si="226"/>
        <v>6</v>
      </c>
      <c r="PO243" s="240">
        <f t="shared" si="226"/>
        <v>0</v>
      </c>
      <c r="PP243" s="240">
        <f t="shared" si="226"/>
        <v>0</v>
      </c>
      <c r="PQ243" s="240">
        <f t="shared" si="226"/>
        <v>12</v>
      </c>
      <c r="PR243" s="240">
        <f t="shared" si="226"/>
        <v>12</v>
      </c>
      <c r="PS243" s="240">
        <f t="shared" si="226"/>
        <v>24</v>
      </c>
      <c r="PT243" s="241">
        <f t="shared" si="226"/>
        <v>38</v>
      </c>
      <c r="PU243" s="239">
        <f t="shared" si="226"/>
        <v>41</v>
      </c>
      <c r="PV243" s="240">
        <f t="shared" si="226"/>
        <v>4</v>
      </c>
      <c r="PW243" s="240">
        <f t="shared" si="226"/>
        <v>0</v>
      </c>
      <c r="PX243" s="240">
        <f t="shared" si="226"/>
        <v>0</v>
      </c>
      <c r="PY243" s="240">
        <f t="shared" si="226"/>
        <v>42</v>
      </c>
      <c r="PZ243" s="240">
        <f t="shared" si="226"/>
        <v>37</v>
      </c>
      <c r="QA243" s="240">
        <f t="shared" si="226"/>
        <v>34</v>
      </c>
      <c r="QB243" s="240">
        <f t="shared" si="226"/>
        <v>31</v>
      </c>
      <c r="QC243" s="240">
        <f t="shared" si="226"/>
        <v>19</v>
      </c>
      <c r="QD243" s="240">
        <f t="shared" si="226"/>
        <v>0</v>
      </c>
      <c r="QE243" s="240">
        <f t="shared" si="226"/>
        <v>16</v>
      </c>
      <c r="QF243" s="240">
        <f t="shared" si="226"/>
        <v>11</v>
      </c>
      <c r="QG243" s="240">
        <f t="shared" si="226"/>
        <v>41</v>
      </c>
      <c r="QH243" s="240">
        <f t="shared" ref="QH243:RG243" si="227">QH242-QH237</f>
        <v>8</v>
      </c>
      <c r="QI243" s="240">
        <f t="shared" si="227"/>
        <v>31</v>
      </c>
      <c r="QJ243" s="240">
        <f t="shared" si="227"/>
        <v>16</v>
      </c>
      <c r="QK243" s="240">
        <f t="shared" si="227"/>
        <v>0</v>
      </c>
      <c r="QL243" s="240">
        <f t="shared" si="227"/>
        <v>44</v>
      </c>
      <c r="QM243" s="240">
        <f t="shared" si="227"/>
        <v>40</v>
      </c>
      <c r="QN243" s="240">
        <f t="shared" si="227"/>
        <v>34</v>
      </c>
      <c r="QO243" s="240">
        <f t="shared" si="227"/>
        <v>59</v>
      </c>
      <c r="QP243" s="240">
        <f t="shared" si="227"/>
        <v>56</v>
      </c>
      <c r="QQ243" s="240">
        <f t="shared" si="227"/>
        <v>0</v>
      </c>
      <c r="QR243" s="240">
        <f t="shared" si="227"/>
        <v>0</v>
      </c>
      <c r="QS243" s="240">
        <f t="shared" si="227"/>
        <v>57</v>
      </c>
      <c r="QT243" s="240">
        <f t="shared" si="227"/>
        <v>39</v>
      </c>
      <c r="QU243" s="240">
        <f t="shared" si="227"/>
        <v>40</v>
      </c>
      <c r="QV243" s="241">
        <f t="shared" si="227"/>
        <v>7</v>
      </c>
      <c r="QW243" s="492">
        <f t="shared" si="227"/>
        <v>34</v>
      </c>
      <c r="QX243" s="240">
        <f t="shared" si="227"/>
        <v>31</v>
      </c>
      <c r="QY243" s="240">
        <f t="shared" si="227"/>
        <v>0</v>
      </c>
      <c r="QZ243" s="240">
        <f t="shared" si="227"/>
        <v>32</v>
      </c>
      <c r="RA243" s="240">
        <f t="shared" si="227"/>
        <v>42</v>
      </c>
      <c r="RB243" s="240">
        <f t="shared" si="227"/>
        <v>35</v>
      </c>
      <c r="RC243" s="240">
        <v>35</v>
      </c>
      <c r="RD243" s="240">
        <v>44</v>
      </c>
      <c r="RE243" s="240">
        <v>37</v>
      </c>
      <c r="RF243" s="240">
        <v>0</v>
      </c>
      <c r="RG243" s="240">
        <f t="shared" si="227"/>
        <v>54</v>
      </c>
      <c r="RH243" s="240">
        <f t="shared" ref="RH243:TP243" si="228">RH242-RH237</f>
        <v>44</v>
      </c>
      <c r="RI243" s="240">
        <f t="shared" si="228"/>
        <v>19</v>
      </c>
      <c r="RJ243" s="240">
        <f t="shared" si="228"/>
        <v>19</v>
      </c>
      <c r="RK243" s="240">
        <f t="shared" si="228"/>
        <v>24</v>
      </c>
      <c r="RL243" s="240">
        <f t="shared" si="228"/>
        <v>0</v>
      </c>
      <c r="RM243" s="240">
        <f t="shared" si="228"/>
        <v>0</v>
      </c>
      <c r="RN243" s="240">
        <f t="shared" si="228"/>
        <v>11</v>
      </c>
      <c r="RO243" s="240">
        <f t="shared" si="228"/>
        <v>23</v>
      </c>
      <c r="RP243" s="240">
        <f t="shared" si="228"/>
        <v>24</v>
      </c>
      <c r="RQ243" s="240">
        <f t="shared" si="228"/>
        <v>17</v>
      </c>
      <c r="RR243" s="240">
        <f t="shared" si="228"/>
        <v>22</v>
      </c>
      <c r="RS243" s="240">
        <f t="shared" si="228"/>
        <v>0</v>
      </c>
      <c r="RT243" s="240">
        <f t="shared" si="228"/>
        <v>0</v>
      </c>
      <c r="RU243" s="240">
        <f t="shared" si="228"/>
        <v>28</v>
      </c>
      <c r="RV243" s="240">
        <f t="shared" si="228"/>
        <v>16</v>
      </c>
      <c r="RW243" s="240">
        <f t="shared" si="228"/>
        <v>22</v>
      </c>
      <c r="RX243" s="240">
        <f t="shared" si="228"/>
        <v>19</v>
      </c>
      <c r="RY243" s="240">
        <f t="shared" si="228"/>
        <v>24</v>
      </c>
      <c r="RZ243" s="240">
        <f t="shared" si="228"/>
        <v>0</v>
      </c>
      <c r="SA243" s="240">
        <f t="shared" si="228"/>
        <v>0</v>
      </c>
      <c r="SB243" s="240">
        <f t="shared" si="228"/>
        <v>25</v>
      </c>
      <c r="SC243" s="240">
        <f t="shared" si="228"/>
        <v>17</v>
      </c>
      <c r="SD243" s="240">
        <f t="shared" si="228"/>
        <v>19</v>
      </c>
      <c r="SE243" s="240">
        <f t="shared" si="228"/>
        <v>19</v>
      </c>
      <c r="SF243" s="240">
        <f t="shared" si="228"/>
        <v>24</v>
      </c>
      <c r="SG243" s="240">
        <f t="shared" si="228"/>
        <v>22</v>
      </c>
      <c r="SH243" s="240">
        <f t="shared" si="228"/>
        <v>0</v>
      </c>
      <c r="SI243" s="240">
        <f t="shared" si="228"/>
        <v>18</v>
      </c>
      <c r="SJ243" s="240">
        <f t="shared" si="228"/>
        <v>0</v>
      </c>
      <c r="SK243" s="240">
        <f t="shared" si="228"/>
        <v>22</v>
      </c>
      <c r="SL243" s="240">
        <f t="shared" si="228"/>
        <v>22</v>
      </c>
      <c r="SM243" s="240">
        <f t="shared" si="228"/>
        <v>4</v>
      </c>
      <c r="SN243" s="240">
        <f t="shared" si="228"/>
        <v>0</v>
      </c>
      <c r="SO243" s="240">
        <f t="shared" si="228"/>
        <v>0</v>
      </c>
      <c r="SP243" s="240">
        <f t="shared" si="228"/>
        <v>0</v>
      </c>
      <c r="SQ243" s="240">
        <f t="shared" si="228"/>
        <v>0</v>
      </c>
      <c r="SR243" s="240">
        <f t="shared" si="228"/>
        <v>4</v>
      </c>
      <c r="SS243" s="240">
        <f t="shared" si="228"/>
        <v>12</v>
      </c>
      <c r="ST243" s="240">
        <f t="shared" si="228"/>
        <v>24</v>
      </c>
      <c r="SU243" s="240">
        <f t="shared" si="228"/>
        <v>25</v>
      </c>
      <c r="SV243" s="240">
        <f t="shared" si="228"/>
        <v>0</v>
      </c>
      <c r="SW243" s="240">
        <f t="shared" si="228"/>
        <v>25</v>
      </c>
      <c r="SX243" s="240">
        <f t="shared" si="228"/>
        <v>21</v>
      </c>
      <c r="SY243" s="240">
        <f t="shared" si="228"/>
        <v>22</v>
      </c>
      <c r="SZ243" s="240">
        <f t="shared" si="228"/>
        <v>18</v>
      </c>
      <c r="TA243" s="240">
        <f t="shared" si="228"/>
        <v>15</v>
      </c>
      <c r="TB243" s="240">
        <f t="shared" si="228"/>
        <v>11</v>
      </c>
      <c r="TC243" s="240">
        <f t="shared" si="228"/>
        <v>0</v>
      </c>
      <c r="TD243" s="240">
        <f t="shared" si="228"/>
        <v>24</v>
      </c>
      <c r="TE243" s="240">
        <f t="shared" si="228"/>
        <v>29</v>
      </c>
      <c r="TF243" s="240">
        <f t="shared" si="228"/>
        <v>34</v>
      </c>
      <c r="TG243" s="240">
        <f t="shared" si="228"/>
        <v>38</v>
      </c>
      <c r="TH243" s="240">
        <f t="shared" si="228"/>
        <v>30</v>
      </c>
      <c r="TI243" s="240">
        <f t="shared" si="228"/>
        <v>0</v>
      </c>
      <c r="TJ243" s="240">
        <f t="shared" si="228"/>
        <v>0</v>
      </c>
      <c r="TK243" s="240">
        <f t="shared" si="228"/>
        <v>53</v>
      </c>
      <c r="TL243" s="240">
        <f t="shared" si="228"/>
        <v>40</v>
      </c>
      <c r="TM243" s="240">
        <f t="shared" si="228"/>
        <v>42</v>
      </c>
      <c r="TN243" s="240">
        <f t="shared" si="228"/>
        <v>25</v>
      </c>
      <c r="TO243" s="240">
        <f t="shared" si="228"/>
        <v>28</v>
      </c>
      <c r="TP243" s="240">
        <f t="shared" si="228"/>
        <v>0</v>
      </c>
      <c r="TQ243" s="240">
        <f t="shared" ref="TQ243:WB243" si="229">TQ242-TQ237</f>
        <v>0</v>
      </c>
      <c r="TR243" s="240">
        <f t="shared" si="229"/>
        <v>36</v>
      </c>
      <c r="TS243" s="240">
        <f t="shared" si="229"/>
        <v>19</v>
      </c>
      <c r="TT243" s="240">
        <f t="shared" si="229"/>
        <v>38</v>
      </c>
      <c r="TU243" s="240">
        <f t="shared" si="229"/>
        <v>29</v>
      </c>
      <c r="TV243" s="240">
        <f t="shared" si="229"/>
        <v>10</v>
      </c>
      <c r="TW243" s="240">
        <f t="shared" si="229"/>
        <v>4</v>
      </c>
      <c r="TX243" s="240">
        <f t="shared" si="229"/>
        <v>0</v>
      </c>
      <c r="TY243" s="240">
        <f t="shared" si="229"/>
        <v>4</v>
      </c>
      <c r="TZ243" s="240">
        <f t="shared" si="229"/>
        <v>6</v>
      </c>
      <c r="UA243" s="240">
        <f t="shared" si="229"/>
        <v>19</v>
      </c>
      <c r="UB243" s="240">
        <f t="shared" si="229"/>
        <v>28</v>
      </c>
      <c r="UC243" s="240">
        <f t="shared" si="229"/>
        <v>24</v>
      </c>
      <c r="UD243" s="240">
        <f t="shared" si="229"/>
        <v>0</v>
      </c>
      <c r="UE243" s="240">
        <f t="shared" si="229"/>
        <v>0</v>
      </c>
      <c r="UF243" s="240">
        <f t="shared" si="229"/>
        <v>28</v>
      </c>
      <c r="UG243" s="240">
        <f t="shared" si="229"/>
        <v>10</v>
      </c>
      <c r="UH243" s="240">
        <f t="shared" si="229"/>
        <v>17</v>
      </c>
      <c r="UI243" s="240">
        <f t="shared" si="229"/>
        <v>9</v>
      </c>
      <c r="UJ243" s="240">
        <f t="shared" si="229"/>
        <v>1</v>
      </c>
      <c r="UK243" s="240">
        <f t="shared" si="229"/>
        <v>0</v>
      </c>
      <c r="UL243" s="240">
        <f t="shared" si="229"/>
        <v>0</v>
      </c>
      <c r="UM243" s="240">
        <f t="shared" si="229"/>
        <v>9</v>
      </c>
      <c r="UN243" s="240">
        <f t="shared" si="229"/>
        <v>59</v>
      </c>
      <c r="UO243" s="240">
        <f t="shared" si="229"/>
        <v>42</v>
      </c>
      <c r="UP243" s="240">
        <f t="shared" si="229"/>
        <v>53</v>
      </c>
      <c r="UQ243" s="240">
        <f t="shared" si="229"/>
        <v>47</v>
      </c>
      <c r="UR243" s="240">
        <f t="shared" si="229"/>
        <v>24</v>
      </c>
      <c r="US243" s="240">
        <f t="shared" si="229"/>
        <v>0</v>
      </c>
      <c r="UT243" s="240">
        <f t="shared" si="229"/>
        <v>47</v>
      </c>
      <c r="UU243" s="240">
        <f t="shared" si="229"/>
        <v>58</v>
      </c>
      <c r="UV243" s="240">
        <f t="shared" si="229"/>
        <v>43</v>
      </c>
      <c r="UW243" s="240">
        <f t="shared" si="229"/>
        <v>62</v>
      </c>
      <c r="UX243" s="240">
        <f t="shared" si="229"/>
        <v>58</v>
      </c>
      <c r="UY243" s="240">
        <f t="shared" si="229"/>
        <v>42</v>
      </c>
      <c r="UZ243" s="240">
        <f t="shared" si="229"/>
        <v>0</v>
      </c>
      <c r="VA243" s="240">
        <f t="shared" si="229"/>
        <v>28</v>
      </c>
      <c r="VB243" s="240">
        <f t="shared" si="229"/>
        <v>42</v>
      </c>
      <c r="VC243" s="240">
        <f t="shared" si="229"/>
        <v>40</v>
      </c>
      <c r="VD243" s="240">
        <f t="shared" si="229"/>
        <v>28</v>
      </c>
      <c r="VE243" s="240">
        <f t="shared" si="229"/>
        <v>34</v>
      </c>
      <c r="VF243" s="240">
        <f t="shared" si="229"/>
        <v>0</v>
      </c>
      <c r="VG243" s="240">
        <f t="shared" si="229"/>
        <v>0</v>
      </c>
      <c r="VH243" s="240">
        <f t="shared" si="229"/>
        <v>23</v>
      </c>
      <c r="VI243" s="240">
        <f t="shared" si="229"/>
        <v>35</v>
      </c>
      <c r="VJ243" s="354">
        <f t="shared" si="229"/>
        <v>36</v>
      </c>
      <c r="VK243" s="240">
        <f t="shared" si="229"/>
        <v>40</v>
      </c>
      <c r="VL243" s="240">
        <f t="shared" si="229"/>
        <v>44</v>
      </c>
      <c r="VM243" s="240">
        <f t="shared" si="229"/>
        <v>4</v>
      </c>
      <c r="VN243" s="240">
        <f t="shared" si="229"/>
        <v>0</v>
      </c>
      <c r="VO243" s="240">
        <f t="shared" si="229"/>
        <v>0</v>
      </c>
      <c r="VP243" s="240">
        <f t="shared" si="229"/>
        <v>46</v>
      </c>
      <c r="VQ243" s="240">
        <f t="shared" si="229"/>
        <v>33</v>
      </c>
      <c r="VR243" s="240">
        <f t="shared" si="229"/>
        <v>29</v>
      </c>
      <c r="VS243" s="240">
        <f t="shared" si="229"/>
        <v>42</v>
      </c>
      <c r="VT243" s="240">
        <f t="shared" si="229"/>
        <v>40</v>
      </c>
      <c r="VU243" s="240">
        <f t="shared" si="229"/>
        <v>0</v>
      </c>
      <c r="VV243" s="240">
        <f t="shared" si="229"/>
        <v>27</v>
      </c>
      <c r="VW243" s="240">
        <f t="shared" si="229"/>
        <v>24</v>
      </c>
      <c r="VX243" s="354">
        <f t="shared" si="229"/>
        <v>4</v>
      </c>
      <c r="VY243" s="240">
        <f t="shared" si="229"/>
        <v>14</v>
      </c>
      <c r="VZ243" s="240">
        <f t="shared" si="229"/>
        <v>9</v>
      </c>
      <c r="WA243" s="240">
        <f t="shared" si="229"/>
        <v>3</v>
      </c>
      <c r="WB243" s="240">
        <f t="shared" si="229"/>
        <v>0</v>
      </c>
      <c r="WC243" s="240">
        <f t="shared" ref="WC243:XD243" si="230">WC242-WC237</f>
        <v>21</v>
      </c>
      <c r="WD243" s="240">
        <f t="shared" si="230"/>
        <v>30</v>
      </c>
      <c r="WE243" s="240">
        <f t="shared" si="230"/>
        <v>44</v>
      </c>
      <c r="WF243" s="240">
        <f t="shared" si="230"/>
        <v>44</v>
      </c>
      <c r="WG243" s="240">
        <f t="shared" si="230"/>
        <v>46</v>
      </c>
      <c r="WH243" s="240">
        <f t="shared" si="230"/>
        <v>45</v>
      </c>
      <c r="WI243" s="240">
        <f t="shared" si="230"/>
        <v>0</v>
      </c>
      <c r="WJ243" s="240">
        <f t="shared" si="230"/>
        <v>0</v>
      </c>
      <c r="WK243" s="240">
        <f t="shared" si="230"/>
        <v>7</v>
      </c>
      <c r="WL243" s="240">
        <f t="shared" si="230"/>
        <v>0</v>
      </c>
      <c r="WM243" s="240">
        <f t="shared" si="230"/>
        <v>0</v>
      </c>
      <c r="WN243" s="240">
        <f t="shared" si="230"/>
        <v>0</v>
      </c>
      <c r="WO243" s="240">
        <f t="shared" si="230"/>
        <v>0</v>
      </c>
      <c r="WP243" s="240">
        <f t="shared" si="230"/>
        <v>0</v>
      </c>
      <c r="WQ243" s="240">
        <f t="shared" si="230"/>
        <v>36</v>
      </c>
      <c r="WR243" s="240">
        <f t="shared" si="230"/>
        <v>35</v>
      </c>
      <c r="WS243" s="240">
        <f t="shared" si="230"/>
        <v>31</v>
      </c>
      <c r="WT243" s="240">
        <f t="shared" si="230"/>
        <v>33</v>
      </c>
      <c r="WU243" s="240">
        <f t="shared" si="230"/>
        <v>40</v>
      </c>
      <c r="WV243" s="240">
        <f t="shared" si="230"/>
        <v>0</v>
      </c>
      <c r="WW243" s="240">
        <f t="shared" si="230"/>
        <v>0</v>
      </c>
      <c r="WX243" s="240">
        <f t="shared" si="230"/>
        <v>41</v>
      </c>
      <c r="WY243" s="240">
        <f t="shared" si="230"/>
        <v>52</v>
      </c>
      <c r="WZ243" s="240">
        <f t="shared" si="230"/>
        <v>49</v>
      </c>
      <c r="XA243" s="240">
        <f t="shared" si="230"/>
        <v>41</v>
      </c>
      <c r="XB243" s="240">
        <f t="shared" si="230"/>
        <v>42</v>
      </c>
      <c r="XC243" s="240">
        <f t="shared" si="230"/>
        <v>0</v>
      </c>
      <c r="XD243" s="240">
        <f t="shared" si="230"/>
        <v>0</v>
      </c>
      <c r="XE243" s="240">
        <f t="shared" ref="XE243:ZP243" si="231">XE242-XE237</f>
        <v>37</v>
      </c>
      <c r="XF243" s="240">
        <f t="shared" si="231"/>
        <v>44</v>
      </c>
      <c r="XG243" s="240">
        <f t="shared" si="231"/>
        <v>36</v>
      </c>
      <c r="XH243" s="240">
        <f t="shared" si="231"/>
        <v>36</v>
      </c>
      <c r="XI243" s="240">
        <f t="shared" si="231"/>
        <v>29</v>
      </c>
      <c r="XJ243" s="240">
        <f t="shared" si="231"/>
        <v>0</v>
      </c>
      <c r="XK243" s="240">
        <f t="shared" si="231"/>
        <v>0</v>
      </c>
      <c r="XL243" s="240">
        <f t="shared" si="231"/>
        <v>42</v>
      </c>
      <c r="XM243" s="240">
        <f t="shared" si="231"/>
        <v>36</v>
      </c>
      <c r="XN243" s="240">
        <f t="shared" si="231"/>
        <v>32</v>
      </c>
      <c r="XO243" s="240">
        <f t="shared" si="231"/>
        <v>41</v>
      </c>
      <c r="XP243" s="240">
        <f t="shared" si="231"/>
        <v>37</v>
      </c>
      <c r="XQ243" s="240">
        <f t="shared" si="231"/>
        <v>0</v>
      </c>
      <c r="XR243" s="240">
        <f t="shared" si="231"/>
        <v>0</v>
      </c>
      <c r="XS243" s="240">
        <f t="shared" si="231"/>
        <v>0</v>
      </c>
      <c r="XT243" s="240">
        <f t="shared" si="231"/>
        <v>38</v>
      </c>
      <c r="XU243" s="240">
        <f t="shared" si="231"/>
        <v>35</v>
      </c>
      <c r="XV243" s="240">
        <f t="shared" si="231"/>
        <v>23</v>
      </c>
      <c r="XW243" s="240">
        <f t="shared" si="231"/>
        <v>21</v>
      </c>
      <c r="XX243" s="240">
        <f t="shared" si="231"/>
        <v>4</v>
      </c>
      <c r="XY243" s="194">
        <f t="shared" si="231"/>
        <v>0</v>
      </c>
      <c r="XZ243" s="194">
        <f t="shared" si="231"/>
        <v>14</v>
      </c>
      <c r="YA243" s="194">
        <f t="shared" si="231"/>
        <v>0</v>
      </c>
      <c r="YB243" s="194">
        <f t="shared" si="231"/>
        <v>11</v>
      </c>
      <c r="YC243" s="194">
        <f t="shared" si="231"/>
        <v>4</v>
      </c>
      <c r="YD243" s="194">
        <f t="shared" si="231"/>
        <v>24</v>
      </c>
      <c r="YE243" s="194">
        <f t="shared" si="231"/>
        <v>0</v>
      </c>
      <c r="YF243" s="194">
        <f t="shared" si="231"/>
        <v>0</v>
      </c>
      <c r="YG243" s="194">
        <f t="shared" si="231"/>
        <v>27</v>
      </c>
      <c r="YH243" s="194">
        <f t="shared" si="231"/>
        <v>28</v>
      </c>
      <c r="YI243" s="194">
        <f t="shared" si="231"/>
        <v>27</v>
      </c>
      <c r="YJ243" s="194">
        <f t="shared" si="231"/>
        <v>23</v>
      </c>
      <c r="YK243" s="194">
        <f t="shared" si="231"/>
        <v>29</v>
      </c>
      <c r="YL243" s="194">
        <f t="shared" si="231"/>
        <v>19</v>
      </c>
      <c r="YM243" s="194">
        <f t="shared" si="231"/>
        <v>0</v>
      </c>
      <c r="YN243" s="194">
        <f t="shared" si="231"/>
        <v>10</v>
      </c>
      <c r="YO243" s="194">
        <f t="shared" si="231"/>
        <v>24</v>
      </c>
      <c r="YP243" s="194">
        <f t="shared" si="231"/>
        <v>30</v>
      </c>
      <c r="YQ243" s="194">
        <f t="shared" si="231"/>
        <v>16</v>
      </c>
      <c r="YR243" s="194">
        <f t="shared" si="231"/>
        <v>25</v>
      </c>
      <c r="YS243" s="194">
        <f t="shared" si="231"/>
        <v>0</v>
      </c>
      <c r="YT243" s="194">
        <f t="shared" si="231"/>
        <v>0</v>
      </c>
      <c r="YU243" s="194">
        <f t="shared" si="231"/>
        <v>0</v>
      </c>
      <c r="YV243" s="194">
        <f t="shared" si="231"/>
        <v>20</v>
      </c>
      <c r="YW243" s="194">
        <f t="shared" si="231"/>
        <v>20</v>
      </c>
      <c r="YX243" s="194">
        <f t="shared" si="231"/>
        <v>19</v>
      </c>
      <c r="YY243" s="194">
        <f t="shared" si="231"/>
        <v>27</v>
      </c>
      <c r="YZ243" s="194">
        <f t="shared" si="231"/>
        <v>0</v>
      </c>
      <c r="ZA243" s="194">
        <f t="shared" si="231"/>
        <v>0</v>
      </c>
      <c r="ZB243" s="194">
        <f t="shared" si="231"/>
        <v>39</v>
      </c>
      <c r="ZC243" s="194">
        <f t="shared" si="231"/>
        <v>12</v>
      </c>
      <c r="ZD243" s="194">
        <f t="shared" si="231"/>
        <v>23</v>
      </c>
      <c r="ZE243" s="194">
        <f t="shared" si="231"/>
        <v>23</v>
      </c>
      <c r="ZF243" s="194">
        <f t="shared" si="231"/>
        <v>7</v>
      </c>
      <c r="ZG243" s="194">
        <f t="shared" si="231"/>
        <v>0</v>
      </c>
      <c r="ZH243" s="194">
        <f t="shared" si="231"/>
        <v>0</v>
      </c>
      <c r="ZI243" s="194">
        <f t="shared" si="231"/>
        <v>12</v>
      </c>
      <c r="ZJ243" s="194">
        <f t="shared" si="231"/>
        <v>22</v>
      </c>
      <c r="ZK243" s="194">
        <f t="shared" si="231"/>
        <v>31</v>
      </c>
      <c r="ZL243" s="194">
        <f t="shared" si="231"/>
        <v>21</v>
      </c>
      <c r="ZM243" s="194">
        <f t="shared" si="231"/>
        <v>4</v>
      </c>
      <c r="ZN243" s="194">
        <f t="shared" si="231"/>
        <v>0</v>
      </c>
      <c r="ZO243" s="194">
        <f t="shared" si="231"/>
        <v>0</v>
      </c>
      <c r="ZP243" s="194">
        <f t="shared" si="231"/>
        <v>0</v>
      </c>
      <c r="ZQ243" s="194">
        <f t="shared" ref="ZQ243:ABV243" si="232">ZQ242-ZQ237</f>
        <v>11</v>
      </c>
      <c r="ZR243" s="194">
        <f t="shared" si="232"/>
        <v>8</v>
      </c>
      <c r="ZS243" s="194">
        <f t="shared" si="232"/>
        <v>6</v>
      </c>
      <c r="ZT243" s="194">
        <f t="shared" si="232"/>
        <v>28</v>
      </c>
      <c r="ZU243" s="194">
        <f t="shared" si="232"/>
        <v>31</v>
      </c>
      <c r="ZV243" s="194">
        <f t="shared" si="232"/>
        <v>0</v>
      </c>
      <c r="ZW243" s="194">
        <f t="shared" si="232"/>
        <v>15</v>
      </c>
      <c r="ZX243" s="194">
        <f t="shared" si="232"/>
        <v>18</v>
      </c>
      <c r="ZY243" s="194">
        <f t="shared" si="232"/>
        <v>37</v>
      </c>
      <c r="ZZ243" s="194">
        <f t="shared" si="232"/>
        <v>21</v>
      </c>
      <c r="AAA243" s="194">
        <f t="shared" si="232"/>
        <v>32</v>
      </c>
      <c r="AAB243" s="194">
        <f t="shared" si="232"/>
        <v>0</v>
      </c>
      <c r="AAC243" s="194">
        <f t="shared" si="232"/>
        <v>0</v>
      </c>
      <c r="AAD243" s="194">
        <f t="shared" si="232"/>
        <v>36</v>
      </c>
      <c r="AAE243" s="194">
        <f t="shared" si="232"/>
        <v>36</v>
      </c>
      <c r="AAF243" s="194">
        <f t="shared" si="232"/>
        <v>21</v>
      </c>
      <c r="AAG243" s="194">
        <f t="shared" si="232"/>
        <v>23</v>
      </c>
      <c r="AAH243" s="194">
        <f t="shared" si="232"/>
        <v>22</v>
      </c>
      <c r="AAI243" s="194">
        <f t="shared" si="232"/>
        <v>0</v>
      </c>
      <c r="AAJ243" s="194">
        <f t="shared" si="232"/>
        <v>0</v>
      </c>
      <c r="AAK243" s="194">
        <f t="shared" si="232"/>
        <v>0</v>
      </c>
      <c r="AAL243" s="194">
        <f t="shared" si="232"/>
        <v>16</v>
      </c>
      <c r="AAM243" s="194">
        <f t="shared" si="232"/>
        <v>16</v>
      </c>
      <c r="AAN243" s="194">
        <f t="shared" si="232"/>
        <v>24</v>
      </c>
      <c r="AAO243" s="194">
        <f t="shared" si="232"/>
        <v>33</v>
      </c>
      <c r="AAP243" s="194">
        <f t="shared" si="232"/>
        <v>48</v>
      </c>
      <c r="AAQ243" s="194">
        <f t="shared" si="232"/>
        <v>0</v>
      </c>
      <c r="AAR243" s="194">
        <f t="shared" si="232"/>
        <v>49</v>
      </c>
      <c r="AAS243" s="194">
        <f t="shared" si="232"/>
        <v>48</v>
      </c>
      <c r="AAT243" s="194">
        <f t="shared" si="232"/>
        <v>45</v>
      </c>
      <c r="AAU243" s="194">
        <f t="shared" si="232"/>
        <v>55</v>
      </c>
      <c r="AAV243" s="194">
        <f t="shared" si="232"/>
        <v>51</v>
      </c>
      <c r="AAW243" s="194">
        <f t="shared" si="232"/>
        <v>47</v>
      </c>
      <c r="AAX243" s="194">
        <f t="shared" si="232"/>
        <v>0</v>
      </c>
      <c r="AAY243" s="194">
        <f t="shared" si="232"/>
        <v>33</v>
      </c>
      <c r="AAZ243" s="194">
        <f t="shared" si="232"/>
        <v>39</v>
      </c>
      <c r="ABA243" s="194">
        <f t="shared" si="232"/>
        <v>40</v>
      </c>
      <c r="ABB243" s="194">
        <f t="shared" si="232"/>
        <v>33</v>
      </c>
      <c r="ABC243" s="194">
        <f t="shared" si="232"/>
        <v>19</v>
      </c>
      <c r="ABD243" s="194">
        <f t="shared" si="232"/>
        <v>2</v>
      </c>
      <c r="ABE243" s="194">
        <f t="shared" si="232"/>
        <v>0</v>
      </c>
      <c r="ABF243" s="194">
        <f t="shared" si="232"/>
        <v>16</v>
      </c>
      <c r="ABG243" s="194">
        <f t="shared" si="232"/>
        <v>4</v>
      </c>
      <c r="ABH243" s="194">
        <f t="shared" si="232"/>
        <v>3</v>
      </c>
      <c r="ABI243" s="194">
        <f t="shared" si="232"/>
        <v>1</v>
      </c>
      <c r="ABJ243" s="194">
        <f t="shared" si="232"/>
        <v>21</v>
      </c>
      <c r="ABK243" s="194">
        <f t="shared" si="232"/>
        <v>6</v>
      </c>
      <c r="ABL243" s="194">
        <f t="shared" si="232"/>
        <v>4</v>
      </c>
      <c r="ABM243" s="194">
        <f t="shared" si="232"/>
        <v>31</v>
      </c>
      <c r="ABN243" s="194">
        <f t="shared" si="232"/>
        <v>46</v>
      </c>
      <c r="ABO243" s="194">
        <f t="shared" si="232"/>
        <v>31</v>
      </c>
      <c r="ABP243" s="194">
        <f t="shared" si="232"/>
        <v>17</v>
      </c>
      <c r="ABQ243" s="194">
        <f t="shared" si="232"/>
        <v>43</v>
      </c>
      <c r="ABR243" s="194">
        <f t="shared" si="232"/>
        <v>29</v>
      </c>
      <c r="ABS243" s="194">
        <f t="shared" si="232"/>
        <v>0</v>
      </c>
      <c r="ABT243" s="194">
        <f t="shared" si="232"/>
        <v>4</v>
      </c>
      <c r="ABU243" s="194">
        <f t="shared" si="232"/>
        <v>0</v>
      </c>
      <c r="ABV243" s="194">
        <f t="shared" si="232"/>
        <v>0</v>
      </c>
      <c r="ABW243" s="194">
        <f t="shared" ref="ABW243:AEH243" si="233">ABW242-ABW237</f>
        <v>0</v>
      </c>
      <c r="ABX243" s="194">
        <f t="shared" si="233"/>
        <v>0</v>
      </c>
      <c r="ABY243" s="194">
        <f t="shared" si="233"/>
        <v>0</v>
      </c>
      <c r="ABZ243" s="194">
        <f t="shared" si="233"/>
        <v>0</v>
      </c>
      <c r="ACA243" s="194">
        <f t="shared" si="233"/>
        <v>8</v>
      </c>
      <c r="ACB243" s="194">
        <f t="shared" si="233"/>
        <v>1</v>
      </c>
      <c r="ACC243" s="194">
        <f t="shared" si="233"/>
        <v>2</v>
      </c>
      <c r="ACD243" s="194">
        <f t="shared" si="233"/>
        <v>16</v>
      </c>
      <c r="ACE243" s="194">
        <f t="shared" si="233"/>
        <v>51</v>
      </c>
      <c r="ACF243" s="194">
        <f t="shared" si="233"/>
        <v>59</v>
      </c>
      <c r="ACG243" s="194">
        <f t="shared" si="233"/>
        <v>0</v>
      </c>
      <c r="ACH243" s="194">
        <f t="shared" si="233"/>
        <v>0</v>
      </c>
      <c r="ACI243" s="194">
        <f t="shared" si="233"/>
        <v>53</v>
      </c>
      <c r="ACJ243" s="194">
        <f t="shared" si="233"/>
        <v>53</v>
      </c>
      <c r="ACK243" s="194">
        <f t="shared" si="233"/>
        <v>58</v>
      </c>
      <c r="ACL243" s="194">
        <f t="shared" si="233"/>
        <v>45</v>
      </c>
      <c r="ACM243" s="194">
        <f t="shared" si="233"/>
        <v>44</v>
      </c>
      <c r="ACN243" s="194">
        <f t="shared" si="233"/>
        <v>0</v>
      </c>
      <c r="ACO243" s="194">
        <f t="shared" si="233"/>
        <v>53</v>
      </c>
      <c r="ACP243" s="194">
        <f t="shared" si="233"/>
        <v>44</v>
      </c>
      <c r="ACQ243" s="194">
        <f t="shared" si="233"/>
        <v>47</v>
      </c>
      <c r="ACR243" s="194">
        <f t="shared" si="233"/>
        <v>42</v>
      </c>
      <c r="ACS243" s="194">
        <f t="shared" si="233"/>
        <v>39</v>
      </c>
      <c r="ACT243" s="194">
        <f t="shared" si="233"/>
        <v>0</v>
      </c>
      <c r="ACU243" s="194">
        <f t="shared" si="233"/>
        <v>0</v>
      </c>
      <c r="ACV243" s="194">
        <f t="shared" si="233"/>
        <v>37</v>
      </c>
      <c r="ACW243" s="194">
        <f t="shared" si="233"/>
        <v>42</v>
      </c>
      <c r="ACX243" s="194">
        <f t="shared" si="233"/>
        <v>49</v>
      </c>
      <c r="ACY243" s="194">
        <f t="shared" si="233"/>
        <v>55</v>
      </c>
      <c r="ACZ243" s="194">
        <f t="shared" si="233"/>
        <v>41</v>
      </c>
      <c r="ADA243" s="194">
        <f t="shared" si="233"/>
        <v>0</v>
      </c>
      <c r="ADB243" s="194">
        <f t="shared" si="233"/>
        <v>0</v>
      </c>
      <c r="ADC243" s="194">
        <f t="shared" si="233"/>
        <v>46</v>
      </c>
      <c r="ADD243" s="194">
        <f t="shared" si="233"/>
        <v>47</v>
      </c>
      <c r="ADE243" s="194">
        <f t="shared" si="233"/>
        <v>38</v>
      </c>
      <c r="ADF243" s="194">
        <f t="shared" si="233"/>
        <v>19</v>
      </c>
      <c r="ADG243" s="194">
        <f t="shared" si="233"/>
        <v>13</v>
      </c>
      <c r="ADH243" s="194">
        <f t="shared" si="233"/>
        <v>51</v>
      </c>
      <c r="ADI243" s="194">
        <f t="shared" si="233"/>
        <v>0</v>
      </c>
      <c r="ADJ243" s="194">
        <f t="shared" si="233"/>
        <v>66</v>
      </c>
      <c r="ADK243" s="194">
        <f t="shared" si="233"/>
        <v>53</v>
      </c>
      <c r="ADL243" s="194">
        <f t="shared" si="233"/>
        <v>4</v>
      </c>
      <c r="ADM243" s="194">
        <f t="shared" si="233"/>
        <v>36</v>
      </c>
      <c r="ADN243" s="194">
        <f t="shared" si="233"/>
        <v>35</v>
      </c>
      <c r="ADO243" s="194">
        <f t="shared" si="233"/>
        <v>6</v>
      </c>
      <c r="ADP243" s="194">
        <f t="shared" si="233"/>
        <v>0</v>
      </c>
      <c r="ADQ243" s="194">
        <f t="shared" si="233"/>
        <v>47</v>
      </c>
      <c r="ADR243" s="194">
        <f t="shared" si="233"/>
        <v>49</v>
      </c>
      <c r="ADS243" s="194">
        <f t="shared" si="233"/>
        <v>65</v>
      </c>
      <c r="ADT243" s="194">
        <f t="shared" si="233"/>
        <v>51.5</v>
      </c>
      <c r="ADU243" s="194">
        <f t="shared" si="233"/>
        <v>4</v>
      </c>
      <c r="ADV243" s="194">
        <f t="shared" si="233"/>
        <v>0</v>
      </c>
      <c r="ADW243" s="194">
        <f t="shared" si="233"/>
        <v>0</v>
      </c>
      <c r="ADX243" s="194">
        <f t="shared" si="233"/>
        <v>0</v>
      </c>
      <c r="ADY243" s="194">
        <f t="shared" si="233"/>
        <v>24</v>
      </c>
      <c r="ADZ243" s="194">
        <f t="shared" si="233"/>
        <v>25</v>
      </c>
      <c r="AEA243" s="194">
        <f t="shared" si="233"/>
        <v>33</v>
      </c>
      <c r="AEB243" s="194">
        <f t="shared" si="233"/>
        <v>27</v>
      </c>
      <c r="AEC243" s="194">
        <f t="shared" si="233"/>
        <v>33.5</v>
      </c>
      <c r="AED243" s="194">
        <f t="shared" si="233"/>
        <v>0</v>
      </c>
      <c r="AEE243" s="194">
        <f t="shared" si="233"/>
        <v>48</v>
      </c>
      <c r="AEF243" s="194">
        <f t="shared" si="233"/>
        <v>45</v>
      </c>
      <c r="AEG243" s="194">
        <f t="shared" si="233"/>
        <v>36</v>
      </c>
      <c r="AEH243" s="194">
        <f t="shared" si="233"/>
        <v>34</v>
      </c>
      <c r="AEI243" s="194">
        <f t="shared" ref="AEI243:AFH243" si="234">AEI242-AEI237</f>
        <v>28</v>
      </c>
      <c r="AEJ243" s="194">
        <f t="shared" si="234"/>
        <v>30</v>
      </c>
      <c r="AEK243" s="194">
        <f t="shared" si="234"/>
        <v>0</v>
      </c>
      <c r="AEL243" s="194">
        <f t="shared" si="234"/>
        <v>33</v>
      </c>
      <c r="AEM243" s="194">
        <f t="shared" si="234"/>
        <v>30</v>
      </c>
      <c r="AEN243" s="194">
        <f t="shared" si="234"/>
        <v>23</v>
      </c>
      <c r="AEO243" s="194">
        <f t="shared" si="234"/>
        <v>20</v>
      </c>
      <c r="AEP243" s="194">
        <f t="shared" si="234"/>
        <v>9</v>
      </c>
      <c r="AEQ243" s="194">
        <f t="shared" si="234"/>
        <v>0</v>
      </c>
      <c r="AER243" s="194">
        <f t="shared" si="234"/>
        <v>0</v>
      </c>
      <c r="AES243" s="194">
        <f t="shared" si="234"/>
        <v>27</v>
      </c>
      <c r="AET243" s="194">
        <f t="shared" si="234"/>
        <v>26</v>
      </c>
      <c r="AEU243" s="194">
        <f t="shared" si="234"/>
        <v>42</v>
      </c>
      <c r="AEV243" s="194">
        <f t="shared" si="234"/>
        <v>12</v>
      </c>
      <c r="AEW243" s="194">
        <f t="shared" si="234"/>
        <v>0</v>
      </c>
      <c r="AEX243" s="194">
        <f t="shared" si="234"/>
        <v>19</v>
      </c>
      <c r="AEY243" s="194">
        <f t="shared" si="234"/>
        <v>0</v>
      </c>
      <c r="AEZ243" s="194">
        <f t="shared" si="234"/>
        <v>18</v>
      </c>
      <c r="AFA243" s="194">
        <f t="shared" si="234"/>
        <v>12</v>
      </c>
      <c r="AFB243" s="194">
        <f t="shared" si="234"/>
        <v>9</v>
      </c>
      <c r="AFC243" s="194">
        <f t="shared" si="234"/>
        <v>1</v>
      </c>
      <c r="AFD243" s="194">
        <f t="shared" si="234"/>
        <v>30</v>
      </c>
      <c r="AFE243" s="194">
        <f t="shared" si="234"/>
        <v>32</v>
      </c>
      <c r="AFF243" s="194">
        <f t="shared" si="234"/>
        <v>0</v>
      </c>
      <c r="AFG243" s="194">
        <f t="shared" si="234"/>
        <v>27</v>
      </c>
      <c r="AFH243" s="194">
        <f t="shared" si="234"/>
        <v>45</v>
      </c>
      <c r="AFI243" s="194">
        <f t="shared" ref="AFI243:AHT243" si="235">AFI242-AFI237</f>
        <v>39</v>
      </c>
      <c r="AFJ243" s="194">
        <f t="shared" si="235"/>
        <v>39</v>
      </c>
      <c r="AFK243" s="194">
        <f t="shared" si="235"/>
        <v>27</v>
      </c>
      <c r="AFL243" s="194">
        <f t="shared" si="235"/>
        <v>0</v>
      </c>
      <c r="AFM243" s="194">
        <f t="shared" si="235"/>
        <v>0</v>
      </c>
      <c r="AFN243" s="194">
        <f t="shared" si="235"/>
        <v>27</v>
      </c>
      <c r="AFO243" s="194">
        <f t="shared" si="235"/>
        <v>42</v>
      </c>
      <c r="AFP243" s="194">
        <f t="shared" si="235"/>
        <v>39</v>
      </c>
      <c r="AFQ243" s="194">
        <f t="shared" si="235"/>
        <v>24</v>
      </c>
      <c r="AFR243" s="194">
        <f t="shared" si="235"/>
        <v>37</v>
      </c>
      <c r="AFS243" s="194">
        <f t="shared" si="235"/>
        <v>7</v>
      </c>
      <c r="AFT243" s="194">
        <f t="shared" si="235"/>
        <v>0</v>
      </c>
      <c r="AFU243" s="194">
        <f t="shared" si="235"/>
        <v>38</v>
      </c>
      <c r="AFV243" s="194">
        <f t="shared" si="235"/>
        <v>25</v>
      </c>
      <c r="AFW243" s="194">
        <f t="shared" si="235"/>
        <v>21</v>
      </c>
      <c r="AFX243" s="194">
        <f t="shared" si="235"/>
        <v>34</v>
      </c>
      <c r="AFY243" s="194">
        <f t="shared" si="235"/>
        <v>29</v>
      </c>
      <c r="AFZ243" s="194">
        <f t="shared" si="235"/>
        <v>0</v>
      </c>
      <c r="AGA243" s="194">
        <f t="shared" si="235"/>
        <v>0</v>
      </c>
      <c r="AGB243" s="194">
        <f t="shared" si="235"/>
        <v>31</v>
      </c>
      <c r="AGC243" s="194">
        <f t="shared" si="235"/>
        <v>29</v>
      </c>
      <c r="AGD243" s="194">
        <f t="shared" si="235"/>
        <v>32</v>
      </c>
      <c r="AGE243" s="194">
        <f t="shared" si="235"/>
        <v>34</v>
      </c>
      <c r="AGF243" s="194">
        <f t="shared" si="235"/>
        <v>21</v>
      </c>
      <c r="AGG243" s="194">
        <f t="shared" si="235"/>
        <v>22</v>
      </c>
      <c r="AGH243" s="194">
        <f t="shared" si="235"/>
        <v>0</v>
      </c>
      <c r="AGI243" s="194">
        <f t="shared" si="235"/>
        <v>18</v>
      </c>
      <c r="AGJ243" s="194">
        <f t="shared" si="235"/>
        <v>13</v>
      </c>
      <c r="AGK243" s="194">
        <f t="shared" si="235"/>
        <v>0</v>
      </c>
      <c r="AGL243" s="194">
        <f t="shared" si="235"/>
        <v>0</v>
      </c>
      <c r="AGM243" s="194">
        <f t="shared" si="235"/>
        <v>5</v>
      </c>
      <c r="AGN243" s="194">
        <f t="shared" si="235"/>
        <v>0</v>
      </c>
      <c r="AGO243" s="194">
        <f t="shared" si="235"/>
        <v>0</v>
      </c>
      <c r="AGP243" s="194">
        <f t="shared" si="235"/>
        <v>0</v>
      </c>
      <c r="AGQ243" s="194">
        <f t="shared" si="235"/>
        <v>0</v>
      </c>
      <c r="AGR243" s="194">
        <f t="shared" si="235"/>
        <v>0</v>
      </c>
      <c r="AGS243" s="194">
        <f t="shared" si="235"/>
        <v>1</v>
      </c>
      <c r="AGT243" s="194">
        <f t="shared" si="235"/>
        <v>13</v>
      </c>
      <c r="AGU243" s="194">
        <f t="shared" si="235"/>
        <v>15</v>
      </c>
      <c r="AGV243" s="194">
        <f t="shared" si="235"/>
        <v>0</v>
      </c>
      <c r="AGW243" s="194">
        <f t="shared" si="235"/>
        <v>19</v>
      </c>
      <c r="AGX243" s="194">
        <f t="shared" si="235"/>
        <v>21</v>
      </c>
      <c r="AGY243" s="194">
        <f t="shared" si="235"/>
        <v>11</v>
      </c>
      <c r="AGZ243" s="194">
        <f t="shared" si="235"/>
        <v>6</v>
      </c>
      <c r="AHA243" s="194">
        <f t="shared" si="235"/>
        <v>3</v>
      </c>
      <c r="AHB243" s="194">
        <f t="shared" si="235"/>
        <v>15</v>
      </c>
      <c r="AHC243" s="194">
        <f t="shared" si="235"/>
        <v>0</v>
      </c>
      <c r="AHD243" s="194">
        <f t="shared" si="235"/>
        <v>5</v>
      </c>
      <c r="AHE243" s="194">
        <f t="shared" si="235"/>
        <v>1</v>
      </c>
      <c r="AHF243" s="194">
        <f t="shared" si="235"/>
        <v>3</v>
      </c>
      <c r="AHG243" s="194">
        <f t="shared" si="235"/>
        <v>13</v>
      </c>
      <c r="AHH243" s="194">
        <f t="shared" si="235"/>
        <v>17</v>
      </c>
      <c r="AHI243" s="194">
        <f t="shared" si="235"/>
        <v>0</v>
      </c>
      <c r="AHJ243" s="194">
        <f t="shared" si="235"/>
        <v>0</v>
      </c>
      <c r="AHK243" s="194">
        <f t="shared" si="235"/>
        <v>15</v>
      </c>
      <c r="AHL243" s="194">
        <f t="shared" si="235"/>
        <v>13</v>
      </c>
      <c r="AHM243" s="194">
        <f t="shared" si="235"/>
        <v>14</v>
      </c>
      <c r="AHN243" s="194">
        <f t="shared" si="235"/>
        <v>17</v>
      </c>
      <c r="AHO243" s="194">
        <f t="shared" si="235"/>
        <v>4</v>
      </c>
      <c r="AHP243" s="194">
        <f t="shared" si="235"/>
        <v>0</v>
      </c>
      <c r="AHQ243" s="194">
        <f t="shared" si="235"/>
        <v>0</v>
      </c>
      <c r="AHR243" s="194">
        <f t="shared" si="235"/>
        <v>4</v>
      </c>
      <c r="AHS243" s="194">
        <f t="shared" si="235"/>
        <v>2</v>
      </c>
      <c r="AHT243" s="194">
        <f t="shared" si="235"/>
        <v>10</v>
      </c>
      <c r="AHU243" s="194">
        <f t="shared" ref="AHU243:AIU243" si="236">AHU242-AHU237</f>
        <v>11</v>
      </c>
      <c r="AHV243" s="194">
        <f t="shared" si="236"/>
        <v>4</v>
      </c>
      <c r="AHW243" s="194">
        <f t="shared" si="236"/>
        <v>0</v>
      </c>
      <c r="AHX243" s="194">
        <f t="shared" si="236"/>
        <v>0</v>
      </c>
      <c r="AHY243" s="194">
        <f t="shared" si="236"/>
        <v>9</v>
      </c>
      <c r="AHZ243" s="194">
        <f t="shared" si="236"/>
        <v>8</v>
      </c>
      <c r="AIA243" s="194">
        <f t="shared" si="236"/>
        <v>11</v>
      </c>
      <c r="AIB243" s="194">
        <f t="shared" si="236"/>
        <v>13</v>
      </c>
      <c r="AIC243" s="194">
        <f t="shared" si="236"/>
        <v>18</v>
      </c>
      <c r="AID243" s="194">
        <f t="shared" si="236"/>
        <v>0</v>
      </c>
      <c r="AIE243" s="194">
        <f t="shared" si="236"/>
        <v>0</v>
      </c>
      <c r="AIF243" s="194">
        <f t="shared" si="236"/>
        <v>39</v>
      </c>
      <c r="AIG243" s="194">
        <f t="shared" si="236"/>
        <v>22</v>
      </c>
      <c r="AIH243" s="194">
        <f t="shared" si="236"/>
        <v>28</v>
      </c>
      <c r="AII243" s="194">
        <f t="shared" si="236"/>
        <v>41</v>
      </c>
      <c r="AIJ243" s="194">
        <f t="shared" si="236"/>
        <v>39.5</v>
      </c>
      <c r="AIK243" s="194">
        <f t="shared" si="236"/>
        <v>0</v>
      </c>
      <c r="AIL243" s="194">
        <f t="shared" si="236"/>
        <v>0</v>
      </c>
      <c r="AIM243" s="194">
        <f t="shared" si="236"/>
        <v>39</v>
      </c>
      <c r="AIN243" s="194">
        <f t="shared" si="236"/>
        <v>42</v>
      </c>
      <c r="AIO243" s="194">
        <f t="shared" si="236"/>
        <v>23</v>
      </c>
      <c r="AIP243" s="194">
        <f t="shared" si="236"/>
        <v>30</v>
      </c>
      <c r="AIQ243" s="194">
        <f t="shared" si="236"/>
        <v>30</v>
      </c>
      <c r="AIR243" s="194">
        <f t="shared" si="236"/>
        <v>0</v>
      </c>
      <c r="AIS243" s="194">
        <f t="shared" si="236"/>
        <v>0</v>
      </c>
      <c r="AIT243" s="194">
        <f t="shared" si="236"/>
        <v>18</v>
      </c>
      <c r="AIU243" s="194">
        <f t="shared" si="236"/>
        <v>12</v>
      </c>
      <c r="AIV243" s="194">
        <f t="shared" ref="AIV243:AKA243" si="237">AIV242-AIV237</f>
        <v>18.279579526249989</v>
      </c>
      <c r="AIW243" s="521">
        <f t="shared" si="237"/>
        <v>31.007763728485713</v>
      </c>
      <c r="AIX243" s="194">
        <f t="shared" si="237"/>
        <v>18.167605808123408</v>
      </c>
      <c r="AIY243" s="194">
        <f t="shared" si="237"/>
        <v>0</v>
      </c>
      <c r="AIZ243" s="194">
        <f t="shared" si="237"/>
        <v>2</v>
      </c>
      <c r="AJA243" s="194">
        <f t="shared" si="237"/>
        <v>12.146032588141669</v>
      </c>
      <c r="AJB243" s="194">
        <f t="shared" si="237"/>
        <v>13.999999999999996</v>
      </c>
      <c r="AJC243" s="194">
        <f t="shared" si="237"/>
        <v>11.29206517628333</v>
      </c>
      <c r="AJD243" s="194">
        <f t="shared" si="237"/>
        <v>4.656747074261915</v>
      </c>
      <c r="AJE243" s="194">
        <f t="shared" si="237"/>
        <v>7.7400808326988226</v>
      </c>
      <c r="AJF243" s="194">
        <f t="shared" si="237"/>
        <v>7.6825407351770849</v>
      </c>
      <c r="AJG243" s="194">
        <f t="shared" si="237"/>
        <v>0</v>
      </c>
      <c r="AJH243" s="194">
        <f t="shared" si="237"/>
        <v>5.6825407351770849</v>
      </c>
      <c r="AJI243" s="194">
        <f t="shared" si="237"/>
        <v>12.219048882212499</v>
      </c>
      <c r="AJJ243" s="194">
        <f t="shared" si="237"/>
        <v>26.395165724109376</v>
      </c>
      <c r="AJK243" s="194">
        <f t="shared" si="237"/>
        <v>29.517165050961228</v>
      </c>
      <c r="AJL243" s="194">
        <f t="shared" si="237"/>
        <v>41.578563490431989</v>
      </c>
      <c r="AJM243" s="194">
        <f t="shared" si="237"/>
        <v>0</v>
      </c>
      <c r="AJN243" s="194">
        <f t="shared" si="237"/>
        <v>0</v>
      </c>
      <c r="AJO243" s="194">
        <f t="shared" si="237"/>
        <v>0</v>
      </c>
      <c r="AJP243" s="194">
        <f t="shared" si="237"/>
        <v>38.060925667722728</v>
      </c>
      <c r="AJQ243" s="194">
        <f t="shared" si="237"/>
        <v>37.227796322628052</v>
      </c>
      <c r="AJR243" s="194">
        <f t="shared" si="237"/>
        <v>36.959759618543771</v>
      </c>
      <c r="AJS243" s="194">
        <f t="shared" si="237"/>
        <v>32.913607068319308</v>
      </c>
      <c r="AJT243" s="194">
        <f t="shared" si="237"/>
        <v>0</v>
      </c>
      <c r="AJU243" s="194">
        <f t="shared" si="237"/>
        <v>0</v>
      </c>
      <c r="AJV243" s="194">
        <f t="shared" si="237"/>
        <v>34.065953708330525</v>
      </c>
      <c r="AJW243" s="194">
        <f t="shared" si="237"/>
        <v>25.667740205244108</v>
      </c>
      <c r="AJX243" s="194">
        <f t="shared" si="237"/>
        <v>50.202674606157785</v>
      </c>
      <c r="AJY243" s="194">
        <f t="shared" si="237"/>
        <v>61.103064325131953</v>
      </c>
      <c r="AJZ243" s="194">
        <f t="shared" si="237"/>
        <v>38.4024790690994</v>
      </c>
      <c r="AKA243" s="194">
        <f t="shared" si="237"/>
        <v>0</v>
      </c>
      <c r="AKB243" s="194">
        <f t="shared" ref="AKB243:ALG243" si="238">AKB242-AKB237</f>
        <v>0</v>
      </c>
      <c r="AKC243" s="194">
        <f t="shared" si="238"/>
        <v>60.158216707651036</v>
      </c>
      <c r="AKD243" s="194">
        <f t="shared" si="238"/>
        <v>50.462648507114579</v>
      </c>
      <c r="AKE243" s="194">
        <f t="shared" si="238"/>
        <v>28.152475257114581</v>
      </c>
      <c r="AKF243" s="194">
        <f t="shared" si="238"/>
        <v>24.277945590447921</v>
      </c>
      <c r="AKG243" s="194">
        <f t="shared" si="238"/>
        <v>36.971175570472127</v>
      </c>
      <c r="AKH243" s="194">
        <f t="shared" si="238"/>
        <v>20.796593217147436</v>
      </c>
      <c r="AKI243" s="194">
        <f t="shared" si="238"/>
        <v>0</v>
      </c>
      <c r="AKJ243" s="194">
        <f t="shared" si="238"/>
        <v>14.752485596955125</v>
      </c>
      <c r="AKK243" s="194">
        <f t="shared" si="238"/>
        <v>0</v>
      </c>
      <c r="AKL243" s="194">
        <f t="shared" si="238"/>
        <v>0</v>
      </c>
      <c r="AKM243" s="194">
        <f t="shared" si="238"/>
        <v>0</v>
      </c>
      <c r="AKN243" s="194">
        <f t="shared" si="238"/>
        <v>0</v>
      </c>
      <c r="AKO243" s="194">
        <f t="shared" si="238"/>
        <v>0</v>
      </c>
      <c r="AKP243" s="194">
        <f t="shared" si="238"/>
        <v>0</v>
      </c>
      <c r="AKQ243" s="194">
        <f t="shared" si="238"/>
        <v>32.5119274105</v>
      </c>
      <c r="AKR243" s="194">
        <f t="shared" si="238"/>
        <v>40.5119274105</v>
      </c>
      <c r="AKS243" s="194">
        <f t="shared" si="238"/>
        <v>42.072181250947921</v>
      </c>
      <c r="AKT243" s="194">
        <f t="shared" si="238"/>
        <v>48.85994891294159</v>
      </c>
      <c r="AKU243" s="194">
        <f t="shared" si="238"/>
        <v>52.388305146583249</v>
      </c>
      <c r="AKV243" s="194">
        <f t="shared" si="238"/>
        <v>0</v>
      </c>
      <c r="AKW243" s="194">
        <f t="shared" si="238"/>
        <v>0</v>
      </c>
      <c r="AKX243" s="194">
        <f t="shared" si="238"/>
        <v>24</v>
      </c>
      <c r="AKY243" s="194">
        <f t="shared" si="238"/>
        <v>29.749059333333335</v>
      </c>
      <c r="AKZ243" s="194">
        <f t="shared" si="238"/>
        <v>19.749059333333335</v>
      </c>
      <c r="ALA243" s="194">
        <f t="shared" si="238"/>
        <v>15.700754490782934</v>
      </c>
      <c r="ALB243" s="194">
        <f t="shared" si="238"/>
        <v>19.401508981565868</v>
      </c>
      <c r="ALC243" s="194">
        <f t="shared" si="238"/>
        <v>0</v>
      </c>
      <c r="ALD243" s="194">
        <f t="shared" si="238"/>
        <v>0</v>
      </c>
      <c r="ALE243" s="194">
        <f t="shared" si="238"/>
        <v>25.401508981565868</v>
      </c>
      <c r="ALF243" s="194">
        <f t="shared" si="238"/>
        <v>25.401508981565868</v>
      </c>
      <c r="ALG243" s="194">
        <f t="shared" si="238"/>
        <v>42.401508981565868</v>
      </c>
      <c r="ALH243" s="194">
        <f t="shared" ref="ALH243:AMI243" si="239">ALH242-ALH237</f>
        <v>43.884486365782934</v>
      </c>
      <c r="ALI243" s="194">
        <f t="shared" si="239"/>
        <v>32.183731874999999</v>
      </c>
      <c r="ALJ243" s="194">
        <f t="shared" si="239"/>
        <v>15</v>
      </c>
      <c r="ALK243" s="194">
        <f t="shared" si="239"/>
        <v>0</v>
      </c>
      <c r="ALL243" s="194">
        <f t="shared" si="239"/>
        <v>37.81845805245554</v>
      </c>
      <c r="ALM243" s="194">
        <f t="shared" si="239"/>
        <v>30.401508981565868</v>
      </c>
      <c r="ALN243" s="194">
        <f t="shared" si="239"/>
        <v>33.703950807900341</v>
      </c>
      <c r="ALO243" s="194">
        <f t="shared" si="239"/>
        <v>47.572120142189817</v>
      </c>
      <c r="ALP243" s="194">
        <f t="shared" si="239"/>
        <v>34.687187071812005</v>
      </c>
      <c r="ALQ243" s="194">
        <f t="shared" si="239"/>
        <v>11.41851392493257</v>
      </c>
      <c r="ALR243" s="194">
        <f t="shared" si="239"/>
        <v>4.6259431134786659</v>
      </c>
      <c r="ALS243" s="194">
        <f t="shared" si="239"/>
        <v>51.185973263660344</v>
      </c>
      <c r="ALT243" s="194">
        <f t="shared" si="239"/>
        <v>40.501227986174399</v>
      </c>
      <c r="ALU243" s="194">
        <f t="shared" si="239"/>
        <v>46.584822427455535</v>
      </c>
      <c r="ALV243" s="194">
        <f t="shared" si="239"/>
        <v>42.584822427455535</v>
      </c>
      <c r="ALW243" s="194">
        <f t="shared" si="239"/>
        <v>38.584822427455535</v>
      </c>
      <c r="ALX243" s="194">
        <f t="shared" si="239"/>
        <v>0</v>
      </c>
      <c r="ALY243" s="194">
        <f t="shared" si="239"/>
        <v>0</v>
      </c>
      <c r="ALZ243" s="194">
        <f t="shared" si="239"/>
        <v>0</v>
      </c>
      <c r="AMA243" s="194">
        <f t="shared" si="239"/>
        <v>0</v>
      </c>
      <c r="AMB243" s="194">
        <f t="shared" si="239"/>
        <v>0</v>
      </c>
      <c r="AMC243" s="194">
        <f t="shared" si="239"/>
        <v>26.584822427455535</v>
      </c>
      <c r="AMD243" s="194">
        <f t="shared" si="239"/>
        <v>22.767459338727768</v>
      </c>
      <c r="AME243" s="194">
        <f t="shared" si="239"/>
        <v>40.950096250000001</v>
      </c>
      <c r="AMF243" s="194">
        <f t="shared" si="239"/>
        <v>12</v>
      </c>
      <c r="AMG243" s="194">
        <f t="shared" si="239"/>
        <v>45.19337784412221</v>
      </c>
      <c r="AMH243" s="194">
        <f t="shared" si="239"/>
        <v>38.735638388749123</v>
      </c>
      <c r="AMI243" s="194">
        <f t="shared" si="239"/>
        <v>42.395644806076042</v>
      </c>
      <c r="AMJ243" s="194">
        <f t="shared" ref="AMJ243:AOU243" si="240">AMJ242-AMJ237</f>
        <v>42.793539387411712</v>
      </c>
      <c r="AMK243" s="194">
        <f t="shared" si="240"/>
        <v>25.793539387411712</v>
      </c>
      <c r="AML243" s="194">
        <f t="shared" si="240"/>
        <v>4</v>
      </c>
      <c r="AMM243" s="194">
        <f t="shared" si="240"/>
        <v>4</v>
      </c>
      <c r="AMN243" s="194">
        <f t="shared" si="240"/>
        <v>14.226044633091654</v>
      </c>
      <c r="AMO243" s="194">
        <f t="shared" si="240"/>
        <v>11.593529261748003</v>
      </c>
      <c r="AMP243" s="194">
        <f t="shared" si="240"/>
        <v>21.441419612749328</v>
      </c>
      <c r="AMQ243" s="194">
        <f t="shared" si="240"/>
        <v>21.441419612749328</v>
      </c>
      <c r="AMR243" s="194">
        <f t="shared" si="240"/>
        <v>24.152200614704206</v>
      </c>
      <c r="AMS243" s="194">
        <f t="shared" si="240"/>
        <v>13.634726177455541</v>
      </c>
      <c r="AMT243" s="194">
        <f t="shared" si="240"/>
        <v>0</v>
      </c>
      <c r="AMU243" s="194">
        <f t="shared" si="240"/>
        <v>7.593529261748003</v>
      </c>
      <c r="AMV243" s="194">
        <f t="shared" si="240"/>
        <v>13.593529261748003</v>
      </c>
      <c r="AMW243" s="194">
        <f t="shared" si="240"/>
        <v>10</v>
      </c>
      <c r="AMX243" s="194">
        <f t="shared" si="240"/>
        <v>10</v>
      </c>
      <c r="AMY243" s="194">
        <f t="shared" si="240"/>
        <v>6</v>
      </c>
      <c r="AMZ243" s="194">
        <f t="shared" si="240"/>
        <v>0</v>
      </c>
      <c r="ANA243" s="194">
        <f t="shared" si="240"/>
        <v>0</v>
      </c>
      <c r="ANB243" s="194">
        <f t="shared" si="240"/>
        <v>0</v>
      </c>
      <c r="ANC243" s="194">
        <f t="shared" si="240"/>
        <v>0</v>
      </c>
      <c r="AND243" s="194">
        <f t="shared" si="240"/>
        <v>9.8846836962102884</v>
      </c>
      <c r="ANE243" s="194">
        <f t="shared" si="240"/>
        <v>21.303197621142857</v>
      </c>
      <c r="ANF243" s="194">
        <f t="shared" si="240"/>
        <v>21.303197621142857</v>
      </c>
      <c r="ANG243" s="194">
        <f t="shared" si="240"/>
        <v>21.303197621142854</v>
      </c>
      <c r="ANH243" s="194">
        <f t="shared" si="240"/>
        <v>0</v>
      </c>
      <c r="ANI243" s="194">
        <f t="shared" si="240"/>
        <v>9.8846836962102849</v>
      </c>
      <c r="ANJ243" s="194">
        <f t="shared" si="240"/>
        <v>9.8846836962102849</v>
      </c>
      <c r="ANK243" s="194">
        <f t="shared" si="240"/>
        <v>0</v>
      </c>
      <c r="ANL243" s="194">
        <f t="shared" si="240"/>
        <v>0</v>
      </c>
      <c r="ANM243" s="194">
        <f t="shared" si="240"/>
        <v>0</v>
      </c>
      <c r="ANN243" s="194">
        <f t="shared" si="240"/>
        <v>7.6123426166217145</v>
      </c>
      <c r="ANO243" s="194">
        <f t="shared" si="240"/>
        <v>0</v>
      </c>
      <c r="ANP243" s="194">
        <f t="shared" si="240"/>
        <v>0</v>
      </c>
      <c r="ANQ243" s="194">
        <f t="shared" si="240"/>
        <v>7.6123426166217145</v>
      </c>
      <c r="ANR243" s="194">
        <f t="shared" si="240"/>
        <v>3.8061713083108573</v>
      </c>
      <c r="ANS243" s="194">
        <f t="shared" si="240"/>
        <v>9.8846836962102849</v>
      </c>
      <c r="ANT243" s="194">
        <f t="shared" si="240"/>
        <v>9.8846836962102849</v>
      </c>
      <c r="ANU243" s="194">
        <f t="shared" si="240"/>
        <v>9.8846836962102849</v>
      </c>
      <c r="ANV243" s="194">
        <f t="shared" si="240"/>
        <v>0</v>
      </c>
      <c r="ANW243" s="194">
        <f t="shared" si="240"/>
        <v>0</v>
      </c>
      <c r="ANX243" s="194">
        <f t="shared" si="240"/>
        <v>0</v>
      </c>
      <c r="ANY243" s="194">
        <f t="shared" si="240"/>
        <v>0</v>
      </c>
      <c r="ANZ243" s="194">
        <f t="shared" si="240"/>
        <v>0</v>
      </c>
      <c r="AOA243" s="194">
        <f t="shared" si="240"/>
        <v>13.065961207634285</v>
      </c>
      <c r="AOB243" s="194">
        <f t="shared" si="240"/>
        <v>12.725110045695999</v>
      </c>
      <c r="AOC243" s="194">
        <f t="shared" si="240"/>
        <v>12.725110045695999</v>
      </c>
      <c r="AOD243" s="194">
        <f t="shared" si="240"/>
        <v>29.823191419331284</v>
      </c>
      <c r="AOE243" s="194">
        <f t="shared" si="240"/>
        <v>7.0252220858400012</v>
      </c>
      <c r="AOF243" s="194">
        <f t="shared" si="240"/>
        <v>25.181227311752686</v>
      </c>
      <c r="AOG243" s="194">
        <f t="shared" si="240"/>
        <v>30.002063965432885</v>
      </c>
      <c r="AOH243" s="194">
        <f t="shared" si="240"/>
        <v>10.023486511761</v>
      </c>
      <c r="AOI243" s="194">
        <f t="shared" si="240"/>
        <v>0</v>
      </c>
      <c r="AOJ243" s="194">
        <f t="shared" si="240"/>
        <v>0</v>
      </c>
      <c r="AOK243" s="194">
        <f t="shared" si="240"/>
        <v>9.8846836962102849</v>
      </c>
      <c r="AOL243" s="194">
        <f t="shared" si="240"/>
        <v>19.556909103679285</v>
      </c>
      <c r="AOM243" s="194">
        <f t="shared" si="240"/>
        <v>15.341775852175285</v>
      </c>
      <c r="AON243" s="194">
        <f t="shared" si="240"/>
        <v>15.341775852175285</v>
      </c>
      <c r="AOO243" s="194">
        <f t="shared" si="240"/>
        <v>5.4570921559650003</v>
      </c>
      <c r="AOP243" s="194">
        <f t="shared" si="240"/>
        <v>21.704330875023285</v>
      </c>
      <c r="AOQ243" s="194">
        <f t="shared" si="240"/>
        <v>9.8846836962102849</v>
      </c>
      <c r="AOR243" s="194">
        <f t="shared" si="240"/>
        <v>18.854386895095285</v>
      </c>
      <c r="AOS243" s="194">
        <f t="shared" si="240"/>
        <v>15.341775852175285</v>
      </c>
      <c r="AOT243" s="194">
        <f t="shared" si="240"/>
        <v>5.4570921559650003</v>
      </c>
      <c r="AOU243" s="194">
        <f t="shared" si="240"/>
        <v>5.4570921559650003</v>
      </c>
      <c r="AOV243" s="194">
        <f t="shared" ref="AOV243:APW243" si="241">AOV242-AOV237</f>
        <v>0</v>
      </c>
      <c r="AOW243" s="194">
        <f t="shared" si="241"/>
        <v>0</v>
      </c>
      <c r="AOX243" s="194">
        <f t="shared" si="241"/>
        <v>0</v>
      </c>
      <c r="AOY243" s="194">
        <f t="shared" si="241"/>
        <v>7.5935292617479995</v>
      </c>
      <c r="AOZ243" s="194">
        <f t="shared" si="241"/>
        <v>0</v>
      </c>
      <c r="APA243" s="194">
        <f t="shared" si="241"/>
        <v>0</v>
      </c>
      <c r="APB243" s="194">
        <f t="shared" si="241"/>
        <v>0</v>
      </c>
      <c r="APC243" s="194">
        <f t="shared" si="241"/>
        <v>12.481318211838666</v>
      </c>
      <c r="APD243" s="194">
        <f t="shared" si="241"/>
        <v>7.5935292617479995</v>
      </c>
      <c r="APE243" s="194">
        <f t="shared" si="241"/>
        <v>7.5935292617479995</v>
      </c>
      <c r="APF243" s="194">
        <f t="shared" si="241"/>
        <v>7.5935292617479995</v>
      </c>
      <c r="APG243" s="194">
        <f t="shared" si="241"/>
        <v>0</v>
      </c>
      <c r="APH243" s="194">
        <f t="shared" si="241"/>
        <v>10</v>
      </c>
      <c r="API243" s="194">
        <f t="shared" si="241"/>
        <v>10</v>
      </c>
      <c r="APJ243" s="194">
        <f t="shared" si="241"/>
        <v>10</v>
      </c>
      <c r="APK243" s="194">
        <f t="shared" si="241"/>
        <v>0</v>
      </c>
      <c r="APL243" s="194">
        <f t="shared" si="241"/>
        <v>0</v>
      </c>
      <c r="APM243" s="194">
        <f t="shared" si="241"/>
        <v>10</v>
      </c>
      <c r="APN243" s="194">
        <f t="shared" si="241"/>
        <v>15.534392480000001</v>
      </c>
      <c r="APO243" s="194">
        <f t="shared" si="241"/>
        <v>23.534392480000001</v>
      </c>
      <c r="APP243" s="194">
        <f t="shared" si="241"/>
        <v>23.534392480000001</v>
      </c>
      <c r="APQ243" s="194">
        <f t="shared" si="241"/>
        <v>5.5343924800000002</v>
      </c>
      <c r="APR243" s="194">
        <f t="shared" si="241"/>
        <v>0</v>
      </c>
      <c r="APS243" s="194">
        <f t="shared" si="241"/>
        <v>25.096760053333334</v>
      </c>
      <c r="APT243" s="194">
        <f t="shared" si="241"/>
        <v>21.534392480000001</v>
      </c>
      <c r="APU243" s="194">
        <f t="shared" si="241"/>
        <v>13.534392480000001</v>
      </c>
      <c r="APV243" s="194">
        <f t="shared" si="241"/>
        <v>5.5343924800000011</v>
      </c>
      <c r="APW243" s="194">
        <f t="shared" si="241"/>
        <v>0</v>
      </c>
    </row>
    <row r="244" spans="2:1115" ht="14.25" customHeight="1" thickBot="1">
      <c r="B244" s="188"/>
      <c r="C244" s="188"/>
      <c r="D244" s="189"/>
      <c r="E244" s="188"/>
      <c r="F244" s="190"/>
      <c r="G244" s="190"/>
      <c r="H244" s="190"/>
      <c r="I244" s="245"/>
      <c r="J244" s="245"/>
      <c r="K244" s="245"/>
      <c r="M244" s="245"/>
      <c r="N244" s="245"/>
      <c r="O244" s="244">
        <f>SUM(M243:Q243)/5</f>
        <v>61.4</v>
      </c>
      <c r="P244" s="245"/>
      <c r="Q244" s="245"/>
      <c r="R244" s="245"/>
      <c r="V244" s="244">
        <f>SUM(X243)/1</f>
        <v>50.5</v>
      </c>
      <c r="AC244" s="244">
        <f>SUM(AB243:AE243)/4</f>
        <v>61.75</v>
      </c>
      <c r="AJ244" s="244">
        <f>SUM(AH243:AL243)/5</f>
        <v>45.4</v>
      </c>
      <c r="AQ244" s="244">
        <f>SUM(AO243:AS243)/5</f>
        <v>39</v>
      </c>
      <c r="AX244" s="244">
        <f>SUM(AV243:AZ243)/5</f>
        <v>59</v>
      </c>
      <c r="BE244" s="244">
        <f>SUM(BC243:BG243)/5</f>
        <v>64</v>
      </c>
      <c r="BL244" s="244">
        <f>SUM(BJ243:BN243)/5</f>
        <v>56.4</v>
      </c>
      <c r="BS244" s="244">
        <f>SUM(BQ243:BU243)/5</f>
        <v>70.400000000000006</v>
      </c>
      <c r="BZ244" s="244">
        <f>SUM(BX243:CB243)/5</f>
        <v>76.400000000000006</v>
      </c>
      <c r="CG244" s="244">
        <f>SUM(CE243:CI243)/5</f>
        <v>55.4</v>
      </c>
      <c r="CN244" s="244">
        <f>SUM(CL243:CP243)/5</f>
        <v>42.4</v>
      </c>
      <c r="CU244" s="244">
        <f>SUM(CS243:CW243)/5</f>
        <v>49.2</v>
      </c>
      <c r="DB244" s="244">
        <f>SUM(CZ243:DD243)/5</f>
        <v>63.6</v>
      </c>
      <c r="DI244" s="244">
        <f>SUM(DG243:DK243)/5</f>
        <v>63</v>
      </c>
      <c r="DP244" s="244">
        <f>SUM(DN243:DR243)/5</f>
        <v>54</v>
      </c>
      <c r="DW244" s="244">
        <f>SUM(DU243:DY243)/5</f>
        <v>38.6</v>
      </c>
      <c r="ED244" s="244">
        <f>SUM(EB243:EF243)/5</f>
        <v>44.6</v>
      </c>
      <c r="EL244" s="244">
        <f>SUM(EJ243:EL243)/3</f>
        <v>45.333333333333336</v>
      </c>
      <c r="ER244" s="244">
        <f>SUM(EQ243:ET243)/4</f>
        <v>43.25</v>
      </c>
      <c r="EY244" s="244">
        <f>SUM(EW243:FA243)/5</f>
        <v>52.8</v>
      </c>
      <c r="FF244" s="244">
        <f>SUM(FD243:FH243)/5</f>
        <v>51.6</v>
      </c>
      <c r="FM244" s="244">
        <f>SUM(FK243:FO243)/5</f>
        <v>58.2</v>
      </c>
      <c r="FT244" s="244">
        <f>SUM(FR243:FV243)/5</f>
        <v>49</v>
      </c>
      <c r="GA244" s="244">
        <f>SUM(FY243:GC243)/5</f>
        <v>60.8</v>
      </c>
      <c r="GH244" s="244">
        <f>SUM(GF243:GJ243)/5</f>
        <v>60.6</v>
      </c>
      <c r="GO244" s="244">
        <f>SUM(GM243:GQ243)/5</f>
        <v>48.6</v>
      </c>
      <c r="GV244" s="244">
        <f>SUM(GT243:GX243)/5</f>
        <v>58.4</v>
      </c>
      <c r="HC244" s="244">
        <f>SUM(HA243:HE243)/5</f>
        <v>59.2</v>
      </c>
      <c r="HJ244" s="244">
        <f>SUM(HI243:HL243)/4</f>
        <v>58.5</v>
      </c>
      <c r="HQ244" s="244">
        <f>SUM(HO243:HS243)/5</f>
        <v>53.2</v>
      </c>
      <c r="HX244" s="244">
        <f>SUM(HV243:HZ243)/5</f>
        <v>38.799999999999997</v>
      </c>
      <c r="IE244" s="244">
        <f>SUM(IC243:IH243)/6</f>
        <v>56</v>
      </c>
      <c r="IL244" s="244"/>
      <c r="IS244" s="380">
        <f>((SUM(IQ241:IU241))+(SUM(IQ243:IU243)))/5</f>
        <v>37</v>
      </c>
      <c r="IZ244" s="380">
        <f>((SUM(IX241:JB241))+(SUM(IX243:JB243)))/5</f>
        <v>49.6</v>
      </c>
      <c r="JG244" s="380">
        <f>((SUM(JE241:JI241))+(SUM(JE243:JI243)))/5</f>
        <v>36.6</v>
      </c>
      <c r="JN244" s="380">
        <f>((SUM(JL241:JP241))+(SUM(JL243:JP243)))/5</f>
        <v>42.6</v>
      </c>
      <c r="JU244" s="380">
        <f>((SUM(JT241:JW241))+(SUM(JT243:JW243)))/4</f>
        <v>54</v>
      </c>
      <c r="KB244" s="244">
        <f>((SUM(KA241:KD241))+(SUM(KA243:KD243)))/4</f>
        <v>46.25</v>
      </c>
      <c r="KI244" s="244">
        <f>((SUM(KG241:KK241))+(SUM(KG243:KK243)))/5</f>
        <v>45.6</v>
      </c>
      <c r="KP244" s="244">
        <f>((SUM(KN241:KR241))+(SUM(KN243:KR243)))/5</f>
        <v>62.6</v>
      </c>
      <c r="KW244" s="244">
        <f>((SUM(KV241:KY241))+(SUM(KV243:KY243)))/4</f>
        <v>64.5</v>
      </c>
      <c r="LD244" s="244">
        <f>((SUM(LB241:LF241))+(SUM(LB243:LF243)))/5</f>
        <v>50.6</v>
      </c>
      <c r="LK244" s="244">
        <f>((SUM(LI241:LM241))+(SUM(LI243:LM243)))/5</f>
        <v>49.8</v>
      </c>
      <c r="LR244" s="244">
        <f>((SUM(LQ241:LT241))+(SUM(LQ243:LT243)))/4</f>
        <v>45.75</v>
      </c>
      <c r="LY244" s="244">
        <f>((SUM(LW241:MA241))+(SUM(LW243:MA243)))/5</f>
        <v>41.8</v>
      </c>
      <c r="MF244" s="244">
        <f>((SUM(MD241:MH241))+(SUM(MD243:MH243)))/5</f>
        <v>45.8</v>
      </c>
      <c r="MM244" s="244">
        <f>((SUM(MK241:MO241))+(SUM(MK243:MO243)))/5</f>
        <v>42</v>
      </c>
      <c r="MT244" s="244">
        <f>((SUM(MR241:MV241))+(SUM(MR243:MV243)))/5</f>
        <v>38</v>
      </c>
      <c r="NA244" s="244">
        <f>((SUM(MY241:NC241))+(SUM(MY243:NC243)))/5</f>
        <v>27.6</v>
      </c>
      <c r="NH244" s="244">
        <f>((SUM(NF241:NJ241))+(SUM(NF243:NJ243)))/5</f>
        <v>28.8</v>
      </c>
      <c r="NO244" s="244">
        <f>((SUM(NM241:NQ241))+(SUM(NM243:NQ243)))/5</f>
        <v>46.6</v>
      </c>
      <c r="NV244" s="244">
        <f>SUM(NO244+OC244)/2</f>
        <v>48.45</v>
      </c>
      <c r="OC244" s="244">
        <f>((SUM(OA241:OE241))+(SUM(OA243:OE243)))/5</f>
        <v>50.3</v>
      </c>
      <c r="OJ244" s="244">
        <f>((SUM(OI241:OM241))+(SUM(OI243:OM243)))/5</f>
        <v>43.6</v>
      </c>
      <c r="OQ244" s="244">
        <f>((SUM(OO241:OS241))+(SUM(OO243:OS243)))/5</f>
        <v>34.799999999999997</v>
      </c>
      <c r="OX244" s="244">
        <f>((SUM(OV241:OZ241))+(SUM(OV243:OZ243)))/5</f>
        <v>35.200000000000003</v>
      </c>
      <c r="PE244" s="244">
        <f>((SUM(PC241:PG241))+(SUM(PC243:PG243)))/5</f>
        <v>26.4</v>
      </c>
      <c r="PL244" s="244">
        <f>((SUM(PJ241:PN241))+(SUM(PJ243:PN243)))/4</f>
        <v>25.75</v>
      </c>
      <c r="PS244" s="244">
        <f>((SUM(PQ241:PU241))+(SUM(PQ243:PU243)))/5</f>
        <v>44.4</v>
      </c>
      <c r="PZ244" s="244">
        <f>((SUM(PY241:QB241))+(SUM(PY243:QB243)))/4</f>
        <v>44.25</v>
      </c>
      <c r="QG244" s="244">
        <f>((SUM(QE241:QI241))+(SUM(QE243:QI243)))/5</f>
        <v>45.2</v>
      </c>
      <c r="QN244" s="244">
        <f>((SUM(QL241:QP241))+(SUM(QL243:QP243)))/5</f>
        <v>56.2</v>
      </c>
      <c r="QU244" s="244">
        <f>((SUM(QS241:QW241))+(SUM(QS243:QW243)))/4.5</f>
        <v>47.555555555555557</v>
      </c>
      <c r="RB244" s="380">
        <f>((SUM(QZ241:RD241))+(SUM(QZ243:RD243)))/5</f>
        <v>46.6</v>
      </c>
      <c r="RI244" s="244">
        <f>((SUM(RG241:RK241))+(SUM(RG243:RK243)))/5</f>
        <v>48.4</v>
      </c>
      <c r="RP244" s="244">
        <f>((SUM(RN241:RR241))+(SUM(RN243:RR243)))/5</f>
        <v>41.4</v>
      </c>
      <c r="RW244" s="244">
        <f>((SUM(RU241:RY241))+(SUM(RU243:RY243)))/5</f>
        <v>46</v>
      </c>
      <c r="SD244" s="244">
        <f>((SUM(SB241:SF241))+(SUM(SB243:SF243)))/5</f>
        <v>46.2</v>
      </c>
      <c r="SK244" s="244">
        <f>((SUM(SI241:SM241))+(SUM(SI243:SM243)))/4</f>
        <v>44.75</v>
      </c>
      <c r="SR244" s="244">
        <f>((SUM(SR241:ST241))+(SUM(SR243:ST243)))/3</f>
        <v>48</v>
      </c>
      <c r="SY244" s="244">
        <f>((SUM(SW241:TA241))+(SUM(SW243:TA243)))/5</f>
        <v>47.6</v>
      </c>
      <c r="TF244" s="244">
        <f>((SUM(TD241:TH241))+(SUM(TD243:TH243)))/5</f>
        <v>46.4</v>
      </c>
      <c r="TM244" s="244">
        <f>((SUM(TK241:TO241))+(SUM(TK243:TO243)))/5</f>
        <v>48.4</v>
      </c>
      <c r="TT244" s="244">
        <f>((SUM(TR241:TV241))+(SUM(TR243:TV243)))/5</f>
        <v>46.6</v>
      </c>
      <c r="UA244" s="244">
        <f>((SUM(TY241:UC241))+(SUM(TY243:UC243)))/5</f>
        <v>44.6</v>
      </c>
      <c r="UH244" s="244">
        <f>((SUM(UF241:UJ241))+(SUM(UF243:UJ243)))/5</f>
        <v>42.8</v>
      </c>
      <c r="UO244" s="244">
        <f>((SUM(UM241:UQ241))+(SUM(UM243:UQ243)))/5</f>
        <v>54</v>
      </c>
      <c r="UV244" s="380">
        <f>((SUM(UT241:UX241))+(SUM(UT243:UX243)))/5</f>
        <v>57.6</v>
      </c>
      <c r="VC244" s="244">
        <f>((SUM(VA241:VE241))+(SUM(VA243:VE243)))/5</f>
        <v>43.6</v>
      </c>
      <c r="VJ244" s="244">
        <f>((SUM(VH241:VL241))+(SUM(VH243:VL243)))/5</f>
        <v>44.6</v>
      </c>
      <c r="VQ244" s="244">
        <f>((SUM(VP241:VS241))+(SUM(VP243:VS243)))/4</f>
        <v>43</v>
      </c>
      <c r="VX244" s="244">
        <f>((SUM(VV241:VZ241))+(SUM(VV243:VZ243)))/5</f>
        <v>40.4</v>
      </c>
      <c r="WE244" s="244">
        <f>((SUM(WC241:WG241))+(SUM(WC243:WG243)))/5</f>
        <v>48</v>
      </c>
      <c r="WS244" s="244">
        <f>((SUM(WQ241:WU241))+(SUM(WQ243:WU243)))/5</f>
        <v>46.4</v>
      </c>
      <c r="WZ244" s="244">
        <f>((SUM(WX241:XB241))+(SUM(WX243:XB243)))/5</f>
        <v>53.8</v>
      </c>
      <c r="XG244" s="244">
        <f>((SUM(XE241:XI241))+(SUM(XE243:XI243)))/5</f>
        <v>44</v>
      </c>
      <c r="XN244" s="244">
        <f>((SUM(XL241:XP241))+(SUM(XL243:XP243)))/5</f>
        <v>43.8</v>
      </c>
      <c r="XU244" s="244">
        <f>((SUM(XT241:XW241))+(SUM(XT243:XW243)))/4</f>
        <v>42.75</v>
      </c>
      <c r="YB244" s="244">
        <f>((SUM(YB241:YD241))+(SUM(YB243:YD243)))/3</f>
        <v>46.333333333333336</v>
      </c>
      <c r="YI244" s="244">
        <f>((SUM(YG241:YK241))+(SUM(YG243:YK243)))/5</f>
        <v>40.4</v>
      </c>
      <c r="YP244" s="244">
        <f>((SUM(YN241:YR241))+(SUM(YN243:YR243)))/5</f>
        <v>45</v>
      </c>
      <c r="YW244" s="244">
        <f>((SUM(YV241:YY241))+(SUM(YV243:YY243)))/4</f>
        <v>45</v>
      </c>
      <c r="ZD244" s="244">
        <f>((SUM(ZB241:ZF241))+(SUM(ZB243:ZF243)))/5</f>
        <v>45.2</v>
      </c>
      <c r="ZK244" s="244">
        <f>((SUM(ZI241:ZM241))+(SUM(ZI243:ZM243)))/5</f>
        <v>43.2</v>
      </c>
      <c r="ZR244" s="244">
        <f>((SUM(ZQ241:ZT241))+(SUM(ZQ243:ZT243)))/4</f>
        <v>42</v>
      </c>
      <c r="ZY244" s="244">
        <f>((SUM(ZW241:AAA241))+(SUM(ZW243:AAA243)))/5</f>
        <v>38.4</v>
      </c>
      <c r="AAF244" s="244">
        <f>((SUM(AAD241:AAH241))+(SUM(AAD243:AAH243)))/5</f>
        <v>42</v>
      </c>
      <c r="AAM244" s="244">
        <f>((SUM(AAL241:AAO241))+(SUM(AAL243:AAO243)))/4</f>
        <v>31.75</v>
      </c>
      <c r="AAT244" s="244">
        <f>((SUM(AAR241:AAV241))+(SUM(AAR243:AAV243)))/5</f>
        <v>59.8</v>
      </c>
      <c r="ABA244" s="244">
        <f>((SUM(AAY241:ABC241))+(SUM(AAY243:ABC243)))/5</f>
        <v>49.6</v>
      </c>
      <c r="ABH244" s="244">
        <f>((SUM(ABF241:ABJ241))+(SUM(ABF243:ABJ243)))/5</f>
        <v>48.6</v>
      </c>
      <c r="ABO244" s="244">
        <f>((SUM(ABM241:ABQ241))+(SUM(ABM243:ABQ243)))/5</f>
        <v>58.3</v>
      </c>
      <c r="ACC244" s="244">
        <f>((SUM(ACA241:ACE241))+(SUM(ACA243:ACE243)))/5</f>
        <v>54.4</v>
      </c>
      <c r="ACJ244" s="244">
        <f>((SUM(ACI241:ACL241))+(SUM(ACI243:ACL243)))/4</f>
        <v>71.75</v>
      </c>
      <c r="ACQ244" s="244">
        <f>((SUM(ACO241:ACS241))+(SUM(ACO243:ACS243)))/5</f>
        <v>56.2</v>
      </c>
      <c r="ACX244" s="244">
        <f>((SUM(ACV241:ACZ241))+(SUM(ACV243:ACZ243)))/5</f>
        <v>57</v>
      </c>
      <c r="ADE244" s="244">
        <f>((SUM(ADC241:ADG241))+(SUM(ADC243:ADG243)))/5</f>
        <v>50.8</v>
      </c>
      <c r="ADL244" s="244">
        <f>((SUM(ADJ241:ADN241))+(SUM(ADJ243:ADN243)))/4</f>
        <v>66.5</v>
      </c>
      <c r="ADS244" s="244">
        <f>((SUM(ADQ241:ADU241))+(SUM(ADQ243:ADU243)))/5</f>
        <v>63.1</v>
      </c>
      <c r="ADZ244" s="244">
        <f>((SUM(ADY241:AEB241))+(SUM(ADY243:AEB243)))/4</f>
        <v>43.25</v>
      </c>
      <c r="AEG244" s="244">
        <f>((SUM(AEE241:AEI241))+(SUM(AEE243:AEI243)))/5</f>
        <v>45.6</v>
      </c>
      <c r="AEN244" s="244">
        <f>((SUM(AEL241:AEP241))+(SUM(AEL243:AEP243)))/5</f>
        <v>39.4</v>
      </c>
      <c r="AEU244" s="244">
        <f>((SUM(AES241:AEV241))+(SUM(AES243:AEV243)))/4</f>
        <v>40.75</v>
      </c>
      <c r="AFB244" s="244">
        <f>((SUM(AEZ241:AFD241))+(SUM(AEZ243:AFD243)))/5</f>
        <v>43.2</v>
      </c>
      <c r="AFI244" s="244">
        <f>((SUM(AFG241:AFK241))+(SUM(AFG243:AFK243)))/5</f>
        <v>42.4</v>
      </c>
      <c r="AFP244" s="244">
        <f>((SUM(AFN241:AFR241))+(SUM(AFN243:AFR243)))/5</f>
        <v>40.799999999999997</v>
      </c>
      <c r="AFW244" s="244">
        <f>((SUM(AFU241:AFY241))+(SUM(AFU243:AFY243)))/5</f>
        <v>51.4</v>
      </c>
      <c r="AGD244" s="244">
        <f>((SUM(AGB241:AGF241))+(SUM(AGB243:AGF243)))/5</f>
        <v>54</v>
      </c>
      <c r="AGK244" s="380">
        <f>((SUM(AGI241:AGM241))+(SUM(AGI243:AGM243)))/4</f>
        <v>52.25</v>
      </c>
      <c r="AGR244" s="380">
        <f>((SUM(AGS241:AGT241))+(SUM(AGS243:AGT243)))/2</f>
        <v>35.5</v>
      </c>
      <c r="AGY244" s="244">
        <f>((SUM(AGW241:AHA241))+(SUM(AGW243:AHA243)))/5</f>
        <v>42</v>
      </c>
      <c r="AHF244" s="244">
        <f>((SUM(AHD241:AHH241))+(SUM(AHD243:AHH243)))/5</f>
        <v>31.8</v>
      </c>
      <c r="AHM244" s="244">
        <f>((SUM(AHK241:AHO241))+(SUM(AHK243:AHO243)))/5</f>
        <v>26</v>
      </c>
      <c r="AHT244" s="244">
        <f>((SUM(AHR241:AHV241))+(SUM(AHR243:AHV243)))/5</f>
        <v>37.1</v>
      </c>
      <c r="AIA244" s="244">
        <f>((SUM(AHY241:AIC241))+(SUM(AHY243:AIC243)))/5</f>
        <v>19.600000000000001</v>
      </c>
      <c r="AIH244" s="244">
        <f>((SUM(AIF241:AIJ241))+(SUM(AIF243:AIJ243)))/5</f>
        <v>39.5</v>
      </c>
      <c r="AIO244" s="244">
        <f>((SUM(AIM241:AIQ241))+(SUM(AIM243:AIQ243)))/5</f>
        <v>45.2</v>
      </c>
      <c r="AIV244" s="244">
        <f>((SUM(AIT241:AIX241))+(SUM(AIT243:AIX243)))/5</f>
        <v>25.890989812571821</v>
      </c>
      <c r="AJC244" s="380">
        <f>((SUM(AJA241:AJE241))+(SUM(AJA243:AJE243)))/5</f>
        <v>9.9669851342771469</v>
      </c>
      <c r="AJJ244" s="380">
        <f>((SUM(AJH241:AJL241))+(SUM(AJH243:AJL243)))/5</f>
        <v>23.078496776578437</v>
      </c>
      <c r="AJQ244" s="380">
        <f>((SUM(AJP241:AJS241))+(SUM(AJP243:AJS243)))/4</f>
        <v>36.290522169303465</v>
      </c>
      <c r="AJX244" s="380">
        <f>((SUM(AJV241:AJZ241))+(SUM(AJV243:AJZ243)))/5</f>
        <v>41.888382382792756</v>
      </c>
      <c r="AKE244" s="380">
        <f>((SUM(AKC241:AKG241))+(SUM(AKC243:AKG243)))/5</f>
        <v>40.004492326560054</v>
      </c>
      <c r="AKL244" s="380">
        <f>((SUM(AKJ241))+(SUM(AKJ243)))/1</f>
        <v>14.752485596955125</v>
      </c>
      <c r="AKS244" s="380">
        <f>((SUM(AKQ241:AKU241))+(SUM(AKQ243:AKU243)))/5</f>
        <v>43.268858026294552</v>
      </c>
      <c r="AKZ244" s="380">
        <f>((SUM(AKX241:ALB241))+(SUM(AKX243:ALB243)))/5</f>
        <v>21.720076427803097</v>
      </c>
      <c r="ALG244" s="380">
        <f>((SUM(ALE241:ALI241))+(SUM(ALE243:ALI243)))/5</f>
        <v>33.854549037096106</v>
      </c>
      <c r="ALN244" s="380">
        <f>((SUM(ALL241:ALP241))+(SUM(ALL243:ALP243)))/5</f>
        <v>36.836645011184714</v>
      </c>
      <c r="ALU244" s="380">
        <f>((SUM(ALS241:ALW241))+(SUM(ALS243:ALW243)))/5</f>
        <v>43.888333706440278</v>
      </c>
      <c r="AMB244" s="380">
        <f>((SUM(AMC241:AMD241))+(SUM(AMC243:AMD243)))/2</f>
        <v>24.676140883091652</v>
      </c>
      <c r="AMI244" s="380">
        <f>((SUM(AMG241:AMK241))+(SUM(AMG243:AMK243)))/5</f>
        <v>38.982347962754162</v>
      </c>
      <c r="AMP244" s="380">
        <f>((SUM(AMN241:AMR241))+(SUM(AMN243:AMR243)))/5</f>
        <v>18.570922747008506</v>
      </c>
      <c r="AMW244" s="380">
        <f>((SUM(AMV241:AMY241))+(SUM(AMV243:AMY243)))/4</f>
        <v>9.8983823154370008</v>
      </c>
      <c r="AND244" s="380">
        <f>((SUM(ANB241:ANF241))+(SUM(ANB243:ANF243)))/5</f>
        <v>10.4982157876992</v>
      </c>
      <c r="ANK244" s="380">
        <f>((SUM(ANI241:ANM241))+(SUM(ANI243:ANM243)))/5</f>
        <v>3.9538734784841139</v>
      </c>
      <c r="ANR244" s="380">
        <f>((SUM(ANP241:ANT241))+(SUM(ANP243:ANT243)))/5</f>
        <v>6.2375762634706282</v>
      </c>
      <c r="ANY244" s="380">
        <f>((SUM(ANW241:AOA241))+(SUM(ANW243:AOA243)))/5</f>
        <v>2.6131922415268569</v>
      </c>
      <c r="AOF244" s="380">
        <f>((SUM(AOD241:AOH241))+(SUM(AOD243:AOH243)))/5</f>
        <v>20.411038258823574</v>
      </c>
      <c r="AOM244" s="380">
        <f>((SUM(AOL241:AOO241))+(SUM(AOL243:AOO243)))/4</f>
        <v>13.924388240998713</v>
      </c>
      <c r="AOT244" s="380">
        <f>((SUM(AOR241:AOV241))+(SUM(AOR243:AOV243)))/5</f>
        <v>9.0220694118401141</v>
      </c>
      <c r="APA244" s="380">
        <f>((SUM(AOY241:APC241))+(SUM(AOY243:APC243)))/5</f>
        <v>4.0149694947173327</v>
      </c>
      <c r="APH244" s="380">
        <f>((SUM(APF241:APJ241))+(SUM(APF243:APJ243)))/5</f>
        <v>7.5187058523496004</v>
      </c>
      <c r="APO244" s="380">
        <f>((SUM(APM241:APQ241))+(SUM(APM243:APQ243)))/5</f>
        <v>15.627513983999998</v>
      </c>
      <c r="APV244" s="380">
        <f>((SUM(APT241:APU241))+(SUM(APT243:APU243)))/2</f>
        <v>17.534392480000001</v>
      </c>
    </row>
    <row r="245" spans="2:1115" ht="13.2" customHeight="1" thickBot="1">
      <c r="B245" s="188"/>
      <c r="C245" s="188"/>
      <c r="D245" s="189"/>
      <c r="E245" s="188" t="s">
        <v>1051</v>
      </c>
      <c r="F245" s="190"/>
      <c r="G245" s="190"/>
      <c r="H245" s="190"/>
      <c r="I245" s="692">
        <f>SUM(I237+道姓班!I187+中野班!I125+製作班未定!I541)</f>
        <v>60</v>
      </c>
      <c r="J245" s="692">
        <f>SUM(J237+道姓班!J187+中野班!J125+製作班未定!J541)</f>
        <v>65</v>
      </c>
      <c r="K245" s="692">
        <f>SUM(K237+道姓班!K187+中野班!K125+製作班未定!K541)</f>
        <v>7</v>
      </c>
      <c r="L245" s="692">
        <f>SUM(L237+道姓班!L187+中野班!L125+製作班未定!L541)</f>
        <v>0</v>
      </c>
      <c r="M245" s="692">
        <f>SUM(M237+道姓班!M187+中野班!M125+製作班未定!M541)</f>
        <v>70</v>
      </c>
      <c r="N245" s="692">
        <f>SUM(N237+道姓班!N187+中野班!N125+製作班未定!N541)</f>
        <v>66</v>
      </c>
      <c r="O245" s="692">
        <f>SUM(O237+道姓班!O187+中野班!O125+製作班未定!O541)</f>
        <v>64</v>
      </c>
      <c r="P245" s="692">
        <f>SUM(P237+道姓班!P187+中野班!P125+製作班未定!P541)</f>
        <v>69</v>
      </c>
      <c r="Q245" s="692">
        <f>SUM(Q237+道姓班!Q187+中野班!Q125+製作班未定!Q541)</f>
        <v>22</v>
      </c>
      <c r="R245" s="692">
        <f>SUM(R237+道姓班!R187+中野班!R125+製作班未定!R541)</f>
        <v>0</v>
      </c>
      <c r="S245" s="692">
        <f>SUM(S237+道姓班!S187+中野班!S125+製作班未定!S541)</f>
        <v>0</v>
      </c>
      <c r="T245" s="692">
        <f>SUM(T237+道姓班!T187+中野班!T125+製作班未定!T541)</f>
        <v>0</v>
      </c>
      <c r="U245" s="692">
        <f>SUM(U237+道姓班!U187+中野班!U125+製作班未定!U541)</f>
        <v>0</v>
      </c>
      <c r="V245" s="692">
        <f>SUM(V237+道姓班!V187+中野班!V125+製作班未定!V541)</f>
        <v>0</v>
      </c>
      <c r="W245" s="692">
        <f>SUM(W237+道姓班!W187+中野班!W125+製作班未定!W541)</f>
        <v>0</v>
      </c>
      <c r="X245" s="692">
        <f>SUM(X237+道姓班!X187+中野班!X125+製作班未定!X541)</f>
        <v>55</v>
      </c>
      <c r="Y245" s="692">
        <f>SUM(Y237+道姓班!Y187+中野班!Y125+製作班未定!Y541)</f>
        <v>52</v>
      </c>
      <c r="Z245" s="692">
        <f>SUM(Z237+道姓班!Z187+中野班!Z125+製作班未定!Z541)</f>
        <v>0</v>
      </c>
      <c r="AA245" s="692">
        <f>SUM(AA237+道姓班!AA187+中野班!AA125+製作班未定!AA541)</f>
        <v>8</v>
      </c>
      <c r="AB245" s="692">
        <f>SUM(AB237+道姓班!AB187+中野班!AB125+製作班未定!AB541)</f>
        <v>66</v>
      </c>
      <c r="AC245" s="692">
        <f>SUM(AC237+道姓班!AC187+中野班!AC125+製作班未定!AC541)</f>
        <v>45</v>
      </c>
      <c r="AD245" s="692">
        <f>SUM(AD237+道姓班!AD187+中野班!AD125+製作班未定!AD541)</f>
        <v>55</v>
      </c>
      <c r="AE245" s="692">
        <f>SUM(AE237+道姓班!AE187+中野班!AE125+製作班未定!AE541)</f>
        <v>57</v>
      </c>
      <c r="AF245" s="692">
        <f>SUM(AF237+道姓班!AF187+中野班!AF125+製作班未定!AF541)</f>
        <v>47</v>
      </c>
      <c r="AG245" s="692">
        <f>SUM(AG237+道姓班!AG187+中野班!AG125+製作班未定!AG541)</f>
        <v>0</v>
      </c>
      <c r="AH245" s="692">
        <f>SUM(AH237+道姓班!AH187+中野班!AH125+製作班未定!AH541)</f>
        <v>46</v>
      </c>
      <c r="AI245" s="692">
        <f>SUM(AI237+道姓班!AI187+中野班!AI125+製作班未定!AI541)</f>
        <v>58</v>
      </c>
      <c r="AJ245" s="692">
        <f>SUM(AJ237+道姓班!AJ187+中野班!AJ125+製作班未定!AJ541)</f>
        <v>33</v>
      </c>
      <c r="AK245" s="692">
        <f>SUM(AK237+道姓班!AK187+中野班!AK125+製作班未定!AK541)</f>
        <v>53</v>
      </c>
      <c r="AL245" s="692">
        <f>SUM(AL237+道姓班!AL187+中野班!AL125+製作班未定!AL541)</f>
        <v>54</v>
      </c>
      <c r="AM245" s="692">
        <f>SUM(AM237+道姓班!AM187+中野班!AM125+製作班未定!AM541)</f>
        <v>47</v>
      </c>
      <c r="AN245" s="692">
        <f>SUM(AN237+道姓班!AN187+中野班!AN125+製作班未定!AN541)</f>
        <v>0</v>
      </c>
      <c r="AO245" s="692">
        <f>SUM(AO237+道姓班!AO187+中野班!AO125+製作班未定!AO541)</f>
        <v>65</v>
      </c>
      <c r="AP245" s="692">
        <f>SUM(AP237+道姓班!AP187+中野班!AP125+製作班未定!AP541)</f>
        <v>59</v>
      </c>
      <c r="AQ245" s="692">
        <f>SUM(AQ237+道姓班!AQ187+中野班!AQ125+製作班未定!AQ541)</f>
        <v>54</v>
      </c>
      <c r="AR245" s="692">
        <f>SUM(AR237+道姓班!AR187+中野班!AR125+製作班未定!AR541)</f>
        <v>48</v>
      </c>
      <c r="AS245" s="692">
        <f>SUM(AS237+道姓班!AS187+中野班!AS125+製作班未定!AS541)</f>
        <v>67</v>
      </c>
      <c r="AT245" s="692">
        <f>SUM(AT237+道姓班!AT187+中野班!AT125+製作班未定!AT541)</f>
        <v>42</v>
      </c>
      <c r="AU245" s="692">
        <f>SUM(AU237+道姓班!AU187+中野班!AU125+製作班未定!AU541)</f>
        <v>0</v>
      </c>
      <c r="AV245" s="692">
        <f>SUM(AV237+道姓班!AV187+中野班!AV125+製作班未定!AV541)</f>
        <v>68</v>
      </c>
      <c r="AW245" s="692">
        <f>SUM(AW237+道姓班!AW187+中野班!AW125+製作班未定!AW541)</f>
        <v>76</v>
      </c>
      <c r="AX245" s="692">
        <f>SUM(AX237+道姓班!AX187+中野班!AX125+製作班未定!AX541)</f>
        <v>60</v>
      </c>
      <c r="AY245" s="692">
        <f>SUM(AY237+道姓班!AY187+中野班!AY125+製作班未定!AY541)</f>
        <v>68</v>
      </c>
      <c r="AZ245" s="692">
        <f>SUM(AZ237+道姓班!AZ187+中野班!AZ125+製作班未定!AZ541)</f>
        <v>66</v>
      </c>
      <c r="BA245" s="692">
        <f>SUM(BA237+道姓班!BA187+中野班!BA125+製作班未定!BA541)</f>
        <v>43</v>
      </c>
      <c r="BB245" s="692">
        <f>SUM(BB237+道姓班!BB187+中野班!BB125+製作班未定!BB541)</f>
        <v>0</v>
      </c>
      <c r="BC245" s="692">
        <f>SUM(BC237+道姓班!BC187+中野班!BC125+製作班未定!BC541)</f>
        <v>67</v>
      </c>
      <c r="BD245" s="692">
        <f>SUM(BD237+道姓班!BD187+中野班!BD125+製作班未定!BD541)</f>
        <v>62</v>
      </c>
      <c r="BE245" s="692">
        <f>SUM(BE237+道姓班!BE187+中野班!BE125+製作班未定!BE541)</f>
        <v>58</v>
      </c>
      <c r="BF245" s="692">
        <f>SUM(BF237+道姓班!BF187+中野班!BF125+製作班未定!BF541)</f>
        <v>56</v>
      </c>
      <c r="BG245" s="692">
        <f>SUM(BG237+道姓班!BG187+中野班!BG125+製作班未定!BG541)</f>
        <v>46</v>
      </c>
      <c r="BH245" s="692">
        <f>SUM(BH237+道姓班!BH187+中野班!BH125+製作班未定!BH541)</f>
        <v>26</v>
      </c>
      <c r="BI245" s="692">
        <f>SUM(BI237+道姓班!BI187+中野班!BI125+製作班未定!BI541)</f>
        <v>0</v>
      </c>
      <c r="BJ245" s="692">
        <f>SUM(BJ237+道姓班!BJ187+中野班!BJ125+製作班未定!BJ541)</f>
        <v>6</v>
      </c>
      <c r="BK245" s="692">
        <f>SUM(BK237+道姓班!BK187+中野班!BK125+製作班未定!BK541)</f>
        <v>66</v>
      </c>
      <c r="BL245" s="692">
        <f>SUM(BL237+道姓班!BL187+中野班!BL125+製作班未定!BL541)</f>
        <v>54</v>
      </c>
      <c r="BM245" s="692">
        <f>SUM(BM237+道姓班!BM187+中野班!BM125+製作班未定!BM541)</f>
        <v>65</v>
      </c>
      <c r="BN245" s="692">
        <f>SUM(BN237+道姓班!BN187+中野班!BN125+製作班未定!BN541)</f>
        <v>45</v>
      </c>
      <c r="BO245" s="692">
        <f>SUM(BO237+道姓班!BO187+中野班!BO125+製作班未定!BO541)</f>
        <v>26</v>
      </c>
      <c r="BP245" s="692">
        <f>SUM(BP237+道姓班!BP187+中野班!BP125+製作班未定!BP541)</f>
        <v>0</v>
      </c>
      <c r="BQ245" s="692">
        <f>SUM(BQ237+道姓班!BQ187+中野班!BQ125+製作班未定!BQ541)</f>
        <v>38</v>
      </c>
      <c r="BR245" s="692">
        <f>SUM(BR237+道姓班!BR187+中野班!BR125+製作班未定!BR541)</f>
        <v>30</v>
      </c>
      <c r="BS245" s="692">
        <f>SUM(BS237+道姓班!BS187+中野班!BS125+製作班未定!BS541)</f>
        <v>36</v>
      </c>
      <c r="BT245" s="692">
        <f>SUM(BT237+道姓班!BT187+中野班!BT125+製作班未定!BT541)</f>
        <v>38</v>
      </c>
      <c r="BU245" s="692">
        <f>SUM(BU237+道姓班!BU187+中野班!BU125+製作班未定!BU541)</f>
        <v>18</v>
      </c>
      <c r="BV245" s="692">
        <f>SUM(BV237+道姓班!BV187+中野班!BV125+製作班未定!BV541)</f>
        <v>10</v>
      </c>
      <c r="BW245" s="692">
        <f>SUM(BW237+道姓班!BW187+中野班!BW125+製作班未定!BW541)</f>
        <v>0</v>
      </c>
      <c r="BX245" s="692">
        <f>SUM(BX237+道姓班!BX187+中野班!BX125+製作班未定!BX541)</f>
        <v>28</v>
      </c>
      <c r="BY245" s="692">
        <f>SUM(BY237+道姓班!BY187+中野班!BY125+製作班未定!BY541)</f>
        <v>28</v>
      </c>
      <c r="BZ245" s="692">
        <f>SUM(BZ237+道姓班!BZ187+中野班!BZ125+製作班未定!BZ541)</f>
        <v>18</v>
      </c>
      <c r="CA245" s="692">
        <f>SUM(CA237+道姓班!CA187+中野班!CA125+製作班未定!CA541)</f>
        <v>41</v>
      </c>
      <c r="CB245" s="692">
        <f>SUM(CB237+道姓班!CB187+中野班!CB125+製作班未定!CB541)</f>
        <v>59</v>
      </c>
      <c r="CC245" s="692">
        <f>SUM(CC237+道姓班!CC187+中野班!CC125+製作班未定!CC541)</f>
        <v>39</v>
      </c>
      <c r="CD245" s="692">
        <f>SUM(CD237+道姓班!CD187+中野班!CD125+製作班未定!CD541)</f>
        <v>0</v>
      </c>
      <c r="CE245" s="692">
        <f>SUM(CE237+道姓班!CE187+中野班!CE125+製作班未定!CE541)</f>
        <v>61</v>
      </c>
      <c r="CF245" s="692">
        <f>SUM(CF237+道姓班!CF187+中野班!CF125+製作班未定!CF541)</f>
        <v>64</v>
      </c>
      <c r="CG245" s="692">
        <f>SUM(CG237+道姓班!CG187+中野班!CG125+製作班未定!CG541)</f>
        <v>56</v>
      </c>
      <c r="CH245" s="692">
        <f>SUM(CH237+道姓班!CH187+中野班!CH125+製作班未定!CH541)</f>
        <v>81</v>
      </c>
      <c r="CI245" s="692">
        <f>SUM(CI237+道姓班!CI187+中野班!CI125+製作班未定!CI541)</f>
        <v>74</v>
      </c>
      <c r="CJ245" s="692">
        <f>SUM(CJ237+道姓班!CJ187+中野班!CJ125+製作班未定!CJ541)</f>
        <v>34</v>
      </c>
      <c r="CK245" s="692">
        <f>SUM(CK237+道姓班!CK187+中野班!CK125+製作班未定!CK541)</f>
        <v>0</v>
      </c>
      <c r="CL245" s="692">
        <f>SUM(CL237+道姓班!CL187+中野班!CL125+製作班未定!CL541)</f>
        <v>101.5</v>
      </c>
      <c r="CM245" s="692">
        <f>SUM(CM237+道姓班!CM187+中野班!CM125+製作班未定!CM541)</f>
        <v>105.5</v>
      </c>
      <c r="CN245" s="692">
        <f>SUM(CN237+道姓班!CN187+中野班!CN125+製作班未定!CN541)</f>
        <v>63</v>
      </c>
      <c r="CO245" s="692">
        <f>SUM(CO237+道姓班!CO187+中野班!CO125+製作班未定!CO541)</f>
        <v>107.5</v>
      </c>
      <c r="CP245" s="692">
        <f>SUM(CP237+道姓班!CP187+中野班!CP125+製作班未定!CP541)</f>
        <v>108</v>
      </c>
      <c r="CQ245" s="692">
        <f>SUM(CQ237+道姓班!CQ187+中野班!CQ125+製作班未定!CQ541)</f>
        <v>67</v>
      </c>
      <c r="CR245" s="692">
        <f>SUM(CR237+道姓班!CR187+中野班!CR125+製作班未定!CR541)</f>
        <v>0</v>
      </c>
      <c r="CS245" s="692">
        <f>SUM(CS237+道姓班!CS187+中野班!CS125+製作班未定!CS541)</f>
        <v>103.5</v>
      </c>
      <c r="CT245" s="692">
        <f>SUM(CT237+道姓班!CT187+中野班!CT125+製作班未定!CT541)</f>
        <v>96.5</v>
      </c>
      <c r="CU245" s="692">
        <f>SUM(CU237+道姓班!CU187+中野班!CU125+製作班未定!CU541)</f>
        <v>48</v>
      </c>
      <c r="CV245" s="692">
        <f>SUM(CV237+道姓班!CV187+中野班!CV125+製作班未定!CV541)</f>
        <v>109</v>
      </c>
      <c r="CW245" s="692">
        <f>SUM(CW237+道姓班!CW187+中野班!CW125+製作班未定!CW541)</f>
        <v>105</v>
      </c>
      <c r="CX245" s="692">
        <f>SUM(CX237+道姓班!CX187+中野班!CX125+製作班未定!CX541)</f>
        <v>78</v>
      </c>
      <c r="CY245" s="692">
        <f>SUM(CY237+道姓班!CY187+中野班!CY125+製作班未定!CY541)</f>
        <v>0</v>
      </c>
      <c r="CZ245" s="692">
        <f>SUM(CZ237+道姓班!CZ187+中野班!CZ125+製作班未定!CZ541)</f>
        <v>94.5</v>
      </c>
      <c r="DA245" s="692">
        <f>SUM(DA237+道姓班!DA187+中野班!DA125+製作班未定!DA541)</f>
        <v>106</v>
      </c>
      <c r="DB245" s="692">
        <f>SUM(DB237+道姓班!DB187+中野班!DB125+製作班未定!DB541)</f>
        <v>72</v>
      </c>
      <c r="DC245" s="692">
        <f>SUM(DC237+道姓班!DC187+中野班!DC125+製作班未定!DC541)</f>
        <v>114</v>
      </c>
      <c r="DD245" s="692">
        <f>SUM(DD237+道姓班!DD187+中野班!DD125+製作班未定!DD541)</f>
        <v>102</v>
      </c>
      <c r="DE245" s="692">
        <f>SUM(DE237+道姓班!DE187+中野班!DE125+製作班未定!DE541)</f>
        <v>71</v>
      </c>
      <c r="DF245" s="692">
        <f>SUM(DF237+道姓班!DF187+中野班!DF125+製作班未定!DF541)</f>
        <v>0</v>
      </c>
      <c r="DG245" s="692">
        <f>SUM(DG237+道姓班!DG187+中野班!DG125+製作班未定!DG541)</f>
        <v>89</v>
      </c>
      <c r="DH245" s="692">
        <f>SUM(DH237+道姓班!DH187+中野班!DH125+製作班未定!DH541)</f>
        <v>100</v>
      </c>
      <c r="DI245" s="692">
        <f>SUM(DI237+道姓班!DI187+中野班!DI125+製作班未定!DI541)</f>
        <v>61</v>
      </c>
      <c r="DJ245" s="692">
        <f>SUM(DJ237+道姓班!DJ187+中野班!DJ125+製作班未定!DJ541)</f>
        <v>78</v>
      </c>
      <c r="DK245" s="692">
        <f>SUM(DK237+道姓班!DK187+中野班!DK125+製作班未定!DK541)</f>
        <v>71</v>
      </c>
      <c r="DL245" s="692">
        <f>SUM(DL237+道姓班!DL187+中野班!DL125+製作班未定!DL541)</f>
        <v>30</v>
      </c>
      <c r="DM245" s="692">
        <f>SUM(DM237+道姓班!DM187+中野班!DM125+製作班未定!DM541)</f>
        <v>0</v>
      </c>
      <c r="DN245" s="692">
        <f>SUM(DN237+道姓班!DN187+中野班!DN125+製作班未定!DN541)</f>
        <v>74</v>
      </c>
      <c r="DO245" s="692">
        <f>SUM(DO237+道姓班!DO187+中野班!DO125+製作班未定!DO541)</f>
        <v>71.5</v>
      </c>
      <c r="DP245" s="692">
        <f>SUM(DP237+道姓班!DP187+中野班!DP125+製作班未定!DP541)</f>
        <v>55</v>
      </c>
      <c r="DQ245" s="692">
        <f>SUM(DQ237+道姓班!DQ187+中野班!DQ125+製作班未定!DQ541)</f>
        <v>68</v>
      </c>
      <c r="DR245" s="692">
        <f>SUM(DR237+道姓班!DR187+中野班!DR125+製作班未定!DR541)</f>
        <v>65</v>
      </c>
      <c r="DS245" s="692">
        <f>SUM(DS237+道姓班!DS187+中野班!DS125+製作班未定!DS541)</f>
        <v>0</v>
      </c>
      <c r="DT245" s="692">
        <f>SUM(DT237+道姓班!DT187+中野班!DT125+製作班未定!DT541)</f>
        <v>0</v>
      </c>
      <c r="DU245" s="692">
        <f>SUM(DU237+道姓班!DU187+中野班!DU125+製作班未定!DU541)</f>
        <v>74</v>
      </c>
      <c r="DV245" s="692">
        <f>SUM(DV237+道姓班!DV187+中野班!DV125+製作班未定!DV541)</f>
        <v>77</v>
      </c>
      <c r="DW245" s="692">
        <f>SUM(DW237+道姓班!DW187+中野班!DW125+製作班未定!DW541)</f>
        <v>64</v>
      </c>
      <c r="DX245" s="692">
        <f>SUM(DX237+道姓班!DX187+中野班!DX125+製作班未定!DX541)</f>
        <v>78</v>
      </c>
      <c r="DY245" s="692">
        <f>SUM(DY237+道姓班!DY187+中野班!DY125+製作班未定!DY541)</f>
        <v>76</v>
      </c>
      <c r="DZ245" s="692">
        <f>SUM(DZ237+道姓班!DZ187+中野班!DZ125+製作班未定!DZ541)</f>
        <v>42</v>
      </c>
      <c r="EA245" s="692">
        <f>SUM(EA237+道姓班!EA187+中野班!EA125+製作班未定!EA543)</f>
        <v>0</v>
      </c>
      <c r="EB245" s="692">
        <f>SUM(EB237+道姓班!EB187+中野班!EB125+製作班未定!EB543)</f>
        <v>68</v>
      </c>
      <c r="EC245" s="692">
        <f>SUM(EC237+道姓班!EC187+中野班!EC125+製作班未定!EC543)</f>
        <v>58</v>
      </c>
      <c r="ED245" s="692">
        <f>SUM(ED237+道姓班!ED187+中野班!ED125+製作班未定!ED543)</f>
        <v>43</v>
      </c>
      <c r="EE245" s="692">
        <f>SUM(EE237+道姓班!EE187+中野班!EE125+製作班未定!EE543)</f>
        <v>64</v>
      </c>
      <c r="EF245" s="692">
        <f>SUM(EF237+道姓班!EF187+中野班!EF125+製作班未定!EF543)</f>
        <v>66</v>
      </c>
      <c r="EG245" s="692">
        <f>SUM(EG237+道姓班!EG187+中野班!EG125+製作班未定!EG543)</f>
        <v>54</v>
      </c>
      <c r="EH245" s="692">
        <f>SUM(EH237+道姓班!EH187+中野班!EH125+製作班未定!EH543)</f>
        <v>0</v>
      </c>
      <c r="EI245" s="692">
        <f>SUM(EI237+道姓班!EI187+中野班!EI125+製作班未定!EI543)</f>
        <v>47</v>
      </c>
      <c r="EJ245" s="692">
        <f>SUM(EJ237+道姓班!EJ187+中野班!EJ125+製作班未定!EJ543)</f>
        <v>66</v>
      </c>
      <c r="EK245" s="692">
        <f>SUM(EK237+道姓班!EK187+中野班!EK125+製作班未定!EK543)</f>
        <v>60</v>
      </c>
      <c r="EL245" s="692">
        <f>SUM(EL237+道姓班!EL187+中野班!EL125+製作班未定!EL543)</f>
        <v>74</v>
      </c>
      <c r="EM245" s="692">
        <f>SUM(EM237+道姓班!EM187+中野班!EM125+製作班未定!EM543)</f>
        <v>0</v>
      </c>
      <c r="EN245" s="692">
        <f>SUM(EN237+道姓班!EN187+中野班!EN125+製作班未定!EN543)</f>
        <v>0</v>
      </c>
      <c r="EO245" s="692">
        <f>SUM(EO237+道姓班!EO187+中野班!EO125+製作班未定!EO543)</f>
        <v>0</v>
      </c>
      <c r="EP245" s="692">
        <f>SUM(EP237+道姓班!EP187+中野班!EP125+製作班未定!EP543)</f>
        <v>20</v>
      </c>
      <c r="EQ245" s="692">
        <f>SUM(EQ237+道姓班!EQ187+中野班!EQ125+製作班未定!EQ543)</f>
        <v>73</v>
      </c>
      <c r="ER245" s="692">
        <f>SUM(ER237+道姓班!ER187+中野班!ER125+製作班未定!ER543)</f>
        <v>59</v>
      </c>
      <c r="ES245" s="692">
        <f>SUM(ES237+道姓班!ES187+中野班!ES125+製作班未定!ES543)</f>
        <v>74</v>
      </c>
      <c r="ET245" s="692">
        <f>SUM(ET237+道姓班!ET187+中野班!ET125+製作班未定!ET543)</f>
        <v>73</v>
      </c>
      <c r="EU245" s="692">
        <f>SUM(EU237+道姓班!EU187+中野班!EU125+製作班未定!EU543)</f>
        <v>56</v>
      </c>
      <c r="EV245" s="692">
        <f>SUM(EV237+道姓班!EV187+中野班!EV125+製作班未定!EV543)</f>
        <v>0</v>
      </c>
      <c r="EW245" s="692">
        <f>SUM(EW237+道姓班!EW187+中野班!EW125+製作班未定!EW543)</f>
        <v>56</v>
      </c>
      <c r="EX245" s="692">
        <f>SUM(EX237+道姓班!EX187+中野班!EX125+製作班未定!EX543)</f>
        <v>45</v>
      </c>
      <c r="EY245" s="692">
        <f>SUM(EY237+道姓班!EY187+中野班!EY125+製作班未定!EY543)</f>
        <v>46</v>
      </c>
      <c r="EZ245" s="692">
        <f>SUM(EZ237+道姓班!EZ187+中野班!EZ125+製作班未定!EZ543)</f>
        <v>44</v>
      </c>
      <c r="FA245" s="692">
        <f>SUM(FA237+道姓班!FA187+中野班!FA125+製作班未定!FA543)</f>
        <v>38</v>
      </c>
      <c r="FB245" s="692">
        <f>SUM(FB237+道姓班!FB187+中野班!FB125+製作班未定!FB543)</f>
        <v>55</v>
      </c>
      <c r="FC245" s="692">
        <f>SUM(FC237+道姓班!FC187+中野班!FC125+製作班未定!FC543)</f>
        <v>0</v>
      </c>
      <c r="FD245" s="692">
        <f>SUM(FD237+道姓班!FD187+中野班!FD125+製作班未定!FD543)</f>
        <v>68</v>
      </c>
      <c r="FE245" s="692">
        <f>SUM(FE237+道姓班!FE187+中野班!FE125+製作班未定!FE543)</f>
        <v>58</v>
      </c>
      <c r="FF245" s="692">
        <f>SUM(FF237+道姓班!FF187+中野班!FF125+製作班未定!FF543)</f>
        <v>58</v>
      </c>
      <c r="FG245" s="692">
        <f>SUM(FG237+道姓班!FG187+中野班!FG125+製作班未定!FG543)</f>
        <v>72</v>
      </c>
      <c r="FH245" s="692">
        <f>SUM(FH237+道姓班!FH187+中野班!FH125+製作班未定!FH543)</f>
        <v>61</v>
      </c>
      <c r="FI245" s="692">
        <f>SUM(FI237+道姓班!FI187+中野班!FI125+製作班未定!FI543)</f>
        <v>4</v>
      </c>
      <c r="FJ245" s="692">
        <f>SUM(FJ237+道姓班!FJ187+中野班!FJ125+製作班未定!FJ543)</f>
        <v>0</v>
      </c>
      <c r="FK245" s="692">
        <f>SUM(FK237+道姓班!FK187+中野班!FK125+製作班未定!FK543)</f>
        <v>58</v>
      </c>
      <c r="FL245" s="692">
        <f>SUM(FL237+道姓班!FL187+中野班!FL125+製作班未定!FL543)</f>
        <v>60</v>
      </c>
      <c r="FM245" s="692">
        <f>SUM(FM237+道姓班!FM187+中野班!FM125+製作班未定!FM543)</f>
        <v>62</v>
      </c>
      <c r="FN245" s="692">
        <f>SUM(FN237+道姓班!FN187+中野班!FN125+製作班未定!FN543)</f>
        <v>70</v>
      </c>
      <c r="FO245" s="692">
        <f>SUM(FO237+道姓班!FO187+中野班!FO125+製作班未定!FO543)</f>
        <v>59</v>
      </c>
      <c r="FP245" s="692">
        <f>SUM(FP237+道姓班!FP187+中野班!FP125+製作班未定!FP543)</f>
        <v>8</v>
      </c>
      <c r="FQ245" s="692">
        <f>SUM(FQ237+道姓班!FQ187+中野班!FQ125+製作班未定!FQ543)</f>
        <v>0</v>
      </c>
      <c r="FR245" s="692">
        <f>SUM(FR237+道姓班!FR187+中野班!FR125+製作班未定!FR543)</f>
        <v>60</v>
      </c>
      <c r="FS245" s="692">
        <f>SUM(FS237+道姓班!FS187+中野班!FS125+製作班未定!FS543)</f>
        <v>62</v>
      </c>
      <c r="FT245" s="692">
        <f>SUM(FT237+道姓班!FT187+中野班!FT125+製作班未定!FT543)</f>
        <v>60</v>
      </c>
      <c r="FU245" s="692">
        <f>SUM(FU237+道姓班!FU187+中野班!FU125+製作班未定!FU543)</f>
        <v>49</v>
      </c>
      <c r="FV245" s="692">
        <f>SUM(FV237+道姓班!FV187+中野班!FV125+製作班未定!FV543)</f>
        <v>64</v>
      </c>
      <c r="FW245" s="692">
        <f>SUM(FW237+道姓班!FW187+中野班!FW125+製作班未定!FW543)</f>
        <v>22</v>
      </c>
      <c r="FX245" s="692">
        <f>SUM(FX237+道姓班!FX187+中野班!FX125+製作班未定!FX543)</f>
        <v>0</v>
      </c>
      <c r="FY245" s="692">
        <f>SUM(FY237+道姓班!FY187+中野班!FY125+製作班未定!FY543)</f>
        <v>66</v>
      </c>
      <c r="FZ245" s="692">
        <f>SUM(FZ237+道姓班!FZ187+中野班!FZ125+製作班未定!FZ543)</f>
        <v>82</v>
      </c>
      <c r="GA245" s="692">
        <f>SUM(GA237+道姓班!GA187+中野班!GA125+製作班未定!GA543)</f>
        <v>72</v>
      </c>
      <c r="GB245" s="692">
        <f>SUM(GB237+道姓班!GB187+中野班!GB125+製作班未定!GB543)</f>
        <v>81</v>
      </c>
      <c r="GC245" s="692">
        <f>SUM(GC237+道姓班!GC187+中野班!GC125+製作班未定!GC543)</f>
        <v>72</v>
      </c>
      <c r="GD245" s="692">
        <f>SUM(GD237+道姓班!GD187+中野班!GD125+製作班未定!GD543)</f>
        <v>20</v>
      </c>
      <c r="GE245" s="692">
        <f>SUM(GE237+道姓班!GE187+中野班!GE125+製作班未定!GE543)</f>
        <v>0</v>
      </c>
      <c r="GF245" s="692">
        <f>SUM(GF237+道姓班!GF187+中野班!GF125+製作班未定!GF543)</f>
        <v>70</v>
      </c>
      <c r="GG245" s="692">
        <f>SUM(GG237+道姓班!GG187+中野班!GG125+製作班未定!GG543)</f>
        <v>64</v>
      </c>
      <c r="GH245" s="692">
        <f>SUM(GH237+道姓班!GH187+中野班!GH125+製作班未定!GH543)</f>
        <v>60</v>
      </c>
      <c r="GI245" s="692">
        <f>SUM(GI237+道姓班!GI187+中野班!GI125+製作班未定!GI543)</f>
        <v>73</v>
      </c>
      <c r="GJ245" s="692">
        <f>SUM(GJ237+道姓班!GJ187+中野班!GJ125+製作班未定!GJ543)</f>
        <v>77</v>
      </c>
      <c r="GK245" s="692">
        <f>SUM(GK237+道姓班!GK187+中野班!GK125+製作班未定!GK543)</f>
        <v>50</v>
      </c>
      <c r="GL245" s="692">
        <f>SUM(GL237+道姓班!GL187+中野班!GL125+製作班未定!GL543)</f>
        <v>0</v>
      </c>
      <c r="GM245" s="692">
        <f>SUM(GM237+道姓班!GM187+中野班!GM125+製作班未定!GM543)</f>
        <v>84</v>
      </c>
      <c r="GN245" s="692">
        <f>SUM(GN237+道姓班!GN187+中野班!GN125+製作班未定!GN543)</f>
        <v>82</v>
      </c>
      <c r="GO245" s="692">
        <f>SUM(GO237+道姓班!GO187+中野班!GO125+製作班未定!GO543)</f>
        <v>72</v>
      </c>
      <c r="GP245" s="692">
        <f>SUM(GP237+道姓班!GP187+中野班!GP125+製作班未定!GP543)</f>
        <v>72</v>
      </c>
      <c r="GQ245" s="692">
        <f>SUM(GQ237+道姓班!GQ187+中野班!GQ125+製作班未定!GQ543)</f>
        <v>82</v>
      </c>
      <c r="GR245" s="692">
        <f>SUM(GR237+道姓班!GR187+中野班!GR125+製作班未定!GR543)</f>
        <v>8</v>
      </c>
      <c r="GS245" s="692">
        <f>SUM(GS237+道姓班!GS187+中野班!GS125+製作班未定!GS543)</f>
        <v>0</v>
      </c>
      <c r="GT245" s="692">
        <f>SUM(GT237+道姓班!GT187+中野班!GT125+製作班未定!GT543)</f>
        <v>76</v>
      </c>
      <c r="GU245" s="692">
        <f>SUM(GU237+道姓班!GU187+中野班!GU125+製作班未定!GU543)</f>
        <v>84</v>
      </c>
      <c r="GV245" s="692">
        <f>SUM(GV237+道姓班!GV187+中野班!GV125+製作班未定!GV543)</f>
        <v>64</v>
      </c>
      <c r="GW245" s="692">
        <f>SUM(GW237+道姓班!GW187+中野班!GW125+製作班未定!GW543)</f>
        <v>48</v>
      </c>
      <c r="GX245" s="692">
        <f>SUM(GX237+道姓班!GX187+中野班!GX125+製作班未定!GX543)</f>
        <v>54</v>
      </c>
      <c r="GY245" s="692">
        <f>SUM(GY237+道姓班!GY187+中野班!GY125+製作班未定!GY543)</f>
        <v>52</v>
      </c>
      <c r="GZ245" s="692">
        <f>SUM(GZ237+道姓班!GZ187+中野班!GZ125+製作班未定!GZ543)</f>
        <v>0</v>
      </c>
      <c r="HA245" s="692">
        <f>SUM(HA237+道姓班!HA187+中野班!HA125+製作班未定!HA543)</f>
        <v>46</v>
      </c>
      <c r="HB245" s="692">
        <f>SUM(HB237+道姓班!HB187+中野班!HB125+製作班未定!HB543)</f>
        <v>70</v>
      </c>
      <c r="HC245" s="692">
        <f>SUM(HC237+道姓班!HC187+中野班!HC125+製作班未定!HC543)</f>
        <v>66</v>
      </c>
      <c r="HD245" s="692">
        <f>SUM(HD237+道姓班!HD187+中野班!HD125+製作班未定!HD543)</f>
        <v>78</v>
      </c>
      <c r="HE245" s="692">
        <f>SUM(HE237+道姓班!HE187+中野班!HE125+製作班未定!HE543)</f>
        <v>56</v>
      </c>
      <c r="HF245" s="692">
        <f>SUM(HF237+道姓班!HF187+中野班!HF125+製作班未定!HF543)</f>
        <v>39</v>
      </c>
      <c r="HG245" s="692">
        <f>SUM(HG237+道姓班!HG187+中野班!HG125+製作班未定!HG543)</f>
        <v>0</v>
      </c>
      <c r="HH245" s="692">
        <f>SUM(HH237+道姓班!HH187+中野班!HH125+製作班未定!HH543)</f>
        <v>0</v>
      </c>
      <c r="HI245" s="692">
        <f>SUM(HI237+道姓班!HI187+中野班!HI125+製作班未定!HI543)</f>
        <v>42</v>
      </c>
      <c r="HJ245" s="692">
        <f>SUM(HJ237+道姓班!HJ187+中野班!HJ125+製作班未定!HJ543)</f>
        <v>40</v>
      </c>
      <c r="HK245" s="692">
        <f>SUM(HK237+道姓班!HK187+中野班!HK125+製作班未定!HK543)</f>
        <v>48</v>
      </c>
      <c r="HL245" s="692">
        <f>SUM(HL237+道姓班!HL187+中野班!HL125+製作班未定!HL543)</f>
        <v>67</v>
      </c>
      <c r="HM245" s="692">
        <f>SUM(HM237+道姓班!HM187+中野班!HM125+製作班未定!HM543)</f>
        <v>30</v>
      </c>
      <c r="HN245" s="692">
        <f>SUM(HN237+道姓班!HN187+中野班!HN125+製作班未定!HN543)</f>
        <v>0</v>
      </c>
      <c r="HO245" s="692">
        <f>SUM(HO237+道姓班!HO187+中野班!HO125+製作班未定!HO543)</f>
        <v>86</v>
      </c>
      <c r="HP245" s="692">
        <f>SUM(HP237+道姓班!HP187+中野班!HP125+製作班未定!HP543)</f>
        <v>85</v>
      </c>
      <c r="HQ245" s="692">
        <f>SUM(HQ237+道姓班!HQ187+中野班!HQ125+製作班未定!HQ543)</f>
        <v>61</v>
      </c>
      <c r="HR245" s="692">
        <f>SUM(HR237+道姓班!HR187+中野班!HR125+製作班未定!HR543)</f>
        <v>55</v>
      </c>
      <c r="HS245" s="692">
        <f>SUM(HS237+道姓班!HS187+中野班!HS125+製作班未定!HS543)</f>
        <v>51</v>
      </c>
      <c r="HT245" s="692">
        <f>SUM(HT237+道姓班!HT187+中野班!HT125+製作班未定!HT543)</f>
        <v>54</v>
      </c>
      <c r="HU245" s="692">
        <f>SUM(HU237+道姓班!HU187+中野班!HU125+製作班未定!HU543)</f>
        <v>0</v>
      </c>
      <c r="HV245" s="692">
        <f>SUM(HV237+道姓班!HV187+中野班!HV125+製作班未定!HV543)</f>
        <v>58</v>
      </c>
      <c r="HW245" s="692">
        <f>SUM(HW237+道姓班!HW187+中野班!HW125+製作班未定!HW543)</f>
        <v>58</v>
      </c>
      <c r="HX245" s="692">
        <f>SUM(HX237+道姓班!HX187+中野班!HX125+製作班未定!HX543)</f>
        <v>59</v>
      </c>
      <c r="HY245" s="692">
        <f>SUM(HY237+道姓班!HY187+中野班!HY125+製作班未定!HY543)</f>
        <v>63</v>
      </c>
      <c r="HZ245" s="692">
        <f>SUM(HZ237+道姓班!HZ187+中野班!HZ125+製作班未定!HZ543)</f>
        <v>54</v>
      </c>
      <c r="IA245" s="692">
        <f>SUM(IA237+道姓班!IA187+中野班!IA125+製作班未定!IA543)</f>
        <v>58</v>
      </c>
      <c r="IB245" s="692">
        <f>SUM(IB237+道姓班!IB187+中野班!IB125+製作班未定!IB543)</f>
        <v>0</v>
      </c>
      <c r="IC245" s="692">
        <f>SUM(IC237+道姓班!IC187+中野班!IC125+製作班未定!IC543)</f>
        <v>42</v>
      </c>
      <c r="ID245" s="692">
        <f>SUM(ID237+道姓班!ID187+中野班!ID125+製作班未定!ID543)</f>
        <v>38</v>
      </c>
      <c r="IE245" s="692">
        <f>SUM(IE237+道姓班!IE187+中野班!IE125+製作班未定!IE543)</f>
        <v>60</v>
      </c>
      <c r="IF245" s="692">
        <f>SUM(IF237+道姓班!IF187+中野班!IF125+製作班未定!IF543)</f>
        <v>68</v>
      </c>
      <c r="IG245" s="692">
        <f>SUM(IG237+道姓班!IG187+中野班!IG125+製作班未定!IG543)</f>
        <v>85</v>
      </c>
      <c r="IH245" s="692">
        <f>SUM(IH237+道姓班!IH187+中野班!IH125+製作班未定!IH543)</f>
        <v>69</v>
      </c>
      <c r="II245" s="692">
        <f>SUM(II237+道姓班!II187+中野班!II125+製作班未定!II543)</f>
        <v>0</v>
      </c>
      <c r="IJ245" s="692">
        <f>SUM(IJ237+道姓班!IJ187+中野班!IJ125+製作班未定!IJ543)</f>
        <v>22</v>
      </c>
      <c r="IK245" s="692">
        <f>SUM(IK237+道姓班!IK187+中野班!IK125+製作班未定!IK543)</f>
        <v>0</v>
      </c>
      <c r="IL245" s="692">
        <f>SUM(IL237+道姓班!IL187+中野班!IL125+製作班未定!IL543)</f>
        <v>0</v>
      </c>
      <c r="IM245" s="692">
        <f>SUM(IM237+道姓班!IM187+中野班!IM125+製作班未定!IM543)</f>
        <v>0</v>
      </c>
      <c r="IN245" s="692">
        <f>SUM(IN237+道姓班!IN187+中野班!IN125+製作班未定!IN543)</f>
        <v>30</v>
      </c>
      <c r="IO245" s="692">
        <f>SUM(IO237+道姓班!IO187+中野班!IO125+製作班未定!IO543)</f>
        <v>73</v>
      </c>
      <c r="IP245" s="692">
        <f>SUM(IP237+道姓班!IP187+中野班!IP125+製作班未定!IP543)</f>
        <v>0</v>
      </c>
      <c r="IQ245" s="692">
        <f>SUM(IQ237+道姓班!IQ187+中野班!IQ125+製作班未定!IQ543)</f>
        <v>86</v>
      </c>
      <c r="IR245" s="692">
        <f>SUM(IR237+道姓班!IR187+中野班!IR125+製作班未定!IR543)</f>
        <v>80</v>
      </c>
      <c r="IS245" s="692">
        <f>SUM(IS237+道姓班!IS187+中野班!IS125+製作班未定!IS543)</f>
        <v>66</v>
      </c>
      <c r="IT245" s="692">
        <f>SUM(IT237+道姓班!IT187+中野班!IT125+製作班未定!IT543)</f>
        <v>76</v>
      </c>
      <c r="IU245" s="692">
        <f>SUM(IU237+道姓班!IU187+中野班!IU125+製作班未定!IU543)</f>
        <v>78</v>
      </c>
      <c r="IV245" s="692">
        <f>SUM(IV237+道姓班!IV187+中野班!IV125+製作班未定!IV543)</f>
        <v>28</v>
      </c>
      <c r="IW245" s="692">
        <f>SUM(IW237+道姓班!IW187+中野班!IW125+製作班未定!IW543)</f>
        <v>0</v>
      </c>
      <c r="IX245" s="692">
        <f>SUM(IX237+道姓班!IX187+中野班!IX125+製作班未定!IX543)</f>
        <v>60</v>
      </c>
      <c r="IY245" s="692">
        <f>SUM(IY237+道姓班!IY187+中野班!IY125+製作班未定!IY543)</f>
        <v>54</v>
      </c>
      <c r="IZ245" s="692">
        <f>SUM(IZ237+道姓班!IZ187+中野班!IZ125+製作班未定!IZ543)</f>
        <v>60</v>
      </c>
      <c r="JA245" s="692">
        <f>SUM(JA237+道姓班!JA187+中野班!JA125+製作班未定!JA543)</f>
        <v>65</v>
      </c>
      <c r="JB245" s="692">
        <f>SUM(JB237+道姓班!JB187+中野班!JB125+製作班未定!JB543)</f>
        <v>60</v>
      </c>
      <c r="JC245" s="692">
        <f>SUM(JC237+道姓班!JC187+中野班!JC125+製作班未定!JC543)</f>
        <v>0</v>
      </c>
      <c r="JD245" s="692">
        <f>SUM(JD237+道姓班!JD187+中野班!JD125+製作班未定!JD543)</f>
        <v>0</v>
      </c>
      <c r="JE245" s="692">
        <f>SUM(JE237+道姓班!JE187+中野班!JE125+製作班未定!JE543)</f>
        <v>70</v>
      </c>
      <c r="JF245" s="692">
        <f>SUM(JF237+道姓班!JF187+中野班!JF125+製作班未定!JF543)</f>
        <v>88</v>
      </c>
      <c r="JG245" s="692">
        <f>SUM(JG237+道姓班!JG187+中野班!JG125+製作班未定!JG543)</f>
        <v>68</v>
      </c>
      <c r="JH245" s="692">
        <f>SUM(JH237+道姓班!JH187+中野班!JH125+製作班未定!JH543)</f>
        <v>84</v>
      </c>
      <c r="JI245" s="692">
        <f>SUM(JI237+道姓班!JI187+中野班!JI125+製作班未定!JI543)</f>
        <v>71</v>
      </c>
      <c r="JJ245" s="692">
        <f>SUM(JJ237+道姓班!JJ187+中野班!JJ125+製作班未定!JJ543)</f>
        <v>32</v>
      </c>
      <c r="JK245" s="692">
        <f>SUM(JK237+道姓班!JK187+中野班!JK125+製作班未定!JK543)</f>
        <v>0</v>
      </c>
      <c r="JL245" s="692">
        <f>SUM(JL237+道姓班!JL187+中野班!JL125+製作班未定!JL543)</f>
        <v>75</v>
      </c>
      <c r="JM245" s="692">
        <f>SUM(JM237+道姓班!JM187+中野班!JM125+製作班未定!JM543)</f>
        <v>80</v>
      </c>
      <c r="JN245" s="692">
        <f>SUM(JN237+道姓班!JN187+中野班!JN125+製作班未定!JN543)</f>
        <v>72</v>
      </c>
      <c r="JO245" s="692">
        <f>SUM(JO237+道姓班!JO187+中野班!JO125+製作班未定!JO543)</f>
        <v>71</v>
      </c>
      <c r="JP245" s="692">
        <f>SUM(JP237+道姓班!JP187+中野班!JP125+製作班未定!JP543)</f>
        <v>55</v>
      </c>
      <c r="JQ245" s="692">
        <f>SUM(JQ237+道姓班!JQ187+中野班!JQ125+製作班未定!JQ543)</f>
        <v>0</v>
      </c>
      <c r="JR245" s="692">
        <f>SUM(JR237+道姓班!JR187+中野班!JR125+製作班未定!JR543)</f>
        <v>0</v>
      </c>
      <c r="JS245" s="692">
        <f>SUM(JS237+道姓班!JS187+中野班!JS125+製作班未定!JS543)</f>
        <v>0</v>
      </c>
      <c r="JT245" s="692">
        <f>SUM(JT237+道姓班!JT187+中野班!JT125+製作班未定!JT543)</f>
        <v>34</v>
      </c>
      <c r="JU245" s="692">
        <f>SUM(JU237+道姓班!JU187+中野班!JU125+製作班未定!JU543)</f>
        <v>54</v>
      </c>
      <c r="JV245" s="692">
        <f>SUM(JV237+道姓班!JV187+中野班!JV125+製作班未定!JV543)</f>
        <v>48</v>
      </c>
      <c r="JW245" s="692">
        <f>SUM(JW237+道姓班!JW187+中野班!JW125+製作班未定!JW543)</f>
        <v>40</v>
      </c>
      <c r="JX245" s="692">
        <f>SUM(JX237+道姓班!JX187+中野班!JX125+製作班未定!JX543)</f>
        <v>0</v>
      </c>
      <c r="JY245" s="692">
        <f>SUM(JY237+道姓班!JY187+中野班!JY125+製作班未定!JY543)</f>
        <v>0</v>
      </c>
      <c r="JZ245" s="692">
        <f>SUM(JZ237+道姓班!JZ187+中野班!JZ125+製作班未定!JZ543)</f>
        <v>0</v>
      </c>
      <c r="KA245" s="692">
        <f>SUM(KA237+道姓班!KA187+中野班!KA125+製作班未定!KA543)</f>
        <v>56</v>
      </c>
      <c r="KB245" s="692">
        <f>SUM(KB237+道姓班!KB187+中野班!KB125+製作班未定!KB543)</f>
        <v>49</v>
      </c>
      <c r="KC245" s="692">
        <f>SUM(KC237+道姓班!KC187+中野班!KC125+製作班未定!KC543)</f>
        <v>48</v>
      </c>
      <c r="KD245" s="692">
        <f>SUM(KD237+道姓班!KD187+中野班!KD125+製作班未定!KD543)</f>
        <v>72</v>
      </c>
      <c r="KE245" s="692">
        <f>SUM(KE237+道姓班!KE187+中野班!KE125+製作班未定!KE543)</f>
        <v>55</v>
      </c>
      <c r="KF245" s="692">
        <f>SUM(KF237+道姓班!KF187+中野班!KF125+製作班未定!KF543)</f>
        <v>0</v>
      </c>
      <c r="KG245" s="692">
        <f>SUM(KG237+道姓班!KG187+中野班!KG125+製作班未定!KG543)</f>
        <v>64</v>
      </c>
      <c r="KH245" s="692">
        <f>SUM(KH237+道姓班!KH187+中野班!KH125+製作班未定!KH543)</f>
        <v>64</v>
      </c>
      <c r="KI245" s="692">
        <f>SUM(KI237+道姓班!KI187+中野班!KI125+製作班未定!KI543)</f>
        <v>64</v>
      </c>
      <c r="KJ245" s="692">
        <f>SUM(KJ237+道姓班!KJ187+中野班!KJ125+製作班未定!KJ543)</f>
        <v>42</v>
      </c>
      <c r="KK245" s="692">
        <f>SUM(KK237+道姓班!KK187+中野班!KK125+製作班未定!KK543)</f>
        <v>33</v>
      </c>
      <c r="KL245" s="692">
        <f>SUM(KL237+道姓班!KL187+中野班!KL125+製作班未定!KL543)</f>
        <v>40</v>
      </c>
      <c r="KM245" s="692">
        <f>SUM(KM237+道姓班!KM187+中野班!KM125+製作班未定!KM543)</f>
        <v>0</v>
      </c>
      <c r="KN245" s="692">
        <f>SUM(KN237+道姓班!KN187+中野班!KN125+製作班未定!KN543)</f>
        <v>17</v>
      </c>
      <c r="KO245" s="692">
        <f>SUM(KO237+道姓班!KO187+中野班!KO125+製作班未定!KO543)</f>
        <v>10</v>
      </c>
      <c r="KP245" s="692">
        <f>SUM(KP237+道姓班!KP187+中野班!KP125+製作班未定!KP543)</f>
        <v>2</v>
      </c>
      <c r="KQ245" s="692">
        <f>SUM(KQ237+道姓班!KQ187+中野班!KQ125+製作班未定!KQ543)</f>
        <v>17</v>
      </c>
      <c r="KR245" s="692">
        <f>SUM(KR237+道姓班!KR187+中野班!KR125+製作班未定!KR543)</f>
        <v>20</v>
      </c>
      <c r="KS245" s="692">
        <f>SUM(KS237+道姓班!KS187+中野班!KS125+製作班未定!KS543)</f>
        <v>0</v>
      </c>
      <c r="KT245" s="692">
        <f>SUM(KT237+道姓班!KT187+中野班!KT125+製作班未定!KT543)</f>
        <v>0</v>
      </c>
      <c r="KU245" s="692">
        <f>SUM(KU237+道姓班!KU187+中野班!KU125+製作班未定!KU543)</f>
        <v>0</v>
      </c>
      <c r="KV245" s="692">
        <f>SUM(KV237+道姓班!KV187+中野班!KV125+製作班未定!KV543)</f>
        <v>33</v>
      </c>
      <c r="KW245" s="692">
        <f>SUM(KW237+道姓班!KW187+中野班!KW125+製作班未定!KW543)</f>
        <v>59</v>
      </c>
      <c r="KX245" s="692">
        <f>SUM(KX237+道姓班!KX187+中野班!KX125+製作班未定!KX543)</f>
        <v>56</v>
      </c>
      <c r="KY245" s="692">
        <f>SUM(KY237+道姓班!KY187+中野班!KY125+製作班未定!KY543)</f>
        <v>56</v>
      </c>
      <c r="KZ245" s="692">
        <f>SUM(KZ237+道姓班!KZ187+中野班!KZ125+製作班未定!KZ543)</f>
        <v>0</v>
      </c>
      <c r="LA245" s="692">
        <f>SUM(LA237+道姓班!LA187+中野班!LA125+製作班未定!LA543)</f>
        <v>0</v>
      </c>
      <c r="LB245" s="692">
        <f>SUM(LB237+道姓班!LB187+中野班!LB125+製作班未定!LB543)</f>
        <v>74</v>
      </c>
      <c r="LC245" s="692">
        <f>SUM(LC237+道姓班!LC187+中野班!LC125+製作班未定!LC543)</f>
        <v>87</v>
      </c>
      <c r="LD245" s="692">
        <f>SUM(LD237+道姓班!LD187+中野班!LD125+製作班未定!LD543)</f>
        <v>67</v>
      </c>
      <c r="LE245" s="692">
        <f>SUM(LE237+道姓班!LE187+中野班!LE125+製作班未定!LE543)</f>
        <v>89</v>
      </c>
      <c r="LF245" s="692">
        <f>SUM(LF237+道姓班!LF187+中野班!LF125+製作班未定!LF543)</f>
        <v>75</v>
      </c>
      <c r="LG245" s="692">
        <f>SUM(LG237+道姓班!LG187+中野班!LG125+製作班未定!LG543)</f>
        <v>54</v>
      </c>
      <c r="LH245" s="692">
        <f>SUM(LH237+道姓班!LH187+中野班!LH125+製作班未定!LH543)</f>
        <v>0</v>
      </c>
      <c r="LI245" s="692">
        <f>SUM(LI237+道姓班!LI187+中野班!LI125+製作班未定!LI543)</f>
        <v>92</v>
      </c>
      <c r="LJ245" s="692">
        <f>SUM(LJ237+道姓班!LJ187+中野班!LJ125+製作班未定!LJ543)</f>
        <v>93</v>
      </c>
      <c r="LK245" s="692">
        <f>SUM(LK237+道姓班!LK187+中野班!LK125+製作班未定!LK543)</f>
        <v>63</v>
      </c>
      <c r="LL245" s="692">
        <f>SUM(LL237+道姓班!LL187+中野班!LL125+製作班未定!LL543)</f>
        <v>87</v>
      </c>
      <c r="LM245" s="692">
        <f>SUM(LM237+道姓班!LM187+中野班!LM125+製作班未定!LM543)</f>
        <v>88</v>
      </c>
      <c r="LN245" s="692">
        <f>SUM(LN237+道姓班!LN187+中野班!LN125+製作班未定!LN543)</f>
        <v>60</v>
      </c>
      <c r="LO245" s="692">
        <f>SUM(LO237+道姓班!LO187+中野班!LO125+製作班未定!LO543)</f>
        <v>0</v>
      </c>
      <c r="LP245" s="692">
        <f>SUM(LP237+道姓班!LP187+中野班!LP125+製作班未定!LP543)</f>
        <v>54</v>
      </c>
      <c r="LQ245" s="692">
        <f>SUM(LQ237+道姓班!LQ187+中野班!LQ125+製作班未定!LQ543)</f>
        <v>80</v>
      </c>
      <c r="LR245" s="692">
        <f>SUM(LR237+道姓班!LR187+中野班!LR125+製作班未定!LR543)</f>
        <v>71</v>
      </c>
      <c r="LS245" s="692">
        <f>SUM(LS237+道姓班!LS187+中野班!LS125+製作班未定!LS543)</f>
        <v>84</v>
      </c>
      <c r="LT245" s="692">
        <f>SUM(LT237+道姓班!LT187+中野班!LT125+製作班未定!LT543)</f>
        <v>70</v>
      </c>
      <c r="LU245" s="692">
        <f>SUM(LU237+道姓班!LU187+中野班!LU125+製作班未定!LU543)</f>
        <v>21</v>
      </c>
      <c r="LV245" s="692">
        <f>SUM(LV237+道姓班!LV187+中野班!LV125+製作班未定!LV543)</f>
        <v>0</v>
      </c>
      <c r="LW245" s="692">
        <f>SUM(LW237+道姓班!LW187+中野班!LW125+製作班未定!LW543)</f>
        <v>70</v>
      </c>
      <c r="LX245" s="692">
        <f>SUM(LX237+道姓班!LX187+中野班!LX125+製作班未定!LX543)</f>
        <v>74</v>
      </c>
      <c r="LY245" s="692">
        <f>SUM(LY237+道姓班!LY187+中野班!LY125+製作班未定!LY543)</f>
        <v>65</v>
      </c>
      <c r="LZ245" s="692">
        <f>SUM(LZ237+道姓班!LZ187+中野班!LZ125+製作班未定!LZ543)</f>
        <v>62</v>
      </c>
      <c r="MA245" s="692">
        <f>SUM(MA237+道姓班!MA187+中野班!MA125+製作班未定!MA543)</f>
        <v>63</v>
      </c>
      <c r="MB245" s="692">
        <f>SUM(MB237+道姓班!MB187+中野班!MB125+製作班未定!MB543)</f>
        <v>0</v>
      </c>
      <c r="MC245" s="692">
        <f>SUM(MC237+道姓班!MC187+中野班!MC125+製作班未定!MC543)</f>
        <v>0</v>
      </c>
      <c r="MD245" s="692">
        <f>SUM(MD237+道姓班!MD187+中野班!MD125+製作班未定!MD543)</f>
        <v>81</v>
      </c>
      <c r="ME245" s="692">
        <f>SUM(ME237+道姓班!ME187+中野班!ME125+製作班未定!ME543)</f>
        <v>84</v>
      </c>
      <c r="MF245" s="692">
        <f>SUM(MF237+道姓班!MF187+中野班!MF125+製作班未定!MF543)</f>
        <v>70</v>
      </c>
      <c r="MG245" s="692">
        <f>SUM(MG237+道姓班!MG187+中野班!MG125+製作班未定!MG543)</f>
        <v>46</v>
      </c>
      <c r="MH245" s="692">
        <f>SUM(MH237+道姓班!MH187+中野班!MH125+製作班未定!MH543)</f>
        <v>37</v>
      </c>
      <c r="MI245" s="692">
        <f>SUM(MI237+道姓班!MI187+中野班!MI125+製作班未定!MI543)</f>
        <v>0</v>
      </c>
      <c r="MJ245" s="692">
        <f>SUM(MJ237+道姓班!MJ187+中野班!MJ125+製作班未定!MJ543)</f>
        <v>0</v>
      </c>
      <c r="MK245" s="692">
        <f>SUM(MK237+道姓班!MK187+中野班!MK125+製作班未定!MK543)</f>
        <v>72</v>
      </c>
      <c r="ML245" s="692">
        <f>SUM(ML237+道姓班!ML187+中野班!ML125+製作班未定!ML543)</f>
        <v>84</v>
      </c>
      <c r="MM245" s="692">
        <f>SUM(MM237+道姓班!MM187+中野班!MM125+製作班未定!MM543)</f>
        <v>67</v>
      </c>
      <c r="MN245" s="692">
        <f>SUM(MN237+道姓班!MN187+中野班!MN125+製作班未定!MN543)</f>
        <v>76</v>
      </c>
      <c r="MO245" s="692">
        <f>SUM(MO237+道姓班!MO187+中野班!MO125+製作班未定!MO543)</f>
        <v>88</v>
      </c>
      <c r="MP245" s="692">
        <f>SUM(MP237+道姓班!MP187+中野班!MP125+製作班未定!MP543)</f>
        <v>0</v>
      </c>
      <c r="MQ245" s="692">
        <f>SUM(MQ237+道姓班!MQ187+中野班!MQ125+製作班未定!MQ543)</f>
        <v>0</v>
      </c>
      <c r="MR245" s="692">
        <f>SUM(MR237+道姓班!MR187+中野班!MR125+製作班未定!MR543)</f>
        <v>52</v>
      </c>
      <c r="MS245" s="692">
        <f>SUM(MS237+道姓班!MS187+中野班!MS125+製作班未定!MS543)</f>
        <v>58</v>
      </c>
      <c r="MT245" s="692">
        <f>SUM(MT237+道姓班!MT187+中野班!MT125+製作班未定!MT543)</f>
        <v>52</v>
      </c>
      <c r="MU245" s="692">
        <f>SUM(MU237+道姓班!MU187+中野班!MU125+製作班未定!MU543)</f>
        <v>63</v>
      </c>
      <c r="MV245" s="692">
        <f>SUM(MV237+道姓班!MV187+中野班!MV125+製作班未定!MV543)</f>
        <v>72</v>
      </c>
      <c r="MW245" s="692">
        <f>SUM(MW237+道姓班!MW187+中野班!MW125+製作班未定!MW543)</f>
        <v>20</v>
      </c>
      <c r="MX245" s="692">
        <f>SUM(MX237+道姓班!MX187+中野班!MX125+製作班未定!MX543)</f>
        <v>0</v>
      </c>
      <c r="MY245" s="692">
        <f>SUM(MY237+道姓班!MY187+中野班!MY125+製作班未定!MY543)</f>
        <v>74</v>
      </c>
      <c r="MZ245" s="692">
        <f>SUM(MZ237+道姓班!MZ187+中野班!MZ125+製作班未定!MZ543)</f>
        <v>74</v>
      </c>
      <c r="NA245" s="692">
        <f>SUM(NA237+道姓班!NA187+中野班!NA125+製作班未定!NA543)</f>
        <v>57</v>
      </c>
      <c r="NB245" s="692">
        <f>SUM(NB237+道姓班!NB187+中野班!NB125+製作班未定!NB543)</f>
        <v>78</v>
      </c>
      <c r="NC245" s="692">
        <f>SUM(NC237+道姓班!NC187+中野班!NC125+製作班未定!NC543)</f>
        <v>62</v>
      </c>
      <c r="ND245" s="692">
        <f>SUM(ND237+道姓班!ND187+中野班!ND125+製作班未定!ND543)</f>
        <v>8</v>
      </c>
      <c r="NE245" s="692">
        <f>SUM(NE237+道姓班!NE187+中野班!NE125+製作班未定!NE543)</f>
        <v>0</v>
      </c>
      <c r="NF245" s="692">
        <f>SUM(NF237+道姓班!NF187+中野班!NF125+製作班未定!NF543)</f>
        <v>57</v>
      </c>
      <c r="NG245" s="692">
        <f>SUM(NG237+道姓班!NG187+中野班!NG125+製作班未定!NG543)</f>
        <v>56</v>
      </c>
      <c r="NH245" s="692">
        <f>SUM(NH237+道姓班!NH187+中野班!NH125+製作班未定!NH543)</f>
        <v>59</v>
      </c>
      <c r="NI245" s="692">
        <f>SUM(NI237+道姓班!NI187+中野班!NI125+製作班未定!NI543)</f>
        <v>65</v>
      </c>
      <c r="NJ245" s="692">
        <f>SUM(NJ237+道姓班!NJ187+中野班!NJ125+製作班未定!NJ543)</f>
        <v>72</v>
      </c>
      <c r="NK245" s="692">
        <f>SUM(NK237+道姓班!NK187+中野班!NK125+製作班未定!NK543)</f>
        <v>66</v>
      </c>
      <c r="NL245" s="692">
        <f>SUM(NL237+道姓班!NL187+中野班!NL125+製作班未定!NL543)</f>
        <v>0</v>
      </c>
      <c r="NM245" s="692">
        <f>SUM(NM237+道姓班!NM187+中野班!NM125+製作班未定!NM543)</f>
        <v>53</v>
      </c>
      <c r="NN245" s="692">
        <f>SUM(NN237+道姓班!NN187+中野班!NN125+製作班未定!NN543)</f>
        <v>62</v>
      </c>
      <c r="NO245" s="692">
        <f>SUM(NO237+道姓班!NO187+中野班!NO125+製作班未定!NO543)</f>
        <v>55</v>
      </c>
      <c r="NP245" s="692">
        <f>SUM(NP237+道姓班!NP187+中野班!NP125+製作班未定!NP543)</f>
        <v>52</v>
      </c>
      <c r="NQ245" s="692">
        <f>SUM(NQ237+道姓班!NQ187+中野班!NQ125+製作班未定!NQ543)</f>
        <v>43</v>
      </c>
      <c r="NR245" s="692">
        <f>SUM(NR237+道姓班!NR187+中野班!NR125+製作班未定!NR543)</f>
        <v>1</v>
      </c>
      <c r="NS245" s="692">
        <f>SUM(NS237+道姓班!NS187+中野班!NS125+製作班未定!NS543)</f>
        <v>0</v>
      </c>
      <c r="NT245" s="692">
        <f>SUM(NT237+道姓班!NT187+中野班!NT125+製作班未定!NT543)</f>
        <v>0</v>
      </c>
      <c r="NU245" s="692">
        <f>SUM(NU237+道姓班!NU187+中野班!NU125+製作班未定!NU543)</f>
        <v>0</v>
      </c>
      <c r="NV245" s="692">
        <f>SUM(NV237+道姓班!NV187+中野班!NV125+製作班未定!NV543)</f>
        <v>0</v>
      </c>
      <c r="NW245" s="692">
        <f>SUM(NW237+道姓班!NW187+中野班!NW125+製作班未定!NW543)</f>
        <v>0</v>
      </c>
      <c r="NX245" s="692">
        <f>SUM(NX237+道姓班!NX187+中野班!NX125+製作班未定!NX543)</f>
        <v>0</v>
      </c>
      <c r="NY245" s="692">
        <f>SUM(NY237+道姓班!NY187+中野班!NY125+製作班未定!NY543)</f>
        <v>0</v>
      </c>
      <c r="NZ245" s="692">
        <f>SUM(NZ237+道姓班!NZ187+中野班!NZ125+製作班未定!NZ543)</f>
        <v>0</v>
      </c>
      <c r="OA245" s="692">
        <f>SUM(OA237+道姓班!OA187+中野班!OA125+製作班未定!OA543)</f>
        <v>43</v>
      </c>
      <c r="OB245" s="692">
        <f>SUM(OB237+道姓班!OB187+中野班!OB125+製作班未定!OB543)</f>
        <v>64</v>
      </c>
      <c r="OC245" s="692">
        <f>SUM(OC237+道姓班!OC187+中野班!OC125+製作班未定!OC543)</f>
        <v>58</v>
      </c>
      <c r="OD245" s="692">
        <f>SUM(OD237+道姓班!OD187+中野班!OD125+製作班未定!OD543)</f>
        <v>65</v>
      </c>
      <c r="OE245" s="692">
        <f>SUM(OE237+道姓班!OE187+中野班!OE125+製作班未定!OE543)</f>
        <v>68</v>
      </c>
      <c r="OF245" s="692">
        <f>SUM(OF237+道姓班!OF187+中野班!OF125+製作班未定!OF543)</f>
        <v>63</v>
      </c>
      <c r="OG245" s="692">
        <f>SUM(OG237+道姓班!OG187+中野班!OG125+製作班未定!OG543)</f>
        <v>0</v>
      </c>
      <c r="OH245" s="692">
        <f>SUM(OH237+道姓班!OH187+中野班!OH125+製作班未定!OH543)</f>
        <v>0</v>
      </c>
      <c r="OI245" s="692">
        <f>SUM(OI237+道姓班!OI187+中野班!OI125+製作班未定!OI543)</f>
        <v>60</v>
      </c>
      <c r="OJ245" s="692">
        <f>SUM(OJ237+道姓班!OJ187+中野班!OJ125+製作班未定!OJ543)</f>
        <v>57</v>
      </c>
      <c r="OK245" s="692">
        <f>SUM(OK237+道姓班!OK187+中野班!OK125+製作班未定!OK543)</f>
        <v>56</v>
      </c>
      <c r="OL245" s="692">
        <f>SUM(OL237+道姓班!OL187+中野班!OL125+製作班未定!OL543)</f>
        <v>64</v>
      </c>
      <c r="OM245" s="692">
        <f>SUM(OM237+道姓班!OM187+中野班!OM125+製作班未定!OM543)</f>
        <v>72</v>
      </c>
      <c r="ON245" s="692">
        <f>SUM(ON237+道姓班!ON187+中野班!ON125+製作班未定!ON543)</f>
        <v>0</v>
      </c>
      <c r="OO245" s="692">
        <f>SUM(OO237+道姓班!OO187+中野班!OO125+製作班未定!OO543)</f>
        <v>58</v>
      </c>
      <c r="OP245" s="692">
        <f>SUM(OP237+道姓班!OP187+中野班!OP125+製作班未定!OP543)</f>
        <v>64</v>
      </c>
      <c r="OQ245" s="692">
        <f>SUM(OQ237+道姓班!OQ187+中野班!OQ125+製作班未定!OQ543)</f>
        <v>53</v>
      </c>
      <c r="OR245" s="692">
        <f>SUM(OR237+道姓班!OR187+中野班!OR125+製作班未定!OR543)</f>
        <v>38</v>
      </c>
      <c r="OS245" s="692">
        <f>SUM(OS237+道姓班!OS187+中野班!OS125+製作班未定!OS543)</f>
        <v>39</v>
      </c>
      <c r="OT245" s="692">
        <f>SUM(OT237+道姓班!OT187+中野班!OT125+製作班未定!OT543)</f>
        <v>0</v>
      </c>
      <c r="OU245" s="692">
        <f>SUM(OU237+道姓班!OU187+中野班!OU125+製作班未定!OU543)</f>
        <v>0</v>
      </c>
      <c r="OV245" s="692">
        <f>SUM(OV237+道姓班!OV187+中野班!OV125+製作班未定!OV543)</f>
        <v>40</v>
      </c>
      <c r="OW245" s="692">
        <f>SUM(OW237+道姓班!OW187+中野班!OW125+製作班未定!OW543)</f>
        <v>43</v>
      </c>
      <c r="OX245" s="692">
        <f>SUM(OX237+道姓班!OX187+中野班!OX125+製作班未定!OX543)</f>
        <v>42</v>
      </c>
      <c r="OY245" s="692">
        <f>SUM(OY237+道姓班!OY187+中野班!OY125+製作班未定!OY543)</f>
        <v>29</v>
      </c>
      <c r="OZ245" s="692">
        <f>SUM(OZ237+道姓班!OZ187+中野班!OZ125+製作班未定!OZ543)</f>
        <v>32</v>
      </c>
      <c r="PA245" s="692">
        <f>SUM(PA237+道姓班!PA187+中野班!PA125+製作班未定!PA543)</f>
        <v>0</v>
      </c>
      <c r="PB245" s="692">
        <f>SUM(PB237+道姓班!PB187+中野班!PB125+製作班未定!PB543)</f>
        <v>0</v>
      </c>
      <c r="PC245" s="692">
        <f>SUM(PC237+道姓班!PC187+中野班!PC125+製作班未定!PC543)</f>
        <v>42</v>
      </c>
      <c r="PD245" s="692">
        <f>SUM(PD237+道姓班!PD187+中野班!PD125+製作班未定!PD543)</f>
        <v>49</v>
      </c>
      <c r="PE245" s="692">
        <f>SUM(PE237+道姓班!PE187+中野班!PE125+製作班未定!PE543)</f>
        <v>21</v>
      </c>
      <c r="PF245" s="692">
        <f>SUM(PF237+道姓班!PF187+中野班!PF125+製作班未定!PF543)</f>
        <v>24</v>
      </c>
      <c r="PG245" s="692">
        <f>SUM(PG237+道姓班!PG187+中野班!PG125+製作班未定!PG543)</f>
        <v>30</v>
      </c>
      <c r="PH245" s="692">
        <f>SUM(PH237+道姓班!PH187+中野班!PH125+製作班未定!PH543)</f>
        <v>32</v>
      </c>
      <c r="PI245" s="692">
        <f>SUM(PI237+道姓班!PI187+中野班!PI125+製作班未定!PI543)</f>
        <v>0</v>
      </c>
      <c r="PJ245" s="692">
        <f>SUM(PJ237+道姓班!PJ187+中野班!PJ125+製作班未定!PJ543)</f>
        <v>27</v>
      </c>
      <c r="PK245" s="692">
        <f>SUM(PK237+道姓班!PK187+中野班!PK125+製作班未定!PK543)</f>
        <v>0</v>
      </c>
      <c r="PL245" s="692">
        <f>SUM(PL237+道姓班!PL187+中野班!PL125+製作班未定!PL543)</f>
        <v>18</v>
      </c>
      <c r="PM245" s="692">
        <f>SUM(PM237+道姓班!PM187+中野班!PM125+製作班未定!PM543)</f>
        <v>16</v>
      </c>
      <c r="PN245" s="692">
        <f>SUM(PN237+道姓班!PN187+中野班!PN125+製作班未定!PN543)</f>
        <v>20</v>
      </c>
      <c r="PO245" s="692">
        <f>SUM(PO237+道姓班!PO187+中野班!PO125+製作班未定!PO543)</f>
        <v>0</v>
      </c>
      <c r="PP245" s="692">
        <f>SUM(PP237+道姓班!PP187+中野班!PP125+製作班未定!PP543)</f>
        <v>0</v>
      </c>
      <c r="PQ245" s="692">
        <f>SUM(PQ237+道姓班!PQ187+中野班!PQ125+製作班未定!PQ543)</f>
        <v>36</v>
      </c>
      <c r="PR245" s="692">
        <f>SUM(PR237+道姓班!PR187+中野班!PR125+製作班未定!PR543)</f>
        <v>40</v>
      </c>
      <c r="PS245" s="692">
        <f>SUM(PS237+道姓班!PS187+中野班!PS125+製作班未定!PS543)</f>
        <v>49</v>
      </c>
      <c r="PT245" s="692">
        <f>SUM(PT237+道姓班!PT187+中野班!PT125+製作班未定!PT543)</f>
        <v>68</v>
      </c>
      <c r="PU245" s="692">
        <f>SUM(PU237+道姓班!PU187+中野班!PU125+製作班未定!PU543)</f>
        <v>66</v>
      </c>
      <c r="PV245" s="692">
        <f>SUM(PV237+道姓班!PV187+中野班!PV125+製作班未定!PV543)</f>
        <v>0</v>
      </c>
      <c r="PW245" s="692">
        <f>SUM(PW237+道姓班!PW187+中野班!PW125+製作班未定!PW543)</f>
        <v>0</v>
      </c>
      <c r="PX245" s="692">
        <f>SUM(PX237+道姓班!PX187+中野班!PX125+製作班未定!PX543)</f>
        <v>0</v>
      </c>
      <c r="PY245" s="692">
        <f>SUM(PY237+道姓班!PY187+中野班!PY125+製作班未定!PY543)</f>
        <v>70</v>
      </c>
      <c r="PZ245" s="692">
        <f>SUM(PZ237+道姓班!PZ187+中野班!PZ125+製作班未定!PZ543)</f>
        <v>71</v>
      </c>
      <c r="QA245" s="692">
        <f>SUM(QA237+道姓班!QA187+中野班!QA125+製作班未定!QA543)</f>
        <v>70</v>
      </c>
      <c r="QB245" s="692">
        <f>SUM(QB237+道姓班!QB187+中野班!QB125+製作班未定!QB543)</f>
        <v>72</v>
      </c>
      <c r="QC245" s="692">
        <f>SUM(QC237+道姓班!QC187+中野班!QC125+製作班未定!QC543)</f>
        <v>67</v>
      </c>
      <c r="QD245" s="692">
        <f>SUM(QD237+道姓班!QD187+中野班!QD125+製作班未定!QD543)</f>
        <v>0</v>
      </c>
      <c r="QE245" s="692">
        <f>SUM(QE237+道姓班!QE187+中野班!QE125+製作班未定!QE543)</f>
        <v>68</v>
      </c>
      <c r="QF245" s="692">
        <f>SUM(QF237+道姓班!QF187+中野班!QF125+製作班未定!QF543)</f>
        <v>64</v>
      </c>
      <c r="QG245" s="692">
        <f>SUM(QG237+道姓班!QG187+中野班!QG125+製作班未定!QG543)</f>
        <v>52</v>
      </c>
      <c r="QH245" s="692">
        <f>SUM(QH237+道姓班!QH187+中野班!QH125+製作班未定!QH543)</f>
        <v>38</v>
      </c>
      <c r="QI245" s="692">
        <f>SUM(QI237+道姓班!QI187+中野班!QI125+製作班未定!QI543)</f>
        <v>43</v>
      </c>
      <c r="QJ245" s="692">
        <f>SUM(QJ237+道姓班!QJ187+中野班!QJ125+製作班未定!QJ543)</f>
        <v>0</v>
      </c>
      <c r="QK245" s="692">
        <f>SUM(QK237+道姓班!QK187+中野班!QK125+製作班未定!QK543)</f>
        <v>0</v>
      </c>
      <c r="QL245" s="692">
        <f>SUM(QL237+道姓班!QL187+中野班!QL125+製作班未定!QL543)</f>
        <v>50</v>
      </c>
      <c r="QM245" s="692">
        <f>SUM(QM237+道姓班!QM187+中野班!QM125+製作班未定!QM543)</f>
        <v>67</v>
      </c>
      <c r="QN245" s="692">
        <f>SUM(QN237+道姓班!QN187+中野班!QN125+製作班未定!QN543)</f>
        <v>64</v>
      </c>
      <c r="QO245" s="692">
        <f>SUM(QO237+道姓班!QO187+中野班!QO125+製作班未定!QO543)</f>
        <v>61</v>
      </c>
      <c r="QP245" s="692">
        <f>SUM(QP237+道姓班!QP187+中野班!QP125+製作班未定!QP543)</f>
        <v>57</v>
      </c>
      <c r="QQ245" s="692">
        <f>SUM(QQ237+道姓班!QQ187+中野班!QQ125+製作班未定!QQ543)</f>
        <v>0</v>
      </c>
      <c r="QR245" s="692">
        <f>SUM(QR237+道姓班!QR187+中野班!QR125+製作班未定!QR543)</f>
        <v>0</v>
      </c>
      <c r="QS245" s="692">
        <f>SUM(QS237+道姓班!QS187+中野班!QS125+製作班未定!QS543)</f>
        <v>47</v>
      </c>
      <c r="QT245" s="692">
        <f>SUM(QT237+道姓班!QT187+中野班!QT125+製作班未定!QT543)</f>
        <v>48</v>
      </c>
      <c r="QU245" s="692">
        <f>SUM(QU237+道姓班!QU187+中野班!QU125+製作班未定!QU543)</f>
        <v>49</v>
      </c>
      <c r="QV245" s="692">
        <f>SUM(QV237+道姓班!QV187+中野班!QV125+製作班未定!QV543)</f>
        <v>0</v>
      </c>
      <c r="QW245" s="692">
        <f>SUM(QW237+道姓班!QW187+中野班!QW125+製作班未定!QW543)</f>
        <v>60</v>
      </c>
      <c r="QX245" s="692">
        <f>SUM(QX237+道姓班!QX187+中野班!QX125+製作班未定!QX543)</f>
        <v>63</v>
      </c>
      <c r="QY245" s="692">
        <f>SUM(QY237+道姓班!QY187+中野班!QY125+製作班未定!QY543)</f>
        <v>0</v>
      </c>
      <c r="QZ245" s="692">
        <f>SUM(QZ237+道姓班!QZ187+中野班!QZ125+製作班未定!QZ543)</f>
        <v>57</v>
      </c>
      <c r="RA245" s="692">
        <f>SUM(RA237+道姓班!RA187+中野班!RA125+製作班未定!RA543)</f>
        <v>68</v>
      </c>
      <c r="RB245" s="692">
        <f>SUM(RB237+道姓班!RB187+中野班!RB125+製作班未定!RB543)</f>
        <v>59</v>
      </c>
      <c r="RC245" s="692">
        <f>SUM(RC237+道姓班!RC187+中野班!RC125+製作班未定!RC543)</f>
        <v>58</v>
      </c>
      <c r="RD245" s="692">
        <f>SUM(RD237+道姓班!RD187+中野班!RD125+製作班未定!RD543)</f>
        <v>58</v>
      </c>
      <c r="RE245" s="692">
        <f>SUM(RE237+道姓班!RE187+中野班!RE125+製作班未定!RE543)</f>
        <v>46</v>
      </c>
      <c r="RF245" s="692">
        <f>SUM(RF237+道姓班!RF187+中野班!RF125+製作班未定!RF543)</f>
        <v>0</v>
      </c>
      <c r="RG245" s="692">
        <f>SUM(RG237+道姓班!RG187+中野班!RG125+製作班未定!RG543)</f>
        <v>64</v>
      </c>
      <c r="RH245" s="692">
        <f>SUM(RH237+道姓班!RH187+中野班!RH125+製作班未定!RH543)</f>
        <v>63</v>
      </c>
      <c r="RI245" s="692">
        <f>SUM(RI237+道姓班!RI187+中野班!RI125+製作班未定!RI543)</f>
        <v>72</v>
      </c>
      <c r="RJ245" s="692">
        <f>SUM(RJ237+道姓班!RJ187+中野班!RJ125+製作班未定!RJ543)</f>
        <v>70</v>
      </c>
      <c r="RK245" s="692">
        <f>SUM(RK237+道姓班!RK187+中野班!RK125+製作班未定!RK543)</f>
        <v>58</v>
      </c>
      <c r="RL245" s="692">
        <f>SUM(RL237+道姓班!RL187+中野班!RL125+製作班未定!RL543)</f>
        <v>0</v>
      </c>
      <c r="RM245" s="692">
        <f>SUM(RM237+道姓班!RM187+中野班!RM125+製作班未定!RM543)</f>
        <v>0</v>
      </c>
      <c r="RN245" s="692">
        <f>SUM(RN237+道姓班!RN187+中野班!RN125+製作班未定!RN543)</f>
        <v>69</v>
      </c>
      <c r="RO245" s="692">
        <f>SUM(RO237+道姓班!RO187+中野班!RO125+製作班未定!RO543)</f>
        <v>61</v>
      </c>
      <c r="RP245" s="692">
        <f>SUM(RP237+道姓班!RP187+中野班!RP125+製作班未定!RP543)</f>
        <v>45</v>
      </c>
      <c r="RQ245" s="692">
        <f>SUM(RQ237+道姓班!RQ187+中野班!RQ125+製作班未定!RQ543)</f>
        <v>56</v>
      </c>
      <c r="RR245" s="692">
        <f>SUM(RR237+道姓班!RR187+中野班!RR125+製作班未定!RR543)</f>
        <v>50</v>
      </c>
      <c r="RS245" s="692">
        <f>SUM(RS237+道姓班!RS187+中野班!RS125+製作班未定!RS543)</f>
        <v>0</v>
      </c>
      <c r="RT245" s="692">
        <f>SUM(RT237+道姓班!RT187+中野班!RT125+製作班未定!RT543)</f>
        <v>0</v>
      </c>
      <c r="RU245" s="692">
        <f>SUM(RU237+道姓班!RU187+中野班!RU125+製作班未定!RU543)</f>
        <v>48</v>
      </c>
      <c r="RV245" s="692">
        <f>SUM(RV237+道姓班!RV187+中野班!RV125+製作班未定!RV543)</f>
        <v>51</v>
      </c>
      <c r="RW245" s="692">
        <f>SUM(RW237+道姓班!RW187+中野班!RW125+製作班未定!RW543)</f>
        <v>41</v>
      </c>
      <c r="RX245" s="692">
        <f>SUM(RX237+道姓班!RX187+中野班!RX125+製作班未定!RX543)</f>
        <v>44</v>
      </c>
      <c r="RY245" s="692">
        <f>SUM(RY237+道姓班!RY187+中野班!RY125+製作班未定!RY543)</f>
        <v>41</v>
      </c>
      <c r="RZ245" s="692">
        <f>SUM(RZ237+道姓班!RZ187+中野班!RZ125+製作班未定!RZ543)</f>
        <v>0</v>
      </c>
      <c r="SA245" s="692">
        <f>SUM(SA237+道姓班!SA187+中野班!SA125+製作班未定!SA543)</f>
        <v>0</v>
      </c>
      <c r="SB245" s="692">
        <f>SUM(SB237+道姓班!SB187+中野班!SB125+製作班未定!SB543)</f>
        <v>46</v>
      </c>
      <c r="SC245" s="692">
        <f>SUM(SC237+道姓班!SC187+中野班!SC125+製作班未定!SC543)</f>
        <v>21</v>
      </c>
      <c r="SD245" s="692">
        <f>SUM(SD237+道姓班!SD187+中野班!SD125+製作班未定!SD543)</f>
        <v>17</v>
      </c>
      <c r="SE245" s="692">
        <f>SUM(SE237+道姓班!SE187+中野班!SE125+製作班未定!SE543)</f>
        <v>16</v>
      </c>
      <c r="SF245" s="692">
        <f>SUM(SF237+道姓班!SF187+中野班!SF125+製作班未定!SF543)</f>
        <v>14</v>
      </c>
      <c r="SG245" s="692">
        <f>SUM(SG237+道姓班!SG187+中野班!SG125+製作班未定!SG543)</f>
        <v>14</v>
      </c>
      <c r="SH245" s="692">
        <f>SUM(SH237+道姓班!SH187+中野班!SH125+製作班未定!SH543)</f>
        <v>0</v>
      </c>
      <c r="SI245" s="692">
        <f>SUM(SI237+道姓班!SI187+中野班!SI125+製作班未定!SI543)</f>
        <v>8</v>
      </c>
      <c r="SJ245" s="692">
        <f>SUM(SJ237+道姓班!SJ187+中野班!SJ125+製作班未定!SJ543)</f>
        <v>0</v>
      </c>
      <c r="SK245" s="692">
        <f>SUM(SK237+道姓班!SK187+中野班!SK125+製作班未定!SK543)</f>
        <v>12</v>
      </c>
      <c r="SL245" s="692">
        <f>SUM(SL237+道姓班!SL187+中野班!SL125+製作班未定!SL543)</f>
        <v>14</v>
      </c>
      <c r="SM245" s="692">
        <f>SUM(SM237+道姓班!SM187+中野班!SM125+製作班未定!SM543)</f>
        <v>1</v>
      </c>
      <c r="SN245" s="692">
        <f>SUM(SN237+道姓班!SN187+中野班!SN125+製作班未定!SN543)</f>
        <v>0</v>
      </c>
      <c r="SO245" s="692">
        <f>SUM(SO237+道姓班!SO187+中野班!SO125+製作班未定!SO543)</f>
        <v>0</v>
      </c>
      <c r="SP245" s="692">
        <f>SUM(SP237+道姓班!SP187+中野班!SP125+製作班未定!SP543)</f>
        <v>0</v>
      </c>
      <c r="SQ245" s="692">
        <f>SUM(SQ237+道姓班!SQ187+中野班!SQ125+製作班未定!SQ543)</f>
        <v>0</v>
      </c>
      <c r="SR245" s="692">
        <f>SUM(SR237+道姓班!SR187+中野班!SR125+製作班未定!SR543)</f>
        <v>12</v>
      </c>
      <c r="SS245" s="692">
        <f>SUM(SS237+道姓班!SS187+中野班!SS125+製作班未定!SS543)</f>
        <v>24</v>
      </c>
      <c r="ST245" s="692">
        <f>SUM(ST237+道姓班!ST187+中野班!ST125+製作班未定!ST543)</f>
        <v>15</v>
      </c>
      <c r="SU245" s="692">
        <f>SUM(SU237+道姓班!SU187+中野班!SU125+製作班未定!SU543)</f>
        <v>11</v>
      </c>
      <c r="SV245" s="692">
        <f>SUM(SV237+道姓班!SV187+中野班!SV125+製作班未定!SV543)</f>
        <v>0</v>
      </c>
      <c r="SW245" s="692">
        <f>SUM(SW237+道姓班!SW187+中野班!SW125+製作班未定!SW543)</f>
        <v>0</v>
      </c>
      <c r="SX245" s="692">
        <f>SUM(SX237+道姓班!SX187+中野班!SX125+製作班未定!SX543)</f>
        <v>10</v>
      </c>
      <c r="SY245" s="692">
        <f>SUM(SY237+道姓班!SY187+中野班!SY125+製作班未定!SY543)</f>
        <v>2</v>
      </c>
      <c r="SZ245" s="692">
        <f>SUM(SZ237+道姓班!SZ187+中野班!SZ125+製作班未定!SZ543)</f>
        <v>1</v>
      </c>
      <c r="TA245" s="692">
        <f>SUM(TA237+道姓班!TA187+中野班!TA125+製作班未定!TA543)</f>
        <v>2</v>
      </c>
      <c r="TB245" s="692">
        <f>SUM(TB237+道姓班!TB187+中野班!TB125+製作班未定!TB543)</f>
        <v>0</v>
      </c>
      <c r="TC245" s="692">
        <f>SUM(TC237+道姓班!TC187+中野班!TC125+製作班未定!TC543)</f>
        <v>0</v>
      </c>
      <c r="TD245" s="692">
        <f>SUM(TD237+道姓班!TD187+中野班!TD125+製作班未定!TD543)</f>
        <v>12</v>
      </c>
      <c r="TE245" s="692">
        <f>SUM(TE237+道姓班!TE187+中野班!TE125+製作班未定!TE543)</f>
        <v>0</v>
      </c>
      <c r="TF245" s="692">
        <f>SUM(TF237+道姓班!TF187+中野班!TF125+製作班未定!TF543)</f>
        <v>0</v>
      </c>
      <c r="TG245" s="692">
        <f>SUM(TG237+道姓班!TG187+中野班!TG125+製作班未定!TG543)</f>
        <v>15</v>
      </c>
      <c r="TH245" s="692">
        <f>SUM(TH237+道姓班!TH187+中野班!TH125+製作班未定!TH543)</f>
        <v>2</v>
      </c>
      <c r="TI245" s="692">
        <f>SUM(TI237+道姓班!TI187+中野班!TI125+製作班未定!TI543)</f>
        <v>0</v>
      </c>
      <c r="TJ245" s="692">
        <f>SUM(TJ237+道姓班!TJ187+中野班!TJ125+製作班未定!TJ543)</f>
        <v>0</v>
      </c>
      <c r="TK245" s="692">
        <f>SUM(TK237+道姓班!TK187+中野班!TK125+製作班未定!TK543)</f>
        <v>32</v>
      </c>
      <c r="TL245" s="692">
        <f>SUM(TL237+道姓班!TL187+中野班!TL125+製作班未定!TL543)</f>
        <v>39</v>
      </c>
      <c r="TM245" s="692">
        <f>SUM(TM237+道姓班!TM187+中野班!TM125+製作班未定!TM543)</f>
        <v>27</v>
      </c>
      <c r="TN245" s="692">
        <f>SUM(TN237+道姓班!TN187+中野班!TN125+製作班未定!TN543)</f>
        <v>25</v>
      </c>
      <c r="TO245" s="692">
        <f>SUM(TO237+道姓班!TO187+中野班!TO125+製作班未定!TO543)</f>
        <v>53</v>
      </c>
      <c r="TP245" s="692">
        <f>SUM(TP237+道姓班!TP187+中野班!TP125+製作班未定!TP543)</f>
        <v>0</v>
      </c>
      <c r="TQ245" s="692">
        <f>SUM(TQ237+道姓班!TQ187+中野班!TQ125+製作班未定!TQ543)</f>
        <v>0</v>
      </c>
      <c r="TR245" s="692">
        <f>SUM(TR237+道姓班!TR187+中野班!TR125+製作班未定!TR543)</f>
        <v>62</v>
      </c>
      <c r="TS245" s="692">
        <f>SUM(TS237+道姓班!TS187+中野班!TS125+製作班未定!TS543)</f>
        <v>50</v>
      </c>
      <c r="TT245" s="692">
        <f>SUM(TT237+道姓班!TT187+中野班!TT125+製作班未定!TT543)</f>
        <v>54</v>
      </c>
      <c r="TU245" s="692">
        <f>SUM(TU237+道姓班!TU187+中野班!TU125+製作班未定!TU543)</f>
        <v>59</v>
      </c>
      <c r="TV245" s="692">
        <f>SUM(TV237+道姓班!TV187+中野班!TV125+製作班未定!TV543)</f>
        <v>60</v>
      </c>
      <c r="TW245" s="692">
        <f>SUM(TW237+道姓班!TW187+中野班!TW125+製作班未定!TW543)</f>
        <v>60</v>
      </c>
      <c r="TX245" s="692">
        <f>SUM(TX237+道姓班!TX187+中野班!TX125+製作班未定!TX543)</f>
        <v>0</v>
      </c>
      <c r="TY245" s="692">
        <f>SUM(TY237+道姓班!TY187+中野班!TY125+製作班未定!TY543)</f>
        <v>59</v>
      </c>
      <c r="TZ245" s="692">
        <f>SUM(TZ237+道姓班!TZ187+中野班!TZ125+製作班未定!TZ543)</f>
        <v>69</v>
      </c>
      <c r="UA245" s="692">
        <f>SUM(UA237+道姓班!UA187+中野班!UA125+製作班未定!UA543)</f>
        <v>53</v>
      </c>
      <c r="UB245" s="692">
        <f>SUM(UB237+道姓班!UB187+中野班!UB125+製作班未定!UB543)</f>
        <v>50</v>
      </c>
      <c r="UC245" s="692">
        <f>SUM(UC237+道姓班!UC187+中野班!UC125+製作班未定!UC543)</f>
        <v>40</v>
      </c>
      <c r="UD245" s="692">
        <f>SUM(UD237+道姓班!UD187+中野班!UD125+製作班未定!UD543)</f>
        <v>0</v>
      </c>
      <c r="UE245" s="692">
        <f>SUM(UE237+道姓班!UE187+中野班!UE125+製作班未定!UE543)</f>
        <v>0</v>
      </c>
      <c r="UF245" s="692">
        <f>SUM(UF237+道姓班!UF187+中野班!UF125+製作班未定!UF543)</f>
        <v>22</v>
      </c>
      <c r="UG245" s="692">
        <f>SUM(UG237+道姓班!UG187+中野班!UG125+製作班未定!UG543)</f>
        <v>46</v>
      </c>
      <c r="UH245" s="692">
        <f>SUM(UH237+道姓班!UH187+中野班!UH125+製作班未定!UH543)</f>
        <v>38</v>
      </c>
      <c r="UI245" s="692">
        <f>SUM(UI237+道姓班!UI187+中野班!UI125+製作班未定!UI543)</f>
        <v>72</v>
      </c>
      <c r="UJ245" s="692">
        <f>SUM(UJ237+道姓班!UJ187+中野班!UJ125+製作班未定!UJ543)</f>
        <v>66</v>
      </c>
      <c r="UK245" s="692">
        <f>SUM(UK237+道姓班!UK187+中野班!UK125+製作班未定!UK543)</f>
        <v>0</v>
      </c>
      <c r="UL245" s="692">
        <f>SUM(UL237+道姓班!UL187+中野班!UL125+製作班未定!UL543)</f>
        <v>0</v>
      </c>
      <c r="UM245" s="692">
        <f>SUM(UM237+道姓班!UM187+中野班!UM125+製作班未定!UM543)</f>
        <v>61</v>
      </c>
      <c r="UN245" s="692">
        <f>SUM(UN237+道姓班!UN187+中野班!UN125+製作班未定!UN543)</f>
        <v>72</v>
      </c>
      <c r="UO245" s="692">
        <f>SUM(UO237+道姓班!UO187+中野班!UO125+製作班未定!UO543)</f>
        <v>68</v>
      </c>
      <c r="UP245" s="692">
        <f>SUM(UP237+道姓班!UP187+中野班!UP125+製作班未定!UP543)</f>
        <v>54</v>
      </c>
      <c r="UQ245" s="692">
        <f>SUM(UQ237+道姓班!UQ187+中野班!UQ125+製作班未定!UQ543)</f>
        <v>65</v>
      </c>
      <c r="UR245" s="692">
        <f>SUM(UR237+道姓班!UR187+中野班!UR125+製作班未定!UR543)</f>
        <v>0</v>
      </c>
      <c r="US245" s="692">
        <f>SUM(US237+道姓班!US187+中野班!US125+製作班未定!US543)</f>
        <v>0</v>
      </c>
      <c r="UT245" s="692">
        <f>SUM(UT237+道姓班!UT187+中野班!UT125+製作班未定!UT543)</f>
        <v>72</v>
      </c>
      <c r="UU245" s="692">
        <f>SUM(UU237+道姓班!UU187+中野班!UU125+製作班未定!UU543)</f>
        <v>72</v>
      </c>
      <c r="UV245" s="692">
        <f>SUM(UV237+道姓班!UV187+中野班!UV125+製作班未定!UV543)</f>
        <v>71</v>
      </c>
      <c r="UW245" s="692">
        <f>SUM(UW237+道姓班!UW187+中野班!UW125+製作班未定!UW543)</f>
        <v>56</v>
      </c>
      <c r="UX245" s="692">
        <f>SUM(UX237+道姓班!UX187+中野班!UX125+製作班未定!UX543)</f>
        <v>48</v>
      </c>
      <c r="UY245" s="692">
        <f>SUM(UY237+道姓班!UY187+中野班!UY125+製作班未定!UY543)</f>
        <v>18</v>
      </c>
      <c r="UZ245" s="692">
        <f>SUM(UZ237+道姓班!UZ187+中野班!UZ125+製作班未定!UZ543)</f>
        <v>0</v>
      </c>
      <c r="VA245" s="692">
        <f>SUM(VA237+道姓班!VA187+中野班!VA125+製作班未定!VA543)</f>
        <v>26</v>
      </c>
      <c r="VB245" s="692">
        <f>SUM(VB237+道姓班!VB187+中野班!VB125+製作班未定!VB543)</f>
        <v>41</v>
      </c>
      <c r="VC245" s="692">
        <f>SUM(VC237+道姓班!VC187+中野班!VC125+製作班未定!VC543)</f>
        <v>66</v>
      </c>
      <c r="VD245" s="692">
        <f>SUM(VD237+道姓班!VD187+中野班!VD125+製作班未定!VD543)</f>
        <v>73</v>
      </c>
      <c r="VE245" s="692">
        <f>SUM(VE237+道姓班!VE187+中野班!VE125+製作班未定!VE543)</f>
        <v>83</v>
      </c>
      <c r="VF245" s="692">
        <f>SUM(VF237+道姓班!VF187+中野班!VF125+製作班未定!VF543)</f>
        <v>4</v>
      </c>
      <c r="VG245" s="692">
        <f>SUM(VG237+道姓班!VG187+中野班!VG125+製作班未定!VG543)</f>
        <v>0</v>
      </c>
      <c r="VH245" s="692">
        <f>SUM(VH237+道姓班!VH187+中野班!VH125+製作班未定!VH543)</f>
        <v>87</v>
      </c>
      <c r="VI245" s="692">
        <f>SUM(VI237+道姓班!VI187+中野班!VI125+製作班未定!VI543)</f>
        <v>74</v>
      </c>
      <c r="VJ245" s="693">
        <f>SUM(VJ237+道姓班!VJ187+中野班!VJ125+製作班未定!VJ543)</f>
        <v>60</v>
      </c>
      <c r="VK245" s="692">
        <f>SUM(VK237+道姓班!VK187+中野班!VK125+製作班未定!VK543)</f>
        <v>86</v>
      </c>
      <c r="VL245" s="692">
        <f>SUM(VL237+道姓班!VL187+中野班!VL125+製作班未定!VL543)</f>
        <v>85</v>
      </c>
      <c r="VM245" s="692">
        <f>SUM(VM237+道姓班!VM187+中野班!VM125+製作班未定!VM543)</f>
        <v>50</v>
      </c>
      <c r="VN245" s="692">
        <f>SUM(VN237+道姓班!VN187+中野班!VN125+製作班未定!VN543)</f>
        <v>0</v>
      </c>
      <c r="VO245" s="692">
        <f>SUM(VO237+道姓班!VO187+中野班!VO125+製作班未定!VO543)</f>
        <v>28</v>
      </c>
      <c r="VP245" s="692">
        <f>SUM(VP237+道姓班!VP187+中野班!VP125+製作班未定!VP543)</f>
        <v>78</v>
      </c>
      <c r="VQ245" s="692">
        <f>SUM(VQ237+道姓班!VQ187+中野班!VQ125+製作班未定!VQ543)</f>
        <v>59</v>
      </c>
      <c r="VR245" s="692">
        <f>SUM(VR237+道姓班!VR187+中野班!VR125+製作班未定!VR543)</f>
        <v>84</v>
      </c>
      <c r="VS245" s="692">
        <f>SUM(VS237+道姓班!VS187+中野班!VS125+製作班未定!VS543)</f>
        <v>72</v>
      </c>
      <c r="VT245" s="692">
        <f>SUM(VT237+道姓班!VT187+中野班!VT125+製作班未定!VT543)</f>
        <v>56</v>
      </c>
      <c r="VU245" s="692">
        <f>SUM(VU237+道姓班!VU187+中野班!VU125+製作班未定!VU543)</f>
        <v>30</v>
      </c>
      <c r="VV245" s="692">
        <f>SUM(VV237+道姓班!VV187+中野班!VV125+製作班未定!VV543)</f>
        <v>79</v>
      </c>
      <c r="VW245" s="692">
        <f>SUM(VW237+道姓班!VW187+中野班!VW125+製作班未定!VW543)</f>
        <v>85</v>
      </c>
      <c r="VX245" s="693">
        <f>SUM(VX237+道姓班!VX187+中野班!VX125+製作班未定!VX543)</f>
        <v>71</v>
      </c>
      <c r="VY245" s="692">
        <f>SUM(VY237+道姓班!VY187+中野班!VY125+製作班未定!VY543)</f>
        <v>86</v>
      </c>
      <c r="VZ245" s="692">
        <f>SUM(VZ237+道姓班!VZ187+中野班!VZ125+製作班未定!VZ543)</f>
        <v>93</v>
      </c>
      <c r="WA245" s="692">
        <f>SUM(WA237+道姓班!WA187+中野班!WA125+製作班未定!WA543)</f>
        <v>86</v>
      </c>
      <c r="WB245" s="692">
        <f>SUM(WB237+道姓班!WB187+中野班!WB125+製作班未定!WB543)</f>
        <v>0</v>
      </c>
      <c r="WC245" s="692">
        <f>SUM(WC237+道姓班!WC187+中野班!WC125+製作班未定!WC543)</f>
        <v>70</v>
      </c>
      <c r="WD245" s="692">
        <f>SUM(WD237+道姓班!WD187+中野班!WD125+製作班未定!WD543)</f>
        <v>76</v>
      </c>
      <c r="WE245" s="692">
        <f>SUM(WE237+道姓班!WE187+中野班!WE125+製作班未定!WE543)</f>
        <v>64</v>
      </c>
      <c r="WF245" s="692">
        <f>SUM(WF237+道姓班!WF187+中野班!WF125+製作班未定!WF543)</f>
        <v>82</v>
      </c>
      <c r="WG245" s="692">
        <f>SUM(WG237+道姓班!WG187+中野班!WG125+製作班未定!WG543)</f>
        <v>83</v>
      </c>
      <c r="WH245" s="692">
        <f>SUM(WH237+道姓班!WH187+中野班!WH125+製作班未定!WH543)</f>
        <v>59</v>
      </c>
      <c r="WI245" s="692">
        <f>SUM(WI237+道姓班!WI187+中野班!WI125+製作班未定!WI543)</f>
        <v>0</v>
      </c>
      <c r="WJ245" s="692">
        <f>SUM(WJ237+道姓班!WJ187+中野班!WJ125+製作班未定!WJ543)</f>
        <v>0</v>
      </c>
      <c r="WK245" s="692">
        <f>SUM(WK237+道姓班!WK187+中野班!WK125+製作班未定!WK543)</f>
        <v>55</v>
      </c>
      <c r="WL245" s="692">
        <f>SUM(WL237+道姓班!WL187+中野班!WL125+製作班未定!WL543)</f>
        <v>0</v>
      </c>
      <c r="WM245" s="692">
        <f>SUM(WM237+道姓班!WM187+中野班!WM125+製作班未定!WM543)</f>
        <v>0</v>
      </c>
      <c r="WN245" s="692">
        <f>SUM(WN237+道姓班!WN187+中野班!WN125+製作班未定!WN543)</f>
        <v>0</v>
      </c>
      <c r="WO245" s="692">
        <f>SUM(WO237+道姓班!WO187+中野班!WO125+製作班未定!WO543)</f>
        <v>0</v>
      </c>
      <c r="WP245" s="692">
        <f>SUM(WP237+道姓班!WP187+中野班!WP125+製作班未定!WP543)</f>
        <v>0</v>
      </c>
      <c r="WQ245" s="692">
        <f>SUM(WQ237+道姓班!WQ187+中野班!WQ125+製作班未定!WQ543)</f>
        <v>61</v>
      </c>
      <c r="WR245" s="692">
        <f>SUM(WR237+道姓班!WR187+中野班!WR125+製作班未定!WR543)</f>
        <v>64</v>
      </c>
      <c r="WS245" s="692">
        <f>SUM(WS237+道姓班!WS187+中野班!WS125+製作班未定!WS543)</f>
        <v>61</v>
      </c>
      <c r="WT245" s="692">
        <f>SUM(WT237+道姓班!WT187+中野班!WT125+製作班未定!WT543)</f>
        <v>62</v>
      </c>
      <c r="WU245" s="692">
        <f>SUM(WU237+道姓班!WU187+中野班!WU125+製作班未定!WU543)</f>
        <v>74</v>
      </c>
      <c r="WV245" s="692">
        <f>SUM(WV237+道姓班!WV187+中野班!WV125+製作班未定!WV543)</f>
        <v>8</v>
      </c>
      <c r="WW245" s="692">
        <f>SUM(WW237+道姓班!WW187+中野班!WW125+製作班未定!WW543)</f>
        <v>0</v>
      </c>
      <c r="WX245" s="692">
        <f>SUM(WX237+道姓班!WX187+中野班!WX125+製作班未定!WX543)</f>
        <v>63</v>
      </c>
      <c r="WY245" s="692">
        <f>SUM(WY237+道姓班!WY187+中野班!WY125+製作班未定!WY543)</f>
        <v>54</v>
      </c>
      <c r="WZ245" s="692">
        <f>SUM(WZ237+道姓班!WZ187+中野班!WZ125+製作班未定!WZ543)</f>
        <v>42</v>
      </c>
      <c r="XA245" s="692">
        <f>SUM(XA237+道姓班!XA187+中野班!XA125+製作班未定!XA543)</f>
        <v>46</v>
      </c>
      <c r="XB245" s="692">
        <f>SUM(XB237+道姓班!XB187+中野班!XB125+製作班未定!XB543)</f>
        <v>46</v>
      </c>
      <c r="XC245" s="692">
        <f>SUM(XC237+道姓班!XC187+中野班!XC125+製作班未定!XC543)</f>
        <v>0</v>
      </c>
      <c r="XD245" s="692">
        <f>SUM(XD237+道姓班!XD187+中野班!XD125+製作班未定!XD543)</f>
        <v>0</v>
      </c>
      <c r="XE245" s="692">
        <f>SUM(XE237+道姓班!XE187+中野班!XE125+製作班未定!XE543)</f>
        <v>45</v>
      </c>
      <c r="XF245" s="692">
        <f>SUM(XF237+道姓班!XF187+中野班!XF125+製作班未定!XF543)</f>
        <v>41</v>
      </c>
      <c r="XG245" s="692">
        <f>SUM(XG237+道姓班!XG187+中野班!XG125+製作班未定!XG543)</f>
        <v>34</v>
      </c>
      <c r="XH245" s="692">
        <f>SUM(XH237+道姓班!XH187+中野班!XH125+製作班未定!XH543)</f>
        <v>60</v>
      </c>
      <c r="XI245" s="692">
        <f>SUM(XI237+道姓班!XI187+中野班!XI125+製作班未定!XI543)</f>
        <v>63</v>
      </c>
      <c r="XJ245" s="692">
        <f>SUM(XJ237+道姓班!XJ187+中野班!XJ125+製作班未定!XJ543)</f>
        <v>0</v>
      </c>
      <c r="XK245" s="692">
        <f>SUM(XK237+道姓班!XK187+中野班!XK125+製作班未定!XK543)</f>
        <v>0</v>
      </c>
      <c r="XL245" s="692">
        <f>SUM(XL237+道姓班!XL187+中野班!XL125+製作班未定!XL543)</f>
        <v>72</v>
      </c>
      <c r="XM245" s="692">
        <f>SUM(XM237+道姓班!XM187+中野班!XM125+製作班未定!XM543)</f>
        <v>60</v>
      </c>
      <c r="XN245" s="692">
        <f>SUM(XN237+道姓班!XN187+中野班!XN125+製作班未定!XN543)</f>
        <v>42</v>
      </c>
      <c r="XO245" s="692">
        <f>SUM(XO237+道姓班!XO187+中野班!XO125+製作班未定!XO543)</f>
        <v>13</v>
      </c>
      <c r="XP245" s="692">
        <f>SUM(XP237+道姓班!XP187+中野班!XP125+製作班未定!XP543)</f>
        <v>36</v>
      </c>
      <c r="XQ245" s="692">
        <f>SUM(XQ237+道姓班!XQ187+中野班!XQ125+製作班未定!XQ543)</f>
        <v>0</v>
      </c>
      <c r="XR245" s="692">
        <f>SUM(XR237+道姓班!XR187+中野班!XR125+製作班未定!XR543)</f>
        <v>0</v>
      </c>
      <c r="XS245" s="692">
        <f>SUM(XS237+道姓班!XS187+中野班!XS125+製作班未定!XS543)</f>
        <v>0</v>
      </c>
      <c r="XT245" s="692">
        <f>SUM(XT237+道姓班!XT187+中野班!XT125+製作班未定!XT543)</f>
        <v>48</v>
      </c>
      <c r="XU245" s="692">
        <f>SUM(XU237+道姓班!XU187+中野班!XU125+製作班未定!XU543)</f>
        <v>62</v>
      </c>
      <c r="XV245" s="692">
        <f>SUM(XV237+道姓班!XV187+中野班!XV125+製作班未定!XV543)</f>
        <v>64</v>
      </c>
      <c r="XW245" s="692">
        <f>SUM(XW237+道姓班!XW187+中野班!XW125+製作班未定!XW543)</f>
        <v>63</v>
      </c>
      <c r="XX245" s="692">
        <f>SUM(XX237+道姓班!XX187+中野班!XX125+製作班未定!XX543)</f>
        <v>0</v>
      </c>
      <c r="XY245" s="692">
        <f>SUM(XY237+道姓班!XY187+中野班!XY125+製作班未定!XY543)</f>
        <v>0</v>
      </c>
      <c r="XZ245" s="692">
        <f>SUM(XZ237+道姓班!XZ187+中野班!XZ125+製作班未定!XZ543)</f>
        <v>48</v>
      </c>
      <c r="YA245" s="692">
        <f>SUM(YA237+道姓班!YA187+中野班!YA125+製作班未定!YA543)</f>
        <v>0</v>
      </c>
      <c r="YB245" s="692">
        <f>SUM(YB237+道姓班!YB187+中野班!YB125+製作班未定!YB543)</f>
        <v>62</v>
      </c>
      <c r="YC245" s="692">
        <f>SUM(YC237+道姓班!YC187+中野班!YC125+製作班未定!YC543)</f>
        <v>56</v>
      </c>
      <c r="YD245" s="692">
        <f>SUM(YD237+道姓班!YD187+中野班!YD125+製作班未定!YD543)</f>
        <v>60</v>
      </c>
      <c r="YE245" s="692">
        <f>SUM(YE237+道姓班!YE187+中野班!YE125+製作班未定!YE543)</f>
        <v>0</v>
      </c>
      <c r="YF245" s="692">
        <f>SUM(YF237+道姓班!YF187+中野班!YF125+製作班未定!YF543)</f>
        <v>0</v>
      </c>
      <c r="YG245" s="692">
        <f>SUM(YG237+道姓班!YG187+中野班!YG125+製作班未定!YG543)</f>
        <v>58</v>
      </c>
      <c r="YH245" s="692">
        <f>SUM(YH237+道姓班!YH187+中野班!YH125+製作班未定!YH543)</f>
        <v>32</v>
      </c>
      <c r="YI245" s="692">
        <f>SUM(YI237+道姓班!YI187+中野班!YI125+製作班未定!YI543)</f>
        <v>30</v>
      </c>
      <c r="YJ245" s="692">
        <f>SUM(YJ237+道姓班!YJ187+中野班!YJ125+製作班未定!YJ543)</f>
        <v>38</v>
      </c>
      <c r="YK245" s="692">
        <f>SUM(YK237+道姓班!YK187+中野班!YK125+製作班未定!YK543)</f>
        <v>45</v>
      </c>
      <c r="YL245" s="692">
        <f>SUM(YL237+道姓班!YL187+中野班!YL125+製作班未定!YL543)</f>
        <v>40</v>
      </c>
      <c r="YM245" s="692">
        <f>SUM(YM237+道姓班!YM187+中野班!YM125+製作班未定!YM543)</f>
        <v>0</v>
      </c>
      <c r="YN245" s="692">
        <f>SUM(YN237+道姓班!YN187+中野班!YN125+製作班未定!YN543)</f>
        <v>43</v>
      </c>
      <c r="YO245" s="692">
        <f>SUM(YO237+道姓班!YO187+中野班!YO125+製作班未定!YO543)</f>
        <v>37</v>
      </c>
      <c r="YP245" s="692">
        <f>SUM(YP237+道姓班!YP187+中野班!YP125+製作班未定!YP543)</f>
        <v>40</v>
      </c>
      <c r="YQ245" s="692">
        <f>SUM(YQ237+道姓班!YQ187+中野班!YQ125+製作班未定!YQ543)</f>
        <v>37</v>
      </c>
      <c r="YR245" s="692">
        <f>SUM(YR237+道姓班!YR187+中野班!YR125+製作班未定!YR543)</f>
        <v>48</v>
      </c>
      <c r="YS245" s="692">
        <f>SUM(YS237+道姓班!YS187+中野班!YS125+製作班未定!YS543)</f>
        <v>0</v>
      </c>
      <c r="YT245" s="692">
        <f>SUM(YT237+道姓班!YT187+中野班!YT125+製作班未定!YT543)</f>
        <v>0</v>
      </c>
      <c r="YU245" s="692">
        <f>SUM(YU237+道姓班!YU187+中野班!YU125+製作班未定!YU543)</f>
        <v>0</v>
      </c>
      <c r="YV245" s="692">
        <f>SUM(YV237+道姓班!YV187+中野班!YV125+製作班未定!YV543)</f>
        <v>60</v>
      </c>
      <c r="YW245" s="692">
        <f>SUM(YW237+道姓班!YW187+中野班!YW125+製作班未定!YW543)</f>
        <v>58</v>
      </c>
      <c r="YX245" s="692">
        <f>SUM(YX237+道姓班!YX187+中野班!YX125+製作班未定!YX543)</f>
        <v>55</v>
      </c>
      <c r="YY245" s="692">
        <f>SUM(YY237+道姓班!YY187+中野班!YY125+製作班未定!YY543)</f>
        <v>48</v>
      </c>
      <c r="YZ245" s="692">
        <f>SUM(YZ237+道姓班!YZ187+中野班!YZ125+製作班未定!YZ543)</f>
        <v>0</v>
      </c>
      <c r="ZA245" s="692">
        <f>SUM(ZA237+道姓班!ZA187+中野班!ZA125+製作班未定!ZA543)</f>
        <v>0</v>
      </c>
      <c r="ZB245" s="692">
        <f>SUM(ZB237+道姓班!ZB187+中野班!ZB125+製作班未定!ZB543)</f>
        <v>38</v>
      </c>
      <c r="ZC245" s="692">
        <f>SUM(ZC237+道姓班!ZC187+中野班!ZC125+製作班未定!ZC543)</f>
        <v>39</v>
      </c>
      <c r="ZD245" s="692">
        <f>SUM(ZD237+道姓班!ZD187+中野班!ZD125+製作班未定!ZD543)</f>
        <v>34</v>
      </c>
      <c r="ZE245" s="692">
        <f>SUM(ZE237+道姓班!ZE187+中野班!ZE125+製作班未定!ZE543)</f>
        <v>24</v>
      </c>
      <c r="ZF245" s="692">
        <f>SUM(ZF237+道姓班!ZF187+中野班!ZF125+製作班未定!ZF543)</f>
        <v>31</v>
      </c>
      <c r="ZG245" s="692">
        <f>SUM(ZG237+道姓班!ZG187+中野班!ZG125+製作班未定!ZG543)</f>
        <v>0</v>
      </c>
      <c r="ZH245" s="692">
        <f>SUM(ZH237+道姓班!ZH187+中野班!ZH125+製作班未定!ZH543)</f>
        <v>0</v>
      </c>
      <c r="ZI245" s="692">
        <f>SUM(ZI237+道姓班!ZI187+中野班!ZI125+製作班未定!ZI543)</f>
        <v>34</v>
      </c>
      <c r="ZJ245" s="692">
        <f>SUM(ZJ237+道姓班!ZJ187+中野班!ZJ125+製作班未定!ZJ543)</f>
        <v>11</v>
      </c>
      <c r="ZK245" s="692">
        <f>SUM(ZK237+道姓班!ZK187+中野班!ZK125+製作班未定!ZK543)</f>
        <v>3</v>
      </c>
      <c r="ZL245" s="692">
        <f>SUM(ZL237+道姓班!ZL187+中野班!ZL125+製作班未定!ZL543)</f>
        <v>16</v>
      </c>
      <c r="ZM245" s="692">
        <f>SUM(ZM237+道姓班!ZM187+中野班!ZM125+製作班未定!ZM543)</f>
        <v>6</v>
      </c>
      <c r="ZN245" s="692">
        <f>SUM(ZN237+道姓班!ZN187+中野班!ZN125+製作班未定!ZN543)</f>
        <v>0</v>
      </c>
      <c r="ZO245" s="692">
        <f>SUM(ZO237+道姓班!ZO187+中野班!ZO125+製作班未定!ZO543)</f>
        <v>0</v>
      </c>
      <c r="ZP245" s="692">
        <f>SUM(ZP237+道姓班!ZP187+中野班!ZP125+製作班未定!ZP543)</f>
        <v>0</v>
      </c>
      <c r="ZQ245" s="692">
        <f>SUM(ZQ237+道姓班!ZQ187+中野班!ZQ125+製作班未定!ZQ543)</f>
        <v>17</v>
      </c>
      <c r="ZR245" s="692">
        <f>SUM(ZR237+道姓班!ZR187+中野班!ZR125+製作班未定!ZR543)</f>
        <v>22</v>
      </c>
      <c r="ZS245" s="692">
        <f>SUM(ZS237+道姓班!ZS187+中野班!ZS125+製作班未定!ZS543)</f>
        <v>23</v>
      </c>
      <c r="ZT245" s="692">
        <f>SUM(ZT237+道姓班!ZT187+中野班!ZT125+製作班未定!ZT543)</f>
        <v>28</v>
      </c>
      <c r="ZU245" s="692">
        <f>SUM(ZU237+道姓班!ZU187+中野班!ZU125+製作班未定!ZU543)</f>
        <v>28</v>
      </c>
      <c r="ZV245" s="692">
        <f>SUM(ZV237+道姓班!ZV187+中野班!ZV125+製作班未定!ZV543)</f>
        <v>0</v>
      </c>
      <c r="ZW245" s="692">
        <f>SUM(ZW237+道姓班!ZW187+中野班!ZW125+製作班未定!ZW543)</f>
        <v>52</v>
      </c>
      <c r="ZX245" s="692">
        <f>SUM(ZX237+道姓班!ZX187+中野班!ZX125+製作班未定!ZX543)</f>
        <v>52</v>
      </c>
      <c r="ZY245" s="692">
        <f>SUM(ZY237+道姓班!ZY187+中野班!ZY125+製作班未定!ZY543)</f>
        <v>44</v>
      </c>
      <c r="ZZ245" s="692">
        <f>SUM(ZZ237+道姓班!ZZ187+中野班!ZZ125+製作班未定!ZZ543)</f>
        <v>53</v>
      </c>
      <c r="AAA245" s="692">
        <f>SUM(AAA237+道姓班!AAA187+中野班!AAA125+製作班未定!AAA543)</f>
        <v>53</v>
      </c>
      <c r="AAB245" s="692">
        <f>SUM(AAB237+道姓班!AAB187+中野班!AAB125+製作班未定!AAB543)</f>
        <v>28</v>
      </c>
      <c r="AAC245" s="692">
        <f>SUM(AAC237+道姓班!AAC187+中野班!AAC125+製作班未定!AAC543)</f>
        <v>6</v>
      </c>
      <c r="AAD245" s="692">
        <f>SUM(AAD237+道姓班!AAD187+中野班!AAD125+製作班未定!AAD543)</f>
        <v>64</v>
      </c>
      <c r="AAE245" s="692">
        <f>SUM(AAE237+道姓班!AAE187+中野班!AAE125+製作班未定!AAE543)</f>
        <v>64</v>
      </c>
      <c r="AAF245" s="692">
        <f>SUM(AAF237+道姓班!AAF187+中野班!AAF125+製作班未定!AAF543)</f>
        <v>54</v>
      </c>
      <c r="AAG245" s="692">
        <f>SUM(AAG237+道姓班!AAG187+中野班!AAG125+製作班未定!AAG543)</f>
        <v>75</v>
      </c>
      <c r="AAH245" s="692">
        <f>SUM(AAH237+道姓班!AAH187+中野班!AAH125+製作班未定!AAH543)</f>
        <v>82</v>
      </c>
      <c r="AAI245" s="692">
        <f>SUM(AAI237+道姓班!AAI187+中野班!AAI125+製作班未定!AAI543)</f>
        <v>40</v>
      </c>
      <c r="AAJ245" s="692">
        <f>SUM(AAJ237+道姓班!AAJ187+中野班!AAJ125+製作班未定!AAJ543)</f>
        <v>0</v>
      </c>
      <c r="AAK245" s="692">
        <f>SUM(AAK237+道姓班!AAK187+中野班!AAK125+製作班未定!AAK543)</f>
        <v>40</v>
      </c>
      <c r="AAL245" s="692">
        <f>SUM(AAL237+道姓班!AAL187+中野班!AAL125+製作班未定!AAL543)</f>
        <v>84</v>
      </c>
      <c r="AAM245" s="692">
        <f>SUM(AAM237+道姓班!AAM187+中野班!AAM125+製作班未定!AAM543)</f>
        <v>72</v>
      </c>
      <c r="AAN245" s="692">
        <f>SUM(AAN237+道姓班!AAN187+中野班!AAN125+製作班未定!AAN543)</f>
        <v>66</v>
      </c>
      <c r="AAO245" s="692">
        <f>SUM(AAO237+道姓班!AAO187+中野班!AAO125+製作班未定!AAO543)</f>
        <v>64</v>
      </c>
      <c r="AAP245" s="692">
        <f>SUM(AAP237+道姓班!AAP187+中野班!AAP125+製作班未定!AAP543)</f>
        <v>40</v>
      </c>
      <c r="AAQ245" s="692">
        <f>SUM(AAQ237+道姓班!AAQ187+中野班!AAQ125+製作班未定!AAQ543)</f>
        <v>0</v>
      </c>
      <c r="AAR245" s="692">
        <f>SUM(AAR237+道姓班!AAR187+中野班!AAR125+製作班未定!AAR543)</f>
        <v>62</v>
      </c>
      <c r="AAS245" s="692">
        <f>SUM(AAS237+道姓班!AAS187+中野班!AAS125+製作班未定!AAS543)</f>
        <v>52</v>
      </c>
      <c r="AAT245" s="692">
        <f>SUM(AAT237+道姓班!AAT187+中野班!AAT125+製作班未定!AAT543)</f>
        <v>40</v>
      </c>
      <c r="AAU245" s="692">
        <f>SUM(AAU237+道姓班!AAU187+中野班!AAU125+製作班未定!AAU543)</f>
        <v>20</v>
      </c>
      <c r="AAV245" s="692">
        <f>SUM(AAV237+道姓班!AAV187+中野班!AAV125+製作班未定!AAV543)</f>
        <v>18</v>
      </c>
      <c r="AAW245" s="692">
        <f>SUM(AAW237+道姓班!AAW187+中野班!AAW125+製作班未定!AAW543)</f>
        <v>7</v>
      </c>
      <c r="AAX245" s="692">
        <f>SUM(AAX237+道姓班!AAX187+中野班!AAX125+製作班未定!AAX543)</f>
        <v>0</v>
      </c>
      <c r="AAY245" s="692">
        <f>SUM(AAY237+道姓班!AAY187+中野班!AAY125+製作班未定!AAY543)</f>
        <v>24</v>
      </c>
      <c r="AAZ245" s="692">
        <f>SUM(AAZ237+道姓班!AAZ187+中野班!AAZ125+製作班未定!AAZ543)</f>
        <v>26</v>
      </c>
      <c r="ABA245" s="692">
        <f>SUM(ABA237+道姓班!ABA187+中野班!ABA125+製作班未定!ABA543)</f>
        <v>45</v>
      </c>
      <c r="ABB245" s="692">
        <f>SUM(ABB237+道姓班!ABB187+中野班!ABB125+製作班未定!ABB543)</f>
        <v>55</v>
      </c>
      <c r="ABC245" s="692">
        <f>SUM(ABC237+道姓班!ABC187+中野班!ABC125+製作班未定!ABC543)</f>
        <v>54</v>
      </c>
      <c r="ABD245" s="692">
        <f>SUM(ABD237+道姓班!ABD187+中野班!ABD125+製作班未定!ABD543)</f>
        <v>6</v>
      </c>
      <c r="ABE245" s="692">
        <f>SUM(ABE237+道姓班!ABE187+中野班!ABE125+製作班未定!ABE543)</f>
        <v>0</v>
      </c>
      <c r="ABF245" s="692">
        <f>SUM(ABF237+道姓班!ABF187+中野班!ABF125+製作班未定!ABF543)</f>
        <v>53</v>
      </c>
      <c r="ABG245" s="692">
        <f>SUM(ABG237+道姓班!ABG187+中野班!ABG125+製作班未定!ABG543)</f>
        <v>35</v>
      </c>
      <c r="ABH245" s="692">
        <f>SUM(ABH237+道姓班!ABH187+中野班!ABH125+製作班未定!ABH543)</f>
        <v>49</v>
      </c>
      <c r="ABI245" s="692">
        <f>SUM(ABI237+道姓班!ABI187+中野班!ABI125+製作班未定!ABI543)</f>
        <v>54</v>
      </c>
      <c r="ABJ245" s="692">
        <f>SUM(ABJ237+道姓班!ABJ187+中野班!ABJ125+製作班未定!ABJ543)</f>
        <v>32</v>
      </c>
      <c r="ABK245" s="692">
        <f>SUM(ABK237+道姓班!ABK187+中野班!ABK125+製作班未定!ABK543)</f>
        <v>0</v>
      </c>
      <c r="ABL245" s="692">
        <f>SUM(ABL237+道姓班!ABL187+中野班!ABL125+製作班未定!ABL543)</f>
        <v>0</v>
      </c>
      <c r="ABM245" s="692">
        <f>SUM(ABM237+道姓班!ABM187+中野班!ABM125+製作班未定!ABM543)</f>
        <v>35</v>
      </c>
      <c r="ABN245" s="692">
        <f>SUM(ABN237+道姓班!ABN187+中野班!ABN125+製作班未定!ABN543)</f>
        <v>27</v>
      </c>
      <c r="ABO245" s="692">
        <f>SUM(ABO237+道姓班!ABO187+中野班!ABO125+製作班未定!ABO543)</f>
        <v>34</v>
      </c>
      <c r="ABP245" s="692">
        <f>SUM(ABP237+道姓班!ABP187+中野班!ABP125+製作班未定!ABP543)</f>
        <v>70</v>
      </c>
      <c r="ABQ245" s="692">
        <f>SUM(ABQ237+道姓班!ABQ187+中野班!ABQ125+製作班未定!ABQ543)</f>
        <v>72</v>
      </c>
      <c r="ABR245" s="692">
        <f>SUM(ABR237+道姓班!ABR187+中野班!ABR125+製作班未定!ABR543)</f>
        <v>58</v>
      </c>
      <c r="ABS245" s="692">
        <f>SUM(ABS237+道姓班!ABS187+中野班!ABS125+製作班未定!ABS543)</f>
        <v>0</v>
      </c>
      <c r="ABT245" s="692">
        <f>SUM(ABT237+道姓班!ABT187+中野班!ABT125+製作班未定!ABT543)</f>
        <v>0</v>
      </c>
      <c r="ABU245" s="692">
        <f>SUM(ABU237+道姓班!ABU187+中野班!ABU125+製作班未定!ABU543)</f>
        <v>0</v>
      </c>
      <c r="ABV245" s="692">
        <f>SUM(ABV237+道姓班!ABV187+中野班!ABV125+製作班未定!ABV543)</f>
        <v>0</v>
      </c>
      <c r="ABW245" s="692">
        <f>SUM(ABW237+道姓班!ABW187+中野班!ABW125+製作班未定!ABW543)</f>
        <v>0</v>
      </c>
      <c r="ABX245" s="692">
        <f>SUM(ABX237+道姓班!ABX187+中野班!ABX125+製作班未定!ABX543)</f>
        <v>0</v>
      </c>
      <c r="ABY245" s="692">
        <f>SUM(ABY237+道姓班!ABY187+中野班!ABY125+製作班未定!ABY543)</f>
        <v>0</v>
      </c>
      <c r="ABZ245" s="692">
        <f>SUM(ABZ237+道姓班!ABZ187+中野班!ABZ125+製作班未定!ABZ543)</f>
        <v>0</v>
      </c>
      <c r="ACA245" s="692">
        <f>SUM(ACA237+道姓班!ACA187+中野班!ACA125+製作班未定!ACA543)</f>
        <v>61</v>
      </c>
      <c r="ACB245" s="692">
        <f>SUM(ACB237+道姓班!ACB187+中野班!ACB125+製作班未定!ACB543)</f>
        <v>70</v>
      </c>
      <c r="ACC245" s="692">
        <f>SUM(ACC237+道姓班!ACC187+中野班!ACC125+製作班未定!ACC543)</f>
        <v>47</v>
      </c>
      <c r="ACD245" s="692">
        <f>SUM(ACD237+道姓班!ACD187+中野班!ACD125+製作班未定!ACD543)</f>
        <v>58</v>
      </c>
      <c r="ACE245" s="692">
        <f>SUM(ACE237+道姓班!ACE187+中野班!ACE125+製作班未定!ACE543)</f>
        <v>55</v>
      </c>
      <c r="ACF245" s="692">
        <f>SUM(ACF237+道姓班!ACF187+中野班!ACF125+製作班未定!ACF543)</f>
        <v>51</v>
      </c>
      <c r="ACG245" s="692">
        <f>SUM(ACG237+道姓班!ACG187+中野班!ACG125+製作班未定!ACG543)</f>
        <v>0</v>
      </c>
      <c r="ACH245" s="692">
        <f>SUM(ACH237+道姓班!ACH187+中野班!ACH125+製作班未定!ACH543)</f>
        <v>0</v>
      </c>
      <c r="ACI245" s="692">
        <f>SUM(ACI237+道姓班!ACI187+中野班!ACI125+製作班未定!ACI543)</f>
        <v>52</v>
      </c>
      <c r="ACJ245" s="692">
        <f>SUM(ACJ237+道姓班!ACJ187+中野班!ACJ125+製作班未定!ACJ543)</f>
        <v>64</v>
      </c>
      <c r="ACK245" s="692">
        <f>SUM(ACK237+道姓班!ACK187+中野班!ACK125+製作班未定!ACK543)</f>
        <v>63</v>
      </c>
      <c r="ACL245" s="692">
        <f>SUM(ACL237+道姓班!ACL187+中野班!ACL125+製作班未定!ACL543)</f>
        <v>50</v>
      </c>
      <c r="ACM245" s="692">
        <f>SUM(ACM237+道姓班!ACM187+中野班!ACM125+製作班未定!ACM543)</f>
        <v>56</v>
      </c>
      <c r="ACN245" s="692">
        <f>SUM(ACN237+道姓班!ACN187+中野班!ACN125+製作班未定!ACN543)</f>
        <v>0</v>
      </c>
      <c r="ACO245" s="692">
        <f>SUM(ACO237+道姓班!ACO187+中野班!ACO125+製作班未定!ACO543)</f>
        <v>54</v>
      </c>
      <c r="ACP245" s="692">
        <f>SUM(ACP237+道姓班!ACP187+中野班!ACP125+製作班未定!ACP543)</f>
        <v>49</v>
      </c>
      <c r="ACQ245" s="692">
        <f>SUM(ACQ237+道姓班!ACQ187+中野班!ACQ125+製作班未定!ACQ543)</f>
        <v>28</v>
      </c>
      <c r="ACR245" s="692">
        <f>SUM(ACR237+道姓班!ACR187+中野班!ACR125+製作班未定!ACR543)</f>
        <v>7</v>
      </c>
      <c r="ACS245" s="692">
        <f>SUM(ACS237+道姓班!ACS187+中野班!ACS125+製作班未定!ACS543)</f>
        <v>8</v>
      </c>
      <c r="ACT245" s="692">
        <f>SUM(ACT237+道姓班!ACT187+中野班!ACT125+製作班未定!ACT543)</f>
        <v>0</v>
      </c>
      <c r="ACU245" s="692">
        <f>SUM(ACU237+道姓班!ACU187+中野班!ACU125+製作班未定!ACU543)</f>
        <v>0</v>
      </c>
      <c r="ACV245" s="692">
        <f>SUM(ACV237+道姓班!ACV187+中野班!ACV125+製作班未定!ACV543)</f>
        <v>2</v>
      </c>
      <c r="ACW245" s="692">
        <f>SUM(ACW237+道姓班!ACW187+中野班!ACW125+製作班未定!ACW543)</f>
        <v>30</v>
      </c>
      <c r="ACX245" s="692">
        <f>SUM(ACX237+道姓班!ACX187+中野班!ACX125+製作班未定!ACX543)</f>
        <v>40</v>
      </c>
      <c r="ACY245" s="692">
        <f>SUM(ACY237+道姓班!ACY187+中野班!ACY125+製作班未定!ACY543)</f>
        <v>65</v>
      </c>
      <c r="ACZ245" s="692">
        <f>SUM(ACZ237+道姓班!ACZ187+中野班!ACZ125+製作班未定!ACZ543)</f>
        <v>66</v>
      </c>
      <c r="ADA245" s="692">
        <f>SUM(ADA237+道姓班!ADA187+中野班!ADA125+製作班未定!ADA543)</f>
        <v>0</v>
      </c>
      <c r="ADB245" s="692">
        <f>SUM(ADB237+道姓班!ADB187+中野班!ADB125+製作班未定!ADB543)</f>
        <v>0</v>
      </c>
      <c r="ADC245" s="692">
        <f>SUM(ADC237+道姓班!ADC187+中野班!ADC125+製作班未定!ADC543)</f>
        <v>72</v>
      </c>
      <c r="ADD245" s="692">
        <f>SUM(ADD237+道姓班!ADD187+中野班!ADD125+製作班未定!ADD543)</f>
        <v>63</v>
      </c>
      <c r="ADE245" s="692">
        <f>SUM(ADE237+道姓班!ADE187+中野班!ADE125+製作班未定!ADE543)</f>
        <v>67</v>
      </c>
      <c r="ADF245" s="692">
        <f>SUM(ADF237+道姓班!ADF187+中野班!ADF125+製作班未定!ADF543)</f>
        <v>56</v>
      </c>
      <c r="ADG245" s="692">
        <f>SUM(ADG237+道姓班!ADG187+中野班!ADG125+製作班未定!ADG543)</f>
        <v>66</v>
      </c>
      <c r="ADH245" s="692">
        <f>SUM(ADH237+道姓班!ADH187+中野班!ADH125+製作班未定!ADH543)</f>
        <v>54</v>
      </c>
      <c r="ADI245" s="692">
        <f>SUM(ADI237+道姓班!ADI187+中野班!ADI125+製作班未定!ADI543)</f>
        <v>0</v>
      </c>
      <c r="ADJ245" s="692">
        <f>SUM(ADJ237+道姓班!ADJ187+中野班!ADJ125+製作班未定!ADJ543)</f>
        <v>62</v>
      </c>
      <c r="ADK245" s="692">
        <f>SUM(ADK237+道姓班!ADK187+中野班!ADK125+製作班未定!ADK543)</f>
        <v>55</v>
      </c>
      <c r="ADL245" s="692">
        <f>SUM(ADL237+道姓班!ADL187+中野班!ADL125+製作班未定!ADL543)</f>
        <v>0</v>
      </c>
      <c r="ADM245" s="692">
        <f>SUM(ADM237+道姓班!ADM187+中野班!ADM125+製作班未定!ADM543)</f>
        <v>65</v>
      </c>
      <c r="ADN245" s="692">
        <f>SUM(ADN237+道姓班!ADN187+中野班!ADN125+製作班未定!ADN543)</f>
        <v>53</v>
      </c>
      <c r="ADO245" s="692">
        <f>SUM(ADO237+道姓班!ADO187+中野班!ADO125+製作班未定!ADO543)</f>
        <v>0</v>
      </c>
      <c r="ADP245" s="692">
        <f>SUM(ADP237+道姓班!ADP187+中野班!ADP125+製作班未定!ADP543)</f>
        <v>0</v>
      </c>
      <c r="ADQ245" s="692">
        <f>SUM(ADQ237+道姓班!ADQ187+中野班!ADQ125+製作班未定!ADQ543)</f>
        <v>39</v>
      </c>
      <c r="ADR245" s="692">
        <f>SUM(ADR237+道姓班!ADR187+中野班!ADR125+製作班未定!ADR543)</f>
        <v>70</v>
      </c>
      <c r="ADS245" s="692">
        <f>SUM(ADS237+道姓班!ADS187+中野班!ADS125+製作班未定!ADS543)</f>
        <v>56</v>
      </c>
      <c r="ADT245" s="692">
        <f>SUM(ADT237+道姓班!ADT187+中野班!ADT125+製作班未定!ADT543)</f>
        <v>56</v>
      </c>
      <c r="ADU245" s="692">
        <f>SUM(ADU237+道姓班!ADU187+中野班!ADU125+製作班未定!ADU543)</f>
        <v>61</v>
      </c>
      <c r="ADV245" s="692">
        <f>SUM(ADV237+道姓班!ADV187+中野班!ADV125+製作班未定!ADV543)</f>
        <v>3</v>
      </c>
      <c r="ADW245" s="692">
        <f>SUM(ADW237+道姓班!ADW187+中野班!ADW125+製作班未定!ADW543)</f>
        <v>0</v>
      </c>
      <c r="ADX245" s="692">
        <f>SUM(ADX237+道姓班!ADX187+中野班!ADX125+製作班未定!ADX543)</f>
        <v>0</v>
      </c>
      <c r="ADY245" s="692">
        <f>SUM(ADY237+道姓班!ADY187+中野班!ADY125+製作班未定!ADY543)</f>
        <v>72</v>
      </c>
      <c r="ADZ245" s="692">
        <f>SUM(ADZ237+道姓班!ADZ187+中野班!ADZ125+製作班未定!ADZ543)</f>
        <v>78</v>
      </c>
      <c r="AEA245" s="692">
        <f>SUM(AEA237+道姓班!AEA187+中野班!AEA125+製作班未定!AEA543)</f>
        <v>78</v>
      </c>
      <c r="AEB245" s="692">
        <f>SUM(AEB237+道姓班!AEB187+中野班!AEB125+製作班未定!AEB543)</f>
        <v>83</v>
      </c>
      <c r="AEC245" s="692">
        <f>SUM(AEC237+道姓班!AEC187+中野班!AEC125+製作班未定!AEC543)</f>
        <v>60</v>
      </c>
      <c r="AED245" s="692">
        <f>SUM(AED237+道姓班!AED187+中野班!AED125+製作班未定!AED543)</f>
        <v>0</v>
      </c>
      <c r="AEE245" s="692">
        <f>SUM(AEE237+道姓班!AEE187+中野班!AEE125+製作班未定!AEE543)</f>
        <v>60</v>
      </c>
      <c r="AEF245" s="692">
        <f>SUM(AEF237+道姓班!AEF187+中野班!AEF125+製作班未定!AEF543)</f>
        <v>65</v>
      </c>
      <c r="AEG245" s="692">
        <f>SUM(AEG237+道姓班!AEG187+中野班!AEG125+製作班未定!AEG543)</f>
        <v>71</v>
      </c>
      <c r="AEH245" s="692">
        <f>SUM(AEH237+道姓班!AEH187+中野班!AEH125+製作班未定!AEH543)</f>
        <v>64</v>
      </c>
      <c r="AEI245" s="692">
        <f>SUM(AEI237+道姓班!AEI187+中野班!AEI125+製作班未定!AEI543)</f>
        <v>72</v>
      </c>
      <c r="AEJ245" s="692">
        <f>SUM(AEJ237+道姓班!AEJ187+中野班!AEJ125+製作班未定!AEJ543)</f>
        <v>63</v>
      </c>
      <c r="AEK245" s="692">
        <f>SUM(AEK237+道姓班!AEK187+中野班!AEK125+製作班未定!AEK543)</f>
        <v>0</v>
      </c>
      <c r="AEL245" s="692">
        <f>SUM(AEL237+道姓班!AEL187+中野班!AEL125+製作班未定!AEL543)</f>
        <v>72</v>
      </c>
      <c r="AEM245" s="692">
        <f>SUM(AEM237+道姓班!AEM187+中野班!AEM125+製作班未定!AEM543)</f>
        <v>72</v>
      </c>
      <c r="AEN245" s="692">
        <f>SUM(AEN237+道姓班!AEN187+中野班!AEN125+製作班未定!AEN543)</f>
        <v>58</v>
      </c>
      <c r="AEO245" s="692">
        <f>SUM(AEO237+道姓班!AEO187+中野班!AEO125+製作班未定!AEO543)</f>
        <v>47</v>
      </c>
      <c r="AEP245" s="692">
        <f>SUM(AEP237+道姓班!AEP187+中野班!AEP125+製作班未定!AEP543)</f>
        <v>39</v>
      </c>
      <c r="AEQ245" s="692">
        <f>SUM(AEQ237+道姓班!AEQ187+中野班!AEQ125+製作班未定!AEQ543)</f>
        <v>0</v>
      </c>
      <c r="AER245" s="692">
        <f>SUM(AER237+道姓班!AER187+中野班!AER125+製作班未定!AER543)</f>
        <v>0</v>
      </c>
      <c r="AES245" s="692">
        <f>SUM(AES237+道姓班!AES187+中野班!AES125+製作班未定!AES543)</f>
        <v>24</v>
      </c>
      <c r="AET245" s="692">
        <f>SUM(AET237+道姓班!AET187+中野班!AET125+製作班未定!AET543)</f>
        <v>23</v>
      </c>
      <c r="AEU245" s="692">
        <f>SUM(AEU237+道姓班!AEU187+中野班!AEU125+製作班未定!AEU543)</f>
        <v>24</v>
      </c>
      <c r="AEV245" s="692">
        <f>SUM(AEV237+道姓班!AEV187+中野班!AEV125+製作班未定!AEV543)</f>
        <v>68</v>
      </c>
      <c r="AEW245" s="692">
        <f>SUM(AEW237+道姓班!AEW187+中野班!AEW125+製作班未定!AEW543)</f>
        <v>0</v>
      </c>
      <c r="AEX245" s="692">
        <f>SUM(AEX237+道姓班!AEX187+中野班!AEX125+製作班未定!AEX543)</f>
        <v>48</v>
      </c>
      <c r="AEY245" s="692">
        <f>SUM(AEY237+道姓班!AEY187+中野班!AEY125+製作班未定!AEY543)</f>
        <v>0</v>
      </c>
      <c r="AEZ245" s="692">
        <f>SUM(AEZ237+道姓班!AEZ187+中野班!AEZ125+製作班未定!AEZ543)</f>
        <v>22</v>
      </c>
      <c r="AFA245" s="692">
        <f>SUM(AFA237+道姓班!AFA187+中野班!AFA125+製作班未定!AFA543)</f>
        <v>16</v>
      </c>
      <c r="AFB245" s="692">
        <f>SUM(AFB237+道姓班!AFB187+中野班!AFB125+製作班未定!AFB543)</f>
        <v>29</v>
      </c>
      <c r="AFC245" s="692">
        <f>SUM(AFC237+道姓班!AFC187+中野班!AFC125+製作班未定!AFC543)</f>
        <v>45</v>
      </c>
      <c r="AFD245" s="692">
        <f>SUM(AFD237+道姓班!AFD187+中野班!AFD125+製作班未定!AFD543)</f>
        <v>28</v>
      </c>
      <c r="AFE245" s="692">
        <f>SUM(AFE237+道姓班!AFE187+中野班!AFE125+製作班未定!AFE543)</f>
        <v>24</v>
      </c>
      <c r="AFF245" s="692">
        <f>SUM(AFF237+道姓班!AFF187+中野班!AFF125+製作班未定!AFF543)</f>
        <v>0</v>
      </c>
      <c r="AFG245" s="692">
        <f>SUM(AFG237+道姓班!AFG187+中野班!AFG125+製作班未定!AFG543)</f>
        <v>33</v>
      </c>
      <c r="AFH245" s="692">
        <f>SUM(AFH237+道姓班!AFH187+中野班!AFH125+製作班未定!AFH543)</f>
        <v>55</v>
      </c>
      <c r="AFI245" s="692">
        <f>SUM(AFI237+道姓班!AFI187+中野班!AFI125+製作班未定!AFI543)</f>
        <v>65</v>
      </c>
      <c r="AFJ245" s="692">
        <f>SUM(AFJ237+道姓班!AFJ187+中野班!AFJ125+製作班未定!AFJ543)</f>
        <v>55</v>
      </c>
      <c r="AFK245" s="692">
        <f>SUM(AFK237+道姓班!AFK187+中野班!AFK125+製作班未定!AFK543)</f>
        <v>21</v>
      </c>
      <c r="AFL245" s="692">
        <f>SUM(AFL237+道姓班!AFL187+中野班!AFL125+製作班未定!AFL543)</f>
        <v>0</v>
      </c>
      <c r="AFM245" s="692">
        <f>SUM(AFM237+道姓班!AFM187+中野班!AFM125+製作班未定!AFM543)</f>
        <v>0</v>
      </c>
      <c r="AFN245" s="692">
        <f>SUM(AFN237+道姓班!AFN187+中野班!AFN125+製作班未定!AFN543)</f>
        <v>21</v>
      </c>
      <c r="AFO245" s="692">
        <f>SUM(AFO237+道姓班!AFO187+中野班!AFO125+製作班未定!AFO543)</f>
        <v>29</v>
      </c>
      <c r="AFP245" s="692">
        <f>SUM(AFP237+道姓班!AFP187+中野班!AFP125+製作班未定!AFP543)</f>
        <v>24</v>
      </c>
      <c r="AFQ245" s="692">
        <f>SUM(AFQ237+道姓班!AFQ187+中野班!AFQ125+製作班未定!AFQ543)</f>
        <v>24</v>
      </c>
      <c r="AFR245" s="692">
        <f>SUM(AFR237+道姓班!AFR187+中野班!AFR125+製作班未定!AFR543)</f>
        <v>46</v>
      </c>
      <c r="AFS245" s="692">
        <f>SUM(AFS237+道姓班!AFS187+中野班!AFS125+製作班未定!AFS543)</f>
        <v>24</v>
      </c>
      <c r="AFT245" s="692">
        <f>SUM(AFT237+道姓班!AFT187+中野班!AFT125+製作班未定!AFT543)</f>
        <v>0</v>
      </c>
      <c r="AFU245" s="692">
        <f>SUM(AFU237+道姓班!AFU187+中野班!AFU125+製作班未定!AFU543)</f>
        <v>39</v>
      </c>
      <c r="AFV245" s="692">
        <f>SUM(AFV237+道姓班!AFV187+中野班!AFV125+製作班未定!AFV543)</f>
        <v>34</v>
      </c>
      <c r="AFW245" s="692">
        <f>SUM(AFW237+道姓班!AFW187+中野班!AFW125+製作班未定!AFW543)</f>
        <v>28</v>
      </c>
      <c r="AFX245" s="692">
        <f>SUM(AFX237+道姓班!AFX187+中野班!AFX125+製作班未定!AFX543)</f>
        <v>20</v>
      </c>
      <c r="AFY245" s="692">
        <f>SUM(AFY237+道姓班!AFY187+中野班!AFY125+製作班未定!AFY543)</f>
        <v>16</v>
      </c>
      <c r="AFZ245" s="692">
        <f>SUM(AFZ237+道姓班!AFZ187+中野班!AFZ125+製作班未定!AFZ543)</f>
        <v>0</v>
      </c>
      <c r="AGA245" s="692">
        <f>SUM(AGA237+道姓班!AGA187+中野班!AGA125+製作班未定!AGA543)</f>
        <v>0</v>
      </c>
      <c r="AGB245" s="692">
        <f>SUM(AGB237+道姓班!AGB187+中野班!AGB125+製作班未定!AGB543)</f>
        <v>0</v>
      </c>
      <c r="AGC245" s="692">
        <f>SUM(AGC237+道姓班!AGC187+中野班!AGC125+製作班未定!AGC543)</f>
        <v>13</v>
      </c>
      <c r="AGD245" s="692">
        <f>SUM(AGD237+道姓班!AGD187+中野班!AGD125+製作班未定!AGD543)</f>
        <v>21</v>
      </c>
      <c r="AGE245" s="692">
        <f>SUM(AGE237+道姓班!AGE187+中野班!AGE125+製作班未定!AGE543)</f>
        <v>55</v>
      </c>
      <c r="AGF245" s="692">
        <f>SUM(AGF237+道姓班!AGF187+中野班!AGF125+製作班未定!AGF543)</f>
        <v>58</v>
      </c>
      <c r="AGG245" s="692">
        <f>SUM(AGG237+道姓班!AGG187+中野班!AGG125+製作班未定!AGG543)</f>
        <v>49</v>
      </c>
      <c r="AGH245" s="692">
        <f>SUM(AGH237+道姓班!AGH187+中野班!AGH125+製作班未定!AGH543)</f>
        <v>0</v>
      </c>
      <c r="AGI245" s="692">
        <f>SUM(AGI237+道姓班!AGI187+中野班!AGI125+製作班未定!AGI543)</f>
        <v>54</v>
      </c>
      <c r="AGJ245" s="692">
        <f>SUM(AGJ237+道姓班!AGJ187+中野班!AGJ125+製作班未定!AGJ543)</f>
        <v>62</v>
      </c>
      <c r="AGK245" s="692">
        <f>SUM(AGK237+道姓班!AGK187+中野班!AGK125+製作班未定!AGK543)</f>
        <v>0</v>
      </c>
      <c r="AGL245" s="692">
        <f>SUM(AGL237+道姓班!AGL187+中野班!AGL125+製作班未定!AGL543)</f>
        <v>52</v>
      </c>
      <c r="AGM245" s="692">
        <f>SUM(AGM237+道姓班!AGM187+中野班!AGM125+製作班未定!AGM543)</f>
        <v>55</v>
      </c>
      <c r="AGN245" s="692">
        <f>SUM(AGN237+道姓班!AGN187+中野班!AGN125+製作班未定!AGN543)</f>
        <v>0</v>
      </c>
      <c r="AGO245" s="692">
        <f>SUM(AGO237+道姓班!AGO187+中野班!AGO125+製作班未定!AGO543)</f>
        <v>0</v>
      </c>
      <c r="AGP245" s="692">
        <f>SUM(AGP237+道姓班!AGP187+中野班!AGP125+製作班未定!AGP543)</f>
        <v>0</v>
      </c>
      <c r="AGQ245" s="692">
        <f>SUM(AGQ237+道姓班!AGQ187+中野班!AGQ125+製作班未定!AGQ543)</f>
        <v>0</v>
      </c>
      <c r="AGR245" s="692">
        <f>SUM(AGR237+道姓班!AGR187+中野班!AGR125+製作班未定!AGR543)</f>
        <v>0</v>
      </c>
      <c r="AGS245" s="692">
        <f>SUM(AGS237+道姓班!AGS187+中野班!AGS125+製作班未定!AGS543)</f>
        <v>68</v>
      </c>
      <c r="AGT245" s="692">
        <f>SUM(AGT237+道姓班!AGT187+中野班!AGT125+製作班未定!AGT543)</f>
        <v>60</v>
      </c>
      <c r="AGU245" s="692">
        <f>SUM(AGU237+道姓班!AGU187+中野班!AGU125+製作班未定!AGU543)</f>
        <v>70</v>
      </c>
      <c r="AGV245" s="692">
        <f>SUM(AGV237+道姓班!AGV187+中野班!AGV125+製作班未定!AGV543)</f>
        <v>0</v>
      </c>
      <c r="AGW245" s="692">
        <f>SUM(AGW237+道姓班!AGW187+中野班!AGW125+製作班未定!AGW543)</f>
        <v>60</v>
      </c>
      <c r="AGX245" s="692">
        <f>SUM(AGX237+道姓班!AGX187+中野班!AGX125+製作班未定!AGX543)</f>
        <v>23</v>
      </c>
      <c r="AGY245" s="692">
        <f>SUM(AGY237+道姓班!AGY187+中野班!AGY125+製作班未定!AGY543)</f>
        <v>23</v>
      </c>
      <c r="AGZ245" s="692">
        <f>SUM(AGZ237+道姓班!AGZ187+中野班!AGZ125+製作班未定!AGZ543)</f>
        <v>29</v>
      </c>
      <c r="AHA245" s="692">
        <f>SUM(AHA237+道姓班!AHA187+中野班!AHA125+製作班未定!AHA543)</f>
        <v>32</v>
      </c>
      <c r="AHB245" s="692">
        <f>SUM(AHB237+道姓班!AHB187+中野班!AHB125+製作班未定!AHB543)</f>
        <v>47</v>
      </c>
      <c r="AHC245" s="692">
        <f>SUM(AHC237+道姓班!AHC187+中野班!AHC125+製作班未定!AHC543)</f>
        <v>0</v>
      </c>
      <c r="AHD245" s="692">
        <f>SUM(AHD237+道姓班!AHD187+中野班!AHD125+製作班未定!AHD543)</f>
        <v>32</v>
      </c>
      <c r="AHE245" s="692">
        <f>SUM(AHE237+道姓班!AHE187+中野班!AHE125+製作班未定!AHE543)</f>
        <v>16</v>
      </c>
      <c r="AHF245" s="692">
        <f>SUM(AHF237+道姓班!AHF187+中野班!AHF125+製作班未定!AHF543)</f>
        <v>16</v>
      </c>
      <c r="AHG245" s="692">
        <f>SUM(AHG237+道姓班!AHG187+中野班!AHG125+製作班未定!AHG543)</f>
        <v>32</v>
      </c>
      <c r="AHH245" s="692">
        <f>SUM(AHH237+道姓班!AHH187+中野班!AHH125+製作班未定!AHH543)</f>
        <v>43</v>
      </c>
      <c r="AHI245" s="692">
        <f>SUM(AHI237+道姓班!AHI187+中野班!AHI125+製作班未定!AHI543)</f>
        <v>0</v>
      </c>
      <c r="AHJ245" s="692">
        <f>SUM(AHJ237+道姓班!AHJ187+中野班!AHJ125+製作班未定!AHJ543)</f>
        <v>0</v>
      </c>
      <c r="AHK245" s="692">
        <f>SUM(AHK237+道姓班!AHK187+中野班!AHK125+製作班未定!AHK543)</f>
        <v>36</v>
      </c>
      <c r="AHL245" s="692">
        <f>SUM(AHL237+道姓班!AHL187+中野班!AHL125+製作班未定!AHL543)</f>
        <v>43</v>
      </c>
      <c r="AHM245" s="692">
        <f>SUM(AHM237+道姓班!AHM187+中野班!AHM125+製作班未定!AHM543)</f>
        <v>30</v>
      </c>
      <c r="AHN245" s="692">
        <f>SUM(AHN237+道姓班!AHN187+中野班!AHN125+製作班未定!AHN543)</f>
        <v>31</v>
      </c>
      <c r="AHO245" s="692">
        <f>SUM(AHO237+道姓班!AHO187+中野班!AHO125+製作班未定!AHO543)</f>
        <v>35</v>
      </c>
      <c r="AHP245" s="692">
        <f>SUM(AHP237+道姓班!AHP187+中野班!AHP125+製作班未定!AHP543)</f>
        <v>0</v>
      </c>
      <c r="AHQ245" s="692">
        <f>SUM(AHQ237+道姓班!AHQ187+中野班!AHQ125+製作班未定!AHQ543)</f>
        <v>0</v>
      </c>
      <c r="AHR245" s="692">
        <f>SUM(AHR237+道姓班!AHR187+中野班!AHR125+製作班未定!AHR543)</f>
        <v>44</v>
      </c>
      <c r="AHS245" s="692">
        <f>SUM(AHS237+道姓班!AHS187+中野班!AHS125+製作班未定!AHS543)</f>
        <v>55</v>
      </c>
      <c r="AHT245" s="692">
        <f>SUM(AHT237+道姓班!AHT187+中野班!AHT125+製作班未定!AHT543)</f>
        <v>53</v>
      </c>
      <c r="AHU245" s="692">
        <f>SUM(AHU237+道姓班!AHU187+中野班!AHU125+製作班未定!AHU543)</f>
        <v>52</v>
      </c>
      <c r="AHV245" s="692">
        <f>SUM(AHV237+道姓班!AHV187+中野班!AHV125+製作班未定!AHV543)</f>
        <v>54</v>
      </c>
      <c r="AHW245" s="692">
        <f>SUM(AHW237+道姓班!AHW187+中野班!AHW125+製作班未定!AHW543)</f>
        <v>0</v>
      </c>
      <c r="AHX245" s="692">
        <f>SUM(AHX237+道姓班!AHX187+中野班!AHX125+製作班未定!AHX543)</f>
        <v>0</v>
      </c>
      <c r="AHY245" s="692">
        <f>SUM(AHY237+道姓班!AHY187+中野班!AHY125+製作班未定!AHY543)</f>
        <v>72</v>
      </c>
      <c r="AHZ245" s="692">
        <f>SUM(AHZ237+道姓班!AHZ187+中野班!AHZ125+製作班未定!AHZ543)</f>
        <v>73</v>
      </c>
      <c r="AIA245" s="692">
        <f>SUM(AIA237+道姓班!AIA187+中野班!AIA125+製作班未定!AIA543)</f>
        <v>64</v>
      </c>
      <c r="AIB245" s="692">
        <f>SUM(AIB237+道姓班!AIB187+中野班!AIB125+製作班未定!AIB543)</f>
        <v>74</v>
      </c>
      <c r="AIC245" s="692">
        <f>SUM(AIC237+道姓班!AIC187+中野班!AIC125+製作班未定!AIC543)</f>
        <v>76</v>
      </c>
      <c r="AID245" s="692">
        <f>SUM(AID237+道姓班!AID187+中野班!AID125+製作班未定!AID543)</f>
        <v>32</v>
      </c>
      <c r="AIE245" s="692">
        <f>SUM(AIE237+道姓班!AIE187+中野班!AIE125+製作班未定!AIE543)</f>
        <v>6</v>
      </c>
      <c r="AIF245" s="692">
        <f>SUM(AIF237+道姓班!AIF187+中野班!AIF125+製作班未定!AIF543)</f>
        <v>86</v>
      </c>
      <c r="AIG245" s="692">
        <f>SUM(AIG237+道姓班!AIG187+中野班!AIG125+製作班未定!AIG543)</f>
        <v>88</v>
      </c>
      <c r="AIH245" s="692">
        <f>SUM(AIH237+道姓班!AIH187+中野班!AIH125+製作班未定!AIH543)</f>
        <v>72</v>
      </c>
      <c r="AII245" s="692">
        <f>SUM(AII237+道姓班!AII187+中野班!AII125+製作班未定!AII543)</f>
        <v>90</v>
      </c>
      <c r="AIJ245" s="692">
        <f>SUM(AIJ237+道姓班!AIJ187+中野班!AIJ125+製作班未定!AIJ543)</f>
        <v>88</v>
      </c>
      <c r="AIK245" s="692">
        <f>SUM(AIK237+道姓班!AIK187+中野班!AIK125+製作班未定!AIK543)</f>
        <v>46</v>
      </c>
      <c r="AIL245" s="692">
        <f>SUM(AIL237+道姓班!AIL187+中野班!AIL125+製作班未定!AIL543)</f>
        <v>0</v>
      </c>
      <c r="AIM245" s="692">
        <f>SUM(AIM237+道姓班!AIM187+中野班!AIM125+製作班未定!AIM543)</f>
        <v>80</v>
      </c>
      <c r="AIN245" s="692">
        <f>SUM(AIN237+道姓班!AIN187+中野班!AIN125+製作班未定!AIN543)</f>
        <v>88</v>
      </c>
      <c r="AIO245" s="692">
        <f>SUM(AIO237+道姓班!AIO187+中野班!AIO125+製作班未定!AIO543)</f>
        <v>72</v>
      </c>
      <c r="AIP245" s="692">
        <f>SUM(AIP237+道姓班!AIP187+中野班!AIP125+製作班未定!AIP543)</f>
        <v>90</v>
      </c>
      <c r="AIQ245" s="692">
        <f>SUM(AIQ237+道姓班!AIQ187+中野班!AIQ125+製作班未定!AIQ543)</f>
        <v>75</v>
      </c>
      <c r="AIR245" s="692">
        <f>SUM(AIR237+道姓班!AIR187+中野班!AIR125+製作班未定!AIR543)</f>
        <v>40</v>
      </c>
      <c r="AIS245" s="692">
        <f>SUM(AIS237+道姓班!AIS187+中野班!AIS125+製作班未定!AIS543)</f>
        <v>0</v>
      </c>
      <c r="AIT245" s="692">
        <f>SUM(AIT237+道姓班!AIT187+中野班!AIT125+製作班未定!AIT543)</f>
        <v>78</v>
      </c>
      <c r="AIU245" s="692">
        <f>SUM(AIU237+道姓班!AIU187+中野班!AIU125+製作班未定!AIU543)</f>
        <v>58</v>
      </c>
      <c r="AIV245" s="692">
        <f>SUM(AIV237+道姓班!AIV187+中野班!AIV125+製作班未定!AIV543)</f>
        <v>78.782272802145826</v>
      </c>
      <c r="AIW245" s="694">
        <f>SUM(AIW237+道姓班!AIW187+中野班!AIW125+製作班未定!AIW543)</f>
        <v>72.260113804828123</v>
      </c>
      <c r="AIX245" s="692">
        <f>SUM(AIX237+道姓班!AIX187+中野班!AIX125+製作班未定!AIX543)</f>
        <v>65.260113804828123</v>
      </c>
      <c r="AIY245" s="692">
        <f>SUM(AIY237+道姓班!AIY187+中野班!AIY125+製作班未定!AIY543)</f>
        <v>0</v>
      </c>
      <c r="AIZ245" s="692">
        <f>SUM(AIZ237+道姓班!AIZ187+中野班!AIZ125+製作班未定!AIZ543)</f>
        <v>0</v>
      </c>
      <c r="AJA245" s="692">
        <f>SUM(AJA237+道姓班!AJA187+中野班!AJA125+製作班未定!AJA543)</f>
        <v>40.260113804828123</v>
      </c>
      <c r="AJB245" s="692">
        <f>SUM(AJB237+道姓班!AJB187+中野班!AJB125+製作班未定!AJB543)</f>
        <v>44.260113804828123</v>
      </c>
      <c r="AJC245" s="692">
        <f>SUM(AJC237+道姓班!AJC187+中野班!AJC125+製作班未定!AJC543)</f>
        <v>58</v>
      </c>
      <c r="AJD245" s="692">
        <f>SUM(AJD237+道姓班!AJD187+中野班!AJD125+製作班未定!AJD543)</f>
        <v>53</v>
      </c>
      <c r="AJE245" s="692">
        <f>SUM(AJE237+道姓班!AJE187+中野班!AJE125+製作班未定!AJE543)</f>
        <v>54</v>
      </c>
      <c r="AJF245" s="692">
        <f>SUM(AJF237+道姓班!AJF187+中野班!AJF125+製作班未定!AJF543)</f>
        <v>57.365675563636366</v>
      </c>
      <c r="AJG245" s="692">
        <f>SUM(AJG237+道姓班!AJG187+中野班!AJG125+製作班未定!AJG543)</f>
        <v>0</v>
      </c>
      <c r="AJH245" s="692">
        <f>SUM(AJH237+道姓班!AJH187+中野班!AJH125+製作班未定!AJH543)</f>
        <v>35</v>
      </c>
      <c r="AJI245" s="692">
        <f>SUM(AJI237+道姓班!AJI187+中野班!AJI125+製作班未定!AJI543)</f>
        <v>10</v>
      </c>
      <c r="AJJ245" s="692">
        <f>SUM(AJJ237+道姓班!AJJ187+中野班!AJJ125+製作班未定!AJJ543)</f>
        <v>9.5727700181818189</v>
      </c>
      <c r="AJK245" s="692">
        <f>SUM(AJK237+道姓班!AJK187+中野班!AJK125+製作班未定!AJK543)</f>
        <v>9.5727700181818189</v>
      </c>
      <c r="AJL245" s="692">
        <f>SUM(AJL237+道姓班!AJL187+中野班!AJL125+製作班未定!AJL543)</f>
        <v>37.572770018181821</v>
      </c>
      <c r="AJM245" s="692">
        <f>SUM(AJM237+道姓班!AJM187+中野班!AJM125+製作班未定!AJM543)</f>
        <v>0</v>
      </c>
      <c r="AJN245" s="692">
        <f>SUM(AJN237+道姓班!AJN187+中野班!AJN125+製作班未定!AJN543)</f>
        <v>0</v>
      </c>
      <c r="AJO245" s="692">
        <f>SUM(AJO237+道姓班!AJO187+中野班!AJO125+製作班未定!AJO543)</f>
        <v>0</v>
      </c>
      <c r="AJP245" s="692">
        <f>SUM(AJP237+道姓班!AJP187+中野班!AJP125+製作班未定!AJP543)</f>
        <v>49.572770018181821</v>
      </c>
      <c r="AJQ245" s="692">
        <f>SUM(AJQ237+道姓班!AJQ187+中野班!AJQ125+製作班未定!AJQ543)</f>
        <v>61.454477840655301</v>
      </c>
      <c r="AJR245" s="692">
        <f>SUM(AJR237+道姓班!AJR187+中野班!AJR125+製作班未定!AJR543)</f>
        <v>43.572770018181821</v>
      </c>
      <c r="AJS245" s="692">
        <f>SUM(AJS237+道姓班!AJS187+中野班!AJS125+製作班未定!AJS543)</f>
        <v>47.572770018181821</v>
      </c>
      <c r="AJT245" s="692">
        <f>SUM(AJT237+道姓班!AJT187+中野班!AJT125+製作班未定!AJT543)</f>
        <v>16</v>
      </c>
      <c r="AJU245" s="692">
        <f>SUM(AJU237+道姓班!AJU187+中野班!AJU125+製作班未定!AJU543)</f>
        <v>16</v>
      </c>
      <c r="AJV245" s="692">
        <f>SUM(AJV237+道姓班!AJV187+中野班!AJV125+製作班未定!AJV543)</f>
        <v>14.731351127272728</v>
      </c>
      <c r="AJW245" s="692">
        <f>SUM(AJW237+道姓班!AJW187+中野班!AJW125+製作班未定!AJW543)</f>
        <v>35.889932236363634</v>
      </c>
      <c r="AJX245" s="692">
        <f>SUM(AJX237+道姓班!AJX187+中野班!AJX125+製作班未定!AJX543)</f>
        <v>44.367773239045931</v>
      </c>
      <c r="AJY245" s="692">
        <f>SUM(AJY237+道姓班!AJY187+中野班!AJY125+製作班未定!AJY543)</f>
        <v>30</v>
      </c>
      <c r="AJZ245" s="692">
        <f>SUM(AJZ237+道姓班!AJZ187+中野班!AJZ125+製作班未定!AJZ543)</f>
        <v>24</v>
      </c>
      <c r="AKA245" s="692">
        <f>SUM(AKA237+道姓班!AKA187+中野班!AKA125+製作班未定!AKA543)</f>
        <v>16</v>
      </c>
      <c r="AKB245" s="692">
        <f>SUM(AKB237+道姓班!AKB187+中野班!AKB125+製作班未定!AKB543)</f>
        <v>0</v>
      </c>
      <c r="AKC245" s="692">
        <f>SUM(AKC237+道姓班!AKC187+中野班!AKC125+製作班未定!AKC543)</f>
        <v>8</v>
      </c>
      <c r="AKD245" s="692">
        <f>SUM(AKD237+道姓班!AKD187+中野班!AKD125+製作班未定!AKD543)</f>
        <v>8</v>
      </c>
      <c r="AKE245" s="692">
        <f>SUM(AKE237+道姓班!AKE187+中野班!AKE125+製作班未定!AKE543)</f>
        <v>32</v>
      </c>
      <c r="AKF245" s="692">
        <f>SUM(AKF237+道姓班!AKF187+中野班!AKF125+製作班未定!AKF543)</f>
        <v>54.731351127272731</v>
      </c>
      <c r="AKG245" s="692">
        <f>SUM(AKG237+道姓班!AKG187+中野班!AKG125+製作班未定!AKG543)</f>
        <v>52.207094454545455</v>
      </c>
      <c r="AKH245" s="692">
        <f>SUM(AKH237+道姓班!AKH187+中野班!AKH125+製作班未定!AKH543)</f>
        <v>40</v>
      </c>
      <c r="AKI245" s="692">
        <f>SUM(AKI237+道姓班!AKI187+中野班!AKI125+製作班未定!AKI543)</f>
        <v>0</v>
      </c>
      <c r="AKJ245" s="692">
        <f>SUM(AKJ237+道姓班!AKJ187+中野班!AKJ125+製作班未定!AKJ543)</f>
        <v>52.244975833333335</v>
      </c>
      <c r="AKK245" s="692">
        <f>SUM(AKK237+道姓班!AKK187+中野班!AKK125+製作班未定!AKK543)</f>
        <v>0</v>
      </c>
      <c r="AKL245" s="692">
        <f>SUM(AKL237+道姓班!AKL187+中野班!AKL125+製作班未定!AKL543)</f>
        <v>0</v>
      </c>
      <c r="AKM245" s="692">
        <f>SUM(AKM237+道姓班!AKM187+中野班!AKM125+製作班未定!AKM543)</f>
        <v>0</v>
      </c>
      <c r="AKN245" s="692">
        <f>SUM(AKN237+道姓班!AKN187+中野班!AKN125+製作班未定!AKN543)</f>
        <v>0</v>
      </c>
      <c r="AKO245" s="692">
        <f>SUM(AKO237+道姓班!AKO187+中野班!AKO125+製作班未定!AKO543)</f>
        <v>0</v>
      </c>
      <c r="AKP245" s="692">
        <f>SUM(AKP237+道姓班!AKP187+中野班!AKP125+製作班未定!AKP543)</f>
        <v>0</v>
      </c>
      <c r="AKQ245" s="692">
        <f>SUM(AKQ237+道姓班!AKQ187+中野班!AKQ125+製作班未定!AKQ543)</f>
        <v>64</v>
      </c>
      <c r="AKR245" s="692">
        <f>SUM(AKR237+道姓班!AKR187+中野班!AKR125+製作班未定!AKR543)</f>
        <v>56</v>
      </c>
      <c r="AKS245" s="692">
        <f>SUM(AKS237+道姓班!AKS187+中野班!AKS125+製作班未定!AKS543)</f>
        <v>56</v>
      </c>
      <c r="AKT245" s="692">
        <f>SUM(AKT237+道姓班!AKT187+中野班!AKT125+製作班未定!AKT543)</f>
        <v>68</v>
      </c>
      <c r="AKU245" s="692">
        <f>SUM(AKU237+道姓班!AKU187+中野班!AKU125+製作班未定!AKU543)</f>
        <v>63</v>
      </c>
      <c r="AKV245" s="692">
        <f>SUM(AKV237+道姓班!AKV187+中野班!AKV125+製作班未定!AKV543)</f>
        <v>0</v>
      </c>
      <c r="AKW245" s="692">
        <f>SUM(AKW237+道姓班!AKW187+中野班!AKW125+製作班未定!AKW543)</f>
        <v>0</v>
      </c>
      <c r="AKX245" s="692">
        <f>SUM(AKX237+道姓班!AKX187+中野班!AKX125+製作班未定!AKX543)</f>
        <v>82</v>
      </c>
      <c r="AKY245" s="692">
        <f>SUM(AKY237+道姓班!AKY187+中野班!AKY125+製作班未定!AKY543)</f>
        <v>90</v>
      </c>
      <c r="AKZ245" s="692">
        <f>SUM(AKZ237+道姓班!AKZ187+中野班!AKZ125+製作班未定!AKZ543)</f>
        <v>76</v>
      </c>
      <c r="ALA245" s="692">
        <f>SUM(ALA237+道姓班!ALA187+中野班!ALA125+製作班未定!ALA543)</f>
        <v>75.067583982521342</v>
      </c>
      <c r="ALB245" s="692">
        <f>SUM(ALB237+道姓班!ALB187+中野班!ALB125+製作班未定!ALB543)</f>
        <v>74</v>
      </c>
      <c r="ALC245" s="692">
        <f>SUM(ALC237+道姓班!ALC187+中野班!ALC125+製作班未定!ALC543)</f>
        <v>6</v>
      </c>
      <c r="ALD245" s="692">
        <f>SUM(ALD237+道姓班!ALD187+中野班!ALD125+製作班未定!ALD543)</f>
        <v>0</v>
      </c>
      <c r="ALE245" s="692">
        <f>SUM(ALE237+道姓班!ALE187+中野班!ALE125+製作班未定!ALE543)</f>
        <v>53.428707708333334</v>
      </c>
      <c r="ALF245" s="692">
        <f>SUM(ALF237+道姓班!ALF187+中野班!ALF125+製作班未定!ALF543)</f>
        <v>68</v>
      </c>
      <c r="ALG245" s="692">
        <f>SUM(ALG237+道姓班!ALG187+中野班!ALG125+製作班未定!ALG543)</f>
        <v>58</v>
      </c>
      <c r="ALH245" s="692">
        <f>SUM(ALH237+道姓班!ALH187+中野班!ALH125+製作班未定!ALH543)</f>
        <v>56</v>
      </c>
      <c r="ALI245" s="692">
        <f>SUM(ALI237+道姓班!ALI187+中野班!ALI125+製作班未定!ALI543)</f>
        <v>71.902063960673004</v>
      </c>
      <c r="ALJ245" s="692">
        <f>SUM(ALJ237+道姓班!ALJ187+中野班!ALJ125+製作班未定!ALJ543)</f>
        <v>24</v>
      </c>
      <c r="ALK245" s="692">
        <f>SUM(ALK237+道姓班!ALK187+中野班!ALK125+製作班未定!ALK543)</f>
        <v>0</v>
      </c>
      <c r="ALL245" s="692">
        <f>SUM(ALL237+道姓班!ALL187+中野班!ALL125+製作班未定!ALL543)</f>
        <v>67.597844662675669</v>
      </c>
      <c r="ALM245" s="692">
        <f>SUM(ALM237+道姓班!ALM187+中野班!ALM125+製作班未定!ALM543)</f>
        <v>77.902063960673004</v>
      </c>
      <c r="ALN245" s="692">
        <f>SUM(ALN237+道姓班!ALN187+中野班!ALN125+製作班未定!ALN543)</f>
        <v>69.902063960673004</v>
      </c>
      <c r="ALO245" s="692">
        <f>SUM(ALO237+道姓班!ALO187+中野班!ALO125+製作班未定!ALO543)</f>
        <v>74.368271969412334</v>
      </c>
      <c r="ALP245" s="692">
        <f>SUM(ALP237+道姓班!ALP187+中野班!ALP125+製作班未定!ALP543)</f>
        <v>60</v>
      </c>
      <c r="ALQ245" s="692">
        <f>SUM(ALQ237+道姓班!ALQ187+中野班!ALQ125+製作班未定!ALQ543)</f>
        <v>0</v>
      </c>
      <c r="ALR245" s="692">
        <f>SUM(ALR237+道姓班!ALR187+中野班!ALR125+製作班未定!ALR543)</f>
        <v>20</v>
      </c>
      <c r="ALS245" s="692">
        <f>SUM(ALS237+道姓班!ALS187+中野班!ALS125+製作班未定!ALS543)</f>
        <v>50</v>
      </c>
      <c r="ALT245" s="692">
        <f>SUM(ALT237+道姓班!ALT187+中野班!ALT125+製作班未定!ALT543)</f>
        <v>42.135167965042669</v>
      </c>
      <c r="ALU245" s="692">
        <f>SUM(ALU237+道姓班!ALU187+中野班!ALU125+製作班未定!ALU543)</f>
        <v>40.368271969412334</v>
      </c>
      <c r="ALV245" s="692">
        <f>SUM(ALV237+道姓班!ALV187+中野班!ALV125+製作班未定!ALV543)</f>
        <v>40.368271969412334</v>
      </c>
      <c r="ALW245" s="692">
        <f>SUM(ALW237+道姓班!ALW187+中野班!ALW125+製作班未定!ALW543)</f>
        <v>28</v>
      </c>
      <c r="ALX245" s="692">
        <f>SUM(ALX237+道姓班!ALX187+中野班!ALX125+製作班未定!ALX543)</f>
        <v>0</v>
      </c>
      <c r="ALY245" s="692">
        <f>SUM(ALY237+道姓班!ALY187+中野班!ALY125+製作班未定!ALY543)</f>
        <v>0</v>
      </c>
      <c r="ALZ245" s="692">
        <f>SUM(ALZ237+道姓班!ALZ187+中野班!ALZ125+製作班未定!ALZ543)</f>
        <v>0</v>
      </c>
      <c r="AMA245" s="692">
        <f>SUM(AMA237+道姓班!AMA187+中野班!AMA125+製作班未定!AMA543)</f>
        <v>0</v>
      </c>
      <c r="AMB245" s="692">
        <f>SUM(AMB237+道姓班!AMB187+中野班!AMB125+製作班未定!AMB543)</f>
        <v>0</v>
      </c>
      <c r="AMC245" s="692">
        <f>SUM(AMC237+道姓班!AMC187+中野班!AMC125+製作班未定!AMC543)</f>
        <v>28</v>
      </c>
      <c r="AMD245" s="692">
        <f>SUM(AMD237+道姓班!AMD187+中野班!AMD125+製作班未定!AMD543)</f>
        <v>28</v>
      </c>
      <c r="AME245" s="692">
        <f>SUM(AME237+道姓班!AME187+中野班!AME125+製作班未定!AME543)</f>
        <v>8</v>
      </c>
      <c r="AMF245" s="692">
        <f>SUM(AMF237+道姓班!AMF187+中野班!AMF125+製作班未定!AMF543)</f>
        <v>0</v>
      </c>
      <c r="AMG245" s="692">
        <f>SUM(AMG237+道姓班!AMG187+中野班!AMG125+製作班未定!AMG543)</f>
        <v>8</v>
      </c>
      <c r="AMH245" s="692">
        <f>SUM(AMH237+道姓班!AMH187+中野班!AMH125+製作班未定!AMH543)</f>
        <v>24.445610815135137</v>
      </c>
      <c r="AMI245" s="692">
        <f>SUM(AMI237+道姓班!AMI187+中野班!AMI125+製作班未定!AMI543)</f>
        <v>46.135167965042669</v>
      </c>
      <c r="AMJ245" s="692">
        <f>SUM(AMJ237+道姓班!AMJ187+中野班!AMJ125+製作班未定!AMJ543)</f>
        <v>32</v>
      </c>
      <c r="AMK245" s="692">
        <f>SUM(AMK237+道姓班!AMK187+中野班!AMK125+製作班未定!AMK543)</f>
        <v>32</v>
      </c>
      <c r="AML245" s="692">
        <f>SUM(AML237+道姓班!AML187+中野班!AML125+製作班未定!AML543)</f>
        <v>23.391561404005333</v>
      </c>
      <c r="AMM245" s="692">
        <f>SUM(AMM237+道姓班!AMM187+中野班!AMM125+製作班未定!AMM543)</f>
        <v>24.059165211395097</v>
      </c>
      <c r="AMN245" s="692">
        <f>SUM(AMN237+道姓班!AMN187+中野班!AMN125+製作班未定!AMN543)</f>
        <v>71.619725877503328</v>
      </c>
      <c r="AMO245" s="692">
        <f>SUM(AMO237+道姓班!AMO187+中野班!AMO125+製作班未定!AMO543)</f>
        <v>57</v>
      </c>
      <c r="AMP245" s="692">
        <f>SUM(AMP237+道姓班!AMP187+中野班!AMP125+製作班未定!AMP543)</f>
        <v>57</v>
      </c>
      <c r="AMQ245" s="692">
        <f>SUM(AMQ237+道姓班!AMQ187+中野班!AMQ125+製作班未定!AMQ543)</f>
        <v>49</v>
      </c>
      <c r="AMR245" s="692">
        <f>SUM(AMR237+道姓班!AMR187+中野班!AMR125+製作班未定!AMR543)</f>
        <v>24</v>
      </c>
      <c r="AMS245" s="692">
        <f>SUM(AMS237+道姓班!AMS187+中野班!AMS125+製作班未定!AMS543)</f>
        <v>25</v>
      </c>
      <c r="AMT245" s="692">
        <f>SUM(AMT237+道姓班!AMT187+中野班!AMT125+製作班未定!AMT543)</f>
        <v>0</v>
      </c>
      <c r="AMU245" s="692">
        <f>SUM(AMU237+道姓班!AMU187+中野班!AMU125+製作班未定!AMU543)</f>
        <v>25</v>
      </c>
      <c r="AMV245" s="692">
        <f>SUM(AMV237+道姓班!AMV187+中野班!AMV125+製作班未定!AMV543)</f>
        <v>49</v>
      </c>
      <c r="AMW245" s="692">
        <f>SUM(AMW237+道姓班!AMW187+中野班!AMW125+製作班未定!AMW543)</f>
        <v>49</v>
      </c>
      <c r="AMX245" s="692">
        <f>SUM(AMX237+道姓班!AMX187+中野班!AMX125+製作班未定!AMX543)</f>
        <v>49</v>
      </c>
      <c r="AMY245" s="692">
        <f>SUM(AMY237+道姓班!AMY187+中野班!AMY125+製作班未定!AMY543)</f>
        <v>49</v>
      </c>
      <c r="AMZ245" s="692">
        <f>SUM(AMZ237+道姓班!AMZ187+中野班!AMZ125+製作班未定!AMZ543)</f>
        <v>49</v>
      </c>
      <c r="ANA245" s="692">
        <f>SUM(ANA237+道姓班!ANA187+中野班!ANA125+製作班未定!ANA543)</f>
        <v>0</v>
      </c>
      <c r="ANB245" s="692">
        <f>SUM(ANB237+道姓班!ANB187+中野班!ANB125+製作班未定!ANB543)</f>
        <v>24</v>
      </c>
      <c r="ANC245" s="692">
        <f>SUM(ANC237+道姓班!ANC187+中野班!ANC125+製作班未定!ANC543)</f>
        <v>49</v>
      </c>
      <c r="AND245" s="692">
        <f>SUM(AND237+道姓班!AND187+中野班!AND125+製作班未定!AND543)</f>
        <v>41</v>
      </c>
      <c r="ANE245" s="692">
        <f>SUM(ANE237+道姓班!ANE187+中野班!ANE125+製作班未定!ANE543)</f>
        <v>0</v>
      </c>
      <c r="ANF245" s="692">
        <f>SUM(ANF237+道姓班!ANF187+中野班!ANF125+製作班未定!ANF543)</f>
        <v>0</v>
      </c>
      <c r="ANG245" s="692">
        <f>SUM(ANG237+道姓班!ANG187+中野班!ANG125+製作班未定!ANG543)</f>
        <v>10</v>
      </c>
      <c r="ANH245" s="692">
        <f>SUM(ANH237+道姓班!ANH187+中野班!ANH125+製作班未定!ANH543)</f>
        <v>0</v>
      </c>
      <c r="ANI245" s="692">
        <f>SUM(ANI237+道姓班!ANI187+中野班!ANI125+製作班未定!ANI543)</f>
        <v>10</v>
      </c>
      <c r="ANJ245" s="692">
        <f>SUM(ANJ237+道姓班!ANJ187+中野班!ANJ125+製作班未定!ANJ543)</f>
        <v>40</v>
      </c>
      <c r="ANK245" s="692">
        <f>SUM(ANK237+道姓班!ANK187+中野班!ANK125+製作班未定!ANK543)</f>
        <v>40</v>
      </c>
      <c r="ANL245" s="692">
        <f>SUM(ANL237+道姓班!ANL187+中野班!ANL125+製作班未定!ANL543)</f>
        <v>32</v>
      </c>
      <c r="ANM245" s="692">
        <f>SUM(ANM237+道姓班!ANM187+中野班!ANM125+製作班未定!ANM543)</f>
        <v>32</v>
      </c>
      <c r="ANN245" s="692">
        <f>SUM(ANN237+道姓班!ANN187+中野班!ANN125+製作班未定!ANN543)</f>
        <v>0</v>
      </c>
      <c r="ANO245" s="692">
        <f>SUM(ANO237+道姓班!ANO187+中野班!ANO125+製作班未定!ANO543)</f>
        <v>0</v>
      </c>
      <c r="ANP245" s="692">
        <f>SUM(ANP237+道姓班!ANP187+中野班!ANP125+製作班未定!ANP543)</f>
        <v>24</v>
      </c>
      <c r="ANQ245" s="692">
        <f>SUM(ANQ237+道姓班!ANQ187+中野班!ANQ125+製作班未定!ANQ543)</f>
        <v>17.072966130000001</v>
      </c>
      <c r="ANR245" s="692">
        <f>SUM(ANR237+道姓班!ANR187+中野班!ANR125+製作班未定!ANR543)</f>
        <v>62.414173792499994</v>
      </c>
      <c r="ANS245" s="692">
        <f>SUM(ANS237+道姓班!ANS187+中野班!ANS125+製作班未定!ANS543)</f>
        <v>62.414173792499994</v>
      </c>
      <c r="ANT245" s="692">
        <f>SUM(ANT237+道姓班!ANT187+中野班!ANT125+製作班未定!ANT543)</f>
        <v>70.414173792499994</v>
      </c>
      <c r="ANU245" s="692">
        <f>SUM(ANU237+道姓班!ANU187+中野班!ANU125+製作班未定!ANU543)</f>
        <v>46.414173792500002</v>
      </c>
      <c r="ANV245" s="692">
        <f>SUM(ANV237+道姓班!ANV187+中野班!ANV125+製作班未定!ANV543)</f>
        <v>8</v>
      </c>
      <c r="ANW245" s="692">
        <f>SUM(ANW237+道姓班!ANW187+中野班!ANW125+製作班未定!ANW543)</f>
        <v>45.580768512500001</v>
      </c>
      <c r="ANX245" s="692">
        <f>SUM(ANX237+道姓班!ANX187+中野班!ANX125+製作班未定!ANX543)</f>
        <v>57.757910302500008</v>
      </c>
      <c r="ANY245" s="692">
        <f>SUM(ANY237+道姓班!ANY187+中野班!ANY125+製作班未定!ANY543)</f>
        <v>62.414173792499994</v>
      </c>
      <c r="ANZ245" s="692">
        <f>SUM(ANZ237+道姓班!ANZ187+中野班!ANZ125+製作班未定!ANZ543)</f>
        <v>44.474064005000002</v>
      </c>
      <c r="AOA245" s="692">
        <f>SUM(AOA237+道姓班!AOA187+中野班!AOA125+製作班未定!AOA543)</f>
        <v>48.205822472500003</v>
      </c>
      <c r="AOB245" s="692">
        <f>SUM(AOB237+道姓班!AOB187+中野班!AOB125+製作班未定!AOB543)</f>
        <v>45.877690727500003</v>
      </c>
      <c r="AOC245" s="692">
        <f>SUM(AOC237+道姓班!AOC187+中野班!AOC125+製作班未定!AOC543)</f>
        <v>32.296922215000002</v>
      </c>
      <c r="AOD245" s="692">
        <f>SUM(AOD237+道姓班!AOD187+中野班!AOD125+製作班未定!AOD543)</f>
        <v>16</v>
      </c>
      <c r="AOE245" s="692">
        <f>SUM(AOE237+道姓班!AOE187+中野班!AOE125+製作班未定!AOE543)</f>
        <v>16</v>
      </c>
      <c r="AOF245" s="692">
        <f>SUM(AOF237+道姓班!AOF187+中野班!AOF125+製作班未定!AOF543)</f>
        <v>16</v>
      </c>
      <c r="AOG245" s="692">
        <f>SUM(AOG237+道姓班!AOG187+中野班!AOG125+製作班未定!AOG543)</f>
        <v>32</v>
      </c>
      <c r="AOH245" s="692">
        <f>SUM(AOH237+道姓班!AOH187+中野班!AOH125+製作班未定!AOH543)</f>
        <v>24</v>
      </c>
      <c r="AOI245" s="692">
        <f>SUM(AOI237+道姓班!AOI187+中野班!AOI125+製作班未定!AOI543)</f>
        <v>8</v>
      </c>
      <c r="AOJ245" s="692">
        <f>SUM(AOJ237+道姓班!AOJ187+中野班!AOJ125+製作班未定!AOJ543)</f>
        <v>26.625053959999999</v>
      </c>
      <c r="AOK245" s="692">
        <f>SUM(AOK237+道姓班!AOK187+中野班!AOK125+製作班未定!AOK543)</f>
        <v>35.161537025000001</v>
      </c>
      <c r="AOL245" s="692">
        <f>SUM(AOL237+道姓班!AOL187+中野班!AOL125+製作班未定!AOL543)</f>
        <v>38.091679012500002</v>
      </c>
      <c r="AOM245" s="692">
        <f>SUM(AOM237+道姓班!AOM187+中野班!AOM125+製作班未定!AOM543)</f>
        <v>45.880042668750001</v>
      </c>
      <c r="AON245" s="692">
        <f>SUM(AON237+道姓班!AON187+中野班!AON125+製作班未定!AON543)</f>
        <v>53.880042668750001</v>
      </c>
      <c r="AOO245" s="692">
        <f>SUM(AOO237+道姓班!AOO187+中野班!AOO125+製作班未定!AOO543)</f>
        <v>53.880042668750001</v>
      </c>
      <c r="AOP245" s="692">
        <f>SUM(AOP237+道姓班!AOP187+中野班!AOP125+製作班未定!AOP543)</f>
        <v>53.880042668750001</v>
      </c>
      <c r="AOQ245" s="692">
        <f>SUM(AOQ237+道姓班!AOQ187+中野班!AOQ125+製作班未定!AOQ543)</f>
        <v>8</v>
      </c>
      <c r="AOR245" s="692">
        <f>SUM(AOR237+道姓班!AOR187+中野班!AOR125+製作班未定!AOR543)</f>
        <v>43.684477631250004</v>
      </c>
      <c r="AOS245" s="692">
        <f>SUM(AOS237+道姓班!AOS187+中野班!AOS125+製作班未定!AOS543)</f>
        <v>45.880042668750001</v>
      </c>
      <c r="AOT245" s="692">
        <f>SUM(AOT237+道姓班!AOT187+中野班!AOT125+製作班未定!AOT543)</f>
        <v>45.880042668750001</v>
      </c>
      <c r="AOU245" s="692">
        <f>SUM(AOU237+道姓班!AOU187+中野班!AOU125+製作班未定!AOU543)</f>
        <v>40.782260149999999</v>
      </c>
      <c r="AOV245" s="692">
        <f>SUM(AOV237+道姓班!AOV187+中野班!AOV125+製作班未定!AOV543)</f>
        <v>35.684477631250004</v>
      </c>
      <c r="AOW245" s="692">
        <f>SUM(AOW237+道姓班!AOW187+中野班!AOW125+製作班未定!AOW543)</f>
        <v>35.684477631250004</v>
      </c>
      <c r="AOX245" s="692">
        <f>SUM(AOX237+道姓班!AOX187+中野班!AOX125+製作班未定!AOX543)</f>
        <v>8</v>
      </c>
      <c r="AOY245" s="692">
        <f>SUM(AOY237+道姓班!AOY187+中野班!AOY125+製作班未定!AOY543)</f>
        <v>16</v>
      </c>
      <c r="AOZ245" s="692">
        <f>SUM(AOZ237+道姓班!AOZ187+中野班!AOZ125+製作班未定!AOZ543)</f>
        <v>16</v>
      </c>
      <c r="APA245" s="692">
        <f>SUM(APA237+道姓班!APA187+中野班!APA125+製作班未定!APA543)</f>
        <v>8</v>
      </c>
      <c r="APB245" s="692">
        <f>SUM(APB237+道姓班!APB187+中野班!APB125+製作班未定!APB543)</f>
        <v>16</v>
      </c>
      <c r="APC245" s="692">
        <f>SUM(APC237+道姓班!APC187+中野班!APC125+製作班未定!APC543)</f>
        <v>16</v>
      </c>
      <c r="APD245" s="692">
        <f>SUM(APD237+道姓班!APD187+中野班!APD125+製作班未定!APD543)</f>
        <v>8</v>
      </c>
      <c r="APE245" s="692">
        <f>SUM(APE237+道姓班!APE187+中野班!APE125+製作班未定!APE543)</f>
        <v>8</v>
      </c>
      <c r="APF245" s="692">
        <f>SUM(APF237+道姓班!APF187+中野班!APF125+製作班未定!APF543)</f>
        <v>48.782260149999999</v>
      </c>
      <c r="APG245" s="692">
        <f>SUM(APG237+道姓班!APG187+中野班!APG125+製作班未定!APG543)</f>
        <v>34.801439573750002</v>
      </c>
      <c r="APH245" s="692">
        <f>SUM(APH237+道姓班!APH187+中野班!APH125+製作班未定!APH543)</f>
        <v>20.953185704999999</v>
      </c>
      <c r="API245" s="692">
        <f>SUM(API237+道姓班!API187+中野班!API125+製作班未定!API543)</f>
        <v>28.953185704999999</v>
      </c>
      <c r="APJ245" s="692">
        <f>SUM(APJ237+道姓班!APJ187+中野班!APJ125+製作班未定!APJ543)</f>
        <v>28.953185704999999</v>
      </c>
      <c r="APK245" s="692">
        <f>SUM(APK237+道姓班!APK187+中野班!APK125+製作班未定!APK543)</f>
        <v>38.265712684999997</v>
      </c>
      <c r="APL245" s="692">
        <f>SUM(APL237+道姓班!APL187+中野班!APL125+製作班未定!APL543)</f>
        <v>9.3125269799999995</v>
      </c>
      <c r="APM245" s="692">
        <f>SUM(APM237+道姓班!APM187+中野班!APM125+製作班未定!APM543)</f>
        <v>9.3125269799999995</v>
      </c>
      <c r="APN245" s="692">
        <f>SUM(APN237+道姓班!APN187+中野班!APN125+製作班未定!APN543)</f>
        <v>25.609449195000003</v>
      </c>
      <c r="APO245" s="692">
        <f>SUM(APO237+道姓班!APO187+中野班!APO125+製作班未定!APO543)</f>
        <v>30.265712684999997</v>
      </c>
      <c r="APP245" s="692">
        <f>SUM(APP237+道姓班!APP187+中野班!APP125+製作班未定!APP543)</f>
        <v>20.953185704999999</v>
      </c>
      <c r="APQ245" s="692">
        <f>SUM(APQ237+道姓班!APQ187+中野班!APQ125+製作班未定!APQ543)</f>
        <v>18.625053959999999</v>
      </c>
      <c r="APR245" s="692">
        <f>SUM(APR237+道姓班!APR187+中野班!APR125+製作班未定!APR543)</f>
        <v>16.296922215000002</v>
      </c>
      <c r="APS245" s="692">
        <f>SUM(APS237+道姓班!APS187+中野班!APS125+製作班未定!APS543)</f>
        <v>16.296922215000002</v>
      </c>
      <c r="APT245" s="692">
        <f>SUM(APT237+道姓班!APT187+中野班!APT125+製作班未定!APT543)</f>
        <v>0</v>
      </c>
      <c r="APU245" s="692">
        <f>SUM(APU237+道姓班!APU187+中野班!APU125+製作班未定!APU543)</f>
        <v>8</v>
      </c>
      <c r="APV245" s="692">
        <f>SUM(APV237+道姓班!APV187+中野班!APV125+製作班未定!APV543)</f>
        <v>8</v>
      </c>
      <c r="APW245" s="692">
        <f>SUM(APW237+道姓班!APW187+中野班!APW125+製作班未定!APW543)</f>
        <v>8</v>
      </c>
    </row>
    <row r="246" spans="2:1115" ht="13.2" customHeight="1">
      <c r="B246" s="188"/>
      <c r="C246" s="188"/>
      <c r="D246" s="189"/>
      <c r="E246" s="188" t="s">
        <v>1052</v>
      </c>
      <c r="F246" s="190"/>
      <c r="G246" s="190"/>
      <c r="H246" s="190"/>
      <c r="I246" s="381"/>
      <c r="J246" s="381"/>
      <c r="K246" s="381"/>
      <c r="L246" s="382"/>
      <c r="M246" s="381"/>
      <c r="N246" s="381"/>
      <c r="O246" s="381"/>
      <c r="P246" s="381"/>
      <c r="Q246" s="381"/>
      <c r="R246" s="381"/>
      <c r="S246" s="382"/>
      <c r="T246" s="382"/>
      <c r="U246" s="382"/>
      <c r="V246" s="381"/>
      <c r="W246" s="382"/>
      <c r="X246" s="382"/>
      <c r="Y246" s="382"/>
      <c r="Z246" s="382"/>
      <c r="AA246" s="382"/>
      <c r="AB246" s="382"/>
      <c r="AC246" s="381"/>
      <c r="AD246" s="382"/>
      <c r="AE246" s="382"/>
      <c r="AF246" s="382"/>
      <c r="AG246" s="382"/>
      <c r="AH246" s="382"/>
      <c r="AI246" s="382"/>
      <c r="AJ246" s="381"/>
      <c r="AK246" s="382"/>
      <c r="AL246" s="382"/>
      <c r="AM246" s="382"/>
      <c r="AN246" s="382"/>
      <c r="AO246" s="382"/>
      <c r="AP246" s="382"/>
      <c r="AQ246" s="381"/>
      <c r="AR246" s="382"/>
      <c r="AS246" s="382"/>
      <c r="AT246" s="382"/>
      <c r="AU246" s="382"/>
      <c r="AV246" s="382"/>
      <c r="AW246" s="382"/>
      <c r="AX246" s="381"/>
      <c r="AY246" s="382"/>
      <c r="AZ246" s="382"/>
      <c r="BA246" s="382"/>
      <c r="BB246" s="382"/>
      <c r="BC246" s="382"/>
      <c r="BD246" s="382"/>
      <c r="BE246" s="381"/>
      <c r="BF246" s="382"/>
      <c r="BG246" s="382"/>
      <c r="BH246" s="382"/>
      <c r="BI246" s="382"/>
      <c r="BJ246" s="382"/>
      <c r="BK246" s="382"/>
      <c r="BL246" s="381"/>
      <c r="BM246" s="382"/>
      <c r="BN246" s="382"/>
      <c r="BO246" s="382"/>
      <c r="BP246" s="382"/>
      <c r="BQ246" s="382"/>
      <c r="BR246" s="382"/>
      <c r="BS246" s="381"/>
      <c r="BT246" s="382"/>
      <c r="BU246" s="382"/>
      <c r="BV246" s="382"/>
      <c r="BW246" s="382"/>
      <c r="BX246" s="382"/>
      <c r="BY246" s="382"/>
      <c r="BZ246" s="381"/>
      <c r="CA246" s="382"/>
      <c r="CB246" s="382"/>
      <c r="CC246" s="382"/>
      <c r="CD246" s="382"/>
      <c r="CE246" s="382"/>
      <c r="CF246" s="382"/>
      <c r="CG246" s="381"/>
      <c r="CH246" s="382"/>
      <c r="CI246" s="382"/>
      <c r="CJ246" s="382"/>
      <c r="CK246" s="382"/>
      <c r="CL246" s="382"/>
      <c r="CM246" s="382"/>
      <c r="CN246" s="381"/>
      <c r="CO246" s="382"/>
      <c r="CP246" s="382"/>
      <c r="CQ246" s="382"/>
      <c r="CR246" s="382"/>
      <c r="CS246" s="382"/>
      <c r="CT246" s="382"/>
      <c r="CU246" s="381"/>
      <c r="CV246" s="382"/>
      <c r="CW246" s="382"/>
      <c r="CX246" s="382"/>
      <c r="CY246" s="382"/>
      <c r="CZ246" s="382"/>
      <c r="DA246" s="382"/>
      <c r="DB246" s="381"/>
      <c r="DC246" s="382"/>
      <c r="DD246" s="382"/>
      <c r="DE246" s="382"/>
      <c r="DF246" s="382"/>
      <c r="DG246" s="382"/>
      <c r="DH246" s="382"/>
      <c r="DI246" s="381"/>
      <c r="DJ246" s="382"/>
      <c r="DK246" s="382"/>
      <c r="DL246" s="382"/>
      <c r="DM246" s="382"/>
      <c r="DN246" s="382"/>
      <c r="DO246" s="382"/>
      <c r="DP246" s="381"/>
      <c r="DQ246" s="382"/>
      <c r="DR246" s="382"/>
      <c r="DS246" s="382"/>
      <c r="DT246" s="382"/>
      <c r="DU246" s="382"/>
      <c r="DV246" s="382"/>
      <c r="DW246" s="381"/>
      <c r="DX246" s="382"/>
      <c r="DY246" s="382"/>
      <c r="DZ246" s="382"/>
      <c r="EA246" s="382"/>
      <c r="EB246" s="382"/>
      <c r="EC246" s="382"/>
      <c r="ED246" s="381"/>
      <c r="EE246" s="382"/>
      <c r="EF246" s="382"/>
      <c r="EG246" s="382"/>
      <c r="EH246" s="382"/>
      <c r="EI246" s="382"/>
      <c r="EJ246" s="382"/>
      <c r="EK246" s="382"/>
      <c r="EL246" s="381"/>
      <c r="EM246" s="382"/>
      <c r="EN246" s="382"/>
      <c r="EO246" s="382"/>
      <c r="EP246" s="382"/>
      <c r="EQ246" s="382"/>
      <c r="ER246" s="381"/>
      <c r="ES246" s="382"/>
      <c r="ET246" s="382"/>
      <c r="EU246" s="382"/>
      <c r="EV246" s="382"/>
      <c r="EW246" s="382"/>
      <c r="EX246" s="382"/>
      <c r="EY246" s="381"/>
      <c r="EZ246" s="382"/>
      <c r="FA246" s="382"/>
      <c r="FB246" s="382"/>
      <c r="FC246" s="382"/>
      <c r="FD246" s="382"/>
      <c r="FE246" s="382"/>
      <c r="FF246" s="381"/>
      <c r="FG246" s="382"/>
      <c r="FH246" s="382"/>
      <c r="FI246" s="382"/>
      <c r="FJ246" s="382"/>
      <c r="FK246" s="382"/>
      <c r="FL246" s="382"/>
      <c r="FM246" s="381"/>
      <c r="FN246" s="382"/>
      <c r="FO246" s="382"/>
      <c r="FP246" s="382"/>
      <c r="FQ246" s="382"/>
      <c r="FR246" s="382"/>
      <c r="FS246" s="382"/>
      <c r="FT246" s="381"/>
      <c r="FU246" s="382"/>
      <c r="FV246" s="382"/>
      <c r="FW246" s="382"/>
      <c r="FX246" s="382"/>
      <c r="FY246" s="382"/>
      <c r="FZ246" s="382"/>
      <c r="GA246" s="381"/>
      <c r="GB246" s="382"/>
      <c r="GC246" s="382"/>
      <c r="GD246" s="382"/>
      <c r="GE246" s="382"/>
      <c r="GF246" s="382"/>
      <c r="GG246" s="382"/>
      <c r="GH246" s="381"/>
      <c r="GI246" s="382"/>
      <c r="GJ246" s="382"/>
      <c r="GK246" s="382"/>
      <c r="GL246" s="382"/>
      <c r="GM246" s="382"/>
      <c r="GN246" s="382"/>
      <c r="GO246" s="381"/>
      <c r="GP246" s="382"/>
      <c r="GQ246" s="382"/>
      <c r="GR246" s="382"/>
      <c r="GS246" s="382"/>
      <c r="GT246" s="382"/>
      <c r="GU246" s="382"/>
      <c r="GV246" s="381"/>
      <c r="GW246" s="382"/>
      <c r="GX246" s="382"/>
      <c r="GY246" s="382"/>
      <c r="GZ246" s="382"/>
      <c r="HA246" s="382"/>
      <c r="HB246" s="382"/>
      <c r="HC246" s="381"/>
      <c r="HD246" s="382"/>
      <c r="HE246" s="382"/>
      <c r="HF246" s="382"/>
      <c r="HG246" s="382"/>
      <c r="HH246" s="382"/>
      <c r="HI246" s="382"/>
      <c r="HJ246" s="381"/>
      <c r="HK246" s="382"/>
      <c r="HL246" s="382"/>
      <c r="HM246" s="382"/>
      <c r="HN246" s="382"/>
      <c r="HO246" s="382"/>
      <c r="HP246" s="382"/>
      <c r="HQ246" s="381"/>
      <c r="HR246" s="382"/>
      <c r="HS246" s="382"/>
      <c r="HT246" s="382"/>
      <c r="HU246" s="382"/>
      <c r="HV246" s="382"/>
      <c r="HW246" s="382"/>
      <c r="HX246" s="381"/>
      <c r="HY246" s="382"/>
      <c r="HZ246" s="382"/>
      <c r="IA246" s="382"/>
      <c r="IB246" s="382"/>
      <c r="IC246" s="382"/>
      <c r="ID246" s="382"/>
      <c r="IE246" s="381"/>
      <c r="IF246" s="382"/>
      <c r="IG246" s="382"/>
      <c r="IH246" s="382"/>
      <c r="II246" s="382"/>
      <c r="IJ246" s="382"/>
      <c r="IK246" s="382"/>
      <c r="IL246" s="381"/>
      <c r="IM246" s="382"/>
      <c r="IN246" s="382"/>
      <c r="IO246" s="382"/>
      <c r="IP246" s="382"/>
      <c r="IQ246" s="382"/>
      <c r="IR246" s="382"/>
      <c r="IS246" s="383">
        <v>6</v>
      </c>
      <c r="IT246" s="384">
        <v>8</v>
      </c>
      <c r="IU246" s="384">
        <v>8</v>
      </c>
      <c r="IV246" s="384">
        <v>0</v>
      </c>
      <c r="IW246" s="384">
        <v>0</v>
      </c>
      <c r="IX246" s="384">
        <v>5</v>
      </c>
      <c r="IY246" s="384">
        <v>13</v>
      </c>
      <c r="IZ246" s="383">
        <v>12</v>
      </c>
      <c r="JA246" s="384">
        <v>7</v>
      </c>
      <c r="JB246" s="384">
        <v>12</v>
      </c>
      <c r="JC246" s="384">
        <v>0</v>
      </c>
      <c r="JD246" s="384">
        <v>0</v>
      </c>
      <c r="JE246" s="384">
        <v>8</v>
      </c>
      <c r="JF246" s="384">
        <v>0</v>
      </c>
      <c r="JG246" s="383">
        <v>1</v>
      </c>
      <c r="JH246" s="384">
        <v>6</v>
      </c>
      <c r="JI246" s="384">
        <v>1</v>
      </c>
      <c r="JJ246" s="384">
        <v>0</v>
      </c>
      <c r="JK246" s="384">
        <v>0</v>
      </c>
      <c r="JL246" s="384">
        <v>1</v>
      </c>
      <c r="JM246" s="384">
        <v>0</v>
      </c>
      <c r="JN246" s="383">
        <v>0</v>
      </c>
      <c r="JO246" s="384">
        <v>1</v>
      </c>
      <c r="JP246" s="384">
        <v>9</v>
      </c>
      <c r="JQ246" s="384">
        <v>0</v>
      </c>
      <c r="JR246" s="384">
        <v>0</v>
      </c>
      <c r="JS246" s="384">
        <v>0</v>
      </c>
      <c r="JT246" s="384">
        <v>20</v>
      </c>
      <c r="JU246" s="383">
        <v>10</v>
      </c>
      <c r="JV246" s="384">
        <v>22</v>
      </c>
      <c r="JW246" s="384">
        <v>26</v>
      </c>
      <c r="JX246" s="384">
        <v>0</v>
      </c>
      <c r="JY246" s="384">
        <v>0</v>
      </c>
      <c r="JZ246" s="384">
        <v>0</v>
      </c>
      <c r="KA246" s="384">
        <v>10</v>
      </c>
      <c r="KB246" s="383">
        <v>18</v>
      </c>
      <c r="KC246" s="384">
        <v>23</v>
      </c>
      <c r="KD246" s="384">
        <v>0</v>
      </c>
      <c r="KE246" s="384">
        <v>1</v>
      </c>
      <c r="KF246" s="384">
        <v>0</v>
      </c>
      <c r="KG246" s="384">
        <v>0</v>
      </c>
      <c r="KH246" s="384">
        <v>8</v>
      </c>
      <c r="KI246" s="383">
        <v>8</v>
      </c>
      <c r="KJ246" s="384">
        <v>22.5</v>
      </c>
      <c r="KK246" s="384">
        <v>15</v>
      </c>
      <c r="KL246" s="384">
        <v>8</v>
      </c>
      <c r="KM246" s="384">
        <v>0</v>
      </c>
      <c r="KN246" s="384">
        <v>19</v>
      </c>
      <c r="KO246" s="384">
        <v>44</v>
      </c>
      <c r="KP246" s="383">
        <v>29</v>
      </c>
      <c r="KQ246" s="384">
        <v>36</v>
      </c>
      <c r="KR246" s="384">
        <v>28</v>
      </c>
      <c r="KS246" s="384">
        <v>0</v>
      </c>
      <c r="KT246" s="384">
        <v>0</v>
      </c>
      <c r="KU246" s="384">
        <v>0</v>
      </c>
      <c r="KV246" s="384">
        <v>18</v>
      </c>
      <c r="KW246" s="383">
        <v>3</v>
      </c>
      <c r="KX246" s="384">
        <v>0</v>
      </c>
      <c r="KY246" s="384">
        <v>1</v>
      </c>
      <c r="KZ246" s="384">
        <v>0</v>
      </c>
      <c r="LA246" s="384">
        <v>0</v>
      </c>
      <c r="LB246" s="397">
        <v>4</v>
      </c>
      <c r="LC246" s="397">
        <v>1</v>
      </c>
      <c r="LD246" s="364">
        <v>0</v>
      </c>
      <c r="LE246" s="397">
        <v>1</v>
      </c>
      <c r="LF246" s="397">
        <v>13</v>
      </c>
      <c r="LG246" s="397">
        <v>0</v>
      </c>
      <c r="LH246" s="397">
        <v>0</v>
      </c>
      <c r="LI246" s="397">
        <v>0</v>
      </c>
      <c r="LJ246" s="397">
        <v>0</v>
      </c>
      <c r="LK246" s="364">
        <v>1</v>
      </c>
      <c r="LL246" s="397">
        <v>1</v>
      </c>
      <c r="LM246" s="397">
        <v>0</v>
      </c>
      <c r="LN246" s="397">
        <v>0</v>
      </c>
      <c r="LO246" s="397">
        <v>0</v>
      </c>
      <c r="LP246" s="397">
        <v>0</v>
      </c>
      <c r="LQ246" s="397">
        <v>0</v>
      </c>
      <c r="LR246" s="364">
        <v>0</v>
      </c>
      <c r="LS246" s="397">
        <v>0</v>
      </c>
      <c r="LT246" s="397">
        <v>16</v>
      </c>
      <c r="LU246" s="397">
        <v>3</v>
      </c>
      <c r="LV246" s="397">
        <v>0</v>
      </c>
      <c r="LW246" s="397">
        <v>6</v>
      </c>
      <c r="LX246" s="397">
        <v>0</v>
      </c>
      <c r="LY246" s="364">
        <v>0</v>
      </c>
      <c r="LZ246" s="397">
        <v>0</v>
      </c>
      <c r="MA246" s="397">
        <v>2</v>
      </c>
      <c r="MB246" s="397">
        <v>0</v>
      </c>
      <c r="MC246" s="397">
        <v>0</v>
      </c>
      <c r="MD246" s="397">
        <v>3</v>
      </c>
      <c r="ME246" s="397">
        <v>0</v>
      </c>
      <c r="MF246" s="364">
        <v>5</v>
      </c>
      <c r="MG246" s="384">
        <v>28</v>
      </c>
      <c r="MH246" s="384">
        <v>5</v>
      </c>
      <c r="MI246" s="384">
        <v>0</v>
      </c>
      <c r="MJ246" s="384">
        <v>0</v>
      </c>
      <c r="MK246" s="384">
        <v>2</v>
      </c>
      <c r="ML246" s="384">
        <v>0</v>
      </c>
      <c r="MM246" s="383">
        <v>6</v>
      </c>
      <c r="MN246" s="384">
        <v>0</v>
      </c>
      <c r="MO246" s="384">
        <v>0</v>
      </c>
      <c r="MP246" s="384">
        <v>0</v>
      </c>
      <c r="MQ246" s="384">
        <v>0</v>
      </c>
      <c r="MR246" s="384">
        <v>8</v>
      </c>
      <c r="MS246" s="384">
        <v>6</v>
      </c>
      <c r="MT246" s="383">
        <v>4</v>
      </c>
      <c r="MU246" s="384">
        <v>5</v>
      </c>
      <c r="MV246" s="384">
        <v>7</v>
      </c>
      <c r="MW246" s="384">
        <v>0</v>
      </c>
      <c r="MX246" s="384">
        <v>0</v>
      </c>
      <c r="MY246" s="384">
        <v>1</v>
      </c>
      <c r="MZ246" s="384">
        <v>6</v>
      </c>
      <c r="NA246" s="383">
        <v>0</v>
      </c>
      <c r="NB246" s="384">
        <v>2</v>
      </c>
      <c r="NC246" s="384">
        <v>1</v>
      </c>
      <c r="ND246" s="384">
        <v>0</v>
      </c>
      <c r="NE246" s="384">
        <v>0</v>
      </c>
      <c r="NF246" s="384">
        <v>7</v>
      </c>
      <c r="NG246" s="384">
        <v>9.5</v>
      </c>
      <c r="NH246" s="383">
        <v>5</v>
      </c>
      <c r="NI246" s="384">
        <v>0</v>
      </c>
      <c r="NJ246" s="384">
        <v>0</v>
      </c>
      <c r="NK246" s="319">
        <f>[6]集計!G1100</f>
        <v>0</v>
      </c>
      <c r="NL246" s="319">
        <f>[6]集計!H1100</f>
        <v>0</v>
      </c>
      <c r="NM246" s="319">
        <f>[6]集計!I1100</f>
        <v>18</v>
      </c>
      <c r="NN246" s="319">
        <f>[6]集計!J1100</f>
        <v>9</v>
      </c>
      <c r="NO246" s="319">
        <f>[6]集計!K1100</f>
        <v>18</v>
      </c>
      <c r="NP246" s="319">
        <f>[6]集計!L1100</f>
        <v>35</v>
      </c>
      <c r="NQ246" s="319">
        <f>[6]集計!M1100</f>
        <v>32</v>
      </c>
      <c r="NR246" s="319">
        <f>[6]集計!N1100</f>
        <v>37</v>
      </c>
      <c r="NS246" s="319">
        <f>[6]集計!O1100</f>
        <v>0</v>
      </c>
      <c r="NT246" s="319">
        <f>[6]集計!P1100</f>
        <v>0</v>
      </c>
      <c r="NU246" s="319">
        <f>[6]集計!Q1100</f>
        <v>0</v>
      </c>
      <c r="NV246" s="319">
        <f>[6]集計!R1100</f>
        <v>0</v>
      </c>
      <c r="NW246" s="319">
        <f>[6]集計!S1100</f>
        <v>0</v>
      </c>
      <c r="NX246" s="319">
        <f>[6]集計!T1100</f>
        <v>0</v>
      </c>
      <c r="NY246" s="319">
        <f>[6]集計!U1100</f>
        <v>0</v>
      </c>
      <c r="NZ246" s="319">
        <f>[6]集計!V1100</f>
        <v>0</v>
      </c>
      <c r="OA246" s="319">
        <f>[6]集計!W1100</f>
        <v>37</v>
      </c>
      <c r="OB246" s="319">
        <f>[6]集計!X1100</f>
        <v>21</v>
      </c>
      <c r="OC246" s="319">
        <f>[6]集計!Y1100</f>
        <v>14</v>
      </c>
      <c r="OD246" s="319">
        <f>[6]集計!Z1100</f>
        <v>13</v>
      </c>
      <c r="OE246" s="319">
        <f>[6]集計!AA1100</f>
        <v>17</v>
      </c>
      <c r="OF246" s="319">
        <f>[6]集計!AB1100</f>
        <v>14</v>
      </c>
      <c r="OG246" s="319">
        <f>[6]集計!AC1100</f>
        <v>0</v>
      </c>
      <c r="OH246" s="319">
        <f>[6]集計!AD1100</f>
        <v>0</v>
      </c>
      <c r="OI246" s="319">
        <f>[6]集計!AE1100</f>
        <v>3</v>
      </c>
      <c r="OJ246" s="319">
        <f>[6]集計!AF1100</f>
        <v>9</v>
      </c>
      <c r="OK246" s="319">
        <f>[6]集計!AG1100</f>
        <v>20</v>
      </c>
      <c r="OL246" s="319">
        <f>[6]集計!AH1100</f>
        <v>1</v>
      </c>
      <c r="OM246" s="319">
        <f>[6]集計!AI1100</f>
        <v>11</v>
      </c>
      <c r="ON246" s="319">
        <f>[6]集計!AJ1100</f>
        <v>0</v>
      </c>
      <c r="OO246" s="319">
        <f>[6]集計!AK1100</f>
        <v>7</v>
      </c>
      <c r="OP246" s="254">
        <v>0</v>
      </c>
      <c r="OQ246" s="254">
        <v>11</v>
      </c>
      <c r="OR246" s="254">
        <v>26</v>
      </c>
      <c r="OS246" s="254">
        <v>25</v>
      </c>
      <c r="OT246" s="254">
        <v>0</v>
      </c>
      <c r="OU246" s="254">
        <v>0</v>
      </c>
      <c r="OV246" s="254">
        <v>24</v>
      </c>
      <c r="OW246" s="254">
        <v>21</v>
      </c>
      <c r="OX246" s="254">
        <v>18</v>
      </c>
      <c r="OY246" s="254">
        <v>23</v>
      </c>
      <c r="OZ246" s="254">
        <v>27</v>
      </c>
      <c r="PA246" s="254">
        <v>0</v>
      </c>
      <c r="PB246" s="254">
        <v>0</v>
      </c>
      <c r="PC246" s="254">
        <v>22</v>
      </c>
      <c r="PD246" s="254">
        <v>15</v>
      </c>
      <c r="PE246" s="254">
        <v>46.5</v>
      </c>
      <c r="PF246" s="254">
        <v>40</v>
      </c>
      <c r="PG246" s="254">
        <v>34.5</v>
      </c>
      <c r="PH246" s="254">
        <v>32</v>
      </c>
      <c r="PI246" s="254">
        <v>0</v>
      </c>
      <c r="PJ246" s="254">
        <v>29</v>
      </c>
      <c r="PK246" s="254">
        <v>0</v>
      </c>
      <c r="PL246" s="254">
        <v>38</v>
      </c>
      <c r="PM246" s="254">
        <v>38</v>
      </c>
      <c r="PN246" s="254">
        <v>25</v>
      </c>
      <c r="PO246" s="254">
        <v>8</v>
      </c>
      <c r="PP246" s="254">
        <v>20</v>
      </c>
      <c r="PQ246" s="254">
        <v>26</v>
      </c>
      <c r="PR246" s="254">
        <v>30</v>
      </c>
      <c r="PS246" s="254">
        <v>24</v>
      </c>
      <c r="PT246" s="253">
        <v>4</v>
      </c>
      <c r="PU246" s="254">
        <v>4</v>
      </c>
      <c r="PV246" s="254">
        <v>0</v>
      </c>
      <c r="PW246" s="254">
        <v>0</v>
      </c>
      <c r="PX246" s="254">
        <v>0</v>
      </c>
      <c r="PY246" s="254">
        <v>2</v>
      </c>
      <c r="PZ246" s="254">
        <v>1</v>
      </c>
      <c r="QA246" s="254">
        <v>0</v>
      </c>
      <c r="QB246" s="254">
        <v>0</v>
      </c>
      <c r="QC246" s="254">
        <v>1</v>
      </c>
      <c r="QD246" s="254">
        <v>0</v>
      </c>
      <c r="QE246" s="254">
        <v>4</v>
      </c>
      <c r="QF246" s="254">
        <v>8</v>
      </c>
      <c r="QG246" s="254">
        <v>16</v>
      </c>
      <c r="QH246" s="254">
        <v>26</v>
      </c>
      <c r="QI246" s="254">
        <v>29</v>
      </c>
      <c r="QJ246" s="254">
        <v>8</v>
      </c>
      <c r="QK246" s="254">
        <v>0</v>
      </c>
      <c r="QL246" s="254">
        <v>22</v>
      </c>
      <c r="QM246" s="254">
        <v>7</v>
      </c>
      <c r="QN246" s="254">
        <v>8</v>
      </c>
      <c r="QO246" s="254">
        <v>11</v>
      </c>
      <c r="QP246" s="254">
        <v>16</v>
      </c>
      <c r="QQ246" s="254">
        <v>0</v>
      </c>
      <c r="QR246" s="254">
        <v>0</v>
      </c>
      <c r="QS246" s="254">
        <v>18</v>
      </c>
      <c r="QT246" s="254">
        <v>16</v>
      </c>
      <c r="QU246" s="254">
        <v>16</v>
      </c>
      <c r="QV246" s="254">
        <v>0</v>
      </c>
      <c r="QW246" s="254">
        <v>16</v>
      </c>
      <c r="QX246" s="254">
        <v>11.5</v>
      </c>
      <c r="QY246" s="254">
        <v>0</v>
      </c>
      <c r="QZ246" s="254">
        <v>7</v>
      </c>
      <c r="RA246" s="254">
        <v>4</v>
      </c>
      <c r="RB246" s="254">
        <v>9</v>
      </c>
      <c r="RC246" s="254">
        <v>14</v>
      </c>
      <c r="RD246" s="254">
        <v>16</v>
      </c>
      <c r="RE246" s="254">
        <v>10</v>
      </c>
      <c r="RF246" s="254">
        <v>0</v>
      </c>
      <c r="RG246" s="254">
        <v>8</v>
      </c>
      <c r="RH246" s="254">
        <v>3</v>
      </c>
      <c r="RI246" s="254">
        <v>4</v>
      </c>
      <c r="RJ246" s="254">
        <v>4</v>
      </c>
      <c r="RK246" s="254">
        <v>10</v>
      </c>
      <c r="RL246" s="254">
        <v>0</v>
      </c>
      <c r="RM246" s="254">
        <v>0</v>
      </c>
      <c r="RN246" s="254">
        <v>8</v>
      </c>
      <c r="RO246" s="254">
        <v>8</v>
      </c>
      <c r="RP246" s="254">
        <v>19</v>
      </c>
      <c r="RQ246" s="254">
        <v>16</v>
      </c>
      <c r="RR246" s="254">
        <v>22</v>
      </c>
      <c r="RS246" s="254">
        <v>0</v>
      </c>
      <c r="RT246" s="254">
        <v>0</v>
      </c>
      <c r="RU246" s="254">
        <v>24</v>
      </c>
      <c r="RV246" s="254">
        <v>23</v>
      </c>
      <c r="RW246" s="254">
        <v>31</v>
      </c>
      <c r="RX246" s="254">
        <v>26</v>
      </c>
      <c r="RY246" s="254">
        <v>23</v>
      </c>
      <c r="RZ246" s="254">
        <v>0</v>
      </c>
      <c r="SA246" s="254">
        <v>0</v>
      </c>
      <c r="SB246" s="254">
        <v>30</v>
      </c>
      <c r="SC246" s="254">
        <v>54</v>
      </c>
      <c r="SD246" s="254">
        <v>47</v>
      </c>
      <c r="SE246" s="254">
        <v>56</v>
      </c>
      <c r="SF246" s="254">
        <v>58</v>
      </c>
      <c r="SG246" s="254">
        <v>54</v>
      </c>
      <c r="SH246" s="254">
        <v>25</v>
      </c>
      <c r="SI246" s="254">
        <v>52</v>
      </c>
      <c r="SJ246" s="254">
        <v>0</v>
      </c>
      <c r="SK246" s="254">
        <v>54</v>
      </c>
      <c r="SL246" s="254">
        <v>48</v>
      </c>
      <c r="SM246" s="254">
        <v>56</v>
      </c>
      <c r="SN246" s="254">
        <v>0</v>
      </c>
      <c r="SO246" s="254">
        <v>0</v>
      </c>
      <c r="SP246" s="254">
        <v>0</v>
      </c>
      <c r="SQ246" s="254">
        <v>0</v>
      </c>
      <c r="SR246" s="254">
        <v>44</v>
      </c>
      <c r="SS246" s="254">
        <v>24</v>
      </c>
      <c r="ST246" s="254">
        <v>41</v>
      </c>
      <c r="SU246" s="254">
        <v>53</v>
      </c>
      <c r="SV246" s="254">
        <v>0</v>
      </c>
      <c r="SW246" s="254">
        <v>64</v>
      </c>
      <c r="SX246" s="254">
        <v>54</v>
      </c>
      <c r="SY246" s="254">
        <v>64</v>
      </c>
      <c r="SZ246" s="254">
        <v>64</v>
      </c>
      <c r="TA246" s="254">
        <v>61</v>
      </c>
      <c r="TB246" s="254">
        <v>66</v>
      </c>
      <c r="TC246" s="254">
        <v>0</v>
      </c>
      <c r="TD246" s="254">
        <v>55</v>
      </c>
      <c r="TE246" s="254">
        <v>68</v>
      </c>
      <c r="TF246" s="254">
        <v>58</v>
      </c>
      <c r="TG246" s="254">
        <v>50</v>
      </c>
      <c r="TH246" s="254">
        <v>70</v>
      </c>
      <c r="TI246" s="254">
        <v>0</v>
      </c>
      <c r="TJ246" s="254">
        <v>0</v>
      </c>
      <c r="TK246" s="254">
        <v>32</v>
      </c>
      <c r="TL246" s="254">
        <v>25</v>
      </c>
      <c r="TM246" s="254">
        <v>37</v>
      </c>
      <c r="TN246" s="254">
        <v>39</v>
      </c>
      <c r="TO246" s="254">
        <v>19</v>
      </c>
      <c r="TP246" s="254">
        <v>0</v>
      </c>
      <c r="TQ246" s="254">
        <v>0</v>
      </c>
      <c r="TR246" s="254">
        <v>10</v>
      </c>
      <c r="TS246" s="254">
        <v>22</v>
      </c>
      <c r="TT246" s="254">
        <v>12</v>
      </c>
      <c r="TU246" s="254">
        <v>5</v>
      </c>
      <c r="TV246" s="254">
        <v>9</v>
      </c>
      <c r="TW246" s="254">
        <v>12</v>
      </c>
      <c r="TX246" s="254">
        <v>3</v>
      </c>
      <c r="TY246" s="254">
        <v>2</v>
      </c>
      <c r="TZ246" s="254">
        <v>0</v>
      </c>
      <c r="UA246" s="254">
        <v>15</v>
      </c>
      <c r="UB246" s="254">
        <v>25</v>
      </c>
      <c r="UC246" s="254">
        <v>32</v>
      </c>
      <c r="UD246" s="254">
        <v>0</v>
      </c>
      <c r="UE246" s="254">
        <v>0</v>
      </c>
      <c r="UF246" s="254">
        <v>48</v>
      </c>
      <c r="UG246" s="254">
        <v>26</v>
      </c>
      <c r="UH246" s="254">
        <v>26</v>
      </c>
      <c r="UI246" s="254">
        <v>0</v>
      </c>
      <c r="UJ246" s="254">
        <v>2</v>
      </c>
      <c r="UK246" s="254">
        <f>[3]集計!G$1082</f>
        <v>0</v>
      </c>
      <c r="UL246" s="254">
        <f>[3]集計!H$1082</f>
        <v>0</v>
      </c>
      <c r="UM246" s="254">
        <f>[3]集計!I$1082</f>
        <v>11</v>
      </c>
      <c r="UN246" s="254">
        <f>[3]集計!J$1082</f>
        <v>0</v>
      </c>
      <c r="UO246" s="254">
        <f>[3]集計!K$1082</f>
        <v>4</v>
      </c>
      <c r="UP246" s="254">
        <f>[3]集計!L$1082</f>
        <v>3</v>
      </c>
      <c r="UQ246" s="254">
        <f>[3]集計!M$1082</f>
        <v>2</v>
      </c>
      <c r="UR246" s="254">
        <f>[3]集計!N$1082</f>
        <v>0</v>
      </c>
      <c r="US246" s="254">
        <f>[3]集計!O$1082</f>
        <v>0</v>
      </c>
      <c r="UT246" s="254">
        <f>[3]集計!P$1082</f>
        <v>0</v>
      </c>
      <c r="UU246" s="254">
        <f>[3]集計!Q$1082</f>
        <v>0</v>
      </c>
      <c r="UV246" s="254">
        <f>[3]集計!R$1082</f>
        <v>1</v>
      </c>
      <c r="UW246" s="254">
        <f>[3]集計!S$1082</f>
        <v>10</v>
      </c>
      <c r="UX246" s="254">
        <f>[3]集計!T$1082</f>
        <v>16</v>
      </c>
      <c r="UY246" s="254">
        <f>[3]集計!U$1082</f>
        <v>32</v>
      </c>
      <c r="UZ246" s="254">
        <f>[3]集計!V$1082</f>
        <v>0</v>
      </c>
      <c r="VA246" s="254">
        <f>[3]集計!W$1082</f>
        <v>45</v>
      </c>
      <c r="VB246" s="254">
        <f>[3]集計!X$1082</f>
        <v>17</v>
      </c>
      <c r="VC246" s="254">
        <f>[3]集計!Y$1082</f>
        <v>8</v>
      </c>
      <c r="VD246" s="254">
        <f>[3]集計!Z$1082</f>
        <v>8</v>
      </c>
      <c r="VE246" s="254">
        <f>[3]集計!AA$1082</f>
        <v>1</v>
      </c>
      <c r="VF246" s="254">
        <f>[3]集計!AB$1082</f>
        <v>0</v>
      </c>
      <c r="VG246" s="254">
        <f>[3]集計!AC$1082</f>
        <v>0</v>
      </c>
      <c r="VH246" s="254">
        <f>[3]集計!AD$1082</f>
        <v>0</v>
      </c>
      <c r="VI246" s="254">
        <f>[3]集計!AE$1082</f>
        <v>0</v>
      </c>
      <c r="VJ246" s="254">
        <f>[3]集計!AF$1082</f>
        <v>0</v>
      </c>
      <c r="VK246" s="254">
        <f>[3]集計!AG$1082</f>
        <v>3</v>
      </c>
      <c r="VL246" s="254">
        <f>[3]集計!AH$1082</f>
        <v>1</v>
      </c>
      <c r="VM246" s="254">
        <f>[3]集計!AI$1082</f>
        <v>0</v>
      </c>
      <c r="VN246" s="254">
        <f>[3]集計!AJ$1082</f>
        <v>0</v>
      </c>
      <c r="VO246" s="254">
        <v>0</v>
      </c>
      <c r="VP246" s="254">
        <v>0</v>
      </c>
      <c r="VQ246" s="254">
        <v>5</v>
      </c>
      <c r="VR246" s="254">
        <v>7</v>
      </c>
      <c r="VS246" s="254">
        <v>7</v>
      </c>
      <c r="VT246" s="254">
        <v>8</v>
      </c>
      <c r="VU246" s="254">
        <v>0</v>
      </c>
      <c r="VV246" s="254">
        <v>7</v>
      </c>
      <c r="VW246" s="254">
        <v>2</v>
      </c>
      <c r="VX246" s="254">
        <v>1</v>
      </c>
      <c r="VY246" s="254">
        <v>0</v>
      </c>
      <c r="VZ246" s="254">
        <v>1</v>
      </c>
      <c r="WA246" s="254">
        <v>0</v>
      </c>
      <c r="WB246" s="254">
        <v>0</v>
      </c>
      <c r="WC246" s="254">
        <v>0</v>
      </c>
      <c r="WD246" s="254">
        <v>0</v>
      </c>
      <c r="WE246" s="254">
        <v>0</v>
      </c>
      <c r="WF246" s="254">
        <v>2</v>
      </c>
      <c r="WG246" s="254">
        <v>1</v>
      </c>
      <c r="WH246" s="254">
        <v>1</v>
      </c>
      <c r="WI246" s="254">
        <v>0</v>
      </c>
      <c r="WJ246" s="254">
        <v>0</v>
      </c>
      <c r="WK246" s="254">
        <v>1</v>
      </c>
      <c r="WL246" s="254">
        <v>0</v>
      </c>
      <c r="WM246" s="254">
        <v>0</v>
      </c>
      <c r="WN246" s="254">
        <v>0</v>
      </c>
      <c r="WO246" s="254">
        <v>0</v>
      </c>
      <c r="WP246" s="254">
        <v>0</v>
      </c>
      <c r="WQ246" s="254">
        <v>12</v>
      </c>
      <c r="WR246" s="254">
        <v>10</v>
      </c>
      <c r="WS246" s="548">
        <v>11</v>
      </c>
      <c r="WT246" s="251">
        <v>10</v>
      </c>
      <c r="WU246" s="252">
        <v>1</v>
      </c>
      <c r="WV246" s="252">
        <v>0</v>
      </c>
      <c r="WW246" s="252">
        <v>0</v>
      </c>
      <c r="WX246" s="252">
        <v>1</v>
      </c>
      <c r="WY246" s="252">
        <v>4</v>
      </c>
      <c r="WZ246" s="252">
        <v>23</v>
      </c>
      <c r="XA246" s="252">
        <v>10</v>
      </c>
      <c r="XB246" s="252">
        <v>15</v>
      </c>
      <c r="XC246" s="252">
        <v>0</v>
      </c>
      <c r="XD246" s="252">
        <v>0</v>
      </c>
      <c r="XE246" s="252">
        <v>26</v>
      </c>
      <c r="XF246" s="252">
        <v>17</v>
      </c>
      <c r="XG246" s="252">
        <v>36</v>
      </c>
      <c r="XH246" s="252">
        <v>4</v>
      </c>
      <c r="XI246" s="252">
        <v>9</v>
      </c>
      <c r="XJ246" s="252">
        <v>0</v>
      </c>
      <c r="XK246" s="252">
        <v>0</v>
      </c>
      <c r="XL246" s="252">
        <v>1</v>
      </c>
      <c r="XM246" s="252">
        <v>12</v>
      </c>
      <c r="XN246" s="252">
        <v>30</v>
      </c>
      <c r="XO246" s="252">
        <v>59</v>
      </c>
      <c r="XP246" s="252">
        <v>38</v>
      </c>
      <c r="XQ246" s="252">
        <v>0</v>
      </c>
      <c r="XR246" s="252">
        <v>0</v>
      </c>
      <c r="XS246" s="252">
        <v>0</v>
      </c>
      <c r="XT246" s="252">
        <v>24</v>
      </c>
      <c r="XU246" s="252">
        <v>8</v>
      </c>
      <c r="XV246" s="252">
        <v>8</v>
      </c>
      <c r="XW246" s="252">
        <v>9</v>
      </c>
      <c r="XX246" s="253">
        <v>0</v>
      </c>
      <c r="XY246" s="254">
        <v>0</v>
      </c>
      <c r="XZ246" s="254">
        <v>8</v>
      </c>
      <c r="YA246" s="254">
        <v>0</v>
      </c>
      <c r="YB246" s="254">
        <v>10</v>
      </c>
      <c r="YC246" s="254">
        <v>19</v>
      </c>
      <c r="YD246" s="254">
        <v>12</v>
      </c>
      <c r="YE246" s="254">
        <v>0</v>
      </c>
      <c r="YF246" s="254">
        <v>0</v>
      </c>
      <c r="YG246" s="254">
        <v>4</v>
      </c>
      <c r="YH246" s="254">
        <v>38</v>
      </c>
      <c r="YI246" s="254">
        <v>42</v>
      </c>
      <c r="YJ246" s="254">
        <v>37</v>
      </c>
      <c r="YK246" s="254">
        <v>27</v>
      </c>
      <c r="YL246" s="254">
        <v>8</v>
      </c>
      <c r="YM246" s="254">
        <v>0</v>
      </c>
      <c r="YN246" s="254">
        <v>21</v>
      </c>
      <c r="YO246" s="254">
        <v>37</v>
      </c>
      <c r="YP246" s="254">
        <v>20</v>
      </c>
      <c r="YQ246" s="254">
        <v>17</v>
      </c>
      <c r="YR246" s="254">
        <v>12</v>
      </c>
      <c r="YS246" s="254">
        <v>0</v>
      </c>
      <c r="YT246" s="254">
        <v>0</v>
      </c>
      <c r="YU246" s="254">
        <v>0</v>
      </c>
      <c r="YV246" s="254">
        <v>3</v>
      </c>
      <c r="YW246" s="254">
        <v>14</v>
      </c>
      <c r="YX246" s="254">
        <v>19</v>
      </c>
      <c r="YY246" s="254">
        <v>24</v>
      </c>
      <c r="YZ246" s="254">
        <v>0</v>
      </c>
      <c r="ZA246" s="254">
        <v>0</v>
      </c>
      <c r="ZB246" s="254">
        <v>34</v>
      </c>
      <c r="ZC246" s="254">
        <v>33</v>
      </c>
      <c r="ZD246" s="254">
        <v>38</v>
      </c>
      <c r="ZE246" s="254">
        <v>40</v>
      </c>
      <c r="ZF246" s="254">
        <v>41</v>
      </c>
      <c r="ZG246" s="254">
        <v>0</v>
      </c>
      <c r="ZH246" s="254">
        <v>0</v>
      </c>
      <c r="ZI246" s="254">
        <v>38</v>
      </c>
      <c r="ZJ246" s="254">
        <v>61</v>
      </c>
      <c r="ZK246" s="254">
        <v>65</v>
      </c>
      <c r="ZL246" s="254">
        <v>43</v>
      </c>
      <c r="ZM246" s="254">
        <v>58</v>
      </c>
      <c r="ZN246" s="254">
        <v>0</v>
      </c>
      <c r="ZO246" s="254">
        <v>0</v>
      </c>
      <c r="ZP246" s="254">
        <v>0</v>
      </c>
      <c r="ZQ246" s="254">
        <v>34</v>
      </c>
      <c r="ZR246" s="254">
        <v>40</v>
      </c>
      <c r="ZS246" s="254">
        <v>26</v>
      </c>
      <c r="ZT246" s="254">
        <v>20</v>
      </c>
      <c r="ZU246" s="254">
        <v>4</v>
      </c>
      <c r="ZV246" s="254">
        <v>0</v>
      </c>
      <c r="ZW246" s="254">
        <v>0</v>
      </c>
      <c r="ZX246" s="254">
        <v>0</v>
      </c>
      <c r="ZY246" s="254">
        <v>0</v>
      </c>
      <c r="ZZ246" s="254">
        <v>0</v>
      </c>
      <c r="AAA246" s="254">
        <v>0</v>
      </c>
      <c r="AAB246" s="254">
        <v>0</v>
      </c>
      <c r="AAC246" s="254">
        <v>0</v>
      </c>
      <c r="AAD246" s="254">
        <v>0</v>
      </c>
      <c r="AAE246" s="254">
        <v>0</v>
      </c>
      <c r="AAF246" s="254">
        <v>0</v>
      </c>
      <c r="AAG246" s="254">
        <v>0</v>
      </c>
      <c r="AAH246" s="254">
        <v>0</v>
      </c>
      <c r="AAI246" s="254">
        <v>0</v>
      </c>
      <c r="AAJ246" s="254">
        <v>0</v>
      </c>
      <c r="AAK246" s="254">
        <v>0</v>
      </c>
      <c r="AAL246" s="254">
        <v>0</v>
      </c>
      <c r="AAM246" s="254">
        <v>0</v>
      </c>
      <c r="AAN246" s="254">
        <v>2</v>
      </c>
      <c r="AAO246" s="254">
        <v>0</v>
      </c>
      <c r="AAP246" s="254">
        <v>0</v>
      </c>
      <c r="AAQ246" s="254">
        <v>0</v>
      </c>
      <c r="AAR246" s="254">
        <v>10</v>
      </c>
      <c r="AAS246" s="254">
        <v>20</v>
      </c>
      <c r="AAT246" s="254">
        <v>32</v>
      </c>
      <c r="AAU246" s="254">
        <v>52</v>
      </c>
      <c r="AAV246" s="254">
        <v>50</v>
      </c>
      <c r="AAW246" s="254">
        <v>57</v>
      </c>
      <c r="AAX246" s="254">
        <v>0</v>
      </c>
      <c r="AAY246" s="254">
        <v>32</v>
      </c>
      <c r="AAZ246" s="254">
        <v>24</v>
      </c>
      <c r="ABA246" s="254">
        <v>17</v>
      </c>
      <c r="ABB246" s="254">
        <v>19</v>
      </c>
      <c r="ABC246" s="254">
        <v>15.5</v>
      </c>
      <c r="ABD246" s="254">
        <v>0</v>
      </c>
      <c r="ABE246" s="254">
        <v>0</v>
      </c>
      <c r="ABF246" s="254">
        <v>8</v>
      </c>
      <c r="ABG246" s="254">
        <v>42.5</v>
      </c>
      <c r="ABH246" s="254">
        <v>17</v>
      </c>
      <c r="ABI246" s="254">
        <v>15</v>
      </c>
      <c r="ABJ246" s="254">
        <v>32</v>
      </c>
      <c r="ABK246" s="254">
        <v>0</v>
      </c>
      <c r="ABL246" s="254">
        <v>0</v>
      </c>
      <c r="ABM246" s="254">
        <v>45</v>
      </c>
      <c r="ABN246" s="254">
        <v>48</v>
      </c>
      <c r="ABO246" s="254">
        <v>46</v>
      </c>
      <c r="ABP246" s="254">
        <v>8</v>
      </c>
      <c r="ABQ246" s="254">
        <v>0</v>
      </c>
      <c r="ABR246" s="254">
        <v>10</v>
      </c>
      <c r="ABS246" s="254">
        <v>0</v>
      </c>
      <c r="ABT246" s="254">
        <v>72</v>
      </c>
      <c r="ABU246" s="254">
        <v>0</v>
      </c>
      <c r="ABV246" s="254">
        <v>0</v>
      </c>
      <c r="ABW246" s="254">
        <v>0</v>
      </c>
      <c r="ABX246" s="254">
        <v>0</v>
      </c>
      <c r="ABY246" s="254">
        <v>0</v>
      </c>
      <c r="ABZ246" s="254">
        <v>0</v>
      </c>
      <c r="ACA246" s="254">
        <v>10</v>
      </c>
      <c r="ACB246" s="254">
        <v>10</v>
      </c>
      <c r="ACC246" s="254">
        <v>21</v>
      </c>
      <c r="ACD246" s="254">
        <v>6</v>
      </c>
      <c r="ACE246" s="254">
        <v>3</v>
      </c>
      <c r="ACF246" s="254">
        <v>11</v>
      </c>
      <c r="ACG246" s="254">
        <v>0</v>
      </c>
      <c r="ACH246" s="254">
        <v>0</v>
      </c>
      <c r="ACI246" s="254">
        <v>0</v>
      </c>
      <c r="ACJ246" s="254">
        <v>0</v>
      </c>
      <c r="ACK246" s="254">
        <v>0</v>
      </c>
      <c r="ACL246" s="254">
        <v>0</v>
      </c>
      <c r="ACM246" s="254">
        <v>1</v>
      </c>
      <c r="ACN246" s="254">
        <v>0</v>
      </c>
      <c r="ACO246" s="254">
        <v>1</v>
      </c>
      <c r="ACP246" s="548">
        <v>23</v>
      </c>
      <c r="ACQ246" s="251">
        <v>34</v>
      </c>
      <c r="ACR246" s="252">
        <v>43</v>
      </c>
      <c r="ACS246" s="252">
        <v>64</v>
      </c>
      <c r="ACT246" s="252">
        <v>0</v>
      </c>
      <c r="ACU246" s="252">
        <v>0</v>
      </c>
      <c r="ACV246" s="252">
        <v>62</v>
      </c>
      <c r="ACW246" s="252">
        <v>41</v>
      </c>
      <c r="ACX246" s="252">
        <v>16</v>
      </c>
      <c r="ACY246" s="252">
        <v>1</v>
      </c>
      <c r="ACZ246" s="252">
        <v>3</v>
      </c>
      <c r="ADA246" s="252">
        <v>0</v>
      </c>
      <c r="ADB246" s="252">
        <v>0</v>
      </c>
      <c r="ADC246" s="252">
        <v>0</v>
      </c>
      <c r="ADD246" s="252">
        <v>1</v>
      </c>
      <c r="ADE246" s="252">
        <v>4</v>
      </c>
      <c r="ADF246" s="252">
        <v>8</v>
      </c>
      <c r="ADG246" s="252">
        <v>1</v>
      </c>
      <c r="ADH246" s="252">
        <v>0</v>
      </c>
      <c r="ADI246" s="252">
        <v>0</v>
      </c>
      <c r="ADJ246" s="252">
        <v>10</v>
      </c>
      <c r="ADK246" s="252">
        <v>3</v>
      </c>
      <c r="ADL246" s="252">
        <v>0</v>
      </c>
      <c r="ADM246" s="252">
        <v>0</v>
      </c>
      <c r="ADN246" s="252">
        <v>2</v>
      </c>
      <c r="ADO246" s="252">
        <v>0</v>
      </c>
      <c r="ADP246" s="252">
        <v>0</v>
      </c>
      <c r="ADQ246" s="252">
        <v>21</v>
      </c>
      <c r="ADR246" s="252">
        <v>2</v>
      </c>
      <c r="ADS246" s="252">
        <v>1</v>
      </c>
      <c r="ADT246" s="252">
        <v>0</v>
      </c>
      <c r="ADU246" s="253">
        <v>2</v>
      </c>
      <c r="ADV246" s="254">
        <v>0</v>
      </c>
      <c r="ADW246" s="254">
        <v>0</v>
      </c>
      <c r="ADX246" s="254">
        <v>0</v>
      </c>
      <c r="ADY246" s="254">
        <v>4</v>
      </c>
      <c r="ADZ246" s="254">
        <v>0</v>
      </c>
      <c r="AEA246" s="254">
        <v>0</v>
      </c>
      <c r="AEB246" s="254">
        <v>0</v>
      </c>
      <c r="AEC246" s="254">
        <v>12</v>
      </c>
      <c r="AED246" s="254">
        <v>0</v>
      </c>
      <c r="AEE246" s="254">
        <v>3</v>
      </c>
      <c r="AEF246" s="254">
        <v>3</v>
      </c>
      <c r="AEG246" s="254">
        <v>1</v>
      </c>
      <c r="AEH246" s="254">
        <v>0</v>
      </c>
      <c r="AEI246" s="254">
        <v>0</v>
      </c>
      <c r="AEJ246" s="254">
        <v>1</v>
      </c>
      <c r="AEK246" s="254">
        <v>0</v>
      </c>
      <c r="AEL246" s="254">
        <v>0</v>
      </c>
      <c r="AEM246" s="254">
        <v>0</v>
      </c>
      <c r="AEN246" s="254">
        <v>8</v>
      </c>
      <c r="AEO246" s="254">
        <v>25</v>
      </c>
      <c r="AEP246" s="254">
        <v>31</v>
      </c>
      <c r="AEQ246" s="254">
        <v>0</v>
      </c>
      <c r="AER246" s="254">
        <v>0</v>
      </c>
      <c r="AES246" s="254">
        <v>40</v>
      </c>
      <c r="AET246" s="254">
        <v>40</v>
      </c>
      <c r="AEU246" s="254">
        <v>32</v>
      </c>
      <c r="AEV246" s="254">
        <v>4</v>
      </c>
      <c r="AEW246" s="254">
        <v>0</v>
      </c>
      <c r="AEX246" s="253">
        <v>5</v>
      </c>
      <c r="AEY246" s="253">
        <v>0</v>
      </c>
      <c r="AEZ246" s="253">
        <v>42</v>
      </c>
      <c r="AFA246" s="253">
        <v>52</v>
      </c>
      <c r="AFB246" s="253">
        <v>43</v>
      </c>
      <c r="AFC246" s="253">
        <v>27</v>
      </c>
      <c r="AFD246" s="253">
        <v>36</v>
      </c>
      <c r="AFE246" s="253">
        <v>24</v>
      </c>
      <c r="AFF246" s="253">
        <v>0</v>
      </c>
      <c r="AFG246" s="253">
        <v>31</v>
      </c>
      <c r="AFH246" s="253">
        <v>13</v>
      </c>
      <c r="AFI246" s="253">
        <v>7</v>
      </c>
      <c r="AFJ246" s="253">
        <v>17</v>
      </c>
      <c r="AFK246" s="253">
        <v>52</v>
      </c>
      <c r="AFL246" s="253">
        <v>0</v>
      </c>
      <c r="AFM246" s="253">
        <v>0</v>
      </c>
      <c r="AFN246" s="253">
        <v>19</v>
      </c>
      <c r="AFO246" s="253">
        <v>19</v>
      </c>
      <c r="AFP246" s="253">
        <v>24</v>
      </c>
      <c r="AFQ246" s="253">
        <v>24</v>
      </c>
      <c r="AFR246" s="253">
        <v>8</v>
      </c>
      <c r="AFS246" s="253">
        <v>0</v>
      </c>
      <c r="AFT246" s="253">
        <v>0</v>
      </c>
      <c r="AFU246" s="253">
        <v>0</v>
      </c>
      <c r="AFV246" s="253">
        <v>9</v>
      </c>
      <c r="AFW246" s="253">
        <v>12</v>
      </c>
      <c r="AFX246" s="253">
        <v>21</v>
      </c>
      <c r="AFY246" s="253">
        <v>25</v>
      </c>
      <c r="AFZ246" s="253">
        <v>0</v>
      </c>
      <c r="AGA246" s="253">
        <v>0</v>
      </c>
      <c r="AGB246" s="253">
        <v>64</v>
      </c>
      <c r="AGC246" s="251">
        <v>35</v>
      </c>
      <c r="AGD246" s="252">
        <v>18</v>
      </c>
      <c r="AGE246" s="252">
        <v>7</v>
      </c>
      <c r="AGF246" s="252">
        <v>4</v>
      </c>
      <c r="AGG246" s="252">
        <v>1</v>
      </c>
      <c r="AGH246" s="252">
        <v>0</v>
      </c>
      <c r="AGI246" s="252">
        <v>8</v>
      </c>
      <c r="AGJ246" s="252">
        <v>2</v>
      </c>
      <c r="AGK246" s="252">
        <v>0</v>
      </c>
      <c r="AGL246" s="252">
        <v>4</v>
      </c>
      <c r="AGM246" s="252">
        <v>1</v>
      </c>
      <c r="AGN246" s="252">
        <v>0</v>
      </c>
      <c r="AGO246" s="252">
        <v>0</v>
      </c>
      <c r="AGP246" s="252">
        <v>0</v>
      </c>
      <c r="AGQ246" s="252">
        <v>0</v>
      </c>
      <c r="AGR246" s="252">
        <v>0</v>
      </c>
      <c r="AGS246" s="252">
        <v>2</v>
      </c>
      <c r="AGT246" s="252">
        <v>4</v>
      </c>
      <c r="AGU246" s="252">
        <v>2</v>
      </c>
      <c r="AGV246" s="252">
        <v>0</v>
      </c>
      <c r="AGW246" s="252">
        <v>12</v>
      </c>
      <c r="AGX246" s="252">
        <v>49</v>
      </c>
      <c r="AGY246" s="252">
        <v>48</v>
      </c>
      <c r="AGZ246" s="252">
        <v>35</v>
      </c>
      <c r="AHA246" s="252">
        <v>32</v>
      </c>
      <c r="AHB246" s="252">
        <v>25</v>
      </c>
      <c r="AHC246" s="252">
        <v>0</v>
      </c>
      <c r="AHD246" s="252">
        <v>12</v>
      </c>
      <c r="AHE246" s="252">
        <v>40</v>
      </c>
      <c r="AHF246" s="253">
        <v>40</v>
      </c>
      <c r="AHG246" s="251">
        <v>15</v>
      </c>
      <c r="AHH246" s="252">
        <v>13</v>
      </c>
      <c r="AHI246" s="252">
        <v>0</v>
      </c>
      <c r="AHJ246" s="252">
        <v>0</v>
      </c>
      <c r="AHK246" s="252">
        <v>26</v>
      </c>
      <c r="AHL246" s="252">
        <v>24</v>
      </c>
      <c r="AHM246" s="252">
        <v>29</v>
      </c>
      <c r="AHN246" s="252">
        <v>37</v>
      </c>
      <c r="AHO246" s="252">
        <v>35</v>
      </c>
      <c r="AHP246" s="252">
        <v>0</v>
      </c>
      <c r="AHQ246" s="252">
        <v>0</v>
      </c>
      <c r="AHR246" s="252">
        <v>26</v>
      </c>
      <c r="AHS246" s="252">
        <v>15</v>
      </c>
      <c r="AHT246" s="252">
        <v>11</v>
      </c>
      <c r="AHU246" s="252">
        <v>18</v>
      </c>
      <c r="AHV246" s="252">
        <v>11</v>
      </c>
      <c r="AHW246" s="252">
        <v>0</v>
      </c>
      <c r="AHX246" s="252">
        <v>0</v>
      </c>
      <c r="AHY246" s="252">
        <v>0</v>
      </c>
      <c r="AHZ246" s="252">
        <v>1</v>
      </c>
      <c r="AIA246" s="252">
        <v>0</v>
      </c>
      <c r="AIB246" s="252">
        <v>2</v>
      </c>
      <c r="AIC246" s="252">
        <v>2</v>
      </c>
      <c r="AID246" s="252">
        <v>0</v>
      </c>
      <c r="AIE246" s="252">
        <v>0</v>
      </c>
      <c r="AIF246" s="252">
        <v>6</v>
      </c>
      <c r="AIG246" s="252">
        <v>0</v>
      </c>
      <c r="AIH246" s="252">
        <v>0</v>
      </c>
      <c r="AII246" s="252">
        <v>0</v>
      </c>
      <c r="AIJ246" s="252">
        <v>0</v>
      </c>
      <c r="AIK246" s="253">
        <v>0</v>
      </c>
      <c r="AIL246" s="651">
        <f>[1]集計!G$1086</f>
        <v>0</v>
      </c>
      <c r="AIM246" s="651">
        <f>[1]集計!H$1086</f>
        <v>0</v>
      </c>
      <c r="AIN246" s="651">
        <f>[1]集計!I$1086</f>
        <v>0</v>
      </c>
      <c r="AIO246" s="651">
        <f>[1]集計!J$1086</f>
        <v>0</v>
      </c>
      <c r="AIP246" s="651">
        <f>[1]集計!K$1086</f>
        <v>0</v>
      </c>
      <c r="AIQ246" s="651">
        <f>[1]集計!L$1086</f>
        <v>3</v>
      </c>
      <c r="AIR246" s="651">
        <f>[1]集計!M$1086</f>
        <v>0</v>
      </c>
      <c r="AIS246" s="651">
        <f>[1]集計!N$1086</f>
        <v>0</v>
      </c>
      <c r="AIT246" s="651">
        <f>[1]集計!O$1086</f>
        <v>10</v>
      </c>
      <c r="AIU246" s="651">
        <f>[1]集計!P$1086</f>
        <v>14</v>
      </c>
    </row>
    <row r="247" spans="2:1115" ht="13.2" customHeight="1" thickBot="1">
      <c r="B247" s="188"/>
      <c r="C247" s="188"/>
      <c r="D247" s="189"/>
      <c r="E247" s="188"/>
      <c r="F247" s="190"/>
      <c r="G247" s="190"/>
      <c r="H247" s="190"/>
      <c r="I247" s="245"/>
      <c r="J247" s="245"/>
      <c r="K247" s="245"/>
      <c r="M247" s="245"/>
      <c r="N247" s="245"/>
      <c r="O247" s="244">
        <f>SUM(M245:Q245)/5</f>
        <v>58.2</v>
      </c>
      <c r="P247" s="245"/>
      <c r="Q247" s="245"/>
      <c r="R247" s="245"/>
      <c r="V247" s="244">
        <f>SUM(X245)/1</f>
        <v>55</v>
      </c>
      <c r="AC247" s="244">
        <f>SUM(AB245:AE245)/4</f>
        <v>55.75</v>
      </c>
      <c r="AJ247" s="244">
        <f>SUM(AH245:AL245)/5</f>
        <v>48.8</v>
      </c>
      <c r="AQ247" s="244">
        <f>SUM(AO245:AS245)/5</f>
        <v>58.6</v>
      </c>
      <c r="AX247" s="244">
        <f>SUM(AV245:AZ245)/5</f>
        <v>67.599999999999994</v>
      </c>
      <c r="BE247" s="244">
        <f>SUM(BC245:BG245)/5</f>
        <v>57.8</v>
      </c>
      <c r="BL247" s="244">
        <f>SUM(BJ245:BN245)/5</f>
        <v>47.2</v>
      </c>
      <c r="BS247" s="244">
        <f>SUM(BQ245:BU245)/5</f>
        <v>32</v>
      </c>
      <c r="BZ247" s="244">
        <f>SUM(BX245:CB245)/5</f>
        <v>34.799999999999997</v>
      </c>
      <c r="CG247" s="244">
        <f>SUM(CE245:CI245)/5</f>
        <v>67.2</v>
      </c>
      <c r="CN247" s="244">
        <f>SUM(CL245:CP245)/5</f>
        <v>97.1</v>
      </c>
      <c r="CU247" s="244">
        <f>SUM(CS245:CW245)/5</f>
        <v>92.4</v>
      </c>
      <c r="DB247" s="244">
        <f>SUM(CZ245:DD245)/5</f>
        <v>97.7</v>
      </c>
      <c r="DI247" s="244">
        <f>SUM(DG245:DK245)/5</f>
        <v>79.8</v>
      </c>
      <c r="DP247" s="244">
        <f>SUM(DN245:DR245)/5</f>
        <v>66.7</v>
      </c>
      <c r="DW247" s="244">
        <f>SUM(DU245:DY245)/5</f>
        <v>73.8</v>
      </c>
      <c r="ED247" s="244">
        <f>SUM(EB245:EF245)/5</f>
        <v>59.8</v>
      </c>
      <c r="EL247" s="244">
        <f>SUM(EJ245:EL245)/3</f>
        <v>66.666666666666671</v>
      </c>
      <c r="ER247" s="244">
        <f>SUM(EQ245:ET245)/4</f>
        <v>69.75</v>
      </c>
      <c r="EY247" s="244">
        <f>SUM(EW245:FA245)/5</f>
        <v>45.8</v>
      </c>
      <c r="FF247" s="244">
        <f>SUM(FD245:FH245)/5</f>
        <v>63.4</v>
      </c>
      <c r="FM247" s="244">
        <f>SUM(FK245:FO245)/5</f>
        <v>61.8</v>
      </c>
      <c r="FT247" s="244">
        <f>SUM(FR245:FV245)/5</f>
        <v>59</v>
      </c>
      <c r="GA247" s="244">
        <f>SUM(FY245:GC245)/5</f>
        <v>74.599999999999994</v>
      </c>
      <c r="GH247" s="244">
        <f>SUM(GF245:GJ245)/5</f>
        <v>68.8</v>
      </c>
      <c r="GO247" s="244">
        <f>SUM(GM245:GQ245)/5</f>
        <v>78.400000000000006</v>
      </c>
      <c r="GV247" s="244">
        <f>SUM(GT245:GX245)/5</f>
        <v>65.2</v>
      </c>
      <c r="HC247" s="244">
        <f>SUM(HA245:HE245)/5</f>
        <v>63.2</v>
      </c>
      <c r="HJ247" s="244">
        <f>SUM(HI245:HL245)/4</f>
        <v>49.25</v>
      </c>
      <c r="HQ247" s="244">
        <f>SUM(HO245:HS245)/5</f>
        <v>67.599999999999994</v>
      </c>
      <c r="HX247" s="244">
        <f>SUM(HV245:HZ245)/5</f>
        <v>58.4</v>
      </c>
      <c r="IE247" s="244">
        <f>SUM(IC245:IH245)/6</f>
        <v>60.333333333333336</v>
      </c>
      <c r="IL247" s="244"/>
      <c r="IS247" s="380">
        <f>((SUM(IQ245:IU245))+(SUM(IQ246:IU246)))/5</f>
        <v>81.599999999999994</v>
      </c>
      <c r="IZ247" s="380">
        <f>((SUM(IX245:JB245))+(SUM(IX246:JB246)))/5</f>
        <v>69.599999999999994</v>
      </c>
      <c r="JG247" s="380">
        <f>((SUM(JE245:JI245))+(SUM(JE246:JI246)))/5</f>
        <v>79.400000000000006</v>
      </c>
      <c r="JN247" s="380">
        <f>((SUM(JL245:JP245))+(SUM(JL246:JP246)))/5</f>
        <v>72.8</v>
      </c>
      <c r="JU247" s="380">
        <f>((SUM(JT245:JW245))+(SUM(JT246:JW246)))/4</f>
        <v>63.5</v>
      </c>
      <c r="KB247" s="244">
        <f>((SUM(KA245:KD245))+(SUM(KA246:KD246)))/4</f>
        <v>69</v>
      </c>
      <c r="KI247" s="244">
        <f>((SUM(KG245:KK245))+(SUM(KG246:KK246)))/5</f>
        <v>64.099999999999994</v>
      </c>
      <c r="KP247" s="244">
        <f>((SUM(KN245:KR245))+(SUM(KN246:KR246)))/5</f>
        <v>44.4</v>
      </c>
      <c r="KW247" s="244">
        <f>((SUM(KV245:KY245))+(SUM(KV246:KY246)))/4</f>
        <v>56.5</v>
      </c>
      <c r="LD247" s="244">
        <f>((SUM(LB245:LF245))+(SUM(LB246:LF246)))/5</f>
        <v>82.2</v>
      </c>
      <c r="LK247" s="244">
        <f>((SUM(LI245:LM245))+(SUM(LI246:LM246)))/5</f>
        <v>85</v>
      </c>
      <c r="LR247" s="244">
        <f>((SUM(LQ245:LT245))+(SUM(LQ246:LT246)))/4</f>
        <v>80.25</v>
      </c>
      <c r="LY247" s="244">
        <f>((SUM(LW245:MA245))+(SUM(LW246:MA246)))/5</f>
        <v>68.400000000000006</v>
      </c>
      <c r="MF247" s="244">
        <f>((SUM(MD245:MH245))+(SUM(MD246:MH246)))/5</f>
        <v>71.8</v>
      </c>
      <c r="MM247" s="244">
        <f>((SUM(MK245:MO245))+(SUM(MK246:MO246)))/5</f>
        <v>79</v>
      </c>
      <c r="MT247" s="244">
        <f>((SUM(MR245:MV245))+(SUM(MR246:MV246)))/5</f>
        <v>65.400000000000006</v>
      </c>
      <c r="NA247" s="244">
        <f>((SUM(MY245:NC245))+(SUM(MY246:NC246)))/5</f>
        <v>71</v>
      </c>
      <c r="NH247" s="244">
        <f>((SUM(NF245:NJ245))+(SUM(NF246:NJ246)))/5</f>
        <v>66.099999999999994</v>
      </c>
      <c r="NO247" s="244">
        <f>((SUM(NM245:NQ245))+(SUM(NM246:NQ246)))/5</f>
        <v>75.400000000000006</v>
      </c>
      <c r="NV247" s="244">
        <f>SUM(NO247+OC247)/2</f>
        <v>77.7</v>
      </c>
      <c r="OC247" s="244">
        <f>((SUM(OA245:OE245))+(SUM(OA246:OE246)))/5</f>
        <v>80</v>
      </c>
      <c r="OJ247" s="244">
        <f>((SUM(OI245:OM245))+(SUM(OI246:OM246)))/5</f>
        <v>70.599999999999994</v>
      </c>
      <c r="OQ247" s="244">
        <f>((SUM(OO245:OS245))+(SUM(OO246:OS246)))/5</f>
        <v>64.2</v>
      </c>
      <c r="OX247" s="244">
        <f>((SUM(OV245:OZ245))+(SUM(OV246:OZ246)))/5</f>
        <v>59.8</v>
      </c>
      <c r="PE247" s="244">
        <f>((SUM(PC245:PG245))+(SUM(PC246:PG246)))/5</f>
        <v>64.8</v>
      </c>
      <c r="PL247" s="244">
        <f>((SUM(PJ245:PN245))+(SUM(PJ246:PN246)))/4</f>
        <v>52.75</v>
      </c>
      <c r="PS247" s="244">
        <f>((SUM(PQ245:PU245))+(SUM(PQ246:PU246)))/5</f>
        <v>69.400000000000006</v>
      </c>
      <c r="PZ247" s="244">
        <f>((SUM(PY245:QB245))+(SUM(PY246:QB246)))/4</f>
        <v>71.5</v>
      </c>
      <c r="QG247" s="244">
        <f>((SUM(QE245:QI245))+(SUM(QE246:QI246)))/5</f>
        <v>69.599999999999994</v>
      </c>
      <c r="QN247" s="244">
        <f>((SUM(QL245:QP245))+(SUM(QL246:QP246)))/5</f>
        <v>72.599999999999994</v>
      </c>
      <c r="QU247" s="244">
        <f>((SUM(QS245:QW245))+(SUM(QS246:QW246)))/5</f>
        <v>54</v>
      </c>
      <c r="RB247" s="380">
        <f>((SUM(QZ245:RD245))+(SUM(QZ246:RD246)))/5</f>
        <v>70</v>
      </c>
      <c r="RI247" s="244">
        <f>((SUM(RG245:RK245))+(SUM(RG246:RK246)))/5</f>
        <v>71.2</v>
      </c>
      <c r="RP247" s="244">
        <f>((SUM(RN245:RR245))+(SUM(RN246:RR246)))/5</f>
        <v>70.8</v>
      </c>
      <c r="RW247" s="244">
        <f>((SUM(RU245:RY245))+(SUM(RU246:RY246)))/5</f>
        <v>70.400000000000006</v>
      </c>
      <c r="SD247" s="244">
        <f>((SUM(SB245:SF245))+(SUM(SB246:SF246)))/5</f>
        <v>71.8</v>
      </c>
      <c r="SK247" s="244">
        <f>((SUM(SI245:SM245))+(SUM(SI246:SM246)))/4</f>
        <v>61.25</v>
      </c>
      <c r="SR247" s="244">
        <f>((SUM(SR245:ST245))+(SUM(SR246:ST246)))/3</f>
        <v>53.333333333333336</v>
      </c>
      <c r="SY247" s="244">
        <f>((SUM(SW245:TA245))+(SUM(SW246:TA246)))/5</f>
        <v>64.400000000000006</v>
      </c>
      <c r="TF247" s="244">
        <f>((SUM(TD245:TH245))+(SUM(TD246:TH246)))/5</f>
        <v>66</v>
      </c>
      <c r="TM247" s="244">
        <f>((SUM(TK245:TO245))+(SUM(TK246:TO246)))/5</f>
        <v>65.599999999999994</v>
      </c>
      <c r="TT247" s="244">
        <f>((SUM(TR245:TV245))+(SUM(TR246:TV246)))/5</f>
        <v>68.599999999999994</v>
      </c>
      <c r="UA247" s="244">
        <f>((SUM(TY245:UC245))+(SUM(TY246:UC246)))/5</f>
        <v>69</v>
      </c>
      <c r="UH247" s="244">
        <f>((SUM(UF245:UJ245))+(SUM(UF246:UJ246)))/5</f>
        <v>69.2</v>
      </c>
      <c r="UO247" s="244">
        <f>((SUM(UM245:UQ245))+(SUM(UM246:UQ246)))/5</f>
        <v>68</v>
      </c>
      <c r="UV247" s="380">
        <f>((SUM(UT245:UX245))+(SUM(UT246:UX246)))/5</f>
        <v>69.2</v>
      </c>
      <c r="VC247" s="244">
        <f>((SUM(VA245:VE245))+(SUM(VA246:VE246)))/5</f>
        <v>73.599999999999994</v>
      </c>
      <c r="VJ247" s="244">
        <f>((SUM(VH245:VL245))+(SUM(VH246:VL246)))/5</f>
        <v>79.2</v>
      </c>
      <c r="VQ247" s="244">
        <f>((SUM(VP245:VS245))+(SUM(VP246:VS246)))/4</f>
        <v>78</v>
      </c>
      <c r="VX247" s="244">
        <f>((SUM(VV245:VZ245))+(SUM(VV246:VZ246)))/5</f>
        <v>85</v>
      </c>
      <c r="WE247" s="244">
        <f>((SUM(WC245:WG245))+(SUM(WC246:WG246)))/5</f>
        <v>75.599999999999994</v>
      </c>
      <c r="WS247" s="244">
        <f>((SUM(WQ245:WU245))+(SUM(WQ246:WU246)))/5</f>
        <v>73.2</v>
      </c>
      <c r="WZ247" s="244">
        <f>((SUM(WX245:XB245))+(SUM(WX246:XB246)))/5</f>
        <v>60.8</v>
      </c>
      <c r="XG247" s="244">
        <f>((SUM(XE245:XI245))+(SUM(XE246:XI246)))/5</f>
        <v>67</v>
      </c>
      <c r="XN247" s="244">
        <f>((SUM(XL245:XP245))+(SUM(XL246:XP246)))/5</f>
        <v>72.599999999999994</v>
      </c>
      <c r="XU247" s="244">
        <f>((SUM(XT245:XW245))+(SUM(XT246:XW246)))/4</f>
        <v>71.5</v>
      </c>
      <c r="YB247" s="244">
        <f>((SUM(YB245:YD245))+(SUM(YB246:YD246)))/3</f>
        <v>73</v>
      </c>
      <c r="YI247" s="244">
        <f>((SUM(YG245:YK245))+(SUM(YG246:YK246)))/5</f>
        <v>70.2</v>
      </c>
      <c r="YP247" s="244">
        <f>((SUM(YN245:YR245))+(SUM(YN246:YR246)))/5</f>
        <v>62.4</v>
      </c>
      <c r="YW247" s="244">
        <f>((SUM(YV245:YY245))+(SUM(YV246:YY246)))/4</f>
        <v>70.25</v>
      </c>
      <c r="ZD247" s="244">
        <f>((SUM(ZB245:ZF245))+(SUM(ZB246:ZF246)))/5</f>
        <v>70.400000000000006</v>
      </c>
      <c r="ZK247" s="244">
        <f>((SUM(ZI245:ZM245))+(SUM(ZI246:ZM246)))/5</f>
        <v>67</v>
      </c>
      <c r="ZR247" s="244">
        <f>((SUM(ZQ245:ZT245))+(SUM(ZQ246:ZT246)))/4</f>
        <v>52.5</v>
      </c>
      <c r="ZY247" s="244">
        <f>((SUM(ZW245:AAA245))+(SUM(ZW246:AAA246)))/5</f>
        <v>50.8</v>
      </c>
      <c r="AAF247" s="244">
        <f>((SUM(AAD245:AAH245))+(SUM(AAD246:AAH246)))/5</f>
        <v>67.8</v>
      </c>
      <c r="AAM247" s="244">
        <f>((SUM(AAL245:AAO245))+(SUM(AAL246:AAO246)))/4</f>
        <v>72</v>
      </c>
      <c r="AAT247" s="244">
        <f>((SUM(AAR245:AAV245))+(SUM(AAR246:AAV246)))/5</f>
        <v>71.2</v>
      </c>
      <c r="ABA247" s="244">
        <f>((SUM(AAY245:ABC245))+(SUM(AAY246:ABC246)))/5</f>
        <v>62.3</v>
      </c>
      <c r="ABH247" s="244">
        <f>((SUM(ABF245:ABJ245))+(SUM(ABF246:ABJ246)))/5</f>
        <v>67.5</v>
      </c>
      <c r="ABO247" s="244">
        <f>((SUM(ABM245:ABQ245))+(SUM(ABM246:ABQ246)))/5</f>
        <v>77</v>
      </c>
      <c r="ACC247" s="244">
        <f>((SUM(ACA245:ACE245))+(SUM(ACA246:ACE246)))/5</f>
        <v>68.2</v>
      </c>
      <c r="ACJ247" s="244">
        <f>((SUM(ACI245:ACL245))+(SUM(ACI246:ACL246)))/4</f>
        <v>57.25</v>
      </c>
      <c r="ACQ247" s="244">
        <f>((SUM(ACO245:ACS245))+(SUM(ACO246:ACS246)))/5</f>
        <v>62.2</v>
      </c>
      <c r="ACX247" s="244">
        <f>((SUM(ACV245:ACZ245))+(SUM(ACV246:ACZ246)))/5</f>
        <v>65.2</v>
      </c>
      <c r="ADE247" s="244">
        <f>((SUM(ADC245:ADG245))+(SUM(ADC246:ADG246)))/5</f>
        <v>67.599999999999994</v>
      </c>
      <c r="ADL247" s="244">
        <f>((SUM(ADJ245:ADN245))+(SUM(ADJ246:ADN246)))/4</f>
        <v>62.5</v>
      </c>
      <c r="ADS247" s="244">
        <f>((SUM(ADQ245:ADU245))+(SUM(ADQ246:ADU246)))/5</f>
        <v>61.6</v>
      </c>
      <c r="ADZ247" s="244">
        <f>((SUM(ADY245:AEB245))+(SUM(ADY246:AEB246)))/4</f>
        <v>78.75</v>
      </c>
      <c r="AEG247" s="244">
        <f>((SUM(AEE245:AEI245))+(SUM(AEE246:AEI246)))/5</f>
        <v>67.8</v>
      </c>
      <c r="AEN247" s="244">
        <f>((SUM(AEL245:AEP245))+(SUM(AEL246:AEP246)))/5</f>
        <v>70.400000000000006</v>
      </c>
      <c r="AEU247" s="244">
        <f>((SUM(AES245:AEV245))+(SUM(AES246:AEV246)))/4</f>
        <v>63.75</v>
      </c>
      <c r="AFB247" s="244">
        <f>((SUM(AEZ245:AFD245))+(SUM(AEZ246:AFD246)))/5</f>
        <v>68</v>
      </c>
      <c r="AFI247" s="244">
        <f>((SUM(AFG245:AFK245))+(SUM(AFG246:AFK246)))/5</f>
        <v>69.8</v>
      </c>
      <c r="AFP247" s="244">
        <f>((SUM(AFN245:AFR245))+(SUM(AFN246:AFR246)))/5</f>
        <v>47.6</v>
      </c>
      <c r="AFW247" s="244">
        <f>((SUM(AFU245:AFY245))+(SUM(AFU246:AFY246)))/5</f>
        <v>40.799999999999997</v>
      </c>
      <c r="AGD247" s="244">
        <f>((SUM(AGB245:AGF245))+(SUM(AGB246:AGF246)))/5</f>
        <v>55</v>
      </c>
      <c r="AGK247" s="380">
        <f>((SUM(AGI245:AGM245))+(SUM(AGI246:AGM246)))/4</f>
        <v>59.5</v>
      </c>
      <c r="AGR247" s="380">
        <f>((SUM(AGS245:AGT245))+(SUM(AGS246:AGT246)))/2</f>
        <v>67</v>
      </c>
      <c r="AGY247" s="244">
        <f>((SUM(AGW245:AHA245))+(SUM(AGW246:AHA246)))/5</f>
        <v>68.599999999999994</v>
      </c>
      <c r="AHF247" s="244">
        <f>((SUM(AHD245:AHH245))+(SUM(AHD246:AHH246)))/5</f>
        <v>51.8</v>
      </c>
      <c r="AHM247" s="244">
        <f>((SUM(AHK245:AHO245))+(SUM(AHK246:AHO246)))/5</f>
        <v>65.2</v>
      </c>
      <c r="AHT247" s="244">
        <f>((SUM(AHR245:AHV245))+(SUM(AHR246:AHV246)))/5</f>
        <v>67.8</v>
      </c>
      <c r="AIA247" s="244">
        <f>((SUM(AHY245:AIC245))+(SUM(AHY246:AIC246)))/5</f>
        <v>72.8</v>
      </c>
      <c r="AIH247" s="244">
        <f>((SUM(AIF245:AIJ245))+(SUM(AIF246:AIJ246)))/5</f>
        <v>86</v>
      </c>
      <c r="AIO247" s="244">
        <f>((SUM(AIM245:AIQ245))+(SUM(AIM246:AIQ246)))/5</f>
        <v>81.599999999999994</v>
      </c>
      <c r="AIV247" s="244">
        <f>((SUM(AIT245:AIX245))+(SUM(AIT246:AIX246)))/5</f>
        <v>75.260500082360409</v>
      </c>
      <c r="AJC247" s="380">
        <f>((SUM(AJA245:AJE245))+(SUM(AJA246:AJE246)))/5</f>
        <v>49.904045521931252</v>
      </c>
      <c r="AJJ247" s="380">
        <f>((SUM(AJH245:AJL245))+(SUM(AJH246:AJL246)))/5</f>
        <v>20.343662010909092</v>
      </c>
      <c r="AJQ247" s="380">
        <f>((SUM(AJP245:AJS245))+(SUM(AJP246:AJS246)))/4</f>
        <v>50.543196973800185</v>
      </c>
      <c r="AJX247" s="380">
        <f>((SUM(AJV245:AJZ245))+(SUM(AJV246:AJZ246)))/5</f>
        <v>29.797811320536461</v>
      </c>
      <c r="AKE247" s="380">
        <f>((SUM(AKC245:AKG245))+(SUM(AKC246:AKG246)))/5</f>
        <v>30.98768911636364</v>
      </c>
      <c r="AKL247" s="380">
        <f>((SUM(AKJ245))+(SUM(AKJ246)))/1</f>
        <v>52.244975833333335</v>
      </c>
      <c r="AKS247" s="380">
        <f>((SUM(AKQ245:AKU245))+(SUM(AKQ246:AKU246)))/5</f>
        <v>61.4</v>
      </c>
      <c r="AKZ247" s="380">
        <f>((SUM(AKX245:ALB245))+(SUM(AKX246:ALB246)))/5</f>
        <v>79.413516796504268</v>
      </c>
      <c r="ALG247" s="380">
        <f>((SUM(ALE245:ALI245))+(SUM(ALE246:ALI246)))/5</f>
        <v>61.466154333801263</v>
      </c>
      <c r="ALN247" s="380">
        <f>((SUM(ALL245:ALP245))+(SUM(ALL246:ALP246)))/5</f>
        <v>69.954048910686794</v>
      </c>
      <c r="ALU247" s="380">
        <f>((SUM(ALS245:ALW245))+(SUM(ALS246:ALW246)))/5</f>
        <v>40.174342380773467</v>
      </c>
      <c r="AMB247" s="380">
        <f>((SUM(AMC245:AMD245))+(SUM(AMC246:AMD246)))/2</f>
        <v>28</v>
      </c>
      <c r="AMI247" s="380">
        <f>((SUM(AMG245:AMK245))+(SUM(AMG246:AMK246)))/5</f>
        <v>28.516155756035563</v>
      </c>
      <c r="AMP247" s="380">
        <f>((SUM(AMN245:AMR245))+(SUM(AMN246:AMR246)))/5</f>
        <v>51.723945175500674</v>
      </c>
      <c r="AMW247" s="380">
        <f>((SUM(AMV245:AMY245))+(SUM(AMV246:AMY246)))/4</f>
        <v>49</v>
      </c>
      <c r="AND247" s="380">
        <f>((SUM(ANB245:ANF245))+(SUM(ANB246:ANF246)))/5</f>
        <v>22.8</v>
      </c>
      <c r="ANK247" s="380">
        <f>((SUM(ANI245:ANM245))+(SUM(ANI246:ANM246)))/5</f>
        <v>30.8</v>
      </c>
      <c r="ANR247" s="380">
        <f>((SUM(ANP245:ANT245))+(SUM(ANP246:ANT246)))/5</f>
        <v>47.263097501499999</v>
      </c>
      <c r="ANY247" s="380">
        <f>((SUM(ANW245:AOA245))+(SUM(ANW246:AOA246)))/5</f>
        <v>51.686547817000005</v>
      </c>
      <c r="AOF247" s="380">
        <f>((SUM(AOD245:AOH245))+(SUM(AOD246:AOH246)))/5</f>
        <v>20.8</v>
      </c>
      <c r="AOM247" s="380">
        <f>((SUM(AOL245:AOO245))+(SUM(AOL246:AOO246)))/4</f>
        <v>47.932951754687501</v>
      </c>
      <c r="AOT247" s="380">
        <f>((SUM(AOR245:AOV245))+(SUM(AOR246:AOV246)))/5</f>
        <v>42.38226015</v>
      </c>
      <c r="APA247" s="380">
        <f>((SUM(AOY245:APC245))+(SUM(AOY246:APC246)))/5</f>
        <v>14.4</v>
      </c>
      <c r="APH247" s="380">
        <f>((SUM(APF245:APJ245))+(SUM(APF246:APJ246)))/5</f>
        <v>32.488651367750002</v>
      </c>
      <c r="APO247" s="380">
        <f>((SUM(APM245:APQ245))+(SUM(APM246:APQ246)))/5</f>
        <v>20.953185705000003</v>
      </c>
      <c r="APV247" s="380">
        <f>((SUM(APT245:APU245))+(SUM(APT246:APU246)))/2</f>
        <v>4</v>
      </c>
    </row>
    <row r="248" spans="2:1115" ht="13.2" customHeight="1" thickBot="1">
      <c r="B248" s="188"/>
      <c r="C248" s="188"/>
      <c r="D248" s="189"/>
      <c r="E248" s="188" t="s">
        <v>1053</v>
      </c>
      <c r="F248" s="190"/>
      <c r="G248" s="190"/>
      <c r="H248" s="190"/>
      <c r="I248" s="695">
        <f>SUM(I243+道姓班!I193+中野班!I131+製作班未定!I548)</f>
        <v>189</v>
      </c>
      <c r="J248" s="695">
        <f>SUM(J243+道姓班!J193+中野班!J131+製作班未定!J548)</f>
        <v>135</v>
      </c>
      <c r="K248" s="695">
        <f>SUM(K243+道姓班!K193+中野班!K131+製作班未定!K548)</f>
        <v>79</v>
      </c>
      <c r="L248" s="695">
        <f>SUM(L243+道姓班!L193+中野班!L131+製作班未定!L548)</f>
        <v>0</v>
      </c>
      <c r="M248" s="695">
        <f>SUM(M243+道姓班!M193+中野班!M131+製作班未定!M548)</f>
        <v>169</v>
      </c>
      <c r="N248" s="695">
        <f>SUM(N243+道姓班!N193+中野班!N131+製作班未定!N548)</f>
        <v>164</v>
      </c>
      <c r="O248" s="695">
        <f>SUM(O243+道姓班!O193+中野班!O131+製作班未定!O548)</f>
        <v>136</v>
      </c>
      <c r="P248" s="695">
        <f>SUM(P243+道姓班!P193+中野班!P131+製作班未定!P548)</f>
        <v>170</v>
      </c>
      <c r="Q248" s="695">
        <f>SUM(Q243+道姓班!Q193+中野班!Q131+製作班未定!Q548)</f>
        <v>154</v>
      </c>
      <c r="R248" s="695">
        <f>SUM(R243+道姓班!R193+中野班!R131+製作班未定!R548)</f>
        <v>0</v>
      </c>
      <c r="S248" s="695">
        <f>SUM(S243+道姓班!S193+中野班!S131+製作班未定!S548)</f>
        <v>0</v>
      </c>
      <c r="T248" s="695">
        <f>SUM(T243+道姓班!T193+中野班!T131+製作班未定!T548)</f>
        <v>0</v>
      </c>
      <c r="U248" s="695">
        <f>SUM(U243+道姓班!U193+中野班!U131+製作班未定!U548)</f>
        <v>0</v>
      </c>
      <c r="V248" s="695">
        <f>SUM(V243+道姓班!V193+中野班!V131+製作班未定!V548)</f>
        <v>0</v>
      </c>
      <c r="W248" s="695">
        <f>SUM(W243+道姓班!W193+中野班!W131+製作班未定!W548)</f>
        <v>8</v>
      </c>
      <c r="X248" s="695">
        <f>SUM(X243+道姓班!X193+中野班!X131+製作班未定!X548)</f>
        <v>130.5</v>
      </c>
      <c r="Y248" s="695">
        <f>SUM(Y243+道姓班!Y193+中野班!Y131+製作班未定!Y548)</f>
        <v>142</v>
      </c>
      <c r="Z248" s="695">
        <f>SUM(Z243+道姓班!Z193+中野班!Z131+製作班未定!Z548)</f>
        <v>28</v>
      </c>
      <c r="AA248" s="695">
        <f>SUM(AA243+道姓班!AA193+中野班!AA131+製作班未定!AA548)</f>
        <v>64</v>
      </c>
      <c r="AB248" s="695">
        <f>SUM(AB243+道姓班!AB193+中野班!AB131+製作班未定!AB548)</f>
        <v>174</v>
      </c>
      <c r="AC248" s="695">
        <f>SUM(AC243+道姓班!AC193+中野班!AC131+製作班未定!AC548)</f>
        <v>134</v>
      </c>
      <c r="AD248" s="695">
        <f>SUM(AD243+道姓班!AD193+中野班!AD131+製作班未定!AD548)</f>
        <v>201</v>
      </c>
      <c r="AE248" s="695">
        <f>SUM(AE243+道姓班!AE193+中野班!AE131+製作班未定!AE548)</f>
        <v>196</v>
      </c>
      <c r="AF248" s="695">
        <f>SUM(AF243+道姓班!AF193+中野班!AF131+製作班未定!AF548)</f>
        <v>146</v>
      </c>
      <c r="AG248" s="695">
        <f>SUM(AG243+道姓班!AG193+中野班!AG131+製作班未定!AG548)</f>
        <v>0</v>
      </c>
      <c r="AH248" s="695">
        <f>SUM(AH243+道姓班!AH193+中野班!AH131+製作班未定!AH548)</f>
        <v>188</v>
      </c>
      <c r="AI248" s="695">
        <f>SUM(AI243+道姓班!AI193+中野班!AI131+製作班未定!AI548)</f>
        <v>177</v>
      </c>
      <c r="AJ248" s="695">
        <f>SUM(AJ243+道姓班!AJ193+中野班!AJ131+製作班未定!AJ548)</f>
        <v>151</v>
      </c>
      <c r="AK248" s="695">
        <f>SUM(AK243+道姓班!AK193+中野班!AK131+製作班未定!AK548)</f>
        <v>180</v>
      </c>
      <c r="AL248" s="695">
        <f>SUM(AL243+道姓班!AL193+中野班!AL131+製作班未定!AL548)</f>
        <v>176</v>
      </c>
      <c r="AM248" s="695">
        <f>SUM(AM243+道姓班!AM193+中野班!AM131+製作班未定!AM548)</f>
        <v>121</v>
      </c>
      <c r="AN248" s="695">
        <f>SUM(AN243+道姓班!AN193+中野班!AN131+製作班未定!AN548)</f>
        <v>1</v>
      </c>
      <c r="AO248" s="695">
        <f>SUM(AO243+道姓班!AO193+中野班!AO131+製作班未定!AO548)</f>
        <v>173</v>
      </c>
      <c r="AP248" s="695">
        <f>SUM(AP243+道姓班!AP193+中野班!AP131+製作班未定!AP548)</f>
        <v>175</v>
      </c>
      <c r="AQ248" s="695">
        <f>SUM(AQ243+道姓班!AQ193+中野班!AQ131+製作班未定!AQ548)</f>
        <v>122</v>
      </c>
      <c r="AR248" s="695">
        <f>SUM(AR243+道姓班!AR193+中野班!AR131+製作班未定!AR548)</f>
        <v>168</v>
      </c>
      <c r="AS248" s="695">
        <f>SUM(AS243+道姓班!AS193+中野班!AS131+製作班未定!AS548)</f>
        <v>169</v>
      </c>
      <c r="AT248" s="695">
        <f>SUM(AT243+道姓班!AT193+中野班!AT131+製作班未定!AT548)</f>
        <v>61.5</v>
      </c>
      <c r="AU248" s="695">
        <f>SUM(AU243+道姓班!AU193+中野班!AU131+製作班未定!AU548)</f>
        <v>0</v>
      </c>
      <c r="AV248" s="695">
        <f>SUM(AV243+道姓班!AV193+中野班!AV131+製作班未定!AV548)</f>
        <v>154</v>
      </c>
      <c r="AW248" s="695">
        <f>SUM(AW243+道姓班!AW193+中野班!AW131+製作班未定!AW548)</f>
        <v>169</v>
      </c>
      <c r="AX248" s="695">
        <f>SUM(AX243+道姓班!AX193+中野班!AX131+製作班未定!AX548)</f>
        <v>139.5</v>
      </c>
      <c r="AY248" s="695">
        <f>SUM(AY243+道姓班!AY193+中野班!AY131+製作班未定!AY548)</f>
        <v>174</v>
      </c>
      <c r="AZ248" s="695">
        <f>SUM(AZ243+道姓班!AZ193+中野班!AZ131+製作班未定!AZ548)</f>
        <v>169</v>
      </c>
      <c r="BA248" s="695">
        <f>SUM(BA243+道姓班!BA193+中野班!BA131+製作班未定!BA548)</f>
        <v>109</v>
      </c>
      <c r="BB248" s="695">
        <f>SUM(BB243+道姓班!BB193+中野班!BB131+製作班未定!BB548)</f>
        <v>0</v>
      </c>
      <c r="BC248" s="695">
        <f>SUM(BC243+道姓班!BC193+中野班!BC131+製作班未定!BC548)</f>
        <v>154</v>
      </c>
      <c r="BD248" s="695">
        <f>SUM(BD243+道姓班!BD193+中野班!BD131+製作班未定!BD548)</f>
        <v>164</v>
      </c>
      <c r="BE248" s="695">
        <f>SUM(BE243+道姓班!BE193+中野班!BE131+製作班未定!BE548)</f>
        <v>110</v>
      </c>
      <c r="BF248" s="695">
        <f>SUM(BF243+道姓班!BF193+中野班!BF131+製作班未定!BF548)</f>
        <v>183</v>
      </c>
      <c r="BG248" s="695">
        <f>SUM(BG243+道姓班!BG193+中野班!BG131+製作班未定!BG548)</f>
        <v>192</v>
      </c>
      <c r="BH248" s="695">
        <f>SUM(BH243+道姓班!BH193+中野班!BH131+製作班未定!BH548)</f>
        <v>113</v>
      </c>
      <c r="BI248" s="695">
        <f>SUM(BI243+道姓班!BI193+中野班!BI131+製作班未定!BI548)</f>
        <v>22</v>
      </c>
      <c r="BJ248" s="695">
        <f>SUM(BJ243+道姓班!BJ193+中野班!BJ131+製作班未定!BJ548)</f>
        <v>57</v>
      </c>
      <c r="BK248" s="695">
        <f>SUM(BK243+道姓班!BK193+中野班!BK131+製作班未定!BK548)</f>
        <v>154</v>
      </c>
      <c r="BL248" s="695">
        <f>SUM(BL243+道姓班!BL193+中野班!BL131+製作班未定!BL548)</f>
        <v>130</v>
      </c>
      <c r="BM248" s="695">
        <f>SUM(BM243+道姓班!BM193+中野班!BM131+製作班未定!BM548)</f>
        <v>187</v>
      </c>
      <c r="BN248" s="695">
        <f>SUM(BN243+道姓班!BN193+中野班!BN131+製作班未定!BN548)</f>
        <v>207</v>
      </c>
      <c r="BO248" s="695">
        <f>SUM(BO243+道姓班!BO193+中野班!BO131+製作班未定!BO548)</f>
        <v>148</v>
      </c>
      <c r="BP248" s="695">
        <f>SUM(BP243+道姓班!BP193+中野班!BP131+製作班未定!BP548)</f>
        <v>9</v>
      </c>
      <c r="BQ248" s="695">
        <f>SUM(BQ243+道姓班!BQ193+中野班!BQ131+製作班未定!BQ548)</f>
        <v>198</v>
      </c>
      <c r="BR248" s="695">
        <f>SUM(BR243+道姓班!BR193+中野班!BR131+製作班未定!BR548)</f>
        <v>188.5</v>
      </c>
      <c r="BS248" s="695">
        <f>SUM(BS243+道姓班!BS193+中野班!BS131+製作班未定!BS548)</f>
        <v>139</v>
      </c>
      <c r="BT248" s="695">
        <f>SUM(BT243+道姓班!BT193+中野班!BT131+製作班未定!BT548)</f>
        <v>192</v>
      </c>
      <c r="BU248" s="695">
        <f>SUM(BU243+道姓班!BU193+中野班!BU131+製作班未定!BU548)</f>
        <v>124</v>
      </c>
      <c r="BV248" s="695">
        <f>SUM(BV243+道姓班!BV193+中野班!BV131+製作班未定!BV548)</f>
        <v>63</v>
      </c>
      <c r="BW248" s="695">
        <f>SUM(BW243+道姓班!BW193+中野班!BW131+製作班未定!BW548)</f>
        <v>23.5</v>
      </c>
      <c r="BX248" s="695">
        <f>SUM(BX243+道姓班!BX193+中野班!BX131+製作班未定!BX548)</f>
        <v>196</v>
      </c>
      <c r="BY248" s="695">
        <f>SUM(BY243+道姓班!BY193+中野班!BY131+製作班未定!BY548)</f>
        <v>202</v>
      </c>
      <c r="BZ248" s="695">
        <f>SUM(BZ243+道姓班!BZ193+中野班!BZ131+製作班未定!BZ548)</f>
        <v>169</v>
      </c>
      <c r="CA248" s="695">
        <f>SUM(CA243+道姓班!CA193+中野班!CA131+製作班未定!CA548)</f>
        <v>182.5</v>
      </c>
      <c r="CB248" s="695">
        <f>SUM(CB243+道姓班!CB193+中野班!CB131+製作班未定!CB548)</f>
        <v>182</v>
      </c>
      <c r="CC248" s="695">
        <f>SUM(CC243+道姓班!CC193+中野班!CC131+製作班未定!CC548)</f>
        <v>85</v>
      </c>
      <c r="CD248" s="695">
        <f>SUM(CD243+道姓班!CD193+中野班!CD131+製作班未定!CD548)</f>
        <v>4</v>
      </c>
      <c r="CE248" s="695">
        <f>SUM(CE243+道姓班!CE193+中野班!CE131+製作班未定!CE548)</f>
        <v>199.5</v>
      </c>
      <c r="CF248" s="695">
        <f>SUM(CF243+道姓班!CF193+中野班!CF131+製作班未定!CF548)</f>
        <v>170</v>
      </c>
      <c r="CG248" s="695">
        <f>SUM(CG243+道姓班!CG193+中野班!CG131+製作班未定!CG548)</f>
        <v>103</v>
      </c>
      <c r="CH248" s="695">
        <f>SUM(CH243+道姓班!CH193+中野班!CH131+製作班未定!CH548)</f>
        <v>176</v>
      </c>
      <c r="CI248" s="695">
        <f>SUM(CI243+道姓班!CI193+中野班!CI131+製作班未定!CI548)</f>
        <v>175</v>
      </c>
      <c r="CJ248" s="695">
        <f>SUM(CJ243+道姓班!CJ193+中野班!CJ131+製作班未定!CJ548)</f>
        <v>99</v>
      </c>
      <c r="CK248" s="695">
        <f>SUM(CK243+道姓班!CK193+中野班!CK131+製作班未定!CK548)</f>
        <v>5</v>
      </c>
      <c r="CL248" s="695">
        <f>SUM(CL243+道姓班!CL193+中野班!CL131+製作班未定!CL548)</f>
        <v>156</v>
      </c>
      <c r="CM248" s="695">
        <f>SUM(CM243+道姓班!CM193+中野班!CM131+製作班未定!CM548)</f>
        <v>180.5</v>
      </c>
      <c r="CN248" s="695">
        <f>SUM(CN243+道姓班!CN193+中野班!CN131+製作班未定!CN548)</f>
        <v>96</v>
      </c>
      <c r="CO248" s="695">
        <f>SUM(CO243+道姓班!CO193+中野班!CO131+製作班未定!CO548)</f>
        <v>165</v>
      </c>
      <c r="CP248" s="695">
        <f>SUM(CP243+道姓班!CP193+中野班!CP131+製作班未定!CP548)</f>
        <v>148</v>
      </c>
      <c r="CQ248" s="695">
        <f>SUM(CQ243+道姓班!CQ193+中野班!CQ131+製作班未定!CQ548)</f>
        <v>80</v>
      </c>
      <c r="CR248" s="695">
        <f>SUM(CR243+道姓班!CR193+中野班!CR131+製作班未定!CR548)</f>
        <v>4</v>
      </c>
      <c r="CS248" s="695">
        <f>SUM(CS243+道姓班!CS193+中野班!CS131+製作班未定!CS548)</f>
        <v>151</v>
      </c>
      <c r="CT248" s="695">
        <f>SUM(CT243+道姓班!CT193+中野班!CT131+製作班未定!CT548)</f>
        <v>159</v>
      </c>
      <c r="CU248" s="695">
        <f>SUM(CU243+道姓班!CU193+中野班!CU131+製作班未定!CU548)</f>
        <v>86.5</v>
      </c>
      <c r="CV248" s="695">
        <f>SUM(CV243+道姓班!CV193+中野班!CV131+製作班未定!CV548)</f>
        <v>160</v>
      </c>
      <c r="CW248" s="695">
        <f>SUM(CW243+道姓班!CW193+中野班!CW131+製作班未定!CW548)</f>
        <v>149</v>
      </c>
      <c r="CX248" s="695">
        <f>SUM(CX243+道姓班!CX193+中野班!CX131+製作班未定!CX548)</f>
        <v>114</v>
      </c>
      <c r="CY248" s="695">
        <f>SUM(CY243+道姓班!CY193+中野班!CY131+製作班未定!CY548)</f>
        <v>3</v>
      </c>
      <c r="CZ248" s="695">
        <f>SUM(CZ243+道姓班!CZ193+中野班!CZ131+製作班未定!CZ548)</f>
        <v>144</v>
      </c>
      <c r="DA248" s="695">
        <f>SUM(DA243+道姓班!DA193+中野班!DA131+製作班未定!DA548)</f>
        <v>159</v>
      </c>
      <c r="DB248" s="695">
        <f>SUM(DB243+道姓班!DB193+中野班!DB131+製作班未定!DB548)</f>
        <v>108</v>
      </c>
      <c r="DC248" s="695">
        <f>SUM(DC243+道姓班!DC193+中野班!DC131+製作班未定!DC548)</f>
        <v>149.5</v>
      </c>
      <c r="DD248" s="695">
        <f>SUM(DD243+道姓班!DD193+中野班!DD131+製作班未定!DD548)</f>
        <v>152</v>
      </c>
      <c r="DE248" s="695">
        <f>SUM(DE243+道姓班!DE193+中野班!DE131+製作班未定!DE548)</f>
        <v>112</v>
      </c>
      <c r="DF248" s="695">
        <f>SUM(DF243+道姓班!DF193+中野班!DF131+製作班未定!DF548)</f>
        <v>0</v>
      </c>
      <c r="DG248" s="695">
        <f>SUM(DG243+道姓班!DG193+中野班!DG131+製作班未定!DG548)</f>
        <v>162</v>
      </c>
      <c r="DH248" s="695">
        <f>SUM(DH243+道姓班!DH193+中野班!DH131+製作班未定!DH548)</f>
        <v>167.5</v>
      </c>
      <c r="DI248" s="695">
        <f>SUM(DI243+道姓班!DI193+中野班!DI131+製作班未定!DI548)</f>
        <v>131</v>
      </c>
      <c r="DJ248" s="695">
        <f>SUM(DJ243+道姓班!DJ193+中野班!DJ131+製作班未定!DJ548)</f>
        <v>167</v>
      </c>
      <c r="DK248" s="695">
        <f>SUM(DK243+道姓班!DK193+中野班!DK131+製作班未定!DK548)</f>
        <v>159</v>
      </c>
      <c r="DL248" s="695">
        <f>SUM(DL243+道姓班!DL193+中野班!DL131+製作班未定!DL548)</f>
        <v>81</v>
      </c>
      <c r="DM248" s="695">
        <f>SUM(DM243+道姓班!DM193+中野班!DM131+製作班未定!DM548)</f>
        <v>0</v>
      </c>
      <c r="DN248" s="695">
        <f>SUM(DN243+道姓班!DN193+中野班!DN131+製作班未定!DN548)</f>
        <v>173</v>
      </c>
      <c r="DO248" s="695">
        <f>SUM(DO243+道姓班!DO193+中野班!DO131+製作班未定!DO548)</f>
        <v>164</v>
      </c>
      <c r="DP248" s="695">
        <f>SUM(DP243+道姓班!DP193+中野班!DP131+製作班未定!DP548)</f>
        <v>128</v>
      </c>
      <c r="DQ248" s="695">
        <f>SUM(DQ243+道姓班!DQ193+中野班!DQ131+製作班未定!DQ548)</f>
        <v>159</v>
      </c>
      <c r="DR248" s="695">
        <f>SUM(DR243+道姓班!DR193+中野班!DR131+製作班未定!DR548)</f>
        <v>167</v>
      </c>
      <c r="DS248" s="695">
        <f>SUM(DS243+道姓班!DS193+中野班!DS131+製作班未定!DS548)</f>
        <v>78</v>
      </c>
      <c r="DT248" s="695">
        <f>SUM(DT243+道姓班!DT193+中野班!DT131+製作班未定!DT548)</f>
        <v>0</v>
      </c>
      <c r="DU248" s="695">
        <f>SUM(DU243+道姓班!DU193+中野班!DU131+製作班未定!DU548)</f>
        <v>146</v>
      </c>
      <c r="DV248" s="695">
        <f>SUM(DV243+道姓班!DV193+中野班!DV131+製作班未定!DV548)</f>
        <v>148</v>
      </c>
      <c r="DW248" s="695">
        <f>SUM(DW243+道姓班!DW193+中野班!DW131+製作班未定!DW548)</f>
        <v>128</v>
      </c>
      <c r="DX248" s="695">
        <f>SUM(DX243+道姓班!DX193+中野班!DX131+製作班未定!DX548)</f>
        <v>148</v>
      </c>
      <c r="DY248" s="695">
        <f>SUM(DY243+道姓班!DY193+中野班!DY131+製作班未定!DY548)</f>
        <v>164</v>
      </c>
      <c r="DZ248" s="695">
        <f>SUM(DZ243+道姓班!DZ193+中野班!DZ131+製作班未定!DZ548)</f>
        <v>46</v>
      </c>
      <c r="EA248" s="695">
        <f>SUM(EA243+道姓班!EA193+中野班!EA131+製作班未定!EA548)</f>
        <v>0</v>
      </c>
      <c r="EB248" s="695">
        <f>SUM(EB243+道姓班!EB193+中野班!EB131+製作班未定!EB548)</f>
        <v>170</v>
      </c>
      <c r="EC248" s="695">
        <f>SUM(EC243+道姓班!EC193+中野班!EC131+製作班未定!EC548)</f>
        <v>162</v>
      </c>
      <c r="ED248" s="695">
        <f>SUM(ED243+道姓班!ED193+中野班!ED131+製作班未定!ED548)</f>
        <v>141</v>
      </c>
      <c r="EE248" s="695">
        <f>SUM(EE243+道姓班!EE193+中野班!EE131+製作班未定!EE548)</f>
        <v>162</v>
      </c>
      <c r="EF248" s="695">
        <f>SUM(EF243+道姓班!EF193+中野班!EF131+製作班未定!EF548)</f>
        <v>172</v>
      </c>
      <c r="EG248" s="695">
        <f>SUM(EG243+道姓班!EG193+中野班!EG131+製作班未定!EG548)</f>
        <v>138</v>
      </c>
      <c r="EH248" s="695">
        <f>SUM(EH243+道姓班!EH193+中野班!EH131+製作班未定!EH548)</f>
        <v>0</v>
      </c>
      <c r="EI248" s="695">
        <f>SUM(EI243+道姓班!EI193+中野班!EI131+製作班未定!EI548)</f>
        <v>48</v>
      </c>
      <c r="EJ248" s="695">
        <f>SUM(EJ243+道姓班!EJ193+中野班!EJ131+製作班未定!EJ548)</f>
        <v>175</v>
      </c>
      <c r="EK248" s="695">
        <f>SUM(EK243+道姓班!EK193+中野班!EK131+製作班未定!EK548)</f>
        <v>140</v>
      </c>
      <c r="EL248" s="695">
        <f>SUM(EL243+道姓班!EL193+中野班!EL131+製作班未定!EL548)</f>
        <v>164</v>
      </c>
      <c r="EM248" s="695">
        <f>SUM(EM243+道姓班!EM193+中野班!EM131+製作班未定!EM548)</f>
        <v>4</v>
      </c>
      <c r="EN248" s="695">
        <f>SUM(EN243+道姓班!EN193+中野班!EN131+製作班未定!EN548)</f>
        <v>0</v>
      </c>
      <c r="EO248" s="695">
        <f>SUM(EO243+道姓班!EO193+中野班!EO131+製作班未定!EO548)</f>
        <v>0</v>
      </c>
      <c r="EP248" s="695">
        <f>SUM(EP243+道姓班!EP193+中野班!EP131+製作班未定!EP548)</f>
        <v>42</v>
      </c>
      <c r="EQ248" s="695">
        <f>SUM(EQ243+道姓班!EQ193+中野班!EQ131+製作班未定!EQ548)</f>
        <v>157</v>
      </c>
      <c r="ER248" s="695">
        <f>SUM(ER243+道姓班!ER193+中野班!ER131+製作班未定!ER548)</f>
        <v>157</v>
      </c>
      <c r="ES248" s="695">
        <f>SUM(ES243+道姓班!ES193+中野班!ES131+製作班未定!ES548)</f>
        <v>176</v>
      </c>
      <c r="ET248" s="695">
        <f>SUM(ET243+道姓班!ET193+中野班!ET131+製作班未定!ET548)</f>
        <v>165</v>
      </c>
      <c r="EU248" s="695">
        <f>SUM(EU243+道姓班!EU193+中野班!EU131+製作班未定!EU548)</f>
        <v>162</v>
      </c>
      <c r="EV248" s="695">
        <f>SUM(EV243+道姓班!EV193+中野班!EV131+製作班未定!EV548)</f>
        <v>0</v>
      </c>
      <c r="EW248" s="695">
        <f>SUM(EW243+道姓班!EW193+中野班!EW131+製作班未定!EW548)</f>
        <v>167</v>
      </c>
      <c r="EX248" s="695">
        <f>SUM(EX243+道姓班!EX193+中野班!EX131+製作班未定!EX548)</f>
        <v>205</v>
      </c>
      <c r="EY248" s="695">
        <f>SUM(EY243+道姓班!EY193+中野班!EY131+製作班未定!EY548)</f>
        <v>162</v>
      </c>
      <c r="EZ248" s="695">
        <f>SUM(EZ243+道姓班!EZ193+中野班!EZ131+製作班未定!EZ548)</f>
        <v>191</v>
      </c>
      <c r="FA248" s="695">
        <f>SUM(FA243+道姓班!FA193+中野班!FA131+製作班未定!FA548)</f>
        <v>192</v>
      </c>
      <c r="FB248" s="695">
        <f>SUM(FB243+道姓班!FB193+中野班!FB131+製作班未定!FB548)</f>
        <v>155</v>
      </c>
      <c r="FC248" s="695">
        <f>SUM(FC243+道姓班!FC193+中野班!FC131+製作班未定!FC548)</f>
        <v>0</v>
      </c>
      <c r="FD248" s="695">
        <f>SUM(FD243+道姓班!FD193+中野班!FD131+製作班未定!FD548)</f>
        <v>172</v>
      </c>
      <c r="FE248" s="695">
        <f>SUM(FE243+道姓班!FE193+中野班!FE131+製作班未定!FE548)</f>
        <v>184</v>
      </c>
      <c r="FF248" s="695">
        <f>SUM(FF243+道姓班!FF193+中野班!FF131+製作班未定!FF548)</f>
        <v>150</v>
      </c>
      <c r="FG248" s="695">
        <f>SUM(FG243+道姓班!FG193+中野班!FG131+製作班未定!FG548)</f>
        <v>167</v>
      </c>
      <c r="FH248" s="695">
        <f>SUM(FH243+道姓班!FH193+中野班!FH131+製作班未定!FH548)</f>
        <v>185</v>
      </c>
      <c r="FI248" s="695">
        <f>SUM(FI243+道姓班!FI193+中野班!FI131+製作班未定!FI548)</f>
        <v>37</v>
      </c>
      <c r="FJ248" s="695">
        <f>SUM(FJ243+道姓班!FJ193+中野班!FJ131+製作班未定!FJ548)</f>
        <v>0</v>
      </c>
      <c r="FK248" s="695">
        <f>SUM(FK243+道姓班!FK193+中野班!FK131+製作班未定!FK548)</f>
        <v>164</v>
      </c>
      <c r="FL248" s="695">
        <f>SUM(FL243+道姓班!FL193+中野班!FL131+製作班未定!FL548)</f>
        <v>188</v>
      </c>
      <c r="FM248" s="695">
        <f>SUM(FM243+道姓班!FM193+中野班!FM131+製作班未定!FM548)</f>
        <v>138</v>
      </c>
      <c r="FN248" s="695">
        <f>SUM(FN243+道姓班!FN193+中野班!FN131+製作班未定!FN548)</f>
        <v>167</v>
      </c>
      <c r="FO248" s="695">
        <f>SUM(FO243+道姓班!FO193+中野班!FO131+製作班未定!FO548)</f>
        <v>177</v>
      </c>
      <c r="FP248" s="695">
        <f>SUM(FP243+道姓班!FP193+中野班!FP131+製作班未定!FP548)</f>
        <v>72</v>
      </c>
      <c r="FQ248" s="695">
        <f>SUM(FQ243+道姓班!FQ193+中野班!FQ131+製作班未定!FQ548)</f>
        <v>0</v>
      </c>
      <c r="FR248" s="695">
        <f>SUM(FR243+道姓班!FR193+中野班!FR131+製作班未定!FR548)</f>
        <v>169</v>
      </c>
      <c r="FS248" s="695">
        <f>SUM(FS243+道姓班!FS193+中野班!FS131+製作班未定!FS548)</f>
        <v>158</v>
      </c>
      <c r="FT248" s="695">
        <f>SUM(FT243+道姓班!FT193+中野班!FT131+製作班未定!FT548)</f>
        <v>132</v>
      </c>
      <c r="FU248" s="695">
        <f>SUM(FU243+道姓班!FU193+中野班!FU131+製作班未定!FU548)</f>
        <v>175</v>
      </c>
      <c r="FV248" s="695">
        <f>SUM(FV243+道姓班!FV193+中野班!FV131+製作班未定!FV548)</f>
        <v>172</v>
      </c>
      <c r="FW248" s="695">
        <f>SUM(FW243+道姓班!FW193+中野班!FW131+製作班未定!FW548)</f>
        <v>35</v>
      </c>
      <c r="FX248" s="695">
        <f>SUM(FX243+道姓班!FX193+中野班!FX131+製作班未定!FX548)</f>
        <v>0</v>
      </c>
      <c r="FY248" s="695">
        <f>SUM(FY243+道姓班!FY193+中野班!FY131+製作班未定!FY548)</f>
        <v>160</v>
      </c>
      <c r="FZ248" s="695">
        <f>SUM(FZ243+道姓班!FZ193+中野班!FZ131+製作班未定!FZ548)</f>
        <v>164</v>
      </c>
      <c r="GA248" s="695">
        <f>SUM(GA243+道姓班!GA193+中野班!GA131+製作班未定!GA548)</f>
        <v>136</v>
      </c>
      <c r="GB248" s="695">
        <f>SUM(GB243+道姓班!GB193+中野班!GB131+製作班未定!GB548)</f>
        <v>173</v>
      </c>
      <c r="GC248" s="695">
        <f>SUM(GC243+道姓班!GC193+中野班!GC131+製作班未定!GC548)</f>
        <v>176</v>
      </c>
      <c r="GD248" s="695">
        <f>SUM(GD243+道姓班!GD193+中野班!GD131+製作班未定!GD548)</f>
        <v>51</v>
      </c>
      <c r="GE248" s="695">
        <f>SUM(GE243+道姓班!GE193+中野班!GE131+製作班未定!GE548)</f>
        <v>6</v>
      </c>
      <c r="GF248" s="695">
        <f>SUM(GF243+道姓班!GF193+中野班!GF131+製作班未定!GF548)</f>
        <v>164</v>
      </c>
      <c r="GG248" s="695">
        <f>SUM(GG243+道姓班!GG193+中野班!GG131+製作班未定!GG548)</f>
        <v>160</v>
      </c>
      <c r="GH248" s="695">
        <f>SUM(GH243+道姓班!GH193+中野班!GH131+製作班未定!GH548)</f>
        <v>138</v>
      </c>
      <c r="GI248" s="695">
        <f>SUM(GI243+道姓班!GI193+中野班!GI131+製作班未定!GI548)</f>
        <v>177</v>
      </c>
      <c r="GJ248" s="695">
        <f>SUM(GJ243+道姓班!GJ193+中野班!GJ131+製作班未定!GJ548)</f>
        <v>157</v>
      </c>
      <c r="GK248" s="695">
        <f>SUM(GK243+道姓班!GK193+中野班!GK131+製作班未定!GK548)</f>
        <v>142</v>
      </c>
      <c r="GL248" s="695">
        <f>SUM(GL243+道姓班!GL193+中野班!GL131+製作班未定!GL548)</f>
        <v>23</v>
      </c>
      <c r="GM248" s="695">
        <f>SUM(GM243+道姓班!GM193+中野班!GM131+製作班未定!GM548)</f>
        <v>162</v>
      </c>
      <c r="GN248" s="695">
        <f>SUM(GN243+道姓班!GN193+中野班!GN131+製作班未定!GN548)</f>
        <v>160</v>
      </c>
      <c r="GO248" s="695">
        <f>SUM(GO243+道姓班!GO193+中野班!GO131+製作班未定!GO548)</f>
        <v>136</v>
      </c>
      <c r="GP248" s="695">
        <f>SUM(GP243+道姓班!GP193+中野班!GP131+製作班未定!GP548)</f>
        <v>172</v>
      </c>
      <c r="GQ248" s="695">
        <f>SUM(GQ243+道姓班!GQ193+中野班!GQ131+製作班未定!GQ548)</f>
        <v>130</v>
      </c>
      <c r="GR248" s="695">
        <f>SUM(GR243+道姓班!GR193+中野班!GR131+製作班未定!GR548)</f>
        <v>35</v>
      </c>
      <c r="GS248" s="695">
        <f>SUM(GS243+道姓班!GS193+中野班!GS131+製作班未定!GS548)</f>
        <v>0</v>
      </c>
      <c r="GT248" s="695">
        <f>SUM(GT243+道姓班!GT193+中野班!GT131+製作班未定!GT548)</f>
        <v>145</v>
      </c>
      <c r="GU248" s="695">
        <f>SUM(GU243+道姓班!GU193+中野班!GU131+製作班未定!GU548)</f>
        <v>152</v>
      </c>
      <c r="GV248" s="695">
        <f>SUM(GV243+道姓班!GV193+中野班!GV131+製作班未定!GV548)</f>
        <v>155</v>
      </c>
      <c r="GW248" s="695">
        <f>SUM(GW243+道姓班!GW193+中野班!GW131+製作班未定!GW548)</f>
        <v>185</v>
      </c>
      <c r="GX248" s="695">
        <f>SUM(GX243+道姓班!GX193+中野班!GX131+製作班未定!GX548)</f>
        <v>189</v>
      </c>
      <c r="GY248" s="695">
        <f>SUM(GY243+道姓班!GY193+中野班!GY131+製作班未定!GY548)</f>
        <v>164</v>
      </c>
      <c r="GZ248" s="695">
        <f>SUM(GZ243+道姓班!GZ193+中野班!GZ131+製作班未定!GZ548)</f>
        <v>0</v>
      </c>
      <c r="HA248" s="695">
        <f>SUM(HA243+道姓班!HA193+中野班!HA131+製作班未定!HA548)</f>
        <v>182</v>
      </c>
      <c r="HB248" s="695">
        <f>SUM(HB243+道姓班!HB193+中野班!HB131+製作班未定!HB548)</f>
        <v>160</v>
      </c>
      <c r="HC248" s="695">
        <f>SUM(HC243+道姓班!HC193+中野班!HC131+製作班未定!HC548)</f>
        <v>134</v>
      </c>
      <c r="HD248" s="695">
        <f>SUM(HD243+道姓班!HD193+中野班!HD131+製作班未定!HD548)</f>
        <v>144</v>
      </c>
      <c r="HE248" s="695">
        <f>SUM(HE243+道姓班!HE193+中野班!HE131+製作班未定!HE548)</f>
        <v>152</v>
      </c>
      <c r="HF248" s="695">
        <f>SUM(HF243+道姓班!HF193+中野班!HF131+製作班未定!HF548)</f>
        <v>145</v>
      </c>
      <c r="HG248" s="695">
        <f>SUM(HG243+道姓班!HG193+中野班!HG131+製作班未定!HG548)</f>
        <v>0</v>
      </c>
      <c r="HH248" s="695">
        <f>SUM(HH243+道姓班!HH193+中野班!HH131+製作班未定!HH548)</f>
        <v>0</v>
      </c>
      <c r="HI248" s="695">
        <f>SUM(HI243+道姓班!HI193+中野班!HI131+製作班未定!HI548)</f>
        <v>148</v>
      </c>
      <c r="HJ248" s="695">
        <f>SUM(HJ243+道姓班!HJ193+中野班!HJ131+製作班未定!HJ548)</f>
        <v>132</v>
      </c>
      <c r="HK248" s="695">
        <f>SUM(HK243+道姓班!HK193+中野班!HK131+製作班未定!HK548)</f>
        <v>142</v>
      </c>
      <c r="HL248" s="695">
        <f>SUM(HL243+道姓班!HL193+中野班!HL131+製作班未定!HL548)</f>
        <v>143</v>
      </c>
      <c r="HM248" s="695">
        <f>SUM(HM243+道姓班!HM193+中野班!HM131+製作班未定!HM548)</f>
        <v>46</v>
      </c>
      <c r="HN248" s="695">
        <f>SUM(HN243+道姓班!HN193+中野班!HN131+製作班未定!HN548)</f>
        <v>0</v>
      </c>
      <c r="HO248" s="695">
        <f>SUM(HO243+道姓班!HO193+中野班!HO131+製作班未定!HO548)</f>
        <v>124</v>
      </c>
      <c r="HP248" s="695">
        <f>SUM(HP243+道姓班!HP193+中野班!HP131+製作班未定!HP548)</f>
        <v>132</v>
      </c>
      <c r="HQ248" s="695">
        <f>SUM(HQ243+道姓班!HQ193+中野班!HQ131+製作班未定!HQ548)</f>
        <v>143</v>
      </c>
      <c r="HR248" s="695">
        <f>SUM(HR243+道姓班!HR193+中野班!HR131+製作班未定!HR548)</f>
        <v>166</v>
      </c>
      <c r="HS248" s="695">
        <f>SUM(HS243+道姓班!HS193+中野班!HS131+製作班未定!HS548)</f>
        <v>161</v>
      </c>
      <c r="HT248" s="695">
        <f>SUM(HT243+道姓班!HT193+中野班!HT131+製作班未定!HT548)</f>
        <v>146</v>
      </c>
      <c r="HU248" s="695">
        <f>SUM(HU243+道姓班!HU193+中野班!HU131+製作班未定!HU548)</f>
        <v>0</v>
      </c>
      <c r="HV248" s="695">
        <f>SUM(HV243+道姓班!HV193+中野班!HV131+製作班未定!HV548)</f>
        <v>160</v>
      </c>
      <c r="HW248" s="695">
        <f>SUM(HW243+道姓班!HW193+中野班!HW131+製作班未定!HW548)</f>
        <v>158</v>
      </c>
      <c r="HX248" s="695">
        <f>SUM(HX243+道姓班!HX193+中野班!HX131+製作班未定!HX548)</f>
        <v>149</v>
      </c>
      <c r="HY248" s="695">
        <f>SUM(HY243+道姓班!HY193+中野班!HY131+製作班未定!HY548)</f>
        <v>133.5</v>
      </c>
      <c r="HZ248" s="695">
        <f>SUM(HZ243+道姓班!HZ193+中野班!HZ131+製作班未定!HZ548)</f>
        <v>132</v>
      </c>
      <c r="IA248" s="695">
        <f>SUM(IA243+道姓班!IA193+中野班!IA131+製作班未定!IA548)</f>
        <v>106</v>
      </c>
      <c r="IB248" s="695">
        <f>SUM(IB243+道姓班!IB193+中野班!IB131+製作班未定!IB548)</f>
        <v>9</v>
      </c>
      <c r="IC248" s="695">
        <f>SUM(IC243+道姓班!IC193+中野班!IC131+製作班未定!IC548)</f>
        <v>153</v>
      </c>
      <c r="ID248" s="695">
        <f>SUM(ID243+道姓班!ID193+中野班!ID131+製作班未定!ID548)</f>
        <v>160</v>
      </c>
      <c r="IE248" s="695">
        <f>SUM(IE243+道姓班!IE193+中野班!IE131+製作班未定!IE548)</f>
        <v>140</v>
      </c>
      <c r="IF248" s="695">
        <f>SUM(IF243+道姓班!IF193+中野班!IF131+製作班未定!IF548)</f>
        <v>166</v>
      </c>
      <c r="IG248" s="695">
        <f>SUM(IG243+道姓班!IG193+中野班!IG131+製作班未定!IG548)</f>
        <v>138</v>
      </c>
      <c r="IH248" s="695">
        <f>SUM(IH243+道姓班!IH193+中野班!IH131+製作班未定!IH548)</f>
        <v>129</v>
      </c>
      <c r="II248" s="695">
        <f>SUM(II243+道姓班!II193+中野班!II131+製作班未定!II548)</f>
        <v>32</v>
      </c>
      <c r="IJ248" s="695">
        <f>SUM(IJ243+道姓班!IJ193+中野班!IJ131+製作班未定!IJ548)</f>
        <v>8</v>
      </c>
      <c r="IK248" s="695">
        <f>SUM(IK243+道姓班!IK193+中野班!IK131+製作班未定!IK548)</f>
        <v>0</v>
      </c>
      <c r="IL248" s="695">
        <f>SUM(IL243+道姓班!IL193+中野班!IL131+製作班未定!IL548)</f>
        <v>0</v>
      </c>
      <c r="IM248" s="695">
        <f>SUM(IM243+道姓班!IM193+中野班!IM131+製作班未定!IM548)</f>
        <v>0</v>
      </c>
      <c r="IN248" s="695">
        <f>SUM(IN243+道姓班!IN193+中野班!IN131+製作班未定!IN548)</f>
        <v>20</v>
      </c>
      <c r="IO248" s="695">
        <f>SUM(IO243+道姓班!IO193+中野班!IO131+製作班未定!IO548)</f>
        <v>111</v>
      </c>
      <c r="IP248" s="695">
        <f>SUM(IP243+道姓班!IP193+中野班!IP131+製作班未定!IP548)</f>
        <v>0</v>
      </c>
      <c r="IQ248" s="695">
        <f>SUM(IQ243+道姓班!IQ193+中野班!IQ131+製作班未定!IQ548)</f>
        <v>134</v>
      </c>
      <c r="IR248" s="695">
        <f>SUM(IR243+道姓班!IR193+中野班!IR131+製作班未定!IR548)</f>
        <v>135</v>
      </c>
      <c r="IS248" s="695">
        <f>SUM(IS243+道姓班!IS193+中野班!IS131+製作班未定!IS548)</f>
        <v>111</v>
      </c>
      <c r="IT248" s="695">
        <f>SUM(IT243+道姓班!IT193+中野班!IT131+製作班未定!IT548)</f>
        <v>119</v>
      </c>
      <c r="IU248" s="695">
        <f>SUM(IU243+道姓班!IU193+中野班!IU131+製作班未定!IU548)</f>
        <v>111</v>
      </c>
      <c r="IV248" s="695">
        <f>SUM(IV243+道姓班!IV193+中野班!IV131+製作班未定!IV548)</f>
        <v>38</v>
      </c>
      <c r="IW248" s="695">
        <f>SUM(IW243+道姓班!IW193+中野班!IW131+製作班未定!IW548)</f>
        <v>0</v>
      </c>
      <c r="IX248" s="695">
        <f>SUM(IX243+道姓班!IX193+中野班!IX131+製作班未定!IX548)</f>
        <v>116</v>
      </c>
      <c r="IY248" s="695">
        <f>SUM(IY243+道姓班!IY193+中野班!IY131+製作班未定!IY548)</f>
        <v>137</v>
      </c>
      <c r="IZ248" s="695">
        <f>SUM(IZ243+道姓班!IZ193+中野班!IZ131+製作班未定!IZ548)</f>
        <v>114</v>
      </c>
      <c r="JA248" s="695">
        <f>SUM(JA243+道姓班!JA193+中野班!JA131+製作班未定!JA548)</f>
        <v>131</v>
      </c>
      <c r="JB248" s="695">
        <f>SUM(JB243+道姓班!JB193+中野班!JB131+製作班未定!JB548)</f>
        <v>130</v>
      </c>
      <c r="JC248" s="695">
        <f>SUM(JC243+道姓班!JC193+中野班!JC131+製作班未定!JC548)</f>
        <v>0</v>
      </c>
      <c r="JD248" s="695">
        <f>SUM(JD243+道姓班!JD193+中野班!JD131+製作班未定!JD548)</f>
        <v>0</v>
      </c>
      <c r="JE248" s="695">
        <f>SUM(JE243+道姓班!JE193+中野班!JE131+製作班未定!JE548)</f>
        <v>158</v>
      </c>
      <c r="JF248" s="695">
        <f>SUM(JF243+道姓班!JF193+中野班!JF131+製作班未定!JF548)</f>
        <v>147</v>
      </c>
      <c r="JG248" s="695">
        <f>SUM(JG243+道姓班!JG193+中野班!JG131+製作班未定!JG548)</f>
        <v>97</v>
      </c>
      <c r="JH248" s="695">
        <f>SUM(JH243+道姓班!JH193+中野班!JH131+製作班未定!JH548)</f>
        <v>119</v>
      </c>
      <c r="JI248" s="695">
        <f>SUM(JI243+道姓班!JI193+中野班!JI131+製作班未定!JI548)</f>
        <v>100</v>
      </c>
      <c r="JJ248" s="695">
        <f>SUM(JJ243+道姓班!JJ193+中野班!JJ131+製作班未定!JJ548)</f>
        <v>36</v>
      </c>
      <c r="JK248" s="695">
        <f>SUM(JK243+道姓班!JK193+中野班!JK131+製作班未定!JK548)</f>
        <v>0</v>
      </c>
      <c r="JL248" s="695">
        <f>SUM(JL243+道姓班!JL193+中野班!JL131+製作班未定!JL548)</f>
        <v>99</v>
      </c>
      <c r="JM248" s="695">
        <f>SUM(JM243+道姓班!JM193+中野班!JM131+製作班未定!JM548)</f>
        <v>106</v>
      </c>
      <c r="JN248" s="695">
        <f>SUM(JN243+道姓班!JN193+中野班!JN131+製作班未定!JN548)</f>
        <v>108</v>
      </c>
      <c r="JO248" s="695">
        <f>SUM(JO243+道姓班!JO193+中野班!JO131+製作班未定!JO548)</f>
        <v>154</v>
      </c>
      <c r="JP248" s="695">
        <f>SUM(JP243+道姓班!JP193+中野班!JP131+製作班未定!JP548)</f>
        <v>129</v>
      </c>
      <c r="JQ248" s="695">
        <f>SUM(JQ243+道姓班!JQ193+中野班!JQ131+製作班未定!JQ548)</f>
        <v>9</v>
      </c>
      <c r="JR248" s="695">
        <f>SUM(JR243+道姓班!JR193+中野班!JR131+製作班未定!JR548)</f>
        <v>0</v>
      </c>
      <c r="JS248" s="695">
        <f>SUM(JS243+道姓班!JS193+中野班!JS131+製作班未定!JS548)</f>
        <v>16</v>
      </c>
      <c r="JT248" s="695">
        <f>SUM(JT243+道姓班!JT193+中野班!JT131+製作班未定!JT548)</f>
        <v>154.5</v>
      </c>
      <c r="JU248" s="695">
        <f>SUM(JU243+道姓班!JU193+中野班!JU131+製作班未定!JU548)</f>
        <v>130.5</v>
      </c>
      <c r="JV248" s="695">
        <f>SUM(JV243+道姓班!JV193+中野班!JV131+製作班未定!JV548)</f>
        <v>160.5</v>
      </c>
      <c r="JW248" s="695">
        <f>SUM(JW243+道姓班!JW193+中野班!JW131+製作班未定!JW548)</f>
        <v>149.5</v>
      </c>
      <c r="JX248" s="695">
        <f>SUM(JX243+道姓班!JX193+中野班!JX131+製作班未定!JX548)</f>
        <v>58</v>
      </c>
      <c r="JY248" s="695">
        <f>SUM(JY243+道姓班!JY193+中野班!JY131+製作班未定!JY548)</f>
        <v>0</v>
      </c>
      <c r="JZ248" s="695">
        <f>SUM(JZ243+道姓班!JZ193+中野班!JZ131+製作班未定!JZ548)</f>
        <v>5</v>
      </c>
      <c r="KA248" s="695">
        <f>SUM(KA243+道姓班!KA193+中野班!KA131+製作班未定!KA548)</f>
        <v>120</v>
      </c>
      <c r="KB248" s="695">
        <f>SUM(KB243+道姓班!KB193+中野班!KB131+製作班未定!KB548)</f>
        <v>121</v>
      </c>
      <c r="KC248" s="695">
        <f>SUM(KC243+道姓班!KC193+中野班!KC131+製作班未定!KC548)</f>
        <v>127.5</v>
      </c>
      <c r="KD248" s="695">
        <f>SUM(KD243+道姓班!KD193+中野班!KD131+製作班未定!KD548)</f>
        <v>122</v>
      </c>
      <c r="KE248" s="695">
        <f>SUM(KE243+道姓班!KE193+中野班!KE131+製作班未定!KE548)</f>
        <v>83</v>
      </c>
      <c r="KF248" s="695">
        <f>SUM(KF243+道姓班!KF193+中野班!KF131+製作班未定!KF548)</f>
        <v>0</v>
      </c>
      <c r="KG248" s="695">
        <f>SUM(KG243+道姓班!KG193+中野班!KG131+製作班未定!KG548)</f>
        <v>108</v>
      </c>
      <c r="KH248" s="695">
        <f>SUM(KH243+道姓班!KH193+中野班!KH131+製作班未定!KH548)</f>
        <v>104</v>
      </c>
      <c r="KI248" s="695">
        <f>SUM(KI243+道姓班!KI193+中野班!KI131+製作班未定!KI548)</f>
        <v>89</v>
      </c>
      <c r="KJ248" s="695">
        <f>SUM(KJ243+道姓班!KJ193+中野班!KJ131+製作班未定!KJ548)</f>
        <v>122</v>
      </c>
      <c r="KK248" s="695">
        <f>SUM(KK243+道姓班!KK193+中野班!KK131+製作班未定!KK548)</f>
        <v>166</v>
      </c>
      <c r="KL248" s="695">
        <f>SUM(KL243+道姓班!KL193+中野班!KL131+製作班未定!KL548)</f>
        <v>127</v>
      </c>
      <c r="KM248" s="695">
        <f>SUM(KM243+道姓班!KM193+中野班!KM131+製作班未定!KM548)</f>
        <v>0</v>
      </c>
      <c r="KN248" s="695">
        <f>SUM(KN243+道姓班!KN193+中野班!KN131+製作班未定!KN548)</f>
        <v>172</v>
      </c>
      <c r="KO248" s="695">
        <f>SUM(KO243+道姓班!KO193+中野班!KO131+製作班未定!KO548)</f>
        <v>159</v>
      </c>
      <c r="KP248" s="695">
        <f>SUM(KP243+道姓班!KP193+中野班!KP131+製作班未定!KP548)</f>
        <v>168</v>
      </c>
      <c r="KQ248" s="695">
        <f>SUM(KQ243+道姓班!KQ193+中野班!KQ131+製作班未定!KQ548)</f>
        <v>141</v>
      </c>
      <c r="KR248" s="695">
        <f>SUM(KR243+道姓班!KR193+中野班!KR131+製作班未定!KR548)</f>
        <v>145</v>
      </c>
      <c r="KS248" s="695">
        <f>SUM(KS243+道姓班!KS193+中野班!KS131+製作班未定!KS548)</f>
        <v>0</v>
      </c>
      <c r="KT248" s="695">
        <f>SUM(KT243+道姓班!KT193+中野班!KT131+製作班未定!KT548)</f>
        <v>0</v>
      </c>
      <c r="KU248" s="695">
        <f>SUM(KU243+道姓班!KU193+中野班!KU131+製作班未定!KU548)</f>
        <v>12</v>
      </c>
      <c r="KV248" s="695">
        <f>SUM(KV243+道姓班!KV193+中野班!KV131+製作班未定!KV548)</f>
        <v>145</v>
      </c>
      <c r="KW248" s="695">
        <f>SUM(KW243+道姓班!KW193+中野班!KW131+製作班未定!KW548)</f>
        <v>124</v>
      </c>
      <c r="KX248" s="695">
        <f>SUM(KX243+道姓班!KX193+中野班!KX131+製作班未定!KX548)</f>
        <v>143</v>
      </c>
      <c r="KY248" s="695">
        <f>SUM(KY243+道姓班!KY193+中野班!KY131+製作班未定!KY548)</f>
        <v>113</v>
      </c>
      <c r="KZ248" s="695">
        <f>SUM(KZ243+道姓班!KZ193+中野班!KZ131+製作班未定!KZ548)</f>
        <v>48.5</v>
      </c>
      <c r="LA248" s="695">
        <f>SUM(LA243+道姓班!LA193+中野班!LA131+製作班未定!LA548)</f>
        <v>0</v>
      </c>
      <c r="LB248" s="695">
        <f>SUM(LB243+道姓班!LB193+中野班!LB131+製作班未定!LB548)</f>
        <v>122</v>
      </c>
      <c r="LC248" s="695">
        <f>SUM(LC243+道姓班!LC193+中野班!LC131+製作班未定!LC548)</f>
        <v>109</v>
      </c>
      <c r="LD248" s="695">
        <f>SUM(LD243+道姓班!LD193+中野班!LD131+製作班未定!LD548)</f>
        <v>111</v>
      </c>
      <c r="LE248" s="695">
        <f>SUM(LE243+道姓班!LE193+中野班!LE131+製作班未定!LE548)</f>
        <v>109</v>
      </c>
      <c r="LF248" s="695">
        <f>SUM(LF243+道姓班!LF193+中野班!LF131+製作班未定!LF548)</f>
        <v>94</v>
      </c>
      <c r="LG248" s="695">
        <f>SUM(LG243+道姓班!LG193+中野班!LG131+製作班未定!LG548)</f>
        <v>8</v>
      </c>
      <c r="LH248" s="695">
        <f>SUM(LH243+道姓班!LH193+中野班!LH131+製作班未定!LH548)</f>
        <v>0</v>
      </c>
      <c r="LI248" s="695">
        <f>SUM(LI243+道姓班!LI193+中野班!LI131+製作班未定!LI548)</f>
        <v>132</v>
      </c>
      <c r="LJ248" s="695">
        <f>SUM(LJ243+道姓班!LJ193+中野班!LJ131+製作班未定!LJ548)</f>
        <v>98</v>
      </c>
      <c r="LK248" s="695">
        <f>SUM(LK243+道姓班!LK193+中野班!LK131+製作班未定!LK548)</f>
        <v>80</v>
      </c>
      <c r="LL248" s="695">
        <f>SUM(LL243+道姓班!LL193+中野班!LL131+製作班未定!LL548)</f>
        <v>77</v>
      </c>
      <c r="LM248" s="695">
        <f>SUM(LM243+道姓班!LM193+中野班!LM131+製作班未定!LM548)</f>
        <v>75</v>
      </c>
      <c r="LN248" s="695">
        <f>SUM(LN243+道姓班!LN193+中野班!LN131+製作班未定!LN548)</f>
        <v>84</v>
      </c>
      <c r="LO248" s="695">
        <f>SUM(LO243+道姓班!LO193+中野班!LO131+製作班未定!LO548)</f>
        <v>0</v>
      </c>
      <c r="LP248" s="695">
        <f>SUM(LP243+道姓班!LP193+中野班!LP131+製作班未定!LP548)</f>
        <v>3</v>
      </c>
      <c r="LQ248" s="695">
        <f>SUM(LQ243+道姓班!LQ193+中野班!LQ131+製作班未定!LQ548)</f>
        <v>77</v>
      </c>
      <c r="LR248" s="695">
        <f>SUM(LR243+道姓班!LR193+中野班!LR131+製作班未定!LR548)</f>
        <v>94</v>
      </c>
      <c r="LS248" s="695">
        <f>SUM(LS243+道姓班!LS193+中野班!LS131+製作班未定!LS548)</f>
        <v>117</v>
      </c>
      <c r="LT248" s="695">
        <f>SUM(LT243+道姓班!LT193+中野班!LT131+製作班未定!LT548)</f>
        <v>126</v>
      </c>
      <c r="LU248" s="695">
        <f>SUM(LU243+道姓班!LU193+中野班!LU131+製作班未定!LU548)</f>
        <v>38</v>
      </c>
      <c r="LV248" s="695">
        <f>SUM(LV243+道姓班!LV193+中野班!LV131+製作班未定!LV548)</f>
        <v>0</v>
      </c>
      <c r="LW248" s="695">
        <f>SUM(LW243+道姓班!LW193+中野班!LW131+製作班未定!LW548)</f>
        <v>136</v>
      </c>
      <c r="LX248" s="695">
        <f>SUM(LX243+道姓班!LX193+中野班!LX131+製作班未定!LX548)</f>
        <v>124</v>
      </c>
      <c r="LY248" s="695">
        <f>SUM(LY243+道姓班!LY193+中野班!LY131+製作班未定!LY548)</f>
        <v>104</v>
      </c>
      <c r="LZ248" s="695">
        <f>SUM(LZ243+道姓班!LZ193+中野班!LZ131+製作班未定!LZ548)</f>
        <v>143</v>
      </c>
      <c r="MA248" s="695">
        <f>SUM(MA243+道姓班!MA193+中野班!MA131+製作班未定!MA548)</f>
        <v>138</v>
      </c>
      <c r="MB248" s="695">
        <f>SUM(MB243+道姓班!MB193+中野班!MB131+製作班未定!MB548)</f>
        <v>48</v>
      </c>
      <c r="MC248" s="695">
        <f>SUM(MC243+道姓班!MC193+中野班!MC131+製作班未定!MC548)</f>
        <v>0</v>
      </c>
      <c r="MD248" s="695">
        <f>SUM(MD243+道姓班!MD193+中野班!MD131+製作班未定!MD548)</f>
        <v>148</v>
      </c>
      <c r="ME248" s="695">
        <f>SUM(ME243+道姓班!ME193+中野班!ME131+製作班未定!ME548)</f>
        <v>143</v>
      </c>
      <c r="MF248" s="695">
        <f>SUM(MF243+道姓班!MF193+中野班!MF131+製作班未定!MF548)</f>
        <v>117</v>
      </c>
      <c r="MG248" s="695">
        <f>SUM(MG243+道姓班!MG193+中野班!MG131+製作班未定!MG548)</f>
        <v>134</v>
      </c>
      <c r="MH248" s="695">
        <f>SUM(MH243+道姓班!MH193+中野班!MH131+製作班未定!MH548)</f>
        <v>153</v>
      </c>
      <c r="MI248" s="695">
        <f>SUM(MI243+道姓班!MI193+中野班!MI131+製作班未定!MI548)</f>
        <v>34</v>
      </c>
      <c r="MJ248" s="695">
        <f>SUM(MJ243+道姓班!MJ193+中野班!MJ131+製作班未定!MJ548)</f>
        <v>0</v>
      </c>
      <c r="MK248" s="695">
        <f>SUM(MK243+道姓班!MK193+中野班!MK131+製作班未定!MK548)</f>
        <v>139</v>
      </c>
      <c r="ML248" s="695">
        <f>SUM(ML243+道姓班!ML193+中野班!ML131+製作班未定!ML548)</f>
        <v>140</v>
      </c>
      <c r="MM248" s="695">
        <f>SUM(MM243+道姓班!MM193+中野班!MM131+製作班未定!MM548)</f>
        <v>115</v>
      </c>
      <c r="MN248" s="695">
        <f>SUM(MN243+道姓班!MN193+中野班!MN131+製作班未定!MN548)</f>
        <v>124</v>
      </c>
      <c r="MO248" s="695">
        <f>SUM(MO243+道姓班!MO193+中野班!MO131+製作班未定!MO548)</f>
        <v>113</v>
      </c>
      <c r="MP248" s="695">
        <f>SUM(MP243+道姓班!MP193+中野班!MP131+製作班未定!MP548)</f>
        <v>28</v>
      </c>
      <c r="MQ248" s="695">
        <f>SUM(MQ243+道姓班!MQ193+中野班!MQ131+製作班未定!MQ548)</f>
        <v>0</v>
      </c>
      <c r="MR248" s="695">
        <f>SUM(MR243+道姓班!MR193+中野班!MR131+製作班未定!MR548)</f>
        <v>114</v>
      </c>
      <c r="MS248" s="695">
        <f>SUM(MS243+道姓班!MS193+中野班!MS131+製作班未定!MS548)</f>
        <v>111</v>
      </c>
      <c r="MT248" s="695">
        <f>SUM(MT243+道姓班!MT193+中野班!MT131+製作班未定!MT548)</f>
        <v>108</v>
      </c>
      <c r="MU248" s="695">
        <f>SUM(MU243+道姓班!MU193+中野班!MU131+製作班未定!MU548)</f>
        <v>139</v>
      </c>
      <c r="MV248" s="695">
        <f>SUM(MV243+道姓班!MV193+中野班!MV131+製作班未定!MV548)</f>
        <v>136</v>
      </c>
      <c r="MW248" s="695">
        <f>SUM(MW243+道姓班!MW193+中野班!MW131+製作班未定!MW548)</f>
        <v>52</v>
      </c>
      <c r="MX248" s="695">
        <f>SUM(MX243+道姓班!MX193+中野班!MX131+製作班未定!MX548)</f>
        <v>0</v>
      </c>
      <c r="MY248" s="695">
        <f>SUM(MY243+道姓班!MY193+中野班!MY131+製作班未定!MY548)</f>
        <v>136</v>
      </c>
      <c r="MZ248" s="695">
        <f>SUM(MZ243+道姓班!MZ193+中野班!MZ131+製作班未定!MZ548)</f>
        <v>124</v>
      </c>
      <c r="NA248" s="695">
        <f>SUM(NA243+道姓班!NA193+中野班!NA131+製作班未定!NA548)</f>
        <v>122</v>
      </c>
      <c r="NB248" s="695">
        <f>SUM(NB243+道姓班!NB193+中野班!NB131+製作班未定!NB548)</f>
        <v>127</v>
      </c>
      <c r="NC248" s="695">
        <f>SUM(NC243+道姓班!NC193+中野班!NC131+製作班未定!NC548)</f>
        <v>120</v>
      </c>
      <c r="ND248" s="695">
        <f>SUM(ND243+道姓班!ND193+中野班!ND131+製作班未定!ND548)</f>
        <v>14</v>
      </c>
      <c r="NE248" s="695">
        <f>SUM(NE243+道姓班!NE193+中野班!NE131+製作班未定!NE548)</f>
        <v>0</v>
      </c>
      <c r="NF248" s="695">
        <f>SUM(NF243+道姓班!NF193+中野班!NF131+製作班未定!NF548)</f>
        <v>138</v>
      </c>
      <c r="NG248" s="695">
        <f>SUM(NG243+道姓班!NG193+中野班!NG131+製作班未定!NG548)</f>
        <v>127</v>
      </c>
      <c r="NH248" s="695">
        <f>SUM(NH243+道姓班!NH193+中野班!NH131+製作班未定!NH548)</f>
        <v>117</v>
      </c>
      <c r="NI248" s="695">
        <f>SUM(NI243+道姓班!NI193+中野班!NI131+製作班未定!NI548)</f>
        <v>146</v>
      </c>
      <c r="NJ248" s="695">
        <f>SUM(NJ243+道姓班!NJ193+中野班!NJ131+製作班未定!NJ548)</f>
        <v>118.5</v>
      </c>
      <c r="NK248" s="695">
        <f>SUM(NK243+道姓班!NK193+中野班!NK131+製作班未定!NK548)</f>
        <v>112</v>
      </c>
      <c r="NL248" s="695">
        <f>SUM(NL243+道姓班!NL193+中野班!NL131+製作班未定!NL548)</f>
        <v>0</v>
      </c>
      <c r="NM248" s="695">
        <f>SUM(NM243+道姓班!NM193+中野班!NM131+製作班未定!NM548)</f>
        <v>118</v>
      </c>
      <c r="NN248" s="695">
        <f>SUM(NN243+道姓班!NN193+中野班!NN131+製作班未定!NN548)</f>
        <v>111</v>
      </c>
      <c r="NO248" s="695">
        <f>SUM(NO243+道姓班!NO193+中野班!NO131+製作班未定!NO548)</f>
        <v>104</v>
      </c>
      <c r="NP248" s="695">
        <f>SUM(NP243+道姓班!NP193+中野班!NP131+製作班未定!NP548)</f>
        <v>89</v>
      </c>
      <c r="NQ248" s="695">
        <f>SUM(NQ243+道姓班!NQ193+中野班!NQ131+製作班未定!NQ548)</f>
        <v>75</v>
      </c>
      <c r="NR248" s="695">
        <f>SUM(NR243+道姓班!NR193+中野班!NR131+製作班未定!NR548)</f>
        <v>11</v>
      </c>
      <c r="NS248" s="695">
        <f>SUM(NS243+道姓班!NS193+中野班!NS131+製作班未定!NS548)</f>
        <v>0</v>
      </c>
      <c r="NT248" s="695">
        <f>SUM(NT243+道姓班!NT193+中野班!NT131+製作班未定!NT548)</f>
        <v>0</v>
      </c>
      <c r="NU248" s="695">
        <f>SUM(NU243+道姓班!NU193+中野班!NU131+製作班未定!NU548)</f>
        <v>0</v>
      </c>
      <c r="NV248" s="695">
        <f>SUM(NV243+道姓班!NV193+中野班!NV131+製作班未定!NV548)</f>
        <v>0</v>
      </c>
      <c r="NW248" s="695">
        <f>SUM(NW243+道姓班!NW193+中野班!NW131+製作班未定!NW548)</f>
        <v>0</v>
      </c>
      <c r="NX248" s="695">
        <f>SUM(NX243+道姓班!NX193+中野班!NX131+製作班未定!NX548)</f>
        <v>0</v>
      </c>
      <c r="NY248" s="695">
        <f>SUM(NY243+道姓班!NY193+中野班!NY131+製作班未定!NY548)</f>
        <v>0</v>
      </c>
      <c r="NZ248" s="695">
        <f>SUM(NZ243+道姓班!NZ193+中野班!NZ131+製作班未定!NZ548)</f>
        <v>0</v>
      </c>
      <c r="OA248" s="695">
        <f>SUM(OA243+道姓班!OA193+中野班!OA131+製作班未定!OA548)</f>
        <v>90</v>
      </c>
      <c r="OB248" s="695">
        <f>SUM(OB243+道姓班!OB193+中野班!OB131+製作班未定!OB548)</f>
        <v>119.5</v>
      </c>
      <c r="OC248" s="695">
        <f>SUM(OC243+道姓班!OC193+中野班!OC131+製作班未定!OC548)</f>
        <v>102</v>
      </c>
      <c r="OD248" s="695">
        <f>SUM(OD243+道姓班!OD193+中野班!OD131+製作班未定!OD548)</f>
        <v>89</v>
      </c>
      <c r="OE248" s="695">
        <f>SUM(OE243+道姓班!OE193+中野班!OE131+製作班未定!OE548)</f>
        <v>79</v>
      </c>
      <c r="OF248" s="695">
        <f>SUM(OF243+道姓班!OF193+中野班!OF131+製作班未定!OF548)</f>
        <v>76</v>
      </c>
      <c r="OG248" s="695">
        <f>SUM(OG243+道姓班!OG193+中野班!OG131+製作班未定!OG548)</f>
        <v>0</v>
      </c>
      <c r="OH248" s="695">
        <f>SUM(OH243+道姓班!OH193+中野班!OH131+製作班未定!OH548)</f>
        <v>8</v>
      </c>
      <c r="OI248" s="695">
        <f>SUM(OI243+道姓班!OI193+中野班!OI131+製作班未定!OI548)</f>
        <v>105</v>
      </c>
      <c r="OJ248" s="695">
        <f>SUM(OJ243+道姓班!OJ193+中野班!OJ131+製作班未定!OJ548)</f>
        <v>85</v>
      </c>
      <c r="OK248" s="695">
        <f>SUM(OK243+道姓班!OK193+中野班!OK131+製作班未定!OK548)</f>
        <v>94</v>
      </c>
      <c r="OL248" s="695">
        <f>SUM(OL243+道姓班!OL193+中野班!OL131+製作班未定!OL548)</f>
        <v>115</v>
      </c>
      <c r="OM248" s="695">
        <f>SUM(OM243+道姓班!OM193+中野班!OM131+製作班未定!OM548)</f>
        <v>98</v>
      </c>
      <c r="ON248" s="695">
        <f>SUM(ON243+道姓班!ON193+中野班!ON131+製作班未定!ON548)</f>
        <v>0</v>
      </c>
      <c r="OO248" s="695">
        <f>SUM(OO243+道姓班!OO193+中野班!OO131+製作班未定!OO548)</f>
        <v>131</v>
      </c>
      <c r="OP248" s="695">
        <f>SUM(OP243+道姓班!OP193+中野班!OP131+製作班未定!OP548)</f>
        <v>121</v>
      </c>
      <c r="OQ248" s="695">
        <f>SUM(OQ243+道姓班!OQ193+中野班!OQ131+製作班未定!OQ548)</f>
        <v>115</v>
      </c>
      <c r="OR248" s="695">
        <f>SUM(OR243+道姓班!OR193+中野班!OR131+製作班未定!OR548)</f>
        <v>107</v>
      </c>
      <c r="OS248" s="695">
        <f>SUM(OS243+道姓班!OS193+中野班!OS131+製作班未定!OS548)</f>
        <v>98</v>
      </c>
      <c r="OT248" s="695">
        <f>SUM(OT243+道姓班!OT193+中野班!OT131+製作班未定!OT548)</f>
        <v>0</v>
      </c>
      <c r="OU248" s="695">
        <f>SUM(OU243+道姓班!OU193+中野班!OU131+製作班未定!OU548)</f>
        <v>0</v>
      </c>
      <c r="OV248" s="695">
        <f>SUM(OV243+道姓班!OV193+中野班!OV131+製作班未定!OV548)</f>
        <v>109</v>
      </c>
      <c r="OW248" s="695">
        <f>SUM(OW243+道姓班!OW193+中野班!OW131+製作班未定!OW548)</f>
        <v>121</v>
      </c>
      <c r="OX248" s="695">
        <f>SUM(OX243+道姓班!OX193+中野班!OX131+製作班未定!OX548)</f>
        <v>103</v>
      </c>
      <c r="OY248" s="695">
        <f>SUM(OY243+道姓班!OY193+中野班!OY131+製作班未定!OY548)</f>
        <v>135</v>
      </c>
      <c r="OZ248" s="695">
        <f>SUM(OZ243+道姓班!OZ193+中野班!OZ131+製作班未定!OZ548)</f>
        <v>146</v>
      </c>
      <c r="PA248" s="695">
        <f>SUM(PA243+道姓班!PA193+中野班!PA131+製作班未定!PA548)</f>
        <v>23</v>
      </c>
      <c r="PB248" s="695">
        <f>SUM(PB243+道姓班!PB193+中野班!PB131+製作班未定!PB548)</f>
        <v>0</v>
      </c>
      <c r="PC248" s="695">
        <f>SUM(PC243+道姓班!PC193+中野班!PC131+製作班未定!PC548)</f>
        <v>148</v>
      </c>
      <c r="PD248" s="695">
        <f>SUM(PD243+道姓班!PD193+中野班!PD131+製作班未定!PD548)</f>
        <v>130</v>
      </c>
      <c r="PE248" s="695">
        <f>SUM(PE243+道姓班!PE193+中野班!PE131+製作班未定!PE548)</f>
        <v>101</v>
      </c>
      <c r="PF248" s="695">
        <f>SUM(PF243+道姓班!PF193+中野班!PF131+製作班未定!PF548)</f>
        <v>82</v>
      </c>
      <c r="PG248" s="695">
        <f>SUM(PG243+道姓班!PG193+中野班!PG131+製作班未定!PG548)</f>
        <v>75</v>
      </c>
      <c r="PH248" s="695">
        <f>SUM(PH243+道姓班!PH193+中野班!PH131+製作班未定!PH548)</f>
        <v>95</v>
      </c>
      <c r="PI248" s="695">
        <f>SUM(PI243+道姓班!PI193+中野班!PI131+製作班未定!PI548)</f>
        <v>0</v>
      </c>
      <c r="PJ248" s="695">
        <f>SUM(PJ243+道姓班!PJ193+中野班!PJ131+製作班未定!PJ548)</f>
        <v>87</v>
      </c>
      <c r="PK248" s="695">
        <f>SUM(PK243+道姓班!PK193+中野班!PK131+製作班未定!PK548)</f>
        <v>30</v>
      </c>
      <c r="PL248" s="695">
        <f>SUM(PL243+道姓班!PL193+中野班!PL131+製作班未定!PL548)</f>
        <v>83.5</v>
      </c>
      <c r="PM248" s="695">
        <f>SUM(PM243+道姓班!PM193+中野班!PM131+製作班未定!PM548)</f>
        <v>103</v>
      </c>
      <c r="PN248" s="695">
        <f>SUM(PN243+道姓班!PN193+中野班!PN131+製作班未定!PN548)</f>
        <v>97</v>
      </c>
      <c r="PO248" s="695">
        <f>SUM(PO243+道姓班!PO193+中野班!PO131+製作班未定!PO548)</f>
        <v>13</v>
      </c>
      <c r="PP248" s="695">
        <f>SUM(PP243+道姓班!PP193+中野班!PP131+製作班未定!PP548)</f>
        <v>0</v>
      </c>
      <c r="PQ248" s="695">
        <f>SUM(PQ243+道姓班!PQ193+中野班!PQ131+製作班未定!PQ548)</f>
        <v>75</v>
      </c>
      <c r="PR248" s="695">
        <f>SUM(PR243+道姓班!PR193+中野班!PR131+製作班未定!PR548)</f>
        <v>78</v>
      </c>
      <c r="PS248" s="695">
        <f>SUM(PS243+道姓班!PS193+中野班!PS131+製作班未定!PS548)</f>
        <v>76</v>
      </c>
      <c r="PT248" s="695">
        <f>SUM(PT243+道姓班!PT193+中野班!PT131+製作班未定!PT548)</f>
        <v>110</v>
      </c>
      <c r="PU248" s="695">
        <f>SUM(PU243+道姓班!PU193+中野班!PU131+製作班未定!PU548)</f>
        <v>113</v>
      </c>
      <c r="PV248" s="695">
        <f>SUM(PV243+道姓班!PV193+中野班!PV131+製作班未定!PV548)</f>
        <v>28</v>
      </c>
      <c r="PW248" s="695">
        <f>SUM(PW243+道姓班!PW193+中野班!PW131+製作班未定!PW548)</f>
        <v>0</v>
      </c>
      <c r="PX248" s="695">
        <f>SUM(PX243+道姓班!PX193+中野班!PX131+製作班未定!PX548)</f>
        <v>0</v>
      </c>
      <c r="PY248" s="695">
        <f>SUM(PY243+道姓班!PY193+中野班!PY131+製作班未定!PY548)</f>
        <v>104</v>
      </c>
      <c r="PZ248" s="695">
        <f>SUM(PZ243+道姓班!PZ193+中野班!PZ131+製作班未定!PZ548)</f>
        <v>107</v>
      </c>
      <c r="QA248" s="695">
        <f>SUM(QA243+道姓班!QA193+中野班!QA131+製作班未定!QA548)</f>
        <v>110</v>
      </c>
      <c r="QB248" s="695">
        <f>SUM(QB243+道姓班!QB193+中野班!QB131+製作班未定!QB548)</f>
        <v>91</v>
      </c>
      <c r="QC248" s="695">
        <f>SUM(QC243+道姓班!QC193+中野班!QC131+製作班未定!QC548)</f>
        <v>53</v>
      </c>
      <c r="QD248" s="695">
        <f>SUM(QD243+道姓班!QD193+中野班!QD131+製作班未定!QD548)</f>
        <v>0</v>
      </c>
      <c r="QE248" s="695">
        <f>SUM(QE243+道姓班!QE193+中野班!QE131+製作班未定!QE548)</f>
        <v>63</v>
      </c>
      <c r="QF248" s="695">
        <f>SUM(QF243+道姓班!QF193+中野班!QF131+製作班未定!QF548)</f>
        <v>50</v>
      </c>
      <c r="QG248" s="695">
        <f>SUM(QG243+道姓班!QG193+中野班!QG131+製作班未定!QG548)</f>
        <v>66</v>
      </c>
      <c r="QH248" s="695">
        <f>SUM(QH243+道姓班!QH193+中野班!QH131+製作班未定!QH548)</f>
        <v>53</v>
      </c>
      <c r="QI248" s="695">
        <f>SUM(QI243+道姓班!QI193+中野班!QI131+製作班未定!QI548)</f>
        <v>86</v>
      </c>
      <c r="QJ248" s="695">
        <f>SUM(QJ243+道姓班!QJ193+中野班!QJ131+製作班未定!QJ548)</f>
        <v>25</v>
      </c>
      <c r="QK248" s="695">
        <f>SUM(QK243+道姓班!QK193+中野班!QK131+製作班未定!QK548)</f>
        <v>0</v>
      </c>
      <c r="QL248" s="695">
        <f>SUM(QL243+道姓班!QL193+中野班!QL131+製作班未定!QL548)</f>
        <v>106</v>
      </c>
      <c r="QM248" s="695">
        <f>SUM(QM243+道姓班!QM193+中野班!QM131+製作班未定!QM548)</f>
        <v>105</v>
      </c>
      <c r="QN248" s="695">
        <f>SUM(QN243+道姓班!QN193+中野班!QN131+製作班未定!QN548)</f>
        <v>90</v>
      </c>
      <c r="QO248" s="695">
        <f>SUM(QO243+道姓班!QO193+中野班!QO131+製作班未定!QO548)</f>
        <v>127</v>
      </c>
      <c r="QP248" s="695">
        <f>SUM(QP243+道姓班!QP193+中野班!QP131+製作班未定!QP548)</f>
        <v>125</v>
      </c>
      <c r="QQ248" s="695">
        <f>SUM(QQ243+道姓班!QQ193+中野班!QQ131+製作班未定!QQ548)</f>
        <v>24</v>
      </c>
      <c r="QR248" s="695">
        <f>SUM(QR243+道姓班!QR193+中野班!QR131+製作班未定!QR548)</f>
        <v>0</v>
      </c>
      <c r="QS248" s="695">
        <f>SUM(QS243+道姓班!QS193+中野班!QS131+製作班未定!QS548)</f>
        <v>150</v>
      </c>
      <c r="QT248" s="695">
        <f>SUM(QT243+道姓班!QT193+中野班!QT131+製作班未定!QT548)</f>
        <v>101</v>
      </c>
      <c r="QU248" s="695">
        <f>SUM(QU243+道姓班!QU193+中野班!QU131+製作班未定!QU548)</f>
        <v>108</v>
      </c>
      <c r="QV248" s="695">
        <f>SUM(QV243+道姓班!QV193+中野班!QV131+製作班未定!QV548)</f>
        <v>26</v>
      </c>
      <c r="QW248" s="695">
        <f>SUM(QW243+道姓班!QW193+中野班!QW131+製作班未定!QW548)</f>
        <v>113</v>
      </c>
      <c r="QX248" s="695">
        <f>SUM(QX243+道姓班!QX193+中野班!QX131+製作班未定!QX548)</f>
        <v>100</v>
      </c>
      <c r="QY248" s="695">
        <f>SUM(QY243+道姓班!QY193+中野班!QY131+製作班未定!QY548)</f>
        <v>0</v>
      </c>
      <c r="QZ248" s="695">
        <f>SUM(QZ243+道姓班!QZ193+中野班!QZ131+製作班未定!QZ548)</f>
        <v>132</v>
      </c>
      <c r="RA248" s="695">
        <f>SUM(RA243+道姓班!RA193+中野班!RA131+製作班未定!RA548)</f>
        <v>127</v>
      </c>
      <c r="RB248" s="695">
        <f>SUM(RB243+道姓班!RB193+中野班!RB131+製作班未定!RB548)</f>
        <v>115</v>
      </c>
      <c r="RC248" s="695">
        <f>SUM(RC243+道姓班!RC193+中野班!RC131+製作班未定!RC548)</f>
        <v>111</v>
      </c>
      <c r="RD248" s="695">
        <f>SUM(RD243+道姓班!RD193+中野班!RD131+製作班未定!RD548)</f>
        <v>141</v>
      </c>
      <c r="RE248" s="695">
        <f>SUM(RE243+道姓班!RE193+中野班!RE131+製作班未定!RE548)</f>
        <v>109</v>
      </c>
      <c r="RF248" s="695">
        <f>SUM(RF243+道姓班!RF193+中野班!RF131+製作班未定!RF548)</f>
        <v>0</v>
      </c>
      <c r="RG248" s="695">
        <f>SUM(RG243+道姓班!RG193+中野班!RG131+製作班未定!RG548)</f>
        <v>139</v>
      </c>
      <c r="RH248" s="695">
        <f>SUM(RH243+道姓班!RH193+中野班!RH131+製作班未定!RH548)</f>
        <v>126</v>
      </c>
      <c r="RI248" s="695">
        <f>SUM(RI243+道姓班!RI193+中野班!RI131+製作班未定!RI548)</f>
        <v>77</v>
      </c>
      <c r="RJ248" s="695">
        <f>SUM(RJ243+道姓班!RJ193+中野班!RJ131+製作班未定!RJ548)</f>
        <v>94</v>
      </c>
      <c r="RK248" s="695">
        <f>SUM(RK243+道姓班!RK193+中野班!RK131+製作班未定!RK548)</f>
        <v>84</v>
      </c>
      <c r="RL248" s="695">
        <f>SUM(RL243+道姓班!RL193+中野班!RL131+製作班未定!RL548)</f>
        <v>0</v>
      </c>
      <c r="RM248" s="695">
        <f>SUM(RM243+道姓班!RM193+中野班!RM131+製作班未定!RM548)</f>
        <v>0</v>
      </c>
      <c r="RN248" s="695">
        <f>SUM(RN243+道姓班!RN193+中野班!RN131+製作班未定!RN548)</f>
        <v>64</v>
      </c>
      <c r="RO248" s="695">
        <f>SUM(RO243+道姓班!RO193+中野班!RO131+製作班未定!RO548)</f>
        <v>63</v>
      </c>
      <c r="RP248" s="695">
        <f>SUM(RP243+道姓班!RP193+中野班!RP131+製作班未定!RP548)</f>
        <v>84</v>
      </c>
      <c r="RQ248" s="695">
        <f>SUM(RQ243+道姓班!RQ193+中野班!RQ131+製作班未定!RQ548)</f>
        <v>75</v>
      </c>
      <c r="RR248" s="695">
        <f>SUM(RR243+道姓班!RR193+中野班!RR131+製作班未定!RR548)</f>
        <v>72</v>
      </c>
      <c r="RS248" s="695">
        <f>SUM(RS243+道姓班!RS193+中野班!RS131+製作班未定!RS548)</f>
        <v>0</v>
      </c>
      <c r="RT248" s="695">
        <f>SUM(RT243+道姓班!RT193+中野班!RT131+製作班未定!RT548)</f>
        <v>0</v>
      </c>
      <c r="RU248" s="695">
        <f>SUM(RU243+道姓班!RU193+中野班!RU131+製作班未定!RU548)</f>
        <v>65</v>
      </c>
      <c r="RV248" s="695">
        <f>SUM(RV243+道姓班!RV193+中野班!RV131+製作班未定!RV548)</f>
        <v>44</v>
      </c>
      <c r="RW248" s="695">
        <f>SUM(RW243+道姓班!RW193+中野班!RW131+製作班未定!RW548)</f>
        <v>62</v>
      </c>
      <c r="RX248" s="695">
        <f>SUM(RX243+道姓班!RX193+中野班!RX131+製作班未定!RX548)</f>
        <v>69</v>
      </c>
      <c r="RY248" s="695">
        <f>SUM(RY243+道姓班!RY193+中野班!RY131+製作班未定!RY548)</f>
        <v>61</v>
      </c>
      <c r="RZ248" s="695">
        <f>SUM(RZ243+道姓班!RZ193+中野班!RZ131+製作班未定!RZ548)</f>
        <v>0</v>
      </c>
      <c r="SA248" s="695">
        <f>SUM(SA243+道姓班!SA193+中野班!SA131+製作班未定!SA548)</f>
        <v>0</v>
      </c>
      <c r="SB248" s="695">
        <f>SUM(SB243+道姓班!SB193+中野班!SB131+製作班未定!SB548)</f>
        <v>67</v>
      </c>
      <c r="SC248" s="695">
        <f>SUM(SC243+道姓班!SC193+中野班!SC131+製作班未定!SC548)</f>
        <v>71</v>
      </c>
      <c r="SD248" s="695">
        <f>SUM(SD243+道姓班!SD193+中野班!SD131+製作班未定!SD548)</f>
        <v>68</v>
      </c>
      <c r="SE248" s="695">
        <f>SUM(SE243+道姓班!SE193+中野班!SE131+製作班未定!SE548)</f>
        <v>74</v>
      </c>
      <c r="SF248" s="695">
        <f>SUM(SF243+道姓班!SF193+中野班!SF131+製作班未定!SF548)</f>
        <v>86</v>
      </c>
      <c r="SG248" s="695">
        <f>SUM(SG243+道姓班!SG193+中野班!SG131+製作班未定!SG548)</f>
        <v>79</v>
      </c>
      <c r="SH248" s="695">
        <f>SUM(SH243+道姓班!SH193+中野班!SH131+製作班未定!SH548)</f>
        <v>0</v>
      </c>
      <c r="SI248" s="695">
        <f>SUM(SI243+道姓班!SI193+中野班!SI131+製作班未定!SI548)</f>
        <v>60</v>
      </c>
      <c r="SJ248" s="695">
        <f>SUM(SJ243+道姓班!SJ193+中野班!SJ131+製作班未定!SJ548)</f>
        <v>0</v>
      </c>
      <c r="SK248" s="695">
        <f>SUM(SK243+道姓班!SK193+中野班!SK131+製作班未定!SK548)</f>
        <v>64</v>
      </c>
      <c r="SL248" s="695">
        <f>SUM(SL243+道姓班!SL193+中野班!SL131+製作班未定!SL548)</f>
        <v>93</v>
      </c>
      <c r="SM248" s="695">
        <f>SUM(SM243+道姓班!SM193+中野班!SM131+製作班未定!SM548)</f>
        <v>51</v>
      </c>
      <c r="SN248" s="695">
        <f>SUM(SN243+道姓班!SN193+中野班!SN131+製作班未定!SN548)</f>
        <v>0</v>
      </c>
      <c r="SO248" s="695">
        <f>SUM(SO243+道姓班!SO193+中野班!SO131+製作班未定!SO548)</f>
        <v>0</v>
      </c>
      <c r="SP248" s="695">
        <f>SUM(SP243+道姓班!SP193+中野班!SP131+製作班未定!SP548)</f>
        <v>0</v>
      </c>
      <c r="SQ248" s="695">
        <f>SUM(SQ243+道姓班!SQ193+中野班!SQ131+製作班未定!SQ548)</f>
        <v>0</v>
      </c>
      <c r="SR248" s="695">
        <f>SUM(SR243+道姓班!SR193+中野班!SR131+製作班未定!SR548)</f>
        <v>75</v>
      </c>
      <c r="SS248" s="695">
        <f>SUM(SS243+道姓班!SS193+中野班!SS131+製作班未定!SS548)</f>
        <v>78</v>
      </c>
      <c r="ST248" s="695">
        <f>SUM(ST243+道姓班!ST193+中野班!ST131+製作班未定!ST548)</f>
        <v>97</v>
      </c>
      <c r="SU248" s="695">
        <f>SUM(SU243+道姓班!SU193+中野班!SU131+製作班未定!SU548)</f>
        <v>103</v>
      </c>
      <c r="SV248" s="695">
        <f>SUM(SV243+道姓班!SV193+中野班!SV131+製作班未定!SV548)</f>
        <v>0</v>
      </c>
      <c r="SW248" s="695">
        <f>SUM(SW243+道姓班!SW193+中野班!SW131+製作班未定!SW548)</f>
        <v>101</v>
      </c>
      <c r="SX248" s="695">
        <f>SUM(SX243+道姓班!SX193+中野班!SX131+製作班未定!SX548)</f>
        <v>110</v>
      </c>
      <c r="SY248" s="695">
        <f>SUM(SY243+道姓班!SY193+中野班!SY131+製作班未定!SY548)</f>
        <v>89</v>
      </c>
      <c r="SZ248" s="695">
        <f>SUM(SZ243+道姓班!SZ193+中野班!SZ131+製作班未定!SZ548)</f>
        <v>91</v>
      </c>
      <c r="TA248" s="695">
        <f>SUM(TA243+道姓班!TA193+中野班!TA131+製作班未定!TA548)</f>
        <v>91</v>
      </c>
      <c r="TB248" s="695">
        <f>SUM(TB243+道姓班!TB193+中野班!TB131+製作班未定!TB548)</f>
        <v>83</v>
      </c>
      <c r="TC248" s="695">
        <f>SUM(TC243+道姓班!TC193+中野班!TC131+製作班未定!TC548)</f>
        <v>0</v>
      </c>
      <c r="TD248" s="695">
        <f>SUM(TD243+道姓班!TD193+中野班!TD131+製作班未定!TD548)</f>
        <v>79</v>
      </c>
      <c r="TE248" s="695">
        <f>SUM(TE243+道姓班!TE193+中野班!TE131+製作班未定!TE548)</f>
        <v>82</v>
      </c>
      <c r="TF248" s="695">
        <f>SUM(TF243+道姓班!TF193+中野班!TF131+製作班未定!TF548)</f>
        <v>109</v>
      </c>
      <c r="TG248" s="695">
        <f>SUM(TG243+道姓班!TG193+中野班!TG131+製作班未定!TG548)</f>
        <v>107</v>
      </c>
      <c r="TH248" s="695">
        <f>SUM(TH243+道姓班!TH193+中野班!TH131+製作班未定!TH548)</f>
        <v>81</v>
      </c>
      <c r="TI248" s="695">
        <f>SUM(TI243+道姓班!TI193+中野班!TI131+製作班未定!TI548)</f>
        <v>4</v>
      </c>
      <c r="TJ248" s="695">
        <f>SUM(TJ243+道姓班!TJ193+中野班!TJ131+製作班未定!TJ548)</f>
        <v>0</v>
      </c>
      <c r="TK248" s="695">
        <f>SUM(TK243+道姓班!TK193+中野班!TK131+製作班未定!TK548)</f>
        <v>129</v>
      </c>
      <c r="TL248" s="695">
        <f>SUM(TL243+道姓班!TL193+中野班!TL131+製作班未定!TL548)</f>
        <v>99</v>
      </c>
      <c r="TM248" s="695">
        <f>SUM(TM243+道姓班!TM193+中野班!TM131+製作班未定!TM548)</f>
        <v>110</v>
      </c>
      <c r="TN248" s="695">
        <f>SUM(TN243+道姓班!TN193+中野班!TN131+製作班未定!TN548)</f>
        <v>107</v>
      </c>
      <c r="TO248" s="695">
        <f>SUM(TO243+道姓班!TO193+中野班!TO131+製作班未定!TO548)</f>
        <v>112</v>
      </c>
      <c r="TP248" s="695">
        <f>SUM(TP243+道姓班!TP193+中野班!TP131+製作班未定!TP548)</f>
        <v>8</v>
      </c>
      <c r="TQ248" s="695">
        <f>SUM(TQ243+道姓班!TQ193+中野班!TQ131+製作班未定!TQ548)</f>
        <v>0</v>
      </c>
      <c r="TR248" s="695">
        <f>SUM(TR243+道姓班!TR193+中野班!TR131+製作班未定!TR548)</f>
        <v>121</v>
      </c>
      <c r="TS248" s="695">
        <f>SUM(TS243+道姓班!TS193+中野班!TS131+製作班未定!TS548)</f>
        <v>102</v>
      </c>
      <c r="TT248" s="695">
        <f>SUM(TT243+道姓班!TT193+中野班!TT131+製作班未定!TT548)</f>
        <v>125</v>
      </c>
      <c r="TU248" s="695">
        <f>SUM(TU243+道姓班!TU193+中野班!TU131+製作班未定!TU548)</f>
        <v>122.5</v>
      </c>
      <c r="TV248" s="695">
        <f>SUM(TV243+道姓班!TV193+中野班!TV131+製作班未定!TV548)</f>
        <v>105</v>
      </c>
      <c r="TW248" s="695">
        <f>SUM(TW243+道姓班!TW193+中野班!TW131+製作班未定!TW548)</f>
        <v>73</v>
      </c>
      <c r="TX248" s="695">
        <f>SUM(TX243+道姓班!TX193+中野班!TX131+製作班未定!TX548)</f>
        <v>0</v>
      </c>
      <c r="TY248" s="695">
        <f>SUM(TY243+道姓班!TY193+中野班!TY131+製作班未定!TY548)</f>
        <v>92</v>
      </c>
      <c r="TZ248" s="695">
        <f>SUM(TZ243+道姓班!TZ193+中野班!TZ131+製作班未定!TZ548)</f>
        <v>83</v>
      </c>
      <c r="UA248" s="695">
        <f>SUM(UA243+道姓班!UA193+中野班!UA131+製作班未定!UA548)</f>
        <v>104</v>
      </c>
      <c r="UB248" s="695">
        <f>SUM(UB243+道姓班!UB193+中野班!UB131+製作班未定!UB548)</f>
        <v>114</v>
      </c>
      <c r="UC248" s="695">
        <f>SUM(UC243+道姓班!UC193+中野班!UC131+製作班未定!UC548)</f>
        <v>117</v>
      </c>
      <c r="UD248" s="695">
        <f>SUM(UD243+道姓班!UD193+中野班!UD131+製作班未定!UD548)</f>
        <v>8</v>
      </c>
      <c r="UE248" s="695">
        <f>SUM(UE243+道姓班!UE193+中野班!UE131+製作班未定!UE548)</f>
        <v>0</v>
      </c>
      <c r="UF248" s="695">
        <f>SUM(UF243+道姓班!UF193+中野班!UF131+製作班未定!UF548)</f>
        <v>109</v>
      </c>
      <c r="UG248" s="695">
        <f>SUM(UG243+道姓班!UG193+中野班!UG131+製作班未定!UG548)</f>
        <v>61</v>
      </c>
      <c r="UH248" s="695">
        <f>SUM(UH243+道姓班!UH193+中野班!UH131+製作班未定!UH548)</f>
        <v>84</v>
      </c>
      <c r="UI248" s="695">
        <f>SUM(UI243+道姓班!UI193+中野班!UI131+製作班未定!UI548)</f>
        <v>71</v>
      </c>
      <c r="UJ248" s="695">
        <f>SUM(UJ243+道姓班!UJ193+中野班!UJ131+製作班未定!UJ548)</f>
        <v>78</v>
      </c>
      <c r="UK248" s="695">
        <f>SUM(UK243+道姓班!UK193+中野班!UK131+製作班未定!UK548)</f>
        <v>32</v>
      </c>
      <c r="UL248" s="695">
        <f>SUM(UL243+道姓班!UL193+中野班!UL131+製作班未定!UL548)</f>
        <v>0</v>
      </c>
      <c r="UM248" s="695">
        <f>SUM(UM243+道姓班!UM193+中野班!UM131+製作班未定!UM548)</f>
        <v>92</v>
      </c>
      <c r="UN248" s="695">
        <f>SUM(UN243+道姓班!UN193+中野班!UN131+製作班未定!UN548)</f>
        <v>150</v>
      </c>
      <c r="UO248" s="695">
        <f>SUM(UO243+道姓班!UO193+中野班!UO131+製作班未定!UO548)</f>
        <v>102</v>
      </c>
      <c r="UP248" s="695">
        <f>SUM(UP243+道姓班!UP193+中野班!UP131+製作班未定!UP548)</f>
        <v>150</v>
      </c>
      <c r="UQ248" s="695">
        <f>SUM(UQ243+道姓班!UQ193+中野班!UQ131+製作班未定!UQ548)</f>
        <v>131</v>
      </c>
      <c r="UR248" s="695">
        <f>SUM(UR243+道姓班!UR193+中野班!UR131+製作班未定!UR548)</f>
        <v>40</v>
      </c>
      <c r="US248" s="695">
        <f>SUM(US243+道姓班!US193+中野班!US131+製作班未定!US548)</f>
        <v>0</v>
      </c>
      <c r="UT248" s="695">
        <f>SUM(UT243+道姓班!UT193+中野班!UT131+製作班未定!UT548)</f>
        <v>125</v>
      </c>
      <c r="UU248" s="695">
        <f>SUM(UU243+道姓班!UU193+中野班!UU131+製作班未定!UU548)</f>
        <v>144</v>
      </c>
      <c r="UV248" s="695">
        <f>SUM(UV243+道姓班!UV193+中野班!UV131+製作班未定!UV548)</f>
        <v>126</v>
      </c>
      <c r="UW248" s="695">
        <f>SUM(UW243+道姓班!UW193+中野班!UW131+製作班未定!UW548)</f>
        <v>133</v>
      </c>
      <c r="UX248" s="695">
        <f>SUM(UX243+道姓班!UX193+中野班!UX131+製作班未定!UX548)</f>
        <v>136</v>
      </c>
      <c r="UY248" s="695">
        <f>SUM(UY243+道姓班!UY193+中野班!UY131+製作班未定!UY548)</f>
        <v>102</v>
      </c>
      <c r="UZ248" s="695">
        <f>SUM(UZ243+道姓班!UZ193+中野班!UZ131+製作班未定!UZ548)</f>
        <v>0</v>
      </c>
      <c r="VA248" s="695">
        <f>SUM(VA243+道姓班!VA193+中野班!VA131+製作班未定!VA548)</f>
        <v>105</v>
      </c>
      <c r="VB248" s="695">
        <f>SUM(VB243+道姓班!VB193+中野班!VB131+製作班未定!VB548)</f>
        <v>161</v>
      </c>
      <c r="VC248" s="695">
        <f>SUM(VC243+道姓班!VC193+中野班!VC131+製作班未定!VC548)</f>
        <v>122</v>
      </c>
      <c r="VD248" s="695">
        <f>SUM(VD243+道姓班!VD193+中野班!VD131+製作班未定!VD548)</f>
        <v>118</v>
      </c>
      <c r="VE248" s="695">
        <f>SUM(VE243+道姓班!VE193+中野班!VE131+製作班未定!VE548)</f>
        <v>131</v>
      </c>
      <c r="VF248" s="695">
        <f>SUM(VF243+道姓班!VF193+中野班!VF131+製作班未定!VF548)</f>
        <v>8</v>
      </c>
      <c r="VG248" s="695">
        <f>SUM(VG243+道姓班!VG193+中野班!VG131+製作班未定!VG548)</f>
        <v>0</v>
      </c>
      <c r="VH248" s="695">
        <f>SUM(VH243+道姓班!VH193+中野班!VH131+製作班未定!VH548)</f>
        <v>115</v>
      </c>
      <c r="VI248" s="695">
        <f>SUM(VI243+道姓班!VI193+中野班!VI131+製作班未定!VI548)</f>
        <v>120</v>
      </c>
      <c r="VJ248" s="693">
        <f>SUM(VJ243+道姓班!VJ193+中野班!VJ131+製作班未定!VJ548)</f>
        <v>92</v>
      </c>
      <c r="VK248" s="695">
        <f>SUM(VK243+道姓班!VK193+中野班!VK131+製作班未定!VK548)</f>
        <v>107</v>
      </c>
      <c r="VL248" s="695">
        <f>SUM(VL243+道姓班!VL193+中野班!VL131+製作班未定!VL548)</f>
        <v>102</v>
      </c>
      <c r="VM248" s="695">
        <f>SUM(VM243+道姓班!VM193+中野班!VM131+製作班未定!VM548)</f>
        <v>25</v>
      </c>
      <c r="VN248" s="695">
        <f>SUM(VN243+道姓班!VN193+中野班!VN131+製作班未定!VN548)</f>
        <v>0</v>
      </c>
      <c r="VO248" s="695">
        <f>SUM(VO243+道姓班!VO193+中野班!VO131+製作班未定!VO548)</f>
        <v>0</v>
      </c>
      <c r="VP248" s="695">
        <f>SUM(VP243+道姓班!VP193+中野班!VP131+製作班未定!VP548)</f>
        <v>114</v>
      </c>
      <c r="VQ248" s="695">
        <f>SUM(VQ243+道姓班!VQ193+中野班!VQ131+製作班未定!VQ548)</f>
        <v>104</v>
      </c>
      <c r="VR248" s="695">
        <f>SUM(VR243+道姓班!VR193+中野班!VR131+製作班未定!VR548)</f>
        <v>90</v>
      </c>
      <c r="VS248" s="695">
        <f>SUM(VS243+道姓班!VS193+中野班!VS131+製作班未定!VS548)</f>
        <v>118</v>
      </c>
      <c r="VT248" s="695">
        <f>SUM(VT243+道姓班!VT193+中野班!VT131+製作班未定!VT548)</f>
        <v>116</v>
      </c>
      <c r="VU248" s="695">
        <f>SUM(VU243+道姓班!VU193+中野班!VU131+製作班未定!VU548)</f>
        <v>0</v>
      </c>
      <c r="VV248" s="695">
        <f>SUM(VV243+道姓班!VV193+中野班!VV131+製作班未定!VV548)</f>
        <v>108</v>
      </c>
      <c r="VW248" s="695">
        <f>SUM(VW243+道姓班!VW193+中野班!VW131+製作班未定!VW548)</f>
        <v>106</v>
      </c>
      <c r="VX248" s="693">
        <f>SUM(VX243+道姓班!VX193+中野班!VX131+製作班未定!VX548)</f>
        <v>78</v>
      </c>
      <c r="VY248" s="695">
        <f>SUM(VY243+道姓班!VY193+中野班!VY131+製作班未定!VY548)</f>
        <v>91</v>
      </c>
      <c r="VZ248" s="695">
        <f>SUM(VZ243+道姓班!VZ193+中野班!VZ131+製作班未定!VZ548)</f>
        <v>79</v>
      </c>
      <c r="WA248" s="695">
        <f>SUM(WA243+道姓班!WA193+中野班!WA131+製作班未定!WA548)</f>
        <v>82</v>
      </c>
      <c r="WB248" s="695">
        <f>SUM(WB243+道姓班!WB193+中野班!WB131+製作班未定!WB548)</f>
        <v>0</v>
      </c>
      <c r="WC248" s="695">
        <f>SUM(WC243+道姓班!WC193+中野班!WC131+製作班未定!WC548)</f>
        <v>93</v>
      </c>
      <c r="WD248" s="695">
        <f>SUM(WD243+道姓班!WD193+中野班!WD131+製作班未定!WD548)</f>
        <v>114</v>
      </c>
      <c r="WE248" s="695">
        <f>SUM(WE243+道姓班!WE193+中野班!WE131+製作班未定!WE548)</f>
        <v>108</v>
      </c>
      <c r="WF248" s="695">
        <f>SUM(WF243+道姓班!WF193+中野班!WF131+製作班未定!WF548)</f>
        <v>116</v>
      </c>
      <c r="WG248" s="695">
        <f>SUM(WG243+道姓班!WG193+中野班!WG131+製作班未定!WG548)</f>
        <v>127</v>
      </c>
      <c r="WH248" s="695">
        <f>SUM(WH243+道姓班!WH193+中野班!WH131+製作班未定!WH548)</f>
        <v>119</v>
      </c>
      <c r="WI248" s="695">
        <f>SUM(WI243+道姓班!WI193+中野班!WI131+製作班未定!WI548)</f>
        <v>0</v>
      </c>
      <c r="WJ248" s="695">
        <f>SUM(WJ243+道姓班!WJ193+中野班!WJ131+製作班未定!WJ548)</f>
        <v>0</v>
      </c>
      <c r="WK248" s="695">
        <f>SUM(WK243+道姓班!WK193+中野班!WK131+製作班未定!WK548)</f>
        <v>75</v>
      </c>
      <c r="WL248" s="695">
        <f>SUM(WL243+道姓班!WL193+中野班!WL131+製作班未定!WL548)</f>
        <v>11</v>
      </c>
      <c r="WM248" s="695">
        <f>SUM(WM243+道姓班!WM193+中野班!WM131+製作班未定!WM548)</f>
        <v>0</v>
      </c>
      <c r="WN248" s="695">
        <f>SUM(WN243+道姓班!WN193+中野班!WN131+製作班未定!WN548)</f>
        <v>0</v>
      </c>
      <c r="WO248" s="695">
        <f>SUM(WO243+道姓班!WO193+中野班!WO131+製作班未定!WO548)</f>
        <v>0</v>
      </c>
      <c r="WP248" s="695">
        <f>SUM(WP243+道姓班!WP193+中野班!WP131+製作班未定!WP548)</f>
        <v>0</v>
      </c>
      <c r="WQ248" s="695">
        <f>SUM(WQ243+道姓班!WQ193+中野班!WQ131+製作班未定!WQ548)</f>
        <v>99</v>
      </c>
      <c r="WR248" s="695">
        <f>SUM(WR243+道姓班!WR193+中野班!WR131+製作班未定!WR548)</f>
        <v>90</v>
      </c>
      <c r="WS248" s="695">
        <f>SUM(WS243+道姓班!WS193+中野班!WS131+製作班未定!WS548)</f>
        <v>86</v>
      </c>
      <c r="WT248" s="695">
        <f>SUM(WT243+道姓班!WT193+中野班!WT131+製作班未定!WT548)</f>
        <v>98</v>
      </c>
      <c r="WU248" s="695">
        <f>SUM(WU243+道姓班!WU193+中野班!WU131+製作班未定!WU548)</f>
        <v>104</v>
      </c>
      <c r="WV248" s="695">
        <f>SUM(WV243+道姓班!WV193+中野班!WV131+製作班未定!WV548)</f>
        <v>4</v>
      </c>
      <c r="WW248" s="695">
        <f>SUM(WW243+道姓班!WW193+中野班!WW131+製作班未定!WW548)</f>
        <v>0</v>
      </c>
      <c r="WX248" s="695">
        <f>SUM(WX243+道姓班!WX193+中野班!WX131+製作班未定!WX548)</f>
        <v>121</v>
      </c>
      <c r="WY248" s="695">
        <f>SUM(WY243+道姓班!WY193+中野班!WY131+製作班未定!WY548)</f>
        <v>131</v>
      </c>
      <c r="WZ248" s="695">
        <f>SUM(WZ243+道姓班!WZ193+中野班!WZ131+製作班未定!WZ548)</f>
        <v>114</v>
      </c>
      <c r="XA248" s="695">
        <f>SUM(XA243+道姓班!XA193+中野班!XA131+製作班未定!XA548)</f>
        <v>131</v>
      </c>
      <c r="XB248" s="695">
        <f>SUM(XB243+道姓班!XB193+中野班!XB131+製作班未定!XB548)</f>
        <v>120</v>
      </c>
      <c r="XC248" s="695">
        <f>SUM(XC243+道姓班!XC193+中野班!XC131+製作班未定!XC548)</f>
        <v>18</v>
      </c>
      <c r="XD248" s="695">
        <f>SUM(XD243+道姓班!XD193+中野班!XD131+製作班未定!XD548)</f>
        <v>0</v>
      </c>
      <c r="XE248" s="695">
        <f>SUM(XE243+道姓班!XE193+中野班!XE131+製作班未定!XE548)</f>
        <v>119</v>
      </c>
      <c r="XF248" s="695">
        <f>SUM(XF243+道姓班!XF193+中野班!XF131+製作班未定!XF548)</f>
        <v>128</v>
      </c>
      <c r="XG248" s="695">
        <f>SUM(XG243+道姓班!XG193+中野班!XG131+製作班未定!XG548)</f>
        <v>116</v>
      </c>
      <c r="XH248" s="695">
        <f>SUM(XH243+道姓班!XH193+中野班!XH131+製作班未定!XH548)</f>
        <v>122</v>
      </c>
      <c r="XI248" s="695">
        <f>SUM(XI243+道姓班!XI193+中野班!XI131+製作班未定!XI548)</f>
        <v>102</v>
      </c>
      <c r="XJ248" s="695">
        <f>SUM(XJ243+道姓班!XJ193+中野班!XJ131+製作班未定!XJ548)</f>
        <v>14</v>
      </c>
      <c r="XK248" s="695">
        <f>SUM(XK243+道姓班!XK193+中野班!XK131+製作班未定!XK548)</f>
        <v>0</v>
      </c>
      <c r="XL248" s="695">
        <f>SUM(XL243+道姓班!XL193+中野班!XL131+製作班未定!XL548)</f>
        <v>131</v>
      </c>
      <c r="XM248" s="695">
        <f>SUM(XM243+道姓班!XM193+中野班!XM131+製作班未定!XM548)</f>
        <v>116</v>
      </c>
      <c r="XN248" s="695">
        <f>SUM(XN243+道姓班!XN193+中野班!XN131+製作班未定!XN548)</f>
        <v>112</v>
      </c>
      <c r="XO248" s="695">
        <f>SUM(XO243+道姓班!XO193+中野班!XO131+製作班未定!XO548)</f>
        <v>118</v>
      </c>
      <c r="XP248" s="695">
        <f>SUM(XP243+道姓班!XP193+中野班!XP131+製作班未定!XP548)</f>
        <v>107</v>
      </c>
      <c r="XQ248" s="695">
        <f>SUM(XQ243+道姓班!XQ193+中野班!XQ131+製作班未定!XQ548)</f>
        <v>8</v>
      </c>
      <c r="XR248" s="695">
        <f>SUM(XR243+道姓班!XR193+中野班!XR131+製作班未定!XR548)</f>
        <v>0</v>
      </c>
      <c r="XS248" s="695">
        <f>SUM(XS243+道姓班!XS193+中野班!XS131+製作班未定!XS548)</f>
        <v>0</v>
      </c>
      <c r="XT248" s="695">
        <f>SUM(XT243+道姓班!XT193+中野班!XT131+製作班未定!XT548)</f>
        <v>115</v>
      </c>
      <c r="XU248" s="695">
        <f>SUM(XU243+道姓班!XU193+中野班!XU131+製作班未定!XU548)</f>
        <v>116</v>
      </c>
      <c r="XV248" s="695">
        <f>SUM(XV243+道姓班!XV193+中野班!XV131+製作班未定!XV548)</f>
        <v>114</v>
      </c>
      <c r="XW248" s="695">
        <f>SUM(XW243+道姓班!XW193+中野班!XW131+製作班未定!XW548)</f>
        <v>103</v>
      </c>
      <c r="XX248" s="695">
        <f>SUM(XX243+道姓班!XX193+中野班!XX131+製作班未定!XX548)</f>
        <v>16</v>
      </c>
      <c r="XY248" s="695">
        <f>SUM(XY243+道姓班!XY193+中野班!XY131+製作班未定!XY548)</f>
        <v>0</v>
      </c>
      <c r="XZ248" s="695">
        <f>SUM(XZ243+道姓班!XZ193+中野班!XZ131+製作班未定!XZ548)</f>
        <v>91</v>
      </c>
      <c r="YA248" s="695">
        <f>SUM(YA243+道姓班!YA193+中野班!YA131+製作班未定!YA548)</f>
        <v>8</v>
      </c>
      <c r="YB248" s="695">
        <f>SUM(YB243+道姓班!YB193+中野班!YB131+製作班未定!YB548)</f>
        <v>70</v>
      </c>
      <c r="YC248" s="695">
        <f>SUM(YC243+道姓班!YC193+中野班!YC131+製作班未定!YC548)</f>
        <v>44</v>
      </c>
      <c r="YD248" s="695">
        <f>SUM(YD243+道姓班!YD193+中野班!YD131+製作班未定!YD548)</f>
        <v>76</v>
      </c>
      <c r="YE248" s="695">
        <f>SUM(YE243+道姓班!YE193+中野班!YE131+製作班未定!YE548)</f>
        <v>0</v>
      </c>
      <c r="YF248" s="695">
        <f>SUM(YF243+道姓班!YF193+中野班!YF131+製作班未定!YF548)</f>
        <v>0</v>
      </c>
      <c r="YG248" s="695">
        <f>SUM(YG243+道姓班!YG193+中野班!YG131+製作班未定!YG548)</f>
        <v>107</v>
      </c>
      <c r="YH248" s="695">
        <f>SUM(YH243+道姓班!YH193+中野班!YH131+製作班未定!YH548)</f>
        <v>98</v>
      </c>
      <c r="YI248" s="695">
        <f>SUM(YI243+道姓班!YI193+中野班!YI131+製作班未定!YI548)</f>
        <v>80</v>
      </c>
      <c r="YJ248" s="695">
        <f>SUM(YJ243+道姓班!YJ193+中野班!YJ131+製作班未定!YJ548)</f>
        <v>95</v>
      </c>
      <c r="YK248" s="695">
        <f>SUM(YK243+道姓班!YK193+中野班!YK131+製作班未定!YK548)</f>
        <v>92</v>
      </c>
      <c r="YL248" s="695">
        <f>SUM(YL243+道姓班!YL193+中野班!YL131+製作班未定!YL548)</f>
        <v>59</v>
      </c>
      <c r="YM248" s="695">
        <f>SUM(YM243+道姓班!YM193+中野班!YM131+製作班未定!YM548)</f>
        <v>0</v>
      </c>
      <c r="YN248" s="695">
        <f>SUM(YN243+道姓班!YN193+中野班!YN131+製作班未定!YN548)</f>
        <v>43</v>
      </c>
      <c r="YO248" s="695">
        <f>SUM(YO243+道姓班!YO193+中野班!YO131+製作班未定!YO548)</f>
        <v>71</v>
      </c>
      <c r="YP248" s="695">
        <f>SUM(YP243+道姓班!YP193+中野班!YP131+製作班未定!YP548)</f>
        <v>90</v>
      </c>
      <c r="YQ248" s="695">
        <f>SUM(YQ243+道姓班!YQ193+中野班!YQ131+製作班未定!YQ548)</f>
        <v>82</v>
      </c>
      <c r="YR248" s="695">
        <f>SUM(YR243+道姓班!YR193+中野班!YR131+製作班未定!YR548)</f>
        <v>83</v>
      </c>
      <c r="YS248" s="695">
        <f>SUM(YS243+道姓班!YS193+中野班!YS131+製作班未定!YS548)</f>
        <v>0</v>
      </c>
      <c r="YT248" s="695">
        <f>SUM(YT243+道姓班!YT193+中野班!YT131+製作班未定!YT548)</f>
        <v>0</v>
      </c>
      <c r="YU248" s="695">
        <f>SUM(YU243+道姓班!YU193+中野班!YU131+製作班未定!YU548)</f>
        <v>0</v>
      </c>
      <c r="YV248" s="695">
        <f>SUM(YV243+道姓班!YV193+中野班!YV131+製作班未定!YV548)</f>
        <v>63</v>
      </c>
      <c r="YW248" s="695">
        <f>SUM(YW243+道姓班!YW193+中野班!YW131+製作班未定!YW548)</f>
        <v>67</v>
      </c>
      <c r="YX248" s="695">
        <f>SUM(YX243+道姓班!YX193+中野班!YX131+製作班未定!YX548)</f>
        <v>45</v>
      </c>
      <c r="YY248" s="695">
        <f>SUM(YY243+道姓班!YY193+中野班!YY131+製作班未定!YY548)</f>
        <v>66</v>
      </c>
      <c r="YZ248" s="695">
        <f>SUM(YZ243+道姓班!YZ193+中野班!YZ131+製作班未定!YZ548)</f>
        <v>0</v>
      </c>
      <c r="ZA248" s="695">
        <f>SUM(ZA243+道姓班!ZA193+中野班!ZA131+製作班未定!ZA548)</f>
        <v>0</v>
      </c>
      <c r="ZB248" s="695">
        <f>SUM(ZB243+道姓班!ZB193+中野班!ZB131+製作班未定!ZB548)</f>
        <v>98</v>
      </c>
      <c r="ZC248" s="695">
        <f>SUM(ZC243+道姓班!ZC193+中野班!ZC131+製作班未定!ZC548)</f>
        <v>62</v>
      </c>
      <c r="ZD248" s="695">
        <f>SUM(ZD243+道姓班!ZD193+中野班!ZD131+製作班未定!ZD548)</f>
        <v>77</v>
      </c>
      <c r="ZE248" s="695">
        <f>SUM(ZE243+道姓班!ZE193+中野班!ZE131+製作班未定!ZE548)</f>
        <v>54</v>
      </c>
      <c r="ZF248" s="695">
        <f>SUM(ZF243+道姓班!ZF193+中野班!ZF131+製作班未定!ZF548)</f>
        <v>40</v>
      </c>
      <c r="ZG248" s="695">
        <f>SUM(ZG243+道姓班!ZG193+中野班!ZG131+製作班未定!ZG548)</f>
        <v>0</v>
      </c>
      <c r="ZH248" s="695">
        <f>SUM(ZH243+道姓班!ZH193+中野班!ZH131+製作班未定!ZH548)</f>
        <v>0</v>
      </c>
      <c r="ZI248" s="695">
        <f>SUM(ZI243+道姓班!ZI193+中野班!ZI131+製作班未定!ZI548)</f>
        <v>56</v>
      </c>
      <c r="ZJ248" s="695">
        <f>SUM(ZJ243+道姓班!ZJ193+中野班!ZJ131+製作班未定!ZJ548)</f>
        <v>62</v>
      </c>
      <c r="ZK248" s="695">
        <f>SUM(ZK243+道姓班!ZK193+中野班!ZK131+製作班未定!ZK548)</f>
        <v>75</v>
      </c>
      <c r="ZL248" s="695">
        <f>SUM(ZL243+道姓班!ZL193+中野班!ZL131+製作班未定!ZL548)</f>
        <v>75</v>
      </c>
      <c r="ZM248" s="695">
        <f>SUM(ZM243+道姓班!ZM193+中野班!ZM131+製作班未定!ZM548)</f>
        <v>50</v>
      </c>
      <c r="ZN248" s="695">
        <f>SUM(ZN243+道姓班!ZN193+中野班!ZN131+製作班未定!ZN548)</f>
        <v>0</v>
      </c>
      <c r="ZO248" s="695">
        <f>SUM(ZO243+道姓班!ZO193+中野班!ZO131+製作班未定!ZO548)</f>
        <v>0</v>
      </c>
      <c r="ZP248" s="695">
        <f>SUM(ZP243+道姓班!ZP193+中野班!ZP131+製作班未定!ZP548)</f>
        <v>0</v>
      </c>
      <c r="ZQ248" s="695">
        <f>SUM(ZQ243+道姓班!ZQ193+中野班!ZQ131+製作班未定!ZQ548)</f>
        <v>56</v>
      </c>
      <c r="ZR248" s="695">
        <f>SUM(ZR243+道姓班!ZR193+中野班!ZR131+製作班未定!ZR548)</f>
        <v>68</v>
      </c>
      <c r="ZS248" s="695">
        <f>SUM(ZS243+道姓班!ZS193+中野班!ZS131+製作班未定!ZS548)</f>
        <v>66</v>
      </c>
      <c r="ZT248" s="695">
        <f>SUM(ZT243+道姓班!ZT193+中野班!ZT131+製作班未定!ZT548)</f>
        <v>74</v>
      </c>
      <c r="ZU248" s="695">
        <f>SUM(ZU243+道姓班!ZU193+中野班!ZU131+製作班未定!ZU548)</f>
        <v>103</v>
      </c>
      <c r="ZV248" s="695">
        <f>SUM(ZV243+道姓班!ZV193+中野班!ZV131+製作班未定!ZV548)</f>
        <v>0</v>
      </c>
      <c r="ZW248" s="695">
        <f>SUM(ZW243+道姓班!ZW193+中野班!ZW131+製作班未定!ZW548)</f>
        <v>104</v>
      </c>
      <c r="ZX248" s="695">
        <f>SUM(ZX243+道姓班!ZX193+中野班!ZX131+製作班未定!ZX548)</f>
        <v>85</v>
      </c>
      <c r="ZY248" s="695">
        <f>SUM(ZY243+道姓班!ZY193+中野班!ZY131+製作班未定!ZY548)</f>
        <v>90</v>
      </c>
      <c r="ZZ248" s="695">
        <f>SUM(ZZ243+道姓班!ZZ193+中野班!ZZ131+製作班未定!ZZ548)</f>
        <v>86</v>
      </c>
      <c r="AAA248" s="695">
        <f>SUM(AAA243+道姓班!AAA193+中野班!AAA131+製作班未定!AAA548)</f>
        <v>84</v>
      </c>
      <c r="AAB248" s="695">
        <f>SUM(AAB243+道姓班!AAB193+中野班!AAB131+製作班未定!AAB548)</f>
        <v>8</v>
      </c>
      <c r="AAC248" s="695">
        <f>SUM(AAC243+道姓班!AAC193+中野班!AAC131+製作班未定!AAC548)</f>
        <v>0</v>
      </c>
      <c r="AAD248" s="695">
        <f>SUM(AAD243+道姓班!AAD193+中野班!AAD131+製作班未定!AAD548)</f>
        <v>99</v>
      </c>
      <c r="AAE248" s="695">
        <f>SUM(AAE243+道姓班!AAE193+中野班!AAE131+製作班未定!AAE548)</f>
        <v>113</v>
      </c>
      <c r="AAF248" s="695">
        <f>SUM(AAF243+道姓班!AAF193+中野班!AAF131+製作班未定!AAF548)</f>
        <v>82</v>
      </c>
      <c r="AAG248" s="695">
        <f>SUM(AAG243+道姓班!AAG193+中野班!AAG131+製作班未定!AAG548)</f>
        <v>82</v>
      </c>
      <c r="AAH248" s="695">
        <f>SUM(AAH243+道姓班!AAH193+中野班!AAH131+製作班未定!AAH548)</f>
        <v>95</v>
      </c>
      <c r="AAI248" s="695">
        <f>SUM(AAI243+道姓班!AAI193+中野班!AAI131+製作班未定!AAI548)</f>
        <v>0</v>
      </c>
      <c r="AAJ248" s="695">
        <f>SUM(AAJ243+道姓班!AAJ193+中野班!AAJ131+製作班未定!AAJ548)</f>
        <v>0</v>
      </c>
      <c r="AAK248" s="695">
        <f>SUM(AAK243+道姓班!AAK193+中野班!AAK131+製作班未定!AAK548)</f>
        <v>24</v>
      </c>
      <c r="AAL248" s="695">
        <f>SUM(AAL243+道姓班!AAL193+中野班!AAL131+製作班未定!AAL548)</f>
        <v>102</v>
      </c>
      <c r="AAM248" s="695">
        <f>SUM(AAM243+道姓班!AAM193+中野班!AAM131+製作班未定!AAM548)</f>
        <v>93</v>
      </c>
      <c r="AAN248" s="695">
        <f>SUM(AAN243+道姓班!AAN193+中野班!AAN131+製作班未定!AAN548)</f>
        <v>106</v>
      </c>
      <c r="AAO248" s="695">
        <f>SUM(AAO243+道姓班!AAO193+中野班!AAO131+製作班未定!AAO548)</f>
        <v>100</v>
      </c>
      <c r="AAP248" s="695">
        <f>SUM(AAP243+道姓班!AAP193+中野班!AAP131+製作班未定!AAP548)</f>
        <v>124</v>
      </c>
      <c r="AAQ248" s="695">
        <f>SUM(AAQ243+道姓班!AAQ193+中野班!AAQ131+製作班未定!AAQ548)</f>
        <v>0</v>
      </c>
      <c r="AAR248" s="695">
        <f>SUM(AAR243+道姓班!AAR193+中野班!AAR131+製作班未定!AAR548)</f>
        <v>143</v>
      </c>
      <c r="AAS248" s="695">
        <f>SUM(AAS243+道姓班!AAS193+中野班!AAS131+製作班未定!AAS548)</f>
        <v>112</v>
      </c>
      <c r="AAT248" s="695">
        <f>SUM(AAT243+道姓班!AAT193+中野班!AAT131+製作班未定!AAT548)</f>
        <v>104</v>
      </c>
      <c r="AAU248" s="695">
        <f>SUM(AAU243+道姓班!AAU193+中野班!AAU131+製作班未定!AAU548)</f>
        <v>149</v>
      </c>
      <c r="AAV248" s="695">
        <f>SUM(AAV243+道姓班!AAV193+中野班!AAV131+製作班未定!AAV548)</f>
        <v>138</v>
      </c>
      <c r="AAW248" s="695">
        <f>SUM(AAW243+道姓班!AAW193+中野班!AAW131+製作班未定!AAW548)</f>
        <v>102</v>
      </c>
      <c r="AAX248" s="695">
        <f>SUM(AAX243+道姓班!AAX193+中野班!AAX131+製作班未定!AAX548)</f>
        <v>0</v>
      </c>
      <c r="AAY248" s="695">
        <f>SUM(AAY243+道姓班!AAY193+中野班!AAY131+製作班未定!AAY548)</f>
        <v>86</v>
      </c>
      <c r="AAZ248" s="695">
        <f>SUM(AAZ243+道姓班!AAZ193+中野班!AAZ131+製作班未定!AAZ548)</f>
        <v>121</v>
      </c>
      <c r="ABA248" s="695">
        <f>SUM(ABA243+道姓班!ABA193+中野班!ABA131+製作班未定!ABA548)</f>
        <v>104</v>
      </c>
      <c r="ABB248" s="695">
        <f>SUM(ABB243+道姓班!ABB193+中野班!ABB131+製作班未定!ABB548)</f>
        <v>106</v>
      </c>
      <c r="ABC248" s="695">
        <f>SUM(ABC243+道姓班!ABC193+中野班!ABC131+製作班未定!ABC548)</f>
        <v>91</v>
      </c>
      <c r="ABD248" s="695">
        <f>SUM(ABD243+道姓班!ABD193+中野班!ABD131+製作班未定!ABD548)</f>
        <v>28</v>
      </c>
      <c r="ABE248" s="695">
        <f>SUM(ABE243+道姓班!ABE193+中野班!ABE131+製作班未定!ABE548)</f>
        <v>0</v>
      </c>
      <c r="ABF248" s="695">
        <f>SUM(ABF243+道姓班!ABF193+中野班!ABF131+製作班未定!ABF548)</f>
        <v>99</v>
      </c>
      <c r="ABG248" s="695">
        <f>SUM(ABG243+道姓班!ABG193+中野班!ABG131+製作班未定!ABG548)</f>
        <v>81</v>
      </c>
      <c r="ABH248" s="695">
        <f>SUM(ABH243+道姓班!ABH193+中野班!ABH131+製作班未定!ABH548)</f>
        <v>91</v>
      </c>
      <c r="ABI248" s="695">
        <f>SUM(ABI243+道姓班!ABI193+中野班!ABI131+製作班未定!ABI548)</f>
        <v>69</v>
      </c>
      <c r="ABJ248" s="695">
        <f>SUM(ABJ243+道姓班!ABJ193+中野班!ABJ131+製作班未定!ABJ548)</f>
        <v>96</v>
      </c>
      <c r="ABK248" s="695">
        <f>SUM(ABK243+道姓班!ABK193+中野班!ABK131+製作班未定!ABK548)</f>
        <v>6</v>
      </c>
      <c r="ABL248" s="695">
        <f>SUM(ABL243+道姓班!ABL193+中野班!ABL131+製作班未定!ABL548)</f>
        <v>4</v>
      </c>
      <c r="ABM248" s="695">
        <f>SUM(ABM243+道姓班!ABM193+中野班!ABM131+製作班未定!ABM548)</f>
        <v>104</v>
      </c>
      <c r="ABN248" s="695">
        <f>SUM(ABN243+道姓班!ABN193+中野班!ABN131+製作班未定!ABN548)</f>
        <v>115</v>
      </c>
      <c r="ABO248" s="695">
        <f>SUM(ABO243+道姓班!ABO193+中野班!ABO131+製作班未定!ABO548)</f>
        <v>91</v>
      </c>
      <c r="ABP248" s="695">
        <f>SUM(ABP243+道姓班!ABP193+中野班!ABP131+製作班未定!ABP548)</f>
        <v>87</v>
      </c>
      <c r="ABQ248" s="695">
        <f>SUM(ABQ243+道姓班!ABQ193+中野班!ABQ131+製作班未定!ABQ548)</f>
        <v>104</v>
      </c>
      <c r="ABR248" s="695">
        <f>SUM(ABR243+道姓班!ABR193+中野班!ABR131+製作班未定!ABR548)</f>
        <v>69</v>
      </c>
      <c r="ABS248" s="695">
        <f>SUM(ABS243+道姓班!ABS193+中野班!ABS131+製作班未定!ABS548)</f>
        <v>0</v>
      </c>
      <c r="ABT248" s="695">
        <f>SUM(ABT243+道姓班!ABT193+中野班!ABT131+製作班未定!ABT548)</f>
        <v>17</v>
      </c>
      <c r="ABU248" s="695">
        <f>SUM(ABU243+道姓班!ABU193+中野班!ABU131+製作班未定!ABU548)</f>
        <v>0</v>
      </c>
      <c r="ABV248" s="695">
        <f>SUM(ABV243+道姓班!ABV193+中野班!ABV131+製作班未定!ABV548)</f>
        <v>0</v>
      </c>
      <c r="ABW248" s="695">
        <f>SUM(ABW243+道姓班!ABW193+中野班!ABW131+製作班未定!ABW548)</f>
        <v>0</v>
      </c>
      <c r="ABX248" s="695">
        <f>SUM(ABX243+道姓班!ABX193+中野班!ABX131+製作班未定!ABX548)</f>
        <v>0</v>
      </c>
      <c r="ABY248" s="695">
        <f>SUM(ABY243+道姓班!ABY193+中野班!ABY131+製作班未定!ABY548)</f>
        <v>0</v>
      </c>
      <c r="ABZ248" s="695">
        <f>SUM(ABZ243+道姓班!ABZ193+中野班!ABZ131+製作班未定!ABZ548)</f>
        <v>0</v>
      </c>
      <c r="ACA248" s="695">
        <f>SUM(ACA243+道姓班!ACA193+中野班!ACA131+製作班未定!ACA548)</f>
        <v>70</v>
      </c>
      <c r="ACB248" s="695">
        <f>SUM(ACB243+道姓班!ACB193+中野班!ACB131+製作班未定!ACB548)</f>
        <v>57</v>
      </c>
      <c r="ACC248" s="695">
        <f>SUM(ACC243+道姓班!ACC193+中野班!ACC131+製作班未定!ACC548)</f>
        <v>46</v>
      </c>
      <c r="ACD248" s="695">
        <f>SUM(ACD243+道姓班!ACD193+中野班!ACD131+製作班未定!ACD548)</f>
        <v>94</v>
      </c>
      <c r="ACE248" s="695">
        <f>SUM(ACE243+道姓班!ACE193+中野班!ACE131+製作班未定!ACE548)</f>
        <v>157</v>
      </c>
      <c r="ACF248" s="695">
        <f>SUM(ACF243+道姓班!ACF193+中野班!ACF131+製作班未定!ACF548)</f>
        <v>137</v>
      </c>
      <c r="ACG248" s="695">
        <f>SUM(ACG243+道姓班!ACG193+中野班!ACG131+製作班未定!ACG548)</f>
        <v>0</v>
      </c>
      <c r="ACH248" s="695">
        <f>SUM(ACH243+道姓班!ACH193+中野班!ACH131+製作班未定!ACH548)</f>
        <v>46</v>
      </c>
      <c r="ACI248" s="695">
        <f>SUM(ACI243+道姓班!ACI193+中野班!ACI131+製作班未定!ACI548)</f>
        <v>148</v>
      </c>
      <c r="ACJ248" s="695">
        <f>SUM(ACJ243+道姓班!ACJ193+中野班!ACJ131+製作班未定!ACJ548)</f>
        <v>136</v>
      </c>
      <c r="ACK248" s="695">
        <f>SUM(ACK243+道姓班!ACK193+中野班!ACK131+製作班未定!ACK548)</f>
        <v>151</v>
      </c>
      <c r="ACL248" s="695">
        <f>SUM(ACL243+道姓班!ACL193+中野班!ACL131+製作班未定!ACL548)</f>
        <v>120</v>
      </c>
      <c r="ACM248" s="695">
        <f>SUM(ACM243+道姓班!ACM193+中野班!ACM131+製作班未定!ACM548)</f>
        <v>118</v>
      </c>
      <c r="ACN248" s="695">
        <f>SUM(ACN243+道姓班!ACN193+中野班!ACN131+製作班未定!ACN548)</f>
        <v>0</v>
      </c>
      <c r="ACO248" s="695">
        <f>SUM(ACO243+道姓班!ACO193+中野班!ACO131+製作班未定!ACO548)</f>
        <v>129</v>
      </c>
      <c r="ACP248" s="695">
        <f>SUM(ACP243+道姓班!ACP193+中野班!ACP131+製作班未定!ACP548)</f>
        <v>114</v>
      </c>
      <c r="ACQ248" s="695">
        <f>SUM(ACQ243+道姓班!ACQ193+中野班!ACQ131+製作班未定!ACQ548)</f>
        <v>104</v>
      </c>
      <c r="ACR248" s="695">
        <f>SUM(ACR243+道姓班!ACR193+中野班!ACR131+製作班未定!ACR548)</f>
        <v>141</v>
      </c>
      <c r="ACS248" s="695">
        <f>SUM(ACS243+道姓班!ACS193+中野班!ACS131+製作班未定!ACS548)</f>
        <v>107</v>
      </c>
      <c r="ACT248" s="695">
        <f>SUM(ACT243+道姓班!ACT193+中野班!ACT131+製作班未定!ACT548)</f>
        <v>0</v>
      </c>
      <c r="ACU248" s="695">
        <f>SUM(ACU243+道姓班!ACU193+中野班!ACU131+製作班未定!ACU548)</f>
        <v>0</v>
      </c>
      <c r="ACV248" s="695">
        <f>SUM(ACV243+道姓班!ACV193+中野班!ACV131+製作班未定!ACV548)</f>
        <v>102</v>
      </c>
      <c r="ACW248" s="695">
        <f>SUM(ACW243+道姓班!ACW193+中野班!ACW131+製作班未定!ACW548)</f>
        <v>110</v>
      </c>
      <c r="ACX248" s="695">
        <f>SUM(ACX243+道姓班!ACX193+中野班!ACX131+製作班未定!ACX548)</f>
        <v>116</v>
      </c>
      <c r="ACY248" s="695">
        <f>SUM(ACY243+道姓班!ACY193+中野班!ACY131+製作班未定!ACY548)</f>
        <v>102</v>
      </c>
      <c r="ACZ248" s="695">
        <f>SUM(ACZ243+道姓班!ACZ193+中野班!ACZ131+製作班未定!ACZ548)</f>
        <v>98</v>
      </c>
      <c r="ADA248" s="695">
        <f>SUM(ADA243+道姓班!ADA193+中野班!ADA131+製作班未定!ADA548)</f>
        <v>28</v>
      </c>
      <c r="ADB248" s="695">
        <f>SUM(ADB243+道姓班!ADB193+中野班!ADB131+製作班未定!ADB548)</f>
        <v>16</v>
      </c>
      <c r="ADC248" s="695">
        <f>SUM(ADC243+道姓班!ADC193+中野班!ADC131+製作班未定!ADC548)</f>
        <v>92</v>
      </c>
      <c r="ADD248" s="695">
        <f>SUM(ADD243+道姓班!ADD193+中野班!ADD131+製作班未定!ADD548)</f>
        <v>101</v>
      </c>
      <c r="ADE248" s="695">
        <f>SUM(ADE243+道姓班!ADE193+中野班!ADE131+製作班未定!ADE548)</f>
        <v>79</v>
      </c>
      <c r="ADF248" s="695">
        <f>SUM(ADF243+道姓班!ADF193+中野班!ADF131+製作班未定!ADF548)</f>
        <v>51</v>
      </c>
      <c r="ADG248" s="695">
        <f>SUM(ADG243+道姓班!ADG193+中野班!ADG131+製作班未定!ADG548)</f>
        <v>65</v>
      </c>
      <c r="ADH248" s="695">
        <f>SUM(ADH243+道姓班!ADH193+中野班!ADH131+製作班未定!ADH548)</f>
        <v>105</v>
      </c>
      <c r="ADI248" s="695">
        <f>SUM(ADI243+道姓班!ADI193+中野班!ADI131+製作班未定!ADI548)</f>
        <v>0</v>
      </c>
      <c r="ADJ248" s="695">
        <f>SUM(ADJ243+道姓班!ADJ193+中野班!ADJ131+製作班未定!ADJ548)</f>
        <v>110</v>
      </c>
      <c r="ADK248" s="695">
        <f>SUM(ADK243+道姓班!ADK193+中野班!ADK131+製作班未定!ADK548)</f>
        <v>123</v>
      </c>
      <c r="ADL248" s="695">
        <f>SUM(ADL243+道姓班!ADL193+中野班!ADL131+製作班未定!ADL548)</f>
        <v>4</v>
      </c>
      <c r="ADM248" s="695">
        <f>SUM(ADM243+道姓班!ADM193+中野班!ADM131+製作班未定!ADM548)</f>
        <v>99</v>
      </c>
      <c r="ADN248" s="695">
        <f>SUM(ADN243+道姓班!ADN193+中野班!ADN131+製作班未定!ADN548)</f>
        <v>126</v>
      </c>
      <c r="ADO248" s="695">
        <f>SUM(ADO243+道姓班!ADO193+中野班!ADO131+製作班未定!ADO548)</f>
        <v>6</v>
      </c>
      <c r="ADP248" s="695">
        <f>SUM(ADP243+道姓班!ADP193+中野班!ADP131+製作班未定!ADP548)</f>
        <v>0</v>
      </c>
      <c r="ADQ248" s="695">
        <f>SUM(ADQ243+道姓班!ADQ193+中野班!ADQ131+製作班未定!ADQ548)</f>
        <v>116</v>
      </c>
      <c r="ADR248" s="695">
        <f>SUM(ADR243+道姓班!ADR193+中野班!ADR131+製作班未定!ADR548)</f>
        <v>109</v>
      </c>
      <c r="ADS248" s="695">
        <f>SUM(ADS243+道姓班!ADS193+中野班!ADS131+製作班未定!ADS548)</f>
        <v>124</v>
      </c>
      <c r="ADT248" s="695">
        <f>SUM(ADT243+道姓班!ADT193+中野班!ADT131+製作班未定!ADT548)</f>
        <v>106.5</v>
      </c>
      <c r="ADU248" s="695">
        <f>SUM(ADU243+道姓班!ADU193+中野班!ADU131+製作班未定!ADU548)</f>
        <v>72</v>
      </c>
      <c r="ADV248" s="695">
        <f>SUM(ADV243+道姓班!ADV193+中野班!ADV131+製作班未定!ADV548)</f>
        <v>7</v>
      </c>
      <c r="ADW248" s="695">
        <f>SUM(ADW243+道姓班!ADW193+中野班!ADW131+製作班未定!ADW548)</f>
        <v>0</v>
      </c>
      <c r="ADX248" s="695">
        <f>SUM(ADX243+道姓班!ADX193+中野班!ADX131+製作班未定!ADX548)</f>
        <v>0</v>
      </c>
      <c r="ADY248" s="695">
        <f>SUM(ADY243+道姓班!ADY193+中野班!ADY131+製作班未定!ADY548)</f>
        <v>95</v>
      </c>
      <c r="ADZ248" s="695">
        <f>SUM(ADZ243+道姓班!ADZ193+中野班!ADZ131+製作班未定!ADZ548)</f>
        <v>45</v>
      </c>
      <c r="AEA248" s="695">
        <f>SUM(AEA243+道姓班!AEA193+中野班!AEA131+製作班未定!AEA548)</f>
        <v>64</v>
      </c>
      <c r="AEB248" s="695">
        <f>SUM(AEB243+道姓班!AEB193+中野班!AEB131+製作班未定!AEB548)</f>
        <v>79</v>
      </c>
      <c r="AEC248" s="695">
        <f>SUM(AEC243+道姓班!AEC193+中野班!AEC131+製作班未定!AEC548)</f>
        <v>88</v>
      </c>
      <c r="AED248" s="695">
        <f>SUM(AED243+道姓班!AED193+中野班!AED131+製作班未定!AED548)</f>
        <v>7</v>
      </c>
      <c r="AEE248" s="695">
        <f>SUM(AEE243+道姓班!AEE193+中野班!AEE131+製作班未定!AEE548)</f>
        <v>101</v>
      </c>
      <c r="AEF248" s="695">
        <f>SUM(AEF243+道姓班!AEF193+中野班!AEF131+製作班未定!AEF548)</f>
        <v>81</v>
      </c>
      <c r="AEG248" s="695">
        <f>SUM(AEG243+道姓班!AEG193+中野班!AEG131+製作班未定!AEG548)</f>
        <v>68</v>
      </c>
      <c r="AEH248" s="695">
        <f>SUM(AEH243+道姓班!AEH193+中野班!AEH131+製作班未定!AEH548)</f>
        <v>74</v>
      </c>
      <c r="AEI248" s="695">
        <f>SUM(AEI243+道姓班!AEI193+中野班!AEI131+製作班未定!AEI548)</f>
        <v>47</v>
      </c>
      <c r="AEJ248" s="695">
        <f>SUM(AEJ243+道姓班!AEJ193+中野班!AEJ131+製作班未定!AEJ548)</f>
        <v>54</v>
      </c>
      <c r="AEK248" s="695">
        <f>SUM(AEK243+道姓班!AEK193+中野班!AEK131+製作班未定!AEK548)</f>
        <v>0</v>
      </c>
      <c r="AEL248" s="695">
        <f>SUM(AEL243+道姓班!AEL193+中野班!AEL131+製作班未定!AEL548)</f>
        <v>63</v>
      </c>
      <c r="AEM248" s="695">
        <f>SUM(AEM243+道姓班!AEM193+中野班!AEM131+製作班未定!AEM548)</f>
        <v>74</v>
      </c>
      <c r="AEN248" s="695">
        <f>SUM(AEN243+道姓班!AEN193+中野班!AEN131+製作班未定!AEN548)</f>
        <v>87</v>
      </c>
      <c r="AEO248" s="695">
        <f>SUM(AEO243+道姓班!AEO193+中野班!AEO131+製作班未定!AEO548)</f>
        <v>84</v>
      </c>
      <c r="AEP248" s="695">
        <f>SUM(AEP243+道姓班!AEP193+中野班!AEP131+製作班未定!AEP548)</f>
        <v>83</v>
      </c>
      <c r="AEQ248" s="695">
        <f>SUM(AEQ243+道姓班!AEQ193+中野班!AEQ131+製作班未定!AEQ548)</f>
        <v>4</v>
      </c>
      <c r="AER248" s="695">
        <f>SUM(AER243+道姓班!AER193+中野班!AER131+製作班未定!AER548)</f>
        <v>0</v>
      </c>
      <c r="AES248" s="695">
        <f>SUM(AES243+道姓班!AES193+中野班!AES131+製作班未定!AES548)</f>
        <v>117</v>
      </c>
      <c r="AET248" s="695">
        <f>SUM(AET243+道姓班!AET193+中野班!AET131+製作班未定!AET548)</f>
        <v>102</v>
      </c>
      <c r="AEU248" s="695">
        <f>SUM(AEU243+道姓班!AEU193+中野班!AEU131+製作班未定!AEU548)</f>
        <v>105</v>
      </c>
      <c r="AEV248" s="695">
        <f>SUM(AEV243+道姓班!AEV193+中野班!AEV131+製作班未定!AEV548)</f>
        <v>84</v>
      </c>
      <c r="AEW248" s="695">
        <f>SUM(AEW243+道姓班!AEW193+中野班!AEW131+製作班未定!AEW548)</f>
        <v>0</v>
      </c>
      <c r="AEX248" s="695">
        <f>SUM(AEX243+道姓班!AEX193+中野班!AEX131+製作班未定!AEX548)</f>
        <v>95</v>
      </c>
      <c r="AEY248" s="695">
        <f>SUM(AEY243+道姓班!AEY193+中野班!AEY131+製作班未定!AEY548)</f>
        <v>0</v>
      </c>
      <c r="AEZ248" s="695">
        <f>SUM(AEZ243+道姓班!AEZ193+中野班!AEZ131+製作班未定!AEZ548)</f>
        <v>93</v>
      </c>
      <c r="AFA248" s="695">
        <f>SUM(AFA243+道姓班!AFA193+中野班!AFA131+製作班未定!AFA548)</f>
        <v>84</v>
      </c>
      <c r="AFB248" s="695">
        <f>SUM(AFB243+道姓班!AFB193+中野班!AFB131+製作班未定!AFB548)</f>
        <v>74</v>
      </c>
      <c r="AFC248" s="695">
        <f>SUM(AFC243+道姓班!AFC193+中野班!AFC131+製作班未定!AFC548)</f>
        <v>73</v>
      </c>
      <c r="AFD248" s="695">
        <f>SUM(AFD243+道姓班!AFD193+中野班!AFD131+製作班未定!AFD548)</f>
        <v>88</v>
      </c>
      <c r="AFE248" s="695">
        <f>SUM(AFE243+道姓班!AFE193+中野班!AFE131+製作班未定!AFE548)</f>
        <v>71</v>
      </c>
      <c r="AFF248" s="695">
        <f>SUM(AFF243+道姓班!AFF193+中野班!AFF131+製作班未定!AFF548)</f>
        <v>0</v>
      </c>
      <c r="AFG248" s="695">
        <f>SUM(AFG243+道姓班!AFG193+中野班!AFG131+製作班未定!AFG548)</f>
        <v>64</v>
      </c>
      <c r="AFH248" s="695">
        <f>SUM(AFH243+道姓班!AFH193+中野班!AFH131+製作班未定!AFH548)</f>
        <v>120</v>
      </c>
      <c r="AFI248" s="695">
        <f>SUM(AFI243+道姓班!AFI193+中野班!AFI131+製作班未定!AFI548)</f>
        <v>105</v>
      </c>
      <c r="AFJ248" s="695">
        <f>SUM(AFJ243+道姓班!AFJ193+中野班!AFJ131+製作班未定!AFJ548)</f>
        <v>115</v>
      </c>
      <c r="AFK248" s="695">
        <f>SUM(AFK243+道姓班!AFK193+中野班!AFK131+製作班未定!AFK548)</f>
        <v>99</v>
      </c>
      <c r="AFL248" s="695">
        <f>SUM(AFL243+道姓班!AFL193+中野班!AFL131+製作班未定!AFL548)</f>
        <v>0</v>
      </c>
      <c r="AFM248" s="695">
        <f>SUM(AFM243+道姓班!AFM193+中野班!AFM131+製作班未定!AFM548)</f>
        <v>0</v>
      </c>
      <c r="AFN248" s="695">
        <f>SUM(AFN243+道姓班!AFN193+中野班!AFN131+製作班未定!AFN548)</f>
        <v>85</v>
      </c>
      <c r="AFO248" s="695">
        <f>SUM(AFO243+道姓班!AFO193+中野班!AFO131+製作班未定!AFO548)</f>
        <v>107</v>
      </c>
      <c r="AFP248" s="695">
        <f>SUM(AFP243+道姓班!AFP193+中野班!AFP131+製作班未定!AFP548)</f>
        <v>93</v>
      </c>
      <c r="AFQ248" s="695">
        <f>SUM(AFQ243+道姓班!AFQ193+中野班!AFQ131+製作班未定!AFQ548)</f>
        <v>84</v>
      </c>
      <c r="AFR248" s="695">
        <f>SUM(AFR243+道姓班!AFR193+中野班!AFR131+製作班未定!AFR548)</f>
        <v>102</v>
      </c>
      <c r="AFS248" s="695">
        <f>SUM(AFS243+道姓班!AFS193+中野班!AFS131+製作班未定!AFS548)</f>
        <v>11</v>
      </c>
      <c r="AFT248" s="695">
        <f>SUM(AFT243+道姓班!AFT193+中野班!AFT131+製作班未定!AFT548)</f>
        <v>0</v>
      </c>
      <c r="AFU248" s="695">
        <f>SUM(AFU243+道姓班!AFU193+中野班!AFU131+製作班未定!AFU548)</f>
        <v>102</v>
      </c>
      <c r="AFV248" s="695">
        <f>SUM(AFV243+道姓班!AFV193+中野班!AFV131+製作班未定!AFV548)</f>
        <v>95</v>
      </c>
      <c r="AFW248" s="695">
        <f>SUM(AFW243+道姓班!AFW193+中野班!AFW131+製作班未定!AFW548)</f>
        <v>74</v>
      </c>
      <c r="AFX248" s="695">
        <f>SUM(AFX243+道姓班!AFX193+中野班!AFX131+製作班未定!AFX548)</f>
        <v>96</v>
      </c>
      <c r="AFY248" s="695">
        <f>SUM(AFY243+道姓班!AFY193+中野班!AFY131+製作班未定!AFY548)</f>
        <v>104</v>
      </c>
      <c r="AFZ248" s="695">
        <f>SUM(AFZ243+道姓班!AFZ193+中野班!AFZ131+製作班未定!AFZ548)</f>
        <v>16</v>
      </c>
      <c r="AGA248" s="695">
        <f>SUM(AGA243+道姓班!AGA193+中野班!AGA131+製作班未定!AGA548)</f>
        <v>0</v>
      </c>
      <c r="AGB248" s="695">
        <f>SUM(AGB243+道姓班!AGB193+中野班!AGB131+製作班未定!AGB548)</f>
        <v>113</v>
      </c>
      <c r="AGC248" s="695">
        <f>SUM(AGC243+道姓班!AGC193+中野班!AGC131+製作班未定!AGC548)</f>
        <v>113</v>
      </c>
      <c r="AGD248" s="695">
        <f>SUM(AGD243+道姓班!AGD193+中野班!AGD131+製作班未定!AGD548)</f>
        <v>123</v>
      </c>
      <c r="AGE248" s="695">
        <f>SUM(AGE243+道姓班!AGE193+中野班!AGE131+製作班未定!AGE548)</f>
        <v>110</v>
      </c>
      <c r="AGF248" s="695">
        <f>SUM(AGF243+道姓班!AGF193+中野班!AGF131+製作班未定!AGF548)</f>
        <v>104</v>
      </c>
      <c r="AGG248" s="695">
        <f>SUM(AGG243+道姓班!AGG193+中野班!AGG131+製作班未定!AGG548)</f>
        <v>106</v>
      </c>
      <c r="AGH248" s="695">
        <f>SUM(AGH243+道姓班!AGH193+中野班!AGH131+製作班未定!AGH548)</f>
        <v>0</v>
      </c>
      <c r="AGI248" s="695">
        <f>SUM(AGI243+道姓班!AGI193+中野班!AGI131+製作班未定!AGI548)</f>
        <v>72</v>
      </c>
      <c r="AGJ248" s="695">
        <f>SUM(AGJ243+道姓班!AGJ193+中野班!AGJ131+製作班未定!AGJ548)</f>
        <v>60</v>
      </c>
      <c r="AGK248" s="695">
        <f>SUM(AGK243+道姓班!AGK193+中野班!AGK131+製作班未定!AGK548)</f>
        <v>12</v>
      </c>
      <c r="AGL248" s="695">
        <f>SUM(AGL243+道姓班!AGL193+中野班!AGL131+製作班未定!AGL548)</f>
        <v>66</v>
      </c>
      <c r="AGM248" s="695">
        <f>SUM(AGM243+道姓班!AGM193+中野班!AGM131+製作班未定!AGM548)</f>
        <v>50</v>
      </c>
      <c r="AGN248" s="695">
        <f>SUM(AGN243+道姓班!AGN193+中野班!AGN131+製作班未定!AGN548)</f>
        <v>0</v>
      </c>
      <c r="AGO248" s="695">
        <f>SUM(AGO243+道姓班!AGO193+中野班!AGO131+製作班未定!AGO548)</f>
        <v>0</v>
      </c>
      <c r="AGP248" s="695">
        <f>SUM(AGP243+道姓班!AGP193+中野班!AGP131+製作班未定!AGP548)</f>
        <v>0</v>
      </c>
      <c r="AGQ248" s="695">
        <f>SUM(AGQ243+道姓班!AGQ193+中野班!AGQ131+製作班未定!AGQ548)</f>
        <v>0</v>
      </c>
      <c r="AGR248" s="695">
        <f>SUM(AGR243+道姓班!AGR193+中野班!AGR131+製作班未定!AGR548)</f>
        <v>0</v>
      </c>
      <c r="AGS248" s="695">
        <f>SUM(AGS243+道姓班!AGS193+中野班!AGS131+製作班未定!AGS548)</f>
        <v>38</v>
      </c>
      <c r="AGT248" s="695">
        <f>SUM(AGT243+道姓班!AGT193+中野班!AGT131+製作班未定!AGT548)</f>
        <v>76</v>
      </c>
      <c r="AGU248" s="695">
        <f>SUM(AGU243+道姓班!AGU193+中野班!AGU131+製作班未定!AGU548)</f>
        <v>60</v>
      </c>
      <c r="AGV248" s="695">
        <f>SUM(AGV243+道姓班!AGV193+中野班!AGV131+製作班未定!AGV548)</f>
        <v>0</v>
      </c>
      <c r="AGW248" s="695">
        <f>SUM(AGW243+道姓班!AGW193+中野班!AGW131+製作班未定!AGW548)</f>
        <v>55</v>
      </c>
      <c r="AGX248" s="695">
        <f>SUM(AGX243+道姓班!AGX193+中野班!AGX131+製作班未定!AGX548)</f>
        <v>75</v>
      </c>
      <c r="AGY248" s="695">
        <f>SUM(AGY243+道姓班!AGY193+中野班!AGY131+製作班未定!AGY548)</f>
        <v>59</v>
      </c>
      <c r="AGZ248" s="695">
        <f>SUM(AGZ243+道姓班!AGZ193+中野班!AGZ131+製作班未定!AGZ548)</f>
        <v>17</v>
      </c>
      <c r="AHA248" s="695">
        <f>SUM(AHA243+道姓班!AHA193+中野班!AHA131+製作班未定!AHA548)</f>
        <v>41</v>
      </c>
      <c r="AHB248" s="695">
        <f>SUM(AHB243+道姓班!AHB193+中野班!AHB131+製作班未定!AHB548)</f>
        <v>43</v>
      </c>
      <c r="AHC248" s="695">
        <f>SUM(AHC243+道姓班!AHC193+中野班!AHC131+製作班未定!AHC548)</f>
        <v>0</v>
      </c>
      <c r="AHD248" s="695">
        <f>SUM(AHD243+道姓班!AHD193+中野班!AHD131+製作班未定!AHD548)</f>
        <v>38</v>
      </c>
      <c r="AHE248" s="695">
        <f>SUM(AHE243+道姓班!AHE193+中野班!AHE131+製作班未定!AHE548)</f>
        <v>52</v>
      </c>
      <c r="AHF248" s="695">
        <f>SUM(AHF243+道姓班!AHF193+中野班!AHF131+製作班未定!AHF548)</f>
        <v>63</v>
      </c>
      <c r="AHG248" s="695">
        <f>SUM(AHG243+道姓班!AHG193+中野班!AHG131+製作班未定!AHG548)</f>
        <v>112</v>
      </c>
      <c r="AHH248" s="695">
        <f>SUM(AHH243+道姓班!AHH193+中野班!AHH131+製作班未定!AHH548)</f>
        <v>137</v>
      </c>
      <c r="AHI248" s="695">
        <f>SUM(AHI243+道姓班!AHI193+中野班!AHI131+製作班未定!AHI548)</f>
        <v>4</v>
      </c>
      <c r="AHJ248" s="695">
        <f>SUM(AHJ243+道姓班!AHJ193+中野班!AHJ131+製作班未定!AHJ548)</f>
        <v>0</v>
      </c>
      <c r="AHK248" s="695">
        <f>SUM(AHK243+道姓班!AHK193+中野班!AHK131+製作班未定!AHK548)</f>
        <v>98</v>
      </c>
      <c r="AHL248" s="695">
        <f>SUM(AHL243+道姓班!AHL193+中野班!AHL131+製作班未定!AHL548)</f>
        <v>87</v>
      </c>
      <c r="AHM248" s="695">
        <f>SUM(AHM243+道姓班!AHM193+中野班!AHM131+製作班未定!AHM548)</f>
        <v>90</v>
      </c>
      <c r="AHN248" s="695">
        <f>SUM(AHN243+道姓班!AHN193+中野班!AHN131+製作班未定!AHN548)</f>
        <v>97</v>
      </c>
      <c r="AHO248" s="695">
        <f>SUM(AHO243+道姓班!AHO193+中野班!AHO131+製作班未定!AHO548)</f>
        <v>114</v>
      </c>
      <c r="AHP248" s="695">
        <f>SUM(AHP243+道姓班!AHP193+中野班!AHP131+製作班未定!AHP548)</f>
        <v>0</v>
      </c>
      <c r="AHQ248" s="695">
        <f>SUM(AHQ243+道姓班!AHQ193+中野班!AHQ131+製作班未定!AHQ548)</f>
        <v>0</v>
      </c>
      <c r="AHR248" s="695">
        <f>SUM(AHR243+道姓班!AHR193+中野班!AHR131+製作班未定!AHR548)</f>
        <v>103</v>
      </c>
      <c r="AHS248" s="695">
        <f>SUM(AHS243+道姓班!AHS193+中野班!AHS131+製作班未定!AHS548)</f>
        <v>90</v>
      </c>
      <c r="AHT248" s="695">
        <f>SUM(AHT243+道姓班!AHT193+中野班!AHT131+製作班未定!AHT548)</f>
        <v>68</v>
      </c>
      <c r="AHU248" s="695">
        <f>SUM(AHU243+道姓班!AHU193+中野班!AHU131+製作班未定!AHU548)</f>
        <v>103</v>
      </c>
      <c r="AHV248" s="695">
        <f>SUM(AHV243+道姓班!AHV193+中野班!AHV131+製作班未定!AHV548)</f>
        <v>74</v>
      </c>
      <c r="AHW248" s="695">
        <f>SUM(AHW243+道姓班!AHW193+中野班!AHW131+製作班未定!AHW548)</f>
        <v>0</v>
      </c>
      <c r="AHX248" s="695">
        <f>SUM(AHX243+道姓班!AHX193+中野班!AHX131+製作班未定!AHX548)</f>
        <v>0</v>
      </c>
      <c r="AHY248" s="695">
        <f>SUM(AHY243+道姓班!AHY193+中野班!AHY131+製作班未定!AHY548)</f>
        <v>103</v>
      </c>
      <c r="AHZ248" s="695">
        <f>SUM(AHZ243+道姓班!AHZ193+中野班!AHZ131+製作班未定!AHZ548)</f>
        <v>91</v>
      </c>
      <c r="AIA248" s="695">
        <f>SUM(AIA243+道姓班!AIA193+中野班!AIA131+製作班未定!AIA548)</f>
        <v>104</v>
      </c>
      <c r="AIB248" s="695">
        <f>SUM(AIB243+道姓班!AIB193+中野班!AIB131+製作班未定!AIB548)</f>
        <v>97</v>
      </c>
      <c r="AIC248" s="695">
        <f>SUM(AIC243+道姓班!AIC193+中野班!AIC131+製作班未定!AIC548)</f>
        <v>112</v>
      </c>
      <c r="AID248" s="695">
        <f>SUM(AID243+道姓班!AID193+中野班!AID131+製作班未定!AID548)</f>
        <v>48</v>
      </c>
      <c r="AIE248" s="695">
        <f>SUM(AIE243+道姓班!AIE193+中野班!AIE131+製作班未定!AIE548)</f>
        <v>0</v>
      </c>
      <c r="AIF248" s="695">
        <f>SUM(AIF243+道姓班!AIF193+中野班!AIF131+製作班未定!AIF548)</f>
        <v>165</v>
      </c>
      <c r="AIG248" s="695">
        <f>SUM(AIG243+道姓班!AIG193+中野班!AIG131+製作班未定!AIG548)</f>
        <v>141</v>
      </c>
      <c r="AIH248" s="695">
        <f>SUM(AIH243+道姓班!AIH193+中野班!AIH131+製作班未定!AIH548)</f>
        <v>132</v>
      </c>
      <c r="AII248" s="695">
        <f>SUM(AII243+道姓班!AII193+中野班!AII131+製作班未定!AII548)</f>
        <v>152</v>
      </c>
      <c r="AIJ248" s="695">
        <f>SUM(AIJ243+道姓班!AIJ193+中野班!AIJ131+製作班未定!AIJ548)</f>
        <v>140.5</v>
      </c>
      <c r="AIK248" s="695">
        <f>SUM(AIK243+道姓班!AIK193+中野班!AIK131+製作班未定!AIK548)</f>
        <v>22</v>
      </c>
      <c r="AIL248" s="695">
        <f>SUM(AIL243+道姓班!AIL193+中野班!AIL131+製作班未定!AIL548)</f>
        <v>0</v>
      </c>
      <c r="AIM248" s="695">
        <f>SUM(AIM243+道姓班!AIM193+中野班!AIM131+製作班未定!AIM548)</f>
        <v>128</v>
      </c>
      <c r="AIN248" s="695">
        <f>SUM(AIN243+道姓班!AIN193+中野班!AIN131+製作班未定!AIN548)</f>
        <v>143</v>
      </c>
      <c r="AIO248" s="695">
        <f>SUM(AIO243+道姓班!AIO193+中野班!AIO131+製作班未定!AIO548)</f>
        <v>103</v>
      </c>
      <c r="AIP248" s="695">
        <f>SUM(AIP243+道姓班!AIP193+中野班!AIP131+製作班未定!AIP548)</f>
        <v>112</v>
      </c>
      <c r="AIQ248" s="695">
        <f>SUM(AIQ243+道姓班!AIQ193+中野班!AIQ131+製作班未定!AIQ548)</f>
        <v>108</v>
      </c>
      <c r="AIR248" s="695">
        <f>SUM(AIR243+道姓班!AIR193+中野班!AIR131+製作班未定!AIR548)</f>
        <v>0</v>
      </c>
      <c r="AIS248" s="695">
        <f>SUM(AIS243+道姓班!AIS193+中野班!AIS131+製作班未定!AIS548)</f>
        <v>0</v>
      </c>
      <c r="AIT248" s="695">
        <f>SUM(AIT243+道姓班!AIT193+中野班!AIT131+製作班未定!AIT548)</f>
        <v>79</v>
      </c>
      <c r="AIU248" s="695">
        <f>SUM(AIU243+道姓班!AIU193+中野班!AIU131+製作班未定!AIU548)</f>
        <v>87</v>
      </c>
      <c r="AIV248" s="695">
        <f>SUM(AIV243+道姓班!AIV193+中野班!AIV131+製作班未定!AIV548)</f>
        <v>76.862059126249989</v>
      </c>
      <c r="AIW248" s="696">
        <f>SUM(AIW243+道姓班!AIW193+中野班!AIW131+製作班未定!AIW548)</f>
        <v>102.11450000121299</v>
      </c>
      <c r="AIX248" s="695">
        <f>SUM(AIX243+道姓班!AIX193+中野班!AIX131+製作班未定!AIX548)</f>
        <v>89.972309180850687</v>
      </c>
      <c r="AIY248" s="695">
        <f>SUM(AIY243+道姓班!AIY193+中野班!AIY131+製作班未定!AIY548)</f>
        <v>0</v>
      </c>
      <c r="AIZ248" s="695">
        <f>SUM(AIZ243+道姓班!AIZ193+中野班!AIZ131+製作班未定!AIZ548)</f>
        <v>2</v>
      </c>
      <c r="AJA248" s="695">
        <f>SUM(AJA243+道姓班!AJA193+中野班!AJA131+製作班未定!AJA548)</f>
        <v>66.126705993061407</v>
      </c>
      <c r="AJB248" s="695">
        <f>SUM(AJB243+道姓班!AJB193+中野班!AJB131+製作班未定!AJB548)</f>
        <v>83.063239410909091</v>
      </c>
      <c r="AJC248" s="695">
        <f>SUM(AJC243+道姓班!AJC193+中野班!AJC131+製作班未定!AJC548)</f>
        <v>68.225384529010597</v>
      </c>
      <c r="AJD248" s="695">
        <f>SUM(AJD243+道姓班!AJD193+中野班!AJD131+製作班未定!AJD548)</f>
        <v>56.656747074261915</v>
      </c>
      <c r="AJE248" s="695">
        <f>SUM(AJE243+道姓班!AJE193+中野班!AJE131+製作班未定!AJE548)</f>
        <v>51.740080832698823</v>
      </c>
      <c r="AJF248" s="695">
        <f>SUM(AJF243+道姓班!AJF193+中野班!AJF131+製作班未定!AJF548)</f>
        <v>53.812460793358902</v>
      </c>
      <c r="AJG248" s="695">
        <f>SUM(AJG243+道姓班!AJG193+中野班!AJG131+製作班未定!AJG548)</f>
        <v>0</v>
      </c>
      <c r="AJH248" s="695">
        <f>SUM(AJH243+道姓班!AJH193+中野班!AJH131+製作班未定!AJH548)</f>
        <v>45.812460793358902</v>
      </c>
      <c r="AJI248" s="695">
        <f>SUM(AJI243+道姓班!AJI193+中野班!AJI131+製作班未定!AJI548)</f>
        <v>60.348968940394315</v>
      </c>
      <c r="AJJ248" s="695">
        <f>SUM(AJJ243+道姓班!AJJ193+中野班!AJJ131+製作班未定!AJJ548)</f>
        <v>72.395165724109376</v>
      </c>
      <c r="AJK248" s="695">
        <f>SUM(AJK243+道姓班!AJK193+中野班!AJK131+製作班未定!AJK548)</f>
        <v>83.856069301303819</v>
      </c>
      <c r="AJL248" s="695">
        <f>SUM(AJL243+道姓班!AJL193+中野班!AJL131+製作班未定!AJL548)</f>
        <v>106.9824277698655</v>
      </c>
      <c r="AJM248" s="695">
        <f>SUM(AJM243+道姓班!AJM193+中野班!AJM131+製作班未定!AJM548)</f>
        <v>0</v>
      </c>
      <c r="AJN248" s="695">
        <f>SUM(AJN243+道姓班!AJN193+中野班!AJN131+製作班未定!AJN548)</f>
        <v>0</v>
      </c>
      <c r="AJO248" s="695">
        <f>SUM(AJO243+道姓班!AJO193+中野班!AJO131+製作班未定!AJO548)</f>
        <v>8</v>
      </c>
      <c r="AJP248" s="695">
        <f>SUM(AJP243+道姓班!AJP193+中野班!AJP131+製作班未定!AJP548)</f>
        <v>104.03933946772273</v>
      </c>
      <c r="AJQ248" s="695">
        <f>SUM(AJQ243+道姓班!AJQ193+中野班!AJQ131+製作班未定!AJQ548)</f>
        <v>95.054065180809872</v>
      </c>
      <c r="AJR248" s="695">
        <f>SUM(AJR243+道姓班!AJR193+中野班!AJR131+製作班未定!AJR548)</f>
        <v>104.97450845455776</v>
      </c>
      <c r="AJS248" s="695">
        <f>SUM(AJS243+道姓班!AJS193+中野班!AJS131+製作班未定!AJS548)</f>
        <v>111.44436971901861</v>
      </c>
      <c r="AJT248" s="695">
        <f>SUM(AJT243+道姓班!AJT193+中野班!AJT131+製作班未定!AJT548)</f>
        <v>16</v>
      </c>
      <c r="AJU248" s="695">
        <f>SUM(AJU243+道姓班!AJU193+中野班!AJU131+製作班未定!AJU548)</f>
        <v>16</v>
      </c>
      <c r="AJV248" s="695">
        <f>SUM(AJV243+道姓班!AJV193+中野班!AJV131+製作班未定!AJV548)</f>
        <v>94.014963024694154</v>
      </c>
      <c r="AJW248" s="695">
        <f>SUM(AJW243+道姓班!AJW193+中野班!AJW131+製作班未定!AJW548)</f>
        <v>105.97998076160775</v>
      </c>
      <c r="AJX248" s="695">
        <f>SUM(AJX243+道姓班!AJX193+中野班!AJX131+製作班未定!AJX548)</f>
        <v>136.10517560615779</v>
      </c>
      <c r="AJY248" s="695">
        <f>SUM(AJY243+道姓班!AJY193+中野班!AJY131+製作班未定!AJY548)</f>
        <v>170.42340583543501</v>
      </c>
      <c r="AJZ248" s="695">
        <f>SUM(AJZ243+道姓班!AJZ193+中野班!AJZ131+製作班未定!AJZ548)</f>
        <v>144.49978100849336</v>
      </c>
      <c r="AKA248" s="695">
        <f>SUM(AKA243+道姓班!AKA193+中野班!AKA131+製作班未定!AKA548)</f>
        <v>21.594631466666669</v>
      </c>
      <c r="AKB248" s="695">
        <f>SUM(AKB243+道姓班!AKB193+中野班!AKB131+製作班未定!AKB548)</f>
        <v>0</v>
      </c>
      <c r="AKC248" s="695">
        <f>SUM(AKC243+道姓班!AKC193+中野班!AKC131+製作班未定!AKC548)</f>
        <v>152.34229610609805</v>
      </c>
      <c r="AKD248" s="695">
        <f>SUM(AKD243+道姓班!AKD193+中野班!AKD131+製作班未定!AKD548)</f>
        <v>174.03570030469035</v>
      </c>
      <c r="AKE248" s="695">
        <f>SUM(AKE243+道姓班!AKE193+中野班!AKE131+製作班未定!AKE548)</f>
        <v>156.80676530782773</v>
      </c>
      <c r="AKF248" s="695">
        <f>SUM(AKF243+道姓班!AKF193+中野班!AKF131+製作班未定!AKF548)</f>
        <v>142.21107282176212</v>
      </c>
      <c r="AKG248" s="695">
        <f>SUM(AKG243+道姓班!AKG193+中野班!AKG131+製作班未定!AKG548)</f>
        <v>157.35351972178634</v>
      </c>
      <c r="AKH248" s="695">
        <f>SUM(AKH243+道姓班!AKH193+中野班!AKH131+製作班未定!AKH548)</f>
        <v>112.64302221714743</v>
      </c>
      <c r="AKI248" s="695">
        <f>SUM(AKI243+道姓班!AKI193+中野班!AKI131+製作班未定!AKI548)</f>
        <v>4</v>
      </c>
      <c r="AKJ248" s="695">
        <f>SUM(AKJ243+道姓班!AKJ193+中野班!AKJ131+製作班未定!AKJ548)</f>
        <v>81.858187225858089</v>
      </c>
      <c r="AKK248" s="695">
        <f>SUM(AKK243+道姓班!AKK193+中野班!AKK131+製作班未定!AKK548)</f>
        <v>0</v>
      </c>
      <c r="AKL248" s="695">
        <f>SUM(AKL243+道姓班!AKL193+中野班!AKL131+製作班未定!AKL548)</f>
        <v>0</v>
      </c>
      <c r="AKM248" s="695">
        <f>SUM(AKM243+道姓班!AKM193+中野班!AKM131+製作班未定!AKM548)</f>
        <v>0</v>
      </c>
      <c r="AKN248" s="695">
        <f>SUM(AKN243+道姓班!AKN193+中野班!AKN131+製作班未定!AKN548)</f>
        <v>0</v>
      </c>
      <c r="AKO248" s="695">
        <f>SUM(AKO243+道姓班!AKO193+中野班!AKO131+製作班未定!AKO548)</f>
        <v>0</v>
      </c>
      <c r="AKP248" s="695">
        <f>SUM(AKP243+道姓班!AKP193+中野班!AKP131+製作班未定!AKP548)</f>
        <v>0</v>
      </c>
      <c r="AKQ248" s="695">
        <f>SUM(AKQ243+道姓班!AKQ193+中野班!AKQ131+製作班未定!AKQ548)</f>
        <v>115.16360947760253</v>
      </c>
      <c r="AKR248" s="695">
        <f>SUM(AKR243+道姓班!AKR193+中野班!AKR131+製作班未定!AKR548)</f>
        <v>123.26168756181423</v>
      </c>
      <c r="AKS248" s="695">
        <f>SUM(AKS243+道姓班!AKS193+中野班!AKS131+製作班未定!AKS548)</f>
        <v>131.60318846912975</v>
      </c>
      <c r="AKT248" s="695">
        <f>SUM(AKT243+道姓班!AKT193+中野班!AKT131+製作班未定!AKT548)</f>
        <v>145.67173954008905</v>
      </c>
      <c r="AKU248" s="695">
        <f>SUM(AKU243+道姓班!AKU193+中野班!AKU131+製作班未定!AKU548)</f>
        <v>172.53503533279587</v>
      </c>
      <c r="AKV248" s="695">
        <f>SUM(AKV243+道姓班!AKV193+中野班!AKV131+製作班未定!AKV548)</f>
        <v>0</v>
      </c>
      <c r="AKW248" s="695">
        <f>SUM(AKW243+道姓班!AKW193+中野班!AKW131+製作班未定!AKW548)</f>
        <v>0</v>
      </c>
      <c r="AKX248" s="695">
        <f>SUM(AKX243+道姓班!AKX193+中野班!AKX131+製作班未定!AKX548)</f>
        <v>138.6607955940994</v>
      </c>
      <c r="AKY248" s="695">
        <f>SUM(AKY243+道姓班!AKY193+中野班!AKY131+製作班未定!AKY548)</f>
        <v>170.67266035694618</v>
      </c>
      <c r="AKZ248" s="695">
        <f>SUM(AKZ243+道姓班!AKZ193+中野班!AKZ131+製作班未定!AKZ548)</f>
        <v>154.04584186781386</v>
      </c>
      <c r="ALA248" s="695">
        <f>SUM(ALA243+道姓班!ALA193+中野班!ALA131+製作班未定!ALA548)</f>
        <v>141.99753702526348</v>
      </c>
      <c r="ALB248" s="695">
        <f>SUM(ALB243+道姓班!ALB193+中野班!ALB131+製作班未定!ALB548)</f>
        <v>131.14894866621341</v>
      </c>
      <c r="ALC248" s="695">
        <f>SUM(ALC243+道姓班!ALC193+中野班!ALC131+製作班未定!ALC548)</f>
        <v>30</v>
      </c>
      <c r="ALD248" s="695">
        <f>SUM(ALD243+道姓班!ALD193+中野班!ALD131+製作班未定!ALD548)</f>
        <v>0</v>
      </c>
      <c r="ALE248" s="695">
        <f>SUM(ALE243+道姓班!ALE193+中野班!ALE131+製作班未定!ALE548)</f>
        <v>99.401508981565868</v>
      </c>
      <c r="ALF248" s="695">
        <f>SUM(ALF243+道姓班!ALF193+中野班!ALF131+製作班未定!ALF548)</f>
        <v>132.2899618906568</v>
      </c>
      <c r="ALG248" s="695">
        <f>SUM(ALG243+道姓班!ALG193+中野班!ALG131+製作班未定!ALG548)</f>
        <v>117.21461094520222</v>
      </c>
      <c r="ALH248" s="695">
        <f>SUM(ALH243+道姓班!ALH193+中野班!ALH131+製作班未定!ALH548)</f>
        <v>126.69758832941929</v>
      </c>
      <c r="ALI248" s="695">
        <f>SUM(ALI243+道姓班!ALI193+中野班!ALI131+製作班未定!ALI548)</f>
        <v>112.65463156814511</v>
      </c>
      <c r="ALJ248" s="695">
        <f>SUM(ALJ243+道姓班!ALJ193+中野班!ALJ131+製作班未定!ALJ548)</f>
        <v>39</v>
      </c>
      <c r="ALK248" s="695">
        <f>SUM(ALK243+道姓班!ALK193+中野班!ALK131+製作班未定!ALK548)</f>
        <v>12</v>
      </c>
      <c r="ALL248" s="695">
        <f>SUM(ALL243+道姓班!ALL193+中野班!ALL131+製作班未定!ALL548)</f>
        <v>122.17869644560145</v>
      </c>
      <c r="ALM248" s="695">
        <f>SUM(ALM243+道姓班!ALM193+中野班!ALM131+製作班未定!ALM548)</f>
        <v>124.63608035348149</v>
      </c>
      <c r="ALN248" s="695">
        <f>SUM(ALN243+道姓班!ALN193+中野班!ALN131+製作班未定!ALN548)</f>
        <v>121.01845460973445</v>
      </c>
      <c r="ALO248" s="695">
        <f>SUM(ALO243+道姓班!ALO193+中野班!ALO131+製作班未定!ALO548)</f>
        <v>135.15267823332886</v>
      </c>
      <c r="ALP248" s="695">
        <f>SUM(ALP243+道姓班!ALP193+中野班!ALP131+製作班未定!ALP548)</f>
        <v>128.60905078653911</v>
      </c>
      <c r="ALQ248" s="695">
        <f>SUM(ALQ243+道姓班!ALQ193+中野班!ALQ131+製作班未定!ALQ548)</f>
        <v>27.603691343114388</v>
      </c>
      <c r="ALR248" s="695">
        <f>SUM(ALR243+道姓班!ALR193+中野班!ALR131+製作班未定!ALR548)</f>
        <v>4.6259431134786659</v>
      </c>
      <c r="ALS248" s="695">
        <f>SUM(ALS243+道姓班!ALS193+中野班!ALS131+製作班未定!ALS548)</f>
        <v>147.19731424679199</v>
      </c>
      <c r="ALT248" s="695">
        <f>SUM(ALT243+道姓班!ALT193+中野班!ALT131+製作班未定!ALT548)</f>
        <v>101.48179309893555</v>
      </c>
      <c r="ALU248" s="695">
        <f>SUM(ALU243+道姓班!ALU193+中野班!ALU131+製作班未定!ALU548)</f>
        <v>145.46822330128276</v>
      </c>
      <c r="ALV248" s="695">
        <f>SUM(ALV243+道姓班!ALV193+中野班!ALV131+製作班未定!ALV548)</f>
        <v>131.71957245511547</v>
      </c>
      <c r="ALW248" s="695">
        <f>SUM(ALW243+道姓班!ALW193+中野班!ALW131+製作班未定!ALW548)</f>
        <v>111.82396879691899</v>
      </c>
      <c r="ALX248" s="695">
        <f>SUM(ALX243+道姓班!ALX193+中野班!ALX131+製作班未定!ALX548)</f>
        <v>6</v>
      </c>
      <c r="ALY248" s="695">
        <f>SUM(ALY243+道姓班!ALY193+中野班!ALY131+製作班未定!ALY548)</f>
        <v>6</v>
      </c>
      <c r="ALZ248" s="695">
        <f>SUM(ALZ243+道姓班!ALZ193+中野班!ALZ131+製作班未定!ALZ548)</f>
        <v>6</v>
      </c>
      <c r="AMA248" s="695">
        <f>SUM(AMA243+道姓班!AMA193+中野班!AMA131+製作班未定!AMA548)</f>
        <v>6</v>
      </c>
      <c r="AMB248" s="695">
        <f>SUM(AMB243+道姓班!AMB193+中野班!AMB131+製作班未定!AMB548)</f>
        <v>0</v>
      </c>
      <c r="AMC248" s="695">
        <f>SUM(AMC243+道姓班!AMC193+中野班!AMC131+製作班未定!AMC548)</f>
        <v>107.86230971925598</v>
      </c>
      <c r="AMD248" s="695">
        <f>SUM(AMD243+道姓班!AMD193+中野班!AMD131+製作班未定!AMD548)</f>
        <v>109.38584945855624</v>
      </c>
      <c r="AME248" s="695">
        <f>SUM(AME243+道姓班!AME193+中野班!AME131+製作班未定!AME548)</f>
        <v>111.70144261488966</v>
      </c>
      <c r="AMF248" s="695">
        <f>SUM(AMF243+道姓班!AMF193+中野班!AMF131+製作班未定!AMF548)</f>
        <v>33.300687986890999</v>
      </c>
      <c r="AMG248" s="695">
        <f>SUM(AMG243+道姓班!AMG193+中野班!AMG131+製作班未定!AMG548)</f>
        <v>108.59333129736717</v>
      </c>
      <c r="AMH248" s="695">
        <f>SUM(AMH243+道姓班!AMH193+中野班!AMH131+製作班未定!AMH548)</f>
        <v>102.83490385510308</v>
      </c>
      <c r="AMI248" s="695">
        <f>SUM(AMI243+道姓班!AMI193+中野班!AMI131+製作班未定!AMI548)</f>
        <v>81.391671698634369</v>
      </c>
      <c r="AMJ248" s="695">
        <f>SUM(AMJ243+道姓班!AMJ193+中野班!AMJ131+製作班未定!AMJ548)</f>
        <v>86.200911007736039</v>
      </c>
      <c r="AMK248" s="695">
        <f>SUM(AMK243+道姓班!AMK193+中野班!AMK131+製作班未定!AMK548)</f>
        <v>52.997225197573876</v>
      </c>
      <c r="AML248" s="695">
        <f>SUM(AML243+道姓班!AML193+中野班!AML131+製作班未定!AML548)</f>
        <v>18</v>
      </c>
      <c r="AMM248" s="695">
        <f>SUM(AMM243+道姓班!AMM193+中野班!AMM131+製作班未定!AMM548)</f>
        <v>16.588655272234</v>
      </c>
      <c r="AMN248" s="695">
        <f>SUM(AMN243+道姓班!AMN193+中野班!AMN131+製作班未定!AMN548)</f>
        <v>94.469818794446326</v>
      </c>
      <c r="AMO248" s="695">
        <f>SUM(AMO243+道姓班!AMO193+中野班!AMO131+製作班未定!AMO548)</f>
        <v>90.774749931702672</v>
      </c>
      <c r="AMP248" s="695">
        <f>SUM(AMP243+道姓班!AMP193+中野班!AMP131+製作班未定!AMP548)</f>
        <v>105.56665325588284</v>
      </c>
      <c r="AMQ248" s="695">
        <f>SUM(AMQ243+道姓班!AMQ193+中野班!AMQ131+製作班未定!AMQ548)</f>
        <v>88.548788844452218</v>
      </c>
      <c r="AMR248" s="695">
        <f>SUM(AMR243+道姓班!AMR193+中野班!AMR131+製作班未定!AMR548)</f>
        <v>85.058444499495323</v>
      </c>
      <c r="AMS248" s="695">
        <f>SUM(AMS243+道姓班!AMS193+中野班!AMS131+製作班未定!AMS548)</f>
        <v>53.205732907604087</v>
      </c>
      <c r="AMT248" s="695">
        <f>SUM(AMT243+道姓班!AMT193+中野班!AMT131+製作班未定!AMT548)</f>
        <v>22.588655272234</v>
      </c>
      <c r="AMU248" s="695">
        <f>SUM(AMU243+道姓班!AMU193+中野班!AMU131+製作班未定!AMU548)</f>
        <v>29.498708065177702</v>
      </c>
      <c r="AMV248" s="695">
        <f>SUM(AMV243+道姓班!AMV193+中野班!AMV131+製作班未定!AMV548)</f>
        <v>77.159819291733214</v>
      </c>
      <c r="AMW248" s="695">
        <f>SUM(AMW243+道姓班!AMW193+中野班!AMW131+製作班未定!AMW548)</f>
        <v>55.659690641889981</v>
      </c>
      <c r="AMX248" s="695">
        <f>SUM(AMX243+道姓班!AMX193+中野班!AMX131+製作班未定!AMX548)</f>
        <v>54.578732974793333</v>
      </c>
      <c r="AMY248" s="695">
        <f>SUM(AMY243+道姓班!AMY193+中野班!AMY131+製作班未定!AMY548)</f>
        <v>66.011039906703232</v>
      </c>
      <c r="AMZ248" s="695">
        <f>SUM(AMZ243+道姓班!AMZ193+中野班!AMZ131+製作班未定!AMZ548)</f>
        <v>55.348379792781053</v>
      </c>
      <c r="ANA248" s="695">
        <f>SUM(ANA243+道姓班!ANA193+中野班!ANA131+製作班未定!ANA548)</f>
        <v>16</v>
      </c>
      <c r="ANB248" s="695">
        <f>SUM(ANB243+道姓班!ANB193+中野班!ANB131+製作班未定!ANB548)</f>
        <v>77.160856336615637</v>
      </c>
      <c r="ANC248" s="695">
        <f>SUM(ANC243+道姓班!ANC193+中野班!ANC131+製作班未定!ANC548)</f>
        <v>102.25001326648757</v>
      </c>
      <c r="AND248" s="695">
        <f>SUM(AND243+道姓班!AND193+中野班!AND131+製作班未定!AND548)</f>
        <v>78.987281601655312</v>
      </c>
      <c r="ANE248" s="695">
        <f>SUM(ANE243+道姓班!ANE193+中野班!ANE131+製作班未定!ANE548)</f>
        <v>70.26037410828377</v>
      </c>
      <c r="ANF248" s="695">
        <f>SUM(ANF243+道姓班!ANF193+中野班!ANF131+製作班未定!ANF548)</f>
        <v>77.926148820991614</v>
      </c>
      <c r="ANG248" s="695">
        <f>SUM(ANG243+道姓班!ANG193+中野班!ANG131+製作班未定!ANG548)</f>
        <v>49.121823836071641</v>
      </c>
      <c r="ANH248" s="695">
        <f>SUM(ANH243+道姓班!ANH193+中野班!ANH131+製作班未定!ANH548)</f>
        <v>6</v>
      </c>
      <c r="ANI248" s="695">
        <f>SUM(ANI243+道姓班!ANI193+中野班!ANI131+製作班未定!ANI548)</f>
        <v>61.510833979109549</v>
      </c>
      <c r="ANJ248" s="695">
        <f>SUM(ANJ243+道姓班!ANJ193+中野班!ANJ131+製作班未定!ANJ548)</f>
        <v>69.368589423293969</v>
      </c>
      <c r="ANK248" s="695">
        <f>SUM(ANK243+道姓班!ANK193+中野班!ANK131+製作班未定!ANK548)</f>
        <v>67.904476554382143</v>
      </c>
      <c r="ANL248" s="695">
        <f>SUM(ANL243+道姓班!ANL193+中野班!ANL131+製作班未定!ANL548)</f>
        <v>53.412201961222465</v>
      </c>
      <c r="ANM248" s="695">
        <f>SUM(ANM243+道姓班!ANM193+中野班!ANM131+製作班未定!ANM548)</f>
        <v>41.983126616924508</v>
      </c>
      <c r="ANN248" s="695">
        <f>SUM(ANN243+道姓班!ANN193+中野班!ANN131+製作班未定!ANN548)</f>
        <v>24.790819017813128</v>
      </c>
      <c r="ANO248" s="695">
        <f>SUM(ANO243+道姓班!ANO193+中野班!ANO131+製作班未定!ANO548)</f>
        <v>18.495889645684667</v>
      </c>
      <c r="ANP248" s="695">
        <f>SUM(ANP243+道姓班!ANP193+中野班!ANP131+製作班未定!ANP548)</f>
        <v>39.152928672516282</v>
      </c>
      <c r="ANQ248" s="695">
        <f>SUM(ANQ243+道姓班!ANQ193+中野班!ANQ131+製作班未定!ANQ548)</f>
        <v>33.373608167637656</v>
      </c>
      <c r="ANR248" s="695">
        <f>SUM(ANR243+道姓班!ANR193+中野班!ANR131+製作班未定!ANR548)</f>
        <v>41.65934691798806</v>
      </c>
      <c r="ANS248" s="695">
        <f>SUM(ANS243+道姓班!ANS193+中野班!ANS131+製作班未定!ANS548)</f>
        <v>63.307231091262821</v>
      </c>
      <c r="ANT248" s="695">
        <f>SUM(ANT243+道姓班!ANT193+中野班!ANT131+製作班未定!ANT548)</f>
        <v>52.737918675587139</v>
      </c>
      <c r="ANU248" s="695">
        <f>SUM(ANU243+道姓班!ANU193+中野班!ANU131+製作班未定!ANU548)</f>
        <v>36.473338968444281</v>
      </c>
      <c r="ANV248" s="695">
        <f>SUM(ANV243+道姓班!ANV193+中野班!ANV131+製作班未定!ANV548)</f>
        <v>28</v>
      </c>
      <c r="ANW248" s="695">
        <f>SUM(ANW243+道姓班!ANW193+中野班!ANW131+製作班未定!ANW548)</f>
        <v>72.844044139846432</v>
      </c>
      <c r="ANX248" s="695">
        <f>SUM(ANX243+道姓班!ANX193+中野班!ANX131+製作班未定!ANX548)</f>
        <v>46.392575141506839</v>
      </c>
      <c r="ANY248" s="695">
        <f>SUM(ANY243+道姓班!ANY193+中野班!ANY131+製作班未定!ANY548)</f>
        <v>37.9175002863673</v>
      </c>
      <c r="ANZ248" s="695">
        <f>SUM(ANZ243+道姓班!ANZ193+中野班!ANZ131+製作班未定!ANZ548)</f>
        <v>72.396464814807558</v>
      </c>
      <c r="AOA248" s="695">
        <f>SUM(AOA243+道姓班!AOA193+中野班!AOA131+製作班未定!AOA548)</f>
        <v>107.86930799947359</v>
      </c>
      <c r="AOB248" s="695">
        <f>SUM(AOB243+道姓班!AOB193+中野班!AOB131+製作班未定!AOB548)</f>
        <v>76.183025605791698</v>
      </c>
      <c r="AOC248" s="695">
        <f>SUM(AOC243+道姓班!AOC193+中野班!AOC131+製作班未定!AOC548)</f>
        <v>48.26738250465533</v>
      </c>
      <c r="AOD248" s="695">
        <f>SUM(AOD243+道姓班!AOD193+中野班!AOD131+製作班未定!AOD548)</f>
        <v>150.76173855095999</v>
      </c>
      <c r="AOE248" s="695">
        <f>SUM(AOE243+道姓班!AOE193+中野班!AOE131+製作班未定!AOE548)</f>
        <v>102.25677423062891</v>
      </c>
      <c r="AOF248" s="695">
        <f>SUM(AOF243+道姓班!AOF193+中野班!AOF131+製作班未定!AOF548)</f>
        <v>107.97120021751101</v>
      </c>
      <c r="AOG248" s="695">
        <f>SUM(AOG243+道姓班!AOG193+中野班!AOG131+製作班未定!AOG548)</f>
        <v>121.83189884983901</v>
      </c>
      <c r="AOH248" s="695">
        <f>SUM(AOH243+道姓班!AOH193+中野班!AOH131+製作班未定!AOH548)</f>
        <v>113.69102284395814</v>
      </c>
      <c r="AOI248" s="695">
        <f>SUM(AOI243+道姓班!AOI193+中野班!AOI131+製作班未定!AOI548)</f>
        <v>63.074405010998063</v>
      </c>
      <c r="AOJ248" s="695">
        <f>SUM(AOJ243+道姓班!AOJ193+中野班!AOJ131+製作班未定!AOJ548)</f>
        <v>52.167519787860002</v>
      </c>
      <c r="AOK248" s="695">
        <f>SUM(AOK243+道姓班!AOK193+中野班!AOK131+製作班未定!AOK548)</f>
        <v>94.762612725170285</v>
      </c>
      <c r="AOL248" s="695">
        <f>SUM(AOL243+道姓班!AOL193+中野班!AOL131+製作班未定!AOL548)</f>
        <v>101.11339763421293</v>
      </c>
      <c r="AOM248" s="695">
        <f>SUM(AOM243+道姓班!AOM193+中野班!AOM131+製作班未定!AOM548)</f>
        <v>86.493129034061752</v>
      </c>
      <c r="AON248" s="695">
        <f>SUM(AON243+道姓班!AON193+中野班!AON131+製作班未定!AON548)</f>
        <v>99.704503719544391</v>
      </c>
      <c r="AOO248" s="695">
        <f>SUM(AOO243+道姓班!AOO193+中野班!AOO131+製作班未定!AOO548)</f>
        <v>93.748464756784955</v>
      </c>
      <c r="AOP248" s="695">
        <f>SUM(AOP243+道姓班!AOP193+中野班!AOP131+製作班未定!AOP548)</f>
        <v>62.742824950023284</v>
      </c>
      <c r="AOQ248" s="695">
        <f>SUM(AOQ243+道姓班!AOQ193+中野班!AOQ131+製作班未定!AOQ548)</f>
        <v>41.78986249963998</v>
      </c>
      <c r="AOR248" s="695">
        <f>SUM(AOR243+道姓班!AOR193+中野班!AOR131+製作班未定!AOR548)</f>
        <v>100.72710974189518</v>
      </c>
      <c r="AOS248" s="695">
        <f>SUM(AOS243+道姓班!AOS193+中野班!AOS131+製作班未定!AOS548)</f>
        <v>71.983931090361381</v>
      </c>
      <c r="AOT248" s="695">
        <f>SUM(AOT243+道姓班!AOT193+中野班!AOT131+製作班未定!AOT548)</f>
        <v>72.401560476535991</v>
      </c>
      <c r="AOU248" s="695">
        <f>SUM(AOU243+道姓班!AOU193+中野班!AOU131+製作班未定!AOU548)</f>
        <v>64.043886539924998</v>
      </c>
      <c r="AOV248" s="695">
        <f>SUM(AOV243+道姓班!AOV193+中野班!AOV131+製作班未定!AOV548)</f>
        <v>39.565657343929701</v>
      </c>
      <c r="AOW248" s="695">
        <f>SUM(AOW243+道姓班!AOW193+中野班!AOW131+製作班未定!AOW548)</f>
        <v>42.523667837000005</v>
      </c>
      <c r="AOX248" s="695">
        <f>SUM(AOX243+道姓班!AOX193+中野班!AOX131+製作班未定!AOX548)</f>
        <v>49.386104187999997</v>
      </c>
      <c r="AOY248" s="695">
        <f>SUM(AOY243+道姓班!AOY193+中野班!AOY131+製作班未定!AOY548)</f>
        <v>71.348961419747994</v>
      </c>
      <c r="AOZ248" s="695">
        <f>SUM(AOZ243+道姓班!AOZ193+中野班!AOZ131+製作班未定!AOZ548)</f>
        <v>42.869789941000001</v>
      </c>
      <c r="APA248" s="695">
        <f>SUM(APA243+道姓班!APA193+中野班!APA131+製作班未定!APA548)</f>
        <v>32.271335177249995</v>
      </c>
      <c r="APB248" s="695">
        <f>SUM(APB243+道姓班!APB193+中野班!APB131+製作班未定!APB548)</f>
        <v>45.324684849250005</v>
      </c>
      <c r="APC248" s="695">
        <f>SUM(APC243+道姓班!APC193+中野班!APC131+製作班未定!APC548)</f>
        <v>61.717397383088667</v>
      </c>
      <c r="APD248" s="695">
        <f>SUM(APD243+道姓班!APD193+中野班!APD131+製作班未定!APD548)</f>
        <v>51.474256086747999</v>
      </c>
      <c r="APE248" s="695">
        <f>SUM(APE243+道姓班!APE193+中野班!APE131+製作班未定!APE548)</f>
        <v>35.533022807747997</v>
      </c>
      <c r="APF248" s="695">
        <f>SUM(APF243+道姓班!APF193+中野班!APF131+製作班未定!APF548)</f>
        <v>89.160402114248001</v>
      </c>
      <c r="APG248" s="695">
        <f>SUM(APG243+道姓班!APG193+中野班!APG131+製作班未定!APG548)</f>
        <v>65.971600692211524</v>
      </c>
      <c r="APH248" s="695">
        <f>SUM(APH243+道姓班!APH193+中野班!APH131+製作班未定!APH548)</f>
        <v>88.900131734684066</v>
      </c>
      <c r="API248" s="695">
        <f>SUM(API243+道姓班!API193+中野班!API131+製作班未定!API548)</f>
        <v>108.99461796600001</v>
      </c>
      <c r="APJ248" s="695">
        <f>SUM(APJ243+道姓班!APJ193+中野班!APJ131+製作班未定!APJ548)</f>
        <v>98.85834137225001</v>
      </c>
      <c r="APK248" s="695">
        <f>SUM(APK243+道姓班!APK193+中野班!APK131+製作班未定!APK548)</f>
        <v>59.887276870068675</v>
      </c>
      <c r="APL248" s="695">
        <f>SUM(APL243+道姓班!APL193+中野班!APL131+製作班未定!APL548)</f>
        <v>16</v>
      </c>
      <c r="APM248" s="695">
        <f>SUM(APM243+道姓班!APM193+中野班!APM131+製作班未定!APM548)</f>
        <v>124.07197795235714</v>
      </c>
      <c r="APN248" s="695">
        <f>SUM(APN243+道姓班!APN193+中野班!APN131+製作班未定!APN548)</f>
        <v>100.27911462035715</v>
      </c>
      <c r="APO248" s="695">
        <f>SUM(APO243+道姓班!APO193+中野班!APO131+製作班未定!APO548)</f>
        <v>100.08967806035713</v>
      </c>
      <c r="APP248" s="695">
        <f>SUM(APP243+道姓班!APP193+中野班!APP131+製作班未定!APP548)</f>
        <v>84.633160222857128</v>
      </c>
      <c r="APQ248" s="695">
        <f>SUM(APQ243+道姓班!APQ193+中野班!APQ131+製作班未定!APQ548)</f>
        <v>72.526460878857122</v>
      </c>
      <c r="APR248" s="695">
        <f>SUM(APR243+道姓班!APR193+中野班!APR131+製作班未定!APR548)</f>
        <v>112.61237588635714</v>
      </c>
      <c r="APS248" s="695">
        <f>SUM(APS243+道姓班!APS193+中野班!APS131+製作班未定!APS548)</f>
        <v>25.096760053333334</v>
      </c>
      <c r="APT248" s="695">
        <f>SUM(APT243+道姓班!APT193+中野班!APT131+製作班未定!APT548)</f>
        <v>108.50390806285714</v>
      </c>
      <c r="APU248" s="695">
        <f>SUM(APU243+道姓班!APU193+中野班!APU131+製作班未定!APU548)</f>
        <v>73.507864582857138</v>
      </c>
      <c r="APV248" s="695">
        <f>SUM(APV243+道姓班!APV193+中野班!APV131+製作班未定!APV548)</f>
        <v>13.534392480000001</v>
      </c>
      <c r="APW248" s="695">
        <f>SUM(APW243+道姓班!APW193+中野班!APW131+製作班未定!APW548)</f>
        <v>0</v>
      </c>
    </row>
    <row r="249" spans="2:1115" ht="13.2" customHeight="1" thickBot="1">
      <c r="B249" s="188"/>
      <c r="C249" s="188"/>
      <c r="D249" s="189"/>
      <c r="E249" s="188"/>
      <c r="F249" s="190"/>
      <c r="G249" s="190"/>
      <c r="H249" s="190"/>
      <c r="I249" s="245"/>
      <c r="J249" s="245"/>
      <c r="K249" s="245"/>
      <c r="M249" s="245"/>
      <c r="N249" s="245"/>
      <c r="O249" s="244">
        <f>SUM(M248:Q248)/5</f>
        <v>158.6</v>
      </c>
      <c r="P249" s="245"/>
      <c r="Q249" s="245"/>
      <c r="R249" s="245"/>
      <c r="V249" s="244">
        <f>SUM(X248)/1</f>
        <v>130.5</v>
      </c>
      <c r="AC249" s="244">
        <f>SUM(AB248:AE248)/4</f>
        <v>176.25</v>
      </c>
      <c r="AJ249" s="244">
        <f>SUM(AH248:AL248)/5</f>
        <v>174.4</v>
      </c>
      <c r="AQ249" s="244">
        <f>SUM(AO248:AS248)/5</f>
        <v>161.4</v>
      </c>
      <c r="AX249" s="244">
        <f>SUM(AV248:AZ248)/5</f>
        <v>161.1</v>
      </c>
      <c r="BE249" s="244">
        <f>SUM(BC248:BG248)/5</f>
        <v>160.6</v>
      </c>
      <c r="BL249" s="244">
        <f>SUM(BJ248:BN248)/5</f>
        <v>147</v>
      </c>
      <c r="BS249" s="244">
        <f>SUM(BQ248:BU248)/5</f>
        <v>168.3</v>
      </c>
      <c r="BZ249" s="244">
        <f>SUM(BX248:CB248)/5</f>
        <v>186.3</v>
      </c>
      <c r="CG249" s="244">
        <f>SUM(CE248:CI248)/5</f>
        <v>164.7</v>
      </c>
      <c r="CN249" s="244">
        <f>SUM(CL248:CP248)/5</f>
        <v>149.1</v>
      </c>
      <c r="CU249" s="244">
        <f>SUM(CS248:CW248)/5</f>
        <v>141.1</v>
      </c>
      <c r="DB249" s="244">
        <f>SUM(CZ248:DD248)/5</f>
        <v>142.5</v>
      </c>
      <c r="DI249" s="244">
        <f>SUM(DG248:DK248)/5</f>
        <v>157.30000000000001</v>
      </c>
      <c r="DP249" s="244">
        <f>SUM(DN248:DR248)/5</f>
        <v>158.19999999999999</v>
      </c>
      <c r="DW249" s="244">
        <f>SUM(DU248:DY248)/5</f>
        <v>146.80000000000001</v>
      </c>
      <c r="ED249" s="244">
        <f>SUM(EB248:EF248)/5</f>
        <v>161.4</v>
      </c>
      <c r="EL249" s="244">
        <f>SUM(EJ248:EL248)/3</f>
        <v>159.66666666666666</v>
      </c>
      <c r="ER249" s="244">
        <f>SUM(EQ248:ET248)/4</f>
        <v>163.75</v>
      </c>
      <c r="EY249" s="198">
        <f>SUM(EW248:FA248)/5</f>
        <v>183.4</v>
      </c>
      <c r="FF249" s="244">
        <f>SUM(FD248:FH248)/5</f>
        <v>171.6</v>
      </c>
      <c r="FM249" s="244">
        <f>SUM(FK248:FO248)/5</f>
        <v>166.8</v>
      </c>
      <c r="FT249" s="244">
        <f>SUM(FR248:FV248)/5</f>
        <v>161.19999999999999</v>
      </c>
      <c r="GA249" s="244">
        <f>SUM(FY248:GC248)/5</f>
        <v>161.80000000000001</v>
      </c>
      <c r="GH249" s="244">
        <f>SUM(GF248:GJ248)/5</f>
        <v>159.19999999999999</v>
      </c>
      <c r="GO249" s="244">
        <f>SUM(GM248:GQ248)/5</f>
        <v>152</v>
      </c>
      <c r="GV249" s="244">
        <f>SUM(GT248:GX248)/5</f>
        <v>165.2</v>
      </c>
      <c r="HC249" s="244">
        <f>SUM(HA248:HE248)/5</f>
        <v>154.4</v>
      </c>
      <c r="HJ249" s="244">
        <f>SUM(HI248:HL248)/4</f>
        <v>141.25</v>
      </c>
      <c r="HQ249" s="244">
        <f>SUM(HO248:HS248)/5</f>
        <v>145.19999999999999</v>
      </c>
      <c r="HX249" s="244">
        <f>SUM(HV248:HZ248)/5</f>
        <v>146.5</v>
      </c>
      <c r="IE249" s="244">
        <f>SUM(IC248:IG248)/5</f>
        <v>151.4</v>
      </c>
      <c r="IL249" s="244"/>
      <c r="IS249" s="380">
        <f>((SUM(IQ250:IU250))+(SUM(IQ248:IU248)))/5</f>
        <v>136.6</v>
      </c>
      <c r="IZ249" s="380">
        <f>((SUM(IX250:JB250))+(SUM(IX248:JB248)))/5</f>
        <v>145.6</v>
      </c>
      <c r="JG249" s="380">
        <f>((SUM(JE250:JI250))+(SUM(JE248:JI248)))/5</f>
        <v>144.80000000000001</v>
      </c>
      <c r="JN249" s="380">
        <f>((SUM(JL250:JP250))+(SUM(JL248:JP248)))/5</f>
        <v>138</v>
      </c>
      <c r="JU249" s="380">
        <f>((SUM(JT250:JW250))+(SUM(JT248:JW248)))/4</f>
        <v>160</v>
      </c>
      <c r="KB249" s="244">
        <f>((SUM(KA250:KD250))+(SUM(KA248:KD248)))/4</f>
        <v>139.625</v>
      </c>
      <c r="KI249" s="244">
        <f>((SUM(KG250:KK250))+(SUM(KG248:KK248)))/5</f>
        <v>144.6</v>
      </c>
      <c r="KP249" s="244">
        <f>((SUM(KN250:KR250))+(SUM(KN248:KR248)))/5</f>
        <v>164.8</v>
      </c>
      <c r="KW249" s="244">
        <f>((SUM(KU250:KY250))+(SUM(KU248:KY248)))/5</f>
        <v>122.8</v>
      </c>
      <c r="LD249" s="244">
        <f>((SUM(LB250:LF250))+(SUM(LB248:LF248)))/5</f>
        <v>137.80000000000001</v>
      </c>
      <c r="LK249" s="244">
        <f>((SUM(LI250:LM250))+(SUM(LI248:LM248)))/5</f>
        <v>133</v>
      </c>
      <c r="LR249" s="244">
        <f>((SUM(LQ250:LT250))+(SUM(LQ248:LT248)))/4</f>
        <v>138.25</v>
      </c>
      <c r="LY249" s="244">
        <f>((SUM(LW250:MA250))+(SUM(LW248:MA248)))/5</f>
        <v>141.80000000000001</v>
      </c>
      <c r="MF249" s="244">
        <f>((SUM(MD250:MH250))+(SUM(MD248:MH248)))/5</f>
        <v>151.4</v>
      </c>
      <c r="MM249" s="244">
        <f>((SUM(MK250:MO250))+(SUM(MK248:MO248)))/5</f>
        <v>137</v>
      </c>
      <c r="MT249" s="244">
        <f>((SUM(MR250:MV250))+(SUM(MR248:MV248)))/5</f>
        <v>141</v>
      </c>
      <c r="NA249" s="244">
        <f>((SUM(MY250:NC250))+(SUM(MY248:NC248)))/5</f>
        <v>138.19999999999999</v>
      </c>
      <c r="NH249" s="244">
        <f>((SUM(NF250:NJ250))+(SUM(NF248:NJ248)))/5</f>
        <v>143.9</v>
      </c>
      <c r="NO249" s="244">
        <f>((SUM(NM250:NQ250))+(SUM(NM248:NQ248)))/5</f>
        <v>137.80000000000001</v>
      </c>
      <c r="NV249" s="244">
        <f>SUM(NO249+OC249)/2</f>
        <v>132.05000000000001</v>
      </c>
      <c r="OC249" s="244">
        <f>((SUM(OA250:OE250))+(SUM(OA248:OE248)))/5</f>
        <v>126.3</v>
      </c>
      <c r="OJ249" s="244">
        <f>((SUM(OI250:OM250))+(SUM(OI248:OM248)))/5</f>
        <v>125.8</v>
      </c>
      <c r="OQ249" s="244">
        <f>((SUM(OO250:OS250))+(SUM(OO248:OS248)))/5</f>
        <v>135.19999999999999</v>
      </c>
      <c r="OX249" s="244">
        <f>((SUM(OV250:OZ250))+(SUM(OV248:OZ248)))/5</f>
        <v>140.19999999999999</v>
      </c>
      <c r="PE249" s="244">
        <f>((SUM(PC250:PG250))+(SUM(PC248:PG248)))/5</f>
        <v>138.4</v>
      </c>
      <c r="PL249" s="244">
        <f>((SUM(PJ250:PN250))+(SUM(PJ248:PN248)))/4</f>
        <v>150.375</v>
      </c>
      <c r="PS249" s="244">
        <f>((SUM(PQ250:PU250))+(SUM(PQ248:PU248)))/5</f>
        <v>138.6</v>
      </c>
      <c r="PZ249" s="244">
        <f>((SUM(PX250:QB250))+(SUM(PX248:QB248)))/5</f>
        <v>105.8</v>
      </c>
      <c r="QG249" s="244">
        <f>((SUM(QE250:QI250))+(SUM(QE248:QI248)))/5</f>
        <v>124.8</v>
      </c>
      <c r="QN249" s="244">
        <f>((SUM(QL250:QP250))+(SUM(QL248:QP248)))/5</f>
        <v>131.80000000000001</v>
      </c>
      <c r="QU249" s="244">
        <f>((SUM(QS250:QW250))+(SUM(QS248:QW248)))/5</f>
        <v>112.6</v>
      </c>
      <c r="RB249" s="380">
        <f>((SUM(QZ250:RD250))+(SUM(QZ248:RD248)))/5</f>
        <v>142.80000000000001</v>
      </c>
      <c r="RI249" s="244">
        <f>((SUM(RG250:RK250))+(SUM(RG248:RK248)))/5</f>
        <v>134.80000000000001</v>
      </c>
      <c r="RP249" s="244">
        <f>((SUM(RN250:RR250))+(SUM(RN248:RR248)))/5</f>
        <v>122.8</v>
      </c>
      <c r="RW249" s="244">
        <f>((SUM(RU250:RY250))+(SUM(RU248:RY248)))/5</f>
        <v>134.4</v>
      </c>
      <c r="SD249" s="244">
        <f>((SUM(SB250:SF250))+(SUM(SB248:SF248)))/5</f>
        <v>129.80000000000001</v>
      </c>
      <c r="SK249" s="244">
        <f>((SUM(SI250:SM250))+(SUM(SI248:SM248)))/4</f>
        <v>137.75</v>
      </c>
      <c r="SR249" s="244">
        <f>((SUM(SR250:ST250))+(SUM(SR248:ST248)))/3</f>
        <v>149.33333333333334</v>
      </c>
      <c r="SY249" s="244">
        <f>((SUM(SW250:TA250))+(SUM(SW248:TA248)))/5</f>
        <v>142.19999999999999</v>
      </c>
      <c r="TF249" s="244">
        <f>((SUM(TD250:TH250))+(SUM(TD248:TH248)))/5</f>
        <v>140.4</v>
      </c>
      <c r="TM249" s="244">
        <f>((SUM(TK250:TO250))+(SUM(TK248:TO248)))/5</f>
        <v>151.19999999999999</v>
      </c>
      <c r="TT249" s="244">
        <f>((SUM(TR250:TV250))+(SUM(TR248:TV248)))/5</f>
        <v>149.1</v>
      </c>
      <c r="UA249" s="244">
        <f>((SUM(TY250:UC250))+(SUM(TY248:UC248)))/5</f>
        <v>147</v>
      </c>
      <c r="UH249" s="244">
        <f>((SUM(UF250:UJ250))+(SUM(UF248:UJ248)))/5</f>
        <v>145.6</v>
      </c>
      <c r="UO249" s="244">
        <f>((SUM(UM250:UQ250))+(SUM(UM248:UQ248)))/5</f>
        <v>152.4</v>
      </c>
      <c r="UV249" s="380">
        <f>((SUM(UT250:UX250))+(SUM(UT248:UX248)))/5</f>
        <v>145.4</v>
      </c>
      <c r="VC249" s="244">
        <f>((SUM(VA250:VE250))+(SUM(VA248:VE248)))/5</f>
        <v>146.6</v>
      </c>
      <c r="VJ249" s="244">
        <f>((SUM(VH250:VL250))+(SUM(VH248:VL248)))/5</f>
        <v>137.4</v>
      </c>
      <c r="VQ249" s="244">
        <f>((SUM(VP250:VS250))+(SUM(VP248:VS248)))/4</f>
        <v>123</v>
      </c>
      <c r="VX249" s="244">
        <f>((SUM(VV250:VZ250))+(SUM(VV248:VZ248)))/5</f>
        <v>127.4</v>
      </c>
      <c r="WE249" s="244">
        <f>((SUM(WC250:WG250))+(SUM(WC248:WG248)))/5</f>
        <v>136.80000000000001</v>
      </c>
      <c r="WS249" s="244">
        <f>((SUM(WQ250:WU250))+(SUM(WQ248:WU248)))/5</f>
        <v>127.8</v>
      </c>
      <c r="WZ249" s="244">
        <f>((SUM(WX250:XB250))+(SUM(WX248:XB248)))/5</f>
        <v>145</v>
      </c>
      <c r="XG249" s="244">
        <f>((SUM(XE250:XI250))+(SUM(XE248:XI248)))/5</f>
        <v>134.4</v>
      </c>
      <c r="XN249" s="244">
        <f>((SUM(XL250:XP250))+(SUM(XL248:XP248)))/5</f>
        <v>129.4</v>
      </c>
      <c r="XU249" s="244">
        <f>((SUM(XT250:XW250))+(SUM(XT248:XW248)))/4</f>
        <v>137.5</v>
      </c>
      <c r="YB249" s="244">
        <f>((SUM(YB250:YD250))+(SUM(YB248:YD248)))/3</f>
        <v>132.66666666666666</v>
      </c>
      <c r="YI249" s="244">
        <f>((SUM(YG250:YK250))+(SUM(YG248:YK248)))/5</f>
        <v>133.4</v>
      </c>
      <c r="YP249" s="244">
        <f>((SUM(YN250:YR250))+(SUM(YN248:YR248)))/5</f>
        <v>134.4</v>
      </c>
      <c r="YW249" s="244">
        <f>((SUM(YV250:YY250))+(SUM(YV248:YY248)))/4</f>
        <v>124.75</v>
      </c>
      <c r="ZD249" s="244">
        <f>((SUM(ZB250:ZF250))+(SUM(ZB248:ZF248)))/5</f>
        <v>134.80000000000001</v>
      </c>
      <c r="ZK249" s="244">
        <f>((SUM(ZI250:ZM250))+(SUM(ZI248:ZM248)))/5</f>
        <v>137.80000000000001</v>
      </c>
      <c r="ZR249" s="244">
        <f>((SUM(ZQ250:ZT250))+(SUM(ZQ248:ZT248)))/4</f>
        <v>117.25</v>
      </c>
      <c r="ZY249" s="244">
        <f>((SUM(ZW250:AAA250))+(SUM(ZW248:AAA248)))/5</f>
        <v>120.8</v>
      </c>
      <c r="AAF249" s="244">
        <f>((SUM(AAD250:AAH250))+(SUM(AAD248:AAH248)))/5</f>
        <v>121.6</v>
      </c>
      <c r="AAM249" s="244">
        <f>((SUM(AAL250:AAO250))+(SUM(AAL248:AAO248)))/4</f>
        <v>128.75</v>
      </c>
      <c r="AAT249" s="244">
        <f>((SUM(AAR250:AAV250))+(SUM(AAR248:AAV248)))/5</f>
        <v>162</v>
      </c>
      <c r="ABA249" s="244">
        <f>((SUM(AAY250:ABC250))+(SUM(AAY248:ABC248)))/5</f>
        <v>143.19999999999999</v>
      </c>
      <c r="ABH249" s="244">
        <f>((SUM(ABF250:ABJ250))+(SUM(ABF248:ABJ248)))/5</f>
        <v>144.19999999999999</v>
      </c>
      <c r="ACC249" s="244">
        <f>((SUM(ACA250:ACE250))+(SUM(ACA248:ACE248)))/5</f>
        <v>157.6</v>
      </c>
      <c r="ACJ249" s="244">
        <f>((SUM(ACI250:ACL250))+(SUM(ACI248:ACL248)))/4</f>
        <v>172</v>
      </c>
      <c r="ACQ249" s="244">
        <f>((SUM(ACO250:ACS250))+(SUM(ACO248:ACS248)))/5</f>
        <v>159.6</v>
      </c>
      <c r="ACX249" s="244">
        <f>((SUM(ACV250:ACZ250))+(SUM(ACV248:ACZ248)))/5</f>
        <v>155.80000000000001</v>
      </c>
      <c r="ADE249" s="244">
        <f>((SUM(ADC250:ADG250))+(SUM(ADC248:ADG248)))/5</f>
        <v>153.80000000000001</v>
      </c>
      <c r="ADL249" s="244">
        <f>((SUM(ADJ250:ADN250))+(SUM(ADJ248:ADN248)))/4</f>
        <v>162.75</v>
      </c>
      <c r="ADS249" s="244">
        <f>((SUM(ADQ250:ADU250))+(SUM(ADQ248:ADU248)))/5</f>
        <v>154.1</v>
      </c>
      <c r="ADZ249" s="244">
        <f>((SUM(ADY250:AEB250))+(SUM(ADY248:AEB248)))/4</f>
        <v>146.75</v>
      </c>
      <c r="AEG249" s="244">
        <f>((SUM(AEE250:AEI250))+(SUM(AEE248:AEI248)))/5</f>
        <v>149.6</v>
      </c>
      <c r="AEN249" s="244">
        <f>((SUM(AEL250:AEP250))+(SUM(AEL248:AEP248)))/5</f>
        <v>144.4</v>
      </c>
      <c r="AEU249" s="244">
        <f>((SUM(AES250:AEV250))+(SUM(AES248:AEV248)))/4</f>
        <v>135.75</v>
      </c>
      <c r="AFB249" s="244">
        <f>((SUM(AEZ250:AFD250))+(SUM(AEZ248:AFD248)))/5</f>
        <v>137.80000000000001</v>
      </c>
      <c r="AFI249" s="244">
        <f>((SUM(AFG250:AFK250))+(SUM(AFG248:AFK248)))/5</f>
        <v>146.19999999999999</v>
      </c>
      <c r="AFP249" s="244">
        <f>((SUM(AFN250:AFR250))+(SUM(AFN248:AFR248)))/5</f>
        <v>137.6</v>
      </c>
      <c r="AFW249" s="244">
        <f>((SUM(AFU250:AFY250))+(SUM(AFU248:AFY248)))/5</f>
        <v>152.80000000000001</v>
      </c>
      <c r="AGD249" s="244">
        <f>((SUM(AGB250:AGF250))+(SUM(AGB248:AGF248)))/5</f>
        <v>160.6</v>
      </c>
      <c r="AGK249" s="380">
        <f>((SUM(AGI250:AGM250))+(SUM(AGI248:AGM248)))/4</f>
        <v>161.75</v>
      </c>
      <c r="AGR249" s="380">
        <f>((SUM(AGS250:AGT250))+(SUM(AGS248:AGT248)))/2</f>
        <v>129</v>
      </c>
      <c r="AGY249" s="244">
        <f>((SUM(AGW250:AHA250))+(SUM(AGW248:AHA248)))/5</f>
        <v>136.80000000000001</v>
      </c>
      <c r="AHF249" s="244">
        <f>((SUM(AHD250:AHH250))+(SUM(AHD248:AHH248)))/5</f>
        <v>147.5</v>
      </c>
      <c r="AHM249" s="244">
        <f>((SUM(AHK250:AHO250))+(SUM(AHK248:AHO248)))/5</f>
        <v>138</v>
      </c>
      <c r="AHT249" s="244">
        <f>((SUM(AHR250:AHV250))+(SUM(AHR248:AHV248)))/5</f>
        <v>143.80000000000001</v>
      </c>
      <c r="AIA249" s="244">
        <f>((SUM(AHY250:AIC250))+(SUM(AHY248:AIC248)))/5</f>
        <v>154.9</v>
      </c>
      <c r="AIH249" s="244">
        <f>((SUM(AIF250:AIJ250))+(SUM(AIF248:AIJ248)))/5</f>
        <v>157.30000000000001</v>
      </c>
      <c r="AIO249" s="244">
        <f>((SUM(AIM250:AIQ250))+(SUM(AIM248:AIQ248)))/5</f>
        <v>143.19999999999999</v>
      </c>
      <c r="AIV249" s="244">
        <f>((SUM(AIT250:AIX250))+(SUM(AIT248:AIX248)))/5</f>
        <v>106.58977366166273</v>
      </c>
      <c r="AJC249" s="380">
        <f>((SUM(AJA250:AJE250))+(SUM(AJA248:AJE248)))/5</f>
        <v>65.162431567988364</v>
      </c>
      <c r="AJJ249" s="380">
        <f>((SUM(AJH250:AJL250))+(SUM(AJH248:AJL248)))/5</f>
        <v>73.879018505806386</v>
      </c>
      <c r="AJQ249" s="380">
        <f>((SUM(AJP250:AJS250))+(SUM(AJP248:AJS248)))/4</f>
        <v>103.87807070552725</v>
      </c>
      <c r="AJX249" s="380">
        <f>((SUM(AJV250:AJZ250))+(SUM(AJV248:AJZ248)))/5</f>
        <v>130.20466124727761</v>
      </c>
      <c r="AKE249" s="380">
        <f>((SUM(AKC250:AKG250))+(SUM(AKC248:AKG248)))/5</f>
        <v>156.54987085243292</v>
      </c>
      <c r="AKL249" s="380">
        <f>((SUM(AKJ250))+(SUM(AKJ248)))/1</f>
        <v>81.858187225858089</v>
      </c>
      <c r="AKS249" s="380">
        <f>((SUM(AKQ250:AKU250))+(SUM(AKQ248:AKU248)))/5</f>
        <v>137.64705207628626</v>
      </c>
      <c r="AKZ249" s="380">
        <f>((SUM(AKX250:ALB250))+(SUM(AKX248:ALB248)))/5</f>
        <v>147.30515670206728</v>
      </c>
      <c r="ALG249" s="380">
        <f>((SUM(ALE250:ALI250))+(SUM(ALE248:ALI248)))/5</f>
        <v>117.65166034299787</v>
      </c>
      <c r="ALN249" s="380">
        <f>((SUM(ALL250:ALP250))+(SUM(ALL248:ALP248)))/5</f>
        <v>126.31899208573707</v>
      </c>
      <c r="ALU249" s="380">
        <f>((SUM(ALS250:ALW250))+(SUM(ALS248:ALW248)))/5</f>
        <v>127.53817437980895</v>
      </c>
      <c r="AMB249" s="380">
        <f>((SUM(AMC250:AMD250))+(SUM(AMC248:AMD248)))/2</f>
        <v>108.62407958890611</v>
      </c>
      <c r="AMI249" s="380">
        <f>((SUM(AMG250:AMK250))+(SUM(AMG248:AMK248)))/5</f>
        <v>86.40360861128292</v>
      </c>
      <c r="AMP249" s="380">
        <f>((SUM(AMN250:AMR250))+(SUM(AMN248:AMR248)))/5</f>
        <v>92.883691065195876</v>
      </c>
      <c r="AMW249" s="380">
        <f>((SUM(AMV250:AMY250))+(SUM(AMV248:AMY248)))/4</f>
        <v>63.352320703779938</v>
      </c>
      <c r="AND249" s="380">
        <f>((SUM(ANB250:ANF250))+(SUM(ANB248:ANF248)))/5</f>
        <v>81.316934826806772</v>
      </c>
      <c r="ANK249" s="380">
        <f>((SUM(ANI250:ANM250))+(SUM(ANI248:ANM248)))/5</f>
        <v>58.835845706986525</v>
      </c>
      <c r="ANR249" s="380">
        <f>((SUM(ANP250:ANT250))+(SUM(ANP248:ANT248)))/5</f>
        <v>46.046206704998397</v>
      </c>
      <c r="ANY249" s="380">
        <f>((SUM(ANW250:AOA250))+(SUM(ANW248:AOA248)))/5</f>
        <v>67.483978476400338</v>
      </c>
      <c r="AOF249" s="380">
        <f>((SUM(AOD250:AOH250))+(SUM(AOD248:AOH248)))/5</f>
        <v>119.30252693857942</v>
      </c>
      <c r="AOM249" s="380">
        <f>((SUM(AOL250:AOO250))+(SUM(AOL248:AOO248)))/4</f>
        <v>95.264873786151014</v>
      </c>
      <c r="AOT249" s="380">
        <f>((SUM(AOR250:AOV250))+(SUM(AOR248:AOV248)))/5</f>
        <v>69.744429038529461</v>
      </c>
      <c r="APA249" s="380">
        <f>((SUM(AOY250:APC250))+(SUM(AOY248:APC248)))/5</f>
        <v>50.706433754067334</v>
      </c>
      <c r="APH249" s="380">
        <f>((SUM(APF250:APJ250))+(SUM(APF248:APJ248)))/5</f>
        <v>90.377018775878724</v>
      </c>
      <c r="APO249" s="380">
        <f>((SUM(APM250:APQ250))+(SUM(APM248:APQ248)))/5</f>
        <v>96.320078346957132</v>
      </c>
      <c r="APV249" s="380">
        <f>((SUM(APT250:APU250))+(SUM(APT248:APU248)))/2</f>
        <v>91.005886322857137</v>
      </c>
    </row>
    <row r="250" spans="2:1115" ht="13.2" customHeight="1" thickBot="1">
      <c r="B250" s="188"/>
      <c r="C250" s="188"/>
      <c r="D250" s="189"/>
      <c r="E250" s="188" t="s">
        <v>1054</v>
      </c>
      <c r="F250" s="190"/>
      <c r="G250" s="190"/>
      <c r="H250" s="190"/>
      <c r="I250" s="377"/>
      <c r="J250" s="377"/>
      <c r="K250" s="377"/>
      <c r="M250" s="377"/>
      <c r="N250" s="377"/>
      <c r="O250" s="198"/>
      <c r="P250" s="377"/>
      <c r="Q250" s="377"/>
      <c r="R250" s="377"/>
      <c r="V250" s="198"/>
      <c r="AC250" s="198"/>
      <c r="AJ250" s="198"/>
      <c r="AQ250" s="198"/>
      <c r="AX250" s="198"/>
      <c r="BE250" s="198"/>
      <c r="BL250" s="198"/>
      <c r="BS250" s="198"/>
      <c r="BZ250" s="198"/>
      <c r="CG250" s="198"/>
      <c r="CN250" s="198"/>
      <c r="CU250" s="198"/>
      <c r="DB250" s="198"/>
      <c r="DI250" s="198"/>
      <c r="DP250" s="198"/>
      <c r="DW250" s="198"/>
      <c r="ED250" s="198"/>
      <c r="EL250" s="198"/>
      <c r="ER250" s="198"/>
      <c r="EY250" s="198"/>
      <c r="FF250" s="198"/>
      <c r="FM250" s="198"/>
      <c r="FT250" s="198"/>
      <c r="GA250" s="198"/>
      <c r="GH250" s="198"/>
      <c r="GO250" s="198"/>
      <c r="GV250" s="198"/>
      <c r="HC250" s="198"/>
      <c r="HJ250" s="198"/>
      <c r="HQ250" s="198"/>
      <c r="HX250" s="198"/>
      <c r="IE250" s="198"/>
      <c r="IL250" s="198"/>
      <c r="IS250" s="697">
        <f>SUM(IS241+道姓班!IS191+中野班!IS129)</f>
        <v>17</v>
      </c>
      <c r="IT250" s="697">
        <f>SUM(IT241+道姓班!IT191+中野班!IT129)</f>
        <v>29</v>
      </c>
      <c r="IU250" s="697">
        <f>SUM(IU241+道姓班!IU191+中野班!IU129)</f>
        <v>27</v>
      </c>
      <c r="IV250" s="697">
        <f>SUM(IV241+道姓班!IV191+中野班!IV129)</f>
        <v>0</v>
      </c>
      <c r="IW250" s="697">
        <f>SUM(IW241+道姓班!IW191+中野班!IW129)</f>
        <v>0</v>
      </c>
      <c r="IX250" s="697">
        <f>SUM(IX241+道姓班!IX191+中野班!IX129)</f>
        <v>35</v>
      </c>
      <c r="IY250" s="697">
        <f>SUM(IY241+道姓班!IY191+中野班!IY129)</f>
        <v>28</v>
      </c>
      <c r="IZ250" s="697">
        <f>SUM(IZ241+道姓班!IZ191+中野班!IZ129)</f>
        <v>14</v>
      </c>
      <c r="JA250" s="697">
        <f>SUM(JA241+道姓班!JA191+中野班!JA129)</f>
        <v>17</v>
      </c>
      <c r="JB250" s="697">
        <f>SUM(JB241+道姓班!JB191+中野班!JB129)</f>
        <v>6</v>
      </c>
      <c r="JC250" s="697">
        <f>SUM(JC241+道姓班!JC191+中野班!JC129)</f>
        <v>0</v>
      </c>
      <c r="JD250" s="697">
        <f>SUM(JD241+道姓班!JD191+中野班!JD129)</f>
        <v>0</v>
      </c>
      <c r="JE250" s="697">
        <f>SUM(JE241+道姓班!JE191+中野班!JE129)</f>
        <v>6</v>
      </c>
      <c r="JF250" s="697">
        <f>SUM(JF241+道姓班!JF191+中野班!JF129)</f>
        <v>13</v>
      </c>
      <c r="JG250" s="697">
        <f>SUM(JG241+道姓班!JG191+中野班!JG129)</f>
        <v>30</v>
      </c>
      <c r="JH250" s="697">
        <f>SUM(JH241+道姓班!JH191+中野班!JH129)</f>
        <v>21</v>
      </c>
      <c r="JI250" s="697">
        <f>SUM(JI241+道姓班!JI191+中野班!JI129)</f>
        <v>33</v>
      </c>
      <c r="JJ250" s="697">
        <f>SUM(JJ241+道姓班!JJ191+中野班!JJ129)</f>
        <v>3</v>
      </c>
      <c r="JK250" s="697">
        <f>SUM(JK241+道姓班!JK191+中野班!JK129)</f>
        <v>4</v>
      </c>
      <c r="JL250" s="697">
        <f>SUM(JL241+道姓班!JL191+中野班!JL129)</f>
        <v>45</v>
      </c>
      <c r="JM250" s="697">
        <f>SUM(JM241+道姓班!JM191+中野班!JM129)</f>
        <v>24</v>
      </c>
      <c r="JN250" s="697">
        <f>SUM(JN241+道姓班!JN191+中野班!JN129)</f>
        <v>12</v>
      </c>
      <c r="JO250" s="697">
        <f>SUM(JO241+道姓班!JO191+中野班!JO129)</f>
        <v>10</v>
      </c>
      <c r="JP250" s="697">
        <f>SUM(JP241+道姓班!JP191+中野班!JP129)</f>
        <v>3</v>
      </c>
      <c r="JQ250" s="697">
        <f>SUM(JQ241+道姓班!JQ191+中野班!JQ129)</f>
        <v>1</v>
      </c>
      <c r="JR250" s="697">
        <f>SUM(JR241+道姓班!JR191+中野班!JR129)</f>
        <v>0</v>
      </c>
      <c r="JS250" s="697">
        <f>SUM(JS241+道姓班!JS191+中野班!JS129)</f>
        <v>0</v>
      </c>
      <c r="JT250" s="697">
        <f>SUM(JT241+道姓班!JT191+中野班!JT129)</f>
        <v>15</v>
      </c>
      <c r="JU250" s="697">
        <f>SUM(JU241+道姓班!JU191+中野班!JU129)</f>
        <v>15</v>
      </c>
      <c r="JV250" s="697">
        <f>SUM(JV241+道姓班!JV191+中野班!JV129)</f>
        <v>5</v>
      </c>
      <c r="JW250" s="697">
        <f>SUM(JW241+道姓班!JW191+中野班!JW129)</f>
        <v>10</v>
      </c>
      <c r="JX250" s="698">
        <f>SUM(JX241+道姓班!JX191+中野班!JX129)</f>
        <v>4</v>
      </c>
      <c r="JY250" s="698">
        <f>SUM(JY241+道姓班!JY191+中野班!JY129)</f>
        <v>0</v>
      </c>
      <c r="JZ250" s="698">
        <f>SUM(JZ241+道姓班!JZ191+中野班!JZ129)</f>
        <v>0</v>
      </c>
      <c r="KA250" s="698">
        <f>SUM(KA241+道姓班!KA191+中野班!KA129)</f>
        <v>22</v>
      </c>
      <c r="KB250" s="698">
        <f>SUM(KB241+道姓班!KB191+中野班!KB129)</f>
        <v>20</v>
      </c>
      <c r="KC250" s="698">
        <f>SUM(KC241+道姓班!KC191+中野班!KC129)</f>
        <v>12</v>
      </c>
      <c r="KD250" s="698">
        <f>SUM(KD241+道姓班!KD191+中野班!KD129)</f>
        <v>14</v>
      </c>
      <c r="KE250" s="698">
        <f>SUM(KE241+道姓班!KE191+中野班!KE129)</f>
        <v>45</v>
      </c>
      <c r="KF250" s="698">
        <f>SUM(KF241+道姓班!KF191+中野班!KF129)</f>
        <v>0</v>
      </c>
      <c r="KG250" s="698">
        <f>SUM(KG241+道姓班!KG191+中野班!KG129)</f>
        <v>34</v>
      </c>
      <c r="KH250" s="698">
        <f>SUM(KH241+道姓班!KH191+中野班!KH129)</f>
        <v>42</v>
      </c>
      <c r="KI250" s="698">
        <f>SUM(KI241+道姓班!KI191+中野班!KI129)</f>
        <v>31</v>
      </c>
      <c r="KJ250" s="698">
        <f>SUM(KJ241+道姓班!KJ191+中野班!KJ129)</f>
        <v>21</v>
      </c>
      <c r="KK250" s="698">
        <f>SUM(KK241+道姓班!KK191+中野班!KK129)</f>
        <v>6</v>
      </c>
      <c r="KL250" s="693">
        <f>SUM(KL241+道姓班!KL191+中野班!KL129)</f>
        <v>9</v>
      </c>
      <c r="KM250" s="697">
        <f>SUM(KM241+道姓班!KM191+中野班!KM129)</f>
        <v>0</v>
      </c>
      <c r="KN250" s="693">
        <f>SUM(KN241+道姓班!KN191+中野班!KN129)</f>
        <v>5</v>
      </c>
      <c r="KO250" s="693">
        <f>SUM(KO241+道姓班!KO191+中野班!KO129)</f>
        <v>2</v>
      </c>
      <c r="KP250" s="693">
        <f>SUM(KP241+道姓班!KP191+中野班!KP129)</f>
        <v>3</v>
      </c>
      <c r="KQ250" s="693">
        <f>SUM(KQ241+道姓班!KQ191+中野班!KQ129)</f>
        <v>24</v>
      </c>
      <c r="KR250" s="693">
        <f>SUM(KR241+道姓班!KR191+中野班!KR129)</f>
        <v>5</v>
      </c>
      <c r="KS250" s="697">
        <f>SUM(KS241+道姓班!KS191+中野班!KS129)</f>
        <v>0</v>
      </c>
      <c r="KT250" s="697">
        <f>SUM(KT241+道姓班!KT191+中野班!KT129)</f>
        <v>0</v>
      </c>
      <c r="KU250" s="697">
        <f>SUM(KU241+道姓班!KU191+中野班!KU129)</f>
        <v>0</v>
      </c>
      <c r="KV250" s="693">
        <f>SUM(KV241+道姓班!KV191+中野班!KV129)</f>
        <v>8</v>
      </c>
      <c r="KW250" s="693">
        <f>SUM(KW241+道姓班!KW191+中野班!KW129)</f>
        <v>10</v>
      </c>
      <c r="KX250" s="693">
        <f>SUM(KX241+道姓班!KX191+中野班!KX129)</f>
        <v>19</v>
      </c>
      <c r="KY250" s="693">
        <f>SUM(KY241+道姓班!KY191+中野班!KY129)</f>
        <v>40</v>
      </c>
      <c r="KZ250" s="697">
        <f>SUM(KZ241+道姓班!KZ191+中野班!KZ129)</f>
        <v>3</v>
      </c>
      <c r="LA250" s="697">
        <f>SUM(LA241+道姓班!LA191+中野班!LA129)</f>
        <v>0</v>
      </c>
      <c r="LB250" s="693">
        <f>SUM(LB241+道姓班!LB191+中野班!LB129)</f>
        <v>20</v>
      </c>
      <c r="LC250" s="693">
        <f>SUM(LC241+道姓班!LC191+中野班!LC129)</f>
        <v>23</v>
      </c>
      <c r="LD250" s="693">
        <f>SUM(LD241+道姓班!LD191+中野班!LD129)</f>
        <v>18</v>
      </c>
      <c r="LE250" s="693">
        <f>SUM(LE241+道姓班!LE191+中野班!LE129)</f>
        <v>37</v>
      </c>
      <c r="LF250" s="693">
        <f>SUM(LF241+道姓班!LF191+中野班!LF129)</f>
        <v>46</v>
      </c>
      <c r="LG250" s="693">
        <f>SUM(LG241+道姓班!LG191+中野班!LG129)</f>
        <v>0</v>
      </c>
      <c r="LH250" s="697">
        <f>SUM(LH241+道姓班!LH191+中野班!LH129)</f>
        <v>0</v>
      </c>
      <c r="LI250" s="693">
        <f>SUM(LI241+道姓班!LI191+中野班!LI129)</f>
        <v>14</v>
      </c>
      <c r="LJ250" s="697">
        <f>SUM(LJ241+道姓班!LJ191+中野班!LJ129)</f>
        <v>37</v>
      </c>
      <c r="LK250" s="693">
        <f>SUM(LK241+道姓班!LK191+中野班!LK129)</f>
        <v>48</v>
      </c>
      <c r="LL250" s="693">
        <f>SUM(LL241+道姓班!LL191+中野班!LL129)</f>
        <v>43</v>
      </c>
      <c r="LM250" s="693">
        <f>SUM(LM241+道姓班!LM191+中野班!LM129)</f>
        <v>61</v>
      </c>
      <c r="LN250" s="693">
        <f>SUM(LN241+道姓班!LN191+中野班!LN129)</f>
        <v>32</v>
      </c>
      <c r="LO250" s="697">
        <f>SUM(LO241+道姓班!LO191+中野班!LO129)</f>
        <v>0</v>
      </c>
      <c r="LP250" s="697">
        <f>SUM(LP241+道姓班!LP191+中野班!LP129)</f>
        <v>0</v>
      </c>
      <c r="LQ250" s="693">
        <f>SUM(LQ241+道姓班!LQ191+中野班!LQ129)</f>
        <v>43</v>
      </c>
      <c r="LR250" s="693">
        <f>SUM(LR241+道姓班!LR191+中野班!LR129)</f>
        <v>35</v>
      </c>
      <c r="LS250" s="693">
        <f>SUM(LS241+道姓班!LS191+中野班!LS129)</f>
        <v>37</v>
      </c>
      <c r="LT250" s="693">
        <f>SUM(LT241+道姓班!LT191+中野班!LT129)</f>
        <v>24</v>
      </c>
      <c r="LU250" s="697">
        <f>SUM(LU241+道姓班!LU191+中野班!LU129)</f>
        <v>4</v>
      </c>
      <c r="LV250" s="697">
        <f>SUM(LV241+道姓班!LV191+中野班!LV129)</f>
        <v>0</v>
      </c>
      <c r="LW250" s="693">
        <f>SUM(LW241+道姓班!LW191+中野班!LW129)</f>
        <v>6</v>
      </c>
      <c r="LX250" s="693">
        <f>SUM(LX241+道姓班!LX191+中野班!LX129)</f>
        <v>5</v>
      </c>
      <c r="LY250" s="693">
        <f>SUM(LY241+道姓班!LY191+中野班!LY129)</f>
        <v>15</v>
      </c>
      <c r="LZ250" s="693">
        <f>SUM(LZ241+道姓班!LZ191+中野班!LZ129)</f>
        <v>23</v>
      </c>
      <c r="MA250" s="693">
        <f>SUM(MA241+道姓班!MA191+中野班!MA129)</f>
        <v>15</v>
      </c>
      <c r="MB250" s="697">
        <f>SUM(MB241+道姓班!MB191+中野班!MB129)</f>
        <v>3</v>
      </c>
      <c r="MC250" s="697">
        <f>SUM(MC241+道姓班!MC191+中野班!MC129)</f>
        <v>0</v>
      </c>
      <c r="MD250" s="693">
        <f>SUM(MD241+道姓班!MD191+中野班!MD129)</f>
        <v>12</v>
      </c>
      <c r="ME250" s="693">
        <f>SUM(ME241+道姓班!ME191+中野班!ME129)</f>
        <v>5</v>
      </c>
      <c r="MF250" s="693">
        <f>SUM(MF241+道姓班!MF191+中野班!MF129)</f>
        <v>16</v>
      </c>
      <c r="MG250" s="693">
        <f>SUM(MG241+道姓班!MG191+中野班!MG129)</f>
        <v>16</v>
      </c>
      <c r="MH250" s="693">
        <f>SUM(MH241+道姓班!MH191+中野班!MH129)</f>
        <v>13</v>
      </c>
      <c r="MI250" s="697">
        <f>SUM(MI241+道姓班!MI191+中野班!MI129)</f>
        <v>0</v>
      </c>
      <c r="MJ250" s="697">
        <f>SUM(MJ241+道姓班!MJ191+中野班!MJ129)</f>
        <v>0</v>
      </c>
      <c r="MK250" s="693">
        <f>SUM(MK241+道姓班!MK191+中野班!MK129)</f>
        <v>13</v>
      </c>
      <c r="ML250" s="693">
        <f>SUM(ML241+道姓班!ML191+中野班!ML129)</f>
        <v>2</v>
      </c>
      <c r="MM250" s="693">
        <f>SUM(MM241+道姓班!MM191+中野班!MM129)</f>
        <v>12</v>
      </c>
      <c r="MN250" s="693">
        <f>SUM(MN241+道姓班!MN191+中野班!MN129)</f>
        <v>8</v>
      </c>
      <c r="MO250" s="693">
        <f>SUM(MO241+道姓班!MO191+中野班!MO129)</f>
        <v>19</v>
      </c>
      <c r="MP250" s="697">
        <f>SUM(MP241+道姓班!MP191+中野班!MP129)</f>
        <v>4</v>
      </c>
      <c r="MQ250" s="697">
        <f>SUM(MQ241+道姓班!MQ191+中野班!MQ129)</f>
        <v>0</v>
      </c>
      <c r="MR250" s="693">
        <f>SUM(MR241+道姓班!MR191+中野班!MR129)</f>
        <v>26</v>
      </c>
      <c r="MS250" s="693">
        <f>SUM(MS241+道姓班!MS191+中野班!MS129)</f>
        <v>27</v>
      </c>
      <c r="MT250" s="693">
        <f>SUM(MT241+道姓班!MT191+中野班!MT129)</f>
        <v>12</v>
      </c>
      <c r="MU250" s="693">
        <f>SUM(MU241+道姓班!MU191+中野班!MU129)</f>
        <v>15</v>
      </c>
      <c r="MV250" s="693">
        <f>SUM(MV241+道姓班!MV191+中野班!MV129)</f>
        <v>17</v>
      </c>
      <c r="MW250" s="697">
        <f>SUM(MW241+道姓班!MW191+中野班!MW129)</f>
        <v>0</v>
      </c>
      <c r="MX250" s="697">
        <f>SUM(MX241+道姓班!MX191+中野班!MX129)</f>
        <v>0</v>
      </c>
      <c r="MY250" s="693">
        <f>SUM(MY241+道姓班!MY191+中野班!MY129)</f>
        <v>17</v>
      </c>
      <c r="MZ250" s="693">
        <f>SUM(MZ241+道姓班!MZ191+中野班!MZ129)</f>
        <v>14</v>
      </c>
      <c r="NA250" s="693">
        <f>SUM(NA241+道姓班!NA191+中野班!NA129)</f>
        <v>13</v>
      </c>
      <c r="NB250" s="693">
        <f>SUM(NB241+道姓班!NB191+中野班!NB129)</f>
        <v>9</v>
      </c>
      <c r="NC250" s="693">
        <f>SUM(NC241+道姓班!NC191+中野班!NC129)</f>
        <v>9</v>
      </c>
      <c r="ND250" s="697">
        <f>SUM(ND241+道姓班!ND191+中野班!ND129)</f>
        <v>0</v>
      </c>
      <c r="NE250" s="697">
        <f>SUM(NE241+道姓班!NE191+中野班!NE129)</f>
        <v>0</v>
      </c>
      <c r="NF250" s="693">
        <f>SUM(NF241+道姓班!NF191+中野班!NF129)</f>
        <v>16</v>
      </c>
      <c r="NG250" s="693">
        <f>SUM(NG241+道姓班!NG191+中野班!NG129)</f>
        <v>27</v>
      </c>
      <c r="NH250" s="693">
        <f>SUM(NH241+道姓班!NH191+中野班!NH129)</f>
        <v>19</v>
      </c>
      <c r="NI250" s="693">
        <f>SUM(NI241+道姓班!NI191+中野班!NI129)</f>
        <v>1</v>
      </c>
      <c r="NJ250" s="693">
        <f>SUM(NJ241+道姓班!NJ191+中野班!NJ129)</f>
        <v>10</v>
      </c>
      <c r="NK250" s="697">
        <f>SUM(NK241+道姓班!NK191+中野班!NK129)</f>
        <v>6</v>
      </c>
      <c r="NL250" s="697">
        <f>SUM(NL241+道姓班!NL191+中野班!NL129)</f>
        <v>0</v>
      </c>
      <c r="NM250" s="693">
        <f>SUM(NM241+道姓班!NM191+中野班!NM129)</f>
        <v>29</v>
      </c>
      <c r="NN250" s="693">
        <f>SUM(NN241+道姓班!NN191+中野班!NN129)</f>
        <v>20</v>
      </c>
      <c r="NO250" s="693">
        <f>SUM(NO241+道姓班!NO191+中野班!NO129)</f>
        <v>35</v>
      </c>
      <c r="NP250" s="693">
        <f>SUM(NP241+道姓班!NP191+中野班!NP129)</f>
        <v>51</v>
      </c>
      <c r="NQ250" s="693">
        <f>SUM(NQ241+道姓班!NQ191+中野班!NQ129)</f>
        <v>57</v>
      </c>
      <c r="NR250" s="693">
        <f>SUM(NR241+道姓班!NR191+中野班!NR129)</f>
        <v>117</v>
      </c>
      <c r="NS250" s="697">
        <f>SUM(NS241+道姓班!NS191+中野班!NS129)</f>
        <v>0</v>
      </c>
      <c r="NT250" s="697">
        <f>SUM(NT241+道姓班!NT191+中野班!NT129)</f>
        <v>0</v>
      </c>
      <c r="NU250" s="697">
        <f>SUM(NU241+道姓班!NU191+中野班!NU129)</f>
        <v>0</v>
      </c>
      <c r="NV250" s="697">
        <f>SUM(NV241+道姓班!NV191+中野班!NV129)</f>
        <v>0</v>
      </c>
      <c r="NW250" s="697">
        <f>SUM(NW241+道姓班!NW191+中野班!NW129)</f>
        <v>0</v>
      </c>
      <c r="NX250" s="697">
        <f>SUM(NX241+道姓班!NX191+中野班!NX129)</f>
        <v>0</v>
      </c>
      <c r="NY250" s="697">
        <f>SUM(NY241+道姓班!NY191+中野班!NY129)</f>
        <v>0</v>
      </c>
      <c r="NZ250" s="697">
        <f>SUM(NZ241+道姓班!NZ191+中野班!NZ129)</f>
        <v>0</v>
      </c>
      <c r="OA250" s="693">
        <f>SUM(OA241+道姓班!OA191+中野班!OA129)</f>
        <v>37</v>
      </c>
      <c r="OB250" s="693">
        <f>SUM(OB241+道姓班!OB191+中野班!OB129)</f>
        <v>29</v>
      </c>
      <c r="OC250" s="693">
        <f>SUM(OC241+道姓班!OC191+中野班!OC129)</f>
        <v>18</v>
      </c>
      <c r="OD250" s="693">
        <f>SUM(OD241+道姓班!OD191+中野班!OD129)</f>
        <v>35</v>
      </c>
      <c r="OE250" s="693">
        <f>SUM(OE241+道姓班!OE191+中野班!OE129)</f>
        <v>33</v>
      </c>
      <c r="OF250" s="693">
        <f>SUM(OF241+道姓班!OF191+中野班!OF129)</f>
        <v>28</v>
      </c>
      <c r="OG250" s="697">
        <f>SUM(OG241+道姓班!OG191+中野班!OG129)</f>
        <v>3</v>
      </c>
      <c r="OH250" s="697">
        <f>SUM(OH241+道姓班!OH191+中野班!OH129)</f>
        <v>0</v>
      </c>
      <c r="OI250" s="693">
        <f>SUM(OI241+道姓班!OI191+中野班!OI129)</f>
        <v>15</v>
      </c>
      <c r="OJ250" s="693">
        <f>SUM(OJ241+道姓班!OJ191+中野班!OJ129)</f>
        <v>27</v>
      </c>
      <c r="OK250" s="693">
        <f>SUM(OK241+道姓班!OK191+中野班!OK129)</f>
        <v>43</v>
      </c>
      <c r="OL250" s="693">
        <f>SUM(OL241+道姓班!OL191+中野班!OL129)</f>
        <v>17</v>
      </c>
      <c r="OM250" s="693">
        <f>SUM(OM241+道姓班!OM191+中野班!OM129)</f>
        <v>30</v>
      </c>
      <c r="ON250" s="697">
        <f>SUM(ON241+道姓班!ON191+中野班!ON129)</f>
        <v>0</v>
      </c>
      <c r="OO250" s="693">
        <f>SUM(OO241+道姓班!OO191+中野班!OO129)</f>
        <v>11</v>
      </c>
      <c r="OP250" s="693">
        <f>SUM(OP241+道姓班!OP191+中野班!OP129)</f>
        <v>25</v>
      </c>
      <c r="OQ250" s="693">
        <f>SUM(OQ241+道姓班!OQ191+中野班!OQ129)</f>
        <v>13</v>
      </c>
      <c r="OR250" s="693">
        <f>SUM(OR241+道姓班!OR191+中野班!OR129)</f>
        <v>25</v>
      </c>
      <c r="OS250" s="693">
        <f>SUM(OS241+道姓班!OS191+中野班!OS129)</f>
        <v>30</v>
      </c>
      <c r="OT250" s="697">
        <f>SUM(OT241+道姓班!OT191+中野班!OT129)</f>
        <v>0</v>
      </c>
      <c r="OU250" s="697">
        <f>SUM(OU241+道姓班!OU191+中野班!OU129)</f>
        <v>0</v>
      </c>
      <c r="OV250" s="693">
        <f>SUM(OV241+道姓班!OV191+中野班!OV129)</f>
        <v>15</v>
      </c>
      <c r="OW250" s="693">
        <f>SUM(OW241+道姓班!OW191+中野班!OW129)</f>
        <v>21</v>
      </c>
      <c r="OX250" s="693">
        <f>SUM(OX241+道姓班!OX191+中野班!OX129)</f>
        <v>21</v>
      </c>
      <c r="OY250" s="693">
        <f>SUM(OY241+道姓班!OY191+中野班!OY129)</f>
        <v>19</v>
      </c>
      <c r="OZ250" s="693">
        <f>SUM(OZ241+道姓班!OZ191+中野班!OZ129)</f>
        <v>11</v>
      </c>
      <c r="PA250" s="697">
        <f>SUM(PA241+道姓班!PA191+中野班!PA129)</f>
        <v>1</v>
      </c>
      <c r="PB250" s="697">
        <f>SUM(PB241+道姓班!PB191+中野班!PB129)</f>
        <v>0</v>
      </c>
      <c r="PC250" s="693">
        <f>SUM(PC241+道姓班!PC191+中野班!PC129)</f>
        <v>4</v>
      </c>
      <c r="PD250" s="693">
        <f>SUM(PD241+道姓班!PD191+中野班!PD129)</f>
        <v>16</v>
      </c>
      <c r="PE250" s="693">
        <f>SUM(PE241+道姓班!PE191+中野班!PE129)</f>
        <v>34.5</v>
      </c>
      <c r="PF250" s="693">
        <f>SUM(PF241+道姓班!PF191+中野班!PF129)</f>
        <v>54</v>
      </c>
      <c r="PG250" s="693">
        <f>SUM(PG241+道姓班!PG191+中野班!PG129)</f>
        <v>47.5</v>
      </c>
      <c r="PH250" s="693">
        <f>SUM(PH241+道姓班!PH191+中野班!PH129)</f>
        <v>33</v>
      </c>
      <c r="PI250" s="697">
        <f>SUM(PI241+道姓班!PI191+中野班!PI129)</f>
        <v>0</v>
      </c>
      <c r="PJ250" s="693">
        <f>SUM(PJ241+道姓班!PJ191+中野班!PJ129)</f>
        <v>41</v>
      </c>
      <c r="PK250" s="697">
        <f>SUM(PK241+道姓班!PK191+中野班!PK129)</f>
        <v>0</v>
      </c>
      <c r="PL250" s="693">
        <f>SUM(PL241+道姓班!PL191+中野班!PL129)</f>
        <v>45</v>
      </c>
      <c r="PM250" s="693">
        <f>SUM(PM241+道姓班!PM191+中野班!PM129)</f>
        <v>57</v>
      </c>
      <c r="PN250" s="693">
        <f>SUM(PN241+道姓班!PN191+中野班!PN129)</f>
        <v>58</v>
      </c>
      <c r="PO250" s="697">
        <f>SUM(PO241+道姓班!PO191+中野班!PO129)</f>
        <v>0</v>
      </c>
      <c r="PP250" s="697">
        <f>SUM(PP241+道姓班!PP191+中野班!PP129)</f>
        <v>0</v>
      </c>
      <c r="PQ250" s="693">
        <f>SUM(PQ241+道姓班!PQ191+中野班!PQ129)</f>
        <v>71</v>
      </c>
      <c r="PR250" s="693">
        <f>SUM(PR241+道姓班!PR191+中野班!PR129)</f>
        <v>60</v>
      </c>
      <c r="PS250" s="693">
        <f>SUM(PS241+道姓班!PS191+中野班!PS129)</f>
        <v>59</v>
      </c>
      <c r="PT250" s="693">
        <f>SUM(PT241+道姓班!PT191+中野班!PT129)</f>
        <v>26</v>
      </c>
      <c r="PU250" s="693">
        <f>SUM(PU241+道姓班!PU191+中野班!PU129)</f>
        <v>25</v>
      </c>
      <c r="PV250" s="697">
        <f>SUM(PV241+道姓班!PV191+中野班!PV129)</f>
        <v>3</v>
      </c>
      <c r="PW250" s="697">
        <f>SUM(PW241+道姓班!PW191+中野班!PW129)</f>
        <v>0</v>
      </c>
      <c r="PX250" s="697">
        <f>SUM(PX241+道姓班!PX191+中野班!PX129)</f>
        <v>0</v>
      </c>
      <c r="PY250" s="693">
        <f>SUM(PY241+道姓班!PY191+中野班!PY129)</f>
        <v>32</v>
      </c>
      <c r="PZ250" s="693">
        <f>SUM(PZ241+道姓班!PZ191+中野班!PZ129)</f>
        <v>29</v>
      </c>
      <c r="QA250" s="693">
        <f>SUM(QA241+道姓班!QA191+中野班!QA129)</f>
        <v>19</v>
      </c>
      <c r="QB250" s="693">
        <f>SUM(QB241+道姓班!QB191+中野班!QB129)</f>
        <v>37</v>
      </c>
      <c r="QC250" s="693">
        <f>SUM(QC241+道姓班!QC191+中野班!QC129)</f>
        <v>51</v>
      </c>
      <c r="QD250" s="697">
        <f>SUM(QD241+道姓班!QD191+中野班!QD129)</f>
        <v>0</v>
      </c>
      <c r="QE250" s="693">
        <f>SUM(QE241+道姓班!QE191+中野班!QE129)</f>
        <v>73</v>
      </c>
      <c r="QF250" s="693">
        <f>SUM(QF241+道姓班!QF191+中野班!QF129)</f>
        <v>66</v>
      </c>
      <c r="QG250" s="693">
        <f>SUM(QG241+道姓班!QG191+中野班!QG129)</f>
        <v>54</v>
      </c>
      <c r="QH250" s="693">
        <f>SUM(QH241+道姓班!QH191+中野班!QH129)</f>
        <v>63</v>
      </c>
      <c r="QI250" s="693">
        <f>SUM(QI241+道姓班!QI191+中野班!QI129)</f>
        <v>50</v>
      </c>
      <c r="QJ250" s="697">
        <f>SUM(QJ241+道姓班!QJ191+中野班!QJ129)</f>
        <v>13</v>
      </c>
      <c r="QK250" s="697">
        <f>SUM(QK241+道姓班!QK191+中野班!QK129)</f>
        <v>0</v>
      </c>
      <c r="QL250" s="693">
        <f>SUM(QL241+道姓班!QL191+中野班!QL129)</f>
        <v>32</v>
      </c>
      <c r="QM250" s="693">
        <f>SUM(QM241+道姓班!QM191+中野班!QM129)</f>
        <v>25</v>
      </c>
      <c r="QN250" s="693">
        <f>SUM(QN241+道姓班!QN191+中野班!QN129)</f>
        <v>22</v>
      </c>
      <c r="QO250" s="693">
        <f>SUM(QO241+道姓班!QO191+中野班!QO129)</f>
        <v>13</v>
      </c>
      <c r="QP250" s="693">
        <f>SUM(QP241+道姓班!QP191+中野班!QP129)</f>
        <v>14</v>
      </c>
      <c r="QQ250" s="697">
        <f>SUM(QQ241+道姓班!QQ191+中野班!QQ129)</f>
        <v>1</v>
      </c>
      <c r="QR250" s="697">
        <f>SUM(QR241+道姓班!QR191+中野班!QR129)</f>
        <v>0</v>
      </c>
      <c r="QS250" s="693">
        <f>SUM(QS241+道姓班!QS191+中野班!QS129)</f>
        <v>3</v>
      </c>
      <c r="QT250" s="693">
        <f>SUM(QT241+道姓班!QT191+中野班!QT129)</f>
        <v>21</v>
      </c>
      <c r="QU250" s="693">
        <f>SUM(QU241+道姓班!QU191+中野班!QU129)</f>
        <v>21</v>
      </c>
      <c r="QV250" s="697">
        <f>SUM(QV241+道姓班!QV191+中野班!QV129)</f>
        <v>1</v>
      </c>
      <c r="QW250" s="693">
        <f>SUM(QW241+道姓班!QW191+中野班!QW129)</f>
        <v>19</v>
      </c>
      <c r="QX250" s="693">
        <f>SUM(QX241+道姓班!QX191+中野班!QX129)</f>
        <v>22.5</v>
      </c>
      <c r="QY250" s="697">
        <f>SUM(QY241+道姓班!QY191+中野班!QY129)</f>
        <v>0</v>
      </c>
      <c r="QZ250" s="693">
        <f>SUM(QZ241+道姓班!QZ191+中野班!QZ129)</f>
        <v>10</v>
      </c>
      <c r="RA250" s="693">
        <f>SUM(RA241+道姓班!RA191+中野班!RA129)</f>
        <v>9</v>
      </c>
      <c r="RB250" s="697">
        <f>SUM(RB241+道姓班!RB191+中野班!RB129)</f>
        <v>25</v>
      </c>
      <c r="RC250" s="693">
        <f>SUM(RC241+道姓班!RC191+中野班!RC129)</f>
        <v>29</v>
      </c>
      <c r="RD250" s="693">
        <f>SUM(RD241+道姓班!RD191+中野班!RD129)</f>
        <v>15</v>
      </c>
      <c r="RE250" s="693">
        <f>SUM(RE241+道姓班!RE191+中野班!RE129)</f>
        <v>19</v>
      </c>
      <c r="RF250" s="697">
        <f>SUM(RF241+道姓班!RF191+中野班!RF129)</f>
        <v>0</v>
      </c>
      <c r="RG250" s="693">
        <f>SUM(RG241+道姓班!RG191+中野班!RG129)</f>
        <v>7</v>
      </c>
      <c r="RH250" s="693">
        <f>SUM(RH241+道姓班!RH191+中野班!RH129)</f>
        <v>12</v>
      </c>
      <c r="RI250" s="693">
        <f>SUM(RI241+道姓班!RI191+中野班!RI129)</f>
        <v>47</v>
      </c>
      <c r="RJ250" s="693">
        <f>SUM(RJ241+道姓班!RJ191+中野班!RJ129)</f>
        <v>40</v>
      </c>
      <c r="RK250" s="693">
        <f>SUM(RK241+道姓班!RK191+中野班!RK129)</f>
        <v>48</v>
      </c>
      <c r="RL250" s="697">
        <f>SUM(RL241+道姓班!RL191+中野班!RL129)</f>
        <v>0</v>
      </c>
      <c r="RM250" s="697">
        <f>SUM(RM241+道姓班!RM191+中野班!RM129)</f>
        <v>0</v>
      </c>
      <c r="RN250" s="693">
        <f>SUM(RN241+道姓班!RN191+中野班!RN129)</f>
        <v>51</v>
      </c>
      <c r="RO250" s="693">
        <f>SUM(RO241+道姓班!RO191+中野班!RO129)</f>
        <v>60</v>
      </c>
      <c r="RP250" s="693">
        <f>SUM(RP241+道姓班!RP191+中野班!RP129)</f>
        <v>52</v>
      </c>
      <c r="RQ250" s="693">
        <f>SUM(RQ241+道姓班!RQ191+中野班!RQ129)</f>
        <v>53</v>
      </c>
      <c r="RR250" s="693">
        <f>SUM(RR241+道姓班!RR191+中野班!RR129)</f>
        <v>40</v>
      </c>
      <c r="RS250" s="697">
        <f>SUM(RS241+道姓班!RS191+中野班!RS129)</f>
        <v>0</v>
      </c>
      <c r="RT250" s="697">
        <f>SUM(RT241+道姓班!RT191+中野班!RT129)</f>
        <v>0</v>
      </c>
      <c r="RU250" s="697">
        <f>SUM(RU241+道姓班!RU191+中野班!RU129)</f>
        <v>71</v>
      </c>
      <c r="RV250" s="693">
        <f>SUM(RV241+道姓班!RV191+中野班!RV129)</f>
        <v>90</v>
      </c>
      <c r="RW250" s="693">
        <f>SUM(RW241+道姓班!RW191+中野班!RW129)</f>
        <v>74</v>
      </c>
      <c r="RX250" s="693">
        <f>SUM(RX241+道姓班!RX191+中野班!RX129)</f>
        <v>69</v>
      </c>
      <c r="RY250" s="693">
        <f>SUM(RY241+道姓班!RY191+中野班!RY129)</f>
        <v>67</v>
      </c>
      <c r="RZ250" s="697">
        <f>SUM(RZ241+道姓班!RZ191+中野班!RZ129)</f>
        <v>0</v>
      </c>
      <c r="SA250" s="697">
        <f>SUM(SA241+道姓班!SA191+中野班!SA129)</f>
        <v>0</v>
      </c>
      <c r="SB250" s="693">
        <f>SUM(SB241+道姓班!SB191+中野班!SB129)</f>
        <v>57</v>
      </c>
      <c r="SC250" s="693">
        <f>SUM(SC241+道姓班!SC191+中野班!SC129)</f>
        <v>62</v>
      </c>
      <c r="SD250" s="693">
        <f>SUM(SD241+道姓班!SD191+中野班!SD129)</f>
        <v>68</v>
      </c>
      <c r="SE250" s="693">
        <f>SUM(SE241+道姓班!SE191+中野班!SE129)</f>
        <v>54</v>
      </c>
      <c r="SF250" s="693">
        <f>SUM(SF241+道姓班!SF191+中野班!SF129)</f>
        <v>42</v>
      </c>
      <c r="SG250" s="693">
        <f>SUM(SG241+道姓班!SG191+中野班!SG129)</f>
        <v>41</v>
      </c>
      <c r="SH250" s="697">
        <f>SUM(SH241+道姓班!SH191+中野班!SH129)</f>
        <v>0</v>
      </c>
      <c r="SI250" s="693">
        <f>SUM(SI241+道姓班!SI191+中野班!SI129)</f>
        <v>76</v>
      </c>
      <c r="SJ250" s="697">
        <f>SUM(SJ241+道姓班!SJ191+中野班!SJ129)</f>
        <v>0</v>
      </c>
      <c r="SK250" s="693">
        <f>SUM(SK241+道姓班!SK191+中野班!SK129)</f>
        <v>62</v>
      </c>
      <c r="SL250" s="693">
        <f>SUM(SL241+道姓班!SL191+中野班!SL129)</f>
        <v>53</v>
      </c>
      <c r="SM250" s="693">
        <f>SUM(SM241+道姓班!SM191+中野班!SM129)</f>
        <v>92</v>
      </c>
      <c r="SN250" s="697">
        <f>SUM(SN241+道姓班!SN191+中野班!SN129)</f>
        <v>0</v>
      </c>
      <c r="SO250" s="697">
        <f>SUM(SO241+道姓班!SO191+中野班!SO129)</f>
        <v>0</v>
      </c>
      <c r="SP250" s="697">
        <f>SUM(SP241+道姓班!SP191+中野班!SP129)</f>
        <v>0</v>
      </c>
      <c r="SQ250" s="697">
        <f>SUM(SQ241+道姓班!SQ191+中野班!SQ129)</f>
        <v>0</v>
      </c>
      <c r="SR250" s="693">
        <f>SUM(SR241+道姓班!SR191+中野班!SR129)</f>
        <v>77</v>
      </c>
      <c r="SS250" s="693">
        <f>SUM(SS241+道姓班!SS191+中野班!SS129)</f>
        <v>74</v>
      </c>
      <c r="ST250" s="693">
        <f>SUM(ST241+道姓班!ST191+中野班!ST129)</f>
        <v>47</v>
      </c>
      <c r="SU250" s="693">
        <f>SUM(SU241+道姓班!SU191+中野班!SU129)</f>
        <v>41</v>
      </c>
      <c r="SV250" s="697">
        <f>SUM(SV241+道姓班!SV191+中野班!SV129)</f>
        <v>0</v>
      </c>
      <c r="SW250" s="693">
        <f>SUM(SW241+道姓班!SW191+中野班!SW129)</f>
        <v>36</v>
      </c>
      <c r="SX250" s="693">
        <f>SUM(SX241+道姓班!SX191+中野班!SX129)</f>
        <v>38</v>
      </c>
      <c r="SY250" s="693">
        <f>SUM(SY241+道姓班!SY191+中野班!SY129)</f>
        <v>45</v>
      </c>
      <c r="SZ250" s="693">
        <f>SUM(SZ241+道姓班!SZ191+中野班!SZ129)</f>
        <v>56</v>
      </c>
      <c r="TA250" s="693">
        <f>SUM(TA241+道姓班!TA191+中野班!TA129)</f>
        <v>54</v>
      </c>
      <c r="TB250" s="693">
        <f>SUM(TB241+道姓班!TB191+中野班!TB129)</f>
        <v>51</v>
      </c>
      <c r="TC250" s="697">
        <f>SUM(TC241+道姓班!TC191+中野班!TC129)</f>
        <v>0</v>
      </c>
      <c r="TD250" s="693">
        <f>SUM(TD241+道姓班!TD191+中野班!TD129)</f>
        <v>62</v>
      </c>
      <c r="TE250" s="693">
        <f>SUM(TE241+道姓班!TE191+中野班!TE129)</f>
        <v>58</v>
      </c>
      <c r="TF250" s="693">
        <f>SUM(TF241+道姓班!TF191+中野班!TF129)</f>
        <v>33</v>
      </c>
      <c r="TG250" s="693">
        <f>SUM(TG241+道姓班!TG191+中野班!TG129)</f>
        <v>40</v>
      </c>
      <c r="TH250" s="693">
        <f>SUM(TH241+道姓班!TH191+中野班!TH129)</f>
        <v>51</v>
      </c>
      <c r="TI250" s="697">
        <f>SUM(TI241+道姓班!TI191+中野班!TI129)</f>
        <v>0</v>
      </c>
      <c r="TJ250" s="697">
        <f>SUM(TJ241+道姓班!TJ191+中野班!TJ129)</f>
        <v>0</v>
      </c>
      <c r="TK250" s="693">
        <f>SUM(TK241+道姓班!TK191+中野班!TK129)</f>
        <v>25</v>
      </c>
      <c r="TL250" s="693">
        <f>SUM(TL241+道姓班!TL191+中野班!TL129)</f>
        <v>45</v>
      </c>
      <c r="TM250" s="693">
        <f>SUM(TM241+道姓班!TM191+中野班!TM129)</f>
        <v>34</v>
      </c>
      <c r="TN250" s="693">
        <f>SUM(TN241+道姓班!TN191+中野班!TN129)</f>
        <v>53</v>
      </c>
      <c r="TO250" s="693">
        <f>SUM(TO241+道姓班!TO191+中野班!TO129)</f>
        <v>42</v>
      </c>
      <c r="TP250" s="697">
        <f>SUM(TP241+道姓班!TP191+中野班!TP129)</f>
        <v>0</v>
      </c>
      <c r="TQ250" s="697">
        <f>SUM(TQ241+道姓班!TQ191+中野班!TQ129)</f>
        <v>0</v>
      </c>
      <c r="TR250" s="693">
        <f>SUM(TR241+道姓班!TR191+中野班!TR129)</f>
        <v>29</v>
      </c>
      <c r="TS250" s="693">
        <f>SUM(TS241+道姓班!TS191+中野班!TS129)</f>
        <v>48</v>
      </c>
      <c r="TT250" s="693">
        <f>SUM(TT241+道姓班!TT191+中野班!TT129)</f>
        <v>21</v>
      </c>
      <c r="TU250" s="693">
        <f>SUM(TU241+道姓班!TU191+中野班!TU129)</f>
        <v>26</v>
      </c>
      <c r="TV250" s="693">
        <f>SUM(TV241+道姓班!TV191+中野班!TV129)</f>
        <v>46</v>
      </c>
      <c r="TW250" s="697">
        <f>SUM(TW241+道姓班!TW191+中野班!TW129)</f>
        <v>77</v>
      </c>
      <c r="TX250" s="697">
        <f>SUM(TX241+道姓班!TX191+中野班!TX129)</f>
        <v>6</v>
      </c>
      <c r="TY250" s="693">
        <f>SUM(TY241+道姓班!TY191+中野班!TY129)</f>
        <v>59</v>
      </c>
      <c r="TZ250" s="693">
        <f>SUM(TZ241+道姓班!TZ191+中野班!TZ129)</f>
        <v>64</v>
      </c>
      <c r="UA250" s="693">
        <f>SUM(UA241+道姓班!UA191+中野班!UA129)</f>
        <v>40</v>
      </c>
      <c r="UB250" s="693">
        <f>SUM(UB241+道姓班!UB191+中野班!UB129)</f>
        <v>31</v>
      </c>
      <c r="UC250" s="693">
        <f>SUM(UC241+道姓班!UC191+中野班!UC129)</f>
        <v>31</v>
      </c>
      <c r="UD250" s="697">
        <f>SUM(UD241+道姓班!UD191+中野班!UD129)</f>
        <v>0</v>
      </c>
      <c r="UE250" s="697">
        <f>SUM(UE241+道姓班!UE191+中野班!UE129)</f>
        <v>0</v>
      </c>
      <c r="UF250" s="693">
        <f>SUM(UF241+道姓班!UF191+中野班!UF129)</f>
        <v>37</v>
      </c>
      <c r="UG250" s="693">
        <f>SUM(UG241+道姓班!UG191+中野班!UG129)</f>
        <v>83</v>
      </c>
      <c r="UH250" s="693">
        <f>SUM(UH241+道姓班!UH191+中野班!UH129)</f>
        <v>60</v>
      </c>
      <c r="UI250" s="693">
        <f>SUM(UI241+道姓班!UI191+中野班!UI129)</f>
        <v>73</v>
      </c>
      <c r="UJ250" s="693">
        <f>SUM(UJ241+道姓班!UJ191+中野班!UJ129)</f>
        <v>72</v>
      </c>
      <c r="UK250" s="697">
        <f>SUM(UK241+道姓班!UK191+中野班!UK129)</f>
        <v>2</v>
      </c>
      <c r="UL250" s="697">
        <f>SUM(UL241+道姓班!UL191+中野班!UL129)</f>
        <v>0</v>
      </c>
      <c r="UM250" s="693">
        <f>SUM(UM241+道姓班!UM191+中野班!UM129)</f>
        <v>54</v>
      </c>
      <c r="UN250" s="693">
        <f>SUM(UN241+道姓班!UN191+中野班!UN129)</f>
        <v>8</v>
      </c>
      <c r="UO250" s="693">
        <f>SUM(UO241+道姓班!UO191+中野班!UO129)</f>
        <v>26</v>
      </c>
      <c r="UP250" s="693">
        <f>SUM(UP241+道姓班!UP191+中野班!UP129)</f>
        <v>19</v>
      </c>
      <c r="UQ250" s="693">
        <f>SUM(UQ241+道姓班!UQ191+中野班!UQ129)</f>
        <v>30</v>
      </c>
      <c r="UR250" s="697">
        <f>SUM(UR241+道姓班!UR191+中野班!UR129)</f>
        <v>0</v>
      </c>
      <c r="US250" s="697">
        <f>SUM(US241+道姓班!US191+中野班!US129)</f>
        <v>0</v>
      </c>
      <c r="UT250" s="693">
        <f>SUM(UT241+道姓班!UT191+中野班!UT129)</f>
        <v>11</v>
      </c>
      <c r="UU250" s="693">
        <f>SUM(UU241+道姓班!UU191+中野班!UU129)</f>
        <v>2</v>
      </c>
      <c r="UV250" s="697">
        <f>SUM(UV241+道姓班!UV191+中野班!UV129)</f>
        <v>8</v>
      </c>
      <c r="UW250" s="693">
        <f>SUM(UW241+道姓班!UW191+中野班!UW129)</f>
        <v>24</v>
      </c>
      <c r="UX250" s="693">
        <f>SUM(UX241+道姓班!UX191+中野班!UX129)</f>
        <v>18</v>
      </c>
      <c r="UY250" s="693">
        <f>SUM(UY241+道姓班!UY191+中野班!UY129)</f>
        <v>36</v>
      </c>
      <c r="UZ250" s="697">
        <f>SUM(UZ241+道姓班!UZ191+中野班!UZ129)</f>
        <v>0</v>
      </c>
      <c r="VA250" s="693">
        <f>SUM(VA241+道姓班!VA191+中野班!VA129)</f>
        <v>32</v>
      </c>
      <c r="VB250" s="693">
        <f>SUM(VB241+道姓班!VB191+中野班!VB129)</f>
        <v>8</v>
      </c>
      <c r="VC250" s="693">
        <f>SUM(VC241+道姓班!VC191+中野班!VC129)</f>
        <v>12</v>
      </c>
      <c r="VD250" s="693">
        <f>SUM(VD241+道姓班!VD191+中野班!VD129)</f>
        <v>27</v>
      </c>
      <c r="VE250" s="693">
        <f>SUM(VE241+道姓班!VE191+中野班!VE129)</f>
        <v>17</v>
      </c>
      <c r="VF250" s="697">
        <f>SUM(VF241+道姓班!VF191+中野班!VF129)</f>
        <v>0</v>
      </c>
      <c r="VG250" s="697">
        <f>SUM(VG241+道姓班!VG191+中野班!VG129)</f>
        <v>0</v>
      </c>
      <c r="VH250" s="693">
        <f>SUM(VH241+道姓班!VH191+中野班!VH129)</f>
        <v>34</v>
      </c>
      <c r="VI250" s="693">
        <f>SUM(VI241+道姓班!VI191+中野班!VI129)</f>
        <v>22</v>
      </c>
      <c r="VJ250" s="693">
        <f>SUM(VJ241+道姓班!VJ191+中野班!VJ129)</f>
        <v>36</v>
      </c>
      <c r="VK250" s="693">
        <f>SUM(VK241+道姓班!VK191+中野班!VK129)</f>
        <v>33</v>
      </c>
      <c r="VL250" s="693">
        <f>SUM(VL241+道姓班!VL191+中野班!VL129)</f>
        <v>26</v>
      </c>
      <c r="VM250" s="697">
        <f>SUM(VM241+道姓班!VM191+中野班!VM129)</f>
        <v>0</v>
      </c>
      <c r="VN250" s="697">
        <f>SUM(VN241+道姓班!VN191+中野班!VN129)</f>
        <v>0</v>
      </c>
      <c r="VO250" s="697">
        <f>SUM(VO241+道姓班!VO191+中野班!VO129)</f>
        <v>0</v>
      </c>
      <c r="VP250" s="693">
        <f>SUM(VP241+道姓班!VP191+中野班!VP129)</f>
        <v>21</v>
      </c>
      <c r="VQ250" s="693">
        <f>SUM(VQ241+道姓班!VQ191+中野班!VQ129)</f>
        <v>16</v>
      </c>
      <c r="VR250" s="693">
        <f>SUM(VR241+道姓班!VR191+中野班!VR129)</f>
        <v>17</v>
      </c>
      <c r="VS250" s="693">
        <f>SUM(VS241+道姓班!VS191+中野班!VS129)</f>
        <v>12</v>
      </c>
      <c r="VT250" s="693">
        <f>SUM(VT241+道姓班!VT191+中野班!VT129)</f>
        <v>12</v>
      </c>
      <c r="VU250" s="697">
        <f>SUM(VU241+道姓班!VU191+中野班!VU129)</f>
        <v>0</v>
      </c>
      <c r="VV250" s="693">
        <f>SUM(VV241+道姓班!VV191+中野班!VV129)</f>
        <v>22</v>
      </c>
      <c r="VW250" s="693">
        <f>SUM(VW241+道姓班!VW191+中野班!VW129)</f>
        <v>24</v>
      </c>
      <c r="VX250" s="693">
        <f>SUM(VX241+道姓班!VX191+中野班!VX129)</f>
        <v>50</v>
      </c>
      <c r="VY250" s="693">
        <f>SUM(VY241+道姓班!VY191+中野班!VY129)</f>
        <v>36</v>
      </c>
      <c r="VZ250" s="693">
        <f>SUM(VZ241+道姓班!VZ191+中野班!VZ129)</f>
        <v>43</v>
      </c>
      <c r="WA250" s="693">
        <f>SUM(WA241+道姓班!WA191+中野班!WA129)</f>
        <v>16</v>
      </c>
      <c r="WB250" s="697">
        <f>SUM(WB241+道姓班!WB191+中野班!WB129)</f>
        <v>0</v>
      </c>
      <c r="WC250" s="693">
        <f>SUM(WC241+道姓班!WC191+中野班!WC129)</f>
        <v>43</v>
      </c>
      <c r="WD250" s="693">
        <f>SUM(WD241+道姓班!WD191+中野班!WD129)</f>
        <v>28</v>
      </c>
      <c r="WE250" s="693">
        <f>SUM(WE241+道姓班!WE191+中野班!WE129)</f>
        <v>12</v>
      </c>
      <c r="WF250" s="693">
        <f>SUM(WF241+道姓班!WF191+中野班!WF129)</f>
        <v>26</v>
      </c>
      <c r="WG250" s="693">
        <f>SUM(WG241+道姓班!WG191+中野班!WG129)</f>
        <v>17</v>
      </c>
      <c r="WH250" s="697">
        <f>SUM(WH241+道姓班!WH191+中野班!WH129)</f>
        <v>17</v>
      </c>
      <c r="WI250" s="697">
        <f>SUM(WI241+道姓班!WI191+中野班!WI129)</f>
        <v>0</v>
      </c>
      <c r="WJ250" s="697">
        <f>SUM(WJ241+道姓班!WJ191+中野班!WJ129)</f>
        <v>0</v>
      </c>
      <c r="WK250" s="693">
        <f>SUM(WK241+道姓班!WK191+中野班!WK129)</f>
        <v>9</v>
      </c>
      <c r="WL250" s="697">
        <f>SUM(WL241+道姓班!WL191+中野班!WL129)</f>
        <v>0</v>
      </c>
      <c r="WM250" s="697">
        <f>SUM(WM241+道姓班!WM191+中野班!WM129)</f>
        <v>0</v>
      </c>
      <c r="WN250" s="697">
        <f>SUM(WN241+道姓班!WN191+中野班!WN129)</f>
        <v>0</v>
      </c>
      <c r="WO250" s="697">
        <f>SUM(WO241+道姓班!WO191+中野班!WO129)</f>
        <v>0</v>
      </c>
      <c r="WP250" s="697">
        <f>SUM(WP241+道姓班!WP191+中野班!WP129)</f>
        <v>0</v>
      </c>
      <c r="WQ250" s="693">
        <f>SUM(WQ241+道姓班!WQ191+中野班!WQ129)</f>
        <v>43</v>
      </c>
      <c r="WR250" s="693">
        <f>SUM(WR241+道姓班!WR191+中野班!WR129)</f>
        <v>46</v>
      </c>
      <c r="WS250" s="693">
        <f>SUM(WS241+道姓班!WS191+中野班!WS129)</f>
        <v>18</v>
      </c>
      <c r="WT250" s="693">
        <f>SUM(WT241+道姓班!WT191+中野班!WT129)</f>
        <v>34</v>
      </c>
      <c r="WU250" s="693">
        <f>SUM(WU241+道姓班!WU191+中野班!WU129)</f>
        <v>21</v>
      </c>
      <c r="WV250" s="697">
        <f>SUM(WV241+道姓班!WV191+中野班!WV129)</f>
        <v>0</v>
      </c>
      <c r="WW250" s="697">
        <f>SUM(WW241+道姓班!WW191+中野班!WW129)</f>
        <v>0</v>
      </c>
      <c r="WX250" s="693">
        <f>SUM(WX241+道姓班!WX191+中野班!WX129)</f>
        <v>21</v>
      </c>
      <c r="WY250" s="693">
        <f>SUM(WY241+道姓班!WY191+中野班!WY129)</f>
        <v>17</v>
      </c>
      <c r="WZ250" s="693">
        <f>SUM(WZ241+道姓班!WZ191+中野班!WZ129)</f>
        <v>21</v>
      </c>
      <c r="XA250" s="693">
        <f>SUM(XA241+道姓班!XA191+中野班!XA129)</f>
        <v>30</v>
      </c>
      <c r="XB250" s="693">
        <f>SUM(XB241+道姓班!XB191+中野班!XB129)</f>
        <v>19</v>
      </c>
      <c r="XC250" s="697">
        <f>SUM(XC241+道姓班!XC191+中野班!XC129)</f>
        <v>3</v>
      </c>
      <c r="XD250" s="697">
        <f>SUM(XD241+道姓班!XD191+中野班!XD129)</f>
        <v>0</v>
      </c>
      <c r="XE250" s="693">
        <f>SUM(XE241+道姓班!XE191+中野班!XE129)</f>
        <v>12</v>
      </c>
      <c r="XF250" s="693">
        <f>SUM(XF241+道姓班!XF191+中野班!XF129)</f>
        <v>12</v>
      </c>
      <c r="XG250" s="693">
        <f>SUM(XG241+道姓班!XG191+中野班!XG129)</f>
        <v>22</v>
      </c>
      <c r="XH250" s="693">
        <f>SUM(XH241+道姓班!XH191+中野班!XH129)</f>
        <v>14</v>
      </c>
      <c r="XI250" s="693">
        <f>SUM(XI241+道姓班!XI191+中野班!XI129)</f>
        <v>25</v>
      </c>
      <c r="XJ250" s="697">
        <f>SUM(XJ241+道姓班!XJ191+中野班!XJ129)</f>
        <v>2</v>
      </c>
      <c r="XK250" s="697">
        <f>SUM(XK241+道姓班!XK191+中野班!XK129)</f>
        <v>0</v>
      </c>
      <c r="XL250" s="693">
        <f>SUM(XL241+道姓班!XL191+中野班!XL129)</f>
        <v>10</v>
      </c>
      <c r="XM250" s="693">
        <f>SUM(XM241+道姓班!XM191+中野班!XM129)</f>
        <v>12</v>
      </c>
      <c r="XN250" s="693">
        <f>SUM(XN241+道姓班!XN191+中野班!XN129)</f>
        <v>16</v>
      </c>
      <c r="XO250" s="693">
        <f>SUM(XO241+道姓班!XO191+中野班!XO129)</f>
        <v>18</v>
      </c>
      <c r="XP250" s="693">
        <f>SUM(XP241+道姓班!XP191+中野班!XP129)</f>
        <v>7</v>
      </c>
      <c r="XQ250" s="697">
        <f>SUM(XQ241+道姓班!XQ191+中野班!XQ129)</f>
        <v>0</v>
      </c>
      <c r="XR250" s="697">
        <f>SUM(XR241+道姓班!XR191+中野班!XR129)</f>
        <v>0</v>
      </c>
      <c r="XS250" s="697">
        <f>SUM(XS241+道姓班!XS191+中野班!XS129)</f>
        <v>0</v>
      </c>
      <c r="XT250" s="693">
        <f>SUM(XT241+道姓班!XT191+中野班!XT129)</f>
        <v>17</v>
      </c>
      <c r="XU250" s="693">
        <f>SUM(XU241+道姓班!XU191+中野班!XU129)</f>
        <v>22</v>
      </c>
      <c r="XV250" s="693">
        <f>SUM(XV241+道姓班!XV191+中野班!XV129)</f>
        <v>30</v>
      </c>
      <c r="XW250" s="693">
        <f>SUM(XW241+道姓班!XW191+中野班!XW129)</f>
        <v>33</v>
      </c>
      <c r="XX250" s="697">
        <f>SUM(XX241+道姓班!XX191+中野班!XX129)</f>
        <v>0</v>
      </c>
      <c r="XY250" s="697">
        <f>SUM(XY241+道姓班!XY191+中野班!XY129)</f>
        <v>0</v>
      </c>
      <c r="XZ250" s="693">
        <f>SUM(XZ241+道姓班!XZ191+中野班!XZ129)</f>
        <v>53</v>
      </c>
      <c r="YA250" s="697">
        <f>SUM(YA241+道姓班!YA191+中野班!YA129)</f>
        <v>0</v>
      </c>
      <c r="YB250" s="693">
        <f>SUM(YB241+道姓班!YB191+中野班!YB129)</f>
        <v>66</v>
      </c>
      <c r="YC250" s="693">
        <f>SUM(YC241+道姓班!YC191+中野班!YC129)</f>
        <v>98</v>
      </c>
      <c r="YD250" s="693">
        <f>SUM(YD241+道姓班!YD191+中野班!YD129)</f>
        <v>44</v>
      </c>
      <c r="YE250" s="697">
        <f>SUM(YE241+道姓班!YE191+中野班!YE129)</f>
        <v>0</v>
      </c>
      <c r="YF250" s="697">
        <f>SUM(YF241+道姓班!YF191+中野班!YF129)</f>
        <v>0</v>
      </c>
      <c r="YG250" s="693">
        <f>SUM(YG241+道姓班!YG191+中野班!YG129)</f>
        <v>41</v>
      </c>
      <c r="YH250" s="693">
        <f>SUM(YH241+道姓班!YH191+中野班!YH129)</f>
        <v>44</v>
      </c>
      <c r="YI250" s="693">
        <f>SUM(YI241+道姓班!YI191+中野班!YI129)</f>
        <v>40</v>
      </c>
      <c r="YJ250" s="693">
        <f>SUM(YJ241+道姓班!YJ191+中野班!YJ129)</f>
        <v>34</v>
      </c>
      <c r="YK250" s="693">
        <f>SUM(YK241+道姓班!YK191+中野班!YK129)</f>
        <v>36</v>
      </c>
      <c r="YL250" s="693">
        <f>SUM(YL241+道姓班!YL191+中野班!YL129)</f>
        <v>61</v>
      </c>
      <c r="YM250" s="697">
        <f>SUM(YM241+道姓班!YM191+中野班!YM129)</f>
        <v>0</v>
      </c>
      <c r="YN250" s="693">
        <f>SUM(YN241+道姓班!YN191+中野班!YN129)</f>
        <v>85</v>
      </c>
      <c r="YO250" s="693">
        <f>SUM(YO241+道姓班!YO191+中野班!YO129)</f>
        <v>67</v>
      </c>
      <c r="YP250" s="693">
        <f>SUM(YP241+道姓班!YP191+中野班!YP129)</f>
        <v>46</v>
      </c>
      <c r="YQ250" s="693">
        <f>SUM(YQ241+道姓班!YQ191+中野班!YQ129)</f>
        <v>68</v>
      </c>
      <c r="YR250" s="693">
        <f>SUM(YR241+道姓班!YR191+中野班!YR129)</f>
        <v>37</v>
      </c>
      <c r="YS250" s="697">
        <f>SUM(YS241+道姓班!YS191+中野班!YS129)</f>
        <v>0</v>
      </c>
      <c r="YT250" s="697">
        <f>SUM(YT241+道姓班!YT191+中野班!YT129)</f>
        <v>0</v>
      </c>
      <c r="YU250" s="697">
        <f>SUM(YU241+道姓班!YU191+中野班!YU129)</f>
        <v>0</v>
      </c>
      <c r="YV250" s="693">
        <f>SUM(YV241+道姓班!YV191+中野班!YV129)</f>
        <v>66</v>
      </c>
      <c r="YW250" s="693">
        <f>SUM(YW241+道姓班!YW191+中野班!YW129)</f>
        <v>69</v>
      </c>
      <c r="YX250" s="693">
        <f>SUM(YX241+道姓班!YX191+中野班!YX129)</f>
        <v>73</v>
      </c>
      <c r="YY250" s="693">
        <f>SUM(YY241+道姓班!YY191+中野班!YY129)</f>
        <v>50</v>
      </c>
      <c r="YZ250" s="697">
        <f>SUM(YZ241+道姓班!YZ191+中野班!YZ129)</f>
        <v>0</v>
      </c>
      <c r="ZA250" s="697">
        <f>SUM(ZA241+道姓班!ZA191+中野班!ZA129)</f>
        <v>0</v>
      </c>
      <c r="ZB250" s="693">
        <f>SUM(ZB241+道姓班!ZB191+中野班!ZB129)</f>
        <v>38</v>
      </c>
      <c r="ZC250" s="693">
        <f>SUM(ZC241+道姓班!ZC191+中野班!ZC129)</f>
        <v>66</v>
      </c>
      <c r="ZD250" s="693">
        <f>SUM(ZD241+道姓班!ZD191+中野班!ZD129)</f>
        <v>59</v>
      </c>
      <c r="ZE250" s="693">
        <f>SUM(ZE241+道姓班!ZE191+中野班!ZE129)</f>
        <v>84</v>
      </c>
      <c r="ZF250" s="693">
        <f>SUM(ZF241+道姓班!ZF191+中野班!ZF129)</f>
        <v>96</v>
      </c>
      <c r="ZG250" s="697">
        <f>SUM(ZG241+道姓班!ZG191+中野班!ZG129)</f>
        <v>0</v>
      </c>
      <c r="ZH250" s="697">
        <f>SUM(ZH241+道姓班!ZH191+中野班!ZH129)</f>
        <v>0</v>
      </c>
      <c r="ZI250" s="693">
        <f>SUM(ZI241+道姓班!ZI191+中野班!ZI129)</f>
        <v>80</v>
      </c>
      <c r="ZJ250" s="693">
        <f>SUM(ZJ241+道姓班!ZJ191+中野班!ZJ129)</f>
        <v>74</v>
      </c>
      <c r="ZK250" s="693">
        <f>SUM(ZK241+道姓班!ZK191+中野班!ZK129)</f>
        <v>57</v>
      </c>
      <c r="ZL250" s="693">
        <f>SUM(ZL241+道姓班!ZL191+中野班!ZL129)</f>
        <v>74</v>
      </c>
      <c r="ZM250" s="693">
        <f>SUM(ZM241+道姓班!ZM191+中野班!ZM129)</f>
        <v>86</v>
      </c>
      <c r="ZN250" s="697">
        <f>SUM(ZN241+道姓班!ZN191+中野班!ZN129)</f>
        <v>0</v>
      </c>
      <c r="ZO250" s="697">
        <f>SUM(ZO241+道姓班!ZO191+中野班!ZO129)</f>
        <v>0</v>
      </c>
      <c r="ZP250" s="697">
        <f>SUM(ZP241+道姓班!ZP191+中野班!ZP129)</f>
        <v>0</v>
      </c>
      <c r="ZQ250" s="693">
        <f>SUM(ZQ241+道姓班!ZQ191+中野班!ZQ129)</f>
        <v>67</v>
      </c>
      <c r="ZR250" s="693">
        <f>SUM(ZR241+道姓班!ZR191+中野班!ZR129)</f>
        <v>55</v>
      </c>
      <c r="ZS250" s="693">
        <f>SUM(ZS241+道姓班!ZS191+中野班!ZS129)</f>
        <v>53</v>
      </c>
      <c r="ZT250" s="693">
        <f>SUM(ZT241+道姓班!ZT191+中野班!ZT129)</f>
        <v>30</v>
      </c>
      <c r="ZU250" s="693">
        <f>SUM(ZU241+道姓班!ZU191+中野班!ZU129)</f>
        <v>7</v>
      </c>
      <c r="ZV250" s="697">
        <f>SUM(ZV241+道姓班!ZV191+中野班!ZV129)</f>
        <v>0</v>
      </c>
      <c r="ZW250" s="693">
        <f>SUM(ZW241+道姓班!ZW191+中野班!ZW129)</f>
        <v>31</v>
      </c>
      <c r="ZX250" s="693">
        <f>SUM(ZX241+道姓班!ZX191+中野班!ZX129)</f>
        <v>38</v>
      </c>
      <c r="ZY250" s="693">
        <f>SUM(ZY241+道姓班!ZY191+中野班!ZY129)</f>
        <v>18</v>
      </c>
      <c r="ZZ250" s="693">
        <f>SUM(ZZ241+道姓班!ZZ191+中野班!ZZ129)</f>
        <v>38</v>
      </c>
      <c r="AAA250" s="693">
        <f>SUM(AAA241+道姓班!AAA191+中野班!AAA129)</f>
        <v>30</v>
      </c>
      <c r="AAB250" s="697">
        <f>SUM(AAB241+道姓班!AAB191+中野班!AAB129)</f>
        <v>0</v>
      </c>
      <c r="AAC250" s="697">
        <f>SUM(AAC241+道姓班!AAC191+中野班!AAC129)</f>
        <v>0</v>
      </c>
      <c r="AAD250" s="693">
        <f>SUM(AAD241+道姓班!AAD191+中野班!AAD129)</f>
        <v>32</v>
      </c>
      <c r="AAE250" s="693">
        <f>SUM(AAE241+道姓班!AAE191+中野班!AAE129)</f>
        <v>18</v>
      </c>
      <c r="AAF250" s="693">
        <f>SUM(AAF241+道姓班!AAF191+中野班!AAF129)</f>
        <v>38</v>
      </c>
      <c r="AAG250" s="693">
        <f>SUM(AAG241+道姓班!AAG191+中野班!AAG129)</f>
        <v>28</v>
      </c>
      <c r="AAH250" s="693">
        <f>SUM(AAH241+道姓班!AAH191+中野班!AAH129)</f>
        <v>21</v>
      </c>
      <c r="AAI250" s="697">
        <f>SUM(AAI241+道姓班!AAI191+中野班!AAI129)</f>
        <v>0</v>
      </c>
      <c r="AAJ250" s="697">
        <f>SUM(AAJ241+道姓班!AAJ191+中野班!AAJ129)</f>
        <v>0</v>
      </c>
      <c r="AAK250" s="697">
        <f>SUM(AAK241+道姓班!AAK191+中野班!AAK129)</f>
        <v>0</v>
      </c>
      <c r="AAL250" s="693">
        <f>SUM(AAL241+道姓班!AAL191+中野班!AAL129)</f>
        <v>21</v>
      </c>
      <c r="AAM250" s="693">
        <f>SUM(AAM241+道姓班!AAM191+中野班!AAM129)</f>
        <v>31</v>
      </c>
      <c r="AAN250" s="693">
        <f>SUM(AAN241+道姓班!AAN191+中野班!AAN129)</f>
        <v>33</v>
      </c>
      <c r="AAO250" s="693">
        <f>SUM(AAO241+道姓班!AAO191+中野班!AAO129)</f>
        <v>29</v>
      </c>
      <c r="AAP250" s="693">
        <f>SUM(AAP241+道姓班!AAP191+中野班!AAP129)</f>
        <v>12</v>
      </c>
      <c r="AAQ250" s="697">
        <f>SUM(AAQ241+道姓班!AAQ191+中野班!AAQ129)</f>
        <v>0</v>
      </c>
      <c r="AAR250" s="693">
        <f>SUM(AAR241+道姓班!AAR191+中野班!AAR129)</f>
        <v>21</v>
      </c>
      <c r="AAS250" s="693">
        <f>SUM(AAS241+道姓班!AAS191+中野班!AAS129)</f>
        <v>50</v>
      </c>
      <c r="AAT250" s="693">
        <f>SUM(AAT241+道姓班!AAT191+中野班!AAT129)</f>
        <v>32</v>
      </c>
      <c r="AAU250" s="693">
        <f>SUM(AAU241+道姓班!AAU191+中野班!AAU129)</f>
        <v>27</v>
      </c>
      <c r="AAV250" s="693">
        <f>SUM(AAV241+道姓班!AAV191+中野班!AAV129)</f>
        <v>34</v>
      </c>
      <c r="AAW250" s="693">
        <f>SUM(AAW241+道姓班!AAW191+中野班!AAW129)</f>
        <v>30</v>
      </c>
      <c r="AAX250" s="697">
        <f>SUM(AAX241+道姓班!AAX191+中野班!AAX129)</f>
        <v>0</v>
      </c>
      <c r="AAY250" s="693">
        <f>SUM(AAY241+道姓班!AAY191+中野班!AAY129)</f>
        <v>44</v>
      </c>
      <c r="AAZ250" s="693">
        <f>SUM(AAZ241+道姓班!AAZ191+中野班!AAZ129)</f>
        <v>31</v>
      </c>
      <c r="ABA250" s="693">
        <f>SUM(ABA241+道姓班!ABA191+中野班!ABA129)</f>
        <v>34</v>
      </c>
      <c r="ABB250" s="693">
        <f>SUM(ABB241+道姓班!ABB191+中野班!ABB129)</f>
        <v>32</v>
      </c>
      <c r="ABC250" s="693">
        <f>SUM(ABC241+道姓班!ABC191+中野班!ABC129)</f>
        <v>67</v>
      </c>
      <c r="ABD250" s="697">
        <f>SUM(ABD241+道姓班!ABD191+中野班!ABD129)</f>
        <v>2</v>
      </c>
      <c r="ABE250" s="697">
        <f>SUM(ABE241+道姓班!ABE191+中野班!ABE129)</f>
        <v>0</v>
      </c>
      <c r="ABF250" s="693">
        <f>SUM(ABF241+道姓班!ABF191+中野班!ABF129)</f>
        <v>40</v>
      </c>
      <c r="ABG250" s="693">
        <f>SUM(ABG241+道姓班!ABG191+中野班!ABG129)</f>
        <v>57</v>
      </c>
      <c r="ABH250" s="693">
        <f>SUM(ABH241+道姓班!ABH191+中野班!ABH129)</f>
        <v>47</v>
      </c>
      <c r="ABI250" s="693">
        <f>SUM(ABI241+道姓班!ABI191+中野班!ABI129)</f>
        <v>73</v>
      </c>
      <c r="ABJ250" s="693">
        <f>SUM(ABJ241+道姓班!ABJ191+中野班!ABJ129)</f>
        <v>68</v>
      </c>
      <c r="ABK250" s="697">
        <f>SUM(ABK241+道姓班!ABK191+中野班!ABK129)</f>
        <v>0</v>
      </c>
      <c r="ABL250" s="697">
        <f>SUM(ABL241+道姓班!ABL191+中野班!ABL129)</f>
        <v>5</v>
      </c>
      <c r="ABM250" s="693">
        <f>SUM(ABM241+道姓班!ABM191+中野班!ABM129)</f>
        <v>60</v>
      </c>
      <c r="ABN250" s="693">
        <f>SUM(ABN241+道姓班!ABN191+中野班!ABN129)</f>
        <v>54</v>
      </c>
      <c r="ABO250" s="693">
        <f>SUM(ABO241+道姓班!ABO191+中野班!ABO129)</f>
        <v>58</v>
      </c>
      <c r="ABP250" s="693">
        <f>SUM(ABP241+道姓班!ABP191+中野班!ABP129)</f>
        <v>65</v>
      </c>
      <c r="ABQ250" s="693">
        <f>SUM(ABQ241+道姓班!ABQ191+中野班!ABQ129)</f>
        <v>42</v>
      </c>
      <c r="ABR250" s="697">
        <f>SUM(ABR241+道姓班!ABR191+中野班!ABR129)</f>
        <v>63</v>
      </c>
      <c r="ABS250" s="697">
        <f>SUM(ABS241+道姓班!ABS191+中野班!ABS129)</f>
        <v>0</v>
      </c>
      <c r="ABT250" s="693">
        <f>SUM(ABT241+道姓班!ABT191+中野班!ABT129)</f>
        <v>127</v>
      </c>
      <c r="ABU250" s="697">
        <f>SUM(ABU241+道姓班!ABU191+中野班!ABU129)</f>
        <v>0</v>
      </c>
      <c r="ABV250" s="697">
        <f>SUM(ABV241+道姓班!ABV191+中野班!ABV129)</f>
        <v>0</v>
      </c>
      <c r="ABW250" s="697">
        <f>SUM(ABW241+道姓班!ABW191+中野班!ABW129)</f>
        <v>0</v>
      </c>
      <c r="ABX250" s="697">
        <f>SUM(ABX241+道姓班!ABX191+中野班!ABX129)</f>
        <v>0</v>
      </c>
      <c r="ABY250" s="697">
        <f>SUM(ABY241+道姓班!ABY191+中野班!ABY129)</f>
        <v>0</v>
      </c>
      <c r="ABZ250" s="697">
        <f>SUM(ABZ241+道姓班!ABZ191+中野班!ABZ129)</f>
        <v>0</v>
      </c>
      <c r="ACA250" s="693">
        <f>SUM(ACA241+道姓班!ACA191+中野班!ACA129)</f>
        <v>83</v>
      </c>
      <c r="ACB250" s="693">
        <f>SUM(ACB241+道姓班!ACB191+中野班!ACB129)</f>
        <v>97</v>
      </c>
      <c r="ACC250" s="693">
        <f>SUM(ACC241+道姓班!ACC191+中野班!ACC129)</f>
        <v>102</v>
      </c>
      <c r="ACD250" s="693">
        <f>SUM(ACD241+道姓班!ACD191+中野班!ACD129)</f>
        <v>72</v>
      </c>
      <c r="ACE250" s="693">
        <f>SUM(ACE241+道姓班!ACE191+中野班!ACE129)</f>
        <v>10</v>
      </c>
      <c r="ACF250" s="693">
        <f>SUM(ACF241+道姓班!ACF191+中野班!ACF129)</f>
        <v>17</v>
      </c>
      <c r="ACG250" s="697">
        <f>SUM(ACG241+道姓班!ACG191+中野班!ACG129)</f>
        <v>0</v>
      </c>
      <c r="ACH250" s="693">
        <f>SUM(ACH241+道姓班!ACH191+中野班!ACH129)</f>
        <v>1</v>
      </c>
      <c r="ACI250" s="693">
        <f>SUM(ACI241+道姓班!ACI191+中野班!ACI129)</f>
        <v>26</v>
      </c>
      <c r="ACJ250" s="693">
        <f>SUM(ACJ241+道姓班!ACJ191+中野班!ACJ129)</f>
        <v>18</v>
      </c>
      <c r="ACK250" s="693">
        <f>SUM(ACK241+道姓班!ACK191+中野班!ACK129)</f>
        <v>22</v>
      </c>
      <c r="ACL250" s="693">
        <f>SUM(ACL241+道姓班!ACL191+中野班!ACL129)</f>
        <v>67</v>
      </c>
      <c r="ACM250" s="693">
        <f>SUM(ACM241+道姓班!ACM191+中野班!ACM129)</f>
        <v>25</v>
      </c>
      <c r="ACN250" s="697">
        <f>SUM(ACN241+道姓班!ACN191+中野班!ACN129)</f>
        <v>0</v>
      </c>
      <c r="ACO250" s="693">
        <f>SUM(ACO241+道姓班!ACO191+中野班!ACO129)</f>
        <v>24</v>
      </c>
      <c r="ACP250" s="693">
        <f>SUM(ACP241+道姓班!ACP191+中野班!ACP129)</f>
        <v>46</v>
      </c>
      <c r="ACQ250" s="693">
        <f>SUM(ACQ241+道姓班!ACQ191+中野班!ACQ129)</f>
        <v>52</v>
      </c>
      <c r="ACR250" s="693">
        <f>SUM(ACR241+道姓班!ACR191+中野班!ACR129)</f>
        <v>29</v>
      </c>
      <c r="ACS250" s="693">
        <f>SUM(ACS241+道姓班!ACS191+中野班!ACS129)</f>
        <v>52</v>
      </c>
      <c r="ACT250" s="697">
        <f>SUM(ACT241+道姓班!ACT191+中野班!ACT129)</f>
        <v>0</v>
      </c>
      <c r="ACU250" s="697">
        <f>SUM(ACU241+道姓班!ACU191+中野班!ACU129)</f>
        <v>0</v>
      </c>
      <c r="ACV250" s="693">
        <f>SUM(ACV241+道姓班!ACV191+中野班!ACV129)</f>
        <v>53</v>
      </c>
      <c r="ACW250" s="693">
        <f>SUM(ACW241+道姓班!ACW191+中野班!ACW129)</f>
        <v>49</v>
      </c>
      <c r="ACX250" s="693">
        <f>SUM(ACX241+道姓班!ACX191+中野班!ACX129)</f>
        <v>48</v>
      </c>
      <c r="ACY250" s="693">
        <f>SUM(ACY241+道姓班!ACY191+中野班!ACY129)</f>
        <v>48</v>
      </c>
      <c r="ACZ250" s="693">
        <f>SUM(ACZ241+道姓班!ACZ191+中野班!ACZ129)</f>
        <v>53</v>
      </c>
      <c r="ADA250" s="697">
        <f>SUM(ADA241+道姓班!ADA191+中野班!ADA129)</f>
        <v>1</v>
      </c>
      <c r="ADB250" s="697">
        <f>SUM(ADB241+道姓班!ADB191+中野班!ADB129)</f>
        <v>0</v>
      </c>
      <c r="ADC250" s="693">
        <f>SUM(ADC241+道姓班!ADC191+中野班!ADC129)</f>
        <v>54</v>
      </c>
      <c r="ADD250" s="693">
        <f>SUM(ADD241+道姓班!ADD191+中野班!ADD129)</f>
        <v>52</v>
      </c>
      <c r="ADE250" s="693">
        <f>SUM(ADE241+道姓班!ADE191+中野班!ADE129)</f>
        <v>74</v>
      </c>
      <c r="ADF250" s="693">
        <f>SUM(ADF241+道姓班!ADF191+中野班!ADF129)</f>
        <v>109</v>
      </c>
      <c r="ADG250" s="693">
        <f>SUM(ADG241+道姓班!ADG191+中野班!ADG129)</f>
        <v>92</v>
      </c>
      <c r="ADH250" s="693">
        <f>SUM(ADH241+道姓班!ADH191+中野班!ADH129)</f>
        <v>49</v>
      </c>
      <c r="ADI250" s="697">
        <f>SUM(ADI241+道姓班!ADI191+中野班!ADI129)</f>
        <v>0</v>
      </c>
      <c r="ADJ250" s="693">
        <f>SUM(ADJ241+道姓班!ADJ191+中野班!ADJ129)</f>
        <v>58</v>
      </c>
      <c r="ADK250" s="697">
        <f>SUM(ADK241+道姓班!ADK191+中野班!ADK129)</f>
        <v>56</v>
      </c>
      <c r="ADL250" s="697">
        <f>SUM(ADL241+道姓班!ADL191+中野班!ADL129)</f>
        <v>0</v>
      </c>
      <c r="ADM250" s="693">
        <f>SUM(ADM241+道姓班!ADM191+中野班!ADM129)</f>
        <v>48</v>
      </c>
      <c r="ADN250" s="693">
        <f>SUM(ADN241+道姓班!ADN191+中野班!ADN129)</f>
        <v>27</v>
      </c>
      <c r="ADO250" s="697">
        <f>SUM(ADO241+道姓班!ADO191+中野班!ADO129)</f>
        <v>0</v>
      </c>
      <c r="ADP250" s="697">
        <f>SUM(ADP241+道姓班!ADP191+中野班!ADP129)</f>
        <v>0</v>
      </c>
      <c r="ADQ250" s="693">
        <f>SUM(ADQ241+道姓班!ADQ191+中野班!ADQ129)</f>
        <v>40</v>
      </c>
      <c r="ADR250" s="693">
        <f>SUM(ADR241+道姓班!ADR191+中野班!ADR129)</f>
        <v>27</v>
      </c>
      <c r="ADS250" s="693">
        <f>SUM(ADS241+道姓班!ADS191+中野班!ADS129)</f>
        <v>41</v>
      </c>
      <c r="ADT250" s="693">
        <f>SUM(ADT241+道姓班!ADT191+中野班!ADT129)</f>
        <v>54</v>
      </c>
      <c r="ADU250" s="693">
        <f>SUM(ADU241+道姓班!ADU191+中野班!ADU129)</f>
        <v>81</v>
      </c>
      <c r="ADV250" s="697">
        <f>SUM(ADV241+道姓班!ADV191+中野班!ADV129)</f>
        <v>1</v>
      </c>
      <c r="ADW250" s="697">
        <f>SUM(ADW241+道姓班!ADW191+中野班!ADW129)</f>
        <v>0</v>
      </c>
      <c r="ADX250" s="697">
        <f>SUM(ADX241+道姓班!ADX191+中野班!ADX129)</f>
        <v>0</v>
      </c>
      <c r="ADY250" s="693">
        <f>SUM(ADY241+道姓班!ADY191+中野班!ADY129)</f>
        <v>59</v>
      </c>
      <c r="ADZ250" s="693">
        <f>SUM(ADZ241+道姓班!ADZ191+中野班!ADZ129)</f>
        <v>107</v>
      </c>
      <c r="AEA250" s="693">
        <f>SUM(AEA241+道姓班!AEA191+中野班!AEA129)</f>
        <v>92</v>
      </c>
      <c r="AEB250" s="693">
        <f>SUM(AEB241+道姓班!AEB191+中野班!AEB129)</f>
        <v>46</v>
      </c>
      <c r="AEC250" s="693">
        <f>SUM(AEC241+道姓班!AEC191+中野班!AEC129)</f>
        <v>48</v>
      </c>
      <c r="AED250" s="697">
        <f>SUM(AED241+道姓班!AED191+中野班!AED129)</f>
        <v>0</v>
      </c>
      <c r="AEE250" s="693">
        <f>SUM(AEE241+道姓班!AEE191+中野班!AEE129)</f>
        <v>55</v>
      </c>
      <c r="AEF250" s="697">
        <f>SUM(AEF241+道姓班!AEF191+中野班!AEF129)</f>
        <v>63</v>
      </c>
      <c r="AEG250" s="693">
        <f>SUM(AEG241+道姓班!AEG191+中野班!AEG129)</f>
        <v>84</v>
      </c>
      <c r="AEH250" s="693">
        <f>SUM(AEH241+道姓班!AEH191+中野班!AEH129)</f>
        <v>78</v>
      </c>
      <c r="AEI250" s="693">
        <f>SUM(AEI241+道姓班!AEI191+中野班!AEI129)</f>
        <v>97</v>
      </c>
      <c r="AEJ250" s="693">
        <f>SUM(AEJ241+道姓班!AEJ191+中野班!AEJ129)</f>
        <v>74</v>
      </c>
      <c r="AEK250" s="697">
        <f>SUM(AEK241+道姓班!AEK191+中野班!AEK129)</f>
        <v>0</v>
      </c>
      <c r="AEL250" s="693">
        <f>SUM(AEL241+道姓班!AEL191+中野班!AEL129)</f>
        <v>81</v>
      </c>
      <c r="AEM250" s="693">
        <f>SUM(AEM241+道姓班!AEM191+中野班!AEM129)</f>
        <v>78</v>
      </c>
      <c r="AEN250" s="693">
        <f>SUM(AEN241+道姓班!AEN191+中野班!AEN129)</f>
        <v>69</v>
      </c>
      <c r="AEO250" s="693">
        <f>SUM(AEO241+道姓班!AEO191+中野班!AEO129)</f>
        <v>74</v>
      </c>
      <c r="AEP250" s="693">
        <f>SUM(AEP241+道姓班!AEP191+中野班!AEP129)</f>
        <v>29</v>
      </c>
      <c r="AEQ250" s="697">
        <f>SUM(AEQ241+道姓班!AEQ191+中野班!AEQ129)</f>
        <v>0</v>
      </c>
      <c r="AER250" s="697">
        <f>SUM(AER241+道姓班!AER191+中野班!AER129)</f>
        <v>0</v>
      </c>
      <c r="AES250" s="693">
        <f>SUM(AES241+道姓班!AES191+中野班!AES129)</f>
        <v>23</v>
      </c>
      <c r="AET250" s="693">
        <f>SUM(AET241+道姓班!AET191+中野班!AET129)</f>
        <v>43</v>
      </c>
      <c r="AEU250" s="693">
        <f>SUM(AEU241+道姓班!AEU191+中野班!AEU129)</f>
        <v>29</v>
      </c>
      <c r="AEV250" s="693">
        <f>SUM(AEV241+道姓班!AEV191+中野班!AEV129)</f>
        <v>40</v>
      </c>
      <c r="AEW250" s="697">
        <f>SUM(AEW241+道姓班!AEW191+中野班!AEW129)</f>
        <v>0</v>
      </c>
      <c r="AEX250" s="693">
        <f>SUM(AEX241+道姓班!AEX191+中野班!AEX129)</f>
        <v>52</v>
      </c>
      <c r="AEY250" s="697">
        <f>SUM(AEY241+道姓班!AEY191+中野班!AEY129)</f>
        <v>0</v>
      </c>
      <c r="AEZ250" s="693">
        <f>SUM(AEZ241+道姓班!AEZ191+中野班!AEZ129)</f>
        <v>43</v>
      </c>
      <c r="AFA250" s="697">
        <f>SUM(AFA241+道姓班!AFA191+中野班!AFA129)</f>
        <v>52</v>
      </c>
      <c r="AFB250" s="693">
        <f>SUM(AFB241+道姓班!AFB191+中野班!AFB129)</f>
        <v>46</v>
      </c>
      <c r="AFC250" s="693">
        <f>SUM(AFC241+道姓班!AFC191+中野班!AFC129)</f>
        <v>71</v>
      </c>
      <c r="AFD250" s="697">
        <f>SUM(AFD241+道姓班!AFD191+中野班!AFD129)</f>
        <v>65</v>
      </c>
      <c r="AFE250" s="693">
        <f>SUM(AFE241+道姓班!AFE191+中野班!AFE129)</f>
        <v>54</v>
      </c>
      <c r="AFF250" s="697">
        <f>SUM(AFF241+道姓班!AFF191+中野班!AFF129)</f>
        <v>0</v>
      </c>
      <c r="AFG250" s="693">
        <f>SUM(AFG241+道姓班!AFG191+中野班!AFG129)</f>
        <v>80</v>
      </c>
      <c r="AFH250" s="693">
        <f>SUM(AFH241+道姓班!AFH191+中野班!AFH129)</f>
        <v>36</v>
      </c>
      <c r="AFI250" s="693">
        <f>SUM(AFI241+道姓班!AFI191+中野班!AFI129)</f>
        <v>31</v>
      </c>
      <c r="AFJ250" s="693">
        <f>SUM(AFJ241+道姓班!AFJ191+中野班!AFJ129)</f>
        <v>37</v>
      </c>
      <c r="AFK250" s="693">
        <f>SUM(AFK241+道姓班!AFK191+中野班!AFK129)</f>
        <v>44</v>
      </c>
      <c r="AFL250" s="697">
        <f>SUM(AFL241+道姓班!AFL191+中野班!AFL129)</f>
        <v>0</v>
      </c>
      <c r="AFM250" s="697">
        <f>SUM(AFM241+道姓班!AFM191+中野班!AFM129)</f>
        <v>0</v>
      </c>
      <c r="AFN250" s="693">
        <f>SUM(AFN241+道姓班!AFN191+中野班!AFN129)</f>
        <v>59</v>
      </c>
      <c r="AFO250" s="693">
        <f>SUM(AFO241+道姓班!AFO191+中野班!AFO129)</f>
        <v>29</v>
      </c>
      <c r="AFP250" s="693">
        <f>SUM(AFP241+道姓班!AFP191+中野班!AFP129)</f>
        <v>37</v>
      </c>
      <c r="AFQ250" s="693">
        <f>SUM(AFQ241+道姓班!AFQ191+中野班!AFQ129)</f>
        <v>52</v>
      </c>
      <c r="AFR250" s="693">
        <f>SUM(AFR241+道姓班!AFR191+中野班!AFR129)</f>
        <v>40</v>
      </c>
      <c r="AFS250" s="697">
        <f>SUM(AFS241+道姓班!AFS191+中野班!AFS129)</f>
        <v>3</v>
      </c>
      <c r="AFT250" s="697">
        <f>SUM(AFT241+道姓班!AFT191+中野班!AFT129)</f>
        <v>0</v>
      </c>
      <c r="AFU250" s="693">
        <f>SUM(AFU241+道姓班!AFU191+中野班!AFU129)</f>
        <v>50</v>
      </c>
      <c r="AFV250" s="693">
        <f>SUM(AFV241+道姓班!AFV191+中野班!AFV129)</f>
        <v>66</v>
      </c>
      <c r="AFW250" s="693">
        <f>SUM(AFW241+道姓班!AFW191+中野班!AFW129)</f>
        <v>82</v>
      </c>
      <c r="AFX250" s="693">
        <f>SUM(AFX241+道姓班!AFX191+中野班!AFX129)</f>
        <v>51</v>
      </c>
      <c r="AFY250" s="693">
        <f>SUM(AFY241+道姓班!AFY191+中野班!AFY129)</f>
        <v>44</v>
      </c>
      <c r="AFZ250" s="697">
        <f>SUM(AFZ241+道姓班!AFZ191+中野班!AFZ129)</f>
        <v>0</v>
      </c>
      <c r="AGA250" s="697">
        <f>SUM(AGA241+道姓班!AGA191+中野班!AGA129)</f>
        <v>0</v>
      </c>
      <c r="AGB250" s="693">
        <f>SUM(AGB241+道姓班!AGB191+中野班!AGB129)</f>
        <v>43</v>
      </c>
      <c r="AGC250" s="693">
        <f>SUM(AGC241+道姓班!AGC191+中野班!AGC129)</f>
        <v>55</v>
      </c>
      <c r="AGD250" s="693">
        <f>SUM(AGD241+道姓班!AGD191+中野班!AGD129)</f>
        <v>46</v>
      </c>
      <c r="AGE250" s="693">
        <f>SUM(AGE241+道姓班!AGE191+中野班!AGE129)</f>
        <v>42</v>
      </c>
      <c r="AGF250" s="693">
        <f>SUM(AGF241+道姓班!AGF191+中野班!AGF129)</f>
        <v>54</v>
      </c>
      <c r="AGG250" s="693">
        <f>SUM(AGG241+道姓班!AGG191+中野班!AGG129)</f>
        <v>36</v>
      </c>
      <c r="AGH250" s="697">
        <f>SUM(AGH241+道姓班!AGH191+中野班!AGH129)</f>
        <v>0</v>
      </c>
      <c r="AGI250" s="693">
        <f>SUM(AGI241+道姓班!AGI191+中野班!AGI129)</f>
        <v>82</v>
      </c>
      <c r="AGJ250" s="693">
        <f>SUM(AGJ241+道姓班!AGJ191+中野班!AGJ129)</f>
        <v>100</v>
      </c>
      <c r="AGK250" s="697">
        <f>SUM(AGK241+道姓班!AGK191+中野班!AGK129)</f>
        <v>0</v>
      </c>
      <c r="AGL250" s="693">
        <f>SUM(AGL241+道姓班!AGL191+中野班!AGL129)</f>
        <v>103</v>
      </c>
      <c r="AGM250" s="693">
        <f>SUM(AGM241+道姓班!AGM191+中野班!AGM129)</f>
        <v>102</v>
      </c>
      <c r="AGN250" s="697">
        <f>SUM(AGN241+道姓班!AGN191+中野班!AGN129)</f>
        <v>0</v>
      </c>
      <c r="AGO250" s="697">
        <f>SUM(AGO241+道姓班!AGO191+中野班!AGO129)</f>
        <v>0</v>
      </c>
      <c r="AGP250" s="697">
        <f>SUM(AGP241+道姓班!AGP191+中野班!AGP129)</f>
        <v>0</v>
      </c>
      <c r="AGQ250" s="697">
        <f>SUM(AGQ241+道姓班!AGQ191+中野班!AGQ129)</f>
        <v>0</v>
      </c>
      <c r="AGR250" s="697">
        <f>SUM(AGR241+道姓班!AGR191+中野班!AGR129)</f>
        <v>0</v>
      </c>
      <c r="AGS250" s="693">
        <f>SUM(AGS241+道姓班!AGS191+中野班!AGS129)</f>
        <v>96</v>
      </c>
      <c r="AGT250" s="693">
        <f>SUM(AGT241+道姓班!AGT191+中野班!AGT129)</f>
        <v>48</v>
      </c>
      <c r="AGU250" s="693">
        <f>SUM(AGU241+道姓班!AGU191+中野班!AGU129)</f>
        <v>68</v>
      </c>
      <c r="AGV250" s="697">
        <f>SUM(AGV241+道姓班!AGV191+中野班!AGV129)</f>
        <v>0</v>
      </c>
      <c r="AGW250" s="693">
        <f>SUM(AGW241+道姓班!AGW191+中野班!AGW129)</f>
        <v>77</v>
      </c>
      <c r="AGX250" s="693">
        <f>SUM(AGX241+道姓班!AGX191+中野班!AGX129)</f>
        <v>53</v>
      </c>
      <c r="AGY250" s="693">
        <f>SUM(AGY241+道姓班!AGY191+中野班!AGY129)</f>
        <v>77</v>
      </c>
      <c r="AGZ250" s="693">
        <f>SUM(AGZ241+道姓班!AGZ191+中野班!AGZ129)</f>
        <v>127</v>
      </c>
      <c r="AHA250" s="693">
        <f>SUM(AHA241+道姓班!AHA191+中野班!AHA129)</f>
        <v>103</v>
      </c>
      <c r="AHB250" s="697">
        <f>SUM(AHB241+道姓班!AHB191+中野班!AHB129)</f>
        <v>57</v>
      </c>
      <c r="AHC250" s="697">
        <f>SUM(AHC241+道姓班!AHC191+中野班!AHC129)</f>
        <v>0</v>
      </c>
      <c r="AHD250" s="693">
        <f>SUM(AHD241+道姓班!AHD191+中野班!AHD129)</f>
        <v>82</v>
      </c>
      <c r="AHE250" s="693">
        <f>SUM(AHE241+道姓班!AHE191+中野班!AHE129)</f>
        <v>76</v>
      </c>
      <c r="AHF250" s="693">
        <f>SUM(AHF241+道姓班!AHF191+中野班!AHF129)</f>
        <v>74</v>
      </c>
      <c r="AHG250" s="693">
        <f>SUM(AHG241+道姓班!AHG191+中野班!AHG129)</f>
        <v>60.5</v>
      </c>
      <c r="AHH250" s="693">
        <f>SUM(AHH241+道姓班!AHH191+中野班!AHH129)</f>
        <v>43</v>
      </c>
      <c r="AHI250" s="697">
        <f>SUM(AHI241+道姓班!AHI191+中野班!AHI129)</f>
        <v>25.5</v>
      </c>
      <c r="AHJ250" s="697">
        <f>SUM(AHJ241+道姓班!AHJ191+中野班!AHJ129)</f>
        <v>0</v>
      </c>
      <c r="AHK250" s="693">
        <f>SUM(AHK241+道姓班!AHK191+中野班!AHK129)</f>
        <v>43.5</v>
      </c>
      <c r="AHL250" s="693">
        <f>SUM(AHL241+道姓班!AHL191+中野班!AHL129)</f>
        <v>52</v>
      </c>
      <c r="AHM250" s="693">
        <f>SUM(AHM241+道姓班!AHM191+中野班!AHM129)</f>
        <v>55.5</v>
      </c>
      <c r="AHN250" s="693">
        <f>SUM(AHN241+道姓班!AHN191+中野班!AHN129)</f>
        <v>19</v>
      </c>
      <c r="AHO250" s="693">
        <f>SUM(AHO241+道姓班!AHO191+中野班!AHO129)</f>
        <v>34</v>
      </c>
      <c r="AHP250" s="697">
        <f>SUM(AHP241+道姓班!AHP191+中野班!AHP129)</f>
        <v>0</v>
      </c>
      <c r="AHQ250" s="697">
        <f>SUM(AHQ241+道姓班!AHQ191+中野班!AHQ129)</f>
        <v>0</v>
      </c>
      <c r="AHR250" s="693">
        <f>SUM(AHR241+道姓班!AHR191+中野班!AHR129)</f>
        <v>40</v>
      </c>
      <c r="AHS250" s="693">
        <f>SUM(AHS241+道姓班!AHS191+中野班!AHS129)</f>
        <v>51</v>
      </c>
      <c r="AHT250" s="693">
        <f>SUM(AHT241+道姓班!AHT191+中野班!AHT129)</f>
        <v>74</v>
      </c>
      <c r="AHU250" s="693">
        <f>SUM(AHU241+道姓班!AHU191+中野班!AHU129)</f>
        <v>43</v>
      </c>
      <c r="AHV250" s="693">
        <f>SUM(AHV241+道姓班!AHV191+中野班!AHV129)</f>
        <v>73</v>
      </c>
      <c r="AHW250" s="697">
        <f>SUM(AHW241+道姓班!AHW191+中野班!AHW129)</f>
        <v>0</v>
      </c>
      <c r="AHX250" s="697">
        <f>SUM(AHX241+道姓班!AHX191+中野班!AHX129)</f>
        <v>0</v>
      </c>
      <c r="AHY250" s="693">
        <f>SUM(AHY241+道姓班!AHY191+中野班!AHY129)</f>
        <v>58</v>
      </c>
      <c r="AHZ250" s="693">
        <f>SUM(AHZ241+道姓班!AHZ191+中野班!AHZ129)</f>
        <v>66.5</v>
      </c>
      <c r="AIA250" s="693">
        <f>SUM(AIA241+道姓班!AIA191+中野班!AIA129)</f>
        <v>35</v>
      </c>
      <c r="AIB250" s="693">
        <f>SUM(AIB241+道姓班!AIB191+中野班!AIB129)</f>
        <v>63</v>
      </c>
      <c r="AIC250" s="693">
        <f>SUM(AIC241+道姓班!AIC191+中野班!AIC129)</f>
        <v>45</v>
      </c>
      <c r="AID250" s="697">
        <f>SUM(AID241+道姓班!AID191+中野班!AID129)</f>
        <v>0</v>
      </c>
      <c r="AIE250" s="697">
        <f>SUM(AIE241+道姓班!AIE191+中野班!AIE129)</f>
        <v>0</v>
      </c>
      <c r="AIF250" s="693">
        <f>SUM(AIF241+道姓班!AIF191+中野班!AIF129)</f>
        <v>6</v>
      </c>
      <c r="AIG250" s="693">
        <f>SUM(AIG241+道姓班!AIG191+中野班!AIG129)</f>
        <v>20</v>
      </c>
      <c r="AIH250" s="693">
        <f>SUM(AIH241+道姓班!AIH191+中野班!AIH129)</f>
        <v>6</v>
      </c>
      <c r="AII250" s="693">
        <f>SUM(AII241+道姓班!AII191+中野班!AII129)</f>
        <v>19</v>
      </c>
      <c r="AIJ250" s="693">
        <f>SUM(AIJ241+道姓班!AIJ191+中野班!AIJ129)</f>
        <v>5</v>
      </c>
      <c r="AIK250" s="697">
        <f>SUM(AIK241+道姓班!AIK191+中野班!AIK129)</f>
        <v>0</v>
      </c>
      <c r="AIL250" s="697">
        <f>SUM(AIL241+道姓班!AIL191+中野班!AIL129)</f>
        <v>0</v>
      </c>
      <c r="AIM250" s="693">
        <f>SUM(AIM241+道姓班!AIM191+中野班!AIM129)</f>
        <v>29</v>
      </c>
      <c r="AIN250" s="693">
        <f>SUM(AIN241+道姓班!AIN191+中野班!AIN129)</f>
        <v>8</v>
      </c>
      <c r="AIO250" s="693">
        <f>SUM(AIO241+道姓班!AIO191+中野班!AIO129)</f>
        <v>29</v>
      </c>
      <c r="AIP250" s="693">
        <f>SUM(AIP241+道姓班!AIP191+中野班!AIP129)</f>
        <v>26</v>
      </c>
      <c r="AIQ250" s="693">
        <f>SUM(AIQ241+道姓班!AIQ191+中野班!AIQ129)</f>
        <v>30</v>
      </c>
      <c r="AIR250" s="697">
        <f>SUM(AIR241+道姓班!AIR191+中野班!AIR129)</f>
        <v>0</v>
      </c>
      <c r="AIS250" s="697">
        <f>SUM(AIS241+道姓班!AIS191+中野班!AIS129)</f>
        <v>0</v>
      </c>
      <c r="AIT250" s="693">
        <f>SUM(AIT241+道姓班!AIT191+中野班!AIT129)</f>
        <v>57</v>
      </c>
      <c r="AIU250" s="693">
        <f>SUM(AIU241+道姓班!AIU191+中野班!AIU129)</f>
        <v>41</v>
      </c>
      <c r="AIV250" s="693">
        <f>SUM(AIV241+道姓班!AIV191+中野班!AIV129)</f>
        <v>0</v>
      </c>
      <c r="AIW250" s="699">
        <f>SUM(AIW241+道姓班!AIW191+中野班!AIW129)</f>
        <v>0</v>
      </c>
      <c r="AIX250" s="697">
        <f>SUM(AIX241+道姓班!AIX191+中野班!AIX129)</f>
        <v>0</v>
      </c>
      <c r="AIY250" s="697">
        <f>SUM(AIY241+道姓班!AIY191+中野班!AIY129)</f>
        <v>0</v>
      </c>
      <c r="AIZ250" s="697">
        <f>SUM(AIZ241+道姓班!AIZ191+中野班!AIZ129)</f>
        <v>0</v>
      </c>
      <c r="AJA250" s="697">
        <f>SUM(AJA241+道姓班!AJA191+中野班!AJA129)</f>
        <v>0</v>
      </c>
      <c r="AJB250" s="697">
        <f>SUM(AJB241+道姓班!AJB191+中野班!AJB129)</f>
        <v>0</v>
      </c>
      <c r="AJC250" s="697">
        <f>SUM(AJC241+道姓班!AJC191+中野班!AJC129)</f>
        <v>0</v>
      </c>
      <c r="AJD250" s="697">
        <f>SUM(AJD241+道姓班!AJD191+中野班!AJD129)</f>
        <v>0</v>
      </c>
      <c r="AJE250" s="697">
        <f>SUM(AJE241+道姓班!AJE191+中野班!AJE129)</f>
        <v>0</v>
      </c>
      <c r="AJF250" s="697">
        <f>SUM(AJF241+道姓班!AJF191+中野班!AJF129)</f>
        <v>0</v>
      </c>
      <c r="AJG250" s="697">
        <f>SUM(AJG241+道姓班!AJG191+中野班!AJG129)</f>
        <v>0</v>
      </c>
      <c r="AJH250" s="697">
        <f>SUM(AJH241+道姓班!AJH191+中野班!AJH129)</f>
        <v>0</v>
      </c>
      <c r="AJI250" s="697">
        <f>SUM(AJI241+道姓班!AJI191+中野班!AJI129)</f>
        <v>0</v>
      </c>
      <c r="AJJ250" s="697">
        <f>SUM(AJJ241+道姓班!AJJ191+中野班!AJJ129)</f>
        <v>0</v>
      </c>
      <c r="AJK250" s="697">
        <f>SUM(AJK241+道姓班!AJK191+中野班!AJK129)</f>
        <v>0</v>
      </c>
      <c r="AJL250" s="697">
        <f>SUM(AJL241+道姓班!AJL191+中野班!AJL129)</f>
        <v>0</v>
      </c>
      <c r="AJM250" s="697">
        <f>SUM(AJM241+道姓班!AJM191+中野班!AJM129)</f>
        <v>0</v>
      </c>
      <c r="AJN250" s="697">
        <f>SUM(AJN241+道姓班!AJN191+中野班!AJN129)</f>
        <v>0</v>
      </c>
      <c r="AJO250" s="697">
        <f>SUM(AJO241+道姓班!AJO191+中野班!AJO129)</f>
        <v>0</v>
      </c>
      <c r="AJP250" s="697">
        <f>SUM(AJP241+道姓班!AJP191+中野班!AJP129)</f>
        <v>0</v>
      </c>
      <c r="AJQ250" s="697">
        <f>SUM(AJQ241+道姓班!AJQ191+中野班!AJQ129)</f>
        <v>0</v>
      </c>
      <c r="AJR250" s="697">
        <f>SUM(AJR241+道姓班!AJR191+中野班!AJR129)</f>
        <v>0</v>
      </c>
      <c r="AJS250" s="697">
        <f>SUM(AJS241+道姓班!AJS191+中野班!AJS129)</f>
        <v>0</v>
      </c>
      <c r="AJT250" s="697">
        <f>SUM(AJT241+道姓班!AJT191+中野班!AJT129)</f>
        <v>0</v>
      </c>
      <c r="AJU250" s="697">
        <f>SUM(AJU241+道姓班!AJU191+中野班!AJU129)</f>
        <v>0</v>
      </c>
      <c r="AJV250" s="697">
        <f>SUM(AJV241+道姓班!AJV191+中野班!AJV129)</f>
        <v>0</v>
      </c>
      <c r="AJW250" s="697">
        <f>SUM(AJW241+道姓班!AJW191+中野班!AJW129)</f>
        <v>0</v>
      </c>
      <c r="AJX250" s="697">
        <f>SUM(AJX241+道姓班!AJX191+中野班!AJX129)</f>
        <v>0</v>
      </c>
      <c r="AJY250" s="697">
        <f>SUM(AJY241+道姓班!AJY191+中野班!AJY129)</f>
        <v>0</v>
      </c>
      <c r="AJZ250" s="697">
        <f>SUM(AJZ241+道姓班!AJZ191+中野班!AJZ129)</f>
        <v>0</v>
      </c>
      <c r="AKA250" s="697">
        <f>SUM(AKA241+道姓班!AKA191+中野班!AKA129)</f>
        <v>0</v>
      </c>
      <c r="AKB250" s="697">
        <f>SUM(AKB241+道姓班!AKB191+中野班!AKB129)</f>
        <v>0</v>
      </c>
      <c r="AKC250" s="697">
        <f>SUM(AKC241+道姓班!AKC191+中野班!AKC129)</f>
        <v>0</v>
      </c>
      <c r="AKD250" s="697">
        <f>SUM(AKD241+道姓班!AKD191+中野班!AKD129)</f>
        <v>0</v>
      </c>
      <c r="AKE250" s="697">
        <f>SUM(AKE241+道姓班!AKE191+中野班!AKE129)</f>
        <v>0</v>
      </c>
      <c r="AKF250" s="697">
        <f>SUM(AKF241+道姓班!AKF191+中野班!AKF129)</f>
        <v>0</v>
      </c>
      <c r="AKG250" s="697">
        <f>SUM(AKG241+道姓班!AKG191+中野班!AKG129)</f>
        <v>0</v>
      </c>
      <c r="AKH250" s="697">
        <f>SUM(AKH241+道姓班!AKH191+中野班!AKH129)</f>
        <v>0</v>
      </c>
      <c r="AKI250" s="697">
        <f>SUM(AKI241+道姓班!AKI191+中野班!AKI129)</f>
        <v>0</v>
      </c>
      <c r="AKJ250" s="697">
        <f>SUM(AKJ241+道姓班!AKJ191+中野班!AKJ129)</f>
        <v>0</v>
      </c>
      <c r="AKK250" s="697">
        <f>SUM(AKK241+道姓班!AKK191+中野班!AKK129)</f>
        <v>0</v>
      </c>
      <c r="AKL250" s="697">
        <f>SUM(AKL241+道姓班!AKL191+中野班!AKL129)</f>
        <v>0</v>
      </c>
      <c r="AKM250" s="697">
        <f>SUM(AKM241+道姓班!AKM191+中野班!AKM129)</f>
        <v>0</v>
      </c>
      <c r="AKN250" s="697">
        <f>SUM(AKN241+道姓班!AKN191+中野班!AKN129)</f>
        <v>0</v>
      </c>
      <c r="AKO250" s="697">
        <f>SUM(AKO241+道姓班!AKO191+中野班!AKO129)</f>
        <v>0</v>
      </c>
      <c r="AKP250" s="697">
        <f>SUM(AKP241+道姓班!AKP191+中野班!AKP129)</f>
        <v>0</v>
      </c>
      <c r="AKQ250" s="697">
        <f>SUM(AKQ241+道姓班!AKQ191+中野班!AKQ129)</f>
        <v>0</v>
      </c>
      <c r="AKR250" s="697">
        <f>SUM(AKR241+道姓班!AKR191+中野班!AKR129)</f>
        <v>0</v>
      </c>
      <c r="AKS250" s="697">
        <f>SUM(AKS241+道姓班!AKS191+中野班!AKS129)</f>
        <v>0</v>
      </c>
      <c r="AKT250" s="697">
        <f>SUM(AKT241+道姓班!AKT191+中野班!AKT129)</f>
        <v>0</v>
      </c>
      <c r="AKU250" s="697">
        <f>SUM(AKU241+道姓班!AKU191+中野班!AKU129)</f>
        <v>0</v>
      </c>
      <c r="AKV250" s="697">
        <f>SUM(AKV241+道姓班!AKV191+中野班!AKV129)</f>
        <v>0</v>
      </c>
      <c r="AKW250" s="697">
        <f>SUM(AKW241+道姓班!AKW191+中野班!AKW129)</f>
        <v>0</v>
      </c>
      <c r="AKX250" s="697">
        <f>SUM(AKX241+道姓班!AKX191+中野班!AKX129)</f>
        <v>0</v>
      </c>
      <c r="AKY250" s="697">
        <f>SUM(AKY241+道姓班!AKY191+中野班!AKY129)</f>
        <v>0</v>
      </c>
      <c r="AKZ250" s="697">
        <f>SUM(AKZ241+道姓班!AKZ191+中野班!AKZ129)</f>
        <v>0</v>
      </c>
      <c r="ALA250" s="697">
        <f>SUM(ALA241+道姓班!ALA191+中野班!ALA129)</f>
        <v>0</v>
      </c>
      <c r="ALB250" s="697">
        <f>SUM(ALB241+道姓班!ALB191+中野班!ALB129)</f>
        <v>0</v>
      </c>
      <c r="ALC250" s="697">
        <f>SUM(ALC241+道姓班!ALC191+中野班!ALC129)</f>
        <v>0</v>
      </c>
      <c r="ALD250" s="697">
        <f>SUM(ALD241+道姓班!ALD191+中野班!ALD129)</f>
        <v>0</v>
      </c>
      <c r="ALE250" s="697">
        <f>SUM(ALE241+道姓班!ALE191+中野班!ALE129)</f>
        <v>0</v>
      </c>
      <c r="ALF250" s="697">
        <f>SUM(ALF241+道姓班!ALF191+中野班!ALF129)</f>
        <v>0</v>
      </c>
      <c r="ALG250" s="697">
        <f>SUM(ALG241+道姓班!ALG191+中野班!ALG129)</f>
        <v>0</v>
      </c>
      <c r="ALH250" s="697">
        <f>SUM(ALH241+道姓班!ALH191+中野班!ALH129)</f>
        <v>0</v>
      </c>
      <c r="ALI250" s="697">
        <f>SUM(ALI241+道姓班!ALI191+中野班!ALI129)</f>
        <v>0</v>
      </c>
      <c r="ALJ250" s="697">
        <f>SUM(ALJ241+道姓班!ALJ191+中野班!ALJ129)</f>
        <v>0</v>
      </c>
      <c r="ALK250" s="697">
        <f>SUM(ALK241+道姓班!ALK191+中野班!ALK129)</f>
        <v>0</v>
      </c>
      <c r="ALL250" s="697">
        <f>SUM(ALL241+道姓班!ALL191+中野班!ALL129)</f>
        <v>0</v>
      </c>
      <c r="ALM250" s="697">
        <f>SUM(ALM241+道姓班!ALM191+中野班!ALM129)</f>
        <v>0</v>
      </c>
      <c r="ALN250" s="697">
        <f>SUM(ALN241+道姓班!ALN191+中野班!ALN129)</f>
        <v>0</v>
      </c>
      <c r="ALO250" s="697">
        <f>SUM(ALO241+道姓班!ALO191+中野班!ALO129)</f>
        <v>0</v>
      </c>
      <c r="ALP250" s="697">
        <f>SUM(ALP241+道姓班!ALP191+中野班!ALP129)</f>
        <v>0</v>
      </c>
      <c r="ALQ250" s="697">
        <f>SUM(ALQ241+道姓班!ALQ191+中野班!ALQ129)</f>
        <v>0</v>
      </c>
      <c r="ALR250" s="697">
        <f>SUM(ALR241+道姓班!ALR191+中野班!ALR129)</f>
        <v>0</v>
      </c>
      <c r="ALS250" s="697">
        <f>SUM(ALS241+道姓班!ALS191+中野班!ALS129)</f>
        <v>0</v>
      </c>
      <c r="ALT250" s="697">
        <f>SUM(ALT241+道姓班!ALT191+中野班!ALT129)</f>
        <v>0</v>
      </c>
      <c r="ALU250" s="697">
        <f>SUM(ALU241+道姓班!ALU191+中野班!ALU129)</f>
        <v>0</v>
      </c>
      <c r="ALV250" s="697">
        <f>SUM(ALV241+道姓班!ALV191+中野班!ALV129)</f>
        <v>0</v>
      </c>
      <c r="ALW250" s="697">
        <f>SUM(ALW241+道姓班!ALW191+中野班!ALW129)</f>
        <v>0</v>
      </c>
      <c r="ALX250" s="697">
        <f>SUM(ALX241+道姓班!ALX191+中野班!ALX129)</f>
        <v>0</v>
      </c>
      <c r="ALY250" s="697">
        <f>SUM(ALY241+道姓班!ALY191+中野班!ALY129)</f>
        <v>0</v>
      </c>
      <c r="ALZ250" s="697">
        <f>SUM(ALZ241+道姓班!ALZ191+中野班!ALZ129)</f>
        <v>0</v>
      </c>
      <c r="AMA250" s="697">
        <f>SUM(AMA241+道姓班!AMA191+中野班!AMA129)</f>
        <v>0</v>
      </c>
      <c r="AMB250" s="697">
        <f>SUM(AMB241+道姓班!AMB191+中野班!AMB129)</f>
        <v>0</v>
      </c>
      <c r="AMC250" s="697">
        <f>SUM(AMC241+道姓班!AMC191+中野班!AMC129)</f>
        <v>0</v>
      </c>
      <c r="AMD250" s="697">
        <f>SUM(AMD241+道姓班!AMD191+中野班!AMD129)</f>
        <v>0</v>
      </c>
      <c r="AME250" s="697">
        <f>SUM(AME241+道姓班!AME191+中野班!AME129)</f>
        <v>0</v>
      </c>
      <c r="AMF250" s="697">
        <f>SUM(AMF241+道姓班!AMF191+中野班!AMF129)</f>
        <v>0</v>
      </c>
      <c r="AMG250" s="697">
        <f>SUM(AMG241+道姓班!AMG191+中野班!AMG129)</f>
        <v>0</v>
      </c>
      <c r="AMH250" s="697">
        <f>SUM(AMH241+道姓班!AMH191+中野班!AMH129)</f>
        <v>0</v>
      </c>
      <c r="AMI250" s="697">
        <f>SUM(AMI241+道姓班!AMI191+中野班!AMI129)</f>
        <v>0</v>
      </c>
      <c r="AMJ250" s="697">
        <f>SUM(AMJ241+道姓班!AMJ191+中野班!AMJ129)</f>
        <v>0</v>
      </c>
      <c r="AMK250" s="697">
        <f>SUM(AMK241+道姓班!AMK191+中野班!AMK129)</f>
        <v>0</v>
      </c>
      <c r="AML250" s="697">
        <f>SUM(AML241+道姓班!AML191+中野班!AML129)</f>
        <v>0</v>
      </c>
      <c r="AMM250" s="697">
        <f>SUM(AMM241+道姓班!AMM191+中野班!AMM129)</f>
        <v>0</v>
      </c>
      <c r="AMN250" s="697">
        <f>SUM(AMN241+道姓班!AMN191+中野班!AMN129)</f>
        <v>0</v>
      </c>
      <c r="AMO250" s="697">
        <f>SUM(AMO241+道姓班!AMO191+中野班!AMO129)</f>
        <v>0</v>
      </c>
      <c r="AMP250" s="697">
        <f>SUM(AMP241+道姓班!AMP191+中野班!AMP129)</f>
        <v>0</v>
      </c>
      <c r="AMQ250" s="697">
        <f>SUM(AMQ241+道姓班!AMQ191+中野班!AMQ129)</f>
        <v>0</v>
      </c>
      <c r="AMR250" s="697">
        <f>SUM(AMR241+道姓班!AMR191+中野班!AMR129)</f>
        <v>0</v>
      </c>
      <c r="AMS250" s="697">
        <f>SUM(AMS241+道姓班!AMS191+中野班!AMS129)</f>
        <v>0</v>
      </c>
      <c r="AMT250" s="697">
        <f>SUM(AMT241+道姓班!AMT191+中野班!AMT129)</f>
        <v>0</v>
      </c>
      <c r="AMU250" s="697">
        <f>SUM(AMU241+道姓班!AMU191+中野班!AMU129)</f>
        <v>0</v>
      </c>
      <c r="AMV250" s="697">
        <f>SUM(AMV241+道姓班!AMV191+中野班!AMV129)</f>
        <v>0</v>
      </c>
      <c r="AMW250" s="697">
        <f>SUM(AMW241+道姓班!AMW191+中野班!AMW129)</f>
        <v>0</v>
      </c>
      <c r="AMX250" s="697">
        <f>SUM(AMX241+道姓班!AMX191+中野班!AMX129)</f>
        <v>0</v>
      </c>
      <c r="AMY250" s="697">
        <f>SUM(AMY241+道姓班!AMY191+中野班!AMY129)</f>
        <v>0</v>
      </c>
      <c r="AMZ250" s="697">
        <f>SUM(AMZ241+道姓班!AMZ191+中野班!AMZ129)</f>
        <v>0</v>
      </c>
      <c r="ANA250" s="697">
        <f>SUM(ANA241+道姓班!ANA191+中野班!ANA129)</f>
        <v>0</v>
      </c>
      <c r="ANB250" s="697">
        <f>SUM(ANB241+道姓班!ANB191+中野班!ANB129)</f>
        <v>0</v>
      </c>
      <c r="ANC250" s="697">
        <f>SUM(ANC241+道姓班!ANC191+中野班!ANC129)</f>
        <v>0</v>
      </c>
      <c r="AND250" s="697">
        <f>SUM(AND241+道姓班!AND191+中野班!AND129)</f>
        <v>0</v>
      </c>
      <c r="ANE250" s="697">
        <f>SUM(ANE241+道姓班!ANE191+中野班!ANE129)</f>
        <v>0</v>
      </c>
      <c r="ANF250" s="697">
        <f>SUM(ANF241+道姓班!ANF191+中野班!ANF129)</f>
        <v>0</v>
      </c>
      <c r="ANG250" s="697">
        <f>SUM(ANG241+道姓班!ANG191+中野班!ANG129)</f>
        <v>0</v>
      </c>
      <c r="ANH250" s="697">
        <f>SUM(ANH241+道姓班!ANH191+中野班!ANH129)</f>
        <v>0</v>
      </c>
      <c r="ANI250" s="697">
        <f>SUM(ANI241+道姓班!ANI191+中野班!ANI129)</f>
        <v>0</v>
      </c>
      <c r="ANJ250" s="697">
        <f>SUM(ANJ241+道姓班!ANJ191+中野班!ANJ129)</f>
        <v>0</v>
      </c>
      <c r="ANK250" s="697">
        <f>SUM(ANK241+道姓班!ANK191+中野班!ANK129)</f>
        <v>0</v>
      </c>
      <c r="ANL250" s="697">
        <f>SUM(ANL241+道姓班!ANL191+中野班!ANL129)</f>
        <v>0</v>
      </c>
      <c r="ANM250" s="697">
        <f>SUM(ANM241+道姓班!ANM191+中野班!ANM129)</f>
        <v>0</v>
      </c>
      <c r="ANN250" s="697">
        <f>SUM(ANN241+道姓班!ANN191+中野班!ANN129)</f>
        <v>0</v>
      </c>
      <c r="ANO250" s="697">
        <f>SUM(ANO241+道姓班!ANO191+中野班!ANO129)</f>
        <v>0</v>
      </c>
      <c r="ANP250" s="697">
        <f>SUM(ANP241+道姓班!ANP191+中野班!ANP129)</f>
        <v>0</v>
      </c>
      <c r="ANQ250" s="697">
        <f>SUM(ANQ241+道姓班!ANQ191+中野班!ANQ129)</f>
        <v>0</v>
      </c>
      <c r="ANR250" s="697">
        <f>SUM(ANR241+道姓班!ANR191+中野班!ANR129)</f>
        <v>0</v>
      </c>
      <c r="ANS250" s="697">
        <f>SUM(ANS241+道姓班!ANS191+中野班!ANS129)</f>
        <v>0</v>
      </c>
      <c r="ANT250" s="697">
        <f>SUM(ANT241+道姓班!ANT191+中野班!ANT129)</f>
        <v>0</v>
      </c>
      <c r="ANU250" s="697">
        <f>SUM(ANU241+道姓班!ANU191+中野班!ANU129)</f>
        <v>0</v>
      </c>
      <c r="ANV250" s="697">
        <f>SUM(ANV241+道姓班!ANV191+中野班!ANV129)</f>
        <v>0</v>
      </c>
      <c r="ANW250" s="697">
        <f>SUM(ANW241+道姓班!ANW191+中野班!ANW129)</f>
        <v>0</v>
      </c>
      <c r="ANX250" s="697">
        <f>SUM(ANX241+道姓班!ANX191+中野班!ANX129)</f>
        <v>0</v>
      </c>
      <c r="ANY250" s="697">
        <f>SUM(ANY241+道姓班!ANY191+中野班!ANY129)</f>
        <v>0</v>
      </c>
      <c r="ANZ250" s="697">
        <f>SUM(ANZ241+道姓班!ANZ191+中野班!ANZ129)</f>
        <v>0</v>
      </c>
      <c r="AOA250" s="697">
        <f>SUM(AOA241+道姓班!AOA191+中野班!AOA129)</f>
        <v>0</v>
      </c>
      <c r="AOB250" s="697">
        <f>SUM(AOB241+道姓班!AOB191+中野班!AOB129)</f>
        <v>0</v>
      </c>
      <c r="AOC250" s="697">
        <f>SUM(AOC241+道姓班!AOC191+中野班!AOC129)</f>
        <v>0</v>
      </c>
      <c r="AOD250" s="697">
        <f>SUM(AOD241+道姓班!AOD191+中野班!AOD129)</f>
        <v>0</v>
      </c>
      <c r="AOE250" s="697">
        <f>SUM(AOE241+道姓班!AOE191+中野班!AOE129)</f>
        <v>0</v>
      </c>
      <c r="AOF250" s="697">
        <f>SUM(AOF241+道姓班!AOF191+中野班!AOF129)</f>
        <v>0</v>
      </c>
      <c r="AOG250" s="697">
        <f>SUM(AOG241+道姓班!AOG191+中野班!AOG129)</f>
        <v>0</v>
      </c>
      <c r="AOH250" s="697">
        <f>SUM(AOH241+道姓班!AOH191+中野班!AOH129)</f>
        <v>0</v>
      </c>
      <c r="AOI250" s="697">
        <f>SUM(AOI241+道姓班!AOI191+中野班!AOI129)</f>
        <v>0</v>
      </c>
      <c r="AOJ250" s="697">
        <f>SUM(AOJ241+道姓班!AOJ191+中野班!AOJ129)</f>
        <v>0</v>
      </c>
      <c r="AOK250" s="697">
        <f>SUM(AOK241+道姓班!AOK191+中野班!AOK129)</f>
        <v>0</v>
      </c>
      <c r="AOL250" s="697">
        <f>SUM(AOL241+道姓班!AOL191+中野班!AOL129)</f>
        <v>0</v>
      </c>
      <c r="AOM250" s="697">
        <f>SUM(AOM241+道姓班!AOM191+中野班!AOM129)</f>
        <v>0</v>
      </c>
      <c r="AON250" s="697">
        <f>SUM(AON241+道姓班!AON191+中野班!AON129)</f>
        <v>0</v>
      </c>
      <c r="AOO250" s="697">
        <f>SUM(AOO241+道姓班!AOO191+中野班!AOO129)</f>
        <v>0</v>
      </c>
      <c r="AOP250" s="697">
        <f>SUM(AOP241+道姓班!AOP191+中野班!AOP129)</f>
        <v>0</v>
      </c>
      <c r="AOQ250" s="697">
        <f>SUM(AOQ241+道姓班!AOQ191+中野班!AOQ129)</f>
        <v>0</v>
      </c>
      <c r="AOR250" s="697">
        <f>SUM(AOR241+道姓班!AOR191+中野班!AOR129)</f>
        <v>0</v>
      </c>
      <c r="AOS250" s="697">
        <f>SUM(AOS241+道姓班!AOS191+中野班!AOS129)</f>
        <v>0</v>
      </c>
      <c r="AOT250" s="697">
        <f>SUM(AOT241+道姓班!AOT191+中野班!AOT129)</f>
        <v>0</v>
      </c>
      <c r="AOU250" s="697">
        <f>SUM(AOU241+道姓班!AOU191+中野班!AOU129)</f>
        <v>0</v>
      </c>
      <c r="AOV250" s="697">
        <f>SUM(AOV241+道姓班!AOV191+中野班!AOV129)</f>
        <v>0</v>
      </c>
      <c r="AOW250" s="697">
        <f>SUM(AOW241+道姓班!AOW191+中野班!AOW129)</f>
        <v>0</v>
      </c>
      <c r="AOX250" s="697">
        <f>SUM(AOX241+道姓班!AOX191+中野班!AOX129)</f>
        <v>0</v>
      </c>
      <c r="AOY250" s="697">
        <f>SUM(AOY241+道姓班!AOY191+中野班!AOY129)</f>
        <v>0</v>
      </c>
      <c r="AOZ250" s="697">
        <f>SUM(AOZ241+道姓班!AOZ191+中野班!AOZ129)</f>
        <v>0</v>
      </c>
      <c r="APA250" s="697">
        <f>SUM(APA241+道姓班!APA191+中野班!APA129)</f>
        <v>0</v>
      </c>
      <c r="APB250" s="697">
        <f>SUM(APB241+道姓班!APB191+中野班!APB129)</f>
        <v>0</v>
      </c>
      <c r="APC250" s="697">
        <f>SUM(APC241+道姓班!APC191+中野班!APC129)</f>
        <v>0</v>
      </c>
      <c r="APD250" s="697">
        <f>SUM(APD241+道姓班!APD191+中野班!APD129)</f>
        <v>0</v>
      </c>
      <c r="APE250" s="697">
        <f>SUM(APE241+道姓班!APE191+中野班!APE129)</f>
        <v>0</v>
      </c>
      <c r="APF250" s="697">
        <f>SUM(APF241+道姓班!APF191+中野班!APF129)</f>
        <v>0</v>
      </c>
      <c r="APG250" s="697">
        <f>SUM(APG241+道姓班!APG191+中野班!APG129)</f>
        <v>0</v>
      </c>
      <c r="APH250" s="697">
        <f>SUM(APH241+道姓班!APH191+中野班!APH129)</f>
        <v>0</v>
      </c>
      <c r="API250" s="697">
        <f>SUM(API241+道姓班!API191+中野班!API129)</f>
        <v>0</v>
      </c>
      <c r="APJ250" s="697">
        <f>SUM(APJ241+道姓班!APJ191+中野班!APJ129)</f>
        <v>0</v>
      </c>
      <c r="APK250" s="697">
        <f>SUM(APK241+道姓班!APK191+中野班!APK129)</f>
        <v>0</v>
      </c>
      <c r="APL250" s="697">
        <f>SUM(APL241+道姓班!APL191+中野班!APL129)</f>
        <v>0</v>
      </c>
      <c r="APM250" s="697">
        <f>SUM(APM241+道姓班!APM191+中野班!APM129)</f>
        <v>0</v>
      </c>
      <c r="APN250" s="697">
        <f>SUM(APN241+道姓班!APN191+中野班!APN129)</f>
        <v>0</v>
      </c>
      <c r="APO250" s="697">
        <f>SUM(APO241+道姓班!APO191+中野班!APO129)</f>
        <v>0</v>
      </c>
      <c r="APP250" s="697">
        <f>SUM(APP241+道姓班!APP191+中野班!APP129)</f>
        <v>0</v>
      </c>
      <c r="APQ250" s="697">
        <f>SUM(APQ241+道姓班!APQ191+中野班!APQ129)</f>
        <v>0</v>
      </c>
      <c r="APR250" s="697">
        <f>SUM(APR241+道姓班!APR191+中野班!APR129)</f>
        <v>0</v>
      </c>
      <c r="APS250" s="697">
        <f>SUM(APS241+道姓班!APS191+中野班!APS129)</f>
        <v>0</v>
      </c>
      <c r="APT250" s="697">
        <f>SUM(APT241+道姓班!APT191+中野班!APT129)</f>
        <v>0</v>
      </c>
      <c r="APU250" s="697">
        <f>SUM(APU241+道姓班!APU191+中野班!APU129)</f>
        <v>0</v>
      </c>
      <c r="APV250" s="697">
        <f>SUM(APV241+道姓班!APV191+中野班!APV129)</f>
        <v>0</v>
      </c>
      <c r="APW250" s="697">
        <f>SUM(APW241+道姓班!APW191+中野班!APW129)</f>
        <v>0</v>
      </c>
    </row>
    <row r="251" spans="2:1115" ht="13.2" customHeight="1" thickBot="1">
      <c r="B251" s="188"/>
      <c r="C251" s="188"/>
      <c r="D251" s="189"/>
      <c r="E251" s="188" t="s">
        <v>1055</v>
      </c>
      <c r="F251" s="190"/>
      <c r="G251" s="190"/>
      <c r="H251" s="190"/>
      <c r="I251" s="377"/>
      <c r="J251" s="377"/>
      <c r="K251" s="377"/>
      <c r="M251" s="377"/>
      <c r="N251" s="377"/>
      <c r="O251" s="198"/>
      <c r="P251" s="377"/>
      <c r="Q251" s="377"/>
      <c r="R251" s="377"/>
      <c r="V251" s="198"/>
      <c r="AC251" s="198"/>
      <c r="AJ251" s="198"/>
      <c r="AQ251" s="198"/>
      <c r="AX251" s="198"/>
      <c r="BE251" s="198"/>
      <c r="BL251" s="198"/>
      <c r="BS251" s="198"/>
      <c r="BZ251" s="198"/>
      <c r="CG251" s="198"/>
      <c r="CN251" s="198"/>
      <c r="CU251" s="198"/>
      <c r="DB251" s="198"/>
      <c r="DI251" s="198"/>
      <c r="DP251" s="198"/>
      <c r="DW251" s="198"/>
      <c r="ED251" s="198"/>
      <c r="EL251" s="198"/>
      <c r="ER251" s="198"/>
      <c r="EY251" s="198"/>
      <c r="FF251" s="198"/>
      <c r="FM251" s="198"/>
      <c r="FT251" s="198"/>
      <c r="GA251" s="198"/>
      <c r="GH251" s="198"/>
      <c r="GO251" s="198"/>
      <c r="GV251" s="198"/>
      <c r="HC251" s="198"/>
      <c r="HJ251" s="198"/>
      <c r="HQ251" s="198"/>
      <c r="HX251" s="198"/>
      <c r="IE251" s="198"/>
      <c r="IL251" s="198"/>
      <c r="IS251" s="385">
        <f>SUM(IS250+IS246)</f>
        <v>23</v>
      </c>
      <c r="IT251" s="385">
        <f t="shared" ref="IT251:LE251" si="242">SUM(IT250+IT246)</f>
        <v>37</v>
      </c>
      <c r="IU251" s="385">
        <f t="shared" si="242"/>
        <v>35</v>
      </c>
      <c r="IV251" s="385">
        <f t="shared" si="242"/>
        <v>0</v>
      </c>
      <c r="IW251" s="385">
        <f t="shared" si="242"/>
        <v>0</v>
      </c>
      <c r="IX251" s="385">
        <f t="shared" si="242"/>
        <v>40</v>
      </c>
      <c r="IY251" s="385">
        <f t="shared" si="242"/>
        <v>41</v>
      </c>
      <c r="IZ251" s="385">
        <f t="shared" si="242"/>
        <v>26</v>
      </c>
      <c r="JA251" s="385">
        <f t="shared" si="242"/>
        <v>24</v>
      </c>
      <c r="JB251" s="385">
        <f t="shared" si="242"/>
        <v>18</v>
      </c>
      <c r="JC251" s="385">
        <f t="shared" si="242"/>
        <v>0</v>
      </c>
      <c r="JD251" s="385">
        <f t="shared" si="242"/>
        <v>0</v>
      </c>
      <c r="JE251" s="385">
        <f t="shared" si="242"/>
        <v>14</v>
      </c>
      <c r="JF251" s="385">
        <f t="shared" si="242"/>
        <v>13</v>
      </c>
      <c r="JG251" s="385">
        <f t="shared" si="242"/>
        <v>31</v>
      </c>
      <c r="JH251" s="385">
        <f t="shared" si="242"/>
        <v>27</v>
      </c>
      <c r="JI251" s="385">
        <f t="shared" si="242"/>
        <v>34</v>
      </c>
      <c r="JJ251" s="385">
        <f t="shared" si="242"/>
        <v>3</v>
      </c>
      <c r="JK251" s="385">
        <f t="shared" si="242"/>
        <v>4</v>
      </c>
      <c r="JL251" s="385">
        <f t="shared" si="242"/>
        <v>46</v>
      </c>
      <c r="JM251" s="385">
        <f t="shared" si="242"/>
        <v>24</v>
      </c>
      <c r="JN251" s="385">
        <f t="shared" si="242"/>
        <v>12</v>
      </c>
      <c r="JO251" s="385">
        <f t="shared" si="242"/>
        <v>11</v>
      </c>
      <c r="JP251" s="385">
        <f t="shared" si="242"/>
        <v>12</v>
      </c>
      <c r="JQ251" s="385">
        <f t="shared" si="242"/>
        <v>1</v>
      </c>
      <c r="JR251" s="385">
        <f t="shared" si="242"/>
        <v>0</v>
      </c>
      <c r="JS251" s="385">
        <f t="shared" si="242"/>
        <v>0</v>
      </c>
      <c r="JT251" s="385">
        <f t="shared" si="242"/>
        <v>35</v>
      </c>
      <c r="JU251" s="385">
        <f t="shared" si="242"/>
        <v>25</v>
      </c>
      <c r="JV251" s="385">
        <f t="shared" si="242"/>
        <v>27</v>
      </c>
      <c r="JW251" s="385">
        <f t="shared" si="242"/>
        <v>36</v>
      </c>
      <c r="JX251" s="387">
        <f t="shared" si="242"/>
        <v>4</v>
      </c>
      <c r="JY251" s="387">
        <f t="shared" si="242"/>
        <v>0</v>
      </c>
      <c r="JZ251" s="387">
        <f t="shared" si="242"/>
        <v>0</v>
      </c>
      <c r="KA251" s="387">
        <f t="shared" si="242"/>
        <v>32</v>
      </c>
      <c r="KB251" s="387">
        <f t="shared" si="242"/>
        <v>38</v>
      </c>
      <c r="KC251" s="387">
        <f t="shared" si="242"/>
        <v>35</v>
      </c>
      <c r="KD251" s="387">
        <f t="shared" si="242"/>
        <v>14</v>
      </c>
      <c r="KE251" s="387">
        <f t="shared" si="242"/>
        <v>46</v>
      </c>
      <c r="KF251" s="387">
        <f t="shared" si="242"/>
        <v>0</v>
      </c>
      <c r="KG251" s="387">
        <f t="shared" si="242"/>
        <v>34</v>
      </c>
      <c r="KH251" s="387">
        <f t="shared" si="242"/>
        <v>50</v>
      </c>
      <c r="KI251" s="387">
        <f t="shared" si="242"/>
        <v>39</v>
      </c>
      <c r="KJ251" s="387">
        <f t="shared" si="242"/>
        <v>43.5</v>
      </c>
      <c r="KK251" s="387">
        <f t="shared" si="242"/>
        <v>21</v>
      </c>
      <c r="KL251" s="388">
        <f t="shared" si="242"/>
        <v>17</v>
      </c>
      <c r="KM251" s="385">
        <f t="shared" si="242"/>
        <v>0</v>
      </c>
      <c r="KN251" s="388">
        <f t="shared" si="242"/>
        <v>24</v>
      </c>
      <c r="KO251" s="388">
        <f t="shared" si="242"/>
        <v>46</v>
      </c>
      <c r="KP251" s="388">
        <f t="shared" si="242"/>
        <v>32</v>
      </c>
      <c r="KQ251" s="388">
        <f t="shared" si="242"/>
        <v>60</v>
      </c>
      <c r="KR251" s="388">
        <f t="shared" si="242"/>
        <v>33</v>
      </c>
      <c r="KS251" s="385">
        <f t="shared" si="242"/>
        <v>0</v>
      </c>
      <c r="KT251" s="385">
        <f t="shared" si="242"/>
        <v>0</v>
      </c>
      <c r="KU251" s="385">
        <f t="shared" si="242"/>
        <v>0</v>
      </c>
      <c r="KV251" s="388">
        <f t="shared" si="242"/>
        <v>26</v>
      </c>
      <c r="KW251" s="388">
        <f t="shared" si="242"/>
        <v>13</v>
      </c>
      <c r="KX251" s="388">
        <f t="shared" si="242"/>
        <v>19</v>
      </c>
      <c r="KY251" s="388">
        <f t="shared" si="242"/>
        <v>41</v>
      </c>
      <c r="KZ251" s="385">
        <f t="shared" si="242"/>
        <v>3</v>
      </c>
      <c r="LA251" s="385">
        <f t="shared" si="242"/>
        <v>0</v>
      </c>
      <c r="LB251" s="388">
        <f t="shared" si="242"/>
        <v>24</v>
      </c>
      <c r="LC251" s="388">
        <f t="shared" si="242"/>
        <v>24</v>
      </c>
      <c r="LD251" s="388">
        <f t="shared" si="242"/>
        <v>18</v>
      </c>
      <c r="LE251" s="388">
        <f t="shared" si="242"/>
        <v>38</v>
      </c>
      <c r="LF251" s="388">
        <f t="shared" ref="LF251:NQ251" si="243">SUM(LF250+LF246)</f>
        <v>59</v>
      </c>
      <c r="LG251" s="388">
        <f t="shared" si="243"/>
        <v>0</v>
      </c>
      <c r="LH251" s="385">
        <f t="shared" si="243"/>
        <v>0</v>
      </c>
      <c r="LI251" s="388">
        <f t="shared" si="243"/>
        <v>14</v>
      </c>
      <c r="LJ251" s="385">
        <f t="shared" si="243"/>
        <v>37</v>
      </c>
      <c r="LK251" s="388">
        <f t="shared" si="243"/>
        <v>49</v>
      </c>
      <c r="LL251" s="388">
        <f t="shared" si="243"/>
        <v>44</v>
      </c>
      <c r="LM251" s="388">
        <f t="shared" si="243"/>
        <v>61</v>
      </c>
      <c r="LN251" s="388">
        <f t="shared" si="243"/>
        <v>32</v>
      </c>
      <c r="LO251" s="385">
        <f t="shared" si="243"/>
        <v>0</v>
      </c>
      <c r="LP251" s="385">
        <f t="shared" si="243"/>
        <v>0</v>
      </c>
      <c r="LQ251" s="388">
        <f t="shared" si="243"/>
        <v>43</v>
      </c>
      <c r="LR251" s="388">
        <f t="shared" si="243"/>
        <v>35</v>
      </c>
      <c r="LS251" s="388">
        <f t="shared" si="243"/>
        <v>37</v>
      </c>
      <c r="LT251" s="388">
        <f t="shared" si="243"/>
        <v>40</v>
      </c>
      <c r="LU251" s="385">
        <f t="shared" si="243"/>
        <v>7</v>
      </c>
      <c r="LV251" s="385">
        <f t="shared" si="243"/>
        <v>0</v>
      </c>
      <c r="LW251" s="388">
        <f t="shared" si="243"/>
        <v>12</v>
      </c>
      <c r="LX251" s="388">
        <f t="shared" si="243"/>
        <v>5</v>
      </c>
      <c r="LY251" s="388">
        <f t="shared" si="243"/>
        <v>15</v>
      </c>
      <c r="LZ251" s="388">
        <f t="shared" si="243"/>
        <v>23</v>
      </c>
      <c r="MA251" s="388">
        <f t="shared" si="243"/>
        <v>17</v>
      </c>
      <c r="MB251" s="385">
        <f t="shared" si="243"/>
        <v>3</v>
      </c>
      <c r="MC251" s="385">
        <f t="shared" si="243"/>
        <v>0</v>
      </c>
      <c r="MD251" s="388">
        <f t="shared" si="243"/>
        <v>15</v>
      </c>
      <c r="ME251" s="388">
        <f t="shared" si="243"/>
        <v>5</v>
      </c>
      <c r="MF251" s="388">
        <f t="shared" si="243"/>
        <v>21</v>
      </c>
      <c r="MG251" s="388">
        <f t="shared" si="243"/>
        <v>44</v>
      </c>
      <c r="MH251" s="388">
        <f t="shared" si="243"/>
        <v>18</v>
      </c>
      <c r="MI251" s="385">
        <f t="shared" si="243"/>
        <v>0</v>
      </c>
      <c r="MJ251" s="385">
        <f t="shared" si="243"/>
        <v>0</v>
      </c>
      <c r="MK251" s="388">
        <f t="shared" si="243"/>
        <v>15</v>
      </c>
      <c r="ML251" s="388">
        <f t="shared" si="243"/>
        <v>2</v>
      </c>
      <c r="MM251" s="388">
        <f t="shared" si="243"/>
        <v>18</v>
      </c>
      <c r="MN251" s="388">
        <f t="shared" si="243"/>
        <v>8</v>
      </c>
      <c r="MO251" s="388">
        <f t="shared" si="243"/>
        <v>19</v>
      </c>
      <c r="MP251" s="385">
        <f t="shared" si="243"/>
        <v>4</v>
      </c>
      <c r="MQ251" s="385">
        <f t="shared" si="243"/>
        <v>0</v>
      </c>
      <c r="MR251" s="388">
        <f t="shared" si="243"/>
        <v>34</v>
      </c>
      <c r="MS251" s="388">
        <f t="shared" si="243"/>
        <v>33</v>
      </c>
      <c r="MT251" s="388">
        <f t="shared" si="243"/>
        <v>16</v>
      </c>
      <c r="MU251" s="388">
        <f t="shared" si="243"/>
        <v>20</v>
      </c>
      <c r="MV251" s="388">
        <f t="shared" si="243"/>
        <v>24</v>
      </c>
      <c r="MW251" s="385">
        <f t="shared" si="243"/>
        <v>0</v>
      </c>
      <c r="MX251" s="385">
        <f t="shared" si="243"/>
        <v>0</v>
      </c>
      <c r="MY251" s="388">
        <f t="shared" si="243"/>
        <v>18</v>
      </c>
      <c r="MZ251" s="388">
        <f t="shared" si="243"/>
        <v>20</v>
      </c>
      <c r="NA251" s="388">
        <f t="shared" si="243"/>
        <v>13</v>
      </c>
      <c r="NB251" s="388">
        <f t="shared" si="243"/>
        <v>11</v>
      </c>
      <c r="NC251" s="388">
        <f t="shared" si="243"/>
        <v>10</v>
      </c>
      <c r="ND251" s="385">
        <f t="shared" si="243"/>
        <v>0</v>
      </c>
      <c r="NE251" s="385">
        <f t="shared" si="243"/>
        <v>0</v>
      </c>
      <c r="NF251" s="388">
        <f t="shared" si="243"/>
        <v>23</v>
      </c>
      <c r="NG251" s="388">
        <f t="shared" si="243"/>
        <v>36.5</v>
      </c>
      <c r="NH251" s="388">
        <f t="shared" si="243"/>
        <v>24</v>
      </c>
      <c r="NI251" s="388">
        <f t="shared" si="243"/>
        <v>1</v>
      </c>
      <c r="NJ251" s="388">
        <f t="shared" si="243"/>
        <v>10</v>
      </c>
      <c r="NK251" s="385">
        <f t="shared" si="243"/>
        <v>6</v>
      </c>
      <c r="NL251" s="385">
        <f t="shared" si="243"/>
        <v>0</v>
      </c>
      <c r="NM251" s="388">
        <f t="shared" si="243"/>
        <v>47</v>
      </c>
      <c r="NN251" s="388">
        <f t="shared" si="243"/>
        <v>29</v>
      </c>
      <c r="NO251" s="388">
        <f t="shared" si="243"/>
        <v>53</v>
      </c>
      <c r="NP251" s="388">
        <f t="shared" si="243"/>
        <v>86</v>
      </c>
      <c r="NQ251" s="388">
        <f t="shared" si="243"/>
        <v>89</v>
      </c>
      <c r="NR251" s="388">
        <f t="shared" ref="NR251:QC251" si="244">SUM(NR250+NR246)</f>
        <v>154</v>
      </c>
      <c r="NS251" s="385">
        <f t="shared" si="244"/>
        <v>0</v>
      </c>
      <c r="NT251" s="385">
        <f t="shared" si="244"/>
        <v>0</v>
      </c>
      <c r="NU251" s="385">
        <f t="shared" si="244"/>
        <v>0</v>
      </c>
      <c r="NV251" s="385">
        <f t="shared" si="244"/>
        <v>0</v>
      </c>
      <c r="NW251" s="385">
        <f t="shared" si="244"/>
        <v>0</v>
      </c>
      <c r="NX251" s="385">
        <f t="shared" si="244"/>
        <v>0</v>
      </c>
      <c r="NY251" s="385">
        <f t="shared" si="244"/>
        <v>0</v>
      </c>
      <c r="NZ251" s="385">
        <f t="shared" si="244"/>
        <v>0</v>
      </c>
      <c r="OA251" s="388">
        <f t="shared" si="244"/>
        <v>74</v>
      </c>
      <c r="OB251" s="388">
        <f t="shared" si="244"/>
        <v>50</v>
      </c>
      <c r="OC251" s="388">
        <f t="shared" si="244"/>
        <v>32</v>
      </c>
      <c r="OD251" s="388">
        <f t="shared" si="244"/>
        <v>48</v>
      </c>
      <c r="OE251" s="388">
        <f t="shared" si="244"/>
        <v>50</v>
      </c>
      <c r="OF251" s="388">
        <f t="shared" si="244"/>
        <v>42</v>
      </c>
      <c r="OG251" s="385">
        <f t="shared" si="244"/>
        <v>3</v>
      </c>
      <c r="OH251" s="385">
        <f t="shared" si="244"/>
        <v>0</v>
      </c>
      <c r="OI251" s="388">
        <f t="shared" si="244"/>
        <v>18</v>
      </c>
      <c r="OJ251" s="388">
        <f t="shared" si="244"/>
        <v>36</v>
      </c>
      <c r="OK251" s="388">
        <f t="shared" si="244"/>
        <v>63</v>
      </c>
      <c r="OL251" s="388">
        <f t="shared" si="244"/>
        <v>18</v>
      </c>
      <c r="OM251" s="388">
        <f t="shared" si="244"/>
        <v>41</v>
      </c>
      <c r="ON251" s="385">
        <f t="shared" si="244"/>
        <v>0</v>
      </c>
      <c r="OO251" s="388">
        <f t="shared" si="244"/>
        <v>18</v>
      </c>
      <c r="OP251" s="388">
        <f t="shared" si="244"/>
        <v>25</v>
      </c>
      <c r="OQ251" s="388">
        <f t="shared" si="244"/>
        <v>24</v>
      </c>
      <c r="OR251" s="388">
        <f t="shared" si="244"/>
        <v>51</v>
      </c>
      <c r="OS251" s="388">
        <f t="shared" si="244"/>
        <v>55</v>
      </c>
      <c r="OT251" s="385">
        <f t="shared" si="244"/>
        <v>0</v>
      </c>
      <c r="OU251" s="385">
        <f t="shared" si="244"/>
        <v>0</v>
      </c>
      <c r="OV251" s="388">
        <f t="shared" si="244"/>
        <v>39</v>
      </c>
      <c r="OW251" s="388">
        <f t="shared" si="244"/>
        <v>42</v>
      </c>
      <c r="OX251" s="388">
        <f t="shared" si="244"/>
        <v>39</v>
      </c>
      <c r="OY251" s="388">
        <f t="shared" si="244"/>
        <v>42</v>
      </c>
      <c r="OZ251" s="388">
        <f t="shared" si="244"/>
        <v>38</v>
      </c>
      <c r="PA251" s="385">
        <f t="shared" si="244"/>
        <v>1</v>
      </c>
      <c r="PB251" s="385">
        <f t="shared" si="244"/>
        <v>0</v>
      </c>
      <c r="PC251" s="388">
        <f t="shared" si="244"/>
        <v>26</v>
      </c>
      <c r="PD251" s="388">
        <f t="shared" si="244"/>
        <v>31</v>
      </c>
      <c r="PE251" s="388">
        <f t="shared" si="244"/>
        <v>81</v>
      </c>
      <c r="PF251" s="388">
        <f t="shared" si="244"/>
        <v>94</v>
      </c>
      <c r="PG251" s="388">
        <f t="shared" si="244"/>
        <v>82</v>
      </c>
      <c r="PH251" s="388">
        <f t="shared" si="244"/>
        <v>65</v>
      </c>
      <c r="PI251" s="385">
        <f t="shared" si="244"/>
        <v>0</v>
      </c>
      <c r="PJ251" s="388">
        <f t="shared" si="244"/>
        <v>70</v>
      </c>
      <c r="PK251" s="385">
        <f t="shared" si="244"/>
        <v>0</v>
      </c>
      <c r="PL251" s="388">
        <f t="shared" si="244"/>
        <v>83</v>
      </c>
      <c r="PM251" s="388">
        <f t="shared" si="244"/>
        <v>95</v>
      </c>
      <c r="PN251" s="388">
        <f t="shared" si="244"/>
        <v>83</v>
      </c>
      <c r="PO251" s="385">
        <f t="shared" si="244"/>
        <v>8</v>
      </c>
      <c r="PP251" s="385">
        <f t="shared" si="244"/>
        <v>20</v>
      </c>
      <c r="PQ251" s="388">
        <f t="shared" si="244"/>
        <v>97</v>
      </c>
      <c r="PR251" s="388">
        <f t="shared" si="244"/>
        <v>90</v>
      </c>
      <c r="PS251" s="388">
        <f t="shared" si="244"/>
        <v>83</v>
      </c>
      <c r="PT251" s="388">
        <f t="shared" si="244"/>
        <v>30</v>
      </c>
      <c r="PU251" s="388">
        <f t="shared" si="244"/>
        <v>29</v>
      </c>
      <c r="PV251" s="385">
        <f t="shared" si="244"/>
        <v>3</v>
      </c>
      <c r="PW251" s="385">
        <f t="shared" si="244"/>
        <v>0</v>
      </c>
      <c r="PX251" s="385">
        <f t="shared" si="244"/>
        <v>0</v>
      </c>
      <c r="PY251" s="388">
        <f t="shared" si="244"/>
        <v>34</v>
      </c>
      <c r="PZ251" s="388">
        <f t="shared" si="244"/>
        <v>30</v>
      </c>
      <c r="QA251" s="388">
        <f t="shared" si="244"/>
        <v>19</v>
      </c>
      <c r="QB251" s="388">
        <f t="shared" si="244"/>
        <v>37</v>
      </c>
      <c r="QC251" s="388">
        <f t="shared" si="244"/>
        <v>52</v>
      </c>
      <c r="QD251" s="385">
        <f t="shared" ref="QD251:RG251" si="245">SUM(QD250+QD246)</f>
        <v>0</v>
      </c>
      <c r="QE251" s="388">
        <f t="shared" si="245"/>
        <v>77</v>
      </c>
      <c r="QF251" s="388">
        <f t="shared" si="245"/>
        <v>74</v>
      </c>
      <c r="QG251" s="388">
        <f t="shared" si="245"/>
        <v>70</v>
      </c>
      <c r="QH251" s="388">
        <f t="shared" si="245"/>
        <v>89</v>
      </c>
      <c r="QI251" s="388">
        <f t="shared" si="245"/>
        <v>79</v>
      </c>
      <c r="QJ251" s="385">
        <f t="shared" si="245"/>
        <v>21</v>
      </c>
      <c r="QK251" s="385">
        <f t="shared" si="245"/>
        <v>0</v>
      </c>
      <c r="QL251" s="388">
        <f t="shared" si="245"/>
        <v>54</v>
      </c>
      <c r="QM251" s="388">
        <f t="shared" si="245"/>
        <v>32</v>
      </c>
      <c r="QN251" s="388">
        <f t="shared" si="245"/>
        <v>30</v>
      </c>
      <c r="QO251" s="388">
        <f t="shared" si="245"/>
        <v>24</v>
      </c>
      <c r="QP251" s="388">
        <f t="shared" si="245"/>
        <v>30</v>
      </c>
      <c r="QQ251" s="385">
        <f t="shared" si="245"/>
        <v>1</v>
      </c>
      <c r="QR251" s="385">
        <f t="shared" si="245"/>
        <v>0</v>
      </c>
      <c r="QS251" s="388">
        <f t="shared" si="245"/>
        <v>21</v>
      </c>
      <c r="QT251" s="388">
        <f t="shared" si="245"/>
        <v>37</v>
      </c>
      <c r="QU251" s="388">
        <f t="shared" si="245"/>
        <v>37</v>
      </c>
      <c r="QV251" s="385">
        <f t="shared" si="245"/>
        <v>1</v>
      </c>
      <c r="QW251" s="388">
        <f t="shared" si="245"/>
        <v>35</v>
      </c>
      <c r="QX251" s="388">
        <f t="shared" si="245"/>
        <v>34</v>
      </c>
      <c r="QY251" s="385">
        <f t="shared" si="245"/>
        <v>0</v>
      </c>
      <c r="QZ251" s="388">
        <f t="shared" si="245"/>
        <v>17</v>
      </c>
      <c r="RA251" s="388">
        <f t="shared" si="245"/>
        <v>13</v>
      </c>
      <c r="RB251" s="385">
        <f t="shared" si="245"/>
        <v>34</v>
      </c>
      <c r="RC251" s="388">
        <f t="shared" si="245"/>
        <v>43</v>
      </c>
      <c r="RD251" s="388">
        <f t="shared" si="245"/>
        <v>31</v>
      </c>
      <c r="RE251" s="388">
        <f t="shared" si="245"/>
        <v>29</v>
      </c>
      <c r="RF251" s="385">
        <f t="shared" si="245"/>
        <v>0</v>
      </c>
      <c r="RG251" s="388">
        <f t="shared" si="245"/>
        <v>15</v>
      </c>
      <c r="RH251" s="388">
        <f t="shared" ref="RH251:TP251" si="246">SUM(RH250+RH246)</f>
        <v>15</v>
      </c>
      <c r="RI251" s="388">
        <f t="shared" si="246"/>
        <v>51</v>
      </c>
      <c r="RJ251" s="388">
        <f t="shared" si="246"/>
        <v>44</v>
      </c>
      <c r="RK251" s="388">
        <f t="shared" si="246"/>
        <v>58</v>
      </c>
      <c r="RL251" s="385">
        <f t="shared" si="246"/>
        <v>0</v>
      </c>
      <c r="RM251" s="385">
        <f t="shared" si="246"/>
        <v>0</v>
      </c>
      <c r="RN251" s="388">
        <f t="shared" si="246"/>
        <v>59</v>
      </c>
      <c r="RO251" s="388">
        <f t="shared" si="246"/>
        <v>68</v>
      </c>
      <c r="RP251" s="388">
        <f t="shared" si="246"/>
        <v>71</v>
      </c>
      <c r="RQ251" s="388">
        <f t="shared" si="246"/>
        <v>69</v>
      </c>
      <c r="RR251" s="388">
        <f t="shared" si="246"/>
        <v>62</v>
      </c>
      <c r="RS251" s="385">
        <f t="shared" si="246"/>
        <v>0</v>
      </c>
      <c r="RT251" s="385">
        <f t="shared" si="246"/>
        <v>0</v>
      </c>
      <c r="RU251" s="385">
        <f t="shared" si="246"/>
        <v>95</v>
      </c>
      <c r="RV251" s="388">
        <f t="shared" si="246"/>
        <v>113</v>
      </c>
      <c r="RW251" s="388">
        <f t="shared" si="246"/>
        <v>105</v>
      </c>
      <c r="RX251" s="388">
        <f t="shared" si="246"/>
        <v>95</v>
      </c>
      <c r="RY251" s="388">
        <f t="shared" si="246"/>
        <v>90</v>
      </c>
      <c r="RZ251" s="385">
        <f t="shared" si="246"/>
        <v>0</v>
      </c>
      <c r="SA251" s="385">
        <f t="shared" si="246"/>
        <v>0</v>
      </c>
      <c r="SB251" s="388">
        <f t="shared" si="246"/>
        <v>87</v>
      </c>
      <c r="SC251" s="388">
        <f t="shared" si="246"/>
        <v>116</v>
      </c>
      <c r="SD251" s="388">
        <f t="shared" si="246"/>
        <v>115</v>
      </c>
      <c r="SE251" s="388">
        <f t="shared" si="246"/>
        <v>110</v>
      </c>
      <c r="SF251" s="388">
        <f t="shared" si="246"/>
        <v>100</v>
      </c>
      <c r="SG251" s="388">
        <f t="shared" si="246"/>
        <v>95</v>
      </c>
      <c r="SH251" s="385">
        <f t="shared" si="246"/>
        <v>25</v>
      </c>
      <c r="SI251" s="388">
        <f t="shared" si="246"/>
        <v>128</v>
      </c>
      <c r="SJ251" s="385">
        <f t="shared" si="246"/>
        <v>0</v>
      </c>
      <c r="SK251" s="388">
        <f t="shared" si="246"/>
        <v>116</v>
      </c>
      <c r="SL251" s="388">
        <f t="shared" si="246"/>
        <v>101</v>
      </c>
      <c r="SM251" s="388">
        <f t="shared" si="246"/>
        <v>148</v>
      </c>
      <c r="SN251" s="385">
        <f t="shared" si="246"/>
        <v>0</v>
      </c>
      <c r="SO251" s="385">
        <f t="shared" si="246"/>
        <v>0</v>
      </c>
      <c r="SP251" s="385">
        <f t="shared" si="246"/>
        <v>0</v>
      </c>
      <c r="SQ251" s="385">
        <f t="shared" si="246"/>
        <v>0</v>
      </c>
      <c r="SR251" s="388">
        <f t="shared" si="246"/>
        <v>121</v>
      </c>
      <c r="SS251" s="388">
        <f t="shared" si="246"/>
        <v>98</v>
      </c>
      <c r="ST251" s="388">
        <f t="shared" si="246"/>
        <v>88</v>
      </c>
      <c r="SU251" s="388">
        <f t="shared" si="246"/>
        <v>94</v>
      </c>
      <c r="SV251" s="385">
        <f t="shared" si="246"/>
        <v>0</v>
      </c>
      <c r="SW251" s="388">
        <f t="shared" si="246"/>
        <v>100</v>
      </c>
      <c r="SX251" s="388">
        <f t="shared" si="246"/>
        <v>92</v>
      </c>
      <c r="SY251" s="388">
        <f t="shared" si="246"/>
        <v>109</v>
      </c>
      <c r="SZ251" s="388">
        <f t="shared" si="246"/>
        <v>120</v>
      </c>
      <c r="TA251" s="388">
        <f t="shared" si="246"/>
        <v>115</v>
      </c>
      <c r="TB251" s="388">
        <f t="shared" si="246"/>
        <v>117</v>
      </c>
      <c r="TC251" s="385">
        <f t="shared" si="246"/>
        <v>0</v>
      </c>
      <c r="TD251" s="388">
        <f t="shared" si="246"/>
        <v>117</v>
      </c>
      <c r="TE251" s="388">
        <f t="shared" si="246"/>
        <v>126</v>
      </c>
      <c r="TF251" s="388">
        <f t="shared" si="246"/>
        <v>91</v>
      </c>
      <c r="TG251" s="388">
        <f t="shared" si="246"/>
        <v>90</v>
      </c>
      <c r="TH251" s="388">
        <f t="shared" si="246"/>
        <v>121</v>
      </c>
      <c r="TI251" s="385">
        <f t="shared" si="246"/>
        <v>0</v>
      </c>
      <c r="TJ251" s="385">
        <f t="shared" si="246"/>
        <v>0</v>
      </c>
      <c r="TK251" s="388">
        <f t="shared" si="246"/>
        <v>57</v>
      </c>
      <c r="TL251" s="388">
        <f t="shared" si="246"/>
        <v>70</v>
      </c>
      <c r="TM251" s="388">
        <f t="shared" si="246"/>
        <v>71</v>
      </c>
      <c r="TN251" s="388">
        <f t="shared" si="246"/>
        <v>92</v>
      </c>
      <c r="TO251" s="388">
        <f t="shared" si="246"/>
        <v>61</v>
      </c>
      <c r="TP251" s="385">
        <f t="shared" si="246"/>
        <v>0</v>
      </c>
      <c r="TQ251" s="385">
        <f t="shared" ref="TQ251:WB251" si="247">SUM(TQ250+TQ246)</f>
        <v>0</v>
      </c>
      <c r="TR251" s="388">
        <f t="shared" si="247"/>
        <v>39</v>
      </c>
      <c r="TS251" s="388">
        <f t="shared" si="247"/>
        <v>70</v>
      </c>
      <c r="TT251" s="388">
        <f t="shared" si="247"/>
        <v>33</v>
      </c>
      <c r="TU251" s="388">
        <f t="shared" si="247"/>
        <v>31</v>
      </c>
      <c r="TV251" s="388">
        <f t="shared" si="247"/>
        <v>55</v>
      </c>
      <c r="TW251" s="385">
        <f t="shared" si="247"/>
        <v>89</v>
      </c>
      <c r="TX251" s="385">
        <f t="shared" si="247"/>
        <v>9</v>
      </c>
      <c r="TY251" s="388">
        <f t="shared" si="247"/>
        <v>61</v>
      </c>
      <c r="TZ251" s="388">
        <f t="shared" si="247"/>
        <v>64</v>
      </c>
      <c r="UA251" s="388">
        <f t="shared" si="247"/>
        <v>55</v>
      </c>
      <c r="UB251" s="388">
        <f t="shared" si="247"/>
        <v>56</v>
      </c>
      <c r="UC251" s="388">
        <f t="shared" si="247"/>
        <v>63</v>
      </c>
      <c r="UD251" s="385">
        <f t="shared" si="247"/>
        <v>0</v>
      </c>
      <c r="UE251" s="385">
        <f t="shared" si="247"/>
        <v>0</v>
      </c>
      <c r="UF251" s="388">
        <f t="shared" si="247"/>
        <v>85</v>
      </c>
      <c r="UG251" s="388">
        <f t="shared" si="247"/>
        <v>109</v>
      </c>
      <c r="UH251" s="388">
        <f t="shared" si="247"/>
        <v>86</v>
      </c>
      <c r="UI251" s="388">
        <f t="shared" si="247"/>
        <v>73</v>
      </c>
      <c r="UJ251" s="388">
        <f t="shared" si="247"/>
        <v>74</v>
      </c>
      <c r="UK251" s="385">
        <f t="shared" si="247"/>
        <v>2</v>
      </c>
      <c r="UL251" s="385">
        <f t="shared" si="247"/>
        <v>0</v>
      </c>
      <c r="UM251" s="388">
        <f t="shared" si="247"/>
        <v>65</v>
      </c>
      <c r="UN251" s="388">
        <f t="shared" si="247"/>
        <v>8</v>
      </c>
      <c r="UO251" s="388">
        <f t="shared" si="247"/>
        <v>30</v>
      </c>
      <c r="UP251" s="388">
        <f t="shared" si="247"/>
        <v>22</v>
      </c>
      <c r="UQ251" s="388">
        <f t="shared" si="247"/>
        <v>32</v>
      </c>
      <c r="UR251" s="385">
        <f t="shared" si="247"/>
        <v>0</v>
      </c>
      <c r="US251" s="385">
        <f t="shared" si="247"/>
        <v>0</v>
      </c>
      <c r="UT251" s="388">
        <f t="shared" si="247"/>
        <v>11</v>
      </c>
      <c r="UU251" s="388">
        <f t="shared" si="247"/>
        <v>2</v>
      </c>
      <c r="UV251" s="385">
        <f t="shared" si="247"/>
        <v>9</v>
      </c>
      <c r="UW251" s="388">
        <f t="shared" si="247"/>
        <v>34</v>
      </c>
      <c r="UX251" s="388">
        <f t="shared" si="247"/>
        <v>34</v>
      </c>
      <c r="UY251" s="388">
        <f t="shared" si="247"/>
        <v>68</v>
      </c>
      <c r="UZ251" s="385">
        <f t="shared" si="247"/>
        <v>0</v>
      </c>
      <c r="VA251" s="388">
        <f t="shared" si="247"/>
        <v>77</v>
      </c>
      <c r="VB251" s="388">
        <f t="shared" si="247"/>
        <v>25</v>
      </c>
      <c r="VC251" s="388">
        <f t="shared" si="247"/>
        <v>20</v>
      </c>
      <c r="VD251" s="388">
        <f t="shared" si="247"/>
        <v>35</v>
      </c>
      <c r="VE251" s="388">
        <f t="shared" si="247"/>
        <v>18</v>
      </c>
      <c r="VF251" s="385">
        <f t="shared" si="247"/>
        <v>0</v>
      </c>
      <c r="VG251" s="385">
        <f t="shared" si="247"/>
        <v>0</v>
      </c>
      <c r="VH251" s="388">
        <f t="shared" si="247"/>
        <v>34</v>
      </c>
      <c r="VI251" s="388">
        <f t="shared" si="247"/>
        <v>22</v>
      </c>
      <c r="VJ251" s="388">
        <f t="shared" si="247"/>
        <v>36</v>
      </c>
      <c r="VK251" s="388">
        <f t="shared" si="247"/>
        <v>36</v>
      </c>
      <c r="VL251" s="388">
        <f t="shared" si="247"/>
        <v>27</v>
      </c>
      <c r="VM251" s="385">
        <f t="shared" si="247"/>
        <v>0</v>
      </c>
      <c r="VN251" s="385">
        <f t="shared" si="247"/>
        <v>0</v>
      </c>
      <c r="VO251" s="385">
        <f t="shared" si="247"/>
        <v>0</v>
      </c>
      <c r="VP251" s="388">
        <f t="shared" si="247"/>
        <v>21</v>
      </c>
      <c r="VQ251" s="388">
        <f t="shared" si="247"/>
        <v>21</v>
      </c>
      <c r="VR251" s="388">
        <f t="shared" si="247"/>
        <v>24</v>
      </c>
      <c r="VS251" s="388">
        <f t="shared" si="247"/>
        <v>19</v>
      </c>
      <c r="VT251" s="388">
        <f t="shared" si="247"/>
        <v>20</v>
      </c>
      <c r="VU251" s="385">
        <f t="shared" si="247"/>
        <v>0</v>
      </c>
      <c r="VV251" s="388">
        <f t="shared" si="247"/>
        <v>29</v>
      </c>
      <c r="VW251" s="388">
        <f t="shared" si="247"/>
        <v>26</v>
      </c>
      <c r="VX251" s="388">
        <f t="shared" si="247"/>
        <v>51</v>
      </c>
      <c r="VY251" s="388">
        <f t="shared" si="247"/>
        <v>36</v>
      </c>
      <c r="VZ251" s="388">
        <f t="shared" si="247"/>
        <v>44</v>
      </c>
      <c r="WA251" s="388">
        <f t="shared" si="247"/>
        <v>16</v>
      </c>
      <c r="WB251" s="385">
        <f t="shared" si="247"/>
        <v>0</v>
      </c>
      <c r="WC251" s="388">
        <f t="shared" ref="WC251:XD251" si="248">SUM(WC250+WC246)</f>
        <v>43</v>
      </c>
      <c r="WD251" s="388">
        <f t="shared" si="248"/>
        <v>28</v>
      </c>
      <c r="WE251" s="388">
        <f t="shared" si="248"/>
        <v>12</v>
      </c>
      <c r="WF251" s="388">
        <f t="shared" si="248"/>
        <v>28</v>
      </c>
      <c r="WG251" s="388">
        <f t="shared" si="248"/>
        <v>18</v>
      </c>
      <c r="WH251" s="385">
        <f t="shared" si="248"/>
        <v>18</v>
      </c>
      <c r="WI251" s="385">
        <f t="shared" si="248"/>
        <v>0</v>
      </c>
      <c r="WJ251" s="385">
        <f t="shared" si="248"/>
        <v>0</v>
      </c>
      <c r="WK251" s="388">
        <f t="shared" si="248"/>
        <v>10</v>
      </c>
      <c r="WL251" s="385">
        <f t="shared" si="248"/>
        <v>0</v>
      </c>
      <c r="WM251" s="385">
        <f t="shared" si="248"/>
        <v>0</v>
      </c>
      <c r="WN251" s="385">
        <f t="shared" si="248"/>
        <v>0</v>
      </c>
      <c r="WO251" s="385">
        <f t="shared" si="248"/>
        <v>0</v>
      </c>
      <c r="WP251" s="385">
        <f t="shared" si="248"/>
        <v>0</v>
      </c>
      <c r="WQ251" s="388">
        <f t="shared" si="248"/>
        <v>55</v>
      </c>
      <c r="WR251" s="388">
        <f t="shared" si="248"/>
        <v>56</v>
      </c>
      <c r="WS251" s="388">
        <f t="shared" si="248"/>
        <v>29</v>
      </c>
      <c r="WT251" s="388">
        <f t="shared" si="248"/>
        <v>44</v>
      </c>
      <c r="WU251" s="388">
        <f t="shared" si="248"/>
        <v>22</v>
      </c>
      <c r="WV251" s="385">
        <f t="shared" si="248"/>
        <v>0</v>
      </c>
      <c r="WW251" s="385">
        <f t="shared" si="248"/>
        <v>0</v>
      </c>
      <c r="WX251" s="388">
        <f t="shared" si="248"/>
        <v>22</v>
      </c>
      <c r="WY251" s="388">
        <f t="shared" si="248"/>
        <v>21</v>
      </c>
      <c r="WZ251" s="388">
        <f t="shared" si="248"/>
        <v>44</v>
      </c>
      <c r="XA251" s="388">
        <f t="shared" si="248"/>
        <v>40</v>
      </c>
      <c r="XB251" s="388">
        <f t="shared" si="248"/>
        <v>34</v>
      </c>
      <c r="XC251" s="385">
        <f t="shared" si="248"/>
        <v>3</v>
      </c>
      <c r="XD251" s="385">
        <f t="shared" si="248"/>
        <v>0</v>
      </c>
      <c r="XE251" s="388">
        <f t="shared" ref="XE251:ZP251" si="249">SUM(XE250+XE246)</f>
        <v>38</v>
      </c>
      <c r="XF251" s="388">
        <f t="shared" si="249"/>
        <v>29</v>
      </c>
      <c r="XG251" s="388">
        <f t="shared" si="249"/>
        <v>58</v>
      </c>
      <c r="XH251" s="388">
        <f t="shared" si="249"/>
        <v>18</v>
      </c>
      <c r="XI251" s="388">
        <f t="shared" si="249"/>
        <v>34</v>
      </c>
      <c r="XJ251" s="385">
        <f t="shared" si="249"/>
        <v>2</v>
      </c>
      <c r="XK251" s="385">
        <f t="shared" si="249"/>
        <v>0</v>
      </c>
      <c r="XL251" s="388">
        <f t="shared" si="249"/>
        <v>11</v>
      </c>
      <c r="XM251" s="388">
        <f t="shared" si="249"/>
        <v>24</v>
      </c>
      <c r="XN251" s="388">
        <f t="shared" si="249"/>
        <v>46</v>
      </c>
      <c r="XO251" s="388">
        <f t="shared" si="249"/>
        <v>77</v>
      </c>
      <c r="XP251" s="388">
        <f t="shared" si="249"/>
        <v>45</v>
      </c>
      <c r="XQ251" s="385">
        <f t="shared" si="249"/>
        <v>0</v>
      </c>
      <c r="XR251" s="385">
        <f t="shared" si="249"/>
        <v>0</v>
      </c>
      <c r="XS251" s="385">
        <f t="shared" si="249"/>
        <v>0</v>
      </c>
      <c r="XT251" s="388">
        <f t="shared" si="249"/>
        <v>41</v>
      </c>
      <c r="XU251" s="388">
        <f t="shared" si="249"/>
        <v>30</v>
      </c>
      <c r="XV251" s="388">
        <f t="shared" si="249"/>
        <v>38</v>
      </c>
      <c r="XW251" s="388">
        <f t="shared" si="249"/>
        <v>42</v>
      </c>
      <c r="XX251" s="385">
        <f t="shared" si="249"/>
        <v>0</v>
      </c>
      <c r="XY251" s="385">
        <f t="shared" si="249"/>
        <v>0</v>
      </c>
      <c r="XZ251" s="388">
        <f t="shared" si="249"/>
        <v>61</v>
      </c>
      <c r="YA251" s="385">
        <f t="shared" si="249"/>
        <v>0</v>
      </c>
      <c r="YB251" s="388">
        <f t="shared" si="249"/>
        <v>76</v>
      </c>
      <c r="YC251" s="388">
        <f t="shared" si="249"/>
        <v>117</v>
      </c>
      <c r="YD251" s="388">
        <f t="shared" si="249"/>
        <v>56</v>
      </c>
      <c r="YE251" s="385">
        <f t="shared" si="249"/>
        <v>0</v>
      </c>
      <c r="YF251" s="385">
        <f t="shared" si="249"/>
        <v>0</v>
      </c>
      <c r="YG251" s="388">
        <f t="shared" si="249"/>
        <v>45</v>
      </c>
      <c r="YH251" s="388">
        <f t="shared" si="249"/>
        <v>82</v>
      </c>
      <c r="YI251" s="388">
        <f t="shared" si="249"/>
        <v>82</v>
      </c>
      <c r="YJ251" s="388">
        <f t="shared" si="249"/>
        <v>71</v>
      </c>
      <c r="YK251" s="388">
        <f t="shared" si="249"/>
        <v>63</v>
      </c>
      <c r="YL251" s="388">
        <f t="shared" si="249"/>
        <v>69</v>
      </c>
      <c r="YM251" s="385">
        <f t="shared" si="249"/>
        <v>0</v>
      </c>
      <c r="YN251" s="388">
        <f t="shared" si="249"/>
        <v>106</v>
      </c>
      <c r="YO251" s="388">
        <f t="shared" si="249"/>
        <v>104</v>
      </c>
      <c r="YP251" s="388">
        <f t="shared" si="249"/>
        <v>66</v>
      </c>
      <c r="YQ251" s="388">
        <f t="shared" si="249"/>
        <v>85</v>
      </c>
      <c r="YR251" s="388">
        <f t="shared" si="249"/>
        <v>49</v>
      </c>
      <c r="YS251" s="385">
        <f t="shared" si="249"/>
        <v>0</v>
      </c>
      <c r="YT251" s="385">
        <f t="shared" si="249"/>
        <v>0</v>
      </c>
      <c r="YU251" s="385">
        <f t="shared" si="249"/>
        <v>0</v>
      </c>
      <c r="YV251" s="388">
        <f t="shared" si="249"/>
        <v>69</v>
      </c>
      <c r="YW251" s="388">
        <f t="shared" si="249"/>
        <v>83</v>
      </c>
      <c r="YX251" s="388">
        <f t="shared" si="249"/>
        <v>92</v>
      </c>
      <c r="YY251" s="388">
        <f t="shared" si="249"/>
        <v>74</v>
      </c>
      <c r="YZ251" s="385">
        <f t="shared" si="249"/>
        <v>0</v>
      </c>
      <c r="ZA251" s="385">
        <f t="shared" si="249"/>
        <v>0</v>
      </c>
      <c r="ZB251" s="388">
        <f t="shared" si="249"/>
        <v>72</v>
      </c>
      <c r="ZC251" s="388">
        <f t="shared" si="249"/>
        <v>99</v>
      </c>
      <c r="ZD251" s="388">
        <f t="shared" si="249"/>
        <v>97</v>
      </c>
      <c r="ZE251" s="388">
        <f t="shared" si="249"/>
        <v>124</v>
      </c>
      <c r="ZF251" s="388">
        <f t="shared" si="249"/>
        <v>137</v>
      </c>
      <c r="ZG251" s="385">
        <f t="shared" si="249"/>
        <v>0</v>
      </c>
      <c r="ZH251" s="385">
        <f t="shared" si="249"/>
        <v>0</v>
      </c>
      <c r="ZI251" s="388">
        <f t="shared" si="249"/>
        <v>118</v>
      </c>
      <c r="ZJ251" s="388">
        <f t="shared" si="249"/>
        <v>135</v>
      </c>
      <c r="ZK251" s="388">
        <f t="shared" si="249"/>
        <v>122</v>
      </c>
      <c r="ZL251" s="388">
        <f t="shared" si="249"/>
        <v>117</v>
      </c>
      <c r="ZM251" s="388">
        <f t="shared" si="249"/>
        <v>144</v>
      </c>
      <c r="ZN251" s="385">
        <f t="shared" si="249"/>
        <v>0</v>
      </c>
      <c r="ZO251" s="385">
        <f t="shared" si="249"/>
        <v>0</v>
      </c>
      <c r="ZP251" s="385">
        <f t="shared" si="249"/>
        <v>0</v>
      </c>
      <c r="ZQ251" s="388">
        <f t="shared" ref="ZQ251:ABV251" si="250">SUM(ZQ250+ZQ246)</f>
        <v>101</v>
      </c>
      <c r="ZR251" s="388">
        <f t="shared" si="250"/>
        <v>95</v>
      </c>
      <c r="ZS251" s="388">
        <f t="shared" si="250"/>
        <v>79</v>
      </c>
      <c r="ZT251" s="388">
        <f t="shared" si="250"/>
        <v>50</v>
      </c>
      <c r="ZU251" s="388">
        <f t="shared" si="250"/>
        <v>11</v>
      </c>
      <c r="ZV251" s="385">
        <f t="shared" si="250"/>
        <v>0</v>
      </c>
      <c r="ZW251" s="388">
        <f t="shared" si="250"/>
        <v>31</v>
      </c>
      <c r="ZX251" s="388">
        <f t="shared" si="250"/>
        <v>38</v>
      </c>
      <c r="ZY251" s="388">
        <f t="shared" si="250"/>
        <v>18</v>
      </c>
      <c r="ZZ251" s="388">
        <f t="shared" si="250"/>
        <v>38</v>
      </c>
      <c r="AAA251" s="388">
        <f t="shared" si="250"/>
        <v>30</v>
      </c>
      <c r="AAB251" s="385">
        <f t="shared" si="250"/>
        <v>0</v>
      </c>
      <c r="AAC251" s="385">
        <f t="shared" si="250"/>
        <v>0</v>
      </c>
      <c r="AAD251" s="388">
        <f t="shared" si="250"/>
        <v>32</v>
      </c>
      <c r="AAE251" s="388">
        <f t="shared" si="250"/>
        <v>18</v>
      </c>
      <c r="AAF251" s="388">
        <f t="shared" si="250"/>
        <v>38</v>
      </c>
      <c r="AAG251" s="388">
        <f t="shared" si="250"/>
        <v>28</v>
      </c>
      <c r="AAH251" s="388">
        <f t="shared" si="250"/>
        <v>21</v>
      </c>
      <c r="AAI251" s="385">
        <f t="shared" si="250"/>
        <v>0</v>
      </c>
      <c r="AAJ251" s="385">
        <f t="shared" si="250"/>
        <v>0</v>
      </c>
      <c r="AAK251" s="385">
        <f t="shared" si="250"/>
        <v>0</v>
      </c>
      <c r="AAL251" s="388">
        <f t="shared" si="250"/>
        <v>21</v>
      </c>
      <c r="AAM251" s="388">
        <f t="shared" si="250"/>
        <v>31</v>
      </c>
      <c r="AAN251" s="388">
        <f t="shared" si="250"/>
        <v>35</v>
      </c>
      <c r="AAO251" s="388">
        <f t="shared" si="250"/>
        <v>29</v>
      </c>
      <c r="AAP251" s="388">
        <f t="shared" si="250"/>
        <v>12</v>
      </c>
      <c r="AAQ251" s="385">
        <f t="shared" si="250"/>
        <v>0</v>
      </c>
      <c r="AAR251" s="388">
        <f t="shared" si="250"/>
        <v>31</v>
      </c>
      <c r="AAS251" s="388">
        <f t="shared" si="250"/>
        <v>70</v>
      </c>
      <c r="AAT251" s="388">
        <f t="shared" si="250"/>
        <v>64</v>
      </c>
      <c r="AAU251" s="388">
        <f t="shared" si="250"/>
        <v>79</v>
      </c>
      <c r="AAV251" s="388">
        <f t="shared" si="250"/>
        <v>84</v>
      </c>
      <c r="AAW251" s="388">
        <f t="shared" si="250"/>
        <v>87</v>
      </c>
      <c r="AAX251" s="385">
        <f t="shared" si="250"/>
        <v>0</v>
      </c>
      <c r="AAY251" s="388">
        <f t="shared" si="250"/>
        <v>76</v>
      </c>
      <c r="AAZ251" s="388">
        <f t="shared" si="250"/>
        <v>55</v>
      </c>
      <c r="ABA251" s="388">
        <f t="shared" si="250"/>
        <v>51</v>
      </c>
      <c r="ABB251" s="388">
        <f t="shared" si="250"/>
        <v>51</v>
      </c>
      <c r="ABC251" s="388">
        <f t="shared" si="250"/>
        <v>82.5</v>
      </c>
      <c r="ABD251" s="385">
        <f t="shared" si="250"/>
        <v>2</v>
      </c>
      <c r="ABE251" s="385">
        <f t="shared" si="250"/>
        <v>0</v>
      </c>
      <c r="ABF251" s="388">
        <f t="shared" si="250"/>
        <v>48</v>
      </c>
      <c r="ABG251" s="388">
        <f t="shared" si="250"/>
        <v>99.5</v>
      </c>
      <c r="ABH251" s="388">
        <f t="shared" si="250"/>
        <v>64</v>
      </c>
      <c r="ABI251" s="388">
        <f t="shared" si="250"/>
        <v>88</v>
      </c>
      <c r="ABJ251" s="388">
        <f t="shared" si="250"/>
        <v>100</v>
      </c>
      <c r="ABK251" s="385">
        <f t="shared" si="250"/>
        <v>0</v>
      </c>
      <c r="ABL251" s="385">
        <f t="shared" si="250"/>
        <v>5</v>
      </c>
      <c r="ABM251" s="388">
        <f t="shared" si="250"/>
        <v>105</v>
      </c>
      <c r="ABN251" s="388">
        <f t="shared" si="250"/>
        <v>102</v>
      </c>
      <c r="ABO251" s="388">
        <f t="shared" si="250"/>
        <v>104</v>
      </c>
      <c r="ABP251" s="388">
        <f t="shared" si="250"/>
        <v>73</v>
      </c>
      <c r="ABQ251" s="388">
        <f t="shared" si="250"/>
        <v>42</v>
      </c>
      <c r="ABR251" s="385">
        <f t="shared" si="250"/>
        <v>73</v>
      </c>
      <c r="ABS251" s="385">
        <f t="shared" si="250"/>
        <v>0</v>
      </c>
      <c r="ABT251" s="388">
        <f t="shared" si="250"/>
        <v>199</v>
      </c>
      <c r="ABU251" s="385">
        <f t="shared" si="250"/>
        <v>0</v>
      </c>
      <c r="ABV251" s="385">
        <f t="shared" si="250"/>
        <v>0</v>
      </c>
      <c r="ABW251" s="385">
        <f t="shared" ref="ABW251:AEH251" si="251">SUM(ABW250+ABW246)</f>
        <v>0</v>
      </c>
      <c r="ABX251" s="385">
        <f t="shared" si="251"/>
        <v>0</v>
      </c>
      <c r="ABY251" s="385">
        <f t="shared" si="251"/>
        <v>0</v>
      </c>
      <c r="ABZ251" s="385">
        <f t="shared" si="251"/>
        <v>0</v>
      </c>
      <c r="ACA251" s="388">
        <f t="shared" si="251"/>
        <v>93</v>
      </c>
      <c r="ACB251" s="388">
        <f t="shared" si="251"/>
        <v>107</v>
      </c>
      <c r="ACC251" s="388">
        <f t="shared" si="251"/>
        <v>123</v>
      </c>
      <c r="ACD251" s="388">
        <f t="shared" si="251"/>
        <v>78</v>
      </c>
      <c r="ACE251" s="388">
        <f t="shared" si="251"/>
        <v>13</v>
      </c>
      <c r="ACF251" s="388">
        <f t="shared" si="251"/>
        <v>28</v>
      </c>
      <c r="ACG251" s="385">
        <f t="shared" si="251"/>
        <v>0</v>
      </c>
      <c r="ACH251" s="388">
        <f t="shared" si="251"/>
        <v>1</v>
      </c>
      <c r="ACI251" s="388">
        <f t="shared" si="251"/>
        <v>26</v>
      </c>
      <c r="ACJ251" s="388">
        <f t="shared" si="251"/>
        <v>18</v>
      </c>
      <c r="ACK251" s="388">
        <f t="shared" si="251"/>
        <v>22</v>
      </c>
      <c r="ACL251" s="388">
        <f t="shared" si="251"/>
        <v>67</v>
      </c>
      <c r="ACM251" s="388">
        <f t="shared" si="251"/>
        <v>26</v>
      </c>
      <c r="ACN251" s="385">
        <f t="shared" si="251"/>
        <v>0</v>
      </c>
      <c r="ACO251" s="388">
        <f t="shared" si="251"/>
        <v>25</v>
      </c>
      <c r="ACP251" s="388">
        <f t="shared" si="251"/>
        <v>69</v>
      </c>
      <c r="ACQ251" s="388">
        <f t="shared" si="251"/>
        <v>86</v>
      </c>
      <c r="ACR251" s="388">
        <f t="shared" si="251"/>
        <v>72</v>
      </c>
      <c r="ACS251" s="388">
        <f t="shared" si="251"/>
        <v>116</v>
      </c>
      <c r="ACT251" s="385">
        <f t="shared" si="251"/>
        <v>0</v>
      </c>
      <c r="ACU251" s="385">
        <f t="shared" si="251"/>
        <v>0</v>
      </c>
      <c r="ACV251" s="388">
        <f t="shared" si="251"/>
        <v>115</v>
      </c>
      <c r="ACW251" s="388">
        <f t="shared" si="251"/>
        <v>90</v>
      </c>
      <c r="ACX251" s="388">
        <f t="shared" si="251"/>
        <v>64</v>
      </c>
      <c r="ACY251" s="388">
        <f t="shared" si="251"/>
        <v>49</v>
      </c>
      <c r="ACZ251" s="388">
        <f t="shared" si="251"/>
        <v>56</v>
      </c>
      <c r="ADA251" s="385">
        <f t="shared" si="251"/>
        <v>1</v>
      </c>
      <c r="ADB251" s="385">
        <f t="shared" si="251"/>
        <v>0</v>
      </c>
      <c r="ADC251" s="388">
        <f t="shared" si="251"/>
        <v>54</v>
      </c>
      <c r="ADD251" s="388">
        <f t="shared" si="251"/>
        <v>53</v>
      </c>
      <c r="ADE251" s="388">
        <f t="shared" si="251"/>
        <v>78</v>
      </c>
      <c r="ADF251" s="388">
        <f t="shared" si="251"/>
        <v>117</v>
      </c>
      <c r="ADG251" s="388">
        <f t="shared" si="251"/>
        <v>93</v>
      </c>
      <c r="ADH251" s="388">
        <f t="shared" si="251"/>
        <v>49</v>
      </c>
      <c r="ADI251" s="385">
        <f t="shared" si="251"/>
        <v>0</v>
      </c>
      <c r="ADJ251" s="388">
        <f t="shared" si="251"/>
        <v>68</v>
      </c>
      <c r="ADK251" s="385">
        <f t="shared" si="251"/>
        <v>59</v>
      </c>
      <c r="ADL251" s="385">
        <f t="shared" si="251"/>
        <v>0</v>
      </c>
      <c r="ADM251" s="388">
        <f t="shared" si="251"/>
        <v>48</v>
      </c>
      <c r="ADN251" s="388">
        <f t="shared" si="251"/>
        <v>29</v>
      </c>
      <c r="ADO251" s="385">
        <f t="shared" si="251"/>
        <v>0</v>
      </c>
      <c r="ADP251" s="385">
        <f t="shared" si="251"/>
        <v>0</v>
      </c>
      <c r="ADQ251" s="388">
        <f t="shared" si="251"/>
        <v>61</v>
      </c>
      <c r="ADR251" s="388">
        <f t="shared" si="251"/>
        <v>29</v>
      </c>
      <c r="ADS251" s="388">
        <f t="shared" si="251"/>
        <v>42</v>
      </c>
      <c r="ADT251" s="388">
        <f t="shared" si="251"/>
        <v>54</v>
      </c>
      <c r="ADU251" s="388">
        <f t="shared" si="251"/>
        <v>83</v>
      </c>
      <c r="ADV251" s="385">
        <f t="shared" si="251"/>
        <v>1</v>
      </c>
      <c r="ADW251" s="385">
        <f t="shared" si="251"/>
        <v>0</v>
      </c>
      <c r="ADX251" s="385">
        <f t="shared" si="251"/>
        <v>0</v>
      </c>
      <c r="ADY251" s="388">
        <f t="shared" si="251"/>
        <v>63</v>
      </c>
      <c r="ADZ251" s="388">
        <f t="shared" si="251"/>
        <v>107</v>
      </c>
      <c r="AEA251" s="388">
        <f t="shared" si="251"/>
        <v>92</v>
      </c>
      <c r="AEB251" s="388">
        <f t="shared" si="251"/>
        <v>46</v>
      </c>
      <c r="AEC251" s="388">
        <f t="shared" si="251"/>
        <v>60</v>
      </c>
      <c r="AED251" s="385">
        <f t="shared" si="251"/>
        <v>0</v>
      </c>
      <c r="AEE251" s="388">
        <f t="shared" si="251"/>
        <v>58</v>
      </c>
      <c r="AEF251" s="385">
        <f t="shared" si="251"/>
        <v>66</v>
      </c>
      <c r="AEG251" s="388">
        <f t="shared" si="251"/>
        <v>85</v>
      </c>
      <c r="AEH251" s="388">
        <f t="shared" si="251"/>
        <v>78</v>
      </c>
      <c r="AEI251" s="388">
        <f t="shared" ref="AEI251:AFH251" si="252">SUM(AEI250+AEI246)</f>
        <v>97</v>
      </c>
      <c r="AEJ251" s="388">
        <f t="shared" si="252"/>
        <v>75</v>
      </c>
      <c r="AEK251" s="385">
        <f t="shared" si="252"/>
        <v>0</v>
      </c>
      <c r="AEL251" s="388">
        <f t="shared" si="252"/>
        <v>81</v>
      </c>
      <c r="AEM251" s="388">
        <f t="shared" si="252"/>
        <v>78</v>
      </c>
      <c r="AEN251" s="388">
        <f t="shared" si="252"/>
        <v>77</v>
      </c>
      <c r="AEO251" s="388">
        <f t="shared" si="252"/>
        <v>99</v>
      </c>
      <c r="AEP251" s="388">
        <f t="shared" si="252"/>
        <v>60</v>
      </c>
      <c r="AEQ251" s="385">
        <f t="shared" si="252"/>
        <v>0</v>
      </c>
      <c r="AER251" s="385">
        <f t="shared" si="252"/>
        <v>0</v>
      </c>
      <c r="AES251" s="388">
        <f t="shared" si="252"/>
        <v>63</v>
      </c>
      <c r="AET251" s="388">
        <f t="shared" si="252"/>
        <v>83</v>
      </c>
      <c r="AEU251" s="388">
        <f t="shared" si="252"/>
        <v>61</v>
      </c>
      <c r="AEV251" s="388">
        <f t="shared" si="252"/>
        <v>44</v>
      </c>
      <c r="AEW251" s="385">
        <f t="shared" si="252"/>
        <v>0</v>
      </c>
      <c r="AEX251" s="388">
        <f t="shared" si="252"/>
        <v>57</v>
      </c>
      <c r="AEY251" s="385">
        <f t="shared" si="252"/>
        <v>0</v>
      </c>
      <c r="AEZ251" s="388">
        <f t="shared" si="252"/>
        <v>85</v>
      </c>
      <c r="AFA251" s="385">
        <f t="shared" si="252"/>
        <v>104</v>
      </c>
      <c r="AFB251" s="388">
        <f t="shared" si="252"/>
        <v>89</v>
      </c>
      <c r="AFC251" s="388">
        <f t="shared" si="252"/>
        <v>98</v>
      </c>
      <c r="AFD251" s="385">
        <f t="shared" si="252"/>
        <v>101</v>
      </c>
      <c r="AFE251" s="388">
        <f t="shared" si="252"/>
        <v>78</v>
      </c>
      <c r="AFF251" s="385">
        <f t="shared" si="252"/>
        <v>0</v>
      </c>
      <c r="AFG251" s="388">
        <f t="shared" si="252"/>
        <v>111</v>
      </c>
      <c r="AFH251" s="388">
        <f t="shared" si="252"/>
        <v>49</v>
      </c>
      <c r="AFI251" s="388">
        <f t="shared" ref="AFI251:AHT251" si="253">SUM(AFI250+AFI246)</f>
        <v>38</v>
      </c>
      <c r="AFJ251" s="388">
        <f t="shared" si="253"/>
        <v>54</v>
      </c>
      <c r="AFK251" s="388">
        <f t="shared" si="253"/>
        <v>96</v>
      </c>
      <c r="AFL251" s="385">
        <f t="shared" si="253"/>
        <v>0</v>
      </c>
      <c r="AFM251" s="385">
        <f t="shared" si="253"/>
        <v>0</v>
      </c>
      <c r="AFN251" s="388">
        <f t="shared" si="253"/>
        <v>78</v>
      </c>
      <c r="AFO251" s="388">
        <f t="shared" si="253"/>
        <v>48</v>
      </c>
      <c r="AFP251" s="388">
        <f t="shared" si="253"/>
        <v>61</v>
      </c>
      <c r="AFQ251" s="388">
        <f t="shared" si="253"/>
        <v>76</v>
      </c>
      <c r="AFR251" s="388">
        <f t="shared" si="253"/>
        <v>48</v>
      </c>
      <c r="AFS251" s="385">
        <f t="shared" si="253"/>
        <v>3</v>
      </c>
      <c r="AFT251" s="385">
        <f t="shared" si="253"/>
        <v>0</v>
      </c>
      <c r="AFU251" s="388">
        <f t="shared" si="253"/>
        <v>50</v>
      </c>
      <c r="AFV251" s="388">
        <f t="shared" si="253"/>
        <v>75</v>
      </c>
      <c r="AFW251" s="388">
        <f t="shared" si="253"/>
        <v>94</v>
      </c>
      <c r="AFX251" s="388">
        <f t="shared" si="253"/>
        <v>72</v>
      </c>
      <c r="AFY251" s="388">
        <f t="shared" si="253"/>
        <v>69</v>
      </c>
      <c r="AFZ251" s="385">
        <f t="shared" si="253"/>
        <v>0</v>
      </c>
      <c r="AGA251" s="385">
        <f t="shared" si="253"/>
        <v>0</v>
      </c>
      <c r="AGB251" s="388">
        <f t="shared" si="253"/>
        <v>107</v>
      </c>
      <c r="AGC251" s="388">
        <f t="shared" si="253"/>
        <v>90</v>
      </c>
      <c r="AGD251" s="388">
        <f t="shared" si="253"/>
        <v>64</v>
      </c>
      <c r="AGE251" s="388">
        <f t="shared" si="253"/>
        <v>49</v>
      </c>
      <c r="AGF251" s="388">
        <f t="shared" si="253"/>
        <v>58</v>
      </c>
      <c r="AGG251" s="388">
        <f t="shared" si="253"/>
        <v>37</v>
      </c>
      <c r="AGH251" s="385">
        <f t="shared" si="253"/>
        <v>0</v>
      </c>
      <c r="AGI251" s="388">
        <f t="shared" si="253"/>
        <v>90</v>
      </c>
      <c r="AGJ251" s="388">
        <f t="shared" si="253"/>
        <v>102</v>
      </c>
      <c r="AGK251" s="385">
        <f t="shared" si="253"/>
        <v>0</v>
      </c>
      <c r="AGL251" s="388">
        <f t="shared" si="253"/>
        <v>107</v>
      </c>
      <c r="AGM251" s="388">
        <f t="shared" si="253"/>
        <v>103</v>
      </c>
      <c r="AGN251" s="385">
        <f t="shared" si="253"/>
        <v>0</v>
      </c>
      <c r="AGO251" s="385">
        <f t="shared" si="253"/>
        <v>0</v>
      </c>
      <c r="AGP251" s="385">
        <f t="shared" si="253"/>
        <v>0</v>
      </c>
      <c r="AGQ251" s="385">
        <f t="shared" si="253"/>
        <v>0</v>
      </c>
      <c r="AGR251" s="385">
        <f t="shared" si="253"/>
        <v>0</v>
      </c>
      <c r="AGS251" s="388">
        <f t="shared" si="253"/>
        <v>98</v>
      </c>
      <c r="AGT251" s="388">
        <f t="shared" si="253"/>
        <v>52</v>
      </c>
      <c r="AGU251" s="388">
        <f t="shared" si="253"/>
        <v>70</v>
      </c>
      <c r="AGV251" s="385">
        <f t="shared" si="253"/>
        <v>0</v>
      </c>
      <c r="AGW251" s="388">
        <f t="shared" si="253"/>
        <v>89</v>
      </c>
      <c r="AGX251" s="388">
        <f t="shared" si="253"/>
        <v>102</v>
      </c>
      <c r="AGY251" s="388">
        <f t="shared" si="253"/>
        <v>125</v>
      </c>
      <c r="AGZ251" s="388">
        <f t="shared" si="253"/>
        <v>162</v>
      </c>
      <c r="AHA251" s="388">
        <f t="shared" si="253"/>
        <v>135</v>
      </c>
      <c r="AHB251" s="385">
        <f t="shared" si="253"/>
        <v>82</v>
      </c>
      <c r="AHC251" s="385">
        <f t="shared" si="253"/>
        <v>0</v>
      </c>
      <c r="AHD251" s="388">
        <f t="shared" si="253"/>
        <v>94</v>
      </c>
      <c r="AHE251" s="388">
        <f t="shared" si="253"/>
        <v>116</v>
      </c>
      <c r="AHF251" s="388">
        <f t="shared" si="253"/>
        <v>114</v>
      </c>
      <c r="AHG251" s="388">
        <f t="shared" si="253"/>
        <v>75.5</v>
      </c>
      <c r="AHH251" s="388">
        <f t="shared" si="253"/>
        <v>56</v>
      </c>
      <c r="AHI251" s="385">
        <f t="shared" si="253"/>
        <v>25.5</v>
      </c>
      <c r="AHJ251" s="385">
        <f t="shared" si="253"/>
        <v>0</v>
      </c>
      <c r="AHK251" s="388">
        <f t="shared" si="253"/>
        <v>69.5</v>
      </c>
      <c r="AHL251" s="388">
        <f t="shared" si="253"/>
        <v>76</v>
      </c>
      <c r="AHM251" s="388">
        <f t="shared" si="253"/>
        <v>84.5</v>
      </c>
      <c r="AHN251" s="388">
        <f t="shared" si="253"/>
        <v>56</v>
      </c>
      <c r="AHO251" s="388">
        <f t="shared" si="253"/>
        <v>69</v>
      </c>
      <c r="AHP251" s="385">
        <f t="shared" si="253"/>
        <v>0</v>
      </c>
      <c r="AHQ251" s="385">
        <f t="shared" si="253"/>
        <v>0</v>
      </c>
      <c r="AHR251" s="388">
        <f t="shared" si="253"/>
        <v>66</v>
      </c>
      <c r="AHS251" s="388">
        <f t="shared" si="253"/>
        <v>66</v>
      </c>
      <c r="AHT251" s="388">
        <f t="shared" si="253"/>
        <v>85</v>
      </c>
      <c r="AHU251" s="388">
        <f t="shared" ref="AHU251:AIU251" si="254">SUM(AHU250+AHU246)</f>
        <v>61</v>
      </c>
      <c r="AHV251" s="388">
        <f t="shared" si="254"/>
        <v>84</v>
      </c>
      <c r="AHW251" s="385">
        <f t="shared" si="254"/>
        <v>0</v>
      </c>
      <c r="AHX251" s="385">
        <f t="shared" si="254"/>
        <v>0</v>
      </c>
      <c r="AHY251" s="388">
        <f t="shared" si="254"/>
        <v>58</v>
      </c>
      <c r="AHZ251" s="388">
        <f t="shared" si="254"/>
        <v>67.5</v>
      </c>
      <c r="AIA251" s="388">
        <f t="shared" si="254"/>
        <v>35</v>
      </c>
      <c r="AIB251" s="388">
        <f t="shared" si="254"/>
        <v>65</v>
      </c>
      <c r="AIC251" s="388">
        <f t="shared" si="254"/>
        <v>47</v>
      </c>
      <c r="AID251" s="385">
        <f t="shared" si="254"/>
        <v>0</v>
      </c>
      <c r="AIE251" s="385">
        <f t="shared" si="254"/>
        <v>0</v>
      </c>
      <c r="AIF251" s="388">
        <f t="shared" si="254"/>
        <v>12</v>
      </c>
      <c r="AIG251" s="388">
        <f t="shared" si="254"/>
        <v>20</v>
      </c>
      <c r="AIH251" s="388">
        <f t="shared" si="254"/>
        <v>6</v>
      </c>
      <c r="AII251" s="388">
        <f t="shared" si="254"/>
        <v>19</v>
      </c>
      <c r="AIJ251" s="388">
        <f t="shared" si="254"/>
        <v>5</v>
      </c>
      <c r="AIK251" s="385">
        <f t="shared" si="254"/>
        <v>0</v>
      </c>
      <c r="AIL251" s="385">
        <f t="shared" si="254"/>
        <v>0</v>
      </c>
      <c r="AIM251" s="388">
        <f t="shared" si="254"/>
        <v>29</v>
      </c>
      <c r="AIN251" s="388">
        <f t="shared" si="254"/>
        <v>8</v>
      </c>
      <c r="AIO251" s="388">
        <f t="shared" si="254"/>
        <v>29</v>
      </c>
      <c r="AIP251" s="388">
        <f t="shared" si="254"/>
        <v>26</v>
      </c>
      <c r="AIQ251" s="388">
        <f t="shared" si="254"/>
        <v>33</v>
      </c>
      <c r="AIR251" s="385">
        <f t="shared" si="254"/>
        <v>0</v>
      </c>
      <c r="AIS251" s="385">
        <f t="shared" si="254"/>
        <v>0</v>
      </c>
      <c r="AIT251" s="388">
        <f t="shared" si="254"/>
        <v>67</v>
      </c>
      <c r="AIU251" s="388">
        <f t="shared" si="254"/>
        <v>55</v>
      </c>
      <c r="AIV251" s="388">
        <f t="shared" ref="AIV251:AKA251" si="255">SUM(AIV250+AIV246)</f>
        <v>0</v>
      </c>
      <c r="AIW251" s="405">
        <f t="shared" si="255"/>
        <v>0</v>
      </c>
      <c r="AIX251" s="385">
        <f t="shared" si="255"/>
        <v>0</v>
      </c>
      <c r="AIY251" s="385">
        <f t="shared" si="255"/>
        <v>0</v>
      </c>
      <c r="AIZ251" s="385">
        <f t="shared" si="255"/>
        <v>0</v>
      </c>
      <c r="AJA251" s="385">
        <f t="shared" si="255"/>
        <v>0</v>
      </c>
      <c r="AJB251" s="385">
        <f t="shared" si="255"/>
        <v>0</v>
      </c>
      <c r="AJC251" s="385">
        <f t="shared" si="255"/>
        <v>0</v>
      </c>
      <c r="AJD251" s="385">
        <f t="shared" si="255"/>
        <v>0</v>
      </c>
      <c r="AJE251" s="385">
        <f t="shared" si="255"/>
        <v>0</v>
      </c>
      <c r="AJF251" s="385">
        <f t="shared" si="255"/>
        <v>0</v>
      </c>
      <c r="AJG251" s="385">
        <f t="shared" si="255"/>
        <v>0</v>
      </c>
      <c r="AJH251" s="385">
        <f t="shared" si="255"/>
        <v>0</v>
      </c>
      <c r="AJI251" s="385">
        <f t="shared" si="255"/>
        <v>0</v>
      </c>
      <c r="AJJ251" s="385">
        <f t="shared" si="255"/>
        <v>0</v>
      </c>
      <c r="AJK251" s="385">
        <f t="shared" si="255"/>
        <v>0</v>
      </c>
      <c r="AJL251" s="385">
        <f t="shared" si="255"/>
        <v>0</v>
      </c>
      <c r="AJM251" s="385">
        <f t="shared" si="255"/>
        <v>0</v>
      </c>
      <c r="AJN251" s="385">
        <f t="shared" si="255"/>
        <v>0</v>
      </c>
      <c r="AJO251" s="385">
        <f t="shared" si="255"/>
        <v>0</v>
      </c>
      <c r="AJP251" s="385">
        <f t="shared" si="255"/>
        <v>0</v>
      </c>
      <c r="AJQ251" s="385">
        <f t="shared" si="255"/>
        <v>0</v>
      </c>
      <c r="AJR251" s="385">
        <f t="shared" si="255"/>
        <v>0</v>
      </c>
      <c r="AJS251" s="385">
        <f t="shared" si="255"/>
        <v>0</v>
      </c>
      <c r="AJT251" s="385">
        <f t="shared" si="255"/>
        <v>0</v>
      </c>
      <c r="AJU251" s="385">
        <f t="shared" si="255"/>
        <v>0</v>
      </c>
      <c r="AJV251" s="385">
        <f t="shared" si="255"/>
        <v>0</v>
      </c>
      <c r="AJW251" s="385">
        <f t="shared" si="255"/>
        <v>0</v>
      </c>
      <c r="AJX251" s="385">
        <f t="shared" si="255"/>
        <v>0</v>
      </c>
      <c r="AJY251" s="385">
        <f t="shared" si="255"/>
        <v>0</v>
      </c>
      <c r="AJZ251" s="385">
        <f t="shared" si="255"/>
        <v>0</v>
      </c>
      <c r="AKA251" s="385">
        <f t="shared" si="255"/>
        <v>0</v>
      </c>
      <c r="AKB251" s="385">
        <f t="shared" ref="AKB251:ALG251" si="256">SUM(AKB250+AKB246)</f>
        <v>0</v>
      </c>
      <c r="AKC251" s="385">
        <f t="shared" si="256"/>
        <v>0</v>
      </c>
      <c r="AKD251" s="385">
        <f t="shared" si="256"/>
        <v>0</v>
      </c>
      <c r="AKE251" s="385">
        <f t="shared" si="256"/>
        <v>0</v>
      </c>
      <c r="AKF251" s="385">
        <f t="shared" si="256"/>
        <v>0</v>
      </c>
      <c r="AKG251" s="385">
        <f t="shared" si="256"/>
        <v>0</v>
      </c>
      <c r="AKH251" s="385">
        <f t="shared" si="256"/>
        <v>0</v>
      </c>
      <c r="AKI251" s="385">
        <f t="shared" si="256"/>
        <v>0</v>
      </c>
      <c r="AKJ251" s="385">
        <f t="shared" si="256"/>
        <v>0</v>
      </c>
      <c r="AKK251" s="385">
        <f t="shared" si="256"/>
        <v>0</v>
      </c>
      <c r="AKL251" s="385">
        <f t="shared" si="256"/>
        <v>0</v>
      </c>
      <c r="AKM251" s="385">
        <f t="shared" si="256"/>
        <v>0</v>
      </c>
      <c r="AKN251" s="385">
        <f t="shared" si="256"/>
        <v>0</v>
      </c>
      <c r="AKO251" s="385">
        <f t="shared" si="256"/>
        <v>0</v>
      </c>
      <c r="AKP251" s="385">
        <f t="shared" si="256"/>
        <v>0</v>
      </c>
      <c r="AKQ251" s="385">
        <f t="shared" si="256"/>
        <v>0</v>
      </c>
      <c r="AKR251" s="385">
        <f t="shared" si="256"/>
        <v>0</v>
      </c>
      <c r="AKS251" s="385">
        <f t="shared" si="256"/>
        <v>0</v>
      </c>
      <c r="AKT251" s="385">
        <f t="shared" si="256"/>
        <v>0</v>
      </c>
      <c r="AKU251" s="385">
        <f t="shared" si="256"/>
        <v>0</v>
      </c>
      <c r="AKV251" s="385">
        <f t="shared" si="256"/>
        <v>0</v>
      </c>
      <c r="AKW251" s="385">
        <f t="shared" si="256"/>
        <v>0</v>
      </c>
      <c r="AKX251" s="385">
        <f t="shared" si="256"/>
        <v>0</v>
      </c>
      <c r="AKY251" s="385">
        <f t="shared" si="256"/>
        <v>0</v>
      </c>
      <c r="AKZ251" s="385">
        <f t="shared" si="256"/>
        <v>0</v>
      </c>
      <c r="ALA251" s="385">
        <f t="shared" si="256"/>
        <v>0</v>
      </c>
      <c r="ALB251" s="385">
        <f t="shared" si="256"/>
        <v>0</v>
      </c>
      <c r="ALC251" s="385">
        <f t="shared" si="256"/>
        <v>0</v>
      </c>
      <c r="ALD251" s="385">
        <f t="shared" si="256"/>
        <v>0</v>
      </c>
      <c r="ALE251" s="385">
        <f t="shared" si="256"/>
        <v>0</v>
      </c>
      <c r="ALF251" s="385">
        <f t="shared" si="256"/>
        <v>0</v>
      </c>
      <c r="ALG251" s="385">
        <f t="shared" si="256"/>
        <v>0</v>
      </c>
      <c r="ALH251" s="385">
        <f t="shared" ref="ALH251:AMI251" si="257">SUM(ALH250+ALH246)</f>
        <v>0</v>
      </c>
      <c r="ALI251" s="385">
        <f t="shared" si="257"/>
        <v>0</v>
      </c>
      <c r="ALJ251" s="385">
        <f t="shared" si="257"/>
        <v>0</v>
      </c>
      <c r="ALK251" s="385">
        <f t="shared" si="257"/>
        <v>0</v>
      </c>
      <c r="ALL251" s="385">
        <f t="shared" si="257"/>
        <v>0</v>
      </c>
      <c r="ALM251" s="385">
        <f t="shared" si="257"/>
        <v>0</v>
      </c>
      <c r="ALN251" s="385">
        <f t="shared" si="257"/>
        <v>0</v>
      </c>
      <c r="ALO251" s="385">
        <f t="shared" si="257"/>
        <v>0</v>
      </c>
      <c r="ALP251" s="385">
        <f t="shared" si="257"/>
        <v>0</v>
      </c>
      <c r="ALQ251" s="385">
        <f t="shared" si="257"/>
        <v>0</v>
      </c>
      <c r="ALR251" s="385">
        <f t="shared" si="257"/>
        <v>0</v>
      </c>
      <c r="ALS251" s="385">
        <f t="shared" si="257"/>
        <v>0</v>
      </c>
      <c r="ALT251" s="385">
        <f t="shared" si="257"/>
        <v>0</v>
      </c>
      <c r="ALU251" s="385">
        <f t="shared" si="257"/>
        <v>0</v>
      </c>
      <c r="ALV251" s="385">
        <f t="shared" si="257"/>
        <v>0</v>
      </c>
      <c r="ALW251" s="385">
        <f t="shared" si="257"/>
        <v>0</v>
      </c>
      <c r="ALX251" s="385">
        <f t="shared" si="257"/>
        <v>0</v>
      </c>
      <c r="ALY251" s="385">
        <f t="shared" si="257"/>
        <v>0</v>
      </c>
      <c r="ALZ251" s="385">
        <f t="shared" si="257"/>
        <v>0</v>
      </c>
      <c r="AMA251" s="385">
        <f t="shared" si="257"/>
        <v>0</v>
      </c>
      <c r="AMB251" s="385">
        <f t="shared" si="257"/>
        <v>0</v>
      </c>
      <c r="AMC251" s="385">
        <f t="shared" si="257"/>
        <v>0</v>
      </c>
      <c r="AMD251" s="385">
        <f t="shared" si="257"/>
        <v>0</v>
      </c>
      <c r="AME251" s="385">
        <f t="shared" si="257"/>
        <v>0</v>
      </c>
      <c r="AMF251" s="385">
        <f t="shared" si="257"/>
        <v>0</v>
      </c>
      <c r="AMG251" s="385">
        <f t="shared" si="257"/>
        <v>0</v>
      </c>
      <c r="AMH251" s="385">
        <f t="shared" si="257"/>
        <v>0</v>
      </c>
      <c r="AMI251" s="385">
        <f t="shared" si="257"/>
        <v>0</v>
      </c>
      <c r="AMJ251" s="385">
        <f t="shared" ref="AMJ251:AOU251" si="258">SUM(AMJ250+AMJ246)</f>
        <v>0</v>
      </c>
      <c r="AMK251" s="385">
        <f t="shared" si="258"/>
        <v>0</v>
      </c>
      <c r="AML251" s="385">
        <f t="shared" si="258"/>
        <v>0</v>
      </c>
      <c r="AMM251" s="385">
        <f t="shared" si="258"/>
        <v>0</v>
      </c>
      <c r="AMN251" s="385">
        <f t="shared" si="258"/>
        <v>0</v>
      </c>
      <c r="AMO251" s="385">
        <f t="shared" si="258"/>
        <v>0</v>
      </c>
      <c r="AMP251" s="385">
        <f t="shared" si="258"/>
        <v>0</v>
      </c>
      <c r="AMQ251" s="385">
        <f t="shared" si="258"/>
        <v>0</v>
      </c>
      <c r="AMR251" s="385">
        <f t="shared" si="258"/>
        <v>0</v>
      </c>
      <c r="AMS251" s="385">
        <f t="shared" si="258"/>
        <v>0</v>
      </c>
      <c r="AMT251" s="385">
        <f t="shared" si="258"/>
        <v>0</v>
      </c>
      <c r="AMU251" s="385">
        <f t="shared" si="258"/>
        <v>0</v>
      </c>
      <c r="AMV251" s="385">
        <f t="shared" si="258"/>
        <v>0</v>
      </c>
      <c r="AMW251" s="385">
        <f t="shared" si="258"/>
        <v>0</v>
      </c>
      <c r="AMX251" s="385">
        <f t="shared" si="258"/>
        <v>0</v>
      </c>
      <c r="AMY251" s="385">
        <f t="shared" si="258"/>
        <v>0</v>
      </c>
      <c r="AMZ251" s="385">
        <f t="shared" si="258"/>
        <v>0</v>
      </c>
      <c r="ANA251" s="385">
        <f t="shared" si="258"/>
        <v>0</v>
      </c>
      <c r="ANB251" s="385">
        <f t="shared" si="258"/>
        <v>0</v>
      </c>
      <c r="ANC251" s="385">
        <f t="shared" si="258"/>
        <v>0</v>
      </c>
      <c r="AND251" s="385">
        <f t="shared" si="258"/>
        <v>0</v>
      </c>
      <c r="ANE251" s="385">
        <f t="shared" si="258"/>
        <v>0</v>
      </c>
      <c r="ANF251" s="385">
        <f t="shared" si="258"/>
        <v>0</v>
      </c>
      <c r="ANG251" s="385">
        <f t="shared" si="258"/>
        <v>0</v>
      </c>
      <c r="ANH251" s="385">
        <f t="shared" si="258"/>
        <v>0</v>
      </c>
      <c r="ANI251" s="385">
        <f t="shared" si="258"/>
        <v>0</v>
      </c>
      <c r="ANJ251" s="385">
        <f t="shared" si="258"/>
        <v>0</v>
      </c>
      <c r="ANK251" s="385">
        <f t="shared" si="258"/>
        <v>0</v>
      </c>
      <c r="ANL251" s="385">
        <f t="shared" si="258"/>
        <v>0</v>
      </c>
      <c r="ANM251" s="385">
        <f t="shared" si="258"/>
        <v>0</v>
      </c>
      <c r="ANN251" s="385">
        <f t="shared" si="258"/>
        <v>0</v>
      </c>
      <c r="ANO251" s="385">
        <f t="shared" si="258"/>
        <v>0</v>
      </c>
      <c r="ANP251" s="385">
        <f t="shared" si="258"/>
        <v>0</v>
      </c>
      <c r="ANQ251" s="385">
        <f t="shared" si="258"/>
        <v>0</v>
      </c>
      <c r="ANR251" s="385">
        <f t="shared" si="258"/>
        <v>0</v>
      </c>
      <c r="ANS251" s="385">
        <f t="shared" si="258"/>
        <v>0</v>
      </c>
      <c r="ANT251" s="385">
        <f t="shared" si="258"/>
        <v>0</v>
      </c>
      <c r="ANU251" s="385">
        <f t="shared" si="258"/>
        <v>0</v>
      </c>
      <c r="ANV251" s="385">
        <f t="shared" si="258"/>
        <v>0</v>
      </c>
      <c r="ANW251" s="385">
        <f t="shared" si="258"/>
        <v>0</v>
      </c>
      <c r="ANX251" s="385">
        <f t="shared" si="258"/>
        <v>0</v>
      </c>
      <c r="ANY251" s="385">
        <f t="shared" si="258"/>
        <v>0</v>
      </c>
      <c r="ANZ251" s="385">
        <f t="shared" si="258"/>
        <v>0</v>
      </c>
      <c r="AOA251" s="385">
        <f t="shared" si="258"/>
        <v>0</v>
      </c>
      <c r="AOB251" s="385">
        <f t="shared" si="258"/>
        <v>0</v>
      </c>
      <c r="AOC251" s="385">
        <f t="shared" si="258"/>
        <v>0</v>
      </c>
      <c r="AOD251" s="385">
        <f t="shared" si="258"/>
        <v>0</v>
      </c>
      <c r="AOE251" s="385">
        <f t="shared" si="258"/>
        <v>0</v>
      </c>
      <c r="AOF251" s="385">
        <f t="shared" si="258"/>
        <v>0</v>
      </c>
      <c r="AOG251" s="385">
        <f t="shared" si="258"/>
        <v>0</v>
      </c>
      <c r="AOH251" s="385">
        <f t="shared" si="258"/>
        <v>0</v>
      </c>
      <c r="AOI251" s="385">
        <f t="shared" si="258"/>
        <v>0</v>
      </c>
      <c r="AOJ251" s="385">
        <f t="shared" si="258"/>
        <v>0</v>
      </c>
      <c r="AOK251" s="385">
        <f t="shared" si="258"/>
        <v>0</v>
      </c>
      <c r="AOL251" s="385">
        <f t="shared" si="258"/>
        <v>0</v>
      </c>
      <c r="AOM251" s="385">
        <f t="shared" si="258"/>
        <v>0</v>
      </c>
      <c r="AON251" s="385">
        <f t="shared" si="258"/>
        <v>0</v>
      </c>
      <c r="AOO251" s="385">
        <f t="shared" si="258"/>
        <v>0</v>
      </c>
      <c r="AOP251" s="385">
        <f t="shared" si="258"/>
        <v>0</v>
      </c>
      <c r="AOQ251" s="385">
        <f t="shared" si="258"/>
        <v>0</v>
      </c>
      <c r="AOR251" s="385">
        <f t="shared" si="258"/>
        <v>0</v>
      </c>
      <c r="AOS251" s="385">
        <f t="shared" si="258"/>
        <v>0</v>
      </c>
      <c r="AOT251" s="385">
        <f t="shared" si="258"/>
        <v>0</v>
      </c>
      <c r="AOU251" s="385">
        <f t="shared" si="258"/>
        <v>0</v>
      </c>
      <c r="AOV251" s="385">
        <f t="shared" ref="AOV251:APW251" si="259">SUM(AOV250+AOV246)</f>
        <v>0</v>
      </c>
      <c r="AOW251" s="385">
        <f t="shared" si="259"/>
        <v>0</v>
      </c>
      <c r="AOX251" s="385">
        <f t="shared" si="259"/>
        <v>0</v>
      </c>
      <c r="AOY251" s="385">
        <f t="shared" si="259"/>
        <v>0</v>
      </c>
      <c r="AOZ251" s="385">
        <f t="shared" si="259"/>
        <v>0</v>
      </c>
      <c r="APA251" s="385">
        <f t="shared" si="259"/>
        <v>0</v>
      </c>
      <c r="APB251" s="385">
        <f t="shared" si="259"/>
        <v>0</v>
      </c>
      <c r="APC251" s="385">
        <f t="shared" si="259"/>
        <v>0</v>
      </c>
      <c r="APD251" s="385">
        <f t="shared" si="259"/>
        <v>0</v>
      </c>
      <c r="APE251" s="385">
        <f t="shared" si="259"/>
        <v>0</v>
      </c>
      <c r="APF251" s="385">
        <f t="shared" si="259"/>
        <v>0</v>
      </c>
      <c r="APG251" s="385">
        <f t="shared" si="259"/>
        <v>0</v>
      </c>
      <c r="APH251" s="385">
        <f t="shared" si="259"/>
        <v>0</v>
      </c>
      <c r="API251" s="385">
        <f t="shared" si="259"/>
        <v>0</v>
      </c>
      <c r="APJ251" s="385">
        <f t="shared" si="259"/>
        <v>0</v>
      </c>
      <c r="APK251" s="385">
        <f t="shared" si="259"/>
        <v>0</v>
      </c>
      <c r="APL251" s="385">
        <f t="shared" si="259"/>
        <v>0</v>
      </c>
      <c r="APM251" s="385">
        <f t="shared" si="259"/>
        <v>0</v>
      </c>
      <c r="APN251" s="385">
        <f t="shared" si="259"/>
        <v>0</v>
      </c>
      <c r="APO251" s="385">
        <f t="shared" si="259"/>
        <v>0</v>
      </c>
      <c r="APP251" s="385">
        <f t="shared" si="259"/>
        <v>0</v>
      </c>
      <c r="APQ251" s="385">
        <f t="shared" si="259"/>
        <v>0</v>
      </c>
      <c r="APR251" s="385">
        <f t="shared" si="259"/>
        <v>0</v>
      </c>
      <c r="APS251" s="385">
        <f t="shared" si="259"/>
        <v>0</v>
      </c>
      <c r="APT251" s="385">
        <f t="shared" si="259"/>
        <v>0</v>
      </c>
      <c r="APU251" s="385">
        <f t="shared" si="259"/>
        <v>0</v>
      </c>
      <c r="APV251" s="385">
        <f t="shared" si="259"/>
        <v>0</v>
      </c>
      <c r="APW251" s="385">
        <f t="shared" si="259"/>
        <v>0</v>
      </c>
    </row>
    <row r="252" spans="2:1115" ht="13.2" customHeight="1">
      <c r="B252" s="188"/>
      <c r="C252" s="188"/>
      <c r="D252" s="189"/>
      <c r="E252" s="188" t="s">
        <v>1056</v>
      </c>
      <c r="F252" s="190"/>
      <c r="G252" s="190"/>
      <c r="H252" s="190"/>
      <c r="I252" s="274">
        <f t="shared" ref="I252:BT252" si="260">SUM(I245+I248)</f>
        <v>249</v>
      </c>
      <c r="J252" s="274">
        <f t="shared" si="260"/>
        <v>200</v>
      </c>
      <c r="K252" s="274">
        <f t="shared" si="260"/>
        <v>86</v>
      </c>
      <c r="L252" s="274">
        <f t="shared" si="260"/>
        <v>0</v>
      </c>
      <c r="M252" s="274">
        <f t="shared" si="260"/>
        <v>239</v>
      </c>
      <c r="N252" s="274">
        <f t="shared" si="260"/>
        <v>230</v>
      </c>
      <c r="O252" s="274">
        <f t="shared" si="260"/>
        <v>200</v>
      </c>
      <c r="P252" s="274">
        <f t="shared" si="260"/>
        <v>239</v>
      </c>
      <c r="Q252" s="274">
        <f t="shared" si="260"/>
        <v>176</v>
      </c>
      <c r="R252" s="274">
        <f t="shared" si="260"/>
        <v>0</v>
      </c>
      <c r="S252" s="274">
        <f t="shared" si="260"/>
        <v>0</v>
      </c>
      <c r="T252" s="274">
        <f t="shared" si="260"/>
        <v>0</v>
      </c>
      <c r="U252" s="274">
        <f t="shared" si="260"/>
        <v>0</v>
      </c>
      <c r="V252" s="274">
        <f t="shared" si="260"/>
        <v>0</v>
      </c>
      <c r="W252" s="274">
        <f t="shared" si="260"/>
        <v>8</v>
      </c>
      <c r="X252" s="274">
        <f t="shared" si="260"/>
        <v>185.5</v>
      </c>
      <c r="Y252" s="274">
        <f t="shared" si="260"/>
        <v>194</v>
      </c>
      <c r="Z252" s="274">
        <f t="shared" si="260"/>
        <v>28</v>
      </c>
      <c r="AA252" s="274">
        <f t="shared" si="260"/>
        <v>72</v>
      </c>
      <c r="AB252" s="274">
        <f t="shared" si="260"/>
        <v>240</v>
      </c>
      <c r="AC252" s="274">
        <f t="shared" si="260"/>
        <v>179</v>
      </c>
      <c r="AD252" s="274">
        <f t="shared" si="260"/>
        <v>256</v>
      </c>
      <c r="AE252" s="274">
        <f t="shared" si="260"/>
        <v>253</v>
      </c>
      <c r="AF252" s="274">
        <f t="shared" si="260"/>
        <v>193</v>
      </c>
      <c r="AG252" s="274">
        <f t="shared" si="260"/>
        <v>0</v>
      </c>
      <c r="AH252" s="274">
        <f t="shared" si="260"/>
        <v>234</v>
      </c>
      <c r="AI252" s="274">
        <f t="shared" si="260"/>
        <v>235</v>
      </c>
      <c r="AJ252" s="274">
        <f t="shared" si="260"/>
        <v>184</v>
      </c>
      <c r="AK252" s="274">
        <f t="shared" si="260"/>
        <v>233</v>
      </c>
      <c r="AL252" s="274">
        <f t="shared" si="260"/>
        <v>230</v>
      </c>
      <c r="AM252" s="274">
        <f t="shared" si="260"/>
        <v>168</v>
      </c>
      <c r="AN252" s="274">
        <f t="shared" si="260"/>
        <v>1</v>
      </c>
      <c r="AO252" s="274">
        <f t="shared" si="260"/>
        <v>238</v>
      </c>
      <c r="AP252" s="274">
        <f t="shared" si="260"/>
        <v>234</v>
      </c>
      <c r="AQ252" s="274">
        <f t="shared" si="260"/>
        <v>176</v>
      </c>
      <c r="AR252" s="274">
        <f t="shared" si="260"/>
        <v>216</v>
      </c>
      <c r="AS252" s="274">
        <f t="shared" si="260"/>
        <v>236</v>
      </c>
      <c r="AT252" s="274">
        <f t="shared" si="260"/>
        <v>103.5</v>
      </c>
      <c r="AU252" s="274">
        <f t="shared" si="260"/>
        <v>0</v>
      </c>
      <c r="AV252" s="274">
        <f t="shared" si="260"/>
        <v>222</v>
      </c>
      <c r="AW252" s="274">
        <f t="shared" si="260"/>
        <v>245</v>
      </c>
      <c r="AX252" s="274">
        <f t="shared" si="260"/>
        <v>199.5</v>
      </c>
      <c r="AY252" s="274">
        <f t="shared" si="260"/>
        <v>242</v>
      </c>
      <c r="AZ252" s="274">
        <f t="shared" si="260"/>
        <v>235</v>
      </c>
      <c r="BA252" s="274">
        <f t="shared" si="260"/>
        <v>152</v>
      </c>
      <c r="BB252" s="274">
        <f t="shared" si="260"/>
        <v>0</v>
      </c>
      <c r="BC252" s="274">
        <f t="shared" si="260"/>
        <v>221</v>
      </c>
      <c r="BD252" s="274">
        <f t="shared" si="260"/>
        <v>226</v>
      </c>
      <c r="BE252" s="274">
        <f t="shared" si="260"/>
        <v>168</v>
      </c>
      <c r="BF252" s="274">
        <f t="shared" si="260"/>
        <v>239</v>
      </c>
      <c r="BG252" s="274">
        <f t="shared" si="260"/>
        <v>238</v>
      </c>
      <c r="BH252" s="274">
        <f t="shared" si="260"/>
        <v>139</v>
      </c>
      <c r="BI252" s="274">
        <f t="shared" si="260"/>
        <v>22</v>
      </c>
      <c r="BJ252" s="274">
        <f t="shared" si="260"/>
        <v>63</v>
      </c>
      <c r="BK252" s="274">
        <f t="shared" si="260"/>
        <v>220</v>
      </c>
      <c r="BL252" s="274">
        <f t="shared" si="260"/>
        <v>184</v>
      </c>
      <c r="BM252" s="274">
        <f t="shared" si="260"/>
        <v>252</v>
      </c>
      <c r="BN252" s="274">
        <f t="shared" si="260"/>
        <v>252</v>
      </c>
      <c r="BO252" s="274">
        <f t="shared" si="260"/>
        <v>174</v>
      </c>
      <c r="BP252" s="274">
        <f t="shared" si="260"/>
        <v>9</v>
      </c>
      <c r="BQ252" s="274">
        <f t="shared" si="260"/>
        <v>236</v>
      </c>
      <c r="BR252" s="274">
        <f t="shared" si="260"/>
        <v>218.5</v>
      </c>
      <c r="BS252" s="274">
        <f t="shared" si="260"/>
        <v>175</v>
      </c>
      <c r="BT252" s="274">
        <f t="shared" si="260"/>
        <v>230</v>
      </c>
      <c r="BU252" s="274">
        <f t="shared" ref="BU252:EF252" si="261">SUM(BU245+BU248)</f>
        <v>142</v>
      </c>
      <c r="BV252" s="274">
        <f t="shared" si="261"/>
        <v>73</v>
      </c>
      <c r="BW252" s="274">
        <f t="shared" si="261"/>
        <v>23.5</v>
      </c>
      <c r="BX252" s="274">
        <f t="shared" si="261"/>
        <v>224</v>
      </c>
      <c r="BY252" s="274">
        <f t="shared" si="261"/>
        <v>230</v>
      </c>
      <c r="BZ252" s="274">
        <f t="shared" si="261"/>
        <v>187</v>
      </c>
      <c r="CA252" s="274">
        <f t="shared" si="261"/>
        <v>223.5</v>
      </c>
      <c r="CB252" s="274">
        <f t="shared" si="261"/>
        <v>241</v>
      </c>
      <c r="CC252" s="274">
        <f t="shared" si="261"/>
        <v>124</v>
      </c>
      <c r="CD252" s="274">
        <f t="shared" si="261"/>
        <v>4</v>
      </c>
      <c r="CE252" s="274">
        <f t="shared" si="261"/>
        <v>260.5</v>
      </c>
      <c r="CF252" s="274">
        <f t="shared" si="261"/>
        <v>234</v>
      </c>
      <c r="CG252" s="274">
        <f t="shared" si="261"/>
        <v>159</v>
      </c>
      <c r="CH252" s="274">
        <f t="shared" si="261"/>
        <v>257</v>
      </c>
      <c r="CI252" s="274">
        <f t="shared" si="261"/>
        <v>249</v>
      </c>
      <c r="CJ252" s="274">
        <f t="shared" si="261"/>
        <v>133</v>
      </c>
      <c r="CK252" s="274">
        <f t="shared" si="261"/>
        <v>5</v>
      </c>
      <c r="CL252" s="274">
        <f t="shared" si="261"/>
        <v>257.5</v>
      </c>
      <c r="CM252" s="274">
        <f t="shared" si="261"/>
        <v>286</v>
      </c>
      <c r="CN252" s="274">
        <f t="shared" si="261"/>
        <v>159</v>
      </c>
      <c r="CO252" s="274">
        <f t="shared" si="261"/>
        <v>272.5</v>
      </c>
      <c r="CP252" s="274">
        <f t="shared" si="261"/>
        <v>256</v>
      </c>
      <c r="CQ252" s="274">
        <f t="shared" si="261"/>
        <v>147</v>
      </c>
      <c r="CR252" s="274">
        <f t="shared" si="261"/>
        <v>4</v>
      </c>
      <c r="CS252" s="274">
        <f t="shared" si="261"/>
        <v>254.5</v>
      </c>
      <c r="CT252" s="274">
        <f t="shared" si="261"/>
        <v>255.5</v>
      </c>
      <c r="CU252" s="274">
        <f t="shared" si="261"/>
        <v>134.5</v>
      </c>
      <c r="CV252" s="274">
        <f t="shared" si="261"/>
        <v>269</v>
      </c>
      <c r="CW252" s="274">
        <f t="shared" si="261"/>
        <v>254</v>
      </c>
      <c r="CX252" s="274">
        <f t="shared" si="261"/>
        <v>192</v>
      </c>
      <c r="CY252" s="274">
        <f t="shared" si="261"/>
        <v>3</v>
      </c>
      <c r="CZ252" s="274">
        <f t="shared" si="261"/>
        <v>238.5</v>
      </c>
      <c r="DA252" s="274">
        <f t="shared" si="261"/>
        <v>265</v>
      </c>
      <c r="DB252" s="274">
        <f t="shared" si="261"/>
        <v>180</v>
      </c>
      <c r="DC252" s="274">
        <f t="shared" si="261"/>
        <v>263.5</v>
      </c>
      <c r="DD252" s="274">
        <f t="shared" si="261"/>
        <v>254</v>
      </c>
      <c r="DE252" s="274">
        <f t="shared" si="261"/>
        <v>183</v>
      </c>
      <c r="DF252" s="274">
        <f t="shared" si="261"/>
        <v>0</v>
      </c>
      <c r="DG252" s="274">
        <f t="shared" si="261"/>
        <v>251</v>
      </c>
      <c r="DH252" s="274">
        <f t="shared" si="261"/>
        <v>267.5</v>
      </c>
      <c r="DI252" s="274">
        <f t="shared" si="261"/>
        <v>192</v>
      </c>
      <c r="DJ252" s="274">
        <f t="shared" si="261"/>
        <v>245</v>
      </c>
      <c r="DK252" s="274">
        <f t="shared" si="261"/>
        <v>230</v>
      </c>
      <c r="DL252" s="274">
        <f t="shared" si="261"/>
        <v>111</v>
      </c>
      <c r="DM252" s="274">
        <f t="shared" si="261"/>
        <v>0</v>
      </c>
      <c r="DN252" s="274">
        <f t="shared" si="261"/>
        <v>247</v>
      </c>
      <c r="DO252" s="274">
        <f t="shared" si="261"/>
        <v>235.5</v>
      </c>
      <c r="DP252" s="274">
        <f t="shared" si="261"/>
        <v>183</v>
      </c>
      <c r="DQ252" s="274">
        <f t="shared" si="261"/>
        <v>227</v>
      </c>
      <c r="DR252" s="274">
        <f t="shared" si="261"/>
        <v>232</v>
      </c>
      <c r="DS252" s="274">
        <f t="shared" si="261"/>
        <v>78</v>
      </c>
      <c r="DT252" s="274">
        <f t="shared" si="261"/>
        <v>0</v>
      </c>
      <c r="DU252" s="274">
        <f t="shared" si="261"/>
        <v>220</v>
      </c>
      <c r="DV252" s="274">
        <f t="shared" si="261"/>
        <v>225</v>
      </c>
      <c r="DW252" s="274">
        <f t="shared" si="261"/>
        <v>192</v>
      </c>
      <c r="DX252" s="274">
        <f t="shared" si="261"/>
        <v>226</v>
      </c>
      <c r="DY252" s="274">
        <f t="shared" si="261"/>
        <v>240</v>
      </c>
      <c r="DZ252" s="274">
        <f t="shared" si="261"/>
        <v>88</v>
      </c>
      <c r="EA252" s="274">
        <f t="shared" si="261"/>
        <v>0</v>
      </c>
      <c r="EB252" s="274">
        <f t="shared" si="261"/>
        <v>238</v>
      </c>
      <c r="EC252" s="274">
        <f t="shared" si="261"/>
        <v>220</v>
      </c>
      <c r="ED252" s="274">
        <f t="shared" si="261"/>
        <v>184</v>
      </c>
      <c r="EE252" s="274">
        <f t="shared" si="261"/>
        <v>226</v>
      </c>
      <c r="EF252" s="274">
        <f t="shared" si="261"/>
        <v>238</v>
      </c>
      <c r="EG252" s="274">
        <f t="shared" ref="EG252:GR252" si="262">SUM(EG245+EG248)</f>
        <v>192</v>
      </c>
      <c r="EH252" s="274">
        <f t="shared" si="262"/>
        <v>0</v>
      </c>
      <c r="EI252" s="274">
        <f t="shared" si="262"/>
        <v>95</v>
      </c>
      <c r="EJ252" s="274">
        <f t="shared" si="262"/>
        <v>241</v>
      </c>
      <c r="EK252" s="274">
        <f t="shared" si="262"/>
        <v>200</v>
      </c>
      <c r="EL252" s="274">
        <f t="shared" si="262"/>
        <v>238</v>
      </c>
      <c r="EM252" s="274">
        <f t="shared" si="262"/>
        <v>4</v>
      </c>
      <c r="EN252" s="274">
        <f t="shared" si="262"/>
        <v>0</v>
      </c>
      <c r="EO252" s="274">
        <f t="shared" si="262"/>
        <v>0</v>
      </c>
      <c r="EP252" s="274">
        <f t="shared" si="262"/>
        <v>62</v>
      </c>
      <c r="EQ252" s="274">
        <f t="shared" si="262"/>
        <v>230</v>
      </c>
      <c r="ER252" s="274">
        <f t="shared" si="262"/>
        <v>216</v>
      </c>
      <c r="ES252" s="274">
        <f t="shared" si="262"/>
        <v>250</v>
      </c>
      <c r="ET252" s="274">
        <f t="shared" si="262"/>
        <v>238</v>
      </c>
      <c r="EU252" s="274">
        <f t="shared" si="262"/>
        <v>218</v>
      </c>
      <c r="EV252" s="274">
        <f t="shared" si="262"/>
        <v>0</v>
      </c>
      <c r="EW252" s="274">
        <f t="shared" si="262"/>
        <v>223</v>
      </c>
      <c r="EX252" s="274">
        <f t="shared" si="262"/>
        <v>250</v>
      </c>
      <c r="EY252" s="274">
        <f t="shared" si="262"/>
        <v>208</v>
      </c>
      <c r="EZ252" s="274">
        <f t="shared" si="262"/>
        <v>235</v>
      </c>
      <c r="FA252" s="274">
        <f t="shared" si="262"/>
        <v>230</v>
      </c>
      <c r="FB252" s="274">
        <f t="shared" si="262"/>
        <v>210</v>
      </c>
      <c r="FC252" s="274">
        <f t="shared" si="262"/>
        <v>0</v>
      </c>
      <c r="FD252" s="274">
        <f t="shared" si="262"/>
        <v>240</v>
      </c>
      <c r="FE252" s="274">
        <f t="shared" si="262"/>
        <v>242</v>
      </c>
      <c r="FF252" s="274">
        <f t="shared" si="262"/>
        <v>208</v>
      </c>
      <c r="FG252" s="274">
        <f t="shared" si="262"/>
        <v>239</v>
      </c>
      <c r="FH252" s="274">
        <f t="shared" si="262"/>
        <v>246</v>
      </c>
      <c r="FI252" s="274">
        <f t="shared" si="262"/>
        <v>41</v>
      </c>
      <c r="FJ252" s="274">
        <f t="shared" si="262"/>
        <v>0</v>
      </c>
      <c r="FK252" s="274">
        <f t="shared" si="262"/>
        <v>222</v>
      </c>
      <c r="FL252" s="274">
        <f t="shared" si="262"/>
        <v>248</v>
      </c>
      <c r="FM252" s="274">
        <f t="shared" si="262"/>
        <v>200</v>
      </c>
      <c r="FN252" s="274">
        <f t="shared" si="262"/>
        <v>237</v>
      </c>
      <c r="FO252" s="274">
        <f t="shared" si="262"/>
        <v>236</v>
      </c>
      <c r="FP252" s="274">
        <f t="shared" si="262"/>
        <v>80</v>
      </c>
      <c r="FQ252" s="274">
        <f t="shared" si="262"/>
        <v>0</v>
      </c>
      <c r="FR252" s="274">
        <f t="shared" si="262"/>
        <v>229</v>
      </c>
      <c r="FS252" s="274">
        <f t="shared" si="262"/>
        <v>220</v>
      </c>
      <c r="FT252" s="274">
        <f t="shared" si="262"/>
        <v>192</v>
      </c>
      <c r="FU252" s="274">
        <f t="shared" si="262"/>
        <v>224</v>
      </c>
      <c r="FV252" s="274">
        <f t="shared" si="262"/>
        <v>236</v>
      </c>
      <c r="FW252" s="274">
        <f t="shared" si="262"/>
        <v>57</v>
      </c>
      <c r="FX252" s="274">
        <f t="shared" si="262"/>
        <v>0</v>
      </c>
      <c r="FY252" s="274">
        <f t="shared" si="262"/>
        <v>226</v>
      </c>
      <c r="FZ252" s="274">
        <f t="shared" si="262"/>
        <v>246</v>
      </c>
      <c r="GA252" s="274">
        <f t="shared" si="262"/>
        <v>208</v>
      </c>
      <c r="GB252" s="274">
        <f t="shared" si="262"/>
        <v>254</v>
      </c>
      <c r="GC252" s="274">
        <f t="shared" si="262"/>
        <v>248</v>
      </c>
      <c r="GD252" s="274">
        <f t="shared" si="262"/>
        <v>71</v>
      </c>
      <c r="GE252" s="274">
        <f t="shared" si="262"/>
        <v>6</v>
      </c>
      <c r="GF252" s="274">
        <f t="shared" si="262"/>
        <v>234</v>
      </c>
      <c r="GG252" s="274">
        <f t="shared" si="262"/>
        <v>224</v>
      </c>
      <c r="GH252" s="274">
        <f t="shared" si="262"/>
        <v>198</v>
      </c>
      <c r="GI252" s="274">
        <f t="shared" si="262"/>
        <v>250</v>
      </c>
      <c r="GJ252" s="274">
        <f t="shared" si="262"/>
        <v>234</v>
      </c>
      <c r="GK252" s="274">
        <f t="shared" si="262"/>
        <v>192</v>
      </c>
      <c r="GL252" s="274">
        <f t="shared" si="262"/>
        <v>23</v>
      </c>
      <c r="GM252" s="274">
        <f t="shared" si="262"/>
        <v>246</v>
      </c>
      <c r="GN252" s="274">
        <f t="shared" si="262"/>
        <v>242</v>
      </c>
      <c r="GO252" s="274">
        <f t="shared" si="262"/>
        <v>208</v>
      </c>
      <c r="GP252" s="274">
        <f t="shared" si="262"/>
        <v>244</v>
      </c>
      <c r="GQ252" s="274">
        <f t="shared" si="262"/>
        <v>212</v>
      </c>
      <c r="GR252" s="274">
        <f t="shared" si="262"/>
        <v>43</v>
      </c>
      <c r="GS252" s="274">
        <f t="shared" ref="GS252:IR252" si="263">SUM(GS245+GS248)</f>
        <v>0</v>
      </c>
      <c r="GT252" s="274">
        <f t="shared" si="263"/>
        <v>221</v>
      </c>
      <c r="GU252" s="274">
        <f t="shared" si="263"/>
        <v>236</v>
      </c>
      <c r="GV252" s="274">
        <f t="shared" si="263"/>
        <v>219</v>
      </c>
      <c r="GW252" s="274">
        <f t="shared" si="263"/>
        <v>233</v>
      </c>
      <c r="GX252" s="274">
        <f t="shared" si="263"/>
        <v>243</v>
      </c>
      <c r="GY252" s="274">
        <f t="shared" si="263"/>
        <v>216</v>
      </c>
      <c r="GZ252" s="274">
        <f t="shared" si="263"/>
        <v>0</v>
      </c>
      <c r="HA252" s="274">
        <f t="shared" si="263"/>
        <v>228</v>
      </c>
      <c r="HB252" s="274">
        <f t="shared" si="263"/>
        <v>230</v>
      </c>
      <c r="HC252" s="274">
        <f t="shared" si="263"/>
        <v>200</v>
      </c>
      <c r="HD252" s="274">
        <f t="shared" si="263"/>
        <v>222</v>
      </c>
      <c r="HE252" s="274">
        <f t="shared" si="263"/>
        <v>208</v>
      </c>
      <c r="HF252" s="274">
        <f t="shared" si="263"/>
        <v>184</v>
      </c>
      <c r="HG252" s="274">
        <f t="shared" si="263"/>
        <v>0</v>
      </c>
      <c r="HH252" s="274">
        <f t="shared" si="263"/>
        <v>0</v>
      </c>
      <c r="HI252" s="274">
        <f t="shared" si="263"/>
        <v>190</v>
      </c>
      <c r="HJ252" s="274">
        <f t="shared" si="263"/>
        <v>172</v>
      </c>
      <c r="HK252" s="274">
        <f t="shared" si="263"/>
        <v>190</v>
      </c>
      <c r="HL252" s="274">
        <f t="shared" si="263"/>
        <v>210</v>
      </c>
      <c r="HM252" s="274">
        <f t="shared" si="263"/>
        <v>76</v>
      </c>
      <c r="HN252" s="274">
        <f t="shared" si="263"/>
        <v>0</v>
      </c>
      <c r="HO252" s="274">
        <f t="shared" si="263"/>
        <v>210</v>
      </c>
      <c r="HP252" s="274">
        <f t="shared" si="263"/>
        <v>217</v>
      </c>
      <c r="HQ252" s="274">
        <f t="shared" si="263"/>
        <v>204</v>
      </c>
      <c r="HR252" s="274">
        <f t="shared" si="263"/>
        <v>221</v>
      </c>
      <c r="HS252" s="274">
        <f t="shared" si="263"/>
        <v>212</v>
      </c>
      <c r="HT252" s="274">
        <f t="shared" si="263"/>
        <v>200</v>
      </c>
      <c r="HU252" s="274">
        <f t="shared" si="263"/>
        <v>0</v>
      </c>
      <c r="HV252" s="274">
        <f t="shared" si="263"/>
        <v>218</v>
      </c>
      <c r="HW252" s="274">
        <f t="shared" si="263"/>
        <v>216</v>
      </c>
      <c r="HX252" s="274">
        <f t="shared" si="263"/>
        <v>208</v>
      </c>
      <c r="HY252" s="274">
        <f t="shared" si="263"/>
        <v>196.5</v>
      </c>
      <c r="HZ252" s="274">
        <f t="shared" si="263"/>
        <v>186</v>
      </c>
      <c r="IA252" s="274">
        <f t="shared" si="263"/>
        <v>164</v>
      </c>
      <c r="IB252" s="274">
        <f t="shared" si="263"/>
        <v>9</v>
      </c>
      <c r="IC252" s="274">
        <f t="shared" si="263"/>
        <v>195</v>
      </c>
      <c r="ID252" s="274">
        <f t="shared" si="263"/>
        <v>198</v>
      </c>
      <c r="IE252" s="274">
        <f t="shared" si="263"/>
        <v>200</v>
      </c>
      <c r="IF252" s="274">
        <f t="shared" si="263"/>
        <v>234</v>
      </c>
      <c r="IG252" s="274">
        <f t="shared" si="263"/>
        <v>223</v>
      </c>
      <c r="IH252" s="274">
        <f t="shared" si="263"/>
        <v>198</v>
      </c>
      <c r="II252" s="274">
        <f t="shared" si="263"/>
        <v>32</v>
      </c>
      <c r="IJ252" s="274">
        <f t="shared" si="263"/>
        <v>30</v>
      </c>
      <c r="IK252" s="274">
        <f t="shared" si="263"/>
        <v>0</v>
      </c>
      <c r="IL252" s="274">
        <f t="shared" si="263"/>
        <v>0</v>
      </c>
      <c r="IM252" s="274">
        <f t="shared" si="263"/>
        <v>0</v>
      </c>
      <c r="IN252" s="274">
        <f t="shared" si="263"/>
        <v>50</v>
      </c>
      <c r="IO252" s="274">
        <f t="shared" si="263"/>
        <v>184</v>
      </c>
      <c r="IP252" s="274">
        <f t="shared" si="263"/>
        <v>0</v>
      </c>
      <c r="IQ252" s="274">
        <f t="shared" si="263"/>
        <v>220</v>
      </c>
      <c r="IR252" s="274">
        <f t="shared" si="263"/>
        <v>215</v>
      </c>
      <c r="IS252" s="274">
        <f>SUM(IS245+IS248+IS251)</f>
        <v>200</v>
      </c>
      <c r="IT252" s="274">
        <f t="shared" ref="IT252:LE252" si="264">SUM(IT245+IT248+IT251)</f>
        <v>232</v>
      </c>
      <c r="IU252" s="274">
        <f t="shared" si="264"/>
        <v>224</v>
      </c>
      <c r="IV252" s="274">
        <f t="shared" si="264"/>
        <v>66</v>
      </c>
      <c r="IW252" s="274">
        <f t="shared" si="264"/>
        <v>0</v>
      </c>
      <c r="IX252" s="274">
        <f t="shared" si="264"/>
        <v>216</v>
      </c>
      <c r="IY252" s="274">
        <f t="shared" si="264"/>
        <v>232</v>
      </c>
      <c r="IZ252" s="274">
        <f t="shared" si="264"/>
        <v>200</v>
      </c>
      <c r="JA252" s="274">
        <f t="shared" si="264"/>
        <v>220</v>
      </c>
      <c r="JB252" s="274">
        <f t="shared" si="264"/>
        <v>208</v>
      </c>
      <c r="JC252" s="274">
        <f t="shared" si="264"/>
        <v>0</v>
      </c>
      <c r="JD252" s="274">
        <f t="shared" si="264"/>
        <v>0</v>
      </c>
      <c r="JE252" s="274">
        <f t="shared" si="264"/>
        <v>242</v>
      </c>
      <c r="JF252" s="274">
        <f t="shared" si="264"/>
        <v>248</v>
      </c>
      <c r="JG252" s="274">
        <f t="shared" si="264"/>
        <v>196</v>
      </c>
      <c r="JH252" s="274">
        <f t="shared" si="264"/>
        <v>230</v>
      </c>
      <c r="JI252" s="274">
        <f t="shared" si="264"/>
        <v>205</v>
      </c>
      <c r="JJ252" s="274">
        <f t="shared" si="264"/>
        <v>71</v>
      </c>
      <c r="JK252" s="274">
        <f t="shared" si="264"/>
        <v>4</v>
      </c>
      <c r="JL252" s="274">
        <f t="shared" si="264"/>
        <v>220</v>
      </c>
      <c r="JM252" s="274">
        <f t="shared" si="264"/>
        <v>210</v>
      </c>
      <c r="JN252" s="274">
        <f t="shared" si="264"/>
        <v>192</v>
      </c>
      <c r="JO252" s="274">
        <f t="shared" si="264"/>
        <v>236</v>
      </c>
      <c r="JP252" s="274">
        <f t="shared" si="264"/>
        <v>196</v>
      </c>
      <c r="JQ252" s="274">
        <f t="shared" si="264"/>
        <v>10</v>
      </c>
      <c r="JR252" s="274">
        <f t="shared" si="264"/>
        <v>0</v>
      </c>
      <c r="JS252" s="274">
        <f t="shared" si="264"/>
        <v>16</v>
      </c>
      <c r="JT252" s="274">
        <f t="shared" si="264"/>
        <v>223.5</v>
      </c>
      <c r="JU252" s="274">
        <f t="shared" si="264"/>
        <v>209.5</v>
      </c>
      <c r="JV252" s="274">
        <f t="shared" si="264"/>
        <v>235.5</v>
      </c>
      <c r="JW252" s="274">
        <f t="shared" si="264"/>
        <v>225.5</v>
      </c>
      <c r="JX252" s="274">
        <f t="shared" si="264"/>
        <v>62</v>
      </c>
      <c r="JY252" s="274">
        <f t="shared" si="264"/>
        <v>0</v>
      </c>
      <c r="JZ252" s="274">
        <f t="shared" si="264"/>
        <v>5</v>
      </c>
      <c r="KA252" s="274">
        <f t="shared" si="264"/>
        <v>208</v>
      </c>
      <c r="KB252" s="274">
        <f t="shared" si="264"/>
        <v>208</v>
      </c>
      <c r="KC252" s="274">
        <f t="shared" si="264"/>
        <v>210.5</v>
      </c>
      <c r="KD252" s="274">
        <f t="shared" si="264"/>
        <v>208</v>
      </c>
      <c r="KE252" s="274">
        <f t="shared" si="264"/>
        <v>184</v>
      </c>
      <c r="KF252" s="274">
        <f t="shared" si="264"/>
        <v>0</v>
      </c>
      <c r="KG252" s="274">
        <f t="shared" si="264"/>
        <v>206</v>
      </c>
      <c r="KH252" s="274">
        <f t="shared" si="264"/>
        <v>218</v>
      </c>
      <c r="KI252" s="274">
        <f t="shared" si="264"/>
        <v>192</v>
      </c>
      <c r="KJ252" s="274">
        <f t="shared" si="264"/>
        <v>207.5</v>
      </c>
      <c r="KK252" s="274">
        <f t="shared" si="264"/>
        <v>220</v>
      </c>
      <c r="KL252" s="274">
        <f t="shared" si="264"/>
        <v>184</v>
      </c>
      <c r="KM252" s="274">
        <f t="shared" si="264"/>
        <v>0</v>
      </c>
      <c r="KN252" s="274">
        <f t="shared" si="264"/>
        <v>213</v>
      </c>
      <c r="KO252" s="274">
        <f t="shared" si="264"/>
        <v>215</v>
      </c>
      <c r="KP252" s="274">
        <f t="shared" si="264"/>
        <v>202</v>
      </c>
      <c r="KQ252" s="274">
        <f t="shared" si="264"/>
        <v>218</v>
      </c>
      <c r="KR252" s="274">
        <f t="shared" si="264"/>
        <v>198</v>
      </c>
      <c r="KS252" s="274">
        <f t="shared" si="264"/>
        <v>0</v>
      </c>
      <c r="KT252" s="274">
        <f t="shared" si="264"/>
        <v>0</v>
      </c>
      <c r="KU252" s="274">
        <f t="shared" si="264"/>
        <v>12</v>
      </c>
      <c r="KV252" s="274">
        <f t="shared" si="264"/>
        <v>204</v>
      </c>
      <c r="KW252" s="274">
        <f t="shared" si="264"/>
        <v>196</v>
      </c>
      <c r="KX252" s="274">
        <f t="shared" si="264"/>
        <v>218</v>
      </c>
      <c r="KY252" s="274">
        <f t="shared" si="264"/>
        <v>210</v>
      </c>
      <c r="KZ252" s="274">
        <f t="shared" si="264"/>
        <v>51.5</v>
      </c>
      <c r="LA252" s="274">
        <f t="shared" si="264"/>
        <v>0</v>
      </c>
      <c r="LB252" s="274">
        <f t="shared" si="264"/>
        <v>220</v>
      </c>
      <c r="LC252" s="274">
        <f t="shared" si="264"/>
        <v>220</v>
      </c>
      <c r="LD252" s="274">
        <f t="shared" si="264"/>
        <v>196</v>
      </c>
      <c r="LE252" s="274">
        <f t="shared" si="264"/>
        <v>236</v>
      </c>
      <c r="LF252" s="274">
        <f t="shared" ref="LF252:NQ252" si="265">SUM(LF245+LF248+LF251)</f>
        <v>228</v>
      </c>
      <c r="LG252" s="274">
        <f t="shared" si="265"/>
        <v>62</v>
      </c>
      <c r="LH252" s="274">
        <f t="shared" si="265"/>
        <v>0</v>
      </c>
      <c r="LI252" s="274">
        <f t="shared" si="265"/>
        <v>238</v>
      </c>
      <c r="LJ252" s="274">
        <f t="shared" si="265"/>
        <v>228</v>
      </c>
      <c r="LK252" s="274">
        <f t="shared" si="265"/>
        <v>192</v>
      </c>
      <c r="LL252" s="274">
        <f t="shared" si="265"/>
        <v>208</v>
      </c>
      <c r="LM252" s="274">
        <f t="shared" si="265"/>
        <v>224</v>
      </c>
      <c r="LN252" s="274">
        <f t="shared" si="265"/>
        <v>176</v>
      </c>
      <c r="LO252" s="274">
        <f t="shared" si="265"/>
        <v>0</v>
      </c>
      <c r="LP252" s="274">
        <f t="shared" si="265"/>
        <v>57</v>
      </c>
      <c r="LQ252" s="274">
        <f t="shared" si="265"/>
        <v>200</v>
      </c>
      <c r="LR252" s="274">
        <f t="shared" si="265"/>
        <v>200</v>
      </c>
      <c r="LS252" s="274">
        <f t="shared" si="265"/>
        <v>238</v>
      </c>
      <c r="LT252" s="274">
        <f t="shared" si="265"/>
        <v>236</v>
      </c>
      <c r="LU252" s="274">
        <f t="shared" si="265"/>
        <v>66</v>
      </c>
      <c r="LV252" s="274">
        <f t="shared" si="265"/>
        <v>0</v>
      </c>
      <c r="LW252" s="274">
        <f t="shared" si="265"/>
        <v>218</v>
      </c>
      <c r="LX252" s="274">
        <f t="shared" si="265"/>
        <v>203</v>
      </c>
      <c r="LY252" s="274">
        <f t="shared" si="265"/>
        <v>184</v>
      </c>
      <c r="LZ252" s="274">
        <f t="shared" si="265"/>
        <v>228</v>
      </c>
      <c r="MA252" s="274">
        <f t="shared" si="265"/>
        <v>218</v>
      </c>
      <c r="MB252" s="274">
        <f t="shared" si="265"/>
        <v>51</v>
      </c>
      <c r="MC252" s="274">
        <f t="shared" si="265"/>
        <v>0</v>
      </c>
      <c r="MD252" s="274">
        <f t="shared" si="265"/>
        <v>244</v>
      </c>
      <c r="ME252" s="274">
        <f t="shared" si="265"/>
        <v>232</v>
      </c>
      <c r="MF252" s="274">
        <f t="shared" si="265"/>
        <v>208</v>
      </c>
      <c r="MG252" s="274">
        <f t="shared" si="265"/>
        <v>224</v>
      </c>
      <c r="MH252" s="274">
        <f t="shared" si="265"/>
        <v>208</v>
      </c>
      <c r="MI252" s="274">
        <f t="shared" si="265"/>
        <v>34</v>
      </c>
      <c r="MJ252" s="274">
        <f t="shared" si="265"/>
        <v>0</v>
      </c>
      <c r="MK252" s="274">
        <f t="shared" si="265"/>
        <v>226</v>
      </c>
      <c r="ML252" s="274">
        <f t="shared" si="265"/>
        <v>226</v>
      </c>
      <c r="MM252" s="274">
        <f t="shared" si="265"/>
        <v>200</v>
      </c>
      <c r="MN252" s="274">
        <f t="shared" si="265"/>
        <v>208</v>
      </c>
      <c r="MO252" s="274">
        <f t="shared" si="265"/>
        <v>220</v>
      </c>
      <c r="MP252" s="274">
        <f t="shared" si="265"/>
        <v>32</v>
      </c>
      <c r="MQ252" s="274">
        <f t="shared" si="265"/>
        <v>0</v>
      </c>
      <c r="MR252" s="274">
        <f t="shared" si="265"/>
        <v>200</v>
      </c>
      <c r="MS252" s="274">
        <f t="shared" si="265"/>
        <v>202</v>
      </c>
      <c r="MT252" s="274">
        <f t="shared" si="265"/>
        <v>176</v>
      </c>
      <c r="MU252" s="274">
        <f t="shared" si="265"/>
        <v>222</v>
      </c>
      <c r="MV252" s="274">
        <f t="shared" si="265"/>
        <v>232</v>
      </c>
      <c r="MW252" s="274">
        <f t="shared" si="265"/>
        <v>72</v>
      </c>
      <c r="MX252" s="274">
        <f t="shared" si="265"/>
        <v>0</v>
      </c>
      <c r="MY252" s="274">
        <f t="shared" si="265"/>
        <v>228</v>
      </c>
      <c r="MZ252" s="274">
        <f t="shared" si="265"/>
        <v>218</v>
      </c>
      <c r="NA252" s="274">
        <f t="shared" si="265"/>
        <v>192</v>
      </c>
      <c r="NB252" s="274">
        <f t="shared" si="265"/>
        <v>216</v>
      </c>
      <c r="NC252" s="274">
        <f t="shared" si="265"/>
        <v>192</v>
      </c>
      <c r="ND252" s="274">
        <f t="shared" si="265"/>
        <v>22</v>
      </c>
      <c r="NE252" s="274">
        <f t="shared" si="265"/>
        <v>0</v>
      </c>
      <c r="NF252" s="274">
        <f t="shared" si="265"/>
        <v>218</v>
      </c>
      <c r="NG252" s="274">
        <f t="shared" si="265"/>
        <v>219.5</v>
      </c>
      <c r="NH252" s="274">
        <f t="shared" si="265"/>
        <v>200</v>
      </c>
      <c r="NI252" s="274">
        <f t="shared" si="265"/>
        <v>212</v>
      </c>
      <c r="NJ252" s="274">
        <f t="shared" si="265"/>
        <v>200.5</v>
      </c>
      <c r="NK252" s="274">
        <f t="shared" si="265"/>
        <v>184</v>
      </c>
      <c r="NL252" s="274">
        <f t="shared" si="265"/>
        <v>0</v>
      </c>
      <c r="NM252" s="274">
        <f t="shared" si="265"/>
        <v>218</v>
      </c>
      <c r="NN252" s="274">
        <f t="shared" si="265"/>
        <v>202</v>
      </c>
      <c r="NO252" s="274">
        <f t="shared" si="265"/>
        <v>212</v>
      </c>
      <c r="NP252" s="274">
        <f t="shared" si="265"/>
        <v>227</v>
      </c>
      <c r="NQ252" s="274">
        <f t="shared" si="265"/>
        <v>207</v>
      </c>
      <c r="NR252" s="274">
        <f t="shared" ref="NR252:QC252" si="266">SUM(NR245+NR248+NR251)</f>
        <v>166</v>
      </c>
      <c r="NS252" s="274">
        <f t="shared" si="266"/>
        <v>0</v>
      </c>
      <c r="NT252" s="274">
        <f t="shared" si="266"/>
        <v>0</v>
      </c>
      <c r="NU252" s="274">
        <f t="shared" si="266"/>
        <v>0</v>
      </c>
      <c r="NV252" s="274">
        <f t="shared" si="266"/>
        <v>0</v>
      </c>
      <c r="NW252" s="274">
        <f t="shared" si="266"/>
        <v>0</v>
      </c>
      <c r="NX252" s="274">
        <f t="shared" si="266"/>
        <v>0</v>
      </c>
      <c r="NY252" s="274">
        <f t="shared" si="266"/>
        <v>0</v>
      </c>
      <c r="NZ252" s="274">
        <f t="shared" si="266"/>
        <v>0</v>
      </c>
      <c r="OA252" s="274">
        <f t="shared" si="266"/>
        <v>207</v>
      </c>
      <c r="OB252" s="274">
        <f t="shared" si="266"/>
        <v>233.5</v>
      </c>
      <c r="OC252" s="274">
        <f t="shared" si="266"/>
        <v>192</v>
      </c>
      <c r="OD252" s="274">
        <f t="shared" si="266"/>
        <v>202</v>
      </c>
      <c r="OE252" s="274">
        <f t="shared" si="266"/>
        <v>197</v>
      </c>
      <c r="OF252" s="274">
        <f t="shared" si="266"/>
        <v>181</v>
      </c>
      <c r="OG252" s="274">
        <f t="shared" si="266"/>
        <v>3</v>
      </c>
      <c r="OH252" s="274">
        <f t="shared" si="266"/>
        <v>8</v>
      </c>
      <c r="OI252" s="274">
        <f t="shared" si="266"/>
        <v>183</v>
      </c>
      <c r="OJ252" s="274">
        <f t="shared" si="266"/>
        <v>178</v>
      </c>
      <c r="OK252" s="274">
        <f t="shared" si="266"/>
        <v>213</v>
      </c>
      <c r="OL252" s="274">
        <f t="shared" si="266"/>
        <v>197</v>
      </c>
      <c r="OM252" s="274">
        <f t="shared" si="266"/>
        <v>211</v>
      </c>
      <c r="ON252" s="274">
        <f t="shared" si="266"/>
        <v>0</v>
      </c>
      <c r="OO252" s="274">
        <f t="shared" si="266"/>
        <v>207</v>
      </c>
      <c r="OP252" s="274">
        <f t="shared" si="266"/>
        <v>210</v>
      </c>
      <c r="OQ252" s="274">
        <f t="shared" si="266"/>
        <v>192</v>
      </c>
      <c r="OR252" s="274">
        <f t="shared" si="266"/>
        <v>196</v>
      </c>
      <c r="OS252" s="274">
        <f t="shared" si="266"/>
        <v>192</v>
      </c>
      <c r="OT252" s="274">
        <f t="shared" si="266"/>
        <v>0</v>
      </c>
      <c r="OU252" s="274">
        <f t="shared" si="266"/>
        <v>0</v>
      </c>
      <c r="OV252" s="274">
        <f t="shared" si="266"/>
        <v>188</v>
      </c>
      <c r="OW252" s="274">
        <f t="shared" si="266"/>
        <v>206</v>
      </c>
      <c r="OX252" s="274">
        <f t="shared" si="266"/>
        <v>184</v>
      </c>
      <c r="OY252" s="274">
        <f t="shared" si="266"/>
        <v>206</v>
      </c>
      <c r="OZ252" s="274">
        <f t="shared" si="266"/>
        <v>216</v>
      </c>
      <c r="PA252" s="274">
        <f t="shared" si="266"/>
        <v>24</v>
      </c>
      <c r="PB252" s="274">
        <f t="shared" si="266"/>
        <v>0</v>
      </c>
      <c r="PC252" s="274">
        <f t="shared" si="266"/>
        <v>216</v>
      </c>
      <c r="PD252" s="274">
        <f t="shared" si="266"/>
        <v>210</v>
      </c>
      <c r="PE252" s="274">
        <f t="shared" si="266"/>
        <v>203</v>
      </c>
      <c r="PF252" s="274">
        <f t="shared" si="266"/>
        <v>200</v>
      </c>
      <c r="PG252" s="274">
        <f t="shared" si="266"/>
        <v>187</v>
      </c>
      <c r="PH252" s="274">
        <f t="shared" si="266"/>
        <v>192</v>
      </c>
      <c r="PI252" s="274">
        <f t="shared" si="266"/>
        <v>0</v>
      </c>
      <c r="PJ252" s="274">
        <f t="shared" si="266"/>
        <v>184</v>
      </c>
      <c r="PK252" s="274">
        <f t="shared" si="266"/>
        <v>30</v>
      </c>
      <c r="PL252" s="274">
        <f t="shared" si="266"/>
        <v>184.5</v>
      </c>
      <c r="PM252" s="274">
        <f t="shared" si="266"/>
        <v>214</v>
      </c>
      <c r="PN252" s="274">
        <f t="shared" si="266"/>
        <v>200</v>
      </c>
      <c r="PO252" s="274">
        <f t="shared" si="266"/>
        <v>21</v>
      </c>
      <c r="PP252" s="274">
        <f t="shared" si="266"/>
        <v>20</v>
      </c>
      <c r="PQ252" s="274">
        <f t="shared" si="266"/>
        <v>208</v>
      </c>
      <c r="PR252" s="274">
        <f t="shared" si="266"/>
        <v>208</v>
      </c>
      <c r="PS252" s="274">
        <f t="shared" si="266"/>
        <v>208</v>
      </c>
      <c r="PT252" s="274">
        <f t="shared" si="266"/>
        <v>208</v>
      </c>
      <c r="PU252" s="274">
        <f t="shared" si="266"/>
        <v>208</v>
      </c>
      <c r="PV252" s="274">
        <f t="shared" si="266"/>
        <v>31</v>
      </c>
      <c r="PW252" s="274">
        <f t="shared" si="266"/>
        <v>0</v>
      </c>
      <c r="PX252" s="274">
        <f t="shared" si="266"/>
        <v>0</v>
      </c>
      <c r="PY252" s="274">
        <f t="shared" si="266"/>
        <v>208</v>
      </c>
      <c r="PZ252" s="274">
        <f t="shared" si="266"/>
        <v>208</v>
      </c>
      <c r="QA252" s="274">
        <f t="shared" si="266"/>
        <v>199</v>
      </c>
      <c r="QB252" s="274">
        <f t="shared" si="266"/>
        <v>200</v>
      </c>
      <c r="QC252" s="274">
        <f t="shared" si="266"/>
        <v>172</v>
      </c>
      <c r="QD252" s="274">
        <f t="shared" ref="QD252:SO252" si="267">SUM(QD245+QD248+QD251)</f>
        <v>0</v>
      </c>
      <c r="QE252" s="274">
        <f t="shared" si="267"/>
        <v>208</v>
      </c>
      <c r="QF252" s="274">
        <f t="shared" si="267"/>
        <v>188</v>
      </c>
      <c r="QG252" s="274">
        <f t="shared" si="267"/>
        <v>188</v>
      </c>
      <c r="QH252" s="274">
        <f t="shared" si="267"/>
        <v>180</v>
      </c>
      <c r="QI252" s="274">
        <f t="shared" si="267"/>
        <v>208</v>
      </c>
      <c r="QJ252" s="274">
        <f t="shared" si="267"/>
        <v>46</v>
      </c>
      <c r="QK252" s="274">
        <f t="shared" si="267"/>
        <v>0</v>
      </c>
      <c r="QL252" s="274">
        <f t="shared" si="267"/>
        <v>210</v>
      </c>
      <c r="QM252" s="274">
        <f t="shared" si="267"/>
        <v>204</v>
      </c>
      <c r="QN252" s="274">
        <f t="shared" si="267"/>
        <v>184</v>
      </c>
      <c r="QO252" s="274">
        <f t="shared" si="267"/>
        <v>212</v>
      </c>
      <c r="QP252" s="274">
        <f t="shared" si="267"/>
        <v>212</v>
      </c>
      <c r="QQ252" s="274">
        <f t="shared" si="267"/>
        <v>25</v>
      </c>
      <c r="QR252" s="274">
        <f t="shared" si="267"/>
        <v>0</v>
      </c>
      <c r="QS252" s="274">
        <f t="shared" si="267"/>
        <v>218</v>
      </c>
      <c r="QT252" s="274">
        <f t="shared" si="267"/>
        <v>186</v>
      </c>
      <c r="QU252" s="274">
        <f t="shared" si="267"/>
        <v>194</v>
      </c>
      <c r="QV252" s="274">
        <f t="shared" si="267"/>
        <v>27</v>
      </c>
      <c r="QW252" s="274">
        <f t="shared" si="267"/>
        <v>208</v>
      </c>
      <c r="QX252" s="274">
        <f t="shared" si="267"/>
        <v>197</v>
      </c>
      <c r="QY252" s="274">
        <f t="shared" si="267"/>
        <v>0</v>
      </c>
      <c r="QZ252" s="274">
        <f t="shared" si="267"/>
        <v>206</v>
      </c>
      <c r="RA252" s="274">
        <f t="shared" si="267"/>
        <v>208</v>
      </c>
      <c r="RB252" s="274">
        <f>SUM(RB245+RB248+RB251)</f>
        <v>208</v>
      </c>
      <c r="RC252" s="274">
        <f t="shared" si="267"/>
        <v>212</v>
      </c>
      <c r="RD252" s="274">
        <f t="shared" si="267"/>
        <v>230</v>
      </c>
      <c r="RE252" s="274">
        <f t="shared" si="267"/>
        <v>184</v>
      </c>
      <c r="RF252" s="274">
        <f t="shared" si="267"/>
        <v>0</v>
      </c>
      <c r="RG252" s="274">
        <f t="shared" si="267"/>
        <v>218</v>
      </c>
      <c r="RH252" s="274">
        <f t="shared" si="267"/>
        <v>204</v>
      </c>
      <c r="RI252" s="274">
        <f t="shared" si="267"/>
        <v>200</v>
      </c>
      <c r="RJ252" s="274">
        <f t="shared" si="267"/>
        <v>208</v>
      </c>
      <c r="RK252" s="274">
        <f t="shared" si="267"/>
        <v>200</v>
      </c>
      <c r="RL252" s="274">
        <f t="shared" si="267"/>
        <v>0</v>
      </c>
      <c r="RM252" s="274">
        <f t="shared" si="267"/>
        <v>0</v>
      </c>
      <c r="RN252" s="274">
        <f t="shared" si="267"/>
        <v>192</v>
      </c>
      <c r="RO252" s="274">
        <f t="shared" si="267"/>
        <v>192</v>
      </c>
      <c r="RP252" s="274">
        <f t="shared" si="267"/>
        <v>200</v>
      </c>
      <c r="RQ252" s="274">
        <f t="shared" si="267"/>
        <v>200</v>
      </c>
      <c r="RR252" s="274">
        <f t="shared" si="267"/>
        <v>184</v>
      </c>
      <c r="RS252" s="274">
        <f t="shared" si="267"/>
        <v>0</v>
      </c>
      <c r="RT252" s="274">
        <f t="shared" si="267"/>
        <v>0</v>
      </c>
      <c r="RU252" s="274">
        <f t="shared" si="267"/>
        <v>208</v>
      </c>
      <c r="RV252" s="274">
        <f t="shared" si="267"/>
        <v>208</v>
      </c>
      <c r="RW252" s="274">
        <f t="shared" si="267"/>
        <v>208</v>
      </c>
      <c r="RX252" s="274">
        <f t="shared" si="267"/>
        <v>208</v>
      </c>
      <c r="RY252" s="274">
        <f t="shared" si="267"/>
        <v>192</v>
      </c>
      <c r="RZ252" s="274">
        <f t="shared" si="267"/>
        <v>0</v>
      </c>
      <c r="SA252" s="274">
        <f t="shared" si="267"/>
        <v>0</v>
      </c>
      <c r="SB252" s="274">
        <f t="shared" si="267"/>
        <v>200</v>
      </c>
      <c r="SC252" s="274">
        <f t="shared" si="267"/>
        <v>208</v>
      </c>
      <c r="SD252" s="274">
        <f t="shared" si="267"/>
        <v>200</v>
      </c>
      <c r="SE252" s="274">
        <f t="shared" si="267"/>
        <v>200</v>
      </c>
      <c r="SF252" s="274">
        <f t="shared" si="267"/>
        <v>200</v>
      </c>
      <c r="SG252" s="274">
        <f t="shared" si="267"/>
        <v>188</v>
      </c>
      <c r="SH252" s="274">
        <f t="shared" si="267"/>
        <v>25</v>
      </c>
      <c r="SI252" s="274">
        <f t="shared" si="267"/>
        <v>196</v>
      </c>
      <c r="SJ252" s="274">
        <f t="shared" si="267"/>
        <v>0</v>
      </c>
      <c r="SK252" s="274">
        <f t="shared" si="267"/>
        <v>192</v>
      </c>
      <c r="SL252" s="274">
        <f t="shared" si="267"/>
        <v>208</v>
      </c>
      <c r="SM252" s="274">
        <f t="shared" si="267"/>
        <v>200</v>
      </c>
      <c r="SN252" s="274">
        <f t="shared" si="267"/>
        <v>0</v>
      </c>
      <c r="SO252" s="274">
        <f t="shared" si="267"/>
        <v>0</v>
      </c>
      <c r="SP252" s="274">
        <f t="shared" ref="SP252:TO252" si="268">SUM(SP245+SP248+SP251)</f>
        <v>0</v>
      </c>
      <c r="SQ252" s="274">
        <f t="shared" si="268"/>
        <v>0</v>
      </c>
      <c r="SR252" s="274">
        <f t="shared" si="268"/>
        <v>208</v>
      </c>
      <c r="SS252" s="274">
        <f t="shared" si="268"/>
        <v>200</v>
      </c>
      <c r="ST252" s="274">
        <f t="shared" si="268"/>
        <v>200</v>
      </c>
      <c r="SU252" s="274">
        <f t="shared" si="268"/>
        <v>208</v>
      </c>
      <c r="SV252" s="274">
        <f t="shared" si="268"/>
        <v>0</v>
      </c>
      <c r="SW252" s="274">
        <f t="shared" si="268"/>
        <v>201</v>
      </c>
      <c r="SX252" s="274">
        <f t="shared" si="268"/>
        <v>212</v>
      </c>
      <c r="SY252" s="274">
        <f t="shared" si="268"/>
        <v>200</v>
      </c>
      <c r="SZ252" s="274">
        <f t="shared" si="268"/>
        <v>212</v>
      </c>
      <c r="TA252" s="274">
        <f t="shared" si="268"/>
        <v>208</v>
      </c>
      <c r="TB252" s="274">
        <f t="shared" si="268"/>
        <v>200</v>
      </c>
      <c r="TC252" s="274">
        <f t="shared" si="268"/>
        <v>0</v>
      </c>
      <c r="TD252" s="274">
        <f t="shared" si="268"/>
        <v>208</v>
      </c>
      <c r="TE252" s="274">
        <f t="shared" si="268"/>
        <v>208</v>
      </c>
      <c r="TF252" s="274">
        <f t="shared" si="268"/>
        <v>200</v>
      </c>
      <c r="TG252" s="274">
        <f t="shared" si="268"/>
        <v>212</v>
      </c>
      <c r="TH252" s="274">
        <f t="shared" si="268"/>
        <v>204</v>
      </c>
      <c r="TI252" s="274">
        <f t="shared" si="268"/>
        <v>4</v>
      </c>
      <c r="TJ252" s="274">
        <f t="shared" si="268"/>
        <v>0</v>
      </c>
      <c r="TK252" s="274">
        <f t="shared" si="268"/>
        <v>218</v>
      </c>
      <c r="TL252" s="274">
        <f t="shared" si="268"/>
        <v>208</v>
      </c>
      <c r="TM252" s="274">
        <f t="shared" si="268"/>
        <v>208</v>
      </c>
      <c r="TN252" s="274">
        <f t="shared" si="268"/>
        <v>224</v>
      </c>
      <c r="TO252" s="274">
        <f t="shared" si="268"/>
        <v>226</v>
      </c>
      <c r="TP252" s="274">
        <f>SUM(TP245+TP248+TP251)</f>
        <v>8</v>
      </c>
      <c r="TQ252" s="274">
        <f t="shared" ref="TQ252:WB252" si="269">SUM(TQ245+TQ248+TQ251)</f>
        <v>0</v>
      </c>
      <c r="TR252" s="274">
        <f t="shared" si="269"/>
        <v>222</v>
      </c>
      <c r="TS252" s="274">
        <f t="shared" si="269"/>
        <v>222</v>
      </c>
      <c r="TT252" s="274">
        <f t="shared" si="269"/>
        <v>212</v>
      </c>
      <c r="TU252" s="274">
        <f t="shared" si="269"/>
        <v>212.5</v>
      </c>
      <c r="TV252" s="274">
        <f t="shared" si="269"/>
        <v>220</v>
      </c>
      <c r="TW252" s="274">
        <f t="shared" si="269"/>
        <v>222</v>
      </c>
      <c r="TX252" s="274">
        <f t="shared" si="269"/>
        <v>9</v>
      </c>
      <c r="TY252" s="274">
        <f t="shared" si="269"/>
        <v>212</v>
      </c>
      <c r="TZ252" s="274">
        <f t="shared" si="269"/>
        <v>216</v>
      </c>
      <c r="UA252" s="274">
        <f t="shared" si="269"/>
        <v>212</v>
      </c>
      <c r="UB252" s="274">
        <f t="shared" si="269"/>
        <v>220</v>
      </c>
      <c r="UC252" s="274">
        <f t="shared" si="269"/>
        <v>220</v>
      </c>
      <c r="UD252" s="274">
        <f t="shared" si="269"/>
        <v>8</v>
      </c>
      <c r="UE252" s="274">
        <f t="shared" si="269"/>
        <v>0</v>
      </c>
      <c r="UF252" s="274">
        <f t="shared" si="269"/>
        <v>216</v>
      </c>
      <c r="UG252" s="274">
        <f t="shared" si="269"/>
        <v>216</v>
      </c>
      <c r="UH252" s="274">
        <f t="shared" si="269"/>
        <v>208</v>
      </c>
      <c r="UI252" s="274">
        <f t="shared" si="269"/>
        <v>216</v>
      </c>
      <c r="UJ252" s="274">
        <f t="shared" si="269"/>
        <v>218</v>
      </c>
      <c r="UK252" s="274">
        <f t="shared" si="269"/>
        <v>34</v>
      </c>
      <c r="UL252" s="274">
        <f t="shared" si="269"/>
        <v>0</v>
      </c>
      <c r="UM252" s="274">
        <f t="shared" si="269"/>
        <v>218</v>
      </c>
      <c r="UN252" s="274">
        <f t="shared" si="269"/>
        <v>230</v>
      </c>
      <c r="UO252" s="274">
        <f t="shared" si="269"/>
        <v>200</v>
      </c>
      <c r="UP252" s="274">
        <f t="shared" si="269"/>
        <v>226</v>
      </c>
      <c r="UQ252" s="274">
        <f t="shared" si="269"/>
        <v>228</v>
      </c>
      <c r="UR252" s="274">
        <f t="shared" si="269"/>
        <v>40</v>
      </c>
      <c r="US252" s="274">
        <f t="shared" si="269"/>
        <v>0</v>
      </c>
      <c r="UT252" s="274">
        <f t="shared" si="269"/>
        <v>208</v>
      </c>
      <c r="UU252" s="274">
        <f t="shared" si="269"/>
        <v>218</v>
      </c>
      <c r="UV252" s="274">
        <f t="shared" si="269"/>
        <v>206</v>
      </c>
      <c r="UW252" s="274">
        <f t="shared" si="269"/>
        <v>223</v>
      </c>
      <c r="UX252" s="274">
        <f t="shared" si="269"/>
        <v>218</v>
      </c>
      <c r="UY252" s="274">
        <f t="shared" si="269"/>
        <v>188</v>
      </c>
      <c r="UZ252" s="274">
        <f t="shared" si="269"/>
        <v>0</v>
      </c>
      <c r="VA252" s="274">
        <f t="shared" si="269"/>
        <v>208</v>
      </c>
      <c r="VB252" s="274">
        <f t="shared" si="269"/>
        <v>227</v>
      </c>
      <c r="VC252" s="274">
        <f t="shared" si="269"/>
        <v>208</v>
      </c>
      <c r="VD252" s="274">
        <f t="shared" si="269"/>
        <v>226</v>
      </c>
      <c r="VE252" s="274">
        <f t="shared" si="269"/>
        <v>232</v>
      </c>
      <c r="VF252" s="274">
        <f t="shared" si="269"/>
        <v>12</v>
      </c>
      <c r="VG252" s="274">
        <f t="shared" si="269"/>
        <v>0</v>
      </c>
      <c r="VH252" s="274">
        <f t="shared" si="269"/>
        <v>236</v>
      </c>
      <c r="VI252" s="274">
        <f t="shared" si="269"/>
        <v>216</v>
      </c>
      <c r="VJ252" s="388">
        <f t="shared" si="269"/>
        <v>188</v>
      </c>
      <c r="VK252" s="274">
        <f t="shared" si="269"/>
        <v>229</v>
      </c>
      <c r="VL252" s="274">
        <f t="shared" si="269"/>
        <v>214</v>
      </c>
      <c r="VM252" s="274">
        <f t="shared" si="269"/>
        <v>75</v>
      </c>
      <c r="VN252" s="274">
        <f t="shared" si="269"/>
        <v>0</v>
      </c>
      <c r="VO252" s="274">
        <f t="shared" si="269"/>
        <v>28</v>
      </c>
      <c r="VP252" s="274">
        <f t="shared" si="269"/>
        <v>213</v>
      </c>
      <c r="VQ252" s="274">
        <f t="shared" si="269"/>
        <v>184</v>
      </c>
      <c r="VR252" s="274">
        <f t="shared" si="269"/>
        <v>198</v>
      </c>
      <c r="VS252" s="274">
        <f t="shared" si="269"/>
        <v>209</v>
      </c>
      <c r="VT252" s="274">
        <f t="shared" si="269"/>
        <v>192</v>
      </c>
      <c r="VU252" s="274">
        <f t="shared" si="269"/>
        <v>30</v>
      </c>
      <c r="VV252" s="274">
        <f t="shared" si="269"/>
        <v>216</v>
      </c>
      <c r="VW252" s="274">
        <f t="shared" si="269"/>
        <v>217</v>
      </c>
      <c r="VX252" s="388">
        <f t="shared" si="269"/>
        <v>200</v>
      </c>
      <c r="VY252" s="274">
        <f t="shared" si="269"/>
        <v>213</v>
      </c>
      <c r="VZ252" s="274">
        <f t="shared" si="269"/>
        <v>216</v>
      </c>
      <c r="WA252" s="274">
        <f t="shared" si="269"/>
        <v>184</v>
      </c>
      <c r="WB252" s="274">
        <f t="shared" si="269"/>
        <v>0</v>
      </c>
      <c r="WC252" s="274">
        <f t="shared" ref="WC252:YN252" si="270">SUM(WC245+WC248+WC251)</f>
        <v>206</v>
      </c>
      <c r="WD252" s="274">
        <f t="shared" si="270"/>
        <v>218</v>
      </c>
      <c r="WE252" s="274">
        <f t="shared" si="270"/>
        <v>184</v>
      </c>
      <c r="WF252" s="274">
        <f t="shared" si="270"/>
        <v>226</v>
      </c>
      <c r="WG252" s="274">
        <f t="shared" si="270"/>
        <v>228</v>
      </c>
      <c r="WH252" s="274">
        <f t="shared" si="270"/>
        <v>196</v>
      </c>
      <c r="WI252" s="274">
        <f t="shared" si="270"/>
        <v>0</v>
      </c>
      <c r="WJ252" s="274">
        <f t="shared" si="270"/>
        <v>0</v>
      </c>
      <c r="WK252" s="274">
        <f t="shared" si="270"/>
        <v>140</v>
      </c>
      <c r="WL252" s="274">
        <f t="shared" si="270"/>
        <v>11</v>
      </c>
      <c r="WM252" s="274">
        <f t="shared" si="270"/>
        <v>0</v>
      </c>
      <c r="WN252" s="274">
        <f t="shared" si="270"/>
        <v>0</v>
      </c>
      <c r="WO252" s="274">
        <f t="shared" si="270"/>
        <v>0</v>
      </c>
      <c r="WP252" s="274">
        <f t="shared" si="270"/>
        <v>0</v>
      </c>
      <c r="WQ252" s="274">
        <f t="shared" si="270"/>
        <v>215</v>
      </c>
      <c r="WR252" s="274">
        <f t="shared" si="270"/>
        <v>210</v>
      </c>
      <c r="WS252" s="274">
        <f t="shared" si="270"/>
        <v>176</v>
      </c>
      <c r="WT252" s="274">
        <f t="shared" si="270"/>
        <v>204</v>
      </c>
      <c r="WU252" s="274">
        <f t="shared" si="270"/>
        <v>200</v>
      </c>
      <c r="WV252" s="274">
        <f t="shared" si="270"/>
        <v>12</v>
      </c>
      <c r="WW252" s="274">
        <f t="shared" si="270"/>
        <v>0</v>
      </c>
      <c r="WX252" s="274">
        <f t="shared" si="270"/>
        <v>206</v>
      </c>
      <c r="WY252" s="274">
        <f t="shared" si="270"/>
        <v>206</v>
      </c>
      <c r="WZ252" s="274">
        <f t="shared" si="270"/>
        <v>200</v>
      </c>
      <c r="XA252" s="274">
        <f t="shared" si="270"/>
        <v>217</v>
      </c>
      <c r="XB252" s="274">
        <f t="shared" si="270"/>
        <v>200</v>
      </c>
      <c r="XC252" s="274">
        <f t="shared" si="270"/>
        <v>21</v>
      </c>
      <c r="XD252" s="274">
        <f t="shared" si="270"/>
        <v>0</v>
      </c>
      <c r="XE252" s="274">
        <f t="shared" si="270"/>
        <v>202</v>
      </c>
      <c r="XF252" s="274">
        <f t="shared" si="270"/>
        <v>198</v>
      </c>
      <c r="XG252" s="274">
        <f t="shared" si="270"/>
        <v>208</v>
      </c>
      <c r="XH252" s="274">
        <f t="shared" si="270"/>
        <v>200</v>
      </c>
      <c r="XI252" s="274">
        <f t="shared" si="270"/>
        <v>199</v>
      </c>
      <c r="XJ252" s="274">
        <f t="shared" si="270"/>
        <v>16</v>
      </c>
      <c r="XK252" s="274">
        <f t="shared" si="270"/>
        <v>0</v>
      </c>
      <c r="XL252" s="274">
        <f t="shared" si="270"/>
        <v>214</v>
      </c>
      <c r="XM252" s="274">
        <f t="shared" si="270"/>
        <v>200</v>
      </c>
      <c r="XN252" s="274">
        <f t="shared" si="270"/>
        <v>200</v>
      </c>
      <c r="XO252" s="274">
        <f t="shared" si="270"/>
        <v>208</v>
      </c>
      <c r="XP252" s="274">
        <f t="shared" si="270"/>
        <v>188</v>
      </c>
      <c r="XQ252" s="274">
        <f t="shared" si="270"/>
        <v>8</v>
      </c>
      <c r="XR252" s="274">
        <f t="shared" si="270"/>
        <v>0</v>
      </c>
      <c r="XS252" s="274">
        <f t="shared" si="270"/>
        <v>0</v>
      </c>
      <c r="XT252" s="274">
        <f t="shared" si="270"/>
        <v>204</v>
      </c>
      <c r="XU252" s="274">
        <f t="shared" si="270"/>
        <v>208</v>
      </c>
      <c r="XV252" s="274">
        <f t="shared" si="270"/>
        <v>216</v>
      </c>
      <c r="XW252" s="274">
        <f t="shared" si="270"/>
        <v>208</v>
      </c>
      <c r="XX252" s="274">
        <f t="shared" si="270"/>
        <v>16</v>
      </c>
      <c r="XY252" s="274">
        <f t="shared" si="270"/>
        <v>0</v>
      </c>
      <c r="XZ252" s="274">
        <f t="shared" si="270"/>
        <v>200</v>
      </c>
      <c r="YA252" s="274">
        <f t="shared" si="270"/>
        <v>8</v>
      </c>
      <c r="YB252" s="274">
        <f t="shared" si="270"/>
        <v>208</v>
      </c>
      <c r="YC252" s="274">
        <f t="shared" si="270"/>
        <v>217</v>
      </c>
      <c r="YD252" s="274">
        <f t="shared" si="270"/>
        <v>192</v>
      </c>
      <c r="YE252" s="274">
        <f t="shared" si="270"/>
        <v>0</v>
      </c>
      <c r="YF252" s="274">
        <f t="shared" si="270"/>
        <v>0</v>
      </c>
      <c r="YG252" s="274">
        <f t="shared" si="270"/>
        <v>210</v>
      </c>
      <c r="YH252" s="274">
        <f t="shared" si="270"/>
        <v>212</v>
      </c>
      <c r="YI252" s="274">
        <f t="shared" si="270"/>
        <v>192</v>
      </c>
      <c r="YJ252" s="274">
        <f t="shared" si="270"/>
        <v>204</v>
      </c>
      <c r="YK252" s="274">
        <f t="shared" si="270"/>
        <v>200</v>
      </c>
      <c r="YL252" s="274">
        <f t="shared" si="270"/>
        <v>168</v>
      </c>
      <c r="YM252" s="274">
        <f t="shared" si="270"/>
        <v>0</v>
      </c>
      <c r="YN252" s="274">
        <f t="shared" si="270"/>
        <v>192</v>
      </c>
      <c r="YO252" s="274">
        <f t="shared" ref="YO252:AAZ252" si="271">SUM(YO245+YO248+YO251)</f>
        <v>212</v>
      </c>
      <c r="YP252" s="274">
        <f t="shared" si="271"/>
        <v>196</v>
      </c>
      <c r="YQ252" s="274">
        <f t="shared" si="271"/>
        <v>204</v>
      </c>
      <c r="YR252" s="274">
        <f t="shared" si="271"/>
        <v>180</v>
      </c>
      <c r="YS252" s="274">
        <f t="shared" si="271"/>
        <v>0</v>
      </c>
      <c r="YT252" s="274">
        <f t="shared" si="271"/>
        <v>0</v>
      </c>
      <c r="YU252" s="274">
        <f t="shared" si="271"/>
        <v>0</v>
      </c>
      <c r="YV252" s="274">
        <f t="shared" si="271"/>
        <v>192</v>
      </c>
      <c r="YW252" s="274">
        <f t="shared" si="271"/>
        <v>208</v>
      </c>
      <c r="YX252" s="274">
        <f t="shared" si="271"/>
        <v>192</v>
      </c>
      <c r="YY252" s="274">
        <f t="shared" si="271"/>
        <v>188</v>
      </c>
      <c r="YZ252" s="274">
        <f t="shared" si="271"/>
        <v>0</v>
      </c>
      <c r="ZA252" s="274">
        <f t="shared" si="271"/>
        <v>0</v>
      </c>
      <c r="ZB252" s="274">
        <f t="shared" si="271"/>
        <v>208</v>
      </c>
      <c r="ZC252" s="274">
        <f t="shared" si="271"/>
        <v>200</v>
      </c>
      <c r="ZD252" s="274">
        <f t="shared" si="271"/>
        <v>208</v>
      </c>
      <c r="ZE252" s="274">
        <f t="shared" si="271"/>
        <v>202</v>
      </c>
      <c r="ZF252" s="274">
        <f t="shared" si="271"/>
        <v>208</v>
      </c>
      <c r="ZG252" s="274">
        <f t="shared" si="271"/>
        <v>0</v>
      </c>
      <c r="ZH252" s="274">
        <f t="shared" si="271"/>
        <v>0</v>
      </c>
      <c r="ZI252" s="274">
        <f t="shared" si="271"/>
        <v>208</v>
      </c>
      <c r="ZJ252" s="274">
        <f t="shared" si="271"/>
        <v>208</v>
      </c>
      <c r="ZK252" s="274">
        <f t="shared" si="271"/>
        <v>200</v>
      </c>
      <c r="ZL252" s="274">
        <f t="shared" si="271"/>
        <v>208</v>
      </c>
      <c r="ZM252" s="274">
        <f t="shared" si="271"/>
        <v>200</v>
      </c>
      <c r="ZN252" s="274">
        <f t="shared" si="271"/>
        <v>0</v>
      </c>
      <c r="ZO252" s="274">
        <f t="shared" si="271"/>
        <v>0</v>
      </c>
      <c r="ZP252" s="274">
        <f t="shared" si="271"/>
        <v>0</v>
      </c>
      <c r="ZQ252" s="274">
        <f t="shared" si="271"/>
        <v>174</v>
      </c>
      <c r="ZR252" s="274">
        <f t="shared" si="271"/>
        <v>185</v>
      </c>
      <c r="ZS252" s="274">
        <f t="shared" si="271"/>
        <v>168</v>
      </c>
      <c r="ZT252" s="274">
        <f t="shared" si="271"/>
        <v>152</v>
      </c>
      <c r="ZU252" s="274">
        <f t="shared" si="271"/>
        <v>142</v>
      </c>
      <c r="ZV252" s="274">
        <f t="shared" si="271"/>
        <v>0</v>
      </c>
      <c r="ZW252" s="274">
        <f t="shared" si="271"/>
        <v>187</v>
      </c>
      <c r="ZX252" s="274">
        <f t="shared" si="271"/>
        <v>175</v>
      </c>
      <c r="ZY252" s="274">
        <f t="shared" si="271"/>
        <v>152</v>
      </c>
      <c r="ZZ252" s="274">
        <f t="shared" si="271"/>
        <v>177</v>
      </c>
      <c r="AAA252" s="274">
        <f t="shared" si="271"/>
        <v>167</v>
      </c>
      <c r="AAB252" s="274">
        <f t="shared" si="271"/>
        <v>36</v>
      </c>
      <c r="AAC252" s="274">
        <f t="shared" si="271"/>
        <v>6</v>
      </c>
      <c r="AAD252" s="274">
        <f t="shared" si="271"/>
        <v>195</v>
      </c>
      <c r="AAE252" s="274">
        <f t="shared" si="271"/>
        <v>195</v>
      </c>
      <c r="AAF252" s="274">
        <f t="shared" si="271"/>
        <v>174</v>
      </c>
      <c r="AAG252" s="274">
        <f t="shared" si="271"/>
        <v>185</v>
      </c>
      <c r="AAH252" s="274">
        <f t="shared" si="271"/>
        <v>198</v>
      </c>
      <c r="AAI252" s="274">
        <f t="shared" si="271"/>
        <v>40</v>
      </c>
      <c r="AAJ252" s="274">
        <f t="shared" si="271"/>
        <v>0</v>
      </c>
      <c r="AAK252" s="274">
        <f t="shared" si="271"/>
        <v>64</v>
      </c>
      <c r="AAL252" s="274">
        <f t="shared" si="271"/>
        <v>207</v>
      </c>
      <c r="AAM252" s="274">
        <f t="shared" si="271"/>
        <v>196</v>
      </c>
      <c r="AAN252" s="274">
        <f t="shared" si="271"/>
        <v>207</v>
      </c>
      <c r="AAO252" s="274">
        <f t="shared" si="271"/>
        <v>193</v>
      </c>
      <c r="AAP252" s="274">
        <f t="shared" si="271"/>
        <v>176</v>
      </c>
      <c r="AAQ252" s="274">
        <f t="shared" si="271"/>
        <v>0</v>
      </c>
      <c r="AAR252" s="274">
        <f t="shared" si="271"/>
        <v>236</v>
      </c>
      <c r="AAS252" s="274">
        <f t="shared" si="271"/>
        <v>234</v>
      </c>
      <c r="AAT252" s="274">
        <f t="shared" si="271"/>
        <v>208</v>
      </c>
      <c r="AAU252" s="274">
        <f t="shared" si="271"/>
        <v>248</v>
      </c>
      <c r="AAV252" s="274">
        <f t="shared" si="271"/>
        <v>240</v>
      </c>
      <c r="AAW252" s="274">
        <f t="shared" si="271"/>
        <v>196</v>
      </c>
      <c r="AAX252" s="274">
        <f t="shared" si="271"/>
        <v>0</v>
      </c>
      <c r="AAY252" s="274">
        <f t="shared" si="271"/>
        <v>186</v>
      </c>
      <c r="AAZ252" s="274">
        <f t="shared" si="271"/>
        <v>202</v>
      </c>
      <c r="ABA252" s="274">
        <f t="shared" ref="ABA252:ABV252" si="272">SUM(ABA245+ABA248+ABA251)</f>
        <v>200</v>
      </c>
      <c r="ABB252" s="274">
        <f t="shared" si="272"/>
        <v>212</v>
      </c>
      <c r="ABC252" s="274">
        <f t="shared" si="272"/>
        <v>227.5</v>
      </c>
      <c r="ABD252" s="274">
        <f t="shared" si="272"/>
        <v>36</v>
      </c>
      <c r="ABE252" s="274">
        <f t="shared" si="272"/>
        <v>0</v>
      </c>
      <c r="ABF252" s="274">
        <f t="shared" si="272"/>
        <v>200</v>
      </c>
      <c r="ABG252" s="274">
        <f t="shared" si="272"/>
        <v>215.5</v>
      </c>
      <c r="ABH252" s="274">
        <f t="shared" si="272"/>
        <v>204</v>
      </c>
      <c r="ABI252" s="274">
        <f t="shared" si="272"/>
        <v>211</v>
      </c>
      <c r="ABJ252" s="274">
        <f t="shared" si="272"/>
        <v>228</v>
      </c>
      <c r="ABK252" s="274">
        <f t="shared" si="272"/>
        <v>6</v>
      </c>
      <c r="ABL252" s="274">
        <f t="shared" si="272"/>
        <v>9</v>
      </c>
      <c r="ABM252" s="274">
        <f t="shared" si="272"/>
        <v>244</v>
      </c>
      <c r="ABN252" s="274">
        <f t="shared" si="272"/>
        <v>244</v>
      </c>
      <c r="ABO252" s="274">
        <f t="shared" si="272"/>
        <v>229</v>
      </c>
      <c r="ABP252" s="274">
        <f t="shared" si="272"/>
        <v>230</v>
      </c>
      <c r="ABQ252" s="274">
        <f t="shared" si="272"/>
        <v>218</v>
      </c>
      <c r="ABR252" s="274">
        <f t="shared" si="272"/>
        <v>200</v>
      </c>
      <c r="ABS252" s="274">
        <f t="shared" si="272"/>
        <v>0</v>
      </c>
      <c r="ABT252" s="274">
        <f t="shared" si="272"/>
        <v>216</v>
      </c>
      <c r="ABU252" s="274">
        <f t="shared" si="272"/>
        <v>0</v>
      </c>
      <c r="ABV252" s="274">
        <f t="shared" si="272"/>
        <v>0</v>
      </c>
      <c r="ABW252" s="274">
        <f t="shared" ref="ABW252:AEH252" si="273">SUM(ABW245+ABW248+ABW251)</f>
        <v>0</v>
      </c>
      <c r="ABX252" s="274">
        <f t="shared" si="273"/>
        <v>0</v>
      </c>
      <c r="ABY252" s="274">
        <f t="shared" si="273"/>
        <v>0</v>
      </c>
      <c r="ABZ252" s="274">
        <f t="shared" si="273"/>
        <v>0</v>
      </c>
      <c r="ACA252" s="274">
        <f t="shared" si="273"/>
        <v>224</v>
      </c>
      <c r="ACB252" s="274">
        <f t="shared" si="273"/>
        <v>234</v>
      </c>
      <c r="ACC252" s="274">
        <f t="shared" si="273"/>
        <v>216</v>
      </c>
      <c r="ACD252" s="274">
        <f t="shared" si="273"/>
        <v>230</v>
      </c>
      <c r="ACE252" s="274">
        <f t="shared" si="273"/>
        <v>225</v>
      </c>
      <c r="ACF252" s="274">
        <f t="shared" si="273"/>
        <v>216</v>
      </c>
      <c r="ACG252" s="274">
        <f t="shared" si="273"/>
        <v>0</v>
      </c>
      <c r="ACH252" s="274">
        <f t="shared" si="273"/>
        <v>47</v>
      </c>
      <c r="ACI252" s="274">
        <f t="shared" si="273"/>
        <v>226</v>
      </c>
      <c r="ACJ252" s="274">
        <f t="shared" si="273"/>
        <v>218</v>
      </c>
      <c r="ACK252" s="274">
        <f t="shared" si="273"/>
        <v>236</v>
      </c>
      <c r="ACL252" s="274">
        <f t="shared" si="273"/>
        <v>237</v>
      </c>
      <c r="ACM252" s="274">
        <f t="shared" si="273"/>
        <v>200</v>
      </c>
      <c r="ACN252" s="274">
        <f t="shared" si="273"/>
        <v>0</v>
      </c>
      <c r="ACO252" s="274">
        <f t="shared" si="273"/>
        <v>208</v>
      </c>
      <c r="ACP252" s="274">
        <f t="shared" si="273"/>
        <v>232</v>
      </c>
      <c r="ACQ252" s="274">
        <f t="shared" si="273"/>
        <v>218</v>
      </c>
      <c r="ACR252" s="274">
        <f t="shared" si="273"/>
        <v>220</v>
      </c>
      <c r="ACS252" s="274">
        <f t="shared" si="273"/>
        <v>231</v>
      </c>
      <c r="ACT252" s="274">
        <f t="shared" si="273"/>
        <v>0</v>
      </c>
      <c r="ACU252" s="274">
        <f t="shared" si="273"/>
        <v>0</v>
      </c>
      <c r="ACV252" s="274">
        <f t="shared" si="273"/>
        <v>219</v>
      </c>
      <c r="ACW252" s="274">
        <f t="shared" si="273"/>
        <v>230</v>
      </c>
      <c r="ACX252" s="274">
        <f t="shared" si="273"/>
        <v>220</v>
      </c>
      <c r="ACY252" s="274">
        <f t="shared" si="273"/>
        <v>216</v>
      </c>
      <c r="ACZ252" s="274">
        <f t="shared" si="273"/>
        <v>220</v>
      </c>
      <c r="ADA252" s="274">
        <f t="shared" si="273"/>
        <v>29</v>
      </c>
      <c r="ADB252" s="274">
        <f t="shared" si="273"/>
        <v>16</v>
      </c>
      <c r="ADC252" s="274">
        <f t="shared" si="273"/>
        <v>218</v>
      </c>
      <c r="ADD252" s="274">
        <f t="shared" si="273"/>
        <v>217</v>
      </c>
      <c r="ADE252" s="274">
        <f t="shared" si="273"/>
        <v>224</v>
      </c>
      <c r="ADF252" s="274">
        <f t="shared" si="273"/>
        <v>224</v>
      </c>
      <c r="ADG252" s="274">
        <f t="shared" si="273"/>
        <v>224</v>
      </c>
      <c r="ADH252" s="274">
        <f t="shared" si="273"/>
        <v>208</v>
      </c>
      <c r="ADI252" s="274">
        <f t="shared" si="273"/>
        <v>0</v>
      </c>
      <c r="ADJ252" s="274">
        <f t="shared" si="273"/>
        <v>240</v>
      </c>
      <c r="ADK252" s="274">
        <f t="shared" si="273"/>
        <v>237</v>
      </c>
      <c r="ADL252" s="274">
        <f t="shared" si="273"/>
        <v>4</v>
      </c>
      <c r="ADM252" s="274">
        <f t="shared" si="273"/>
        <v>212</v>
      </c>
      <c r="ADN252" s="274">
        <f t="shared" si="273"/>
        <v>208</v>
      </c>
      <c r="ADO252" s="274">
        <f t="shared" si="273"/>
        <v>6</v>
      </c>
      <c r="ADP252" s="274">
        <f t="shared" si="273"/>
        <v>0</v>
      </c>
      <c r="ADQ252" s="274">
        <f t="shared" si="273"/>
        <v>216</v>
      </c>
      <c r="ADR252" s="274">
        <f t="shared" si="273"/>
        <v>208</v>
      </c>
      <c r="ADS252" s="274">
        <f t="shared" si="273"/>
        <v>222</v>
      </c>
      <c r="ADT252" s="274">
        <f t="shared" si="273"/>
        <v>216.5</v>
      </c>
      <c r="ADU252" s="274">
        <f t="shared" si="273"/>
        <v>216</v>
      </c>
      <c r="ADV252" s="274">
        <f t="shared" si="273"/>
        <v>11</v>
      </c>
      <c r="ADW252" s="274">
        <f t="shared" si="273"/>
        <v>0</v>
      </c>
      <c r="ADX252" s="274">
        <f t="shared" si="273"/>
        <v>0</v>
      </c>
      <c r="ADY252" s="274">
        <f t="shared" si="273"/>
        <v>230</v>
      </c>
      <c r="ADZ252" s="274">
        <f t="shared" si="273"/>
        <v>230</v>
      </c>
      <c r="AEA252" s="274">
        <f t="shared" si="273"/>
        <v>234</v>
      </c>
      <c r="AEB252" s="274">
        <f t="shared" si="273"/>
        <v>208</v>
      </c>
      <c r="AEC252" s="274">
        <f t="shared" si="273"/>
        <v>208</v>
      </c>
      <c r="AED252" s="274">
        <f t="shared" si="273"/>
        <v>7</v>
      </c>
      <c r="AEE252" s="274">
        <f t="shared" si="273"/>
        <v>219</v>
      </c>
      <c r="AEF252" s="274">
        <f t="shared" si="273"/>
        <v>212</v>
      </c>
      <c r="AEG252" s="274">
        <f t="shared" si="273"/>
        <v>224</v>
      </c>
      <c r="AEH252" s="274">
        <f t="shared" si="273"/>
        <v>216</v>
      </c>
      <c r="AEI252" s="274">
        <f t="shared" ref="AEI252:AFH252" si="274">SUM(AEI245+AEI248+AEI251)</f>
        <v>216</v>
      </c>
      <c r="AEJ252" s="274">
        <f t="shared" si="274"/>
        <v>192</v>
      </c>
      <c r="AEK252" s="274">
        <f t="shared" si="274"/>
        <v>0</v>
      </c>
      <c r="AEL252" s="274">
        <f t="shared" si="274"/>
        <v>216</v>
      </c>
      <c r="AEM252" s="274">
        <f t="shared" si="274"/>
        <v>224</v>
      </c>
      <c r="AEN252" s="274">
        <f t="shared" si="274"/>
        <v>222</v>
      </c>
      <c r="AEO252" s="274">
        <f t="shared" si="274"/>
        <v>230</v>
      </c>
      <c r="AEP252" s="274">
        <f t="shared" si="274"/>
        <v>182</v>
      </c>
      <c r="AEQ252" s="274">
        <f t="shared" si="274"/>
        <v>4</v>
      </c>
      <c r="AER252" s="274">
        <f t="shared" si="274"/>
        <v>0</v>
      </c>
      <c r="AES252" s="274">
        <f t="shared" si="274"/>
        <v>204</v>
      </c>
      <c r="AET252" s="274">
        <f t="shared" si="274"/>
        <v>208</v>
      </c>
      <c r="AEU252" s="274">
        <f t="shared" si="274"/>
        <v>190</v>
      </c>
      <c r="AEV252" s="274">
        <f t="shared" si="274"/>
        <v>196</v>
      </c>
      <c r="AEW252" s="274">
        <f t="shared" si="274"/>
        <v>0</v>
      </c>
      <c r="AEX252" s="274">
        <f t="shared" si="274"/>
        <v>200</v>
      </c>
      <c r="AEY252" s="274">
        <f t="shared" si="274"/>
        <v>0</v>
      </c>
      <c r="AEZ252" s="274">
        <f t="shared" si="274"/>
        <v>200</v>
      </c>
      <c r="AFA252" s="274">
        <f t="shared" si="274"/>
        <v>204</v>
      </c>
      <c r="AFB252" s="274">
        <f t="shared" si="274"/>
        <v>192</v>
      </c>
      <c r="AFC252" s="274">
        <f t="shared" si="274"/>
        <v>216</v>
      </c>
      <c r="AFD252" s="274">
        <f t="shared" si="274"/>
        <v>217</v>
      </c>
      <c r="AFE252" s="274">
        <f t="shared" si="274"/>
        <v>173</v>
      </c>
      <c r="AFF252" s="274">
        <f t="shared" si="274"/>
        <v>0</v>
      </c>
      <c r="AFG252" s="274">
        <f t="shared" si="274"/>
        <v>208</v>
      </c>
      <c r="AFH252" s="274">
        <f t="shared" si="274"/>
        <v>224</v>
      </c>
      <c r="AFI252" s="274">
        <f>SUM(AFI245+AFI248+AFI251)</f>
        <v>208</v>
      </c>
      <c r="AFJ252" s="274">
        <f t="shared" ref="AFJ252:AHT252" si="275">SUM(AFJ245+AFJ248+AFJ251)</f>
        <v>224</v>
      </c>
      <c r="AFK252" s="274">
        <f t="shared" si="275"/>
        <v>216</v>
      </c>
      <c r="AFL252" s="274">
        <f t="shared" si="275"/>
        <v>0</v>
      </c>
      <c r="AFM252" s="274">
        <f t="shared" si="275"/>
        <v>0</v>
      </c>
      <c r="AFN252" s="274">
        <f t="shared" si="275"/>
        <v>184</v>
      </c>
      <c r="AFO252" s="274">
        <f t="shared" si="275"/>
        <v>184</v>
      </c>
      <c r="AFP252" s="274">
        <f t="shared" si="275"/>
        <v>178</v>
      </c>
      <c r="AFQ252" s="274">
        <f t="shared" si="275"/>
        <v>184</v>
      </c>
      <c r="AFR252" s="274">
        <f t="shared" si="275"/>
        <v>196</v>
      </c>
      <c r="AFS252" s="274">
        <f t="shared" si="275"/>
        <v>38</v>
      </c>
      <c r="AFT252" s="274">
        <f t="shared" si="275"/>
        <v>0</v>
      </c>
      <c r="AFU252" s="274">
        <f t="shared" si="275"/>
        <v>191</v>
      </c>
      <c r="AFV252" s="274">
        <f t="shared" si="275"/>
        <v>204</v>
      </c>
      <c r="AFW252" s="274">
        <f t="shared" si="275"/>
        <v>196</v>
      </c>
      <c r="AFX252" s="274">
        <f t="shared" si="275"/>
        <v>188</v>
      </c>
      <c r="AFY252" s="274">
        <f t="shared" si="275"/>
        <v>189</v>
      </c>
      <c r="AFZ252" s="274">
        <f t="shared" si="275"/>
        <v>16</v>
      </c>
      <c r="AGA252" s="274">
        <f t="shared" si="275"/>
        <v>0</v>
      </c>
      <c r="AGB252" s="274">
        <f t="shared" si="275"/>
        <v>220</v>
      </c>
      <c r="AGC252" s="274">
        <f t="shared" si="275"/>
        <v>216</v>
      </c>
      <c r="AGD252" s="274">
        <f t="shared" si="275"/>
        <v>208</v>
      </c>
      <c r="AGE252" s="274">
        <f t="shared" si="275"/>
        <v>214</v>
      </c>
      <c r="AGF252" s="274">
        <f t="shared" si="275"/>
        <v>220</v>
      </c>
      <c r="AGG252" s="274">
        <f t="shared" si="275"/>
        <v>192</v>
      </c>
      <c r="AGH252" s="274">
        <f t="shared" si="275"/>
        <v>0</v>
      </c>
      <c r="AGI252" s="274">
        <f t="shared" si="275"/>
        <v>216</v>
      </c>
      <c r="AGJ252" s="274">
        <f t="shared" si="275"/>
        <v>224</v>
      </c>
      <c r="AGK252" s="274">
        <f t="shared" si="275"/>
        <v>12</v>
      </c>
      <c r="AGL252" s="274">
        <f t="shared" si="275"/>
        <v>225</v>
      </c>
      <c r="AGM252" s="274">
        <f t="shared" si="275"/>
        <v>208</v>
      </c>
      <c r="AGN252" s="274">
        <f t="shared" si="275"/>
        <v>0</v>
      </c>
      <c r="AGO252" s="274">
        <f t="shared" si="275"/>
        <v>0</v>
      </c>
      <c r="AGP252" s="274">
        <f t="shared" si="275"/>
        <v>0</v>
      </c>
      <c r="AGQ252" s="274">
        <f t="shared" si="275"/>
        <v>0</v>
      </c>
      <c r="AGR252" s="274">
        <f t="shared" si="275"/>
        <v>0</v>
      </c>
      <c r="AGS252" s="274">
        <f t="shared" si="275"/>
        <v>204</v>
      </c>
      <c r="AGT252" s="274">
        <f t="shared" si="275"/>
        <v>188</v>
      </c>
      <c r="AGU252" s="274">
        <f t="shared" si="275"/>
        <v>200</v>
      </c>
      <c r="AGV252" s="274">
        <f t="shared" si="275"/>
        <v>0</v>
      </c>
      <c r="AGW252" s="274">
        <f t="shared" si="275"/>
        <v>204</v>
      </c>
      <c r="AGX252" s="274">
        <f t="shared" si="275"/>
        <v>200</v>
      </c>
      <c r="AGY252" s="274">
        <f t="shared" si="275"/>
        <v>207</v>
      </c>
      <c r="AGZ252" s="274">
        <f t="shared" si="275"/>
        <v>208</v>
      </c>
      <c r="AHA252" s="274">
        <f t="shared" si="275"/>
        <v>208</v>
      </c>
      <c r="AHB252" s="274">
        <f t="shared" si="275"/>
        <v>172</v>
      </c>
      <c r="AHC252" s="274">
        <f t="shared" si="275"/>
        <v>0</v>
      </c>
      <c r="AHD252" s="274">
        <f t="shared" si="275"/>
        <v>164</v>
      </c>
      <c r="AHE252" s="274">
        <f t="shared" si="275"/>
        <v>184</v>
      </c>
      <c r="AHF252" s="274">
        <f t="shared" si="275"/>
        <v>193</v>
      </c>
      <c r="AHG252" s="274">
        <f t="shared" si="275"/>
        <v>219.5</v>
      </c>
      <c r="AHH252" s="274">
        <f t="shared" si="275"/>
        <v>236</v>
      </c>
      <c r="AHI252" s="274">
        <f t="shared" si="275"/>
        <v>29.5</v>
      </c>
      <c r="AHJ252" s="274">
        <f t="shared" si="275"/>
        <v>0</v>
      </c>
      <c r="AHK252" s="274">
        <f t="shared" si="275"/>
        <v>203.5</v>
      </c>
      <c r="AHL252" s="274">
        <f t="shared" si="275"/>
        <v>206</v>
      </c>
      <c r="AHM252" s="274">
        <f t="shared" si="275"/>
        <v>204.5</v>
      </c>
      <c r="AHN252" s="274">
        <f t="shared" si="275"/>
        <v>184</v>
      </c>
      <c r="AHO252" s="274">
        <f t="shared" si="275"/>
        <v>218</v>
      </c>
      <c r="AHP252" s="274">
        <f t="shared" si="275"/>
        <v>0</v>
      </c>
      <c r="AHQ252" s="274">
        <f t="shared" si="275"/>
        <v>0</v>
      </c>
      <c r="AHR252" s="274">
        <f t="shared" si="275"/>
        <v>213</v>
      </c>
      <c r="AHS252" s="274">
        <f t="shared" si="275"/>
        <v>211</v>
      </c>
      <c r="AHT252" s="274">
        <f t="shared" si="275"/>
        <v>206</v>
      </c>
      <c r="AHU252" s="274">
        <f t="shared" ref="AHU252:AIU252" si="276">SUM(AHU245+AHU248+AHU251)</f>
        <v>216</v>
      </c>
      <c r="AHV252" s="274">
        <f t="shared" si="276"/>
        <v>212</v>
      </c>
      <c r="AHW252" s="274">
        <f t="shared" si="276"/>
        <v>0</v>
      </c>
      <c r="AHX252" s="274">
        <f t="shared" si="276"/>
        <v>0</v>
      </c>
      <c r="AHY252" s="274">
        <f t="shared" si="276"/>
        <v>233</v>
      </c>
      <c r="AHZ252" s="274">
        <f t="shared" si="276"/>
        <v>231.5</v>
      </c>
      <c r="AIA252" s="274">
        <f t="shared" si="276"/>
        <v>203</v>
      </c>
      <c r="AIB252" s="274">
        <f t="shared" si="276"/>
        <v>236</v>
      </c>
      <c r="AIC252" s="274">
        <f t="shared" si="276"/>
        <v>235</v>
      </c>
      <c r="AID252" s="274">
        <f t="shared" si="276"/>
        <v>80</v>
      </c>
      <c r="AIE252" s="274">
        <f t="shared" si="276"/>
        <v>6</v>
      </c>
      <c r="AIF252" s="274">
        <f t="shared" si="276"/>
        <v>263</v>
      </c>
      <c r="AIG252" s="274">
        <f t="shared" si="276"/>
        <v>249</v>
      </c>
      <c r="AIH252" s="274">
        <f t="shared" si="276"/>
        <v>210</v>
      </c>
      <c r="AII252" s="274">
        <f t="shared" si="276"/>
        <v>261</v>
      </c>
      <c r="AIJ252" s="274">
        <f t="shared" si="276"/>
        <v>233.5</v>
      </c>
      <c r="AIK252" s="274">
        <f t="shared" si="276"/>
        <v>68</v>
      </c>
      <c r="AIL252" s="274">
        <f t="shared" si="276"/>
        <v>0</v>
      </c>
      <c r="AIM252" s="274">
        <f t="shared" si="276"/>
        <v>237</v>
      </c>
      <c r="AIN252" s="274">
        <f t="shared" si="276"/>
        <v>239</v>
      </c>
      <c r="AIO252" s="274">
        <f t="shared" si="276"/>
        <v>204</v>
      </c>
      <c r="AIP252" s="274">
        <f t="shared" si="276"/>
        <v>228</v>
      </c>
      <c r="AIQ252" s="274">
        <f t="shared" si="276"/>
        <v>216</v>
      </c>
      <c r="AIR252" s="274">
        <f>SUM(AIR245+AIR248+AIR251)</f>
        <v>40</v>
      </c>
      <c r="AIS252" s="274">
        <f t="shared" si="276"/>
        <v>0</v>
      </c>
      <c r="AIT252" s="274">
        <f t="shared" si="276"/>
        <v>224</v>
      </c>
      <c r="AIU252" s="274">
        <f t="shared" si="276"/>
        <v>200</v>
      </c>
      <c r="AIV252" s="274">
        <f t="shared" ref="AIV252:AKA252" si="277">SUM(AIV245+AIV248+AIV251)</f>
        <v>155.64433192839581</v>
      </c>
      <c r="AIW252" s="522">
        <f t="shared" si="277"/>
        <v>174.37461380604111</v>
      </c>
      <c r="AIX252" s="274">
        <f t="shared" si="277"/>
        <v>155.2324229856788</v>
      </c>
      <c r="AIY252" s="274">
        <f t="shared" si="277"/>
        <v>0</v>
      </c>
      <c r="AIZ252" s="274">
        <f t="shared" si="277"/>
        <v>2</v>
      </c>
      <c r="AJA252" s="274">
        <f t="shared" si="277"/>
        <v>106.38681979788953</v>
      </c>
      <c r="AJB252" s="274">
        <f t="shared" si="277"/>
        <v>127.32335321573721</v>
      </c>
      <c r="AJC252" s="274">
        <f t="shared" si="277"/>
        <v>126.2253845290106</v>
      </c>
      <c r="AJD252" s="274">
        <f t="shared" si="277"/>
        <v>109.65674707426192</v>
      </c>
      <c r="AJE252" s="274">
        <f t="shared" si="277"/>
        <v>105.74008083269882</v>
      </c>
      <c r="AJF252" s="274">
        <f t="shared" si="277"/>
        <v>111.17813635699527</v>
      </c>
      <c r="AJG252" s="274">
        <f t="shared" si="277"/>
        <v>0</v>
      </c>
      <c r="AJH252" s="274">
        <f t="shared" si="277"/>
        <v>80.812460793358895</v>
      </c>
      <c r="AJI252" s="274">
        <f t="shared" si="277"/>
        <v>70.348968940394315</v>
      </c>
      <c r="AJJ252" s="274">
        <f t="shared" si="277"/>
        <v>81.967935742291189</v>
      </c>
      <c r="AJK252" s="274">
        <f t="shared" si="277"/>
        <v>93.428839319485633</v>
      </c>
      <c r="AJL252" s="274">
        <f t="shared" si="277"/>
        <v>144.55519778804731</v>
      </c>
      <c r="AJM252" s="274">
        <f t="shared" si="277"/>
        <v>0</v>
      </c>
      <c r="AJN252" s="274">
        <f t="shared" si="277"/>
        <v>0</v>
      </c>
      <c r="AJO252" s="274">
        <f t="shared" si="277"/>
        <v>8</v>
      </c>
      <c r="AJP252" s="274">
        <f t="shared" si="277"/>
        <v>153.61210948590454</v>
      </c>
      <c r="AJQ252" s="274">
        <f t="shared" si="277"/>
        <v>156.50854302146519</v>
      </c>
      <c r="AJR252" s="274">
        <f t="shared" si="277"/>
        <v>148.54727847273958</v>
      </c>
      <c r="AJS252" s="274">
        <f t="shared" si="277"/>
        <v>159.01713973720044</v>
      </c>
      <c r="AJT252" s="274">
        <f t="shared" si="277"/>
        <v>32</v>
      </c>
      <c r="AJU252" s="274">
        <f t="shared" si="277"/>
        <v>32</v>
      </c>
      <c r="AJV252" s="274">
        <f t="shared" si="277"/>
        <v>108.74631415196689</v>
      </c>
      <c r="AJW252" s="274">
        <f t="shared" si="277"/>
        <v>141.86991299797137</v>
      </c>
      <c r="AJX252" s="274">
        <f t="shared" si="277"/>
        <v>180.47294884520372</v>
      </c>
      <c r="AJY252" s="274">
        <f t="shared" si="277"/>
        <v>200.42340583543501</v>
      </c>
      <c r="AJZ252" s="274">
        <f t="shared" si="277"/>
        <v>168.49978100849336</v>
      </c>
      <c r="AKA252" s="274">
        <f t="shared" si="277"/>
        <v>37.594631466666669</v>
      </c>
      <c r="AKB252" s="274">
        <f t="shared" ref="AKB252:ALG252" si="278">SUM(AKB245+AKB248+AKB251)</f>
        <v>0</v>
      </c>
      <c r="AKC252" s="274">
        <f t="shared" si="278"/>
        <v>160.34229610609805</v>
      </c>
      <c r="AKD252" s="274">
        <f t="shared" si="278"/>
        <v>182.03570030469035</v>
      </c>
      <c r="AKE252" s="274">
        <f t="shared" si="278"/>
        <v>188.80676530782773</v>
      </c>
      <c r="AKF252" s="274">
        <f t="shared" si="278"/>
        <v>196.94242394903483</v>
      </c>
      <c r="AKG252" s="274">
        <f t="shared" si="278"/>
        <v>209.5606141763318</v>
      </c>
      <c r="AKH252" s="274">
        <f t="shared" si="278"/>
        <v>152.64302221714743</v>
      </c>
      <c r="AKI252" s="274">
        <f t="shared" si="278"/>
        <v>4</v>
      </c>
      <c r="AKJ252" s="274">
        <f t="shared" si="278"/>
        <v>134.10316305919142</v>
      </c>
      <c r="AKK252" s="274">
        <f t="shared" si="278"/>
        <v>0</v>
      </c>
      <c r="AKL252" s="274">
        <f t="shared" si="278"/>
        <v>0</v>
      </c>
      <c r="AKM252" s="274">
        <f t="shared" si="278"/>
        <v>0</v>
      </c>
      <c r="AKN252" s="274">
        <f t="shared" si="278"/>
        <v>0</v>
      </c>
      <c r="AKO252" s="274">
        <f t="shared" si="278"/>
        <v>0</v>
      </c>
      <c r="AKP252" s="274">
        <f t="shared" si="278"/>
        <v>0</v>
      </c>
      <c r="AKQ252" s="274">
        <f t="shared" si="278"/>
        <v>179.16360947760253</v>
      </c>
      <c r="AKR252" s="274">
        <f t="shared" si="278"/>
        <v>179.26168756181423</v>
      </c>
      <c r="AKS252" s="274">
        <f t="shared" si="278"/>
        <v>187.60318846912975</v>
      </c>
      <c r="AKT252" s="274">
        <f t="shared" si="278"/>
        <v>213.67173954008905</v>
      </c>
      <c r="AKU252" s="274">
        <f t="shared" si="278"/>
        <v>235.53503533279587</v>
      </c>
      <c r="AKV252" s="274">
        <f t="shared" si="278"/>
        <v>0</v>
      </c>
      <c r="AKW252" s="274">
        <f t="shared" si="278"/>
        <v>0</v>
      </c>
      <c r="AKX252" s="274">
        <f t="shared" si="278"/>
        <v>220.6607955940994</v>
      </c>
      <c r="AKY252" s="274">
        <f t="shared" si="278"/>
        <v>260.67266035694615</v>
      </c>
      <c r="AKZ252" s="274">
        <f t="shared" si="278"/>
        <v>230.04584186781386</v>
      </c>
      <c r="ALA252" s="274">
        <f t="shared" si="278"/>
        <v>217.06512100778482</v>
      </c>
      <c r="ALB252" s="274">
        <f t="shared" si="278"/>
        <v>205.14894866621341</v>
      </c>
      <c r="ALC252" s="274">
        <f t="shared" si="278"/>
        <v>36</v>
      </c>
      <c r="ALD252" s="274">
        <f t="shared" si="278"/>
        <v>0</v>
      </c>
      <c r="ALE252" s="274">
        <f t="shared" si="278"/>
        <v>152.8302166898992</v>
      </c>
      <c r="ALF252" s="274">
        <f t="shared" si="278"/>
        <v>200.2899618906568</v>
      </c>
      <c r="ALG252" s="274">
        <f t="shared" si="278"/>
        <v>175.21461094520222</v>
      </c>
      <c r="ALH252" s="274">
        <f t="shared" ref="ALH252:AMI252" si="279">SUM(ALH245+ALH248+ALH251)</f>
        <v>182.69758832941929</v>
      </c>
      <c r="ALI252" s="274">
        <f t="shared" si="279"/>
        <v>184.55669552881812</v>
      </c>
      <c r="ALJ252" s="274">
        <f t="shared" si="279"/>
        <v>63</v>
      </c>
      <c r="ALK252" s="274">
        <f t="shared" si="279"/>
        <v>12</v>
      </c>
      <c r="ALL252" s="274">
        <f t="shared" si="279"/>
        <v>189.77654110827712</v>
      </c>
      <c r="ALM252" s="274">
        <f t="shared" si="279"/>
        <v>202.53814431415449</v>
      </c>
      <c r="ALN252" s="274">
        <f t="shared" si="279"/>
        <v>190.92051857040747</v>
      </c>
      <c r="ALO252" s="274">
        <f t="shared" si="279"/>
        <v>209.52095020274118</v>
      </c>
      <c r="ALP252" s="274">
        <f t="shared" si="279"/>
        <v>188.60905078653911</v>
      </c>
      <c r="ALQ252" s="274">
        <f t="shared" si="279"/>
        <v>27.603691343114388</v>
      </c>
      <c r="ALR252" s="274">
        <f t="shared" si="279"/>
        <v>24.625943113478666</v>
      </c>
      <c r="ALS252" s="274">
        <f t="shared" si="279"/>
        <v>197.19731424679199</v>
      </c>
      <c r="ALT252" s="274">
        <f t="shared" si="279"/>
        <v>143.61696106397824</v>
      </c>
      <c r="ALU252" s="274">
        <f t="shared" si="279"/>
        <v>185.83649527069508</v>
      </c>
      <c r="ALV252" s="274">
        <f t="shared" si="279"/>
        <v>172.08784442452782</v>
      </c>
      <c r="ALW252" s="274">
        <f t="shared" si="279"/>
        <v>139.82396879691899</v>
      </c>
      <c r="ALX252" s="274">
        <f t="shared" si="279"/>
        <v>6</v>
      </c>
      <c r="ALY252" s="274">
        <f t="shared" si="279"/>
        <v>6</v>
      </c>
      <c r="ALZ252" s="274">
        <f t="shared" si="279"/>
        <v>6</v>
      </c>
      <c r="AMA252" s="274">
        <f t="shared" si="279"/>
        <v>6</v>
      </c>
      <c r="AMB252" s="274">
        <f t="shared" si="279"/>
        <v>0</v>
      </c>
      <c r="AMC252" s="274">
        <f t="shared" si="279"/>
        <v>135.86230971925596</v>
      </c>
      <c r="AMD252" s="274">
        <f t="shared" si="279"/>
        <v>137.38584945855624</v>
      </c>
      <c r="AME252" s="274">
        <f t="shared" si="279"/>
        <v>119.70144261488966</v>
      </c>
      <c r="AMF252" s="274">
        <f t="shared" si="279"/>
        <v>33.300687986890999</v>
      </c>
      <c r="AMG252" s="274">
        <f t="shared" si="279"/>
        <v>116.59333129736717</v>
      </c>
      <c r="AMH252" s="274">
        <f t="shared" si="279"/>
        <v>127.28051467023822</v>
      </c>
      <c r="AMI252" s="274">
        <f t="shared" si="279"/>
        <v>127.52683966367704</v>
      </c>
      <c r="AMJ252" s="274">
        <f t="shared" ref="AMJ252:AOU252" si="280">SUM(AMJ245+AMJ248+AMJ251)</f>
        <v>118.20091100773604</v>
      </c>
      <c r="AMK252" s="274">
        <f t="shared" si="280"/>
        <v>84.997225197573869</v>
      </c>
      <c r="AML252" s="274">
        <f t="shared" si="280"/>
        <v>41.39156140400533</v>
      </c>
      <c r="AMM252" s="274">
        <f t="shared" si="280"/>
        <v>40.647820483629097</v>
      </c>
      <c r="AMN252" s="274">
        <f t="shared" si="280"/>
        <v>166.08954467194965</v>
      </c>
      <c r="AMO252" s="274">
        <f t="shared" si="280"/>
        <v>147.77474993170267</v>
      </c>
      <c r="AMP252" s="274">
        <f t="shared" si="280"/>
        <v>162.56665325588284</v>
      </c>
      <c r="AMQ252" s="274">
        <f t="shared" si="280"/>
        <v>137.54878884445222</v>
      </c>
      <c r="AMR252" s="274">
        <f t="shared" si="280"/>
        <v>109.05844449949532</v>
      </c>
      <c r="AMS252" s="274">
        <f t="shared" si="280"/>
        <v>78.205732907604087</v>
      </c>
      <c r="AMT252" s="274">
        <f t="shared" si="280"/>
        <v>22.588655272234</v>
      </c>
      <c r="AMU252" s="274">
        <f t="shared" si="280"/>
        <v>54.498708065177702</v>
      </c>
      <c r="AMV252" s="274">
        <f t="shared" si="280"/>
        <v>126.15981929173321</v>
      </c>
      <c r="AMW252" s="274">
        <f t="shared" si="280"/>
        <v>104.65969064188998</v>
      </c>
      <c r="AMX252" s="274">
        <f t="shared" si="280"/>
        <v>103.57873297479333</v>
      </c>
      <c r="AMY252" s="274">
        <f t="shared" si="280"/>
        <v>115.01103990670323</v>
      </c>
      <c r="AMZ252" s="274">
        <f t="shared" si="280"/>
        <v>104.34837979278106</v>
      </c>
      <c r="ANA252" s="274">
        <f t="shared" si="280"/>
        <v>16</v>
      </c>
      <c r="ANB252" s="274">
        <f t="shared" si="280"/>
        <v>101.16085633661564</v>
      </c>
      <c r="ANC252" s="274">
        <f t="shared" si="280"/>
        <v>151.25001326648757</v>
      </c>
      <c r="AND252" s="274">
        <f t="shared" si="280"/>
        <v>119.98728160165531</v>
      </c>
      <c r="ANE252" s="274">
        <f t="shared" si="280"/>
        <v>70.26037410828377</v>
      </c>
      <c r="ANF252" s="274">
        <f t="shared" si="280"/>
        <v>77.926148820991614</v>
      </c>
      <c r="ANG252" s="274">
        <f t="shared" si="280"/>
        <v>59.121823836071641</v>
      </c>
      <c r="ANH252" s="274">
        <f t="shared" si="280"/>
        <v>6</v>
      </c>
      <c r="ANI252" s="274">
        <f t="shared" si="280"/>
        <v>71.510833979109549</v>
      </c>
      <c r="ANJ252" s="274">
        <f t="shared" si="280"/>
        <v>109.36858942329397</v>
      </c>
      <c r="ANK252" s="274">
        <f t="shared" si="280"/>
        <v>107.90447655438214</v>
      </c>
      <c r="ANL252" s="274">
        <f t="shared" si="280"/>
        <v>85.412201961222465</v>
      </c>
      <c r="ANM252" s="274">
        <f t="shared" si="280"/>
        <v>73.983126616924508</v>
      </c>
      <c r="ANN252" s="274">
        <f t="shared" si="280"/>
        <v>24.790819017813128</v>
      </c>
      <c r="ANO252" s="274">
        <f t="shared" si="280"/>
        <v>18.495889645684667</v>
      </c>
      <c r="ANP252" s="274">
        <f t="shared" si="280"/>
        <v>63.152928672516282</v>
      </c>
      <c r="ANQ252" s="274">
        <f t="shared" si="280"/>
        <v>50.446574297637653</v>
      </c>
      <c r="ANR252" s="274">
        <f t="shared" si="280"/>
        <v>104.07352071048805</v>
      </c>
      <c r="ANS252" s="274">
        <f t="shared" si="280"/>
        <v>125.72140488376282</v>
      </c>
      <c r="ANT252" s="274">
        <f t="shared" si="280"/>
        <v>123.15209246808713</v>
      </c>
      <c r="ANU252" s="274">
        <f t="shared" si="280"/>
        <v>82.887512760944276</v>
      </c>
      <c r="ANV252" s="274">
        <f t="shared" si="280"/>
        <v>36</v>
      </c>
      <c r="ANW252" s="274">
        <f t="shared" si="280"/>
        <v>118.42481265234643</v>
      </c>
      <c r="ANX252" s="274">
        <f t="shared" si="280"/>
        <v>104.15048544400685</v>
      </c>
      <c r="ANY252" s="274">
        <f t="shared" si="280"/>
        <v>100.33167407886729</v>
      </c>
      <c r="ANZ252" s="274">
        <f t="shared" si="280"/>
        <v>116.87052881980756</v>
      </c>
      <c r="AOA252" s="274">
        <f t="shared" si="280"/>
        <v>156.07513047197358</v>
      </c>
      <c r="AOB252" s="274">
        <f t="shared" si="280"/>
        <v>122.06071633329171</v>
      </c>
      <c r="AOC252" s="274">
        <f t="shared" si="280"/>
        <v>80.564304719655325</v>
      </c>
      <c r="AOD252" s="274">
        <f t="shared" si="280"/>
        <v>166.76173855095999</v>
      </c>
      <c r="AOE252" s="274">
        <f t="shared" si="280"/>
        <v>118.25677423062891</v>
      </c>
      <c r="AOF252" s="274">
        <f t="shared" si="280"/>
        <v>123.97120021751101</v>
      </c>
      <c r="AOG252" s="274">
        <f t="shared" si="280"/>
        <v>153.83189884983901</v>
      </c>
      <c r="AOH252" s="274">
        <f t="shared" si="280"/>
        <v>137.69102284395814</v>
      </c>
      <c r="AOI252" s="274">
        <f t="shared" si="280"/>
        <v>71.074405010998063</v>
      </c>
      <c r="AOJ252" s="274">
        <f t="shared" si="280"/>
        <v>78.792573747860004</v>
      </c>
      <c r="AOK252" s="274">
        <f t="shared" si="280"/>
        <v>129.92414975017027</v>
      </c>
      <c r="AOL252" s="274">
        <f t="shared" si="280"/>
        <v>139.20507664671294</v>
      </c>
      <c r="AOM252" s="274">
        <f t="shared" si="280"/>
        <v>132.37317170281176</v>
      </c>
      <c r="AON252" s="274">
        <f t="shared" si="280"/>
        <v>153.5845463882944</v>
      </c>
      <c r="AOO252" s="274">
        <f t="shared" si="280"/>
        <v>147.62850742553496</v>
      </c>
      <c r="AOP252" s="274">
        <f t="shared" si="280"/>
        <v>116.62286761877328</v>
      </c>
      <c r="AOQ252" s="274">
        <f t="shared" si="280"/>
        <v>49.78986249963998</v>
      </c>
      <c r="AOR252" s="274">
        <f t="shared" si="280"/>
        <v>144.41158737314518</v>
      </c>
      <c r="AOS252" s="274">
        <f t="shared" si="280"/>
        <v>117.86397375911139</v>
      </c>
      <c r="AOT252" s="274">
        <f t="shared" si="280"/>
        <v>118.281603145286</v>
      </c>
      <c r="AOU252" s="274">
        <f t="shared" si="280"/>
        <v>104.826146689925</v>
      </c>
      <c r="AOV252" s="274">
        <f t="shared" ref="AOV252:APW252" si="281">SUM(AOV245+AOV248+AOV251)</f>
        <v>75.250134975179705</v>
      </c>
      <c r="AOW252" s="274">
        <f t="shared" si="281"/>
        <v>78.208145468250009</v>
      </c>
      <c r="AOX252" s="274">
        <f t="shared" si="281"/>
        <v>57.386104187999997</v>
      </c>
      <c r="AOY252" s="274">
        <f t="shared" si="281"/>
        <v>87.348961419747994</v>
      </c>
      <c r="AOZ252" s="274">
        <f t="shared" si="281"/>
        <v>58.869789941000001</v>
      </c>
      <c r="APA252" s="274">
        <f t="shared" si="281"/>
        <v>40.271335177249995</v>
      </c>
      <c r="APB252" s="274">
        <f t="shared" si="281"/>
        <v>61.324684849250005</v>
      </c>
      <c r="APC252" s="274">
        <f t="shared" si="281"/>
        <v>77.717397383088667</v>
      </c>
      <c r="APD252" s="274">
        <f t="shared" si="281"/>
        <v>59.474256086747999</v>
      </c>
      <c r="APE252" s="274">
        <f t="shared" si="281"/>
        <v>43.533022807747997</v>
      </c>
      <c r="APF252" s="274">
        <f t="shared" si="281"/>
        <v>137.94266226424799</v>
      </c>
      <c r="APG252" s="274">
        <f t="shared" si="281"/>
        <v>100.77304026596153</v>
      </c>
      <c r="APH252" s="274">
        <f t="shared" si="281"/>
        <v>109.85331743968406</v>
      </c>
      <c r="API252" s="274">
        <f t="shared" si="281"/>
        <v>137.947803671</v>
      </c>
      <c r="APJ252" s="274">
        <f t="shared" si="281"/>
        <v>127.81152707725001</v>
      </c>
      <c r="APK252" s="274">
        <f t="shared" si="281"/>
        <v>98.152989555068672</v>
      </c>
      <c r="APL252" s="274">
        <f t="shared" si="281"/>
        <v>25.312526980000001</v>
      </c>
      <c r="APM252" s="274">
        <f t="shared" si="281"/>
        <v>133.38450493235715</v>
      </c>
      <c r="APN252" s="274">
        <f t="shared" si="281"/>
        <v>125.88856381535714</v>
      </c>
      <c r="APO252" s="274">
        <f t="shared" si="281"/>
        <v>130.35539074535711</v>
      </c>
      <c r="APP252" s="274">
        <f t="shared" si="281"/>
        <v>105.58634592785712</v>
      </c>
      <c r="APQ252" s="274">
        <f t="shared" si="281"/>
        <v>91.151514838857125</v>
      </c>
      <c r="APR252" s="274">
        <f t="shared" si="281"/>
        <v>128.90929810135714</v>
      </c>
      <c r="APS252" s="274">
        <f t="shared" si="281"/>
        <v>41.393682268333336</v>
      </c>
      <c r="APT252" s="274">
        <f t="shared" si="281"/>
        <v>108.50390806285714</v>
      </c>
      <c r="APU252" s="274">
        <f t="shared" si="281"/>
        <v>81.507864582857138</v>
      </c>
      <c r="APV252" s="274">
        <f t="shared" si="281"/>
        <v>21.534392480000001</v>
      </c>
      <c r="APW252" s="274">
        <f t="shared" si="281"/>
        <v>8</v>
      </c>
    </row>
    <row r="253" spans="2:1115" ht="13.2" customHeight="1">
      <c r="B253" s="188"/>
      <c r="C253" s="188"/>
      <c r="D253" s="189"/>
      <c r="E253" s="188"/>
      <c r="F253" s="190"/>
      <c r="G253" s="190"/>
      <c r="H253" s="190"/>
      <c r="I253" s="245"/>
      <c r="J253" s="245"/>
      <c r="K253" s="245"/>
      <c r="M253" s="245"/>
      <c r="N253" s="245"/>
      <c r="O253" s="244">
        <f>SUM(M252:Q252)/5</f>
        <v>216.8</v>
      </c>
      <c r="P253" s="245"/>
      <c r="Q253" s="245"/>
      <c r="R253" s="245"/>
      <c r="V253" s="244">
        <f>SUM(X252)/1</f>
        <v>185.5</v>
      </c>
      <c r="AC253" s="244">
        <f>SUM(AB252:AE252)/4</f>
        <v>232</v>
      </c>
      <c r="AJ253" s="244">
        <f>SUM(AH252:AL252)/5</f>
        <v>223.2</v>
      </c>
      <c r="AQ253" s="244">
        <f>SUM(AO252:AS252)/5</f>
        <v>220</v>
      </c>
      <c r="AX253" s="244">
        <f>SUM(AV252:AZ252)/5</f>
        <v>228.7</v>
      </c>
      <c r="BE253" s="244">
        <f>SUM(BC252:BG252)/5</f>
        <v>218.4</v>
      </c>
      <c r="BL253" s="244">
        <f>SUM(BJ252:BN252)/5</f>
        <v>194.2</v>
      </c>
      <c r="BS253" s="244">
        <f>SUM(BQ252:BU252)/5</f>
        <v>200.3</v>
      </c>
      <c r="BZ253" s="244">
        <f>SUM(BX252:CB252)/5</f>
        <v>221.1</v>
      </c>
      <c r="CG253" s="244">
        <f>SUM(CE252:CI252)/5</f>
        <v>231.9</v>
      </c>
      <c r="CN253" s="244">
        <f>SUM(CL252:CP252)/5</f>
        <v>246.2</v>
      </c>
      <c r="CU253" s="244">
        <f>SUM(CS252:CW252)/5</f>
        <v>233.5</v>
      </c>
      <c r="DB253" s="244">
        <f>SUM(CZ252:DD252)/5</f>
        <v>240.2</v>
      </c>
      <c r="DI253" s="244">
        <f>SUM(DG252:DK252)/5</f>
        <v>237.1</v>
      </c>
      <c r="DP253" s="244">
        <f>SUM(DN252:DR252)/5</f>
        <v>224.9</v>
      </c>
      <c r="DW253" s="244">
        <f>SUM(DU252:DY252)/5</f>
        <v>220.6</v>
      </c>
      <c r="ED253" s="244">
        <f>SUM(EB252:EF252)/5</f>
        <v>221.2</v>
      </c>
      <c r="EL253" s="244">
        <f>SUM(EJ252:EL252)/3</f>
        <v>226.33333333333334</v>
      </c>
      <c r="ER253" s="244">
        <f>SUM(EQ252:ET252)/4</f>
        <v>233.5</v>
      </c>
      <c r="EY253" s="344">
        <f>SUM(EW252:FA252)/5</f>
        <v>229.2</v>
      </c>
      <c r="FF253" s="244">
        <f>SUM(FD252:FH252)/5</f>
        <v>235</v>
      </c>
      <c r="FM253" s="244">
        <f>SUM(FK252:FO252)/5</f>
        <v>228.6</v>
      </c>
      <c r="FT253" s="244">
        <f>SUM(FR252:FV252)/5</f>
        <v>220.2</v>
      </c>
      <c r="GA253" s="244">
        <f>SUM(FY252:GC252)/5</f>
        <v>236.4</v>
      </c>
      <c r="GH253" s="244">
        <f>SUM(GF252:GJ252)/5</f>
        <v>228</v>
      </c>
      <c r="GO253" s="244">
        <f>SUM(GM252:GQ252)/5</f>
        <v>230.4</v>
      </c>
      <c r="GV253" s="244">
        <f>SUM(GT252:GX252)/5</f>
        <v>230.4</v>
      </c>
      <c r="HC253" s="244">
        <f>SUM(HA252:HE252)/5</f>
        <v>217.6</v>
      </c>
      <c r="HJ253" s="244">
        <f>SUM(HI252:HL252)/4</f>
        <v>190.5</v>
      </c>
      <c r="HQ253" s="244">
        <f>SUM(HO252:HS252)/5</f>
        <v>212.8</v>
      </c>
      <c r="HX253" s="244">
        <f>SUM(HV252:HZ252)/5</f>
        <v>204.9</v>
      </c>
      <c r="IE253" s="244">
        <f>SUM(IC252:IG252)/5</f>
        <v>210</v>
      </c>
      <c r="IL253" s="244"/>
      <c r="IS253" s="244">
        <f>SUM(IQ252:IU252)/5</f>
        <v>218.2</v>
      </c>
      <c r="IZ253" s="244">
        <f>SUM(IX252:JB252)/5</f>
        <v>215.2</v>
      </c>
      <c r="JG253" s="244">
        <f>SUM(JE252:JI252)/5</f>
        <v>224.2</v>
      </c>
      <c r="JN253" s="244">
        <f>SUM(JL252:JP252)/5</f>
        <v>210.8</v>
      </c>
      <c r="JU253" s="244">
        <f>SUM(JT252:JW252)/4</f>
        <v>223.5</v>
      </c>
      <c r="KB253" s="244">
        <f>SUM(KA252:KD252)/4</f>
        <v>208.625</v>
      </c>
      <c r="KI253" s="244">
        <f>SUM(KG252:KK252)/5</f>
        <v>208.7</v>
      </c>
      <c r="KP253" s="244">
        <f>SUM(KN252:KR252)/5</f>
        <v>209.2</v>
      </c>
      <c r="KW253" s="244">
        <f>SUM(KV252:KY252)/4</f>
        <v>207</v>
      </c>
      <c r="LD253" s="244">
        <f>SUM(LB252:LF252)/5</f>
        <v>220</v>
      </c>
      <c r="LK253" s="244">
        <f>SUM(LI252:LM252)/5</f>
        <v>218</v>
      </c>
      <c r="LR253" s="244">
        <f>SUM(LQ252:LT252)/4</f>
        <v>218.5</v>
      </c>
      <c r="LY253" s="244">
        <f>SUM(LW252:MA252)/5</f>
        <v>210.2</v>
      </c>
      <c r="MF253" s="244">
        <f>SUM(MD252:MH252)/5</f>
        <v>223.2</v>
      </c>
      <c r="MM253" s="244">
        <f>SUM(MK252:MO252)/5</f>
        <v>216</v>
      </c>
      <c r="MT253" s="244">
        <f>SUM(MR252:MV252)/5</f>
        <v>206.4</v>
      </c>
      <c r="NA253" s="244">
        <f>SUM(MY252:NC252)/5</f>
        <v>209.2</v>
      </c>
      <c r="NH253" s="244">
        <f>SUM(NF252:NJ252)/5</f>
        <v>210</v>
      </c>
      <c r="NO253" s="244">
        <f>SUM(NM252:NQ252)/5</f>
        <v>213.2</v>
      </c>
      <c r="NV253" s="244">
        <f>SUM(NO253+OC253)/2</f>
        <v>209.75</v>
      </c>
      <c r="OC253" s="244">
        <f>SUM(OA252:OE252)/5</f>
        <v>206.3</v>
      </c>
      <c r="OJ253" s="244">
        <f>SUM(OI252:OM252)/5</f>
        <v>196.4</v>
      </c>
      <c r="OQ253" s="244">
        <f>SUM(OO252:OS252)/5</f>
        <v>199.4</v>
      </c>
      <c r="OX253" s="244">
        <f>SUM(OV252:OZ252)/5</f>
        <v>200</v>
      </c>
      <c r="PE253" s="244">
        <f>SUM(PC252:PG252)/5</f>
        <v>203.2</v>
      </c>
      <c r="PL253" s="244">
        <f>SUM(PJ252:PN252)/4</f>
        <v>203.125</v>
      </c>
      <c r="PS253" s="244">
        <f>SUM(PQ252:PU252)/5</f>
        <v>208</v>
      </c>
      <c r="QA253" s="244">
        <f>SUM(PY252:QB252)/4</f>
        <v>203.75</v>
      </c>
      <c r="QG253" s="244">
        <f>SUM(QE252:QI252)/5</f>
        <v>194.4</v>
      </c>
      <c r="QN253" s="244">
        <f>SUM(QL252:QP252)/5</f>
        <v>204.4</v>
      </c>
      <c r="QU253" s="244">
        <f>SUM(QS252:QW252)/5</f>
        <v>166.6</v>
      </c>
      <c r="RB253" s="380">
        <f>SUM(QZ252:RD252)/5</f>
        <v>212.8</v>
      </c>
      <c r="RI253" s="244">
        <f>SUM(RG252:RK252)/5</f>
        <v>206</v>
      </c>
      <c r="RP253" s="244">
        <f>SUM(RN252:RR252)/5</f>
        <v>193.6</v>
      </c>
      <c r="RW253" s="244">
        <f>SUM(RU252:RY252)/5</f>
        <v>204.8</v>
      </c>
      <c r="SD253" s="244">
        <f>SUM(SB252:SF252)/5</f>
        <v>201.6</v>
      </c>
      <c r="SK253" s="244">
        <f>SUM(SI252:SM252)/4</f>
        <v>199</v>
      </c>
      <c r="SR253" s="244">
        <f>SUM(SR252:ST252)/3</f>
        <v>202.66666666666666</v>
      </c>
      <c r="SY253" s="244">
        <f>SUM(SW252:TA252)/5</f>
        <v>206.6</v>
      </c>
      <c r="TF253" s="244">
        <f>SUM(TD252:TH252)/5</f>
        <v>206.4</v>
      </c>
      <c r="TM253" s="244">
        <f>SUM(TK252:TO252)/5</f>
        <v>216.8</v>
      </c>
      <c r="TT253" s="244">
        <f>SUM(TR252:TV252)/5</f>
        <v>217.7</v>
      </c>
      <c r="UA253" s="244">
        <f>SUM(TY252:UC252)/5</f>
        <v>216</v>
      </c>
      <c r="UH253" s="244">
        <f>SUM(UF252:UJ252)/5</f>
        <v>214.8</v>
      </c>
      <c r="UO253" s="244">
        <f>SUM(UM252:UQ252)/5</f>
        <v>220.4</v>
      </c>
      <c r="UV253" s="380">
        <f>SUM(UT252:UX252)/5</f>
        <v>214.6</v>
      </c>
      <c r="VC253" s="244">
        <f>SUM(VA252:VE252)/5</f>
        <v>220.2</v>
      </c>
      <c r="VJ253" s="244">
        <f>SUM(VH252:VL252)/5</f>
        <v>216.6</v>
      </c>
      <c r="VQ253" s="244">
        <f>SUM(VP252:VS252)/4</f>
        <v>201</v>
      </c>
      <c r="VX253" s="244">
        <f>SUM(VV252:VZ252)/5</f>
        <v>212.4</v>
      </c>
      <c r="WE253" s="244">
        <f>SUM(WC252:WG252)/5</f>
        <v>212.4</v>
      </c>
      <c r="WS253" s="244">
        <f>SUM(WQ252:WU252)/5</f>
        <v>201</v>
      </c>
      <c r="WZ253" s="244">
        <f>SUM(WX252:XB252)/5</f>
        <v>205.8</v>
      </c>
      <c r="XG253" s="244">
        <f>SUM(XE252:XI252)/5</f>
        <v>201.4</v>
      </c>
      <c r="XN253" s="244">
        <f>SUM(XL252:XP252)/5</f>
        <v>202</v>
      </c>
      <c r="XU253" s="244">
        <f>SUM(XT252:XW252)/4</f>
        <v>209</v>
      </c>
      <c r="YB253" s="244">
        <f>SUM(YB252:YD252)/3</f>
        <v>205.66666666666666</v>
      </c>
      <c r="YI253" s="244">
        <f>SUM(YG252:YK252)/5</f>
        <v>203.6</v>
      </c>
      <c r="YP253" s="244">
        <f>SUM(YN252:YR252)/5</f>
        <v>196.8</v>
      </c>
      <c r="YW253" s="244">
        <f>SUM(YV252:YY252)/4</f>
        <v>195</v>
      </c>
      <c r="ZD253" s="244">
        <f>SUM(ZB252:ZF252)/5</f>
        <v>205.2</v>
      </c>
      <c r="ZK253" s="244">
        <f>SUM(ZI252:ZM252)/5</f>
        <v>204.8</v>
      </c>
      <c r="ZR253" s="244">
        <f>SUM(ZQ252:ZT252)/4</f>
        <v>169.75</v>
      </c>
      <c r="ZY253" s="244">
        <f>SUM(ZW252:AAA252)/5</f>
        <v>171.6</v>
      </c>
      <c r="AAF253" s="244">
        <f>SUM(AAD252:AAH252)/5</f>
        <v>189.4</v>
      </c>
      <c r="AAM253" s="244">
        <f>SUM(AAL252:AAO252)/4</f>
        <v>200.75</v>
      </c>
      <c r="AAT253" s="244">
        <f>SUM(AAR252:AAV252)/5</f>
        <v>233.2</v>
      </c>
      <c r="ABA253" s="244">
        <f>SUM(AAY252:ABC252)/5</f>
        <v>205.5</v>
      </c>
      <c r="ABH253" s="244">
        <f>SUM(ABF252:ABJ252)/5</f>
        <v>211.7</v>
      </c>
      <c r="ABO253" s="244">
        <f>SUM(ABM252:ABQ252)/5</f>
        <v>233</v>
      </c>
      <c r="ACC253" s="244">
        <f>SUM(ACA252:ACE252)/5</f>
        <v>225.8</v>
      </c>
      <c r="ACJ253" s="244">
        <f>SUM(ACI252:ACL252)/4</f>
        <v>229.25</v>
      </c>
      <c r="ACQ253" s="244">
        <f>SUM(ACO252:ACS252)/5</f>
        <v>221.8</v>
      </c>
      <c r="ACX253" s="244">
        <f>SUM(ACV252:ACZ252)/5</f>
        <v>221</v>
      </c>
      <c r="ADE253" s="244">
        <f>SUM(ADC252:ADG252)/5</f>
        <v>221.4</v>
      </c>
      <c r="ADL253" s="244">
        <f>SUM(ADJ252:ADN252)/4</f>
        <v>225.25</v>
      </c>
      <c r="ADS253" s="244">
        <f>SUM(ADQ252:ADU252)/5</f>
        <v>215.7</v>
      </c>
      <c r="ADZ253" s="244">
        <f>SUM(ADY252:AEB252)/4</f>
        <v>225.5</v>
      </c>
      <c r="AEG253" s="244">
        <f>SUM(AEE252:AEI252)/5</f>
        <v>217.4</v>
      </c>
      <c r="AEN253" s="244">
        <f>SUM(AEL252:AEP252)/5</f>
        <v>214.8</v>
      </c>
      <c r="AEU253" s="244">
        <f>SUM(AES252:AEV252)/4</f>
        <v>199.5</v>
      </c>
      <c r="AFB253" s="244">
        <f>SUM(AEZ252:AFD252)/5</f>
        <v>205.8</v>
      </c>
      <c r="AFI253" s="244">
        <f>SUM(AFG252:AFK252)/5</f>
        <v>216</v>
      </c>
      <c r="AFP253" s="244">
        <f>SUM(AFN252:AFR252)/5</f>
        <v>185.2</v>
      </c>
      <c r="AFW253" s="244">
        <f>SUM(AFU252:AFY252)/5</f>
        <v>193.6</v>
      </c>
      <c r="AGD253" s="244">
        <f>SUM(AGB252:AGF252)/5</f>
        <v>215.6</v>
      </c>
      <c r="AGK253" s="380">
        <f>SUM(AGI252:AGM252)/4</f>
        <v>221.25</v>
      </c>
      <c r="AGR253" s="380">
        <f>SUM(AGS252:AGT252)/2</f>
        <v>196</v>
      </c>
      <c r="AGY253" s="244">
        <f>SUM(AGW252:AHA252)/5</f>
        <v>205.4</v>
      </c>
      <c r="AHF253" s="244">
        <f>SUM(AHD252:AHH252)/5</f>
        <v>199.3</v>
      </c>
      <c r="AHM253" s="244">
        <f>SUM(AHK252:AHO252)/5</f>
        <v>203.2</v>
      </c>
      <c r="AHT253" s="244">
        <f>SUM(AHR252:AHV252)/5</f>
        <v>211.6</v>
      </c>
      <c r="AIA253" s="244">
        <f>SUM(AHY252:AIC252)/5</f>
        <v>227.7</v>
      </c>
      <c r="AIH253" s="244">
        <f>SUM(AIF252:AIJ252)/5</f>
        <v>243.3</v>
      </c>
      <c r="AIO253" s="244">
        <f>SUM(AIM252:AIQ252)/5</f>
        <v>224.8</v>
      </c>
      <c r="AIV253" s="244">
        <f>SUM(AIT252:AIX252)/5</f>
        <v>181.85027374402313</v>
      </c>
      <c r="AJC253" s="380">
        <f>SUM(AJA252:AJE252)/5</f>
        <v>115.06647708991962</v>
      </c>
      <c r="AJJ253" s="380">
        <f>SUM(AJH252:AJL252)/5</f>
        <v>94.222680516715471</v>
      </c>
      <c r="AJQ253" s="380">
        <f>SUM(AJP252:AJS252)/4</f>
        <v>154.42126767932743</v>
      </c>
      <c r="AJX253" s="380">
        <f>SUM(AJV252:AJZ252)/5</f>
        <v>160.0024725678141</v>
      </c>
      <c r="AKE253" s="380">
        <f>SUM(AKC252:AKG252)/5</f>
        <v>187.53755996879653</v>
      </c>
      <c r="AKL253" s="380">
        <f>SUM(AKJ252)/1</f>
        <v>134.10316305919142</v>
      </c>
      <c r="AKS253" s="380">
        <f>SUM(AKQ252:AKU252)/5</f>
        <v>199.04705207628626</v>
      </c>
      <c r="AKZ253" s="380">
        <f>SUM(AKX252:ALB252)/5</f>
        <v>226.71867349857152</v>
      </c>
      <c r="ALG253" s="380">
        <f>SUM(ALE252:ALI252)/5</f>
        <v>179.11781467679913</v>
      </c>
      <c r="ALN253" s="380">
        <f>SUM(ALL252:ALP252)/5</f>
        <v>196.27304099642384</v>
      </c>
      <c r="ALU253" s="380">
        <f>SUM(ALS252:ALW252)/5</f>
        <v>167.71251676058242</v>
      </c>
      <c r="AMB253" s="380">
        <f>SUM(AMC252:AMD252)/2</f>
        <v>136.62407958890611</v>
      </c>
      <c r="AMI253" s="380">
        <f>SUM(AMG252:AMK252)/5</f>
        <v>114.91976436731848</v>
      </c>
      <c r="AMP253" s="380">
        <f>SUM(AMN252:AMR252)/5</f>
        <v>144.60763624069654</v>
      </c>
      <c r="AMW253" s="380">
        <f>SUM(AMV252:AMY252)/4</f>
        <v>112.35232070377992</v>
      </c>
      <c r="AND253" s="380">
        <f>SUM(ANB252:ANF252)/5</f>
        <v>104.11693482680678</v>
      </c>
      <c r="ANK253" s="380">
        <f>SUM(ANI252:ANM252)/5</f>
        <v>89.63584570698653</v>
      </c>
      <c r="ANR253" s="380">
        <f>SUM(ANP252:ANT252)/5</f>
        <v>93.309304206498382</v>
      </c>
      <c r="ANY253" s="380">
        <f>SUM(ANW252:AOA252)/5</f>
        <v>119.17052629340034</v>
      </c>
      <c r="AOF253" s="380">
        <f>SUM(AOD252:AOH252)/5</f>
        <v>140.10252693857942</v>
      </c>
      <c r="AOM253" s="380">
        <f>SUM(AOL252:AOO252)/4</f>
        <v>143.19782554083852</v>
      </c>
      <c r="AOT253" s="380">
        <f>SUM(AOR252:AOV252)/5</f>
        <v>112.12668918852947</v>
      </c>
      <c r="APA253" s="380">
        <f>SUM(AOY252:APC252)/5</f>
        <v>65.106433754067339</v>
      </c>
      <c r="APH253" s="380">
        <f>SUM(APF252:APJ252)/5</f>
        <v>122.86567014362872</v>
      </c>
      <c r="APO253" s="380">
        <f>SUM(APM252:APQ252)/5</f>
        <v>117.27326405195713</v>
      </c>
      <c r="APV253" s="380">
        <f>SUM(APT252:APU252)/2</f>
        <v>95.005886322857137</v>
      </c>
    </row>
    <row r="254" spans="2:1115" ht="13.2" customHeight="1">
      <c r="B254" s="188"/>
      <c r="C254" s="188"/>
      <c r="D254" s="189"/>
      <c r="E254" s="136" t="s">
        <v>1057</v>
      </c>
      <c r="F254" s="190"/>
      <c r="G254" s="190"/>
      <c r="H254" s="190"/>
      <c r="I254" s="276">
        <f t="shared" ref="I254:R254" si="282">I272*12*0.95</f>
        <v>83.219999999999985</v>
      </c>
      <c r="J254" s="276">
        <f t="shared" si="282"/>
        <v>83.219999999999985</v>
      </c>
      <c r="K254" s="276">
        <f t="shared" si="282"/>
        <v>83.219999999999985</v>
      </c>
      <c r="L254" s="276">
        <f t="shared" si="282"/>
        <v>83.219999999999985</v>
      </c>
      <c r="M254" s="276">
        <f t="shared" si="282"/>
        <v>83.219999999999985</v>
      </c>
      <c r="N254" s="276">
        <f t="shared" si="282"/>
        <v>83.219999999999985</v>
      </c>
      <c r="O254" s="276">
        <f t="shared" si="282"/>
        <v>83.219999999999985</v>
      </c>
      <c r="P254" s="276">
        <f t="shared" si="282"/>
        <v>83.219999999999985</v>
      </c>
      <c r="Q254" s="276">
        <f t="shared" si="282"/>
        <v>83.219999999999985</v>
      </c>
      <c r="R254" s="276">
        <f t="shared" si="282"/>
        <v>83.219999999999985</v>
      </c>
      <c r="S254" s="276">
        <f>S272*12*0.95</f>
        <v>83.219999999999985</v>
      </c>
      <c r="T254" s="276">
        <f t="shared" ref="T254:CE254" si="283">T272*12*0.95</f>
        <v>83.219999999999985</v>
      </c>
      <c r="U254" s="276">
        <f t="shared" si="283"/>
        <v>83.219999999999985</v>
      </c>
      <c r="V254" s="276">
        <f t="shared" si="283"/>
        <v>83.219999999999985</v>
      </c>
      <c r="W254" s="276">
        <f t="shared" si="283"/>
        <v>83.219999999999985</v>
      </c>
      <c r="X254" s="276">
        <f t="shared" si="283"/>
        <v>83.219999999999985</v>
      </c>
      <c r="Y254" s="276">
        <f t="shared" si="283"/>
        <v>83.219999999999985</v>
      </c>
      <c r="Z254" s="276">
        <f t="shared" si="283"/>
        <v>83.219999999999985</v>
      </c>
      <c r="AA254" s="276">
        <f t="shared" si="283"/>
        <v>83.219999999999985</v>
      </c>
      <c r="AB254" s="276">
        <f t="shared" si="283"/>
        <v>83.219999999999985</v>
      </c>
      <c r="AC254" s="276">
        <f t="shared" si="283"/>
        <v>83.219999999999985</v>
      </c>
      <c r="AD254" s="276">
        <f t="shared" si="283"/>
        <v>83.219999999999985</v>
      </c>
      <c r="AE254" s="276">
        <f t="shared" si="283"/>
        <v>83.219999999999985</v>
      </c>
      <c r="AF254" s="276">
        <f t="shared" si="283"/>
        <v>83.219999999999985</v>
      </c>
      <c r="AG254" s="276">
        <f t="shared" si="283"/>
        <v>83.219999999999985</v>
      </c>
      <c r="AH254" s="276">
        <f t="shared" si="283"/>
        <v>83.219999999999985</v>
      </c>
      <c r="AI254" s="276">
        <f t="shared" si="283"/>
        <v>83.219999999999985</v>
      </c>
      <c r="AJ254" s="276">
        <f t="shared" si="283"/>
        <v>83.219999999999985</v>
      </c>
      <c r="AK254" s="276">
        <f t="shared" si="283"/>
        <v>83.219999999999985</v>
      </c>
      <c r="AL254" s="276">
        <f t="shared" si="283"/>
        <v>83.219999999999985</v>
      </c>
      <c r="AM254" s="276">
        <f t="shared" si="283"/>
        <v>83.219999999999985</v>
      </c>
      <c r="AN254" s="276">
        <f t="shared" si="283"/>
        <v>76.38</v>
      </c>
      <c r="AO254" s="276">
        <f t="shared" si="283"/>
        <v>76.38</v>
      </c>
      <c r="AP254" s="276">
        <f t="shared" si="283"/>
        <v>76.38</v>
      </c>
      <c r="AQ254" s="276">
        <f t="shared" si="283"/>
        <v>76.38</v>
      </c>
      <c r="AR254" s="276">
        <f t="shared" si="283"/>
        <v>76.38</v>
      </c>
      <c r="AS254" s="276">
        <f t="shared" si="283"/>
        <v>76.38</v>
      </c>
      <c r="AT254" s="276">
        <f t="shared" si="283"/>
        <v>76.38</v>
      </c>
      <c r="AU254" s="276">
        <f t="shared" si="283"/>
        <v>76.38</v>
      </c>
      <c r="AV254" s="276">
        <f t="shared" si="283"/>
        <v>76.38</v>
      </c>
      <c r="AW254" s="276">
        <f t="shared" si="283"/>
        <v>76.38</v>
      </c>
      <c r="AX254" s="276">
        <f t="shared" si="283"/>
        <v>76.38</v>
      </c>
      <c r="AY254" s="276">
        <f t="shared" si="283"/>
        <v>76.38</v>
      </c>
      <c r="AZ254" s="276">
        <f t="shared" si="283"/>
        <v>76.38</v>
      </c>
      <c r="BA254" s="276">
        <f t="shared" si="283"/>
        <v>76.38</v>
      </c>
      <c r="BB254" s="276">
        <f t="shared" si="283"/>
        <v>76.38</v>
      </c>
      <c r="BC254" s="276">
        <f t="shared" si="283"/>
        <v>76.38</v>
      </c>
      <c r="BD254" s="276">
        <f t="shared" si="283"/>
        <v>76.38</v>
      </c>
      <c r="BE254" s="276">
        <f t="shared" si="283"/>
        <v>76.38</v>
      </c>
      <c r="BF254" s="276">
        <f t="shared" si="283"/>
        <v>76.38</v>
      </c>
      <c r="BG254" s="276">
        <f t="shared" si="283"/>
        <v>76.38</v>
      </c>
      <c r="BH254" s="276">
        <f t="shared" si="283"/>
        <v>76.38</v>
      </c>
      <c r="BI254" s="276">
        <f t="shared" si="283"/>
        <v>76.38</v>
      </c>
      <c r="BJ254" s="276">
        <f t="shared" si="283"/>
        <v>76.38</v>
      </c>
      <c r="BK254" s="276">
        <f t="shared" si="283"/>
        <v>76.38</v>
      </c>
      <c r="BL254" s="276">
        <f t="shared" si="283"/>
        <v>76.38</v>
      </c>
      <c r="BM254" s="276">
        <f t="shared" si="283"/>
        <v>76.38</v>
      </c>
      <c r="BN254" s="276">
        <f t="shared" si="283"/>
        <v>76.38</v>
      </c>
      <c r="BO254" s="276">
        <f t="shared" si="283"/>
        <v>76.38</v>
      </c>
      <c r="BP254" s="276">
        <f t="shared" si="283"/>
        <v>76.38</v>
      </c>
      <c r="BQ254" s="276">
        <f t="shared" si="283"/>
        <v>76.38</v>
      </c>
      <c r="BR254" s="276">
        <f t="shared" si="283"/>
        <v>76.38</v>
      </c>
      <c r="BS254" s="276">
        <f t="shared" si="283"/>
        <v>68.399999999999991</v>
      </c>
      <c r="BT254" s="276">
        <f t="shared" si="283"/>
        <v>68.399999999999991</v>
      </c>
      <c r="BU254" s="276">
        <f t="shared" si="283"/>
        <v>68.399999999999991</v>
      </c>
      <c r="BV254" s="276">
        <f t="shared" si="283"/>
        <v>68.399999999999991</v>
      </c>
      <c r="BW254" s="276">
        <f t="shared" si="283"/>
        <v>68.399999999999991</v>
      </c>
      <c r="BX254" s="276">
        <f t="shared" si="283"/>
        <v>68.399999999999991</v>
      </c>
      <c r="BY254" s="276">
        <f t="shared" si="283"/>
        <v>68.399999999999991</v>
      </c>
      <c r="BZ254" s="276">
        <f t="shared" si="283"/>
        <v>68.399999999999991</v>
      </c>
      <c r="CA254" s="276">
        <f t="shared" si="283"/>
        <v>68.399999999999991</v>
      </c>
      <c r="CB254" s="276">
        <f t="shared" si="283"/>
        <v>68.399999999999991</v>
      </c>
      <c r="CC254" s="276">
        <f t="shared" si="283"/>
        <v>68.399999999999991</v>
      </c>
      <c r="CD254" s="276">
        <f t="shared" si="283"/>
        <v>68.399999999999991</v>
      </c>
      <c r="CE254" s="276">
        <f t="shared" si="283"/>
        <v>79.8</v>
      </c>
      <c r="CF254" s="276">
        <f t="shared" ref="CF254:DF254" si="284">CF272*12*0.95</f>
        <v>79.8</v>
      </c>
      <c r="CG254" s="276">
        <f t="shared" si="284"/>
        <v>79.8</v>
      </c>
      <c r="CH254" s="276">
        <f t="shared" si="284"/>
        <v>79.8</v>
      </c>
      <c r="CI254" s="276">
        <f t="shared" si="284"/>
        <v>79.8</v>
      </c>
      <c r="CJ254" s="276">
        <f t="shared" si="284"/>
        <v>79.8</v>
      </c>
      <c r="CK254" s="276">
        <f t="shared" si="284"/>
        <v>79.8</v>
      </c>
      <c r="CL254" s="276">
        <f t="shared" si="284"/>
        <v>93.47999999999999</v>
      </c>
      <c r="CM254" s="276">
        <f t="shared" si="284"/>
        <v>93.47999999999999</v>
      </c>
      <c r="CN254" s="276">
        <f t="shared" si="284"/>
        <v>93.47999999999999</v>
      </c>
      <c r="CO254" s="276">
        <f t="shared" si="284"/>
        <v>93.47999999999999</v>
      </c>
      <c r="CP254" s="276">
        <f t="shared" si="284"/>
        <v>93.47999999999999</v>
      </c>
      <c r="CQ254" s="276">
        <f t="shared" si="284"/>
        <v>93.47999999999999</v>
      </c>
      <c r="CR254" s="276">
        <f t="shared" si="284"/>
        <v>93.47999999999999</v>
      </c>
      <c r="CS254" s="276">
        <f t="shared" si="284"/>
        <v>93.47999999999999</v>
      </c>
      <c r="CT254" s="276">
        <f t="shared" si="284"/>
        <v>93.47999999999999</v>
      </c>
      <c r="CU254" s="276">
        <f t="shared" si="284"/>
        <v>93.47999999999999</v>
      </c>
      <c r="CV254" s="276">
        <f t="shared" si="284"/>
        <v>102.6</v>
      </c>
      <c r="CW254" s="276">
        <f t="shared" si="284"/>
        <v>102.6</v>
      </c>
      <c r="CX254" s="276">
        <f t="shared" si="284"/>
        <v>102.6</v>
      </c>
      <c r="CY254" s="276">
        <f t="shared" si="284"/>
        <v>102.6</v>
      </c>
      <c r="CZ254" s="276">
        <f t="shared" si="284"/>
        <v>102.6</v>
      </c>
      <c r="DA254" s="276">
        <f t="shared" si="284"/>
        <v>102.6</v>
      </c>
      <c r="DB254" s="276">
        <f t="shared" si="284"/>
        <v>102.6</v>
      </c>
      <c r="DC254" s="276">
        <f t="shared" si="284"/>
        <v>102.6</v>
      </c>
      <c r="DD254" s="276">
        <f t="shared" si="284"/>
        <v>102.6</v>
      </c>
      <c r="DE254" s="276">
        <f t="shared" si="284"/>
        <v>102.6</v>
      </c>
      <c r="DF254" s="276">
        <f t="shared" si="284"/>
        <v>102.6</v>
      </c>
      <c r="DG254" s="276">
        <f t="shared" ref="DG254:FR254" si="285">DG272*12*0.95</f>
        <v>102.6</v>
      </c>
      <c r="DH254" s="276">
        <f t="shared" si="285"/>
        <v>102.6</v>
      </c>
      <c r="DI254" s="276">
        <f t="shared" si="285"/>
        <v>102.6</v>
      </c>
      <c r="DJ254" s="276">
        <f t="shared" si="285"/>
        <v>102.6</v>
      </c>
      <c r="DK254" s="276">
        <f t="shared" si="285"/>
        <v>102.6</v>
      </c>
      <c r="DL254" s="276">
        <f t="shared" si="285"/>
        <v>102.6</v>
      </c>
      <c r="DM254" s="276">
        <f t="shared" si="285"/>
        <v>102.6</v>
      </c>
      <c r="DN254" s="276">
        <f t="shared" si="285"/>
        <v>79.8</v>
      </c>
      <c r="DO254" s="276">
        <f t="shared" si="285"/>
        <v>79.8</v>
      </c>
      <c r="DP254" s="276">
        <f t="shared" si="285"/>
        <v>79.8</v>
      </c>
      <c r="DQ254" s="276">
        <f t="shared" si="285"/>
        <v>79.8</v>
      </c>
      <c r="DR254" s="276">
        <f t="shared" si="285"/>
        <v>79.8</v>
      </c>
      <c r="DS254" s="276">
        <f t="shared" si="285"/>
        <v>79.8</v>
      </c>
      <c r="DT254" s="276">
        <f t="shared" si="285"/>
        <v>79.8</v>
      </c>
      <c r="DU254" s="276">
        <f t="shared" si="285"/>
        <v>79.8</v>
      </c>
      <c r="DV254" s="276">
        <f t="shared" si="285"/>
        <v>79.8</v>
      </c>
      <c r="DW254" s="276">
        <f t="shared" si="285"/>
        <v>79.8</v>
      </c>
      <c r="DX254" s="276">
        <f t="shared" si="285"/>
        <v>79.8</v>
      </c>
      <c r="DY254" s="276">
        <f t="shared" si="285"/>
        <v>79.8</v>
      </c>
      <c r="DZ254" s="276">
        <f t="shared" si="285"/>
        <v>79.8</v>
      </c>
      <c r="EA254" s="276">
        <f t="shared" si="285"/>
        <v>79.8</v>
      </c>
      <c r="EB254" s="276">
        <f t="shared" si="285"/>
        <v>79.8</v>
      </c>
      <c r="EC254" s="276">
        <f t="shared" si="285"/>
        <v>79.8</v>
      </c>
      <c r="ED254" s="276">
        <f t="shared" si="285"/>
        <v>79.8</v>
      </c>
      <c r="EE254" s="276">
        <f t="shared" si="285"/>
        <v>79.8</v>
      </c>
      <c r="EF254" s="276">
        <f t="shared" si="285"/>
        <v>79.8</v>
      </c>
      <c r="EG254" s="276">
        <f t="shared" si="285"/>
        <v>79.8</v>
      </c>
      <c r="EH254" s="276">
        <f t="shared" si="285"/>
        <v>79.8</v>
      </c>
      <c r="EI254" s="276">
        <f t="shared" si="285"/>
        <v>79.8</v>
      </c>
      <c r="EJ254" s="276">
        <f t="shared" si="285"/>
        <v>79.8</v>
      </c>
      <c r="EK254" s="276">
        <f t="shared" si="285"/>
        <v>79.8</v>
      </c>
      <c r="EL254" s="276">
        <f t="shared" si="285"/>
        <v>79.8</v>
      </c>
      <c r="EM254" s="276">
        <f t="shared" si="285"/>
        <v>79.8</v>
      </c>
      <c r="EN254" s="276">
        <f t="shared" si="285"/>
        <v>79.8</v>
      </c>
      <c r="EO254" s="276">
        <f t="shared" si="285"/>
        <v>79.8</v>
      </c>
      <c r="EP254" s="276">
        <f t="shared" si="285"/>
        <v>79.8</v>
      </c>
      <c r="EQ254" s="276">
        <f t="shared" si="285"/>
        <v>79.8</v>
      </c>
      <c r="ER254" s="276">
        <f t="shared" si="285"/>
        <v>79.8</v>
      </c>
      <c r="ES254" s="276">
        <f t="shared" si="285"/>
        <v>79.8</v>
      </c>
      <c r="ET254" s="276">
        <f t="shared" si="285"/>
        <v>79.8</v>
      </c>
      <c r="EU254" s="276">
        <f t="shared" si="285"/>
        <v>79.8</v>
      </c>
      <c r="EV254" s="276">
        <f t="shared" si="285"/>
        <v>79.8</v>
      </c>
      <c r="EW254" s="276">
        <f t="shared" si="285"/>
        <v>79.8</v>
      </c>
      <c r="EX254" s="276">
        <f t="shared" si="285"/>
        <v>79.8</v>
      </c>
      <c r="EY254" s="276">
        <f t="shared" si="285"/>
        <v>79.8</v>
      </c>
      <c r="EZ254" s="276">
        <f t="shared" si="285"/>
        <v>79.8</v>
      </c>
      <c r="FA254" s="276">
        <f t="shared" si="285"/>
        <v>79.8</v>
      </c>
      <c r="FB254" s="276">
        <f t="shared" si="285"/>
        <v>79.8</v>
      </c>
      <c r="FC254" s="276">
        <f t="shared" si="285"/>
        <v>79.8</v>
      </c>
      <c r="FD254" s="276">
        <f t="shared" si="285"/>
        <v>102.6</v>
      </c>
      <c r="FE254" s="276">
        <f t="shared" si="285"/>
        <v>102.6</v>
      </c>
      <c r="FF254" s="276">
        <f t="shared" si="285"/>
        <v>102.6</v>
      </c>
      <c r="FG254" s="276">
        <f t="shared" si="285"/>
        <v>102.6</v>
      </c>
      <c r="FH254" s="276">
        <f t="shared" si="285"/>
        <v>102.6</v>
      </c>
      <c r="FI254" s="276">
        <f t="shared" si="285"/>
        <v>102.6</v>
      </c>
      <c r="FJ254" s="276">
        <f t="shared" si="285"/>
        <v>102.6</v>
      </c>
      <c r="FK254" s="276">
        <f t="shared" si="285"/>
        <v>102.6</v>
      </c>
      <c r="FL254" s="276">
        <f t="shared" si="285"/>
        <v>102.6</v>
      </c>
      <c r="FM254" s="276">
        <f t="shared" si="285"/>
        <v>102.6</v>
      </c>
      <c r="FN254" s="276">
        <f t="shared" si="285"/>
        <v>102.6</v>
      </c>
      <c r="FO254" s="276">
        <f t="shared" si="285"/>
        <v>102.6</v>
      </c>
      <c r="FP254" s="276">
        <f t="shared" si="285"/>
        <v>102.6</v>
      </c>
      <c r="FQ254" s="276">
        <f t="shared" si="285"/>
        <v>102.6</v>
      </c>
      <c r="FR254" s="276">
        <f t="shared" si="285"/>
        <v>102.6</v>
      </c>
      <c r="FS254" s="276">
        <f t="shared" ref="FS254:GS254" si="286">FS272*12*0.95</f>
        <v>102.6</v>
      </c>
      <c r="FT254" s="276">
        <f t="shared" si="286"/>
        <v>102.6</v>
      </c>
      <c r="FU254" s="276">
        <f t="shared" si="286"/>
        <v>102.6</v>
      </c>
      <c r="FV254" s="276">
        <f t="shared" si="286"/>
        <v>102.6</v>
      </c>
      <c r="FW254" s="276">
        <f t="shared" si="286"/>
        <v>102.6</v>
      </c>
      <c r="FX254" s="276">
        <f t="shared" si="286"/>
        <v>102.6</v>
      </c>
      <c r="FY254" s="276">
        <f t="shared" si="286"/>
        <v>102.6</v>
      </c>
      <c r="FZ254" s="276">
        <f t="shared" si="286"/>
        <v>102.6</v>
      </c>
      <c r="GA254" s="276">
        <f t="shared" si="286"/>
        <v>102.6</v>
      </c>
      <c r="GB254" s="276">
        <f t="shared" si="286"/>
        <v>102.6</v>
      </c>
      <c r="GC254" s="276">
        <f t="shared" si="286"/>
        <v>102.6</v>
      </c>
      <c r="GD254" s="276">
        <f t="shared" si="286"/>
        <v>102.6</v>
      </c>
      <c r="GE254" s="276">
        <f t="shared" si="286"/>
        <v>102.6</v>
      </c>
      <c r="GF254" s="276">
        <f t="shared" si="286"/>
        <v>102.6</v>
      </c>
      <c r="GG254" s="276">
        <f t="shared" si="286"/>
        <v>102.6</v>
      </c>
      <c r="GH254" s="276">
        <f t="shared" si="286"/>
        <v>102.6</v>
      </c>
      <c r="GI254" s="276">
        <f t="shared" si="286"/>
        <v>102.6</v>
      </c>
      <c r="GJ254" s="276">
        <f t="shared" si="286"/>
        <v>102.6</v>
      </c>
      <c r="GK254" s="276">
        <f t="shared" si="286"/>
        <v>102.6</v>
      </c>
      <c r="GL254" s="276">
        <f t="shared" si="286"/>
        <v>102.6</v>
      </c>
      <c r="GM254" s="276">
        <f t="shared" si="286"/>
        <v>102.6</v>
      </c>
      <c r="GN254" s="276">
        <f t="shared" si="286"/>
        <v>102.6</v>
      </c>
      <c r="GO254" s="276">
        <f t="shared" si="286"/>
        <v>102.6</v>
      </c>
      <c r="GP254" s="276">
        <f t="shared" si="286"/>
        <v>102.6</v>
      </c>
      <c r="GQ254" s="276">
        <f t="shared" si="286"/>
        <v>102.6</v>
      </c>
      <c r="GR254" s="276">
        <f t="shared" si="286"/>
        <v>102.6</v>
      </c>
      <c r="GS254" s="276">
        <f t="shared" si="286"/>
        <v>102.6</v>
      </c>
      <c r="GT254" s="276">
        <f t="shared" ref="GT254:JE254" si="287">GT272*12*0.95</f>
        <v>102.6</v>
      </c>
      <c r="GU254" s="276">
        <f t="shared" si="287"/>
        <v>102.6</v>
      </c>
      <c r="GV254" s="276">
        <f t="shared" si="287"/>
        <v>102.6</v>
      </c>
      <c r="GW254" s="276">
        <f t="shared" si="287"/>
        <v>102.6</v>
      </c>
      <c r="GX254" s="276">
        <f t="shared" si="287"/>
        <v>102.6</v>
      </c>
      <c r="GY254" s="276">
        <f t="shared" si="287"/>
        <v>102.6</v>
      </c>
      <c r="GZ254" s="276">
        <f t="shared" si="287"/>
        <v>102.6</v>
      </c>
      <c r="HA254" s="276">
        <f t="shared" si="287"/>
        <v>91.199999999999989</v>
      </c>
      <c r="HB254" s="276">
        <f t="shared" si="287"/>
        <v>91.199999999999989</v>
      </c>
      <c r="HC254" s="276">
        <f t="shared" si="287"/>
        <v>91.199999999999989</v>
      </c>
      <c r="HD254" s="276">
        <f t="shared" si="287"/>
        <v>91.199999999999989</v>
      </c>
      <c r="HE254" s="276">
        <f t="shared" si="287"/>
        <v>91.199999999999989</v>
      </c>
      <c r="HF254" s="276">
        <f t="shared" si="287"/>
        <v>91.199999999999989</v>
      </c>
      <c r="HG254" s="276">
        <f t="shared" si="287"/>
        <v>91.199999999999989</v>
      </c>
      <c r="HH254" s="276">
        <f t="shared" si="287"/>
        <v>91.199999999999989</v>
      </c>
      <c r="HI254" s="276">
        <f t="shared" si="287"/>
        <v>102.6</v>
      </c>
      <c r="HJ254" s="276">
        <f t="shared" si="287"/>
        <v>102.6</v>
      </c>
      <c r="HK254" s="276">
        <f t="shared" si="287"/>
        <v>102.6</v>
      </c>
      <c r="HL254" s="276">
        <f t="shared" si="287"/>
        <v>102.6</v>
      </c>
      <c r="HM254" s="276">
        <f t="shared" si="287"/>
        <v>102.6</v>
      </c>
      <c r="HN254" s="276">
        <f t="shared" si="287"/>
        <v>102.6</v>
      </c>
      <c r="HO254" s="276">
        <f t="shared" si="287"/>
        <v>102.6</v>
      </c>
      <c r="HP254" s="276">
        <f t="shared" si="287"/>
        <v>102.6</v>
      </c>
      <c r="HQ254" s="276">
        <f t="shared" si="287"/>
        <v>102.6</v>
      </c>
      <c r="HR254" s="276">
        <f t="shared" si="287"/>
        <v>102.6</v>
      </c>
      <c r="HS254" s="276">
        <f t="shared" si="287"/>
        <v>102.6</v>
      </c>
      <c r="HT254" s="276">
        <f t="shared" si="287"/>
        <v>102.6</v>
      </c>
      <c r="HU254" s="276">
        <f t="shared" si="287"/>
        <v>102.6</v>
      </c>
      <c r="HV254" s="276">
        <f t="shared" si="287"/>
        <v>102.6</v>
      </c>
      <c r="HW254" s="276">
        <f t="shared" si="287"/>
        <v>102.6</v>
      </c>
      <c r="HX254" s="276">
        <f t="shared" si="287"/>
        <v>102.6</v>
      </c>
      <c r="HY254" s="276">
        <f t="shared" si="287"/>
        <v>102.6</v>
      </c>
      <c r="HZ254" s="276">
        <f t="shared" si="287"/>
        <v>102.6</v>
      </c>
      <c r="IA254" s="276">
        <f t="shared" si="287"/>
        <v>102.6</v>
      </c>
      <c r="IB254" s="276">
        <f t="shared" si="287"/>
        <v>102.6</v>
      </c>
      <c r="IC254" s="276">
        <f t="shared" si="287"/>
        <v>102.6</v>
      </c>
      <c r="ID254" s="276">
        <f t="shared" si="287"/>
        <v>102.6</v>
      </c>
      <c r="IE254" s="276">
        <f t="shared" si="287"/>
        <v>102.6</v>
      </c>
      <c r="IF254" s="276">
        <f t="shared" si="287"/>
        <v>102.6</v>
      </c>
      <c r="IG254" s="276">
        <f t="shared" si="287"/>
        <v>102.6</v>
      </c>
      <c r="IH254" s="276">
        <f t="shared" si="287"/>
        <v>102.6</v>
      </c>
      <c r="II254" s="276">
        <f t="shared" si="287"/>
        <v>102.6</v>
      </c>
      <c r="IJ254" s="276">
        <f t="shared" si="287"/>
        <v>102.6</v>
      </c>
      <c r="IK254" s="276">
        <f t="shared" si="287"/>
        <v>102.6</v>
      </c>
      <c r="IL254" s="276">
        <f t="shared" si="287"/>
        <v>102.6</v>
      </c>
      <c r="IM254" s="276">
        <f t="shared" si="287"/>
        <v>102.6</v>
      </c>
      <c r="IN254" s="276">
        <f t="shared" si="287"/>
        <v>102.6</v>
      </c>
      <c r="IO254" s="276">
        <f t="shared" si="287"/>
        <v>102.6</v>
      </c>
      <c r="IP254" s="276">
        <f t="shared" si="287"/>
        <v>102.6</v>
      </c>
      <c r="IQ254" s="276">
        <f t="shared" si="287"/>
        <v>102.6</v>
      </c>
      <c r="IR254" s="276">
        <f t="shared" si="287"/>
        <v>102.6</v>
      </c>
      <c r="IS254" s="276">
        <f t="shared" si="287"/>
        <v>102.6</v>
      </c>
      <c r="IT254" s="276">
        <f t="shared" si="287"/>
        <v>102.6</v>
      </c>
      <c r="IU254" s="276">
        <f t="shared" si="287"/>
        <v>102.6</v>
      </c>
      <c r="IV254" s="276">
        <f t="shared" si="287"/>
        <v>102.6</v>
      </c>
      <c r="IW254" s="276">
        <f t="shared" si="287"/>
        <v>102.6</v>
      </c>
      <c r="IX254" s="276">
        <f t="shared" si="287"/>
        <v>102.6</v>
      </c>
      <c r="IY254" s="276">
        <f t="shared" si="287"/>
        <v>102.6</v>
      </c>
      <c r="IZ254" s="276">
        <f t="shared" si="287"/>
        <v>102.6</v>
      </c>
      <c r="JA254" s="276">
        <f t="shared" si="287"/>
        <v>102.6</v>
      </c>
      <c r="JB254" s="276">
        <f t="shared" si="287"/>
        <v>102.6</v>
      </c>
      <c r="JC254" s="276">
        <f t="shared" si="287"/>
        <v>102.6</v>
      </c>
      <c r="JD254" s="276">
        <f t="shared" si="287"/>
        <v>102.6</v>
      </c>
      <c r="JE254" s="276">
        <f t="shared" si="287"/>
        <v>102.6</v>
      </c>
      <c r="JF254" s="276">
        <f t="shared" ref="JF254:KG254" si="288">JF272*12*0.95</f>
        <v>102.6</v>
      </c>
      <c r="JG254" s="276">
        <f t="shared" si="288"/>
        <v>102.6</v>
      </c>
      <c r="JH254" s="276">
        <f t="shared" si="288"/>
        <v>102.6</v>
      </c>
      <c r="JI254" s="276">
        <f t="shared" si="288"/>
        <v>102.6</v>
      </c>
      <c r="JJ254" s="276">
        <f t="shared" si="288"/>
        <v>102.6</v>
      </c>
      <c r="JK254" s="276">
        <f t="shared" si="288"/>
        <v>102.6</v>
      </c>
      <c r="JL254" s="276">
        <f t="shared" si="288"/>
        <v>102.6</v>
      </c>
      <c r="JM254" s="276">
        <f t="shared" si="288"/>
        <v>102.6</v>
      </c>
      <c r="JN254" s="276">
        <f t="shared" si="288"/>
        <v>102.6</v>
      </c>
      <c r="JO254" s="276">
        <f t="shared" si="288"/>
        <v>102.6</v>
      </c>
      <c r="JP254" s="276">
        <f t="shared" si="288"/>
        <v>102.6</v>
      </c>
      <c r="JQ254" s="276">
        <f t="shared" si="288"/>
        <v>102.6</v>
      </c>
      <c r="JR254" s="276">
        <f t="shared" si="288"/>
        <v>102.6</v>
      </c>
      <c r="JS254" s="276">
        <f t="shared" si="288"/>
        <v>102.6</v>
      </c>
      <c r="JT254" s="276">
        <f t="shared" si="288"/>
        <v>102.6</v>
      </c>
      <c r="JU254" s="276">
        <f t="shared" si="288"/>
        <v>102.6</v>
      </c>
      <c r="JV254" s="276">
        <f t="shared" si="288"/>
        <v>102.6</v>
      </c>
      <c r="JW254" s="276">
        <f t="shared" si="288"/>
        <v>102.6</v>
      </c>
      <c r="JX254" s="276">
        <f t="shared" si="288"/>
        <v>102.6</v>
      </c>
      <c r="JY254" s="276">
        <f t="shared" si="288"/>
        <v>102.6</v>
      </c>
      <c r="JZ254" s="276">
        <f t="shared" si="288"/>
        <v>102.6</v>
      </c>
      <c r="KA254" s="276">
        <f t="shared" si="288"/>
        <v>102.6</v>
      </c>
      <c r="KB254" s="276">
        <f t="shared" si="288"/>
        <v>102.6</v>
      </c>
      <c r="KC254" s="276">
        <f t="shared" si="288"/>
        <v>102.6</v>
      </c>
      <c r="KD254" s="276">
        <f t="shared" si="288"/>
        <v>102.6</v>
      </c>
      <c r="KE254" s="276">
        <f t="shared" si="288"/>
        <v>102.6</v>
      </c>
      <c r="KF254" s="276">
        <f t="shared" si="288"/>
        <v>102.6</v>
      </c>
      <c r="KG254" s="276">
        <f t="shared" si="288"/>
        <v>102.6</v>
      </c>
      <c r="KH254" s="276">
        <f t="shared" ref="KH254:LL254" si="289">KH272*12*0.95</f>
        <v>102.6</v>
      </c>
      <c r="KI254" s="276">
        <f t="shared" si="289"/>
        <v>102.6</v>
      </c>
      <c r="KJ254" s="276">
        <f t="shared" si="289"/>
        <v>102.6</v>
      </c>
      <c r="KK254" s="276">
        <f t="shared" si="289"/>
        <v>102.6</v>
      </c>
      <c r="KL254" s="276">
        <f t="shared" si="289"/>
        <v>102.6</v>
      </c>
      <c r="KM254" s="276">
        <f t="shared" si="289"/>
        <v>102.6</v>
      </c>
      <c r="KN254" s="276">
        <f t="shared" si="289"/>
        <v>102.6</v>
      </c>
      <c r="KO254" s="276">
        <f t="shared" si="289"/>
        <v>102.6</v>
      </c>
      <c r="KP254" s="276">
        <f t="shared" si="289"/>
        <v>102.6</v>
      </c>
      <c r="KQ254" s="276">
        <f t="shared" si="289"/>
        <v>102.6</v>
      </c>
      <c r="KR254" s="276">
        <f t="shared" si="289"/>
        <v>102.6</v>
      </c>
      <c r="KS254" s="276">
        <f t="shared" si="289"/>
        <v>102.6</v>
      </c>
      <c r="KT254" s="276">
        <f t="shared" si="289"/>
        <v>102.6</v>
      </c>
      <c r="KU254" s="276">
        <f t="shared" si="289"/>
        <v>102.6</v>
      </c>
      <c r="KV254" s="276">
        <f t="shared" si="289"/>
        <v>102.6</v>
      </c>
      <c r="KW254" s="276">
        <f t="shared" si="289"/>
        <v>102.6</v>
      </c>
      <c r="KX254" s="276">
        <f t="shared" si="289"/>
        <v>102.6</v>
      </c>
      <c r="KY254" s="276">
        <f t="shared" si="289"/>
        <v>102.6</v>
      </c>
      <c r="KZ254" s="276">
        <f t="shared" si="289"/>
        <v>102.6</v>
      </c>
      <c r="LA254" s="276">
        <f t="shared" si="289"/>
        <v>102.6</v>
      </c>
      <c r="LB254" s="276">
        <f t="shared" si="289"/>
        <v>102.6</v>
      </c>
      <c r="LC254" s="276">
        <f t="shared" si="289"/>
        <v>102.6</v>
      </c>
      <c r="LD254" s="276">
        <f t="shared" si="289"/>
        <v>102.6</v>
      </c>
      <c r="LE254" s="276">
        <f t="shared" si="289"/>
        <v>102.6</v>
      </c>
      <c r="LF254" s="276">
        <f t="shared" si="289"/>
        <v>102.6</v>
      </c>
      <c r="LG254" s="276">
        <f t="shared" si="289"/>
        <v>102.6</v>
      </c>
      <c r="LH254" s="276">
        <f t="shared" si="289"/>
        <v>102.6</v>
      </c>
      <c r="LI254" s="276">
        <f t="shared" si="289"/>
        <v>102.6</v>
      </c>
      <c r="LJ254" s="276">
        <f t="shared" si="289"/>
        <v>102.6</v>
      </c>
      <c r="LK254" s="276">
        <f t="shared" si="289"/>
        <v>102.6</v>
      </c>
      <c r="LL254" s="276">
        <f t="shared" si="289"/>
        <v>102.6</v>
      </c>
      <c r="LM254" s="276">
        <f t="shared" ref="LM254:NU254" si="290">LM272*12*0.95</f>
        <v>102.6</v>
      </c>
      <c r="LN254" s="276">
        <f t="shared" si="290"/>
        <v>102.6</v>
      </c>
      <c r="LO254" s="276">
        <f t="shared" si="290"/>
        <v>102.6</v>
      </c>
      <c r="LP254" s="276">
        <f t="shared" si="290"/>
        <v>102.6</v>
      </c>
      <c r="LQ254" s="276">
        <f t="shared" si="290"/>
        <v>102.6</v>
      </c>
      <c r="LR254" s="276">
        <f t="shared" si="290"/>
        <v>102.6</v>
      </c>
      <c r="LS254" s="276">
        <f t="shared" si="290"/>
        <v>102.6</v>
      </c>
      <c r="LT254" s="276">
        <f t="shared" si="290"/>
        <v>102.6</v>
      </c>
      <c r="LU254" s="276">
        <f t="shared" si="290"/>
        <v>102.6</v>
      </c>
      <c r="LV254" s="276">
        <f t="shared" si="290"/>
        <v>102.6</v>
      </c>
      <c r="LW254" s="276">
        <f t="shared" si="290"/>
        <v>102.6</v>
      </c>
      <c r="LX254" s="276">
        <f t="shared" si="290"/>
        <v>102.6</v>
      </c>
      <c r="LY254" s="276">
        <f t="shared" si="290"/>
        <v>102.6</v>
      </c>
      <c r="LZ254" s="276">
        <f t="shared" si="290"/>
        <v>102.6</v>
      </c>
      <c r="MA254" s="276">
        <f t="shared" si="290"/>
        <v>102.6</v>
      </c>
      <c r="MB254" s="276">
        <f t="shared" si="290"/>
        <v>102.6</v>
      </c>
      <c r="MC254" s="276">
        <f t="shared" si="290"/>
        <v>102.6</v>
      </c>
      <c r="MD254" s="276">
        <f t="shared" si="290"/>
        <v>102.6</v>
      </c>
      <c r="ME254" s="276">
        <f t="shared" si="290"/>
        <v>102.6</v>
      </c>
      <c r="MF254" s="276">
        <f t="shared" si="290"/>
        <v>102.6</v>
      </c>
      <c r="MG254" s="276">
        <f t="shared" si="290"/>
        <v>102.6</v>
      </c>
      <c r="MH254" s="276">
        <f t="shared" si="290"/>
        <v>102.6</v>
      </c>
      <c r="MI254" s="276">
        <f t="shared" si="290"/>
        <v>102.6</v>
      </c>
      <c r="MJ254" s="276">
        <f t="shared" si="290"/>
        <v>102.6</v>
      </c>
      <c r="MK254" s="276">
        <f t="shared" si="290"/>
        <v>102.6</v>
      </c>
      <c r="ML254" s="276">
        <f t="shared" si="290"/>
        <v>102.6</v>
      </c>
      <c r="MM254" s="276">
        <f t="shared" si="290"/>
        <v>102.6</v>
      </c>
      <c r="MN254" s="276">
        <f t="shared" si="290"/>
        <v>102.6</v>
      </c>
      <c r="MO254" s="276">
        <f t="shared" si="290"/>
        <v>102.6</v>
      </c>
      <c r="MP254" s="276">
        <f t="shared" si="290"/>
        <v>102.6</v>
      </c>
      <c r="MQ254" s="276">
        <f t="shared" si="290"/>
        <v>102.6</v>
      </c>
      <c r="MR254" s="276">
        <f t="shared" si="290"/>
        <v>102.6</v>
      </c>
      <c r="MS254" s="276">
        <f t="shared" si="290"/>
        <v>102.6</v>
      </c>
      <c r="MT254" s="276">
        <f t="shared" si="290"/>
        <v>102.6</v>
      </c>
      <c r="MU254" s="276">
        <f t="shared" si="290"/>
        <v>102.6</v>
      </c>
      <c r="MV254" s="276">
        <f t="shared" si="290"/>
        <v>102.6</v>
      </c>
      <c r="MW254" s="276">
        <f t="shared" si="290"/>
        <v>102.6</v>
      </c>
      <c r="MX254" s="276">
        <f t="shared" si="290"/>
        <v>102.6</v>
      </c>
      <c r="MY254" s="276">
        <f t="shared" si="290"/>
        <v>102.6</v>
      </c>
      <c r="MZ254" s="276">
        <f t="shared" si="290"/>
        <v>102.6</v>
      </c>
      <c r="NA254" s="276">
        <f t="shared" si="290"/>
        <v>102.6</v>
      </c>
      <c r="NB254" s="276">
        <f t="shared" si="290"/>
        <v>102.6</v>
      </c>
      <c r="NC254" s="276">
        <f t="shared" si="290"/>
        <v>102.6</v>
      </c>
      <c r="ND254" s="276">
        <f t="shared" si="290"/>
        <v>102.6</v>
      </c>
      <c r="NE254" s="276">
        <f t="shared" si="290"/>
        <v>102.6</v>
      </c>
      <c r="NF254" s="276">
        <f t="shared" si="290"/>
        <v>102.6</v>
      </c>
      <c r="NG254" s="276">
        <f t="shared" si="290"/>
        <v>102.6</v>
      </c>
      <c r="NH254" s="276">
        <f t="shared" si="290"/>
        <v>102.6</v>
      </c>
      <c r="NI254" s="276">
        <f t="shared" si="290"/>
        <v>102.6</v>
      </c>
      <c r="NJ254" s="276">
        <f t="shared" si="290"/>
        <v>102.6</v>
      </c>
      <c r="NK254" s="276">
        <f t="shared" si="290"/>
        <v>102.6</v>
      </c>
      <c r="NL254" s="276">
        <f t="shared" si="290"/>
        <v>102.6</v>
      </c>
      <c r="NM254" s="276">
        <f t="shared" si="290"/>
        <v>102.6</v>
      </c>
      <c r="NN254" s="276">
        <f t="shared" si="290"/>
        <v>102.6</v>
      </c>
      <c r="NO254" s="276">
        <f t="shared" si="290"/>
        <v>102.6</v>
      </c>
      <c r="NP254" s="276">
        <f t="shared" si="290"/>
        <v>102.6</v>
      </c>
      <c r="NQ254" s="276">
        <f t="shared" si="290"/>
        <v>102.6</v>
      </c>
      <c r="NR254" s="276">
        <f t="shared" si="290"/>
        <v>102.6</v>
      </c>
      <c r="NS254" s="276">
        <f t="shared" si="290"/>
        <v>102.6</v>
      </c>
      <c r="NT254" s="276">
        <f t="shared" si="290"/>
        <v>102.6</v>
      </c>
      <c r="NU254" s="276">
        <f t="shared" si="290"/>
        <v>102.6</v>
      </c>
      <c r="NV254" s="276">
        <f t="shared" ref="NV254:QG254" si="291">NV272*12*0.95</f>
        <v>102.6</v>
      </c>
      <c r="NW254" s="276">
        <f t="shared" si="291"/>
        <v>102.6</v>
      </c>
      <c r="NX254" s="276">
        <f t="shared" si="291"/>
        <v>102.6</v>
      </c>
      <c r="NY254" s="276">
        <f t="shared" si="291"/>
        <v>102.6</v>
      </c>
      <c r="NZ254" s="276">
        <f t="shared" si="291"/>
        <v>102.6</v>
      </c>
      <c r="OA254" s="276">
        <f t="shared" si="291"/>
        <v>102.6</v>
      </c>
      <c r="OB254" s="276">
        <f t="shared" si="291"/>
        <v>102.6</v>
      </c>
      <c r="OC254" s="276">
        <f t="shared" si="291"/>
        <v>102.6</v>
      </c>
      <c r="OD254" s="276">
        <f t="shared" si="291"/>
        <v>102.6</v>
      </c>
      <c r="OE254" s="276">
        <f t="shared" si="291"/>
        <v>102.6</v>
      </c>
      <c r="OF254" s="276">
        <f t="shared" si="291"/>
        <v>102.6</v>
      </c>
      <c r="OG254" s="276">
        <f t="shared" si="291"/>
        <v>102.6</v>
      </c>
      <c r="OH254" s="276">
        <f t="shared" si="291"/>
        <v>102.6</v>
      </c>
      <c r="OI254" s="276">
        <f t="shared" si="291"/>
        <v>102.6</v>
      </c>
      <c r="OJ254" s="276">
        <f t="shared" si="291"/>
        <v>102.6</v>
      </c>
      <c r="OK254" s="276">
        <f t="shared" si="291"/>
        <v>102.6</v>
      </c>
      <c r="OL254" s="276">
        <f t="shared" si="291"/>
        <v>102.6</v>
      </c>
      <c r="OM254" s="276">
        <f t="shared" si="291"/>
        <v>102.6</v>
      </c>
      <c r="ON254" s="276">
        <f t="shared" si="291"/>
        <v>102.6</v>
      </c>
      <c r="OO254" s="276">
        <f t="shared" si="291"/>
        <v>102.6</v>
      </c>
      <c r="OP254" s="276">
        <f t="shared" si="291"/>
        <v>102.6</v>
      </c>
      <c r="OQ254" s="276">
        <f t="shared" si="291"/>
        <v>102.6</v>
      </c>
      <c r="OR254" s="276">
        <f t="shared" si="291"/>
        <v>102.6</v>
      </c>
      <c r="OS254" s="276">
        <f t="shared" si="291"/>
        <v>102.6</v>
      </c>
      <c r="OT254" s="276">
        <f t="shared" si="291"/>
        <v>102.6</v>
      </c>
      <c r="OU254" s="276">
        <f t="shared" si="291"/>
        <v>102.6</v>
      </c>
      <c r="OV254" s="276">
        <f t="shared" si="291"/>
        <v>102.6</v>
      </c>
      <c r="OW254" s="276">
        <f t="shared" si="291"/>
        <v>102.6</v>
      </c>
      <c r="OX254" s="276">
        <f t="shared" si="291"/>
        <v>102.6</v>
      </c>
      <c r="OY254" s="276">
        <f t="shared" si="291"/>
        <v>102.6</v>
      </c>
      <c r="OZ254" s="276">
        <f t="shared" si="291"/>
        <v>102.6</v>
      </c>
      <c r="PA254" s="276">
        <f t="shared" si="291"/>
        <v>102.6</v>
      </c>
      <c r="PB254" s="276">
        <f t="shared" si="291"/>
        <v>102.6</v>
      </c>
      <c r="PC254" s="276">
        <f t="shared" si="291"/>
        <v>102.6</v>
      </c>
      <c r="PD254" s="276">
        <f t="shared" si="291"/>
        <v>102.6</v>
      </c>
      <c r="PE254" s="276">
        <f t="shared" si="291"/>
        <v>102.6</v>
      </c>
      <c r="PF254" s="276">
        <f t="shared" si="291"/>
        <v>102.6</v>
      </c>
      <c r="PG254" s="276">
        <f t="shared" si="291"/>
        <v>102.6</v>
      </c>
      <c r="PH254" s="276">
        <f t="shared" si="291"/>
        <v>102.6</v>
      </c>
      <c r="PI254" s="276">
        <f t="shared" si="291"/>
        <v>102.6</v>
      </c>
      <c r="PJ254" s="276">
        <f t="shared" si="291"/>
        <v>102.6</v>
      </c>
      <c r="PK254" s="276">
        <f t="shared" si="291"/>
        <v>102.6</v>
      </c>
      <c r="PL254" s="276">
        <f t="shared" si="291"/>
        <v>102.6</v>
      </c>
      <c r="PM254" s="276">
        <f t="shared" si="291"/>
        <v>102.6</v>
      </c>
      <c r="PN254" s="276">
        <f t="shared" si="291"/>
        <v>102.6</v>
      </c>
      <c r="PO254" s="276">
        <f t="shared" si="291"/>
        <v>102.6</v>
      </c>
      <c r="PP254" s="276">
        <f t="shared" si="291"/>
        <v>102.6</v>
      </c>
      <c r="PQ254" s="276">
        <f t="shared" si="291"/>
        <v>102.6</v>
      </c>
      <c r="PR254" s="276">
        <f t="shared" si="291"/>
        <v>102.6</v>
      </c>
      <c r="PS254" s="276">
        <f t="shared" si="291"/>
        <v>102.6</v>
      </c>
      <c r="PT254" s="276">
        <f t="shared" si="291"/>
        <v>102.6</v>
      </c>
      <c r="PU254" s="276">
        <f t="shared" si="291"/>
        <v>102.6</v>
      </c>
      <c r="PV254" s="276">
        <f t="shared" si="291"/>
        <v>102.6</v>
      </c>
      <c r="PW254" s="276">
        <f t="shared" si="291"/>
        <v>102.6</v>
      </c>
      <c r="PX254" s="276">
        <f t="shared" si="291"/>
        <v>102.6</v>
      </c>
      <c r="PY254" s="276">
        <f t="shared" si="291"/>
        <v>102.6</v>
      </c>
      <c r="PZ254" s="276">
        <f t="shared" si="291"/>
        <v>102.6</v>
      </c>
      <c r="QA254" s="276">
        <f t="shared" si="291"/>
        <v>102.6</v>
      </c>
      <c r="QB254" s="276">
        <f t="shared" si="291"/>
        <v>102.6</v>
      </c>
      <c r="QC254" s="276">
        <f t="shared" si="291"/>
        <v>102.6</v>
      </c>
      <c r="QD254" s="276">
        <f t="shared" si="291"/>
        <v>102.6</v>
      </c>
      <c r="QE254" s="276">
        <f t="shared" si="291"/>
        <v>102.6</v>
      </c>
      <c r="QF254" s="276">
        <f t="shared" si="291"/>
        <v>102.6</v>
      </c>
      <c r="QG254" s="276">
        <f t="shared" si="291"/>
        <v>102.6</v>
      </c>
      <c r="QH254" s="276">
        <f t="shared" ref="QH254:RG254" si="292">QH272*12*0.95</f>
        <v>102.6</v>
      </c>
      <c r="QI254" s="276">
        <f t="shared" si="292"/>
        <v>102.6</v>
      </c>
      <c r="QJ254" s="276">
        <f t="shared" si="292"/>
        <v>102.6</v>
      </c>
      <c r="QK254" s="276">
        <f t="shared" si="292"/>
        <v>102.6</v>
      </c>
      <c r="QL254" s="276">
        <f t="shared" si="292"/>
        <v>102.6</v>
      </c>
      <c r="QM254" s="276">
        <f t="shared" si="292"/>
        <v>102.6</v>
      </c>
      <c r="QN254" s="276">
        <f t="shared" si="292"/>
        <v>102.6</v>
      </c>
      <c r="QO254" s="276">
        <f t="shared" si="292"/>
        <v>102.6</v>
      </c>
      <c r="QP254" s="276">
        <f t="shared" si="292"/>
        <v>102.6</v>
      </c>
      <c r="QQ254" s="276">
        <f t="shared" si="292"/>
        <v>102.6</v>
      </c>
      <c r="QR254" s="276">
        <f t="shared" si="292"/>
        <v>102.6</v>
      </c>
      <c r="QS254" s="276">
        <f t="shared" si="292"/>
        <v>102.6</v>
      </c>
      <c r="QT254" s="276">
        <f t="shared" si="292"/>
        <v>102.6</v>
      </c>
      <c r="QU254" s="276">
        <f t="shared" si="292"/>
        <v>102.6</v>
      </c>
      <c r="QV254" s="276">
        <f t="shared" si="292"/>
        <v>102.6</v>
      </c>
      <c r="QW254" s="276">
        <f t="shared" si="292"/>
        <v>102.6</v>
      </c>
      <c r="QX254" s="276">
        <f t="shared" si="292"/>
        <v>102.6</v>
      </c>
      <c r="QY254" s="276">
        <f t="shared" si="292"/>
        <v>102.6</v>
      </c>
      <c r="QZ254" s="276">
        <f t="shared" si="292"/>
        <v>102.6</v>
      </c>
      <c r="RA254" s="276">
        <f t="shared" si="292"/>
        <v>102.6</v>
      </c>
      <c r="RB254" s="276">
        <f t="shared" si="292"/>
        <v>102.6</v>
      </c>
      <c r="RC254" s="276">
        <f t="shared" si="292"/>
        <v>102.6</v>
      </c>
      <c r="RD254" s="276">
        <f t="shared" si="292"/>
        <v>102.6</v>
      </c>
      <c r="RE254" s="276">
        <f t="shared" si="292"/>
        <v>102.6</v>
      </c>
      <c r="RF254" s="276">
        <f t="shared" si="292"/>
        <v>102.6</v>
      </c>
      <c r="RG254" s="276">
        <f t="shared" si="292"/>
        <v>102.6</v>
      </c>
      <c r="RH254" s="276">
        <f t="shared" ref="RH254:TP254" si="293">RH272*12*0.95</f>
        <v>102.6</v>
      </c>
      <c r="RI254" s="276">
        <f t="shared" si="293"/>
        <v>102.6</v>
      </c>
      <c r="RJ254" s="276">
        <f t="shared" si="293"/>
        <v>102.6</v>
      </c>
      <c r="RK254" s="276">
        <f t="shared" si="293"/>
        <v>102.6</v>
      </c>
      <c r="RL254" s="276">
        <f t="shared" si="293"/>
        <v>102.6</v>
      </c>
      <c r="RM254" s="276">
        <f t="shared" si="293"/>
        <v>102.6</v>
      </c>
      <c r="RN254" s="276">
        <f t="shared" si="293"/>
        <v>102.6</v>
      </c>
      <c r="RO254" s="276">
        <f t="shared" si="293"/>
        <v>102.6</v>
      </c>
      <c r="RP254" s="276">
        <f t="shared" si="293"/>
        <v>102.6</v>
      </c>
      <c r="RQ254" s="276">
        <f t="shared" si="293"/>
        <v>102.6</v>
      </c>
      <c r="RR254" s="276">
        <f t="shared" si="293"/>
        <v>102.6</v>
      </c>
      <c r="RS254" s="276">
        <f t="shared" si="293"/>
        <v>102.6</v>
      </c>
      <c r="RT254" s="276">
        <f t="shared" si="293"/>
        <v>102.6</v>
      </c>
      <c r="RU254" s="276">
        <f t="shared" si="293"/>
        <v>102.6</v>
      </c>
      <c r="RV254" s="276">
        <f t="shared" si="293"/>
        <v>102.6</v>
      </c>
      <c r="RW254" s="276">
        <f t="shared" si="293"/>
        <v>102.6</v>
      </c>
      <c r="RX254" s="276">
        <f t="shared" si="293"/>
        <v>102.6</v>
      </c>
      <c r="RY254" s="276">
        <f t="shared" si="293"/>
        <v>102.6</v>
      </c>
      <c r="RZ254" s="276">
        <f t="shared" si="293"/>
        <v>102.6</v>
      </c>
      <c r="SA254" s="276">
        <f t="shared" si="293"/>
        <v>102.6</v>
      </c>
      <c r="SB254" s="276">
        <f t="shared" si="293"/>
        <v>102.6</v>
      </c>
      <c r="SC254" s="276">
        <f t="shared" si="293"/>
        <v>102.6</v>
      </c>
      <c r="SD254" s="276">
        <f t="shared" si="293"/>
        <v>102.6</v>
      </c>
      <c r="SE254" s="276">
        <f t="shared" si="293"/>
        <v>102.6</v>
      </c>
      <c r="SF254" s="276">
        <f t="shared" si="293"/>
        <v>102.6</v>
      </c>
      <c r="SG254" s="276">
        <f t="shared" si="293"/>
        <v>102.6</v>
      </c>
      <c r="SH254" s="276">
        <f t="shared" si="293"/>
        <v>102.6</v>
      </c>
      <c r="SI254" s="276">
        <f t="shared" si="293"/>
        <v>102.6</v>
      </c>
      <c r="SJ254" s="276">
        <f t="shared" si="293"/>
        <v>102.6</v>
      </c>
      <c r="SK254" s="276">
        <f t="shared" si="293"/>
        <v>102.6</v>
      </c>
      <c r="SL254" s="276">
        <f t="shared" si="293"/>
        <v>102.6</v>
      </c>
      <c r="SM254" s="276">
        <f t="shared" si="293"/>
        <v>102.6</v>
      </c>
      <c r="SN254" s="276">
        <f t="shared" si="293"/>
        <v>102.6</v>
      </c>
      <c r="SO254" s="276">
        <f t="shared" si="293"/>
        <v>102.6</v>
      </c>
      <c r="SP254" s="276">
        <f t="shared" si="293"/>
        <v>102.6</v>
      </c>
      <c r="SQ254" s="276">
        <f t="shared" si="293"/>
        <v>102.6</v>
      </c>
      <c r="SR254" s="276">
        <f t="shared" si="293"/>
        <v>102.6</v>
      </c>
      <c r="SS254" s="276">
        <f t="shared" si="293"/>
        <v>102.6</v>
      </c>
      <c r="ST254" s="276">
        <f t="shared" si="293"/>
        <v>102.6</v>
      </c>
      <c r="SU254" s="276">
        <f t="shared" si="293"/>
        <v>102.6</v>
      </c>
      <c r="SV254" s="276">
        <f t="shared" si="293"/>
        <v>102.6</v>
      </c>
      <c r="SW254" s="276">
        <f t="shared" si="293"/>
        <v>102.6</v>
      </c>
      <c r="SX254" s="276">
        <f t="shared" si="293"/>
        <v>102.6</v>
      </c>
      <c r="SY254" s="276">
        <f t="shared" si="293"/>
        <v>102.6</v>
      </c>
      <c r="SZ254" s="276">
        <f t="shared" si="293"/>
        <v>102.6</v>
      </c>
      <c r="TA254" s="276">
        <f t="shared" si="293"/>
        <v>102.6</v>
      </c>
      <c r="TB254" s="276">
        <f t="shared" si="293"/>
        <v>102.6</v>
      </c>
      <c r="TC254" s="276">
        <f t="shared" si="293"/>
        <v>102.6</v>
      </c>
      <c r="TD254" s="276">
        <f t="shared" si="293"/>
        <v>102.6</v>
      </c>
      <c r="TE254" s="276">
        <f t="shared" si="293"/>
        <v>102.6</v>
      </c>
      <c r="TF254" s="276">
        <f t="shared" si="293"/>
        <v>102.6</v>
      </c>
      <c r="TG254" s="276">
        <f t="shared" si="293"/>
        <v>102.6</v>
      </c>
      <c r="TH254" s="276">
        <f t="shared" si="293"/>
        <v>102.6</v>
      </c>
      <c r="TI254" s="276">
        <f t="shared" si="293"/>
        <v>102.6</v>
      </c>
      <c r="TJ254" s="276">
        <f t="shared" si="293"/>
        <v>102.6</v>
      </c>
      <c r="TK254" s="276">
        <f t="shared" si="293"/>
        <v>102.6</v>
      </c>
      <c r="TL254" s="276">
        <f t="shared" si="293"/>
        <v>102.6</v>
      </c>
      <c r="TM254" s="276">
        <f t="shared" si="293"/>
        <v>102.6</v>
      </c>
      <c r="TN254" s="276">
        <f t="shared" si="293"/>
        <v>102.6</v>
      </c>
      <c r="TO254" s="276">
        <f t="shared" si="293"/>
        <v>102.6</v>
      </c>
      <c r="TP254" s="276">
        <f t="shared" si="293"/>
        <v>102.6</v>
      </c>
      <c r="TQ254" s="276">
        <f t="shared" ref="TQ254:WB254" si="294">TQ272*12*0.95</f>
        <v>102.6</v>
      </c>
      <c r="TR254" s="276">
        <f t="shared" si="294"/>
        <v>102.6</v>
      </c>
      <c r="TS254" s="276">
        <f t="shared" si="294"/>
        <v>102.6</v>
      </c>
      <c r="TT254" s="276">
        <f t="shared" si="294"/>
        <v>102.6</v>
      </c>
      <c r="TU254" s="276">
        <f t="shared" si="294"/>
        <v>102.6</v>
      </c>
      <c r="TV254" s="276">
        <f t="shared" si="294"/>
        <v>102.6</v>
      </c>
      <c r="TW254" s="276">
        <f t="shared" si="294"/>
        <v>102.6</v>
      </c>
      <c r="TX254" s="276">
        <f t="shared" si="294"/>
        <v>102.6</v>
      </c>
      <c r="TY254" s="276">
        <f t="shared" si="294"/>
        <v>102.6</v>
      </c>
      <c r="TZ254" s="276">
        <f t="shared" si="294"/>
        <v>102.6</v>
      </c>
      <c r="UA254" s="276">
        <f t="shared" si="294"/>
        <v>102.6</v>
      </c>
      <c r="UB254" s="276">
        <f t="shared" si="294"/>
        <v>102.6</v>
      </c>
      <c r="UC254" s="276">
        <f t="shared" si="294"/>
        <v>102.6</v>
      </c>
      <c r="UD254" s="276">
        <f t="shared" si="294"/>
        <v>102.6</v>
      </c>
      <c r="UE254" s="276">
        <f t="shared" si="294"/>
        <v>102.6</v>
      </c>
      <c r="UF254" s="276">
        <f t="shared" si="294"/>
        <v>102.6</v>
      </c>
      <c r="UG254" s="276">
        <f t="shared" si="294"/>
        <v>102.6</v>
      </c>
      <c r="UH254" s="276">
        <f t="shared" si="294"/>
        <v>102.6</v>
      </c>
      <c r="UI254" s="276">
        <f t="shared" si="294"/>
        <v>102.6</v>
      </c>
      <c r="UJ254" s="276">
        <f t="shared" si="294"/>
        <v>102.6</v>
      </c>
      <c r="UK254" s="276">
        <f t="shared" si="294"/>
        <v>102.6</v>
      </c>
      <c r="UL254" s="276">
        <f t="shared" si="294"/>
        <v>102.6</v>
      </c>
      <c r="UM254" s="276">
        <f t="shared" si="294"/>
        <v>102.6</v>
      </c>
      <c r="UN254" s="276">
        <f t="shared" si="294"/>
        <v>102.6</v>
      </c>
      <c r="UO254" s="276">
        <f t="shared" si="294"/>
        <v>102.6</v>
      </c>
      <c r="UP254" s="276">
        <f t="shared" si="294"/>
        <v>102.6</v>
      </c>
      <c r="UQ254" s="276">
        <f t="shared" si="294"/>
        <v>102.6</v>
      </c>
      <c r="UR254" s="276">
        <f t="shared" si="294"/>
        <v>102.6</v>
      </c>
      <c r="US254" s="276">
        <f t="shared" si="294"/>
        <v>102.6</v>
      </c>
      <c r="UT254" s="276">
        <f t="shared" si="294"/>
        <v>102.6</v>
      </c>
      <c r="UU254" s="276">
        <f t="shared" si="294"/>
        <v>102.6</v>
      </c>
      <c r="UV254" s="276">
        <f t="shared" si="294"/>
        <v>102.6</v>
      </c>
      <c r="UW254" s="276">
        <f t="shared" si="294"/>
        <v>102.6</v>
      </c>
      <c r="UX254" s="276">
        <f t="shared" si="294"/>
        <v>102.6</v>
      </c>
      <c r="UY254" s="276">
        <f t="shared" si="294"/>
        <v>102.6</v>
      </c>
      <c r="UZ254" s="276">
        <f t="shared" si="294"/>
        <v>102.6</v>
      </c>
      <c r="VA254" s="276">
        <f t="shared" si="294"/>
        <v>102.6</v>
      </c>
      <c r="VB254" s="276">
        <f t="shared" si="294"/>
        <v>102.6</v>
      </c>
      <c r="VC254" s="276">
        <f t="shared" si="294"/>
        <v>102.6</v>
      </c>
      <c r="VD254" s="276">
        <f t="shared" si="294"/>
        <v>102.6</v>
      </c>
      <c r="VE254" s="276">
        <f t="shared" si="294"/>
        <v>102.6</v>
      </c>
      <c r="VF254" s="276">
        <f t="shared" si="294"/>
        <v>102.6</v>
      </c>
      <c r="VG254" s="276">
        <f t="shared" si="294"/>
        <v>102.6</v>
      </c>
      <c r="VH254" s="276">
        <f t="shared" si="294"/>
        <v>102.6</v>
      </c>
      <c r="VI254" s="276">
        <f t="shared" si="294"/>
        <v>102.6</v>
      </c>
      <c r="VJ254" s="516">
        <f t="shared" si="294"/>
        <v>102.6</v>
      </c>
      <c r="VK254" s="276">
        <f t="shared" si="294"/>
        <v>102.6</v>
      </c>
      <c r="VL254" s="276">
        <f t="shared" si="294"/>
        <v>102.6</v>
      </c>
      <c r="VM254" s="276">
        <f t="shared" si="294"/>
        <v>102.6</v>
      </c>
      <c r="VN254" s="276">
        <f t="shared" si="294"/>
        <v>102.6</v>
      </c>
      <c r="VO254" s="276">
        <f t="shared" si="294"/>
        <v>102.6</v>
      </c>
      <c r="VP254" s="276">
        <f t="shared" si="294"/>
        <v>102.6</v>
      </c>
      <c r="VQ254" s="276">
        <f t="shared" si="294"/>
        <v>102.6</v>
      </c>
      <c r="VR254" s="276">
        <f t="shared" si="294"/>
        <v>102.6</v>
      </c>
      <c r="VS254" s="276">
        <f t="shared" si="294"/>
        <v>102.6</v>
      </c>
      <c r="VT254" s="276">
        <f t="shared" si="294"/>
        <v>102.6</v>
      </c>
      <c r="VU254" s="276">
        <f t="shared" si="294"/>
        <v>102.6</v>
      </c>
      <c r="VV254" s="276">
        <f t="shared" si="294"/>
        <v>102.6</v>
      </c>
      <c r="VW254" s="276">
        <f t="shared" si="294"/>
        <v>102.6</v>
      </c>
      <c r="VX254" s="516">
        <f t="shared" si="294"/>
        <v>102.6</v>
      </c>
      <c r="VY254" s="276">
        <f t="shared" si="294"/>
        <v>102.6</v>
      </c>
      <c r="VZ254" s="276">
        <f t="shared" si="294"/>
        <v>102.6</v>
      </c>
      <c r="WA254" s="276">
        <f t="shared" si="294"/>
        <v>102.6</v>
      </c>
      <c r="WB254" s="276">
        <f t="shared" si="294"/>
        <v>102.6</v>
      </c>
      <c r="WC254" s="276">
        <f t="shared" ref="WC254:XD254" si="295">WC272*12*0.95</f>
        <v>102.6</v>
      </c>
      <c r="WD254" s="276">
        <f t="shared" si="295"/>
        <v>102.6</v>
      </c>
      <c r="WE254" s="276">
        <f t="shared" si="295"/>
        <v>102.6</v>
      </c>
      <c r="WF254" s="276">
        <f t="shared" si="295"/>
        <v>102.6</v>
      </c>
      <c r="WG254" s="276">
        <f t="shared" si="295"/>
        <v>102.6</v>
      </c>
      <c r="WH254" s="276">
        <f t="shared" si="295"/>
        <v>102.6</v>
      </c>
      <c r="WI254" s="276">
        <f t="shared" si="295"/>
        <v>102.6</v>
      </c>
      <c r="WJ254" s="276">
        <f t="shared" si="295"/>
        <v>102.6</v>
      </c>
      <c r="WK254" s="276">
        <f t="shared" si="295"/>
        <v>102.6</v>
      </c>
      <c r="WL254" s="276">
        <f t="shared" si="295"/>
        <v>102.6</v>
      </c>
      <c r="WM254" s="276">
        <f t="shared" si="295"/>
        <v>102.6</v>
      </c>
      <c r="WN254" s="276">
        <f t="shared" si="295"/>
        <v>102.6</v>
      </c>
      <c r="WO254" s="276">
        <f t="shared" si="295"/>
        <v>102.6</v>
      </c>
      <c r="WP254" s="276">
        <f t="shared" si="295"/>
        <v>102.6</v>
      </c>
      <c r="WQ254" s="276">
        <f t="shared" si="295"/>
        <v>102.6</v>
      </c>
      <c r="WR254" s="276">
        <f t="shared" si="295"/>
        <v>102.6</v>
      </c>
      <c r="WS254" s="276">
        <f t="shared" si="295"/>
        <v>102.6</v>
      </c>
      <c r="WT254" s="276">
        <f t="shared" si="295"/>
        <v>102.6</v>
      </c>
      <c r="WU254" s="276">
        <f t="shared" si="295"/>
        <v>102.6</v>
      </c>
      <c r="WV254" s="276">
        <f t="shared" si="295"/>
        <v>102.6</v>
      </c>
      <c r="WW254" s="276">
        <f t="shared" si="295"/>
        <v>102.6</v>
      </c>
      <c r="WX254" s="276">
        <f t="shared" si="295"/>
        <v>102.6</v>
      </c>
      <c r="WY254" s="276">
        <f t="shared" si="295"/>
        <v>102.6</v>
      </c>
      <c r="WZ254" s="276">
        <f t="shared" si="295"/>
        <v>102.6</v>
      </c>
      <c r="XA254" s="276">
        <f t="shared" si="295"/>
        <v>102.6</v>
      </c>
      <c r="XB254" s="276">
        <f t="shared" si="295"/>
        <v>102.6</v>
      </c>
      <c r="XC254" s="276">
        <f t="shared" si="295"/>
        <v>102.6</v>
      </c>
      <c r="XD254" s="276">
        <f t="shared" si="295"/>
        <v>102.6</v>
      </c>
      <c r="XE254" s="276">
        <f t="shared" ref="XE254:ZP254" si="296">XE272*12*0.95</f>
        <v>102.6</v>
      </c>
      <c r="XF254" s="276">
        <f t="shared" si="296"/>
        <v>102.6</v>
      </c>
      <c r="XG254" s="276">
        <f t="shared" si="296"/>
        <v>102.6</v>
      </c>
      <c r="XH254" s="276">
        <f t="shared" si="296"/>
        <v>102.6</v>
      </c>
      <c r="XI254" s="276">
        <f t="shared" si="296"/>
        <v>102.6</v>
      </c>
      <c r="XJ254" s="276">
        <f t="shared" si="296"/>
        <v>102.6</v>
      </c>
      <c r="XK254" s="276">
        <f t="shared" si="296"/>
        <v>102.6</v>
      </c>
      <c r="XL254" s="276">
        <f t="shared" si="296"/>
        <v>102.6</v>
      </c>
      <c r="XM254" s="276">
        <f t="shared" si="296"/>
        <v>102.6</v>
      </c>
      <c r="XN254" s="276">
        <f t="shared" si="296"/>
        <v>102.6</v>
      </c>
      <c r="XO254" s="276">
        <f t="shared" si="296"/>
        <v>102.6</v>
      </c>
      <c r="XP254" s="276">
        <f t="shared" si="296"/>
        <v>102.6</v>
      </c>
      <c r="XQ254" s="276">
        <f t="shared" si="296"/>
        <v>102.6</v>
      </c>
      <c r="XR254" s="276">
        <f t="shared" si="296"/>
        <v>102.6</v>
      </c>
      <c r="XS254" s="276">
        <f t="shared" si="296"/>
        <v>102.6</v>
      </c>
      <c r="XT254" s="276">
        <f t="shared" si="296"/>
        <v>102.6</v>
      </c>
      <c r="XU254" s="276">
        <f t="shared" si="296"/>
        <v>102.6</v>
      </c>
      <c r="XV254" s="276">
        <f t="shared" si="296"/>
        <v>102.6</v>
      </c>
      <c r="XW254" s="276">
        <f t="shared" si="296"/>
        <v>102.6</v>
      </c>
      <c r="XX254" s="276">
        <f t="shared" si="296"/>
        <v>102.6</v>
      </c>
      <c r="XY254" s="276">
        <f t="shared" si="296"/>
        <v>102.6</v>
      </c>
      <c r="XZ254" s="276">
        <f t="shared" si="296"/>
        <v>102.6</v>
      </c>
      <c r="YA254" s="276">
        <f t="shared" si="296"/>
        <v>102.6</v>
      </c>
      <c r="YB254" s="276">
        <f t="shared" si="296"/>
        <v>102.6</v>
      </c>
      <c r="YC254" s="276">
        <f t="shared" si="296"/>
        <v>102.6</v>
      </c>
      <c r="YD254" s="276">
        <f t="shared" si="296"/>
        <v>102.6</v>
      </c>
      <c r="YE254" s="276">
        <f t="shared" si="296"/>
        <v>102.6</v>
      </c>
      <c r="YF254" s="276">
        <f t="shared" si="296"/>
        <v>102.6</v>
      </c>
      <c r="YG254" s="276">
        <f t="shared" si="296"/>
        <v>102.6</v>
      </c>
      <c r="YH254" s="276">
        <f t="shared" si="296"/>
        <v>102.6</v>
      </c>
      <c r="YI254" s="276">
        <f t="shared" si="296"/>
        <v>102.6</v>
      </c>
      <c r="YJ254" s="276">
        <f t="shared" si="296"/>
        <v>102.6</v>
      </c>
      <c r="YK254" s="276">
        <f t="shared" si="296"/>
        <v>102.6</v>
      </c>
      <c r="YL254" s="276">
        <f t="shared" si="296"/>
        <v>102.6</v>
      </c>
      <c r="YM254" s="276">
        <f t="shared" si="296"/>
        <v>102.6</v>
      </c>
      <c r="YN254" s="276">
        <f t="shared" si="296"/>
        <v>102.6</v>
      </c>
      <c r="YO254" s="276">
        <f t="shared" si="296"/>
        <v>102.6</v>
      </c>
      <c r="YP254" s="276">
        <f t="shared" si="296"/>
        <v>102.6</v>
      </c>
      <c r="YQ254" s="276">
        <f t="shared" si="296"/>
        <v>102.6</v>
      </c>
      <c r="YR254" s="276">
        <f t="shared" si="296"/>
        <v>102.6</v>
      </c>
      <c r="YS254" s="276">
        <f t="shared" si="296"/>
        <v>102.6</v>
      </c>
      <c r="YT254" s="276">
        <f t="shared" si="296"/>
        <v>102.6</v>
      </c>
      <c r="YU254" s="276">
        <f t="shared" si="296"/>
        <v>102.6</v>
      </c>
      <c r="YV254" s="276">
        <f t="shared" si="296"/>
        <v>102.6</v>
      </c>
      <c r="YW254" s="276">
        <f t="shared" si="296"/>
        <v>102.6</v>
      </c>
      <c r="YX254" s="276">
        <f t="shared" si="296"/>
        <v>102.6</v>
      </c>
      <c r="YY254" s="276">
        <f t="shared" si="296"/>
        <v>102.6</v>
      </c>
      <c r="YZ254" s="276">
        <f t="shared" si="296"/>
        <v>102.6</v>
      </c>
      <c r="ZA254" s="276">
        <f t="shared" si="296"/>
        <v>102.6</v>
      </c>
      <c r="ZB254" s="276">
        <f t="shared" si="296"/>
        <v>102.6</v>
      </c>
      <c r="ZC254" s="276">
        <f t="shared" si="296"/>
        <v>102.6</v>
      </c>
      <c r="ZD254" s="276">
        <f t="shared" si="296"/>
        <v>102.6</v>
      </c>
      <c r="ZE254" s="276">
        <f t="shared" si="296"/>
        <v>102.6</v>
      </c>
      <c r="ZF254" s="276">
        <f t="shared" si="296"/>
        <v>102.6</v>
      </c>
      <c r="ZG254" s="276">
        <f t="shared" si="296"/>
        <v>102.6</v>
      </c>
      <c r="ZH254" s="276">
        <f t="shared" si="296"/>
        <v>102.6</v>
      </c>
      <c r="ZI254" s="276">
        <f t="shared" si="296"/>
        <v>102.6</v>
      </c>
      <c r="ZJ254" s="276">
        <f t="shared" si="296"/>
        <v>102.6</v>
      </c>
      <c r="ZK254" s="276">
        <f t="shared" si="296"/>
        <v>102.6</v>
      </c>
      <c r="ZL254" s="276">
        <f t="shared" si="296"/>
        <v>102.6</v>
      </c>
      <c r="ZM254" s="276">
        <f t="shared" si="296"/>
        <v>102.6</v>
      </c>
      <c r="ZN254" s="276">
        <f t="shared" si="296"/>
        <v>102.6</v>
      </c>
      <c r="ZO254" s="276">
        <f t="shared" si="296"/>
        <v>102.6</v>
      </c>
      <c r="ZP254" s="276">
        <f t="shared" si="296"/>
        <v>102.6</v>
      </c>
      <c r="ZQ254" s="276">
        <f t="shared" ref="ZQ254:ABV254" si="297">ZQ272*12*0.95</f>
        <v>79.8</v>
      </c>
      <c r="ZR254" s="276">
        <f t="shared" si="297"/>
        <v>79.8</v>
      </c>
      <c r="ZS254" s="276">
        <f t="shared" si="297"/>
        <v>79.8</v>
      </c>
      <c r="ZT254" s="276">
        <f t="shared" si="297"/>
        <v>68.399999999999991</v>
      </c>
      <c r="ZU254" s="276">
        <f t="shared" si="297"/>
        <v>68.399999999999991</v>
      </c>
      <c r="ZV254" s="276">
        <f t="shared" si="297"/>
        <v>68.399999999999991</v>
      </c>
      <c r="ZW254" s="276">
        <f t="shared" si="297"/>
        <v>57</v>
      </c>
      <c r="ZX254" s="276">
        <f t="shared" si="297"/>
        <v>57</v>
      </c>
      <c r="ZY254" s="276">
        <f t="shared" si="297"/>
        <v>57</v>
      </c>
      <c r="ZZ254" s="276">
        <f t="shared" si="297"/>
        <v>57</v>
      </c>
      <c r="AAA254" s="276">
        <f t="shared" si="297"/>
        <v>57</v>
      </c>
      <c r="AAB254" s="276">
        <f t="shared" si="297"/>
        <v>57</v>
      </c>
      <c r="AAC254" s="276">
        <f t="shared" si="297"/>
        <v>57</v>
      </c>
      <c r="AAD254" s="276">
        <f t="shared" si="297"/>
        <v>68.399999999999991</v>
      </c>
      <c r="AAE254" s="276">
        <f t="shared" si="297"/>
        <v>68.399999999999991</v>
      </c>
      <c r="AAF254" s="276">
        <f t="shared" si="297"/>
        <v>68.399999999999991</v>
      </c>
      <c r="AAG254" s="276">
        <f t="shared" si="297"/>
        <v>68.399999999999991</v>
      </c>
      <c r="AAH254" s="276">
        <f t="shared" si="297"/>
        <v>68.399999999999991</v>
      </c>
      <c r="AAI254" s="276">
        <f t="shared" si="297"/>
        <v>68.399999999999991</v>
      </c>
      <c r="AAJ254" s="276">
        <f t="shared" si="297"/>
        <v>68.399999999999991</v>
      </c>
      <c r="AAK254" s="276">
        <f t="shared" si="297"/>
        <v>68.399999999999991</v>
      </c>
      <c r="AAL254" s="276">
        <f t="shared" si="297"/>
        <v>68.399999999999991</v>
      </c>
      <c r="AAM254" s="276">
        <f t="shared" si="297"/>
        <v>68.399999999999991</v>
      </c>
      <c r="AAN254" s="276">
        <f t="shared" si="297"/>
        <v>68.399999999999991</v>
      </c>
      <c r="AAO254" s="276">
        <f t="shared" si="297"/>
        <v>68.399999999999991</v>
      </c>
      <c r="AAP254" s="276">
        <f t="shared" si="297"/>
        <v>68.399999999999991</v>
      </c>
      <c r="AAQ254" s="276">
        <f t="shared" si="297"/>
        <v>68.399999999999991</v>
      </c>
      <c r="AAR254" s="276">
        <f t="shared" si="297"/>
        <v>102.6</v>
      </c>
      <c r="AAS254" s="276">
        <f t="shared" si="297"/>
        <v>102.6</v>
      </c>
      <c r="AAT254" s="276">
        <f t="shared" si="297"/>
        <v>102.6</v>
      </c>
      <c r="AAU254" s="276">
        <f t="shared" si="297"/>
        <v>102.6</v>
      </c>
      <c r="AAV254" s="276">
        <f t="shared" si="297"/>
        <v>102.6</v>
      </c>
      <c r="AAW254" s="276">
        <f t="shared" si="297"/>
        <v>102.6</v>
      </c>
      <c r="AAX254" s="276">
        <f t="shared" si="297"/>
        <v>102.6</v>
      </c>
      <c r="AAY254" s="276">
        <f t="shared" si="297"/>
        <v>102.6</v>
      </c>
      <c r="AAZ254" s="276">
        <f t="shared" si="297"/>
        <v>102.6</v>
      </c>
      <c r="ABA254" s="276">
        <f t="shared" si="297"/>
        <v>102.6</v>
      </c>
      <c r="ABB254" s="276">
        <f t="shared" si="297"/>
        <v>102.6</v>
      </c>
      <c r="ABC254" s="276">
        <f t="shared" si="297"/>
        <v>102.6</v>
      </c>
      <c r="ABD254" s="276">
        <f t="shared" si="297"/>
        <v>102.6</v>
      </c>
      <c r="ABE254" s="276">
        <f t="shared" si="297"/>
        <v>102.6</v>
      </c>
      <c r="ABF254" s="276">
        <f t="shared" si="297"/>
        <v>102.6</v>
      </c>
      <c r="ABG254" s="276">
        <f t="shared" si="297"/>
        <v>102.6</v>
      </c>
      <c r="ABH254" s="276">
        <f t="shared" si="297"/>
        <v>102.6</v>
      </c>
      <c r="ABI254" s="276">
        <f t="shared" si="297"/>
        <v>102.6</v>
      </c>
      <c r="ABJ254" s="276">
        <f t="shared" si="297"/>
        <v>102.6</v>
      </c>
      <c r="ABK254" s="276">
        <f t="shared" si="297"/>
        <v>102.6</v>
      </c>
      <c r="ABL254" s="276">
        <f t="shared" si="297"/>
        <v>102.6</v>
      </c>
      <c r="ABM254" s="276">
        <f t="shared" si="297"/>
        <v>102.6</v>
      </c>
      <c r="ABN254" s="276">
        <f t="shared" si="297"/>
        <v>102.6</v>
      </c>
      <c r="ABO254" s="276">
        <f t="shared" si="297"/>
        <v>102.6</v>
      </c>
      <c r="ABP254" s="276">
        <f t="shared" si="297"/>
        <v>102.6</v>
      </c>
      <c r="ABQ254" s="276">
        <f t="shared" si="297"/>
        <v>102.6</v>
      </c>
      <c r="ABR254" s="276">
        <f t="shared" si="297"/>
        <v>102.6</v>
      </c>
      <c r="ABS254" s="276">
        <f t="shared" si="297"/>
        <v>102.6</v>
      </c>
      <c r="ABT254" s="276">
        <f t="shared" si="297"/>
        <v>102.6</v>
      </c>
      <c r="ABU254" s="276">
        <f t="shared" si="297"/>
        <v>102.6</v>
      </c>
      <c r="ABV254" s="276">
        <f t="shared" si="297"/>
        <v>102.6</v>
      </c>
      <c r="ABW254" s="276">
        <f t="shared" ref="ABW254:AEH254" si="298">ABW272*12*0.95</f>
        <v>102.6</v>
      </c>
      <c r="ABX254" s="276">
        <f t="shared" si="298"/>
        <v>102.6</v>
      </c>
      <c r="ABY254" s="276">
        <f t="shared" si="298"/>
        <v>102.6</v>
      </c>
      <c r="ABZ254" s="276">
        <f t="shared" si="298"/>
        <v>102.6</v>
      </c>
      <c r="ACA254" s="276">
        <f t="shared" si="298"/>
        <v>102.6</v>
      </c>
      <c r="ACB254" s="276">
        <f t="shared" si="298"/>
        <v>102.6</v>
      </c>
      <c r="ACC254" s="276">
        <f t="shared" si="298"/>
        <v>102.6</v>
      </c>
      <c r="ACD254" s="276">
        <f t="shared" si="298"/>
        <v>102.6</v>
      </c>
      <c r="ACE254" s="276">
        <f t="shared" si="298"/>
        <v>102.6</v>
      </c>
      <c r="ACF254" s="276">
        <f t="shared" si="298"/>
        <v>102.6</v>
      </c>
      <c r="ACG254" s="276">
        <f t="shared" si="298"/>
        <v>102.6</v>
      </c>
      <c r="ACH254" s="276">
        <f t="shared" si="298"/>
        <v>102.6</v>
      </c>
      <c r="ACI254" s="276">
        <f t="shared" si="298"/>
        <v>102.6</v>
      </c>
      <c r="ACJ254" s="276">
        <f t="shared" si="298"/>
        <v>102.6</v>
      </c>
      <c r="ACK254" s="276">
        <f t="shared" si="298"/>
        <v>102.6</v>
      </c>
      <c r="ACL254" s="276">
        <f t="shared" si="298"/>
        <v>102.6</v>
      </c>
      <c r="ACM254" s="276">
        <f t="shared" si="298"/>
        <v>102.6</v>
      </c>
      <c r="ACN254" s="276">
        <f t="shared" si="298"/>
        <v>102.6</v>
      </c>
      <c r="ACO254" s="276">
        <f t="shared" si="298"/>
        <v>102.6</v>
      </c>
      <c r="ACP254" s="276">
        <f t="shared" si="298"/>
        <v>102.6</v>
      </c>
      <c r="ACQ254" s="276">
        <f t="shared" si="298"/>
        <v>102.6</v>
      </c>
      <c r="ACR254" s="276">
        <f t="shared" si="298"/>
        <v>102.6</v>
      </c>
      <c r="ACS254" s="276">
        <f t="shared" si="298"/>
        <v>102.6</v>
      </c>
      <c r="ACT254" s="276">
        <f t="shared" si="298"/>
        <v>102.6</v>
      </c>
      <c r="ACU254" s="276">
        <f t="shared" si="298"/>
        <v>102.6</v>
      </c>
      <c r="ACV254" s="276">
        <f t="shared" si="298"/>
        <v>102.6</v>
      </c>
      <c r="ACW254" s="276">
        <f t="shared" si="298"/>
        <v>102.6</v>
      </c>
      <c r="ACX254" s="276">
        <f t="shared" si="298"/>
        <v>102.6</v>
      </c>
      <c r="ACY254" s="276">
        <f t="shared" si="298"/>
        <v>102.6</v>
      </c>
      <c r="ACZ254" s="276">
        <f t="shared" si="298"/>
        <v>102.6</v>
      </c>
      <c r="ADA254" s="276">
        <f t="shared" si="298"/>
        <v>102.6</v>
      </c>
      <c r="ADB254" s="276">
        <f t="shared" si="298"/>
        <v>102.6</v>
      </c>
      <c r="ADC254" s="276">
        <f t="shared" si="298"/>
        <v>102.6</v>
      </c>
      <c r="ADD254" s="276">
        <f t="shared" si="298"/>
        <v>102.6</v>
      </c>
      <c r="ADE254" s="276">
        <f t="shared" si="298"/>
        <v>102.6</v>
      </c>
      <c r="ADF254" s="276">
        <f t="shared" si="298"/>
        <v>102.6</v>
      </c>
      <c r="ADG254" s="276">
        <f t="shared" si="298"/>
        <v>102.6</v>
      </c>
      <c r="ADH254" s="276">
        <f t="shared" si="298"/>
        <v>102.6</v>
      </c>
      <c r="ADI254" s="276">
        <f t="shared" si="298"/>
        <v>102.6</v>
      </c>
      <c r="ADJ254" s="276">
        <f t="shared" si="298"/>
        <v>102.6</v>
      </c>
      <c r="ADK254" s="276">
        <f t="shared" si="298"/>
        <v>102.6</v>
      </c>
      <c r="ADL254" s="276">
        <f t="shared" si="298"/>
        <v>102.6</v>
      </c>
      <c r="ADM254" s="276">
        <f t="shared" si="298"/>
        <v>102.6</v>
      </c>
      <c r="ADN254" s="276">
        <f t="shared" si="298"/>
        <v>102.6</v>
      </c>
      <c r="ADO254" s="276">
        <f t="shared" si="298"/>
        <v>102.6</v>
      </c>
      <c r="ADP254" s="276">
        <f t="shared" si="298"/>
        <v>102.6</v>
      </c>
      <c r="ADQ254" s="276">
        <f t="shared" si="298"/>
        <v>102.6</v>
      </c>
      <c r="ADR254" s="276">
        <f t="shared" si="298"/>
        <v>102.6</v>
      </c>
      <c r="ADS254" s="276">
        <f t="shared" si="298"/>
        <v>102.6</v>
      </c>
      <c r="ADT254" s="276">
        <f t="shared" si="298"/>
        <v>102.6</v>
      </c>
      <c r="ADU254" s="276">
        <f t="shared" si="298"/>
        <v>102.6</v>
      </c>
      <c r="ADV254" s="276">
        <f t="shared" si="298"/>
        <v>102.6</v>
      </c>
      <c r="ADW254" s="276">
        <f t="shared" si="298"/>
        <v>102.6</v>
      </c>
      <c r="ADX254" s="276">
        <f t="shared" si="298"/>
        <v>102.6</v>
      </c>
      <c r="ADY254" s="276">
        <f t="shared" si="298"/>
        <v>102.6</v>
      </c>
      <c r="ADZ254" s="276">
        <f t="shared" si="298"/>
        <v>102.6</v>
      </c>
      <c r="AEA254" s="276">
        <f t="shared" si="298"/>
        <v>102.6</v>
      </c>
      <c r="AEB254" s="276">
        <f t="shared" si="298"/>
        <v>102.6</v>
      </c>
      <c r="AEC254" s="276">
        <f t="shared" si="298"/>
        <v>102.6</v>
      </c>
      <c r="AED254" s="276">
        <f t="shared" si="298"/>
        <v>102.6</v>
      </c>
      <c r="AEE254" s="276">
        <f t="shared" si="298"/>
        <v>102.6</v>
      </c>
      <c r="AEF254" s="276">
        <f t="shared" si="298"/>
        <v>102.6</v>
      </c>
      <c r="AEG254" s="276">
        <f t="shared" si="298"/>
        <v>102.6</v>
      </c>
      <c r="AEH254" s="276">
        <f t="shared" si="298"/>
        <v>102.6</v>
      </c>
      <c r="AEI254" s="276">
        <f t="shared" ref="AEI254:AFH254" si="299">AEI272*12*0.95</f>
        <v>102.6</v>
      </c>
      <c r="AEJ254" s="276">
        <f t="shared" si="299"/>
        <v>102.6</v>
      </c>
      <c r="AEK254" s="276">
        <f t="shared" si="299"/>
        <v>102.6</v>
      </c>
      <c r="AEL254" s="276">
        <f t="shared" si="299"/>
        <v>102.6</v>
      </c>
      <c r="AEM254" s="276">
        <f t="shared" si="299"/>
        <v>102.6</v>
      </c>
      <c r="AEN254" s="276">
        <f t="shared" si="299"/>
        <v>102.6</v>
      </c>
      <c r="AEO254" s="276">
        <f t="shared" si="299"/>
        <v>102.6</v>
      </c>
      <c r="AEP254" s="276">
        <f t="shared" si="299"/>
        <v>102.6</v>
      </c>
      <c r="AEQ254" s="276">
        <f t="shared" si="299"/>
        <v>102.6</v>
      </c>
      <c r="AER254" s="276">
        <f t="shared" si="299"/>
        <v>102.6</v>
      </c>
      <c r="AES254" s="276">
        <f t="shared" si="299"/>
        <v>102.6</v>
      </c>
      <c r="AET254" s="276">
        <f t="shared" si="299"/>
        <v>102.6</v>
      </c>
      <c r="AEU254" s="276">
        <f t="shared" si="299"/>
        <v>102.6</v>
      </c>
      <c r="AEV254" s="276">
        <f t="shared" si="299"/>
        <v>102.6</v>
      </c>
      <c r="AEW254" s="276">
        <f t="shared" si="299"/>
        <v>102.6</v>
      </c>
      <c r="AEX254" s="276">
        <f t="shared" si="299"/>
        <v>102.6</v>
      </c>
      <c r="AEY254" s="276">
        <f t="shared" si="299"/>
        <v>102.6</v>
      </c>
      <c r="AEZ254" s="276">
        <f t="shared" si="299"/>
        <v>102.6</v>
      </c>
      <c r="AFA254" s="276">
        <f t="shared" si="299"/>
        <v>102.6</v>
      </c>
      <c r="AFB254" s="276">
        <f t="shared" si="299"/>
        <v>102.6</v>
      </c>
      <c r="AFC254" s="276">
        <f t="shared" si="299"/>
        <v>102.6</v>
      </c>
      <c r="AFD254" s="276">
        <f t="shared" si="299"/>
        <v>102.6</v>
      </c>
      <c r="AFE254" s="276">
        <f t="shared" si="299"/>
        <v>102.6</v>
      </c>
      <c r="AFF254" s="276">
        <f t="shared" si="299"/>
        <v>102.6</v>
      </c>
      <c r="AFG254" s="276">
        <f t="shared" si="299"/>
        <v>102.6</v>
      </c>
      <c r="AFH254" s="276">
        <f t="shared" si="299"/>
        <v>102.6</v>
      </c>
      <c r="AFI254" s="276">
        <f t="shared" ref="AFI254:AHT254" si="300">AFI272*12*0.95</f>
        <v>102.6</v>
      </c>
      <c r="AFJ254" s="276">
        <f t="shared" si="300"/>
        <v>102.6</v>
      </c>
      <c r="AFK254" s="276">
        <f t="shared" si="300"/>
        <v>102.6</v>
      </c>
      <c r="AFL254" s="276">
        <f t="shared" si="300"/>
        <v>102.6</v>
      </c>
      <c r="AFM254" s="276">
        <f t="shared" si="300"/>
        <v>102.6</v>
      </c>
      <c r="AFN254" s="276">
        <f t="shared" si="300"/>
        <v>68.399999999999991</v>
      </c>
      <c r="AFO254" s="276">
        <f t="shared" si="300"/>
        <v>68.399999999999991</v>
      </c>
      <c r="AFP254" s="276">
        <f t="shared" si="300"/>
        <v>68.399999999999991</v>
      </c>
      <c r="AFQ254" s="276">
        <f t="shared" si="300"/>
        <v>68.399999999999991</v>
      </c>
      <c r="AFR254" s="276">
        <f t="shared" si="300"/>
        <v>68.399999999999991</v>
      </c>
      <c r="AFS254" s="276">
        <f t="shared" si="300"/>
        <v>68.399999999999991</v>
      </c>
      <c r="AFT254" s="276">
        <f t="shared" si="300"/>
        <v>68.399999999999991</v>
      </c>
      <c r="AFU254" s="276">
        <f t="shared" si="300"/>
        <v>68.399999999999991</v>
      </c>
      <c r="AFV254" s="276">
        <f t="shared" si="300"/>
        <v>68.399999999999991</v>
      </c>
      <c r="AFW254" s="276">
        <f t="shared" si="300"/>
        <v>68.399999999999991</v>
      </c>
      <c r="AFX254" s="276">
        <f t="shared" si="300"/>
        <v>68.399999999999991</v>
      </c>
      <c r="AFY254" s="276">
        <f t="shared" si="300"/>
        <v>68.399999999999991</v>
      </c>
      <c r="AFZ254" s="276">
        <f t="shared" si="300"/>
        <v>68.399999999999991</v>
      </c>
      <c r="AGA254" s="276">
        <f t="shared" si="300"/>
        <v>68.399999999999991</v>
      </c>
      <c r="AGB254" s="276">
        <f t="shared" si="300"/>
        <v>102.6</v>
      </c>
      <c r="AGC254" s="276">
        <f t="shared" si="300"/>
        <v>79.8</v>
      </c>
      <c r="AGD254" s="276">
        <f t="shared" si="300"/>
        <v>79.8</v>
      </c>
      <c r="AGE254" s="276">
        <f t="shared" si="300"/>
        <v>79.8</v>
      </c>
      <c r="AGF254" s="276">
        <f t="shared" si="300"/>
        <v>79.8</v>
      </c>
      <c r="AGG254" s="276">
        <f t="shared" si="300"/>
        <v>79.8</v>
      </c>
      <c r="AGH254" s="276">
        <f t="shared" si="300"/>
        <v>79.8</v>
      </c>
      <c r="AGI254" s="276">
        <f t="shared" si="300"/>
        <v>102.6</v>
      </c>
      <c r="AGJ254" s="276">
        <f t="shared" si="300"/>
        <v>102.6</v>
      </c>
      <c r="AGK254" s="276">
        <f t="shared" si="300"/>
        <v>102.6</v>
      </c>
      <c r="AGL254" s="276">
        <f t="shared" si="300"/>
        <v>102.6</v>
      </c>
      <c r="AGM254" s="276">
        <f t="shared" si="300"/>
        <v>102.6</v>
      </c>
      <c r="AGN254" s="276">
        <f t="shared" si="300"/>
        <v>102.6</v>
      </c>
      <c r="AGO254" s="276">
        <f t="shared" si="300"/>
        <v>102.6</v>
      </c>
      <c r="AGP254" s="276">
        <f t="shared" si="300"/>
        <v>102.6</v>
      </c>
      <c r="AGQ254" s="276">
        <f t="shared" si="300"/>
        <v>102.6</v>
      </c>
      <c r="AGR254" s="276">
        <f t="shared" si="300"/>
        <v>102.6</v>
      </c>
      <c r="AGS254" s="276">
        <f t="shared" si="300"/>
        <v>102.6</v>
      </c>
      <c r="AGT254" s="276">
        <f t="shared" si="300"/>
        <v>102.6</v>
      </c>
      <c r="AGU254" s="276">
        <f t="shared" si="300"/>
        <v>102.6</v>
      </c>
      <c r="AGV254" s="276">
        <f t="shared" si="300"/>
        <v>102.6</v>
      </c>
      <c r="AGW254" s="276">
        <f t="shared" si="300"/>
        <v>102.6</v>
      </c>
      <c r="AGX254" s="276">
        <f t="shared" si="300"/>
        <v>102.6</v>
      </c>
      <c r="AGY254" s="276">
        <f t="shared" si="300"/>
        <v>102.6</v>
      </c>
      <c r="AGZ254" s="276">
        <f t="shared" si="300"/>
        <v>102.6</v>
      </c>
      <c r="AHA254" s="276">
        <f t="shared" si="300"/>
        <v>102.6</v>
      </c>
      <c r="AHB254" s="276">
        <f t="shared" si="300"/>
        <v>102.6</v>
      </c>
      <c r="AHC254" s="276">
        <f t="shared" si="300"/>
        <v>102.6</v>
      </c>
      <c r="AHD254" s="276">
        <f t="shared" si="300"/>
        <v>102.6</v>
      </c>
      <c r="AHE254" s="276">
        <f t="shared" si="300"/>
        <v>102.6</v>
      </c>
      <c r="AHF254" s="276">
        <f t="shared" si="300"/>
        <v>102.6</v>
      </c>
      <c r="AHG254" s="276">
        <f t="shared" si="300"/>
        <v>102.6</v>
      </c>
      <c r="AHH254" s="276">
        <f t="shared" si="300"/>
        <v>102.6</v>
      </c>
      <c r="AHI254" s="276">
        <f t="shared" si="300"/>
        <v>102.6</v>
      </c>
      <c r="AHJ254" s="276">
        <f t="shared" si="300"/>
        <v>102.6</v>
      </c>
      <c r="AHK254" s="276">
        <f t="shared" si="300"/>
        <v>102.6</v>
      </c>
      <c r="AHL254" s="276">
        <f t="shared" si="300"/>
        <v>102.6</v>
      </c>
      <c r="AHM254" s="276">
        <f t="shared" si="300"/>
        <v>102.6</v>
      </c>
      <c r="AHN254" s="276">
        <f t="shared" si="300"/>
        <v>102.6</v>
      </c>
      <c r="AHO254" s="276">
        <f t="shared" si="300"/>
        <v>102.6</v>
      </c>
      <c r="AHP254" s="276">
        <f t="shared" si="300"/>
        <v>102.6</v>
      </c>
      <c r="AHQ254" s="276">
        <f t="shared" si="300"/>
        <v>102.6</v>
      </c>
      <c r="AHR254" s="276">
        <f t="shared" si="300"/>
        <v>102.6</v>
      </c>
      <c r="AHS254" s="276">
        <f t="shared" si="300"/>
        <v>102.6</v>
      </c>
      <c r="AHT254" s="276">
        <f t="shared" si="300"/>
        <v>102.6</v>
      </c>
      <c r="AHU254" s="276">
        <f t="shared" ref="AHU254:AIU254" si="301">AHU272*12*0.95</f>
        <v>102.6</v>
      </c>
      <c r="AHV254" s="276">
        <f t="shared" si="301"/>
        <v>102.6</v>
      </c>
      <c r="AHW254" s="276">
        <f t="shared" si="301"/>
        <v>102.6</v>
      </c>
      <c r="AHX254" s="276">
        <f t="shared" si="301"/>
        <v>102.6</v>
      </c>
      <c r="AHY254" s="276">
        <f t="shared" si="301"/>
        <v>102.6</v>
      </c>
      <c r="AHZ254" s="276">
        <f t="shared" si="301"/>
        <v>102.6</v>
      </c>
      <c r="AIA254" s="276">
        <f t="shared" si="301"/>
        <v>102.6</v>
      </c>
      <c r="AIB254" s="276">
        <f t="shared" si="301"/>
        <v>102.6</v>
      </c>
      <c r="AIC254" s="276">
        <f t="shared" si="301"/>
        <v>102.6</v>
      </c>
      <c r="AID254" s="276">
        <f t="shared" si="301"/>
        <v>102.6</v>
      </c>
      <c r="AIE254" s="276">
        <f t="shared" si="301"/>
        <v>102.6</v>
      </c>
      <c r="AIF254" s="276">
        <f t="shared" si="301"/>
        <v>102.6</v>
      </c>
      <c r="AIG254" s="276">
        <f t="shared" si="301"/>
        <v>102.6</v>
      </c>
      <c r="AIH254" s="276">
        <f t="shared" si="301"/>
        <v>102.6</v>
      </c>
      <c r="AII254" s="276">
        <f t="shared" si="301"/>
        <v>102.6</v>
      </c>
      <c r="AIJ254" s="276">
        <f t="shared" si="301"/>
        <v>102.6</v>
      </c>
      <c r="AIK254" s="276">
        <f t="shared" si="301"/>
        <v>102.6</v>
      </c>
      <c r="AIL254" s="276">
        <f t="shared" si="301"/>
        <v>102.6</v>
      </c>
      <c r="AIM254" s="276">
        <f t="shared" si="301"/>
        <v>102.6</v>
      </c>
      <c r="AIN254" s="276">
        <f t="shared" si="301"/>
        <v>102.6</v>
      </c>
      <c r="AIO254" s="276">
        <f t="shared" si="301"/>
        <v>102.6</v>
      </c>
      <c r="AIP254" s="276">
        <f t="shared" si="301"/>
        <v>102.6</v>
      </c>
      <c r="AIQ254" s="276">
        <f t="shared" si="301"/>
        <v>102.6</v>
      </c>
      <c r="AIR254" s="276">
        <f t="shared" si="301"/>
        <v>102.6</v>
      </c>
      <c r="AIS254" s="276">
        <f t="shared" si="301"/>
        <v>102.6</v>
      </c>
      <c r="AIT254" s="276">
        <f t="shared" si="301"/>
        <v>102.6</v>
      </c>
      <c r="AIU254" s="276">
        <f t="shared" si="301"/>
        <v>102.6</v>
      </c>
      <c r="AIV254" s="276">
        <f t="shared" ref="AIV254:AKA254" si="302">AIV272*12*0.95</f>
        <v>102.6</v>
      </c>
      <c r="AIW254" s="523">
        <f t="shared" si="302"/>
        <v>102.6</v>
      </c>
      <c r="AIX254" s="276">
        <f t="shared" si="302"/>
        <v>102.6</v>
      </c>
      <c r="AIY254" s="276">
        <f t="shared" si="302"/>
        <v>102.6</v>
      </c>
      <c r="AIZ254" s="276">
        <f t="shared" si="302"/>
        <v>102.6</v>
      </c>
      <c r="AJA254" s="276">
        <f t="shared" si="302"/>
        <v>102.6</v>
      </c>
      <c r="AJB254" s="276">
        <f t="shared" si="302"/>
        <v>102.6</v>
      </c>
      <c r="AJC254" s="276">
        <f t="shared" si="302"/>
        <v>102.6</v>
      </c>
      <c r="AJD254" s="276">
        <f t="shared" si="302"/>
        <v>102.6</v>
      </c>
      <c r="AJE254" s="276">
        <f t="shared" si="302"/>
        <v>102.6</v>
      </c>
      <c r="AJF254" s="276">
        <f t="shared" si="302"/>
        <v>102.6</v>
      </c>
      <c r="AJG254" s="276">
        <f t="shared" si="302"/>
        <v>102.6</v>
      </c>
      <c r="AJH254" s="276">
        <f t="shared" si="302"/>
        <v>102.6</v>
      </c>
      <c r="AJI254" s="276">
        <f t="shared" si="302"/>
        <v>102.6</v>
      </c>
      <c r="AJJ254" s="276">
        <f t="shared" si="302"/>
        <v>102.6</v>
      </c>
      <c r="AJK254" s="276">
        <f t="shared" si="302"/>
        <v>102.6</v>
      </c>
      <c r="AJL254" s="276">
        <f t="shared" si="302"/>
        <v>102.6</v>
      </c>
      <c r="AJM254" s="276">
        <f t="shared" si="302"/>
        <v>102.6</v>
      </c>
      <c r="AJN254" s="276">
        <f t="shared" si="302"/>
        <v>102.6</v>
      </c>
      <c r="AJO254" s="276">
        <f t="shared" si="302"/>
        <v>102.6</v>
      </c>
      <c r="AJP254" s="276">
        <f t="shared" si="302"/>
        <v>102.6</v>
      </c>
      <c r="AJQ254" s="276">
        <f t="shared" si="302"/>
        <v>102.6</v>
      </c>
      <c r="AJR254" s="276">
        <f t="shared" si="302"/>
        <v>102.6</v>
      </c>
      <c r="AJS254" s="276">
        <f t="shared" si="302"/>
        <v>102.6</v>
      </c>
      <c r="AJT254" s="276">
        <f t="shared" si="302"/>
        <v>102.6</v>
      </c>
      <c r="AJU254" s="276">
        <f t="shared" si="302"/>
        <v>102.6</v>
      </c>
      <c r="AJV254" s="276">
        <f t="shared" si="302"/>
        <v>102.6</v>
      </c>
      <c r="AJW254" s="276">
        <f t="shared" si="302"/>
        <v>102.6</v>
      </c>
      <c r="AJX254" s="276">
        <f t="shared" si="302"/>
        <v>102.6</v>
      </c>
      <c r="AJY254" s="276">
        <f t="shared" si="302"/>
        <v>102.6</v>
      </c>
      <c r="AJZ254" s="276">
        <f t="shared" si="302"/>
        <v>102.6</v>
      </c>
      <c r="AKA254" s="276">
        <f t="shared" si="302"/>
        <v>102.6</v>
      </c>
      <c r="AKB254" s="276">
        <f t="shared" ref="AKB254:ALG254" si="303">AKB272*12*0.95</f>
        <v>102.6</v>
      </c>
      <c r="AKC254" s="276">
        <f t="shared" si="303"/>
        <v>102.6</v>
      </c>
      <c r="AKD254" s="276">
        <f t="shared" si="303"/>
        <v>102.6</v>
      </c>
      <c r="AKE254" s="276">
        <f t="shared" si="303"/>
        <v>102.6</v>
      </c>
      <c r="AKF254" s="276">
        <f t="shared" si="303"/>
        <v>102.6</v>
      </c>
      <c r="AKG254" s="276">
        <f t="shared" si="303"/>
        <v>102.6</v>
      </c>
      <c r="AKH254" s="276">
        <f t="shared" si="303"/>
        <v>102.6</v>
      </c>
      <c r="AKI254" s="276">
        <f t="shared" si="303"/>
        <v>102.6</v>
      </c>
      <c r="AKJ254" s="276">
        <f t="shared" si="303"/>
        <v>102.6</v>
      </c>
      <c r="AKK254" s="276">
        <f t="shared" si="303"/>
        <v>102.6</v>
      </c>
      <c r="AKL254" s="276">
        <f t="shared" si="303"/>
        <v>102.6</v>
      </c>
      <c r="AKM254" s="276">
        <f t="shared" si="303"/>
        <v>102.6</v>
      </c>
      <c r="AKN254" s="276">
        <f t="shared" si="303"/>
        <v>102.6</v>
      </c>
      <c r="AKO254" s="276">
        <f t="shared" si="303"/>
        <v>102.6</v>
      </c>
      <c r="AKP254" s="276">
        <f t="shared" si="303"/>
        <v>102.6</v>
      </c>
      <c r="AKQ254" s="276">
        <f t="shared" si="303"/>
        <v>102.6</v>
      </c>
      <c r="AKR254" s="276">
        <f t="shared" si="303"/>
        <v>102.6</v>
      </c>
      <c r="AKS254" s="276">
        <f t="shared" si="303"/>
        <v>102.6</v>
      </c>
      <c r="AKT254" s="276">
        <f t="shared" si="303"/>
        <v>102.6</v>
      </c>
      <c r="AKU254" s="276">
        <f t="shared" si="303"/>
        <v>102.6</v>
      </c>
      <c r="AKV254" s="276">
        <f t="shared" si="303"/>
        <v>102.6</v>
      </c>
      <c r="AKW254" s="276">
        <f t="shared" si="303"/>
        <v>102.6</v>
      </c>
      <c r="AKX254" s="276">
        <f t="shared" si="303"/>
        <v>102.6</v>
      </c>
      <c r="AKY254" s="276">
        <f t="shared" si="303"/>
        <v>102.6</v>
      </c>
      <c r="AKZ254" s="276">
        <f t="shared" si="303"/>
        <v>102.6</v>
      </c>
      <c r="ALA254" s="276">
        <f t="shared" si="303"/>
        <v>102.6</v>
      </c>
      <c r="ALB254" s="276">
        <f t="shared" si="303"/>
        <v>102.6</v>
      </c>
      <c r="ALC254" s="276">
        <f t="shared" si="303"/>
        <v>102.6</v>
      </c>
      <c r="ALD254" s="276">
        <f t="shared" si="303"/>
        <v>102.6</v>
      </c>
      <c r="ALE254" s="276">
        <f t="shared" si="303"/>
        <v>102.6</v>
      </c>
      <c r="ALF254" s="276">
        <f t="shared" si="303"/>
        <v>102.6</v>
      </c>
      <c r="ALG254" s="276">
        <f t="shared" si="303"/>
        <v>102.6</v>
      </c>
      <c r="ALH254" s="276">
        <f t="shared" ref="ALH254:AMI254" si="304">ALH272*12*0.95</f>
        <v>102.6</v>
      </c>
      <c r="ALI254" s="276">
        <f t="shared" si="304"/>
        <v>102.6</v>
      </c>
      <c r="ALJ254" s="276">
        <f t="shared" si="304"/>
        <v>102.6</v>
      </c>
      <c r="ALK254" s="276">
        <f t="shared" si="304"/>
        <v>102.6</v>
      </c>
      <c r="ALL254" s="276">
        <f t="shared" si="304"/>
        <v>102.6</v>
      </c>
      <c r="ALM254" s="276">
        <f t="shared" si="304"/>
        <v>102.6</v>
      </c>
      <c r="ALN254" s="276">
        <f t="shared" si="304"/>
        <v>102.6</v>
      </c>
      <c r="ALO254" s="276">
        <f t="shared" si="304"/>
        <v>102.6</v>
      </c>
      <c r="ALP254" s="276">
        <f t="shared" si="304"/>
        <v>102.6</v>
      </c>
      <c r="ALQ254" s="276">
        <f t="shared" si="304"/>
        <v>102.6</v>
      </c>
      <c r="ALR254" s="276">
        <f t="shared" si="304"/>
        <v>102.6</v>
      </c>
      <c r="ALS254" s="276">
        <f t="shared" si="304"/>
        <v>102.6</v>
      </c>
      <c r="ALT254" s="276">
        <f t="shared" si="304"/>
        <v>102.6</v>
      </c>
      <c r="ALU254" s="276">
        <f t="shared" si="304"/>
        <v>102.6</v>
      </c>
      <c r="ALV254" s="276">
        <f t="shared" si="304"/>
        <v>102.6</v>
      </c>
      <c r="ALW254" s="276">
        <f t="shared" si="304"/>
        <v>102.6</v>
      </c>
      <c r="ALX254" s="276">
        <f t="shared" si="304"/>
        <v>102.6</v>
      </c>
      <c r="ALY254" s="276">
        <f t="shared" si="304"/>
        <v>102.6</v>
      </c>
      <c r="ALZ254" s="276">
        <f t="shared" si="304"/>
        <v>102.6</v>
      </c>
      <c r="AMA254" s="276">
        <f t="shared" si="304"/>
        <v>102.6</v>
      </c>
      <c r="AMB254" s="276">
        <f t="shared" si="304"/>
        <v>102.6</v>
      </c>
      <c r="AMC254" s="276">
        <f t="shared" si="304"/>
        <v>102.6</v>
      </c>
      <c r="AMD254" s="276">
        <f t="shared" si="304"/>
        <v>102.6</v>
      </c>
      <c r="AME254" s="276">
        <f t="shared" si="304"/>
        <v>102.6</v>
      </c>
      <c r="AMF254" s="276">
        <f t="shared" si="304"/>
        <v>102.6</v>
      </c>
      <c r="AMG254" s="276">
        <f t="shared" si="304"/>
        <v>102.6</v>
      </c>
      <c r="AMH254" s="276">
        <f t="shared" si="304"/>
        <v>102.6</v>
      </c>
      <c r="AMI254" s="276">
        <f t="shared" si="304"/>
        <v>102.6</v>
      </c>
      <c r="AMJ254" s="276">
        <f t="shared" ref="AMJ254:AOU254" si="305">AMJ272*12*0.95</f>
        <v>102.6</v>
      </c>
      <c r="AMK254" s="276">
        <f t="shared" si="305"/>
        <v>102.6</v>
      </c>
      <c r="AML254" s="276">
        <f t="shared" si="305"/>
        <v>102.6</v>
      </c>
      <c r="AMM254" s="276">
        <f t="shared" si="305"/>
        <v>102.6</v>
      </c>
      <c r="AMN254" s="276">
        <f t="shared" si="305"/>
        <v>102.6</v>
      </c>
      <c r="AMO254" s="276">
        <f t="shared" si="305"/>
        <v>102.6</v>
      </c>
      <c r="AMP254" s="276">
        <f t="shared" si="305"/>
        <v>102.6</v>
      </c>
      <c r="AMQ254" s="276">
        <f t="shared" si="305"/>
        <v>102.6</v>
      </c>
      <c r="AMR254" s="276">
        <f t="shared" si="305"/>
        <v>102.6</v>
      </c>
      <c r="AMS254" s="276">
        <f t="shared" si="305"/>
        <v>102.6</v>
      </c>
      <c r="AMT254" s="276">
        <f t="shared" si="305"/>
        <v>102.6</v>
      </c>
      <c r="AMU254" s="276">
        <f t="shared" si="305"/>
        <v>102.6</v>
      </c>
      <c r="AMV254" s="276">
        <f t="shared" si="305"/>
        <v>102.6</v>
      </c>
      <c r="AMW254" s="276">
        <f t="shared" si="305"/>
        <v>102.6</v>
      </c>
      <c r="AMX254" s="276">
        <f t="shared" si="305"/>
        <v>102.6</v>
      </c>
      <c r="AMY254" s="276">
        <f t="shared" si="305"/>
        <v>102.6</v>
      </c>
      <c r="AMZ254" s="276">
        <f t="shared" si="305"/>
        <v>102.6</v>
      </c>
      <c r="ANA254" s="276">
        <f t="shared" si="305"/>
        <v>102.6</v>
      </c>
      <c r="ANB254" s="276">
        <f t="shared" si="305"/>
        <v>102.6</v>
      </c>
      <c r="ANC254" s="276">
        <f t="shared" si="305"/>
        <v>102.6</v>
      </c>
      <c r="AND254" s="276">
        <f t="shared" si="305"/>
        <v>102.6</v>
      </c>
      <c r="ANE254" s="276">
        <f t="shared" si="305"/>
        <v>102.6</v>
      </c>
      <c r="ANF254" s="276">
        <f t="shared" si="305"/>
        <v>102.6</v>
      </c>
      <c r="ANG254" s="276">
        <f t="shared" si="305"/>
        <v>102.6</v>
      </c>
      <c r="ANH254" s="276">
        <f t="shared" si="305"/>
        <v>102.6</v>
      </c>
      <c r="ANI254" s="276">
        <f t="shared" si="305"/>
        <v>102.6</v>
      </c>
      <c r="ANJ254" s="276">
        <f t="shared" si="305"/>
        <v>102.6</v>
      </c>
      <c r="ANK254" s="276">
        <f t="shared" si="305"/>
        <v>102.6</v>
      </c>
      <c r="ANL254" s="276">
        <f t="shared" si="305"/>
        <v>102.6</v>
      </c>
      <c r="ANM254" s="276">
        <f t="shared" si="305"/>
        <v>102.6</v>
      </c>
      <c r="ANN254" s="276">
        <f t="shared" si="305"/>
        <v>102.6</v>
      </c>
      <c r="ANO254" s="276">
        <f t="shared" si="305"/>
        <v>102.6</v>
      </c>
      <c r="ANP254" s="276">
        <f t="shared" si="305"/>
        <v>102.6</v>
      </c>
      <c r="ANQ254" s="276">
        <f t="shared" si="305"/>
        <v>102.6</v>
      </c>
      <c r="ANR254" s="276">
        <f t="shared" si="305"/>
        <v>102.6</v>
      </c>
      <c r="ANS254" s="276">
        <f t="shared" si="305"/>
        <v>102.6</v>
      </c>
      <c r="ANT254" s="276">
        <f t="shared" si="305"/>
        <v>102.6</v>
      </c>
      <c r="ANU254" s="276">
        <f t="shared" si="305"/>
        <v>102.6</v>
      </c>
      <c r="ANV254" s="276">
        <f t="shared" si="305"/>
        <v>102.6</v>
      </c>
      <c r="ANW254" s="276">
        <f t="shared" si="305"/>
        <v>102.6</v>
      </c>
      <c r="ANX254" s="276">
        <f t="shared" si="305"/>
        <v>102.6</v>
      </c>
      <c r="ANY254" s="276">
        <f t="shared" si="305"/>
        <v>102.6</v>
      </c>
      <c r="ANZ254" s="276">
        <f t="shared" si="305"/>
        <v>102.6</v>
      </c>
      <c r="AOA254" s="276">
        <f t="shared" si="305"/>
        <v>102.6</v>
      </c>
      <c r="AOB254" s="276">
        <f t="shared" si="305"/>
        <v>102.6</v>
      </c>
      <c r="AOC254" s="276">
        <f t="shared" si="305"/>
        <v>102.6</v>
      </c>
      <c r="AOD254" s="276">
        <f t="shared" si="305"/>
        <v>102.6</v>
      </c>
      <c r="AOE254" s="276">
        <f t="shared" si="305"/>
        <v>102.6</v>
      </c>
      <c r="AOF254" s="276">
        <f t="shared" si="305"/>
        <v>102.6</v>
      </c>
      <c r="AOG254" s="276">
        <f t="shared" si="305"/>
        <v>102.6</v>
      </c>
      <c r="AOH254" s="276">
        <f t="shared" si="305"/>
        <v>102.6</v>
      </c>
      <c r="AOI254" s="276">
        <f t="shared" si="305"/>
        <v>102.6</v>
      </c>
      <c r="AOJ254" s="276">
        <f t="shared" si="305"/>
        <v>102.6</v>
      </c>
      <c r="AOK254" s="276">
        <f t="shared" si="305"/>
        <v>102.6</v>
      </c>
      <c r="AOL254" s="276">
        <f t="shared" si="305"/>
        <v>102.6</v>
      </c>
      <c r="AOM254" s="276">
        <f t="shared" si="305"/>
        <v>102.6</v>
      </c>
      <c r="AON254" s="276">
        <f t="shared" si="305"/>
        <v>102.6</v>
      </c>
      <c r="AOO254" s="276">
        <f t="shared" si="305"/>
        <v>102.6</v>
      </c>
      <c r="AOP254" s="276">
        <f t="shared" si="305"/>
        <v>102.6</v>
      </c>
      <c r="AOQ254" s="276">
        <f t="shared" si="305"/>
        <v>102.6</v>
      </c>
      <c r="AOR254" s="276">
        <f t="shared" si="305"/>
        <v>102.6</v>
      </c>
      <c r="AOS254" s="276">
        <f t="shared" si="305"/>
        <v>102.6</v>
      </c>
      <c r="AOT254" s="276">
        <f t="shared" si="305"/>
        <v>102.6</v>
      </c>
      <c r="AOU254" s="276">
        <f t="shared" si="305"/>
        <v>102.6</v>
      </c>
      <c r="AOV254" s="276">
        <f t="shared" ref="AOV254:APW254" si="306">AOV272*12*0.95</f>
        <v>102.6</v>
      </c>
      <c r="AOW254" s="276">
        <f t="shared" si="306"/>
        <v>102.6</v>
      </c>
      <c r="AOX254" s="276">
        <f t="shared" si="306"/>
        <v>102.6</v>
      </c>
      <c r="AOY254" s="276">
        <f t="shared" si="306"/>
        <v>102.6</v>
      </c>
      <c r="AOZ254" s="276">
        <f t="shared" si="306"/>
        <v>102.6</v>
      </c>
      <c r="APA254" s="276">
        <f t="shared" si="306"/>
        <v>102.6</v>
      </c>
      <c r="APB254" s="276">
        <f t="shared" si="306"/>
        <v>102.6</v>
      </c>
      <c r="APC254" s="276">
        <f t="shared" si="306"/>
        <v>102.6</v>
      </c>
      <c r="APD254" s="276">
        <f t="shared" si="306"/>
        <v>102.6</v>
      </c>
      <c r="APE254" s="276">
        <f t="shared" si="306"/>
        <v>102.6</v>
      </c>
      <c r="APF254" s="276">
        <f t="shared" si="306"/>
        <v>102.6</v>
      </c>
      <c r="APG254" s="276">
        <f t="shared" si="306"/>
        <v>102.6</v>
      </c>
      <c r="APH254" s="276">
        <f t="shared" si="306"/>
        <v>102.6</v>
      </c>
      <c r="API254" s="276">
        <f t="shared" si="306"/>
        <v>102.6</v>
      </c>
      <c r="APJ254" s="276">
        <f t="shared" si="306"/>
        <v>102.6</v>
      </c>
      <c r="APK254" s="276">
        <f t="shared" si="306"/>
        <v>102.6</v>
      </c>
      <c r="APL254" s="276">
        <f t="shared" si="306"/>
        <v>102.6</v>
      </c>
      <c r="APM254" s="276">
        <f t="shared" si="306"/>
        <v>102.6</v>
      </c>
      <c r="APN254" s="276">
        <f t="shared" si="306"/>
        <v>102.6</v>
      </c>
      <c r="APO254" s="276">
        <f t="shared" si="306"/>
        <v>102.6</v>
      </c>
      <c r="APP254" s="276">
        <f t="shared" si="306"/>
        <v>102.6</v>
      </c>
      <c r="APQ254" s="276">
        <f t="shared" si="306"/>
        <v>102.6</v>
      </c>
      <c r="APR254" s="276">
        <f t="shared" si="306"/>
        <v>102.6</v>
      </c>
      <c r="APS254" s="276">
        <f t="shared" si="306"/>
        <v>102.6</v>
      </c>
      <c r="APT254" s="276">
        <f t="shared" si="306"/>
        <v>102.6</v>
      </c>
      <c r="APU254" s="276">
        <f t="shared" si="306"/>
        <v>102.6</v>
      </c>
      <c r="APV254" s="276">
        <f t="shared" si="306"/>
        <v>102.6</v>
      </c>
      <c r="APW254" s="276">
        <f t="shared" si="306"/>
        <v>102.6</v>
      </c>
    </row>
    <row r="255" spans="2:1115">
      <c r="D255" s="189"/>
      <c r="E255" s="136" t="s">
        <v>1058</v>
      </c>
      <c r="I255" s="275">
        <f t="shared" ref="I255:S255" si="307">I272*10*0.95</f>
        <v>69.349999999999994</v>
      </c>
      <c r="J255" s="275">
        <f t="shared" si="307"/>
        <v>69.349999999999994</v>
      </c>
      <c r="K255" s="275">
        <f t="shared" si="307"/>
        <v>69.349999999999994</v>
      </c>
      <c r="L255" s="275">
        <f t="shared" si="307"/>
        <v>69.349999999999994</v>
      </c>
      <c r="M255" s="275">
        <f t="shared" si="307"/>
        <v>69.349999999999994</v>
      </c>
      <c r="N255" s="275">
        <f t="shared" si="307"/>
        <v>69.349999999999994</v>
      </c>
      <c r="O255" s="275">
        <f t="shared" si="307"/>
        <v>69.349999999999994</v>
      </c>
      <c r="P255" s="275">
        <f t="shared" si="307"/>
        <v>69.349999999999994</v>
      </c>
      <c r="Q255" s="275">
        <f t="shared" si="307"/>
        <v>69.349999999999994</v>
      </c>
      <c r="R255" s="275">
        <f t="shared" si="307"/>
        <v>69.349999999999994</v>
      </c>
      <c r="S255" s="275">
        <f t="shared" si="307"/>
        <v>69.349999999999994</v>
      </c>
      <c r="T255" s="275">
        <f t="shared" ref="T255:CE255" si="308">T272*10*0.95</f>
        <v>69.349999999999994</v>
      </c>
      <c r="U255" s="275">
        <f t="shared" si="308"/>
        <v>69.349999999999994</v>
      </c>
      <c r="V255" s="275">
        <f t="shared" si="308"/>
        <v>69.349999999999994</v>
      </c>
      <c r="W255" s="275">
        <f t="shared" si="308"/>
        <v>69.349999999999994</v>
      </c>
      <c r="X255" s="275">
        <f t="shared" si="308"/>
        <v>69.349999999999994</v>
      </c>
      <c r="Y255" s="275">
        <f t="shared" si="308"/>
        <v>69.349999999999994</v>
      </c>
      <c r="Z255" s="275">
        <f t="shared" si="308"/>
        <v>69.349999999999994</v>
      </c>
      <c r="AA255" s="275">
        <f t="shared" si="308"/>
        <v>69.349999999999994</v>
      </c>
      <c r="AB255" s="275">
        <f t="shared" si="308"/>
        <v>69.349999999999994</v>
      </c>
      <c r="AC255" s="275">
        <f t="shared" si="308"/>
        <v>69.349999999999994</v>
      </c>
      <c r="AD255" s="275">
        <f t="shared" si="308"/>
        <v>69.349999999999994</v>
      </c>
      <c r="AE255" s="275">
        <f t="shared" si="308"/>
        <v>69.349999999999994</v>
      </c>
      <c r="AF255" s="275">
        <f t="shared" si="308"/>
        <v>69.349999999999994</v>
      </c>
      <c r="AG255" s="275">
        <f t="shared" si="308"/>
        <v>69.349999999999994</v>
      </c>
      <c r="AH255" s="275">
        <f t="shared" si="308"/>
        <v>69.349999999999994</v>
      </c>
      <c r="AI255" s="275">
        <f t="shared" si="308"/>
        <v>69.349999999999994</v>
      </c>
      <c r="AJ255" s="275">
        <f t="shared" si="308"/>
        <v>69.349999999999994</v>
      </c>
      <c r="AK255" s="275">
        <f t="shared" si="308"/>
        <v>69.349999999999994</v>
      </c>
      <c r="AL255" s="275">
        <f t="shared" si="308"/>
        <v>69.349999999999994</v>
      </c>
      <c r="AM255" s="275">
        <f t="shared" si="308"/>
        <v>69.349999999999994</v>
      </c>
      <c r="AN255" s="275">
        <f t="shared" si="308"/>
        <v>63.65</v>
      </c>
      <c r="AO255" s="275">
        <f t="shared" si="308"/>
        <v>63.65</v>
      </c>
      <c r="AP255" s="275">
        <f t="shared" si="308"/>
        <v>63.65</v>
      </c>
      <c r="AQ255" s="275">
        <f t="shared" si="308"/>
        <v>63.65</v>
      </c>
      <c r="AR255" s="275">
        <f t="shared" si="308"/>
        <v>63.65</v>
      </c>
      <c r="AS255" s="275">
        <f t="shared" si="308"/>
        <v>63.65</v>
      </c>
      <c r="AT255" s="275">
        <f t="shared" si="308"/>
        <v>63.65</v>
      </c>
      <c r="AU255" s="275">
        <f t="shared" si="308"/>
        <v>63.65</v>
      </c>
      <c r="AV255" s="275">
        <f t="shared" si="308"/>
        <v>63.65</v>
      </c>
      <c r="AW255" s="275">
        <f t="shared" si="308"/>
        <v>63.65</v>
      </c>
      <c r="AX255" s="275">
        <f t="shared" si="308"/>
        <v>63.65</v>
      </c>
      <c r="AY255" s="275">
        <f t="shared" si="308"/>
        <v>63.65</v>
      </c>
      <c r="AZ255" s="275">
        <f t="shared" si="308"/>
        <v>63.65</v>
      </c>
      <c r="BA255" s="275">
        <f t="shared" si="308"/>
        <v>63.65</v>
      </c>
      <c r="BB255" s="275">
        <f t="shared" si="308"/>
        <v>63.65</v>
      </c>
      <c r="BC255" s="275">
        <f t="shared" si="308"/>
        <v>63.65</v>
      </c>
      <c r="BD255" s="275">
        <f t="shared" si="308"/>
        <v>63.65</v>
      </c>
      <c r="BE255" s="275">
        <f t="shared" si="308"/>
        <v>63.65</v>
      </c>
      <c r="BF255" s="275">
        <f t="shared" si="308"/>
        <v>63.65</v>
      </c>
      <c r="BG255" s="275">
        <f t="shared" si="308"/>
        <v>63.65</v>
      </c>
      <c r="BH255" s="275">
        <f t="shared" si="308"/>
        <v>63.65</v>
      </c>
      <c r="BI255" s="275">
        <f t="shared" si="308"/>
        <v>63.65</v>
      </c>
      <c r="BJ255" s="275">
        <f t="shared" si="308"/>
        <v>63.65</v>
      </c>
      <c r="BK255" s="275">
        <f t="shared" si="308"/>
        <v>63.65</v>
      </c>
      <c r="BL255" s="275">
        <f t="shared" si="308"/>
        <v>63.65</v>
      </c>
      <c r="BM255" s="275">
        <f t="shared" si="308"/>
        <v>63.65</v>
      </c>
      <c r="BN255" s="275">
        <f t="shared" si="308"/>
        <v>63.65</v>
      </c>
      <c r="BO255" s="275">
        <f t="shared" si="308"/>
        <v>63.65</v>
      </c>
      <c r="BP255" s="275">
        <f t="shared" si="308"/>
        <v>63.65</v>
      </c>
      <c r="BQ255" s="275">
        <f t="shared" si="308"/>
        <v>63.65</v>
      </c>
      <c r="BR255" s="275">
        <f t="shared" si="308"/>
        <v>63.65</v>
      </c>
      <c r="BS255" s="275">
        <f t="shared" si="308"/>
        <v>57</v>
      </c>
      <c r="BT255" s="275">
        <f t="shared" si="308"/>
        <v>57</v>
      </c>
      <c r="BU255" s="275">
        <f t="shared" si="308"/>
        <v>57</v>
      </c>
      <c r="BV255" s="275">
        <f t="shared" si="308"/>
        <v>57</v>
      </c>
      <c r="BW255" s="275">
        <f t="shared" si="308"/>
        <v>57</v>
      </c>
      <c r="BX255" s="275">
        <f t="shared" si="308"/>
        <v>57</v>
      </c>
      <c r="BY255" s="275">
        <f t="shared" si="308"/>
        <v>57</v>
      </c>
      <c r="BZ255" s="275">
        <f t="shared" si="308"/>
        <v>57</v>
      </c>
      <c r="CA255" s="275">
        <f t="shared" si="308"/>
        <v>57</v>
      </c>
      <c r="CB255" s="275">
        <f t="shared" si="308"/>
        <v>57</v>
      </c>
      <c r="CC255" s="275">
        <f t="shared" si="308"/>
        <v>57</v>
      </c>
      <c r="CD255" s="275">
        <f t="shared" si="308"/>
        <v>57</v>
      </c>
      <c r="CE255" s="275">
        <f t="shared" si="308"/>
        <v>66.5</v>
      </c>
      <c r="CF255" s="275">
        <f t="shared" ref="CF255:DF255" si="309">CF272*10*0.95</f>
        <v>66.5</v>
      </c>
      <c r="CG255" s="275">
        <f t="shared" si="309"/>
        <v>66.5</v>
      </c>
      <c r="CH255" s="275">
        <f t="shared" si="309"/>
        <v>66.5</v>
      </c>
      <c r="CI255" s="275">
        <f t="shared" si="309"/>
        <v>66.5</v>
      </c>
      <c r="CJ255" s="275">
        <f t="shared" si="309"/>
        <v>66.5</v>
      </c>
      <c r="CK255" s="275">
        <f t="shared" si="309"/>
        <v>66.5</v>
      </c>
      <c r="CL255" s="275">
        <f t="shared" si="309"/>
        <v>77.899999999999991</v>
      </c>
      <c r="CM255" s="275">
        <f t="shared" si="309"/>
        <v>77.899999999999991</v>
      </c>
      <c r="CN255" s="275">
        <f t="shared" si="309"/>
        <v>77.899999999999991</v>
      </c>
      <c r="CO255" s="275">
        <f t="shared" si="309"/>
        <v>77.899999999999991</v>
      </c>
      <c r="CP255" s="275">
        <f t="shared" si="309"/>
        <v>77.899999999999991</v>
      </c>
      <c r="CQ255" s="275">
        <f t="shared" si="309"/>
        <v>77.899999999999991</v>
      </c>
      <c r="CR255" s="275">
        <f t="shared" si="309"/>
        <v>77.899999999999991</v>
      </c>
      <c r="CS255" s="275">
        <f t="shared" si="309"/>
        <v>77.899999999999991</v>
      </c>
      <c r="CT255" s="275">
        <f t="shared" si="309"/>
        <v>77.899999999999991</v>
      </c>
      <c r="CU255" s="275">
        <f t="shared" si="309"/>
        <v>77.899999999999991</v>
      </c>
      <c r="CV255" s="275">
        <f t="shared" si="309"/>
        <v>85.5</v>
      </c>
      <c r="CW255" s="275">
        <f t="shared" si="309"/>
        <v>85.5</v>
      </c>
      <c r="CX255" s="275">
        <f t="shared" si="309"/>
        <v>85.5</v>
      </c>
      <c r="CY255" s="275">
        <f t="shared" si="309"/>
        <v>85.5</v>
      </c>
      <c r="CZ255" s="275">
        <f t="shared" si="309"/>
        <v>85.5</v>
      </c>
      <c r="DA255" s="275">
        <f t="shared" si="309"/>
        <v>85.5</v>
      </c>
      <c r="DB255" s="275">
        <f t="shared" si="309"/>
        <v>85.5</v>
      </c>
      <c r="DC255" s="275">
        <f t="shared" si="309"/>
        <v>85.5</v>
      </c>
      <c r="DD255" s="275">
        <f t="shared" si="309"/>
        <v>85.5</v>
      </c>
      <c r="DE255" s="275">
        <f t="shared" si="309"/>
        <v>85.5</v>
      </c>
      <c r="DF255" s="275">
        <f t="shared" si="309"/>
        <v>85.5</v>
      </c>
      <c r="DG255" s="275">
        <f t="shared" ref="DG255:FR255" si="310">DG272*10*0.95</f>
        <v>85.5</v>
      </c>
      <c r="DH255" s="275">
        <f t="shared" si="310"/>
        <v>85.5</v>
      </c>
      <c r="DI255" s="275">
        <f t="shared" si="310"/>
        <v>85.5</v>
      </c>
      <c r="DJ255" s="275">
        <f t="shared" si="310"/>
        <v>85.5</v>
      </c>
      <c r="DK255" s="275">
        <f t="shared" si="310"/>
        <v>85.5</v>
      </c>
      <c r="DL255" s="275">
        <f t="shared" si="310"/>
        <v>85.5</v>
      </c>
      <c r="DM255" s="275">
        <f t="shared" si="310"/>
        <v>85.5</v>
      </c>
      <c r="DN255" s="275">
        <f t="shared" si="310"/>
        <v>66.5</v>
      </c>
      <c r="DO255" s="275">
        <f t="shared" si="310"/>
        <v>66.5</v>
      </c>
      <c r="DP255" s="275">
        <f t="shared" si="310"/>
        <v>66.5</v>
      </c>
      <c r="DQ255" s="275">
        <f t="shared" si="310"/>
        <v>66.5</v>
      </c>
      <c r="DR255" s="275">
        <f t="shared" si="310"/>
        <v>66.5</v>
      </c>
      <c r="DS255" s="275">
        <f t="shared" si="310"/>
        <v>66.5</v>
      </c>
      <c r="DT255" s="275">
        <f t="shared" si="310"/>
        <v>66.5</v>
      </c>
      <c r="DU255" s="275">
        <f t="shared" si="310"/>
        <v>66.5</v>
      </c>
      <c r="DV255" s="275">
        <f t="shared" si="310"/>
        <v>66.5</v>
      </c>
      <c r="DW255" s="275">
        <f t="shared" si="310"/>
        <v>66.5</v>
      </c>
      <c r="DX255" s="275">
        <f t="shared" si="310"/>
        <v>66.5</v>
      </c>
      <c r="DY255" s="275">
        <f t="shared" si="310"/>
        <v>66.5</v>
      </c>
      <c r="DZ255" s="275">
        <f t="shared" si="310"/>
        <v>66.5</v>
      </c>
      <c r="EA255" s="275">
        <f t="shared" si="310"/>
        <v>66.5</v>
      </c>
      <c r="EB255" s="275">
        <f t="shared" si="310"/>
        <v>66.5</v>
      </c>
      <c r="EC255" s="275">
        <f t="shared" si="310"/>
        <v>66.5</v>
      </c>
      <c r="ED255" s="275">
        <f t="shared" si="310"/>
        <v>66.5</v>
      </c>
      <c r="EE255" s="275">
        <f t="shared" si="310"/>
        <v>66.5</v>
      </c>
      <c r="EF255" s="275">
        <f t="shared" si="310"/>
        <v>66.5</v>
      </c>
      <c r="EG255" s="275">
        <f t="shared" si="310"/>
        <v>66.5</v>
      </c>
      <c r="EH255" s="275">
        <f t="shared" si="310"/>
        <v>66.5</v>
      </c>
      <c r="EI255" s="275">
        <f t="shared" si="310"/>
        <v>66.5</v>
      </c>
      <c r="EJ255" s="275">
        <f t="shared" si="310"/>
        <v>66.5</v>
      </c>
      <c r="EK255" s="275">
        <f t="shared" si="310"/>
        <v>66.5</v>
      </c>
      <c r="EL255" s="275">
        <f t="shared" si="310"/>
        <v>66.5</v>
      </c>
      <c r="EM255" s="275">
        <f t="shared" si="310"/>
        <v>66.5</v>
      </c>
      <c r="EN255" s="275">
        <f t="shared" si="310"/>
        <v>66.5</v>
      </c>
      <c r="EO255" s="275">
        <f t="shared" si="310"/>
        <v>66.5</v>
      </c>
      <c r="EP255" s="275">
        <f t="shared" si="310"/>
        <v>66.5</v>
      </c>
      <c r="EQ255" s="275">
        <f t="shared" si="310"/>
        <v>66.5</v>
      </c>
      <c r="ER255" s="275">
        <f t="shared" si="310"/>
        <v>66.5</v>
      </c>
      <c r="ES255" s="275">
        <f t="shared" si="310"/>
        <v>66.5</v>
      </c>
      <c r="ET255" s="275">
        <f t="shared" si="310"/>
        <v>66.5</v>
      </c>
      <c r="EU255" s="275">
        <f t="shared" si="310"/>
        <v>66.5</v>
      </c>
      <c r="EV255" s="275">
        <f t="shared" si="310"/>
        <v>66.5</v>
      </c>
      <c r="EW255" s="275">
        <f t="shared" si="310"/>
        <v>66.5</v>
      </c>
      <c r="EX255" s="275">
        <f t="shared" si="310"/>
        <v>66.5</v>
      </c>
      <c r="EY255" s="275">
        <f t="shared" si="310"/>
        <v>66.5</v>
      </c>
      <c r="EZ255" s="275">
        <f t="shared" si="310"/>
        <v>66.5</v>
      </c>
      <c r="FA255" s="275">
        <f t="shared" si="310"/>
        <v>66.5</v>
      </c>
      <c r="FB255" s="275">
        <f t="shared" si="310"/>
        <v>66.5</v>
      </c>
      <c r="FC255" s="275">
        <f t="shared" si="310"/>
        <v>66.5</v>
      </c>
      <c r="FD255" s="275">
        <f t="shared" si="310"/>
        <v>85.5</v>
      </c>
      <c r="FE255" s="275">
        <f t="shared" si="310"/>
        <v>85.5</v>
      </c>
      <c r="FF255" s="275">
        <f t="shared" si="310"/>
        <v>85.5</v>
      </c>
      <c r="FG255" s="275">
        <f t="shared" si="310"/>
        <v>85.5</v>
      </c>
      <c r="FH255" s="275">
        <f t="shared" si="310"/>
        <v>85.5</v>
      </c>
      <c r="FI255" s="275">
        <f t="shared" si="310"/>
        <v>85.5</v>
      </c>
      <c r="FJ255" s="275">
        <f t="shared" si="310"/>
        <v>85.5</v>
      </c>
      <c r="FK255" s="275">
        <f t="shared" si="310"/>
        <v>85.5</v>
      </c>
      <c r="FL255" s="275">
        <f t="shared" si="310"/>
        <v>85.5</v>
      </c>
      <c r="FM255" s="275">
        <f t="shared" si="310"/>
        <v>85.5</v>
      </c>
      <c r="FN255" s="275">
        <f t="shared" si="310"/>
        <v>85.5</v>
      </c>
      <c r="FO255" s="275">
        <f t="shared" si="310"/>
        <v>85.5</v>
      </c>
      <c r="FP255" s="275">
        <f t="shared" si="310"/>
        <v>85.5</v>
      </c>
      <c r="FQ255" s="275">
        <f t="shared" si="310"/>
        <v>85.5</v>
      </c>
      <c r="FR255" s="275">
        <f t="shared" si="310"/>
        <v>85.5</v>
      </c>
      <c r="FS255" s="275">
        <f t="shared" ref="FS255:GS255" si="311">FS272*10*0.95</f>
        <v>85.5</v>
      </c>
      <c r="FT255" s="275">
        <f t="shared" si="311"/>
        <v>85.5</v>
      </c>
      <c r="FU255" s="275">
        <f t="shared" si="311"/>
        <v>85.5</v>
      </c>
      <c r="FV255" s="275">
        <f t="shared" si="311"/>
        <v>85.5</v>
      </c>
      <c r="FW255" s="275">
        <f t="shared" si="311"/>
        <v>85.5</v>
      </c>
      <c r="FX255" s="275">
        <f t="shared" si="311"/>
        <v>85.5</v>
      </c>
      <c r="FY255" s="275">
        <f t="shared" si="311"/>
        <v>85.5</v>
      </c>
      <c r="FZ255" s="275">
        <f t="shared" si="311"/>
        <v>85.5</v>
      </c>
      <c r="GA255" s="275">
        <f t="shared" si="311"/>
        <v>85.5</v>
      </c>
      <c r="GB255" s="275">
        <f t="shared" si="311"/>
        <v>85.5</v>
      </c>
      <c r="GC255" s="275">
        <f t="shared" si="311"/>
        <v>85.5</v>
      </c>
      <c r="GD255" s="275">
        <f t="shared" si="311"/>
        <v>85.5</v>
      </c>
      <c r="GE255" s="275">
        <f t="shared" si="311"/>
        <v>85.5</v>
      </c>
      <c r="GF255" s="275">
        <f t="shared" si="311"/>
        <v>85.5</v>
      </c>
      <c r="GG255" s="275">
        <f t="shared" si="311"/>
        <v>85.5</v>
      </c>
      <c r="GH255" s="275">
        <f t="shared" si="311"/>
        <v>85.5</v>
      </c>
      <c r="GI255" s="275">
        <f t="shared" si="311"/>
        <v>85.5</v>
      </c>
      <c r="GJ255" s="275">
        <f t="shared" si="311"/>
        <v>85.5</v>
      </c>
      <c r="GK255" s="275">
        <f t="shared" si="311"/>
        <v>85.5</v>
      </c>
      <c r="GL255" s="275">
        <f t="shared" si="311"/>
        <v>85.5</v>
      </c>
      <c r="GM255" s="275">
        <f t="shared" si="311"/>
        <v>85.5</v>
      </c>
      <c r="GN255" s="275">
        <f t="shared" si="311"/>
        <v>85.5</v>
      </c>
      <c r="GO255" s="275">
        <f t="shared" si="311"/>
        <v>85.5</v>
      </c>
      <c r="GP255" s="275">
        <f t="shared" si="311"/>
        <v>85.5</v>
      </c>
      <c r="GQ255" s="275">
        <f t="shared" si="311"/>
        <v>85.5</v>
      </c>
      <c r="GR255" s="275">
        <f t="shared" si="311"/>
        <v>85.5</v>
      </c>
      <c r="GS255" s="275">
        <f t="shared" si="311"/>
        <v>85.5</v>
      </c>
      <c r="GT255" s="275">
        <f t="shared" ref="GT255:JE255" si="312">GT272*10*0.95</f>
        <v>85.5</v>
      </c>
      <c r="GU255" s="275">
        <f t="shared" si="312"/>
        <v>85.5</v>
      </c>
      <c r="GV255" s="275">
        <f t="shared" si="312"/>
        <v>85.5</v>
      </c>
      <c r="GW255" s="275">
        <f t="shared" si="312"/>
        <v>85.5</v>
      </c>
      <c r="GX255" s="275">
        <f t="shared" si="312"/>
        <v>85.5</v>
      </c>
      <c r="GY255" s="275">
        <f t="shared" si="312"/>
        <v>85.5</v>
      </c>
      <c r="GZ255" s="275">
        <f t="shared" si="312"/>
        <v>85.5</v>
      </c>
      <c r="HA255" s="275">
        <f t="shared" si="312"/>
        <v>76</v>
      </c>
      <c r="HB255" s="275">
        <f t="shared" si="312"/>
        <v>76</v>
      </c>
      <c r="HC255" s="275">
        <f t="shared" si="312"/>
        <v>76</v>
      </c>
      <c r="HD255" s="275">
        <f t="shared" si="312"/>
        <v>76</v>
      </c>
      <c r="HE255" s="275">
        <f t="shared" si="312"/>
        <v>76</v>
      </c>
      <c r="HF255" s="275">
        <f t="shared" si="312"/>
        <v>76</v>
      </c>
      <c r="HG255" s="275">
        <f t="shared" si="312"/>
        <v>76</v>
      </c>
      <c r="HH255" s="275">
        <f t="shared" si="312"/>
        <v>76</v>
      </c>
      <c r="HI255" s="275">
        <f t="shared" si="312"/>
        <v>85.5</v>
      </c>
      <c r="HJ255" s="275">
        <f t="shared" si="312"/>
        <v>85.5</v>
      </c>
      <c r="HK255" s="275">
        <f t="shared" si="312"/>
        <v>85.5</v>
      </c>
      <c r="HL255" s="275">
        <f t="shared" si="312"/>
        <v>85.5</v>
      </c>
      <c r="HM255" s="275">
        <f t="shared" si="312"/>
        <v>85.5</v>
      </c>
      <c r="HN255" s="275">
        <f t="shared" si="312"/>
        <v>85.5</v>
      </c>
      <c r="HO255" s="275">
        <f t="shared" si="312"/>
        <v>85.5</v>
      </c>
      <c r="HP255" s="275">
        <f t="shared" si="312"/>
        <v>85.5</v>
      </c>
      <c r="HQ255" s="275">
        <f t="shared" si="312"/>
        <v>85.5</v>
      </c>
      <c r="HR255" s="275">
        <f t="shared" si="312"/>
        <v>85.5</v>
      </c>
      <c r="HS255" s="275">
        <f t="shared" si="312"/>
        <v>85.5</v>
      </c>
      <c r="HT255" s="275">
        <f t="shared" si="312"/>
        <v>85.5</v>
      </c>
      <c r="HU255" s="275">
        <f t="shared" si="312"/>
        <v>85.5</v>
      </c>
      <c r="HV255" s="275">
        <f t="shared" si="312"/>
        <v>85.5</v>
      </c>
      <c r="HW255" s="275">
        <f t="shared" si="312"/>
        <v>85.5</v>
      </c>
      <c r="HX255" s="275">
        <f t="shared" si="312"/>
        <v>85.5</v>
      </c>
      <c r="HY255" s="275">
        <f t="shared" si="312"/>
        <v>85.5</v>
      </c>
      <c r="HZ255" s="275">
        <f t="shared" si="312"/>
        <v>85.5</v>
      </c>
      <c r="IA255" s="275">
        <f t="shared" si="312"/>
        <v>85.5</v>
      </c>
      <c r="IB255" s="275">
        <f t="shared" si="312"/>
        <v>85.5</v>
      </c>
      <c r="IC255" s="275">
        <f t="shared" si="312"/>
        <v>85.5</v>
      </c>
      <c r="ID255" s="275">
        <f t="shared" si="312"/>
        <v>85.5</v>
      </c>
      <c r="IE255" s="275">
        <f t="shared" si="312"/>
        <v>85.5</v>
      </c>
      <c r="IF255" s="275">
        <f t="shared" si="312"/>
        <v>85.5</v>
      </c>
      <c r="IG255" s="275">
        <f t="shared" si="312"/>
        <v>85.5</v>
      </c>
      <c r="IH255" s="275">
        <f t="shared" si="312"/>
        <v>85.5</v>
      </c>
      <c r="II255" s="275">
        <f t="shared" si="312"/>
        <v>85.5</v>
      </c>
      <c r="IJ255" s="275">
        <f t="shared" si="312"/>
        <v>85.5</v>
      </c>
      <c r="IK255" s="275">
        <f t="shared" si="312"/>
        <v>85.5</v>
      </c>
      <c r="IL255" s="275">
        <f t="shared" si="312"/>
        <v>85.5</v>
      </c>
      <c r="IM255" s="275">
        <f t="shared" si="312"/>
        <v>85.5</v>
      </c>
      <c r="IN255" s="275">
        <f t="shared" si="312"/>
        <v>85.5</v>
      </c>
      <c r="IO255" s="275">
        <f t="shared" si="312"/>
        <v>85.5</v>
      </c>
      <c r="IP255" s="275">
        <f t="shared" si="312"/>
        <v>85.5</v>
      </c>
      <c r="IQ255" s="275">
        <f t="shared" si="312"/>
        <v>85.5</v>
      </c>
      <c r="IR255" s="275">
        <f t="shared" si="312"/>
        <v>85.5</v>
      </c>
      <c r="IS255" s="275">
        <f t="shared" si="312"/>
        <v>85.5</v>
      </c>
      <c r="IT255" s="275">
        <f t="shared" si="312"/>
        <v>85.5</v>
      </c>
      <c r="IU255" s="275">
        <f t="shared" si="312"/>
        <v>85.5</v>
      </c>
      <c r="IV255" s="275">
        <f t="shared" si="312"/>
        <v>85.5</v>
      </c>
      <c r="IW255" s="275">
        <f t="shared" si="312"/>
        <v>85.5</v>
      </c>
      <c r="IX255" s="275">
        <f t="shared" si="312"/>
        <v>85.5</v>
      </c>
      <c r="IY255" s="275">
        <f t="shared" si="312"/>
        <v>85.5</v>
      </c>
      <c r="IZ255" s="275">
        <f t="shared" si="312"/>
        <v>85.5</v>
      </c>
      <c r="JA255" s="275">
        <f t="shared" si="312"/>
        <v>85.5</v>
      </c>
      <c r="JB255" s="275">
        <f t="shared" si="312"/>
        <v>85.5</v>
      </c>
      <c r="JC255" s="275">
        <f t="shared" si="312"/>
        <v>85.5</v>
      </c>
      <c r="JD255" s="275">
        <f t="shared" si="312"/>
        <v>85.5</v>
      </c>
      <c r="JE255" s="275">
        <f t="shared" si="312"/>
        <v>85.5</v>
      </c>
      <c r="JF255" s="275">
        <f t="shared" ref="JF255:KG255" si="313">JF272*10*0.95</f>
        <v>85.5</v>
      </c>
      <c r="JG255" s="275">
        <f t="shared" si="313"/>
        <v>85.5</v>
      </c>
      <c r="JH255" s="275">
        <f t="shared" si="313"/>
        <v>85.5</v>
      </c>
      <c r="JI255" s="275">
        <f t="shared" si="313"/>
        <v>85.5</v>
      </c>
      <c r="JJ255" s="275">
        <f t="shared" si="313"/>
        <v>85.5</v>
      </c>
      <c r="JK255" s="275">
        <f t="shared" si="313"/>
        <v>85.5</v>
      </c>
      <c r="JL255" s="275">
        <f t="shared" si="313"/>
        <v>85.5</v>
      </c>
      <c r="JM255" s="275">
        <f t="shared" si="313"/>
        <v>85.5</v>
      </c>
      <c r="JN255" s="275">
        <f t="shared" si="313"/>
        <v>85.5</v>
      </c>
      <c r="JO255" s="275">
        <f t="shared" si="313"/>
        <v>85.5</v>
      </c>
      <c r="JP255" s="275">
        <f t="shared" si="313"/>
        <v>85.5</v>
      </c>
      <c r="JQ255" s="275">
        <f t="shared" si="313"/>
        <v>85.5</v>
      </c>
      <c r="JR255" s="275">
        <f t="shared" si="313"/>
        <v>85.5</v>
      </c>
      <c r="JS255" s="275">
        <f t="shared" si="313"/>
        <v>85.5</v>
      </c>
      <c r="JT255" s="275">
        <f t="shared" si="313"/>
        <v>85.5</v>
      </c>
      <c r="JU255" s="275">
        <f t="shared" si="313"/>
        <v>85.5</v>
      </c>
      <c r="JV255" s="275">
        <f t="shared" si="313"/>
        <v>85.5</v>
      </c>
      <c r="JW255" s="275">
        <f t="shared" si="313"/>
        <v>85.5</v>
      </c>
      <c r="JX255" s="275">
        <f t="shared" si="313"/>
        <v>85.5</v>
      </c>
      <c r="JY255" s="275">
        <f t="shared" si="313"/>
        <v>85.5</v>
      </c>
      <c r="JZ255" s="275">
        <f t="shared" si="313"/>
        <v>85.5</v>
      </c>
      <c r="KA255" s="275">
        <f t="shared" si="313"/>
        <v>85.5</v>
      </c>
      <c r="KB255" s="275">
        <f t="shared" si="313"/>
        <v>85.5</v>
      </c>
      <c r="KC255" s="275">
        <f t="shared" si="313"/>
        <v>85.5</v>
      </c>
      <c r="KD255" s="275">
        <f t="shared" si="313"/>
        <v>85.5</v>
      </c>
      <c r="KE255" s="275">
        <f t="shared" si="313"/>
        <v>85.5</v>
      </c>
      <c r="KF255" s="275">
        <f t="shared" si="313"/>
        <v>85.5</v>
      </c>
      <c r="KG255" s="275">
        <f t="shared" si="313"/>
        <v>85.5</v>
      </c>
      <c r="KH255" s="275">
        <f t="shared" ref="KH255:LL255" si="314">KH272*10*0.95</f>
        <v>85.5</v>
      </c>
      <c r="KI255" s="275">
        <f t="shared" si="314"/>
        <v>85.5</v>
      </c>
      <c r="KJ255" s="275">
        <f t="shared" si="314"/>
        <v>85.5</v>
      </c>
      <c r="KK255" s="275">
        <f t="shared" si="314"/>
        <v>85.5</v>
      </c>
      <c r="KL255" s="275">
        <f t="shared" si="314"/>
        <v>85.5</v>
      </c>
      <c r="KM255" s="275">
        <f t="shared" si="314"/>
        <v>85.5</v>
      </c>
      <c r="KN255" s="275">
        <f t="shared" si="314"/>
        <v>85.5</v>
      </c>
      <c r="KO255" s="275">
        <f t="shared" si="314"/>
        <v>85.5</v>
      </c>
      <c r="KP255" s="275">
        <f t="shared" si="314"/>
        <v>85.5</v>
      </c>
      <c r="KQ255" s="275">
        <f t="shared" si="314"/>
        <v>85.5</v>
      </c>
      <c r="KR255" s="275">
        <f t="shared" si="314"/>
        <v>85.5</v>
      </c>
      <c r="KS255" s="275">
        <f t="shared" si="314"/>
        <v>85.5</v>
      </c>
      <c r="KT255" s="275">
        <f t="shared" si="314"/>
        <v>85.5</v>
      </c>
      <c r="KU255" s="275">
        <f t="shared" si="314"/>
        <v>85.5</v>
      </c>
      <c r="KV255" s="275">
        <f t="shared" si="314"/>
        <v>85.5</v>
      </c>
      <c r="KW255" s="275">
        <f t="shared" si="314"/>
        <v>85.5</v>
      </c>
      <c r="KX255" s="275">
        <f t="shared" si="314"/>
        <v>85.5</v>
      </c>
      <c r="KY255" s="275">
        <f t="shared" si="314"/>
        <v>85.5</v>
      </c>
      <c r="KZ255" s="275">
        <f t="shared" si="314"/>
        <v>85.5</v>
      </c>
      <c r="LA255" s="275">
        <f t="shared" si="314"/>
        <v>85.5</v>
      </c>
      <c r="LB255" s="275">
        <f t="shared" si="314"/>
        <v>85.5</v>
      </c>
      <c r="LC255" s="275">
        <f t="shared" si="314"/>
        <v>85.5</v>
      </c>
      <c r="LD255" s="275">
        <f t="shared" si="314"/>
        <v>85.5</v>
      </c>
      <c r="LE255" s="275">
        <f t="shared" si="314"/>
        <v>85.5</v>
      </c>
      <c r="LF255" s="275">
        <f t="shared" si="314"/>
        <v>85.5</v>
      </c>
      <c r="LG255" s="275">
        <f t="shared" si="314"/>
        <v>85.5</v>
      </c>
      <c r="LH255" s="275">
        <f t="shared" si="314"/>
        <v>85.5</v>
      </c>
      <c r="LI255" s="275">
        <f t="shared" si="314"/>
        <v>85.5</v>
      </c>
      <c r="LJ255" s="275">
        <f t="shared" si="314"/>
        <v>85.5</v>
      </c>
      <c r="LK255" s="275">
        <f t="shared" si="314"/>
        <v>85.5</v>
      </c>
      <c r="LL255" s="275">
        <f t="shared" si="314"/>
        <v>85.5</v>
      </c>
      <c r="LM255" s="275">
        <f t="shared" ref="LM255:NU255" si="315">LM272*10*0.95</f>
        <v>85.5</v>
      </c>
      <c r="LN255" s="275">
        <f t="shared" si="315"/>
        <v>85.5</v>
      </c>
      <c r="LO255" s="275">
        <f t="shared" si="315"/>
        <v>85.5</v>
      </c>
      <c r="LP255" s="275">
        <f t="shared" si="315"/>
        <v>85.5</v>
      </c>
      <c r="LQ255" s="275">
        <f t="shared" si="315"/>
        <v>85.5</v>
      </c>
      <c r="LR255" s="275">
        <f t="shared" si="315"/>
        <v>85.5</v>
      </c>
      <c r="LS255" s="275">
        <f t="shared" si="315"/>
        <v>85.5</v>
      </c>
      <c r="LT255" s="275">
        <f t="shared" si="315"/>
        <v>85.5</v>
      </c>
      <c r="LU255" s="275">
        <f t="shared" si="315"/>
        <v>85.5</v>
      </c>
      <c r="LV255" s="275">
        <f t="shared" si="315"/>
        <v>85.5</v>
      </c>
      <c r="LW255" s="275">
        <f t="shared" si="315"/>
        <v>85.5</v>
      </c>
      <c r="LX255" s="275">
        <f t="shared" si="315"/>
        <v>85.5</v>
      </c>
      <c r="LY255" s="275">
        <f t="shared" si="315"/>
        <v>85.5</v>
      </c>
      <c r="LZ255" s="275">
        <f t="shared" si="315"/>
        <v>85.5</v>
      </c>
      <c r="MA255" s="275">
        <f t="shared" si="315"/>
        <v>85.5</v>
      </c>
      <c r="MB255" s="275">
        <f t="shared" si="315"/>
        <v>85.5</v>
      </c>
      <c r="MC255" s="275">
        <f t="shared" si="315"/>
        <v>85.5</v>
      </c>
      <c r="MD255" s="275">
        <f t="shared" si="315"/>
        <v>85.5</v>
      </c>
      <c r="ME255" s="275">
        <f t="shared" si="315"/>
        <v>85.5</v>
      </c>
      <c r="MF255" s="275">
        <f t="shared" si="315"/>
        <v>85.5</v>
      </c>
      <c r="MG255" s="275">
        <f t="shared" si="315"/>
        <v>85.5</v>
      </c>
      <c r="MH255" s="275">
        <f t="shared" si="315"/>
        <v>85.5</v>
      </c>
      <c r="MI255" s="275">
        <f t="shared" si="315"/>
        <v>85.5</v>
      </c>
      <c r="MJ255" s="275">
        <f t="shared" si="315"/>
        <v>85.5</v>
      </c>
      <c r="MK255" s="275">
        <f t="shared" si="315"/>
        <v>85.5</v>
      </c>
      <c r="ML255" s="275">
        <f t="shared" si="315"/>
        <v>85.5</v>
      </c>
      <c r="MM255" s="275">
        <f t="shared" si="315"/>
        <v>85.5</v>
      </c>
      <c r="MN255" s="275">
        <f t="shared" si="315"/>
        <v>85.5</v>
      </c>
      <c r="MO255" s="275">
        <f t="shared" si="315"/>
        <v>85.5</v>
      </c>
      <c r="MP255" s="275">
        <f t="shared" si="315"/>
        <v>85.5</v>
      </c>
      <c r="MQ255" s="275">
        <f t="shared" si="315"/>
        <v>85.5</v>
      </c>
      <c r="MR255" s="275">
        <f t="shared" si="315"/>
        <v>85.5</v>
      </c>
      <c r="MS255" s="275">
        <f t="shared" si="315"/>
        <v>85.5</v>
      </c>
      <c r="MT255" s="275">
        <f t="shared" si="315"/>
        <v>85.5</v>
      </c>
      <c r="MU255" s="275">
        <f t="shared" si="315"/>
        <v>85.5</v>
      </c>
      <c r="MV255" s="275">
        <f t="shared" si="315"/>
        <v>85.5</v>
      </c>
      <c r="MW255" s="275">
        <f t="shared" si="315"/>
        <v>85.5</v>
      </c>
      <c r="MX255" s="275">
        <f t="shared" si="315"/>
        <v>85.5</v>
      </c>
      <c r="MY255" s="275">
        <f t="shared" si="315"/>
        <v>85.5</v>
      </c>
      <c r="MZ255" s="275">
        <f t="shared" si="315"/>
        <v>85.5</v>
      </c>
      <c r="NA255" s="275">
        <f t="shared" si="315"/>
        <v>85.5</v>
      </c>
      <c r="NB255" s="275">
        <f t="shared" si="315"/>
        <v>85.5</v>
      </c>
      <c r="NC255" s="275">
        <f t="shared" si="315"/>
        <v>85.5</v>
      </c>
      <c r="ND255" s="275">
        <f t="shared" si="315"/>
        <v>85.5</v>
      </c>
      <c r="NE255" s="275">
        <f t="shared" si="315"/>
        <v>85.5</v>
      </c>
      <c r="NF255" s="275">
        <f t="shared" si="315"/>
        <v>85.5</v>
      </c>
      <c r="NG255" s="275">
        <f t="shared" si="315"/>
        <v>85.5</v>
      </c>
      <c r="NH255" s="275">
        <f t="shared" si="315"/>
        <v>85.5</v>
      </c>
      <c r="NI255" s="275">
        <f t="shared" si="315"/>
        <v>85.5</v>
      </c>
      <c r="NJ255" s="275">
        <f t="shared" si="315"/>
        <v>85.5</v>
      </c>
      <c r="NK255" s="275">
        <f t="shared" si="315"/>
        <v>85.5</v>
      </c>
      <c r="NL255" s="275">
        <f t="shared" si="315"/>
        <v>85.5</v>
      </c>
      <c r="NM255" s="275">
        <f t="shared" si="315"/>
        <v>85.5</v>
      </c>
      <c r="NN255" s="275">
        <f t="shared" si="315"/>
        <v>85.5</v>
      </c>
      <c r="NO255" s="275">
        <f t="shared" si="315"/>
        <v>85.5</v>
      </c>
      <c r="NP255" s="275">
        <f t="shared" si="315"/>
        <v>85.5</v>
      </c>
      <c r="NQ255" s="275">
        <f t="shared" si="315"/>
        <v>85.5</v>
      </c>
      <c r="NR255" s="275">
        <f t="shared" si="315"/>
        <v>85.5</v>
      </c>
      <c r="NS255" s="275">
        <f t="shared" si="315"/>
        <v>85.5</v>
      </c>
      <c r="NT255" s="275">
        <f t="shared" si="315"/>
        <v>85.5</v>
      </c>
      <c r="NU255" s="275">
        <f t="shared" si="315"/>
        <v>85.5</v>
      </c>
      <c r="NV255" s="275">
        <f t="shared" ref="NV255:QG255" si="316">NV272*10*0.95</f>
        <v>85.5</v>
      </c>
      <c r="NW255" s="275">
        <f t="shared" si="316"/>
        <v>85.5</v>
      </c>
      <c r="NX255" s="275">
        <f t="shared" si="316"/>
        <v>85.5</v>
      </c>
      <c r="NY255" s="275">
        <f t="shared" si="316"/>
        <v>85.5</v>
      </c>
      <c r="NZ255" s="275">
        <f t="shared" si="316"/>
        <v>85.5</v>
      </c>
      <c r="OA255" s="275">
        <f t="shared" si="316"/>
        <v>85.5</v>
      </c>
      <c r="OB255" s="275">
        <f t="shared" si="316"/>
        <v>85.5</v>
      </c>
      <c r="OC255" s="275">
        <f t="shared" si="316"/>
        <v>85.5</v>
      </c>
      <c r="OD255" s="275">
        <f t="shared" si="316"/>
        <v>85.5</v>
      </c>
      <c r="OE255" s="275">
        <f t="shared" si="316"/>
        <v>85.5</v>
      </c>
      <c r="OF255" s="275">
        <f t="shared" si="316"/>
        <v>85.5</v>
      </c>
      <c r="OG255" s="275">
        <f t="shared" si="316"/>
        <v>85.5</v>
      </c>
      <c r="OH255" s="275">
        <f t="shared" si="316"/>
        <v>85.5</v>
      </c>
      <c r="OI255" s="275">
        <f t="shared" si="316"/>
        <v>85.5</v>
      </c>
      <c r="OJ255" s="275">
        <f t="shared" si="316"/>
        <v>85.5</v>
      </c>
      <c r="OK255" s="275">
        <f t="shared" si="316"/>
        <v>85.5</v>
      </c>
      <c r="OL255" s="275">
        <f t="shared" si="316"/>
        <v>85.5</v>
      </c>
      <c r="OM255" s="275">
        <f t="shared" si="316"/>
        <v>85.5</v>
      </c>
      <c r="ON255" s="275">
        <f t="shared" si="316"/>
        <v>85.5</v>
      </c>
      <c r="OO255" s="275">
        <f t="shared" si="316"/>
        <v>85.5</v>
      </c>
      <c r="OP255" s="275">
        <f t="shared" si="316"/>
        <v>85.5</v>
      </c>
      <c r="OQ255" s="275">
        <f t="shared" si="316"/>
        <v>85.5</v>
      </c>
      <c r="OR255" s="275">
        <f t="shared" si="316"/>
        <v>85.5</v>
      </c>
      <c r="OS255" s="275">
        <f t="shared" si="316"/>
        <v>85.5</v>
      </c>
      <c r="OT255" s="275">
        <f t="shared" si="316"/>
        <v>85.5</v>
      </c>
      <c r="OU255" s="275">
        <f t="shared" si="316"/>
        <v>85.5</v>
      </c>
      <c r="OV255" s="275">
        <f t="shared" si="316"/>
        <v>85.5</v>
      </c>
      <c r="OW255" s="275">
        <f t="shared" si="316"/>
        <v>85.5</v>
      </c>
      <c r="OX255" s="275">
        <f t="shared" si="316"/>
        <v>85.5</v>
      </c>
      <c r="OY255" s="275">
        <f t="shared" si="316"/>
        <v>85.5</v>
      </c>
      <c r="OZ255" s="275">
        <f t="shared" si="316"/>
        <v>85.5</v>
      </c>
      <c r="PA255" s="275">
        <f t="shared" si="316"/>
        <v>85.5</v>
      </c>
      <c r="PB255" s="275">
        <f t="shared" si="316"/>
        <v>85.5</v>
      </c>
      <c r="PC255" s="275">
        <f t="shared" si="316"/>
        <v>85.5</v>
      </c>
      <c r="PD255" s="275">
        <f t="shared" si="316"/>
        <v>85.5</v>
      </c>
      <c r="PE255" s="275">
        <f t="shared" si="316"/>
        <v>85.5</v>
      </c>
      <c r="PF255" s="275">
        <f t="shared" si="316"/>
        <v>85.5</v>
      </c>
      <c r="PG255" s="275">
        <f t="shared" si="316"/>
        <v>85.5</v>
      </c>
      <c r="PH255" s="275">
        <f t="shared" si="316"/>
        <v>85.5</v>
      </c>
      <c r="PI255" s="275">
        <f t="shared" si="316"/>
        <v>85.5</v>
      </c>
      <c r="PJ255" s="275">
        <f t="shared" si="316"/>
        <v>85.5</v>
      </c>
      <c r="PK255" s="275">
        <f t="shared" si="316"/>
        <v>85.5</v>
      </c>
      <c r="PL255" s="275">
        <f t="shared" si="316"/>
        <v>85.5</v>
      </c>
      <c r="PM255" s="275">
        <f t="shared" si="316"/>
        <v>85.5</v>
      </c>
      <c r="PN255" s="275">
        <f t="shared" si="316"/>
        <v>85.5</v>
      </c>
      <c r="PO255" s="275">
        <f t="shared" si="316"/>
        <v>85.5</v>
      </c>
      <c r="PP255" s="275">
        <f t="shared" si="316"/>
        <v>85.5</v>
      </c>
      <c r="PQ255" s="275">
        <f t="shared" si="316"/>
        <v>85.5</v>
      </c>
      <c r="PR255" s="275">
        <f t="shared" si="316"/>
        <v>85.5</v>
      </c>
      <c r="PS255" s="275">
        <f t="shared" si="316"/>
        <v>85.5</v>
      </c>
      <c r="PT255" s="275">
        <f t="shared" si="316"/>
        <v>85.5</v>
      </c>
      <c r="PU255" s="275">
        <f t="shared" si="316"/>
        <v>85.5</v>
      </c>
      <c r="PV255" s="275">
        <f t="shared" si="316"/>
        <v>85.5</v>
      </c>
      <c r="PW255" s="275">
        <f t="shared" si="316"/>
        <v>85.5</v>
      </c>
      <c r="PX255" s="275">
        <f t="shared" si="316"/>
        <v>85.5</v>
      </c>
      <c r="PY255" s="275">
        <f t="shared" si="316"/>
        <v>85.5</v>
      </c>
      <c r="PZ255" s="275">
        <f t="shared" si="316"/>
        <v>85.5</v>
      </c>
      <c r="QA255" s="275">
        <f t="shared" si="316"/>
        <v>85.5</v>
      </c>
      <c r="QB255" s="275">
        <f t="shared" si="316"/>
        <v>85.5</v>
      </c>
      <c r="QC255" s="275">
        <f t="shared" si="316"/>
        <v>85.5</v>
      </c>
      <c r="QD255" s="275">
        <f t="shared" si="316"/>
        <v>85.5</v>
      </c>
      <c r="QE255" s="275">
        <f t="shared" si="316"/>
        <v>85.5</v>
      </c>
      <c r="QF255" s="275">
        <f t="shared" si="316"/>
        <v>85.5</v>
      </c>
      <c r="QG255" s="275">
        <f t="shared" si="316"/>
        <v>85.5</v>
      </c>
      <c r="QH255" s="275">
        <f t="shared" ref="QH255:RG255" si="317">QH272*10*0.95</f>
        <v>85.5</v>
      </c>
      <c r="QI255" s="275">
        <f t="shared" si="317"/>
        <v>85.5</v>
      </c>
      <c r="QJ255" s="275">
        <f t="shared" si="317"/>
        <v>85.5</v>
      </c>
      <c r="QK255" s="275">
        <f t="shared" si="317"/>
        <v>85.5</v>
      </c>
      <c r="QL255" s="275">
        <f t="shared" si="317"/>
        <v>85.5</v>
      </c>
      <c r="QM255" s="275">
        <f t="shared" si="317"/>
        <v>85.5</v>
      </c>
      <c r="QN255" s="275">
        <f t="shared" si="317"/>
        <v>85.5</v>
      </c>
      <c r="QO255" s="275">
        <f t="shared" si="317"/>
        <v>85.5</v>
      </c>
      <c r="QP255" s="275">
        <f t="shared" si="317"/>
        <v>85.5</v>
      </c>
      <c r="QQ255" s="275">
        <f t="shared" si="317"/>
        <v>85.5</v>
      </c>
      <c r="QR255" s="275">
        <f t="shared" si="317"/>
        <v>85.5</v>
      </c>
      <c r="QS255" s="275">
        <f t="shared" si="317"/>
        <v>85.5</v>
      </c>
      <c r="QT255" s="275">
        <f t="shared" si="317"/>
        <v>85.5</v>
      </c>
      <c r="QU255" s="275">
        <f t="shared" si="317"/>
        <v>85.5</v>
      </c>
      <c r="QV255" s="275">
        <f t="shared" si="317"/>
        <v>85.5</v>
      </c>
      <c r="QW255" s="275">
        <f t="shared" si="317"/>
        <v>85.5</v>
      </c>
      <c r="QX255" s="275">
        <f t="shared" si="317"/>
        <v>85.5</v>
      </c>
      <c r="QY255" s="275">
        <f t="shared" si="317"/>
        <v>85.5</v>
      </c>
      <c r="QZ255" s="275">
        <f t="shared" si="317"/>
        <v>85.5</v>
      </c>
      <c r="RA255" s="275">
        <f t="shared" si="317"/>
        <v>85.5</v>
      </c>
      <c r="RB255" s="275">
        <f t="shared" si="317"/>
        <v>85.5</v>
      </c>
      <c r="RC255" s="275">
        <f t="shared" si="317"/>
        <v>85.5</v>
      </c>
      <c r="RD255" s="275">
        <f t="shared" si="317"/>
        <v>85.5</v>
      </c>
      <c r="RE255" s="275">
        <f t="shared" si="317"/>
        <v>85.5</v>
      </c>
      <c r="RF255" s="275">
        <f t="shared" si="317"/>
        <v>85.5</v>
      </c>
      <c r="RG255" s="275">
        <f t="shared" si="317"/>
        <v>85.5</v>
      </c>
      <c r="RH255" s="275">
        <f t="shared" ref="RH255:TP255" si="318">RH272*10*0.95</f>
        <v>85.5</v>
      </c>
      <c r="RI255" s="275">
        <f t="shared" si="318"/>
        <v>85.5</v>
      </c>
      <c r="RJ255" s="275">
        <f t="shared" si="318"/>
        <v>85.5</v>
      </c>
      <c r="RK255" s="275">
        <f t="shared" si="318"/>
        <v>85.5</v>
      </c>
      <c r="RL255" s="275">
        <f t="shared" si="318"/>
        <v>85.5</v>
      </c>
      <c r="RM255" s="275">
        <f t="shared" si="318"/>
        <v>85.5</v>
      </c>
      <c r="RN255" s="275">
        <f t="shared" si="318"/>
        <v>85.5</v>
      </c>
      <c r="RO255" s="275">
        <f t="shared" si="318"/>
        <v>85.5</v>
      </c>
      <c r="RP255" s="275">
        <f t="shared" si="318"/>
        <v>85.5</v>
      </c>
      <c r="RQ255" s="275">
        <f t="shared" si="318"/>
        <v>85.5</v>
      </c>
      <c r="RR255" s="275">
        <f t="shared" si="318"/>
        <v>85.5</v>
      </c>
      <c r="RS255" s="275">
        <f t="shared" si="318"/>
        <v>85.5</v>
      </c>
      <c r="RT255" s="275">
        <f t="shared" si="318"/>
        <v>85.5</v>
      </c>
      <c r="RU255" s="275">
        <f t="shared" si="318"/>
        <v>85.5</v>
      </c>
      <c r="RV255" s="275">
        <f t="shared" si="318"/>
        <v>85.5</v>
      </c>
      <c r="RW255" s="275">
        <f t="shared" si="318"/>
        <v>85.5</v>
      </c>
      <c r="RX255" s="275">
        <f t="shared" si="318"/>
        <v>85.5</v>
      </c>
      <c r="RY255" s="275">
        <f t="shared" si="318"/>
        <v>85.5</v>
      </c>
      <c r="RZ255" s="275">
        <f t="shared" si="318"/>
        <v>85.5</v>
      </c>
      <c r="SA255" s="275">
        <f t="shared" si="318"/>
        <v>85.5</v>
      </c>
      <c r="SB255" s="275">
        <f t="shared" si="318"/>
        <v>85.5</v>
      </c>
      <c r="SC255" s="275">
        <f t="shared" si="318"/>
        <v>85.5</v>
      </c>
      <c r="SD255" s="275">
        <f t="shared" si="318"/>
        <v>85.5</v>
      </c>
      <c r="SE255" s="275">
        <f t="shared" si="318"/>
        <v>85.5</v>
      </c>
      <c r="SF255" s="275">
        <f t="shared" si="318"/>
        <v>85.5</v>
      </c>
      <c r="SG255" s="275">
        <f t="shared" si="318"/>
        <v>85.5</v>
      </c>
      <c r="SH255" s="275">
        <f t="shared" si="318"/>
        <v>85.5</v>
      </c>
      <c r="SI255" s="275">
        <f t="shared" si="318"/>
        <v>85.5</v>
      </c>
      <c r="SJ255" s="275">
        <f t="shared" si="318"/>
        <v>85.5</v>
      </c>
      <c r="SK255" s="275">
        <f t="shared" si="318"/>
        <v>85.5</v>
      </c>
      <c r="SL255" s="275">
        <f t="shared" si="318"/>
        <v>85.5</v>
      </c>
      <c r="SM255" s="275">
        <f t="shared" si="318"/>
        <v>85.5</v>
      </c>
      <c r="SN255" s="275">
        <f t="shared" si="318"/>
        <v>85.5</v>
      </c>
      <c r="SO255" s="275">
        <f t="shared" si="318"/>
        <v>85.5</v>
      </c>
      <c r="SP255" s="275">
        <f t="shared" si="318"/>
        <v>85.5</v>
      </c>
      <c r="SQ255" s="275">
        <f t="shared" si="318"/>
        <v>85.5</v>
      </c>
      <c r="SR255" s="275">
        <f t="shared" si="318"/>
        <v>85.5</v>
      </c>
      <c r="SS255" s="275">
        <f t="shared" si="318"/>
        <v>85.5</v>
      </c>
      <c r="ST255" s="275">
        <f t="shared" si="318"/>
        <v>85.5</v>
      </c>
      <c r="SU255" s="275">
        <f t="shared" si="318"/>
        <v>85.5</v>
      </c>
      <c r="SV255" s="275">
        <f t="shared" si="318"/>
        <v>85.5</v>
      </c>
      <c r="SW255" s="275">
        <f t="shared" si="318"/>
        <v>85.5</v>
      </c>
      <c r="SX255" s="275">
        <f t="shared" si="318"/>
        <v>85.5</v>
      </c>
      <c r="SY255" s="275">
        <f t="shared" si="318"/>
        <v>85.5</v>
      </c>
      <c r="SZ255" s="275">
        <f t="shared" si="318"/>
        <v>85.5</v>
      </c>
      <c r="TA255" s="275">
        <f t="shared" si="318"/>
        <v>85.5</v>
      </c>
      <c r="TB255" s="275">
        <f t="shared" si="318"/>
        <v>85.5</v>
      </c>
      <c r="TC255" s="275">
        <f t="shared" si="318"/>
        <v>85.5</v>
      </c>
      <c r="TD255" s="275">
        <f t="shared" si="318"/>
        <v>85.5</v>
      </c>
      <c r="TE255" s="275">
        <f t="shared" si="318"/>
        <v>85.5</v>
      </c>
      <c r="TF255" s="275">
        <f t="shared" si="318"/>
        <v>85.5</v>
      </c>
      <c r="TG255" s="275">
        <f t="shared" si="318"/>
        <v>85.5</v>
      </c>
      <c r="TH255" s="275">
        <f t="shared" si="318"/>
        <v>85.5</v>
      </c>
      <c r="TI255" s="275">
        <f t="shared" si="318"/>
        <v>85.5</v>
      </c>
      <c r="TJ255" s="275">
        <f t="shared" si="318"/>
        <v>85.5</v>
      </c>
      <c r="TK255" s="275">
        <f t="shared" si="318"/>
        <v>85.5</v>
      </c>
      <c r="TL255" s="275">
        <f t="shared" si="318"/>
        <v>85.5</v>
      </c>
      <c r="TM255" s="275">
        <f t="shared" si="318"/>
        <v>85.5</v>
      </c>
      <c r="TN255" s="275">
        <f t="shared" si="318"/>
        <v>85.5</v>
      </c>
      <c r="TO255" s="275">
        <f t="shared" si="318"/>
        <v>85.5</v>
      </c>
      <c r="TP255" s="275">
        <f t="shared" si="318"/>
        <v>85.5</v>
      </c>
      <c r="TQ255" s="275">
        <f t="shared" ref="TQ255:WB255" si="319">TQ272*10*0.95</f>
        <v>85.5</v>
      </c>
      <c r="TR255" s="275">
        <f t="shared" si="319"/>
        <v>85.5</v>
      </c>
      <c r="TS255" s="275">
        <f t="shared" si="319"/>
        <v>85.5</v>
      </c>
      <c r="TT255" s="275">
        <f t="shared" si="319"/>
        <v>85.5</v>
      </c>
      <c r="TU255" s="275">
        <f t="shared" si="319"/>
        <v>85.5</v>
      </c>
      <c r="TV255" s="275">
        <f t="shared" si="319"/>
        <v>85.5</v>
      </c>
      <c r="TW255" s="275">
        <f t="shared" si="319"/>
        <v>85.5</v>
      </c>
      <c r="TX255" s="275">
        <f t="shared" si="319"/>
        <v>85.5</v>
      </c>
      <c r="TY255" s="275">
        <f t="shared" si="319"/>
        <v>85.5</v>
      </c>
      <c r="TZ255" s="275">
        <f t="shared" si="319"/>
        <v>85.5</v>
      </c>
      <c r="UA255" s="275">
        <f t="shared" si="319"/>
        <v>85.5</v>
      </c>
      <c r="UB255" s="275">
        <f t="shared" si="319"/>
        <v>85.5</v>
      </c>
      <c r="UC255" s="275">
        <f t="shared" si="319"/>
        <v>85.5</v>
      </c>
      <c r="UD255" s="275">
        <f t="shared" si="319"/>
        <v>85.5</v>
      </c>
      <c r="UE255" s="275">
        <f t="shared" si="319"/>
        <v>85.5</v>
      </c>
      <c r="UF255" s="275">
        <f t="shared" si="319"/>
        <v>85.5</v>
      </c>
      <c r="UG255" s="275">
        <f t="shared" si="319"/>
        <v>85.5</v>
      </c>
      <c r="UH255" s="275">
        <f t="shared" si="319"/>
        <v>85.5</v>
      </c>
      <c r="UI255" s="275">
        <f t="shared" si="319"/>
        <v>85.5</v>
      </c>
      <c r="UJ255" s="275">
        <f t="shared" si="319"/>
        <v>85.5</v>
      </c>
      <c r="UK255" s="275">
        <f t="shared" si="319"/>
        <v>85.5</v>
      </c>
      <c r="UL255" s="275">
        <f t="shared" si="319"/>
        <v>85.5</v>
      </c>
      <c r="UM255" s="275">
        <f t="shared" si="319"/>
        <v>85.5</v>
      </c>
      <c r="UN255" s="275">
        <f t="shared" si="319"/>
        <v>85.5</v>
      </c>
      <c r="UO255" s="275">
        <f t="shared" si="319"/>
        <v>85.5</v>
      </c>
      <c r="UP255" s="275">
        <f t="shared" si="319"/>
        <v>85.5</v>
      </c>
      <c r="UQ255" s="275">
        <f t="shared" si="319"/>
        <v>85.5</v>
      </c>
      <c r="UR255" s="275">
        <f t="shared" si="319"/>
        <v>85.5</v>
      </c>
      <c r="US255" s="275">
        <f t="shared" si="319"/>
        <v>85.5</v>
      </c>
      <c r="UT255" s="275">
        <f t="shared" si="319"/>
        <v>85.5</v>
      </c>
      <c r="UU255" s="275">
        <f t="shared" si="319"/>
        <v>85.5</v>
      </c>
      <c r="UV255" s="275">
        <f t="shared" si="319"/>
        <v>85.5</v>
      </c>
      <c r="UW255" s="275">
        <f t="shared" si="319"/>
        <v>85.5</v>
      </c>
      <c r="UX255" s="275">
        <f t="shared" si="319"/>
        <v>85.5</v>
      </c>
      <c r="UY255" s="275">
        <f t="shared" si="319"/>
        <v>85.5</v>
      </c>
      <c r="UZ255" s="275">
        <f t="shared" si="319"/>
        <v>85.5</v>
      </c>
      <c r="VA255" s="275">
        <f t="shared" si="319"/>
        <v>85.5</v>
      </c>
      <c r="VB255" s="275">
        <f t="shared" si="319"/>
        <v>85.5</v>
      </c>
      <c r="VC255" s="275">
        <f t="shared" si="319"/>
        <v>85.5</v>
      </c>
      <c r="VD255" s="275">
        <f t="shared" si="319"/>
        <v>85.5</v>
      </c>
      <c r="VE255" s="275">
        <f t="shared" si="319"/>
        <v>85.5</v>
      </c>
      <c r="VF255" s="275">
        <f t="shared" si="319"/>
        <v>85.5</v>
      </c>
      <c r="VG255" s="275">
        <f t="shared" si="319"/>
        <v>85.5</v>
      </c>
      <c r="VH255" s="275">
        <f t="shared" si="319"/>
        <v>85.5</v>
      </c>
      <c r="VI255" s="275">
        <f t="shared" si="319"/>
        <v>85.5</v>
      </c>
      <c r="VJ255" s="517">
        <f t="shared" si="319"/>
        <v>85.5</v>
      </c>
      <c r="VK255" s="275">
        <f t="shared" si="319"/>
        <v>85.5</v>
      </c>
      <c r="VL255" s="275">
        <f t="shared" si="319"/>
        <v>85.5</v>
      </c>
      <c r="VM255" s="275">
        <f t="shared" si="319"/>
        <v>85.5</v>
      </c>
      <c r="VN255" s="275">
        <f t="shared" si="319"/>
        <v>85.5</v>
      </c>
      <c r="VO255" s="275">
        <f t="shared" si="319"/>
        <v>85.5</v>
      </c>
      <c r="VP255" s="275">
        <f t="shared" si="319"/>
        <v>85.5</v>
      </c>
      <c r="VQ255" s="275">
        <f t="shared" si="319"/>
        <v>85.5</v>
      </c>
      <c r="VR255" s="275">
        <f t="shared" si="319"/>
        <v>85.5</v>
      </c>
      <c r="VS255" s="275">
        <f t="shared" si="319"/>
        <v>85.5</v>
      </c>
      <c r="VT255" s="275">
        <f t="shared" si="319"/>
        <v>85.5</v>
      </c>
      <c r="VU255" s="275">
        <f t="shared" si="319"/>
        <v>85.5</v>
      </c>
      <c r="VV255" s="275">
        <f t="shared" si="319"/>
        <v>85.5</v>
      </c>
      <c r="VW255" s="275">
        <f t="shared" si="319"/>
        <v>85.5</v>
      </c>
      <c r="VX255" s="517">
        <f t="shared" si="319"/>
        <v>85.5</v>
      </c>
      <c r="VY255" s="275">
        <f t="shared" si="319"/>
        <v>85.5</v>
      </c>
      <c r="VZ255" s="275">
        <f t="shared" si="319"/>
        <v>85.5</v>
      </c>
      <c r="WA255" s="275">
        <f t="shared" si="319"/>
        <v>85.5</v>
      </c>
      <c r="WB255" s="275">
        <f t="shared" si="319"/>
        <v>85.5</v>
      </c>
      <c r="WC255" s="275">
        <f t="shared" ref="WC255:XD255" si="320">WC272*10*0.95</f>
        <v>85.5</v>
      </c>
      <c r="WD255" s="275">
        <f t="shared" si="320"/>
        <v>85.5</v>
      </c>
      <c r="WE255" s="275">
        <f t="shared" si="320"/>
        <v>85.5</v>
      </c>
      <c r="WF255" s="275">
        <f t="shared" si="320"/>
        <v>85.5</v>
      </c>
      <c r="WG255" s="275">
        <f t="shared" si="320"/>
        <v>85.5</v>
      </c>
      <c r="WH255" s="275">
        <f t="shared" si="320"/>
        <v>85.5</v>
      </c>
      <c r="WI255" s="275">
        <f t="shared" si="320"/>
        <v>85.5</v>
      </c>
      <c r="WJ255" s="275">
        <f t="shared" si="320"/>
        <v>85.5</v>
      </c>
      <c r="WK255" s="275">
        <f t="shared" si="320"/>
        <v>85.5</v>
      </c>
      <c r="WL255" s="275">
        <f t="shared" si="320"/>
        <v>85.5</v>
      </c>
      <c r="WM255" s="275">
        <f t="shared" si="320"/>
        <v>85.5</v>
      </c>
      <c r="WN255" s="275">
        <f t="shared" si="320"/>
        <v>85.5</v>
      </c>
      <c r="WO255" s="275">
        <f t="shared" si="320"/>
        <v>85.5</v>
      </c>
      <c r="WP255" s="275">
        <f t="shared" si="320"/>
        <v>85.5</v>
      </c>
      <c r="WQ255" s="275">
        <f t="shared" si="320"/>
        <v>85.5</v>
      </c>
      <c r="WR255" s="275">
        <f t="shared" si="320"/>
        <v>85.5</v>
      </c>
      <c r="WS255" s="275">
        <f t="shared" si="320"/>
        <v>85.5</v>
      </c>
      <c r="WT255" s="275">
        <f t="shared" si="320"/>
        <v>85.5</v>
      </c>
      <c r="WU255" s="275">
        <f t="shared" si="320"/>
        <v>85.5</v>
      </c>
      <c r="WV255" s="275">
        <f t="shared" si="320"/>
        <v>85.5</v>
      </c>
      <c r="WW255" s="275">
        <f t="shared" si="320"/>
        <v>85.5</v>
      </c>
      <c r="WX255" s="275">
        <f t="shared" si="320"/>
        <v>85.5</v>
      </c>
      <c r="WY255" s="275">
        <f t="shared" si="320"/>
        <v>85.5</v>
      </c>
      <c r="WZ255" s="275">
        <f t="shared" si="320"/>
        <v>85.5</v>
      </c>
      <c r="XA255" s="275">
        <f t="shared" si="320"/>
        <v>85.5</v>
      </c>
      <c r="XB255" s="275">
        <f t="shared" si="320"/>
        <v>85.5</v>
      </c>
      <c r="XC255" s="275">
        <f t="shared" si="320"/>
        <v>85.5</v>
      </c>
      <c r="XD255" s="275">
        <f t="shared" si="320"/>
        <v>85.5</v>
      </c>
      <c r="XE255" s="275">
        <f t="shared" ref="XE255:ZP255" si="321">XE272*10*0.95</f>
        <v>85.5</v>
      </c>
      <c r="XF255" s="275">
        <f t="shared" si="321"/>
        <v>85.5</v>
      </c>
      <c r="XG255" s="275">
        <f t="shared" si="321"/>
        <v>85.5</v>
      </c>
      <c r="XH255" s="275">
        <f t="shared" si="321"/>
        <v>85.5</v>
      </c>
      <c r="XI255" s="275">
        <f t="shared" si="321"/>
        <v>85.5</v>
      </c>
      <c r="XJ255" s="275">
        <f t="shared" si="321"/>
        <v>85.5</v>
      </c>
      <c r="XK255" s="275">
        <f t="shared" si="321"/>
        <v>85.5</v>
      </c>
      <c r="XL255" s="275">
        <f t="shared" si="321"/>
        <v>85.5</v>
      </c>
      <c r="XM255" s="275">
        <f t="shared" si="321"/>
        <v>85.5</v>
      </c>
      <c r="XN255" s="275">
        <f t="shared" si="321"/>
        <v>85.5</v>
      </c>
      <c r="XO255" s="275">
        <f t="shared" si="321"/>
        <v>85.5</v>
      </c>
      <c r="XP255" s="275">
        <f t="shared" si="321"/>
        <v>85.5</v>
      </c>
      <c r="XQ255" s="275">
        <f t="shared" si="321"/>
        <v>85.5</v>
      </c>
      <c r="XR255" s="275">
        <f t="shared" si="321"/>
        <v>85.5</v>
      </c>
      <c r="XS255" s="275">
        <f t="shared" si="321"/>
        <v>85.5</v>
      </c>
      <c r="XT255" s="275">
        <f t="shared" si="321"/>
        <v>85.5</v>
      </c>
      <c r="XU255" s="275">
        <f t="shared" si="321"/>
        <v>85.5</v>
      </c>
      <c r="XV255" s="275">
        <f t="shared" si="321"/>
        <v>85.5</v>
      </c>
      <c r="XW255" s="275">
        <f t="shared" si="321"/>
        <v>85.5</v>
      </c>
      <c r="XX255" s="275">
        <f t="shared" si="321"/>
        <v>85.5</v>
      </c>
      <c r="XY255" s="275">
        <f t="shared" si="321"/>
        <v>85.5</v>
      </c>
      <c r="XZ255" s="275">
        <f t="shared" si="321"/>
        <v>85.5</v>
      </c>
      <c r="YA255" s="275">
        <f t="shared" si="321"/>
        <v>85.5</v>
      </c>
      <c r="YB255" s="275">
        <f t="shared" si="321"/>
        <v>85.5</v>
      </c>
      <c r="YC255" s="275">
        <f t="shared" si="321"/>
        <v>85.5</v>
      </c>
      <c r="YD255" s="275">
        <f t="shared" si="321"/>
        <v>85.5</v>
      </c>
      <c r="YE255" s="275">
        <f t="shared" si="321"/>
        <v>85.5</v>
      </c>
      <c r="YF255" s="275">
        <f t="shared" si="321"/>
        <v>85.5</v>
      </c>
      <c r="YG255" s="275">
        <f t="shared" si="321"/>
        <v>85.5</v>
      </c>
      <c r="YH255" s="275">
        <f t="shared" si="321"/>
        <v>85.5</v>
      </c>
      <c r="YI255" s="275">
        <f t="shared" si="321"/>
        <v>85.5</v>
      </c>
      <c r="YJ255" s="275">
        <f t="shared" si="321"/>
        <v>85.5</v>
      </c>
      <c r="YK255" s="275">
        <f t="shared" si="321"/>
        <v>85.5</v>
      </c>
      <c r="YL255" s="275">
        <f t="shared" si="321"/>
        <v>85.5</v>
      </c>
      <c r="YM255" s="275">
        <f t="shared" si="321"/>
        <v>85.5</v>
      </c>
      <c r="YN255" s="275">
        <f t="shared" si="321"/>
        <v>85.5</v>
      </c>
      <c r="YO255" s="275">
        <f t="shared" si="321"/>
        <v>85.5</v>
      </c>
      <c r="YP255" s="275">
        <f t="shared" si="321"/>
        <v>85.5</v>
      </c>
      <c r="YQ255" s="275">
        <f t="shared" si="321"/>
        <v>85.5</v>
      </c>
      <c r="YR255" s="275">
        <f t="shared" si="321"/>
        <v>85.5</v>
      </c>
      <c r="YS255" s="275">
        <f t="shared" si="321"/>
        <v>85.5</v>
      </c>
      <c r="YT255" s="275">
        <f t="shared" si="321"/>
        <v>85.5</v>
      </c>
      <c r="YU255" s="275">
        <f t="shared" si="321"/>
        <v>85.5</v>
      </c>
      <c r="YV255" s="275">
        <f t="shared" si="321"/>
        <v>85.5</v>
      </c>
      <c r="YW255" s="275">
        <f t="shared" si="321"/>
        <v>85.5</v>
      </c>
      <c r="YX255" s="275">
        <f t="shared" si="321"/>
        <v>85.5</v>
      </c>
      <c r="YY255" s="275">
        <f t="shared" si="321"/>
        <v>85.5</v>
      </c>
      <c r="YZ255" s="275">
        <f t="shared" si="321"/>
        <v>85.5</v>
      </c>
      <c r="ZA255" s="275">
        <f t="shared" si="321"/>
        <v>85.5</v>
      </c>
      <c r="ZB255" s="275">
        <f t="shared" si="321"/>
        <v>85.5</v>
      </c>
      <c r="ZC255" s="275">
        <f t="shared" si="321"/>
        <v>85.5</v>
      </c>
      <c r="ZD255" s="275">
        <f t="shared" si="321"/>
        <v>85.5</v>
      </c>
      <c r="ZE255" s="275">
        <f t="shared" si="321"/>
        <v>85.5</v>
      </c>
      <c r="ZF255" s="275">
        <f t="shared" si="321"/>
        <v>85.5</v>
      </c>
      <c r="ZG255" s="275">
        <f t="shared" si="321"/>
        <v>85.5</v>
      </c>
      <c r="ZH255" s="275">
        <f t="shared" si="321"/>
        <v>85.5</v>
      </c>
      <c r="ZI255" s="275">
        <f t="shared" si="321"/>
        <v>85.5</v>
      </c>
      <c r="ZJ255" s="275">
        <f t="shared" si="321"/>
        <v>85.5</v>
      </c>
      <c r="ZK255" s="275">
        <f t="shared" si="321"/>
        <v>85.5</v>
      </c>
      <c r="ZL255" s="275">
        <f t="shared" si="321"/>
        <v>85.5</v>
      </c>
      <c r="ZM255" s="275">
        <f t="shared" si="321"/>
        <v>85.5</v>
      </c>
      <c r="ZN255" s="275">
        <f t="shared" si="321"/>
        <v>85.5</v>
      </c>
      <c r="ZO255" s="275">
        <f t="shared" si="321"/>
        <v>85.5</v>
      </c>
      <c r="ZP255" s="275">
        <f t="shared" si="321"/>
        <v>85.5</v>
      </c>
      <c r="ZQ255" s="275">
        <f t="shared" ref="ZQ255:ABV255" si="322">ZQ272*10*0.95</f>
        <v>66.5</v>
      </c>
      <c r="ZR255" s="275">
        <f t="shared" si="322"/>
        <v>66.5</v>
      </c>
      <c r="ZS255" s="275">
        <f t="shared" si="322"/>
        <v>66.5</v>
      </c>
      <c r="ZT255" s="275">
        <f t="shared" si="322"/>
        <v>57</v>
      </c>
      <c r="ZU255" s="275">
        <f t="shared" si="322"/>
        <v>57</v>
      </c>
      <c r="ZV255" s="275">
        <f t="shared" si="322"/>
        <v>57</v>
      </c>
      <c r="ZW255" s="275">
        <f t="shared" si="322"/>
        <v>47.5</v>
      </c>
      <c r="ZX255" s="275">
        <f t="shared" si="322"/>
        <v>47.5</v>
      </c>
      <c r="ZY255" s="275">
        <f t="shared" si="322"/>
        <v>47.5</v>
      </c>
      <c r="ZZ255" s="275">
        <f t="shared" si="322"/>
        <v>47.5</v>
      </c>
      <c r="AAA255" s="275">
        <f t="shared" si="322"/>
        <v>47.5</v>
      </c>
      <c r="AAB255" s="275">
        <f t="shared" si="322"/>
        <v>47.5</v>
      </c>
      <c r="AAC255" s="275">
        <f t="shared" si="322"/>
        <v>47.5</v>
      </c>
      <c r="AAD255" s="275">
        <f t="shared" si="322"/>
        <v>57</v>
      </c>
      <c r="AAE255" s="275">
        <f t="shared" si="322"/>
        <v>57</v>
      </c>
      <c r="AAF255" s="275">
        <f t="shared" si="322"/>
        <v>57</v>
      </c>
      <c r="AAG255" s="275">
        <f t="shared" si="322"/>
        <v>57</v>
      </c>
      <c r="AAH255" s="275">
        <f t="shared" si="322"/>
        <v>57</v>
      </c>
      <c r="AAI255" s="275">
        <f t="shared" si="322"/>
        <v>57</v>
      </c>
      <c r="AAJ255" s="275">
        <f t="shared" si="322"/>
        <v>57</v>
      </c>
      <c r="AAK255" s="275">
        <f t="shared" si="322"/>
        <v>57</v>
      </c>
      <c r="AAL255" s="275">
        <f t="shared" si="322"/>
        <v>57</v>
      </c>
      <c r="AAM255" s="275">
        <f t="shared" si="322"/>
        <v>57</v>
      </c>
      <c r="AAN255" s="275">
        <f t="shared" si="322"/>
        <v>57</v>
      </c>
      <c r="AAO255" s="275">
        <f t="shared" si="322"/>
        <v>57</v>
      </c>
      <c r="AAP255" s="275">
        <f t="shared" si="322"/>
        <v>57</v>
      </c>
      <c r="AAQ255" s="275">
        <f t="shared" si="322"/>
        <v>57</v>
      </c>
      <c r="AAR255" s="275">
        <f t="shared" si="322"/>
        <v>85.5</v>
      </c>
      <c r="AAS255" s="275">
        <f t="shared" si="322"/>
        <v>85.5</v>
      </c>
      <c r="AAT255" s="275">
        <f t="shared" si="322"/>
        <v>85.5</v>
      </c>
      <c r="AAU255" s="275">
        <f t="shared" si="322"/>
        <v>85.5</v>
      </c>
      <c r="AAV255" s="275">
        <f t="shared" si="322"/>
        <v>85.5</v>
      </c>
      <c r="AAW255" s="275">
        <f t="shared" si="322"/>
        <v>85.5</v>
      </c>
      <c r="AAX255" s="275">
        <f t="shared" si="322"/>
        <v>85.5</v>
      </c>
      <c r="AAY255" s="275">
        <f t="shared" si="322"/>
        <v>85.5</v>
      </c>
      <c r="AAZ255" s="275">
        <f t="shared" si="322"/>
        <v>85.5</v>
      </c>
      <c r="ABA255" s="275">
        <f t="shared" si="322"/>
        <v>85.5</v>
      </c>
      <c r="ABB255" s="275">
        <f t="shared" si="322"/>
        <v>85.5</v>
      </c>
      <c r="ABC255" s="275">
        <f t="shared" si="322"/>
        <v>85.5</v>
      </c>
      <c r="ABD255" s="275">
        <f t="shared" si="322"/>
        <v>85.5</v>
      </c>
      <c r="ABE255" s="275">
        <f t="shared" si="322"/>
        <v>85.5</v>
      </c>
      <c r="ABF255" s="275">
        <f t="shared" si="322"/>
        <v>85.5</v>
      </c>
      <c r="ABG255" s="275">
        <f t="shared" si="322"/>
        <v>85.5</v>
      </c>
      <c r="ABH255" s="275">
        <f t="shared" si="322"/>
        <v>85.5</v>
      </c>
      <c r="ABI255" s="275">
        <f t="shared" si="322"/>
        <v>85.5</v>
      </c>
      <c r="ABJ255" s="275">
        <f t="shared" si="322"/>
        <v>85.5</v>
      </c>
      <c r="ABK255" s="275">
        <f t="shared" si="322"/>
        <v>85.5</v>
      </c>
      <c r="ABL255" s="275">
        <f t="shared" si="322"/>
        <v>85.5</v>
      </c>
      <c r="ABM255" s="275">
        <f t="shared" si="322"/>
        <v>85.5</v>
      </c>
      <c r="ABN255" s="275">
        <f t="shared" si="322"/>
        <v>85.5</v>
      </c>
      <c r="ABO255" s="275">
        <f t="shared" si="322"/>
        <v>85.5</v>
      </c>
      <c r="ABP255" s="275">
        <f t="shared" si="322"/>
        <v>85.5</v>
      </c>
      <c r="ABQ255" s="275">
        <f t="shared" si="322"/>
        <v>85.5</v>
      </c>
      <c r="ABR255" s="275">
        <f t="shared" si="322"/>
        <v>85.5</v>
      </c>
      <c r="ABS255" s="275">
        <f t="shared" si="322"/>
        <v>85.5</v>
      </c>
      <c r="ABT255" s="275">
        <f t="shared" si="322"/>
        <v>85.5</v>
      </c>
      <c r="ABU255" s="275">
        <f t="shared" si="322"/>
        <v>85.5</v>
      </c>
      <c r="ABV255" s="275">
        <f t="shared" si="322"/>
        <v>85.5</v>
      </c>
      <c r="ABW255" s="275">
        <f t="shared" ref="ABW255:AEH255" si="323">ABW272*10*0.95</f>
        <v>85.5</v>
      </c>
      <c r="ABX255" s="275">
        <f t="shared" si="323"/>
        <v>85.5</v>
      </c>
      <c r="ABY255" s="275">
        <f t="shared" si="323"/>
        <v>85.5</v>
      </c>
      <c r="ABZ255" s="275">
        <f t="shared" si="323"/>
        <v>85.5</v>
      </c>
      <c r="ACA255" s="275">
        <f t="shared" si="323"/>
        <v>85.5</v>
      </c>
      <c r="ACB255" s="275">
        <f t="shared" si="323"/>
        <v>85.5</v>
      </c>
      <c r="ACC255" s="275">
        <f t="shared" si="323"/>
        <v>85.5</v>
      </c>
      <c r="ACD255" s="275">
        <f t="shared" si="323"/>
        <v>85.5</v>
      </c>
      <c r="ACE255" s="275">
        <f t="shared" si="323"/>
        <v>85.5</v>
      </c>
      <c r="ACF255" s="275">
        <f t="shared" si="323"/>
        <v>85.5</v>
      </c>
      <c r="ACG255" s="275">
        <f t="shared" si="323"/>
        <v>85.5</v>
      </c>
      <c r="ACH255" s="275">
        <f t="shared" si="323"/>
        <v>85.5</v>
      </c>
      <c r="ACI255" s="275">
        <f t="shared" si="323"/>
        <v>85.5</v>
      </c>
      <c r="ACJ255" s="275">
        <f t="shared" si="323"/>
        <v>85.5</v>
      </c>
      <c r="ACK255" s="275">
        <f t="shared" si="323"/>
        <v>85.5</v>
      </c>
      <c r="ACL255" s="275">
        <f t="shared" si="323"/>
        <v>85.5</v>
      </c>
      <c r="ACM255" s="275">
        <f t="shared" si="323"/>
        <v>85.5</v>
      </c>
      <c r="ACN255" s="275">
        <f t="shared" si="323"/>
        <v>85.5</v>
      </c>
      <c r="ACO255" s="275">
        <f t="shared" si="323"/>
        <v>85.5</v>
      </c>
      <c r="ACP255" s="275">
        <f t="shared" si="323"/>
        <v>85.5</v>
      </c>
      <c r="ACQ255" s="275">
        <f t="shared" si="323"/>
        <v>85.5</v>
      </c>
      <c r="ACR255" s="275">
        <f t="shared" si="323"/>
        <v>85.5</v>
      </c>
      <c r="ACS255" s="275">
        <f t="shared" si="323"/>
        <v>85.5</v>
      </c>
      <c r="ACT255" s="275">
        <f t="shared" si="323"/>
        <v>85.5</v>
      </c>
      <c r="ACU255" s="275">
        <f t="shared" si="323"/>
        <v>85.5</v>
      </c>
      <c r="ACV255" s="275">
        <f t="shared" si="323"/>
        <v>85.5</v>
      </c>
      <c r="ACW255" s="275">
        <f t="shared" si="323"/>
        <v>85.5</v>
      </c>
      <c r="ACX255" s="275">
        <f t="shared" si="323"/>
        <v>85.5</v>
      </c>
      <c r="ACY255" s="275">
        <f t="shared" si="323"/>
        <v>85.5</v>
      </c>
      <c r="ACZ255" s="275">
        <f t="shared" si="323"/>
        <v>85.5</v>
      </c>
      <c r="ADA255" s="275">
        <f t="shared" si="323"/>
        <v>85.5</v>
      </c>
      <c r="ADB255" s="275">
        <f t="shared" si="323"/>
        <v>85.5</v>
      </c>
      <c r="ADC255" s="275">
        <f t="shared" si="323"/>
        <v>85.5</v>
      </c>
      <c r="ADD255" s="275">
        <f t="shared" si="323"/>
        <v>85.5</v>
      </c>
      <c r="ADE255" s="275">
        <f t="shared" si="323"/>
        <v>85.5</v>
      </c>
      <c r="ADF255" s="275">
        <f t="shared" si="323"/>
        <v>85.5</v>
      </c>
      <c r="ADG255" s="275">
        <f t="shared" si="323"/>
        <v>85.5</v>
      </c>
      <c r="ADH255" s="275">
        <f t="shared" si="323"/>
        <v>85.5</v>
      </c>
      <c r="ADI255" s="275">
        <f t="shared" si="323"/>
        <v>85.5</v>
      </c>
      <c r="ADJ255" s="275">
        <f t="shared" si="323"/>
        <v>85.5</v>
      </c>
      <c r="ADK255" s="275">
        <f t="shared" si="323"/>
        <v>85.5</v>
      </c>
      <c r="ADL255" s="275">
        <f t="shared" si="323"/>
        <v>85.5</v>
      </c>
      <c r="ADM255" s="275">
        <f t="shared" si="323"/>
        <v>85.5</v>
      </c>
      <c r="ADN255" s="275">
        <f t="shared" si="323"/>
        <v>85.5</v>
      </c>
      <c r="ADO255" s="275">
        <f t="shared" si="323"/>
        <v>85.5</v>
      </c>
      <c r="ADP255" s="275">
        <f t="shared" si="323"/>
        <v>85.5</v>
      </c>
      <c r="ADQ255" s="275">
        <f t="shared" si="323"/>
        <v>85.5</v>
      </c>
      <c r="ADR255" s="275">
        <f t="shared" si="323"/>
        <v>85.5</v>
      </c>
      <c r="ADS255" s="275">
        <f t="shared" si="323"/>
        <v>85.5</v>
      </c>
      <c r="ADT255" s="275">
        <f t="shared" si="323"/>
        <v>85.5</v>
      </c>
      <c r="ADU255" s="275">
        <f t="shared" si="323"/>
        <v>85.5</v>
      </c>
      <c r="ADV255" s="275">
        <f t="shared" si="323"/>
        <v>85.5</v>
      </c>
      <c r="ADW255" s="275">
        <f t="shared" si="323"/>
        <v>85.5</v>
      </c>
      <c r="ADX255" s="275">
        <f t="shared" si="323"/>
        <v>85.5</v>
      </c>
      <c r="ADY255" s="275">
        <f t="shared" si="323"/>
        <v>85.5</v>
      </c>
      <c r="ADZ255" s="275">
        <f t="shared" si="323"/>
        <v>85.5</v>
      </c>
      <c r="AEA255" s="275">
        <f t="shared" si="323"/>
        <v>85.5</v>
      </c>
      <c r="AEB255" s="275">
        <f t="shared" si="323"/>
        <v>85.5</v>
      </c>
      <c r="AEC255" s="275">
        <f t="shared" si="323"/>
        <v>85.5</v>
      </c>
      <c r="AED255" s="275">
        <f t="shared" si="323"/>
        <v>85.5</v>
      </c>
      <c r="AEE255" s="275">
        <f t="shared" si="323"/>
        <v>85.5</v>
      </c>
      <c r="AEF255" s="275">
        <f t="shared" si="323"/>
        <v>85.5</v>
      </c>
      <c r="AEG255" s="275">
        <f t="shared" si="323"/>
        <v>85.5</v>
      </c>
      <c r="AEH255" s="275">
        <f t="shared" si="323"/>
        <v>85.5</v>
      </c>
      <c r="AEI255" s="275">
        <f t="shared" ref="AEI255:AFH255" si="324">AEI272*10*0.95</f>
        <v>85.5</v>
      </c>
      <c r="AEJ255" s="275">
        <f t="shared" si="324"/>
        <v>85.5</v>
      </c>
      <c r="AEK255" s="275">
        <f t="shared" si="324"/>
        <v>85.5</v>
      </c>
      <c r="AEL255" s="275">
        <f t="shared" si="324"/>
        <v>85.5</v>
      </c>
      <c r="AEM255" s="275">
        <f t="shared" si="324"/>
        <v>85.5</v>
      </c>
      <c r="AEN255" s="275">
        <f t="shared" si="324"/>
        <v>85.5</v>
      </c>
      <c r="AEO255" s="275">
        <f t="shared" si="324"/>
        <v>85.5</v>
      </c>
      <c r="AEP255" s="275">
        <f t="shared" si="324"/>
        <v>85.5</v>
      </c>
      <c r="AEQ255" s="275">
        <f t="shared" si="324"/>
        <v>85.5</v>
      </c>
      <c r="AER255" s="275">
        <f t="shared" si="324"/>
        <v>85.5</v>
      </c>
      <c r="AES255" s="275">
        <f t="shared" si="324"/>
        <v>85.5</v>
      </c>
      <c r="AET255" s="275">
        <f t="shared" si="324"/>
        <v>85.5</v>
      </c>
      <c r="AEU255" s="275">
        <f t="shared" si="324"/>
        <v>85.5</v>
      </c>
      <c r="AEV255" s="275">
        <f t="shared" si="324"/>
        <v>85.5</v>
      </c>
      <c r="AEW255" s="275">
        <f t="shared" si="324"/>
        <v>85.5</v>
      </c>
      <c r="AEX255" s="275">
        <f t="shared" si="324"/>
        <v>85.5</v>
      </c>
      <c r="AEY255" s="275">
        <f t="shared" si="324"/>
        <v>85.5</v>
      </c>
      <c r="AEZ255" s="275">
        <f t="shared" si="324"/>
        <v>85.5</v>
      </c>
      <c r="AFA255" s="275">
        <f t="shared" si="324"/>
        <v>85.5</v>
      </c>
      <c r="AFB255" s="275">
        <f t="shared" si="324"/>
        <v>85.5</v>
      </c>
      <c r="AFC255" s="275">
        <f t="shared" si="324"/>
        <v>85.5</v>
      </c>
      <c r="AFD255" s="275">
        <f t="shared" si="324"/>
        <v>85.5</v>
      </c>
      <c r="AFE255" s="275">
        <f t="shared" si="324"/>
        <v>85.5</v>
      </c>
      <c r="AFF255" s="275">
        <f t="shared" si="324"/>
        <v>85.5</v>
      </c>
      <c r="AFG255" s="275">
        <f t="shared" si="324"/>
        <v>85.5</v>
      </c>
      <c r="AFH255" s="275">
        <f t="shared" si="324"/>
        <v>85.5</v>
      </c>
      <c r="AFI255" s="275">
        <f t="shared" ref="AFI255:AHT255" si="325">AFI272*10*0.95</f>
        <v>85.5</v>
      </c>
      <c r="AFJ255" s="275">
        <f t="shared" si="325"/>
        <v>85.5</v>
      </c>
      <c r="AFK255" s="275">
        <f t="shared" si="325"/>
        <v>85.5</v>
      </c>
      <c r="AFL255" s="275">
        <f t="shared" si="325"/>
        <v>85.5</v>
      </c>
      <c r="AFM255" s="275">
        <f t="shared" si="325"/>
        <v>85.5</v>
      </c>
      <c r="AFN255" s="275">
        <f t="shared" si="325"/>
        <v>57</v>
      </c>
      <c r="AFO255" s="275">
        <f t="shared" si="325"/>
        <v>57</v>
      </c>
      <c r="AFP255" s="275">
        <f t="shared" si="325"/>
        <v>57</v>
      </c>
      <c r="AFQ255" s="275">
        <f t="shared" si="325"/>
        <v>57</v>
      </c>
      <c r="AFR255" s="275">
        <f t="shared" si="325"/>
        <v>57</v>
      </c>
      <c r="AFS255" s="275">
        <f t="shared" si="325"/>
        <v>57</v>
      </c>
      <c r="AFT255" s="275">
        <f t="shared" si="325"/>
        <v>57</v>
      </c>
      <c r="AFU255" s="275">
        <f t="shared" si="325"/>
        <v>57</v>
      </c>
      <c r="AFV255" s="275">
        <f t="shared" si="325"/>
        <v>57</v>
      </c>
      <c r="AFW255" s="275">
        <f t="shared" si="325"/>
        <v>57</v>
      </c>
      <c r="AFX255" s="275">
        <f t="shared" si="325"/>
        <v>57</v>
      </c>
      <c r="AFY255" s="275">
        <f t="shared" si="325"/>
        <v>57</v>
      </c>
      <c r="AFZ255" s="275">
        <f t="shared" si="325"/>
        <v>57</v>
      </c>
      <c r="AGA255" s="275">
        <f t="shared" si="325"/>
        <v>57</v>
      </c>
      <c r="AGB255" s="275">
        <f t="shared" si="325"/>
        <v>85.5</v>
      </c>
      <c r="AGC255" s="275">
        <f t="shared" si="325"/>
        <v>66.5</v>
      </c>
      <c r="AGD255" s="275">
        <f t="shared" si="325"/>
        <v>66.5</v>
      </c>
      <c r="AGE255" s="275">
        <f t="shared" si="325"/>
        <v>66.5</v>
      </c>
      <c r="AGF255" s="275">
        <f t="shared" si="325"/>
        <v>66.5</v>
      </c>
      <c r="AGG255" s="275">
        <f t="shared" si="325"/>
        <v>66.5</v>
      </c>
      <c r="AGH255" s="275">
        <f t="shared" si="325"/>
        <v>66.5</v>
      </c>
      <c r="AGI255" s="275">
        <f t="shared" si="325"/>
        <v>85.5</v>
      </c>
      <c r="AGJ255" s="275">
        <f t="shared" si="325"/>
        <v>85.5</v>
      </c>
      <c r="AGK255" s="275">
        <f t="shared" si="325"/>
        <v>85.5</v>
      </c>
      <c r="AGL255" s="275">
        <f t="shared" si="325"/>
        <v>85.5</v>
      </c>
      <c r="AGM255" s="275">
        <f t="shared" si="325"/>
        <v>85.5</v>
      </c>
      <c r="AGN255" s="275">
        <f t="shared" si="325"/>
        <v>85.5</v>
      </c>
      <c r="AGO255" s="275">
        <f t="shared" si="325"/>
        <v>85.5</v>
      </c>
      <c r="AGP255" s="275">
        <f t="shared" si="325"/>
        <v>85.5</v>
      </c>
      <c r="AGQ255" s="275">
        <f t="shared" si="325"/>
        <v>85.5</v>
      </c>
      <c r="AGR255" s="275">
        <f t="shared" si="325"/>
        <v>85.5</v>
      </c>
      <c r="AGS255" s="275">
        <f t="shared" si="325"/>
        <v>85.5</v>
      </c>
      <c r="AGT255" s="275">
        <f t="shared" si="325"/>
        <v>85.5</v>
      </c>
      <c r="AGU255" s="275">
        <f t="shared" si="325"/>
        <v>85.5</v>
      </c>
      <c r="AGV255" s="275">
        <f t="shared" si="325"/>
        <v>85.5</v>
      </c>
      <c r="AGW255" s="275">
        <f t="shared" si="325"/>
        <v>85.5</v>
      </c>
      <c r="AGX255" s="275">
        <f t="shared" si="325"/>
        <v>85.5</v>
      </c>
      <c r="AGY255" s="275">
        <f t="shared" si="325"/>
        <v>85.5</v>
      </c>
      <c r="AGZ255" s="275">
        <f t="shared" si="325"/>
        <v>85.5</v>
      </c>
      <c r="AHA255" s="275">
        <f t="shared" si="325"/>
        <v>85.5</v>
      </c>
      <c r="AHB255" s="275">
        <f t="shared" si="325"/>
        <v>85.5</v>
      </c>
      <c r="AHC255" s="275">
        <f t="shared" si="325"/>
        <v>85.5</v>
      </c>
      <c r="AHD255" s="275">
        <f t="shared" si="325"/>
        <v>85.5</v>
      </c>
      <c r="AHE255" s="275">
        <f t="shared" si="325"/>
        <v>85.5</v>
      </c>
      <c r="AHF255" s="275">
        <f t="shared" si="325"/>
        <v>85.5</v>
      </c>
      <c r="AHG255" s="275">
        <f t="shared" si="325"/>
        <v>85.5</v>
      </c>
      <c r="AHH255" s="275">
        <f t="shared" si="325"/>
        <v>85.5</v>
      </c>
      <c r="AHI255" s="275">
        <f t="shared" si="325"/>
        <v>85.5</v>
      </c>
      <c r="AHJ255" s="275">
        <f t="shared" si="325"/>
        <v>85.5</v>
      </c>
      <c r="AHK255" s="275">
        <f t="shared" si="325"/>
        <v>85.5</v>
      </c>
      <c r="AHL255" s="275">
        <f t="shared" si="325"/>
        <v>85.5</v>
      </c>
      <c r="AHM255" s="275">
        <f t="shared" si="325"/>
        <v>85.5</v>
      </c>
      <c r="AHN255" s="275">
        <f t="shared" si="325"/>
        <v>85.5</v>
      </c>
      <c r="AHO255" s="275">
        <f t="shared" si="325"/>
        <v>85.5</v>
      </c>
      <c r="AHP255" s="275">
        <f t="shared" si="325"/>
        <v>85.5</v>
      </c>
      <c r="AHQ255" s="275">
        <f t="shared" si="325"/>
        <v>85.5</v>
      </c>
      <c r="AHR255" s="275">
        <f t="shared" si="325"/>
        <v>85.5</v>
      </c>
      <c r="AHS255" s="275">
        <f t="shared" si="325"/>
        <v>85.5</v>
      </c>
      <c r="AHT255" s="275">
        <f t="shared" si="325"/>
        <v>85.5</v>
      </c>
      <c r="AHU255" s="275">
        <f t="shared" ref="AHU255:AIU255" si="326">AHU272*10*0.95</f>
        <v>85.5</v>
      </c>
      <c r="AHV255" s="275">
        <f t="shared" si="326"/>
        <v>85.5</v>
      </c>
      <c r="AHW255" s="275">
        <f t="shared" si="326"/>
        <v>85.5</v>
      </c>
      <c r="AHX255" s="275">
        <f t="shared" si="326"/>
        <v>85.5</v>
      </c>
      <c r="AHY255" s="275">
        <f t="shared" si="326"/>
        <v>85.5</v>
      </c>
      <c r="AHZ255" s="275">
        <f t="shared" si="326"/>
        <v>85.5</v>
      </c>
      <c r="AIA255" s="275">
        <f t="shared" si="326"/>
        <v>85.5</v>
      </c>
      <c r="AIB255" s="275">
        <f t="shared" si="326"/>
        <v>85.5</v>
      </c>
      <c r="AIC255" s="275">
        <f t="shared" si="326"/>
        <v>85.5</v>
      </c>
      <c r="AID255" s="275">
        <f t="shared" si="326"/>
        <v>85.5</v>
      </c>
      <c r="AIE255" s="275">
        <f t="shared" si="326"/>
        <v>85.5</v>
      </c>
      <c r="AIF255" s="275">
        <f t="shared" si="326"/>
        <v>85.5</v>
      </c>
      <c r="AIG255" s="275">
        <f t="shared" si="326"/>
        <v>85.5</v>
      </c>
      <c r="AIH255" s="275">
        <f t="shared" si="326"/>
        <v>85.5</v>
      </c>
      <c r="AII255" s="275">
        <f t="shared" si="326"/>
        <v>85.5</v>
      </c>
      <c r="AIJ255" s="275">
        <f t="shared" si="326"/>
        <v>85.5</v>
      </c>
      <c r="AIK255" s="275">
        <f t="shared" si="326"/>
        <v>85.5</v>
      </c>
      <c r="AIL255" s="275">
        <f t="shared" si="326"/>
        <v>85.5</v>
      </c>
      <c r="AIM255" s="275">
        <f t="shared" si="326"/>
        <v>85.5</v>
      </c>
      <c r="AIN255" s="275">
        <f t="shared" si="326"/>
        <v>85.5</v>
      </c>
      <c r="AIO255" s="275">
        <f t="shared" si="326"/>
        <v>85.5</v>
      </c>
      <c r="AIP255" s="275">
        <f t="shared" si="326"/>
        <v>85.5</v>
      </c>
      <c r="AIQ255" s="275">
        <f t="shared" si="326"/>
        <v>85.5</v>
      </c>
      <c r="AIR255" s="275">
        <f t="shared" si="326"/>
        <v>85.5</v>
      </c>
      <c r="AIS255" s="275">
        <f t="shared" si="326"/>
        <v>85.5</v>
      </c>
      <c r="AIT255" s="275">
        <f t="shared" si="326"/>
        <v>85.5</v>
      </c>
      <c r="AIU255" s="275">
        <f t="shared" si="326"/>
        <v>85.5</v>
      </c>
      <c r="AIV255" s="275">
        <f t="shared" ref="AIV255:AKA255" si="327">AIV272*10*0.95</f>
        <v>85.5</v>
      </c>
      <c r="AIW255" s="524">
        <f t="shared" si="327"/>
        <v>85.5</v>
      </c>
      <c r="AIX255" s="275">
        <f t="shared" si="327"/>
        <v>85.5</v>
      </c>
      <c r="AIY255" s="275">
        <f t="shared" si="327"/>
        <v>85.5</v>
      </c>
      <c r="AIZ255" s="275">
        <f t="shared" si="327"/>
        <v>85.5</v>
      </c>
      <c r="AJA255" s="275">
        <f t="shared" si="327"/>
        <v>85.5</v>
      </c>
      <c r="AJB255" s="275">
        <f t="shared" si="327"/>
        <v>85.5</v>
      </c>
      <c r="AJC255" s="275">
        <f t="shared" si="327"/>
        <v>85.5</v>
      </c>
      <c r="AJD255" s="275">
        <f t="shared" si="327"/>
        <v>85.5</v>
      </c>
      <c r="AJE255" s="275">
        <f t="shared" si="327"/>
        <v>85.5</v>
      </c>
      <c r="AJF255" s="275">
        <f t="shared" si="327"/>
        <v>85.5</v>
      </c>
      <c r="AJG255" s="275">
        <f t="shared" si="327"/>
        <v>85.5</v>
      </c>
      <c r="AJH255" s="275">
        <f t="shared" si="327"/>
        <v>85.5</v>
      </c>
      <c r="AJI255" s="275">
        <f t="shared" si="327"/>
        <v>85.5</v>
      </c>
      <c r="AJJ255" s="275">
        <f t="shared" si="327"/>
        <v>85.5</v>
      </c>
      <c r="AJK255" s="275">
        <f t="shared" si="327"/>
        <v>85.5</v>
      </c>
      <c r="AJL255" s="275">
        <f t="shared" si="327"/>
        <v>85.5</v>
      </c>
      <c r="AJM255" s="275">
        <f t="shared" si="327"/>
        <v>85.5</v>
      </c>
      <c r="AJN255" s="275">
        <f t="shared" si="327"/>
        <v>85.5</v>
      </c>
      <c r="AJO255" s="275">
        <f t="shared" si="327"/>
        <v>85.5</v>
      </c>
      <c r="AJP255" s="275">
        <f t="shared" si="327"/>
        <v>85.5</v>
      </c>
      <c r="AJQ255" s="275">
        <f t="shared" si="327"/>
        <v>85.5</v>
      </c>
      <c r="AJR255" s="275">
        <f t="shared" si="327"/>
        <v>85.5</v>
      </c>
      <c r="AJS255" s="275">
        <f t="shared" si="327"/>
        <v>85.5</v>
      </c>
      <c r="AJT255" s="275">
        <f t="shared" si="327"/>
        <v>85.5</v>
      </c>
      <c r="AJU255" s="275">
        <f t="shared" si="327"/>
        <v>85.5</v>
      </c>
      <c r="AJV255" s="275">
        <f t="shared" si="327"/>
        <v>85.5</v>
      </c>
      <c r="AJW255" s="275">
        <f t="shared" si="327"/>
        <v>85.5</v>
      </c>
      <c r="AJX255" s="275">
        <f t="shared" si="327"/>
        <v>85.5</v>
      </c>
      <c r="AJY255" s="275">
        <f t="shared" si="327"/>
        <v>85.5</v>
      </c>
      <c r="AJZ255" s="275">
        <f t="shared" si="327"/>
        <v>85.5</v>
      </c>
      <c r="AKA255" s="275">
        <f t="shared" si="327"/>
        <v>85.5</v>
      </c>
      <c r="AKB255" s="275">
        <f t="shared" ref="AKB255:ALG255" si="328">AKB272*10*0.95</f>
        <v>85.5</v>
      </c>
      <c r="AKC255" s="275">
        <f t="shared" si="328"/>
        <v>85.5</v>
      </c>
      <c r="AKD255" s="275">
        <f t="shared" si="328"/>
        <v>85.5</v>
      </c>
      <c r="AKE255" s="275">
        <f t="shared" si="328"/>
        <v>85.5</v>
      </c>
      <c r="AKF255" s="275">
        <f t="shared" si="328"/>
        <v>85.5</v>
      </c>
      <c r="AKG255" s="275">
        <f t="shared" si="328"/>
        <v>85.5</v>
      </c>
      <c r="AKH255" s="275">
        <f t="shared" si="328"/>
        <v>85.5</v>
      </c>
      <c r="AKI255" s="275">
        <f t="shared" si="328"/>
        <v>85.5</v>
      </c>
      <c r="AKJ255" s="275">
        <f t="shared" si="328"/>
        <v>85.5</v>
      </c>
      <c r="AKK255" s="275">
        <f t="shared" si="328"/>
        <v>85.5</v>
      </c>
      <c r="AKL255" s="275">
        <f t="shared" si="328"/>
        <v>85.5</v>
      </c>
      <c r="AKM255" s="275">
        <f t="shared" si="328"/>
        <v>85.5</v>
      </c>
      <c r="AKN255" s="275">
        <f t="shared" si="328"/>
        <v>85.5</v>
      </c>
      <c r="AKO255" s="275">
        <f t="shared" si="328"/>
        <v>85.5</v>
      </c>
      <c r="AKP255" s="275">
        <f t="shared" si="328"/>
        <v>85.5</v>
      </c>
      <c r="AKQ255" s="275">
        <f t="shared" si="328"/>
        <v>85.5</v>
      </c>
      <c r="AKR255" s="275">
        <f t="shared" si="328"/>
        <v>85.5</v>
      </c>
      <c r="AKS255" s="275">
        <f t="shared" si="328"/>
        <v>85.5</v>
      </c>
      <c r="AKT255" s="275">
        <f t="shared" si="328"/>
        <v>85.5</v>
      </c>
      <c r="AKU255" s="275">
        <f t="shared" si="328"/>
        <v>85.5</v>
      </c>
      <c r="AKV255" s="275">
        <f t="shared" si="328"/>
        <v>85.5</v>
      </c>
      <c r="AKW255" s="275">
        <f t="shared" si="328"/>
        <v>85.5</v>
      </c>
      <c r="AKX255" s="275">
        <f t="shared" si="328"/>
        <v>85.5</v>
      </c>
      <c r="AKY255" s="275">
        <f t="shared" si="328"/>
        <v>85.5</v>
      </c>
      <c r="AKZ255" s="275">
        <f t="shared" si="328"/>
        <v>85.5</v>
      </c>
      <c r="ALA255" s="275">
        <f t="shared" si="328"/>
        <v>85.5</v>
      </c>
      <c r="ALB255" s="275">
        <f t="shared" si="328"/>
        <v>85.5</v>
      </c>
      <c r="ALC255" s="275">
        <f t="shared" si="328"/>
        <v>85.5</v>
      </c>
      <c r="ALD255" s="275">
        <f t="shared" si="328"/>
        <v>85.5</v>
      </c>
      <c r="ALE255" s="275">
        <f t="shared" si="328"/>
        <v>85.5</v>
      </c>
      <c r="ALF255" s="275">
        <f t="shared" si="328"/>
        <v>85.5</v>
      </c>
      <c r="ALG255" s="275">
        <f t="shared" si="328"/>
        <v>85.5</v>
      </c>
      <c r="ALH255" s="275">
        <f t="shared" ref="ALH255:AMI255" si="329">ALH272*10*0.95</f>
        <v>85.5</v>
      </c>
      <c r="ALI255" s="275">
        <f t="shared" si="329"/>
        <v>85.5</v>
      </c>
      <c r="ALJ255" s="275">
        <f t="shared" si="329"/>
        <v>85.5</v>
      </c>
      <c r="ALK255" s="275">
        <f t="shared" si="329"/>
        <v>85.5</v>
      </c>
      <c r="ALL255" s="275">
        <f t="shared" si="329"/>
        <v>85.5</v>
      </c>
      <c r="ALM255" s="275">
        <f t="shared" si="329"/>
        <v>85.5</v>
      </c>
      <c r="ALN255" s="275">
        <f t="shared" si="329"/>
        <v>85.5</v>
      </c>
      <c r="ALO255" s="275">
        <f t="shared" si="329"/>
        <v>85.5</v>
      </c>
      <c r="ALP255" s="275">
        <f t="shared" si="329"/>
        <v>85.5</v>
      </c>
      <c r="ALQ255" s="275">
        <f t="shared" si="329"/>
        <v>85.5</v>
      </c>
      <c r="ALR255" s="275">
        <f t="shared" si="329"/>
        <v>85.5</v>
      </c>
      <c r="ALS255" s="275">
        <f t="shared" si="329"/>
        <v>85.5</v>
      </c>
      <c r="ALT255" s="275">
        <f t="shared" si="329"/>
        <v>85.5</v>
      </c>
      <c r="ALU255" s="275">
        <f t="shared" si="329"/>
        <v>85.5</v>
      </c>
      <c r="ALV255" s="275">
        <f t="shared" si="329"/>
        <v>85.5</v>
      </c>
      <c r="ALW255" s="275">
        <f t="shared" si="329"/>
        <v>85.5</v>
      </c>
      <c r="ALX255" s="275">
        <f t="shared" si="329"/>
        <v>85.5</v>
      </c>
      <c r="ALY255" s="275">
        <f t="shared" si="329"/>
        <v>85.5</v>
      </c>
      <c r="ALZ255" s="275">
        <f t="shared" si="329"/>
        <v>85.5</v>
      </c>
      <c r="AMA255" s="275">
        <f t="shared" si="329"/>
        <v>85.5</v>
      </c>
      <c r="AMB255" s="275">
        <f t="shared" si="329"/>
        <v>85.5</v>
      </c>
      <c r="AMC255" s="275">
        <f t="shared" si="329"/>
        <v>85.5</v>
      </c>
      <c r="AMD255" s="275">
        <f t="shared" si="329"/>
        <v>85.5</v>
      </c>
      <c r="AME255" s="275">
        <f t="shared" si="329"/>
        <v>85.5</v>
      </c>
      <c r="AMF255" s="275">
        <f t="shared" si="329"/>
        <v>85.5</v>
      </c>
      <c r="AMG255" s="275">
        <f t="shared" si="329"/>
        <v>85.5</v>
      </c>
      <c r="AMH255" s="275">
        <f t="shared" si="329"/>
        <v>85.5</v>
      </c>
      <c r="AMI255" s="275">
        <f t="shared" si="329"/>
        <v>85.5</v>
      </c>
      <c r="AMJ255" s="275">
        <f t="shared" ref="AMJ255:AOU255" si="330">AMJ272*10*0.95</f>
        <v>85.5</v>
      </c>
      <c r="AMK255" s="275">
        <f t="shared" si="330"/>
        <v>85.5</v>
      </c>
      <c r="AML255" s="275">
        <f t="shared" si="330"/>
        <v>85.5</v>
      </c>
      <c r="AMM255" s="275">
        <f t="shared" si="330"/>
        <v>85.5</v>
      </c>
      <c r="AMN255" s="275">
        <f t="shared" si="330"/>
        <v>85.5</v>
      </c>
      <c r="AMO255" s="275">
        <f t="shared" si="330"/>
        <v>85.5</v>
      </c>
      <c r="AMP255" s="275">
        <f t="shared" si="330"/>
        <v>85.5</v>
      </c>
      <c r="AMQ255" s="275">
        <f t="shared" si="330"/>
        <v>85.5</v>
      </c>
      <c r="AMR255" s="275">
        <f t="shared" si="330"/>
        <v>85.5</v>
      </c>
      <c r="AMS255" s="275">
        <f t="shared" si="330"/>
        <v>85.5</v>
      </c>
      <c r="AMT255" s="275">
        <f t="shared" si="330"/>
        <v>85.5</v>
      </c>
      <c r="AMU255" s="275">
        <f t="shared" si="330"/>
        <v>85.5</v>
      </c>
      <c r="AMV255" s="275">
        <f t="shared" si="330"/>
        <v>85.5</v>
      </c>
      <c r="AMW255" s="275">
        <f t="shared" si="330"/>
        <v>85.5</v>
      </c>
      <c r="AMX255" s="275">
        <f t="shared" si="330"/>
        <v>85.5</v>
      </c>
      <c r="AMY255" s="275">
        <f t="shared" si="330"/>
        <v>85.5</v>
      </c>
      <c r="AMZ255" s="275">
        <f t="shared" si="330"/>
        <v>85.5</v>
      </c>
      <c r="ANA255" s="275">
        <f t="shared" si="330"/>
        <v>85.5</v>
      </c>
      <c r="ANB255" s="275">
        <f t="shared" si="330"/>
        <v>85.5</v>
      </c>
      <c r="ANC255" s="275">
        <f t="shared" si="330"/>
        <v>85.5</v>
      </c>
      <c r="AND255" s="275">
        <f t="shared" si="330"/>
        <v>85.5</v>
      </c>
      <c r="ANE255" s="275">
        <f t="shared" si="330"/>
        <v>85.5</v>
      </c>
      <c r="ANF255" s="275">
        <f t="shared" si="330"/>
        <v>85.5</v>
      </c>
      <c r="ANG255" s="275">
        <f t="shared" si="330"/>
        <v>85.5</v>
      </c>
      <c r="ANH255" s="275">
        <f t="shared" si="330"/>
        <v>85.5</v>
      </c>
      <c r="ANI255" s="275">
        <f t="shared" si="330"/>
        <v>85.5</v>
      </c>
      <c r="ANJ255" s="275">
        <f t="shared" si="330"/>
        <v>85.5</v>
      </c>
      <c r="ANK255" s="275">
        <f t="shared" si="330"/>
        <v>85.5</v>
      </c>
      <c r="ANL255" s="275">
        <f t="shared" si="330"/>
        <v>85.5</v>
      </c>
      <c r="ANM255" s="275">
        <f t="shared" si="330"/>
        <v>85.5</v>
      </c>
      <c r="ANN255" s="275">
        <f t="shared" si="330"/>
        <v>85.5</v>
      </c>
      <c r="ANO255" s="275">
        <f t="shared" si="330"/>
        <v>85.5</v>
      </c>
      <c r="ANP255" s="275">
        <f t="shared" si="330"/>
        <v>85.5</v>
      </c>
      <c r="ANQ255" s="275">
        <f t="shared" si="330"/>
        <v>85.5</v>
      </c>
      <c r="ANR255" s="275">
        <f t="shared" si="330"/>
        <v>85.5</v>
      </c>
      <c r="ANS255" s="275">
        <f t="shared" si="330"/>
        <v>85.5</v>
      </c>
      <c r="ANT255" s="275">
        <f t="shared" si="330"/>
        <v>85.5</v>
      </c>
      <c r="ANU255" s="275">
        <f t="shared" si="330"/>
        <v>85.5</v>
      </c>
      <c r="ANV255" s="275">
        <f t="shared" si="330"/>
        <v>85.5</v>
      </c>
      <c r="ANW255" s="275">
        <f t="shared" si="330"/>
        <v>85.5</v>
      </c>
      <c r="ANX255" s="275">
        <f t="shared" si="330"/>
        <v>85.5</v>
      </c>
      <c r="ANY255" s="275">
        <f t="shared" si="330"/>
        <v>85.5</v>
      </c>
      <c r="ANZ255" s="275">
        <f t="shared" si="330"/>
        <v>85.5</v>
      </c>
      <c r="AOA255" s="275">
        <f t="shared" si="330"/>
        <v>85.5</v>
      </c>
      <c r="AOB255" s="275">
        <f t="shared" si="330"/>
        <v>85.5</v>
      </c>
      <c r="AOC255" s="275">
        <f t="shared" si="330"/>
        <v>85.5</v>
      </c>
      <c r="AOD255" s="275">
        <f t="shared" si="330"/>
        <v>85.5</v>
      </c>
      <c r="AOE255" s="275">
        <f t="shared" si="330"/>
        <v>85.5</v>
      </c>
      <c r="AOF255" s="275">
        <f t="shared" si="330"/>
        <v>85.5</v>
      </c>
      <c r="AOG255" s="275">
        <f t="shared" si="330"/>
        <v>85.5</v>
      </c>
      <c r="AOH255" s="275">
        <f t="shared" si="330"/>
        <v>85.5</v>
      </c>
      <c r="AOI255" s="275">
        <f t="shared" si="330"/>
        <v>85.5</v>
      </c>
      <c r="AOJ255" s="275">
        <f t="shared" si="330"/>
        <v>85.5</v>
      </c>
      <c r="AOK255" s="275">
        <f t="shared" si="330"/>
        <v>85.5</v>
      </c>
      <c r="AOL255" s="275">
        <f t="shared" si="330"/>
        <v>85.5</v>
      </c>
      <c r="AOM255" s="275">
        <f t="shared" si="330"/>
        <v>85.5</v>
      </c>
      <c r="AON255" s="275">
        <f t="shared" si="330"/>
        <v>85.5</v>
      </c>
      <c r="AOO255" s="275">
        <f t="shared" si="330"/>
        <v>85.5</v>
      </c>
      <c r="AOP255" s="275">
        <f t="shared" si="330"/>
        <v>85.5</v>
      </c>
      <c r="AOQ255" s="275">
        <f t="shared" si="330"/>
        <v>85.5</v>
      </c>
      <c r="AOR255" s="275">
        <f t="shared" si="330"/>
        <v>85.5</v>
      </c>
      <c r="AOS255" s="275">
        <f t="shared" si="330"/>
        <v>85.5</v>
      </c>
      <c r="AOT255" s="275">
        <f t="shared" si="330"/>
        <v>85.5</v>
      </c>
      <c r="AOU255" s="275">
        <f t="shared" si="330"/>
        <v>85.5</v>
      </c>
      <c r="AOV255" s="275">
        <f t="shared" ref="AOV255:APW255" si="331">AOV272*10*0.95</f>
        <v>85.5</v>
      </c>
      <c r="AOW255" s="275">
        <f t="shared" si="331"/>
        <v>85.5</v>
      </c>
      <c r="AOX255" s="275">
        <f t="shared" si="331"/>
        <v>85.5</v>
      </c>
      <c r="AOY255" s="275">
        <f t="shared" si="331"/>
        <v>85.5</v>
      </c>
      <c r="AOZ255" s="275">
        <f t="shared" si="331"/>
        <v>85.5</v>
      </c>
      <c r="APA255" s="275">
        <f t="shared" si="331"/>
        <v>85.5</v>
      </c>
      <c r="APB255" s="275">
        <f t="shared" si="331"/>
        <v>85.5</v>
      </c>
      <c r="APC255" s="275">
        <f t="shared" si="331"/>
        <v>85.5</v>
      </c>
      <c r="APD255" s="275">
        <f t="shared" si="331"/>
        <v>85.5</v>
      </c>
      <c r="APE255" s="275">
        <f t="shared" si="331"/>
        <v>85.5</v>
      </c>
      <c r="APF255" s="275">
        <f t="shared" si="331"/>
        <v>85.5</v>
      </c>
      <c r="APG255" s="275">
        <f t="shared" si="331"/>
        <v>85.5</v>
      </c>
      <c r="APH255" s="275">
        <f t="shared" si="331"/>
        <v>85.5</v>
      </c>
      <c r="API255" s="275">
        <f t="shared" si="331"/>
        <v>85.5</v>
      </c>
      <c r="APJ255" s="275">
        <f t="shared" si="331"/>
        <v>85.5</v>
      </c>
      <c r="APK255" s="275">
        <f t="shared" si="331"/>
        <v>85.5</v>
      </c>
      <c r="APL255" s="275">
        <f t="shared" si="331"/>
        <v>85.5</v>
      </c>
      <c r="APM255" s="275">
        <f t="shared" si="331"/>
        <v>85.5</v>
      </c>
      <c r="APN255" s="275">
        <f t="shared" si="331"/>
        <v>85.5</v>
      </c>
      <c r="APO255" s="275">
        <f t="shared" si="331"/>
        <v>85.5</v>
      </c>
      <c r="APP255" s="275">
        <f t="shared" si="331"/>
        <v>85.5</v>
      </c>
      <c r="APQ255" s="275">
        <f t="shared" si="331"/>
        <v>85.5</v>
      </c>
      <c r="APR255" s="275">
        <f t="shared" si="331"/>
        <v>85.5</v>
      </c>
      <c r="APS255" s="275">
        <f t="shared" si="331"/>
        <v>85.5</v>
      </c>
      <c r="APT255" s="275">
        <f t="shared" si="331"/>
        <v>85.5</v>
      </c>
      <c r="APU255" s="275">
        <f t="shared" si="331"/>
        <v>85.5</v>
      </c>
      <c r="APV255" s="275">
        <f t="shared" si="331"/>
        <v>85.5</v>
      </c>
      <c r="APW255" s="275">
        <f t="shared" si="331"/>
        <v>85.5</v>
      </c>
    </row>
    <row r="256" spans="2:1115">
      <c r="D256" s="189"/>
      <c r="E256" s="136" t="s">
        <v>1059</v>
      </c>
      <c r="I256" s="277">
        <f t="shared" ref="I256:S256" si="332">I272*8*0.95</f>
        <v>55.48</v>
      </c>
      <c r="J256" s="277">
        <f t="shared" si="332"/>
        <v>55.48</v>
      </c>
      <c r="K256" s="277">
        <f t="shared" si="332"/>
        <v>55.48</v>
      </c>
      <c r="L256" s="277">
        <f t="shared" si="332"/>
        <v>55.48</v>
      </c>
      <c r="M256" s="277">
        <f t="shared" si="332"/>
        <v>55.48</v>
      </c>
      <c r="N256" s="277">
        <f t="shared" si="332"/>
        <v>55.48</v>
      </c>
      <c r="O256" s="277">
        <f t="shared" si="332"/>
        <v>55.48</v>
      </c>
      <c r="P256" s="277">
        <f t="shared" si="332"/>
        <v>55.48</v>
      </c>
      <c r="Q256" s="277">
        <f t="shared" si="332"/>
        <v>55.48</v>
      </c>
      <c r="R256" s="277">
        <f t="shared" si="332"/>
        <v>55.48</v>
      </c>
      <c r="S256" s="277">
        <f t="shared" si="332"/>
        <v>55.48</v>
      </c>
      <c r="T256" s="277">
        <f t="shared" ref="T256:CE256" si="333">T272*8*0.95</f>
        <v>55.48</v>
      </c>
      <c r="U256" s="277">
        <f t="shared" si="333"/>
        <v>55.48</v>
      </c>
      <c r="V256" s="277">
        <f t="shared" si="333"/>
        <v>55.48</v>
      </c>
      <c r="W256" s="277">
        <f t="shared" si="333"/>
        <v>55.48</v>
      </c>
      <c r="X256" s="277">
        <f t="shared" si="333"/>
        <v>55.48</v>
      </c>
      <c r="Y256" s="277">
        <f t="shared" si="333"/>
        <v>55.48</v>
      </c>
      <c r="Z256" s="277">
        <f t="shared" si="333"/>
        <v>55.48</v>
      </c>
      <c r="AA256" s="277">
        <f t="shared" si="333"/>
        <v>55.48</v>
      </c>
      <c r="AB256" s="277">
        <f t="shared" si="333"/>
        <v>55.48</v>
      </c>
      <c r="AC256" s="277">
        <f t="shared" si="333"/>
        <v>55.48</v>
      </c>
      <c r="AD256" s="277">
        <f t="shared" si="333"/>
        <v>55.48</v>
      </c>
      <c r="AE256" s="277">
        <f t="shared" si="333"/>
        <v>55.48</v>
      </c>
      <c r="AF256" s="277">
        <f t="shared" si="333"/>
        <v>55.48</v>
      </c>
      <c r="AG256" s="277">
        <f t="shared" si="333"/>
        <v>55.48</v>
      </c>
      <c r="AH256" s="277">
        <f t="shared" si="333"/>
        <v>55.48</v>
      </c>
      <c r="AI256" s="277">
        <f t="shared" si="333"/>
        <v>55.48</v>
      </c>
      <c r="AJ256" s="277">
        <f t="shared" si="333"/>
        <v>55.48</v>
      </c>
      <c r="AK256" s="277">
        <f t="shared" si="333"/>
        <v>55.48</v>
      </c>
      <c r="AL256" s="277">
        <f t="shared" si="333"/>
        <v>55.48</v>
      </c>
      <c r="AM256" s="277">
        <f t="shared" si="333"/>
        <v>55.48</v>
      </c>
      <c r="AN256" s="277">
        <f t="shared" si="333"/>
        <v>50.92</v>
      </c>
      <c r="AO256" s="277">
        <f t="shared" si="333"/>
        <v>50.92</v>
      </c>
      <c r="AP256" s="277">
        <f t="shared" si="333"/>
        <v>50.92</v>
      </c>
      <c r="AQ256" s="277">
        <f t="shared" si="333"/>
        <v>50.92</v>
      </c>
      <c r="AR256" s="277">
        <f t="shared" si="333"/>
        <v>50.92</v>
      </c>
      <c r="AS256" s="277">
        <f t="shared" si="333"/>
        <v>50.92</v>
      </c>
      <c r="AT256" s="277">
        <f t="shared" si="333"/>
        <v>50.92</v>
      </c>
      <c r="AU256" s="277">
        <f t="shared" si="333"/>
        <v>50.92</v>
      </c>
      <c r="AV256" s="277">
        <f t="shared" si="333"/>
        <v>50.92</v>
      </c>
      <c r="AW256" s="277">
        <f t="shared" si="333"/>
        <v>50.92</v>
      </c>
      <c r="AX256" s="277">
        <f t="shared" si="333"/>
        <v>50.92</v>
      </c>
      <c r="AY256" s="277">
        <f t="shared" si="333"/>
        <v>50.92</v>
      </c>
      <c r="AZ256" s="277">
        <f t="shared" si="333"/>
        <v>50.92</v>
      </c>
      <c r="BA256" s="277">
        <f t="shared" si="333"/>
        <v>50.92</v>
      </c>
      <c r="BB256" s="277">
        <f t="shared" si="333"/>
        <v>50.92</v>
      </c>
      <c r="BC256" s="277">
        <f t="shared" si="333"/>
        <v>50.92</v>
      </c>
      <c r="BD256" s="277">
        <f t="shared" si="333"/>
        <v>50.92</v>
      </c>
      <c r="BE256" s="277">
        <f t="shared" si="333"/>
        <v>50.92</v>
      </c>
      <c r="BF256" s="277">
        <f t="shared" si="333"/>
        <v>50.92</v>
      </c>
      <c r="BG256" s="277">
        <f t="shared" si="333"/>
        <v>50.92</v>
      </c>
      <c r="BH256" s="277">
        <f t="shared" si="333"/>
        <v>50.92</v>
      </c>
      <c r="BI256" s="277">
        <f t="shared" si="333"/>
        <v>50.92</v>
      </c>
      <c r="BJ256" s="277">
        <f t="shared" si="333"/>
        <v>50.92</v>
      </c>
      <c r="BK256" s="277">
        <f t="shared" si="333"/>
        <v>50.92</v>
      </c>
      <c r="BL256" s="277">
        <f t="shared" si="333"/>
        <v>50.92</v>
      </c>
      <c r="BM256" s="277">
        <f t="shared" si="333"/>
        <v>50.92</v>
      </c>
      <c r="BN256" s="277">
        <f t="shared" si="333"/>
        <v>50.92</v>
      </c>
      <c r="BO256" s="277">
        <f t="shared" si="333"/>
        <v>50.92</v>
      </c>
      <c r="BP256" s="277">
        <f t="shared" si="333"/>
        <v>50.92</v>
      </c>
      <c r="BQ256" s="277">
        <f t="shared" si="333"/>
        <v>50.92</v>
      </c>
      <c r="BR256" s="277">
        <f t="shared" si="333"/>
        <v>50.92</v>
      </c>
      <c r="BS256" s="277">
        <f t="shared" si="333"/>
        <v>45.599999999999994</v>
      </c>
      <c r="BT256" s="277">
        <f t="shared" si="333"/>
        <v>45.599999999999994</v>
      </c>
      <c r="BU256" s="277">
        <f t="shared" si="333"/>
        <v>45.599999999999994</v>
      </c>
      <c r="BV256" s="277">
        <f t="shared" si="333"/>
        <v>45.599999999999994</v>
      </c>
      <c r="BW256" s="277">
        <f t="shared" si="333"/>
        <v>45.599999999999994</v>
      </c>
      <c r="BX256" s="277">
        <f t="shared" si="333"/>
        <v>45.599999999999994</v>
      </c>
      <c r="BY256" s="277">
        <f t="shared" si="333"/>
        <v>45.599999999999994</v>
      </c>
      <c r="BZ256" s="277">
        <f t="shared" si="333"/>
        <v>45.599999999999994</v>
      </c>
      <c r="CA256" s="277">
        <f t="shared" si="333"/>
        <v>45.599999999999994</v>
      </c>
      <c r="CB256" s="277">
        <f t="shared" si="333"/>
        <v>45.599999999999994</v>
      </c>
      <c r="CC256" s="277">
        <f t="shared" si="333"/>
        <v>45.599999999999994</v>
      </c>
      <c r="CD256" s="277">
        <f t="shared" si="333"/>
        <v>45.599999999999994</v>
      </c>
      <c r="CE256" s="277">
        <f t="shared" si="333"/>
        <v>53.199999999999996</v>
      </c>
      <c r="CF256" s="277">
        <f t="shared" ref="CF256:DF256" si="334">CF272*8*0.95</f>
        <v>53.199999999999996</v>
      </c>
      <c r="CG256" s="277">
        <f t="shared" si="334"/>
        <v>53.199999999999996</v>
      </c>
      <c r="CH256" s="277">
        <f t="shared" si="334"/>
        <v>53.199999999999996</v>
      </c>
      <c r="CI256" s="277">
        <f t="shared" si="334"/>
        <v>53.199999999999996</v>
      </c>
      <c r="CJ256" s="277">
        <f t="shared" si="334"/>
        <v>53.199999999999996</v>
      </c>
      <c r="CK256" s="277">
        <f t="shared" si="334"/>
        <v>53.199999999999996</v>
      </c>
      <c r="CL256" s="277">
        <f t="shared" si="334"/>
        <v>62.319999999999993</v>
      </c>
      <c r="CM256" s="277">
        <f t="shared" si="334"/>
        <v>62.319999999999993</v>
      </c>
      <c r="CN256" s="277">
        <f t="shared" si="334"/>
        <v>62.319999999999993</v>
      </c>
      <c r="CO256" s="277">
        <f t="shared" si="334"/>
        <v>62.319999999999993</v>
      </c>
      <c r="CP256" s="277">
        <f t="shared" si="334"/>
        <v>62.319999999999993</v>
      </c>
      <c r="CQ256" s="277">
        <f t="shared" si="334"/>
        <v>62.319999999999993</v>
      </c>
      <c r="CR256" s="277">
        <f t="shared" si="334"/>
        <v>62.319999999999993</v>
      </c>
      <c r="CS256" s="277">
        <f t="shared" si="334"/>
        <v>62.319999999999993</v>
      </c>
      <c r="CT256" s="277">
        <f t="shared" si="334"/>
        <v>62.319999999999993</v>
      </c>
      <c r="CU256" s="277">
        <f t="shared" si="334"/>
        <v>62.319999999999993</v>
      </c>
      <c r="CV256" s="277">
        <f t="shared" si="334"/>
        <v>68.399999999999991</v>
      </c>
      <c r="CW256" s="277">
        <f t="shared" si="334"/>
        <v>68.399999999999991</v>
      </c>
      <c r="CX256" s="277">
        <f t="shared" si="334"/>
        <v>68.399999999999991</v>
      </c>
      <c r="CY256" s="277">
        <f t="shared" si="334"/>
        <v>68.399999999999991</v>
      </c>
      <c r="CZ256" s="277">
        <f t="shared" si="334"/>
        <v>68.399999999999991</v>
      </c>
      <c r="DA256" s="277">
        <f t="shared" si="334"/>
        <v>68.399999999999991</v>
      </c>
      <c r="DB256" s="277">
        <f t="shared" si="334"/>
        <v>68.399999999999991</v>
      </c>
      <c r="DC256" s="277">
        <f t="shared" si="334"/>
        <v>68.399999999999991</v>
      </c>
      <c r="DD256" s="277">
        <f t="shared" si="334"/>
        <v>68.399999999999991</v>
      </c>
      <c r="DE256" s="277">
        <f t="shared" si="334"/>
        <v>68.399999999999991</v>
      </c>
      <c r="DF256" s="277">
        <f t="shared" si="334"/>
        <v>68.399999999999991</v>
      </c>
      <c r="DG256" s="277">
        <f t="shared" ref="DG256:FR256" si="335">DG272*8*0.95</f>
        <v>68.399999999999991</v>
      </c>
      <c r="DH256" s="277">
        <f t="shared" si="335"/>
        <v>68.399999999999991</v>
      </c>
      <c r="DI256" s="277">
        <f t="shared" si="335"/>
        <v>68.399999999999991</v>
      </c>
      <c r="DJ256" s="277">
        <f t="shared" si="335"/>
        <v>68.399999999999991</v>
      </c>
      <c r="DK256" s="277">
        <f t="shared" si="335"/>
        <v>68.399999999999991</v>
      </c>
      <c r="DL256" s="277">
        <f t="shared" si="335"/>
        <v>68.399999999999991</v>
      </c>
      <c r="DM256" s="277">
        <f t="shared" si="335"/>
        <v>68.399999999999991</v>
      </c>
      <c r="DN256" s="277">
        <f t="shared" si="335"/>
        <v>53.199999999999996</v>
      </c>
      <c r="DO256" s="277">
        <f t="shared" si="335"/>
        <v>53.199999999999996</v>
      </c>
      <c r="DP256" s="277">
        <f t="shared" si="335"/>
        <v>53.199999999999996</v>
      </c>
      <c r="DQ256" s="277">
        <f t="shared" si="335"/>
        <v>53.199999999999996</v>
      </c>
      <c r="DR256" s="277">
        <f t="shared" si="335"/>
        <v>53.199999999999996</v>
      </c>
      <c r="DS256" s="277">
        <f t="shared" si="335"/>
        <v>53.199999999999996</v>
      </c>
      <c r="DT256" s="277">
        <f t="shared" si="335"/>
        <v>53.199999999999996</v>
      </c>
      <c r="DU256" s="277">
        <f t="shared" si="335"/>
        <v>53.199999999999996</v>
      </c>
      <c r="DV256" s="277">
        <f t="shared" si="335"/>
        <v>53.199999999999996</v>
      </c>
      <c r="DW256" s="277">
        <f t="shared" si="335"/>
        <v>53.199999999999996</v>
      </c>
      <c r="DX256" s="277">
        <f t="shared" si="335"/>
        <v>53.199999999999996</v>
      </c>
      <c r="DY256" s="277">
        <f t="shared" si="335"/>
        <v>53.199999999999996</v>
      </c>
      <c r="DZ256" s="277">
        <f t="shared" si="335"/>
        <v>53.199999999999996</v>
      </c>
      <c r="EA256" s="277">
        <f t="shared" si="335"/>
        <v>53.199999999999996</v>
      </c>
      <c r="EB256" s="277">
        <f t="shared" si="335"/>
        <v>53.199999999999996</v>
      </c>
      <c r="EC256" s="277">
        <f t="shared" si="335"/>
        <v>53.199999999999996</v>
      </c>
      <c r="ED256" s="277">
        <f t="shared" si="335"/>
        <v>53.199999999999996</v>
      </c>
      <c r="EE256" s="277">
        <f t="shared" si="335"/>
        <v>53.199999999999996</v>
      </c>
      <c r="EF256" s="277">
        <f t="shared" si="335"/>
        <v>53.199999999999996</v>
      </c>
      <c r="EG256" s="277">
        <f t="shared" si="335"/>
        <v>53.199999999999996</v>
      </c>
      <c r="EH256" s="277">
        <f t="shared" si="335"/>
        <v>53.199999999999996</v>
      </c>
      <c r="EI256" s="277">
        <f t="shared" si="335"/>
        <v>53.199999999999996</v>
      </c>
      <c r="EJ256" s="277">
        <f t="shared" si="335"/>
        <v>53.199999999999996</v>
      </c>
      <c r="EK256" s="277">
        <f t="shared" si="335"/>
        <v>53.199999999999996</v>
      </c>
      <c r="EL256" s="277">
        <f t="shared" si="335"/>
        <v>53.199999999999996</v>
      </c>
      <c r="EM256" s="277">
        <f t="shared" si="335"/>
        <v>53.199999999999996</v>
      </c>
      <c r="EN256" s="277">
        <f t="shared" si="335"/>
        <v>53.199999999999996</v>
      </c>
      <c r="EO256" s="277">
        <f t="shared" si="335"/>
        <v>53.199999999999996</v>
      </c>
      <c r="EP256" s="277">
        <f t="shared" si="335"/>
        <v>53.199999999999996</v>
      </c>
      <c r="EQ256" s="277">
        <f t="shared" si="335"/>
        <v>53.199999999999996</v>
      </c>
      <c r="ER256" s="277">
        <f t="shared" si="335"/>
        <v>53.199999999999996</v>
      </c>
      <c r="ES256" s="277">
        <f t="shared" si="335"/>
        <v>53.199999999999996</v>
      </c>
      <c r="ET256" s="277">
        <f t="shared" si="335"/>
        <v>53.199999999999996</v>
      </c>
      <c r="EU256" s="277">
        <f t="shared" si="335"/>
        <v>53.199999999999996</v>
      </c>
      <c r="EV256" s="277">
        <f t="shared" si="335"/>
        <v>53.199999999999996</v>
      </c>
      <c r="EW256" s="277">
        <f t="shared" si="335"/>
        <v>53.199999999999996</v>
      </c>
      <c r="EX256" s="277">
        <f t="shared" si="335"/>
        <v>53.199999999999996</v>
      </c>
      <c r="EY256" s="277">
        <f t="shared" si="335"/>
        <v>53.199999999999996</v>
      </c>
      <c r="EZ256" s="277">
        <f t="shared" si="335"/>
        <v>53.199999999999996</v>
      </c>
      <c r="FA256" s="277">
        <f t="shared" si="335"/>
        <v>53.199999999999996</v>
      </c>
      <c r="FB256" s="277">
        <f t="shared" si="335"/>
        <v>53.199999999999996</v>
      </c>
      <c r="FC256" s="277">
        <f t="shared" si="335"/>
        <v>53.199999999999996</v>
      </c>
      <c r="FD256" s="277">
        <f t="shared" si="335"/>
        <v>68.399999999999991</v>
      </c>
      <c r="FE256" s="277">
        <f t="shared" si="335"/>
        <v>68.399999999999991</v>
      </c>
      <c r="FF256" s="277">
        <f t="shared" si="335"/>
        <v>68.399999999999991</v>
      </c>
      <c r="FG256" s="277">
        <f t="shared" si="335"/>
        <v>68.399999999999991</v>
      </c>
      <c r="FH256" s="277">
        <f t="shared" si="335"/>
        <v>68.399999999999991</v>
      </c>
      <c r="FI256" s="277">
        <f t="shared" si="335"/>
        <v>68.399999999999991</v>
      </c>
      <c r="FJ256" s="277">
        <f t="shared" si="335"/>
        <v>68.399999999999991</v>
      </c>
      <c r="FK256" s="277">
        <f t="shared" si="335"/>
        <v>68.399999999999991</v>
      </c>
      <c r="FL256" s="277">
        <f t="shared" si="335"/>
        <v>68.399999999999991</v>
      </c>
      <c r="FM256" s="277">
        <f t="shared" si="335"/>
        <v>68.399999999999991</v>
      </c>
      <c r="FN256" s="277">
        <f t="shared" si="335"/>
        <v>68.399999999999991</v>
      </c>
      <c r="FO256" s="277">
        <f t="shared" si="335"/>
        <v>68.399999999999991</v>
      </c>
      <c r="FP256" s="277">
        <f t="shared" si="335"/>
        <v>68.399999999999991</v>
      </c>
      <c r="FQ256" s="277">
        <f t="shared" si="335"/>
        <v>68.399999999999991</v>
      </c>
      <c r="FR256" s="277">
        <f t="shared" si="335"/>
        <v>68.399999999999991</v>
      </c>
      <c r="FS256" s="277">
        <f t="shared" ref="FS256:GS256" si="336">FS272*8*0.95</f>
        <v>68.399999999999991</v>
      </c>
      <c r="FT256" s="277">
        <f t="shared" si="336"/>
        <v>68.399999999999991</v>
      </c>
      <c r="FU256" s="277">
        <f t="shared" si="336"/>
        <v>68.399999999999991</v>
      </c>
      <c r="FV256" s="277">
        <f t="shared" si="336"/>
        <v>68.399999999999991</v>
      </c>
      <c r="FW256" s="277">
        <f t="shared" si="336"/>
        <v>68.399999999999991</v>
      </c>
      <c r="FX256" s="277">
        <f t="shared" si="336"/>
        <v>68.399999999999991</v>
      </c>
      <c r="FY256" s="277">
        <f t="shared" si="336"/>
        <v>68.399999999999991</v>
      </c>
      <c r="FZ256" s="277">
        <f t="shared" si="336"/>
        <v>68.399999999999991</v>
      </c>
      <c r="GA256" s="277">
        <f t="shared" si="336"/>
        <v>68.399999999999991</v>
      </c>
      <c r="GB256" s="277">
        <f t="shared" si="336"/>
        <v>68.399999999999991</v>
      </c>
      <c r="GC256" s="277">
        <f t="shared" si="336"/>
        <v>68.399999999999991</v>
      </c>
      <c r="GD256" s="277">
        <f t="shared" si="336"/>
        <v>68.399999999999991</v>
      </c>
      <c r="GE256" s="277">
        <f t="shared" si="336"/>
        <v>68.399999999999991</v>
      </c>
      <c r="GF256" s="277">
        <f t="shared" si="336"/>
        <v>68.399999999999991</v>
      </c>
      <c r="GG256" s="277">
        <f t="shared" si="336"/>
        <v>68.399999999999991</v>
      </c>
      <c r="GH256" s="277">
        <f t="shared" si="336"/>
        <v>68.399999999999991</v>
      </c>
      <c r="GI256" s="277">
        <f t="shared" si="336"/>
        <v>68.399999999999991</v>
      </c>
      <c r="GJ256" s="277">
        <f t="shared" si="336"/>
        <v>68.399999999999991</v>
      </c>
      <c r="GK256" s="277">
        <f t="shared" si="336"/>
        <v>68.399999999999991</v>
      </c>
      <c r="GL256" s="277">
        <f t="shared" si="336"/>
        <v>68.399999999999991</v>
      </c>
      <c r="GM256" s="277">
        <f t="shared" si="336"/>
        <v>68.399999999999991</v>
      </c>
      <c r="GN256" s="277">
        <f t="shared" si="336"/>
        <v>68.399999999999991</v>
      </c>
      <c r="GO256" s="277">
        <f t="shared" si="336"/>
        <v>68.399999999999991</v>
      </c>
      <c r="GP256" s="277">
        <f t="shared" si="336"/>
        <v>68.399999999999991</v>
      </c>
      <c r="GQ256" s="277">
        <f t="shared" si="336"/>
        <v>68.399999999999991</v>
      </c>
      <c r="GR256" s="277">
        <f t="shared" si="336"/>
        <v>68.399999999999991</v>
      </c>
      <c r="GS256" s="277">
        <f t="shared" si="336"/>
        <v>68.399999999999991</v>
      </c>
      <c r="GT256" s="277">
        <f t="shared" ref="GT256:JE256" si="337">GT272*8*0.95</f>
        <v>68.399999999999991</v>
      </c>
      <c r="GU256" s="277">
        <f t="shared" si="337"/>
        <v>68.399999999999991</v>
      </c>
      <c r="GV256" s="277">
        <f t="shared" si="337"/>
        <v>68.399999999999991</v>
      </c>
      <c r="GW256" s="277">
        <f t="shared" si="337"/>
        <v>68.399999999999991</v>
      </c>
      <c r="GX256" s="277">
        <f t="shared" si="337"/>
        <v>68.399999999999991</v>
      </c>
      <c r="GY256" s="277">
        <f t="shared" si="337"/>
        <v>68.399999999999991</v>
      </c>
      <c r="GZ256" s="277">
        <f t="shared" si="337"/>
        <v>68.399999999999991</v>
      </c>
      <c r="HA256" s="277">
        <f t="shared" si="337"/>
        <v>60.8</v>
      </c>
      <c r="HB256" s="277">
        <f t="shared" si="337"/>
        <v>60.8</v>
      </c>
      <c r="HC256" s="277">
        <f t="shared" si="337"/>
        <v>60.8</v>
      </c>
      <c r="HD256" s="277">
        <f t="shared" si="337"/>
        <v>60.8</v>
      </c>
      <c r="HE256" s="277">
        <f t="shared" si="337"/>
        <v>60.8</v>
      </c>
      <c r="HF256" s="277">
        <f t="shared" si="337"/>
        <v>60.8</v>
      </c>
      <c r="HG256" s="277">
        <f t="shared" si="337"/>
        <v>60.8</v>
      </c>
      <c r="HH256" s="277">
        <f t="shared" si="337"/>
        <v>60.8</v>
      </c>
      <c r="HI256" s="277">
        <f t="shared" si="337"/>
        <v>68.399999999999991</v>
      </c>
      <c r="HJ256" s="277">
        <f t="shared" si="337"/>
        <v>68.399999999999991</v>
      </c>
      <c r="HK256" s="277">
        <f t="shared" si="337"/>
        <v>68.399999999999991</v>
      </c>
      <c r="HL256" s="277">
        <f t="shared" si="337"/>
        <v>68.399999999999991</v>
      </c>
      <c r="HM256" s="277">
        <f t="shared" si="337"/>
        <v>68.399999999999991</v>
      </c>
      <c r="HN256" s="277">
        <f t="shared" si="337"/>
        <v>68.399999999999991</v>
      </c>
      <c r="HO256" s="277">
        <f t="shared" si="337"/>
        <v>68.399999999999991</v>
      </c>
      <c r="HP256" s="277">
        <f t="shared" si="337"/>
        <v>68.399999999999991</v>
      </c>
      <c r="HQ256" s="277">
        <f t="shared" si="337"/>
        <v>68.399999999999991</v>
      </c>
      <c r="HR256" s="277">
        <f t="shared" si="337"/>
        <v>68.399999999999991</v>
      </c>
      <c r="HS256" s="277">
        <f t="shared" si="337"/>
        <v>68.399999999999991</v>
      </c>
      <c r="HT256" s="277">
        <f t="shared" si="337"/>
        <v>68.399999999999991</v>
      </c>
      <c r="HU256" s="277">
        <f t="shared" si="337"/>
        <v>68.399999999999991</v>
      </c>
      <c r="HV256" s="277">
        <f t="shared" si="337"/>
        <v>68.399999999999991</v>
      </c>
      <c r="HW256" s="277">
        <f t="shared" si="337"/>
        <v>68.399999999999991</v>
      </c>
      <c r="HX256" s="277">
        <f t="shared" si="337"/>
        <v>68.399999999999991</v>
      </c>
      <c r="HY256" s="277">
        <f t="shared" si="337"/>
        <v>68.399999999999991</v>
      </c>
      <c r="HZ256" s="277">
        <f t="shared" si="337"/>
        <v>68.399999999999991</v>
      </c>
      <c r="IA256" s="277">
        <f t="shared" si="337"/>
        <v>68.399999999999991</v>
      </c>
      <c r="IB256" s="277">
        <f t="shared" si="337"/>
        <v>68.399999999999991</v>
      </c>
      <c r="IC256" s="277">
        <f t="shared" si="337"/>
        <v>68.399999999999991</v>
      </c>
      <c r="ID256" s="277">
        <f t="shared" si="337"/>
        <v>68.399999999999991</v>
      </c>
      <c r="IE256" s="277">
        <f t="shared" si="337"/>
        <v>68.399999999999991</v>
      </c>
      <c r="IF256" s="277">
        <f t="shared" si="337"/>
        <v>68.399999999999991</v>
      </c>
      <c r="IG256" s="277">
        <f t="shared" si="337"/>
        <v>68.399999999999991</v>
      </c>
      <c r="IH256" s="277">
        <f t="shared" si="337"/>
        <v>68.399999999999991</v>
      </c>
      <c r="II256" s="277">
        <f t="shared" si="337"/>
        <v>68.399999999999991</v>
      </c>
      <c r="IJ256" s="277">
        <f t="shared" si="337"/>
        <v>68.399999999999991</v>
      </c>
      <c r="IK256" s="277">
        <f t="shared" si="337"/>
        <v>68.399999999999991</v>
      </c>
      <c r="IL256" s="277">
        <f t="shared" si="337"/>
        <v>68.399999999999991</v>
      </c>
      <c r="IM256" s="277">
        <f t="shared" si="337"/>
        <v>68.399999999999991</v>
      </c>
      <c r="IN256" s="277">
        <f t="shared" si="337"/>
        <v>68.399999999999991</v>
      </c>
      <c r="IO256" s="277">
        <f t="shared" si="337"/>
        <v>68.399999999999991</v>
      </c>
      <c r="IP256" s="277">
        <f t="shared" si="337"/>
        <v>68.399999999999991</v>
      </c>
      <c r="IQ256" s="277">
        <f t="shared" si="337"/>
        <v>68.399999999999991</v>
      </c>
      <c r="IR256" s="277">
        <f t="shared" si="337"/>
        <v>68.399999999999991</v>
      </c>
      <c r="IS256" s="277">
        <f t="shared" si="337"/>
        <v>68.399999999999991</v>
      </c>
      <c r="IT256" s="277">
        <f t="shared" si="337"/>
        <v>68.399999999999991</v>
      </c>
      <c r="IU256" s="277">
        <f t="shared" si="337"/>
        <v>68.399999999999991</v>
      </c>
      <c r="IV256" s="277">
        <f t="shared" si="337"/>
        <v>68.399999999999991</v>
      </c>
      <c r="IW256" s="277">
        <f t="shared" si="337"/>
        <v>68.399999999999991</v>
      </c>
      <c r="IX256" s="277">
        <f t="shared" si="337"/>
        <v>68.399999999999991</v>
      </c>
      <c r="IY256" s="277">
        <f t="shared" si="337"/>
        <v>68.399999999999991</v>
      </c>
      <c r="IZ256" s="277">
        <f t="shared" si="337"/>
        <v>68.399999999999991</v>
      </c>
      <c r="JA256" s="277">
        <f t="shared" si="337"/>
        <v>68.399999999999991</v>
      </c>
      <c r="JB256" s="277">
        <f t="shared" si="337"/>
        <v>68.399999999999991</v>
      </c>
      <c r="JC256" s="277">
        <f t="shared" si="337"/>
        <v>68.399999999999991</v>
      </c>
      <c r="JD256" s="277">
        <f t="shared" si="337"/>
        <v>68.399999999999991</v>
      </c>
      <c r="JE256" s="277">
        <f t="shared" si="337"/>
        <v>68.399999999999991</v>
      </c>
      <c r="JF256" s="277">
        <f t="shared" ref="JF256:KG256" si="338">JF272*8*0.95</f>
        <v>68.399999999999991</v>
      </c>
      <c r="JG256" s="277">
        <f t="shared" si="338"/>
        <v>68.399999999999991</v>
      </c>
      <c r="JH256" s="277">
        <f t="shared" si="338"/>
        <v>68.399999999999991</v>
      </c>
      <c r="JI256" s="277">
        <f t="shared" si="338"/>
        <v>68.399999999999991</v>
      </c>
      <c r="JJ256" s="277">
        <f t="shared" si="338"/>
        <v>68.399999999999991</v>
      </c>
      <c r="JK256" s="277">
        <f t="shared" si="338"/>
        <v>68.399999999999991</v>
      </c>
      <c r="JL256" s="277">
        <f t="shared" si="338"/>
        <v>68.399999999999991</v>
      </c>
      <c r="JM256" s="277">
        <f t="shared" si="338"/>
        <v>68.399999999999991</v>
      </c>
      <c r="JN256" s="277">
        <f t="shared" si="338"/>
        <v>68.399999999999991</v>
      </c>
      <c r="JO256" s="277">
        <f t="shared" si="338"/>
        <v>68.399999999999991</v>
      </c>
      <c r="JP256" s="277">
        <f t="shared" si="338"/>
        <v>68.399999999999991</v>
      </c>
      <c r="JQ256" s="277">
        <f t="shared" si="338"/>
        <v>68.399999999999991</v>
      </c>
      <c r="JR256" s="277">
        <f t="shared" si="338"/>
        <v>68.399999999999991</v>
      </c>
      <c r="JS256" s="277">
        <f t="shared" si="338"/>
        <v>68.399999999999991</v>
      </c>
      <c r="JT256" s="277">
        <f t="shared" si="338"/>
        <v>68.399999999999991</v>
      </c>
      <c r="JU256" s="277">
        <f t="shared" si="338"/>
        <v>68.399999999999991</v>
      </c>
      <c r="JV256" s="277">
        <f t="shared" si="338"/>
        <v>68.399999999999991</v>
      </c>
      <c r="JW256" s="277">
        <f t="shared" si="338"/>
        <v>68.399999999999991</v>
      </c>
      <c r="JX256" s="277">
        <f t="shared" si="338"/>
        <v>68.399999999999991</v>
      </c>
      <c r="JY256" s="277">
        <f t="shared" si="338"/>
        <v>68.399999999999991</v>
      </c>
      <c r="JZ256" s="277">
        <f t="shared" si="338"/>
        <v>68.399999999999991</v>
      </c>
      <c r="KA256" s="277">
        <f t="shared" si="338"/>
        <v>68.399999999999991</v>
      </c>
      <c r="KB256" s="277">
        <f t="shared" si="338"/>
        <v>68.399999999999991</v>
      </c>
      <c r="KC256" s="277">
        <f t="shared" si="338"/>
        <v>68.399999999999991</v>
      </c>
      <c r="KD256" s="277">
        <f t="shared" si="338"/>
        <v>68.399999999999991</v>
      </c>
      <c r="KE256" s="277">
        <f t="shared" si="338"/>
        <v>68.399999999999991</v>
      </c>
      <c r="KF256" s="277">
        <f t="shared" si="338"/>
        <v>68.399999999999991</v>
      </c>
      <c r="KG256" s="277">
        <f t="shared" si="338"/>
        <v>68.399999999999991</v>
      </c>
      <c r="KH256" s="277">
        <f t="shared" ref="KH256:LL256" si="339">KH272*8*0.95</f>
        <v>68.399999999999991</v>
      </c>
      <c r="KI256" s="277">
        <f t="shared" si="339"/>
        <v>68.399999999999991</v>
      </c>
      <c r="KJ256" s="277">
        <f t="shared" si="339"/>
        <v>68.399999999999991</v>
      </c>
      <c r="KK256" s="277">
        <f t="shared" si="339"/>
        <v>68.399999999999991</v>
      </c>
      <c r="KL256" s="277">
        <f t="shared" si="339"/>
        <v>68.399999999999991</v>
      </c>
      <c r="KM256" s="277">
        <f t="shared" si="339"/>
        <v>68.399999999999991</v>
      </c>
      <c r="KN256" s="277">
        <f t="shared" si="339"/>
        <v>68.399999999999991</v>
      </c>
      <c r="KO256" s="277">
        <f t="shared" si="339"/>
        <v>68.399999999999991</v>
      </c>
      <c r="KP256" s="277">
        <f t="shared" si="339"/>
        <v>68.399999999999991</v>
      </c>
      <c r="KQ256" s="277">
        <f t="shared" si="339"/>
        <v>68.399999999999991</v>
      </c>
      <c r="KR256" s="277">
        <f t="shared" si="339"/>
        <v>68.399999999999991</v>
      </c>
      <c r="KS256" s="277">
        <f t="shared" si="339"/>
        <v>68.399999999999991</v>
      </c>
      <c r="KT256" s="277">
        <f t="shared" si="339"/>
        <v>68.399999999999991</v>
      </c>
      <c r="KU256" s="277">
        <f t="shared" si="339"/>
        <v>68.399999999999991</v>
      </c>
      <c r="KV256" s="277">
        <f t="shared" si="339"/>
        <v>68.399999999999991</v>
      </c>
      <c r="KW256" s="277">
        <f t="shared" si="339"/>
        <v>68.399999999999991</v>
      </c>
      <c r="KX256" s="277">
        <f t="shared" si="339"/>
        <v>68.399999999999991</v>
      </c>
      <c r="KY256" s="277">
        <f t="shared" si="339"/>
        <v>68.399999999999991</v>
      </c>
      <c r="KZ256" s="277">
        <f t="shared" si="339"/>
        <v>68.399999999999991</v>
      </c>
      <c r="LA256" s="277">
        <f t="shared" si="339"/>
        <v>68.399999999999991</v>
      </c>
      <c r="LB256" s="277">
        <f t="shared" si="339"/>
        <v>68.399999999999991</v>
      </c>
      <c r="LC256" s="277">
        <f t="shared" si="339"/>
        <v>68.399999999999991</v>
      </c>
      <c r="LD256" s="277">
        <f t="shared" si="339"/>
        <v>68.399999999999991</v>
      </c>
      <c r="LE256" s="277">
        <f t="shared" si="339"/>
        <v>68.399999999999991</v>
      </c>
      <c r="LF256" s="277">
        <f t="shared" si="339"/>
        <v>68.399999999999991</v>
      </c>
      <c r="LG256" s="277">
        <f t="shared" si="339"/>
        <v>68.399999999999991</v>
      </c>
      <c r="LH256" s="277">
        <f t="shared" si="339"/>
        <v>68.399999999999991</v>
      </c>
      <c r="LI256" s="277">
        <f t="shared" si="339"/>
        <v>68.399999999999991</v>
      </c>
      <c r="LJ256" s="277">
        <f t="shared" si="339"/>
        <v>68.399999999999991</v>
      </c>
      <c r="LK256" s="277">
        <f t="shared" si="339"/>
        <v>68.399999999999991</v>
      </c>
      <c r="LL256" s="277">
        <f t="shared" si="339"/>
        <v>68.399999999999991</v>
      </c>
      <c r="LM256" s="277">
        <f t="shared" ref="LM256:NU256" si="340">LM272*8*0.95</f>
        <v>68.399999999999991</v>
      </c>
      <c r="LN256" s="277">
        <f t="shared" si="340"/>
        <v>68.399999999999991</v>
      </c>
      <c r="LO256" s="277">
        <f t="shared" si="340"/>
        <v>68.399999999999991</v>
      </c>
      <c r="LP256" s="277">
        <f t="shared" si="340"/>
        <v>68.399999999999991</v>
      </c>
      <c r="LQ256" s="277">
        <f t="shared" si="340"/>
        <v>68.399999999999991</v>
      </c>
      <c r="LR256" s="277">
        <f t="shared" si="340"/>
        <v>68.399999999999991</v>
      </c>
      <c r="LS256" s="277">
        <f t="shared" si="340"/>
        <v>68.399999999999991</v>
      </c>
      <c r="LT256" s="277">
        <f t="shared" si="340"/>
        <v>68.399999999999991</v>
      </c>
      <c r="LU256" s="277">
        <f t="shared" si="340"/>
        <v>68.399999999999991</v>
      </c>
      <c r="LV256" s="277">
        <f t="shared" si="340"/>
        <v>68.399999999999991</v>
      </c>
      <c r="LW256" s="277">
        <f t="shared" si="340"/>
        <v>68.399999999999991</v>
      </c>
      <c r="LX256" s="277">
        <f t="shared" si="340"/>
        <v>68.399999999999991</v>
      </c>
      <c r="LY256" s="277">
        <f t="shared" si="340"/>
        <v>68.399999999999991</v>
      </c>
      <c r="LZ256" s="277">
        <f t="shared" si="340"/>
        <v>68.399999999999991</v>
      </c>
      <c r="MA256" s="277">
        <f t="shared" si="340"/>
        <v>68.399999999999991</v>
      </c>
      <c r="MB256" s="277">
        <f t="shared" si="340"/>
        <v>68.399999999999991</v>
      </c>
      <c r="MC256" s="277">
        <f t="shared" si="340"/>
        <v>68.399999999999991</v>
      </c>
      <c r="MD256" s="277">
        <f t="shared" si="340"/>
        <v>68.399999999999991</v>
      </c>
      <c r="ME256" s="277">
        <f t="shared" si="340"/>
        <v>68.399999999999991</v>
      </c>
      <c r="MF256" s="277">
        <f t="shared" si="340"/>
        <v>68.399999999999991</v>
      </c>
      <c r="MG256" s="277">
        <f t="shared" si="340"/>
        <v>68.399999999999991</v>
      </c>
      <c r="MH256" s="277">
        <f t="shared" si="340"/>
        <v>68.399999999999991</v>
      </c>
      <c r="MI256" s="277">
        <f t="shared" si="340"/>
        <v>68.399999999999991</v>
      </c>
      <c r="MJ256" s="277">
        <f t="shared" si="340"/>
        <v>68.399999999999991</v>
      </c>
      <c r="MK256" s="277">
        <f t="shared" si="340"/>
        <v>68.399999999999991</v>
      </c>
      <c r="ML256" s="277">
        <f t="shared" si="340"/>
        <v>68.399999999999991</v>
      </c>
      <c r="MM256" s="277">
        <f t="shared" si="340"/>
        <v>68.399999999999991</v>
      </c>
      <c r="MN256" s="277">
        <f t="shared" si="340"/>
        <v>68.399999999999991</v>
      </c>
      <c r="MO256" s="277">
        <f t="shared" si="340"/>
        <v>68.399999999999991</v>
      </c>
      <c r="MP256" s="277">
        <f t="shared" si="340"/>
        <v>68.399999999999991</v>
      </c>
      <c r="MQ256" s="277">
        <f t="shared" si="340"/>
        <v>68.399999999999991</v>
      </c>
      <c r="MR256" s="277">
        <f t="shared" si="340"/>
        <v>68.399999999999991</v>
      </c>
      <c r="MS256" s="277">
        <f t="shared" si="340"/>
        <v>68.399999999999991</v>
      </c>
      <c r="MT256" s="277">
        <f t="shared" si="340"/>
        <v>68.399999999999991</v>
      </c>
      <c r="MU256" s="277">
        <f t="shared" si="340"/>
        <v>68.399999999999991</v>
      </c>
      <c r="MV256" s="277">
        <f t="shared" si="340"/>
        <v>68.399999999999991</v>
      </c>
      <c r="MW256" s="277">
        <f t="shared" si="340"/>
        <v>68.399999999999991</v>
      </c>
      <c r="MX256" s="277">
        <f t="shared" si="340"/>
        <v>68.399999999999991</v>
      </c>
      <c r="MY256" s="277">
        <f t="shared" si="340"/>
        <v>68.399999999999991</v>
      </c>
      <c r="MZ256" s="277">
        <f t="shared" si="340"/>
        <v>68.399999999999991</v>
      </c>
      <c r="NA256" s="277">
        <f t="shared" si="340"/>
        <v>68.399999999999991</v>
      </c>
      <c r="NB256" s="277">
        <f t="shared" si="340"/>
        <v>68.399999999999991</v>
      </c>
      <c r="NC256" s="277">
        <f t="shared" si="340"/>
        <v>68.399999999999991</v>
      </c>
      <c r="ND256" s="277">
        <f t="shared" si="340"/>
        <v>68.399999999999991</v>
      </c>
      <c r="NE256" s="277">
        <f t="shared" si="340"/>
        <v>68.399999999999991</v>
      </c>
      <c r="NF256" s="277">
        <f t="shared" si="340"/>
        <v>68.399999999999991</v>
      </c>
      <c r="NG256" s="277">
        <f t="shared" si="340"/>
        <v>68.399999999999991</v>
      </c>
      <c r="NH256" s="277">
        <f t="shared" si="340"/>
        <v>68.399999999999991</v>
      </c>
      <c r="NI256" s="277">
        <f t="shared" si="340"/>
        <v>68.399999999999991</v>
      </c>
      <c r="NJ256" s="277">
        <f t="shared" si="340"/>
        <v>68.399999999999991</v>
      </c>
      <c r="NK256" s="277">
        <f t="shared" si="340"/>
        <v>68.399999999999991</v>
      </c>
      <c r="NL256" s="277">
        <f t="shared" si="340"/>
        <v>68.399999999999991</v>
      </c>
      <c r="NM256" s="277">
        <f t="shared" si="340"/>
        <v>68.399999999999991</v>
      </c>
      <c r="NN256" s="277">
        <f t="shared" si="340"/>
        <v>68.399999999999991</v>
      </c>
      <c r="NO256" s="277">
        <f t="shared" si="340"/>
        <v>68.399999999999991</v>
      </c>
      <c r="NP256" s="277">
        <f t="shared" si="340"/>
        <v>68.399999999999991</v>
      </c>
      <c r="NQ256" s="277">
        <f t="shared" si="340"/>
        <v>68.399999999999991</v>
      </c>
      <c r="NR256" s="277">
        <f t="shared" si="340"/>
        <v>68.399999999999991</v>
      </c>
      <c r="NS256" s="277">
        <f t="shared" si="340"/>
        <v>68.399999999999991</v>
      </c>
      <c r="NT256" s="277">
        <f t="shared" si="340"/>
        <v>68.399999999999991</v>
      </c>
      <c r="NU256" s="277">
        <f t="shared" si="340"/>
        <v>68.399999999999991</v>
      </c>
      <c r="NV256" s="277">
        <f t="shared" ref="NV256:QG256" si="341">NV272*8*0.95</f>
        <v>68.399999999999991</v>
      </c>
      <c r="NW256" s="277">
        <f t="shared" si="341"/>
        <v>68.399999999999991</v>
      </c>
      <c r="NX256" s="277">
        <f t="shared" si="341"/>
        <v>68.399999999999991</v>
      </c>
      <c r="NY256" s="277">
        <f t="shared" si="341"/>
        <v>68.399999999999991</v>
      </c>
      <c r="NZ256" s="277">
        <f t="shared" si="341"/>
        <v>68.399999999999991</v>
      </c>
      <c r="OA256" s="277">
        <f t="shared" si="341"/>
        <v>68.399999999999991</v>
      </c>
      <c r="OB256" s="277">
        <f t="shared" si="341"/>
        <v>68.399999999999991</v>
      </c>
      <c r="OC256" s="277">
        <f t="shared" si="341"/>
        <v>68.399999999999991</v>
      </c>
      <c r="OD256" s="277">
        <f t="shared" si="341"/>
        <v>68.399999999999991</v>
      </c>
      <c r="OE256" s="277">
        <f t="shared" si="341"/>
        <v>68.399999999999991</v>
      </c>
      <c r="OF256" s="277">
        <f t="shared" si="341"/>
        <v>68.399999999999991</v>
      </c>
      <c r="OG256" s="277">
        <f t="shared" si="341"/>
        <v>68.399999999999991</v>
      </c>
      <c r="OH256" s="277">
        <f t="shared" si="341"/>
        <v>68.399999999999991</v>
      </c>
      <c r="OI256" s="277">
        <f t="shared" si="341"/>
        <v>68.399999999999991</v>
      </c>
      <c r="OJ256" s="277">
        <f t="shared" si="341"/>
        <v>68.399999999999991</v>
      </c>
      <c r="OK256" s="277">
        <f t="shared" si="341"/>
        <v>68.399999999999991</v>
      </c>
      <c r="OL256" s="277">
        <f t="shared" si="341"/>
        <v>68.399999999999991</v>
      </c>
      <c r="OM256" s="277">
        <f t="shared" si="341"/>
        <v>68.399999999999991</v>
      </c>
      <c r="ON256" s="277">
        <f t="shared" si="341"/>
        <v>68.399999999999991</v>
      </c>
      <c r="OO256" s="277">
        <f t="shared" si="341"/>
        <v>68.399999999999991</v>
      </c>
      <c r="OP256" s="277">
        <f t="shared" si="341"/>
        <v>68.399999999999991</v>
      </c>
      <c r="OQ256" s="277">
        <f t="shared" si="341"/>
        <v>68.399999999999991</v>
      </c>
      <c r="OR256" s="277">
        <f t="shared" si="341"/>
        <v>68.399999999999991</v>
      </c>
      <c r="OS256" s="277">
        <f t="shared" si="341"/>
        <v>68.399999999999991</v>
      </c>
      <c r="OT256" s="277">
        <f t="shared" si="341"/>
        <v>68.399999999999991</v>
      </c>
      <c r="OU256" s="277">
        <f t="shared" si="341"/>
        <v>68.399999999999991</v>
      </c>
      <c r="OV256" s="277">
        <f t="shared" si="341"/>
        <v>68.399999999999991</v>
      </c>
      <c r="OW256" s="277">
        <f t="shared" si="341"/>
        <v>68.399999999999991</v>
      </c>
      <c r="OX256" s="277">
        <f t="shared" si="341"/>
        <v>68.399999999999991</v>
      </c>
      <c r="OY256" s="277">
        <f t="shared" si="341"/>
        <v>68.399999999999991</v>
      </c>
      <c r="OZ256" s="277">
        <f t="shared" si="341"/>
        <v>68.399999999999991</v>
      </c>
      <c r="PA256" s="277">
        <f t="shared" si="341"/>
        <v>68.399999999999991</v>
      </c>
      <c r="PB256" s="277">
        <f t="shared" si="341"/>
        <v>68.399999999999991</v>
      </c>
      <c r="PC256" s="277">
        <f t="shared" si="341"/>
        <v>68.399999999999991</v>
      </c>
      <c r="PD256" s="277">
        <f t="shared" si="341"/>
        <v>68.399999999999991</v>
      </c>
      <c r="PE256" s="277">
        <f t="shared" si="341"/>
        <v>68.399999999999991</v>
      </c>
      <c r="PF256" s="277">
        <f t="shared" si="341"/>
        <v>68.399999999999991</v>
      </c>
      <c r="PG256" s="277">
        <f t="shared" si="341"/>
        <v>68.399999999999991</v>
      </c>
      <c r="PH256" s="277">
        <f t="shared" si="341"/>
        <v>68.399999999999991</v>
      </c>
      <c r="PI256" s="277">
        <f t="shared" si="341"/>
        <v>68.399999999999991</v>
      </c>
      <c r="PJ256" s="277">
        <f t="shared" si="341"/>
        <v>68.399999999999991</v>
      </c>
      <c r="PK256" s="277">
        <f t="shared" si="341"/>
        <v>68.399999999999991</v>
      </c>
      <c r="PL256" s="277">
        <f t="shared" si="341"/>
        <v>68.399999999999991</v>
      </c>
      <c r="PM256" s="277">
        <f t="shared" si="341"/>
        <v>68.399999999999991</v>
      </c>
      <c r="PN256" s="277">
        <f t="shared" si="341"/>
        <v>68.399999999999991</v>
      </c>
      <c r="PO256" s="277">
        <f t="shared" si="341"/>
        <v>68.399999999999991</v>
      </c>
      <c r="PP256" s="277">
        <f t="shared" si="341"/>
        <v>68.399999999999991</v>
      </c>
      <c r="PQ256" s="277">
        <f t="shared" si="341"/>
        <v>68.399999999999991</v>
      </c>
      <c r="PR256" s="277">
        <f t="shared" si="341"/>
        <v>68.399999999999991</v>
      </c>
      <c r="PS256" s="277">
        <f t="shared" si="341"/>
        <v>68.399999999999991</v>
      </c>
      <c r="PT256" s="277">
        <f t="shared" si="341"/>
        <v>68.399999999999991</v>
      </c>
      <c r="PU256" s="277">
        <f t="shared" si="341"/>
        <v>68.399999999999991</v>
      </c>
      <c r="PV256" s="277">
        <f t="shared" si="341"/>
        <v>68.399999999999991</v>
      </c>
      <c r="PW256" s="277">
        <f t="shared" si="341"/>
        <v>68.399999999999991</v>
      </c>
      <c r="PX256" s="277">
        <f t="shared" si="341"/>
        <v>68.399999999999991</v>
      </c>
      <c r="PY256" s="277">
        <f t="shared" si="341"/>
        <v>68.399999999999991</v>
      </c>
      <c r="PZ256" s="277">
        <f t="shared" si="341"/>
        <v>68.399999999999991</v>
      </c>
      <c r="QA256" s="277">
        <f t="shared" si="341"/>
        <v>68.399999999999991</v>
      </c>
      <c r="QB256" s="277">
        <f t="shared" si="341"/>
        <v>68.399999999999991</v>
      </c>
      <c r="QC256" s="277">
        <f t="shared" si="341"/>
        <v>68.399999999999991</v>
      </c>
      <c r="QD256" s="277">
        <f t="shared" si="341"/>
        <v>68.399999999999991</v>
      </c>
      <c r="QE256" s="277">
        <f t="shared" si="341"/>
        <v>68.399999999999991</v>
      </c>
      <c r="QF256" s="277">
        <f t="shared" si="341"/>
        <v>68.399999999999991</v>
      </c>
      <c r="QG256" s="277">
        <f t="shared" si="341"/>
        <v>68.399999999999991</v>
      </c>
      <c r="QH256" s="277">
        <f t="shared" ref="QH256:RG256" si="342">QH272*8*0.95</f>
        <v>68.399999999999991</v>
      </c>
      <c r="QI256" s="277">
        <f t="shared" si="342"/>
        <v>68.399999999999991</v>
      </c>
      <c r="QJ256" s="277">
        <f t="shared" si="342"/>
        <v>68.399999999999991</v>
      </c>
      <c r="QK256" s="277">
        <f t="shared" si="342"/>
        <v>68.399999999999991</v>
      </c>
      <c r="QL256" s="277">
        <f t="shared" si="342"/>
        <v>68.399999999999991</v>
      </c>
      <c r="QM256" s="277">
        <f t="shared" si="342"/>
        <v>68.399999999999991</v>
      </c>
      <c r="QN256" s="277">
        <f t="shared" si="342"/>
        <v>68.399999999999991</v>
      </c>
      <c r="QO256" s="277">
        <f t="shared" si="342"/>
        <v>68.399999999999991</v>
      </c>
      <c r="QP256" s="277">
        <f t="shared" si="342"/>
        <v>68.399999999999991</v>
      </c>
      <c r="QQ256" s="277">
        <f t="shared" si="342"/>
        <v>68.399999999999991</v>
      </c>
      <c r="QR256" s="277">
        <f t="shared" si="342"/>
        <v>68.399999999999991</v>
      </c>
      <c r="QS256" s="277">
        <f t="shared" si="342"/>
        <v>68.399999999999991</v>
      </c>
      <c r="QT256" s="277">
        <f t="shared" si="342"/>
        <v>68.399999999999991</v>
      </c>
      <c r="QU256" s="277">
        <f t="shared" si="342"/>
        <v>68.399999999999991</v>
      </c>
      <c r="QV256" s="277">
        <f t="shared" si="342"/>
        <v>68.399999999999991</v>
      </c>
      <c r="QW256" s="277">
        <f t="shared" si="342"/>
        <v>68.399999999999991</v>
      </c>
      <c r="QX256" s="277">
        <f t="shared" si="342"/>
        <v>68.399999999999991</v>
      </c>
      <c r="QY256" s="277">
        <f t="shared" si="342"/>
        <v>68.399999999999991</v>
      </c>
      <c r="QZ256" s="277">
        <f t="shared" si="342"/>
        <v>68.399999999999991</v>
      </c>
      <c r="RA256" s="277">
        <f t="shared" si="342"/>
        <v>68.399999999999991</v>
      </c>
      <c r="RB256" s="277">
        <f t="shared" si="342"/>
        <v>68.399999999999991</v>
      </c>
      <c r="RC256" s="277">
        <f t="shared" si="342"/>
        <v>68.399999999999991</v>
      </c>
      <c r="RD256" s="277">
        <f t="shared" si="342"/>
        <v>68.399999999999991</v>
      </c>
      <c r="RE256" s="277">
        <f t="shared" si="342"/>
        <v>68.399999999999991</v>
      </c>
      <c r="RF256" s="277">
        <f t="shared" si="342"/>
        <v>68.399999999999991</v>
      </c>
      <c r="RG256" s="277">
        <f t="shared" si="342"/>
        <v>68.399999999999991</v>
      </c>
      <c r="RH256" s="277">
        <f t="shared" ref="RH256:TP256" si="343">RH272*8*0.95</f>
        <v>68.399999999999991</v>
      </c>
      <c r="RI256" s="277">
        <f t="shared" si="343"/>
        <v>68.399999999999991</v>
      </c>
      <c r="RJ256" s="277">
        <f t="shared" si="343"/>
        <v>68.399999999999991</v>
      </c>
      <c r="RK256" s="277">
        <f t="shared" si="343"/>
        <v>68.399999999999991</v>
      </c>
      <c r="RL256" s="277">
        <f t="shared" si="343"/>
        <v>68.399999999999991</v>
      </c>
      <c r="RM256" s="277">
        <f t="shared" si="343"/>
        <v>68.399999999999991</v>
      </c>
      <c r="RN256" s="277">
        <f t="shared" si="343"/>
        <v>68.399999999999991</v>
      </c>
      <c r="RO256" s="277">
        <f t="shared" si="343"/>
        <v>68.399999999999991</v>
      </c>
      <c r="RP256" s="277">
        <f t="shared" si="343"/>
        <v>68.399999999999991</v>
      </c>
      <c r="RQ256" s="277">
        <f t="shared" si="343"/>
        <v>68.399999999999991</v>
      </c>
      <c r="RR256" s="277">
        <f t="shared" si="343"/>
        <v>68.399999999999991</v>
      </c>
      <c r="RS256" s="277">
        <f t="shared" si="343"/>
        <v>68.399999999999991</v>
      </c>
      <c r="RT256" s="277">
        <f t="shared" si="343"/>
        <v>68.399999999999991</v>
      </c>
      <c r="RU256" s="277">
        <f t="shared" si="343"/>
        <v>68.399999999999991</v>
      </c>
      <c r="RV256" s="277">
        <f t="shared" si="343"/>
        <v>68.399999999999991</v>
      </c>
      <c r="RW256" s="277">
        <f t="shared" si="343"/>
        <v>68.399999999999991</v>
      </c>
      <c r="RX256" s="277">
        <f t="shared" si="343"/>
        <v>68.399999999999991</v>
      </c>
      <c r="RY256" s="277">
        <f t="shared" si="343"/>
        <v>68.399999999999991</v>
      </c>
      <c r="RZ256" s="277">
        <f t="shared" si="343"/>
        <v>68.399999999999991</v>
      </c>
      <c r="SA256" s="277">
        <f t="shared" si="343"/>
        <v>68.399999999999991</v>
      </c>
      <c r="SB256" s="277">
        <f t="shared" si="343"/>
        <v>68.399999999999991</v>
      </c>
      <c r="SC256" s="277">
        <f t="shared" si="343"/>
        <v>68.399999999999991</v>
      </c>
      <c r="SD256" s="277">
        <f t="shared" si="343"/>
        <v>68.399999999999991</v>
      </c>
      <c r="SE256" s="277">
        <f t="shared" si="343"/>
        <v>68.399999999999991</v>
      </c>
      <c r="SF256" s="277">
        <f t="shared" si="343"/>
        <v>68.399999999999991</v>
      </c>
      <c r="SG256" s="277">
        <f t="shared" si="343"/>
        <v>68.399999999999991</v>
      </c>
      <c r="SH256" s="277">
        <f t="shared" si="343"/>
        <v>68.399999999999991</v>
      </c>
      <c r="SI256" s="277">
        <f t="shared" si="343"/>
        <v>68.399999999999991</v>
      </c>
      <c r="SJ256" s="277">
        <f t="shared" si="343"/>
        <v>68.399999999999991</v>
      </c>
      <c r="SK256" s="277">
        <f t="shared" si="343"/>
        <v>68.399999999999991</v>
      </c>
      <c r="SL256" s="277">
        <f t="shared" si="343"/>
        <v>68.399999999999991</v>
      </c>
      <c r="SM256" s="277">
        <f t="shared" si="343"/>
        <v>68.399999999999991</v>
      </c>
      <c r="SN256" s="277">
        <f t="shared" si="343"/>
        <v>68.399999999999991</v>
      </c>
      <c r="SO256" s="277">
        <f t="shared" si="343"/>
        <v>68.399999999999991</v>
      </c>
      <c r="SP256" s="277">
        <f t="shared" si="343"/>
        <v>68.399999999999991</v>
      </c>
      <c r="SQ256" s="277">
        <f t="shared" si="343"/>
        <v>68.399999999999991</v>
      </c>
      <c r="SR256" s="277">
        <f t="shared" si="343"/>
        <v>68.399999999999991</v>
      </c>
      <c r="SS256" s="277">
        <f t="shared" si="343"/>
        <v>68.399999999999991</v>
      </c>
      <c r="ST256" s="277">
        <f t="shared" si="343"/>
        <v>68.399999999999991</v>
      </c>
      <c r="SU256" s="277">
        <f t="shared" si="343"/>
        <v>68.399999999999991</v>
      </c>
      <c r="SV256" s="277">
        <f t="shared" si="343"/>
        <v>68.399999999999991</v>
      </c>
      <c r="SW256" s="277">
        <f t="shared" si="343"/>
        <v>68.399999999999991</v>
      </c>
      <c r="SX256" s="277">
        <f t="shared" si="343"/>
        <v>68.399999999999991</v>
      </c>
      <c r="SY256" s="277">
        <f t="shared" si="343"/>
        <v>68.399999999999991</v>
      </c>
      <c r="SZ256" s="277">
        <f t="shared" si="343"/>
        <v>68.399999999999991</v>
      </c>
      <c r="TA256" s="277">
        <f t="shared" si="343"/>
        <v>68.399999999999991</v>
      </c>
      <c r="TB256" s="277">
        <f t="shared" si="343"/>
        <v>68.399999999999991</v>
      </c>
      <c r="TC256" s="277">
        <f t="shared" si="343"/>
        <v>68.399999999999991</v>
      </c>
      <c r="TD256" s="277">
        <f t="shared" si="343"/>
        <v>68.399999999999991</v>
      </c>
      <c r="TE256" s="277">
        <f t="shared" si="343"/>
        <v>68.399999999999991</v>
      </c>
      <c r="TF256" s="277">
        <f t="shared" si="343"/>
        <v>68.399999999999991</v>
      </c>
      <c r="TG256" s="277">
        <f t="shared" si="343"/>
        <v>68.399999999999991</v>
      </c>
      <c r="TH256" s="277">
        <f t="shared" si="343"/>
        <v>68.399999999999991</v>
      </c>
      <c r="TI256" s="277">
        <f t="shared" si="343"/>
        <v>68.399999999999991</v>
      </c>
      <c r="TJ256" s="277">
        <f t="shared" si="343"/>
        <v>68.399999999999991</v>
      </c>
      <c r="TK256" s="277">
        <f t="shared" si="343"/>
        <v>68.399999999999991</v>
      </c>
      <c r="TL256" s="277">
        <f t="shared" si="343"/>
        <v>68.399999999999991</v>
      </c>
      <c r="TM256" s="277">
        <f t="shared" si="343"/>
        <v>68.399999999999991</v>
      </c>
      <c r="TN256" s="277">
        <f t="shared" si="343"/>
        <v>68.399999999999991</v>
      </c>
      <c r="TO256" s="277">
        <f t="shared" si="343"/>
        <v>68.399999999999991</v>
      </c>
      <c r="TP256" s="277">
        <f t="shared" si="343"/>
        <v>68.399999999999991</v>
      </c>
      <c r="TQ256" s="277">
        <f t="shared" ref="TQ256:WB256" si="344">TQ272*8*0.95</f>
        <v>68.399999999999991</v>
      </c>
      <c r="TR256" s="277">
        <f t="shared" si="344"/>
        <v>68.399999999999991</v>
      </c>
      <c r="TS256" s="277">
        <f t="shared" si="344"/>
        <v>68.399999999999991</v>
      </c>
      <c r="TT256" s="277">
        <f t="shared" si="344"/>
        <v>68.399999999999991</v>
      </c>
      <c r="TU256" s="277">
        <f t="shared" si="344"/>
        <v>68.399999999999991</v>
      </c>
      <c r="TV256" s="277">
        <f t="shared" si="344"/>
        <v>68.399999999999991</v>
      </c>
      <c r="TW256" s="277">
        <f t="shared" si="344"/>
        <v>68.399999999999991</v>
      </c>
      <c r="TX256" s="277">
        <f t="shared" si="344"/>
        <v>68.399999999999991</v>
      </c>
      <c r="TY256" s="277">
        <f t="shared" si="344"/>
        <v>68.399999999999991</v>
      </c>
      <c r="TZ256" s="277">
        <f t="shared" si="344"/>
        <v>68.399999999999991</v>
      </c>
      <c r="UA256" s="277">
        <f t="shared" si="344"/>
        <v>68.399999999999991</v>
      </c>
      <c r="UB256" s="277">
        <f t="shared" si="344"/>
        <v>68.399999999999991</v>
      </c>
      <c r="UC256" s="277">
        <f t="shared" si="344"/>
        <v>68.399999999999991</v>
      </c>
      <c r="UD256" s="277">
        <f t="shared" si="344"/>
        <v>68.399999999999991</v>
      </c>
      <c r="UE256" s="277">
        <f t="shared" si="344"/>
        <v>68.399999999999991</v>
      </c>
      <c r="UF256" s="277">
        <f t="shared" si="344"/>
        <v>68.399999999999991</v>
      </c>
      <c r="UG256" s="277">
        <f t="shared" si="344"/>
        <v>68.399999999999991</v>
      </c>
      <c r="UH256" s="277">
        <f t="shared" si="344"/>
        <v>68.399999999999991</v>
      </c>
      <c r="UI256" s="277">
        <f t="shared" si="344"/>
        <v>68.399999999999991</v>
      </c>
      <c r="UJ256" s="277">
        <f t="shared" si="344"/>
        <v>68.399999999999991</v>
      </c>
      <c r="UK256" s="277">
        <f t="shared" si="344"/>
        <v>68.399999999999991</v>
      </c>
      <c r="UL256" s="277">
        <f t="shared" si="344"/>
        <v>68.399999999999991</v>
      </c>
      <c r="UM256" s="277">
        <f t="shared" si="344"/>
        <v>68.399999999999991</v>
      </c>
      <c r="UN256" s="277">
        <f t="shared" si="344"/>
        <v>68.399999999999991</v>
      </c>
      <c r="UO256" s="277">
        <f t="shared" si="344"/>
        <v>68.399999999999991</v>
      </c>
      <c r="UP256" s="277">
        <f t="shared" si="344"/>
        <v>68.399999999999991</v>
      </c>
      <c r="UQ256" s="277">
        <f t="shared" si="344"/>
        <v>68.399999999999991</v>
      </c>
      <c r="UR256" s="277">
        <f t="shared" si="344"/>
        <v>68.399999999999991</v>
      </c>
      <c r="US256" s="277">
        <f t="shared" si="344"/>
        <v>68.399999999999991</v>
      </c>
      <c r="UT256" s="277">
        <f t="shared" si="344"/>
        <v>68.399999999999991</v>
      </c>
      <c r="UU256" s="277">
        <f t="shared" si="344"/>
        <v>68.399999999999991</v>
      </c>
      <c r="UV256" s="277">
        <f t="shared" si="344"/>
        <v>68.399999999999991</v>
      </c>
      <c r="UW256" s="277">
        <f t="shared" si="344"/>
        <v>68.399999999999991</v>
      </c>
      <c r="UX256" s="277">
        <f t="shared" si="344"/>
        <v>68.399999999999991</v>
      </c>
      <c r="UY256" s="277">
        <f t="shared" si="344"/>
        <v>68.399999999999991</v>
      </c>
      <c r="UZ256" s="277">
        <f t="shared" si="344"/>
        <v>68.399999999999991</v>
      </c>
      <c r="VA256" s="277">
        <f t="shared" si="344"/>
        <v>68.399999999999991</v>
      </c>
      <c r="VB256" s="277">
        <f t="shared" si="344"/>
        <v>68.399999999999991</v>
      </c>
      <c r="VC256" s="277">
        <f t="shared" si="344"/>
        <v>68.399999999999991</v>
      </c>
      <c r="VD256" s="277">
        <f t="shared" si="344"/>
        <v>68.399999999999991</v>
      </c>
      <c r="VE256" s="277">
        <f t="shared" si="344"/>
        <v>68.399999999999991</v>
      </c>
      <c r="VF256" s="277">
        <f t="shared" si="344"/>
        <v>68.399999999999991</v>
      </c>
      <c r="VG256" s="277">
        <f t="shared" si="344"/>
        <v>68.399999999999991</v>
      </c>
      <c r="VH256" s="277">
        <f t="shared" si="344"/>
        <v>68.399999999999991</v>
      </c>
      <c r="VI256" s="277">
        <f t="shared" si="344"/>
        <v>68.399999999999991</v>
      </c>
      <c r="VJ256" s="518">
        <f t="shared" si="344"/>
        <v>68.399999999999991</v>
      </c>
      <c r="VK256" s="277">
        <f t="shared" si="344"/>
        <v>68.399999999999991</v>
      </c>
      <c r="VL256" s="277">
        <f t="shared" si="344"/>
        <v>68.399999999999991</v>
      </c>
      <c r="VM256" s="277">
        <f t="shared" si="344"/>
        <v>68.399999999999991</v>
      </c>
      <c r="VN256" s="277">
        <f t="shared" si="344"/>
        <v>68.399999999999991</v>
      </c>
      <c r="VO256" s="277">
        <f t="shared" si="344"/>
        <v>68.399999999999991</v>
      </c>
      <c r="VP256" s="277">
        <f t="shared" si="344"/>
        <v>68.399999999999991</v>
      </c>
      <c r="VQ256" s="277">
        <f t="shared" si="344"/>
        <v>68.399999999999991</v>
      </c>
      <c r="VR256" s="277">
        <f t="shared" si="344"/>
        <v>68.399999999999991</v>
      </c>
      <c r="VS256" s="277">
        <f t="shared" si="344"/>
        <v>68.399999999999991</v>
      </c>
      <c r="VT256" s="277">
        <f t="shared" si="344"/>
        <v>68.399999999999991</v>
      </c>
      <c r="VU256" s="277">
        <f t="shared" si="344"/>
        <v>68.399999999999991</v>
      </c>
      <c r="VV256" s="277">
        <f t="shared" si="344"/>
        <v>68.399999999999991</v>
      </c>
      <c r="VW256" s="277">
        <f t="shared" si="344"/>
        <v>68.399999999999991</v>
      </c>
      <c r="VX256" s="518">
        <f t="shared" si="344"/>
        <v>68.399999999999991</v>
      </c>
      <c r="VY256" s="277">
        <f t="shared" si="344"/>
        <v>68.399999999999991</v>
      </c>
      <c r="VZ256" s="277">
        <f t="shared" si="344"/>
        <v>68.399999999999991</v>
      </c>
      <c r="WA256" s="277">
        <f t="shared" si="344"/>
        <v>68.399999999999991</v>
      </c>
      <c r="WB256" s="277">
        <f t="shared" si="344"/>
        <v>68.399999999999991</v>
      </c>
      <c r="WC256" s="277">
        <f t="shared" ref="WC256:XD256" si="345">WC272*8*0.95</f>
        <v>68.399999999999991</v>
      </c>
      <c r="WD256" s="277">
        <f t="shared" si="345"/>
        <v>68.399999999999991</v>
      </c>
      <c r="WE256" s="277">
        <f t="shared" si="345"/>
        <v>68.399999999999991</v>
      </c>
      <c r="WF256" s="277">
        <f t="shared" si="345"/>
        <v>68.399999999999991</v>
      </c>
      <c r="WG256" s="277">
        <f t="shared" si="345"/>
        <v>68.399999999999991</v>
      </c>
      <c r="WH256" s="277">
        <f t="shared" si="345"/>
        <v>68.399999999999991</v>
      </c>
      <c r="WI256" s="277">
        <f t="shared" si="345"/>
        <v>68.399999999999991</v>
      </c>
      <c r="WJ256" s="277">
        <f t="shared" si="345"/>
        <v>68.399999999999991</v>
      </c>
      <c r="WK256" s="277">
        <f t="shared" si="345"/>
        <v>68.399999999999991</v>
      </c>
      <c r="WL256" s="277">
        <f t="shared" si="345"/>
        <v>68.399999999999991</v>
      </c>
      <c r="WM256" s="277">
        <f t="shared" si="345"/>
        <v>68.399999999999991</v>
      </c>
      <c r="WN256" s="277">
        <f t="shared" si="345"/>
        <v>68.399999999999991</v>
      </c>
      <c r="WO256" s="277">
        <f t="shared" si="345"/>
        <v>68.399999999999991</v>
      </c>
      <c r="WP256" s="277">
        <f t="shared" si="345"/>
        <v>68.399999999999991</v>
      </c>
      <c r="WQ256" s="277">
        <f t="shared" si="345"/>
        <v>68.399999999999991</v>
      </c>
      <c r="WR256" s="277">
        <f t="shared" si="345"/>
        <v>68.399999999999991</v>
      </c>
      <c r="WS256" s="277">
        <f t="shared" si="345"/>
        <v>68.399999999999991</v>
      </c>
      <c r="WT256" s="277">
        <f t="shared" si="345"/>
        <v>68.399999999999991</v>
      </c>
      <c r="WU256" s="277">
        <f t="shared" si="345"/>
        <v>68.399999999999991</v>
      </c>
      <c r="WV256" s="277">
        <f t="shared" si="345"/>
        <v>68.399999999999991</v>
      </c>
      <c r="WW256" s="277">
        <f t="shared" si="345"/>
        <v>68.399999999999991</v>
      </c>
      <c r="WX256" s="277">
        <f t="shared" si="345"/>
        <v>68.399999999999991</v>
      </c>
      <c r="WY256" s="277">
        <f t="shared" si="345"/>
        <v>68.399999999999991</v>
      </c>
      <c r="WZ256" s="277">
        <f t="shared" si="345"/>
        <v>68.399999999999991</v>
      </c>
      <c r="XA256" s="277">
        <f t="shared" si="345"/>
        <v>68.399999999999991</v>
      </c>
      <c r="XB256" s="277">
        <f t="shared" si="345"/>
        <v>68.399999999999991</v>
      </c>
      <c r="XC256" s="277">
        <f t="shared" si="345"/>
        <v>68.399999999999991</v>
      </c>
      <c r="XD256" s="277">
        <f t="shared" si="345"/>
        <v>68.399999999999991</v>
      </c>
      <c r="XE256" s="277">
        <f t="shared" ref="XE256:ZP256" si="346">XE272*8*0.95</f>
        <v>68.399999999999991</v>
      </c>
      <c r="XF256" s="277">
        <f t="shared" si="346"/>
        <v>68.399999999999991</v>
      </c>
      <c r="XG256" s="277">
        <f t="shared" si="346"/>
        <v>68.399999999999991</v>
      </c>
      <c r="XH256" s="277">
        <f t="shared" si="346"/>
        <v>68.399999999999991</v>
      </c>
      <c r="XI256" s="277">
        <f t="shared" si="346"/>
        <v>68.399999999999991</v>
      </c>
      <c r="XJ256" s="277">
        <f t="shared" si="346"/>
        <v>68.399999999999991</v>
      </c>
      <c r="XK256" s="277">
        <f t="shared" si="346"/>
        <v>68.399999999999991</v>
      </c>
      <c r="XL256" s="277">
        <f t="shared" si="346"/>
        <v>68.399999999999991</v>
      </c>
      <c r="XM256" s="277">
        <f t="shared" si="346"/>
        <v>68.399999999999991</v>
      </c>
      <c r="XN256" s="277">
        <f t="shared" si="346"/>
        <v>68.399999999999991</v>
      </c>
      <c r="XO256" s="277">
        <f t="shared" si="346"/>
        <v>68.399999999999991</v>
      </c>
      <c r="XP256" s="277">
        <f t="shared" si="346"/>
        <v>68.399999999999991</v>
      </c>
      <c r="XQ256" s="277">
        <f t="shared" si="346"/>
        <v>68.399999999999991</v>
      </c>
      <c r="XR256" s="277">
        <f t="shared" si="346"/>
        <v>68.399999999999991</v>
      </c>
      <c r="XS256" s="277">
        <f t="shared" si="346"/>
        <v>68.399999999999991</v>
      </c>
      <c r="XT256" s="277">
        <f t="shared" si="346"/>
        <v>68.399999999999991</v>
      </c>
      <c r="XU256" s="277">
        <f t="shared" si="346"/>
        <v>68.399999999999991</v>
      </c>
      <c r="XV256" s="277">
        <f t="shared" si="346"/>
        <v>68.399999999999991</v>
      </c>
      <c r="XW256" s="277">
        <f t="shared" si="346"/>
        <v>68.399999999999991</v>
      </c>
      <c r="XX256" s="277">
        <f t="shared" si="346"/>
        <v>68.399999999999991</v>
      </c>
      <c r="XY256" s="277">
        <f t="shared" si="346"/>
        <v>68.399999999999991</v>
      </c>
      <c r="XZ256" s="277">
        <f t="shared" si="346"/>
        <v>68.399999999999991</v>
      </c>
      <c r="YA256" s="277">
        <f t="shared" si="346"/>
        <v>68.399999999999991</v>
      </c>
      <c r="YB256" s="277">
        <f t="shared" si="346"/>
        <v>68.399999999999991</v>
      </c>
      <c r="YC256" s="277">
        <f t="shared" si="346"/>
        <v>68.399999999999991</v>
      </c>
      <c r="YD256" s="277">
        <f t="shared" si="346"/>
        <v>68.399999999999991</v>
      </c>
      <c r="YE256" s="277">
        <f t="shared" si="346"/>
        <v>68.399999999999991</v>
      </c>
      <c r="YF256" s="277">
        <f t="shared" si="346"/>
        <v>68.399999999999991</v>
      </c>
      <c r="YG256" s="277">
        <f t="shared" si="346"/>
        <v>68.399999999999991</v>
      </c>
      <c r="YH256" s="277">
        <f t="shared" si="346"/>
        <v>68.399999999999991</v>
      </c>
      <c r="YI256" s="277">
        <f t="shared" si="346"/>
        <v>68.399999999999991</v>
      </c>
      <c r="YJ256" s="277">
        <f t="shared" si="346"/>
        <v>68.399999999999991</v>
      </c>
      <c r="YK256" s="277">
        <f t="shared" si="346"/>
        <v>68.399999999999991</v>
      </c>
      <c r="YL256" s="277">
        <f t="shared" si="346"/>
        <v>68.399999999999991</v>
      </c>
      <c r="YM256" s="277">
        <f t="shared" si="346"/>
        <v>68.399999999999991</v>
      </c>
      <c r="YN256" s="277">
        <f t="shared" si="346"/>
        <v>68.399999999999991</v>
      </c>
      <c r="YO256" s="277">
        <f t="shared" si="346"/>
        <v>68.399999999999991</v>
      </c>
      <c r="YP256" s="277">
        <f t="shared" si="346"/>
        <v>68.399999999999991</v>
      </c>
      <c r="YQ256" s="277">
        <f t="shared" si="346"/>
        <v>68.399999999999991</v>
      </c>
      <c r="YR256" s="277">
        <f t="shared" si="346"/>
        <v>68.399999999999991</v>
      </c>
      <c r="YS256" s="277">
        <f t="shared" si="346"/>
        <v>68.399999999999991</v>
      </c>
      <c r="YT256" s="277">
        <f t="shared" si="346"/>
        <v>68.399999999999991</v>
      </c>
      <c r="YU256" s="277">
        <f t="shared" si="346"/>
        <v>68.399999999999991</v>
      </c>
      <c r="YV256" s="277">
        <f t="shared" si="346"/>
        <v>68.399999999999991</v>
      </c>
      <c r="YW256" s="277">
        <f t="shared" si="346"/>
        <v>68.399999999999991</v>
      </c>
      <c r="YX256" s="277">
        <f t="shared" si="346"/>
        <v>68.399999999999991</v>
      </c>
      <c r="YY256" s="277">
        <f t="shared" si="346"/>
        <v>68.399999999999991</v>
      </c>
      <c r="YZ256" s="277">
        <f t="shared" si="346"/>
        <v>68.399999999999991</v>
      </c>
      <c r="ZA256" s="277">
        <f t="shared" si="346"/>
        <v>68.399999999999991</v>
      </c>
      <c r="ZB256" s="277">
        <f t="shared" si="346"/>
        <v>68.399999999999991</v>
      </c>
      <c r="ZC256" s="277">
        <f t="shared" si="346"/>
        <v>68.399999999999991</v>
      </c>
      <c r="ZD256" s="277">
        <f t="shared" si="346"/>
        <v>68.399999999999991</v>
      </c>
      <c r="ZE256" s="277">
        <f t="shared" si="346"/>
        <v>68.399999999999991</v>
      </c>
      <c r="ZF256" s="277">
        <f t="shared" si="346"/>
        <v>68.399999999999991</v>
      </c>
      <c r="ZG256" s="277">
        <f t="shared" si="346"/>
        <v>68.399999999999991</v>
      </c>
      <c r="ZH256" s="277">
        <f t="shared" si="346"/>
        <v>68.399999999999991</v>
      </c>
      <c r="ZI256" s="277">
        <f t="shared" si="346"/>
        <v>68.399999999999991</v>
      </c>
      <c r="ZJ256" s="277">
        <f t="shared" si="346"/>
        <v>68.399999999999991</v>
      </c>
      <c r="ZK256" s="277">
        <f t="shared" si="346"/>
        <v>68.399999999999991</v>
      </c>
      <c r="ZL256" s="277">
        <f t="shared" si="346"/>
        <v>68.399999999999991</v>
      </c>
      <c r="ZM256" s="277">
        <f t="shared" si="346"/>
        <v>68.399999999999991</v>
      </c>
      <c r="ZN256" s="277">
        <f t="shared" si="346"/>
        <v>68.399999999999991</v>
      </c>
      <c r="ZO256" s="277">
        <f t="shared" si="346"/>
        <v>68.399999999999991</v>
      </c>
      <c r="ZP256" s="277">
        <f t="shared" si="346"/>
        <v>68.399999999999991</v>
      </c>
      <c r="ZQ256" s="277">
        <f t="shared" ref="ZQ256:ABV256" si="347">ZQ272*8*0.95</f>
        <v>53.199999999999996</v>
      </c>
      <c r="ZR256" s="277">
        <f t="shared" si="347"/>
        <v>53.199999999999996</v>
      </c>
      <c r="ZS256" s="277">
        <f t="shared" si="347"/>
        <v>53.199999999999996</v>
      </c>
      <c r="ZT256" s="277">
        <f t="shared" si="347"/>
        <v>45.599999999999994</v>
      </c>
      <c r="ZU256" s="277">
        <f t="shared" si="347"/>
        <v>45.599999999999994</v>
      </c>
      <c r="ZV256" s="277">
        <f t="shared" si="347"/>
        <v>45.599999999999994</v>
      </c>
      <c r="ZW256" s="277">
        <f t="shared" si="347"/>
        <v>38</v>
      </c>
      <c r="ZX256" s="277">
        <f t="shared" si="347"/>
        <v>38</v>
      </c>
      <c r="ZY256" s="277">
        <f t="shared" si="347"/>
        <v>38</v>
      </c>
      <c r="ZZ256" s="277">
        <f t="shared" si="347"/>
        <v>38</v>
      </c>
      <c r="AAA256" s="277">
        <f t="shared" si="347"/>
        <v>38</v>
      </c>
      <c r="AAB256" s="277">
        <f t="shared" si="347"/>
        <v>38</v>
      </c>
      <c r="AAC256" s="277">
        <f t="shared" si="347"/>
        <v>38</v>
      </c>
      <c r="AAD256" s="277">
        <f t="shared" si="347"/>
        <v>45.599999999999994</v>
      </c>
      <c r="AAE256" s="277">
        <f t="shared" si="347"/>
        <v>45.599999999999994</v>
      </c>
      <c r="AAF256" s="277">
        <f t="shared" si="347"/>
        <v>45.599999999999994</v>
      </c>
      <c r="AAG256" s="277">
        <f t="shared" si="347"/>
        <v>45.599999999999994</v>
      </c>
      <c r="AAH256" s="277">
        <f t="shared" si="347"/>
        <v>45.599999999999994</v>
      </c>
      <c r="AAI256" s="277">
        <f t="shared" si="347"/>
        <v>45.599999999999994</v>
      </c>
      <c r="AAJ256" s="277">
        <f t="shared" si="347"/>
        <v>45.599999999999994</v>
      </c>
      <c r="AAK256" s="277">
        <f t="shared" si="347"/>
        <v>45.599999999999994</v>
      </c>
      <c r="AAL256" s="277">
        <f t="shared" si="347"/>
        <v>45.599999999999994</v>
      </c>
      <c r="AAM256" s="277">
        <f t="shared" si="347"/>
        <v>45.599999999999994</v>
      </c>
      <c r="AAN256" s="277">
        <f t="shared" si="347"/>
        <v>45.599999999999994</v>
      </c>
      <c r="AAO256" s="277">
        <f t="shared" si="347"/>
        <v>45.599999999999994</v>
      </c>
      <c r="AAP256" s="277">
        <f t="shared" si="347"/>
        <v>45.599999999999994</v>
      </c>
      <c r="AAQ256" s="277">
        <f t="shared" si="347"/>
        <v>45.599999999999994</v>
      </c>
      <c r="AAR256" s="277">
        <f t="shared" si="347"/>
        <v>68.399999999999991</v>
      </c>
      <c r="AAS256" s="277">
        <f t="shared" si="347"/>
        <v>68.399999999999991</v>
      </c>
      <c r="AAT256" s="277">
        <f t="shared" si="347"/>
        <v>68.399999999999991</v>
      </c>
      <c r="AAU256" s="277">
        <f t="shared" si="347"/>
        <v>68.399999999999991</v>
      </c>
      <c r="AAV256" s="277">
        <f t="shared" si="347"/>
        <v>68.399999999999991</v>
      </c>
      <c r="AAW256" s="277">
        <f t="shared" si="347"/>
        <v>68.399999999999991</v>
      </c>
      <c r="AAX256" s="277">
        <f t="shared" si="347"/>
        <v>68.399999999999991</v>
      </c>
      <c r="AAY256" s="277">
        <f t="shared" si="347"/>
        <v>68.399999999999991</v>
      </c>
      <c r="AAZ256" s="277">
        <f t="shared" si="347"/>
        <v>68.399999999999991</v>
      </c>
      <c r="ABA256" s="277">
        <f t="shared" si="347"/>
        <v>68.399999999999991</v>
      </c>
      <c r="ABB256" s="277">
        <f t="shared" si="347"/>
        <v>68.399999999999991</v>
      </c>
      <c r="ABC256" s="277">
        <f t="shared" si="347"/>
        <v>68.399999999999991</v>
      </c>
      <c r="ABD256" s="277">
        <f t="shared" si="347"/>
        <v>68.399999999999991</v>
      </c>
      <c r="ABE256" s="277">
        <f t="shared" si="347"/>
        <v>68.399999999999991</v>
      </c>
      <c r="ABF256" s="277">
        <f t="shared" si="347"/>
        <v>68.399999999999991</v>
      </c>
      <c r="ABG256" s="277">
        <f t="shared" si="347"/>
        <v>68.399999999999991</v>
      </c>
      <c r="ABH256" s="277">
        <f t="shared" si="347"/>
        <v>68.399999999999991</v>
      </c>
      <c r="ABI256" s="277">
        <f t="shared" si="347"/>
        <v>68.399999999999991</v>
      </c>
      <c r="ABJ256" s="277">
        <f t="shared" si="347"/>
        <v>68.399999999999991</v>
      </c>
      <c r="ABK256" s="277">
        <f t="shared" si="347"/>
        <v>68.399999999999991</v>
      </c>
      <c r="ABL256" s="277">
        <f t="shared" si="347"/>
        <v>68.399999999999991</v>
      </c>
      <c r="ABM256" s="277">
        <f t="shared" si="347"/>
        <v>68.399999999999991</v>
      </c>
      <c r="ABN256" s="277">
        <f t="shared" si="347"/>
        <v>68.399999999999991</v>
      </c>
      <c r="ABO256" s="277">
        <f t="shared" si="347"/>
        <v>68.399999999999991</v>
      </c>
      <c r="ABP256" s="277">
        <f t="shared" si="347"/>
        <v>68.399999999999991</v>
      </c>
      <c r="ABQ256" s="277">
        <f t="shared" si="347"/>
        <v>68.399999999999991</v>
      </c>
      <c r="ABR256" s="277">
        <f t="shared" si="347"/>
        <v>68.399999999999991</v>
      </c>
      <c r="ABS256" s="277">
        <f t="shared" si="347"/>
        <v>68.399999999999991</v>
      </c>
      <c r="ABT256" s="277">
        <f t="shared" si="347"/>
        <v>68.399999999999991</v>
      </c>
      <c r="ABU256" s="277">
        <f t="shared" si="347"/>
        <v>68.399999999999991</v>
      </c>
      <c r="ABV256" s="277">
        <f t="shared" si="347"/>
        <v>68.399999999999991</v>
      </c>
      <c r="ABW256" s="277">
        <f t="shared" ref="ABW256:AEH256" si="348">ABW272*8*0.95</f>
        <v>68.399999999999991</v>
      </c>
      <c r="ABX256" s="277">
        <f t="shared" si="348"/>
        <v>68.399999999999991</v>
      </c>
      <c r="ABY256" s="277">
        <f t="shared" si="348"/>
        <v>68.399999999999991</v>
      </c>
      <c r="ABZ256" s="277">
        <f t="shared" si="348"/>
        <v>68.399999999999991</v>
      </c>
      <c r="ACA256" s="277">
        <f t="shared" si="348"/>
        <v>68.399999999999991</v>
      </c>
      <c r="ACB256" s="277">
        <f t="shared" si="348"/>
        <v>68.399999999999991</v>
      </c>
      <c r="ACC256" s="277">
        <f t="shared" si="348"/>
        <v>68.399999999999991</v>
      </c>
      <c r="ACD256" s="277">
        <f t="shared" si="348"/>
        <v>68.399999999999991</v>
      </c>
      <c r="ACE256" s="277">
        <f t="shared" si="348"/>
        <v>68.399999999999991</v>
      </c>
      <c r="ACF256" s="277">
        <f t="shared" si="348"/>
        <v>68.399999999999991</v>
      </c>
      <c r="ACG256" s="277">
        <f t="shared" si="348"/>
        <v>68.399999999999991</v>
      </c>
      <c r="ACH256" s="277">
        <f t="shared" si="348"/>
        <v>68.399999999999991</v>
      </c>
      <c r="ACI256" s="277">
        <f t="shared" si="348"/>
        <v>68.399999999999991</v>
      </c>
      <c r="ACJ256" s="277">
        <f t="shared" si="348"/>
        <v>68.399999999999991</v>
      </c>
      <c r="ACK256" s="277">
        <f t="shared" si="348"/>
        <v>68.399999999999991</v>
      </c>
      <c r="ACL256" s="277">
        <f t="shared" si="348"/>
        <v>68.399999999999991</v>
      </c>
      <c r="ACM256" s="277">
        <f t="shared" si="348"/>
        <v>68.399999999999991</v>
      </c>
      <c r="ACN256" s="277">
        <f t="shared" si="348"/>
        <v>68.399999999999991</v>
      </c>
      <c r="ACO256" s="277">
        <f t="shared" si="348"/>
        <v>68.399999999999991</v>
      </c>
      <c r="ACP256" s="277">
        <f t="shared" si="348"/>
        <v>68.399999999999991</v>
      </c>
      <c r="ACQ256" s="277">
        <f t="shared" si="348"/>
        <v>68.399999999999991</v>
      </c>
      <c r="ACR256" s="277">
        <f t="shared" si="348"/>
        <v>68.399999999999991</v>
      </c>
      <c r="ACS256" s="277">
        <f t="shared" si="348"/>
        <v>68.399999999999991</v>
      </c>
      <c r="ACT256" s="277">
        <f t="shared" si="348"/>
        <v>68.399999999999991</v>
      </c>
      <c r="ACU256" s="277">
        <f t="shared" si="348"/>
        <v>68.399999999999991</v>
      </c>
      <c r="ACV256" s="277">
        <f t="shared" si="348"/>
        <v>68.399999999999991</v>
      </c>
      <c r="ACW256" s="277">
        <f t="shared" si="348"/>
        <v>68.399999999999991</v>
      </c>
      <c r="ACX256" s="277">
        <f t="shared" si="348"/>
        <v>68.399999999999991</v>
      </c>
      <c r="ACY256" s="277">
        <f t="shared" si="348"/>
        <v>68.399999999999991</v>
      </c>
      <c r="ACZ256" s="277">
        <f t="shared" si="348"/>
        <v>68.399999999999991</v>
      </c>
      <c r="ADA256" s="277">
        <f t="shared" si="348"/>
        <v>68.399999999999991</v>
      </c>
      <c r="ADB256" s="277">
        <f t="shared" si="348"/>
        <v>68.399999999999991</v>
      </c>
      <c r="ADC256" s="277">
        <f t="shared" si="348"/>
        <v>68.399999999999991</v>
      </c>
      <c r="ADD256" s="277">
        <f t="shared" si="348"/>
        <v>68.399999999999991</v>
      </c>
      <c r="ADE256" s="277">
        <f t="shared" si="348"/>
        <v>68.399999999999991</v>
      </c>
      <c r="ADF256" s="277">
        <f t="shared" si="348"/>
        <v>68.399999999999991</v>
      </c>
      <c r="ADG256" s="277">
        <f t="shared" si="348"/>
        <v>68.399999999999991</v>
      </c>
      <c r="ADH256" s="277">
        <f t="shared" si="348"/>
        <v>68.399999999999991</v>
      </c>
      <c r="ADI256" s="277">
        <f t="shared" si="348"/>
        <v>68.399999999999991</v>
      </c>
      <c r="ADJ256" s="277">
        <f t="shared" si="348"/>
        <v>68.399999999999991</v>
      </c>
      <c r="ADK256" s="277">
        <f t="shared" si="348"/>
        <v>68.399999999999991</v>
      </c>
      <c r="ADL256" s="277">
        <f t="shared" si="348"/>
        <v>68.399999999999991</v>
      </c>
      <c r="ADM256" s="277">
        <f t="shared" si="348"/>
        <v>68.399999999999991</v>
      </c>
      <c r="ADN256" s="277">
        <f t="shared" si="348"/>
        <v>68.399999999999991</v>
      </c>
      <c r="ADO256" s="277">
        <f t="shared" si="348"/>
        <v>68.399999999999991</v>
      </c>
      <c r="ADP256" s="277">
        <f t="shared" si="348"/>
        <v>68.399999999999991</v>
      </c>
      <c r="ADQ256" s="277">
        <f t="shared" si="348"/>
        <v>68.399999999999991</v>
      </c>
      <c r="ADR256" s="277">
        <f t="shared" si="348"/>
        <v>68.399999999999991</v>
      </c>
      <c r="ADS256" s="277">
        <f t="shared" si="348"/>
        <v>68.399999999999991</v>
      </c>
      <c r="ADT256" s="277">
        <f t="shared" si="348"/>
        <v>68.399999999999991</v>
      </c>
      <c r="ADU256" s="277">
        <f t="shared" si="348"/>
        <v>68.399999999999991</v>
      </c>
      <c r="ADV256" s="277">
        <f t="shared" si="348"/>
        <v>68.399999999999991</v>
      </c>
      <c r="ADW256" s="277">
        <f t="shared" si="348"/>
        <v>68.399999999999991</v>
      </c>
      <c r="ADX256" s="277">
        <f t="shared" si="348"/>
        <v>68.399999999999991</v>
      </c>
      <c r="ADY256" s="277">
        <f t="shared" si="348"/>
        <v>68.399999999999991</v>
      </c>
      <c r="ADZ256" s="277">
        <f t="shared" si="348"/>
        <v>68.399999999999991</v>
      </c>
      <c r="AEA256" s="277">
        <f t="shared" si="348"/>
        <v>68.399999999999991</v>
      </c>
      <c r="AEB256" s="277">
        <f t="shared" si="348"/>
        <v>68.399999999999991</v>
      </c>
      <c r="AEC256" s="277">
        <f t="shared" si="348"/>
        <v>68.399999999999991</v>
      </c>
      <c r="AED256" s="277">
        <f t="shared" si="348"/>
        <v>68.399999999999991</v>
      </c>
      <c r="AEE256" s="277">
        <f t="shared" si="348"/>
        <v>68.399999999999991</v>
      </c>
      <c r="AEF256" s="277">
        <f t="shared" si="348"/>
        <v>68.399999999999991</v>
      </c>
      <c r="AEG256" s="277">
        <f t="shared" si="348"/>
        <v>68.399999999999991</v>
      </c>
      <c r="AEH256" s="277">
        <f t="shared" si="348"/>
        <v>68.399999999999991</v>
      </c>
      <c r="AEI256" s="277">
        <f t="shared" ref="AEI256:AFH256" si="349">AEI272*8*0.95</f>
        <v>68.399999999999991</v>
      </c>
      <c r="AEJ256" s="277">
        <f t="shared" si="349"/>
        <v>68.399999999999991</v>
      </c>
      <c r="AEK256" s="277">
        <f t="shared" si="349"/>
        <v>68.399999999999991</v>
      </c>
      <c r="AEL256" s="277">
        <f t="shared" si="349"/>
        <v>68.399999999999991</v>
      </c>
      <c r="AEM256" s="277">
        <f t="shared" si="349"/>
        <v>68.399999999999991</v>
      </c>
      <c r="AEN256" s="277">
        <f t="shared" si="349"/>
        <v>68.399999999999991</v>
      </c>
      <c r="AEO256" s="277">
        <f t="shared" si="349"/>
        <v>68.399999999999991</v>
      </c>
      <c r="AEP256" s="277">
        <f t="shared" si="349"/>
        <v>68.399999999999991</v>
      </c>
      <c r="AEQ256" s="277">
        <f t="shared" si="349"/>
        <v>68.399999999999991</v>
      </c>
      <c r="AER256" s="277">
        <f t="shared" si="349"/>
        <v>68.399999999999991</v>
      </c>
      <c r="AES256" s="277">
        <f t="shared" si="349"/>
        <v>68.399999999999991</v>
      </c>
      <c r="AET256" s="277">
        <f t="shared" si="349"/>
        <v>68.399999999999991</v>
      </c>
      <c r="AEU256" s="277">
        <f t="shared" si="349"/>
        <v>68.399999999999991</v>
      </c>
      <c r="AEV256" s="277">
        <f t="shared" si="349"/>
        <v>68.399999999999991</v>
      </c>
      <c r="AEW256" s="277">
        <f t="shared" si="349"/>
        <v>68.399999999999991</v>
      </c>
      <c r="AEX256" s="277">
        <f t="shared" si="349"/>
        <v>68.399999999999991</v>
      </c>
      <c r="AEY256" s="277">
        <f t="shared" si="349"/>
        <v>68.399999999999991</v>
      </c>
      <c r="AEZ256" s="277">
        <f t="shared" si="349"/>
        <v>68.399999999999991</v>
      </c>
      <c r="AFA256" s="277">
        <f t="shared" si="349"/>
        <v>68.399999999999991</v>
      </c>
      <c r="AFB256" s="277">
        <f t="shared" si="349"/>
        <v>68.399999999999991</v>
      </c>
      <c r="AFC256" s="277">
        <f t="shared" si="349"/>
        <v>68.399999999999991</v>
      </c>
      <c r="AFD256" s="277">
        <f t="shared" si="349"/>
        <v>68.399999999999991</v>
      </c>
      <c r="AFE256" s="277">
        <f t="shared" si="349"/>
        <v>68.399999999999991</v>
      </c>
      <c r="AFF256" s="277">
        <f t="shared" si="349"/>
        <v>68.399999999999991</v>
      </c>
      <c r="AFG256" s="277">
        <f t="shared" si="349"/>
        <v>68.399999999999991</v>
      </c>
      <c r="AFH256" s="277">
        <f t="shared" si="349"/>
        <v>68.399999999999991</v>
      </c>
      <c r="AFI256" s="277">
        <f t="shared" ref="AFI256:AHT256" si="350">AFI272*8*0.95</f>
        <v>68.399999999999991</v>
      </c>
      <c r="AFJ256" s="277">
        <f t="shared" si="350"/>
        <v>68.399999999999991</v>
      </c>
      <c r="AFK256" s="277">
        <f t="shared" si="350"/>
        <v>68.399999999999991</v>
      </c>
      <c r="AFL256" s="277">
        <f t="shared" si="350"/>
        <v>68.399999999999991</v>
      </c>
      <c r="AFM256" s="277">
        <f t="shared" si="350"/>
        <v>68.399999999999991</v>
      </c>
      <c r="AFN256" s="277">
        <f t="shared" si="350"/>
        <v>45.599999999999994</v>
      </c>
      <c r="AFO256" s="277">
        <f t="shared" si="350"/>
        <v>45.599999999999994</v>
      </c>
      <c r="AFP256" s="277">
        <f t="shared" si="350"/>
        <v>45.599999999999994</v>
      </c>
      <c r="AFQ256" s="277">
        <f t="shared" si="350"/>
        <v>45.599999999999994</v>
      </c>
      <c r="AFR256" s="277">
        <f t="shared" si="350"/>
        <v>45.599999999999994</v>
      </c>
      <c r="AFS256" s="277">
        <f t="shared" si="350"/>
        <v>45.599999999999994</v>
      </c>
      <c r="AFT256" s="277">
        <f t="shared" si="350"/>
        <v>45.599999999999994</v>
      </c>
      <c r="AFU256" s="277">
        <f t="shared" si="350"/>
        <v>45.599999999999994</v>
      </c>
      <c r="AFV256" s="277">
        <f t="shared" si="350"/>
        <v>45.599999999999994</v>
      </c>
      <c r="AFW256" s="277">
        <f t="shared" si="350"/>
        <v>45.599999999999994</v>
      </c>
      <c r="AFX256" s="277">
        <f t="shared" si="350"/>
        <v>45.599999999999994</v>
      </c>
      <c r="AFY256" s="277">
        <f t="shared" si="350"/>
        <v>45.599999999999994</v>
      </c>
      <c r="AFZ256" s="277">
        <f t="shared" si="350"/>
        <v>45.599999999999994</v>
      </c>
      <c r="AGA256" s="277">
        <f t="shared" si="350"/>
        <v>45.599999999999994</v>
      </c>
      <c r="AGB256" s="277">
        <f t="shared" si="350"/>
        <v>68.399999999999991</v>
      </c>
      <c r="AGC256" s="277">
        <f t="shared" si="350"/>
        <v>53.199999999999996</v>
      </c>
      <c r="AGD256" s="277">
        <f t="shared" si="350"/>
        <v>53.199999999999996</v>
      </c>
      <c r="AGE256" s="277">
        <f t="shared" si="350"/>
        <v>53.199999999999996</v>
      </c>
      <c r="AGF256" s="277">
        <f t="shared" si="350"/>
        <v>53.199999999999996</v>
      </c>
      <c r="AGG256" s="277">
        <f t="shared" si="350"/>
        <v>53.199999999999996</v>
      </c>
      <c r="AGH256" s="277">
        <f t="shared" si="350"/>
        <v>53.199999999999996</v>
      </c>
      <c r="AGI256" s="277">
        <f t="shared" si="350"/>
        <v>68.399999999999991</v>
      </c>
      <c r="AGJ256" s="277">
        <f t="shared" si="350"/>
        <v>68.399999999999991</v>
      </c>
      <c r="AGK256" s="277">
        <f t="shared" si="350"/>
        <v>68.399999999999991</v>
      </c>
      <c r="AGL256" s="277">
        <f t="shared" si="350"/>
        <v>68.399999999999991</v>
      </c>
      <c r="AGM256" s="277">
        <f t="shared" si="350"/>
        <v>68.399999999999991</v>
      </c>
      <c r="AGN256" s="277">
        <f t="shared" si="350"/>
        <v>68.399999999999991</v>
      </c>
      <c r="AGO256" s="277">
        <f t="shared" si="350"/>
        <v>68.399999999999991</v>
      </c>
      <c r="AGP256" s="277">
        <f t="shared" si="350"/>
        <v>68.399999999999991</v>
      </c>
      <c r="AGQ256" s="277">
        <f t="shared" si="350"/>
        <v>68.399999999999991</v>
      </c>
      <c r="AGR256" s="277">
        <f t="shared" si="350"/>
        <v>68.399999999999991</v>
      </c>
      <c r="AGS256" s="277">
        <f t="shared" si="350"/>
        <v>68.399999999999991</v>
      </c>
      <c r="AGT256" s="277">
        <f t="shared" si="350"/>
        <v>68.399999999999991</v>
      </c>
      <c r="AGU256" s="277">
        <f t="shared" si="350"/>
        <v>68.399999999999991</v>
      </c>
      <c r="AGV256" s="277">
        <f t="shared" si="350"/>
        <v>68.399999999999991</v>
      </c>
      <c r="AGW256" s="277">
        <f t="shared" si="350"/>
        <v>68.399999999999991</v>
      </c>
      <c r="AGX256" s="277">
        <f t="shared" si="350"/>
        <v>68.399999999999991</v>
      </c>
      <c r="AGY256" s="277">
        <f t="shared" si="350"/>
        <v>68.399999999999991</v>
      </c>
      <c r="AGZ256" s="277">
        <f t="shared" si="350"/>
        <v>68.399999999999991</v>
      </c>
      <c r="AHA256" s="277">
        <f t="shared" si="350"/>
        <v>68.399999999999991</v>
      </c>
      <c r="AHB256" s="277">
        <f t="shared" si="350"/>
        <v>68.399999999999991</v>
      </c>
      <c r="AHC256" s="277">
        <f t="shared" si="350"/>
        <v>68.399999999999991</v>
      </c>
      <c r="AHD256" s="277">
        <f t="shared" si="350"/>
        <v>68.399999999999991</v>
      </c>
      <c r="AHE256" s="277">
        <f t="shared" si="350"/>
        <v>68.399999999999991</v>
      </c>
      <c r="AHF256" s="277">
        <f t="shared" si="350"/>
        <v>68.399999999999991</v>
      </c>
      <c r="AHG256" s="277">
        <f t="shared" si="350"/>
        <v>68.399999999999991</v>
      </c>
      <c r="AHH256" s="277">
        <f t="shared" si="350"/>
        <v>68.399999999999991</v>
      </c>
      <c r="AHI256" s="277">
        <f t="shared" si="350"/>
        <v>68.399999999999991</v>
      </c>
      <c r="AHJ256" s="277">
        <f t="shared" si="350"/>
        <v>68.399999999999991</v>
      </c>
      <c r="AHK256" s="277">
        <f t="shared" si="350"/>
        <v>68.399999999999991</v>
      </c>
      <c r="AHL256" s="277">
        <f t="shared" si="350"/>
        <v>68.399999999999991</v>
      </c>
      <c r="AHM256" s="277">
        <f t="shared" si="350"/>
        <v>68.399999999999991</v>
      </c>
      <c r="AHN256" s="277">
        <f t="shared" si="350"/>
        <v>68.399999999999991</v>
      </c>
      <c r="AHO256" s="277">
        <f t="shared" si="350"/>
        <v>68.399999999999991</v>
      </c>
      <c r="AHP256" s="277">
        <f t="shared" si="350"/>
        <v>68.399999999999991</v>
      </c>
      <c r="AHQ256" s="277">
        <f t="shared" si="350"/>
        <v>68.399999999999991</v>
      </c>
      <c r="AHR256" s="277">
        <f t="shared" si="350"/>
        <v>68.399999999999991</v>
      </c>
      <c r="AHS256" s="277">
        <f t="shared" si="350"/>
        <v>68.399999999999991</v>
      </c>
      <c r="AHT256" s="277">
        <f t="shared" si="350"/>
        <v>68.399999999999991</v>
      </c>
      <c r="AHU256" s="277">
        <f t="shared" ref="AHU256:AIU256" si="351">AHU272*8*0.95</f>
        <v>68.399999999999991</v>
      </c>
      <c r="AHV256" s="277">
        <f t="shared" si="351"/>
        <v>68.399999999999991</v>
      </c>
      <c r="AHW256" s="277">
        <f t="shared" si="351"/>
        <v>68.399999999999991</v>
      </c>
      <c r="AHX256" s="277">
        <f t="shared" si="351"/>
        <v>68.399999999999991</v>
      </c>
      <c r="AHY256" s="277">
        <f t="shared" si="351"/>
        <v>68.399999999999991</v>
      </c>
      <c r="AHZ256" s="277">
        <f t="shared" si="351"/>
        <v>68.399999999999991</v>
      </c>
      <c r="AIA256" s="277">
        <f t="shared" si="351"/>
        <v>68.399999999999991</v>
      </c>
      <c r="AIB256" s="277">
        <f t="shared" si="351"/>
        <v>68.399999999999991</v>
      </c>
      <c r="AIC256" s="277">
        <f t="shared" si="351"/>
        <v>68.399999999999991</v>
      </c>
      <c r="AID256" s="277">
        <f t="shared" si="351"/>
        <v>68.399999999999991</v>
      </c>
      <c r="AIE256" s="277">
        <f t="shared" si="351"/>
        <v>68.399999999999991</v>
      </c>
      <c r="AIF256" s="277">
        <f t="shared" si="351"/>
        <v>68.399999999999991</v>
      </c>
      <c r="AIG256" s="277">
        <f t="shared" si="351"/>
        <v>68.399999999999991</v>
      </c>
      <c r="AIH256" s="277">
        <f t="shared" si="351"/>
        <v>68.399999999999991</v>
      </c>
      <c r="AII256" s="277">
        <f t="shared" si="351"/>
        <v>68.399999999999991</v>
      </c>
      <c r="AIJ256" s="277">
        <f t="shared" si="351"/>
        <v>68.399999999999991</v>
      </c>
      <c r="AIK256" s="277">
        <f t="shared" si="351"/>
        <v>68.399999999999991</v>
      </c>
      <c r="AIL256" s="277">
        <f t="shared" si="351"/>
        <v>68.399999999999991</v>
      </c>
      <c r="AIM256" s="277">
        <f t="shared" si="351"/>
        <v>68.399999999999991</v>
      </c>
      <c r="AIN256" s="277">
        <f t="shared" si="351"/>
        <v>68.399999999999991</v>
      </c>
      <c r="AIO256" s="277">
        <f t="shared" si="351"/>
        <v>68.399999999999991</v>
      </c>
      <c r="AIP256" s="277">
        <f t="shared" si="351"/>
        <v>68.399999999999991</v>
      </c>
      <c r="AIQ256" s="277">
        <f t="shared" si="351"/>
        <v>68.399999999999991</v>
      </c>
      <c r="AIR256" s="277">
        <f t="shared" si="351"/>
        <v>68.399999999999991</v>
      </c>
      <c r="AIS256" s="277">
        <f t="shared" si="351"/>
        <v>68.399999999999991</v>
      </c>
      <c r="AIT256" s="277">
        <f t="shared" si="351"/>
        <v>68.399999999999991</v>
      </c>
      <c r="AIU256" s="277">
        <f t="shared" si="351"/>
        <v>68.399999999999991</v>
      </c>
      <c r="AIV256" s="277">
        <f t="shared" ref="AIV256:AKA256" si="352">AIV272*8*0.95</f>
        <v>68.399999999999991</v>
      </c>
      <c r="AIW256" s="525">
        <f t="shared" si="352"/>
        <v>68.399999999999991</v>
      </c>
      <c r="AIX256" s="277">
        <f t="shared" si="352"/>
        <v>68.399999999999991</v>
      </c>
      <c r="AIY256" s="277">
        <f t="shared" si="352"/>
        <v>68.399999999999991</v>
      </c>
      <c r="AIZ256" s="277">
        <f t="shared" si="352"/>
        <v>68.399999999999991</v>
      </c>
      <c r="AJA256" s="277">
        <f t="shared" si="352"/>
        <v>68.399999999999991</v>
      </c>
      <c r="AJB256" s="277">
        <f t="shared" si="352"/>
        <v>68.399999999999991</v>
      </c>
      <c r="AJC256" s="277">
        <f t="shared" si="352"/>
        <v>68.399999999999991</v>
      </c>
      <c r="AJD256" s="277">
        <f t="shared" si="352"/>
        <v>68.399999999999991</v>
      </c>
      <c r="AJE256" s="277">
        <f t="shared" si="352"/>
        <v>68.399999999999991</v>
      </c>
      <c r="AJF256" s="277">
        <f t="shared" si="352"/>
        <v>68.399999999999991</v>
      </c>
      <c r="AJG256" s="277">
        <f t="shared" si="352"/>
        <v>68.399999999999991</v>
      </c>
      <c r="AJH256" s="277">
        <f t="shared" si="352"/>
        <v>68.399999999999991</v>
      </c>
      <c r="AJI256" s="277">
        <f t="shared" si="352"/>
        <v>68.399999999999991</v>
      </c>
      <c r="AJJ256" s="277">
        <f t="shared" si="352"/>
        <v>68.399999999999991</v>
      </c>
      <c r="AJK256" s="277">
        <f t="shared" si="352"/>
        <v>68.399999999999991</v>
      </c>
      <c r="AJL256" s="277">
        <f t="shared" si="352"/>
        <v>68.399999999999991</v>
      </c>
      <c r="AJM256" s="277">
        <f t="shared" si="352"/>
        <v>68.399999999999991</v>
      </c>
      <c r="AJN256" s="277">
        <f t="shared" si="352"/>
        <v>68.399999999999991</v>
      </c>
      <c r="AJO256" s="277">
        <f t="shared" si="352"/>
        <v>68.399999999999991</v>
      </c>
      <c r="AJP256" s="277">
        <f t="shared" si="352"/>
        <v>68.399999999999991</v>
      </c>
      <c r="AJQ256" s="277">
        <f t="shared" si="352"/>
        <v>68.399999999999991</v>
      </c>
      <c r="AJR256" s="277">
        <f t="shared" si="352"/>
        <v>68.399999999999991</v>
      </c>
      <c r="AJS256" s="277">
        <f t="shared" si="352"/>
        <v>68.399999999999991</v>
      </c>
      <c r="AJT256" s="277">
        <f t="shared" si="352"/>
        <v>68.399999999999991</v>
      </c>
      <c r="AJU256" s="277">
        <f t="shared" si="352"/>
        <v>68.399999999999991</v>
      </c>
      <c r="AJV256" s="277">
        <f t="shared" si="352"/>
        <v>68.399999999999991</v>
      </c>
      <c r="AJW256" s="277">
        <f t="shared" si="352"/>
        <v>68.399999999999991</v>
      </c>
      <c r="AJX256" s="277">
        <f t="shared" si="352"/>
        <v>68.399999999999991</v>
      </c>
      <c r="AJY256" s="277">
        <f t="shared" si="352"/>
        <v>68.399999999999991</v>
      </c>
      <c r="AJZ256" s="277">
        <f t="shared" si="352"/>
        <v>68.399999999999991</v>
      </c>
      <c r="AKA256" s="277">
        <f t="shared" si="352"/>
        <v>68.399999999999991</v>
      </c>
      <c r="AKB256" s="277">
        <f t="shared" ref="AKB256:ALG256" si="353">AKB272*8*0.95</f>
        <v>68.399999999999991</v>
      </c>
      <c r="AKC256" s="277">
        <f t="shared" si="353"/>
        <v>68.399999999999991</v>
      </c>
      <c r="AKD256" s="277">
        <f t="shared" si="353"/>
        <v>68.399999999999991</v>
      </c>
      <c r="AKE256" s="277">
        <f t="shared" si="353"/>
        <v>68.399999999999991</v>
      </c>
      <c r="AKF256" s="277">
        <f t="shared" si="353"/>
        <v>68.399999999999991</v>
      </c>
      <c r="AKG256" s="277">
        <f t="shared" si="353"/>
        <v>68.399999999999991</v>
      </c>
      <c r="AKH256" s="277">
        <f t="shared" si="353"/>
        <v>68.399999999999991</v>
      </c>
      <c r="AKI256" s="277">
        <f t="shared" si="353"/>
        <v>68.399999999999991</v>
      </c>
      <c r="AKJ256" s="277">
        <f t="shared" si="353"/>
        <v>68.399999999999991</v>
      </c>
      <c r="AKK256" s="277">
        <f t="shared" si="353"/>
        <v>68.399999999999991</v>
      </c>
      <c r="AKL256" s="277">
        <f t="shared" si="353"/>
        <v>68.399999999999991</v>
      </c>
      <c r="AKM256" s="277">
        <f t="shared" si="353"/>
        <v>68.399999999999991</v>
      </c>
      <c r="AKN256" s="277">
        <f t="shared" si="353"/>
        <v>68.399999999999991</v>
      </c>
      <c r="AKO256" s="277">
        <f t="shared" si="353"/>
        <v>68.399999999999991</v>
      </c>
      <c r="AKP256" s="277">
        <f t="shared" si="353"/>
        <v>68.399999999999991</v>
      </c>
      <c r="AKQ256" s="277">
        <f t="shared" si="353"/>
        <v>68.399999999999991</v>
      </c>
      <c r="AKR256" s="277">
        <f t="shared" si="353"/>
        <v>68.399999999999991</v>
      </c>
      <c r="AKS256" s="277">
        <f t="shared" si="353"/>
        <v>68.399999999999991</v>
      </c>
      <c r="AKT256" s="277">
        <f t="shared" si="353"/>
        <v>68.399999999999991</v>
      </c>
      <c r="AKU256" s="277">
        <f t="shared" si="353"/>
        <v>68.399999999999991</v>
      </c>
      <c r="AKV256" s="277">
        <f t="shared" si="353"/>
        <v>68.399999999999991</v>
      </c>
      <c r="AKW256" s="277">
        <f t="shared" si="353"/>
        <v>68.399999999999991</v>
      </c>
      <c r="AKX256" s="277">
        <f t="shared" si="353"/>
        <v>68.399999999999991</v>
      </c>
      <c r="AKY256" s="277">
        <f t="shared" si="353"/>
        <v>68.399999999999991</v>
      </c>
      <c r="AKZ256" s="277">
        <f t="shared" si="353"/>
        <v>68.399999999999991</v>
      </c>
      <c r="ALA256" s="277">
        <f t="shared" si="353"/>
        <v>68.399999999999991</v>
      </c>
      <c r="ALB256" s="277">
        <f t="shared" si="353"/>
        <v>68.399999999999991</v>
      </c>
      <c r="ALC256" s="277">
        <f t="shared" si="353"/>
        <v>68.399999999999991</v>
      </c>
      <c r="ALD256" s="277">
        <f t="shared" si="353"/>
        <v>68.399999999999991</v>
      </c>
      <c r="ALE256" s="277">
        <f t="shared" si="353"/>
        <v>68.399999999999991</v>
      </c>
      <c r="ALF256" s="277">
        <f t="shared" si="353"/>
        <v>68.399999999999991</v>
      </c>
      <c r="ALG256" s="277">
        <f t="shared" si="353"/>
        <v>68.399999999999991</v>
      </c>
      <c r="ALH256" s="277">
        <f t="shared" ref="ALH256:AMI256" si="354">ALH272*8*0.95</f>
        <v>68.399999999999991</v>
      </c>
      <c r="ALI256" s="277">
        <f t="shared" si="354"/>
        <v>68.399999999999991</v>
      </c>
      <c r="ALJ256" s="277">
        <f t="shared" si="354"/>
        <v>68.399999999999991</v>
      </c>
      <c r="ALK256" s="277">
        <f t="shared" si="354"/>
        <v>68.399999999999991</v>
      </c>
      <c r="ALL256" s="277">
        <f t="shared" si="354"/>
        <v>68.399999999999991</v>
      </c>
      <c r="ALM256" s="277">
        <f t="shared" si="354"/>
        <v>68.399999999999991</v>
      </c>
      <c r="ALN256" s="277">
        <f t="shared" si="354"/>
        <v>68.399999999999991</v>
      </c>
      <c r="ALO256" s="277">
        <f t="shared" si="354"/>
        <v>68.399999999999991</v>
      </c>
      <c r="ALP256" s="277">
        <f t="shared" si="354"/>
        <v>68.399999999999991</v>
      </c>
      <c r="ALQ256" s="277">
        <f t="shared" si="354"/>
        <v>68.399999999999991</v>
      </c>
      <c r="ALR256" s="277">
        <f t="shared" si="354"/>
        <v>68.399999999999991</v>
      </c>
      <c r="ALS256" s="277">
        <f t="shared" si="354"/>
        <v>68.399999999999991</v>
      </c>
      <c r="ALT256" s="277">
        <f t="shared" si="354"/>
        <v>68.399999999999991</v>
      </c>
      <c r="ALU256" s="277">
        <f t="shared" si="354"/>
        <v>68.399999999999991</v>
      </c>
      <c r="ALV256" s="277">
        <f t="shared" si="354"/>
        <v>68.399999999999991</v>
      </c>
      <c r="ALW256" s="277">
        <f t="shared" si="354"/>
        <v>68.399999999999991</v>
      </c>
      <c r="ALX256" s="277">
        <f t="shared" si="354"/>
        <v>68.399999999999991</v>
      </c>
      <c r="ALY256" s="277">
        <f t="shared" si="354"/>
        <v>68.399999999999991</v>
      </c>
      <c r="ALZ256" s="277">
        <f t="shared" si="354"/>
        <v>68.399999999999991</v>
      </c>
      <c r="AMA256" s="277">
        <f t="shared" si="354"/>
        <v>68.399999999999991</v>
      </c>
      <c r="AMB256" s="277">
        <f t="shared" si="354"/>
        <v>68.399999999999991</v>
      </c>
      <c r="AMC256" s="277">
        <f t="shared" si="354"/>
        <v>68.399999999999991</v>
      </c>
      <c r="AMD256" s="277">
        <f t="shared" si="354"/>
        <v>68.399999999999991</v>
      </c>
      <c r="AME256" s="277">
        <f t="shared" si="354"/>
        <v>68.399999999999991</v>
      </c>
      <c r="AMF256" s="277">
        <f t="shared" si="354"/>
        <v>68.399999999999991</v>
      </c>
      <c r="AMG256" s="277">
        <f t="shared" si="354"/>
        <v>68.399999999999991</v>
      </c>
      <c r="AMH256" s="277">
        <f t="shared" si="354"/>
        <v>68.399999999999991</v>
      </c>
      <c r="AMI256" s="277">
        <f t="shared" si="354"/>
        <v>68.399999999999991</v>
      </c>
      <c r="AMJ256" s="277">
        <f t="shared" ref="AMJ256:AOU256" si="355">AMJ272*8*0.95</f>
        <v>68.399999999999991</v>
      </c>
      <c r="AMK256" s="277">
        <f t="shared" si="355"/>
        <v>68.399999999999991</v>
      </c>
      <c r="AML256" s="277">
        <f t="shared" si="355"/>
        <v>68.399999999999991</v>
      </c>
      <c r="AMM256" s="277">
        <f t="shared" si="355"/>
        <v>68.399999999999991</v>
      </c>
      <c r="AMN256" s="277">
        <f t="shared" si="355"/>
        <v>68.399999999999991</v>
      </c>
      <c r="AMO256" s="277">
        <f t="shared" si="355"/>
        <v>68.399999999999991</v>
      </c>
      <c r="AMP256" s="277">
        <f t="shared" si="355"/>
        <v>68.399999999999991</v>
      </c>
      <c r="AMQ256" s="277">
        <f t="shared" si="355"/>
        <v>68.399999999999991</v>
      </c>
      <c r="AMR256" s="277">
        <f t="shared" si="355"/>
        <v>68.399999999999991</v>
      </c>
      <c r="AMS256" s="277">
        <f t="shared" si="355"/>
        <v>68.399999999999991</v>
      </c>
      <c r="AMT256" s="277">
        <f t="shared" si="355"/>
        <v>68.399999999999991</v>
      </c>
      <c r="AMU256" s="277">
        <f t="shared" si="355"/>
        <v>68.399999999999991</v>
      </c>
      <c r="AMV256" s="277">
        <f t="shared" si="355"/>
        <v>68.399999999999991</v>
      </c>
      <c r="AMW256" s="277">
        <f t="shared" si="355"/>
        <v>68.399999999999991</v>
      </c>
      <c r="AMX256" s="277">
        <f t="shared" si="355"/>
        <v>68.399999999999991</v>
      </c>
      <c r="AMY256" s="277">
        <f t="shared" si="355"/>
        <v>68.399999999999991</v>
      </c>
      <c r="AMZ256" s="277">
        <f t="shared" si="355"/>
        <v>68.399999999999991</v>
      </c>
      <c r="ANA256" s="277">
        <f t="shared" si="355"/>
        <v>68.399999999999991</v>
      </c>
      <c r="ANB256" s="277">
        <f t="shared" si="355"/>
        <v>68.399999999999991</v>
      </c>
      <c r="ANC256" s="277">
        <f t="shared" si="355"/>
        <v>68.399999999999991</v>
      </c>
      <c r="AND256" s="277">
        <f t="shared" si="355"/>
        <v>68.399999999999991</v>
      </c>
      <c r="ANE256" s="277">
        <f t="shared" si="355"/>
        <v>68.399999999999991</v>
      </c>
      <c r="ANF256" s="277">
        <f t="shared" si="355"/>
        <v>68.399999999999991</v>
      </c>
      <c r="ANG256" s="277">
        <f t="shared" si="355"/>
        <v>68.399999999999991</v>
      </c>
      <c r="ANH256" s="277">
        <f t="shared" si="355"/>
        <v>68.399999999999991</v>
      </c>
      <c r="ANI256" s="277">
        <f t="shared" si="355"/>
        <v>68.399999999999991</v>
      </c>
      <c r="ANJ256" s="277">
        <f t="shared" si="355"/>
        <v>68.399999999999991</v>
      </c>
      <c r="ANK256" s="277">
        <f t="shared" si="355"/>
        <v>68.399999999999991</v>
      </c>
      <c r="ANL256" s="277">
        <f t="shared" si="355"/>
        <v>68.399999999999991</v>
      </c>
      <c r="ANM256" s="277">
        <f t="shared" si="355"/>
        <v>68.399999999999991</v>
      </c>
      <c r="ANN256" s="277">
        <f t="shared" si="355"/>
        <v>68.399999999999991</v>
      </c>
      <c r="ANO256" s="277">
        <f t="shared" si="355"/>
        <v>68.399999999999991</v>
      </c>
      <c r="ANP256" s="277">
        <f t="shared" si="355"/>
        <v>68.399999999999991</v>
      </c>
      <c r="ANQ256" s="277">
        <f t="shared" si="355"/>
        <v>68.399999999999991</v>
      </c>
      <c r="ANR256" s="277">
        <f t="shared" si="355"/>
        <v>68.399999999999991</v>
      </c>
      <c r="ANS256" s="277">
        <f t="shared" si="355"/>
        <v>68.399999999999991</v>
      </c>
      <c r="ANT256" s="277">
        <f t="shared" si="355"/>
        <v>68.399999999999991</v>
      </c>
      <c r="ANU256" s="277">
        <f t="shared" si="355"/>
        <v>68.399999999999991</v>
      </c>
      <c r="ANV256" s="277">
        <f t="shared" si="355"/>
        <v>68.399999999999991</v>
      </c>
      <c r="ANW256" s="277">
        <f t="shared" si="355"/>
        <v>68.399999999999991</v>
      </c>
      <c r="ANX256" s="277">
        <f t="shared" si="355"/>
        <v>68.399999999999991</v>
      </c>
      <c r="ANY256" s="277">
        <f t="shared" si="355"/>
        <v>68.399999999999991</v>
      </c>
      <c r="ANZ256" s="277">
        <f t="shared" si="355"/>
        <v>68.399999999999991</v>
      </c>
      <c r="AOA256" s="277">
        <f t="shared" si="355"/>
        <v>68.399999999999991</v>
      </c>
      <c r="AOB256" s="277">
        <f t="shared" si="355"/>
        <v>68.399999999999991</v>
      </c>
      <c r="AOC256" s="277">
        <f t="shared" si="355"/>
        <v>68.399999999999991</v>
      </c>
      <c r="AOD256" s="277">
        <f t="shared" si="355"/>
        <v>68.399999999999991</v>
      </c>
      <c r="AOE256" s="277">
        <f t="shared" si="355"/>
        <v>68.399999999999991</v>
      </c>
      <c r="AOF256" s="277">
        <f t="shared" si="355"/>
        <v>68.399999999999991</v>
      </c>
      <c r="AOG256" s="277">
        <f t="shared" si="355"/>
        <v>68.399999999999991</v>
      </c>
      <c r="AOH256" s="277">
        <f t="shared" si="355"/>
        <v>68.399999999999991</v>
      </c>
      <c r="AOI256" s="277">
        <f t="shared" si="355"/>
        <v>68.399999999999991</v>
      </c>
      <c r="AOJ256" s="277">
        <f t="shared" si="355"/>
        <v>68.399999999999991</v>
      </c>
      <c r="AOK256" s="277">
        <f t="shared" si="355"/>
        <v>68.399999999999991</v>
      </c>
      <c r="AOL256" s="277">
        <f t="shared" si="355"/>
        <v>68.399999999999991</v>
      </c>
      <c r="AOM256" s="277">
        <f t="shared" si="355"/>
        <v>68.399999999999991</v>
      </c>
      <c r="AON256" s="277">
        <f t="shared" si="355"/>
        <v>68.399999999999991</v>
      </c>
      <c r="AOO256" s="277">
        <f t="shared" si="355"/>
        <v>68.399999999999991</v>
      </c>
      <c r="AOP256" s="277">
        <f t="shared" si="355"/>
        <v>68.399999999999991</v>
      </c>
      <c r="AOQ256" s="277">
        <f t="shared" si="355"/>
        <v>68.399999999999991</v>
      </c>
      <c r="AOR256" s="277">
        <f t="shared" si="355"/>
        <v>68.399999999999991</v>
      </c>
      <c r="AOS256" s="277">
        <f t="shared" si="355"/>
        <v>68.399999999999991</v>
      </c>
      <c r="AOT256" s="277">
        <f t="shared" si="355"/>
        <v>68.399999999999991</v>
      </c>
      <c r="AOU256" s="277">
        <f t="shared" si="355"/>
        <v>68.399999999999991</v>
      </c>
      <c r="AOV256" s="277">
        <f t="shared" ref="AOV256:APW256" si="356">AOV272*8*0.95</f>
        <v>68.399999999999991</v>
      </c>
      <c r="AOW256" s="277">
        <f t="shared" si="356"/>
        <v>68.399999999999991</v>
      </c>
      <c r="AOX256" s="277">
        <f t="shared" si="356"/>
        <v>68.399999999999991</v>
      </c>
      <c r="AOY256" s="277">
        <f t="shared" si="356"/>
        <v>68.399999999999991</v>
      </c>
      <c r="AOZ256" s="277">
        <f t="shared" si="356"/>
        <v>68.399999999999991</v>
      </c>
      <c r="APA256" s="277">
        <f t="shared" si="356"/>
        <v>68.399999999999991</v>
      </c>
      <c r="APB256" s="277">
        <f t="shared" si="356"/>
        <v>68.399999999999991</v>
      </c>
      <c r="APC256" s="277">
        <f t="shared" si="356"/>
        <v>68.399999999999991</v>
      </c>
      <c r="APD256" s="277">
        <f t="shared" si="356"/>
        <v>68.399999999999991</v>
      </c>
      <c r="APE256" s="277">
        <f t="shared" si="356"/>
        <v>68.399999999999991</v>
      </c>
      <c r="APF256" s="277">
        <f t="shared" si="356"/>
        <v>68.399999999999991</v>
      </c>
      <c r="APG256" s="277">
        <f t="shared" si="356"/>
        <v>68.399999999999991</v>
      </c>
      <c r="APH256" s="277">
        <f t="shared" si="356"/>
        <v>68.399999999999991</v>
      </c>
      <c r="API256" s="277">
        <f t="shared" si="356"/>
        <v>68.399999999999991</v>
      </c>
      <c r="APJ256" s="277">
        <f t="shared" si="356"/>
        <v>68.399999999999991</v>
      </c>
      <c r="APK256" s="277">
        <f t="shared" si="356"/>
        <v>68.399999999999991</v>
      </c>
      <c r="APL256" s="277">
        <f t="shared" si="356"/>
        <v>68.399999999999991</v>
      </c>
      <c r="APM256" s="277">
        <f t="shared" si="356"/>
        <v>68.399999999999991</v>
      </c>
      <c r="APN256" s="277">
        <f t="shared" si="356"/>
        <v>68.399999999999991</v>
      </c>
      <c r="APO256" s="277">
        <f t="shared" si="356"/>
        <v>68.399999999999991</v>
      </c>
      <c r="APP256" s="277">
        <f t="shared" si="356"/>
        <v>68.399999999999991</v>
      </c>
      <c r="APQ256" s="277">
        <f t="shared" si="356"/>
        <v>68.399999999999991</v>
      </c>
      <c r="APR256" s="277">
        <f t="shared" si="356"/>
        <v>68.399999999999991</v>
      </c>
      <c r="APS256" s="277">
        <f t="shared" si="356"/>
        <v>68.399999999999991</v>
      </c>
      <c r="APT256" s="277">
        <f t="shared" si="356"/>
        <v>68.399999999999991</v>
      </c>
      <c r="APU256" s="277">
        <f t="shared" si="356"/>
        <v>68.399999999999991</v>
      </c>
      <c r="APV256" s="277">
        <f t="shared" si="356"/>
        <v>68.399999999999991</v>
      </c>
      <c r="APW256" s="277">
        <f t="shared" si="356"/>
        <v>68.399999999999991</v>
      </c>
    </row>
    <row r="257" spans="4:1115">
      <c r="D257" s="189"/>
      <c r="E257" s="136" t="s">
        <v>1060</v>
      </c>
      <c r="I257" s="275">
        <f t="shared" ref="I257:R257" si="357">I273*12*0.95</f>
        <v>182.39999999999998</v>
      </c>
      <c r="J257" s="275">
        <f t="shared" si="357"/>
        <v>182.39999999999998</v>
      </c>
      <c r="K257" s="275">
        <f t="shared" si="357"/>
        <v>182.39999999999998</v>
      </c>
      <c r="L257" s="275">
        <f t="shared" si="357"/>
        <v>182.39999999999998</v>
      </c>
      <c r="M257" s="275">
        <f t="shared" si="357"/>
        <v>182.39999999999998</v>
      </c>
      <c r="N257" s="275">
        <f t="shared" si="357"/>
        <v>182.39999999999998</v>
      </c>
      <c r="O257" s="275">
        <f t="shared" si="357"/>
        <v>182.39999999999998</v>
      </c>
      <c r="P257" s="275">
        <f t="shared" si="357"/>
        <v>182.39999999999998</v>
      </c>
      <c r="Q257" s="275">
        <f t="shared" si="357"/>
        <v>182.39999999999998</v>
      </c>
      <c r="R257" s="275">
        <f t="shared" si="357"/>
        <v>182.39999999999998</v>
      </c>
      <c r="S257" s="275">
        <f>S273*12*0.95</f>
        <v>182.39999999999998</v>
      </c>
      <c r="T257" s="275">
        <f t="shared" ref="T257:CE257" si="358">T273*12*0.95</f>
        <v>182.39999999999998</v>
      </c>
      <c r="U257" s="275">
        <f t="shared" si="358"/>
        <v>182.39999999999998</v>
      </c>
      <c r="V257" s="275">
        <f t="shared" si="358"/>
        <v>182.39999999999998</v>
      </c>
      <c r="W257" s="275">
        <f t="shared" si="358"/>
        <v>182.39999999999998</v>
      </c>
      <c r="X257" s="275">
        <f t="shared" si="358"/>
        <v>182.39999999999998</v>
      </c>
      <c r="Y257" s="275">
        <f t="shared" si="358"/>
        <v>182.39999999999998</v>
      </c>
      <c r="Z257" s="275">
        <f t="shared" si="358"/>
        <v>182.39999999999998</v>
      </c>
      <c r="AA257" s="275">
        <f t="shared" si="358"/>
        <v>182.39999999999998</v>
      </c>
      <c r="AB257" s="275">
        <f t="shared" si="358"/>
        <v>182.39999999999998</v>
      </c>
      <c r="AC257" s="275">
        <f t="shared" si="358"/>
        <v>182.39999999999998</v>
      </c>
      <c r="AD257" s="275">
        <f t="shared" si="358"/>
        <v>182.39999999999998</v>
      </c>
      <c r="AE257" s="275">
        <f t="shared" si="358"/>
        <v>182.39999999999998</v>
      </c>
      <c r="AF257" s="275">
        <f t="shared" si="358"/>
        <v>182.39999999999998</v>
      </c>
      <c r="AG257" s="275">
        <f t="shared" si="358"/>
        <v>182.39999999999998</v>
      </c>
      <c r="AH257" s="275">
        <f t="shared" si="358"/>
        <v>182.39999999999998</v>
      </c>
      <c r="AI257" s="275">
        <f t="shared" si="358"/>
        <v>182.39999999999998</v>
      </c>
      <c r="AJ257" s="275">
        <f t="shared" si="358"/>
        <v>182.39999999999998</v>
      </c>
      <c r="AK257" s="275">
        <f t="shared" si="358"/>
        <v>182.39999999999998</v>
      </c>
      <c r="AL257" s="275">
        <f t="shared" si="358"/>
        <v>182.39999999999998</v>
      </c>
      <c r="AM257" s="275">
        <f t="shared" si="358"/>
        <v>182.39999999999998</v>
      </c>
      <c r="AN257" s="275">
        <f t="shared" si="358"/>
        <v>182.39999999999998</v>
      </c>
      <c r="AO257" s="275">
        <f t="shared" si="358"/>
        <v>182.39999999999998</v>
      </c>
      <c r="AP257" s="275">
        <f t="shared" si="358"/>
        <v>182.39999999999998</v>
      </c>
      <c r="AQ257" s="275">
        <f t="shared" si="358"/>
        <v>182.39999999999998</v>
      </c>
      <c r="AR257" s="275">
        <f t="shared" si="358"/>
        <v>182.39999999999998</v>
      </c>
      <c r="AS257" s="275">
        <f t="shared" si="358"/>
        <v>182.39999999999998</v>
      </c>
      <c r="AT257" s="275">
        <f t="shared" si="358"/>
        <v>182.39999999999998</v>
      </c>
      <c r="AU257" s="275">
        <f t="shared" si="358"/>
        <v>182.39999999999998</v>
      </c>
      <c r="AV257" s="275">
        <f t="shared" si="358"/>
        <v>182.39999999999998</v>
      </c>
      <c r="AW257" s="275">
        <f t="shared" si="358"/>
        <v>182.39999999999998</v>
      </c>
      <c r="AX257" s="275">
        <f t="shared" si="358"/>
        <v>182.39999999999998</v>
      </c>
      <c r="AY257" s="275">
        <f t="shared" si="358"/>
        <v>182.39999999999998</v>
      </c>
      <c r="AZ257" s="275">
        <f t="shared" si="358"/>
        <v>182.39999999999998</v>
      </c>
      <c r="BA257" s="275">
        <f t="shared" si="358"/>
        <v>182.39999999999998</v>
      </c>
      <c r="BB257" s="275">
        <f t="shared" si="358"/>
        <v>182.39999999999998</v>
      </c>
      <c r="BC257" s="275">
        <f t="shared" si="358"/>
        <v>182.39999999999998</v>
      </c>
      <c r="BD257" s="275">
        <f t="shared" si="358"/>
        <v>182.39999999999998</v>
      </c>
      <c r="BE257" s="275">
        <f t="shared" si="358"/>
        <v>182.39999999999998</v>
      </c>
      <c r="BF257" s="275">
        <f t="shared" si="358"/>
        <v>182.39999999999998</v>
      </c>
      <c r="BG257" s="275">
        <f t="shared" si="358"/>
        <v>182.39999999999998</v>
      </c>
      <c r="BH257" s="275">
        <f t="shared" si="358"/>
        <v>182.39999999999998</v>
      </c>
      <c r="BI257" s="275">
        <f t="shared" si="358"/>
        <v>182.39999999999998</v>
      </c>
      <c r="BJ257" s="275">
        <f t="shared" si="358"/>
        <v>182.39999999999998</v>
      </c>
      <c r="BK257" s="275">
        <f t="shared" si="358"/>
        <v>182.39999999999998</v>
      </c>
      <c r="BL257" s="275">
        <f t="shared" si="358"/>
        <v>182.39999999999998</v>
      </c>
      <c r="BM257" s="275">
        <f t="shared" si="358"/>
        <v>182.39999999999998</v>
      </c>
      <c r="BN257" s="275">
        <f t="shared" si="358"/>
        <v>182.39999999999998</v>
      </c>
      <c r="BO257" s="275">
        <f t="shared" si="358"/>
        <v>182.39999999999998</v>
      </c>
      <c r="BP257" s="275">
        <f t="shared" si="358"/>
        <v>182.39999999999998</v>
      </c>
      <c r="BQ257" s="275">
        <f t="shared" si="358"/>
        <v>182.39999999999998</v>
      </c>
      <c r="BR257" s="275">
        <f t="shared" si="358"/>
        <v>182.39999999999998</v>
      </c>
      <c r="BS257" s="275">
        <f t="shared" si="358"/>
        <v>182.39999999999998</v>
      </c>
      <c r="BT257" s="275">
        <f t="shared" si="358"/>
        <v>182.39999999999998</v>
      </c>
      <c r="BU257" s="275">
        <f t="shared" si="358"/>
        <v>182.39999999999998</v>
      </c>
      <c r="BV257" s="275">
        <f t="shared" si="358"/>
        <v>182.39999999999998</v>
      </c>
      <c r="BW257" s="275">
        <f t="shared" si="358"/>
        <v>182.39999999999998</v>
      </c>
      <c r="BX257" s="275">
        <f t="shared" si="358"/>
        <v>182.39999999999998</v>
      </c>
      <c r="BY257" s="275">
        <f t="shared" si="358"/>
        <v>182.39999999999998</v>
      </c>
      <c r="BZ257" s="275">
        <f t="shared" si="358"/>
        <v>182.39999999999998</v>
      </c>
      <c r="CA257" s="275">
        <f t="shared" si="358"/>
        <v>182.39999999999998</v>
      </c>
      <c r="CB257" s="275">
        <f t="shared" si="358"/>
        <v>182.39999999999998</v>
      </c>
      <c r="CC257" s="275">
        <f t="shared" si="358"/>
        <v>182.39999999999998</v>
      </c>
      <c r="CD257" s="275">
        <f t="shared" si="358"/>
        <v>182.39999999999998</v>
      </c>
      <c r="CE257" s="275">
        <f t="shared" si="358"/>
        <v>182.39999999999998</v>
      </c>
      <c r="CF257" s="275">
        <f t="shared" ref="CF257:DF257" si="359">CF273*12*0.95</f>
        <v>182.39999999999998</v>
      </c>
      <c r="CG257" s="275">
        <f t="shared" si="359"/>
        <v>182.39999999999998</v>
      </c>
      <c r="CH257" s="275">
        <f t="shared" si="359"/>
        <v>182.39999999999998</v>
      </c>
      <c r="CI257" s="275">
        <f t="shared" si="359"/>
        <v>182.39999999999998</v>
      </c>
      <c r="CJ257" s="275">
        <f t="shared" si="359"/>
        <v>182.39999999999998</v>
      </c>
      <c r="CK257" s="275">
        <f t="shared" si="359"/>
        <v>182.39999999999998</v>
      </c>
      <c r="CL257" s="275">
        <f t="shared" si="359"/>
        <v>182.39999999999998</v>
      </c>
      <c r="CM257" s="275">
        <f t="shared" si="359"/>
        <v>182.39999999999998</v>
      </c>
      <c r="CN257" s="275">
        <f t="shared" si="359"/>
        <v>182.39999999999998</v>
      </c>
      <c r="CO257" s="275">
        <f t="shared" si="359"/>
        <v>182.39999999999998</v>
      </c>
      <c r="CP257" s="275">
        <f t="shared" si="359"/>
        <v>182.39999999999998</v>
      </c>
      <c r="CQ257" s="275">
        <f t="shared" si="359"/>
        <v>182.39999999999998</v>
      </c>
      <c r="CR257" s="275">
        <f t="shared" si="359"/>
        <v>182.39999999999998</v>
      </c>
      <c r="CS257" s="275">
        <f t="shared" si="359"/>
        <v>182.39999999999998</v>
      </c>
      <c r="CT257" s="275">
        <f t="shared" si="359"/>
        <v>182.39999999999998</v>
      </c>
      <c r="CU257" s="275">
        <f t="shared" si="359"/>
        <v>182.39999999999998</v>
      </c>
      <c r="CV257" s="275">
        <f t="shared" si="359"/>
        <v>182.39999999999998</v>
      </c>
      <c r="CW257" s="275">
        <f t="shared" si="359"/>
        <v>182.39999999999998</v>
      </c>
      <c r="CX257" s="275">
        <f t="shared" si="359"/>
        <v>182.39999999999998</v>
      </c>
      <c r="CY257" s="275">
        <f t="shared" si="359"/>
        <v>182.39999999999998</v>
      </c>
      <c r="CZ257" s="275">
        <f t="shared" si="359"/>
        <v>182.39999999999998</v>
      </c>
      <c r="DA257" s="275">
        <f t="shared" si="359"/>
        <v>182.39999999999998</v>
      </c>
      <c r="DB257" s="275">
        <f t="shared" si="359"/>
        <v>182.39999999999998</v>
      </c>
      <c r="DC257" s="275">
        <f t="shared" si="359"/>
        <v>182.39999999999998</v>
      </c>
      <c r="DD257" s="275">
        <f t="shared" si="359"/>
        <v>182.39999999999998</v>
      </c>
      <c r="DE257" s="275">
        <f t="shared" si="359"/>
        <v>182.39999999999998</v>
      </c>
      <c r="DF257" s="275">
        <f t="shared" si="359"/>
        <v>182.39999999999998</v>
      </c>
      <c r="DG257" s="275">
        <f t="shared" ref="DG257:FR257" si="360">DG273*12*0.95</f>
        <v>182.39999999999998</v>
      </c>
      <c r="DH257" s="275">
        <f t="shared" si="360"/>
        <v>182.39999999999998</v>
      </c>
      <c r="DI257" s="275">
        <f t="shared" si="360"/>
        <v>182.39999999999998</v>
      </c>
      <c r="DJ257" s="275">
        <f t="shared" si="360"/>
        <v>182.39999999999998</v>
      </c>
      <c r="DK257" s="275">
        <f t="shared" si="360"/>
        <v>182.39999999999998</v>
      </c>
      <c r="DL257" s="275">
        <f t="shared" si="360"/>
        <v>182.39999999999998</v>
      </c>
      <c r="DM257" s="275">
        <f t="shared" si="360"/>
        <v>182.39999999999998</v>
      </c>
      <c r="DN257" s="275">
        <f t="shared" si="360"/>
        <v>182.39999999999998</v>
      </c>
      <c r="DO257" s="275">
        <f t="shared" si="360"/>
        <v>182.39999999999998</v>
      </c>
      <c r="DP257" s="275">
        <f t="shared" si="360"/>
        <v>182.39999999999998</v>
      </c>
      <c r="DQ257" s="275">
        <f t="shared" si="360"/>
        <v>182.39999999999998</v>
      </c>
      <c r="DR257" s="275">
        <f t="shared" si="360"/>
        <v>182.39999999999998</v>
      </c>
      <c r="DS257" s="275">
        <f t="shared" si="360"/>
        <v>182.39999999999998</v>
      </c>
      <c r="DT257" s="275">
        <f t="shared" si="360"/>
        <v>182.39999999999998</v>
      </c>
      <c r="DU257" s="275">
        <f t="shared" si="360"/>
        <v>182.39999999999998</v>
      </c>
      <c r="DV257" s="275">
        <f t="shared" si="360"/>
        <v>182.39999999999998</v>
      </c>
      <c r="DW257" s="275">
        <f t="shared" si="360"/>
        <v>182.39999999999998</v>
      </c>
      <c r="DX257" s="275">
        <f t="shared" si="360"/>
        <v>182.39999999999998</v>
      </c>
      <c r="DY257" s="275">
        <f t="shared" si="360"/>
        <v>182.39999999999998</v>
      </c>
      <c r="DZ257" s="275">
        <f t="shared" si="360"/>
        <v>182.39999999999998</v>
      </c>
      <c r="EA257" s="275">
        <f t="shared" si="360"/>
        <v>193.79999999999998</v>
      </c>
      <c r="EB257" s="275">
        <f t="shared" si="360"/>
        <v>193.79999999999998</v>
      </c>
      <c r="EC257" s="275">
        <f t="shared" si="360"/>
        <v>193.79999999999998</v>
      </c>
      <c r="ED257" s="275">
        <f t="shared" si="360"/>
        <v>193.79999999999998</v>
      </c>
      <c r="EE257" s="275">
        <f t="shared" si="360"/>
        <v>193.79999999999998</v>
      </c>
      <c r="EF257" s="275">
        <f t="shared" si="360"/>
        <v>193.79999999999998</v>
      </c>
      <c r="EG257" s="275">
        <f t="shared" si="360"/>
        <v>193.79999999999998</v>
      </c>
      <c r="EH257" s="275">
        <f t="shared" si="360"/>
        <v>193.79999999999998</v>
      </c>
      <c r="EI257" s="275">
        <f t="shared" si="360"/>
        <v>193.79999999999998</v>
      </c>
      <c r="EJ257" s="275">
        <f t="shared" si="360"/>
        <v>193.79999999999998</v>
      </c>
      <c r="EK257" s="275">
        <f t="shared" si="360"/>
        <v>193.79999999999998</v>
      </c>
      <c r="EL257" s="275">
        <f t="shared" si="360"/>
        <v>193.79999999999998</v>
      </c>
      <c r="EM257" s="275">
        <f t="shared" si="360"/>
        <v>193.79999999999998</v>
      </c>
      <c r="EN257" s="275">
        <f t="shared" si="360"/>
        <v>193.79999999999998</v>
      </c>
      <c r="EO257" s="275">
        <f t="shared" si="360"/>
        <v>193.79999999999998</v>
      </c>
      <c r="EP257" s="275">
        <f t="shared" si="360"/>
        <v>193.79999999999998</v>
      </c>
      <c r="EQ257" s="275">
        <f t="shared" si="360"/>
        <v>193.79999999999998</v>
      </c>
      <c r="ER257" s="275">
        <f t="shared" si="360"/>
        <v>193.79999999999998</v>
      </c>
      <c r="ES257" s="275">
        <f t="shared" si="360"/>
        <v>193.79999999999998</v>
      </c>
      <c r="ET257" s="275">
        <f t="shared" si="360"/>
        <v>193.79999999999998</v>
      </c>
      <c r="EU257" s="275">
        <f t="shared" si="360"/>
        <v>193.79999999999998</v>
      </c>
      <c r="EV257" s="275">
        <f t="shared" si="360"/>
        <v>193.79999999999998</v>
      </c>
      <c r="EW257" s="275">
        <f t="shared" si="360"/>
        <v>193.79999999999998</v>
      </c>
      <c r="EX257" s="275">
        <f t="shared" si="360"/>
        <v>193.79999999999998</v>
      </c>
      <c r="EY257" s="275">
        <f t="shared" si="360"/>
        <v>193.79999999999998</v>
      </c>
      <c r="EZ257" s="275">
        <f t="shared" si="360"/>
        <v>193.79999999999998</v>
      </c>
      <c r="FA257" s="275">
        <f t="shared" si="360"/>
        <v>193.79999999999998</v>
      </c>
      <c r="FB257" s="275">
        <f t="shared" si="360"/>
        <v>193.79999999999998</v>
      </c>
      <c r="FC257" s="275">
        <f t="shared" si="360"/>
        <v>193.79999999999998</v>
      </c>
      <c r="FD257" s="275">
        <f t="shared" si="360"/>
        <v>193.79999999999998</v>
      </c>
      <c r="FE257" s="275">
        <f t="shared" si="360"/>
        <v>193.79999999999998</v>
      </c>
      <c r="FF257" s="275">
        <f t="shared" si="360"/>
        <v>193.79999999999998</v>
      </c>
      <c r="FG257" s="275">
        <f t="shared" si="360"/>
        <v>193.79999999999998</v>
      </c>
      <c r="FH257" s="275">
        <f t="shared" si="360"/>
        <v>193.79999999999998</v>
      </c>
      <c r="FI257" s="275">
        <f t="shared" si="360"/>
        <v>193.79999999999998</v>
      </c>
      <c r="FJ257" s="275">
        <f t="shared" si="360"/>
        <v>193.79999999999998</v>
      </c>
      <c r="FK257" s="275">
        <f t="shared" si="360"/>
        <v>193.79999999999998</v>
      </c>
      <c r="FL257" s="275">
        <f t="shared" si="360"/>
        <v>193.79999999999998</v>
      </c>
      <c r="FM257" s="275">
        <f t="shared" si="360"/>
        <v>193.79999999999998</v>
      </c>
      <c r="FN257" s="275">
        <f t="shared" si="360"/>
        <v>193.79999999999998</v>
      </c>
      <c r="FO257" s="275">
        <f t="shared" si="360"/>
        <v>193.79999999999998</v>
      </c>
      <c r="FP257" s="275">
        <f t="shared" si="360"/>
        <v>193.79999999999998</v>
      </c>
      <c r="FQ257" s="275">
        <f t="shared" si="360"/>
        <v>193.79999999999998</v>
      </c>
      <c r="FR257" s="275">
        <f t="shared" si="360"/>
        <v>193.79999999999998</v>
      </c>
      <c r="FS257" s="275">
        <f t="shared" ref="FS257:GS257" si="361">FS273*12*0.95</f>
        <v>193.79999999999998</v>
      </c>
      <c r="FT257" s="275">
        <f t="shared" si="361"/>
        <v>193.79999999999998</v>
      </c>
      <c r="FU257" s="275">
        <f t="shared" si="361"/>
        <v>193.79999999999998</v>
      </c>
      <c r="FV257" s="275">
        <f t="shared" si="361"/>
        <v>193.79999999999998</v>
      </c>
      <c r="FW257" s="275">
        <f t="shared" si="361"/>
        <v>193.79999999999998</v>
      </c>
      <c r="FX257" s="275">
        <f t="shared" si="361"/>
        <v>193.79999999999998</v>
      </c>
      <c r="FY257" s="275">
        <f t="shared" si="361"/>
        <v>193.79999999999998</v>
      </c>
      <c r="FZ257" s="275">
        <f t="shared" si="361"/>
        <v>193.79999999999998</v>
      </c>
      <c r="GA257" s="275">
        <f t="shared" si="361"/>
        <v>193.79999999999998</v>
      </c>
      <c r="GB257" s="275">
        <f t="shared" si="361"/>
        <v>193.79999999999998</v>
      </c>
      <c r="GC257" s="275">
        <f t="shared" si="361"/>
        <v>193.79999999999998</v>
      </c>
      <c r="GD257" s="275">
        <f t="shared" si="361"/>
        <v>193.79999999999998</v>
      </c>
      <c r="GE257" s="275">
        <f t="shared" si="361"/>
        <v>193.79999999999998</v>
      </c>
      <c r="GF257" s="275">
        <f t="shared" si="361"/>
        <v>193.79999999999998</v>
      </c>
      <c r="GG257" s="275">
        <f t="shared" si="361"/>
        <v>193.79999999999998</v>
      </c>
      <c r="GH257" s="275">
        <f t="shared" si="361"/>
        <v>193.79999999999998</v>
      </c>
      <c r="GI257" s="275">
        <f t="shared" si="361"/>
        <v>193.79999999999998</v>
      </c>
      <c r="GJ257" s="275">
        <f t="shared" si="361"/>
        <v>193.79999999999998</v>
      </c>
      <c r="GK257" s="275">
        <f t="shared" si="361"/>
        <v>193.79999999999998</v>
      </c>
      <c r="GL257" s="275">
        <f t="shared" si="361"/>
        <v>193.79999999999998</v>
      </c>
      <c r="GM257" s="275">
        <f t="shared" si="361"/>
        <v>193.79999999999998</v>
      </c>
      <c r="GN257" s="275">
        <f t="shared" si="361"/>
        <v>193.79999999999998</v>
      </c>
      <c r="GO257" s="275">
        <f t="shared" si="361"/>
        <v>193.79999999999998</v>
      </c>
      <c r="GP257" s="275">
        <f t="shared" si="361"/>
        <v>193.79999999999998</v>
      </c>
      <c r="GQ257" s="275">
        <f t="shared" si="361"/>
        <v>193.79999999999998</v>
      </c>
      <c r="GR257" s="275">
        <f t="shared" si="361"/>
        <v>193.79999999999998</v>
      </c>
      <c r="GS257" s="275">
        <f t="shared" si="361"/>
        <v>193.79999999999998</v>
      </c>
      <c r="GT257" s="275">
        <f t="shared" ref="GT257:JE257" si="362">GT273*12*0.95</f>
        <v>205.2</v>
      </c>
      <c r="GU257" s="275">
        <f t="shared" si="362"/>
        <v>205.2</v>
      </c>
      <c r="GV257" s="275">
        <f t="shared" si="362"/>
        <v>205.2</v>
      </c>
      <c r="GW257" s="275">
        <f t="shared" si="362"/>
        <v>205.2</v>
      </c>
      <c r="GX257" s="275">
        <f t="shared" si="362"/>
        <v>205.2</v>
      </c>
      <c r="GY257" s="275">
        <f t="shared" si="362"/>
        <v>205.2</v>
      </c>
      <c r="GZ257" s="275">
        <f t="shared" si="362"/>
        <v>205.2</v>
      </c>
      <c r="HA257" s="275">
        <f t="shared" si="362"/>
        <v>205.2</v>
      </c>
      <c r="HB257" s="275">
        <f t="shared" si="362"/>
        <v>205.2</v>
      </c>
      <c r="HC257" s="275">
        <f t="shared" si="362"/>
        <v>205.2</v>
      </c>
      <c r="HD257" s="275">
        <f t="shared" si="362"/>
        <v>205.2</v>
      </c>
      <c r="HE257" s="275">
        <f t="shared" si="362"/>
        <v>193.79999999999998</v>
      </c>
      <c r="HF257" s="275">
        <f t="shared" si="362"/>
        <v>193.79999999999998</v>
      </c>
      <c r="HG257" s="275">
        <f t="shared" si="362"/>
        <v>193.79999999999998</v>
      </c>
      <c r="HH257" s="275">
        <f t="shared" si="362"/>
        <v>193.79999999999998</v>
      </c>
      <c r="HI257" s="275">
        <f t="shared" si="362"/>
        <v>193.79999999999998</v>
      </c>
      <c r="HJ257" s="275">
        <f t="shared" si="362"/>
        <v>193.79999999999998</v>
      </c>
      <c r="HK257" s="275">
        <f t="shared" si="362"/>
        <v>193.79999999999998</v>
      </c>
      <c r="HL257" s="275">
        <f t="shared" si="362"/>
        <v>193.79999999999998</v>
      </c>
      <c r="HM257" s="275">
        <f t="shared" si="362"/>
        <v>193.79999999999998</v>
      </c>
      <c r="HN257" s="275">
        <f t="shared" si="362"/>
        <v>193.79999999999998</v>
      </c>
      <c r="HO257" s="275">
        <f t="shared" si="362"/>
        <v>193.79999999999998</v>
      </c>
      <c r="HP257" s="275">
        <f t="shared" si="362"/>
        <v>193.79999999999998</v>
      </c>
      <c r="HQ257" s="275">
        <f t="shared" si="362"/>
        <v>193.79999999999998</v>
      </c>
      <c r="HR257" s="275">
        <f t="shared" si="362"/>
        <v>193.79999999999998</v>
      </c>
      <c r="HS257" s="275">
        <f t="shared" si="362"/>
        <v>193.79999999999998</v>
      </c>
      <c r="HT257" s="275">
        <f t="shared" si="362"/>
        <v>193.79999999999998</v>
      </c>
      <c r="HU257" s="275">
        <f t="shared" si="362"/>
        <v>182.39999999999998</v>
      </c>
      <c r="HV257" s="275">
        <f t="shared" si="362"/>
        <v>182.39999999999998</v>
      </c>
      <c r="HW257" s="275">
        <f t="shared" si="362"/>
        <v>182.39999999999998</v>
      </c>
      <c r="HX257" s="275">
        <f t="shared" si="362"/>
        <v>182.39999999999998</v>
      </c>
      <c r="HY257" s="275">
        <f t="shared" si="362"/>
        <v>171</v>
      </c>
      <c r="HZ257" s="275">
        <f t="shared" si="362"/>
        <v>171</v>
      </c>
      <c r="IA257" s="275">
        <f t="shared" si="362"/>
        <v>182.39999999999998</v>
      </c>
      <c r="IB257" s="275">
        <f t="shared" si="362"/>
        <v>182.39999999999998</v>
      </c>
      <c r="IC257" s="275">
        <f t="shared" si="362"/>
        <v>182.39999999999998</v>
      </c>
      <c r="ID257" s="275">
        <f t="shared" si="362"/>
        <v>182.39999999999998</v>
      </c>
      <c r="IE257" s="275">
        <f t="shared" si="362"/>
        <v>182.39999999999998</v>
      </c>
      <c r="IF257" s="275">
        <f t="shared" si="362"/>
        <v>182.39999999999998</v>
      </c>
      <c r="IG257" s="275">
        <f t="shared" si="362"/>
        <v>182.39999999999998</v>
      </c>
      <c r="IH257" s="275">
        <f t="shared" si="362"/>
        <v>182.39999999999998</v>
      </c>
      <c r="II257" s="275">
        <f t="shared" si="362"/>
        <v>182.39999999999998</v>
      </c>
      <c r="IJ257" s="275">
        <f t="shared" si="362"/>
        <v>182.39999999999998</v>
      </c>
      <c r="IK257" s="275">
        <f t="shared" si="362"/>
        <v>182.39999999999998</v>
      </c>
      <c r="IL257" s="275">
        <f t="shared" si="362"/>
        <v>182.39999999999998</v>
      </c>
      <c r="IM257" s="275">
        <f t="shared" si="362"/>
        <v>182.39999999999998</v>
      </c>
      <c r="IN257" s="275">
        <f t="shared" si="362"/>
        <v>182.39999999999998</v>
      </c>
      <c r="IO257" s="275">
        <f t="shared" si="362"/>
        <v>182.39999999999998</v>
      </c>
      <c r="IP257" s="275">
        <f t="shared" si="362"/>
        <v>182.39999999999998</v>
      </c>
      <c r="IQ257" s="275">
        <f t="shared" si="362"/>
        <v>182.39999999999998</v>
      </c>
      <c r="IR257" s="275">
        <f t="shared" si="362"/>
        <v>182.39999999999998</v>
      </c>
      <c r="IS257" s="275">
        <f t="shared" si="362"/>
        <v>193.79999999999998</v>
      </c>
      <c r="IT257" s="275">
        <f t="shared" si="362"/>
        <v>193.79999999999998</v>
      </c>
      <c r="IU257" s="275">
        <f t="shared" si="362"/>
        <v>193.79999999999998</v>
      </c>
      <c r="IV257" s="275">
        <f t="shared" si="362"/>
        <v>193.79999999999998</v>
      </c>
      <c r="IW257" s="275">
        <f t="shared" si="362"/>
        <v>193.79999999999998</v>
      </c>
      <c r="IX257" s="275">
        <f t="shared" si="362"/>
        <v>193.79999999999998</v>
      </c>
      <c r="IY257" s="275">
        <f t="shared" si="362"/>
        <v>193.79999999999998</v>
      </c>
      <c r="IZ257" s="275">
        <f t="shared" si="362"/>
        <v>193.79999999999998</v>
      </c>
      <c r="JA257" s="275">
        <f t="shared" si="362"/>
        <v>193.79999999999998</v>
      </c>
      <c r="JB257" s="275">
        <f t="shared" si="362"/>
        <v>193.79999999999998</v>
      </c>
      <c r="JC257" s="275">
        <f t="shared" si="362"/>
        <v>193.79999999999998</v>
      </c>
      <c r="JD257" s="275">
        <f t="shared" si="362"/>
        <v>193.79999999999998</v>
      </c>
      <c r="JE257" s="275">
        <f t="shared" si="362"/>
        <v>193.79999999999998</v>
      </c>
      <c r="JF257" s="275">
        <f t="shared" ref="JF257:KG257" si="363">JF273*12*0.95</f>
        <v>193.79999999999998</v>
      </c>
      <c r="JG257" s="275">
        <f t="shared" si="363"/>
        <v>193.79999999999998</v>
      </c>
      <c r="JH257" s="275">
        <f t="shared" si="363"/>
        <v>193.79999999999998</v>
      </c>
      <c r="JI257" s="275">
        <f t="shared" si="363"/>
        <v>193.79999999999998</v>
      </c>
      <c r="JJ257" s="275">
        <f t="shared" si="363"/>
        <v>193.79999999999998</v>
      </c>
      <c r="JK257" s="275">
        <f t="shared" si="363"/>
        <v>193.79999999999998</v>
      </c>
      <c r="JL257" s="275">
        <f t="shared" si="363"/>
        <v>193.79999999999998</v>
      </c>
      <c r="JM257" s="275">
        <f t="shared" si="363"/>
        <v>193.79999999999998</v>
      </c>
      <c r="JN257" s="275">
        <f t="shared" si="363"/>
        <v>193.79999999999998</v>
      </c>
      <c r="JO257" s="275">
        <f t="shared" si="363"/>
        <v>193.79999999999998</v>
      </c>
      <c r="JP257" s="275">
        <f t="shared" si="363"/>
        <v>193.79999999999998</v>
      </c>
      <c r="JQ257" s="275">
        <f t="shared" si="363"/>
        <v>193.79999999999998</v>
      </c>
      <c r="JR257" s="275">
        <f t="shared" si="363"/>
        <v>193.79999999999998</v>
      </c>
      <c r="JS257" s="275">
        <f t="shared" si="363"/>
        <v>193.79999999999998</v>
      </c>
      <c r="JT257" s="275">
        <f t="shared" si="363"/>
        <v>193.79999999999998</v>
      </c>
      <c r="JU257" s="275">
        <f t="shared" si="363"/>
        <v>193.79999999999998</v>
      </c>
      <c r="JV257" s="275">
        <f t="shared" si="363"/>
        <v>193.79999999999998</v>
      </c>
      <c r="JW257" s="275">
        <f t="shared" si="363"/>
        <v>193.79999999999998</v>
      </c>
      <c r="JX257" s="275">
        <f t="shared" si="363"/>
        <v>193.79999999999998</v>
      </c>
      <c r="JY257" s="275">
        <f t="shared" si="363"/>
        <v>193.79999999999998</v>
      </c>
      <c r="JZ257" s="275">
        <f t="shared" si="363"/>
        <v>193.79999999999998</v>
      </c>
      <c r="KA257" s="275">
        <f t="shared" si="363"/>
        <v>193.79999999999998</v>
      </c>
      <c r="KB257" s="275">
        <f t="shared" si="363"/>
        <v>193.79999999999998</v>
      </c>
      <c r="KC257" s="275">
        <f t="shared" si="363"/>
        <v>193.79999999999998</v>
      </c>
      <c r="KD257" s="275">
        <f t="shared" si="363"/>
        <v>193.79999999999998</v>
      </c>
      <c r="KE257" s="275">
        <f t="shared" si="363"/>
        <v>193.79999999999998</v>
      </c>
      <c r="KF257" s="275">
        <f t="shared" si="363"/>
        <v>193.79999999999998</v>
      </c>
      <c r="KG257" s="275">
        <f t="shared" si="363"/>
        <v>193.79999999999998</v>
      </c>
      <c r="KH257" s="275">
        <f t="shared" ref="KH257:LL257" si="364">KH273*12*0.95</f>
        <v>182.39999999999998</v>
      </c>
      <c r="KI257" s="275">
        <f t="shared" si="364"/>
        <v>182.39999999999998</v>
      </c>
      <c r="KJ257" s="275">
        <f t="shared" si="364"/>
        <v>182.39999999999998</v>
      </c>
      <c r="KK257" s="275">
        <f t="shared" si="364"/>
        <v>182.39999999999998</v>
      </c>
      <c r="KL257" s="275">
        <f t="shared" si="364"/>
        <v>182.39999999999998</v>
      </c>
      <c r="KM257" s="275">
        <f t="shared" si="364"/>
        <v>182.39999999999998</v>
      </c>
      <c r="KN257" s="275">
        <f t="shared" si="364"/>
        <v>182.39999999999998</v>
      </c>
      <c r="KO257" s="275">
        <f t="shared" si="364"/>
        <v>182.39999999999998</v>
      </c>
      <c r="KP257" s="275">
        <f t="shared" si="364"/>
        <v>182.39999999999998</v>
      </c>
      <c r="KQ257" s="275">
        <f t="shared" si="364"/>
        <v>182.39999999999998</v>
      </c>
      <c r="KR257" s="275">
        <f t="shared" si="364"/>
        <v>182.39999999999998</v>
      </c>
      <c r="KS257" s="275">
        <f t="shared" si="364"/>
        <v>182.39999999999998</v>
      </c>
      <c r="KT257" s="275">
        <f t="shared" si="364"/>
        <v>182.39999999999998</v>
      </c>
      <c r="KU257" s="275">
        <f t="shared" si="364"/>
        <v>182.39999999999998</v>
      </c>
      <c r="KV257" s="275">
        <f t="shared" si="364"/>
        <v>182.39999999999998</v>
      </c>
      <c r="KW257" s="275">
        <f t="shared" si="364"/>
        <v>182.39999999999998</v>
      </c>
      <c r="KX257" s="275">
        <f t="shared" si="364"/>
        <v>182.39999999999998</v>
      </c>
      <c r="KY257" s="275">
        <f t="shared" si="364"/>
        <v>182.39999999999998</v>
      </c>
      <c r="KZ257" s="275">
        <f t="shared" si="364"/>
        <v>182.39999999999998</v>
      </c>
      <c r="LA257" s="275">
        <f t="shared" si="364"/>
        <v>182.39999999999998</v>
      </c>
      <c r="LB257" s="275">
        <f t="shared" si="364"/>
        <v>182.39999999999998</v>
      </c>
      <c r="LC257" s="275">
        <f t="shared" si="364"/>
        <v>182.39999999999998</v>
      </c>
      <c r="LD257" s="275">
        <f t="shared" si="364"/>
        <v>193.79999999999998</v>
      </c>
      <c r="LE257" s="275">
        <f t="shared" si="364"/>
        <v>193.79999999999998</v>
      </c>
      <c r="LF257" s="275">
        <f t="shared" si="364"/>
        <v>193.79999999999998</v>
      </c>
      <c r="LG257" s="275">
        <f t="shared" si="364"/>
        <v>193.79999999999998</v>
      </c>
      <c r="LH257" s="275">
        <f t="shared" si="364"/>
        <v>193.79999999999998</v>
      </c>
      <c r="LI257" s="275">
        <f t="shared" si="364"/>
        <v>193.79999999999998</v>
      </c>
      <c r="LJ257" s="275">
        <f t="shared" si="364"/>
        <v>193.79999999999998</v>
      </c>
      <c r="LK257" s="275">
        <f t="shared" si="364"/>
        <v>193.79999999999998</v>
      </c>
      <c r="LL257" s="275">
        <f t="shared" si="364"/>
        <v>193.79999999999998</v>
      </c>
      <c r="LM257" s="275">
        <f t="shared" ref="LM257:NU257" si="365">LM273*12*0.95</f>
        <v>193.79999999999998</v>
      </c>
      <c r="LN257" s="275">
        <f t="shared" si="365"/>
        <v>193.79999999999998</v>
      </c>
      <c r="LO257" s="275">
        <f t="shared" si="365"/>
        <v>193.79999999999998</v>
      </c>
      <c r="LP257" s="275">
        <f t="shared" si="365"/>
        <v>193.79999999999998</v>
      </c>
      <c r="LQ257" s="275">
        <f t="shared" si="365"/>
        <v>193.79999999999998</v>
      </c>
      <c r="LR257" s="275">
        <f t="shared" si="365"/>
        <v>193.79999999999998</v>
      </c>
      <c r="LS257" s="275">
        <f t="shared" si="365"/>
        <v>193.79999999999998</v>
      </c>
      <c r="LT257" s="275">
        <f t="shared" si="365"/>
        <v>182.39999999999998</v>
      </c>
      <c r="LU257" s="275">
        <f t="shared" si="365"/>
        <v>182.39999999999998</v>
      </c>
      <c r="LV257" s="275">
        <f t="shared" si="365"/>
        <v>182.39999999999998</v>
      </c>
      <c r="LW257" s="275">
        <f t="shared" si="365"/>
        <v>182.39999999999998</v>
      </c>
      <c r="LX257" s="275">
        <f t="shared" si="365"/>
        <v>182.39999999999998</v>
      </c>
      <c r="LY257" s="275">
        <f t="shared" si="365"/>
        <v>193.79999999999998</v>
      </c>
      <c r="LZ257" s="275">
        <f t="shared" si="365"/>
        <v>193.79999999999998</v>
      </c>
      <c r="MA257" s="275">
        <f t="shared" si="365"/>
        <v>193.79999999999998</v>
      </c>
      <c r="MB257" s="275">
        <f t="shared" si="365"/>
        <v>193.79999999999998</v>
      </c>
      <c r="MC257" s="275">
        <f t="shared" si="365"/>
        <v>193.79999999999998</v>
      </c>
      <c r="MD257" s="275">
        <f t="shared" si="365"/>
        <v>193.79999999999998</v>
      </c>
      <c r="ME257" s="275">
        <f t="shared" si="365"/>
        <v>193.79999999999998</v>
      </c>
      <c r="MF257" s="275">
        <f t="shared" si="365"/>
        <v>193.79999999999998</v>
      </c>
      <c r="MG257" s="275">
        <f t="shared" si="365"/>
        <v>182.39999999999998</v>
      </c>
      <c r="MH257" s="275">
        <f t="shared" si="365"/>
        <v>182.39999999999998</v>
      </c>
      <c r="MI257" s="275">
        <f t="shared" si="365"/>
        <v>182.39999999999998</v>
      </c>
      <c r="MJ257" s="275">
        <f t="shared" si="365"/>
        <v>182.39999999999998</v>
      </c>
      <c r="MK257" s="275">
        <f t="shared" si="365"/>
        <v>182.39999999999998</v>
      </c>
      <c r="ML257" s="275">
        <f t="shared" si="365"/>
        <v>182.39999999999998</v>
      </c>
      <c r="MM257" s="275">
        <f t="shared" si="365"/>
        <v>182.39999999999998</v>
      </c>
      <c r="MN257" s="275">
        <f t="shared" si="365"/>
        <v>182.39999999999998</v>
      </c>
      <c r="MO257" s="275">
        <f t="shared" si="365"/>
        <v>182.39999999999998</v>
      </c>
      <c r="MP257" s="275">
        <f t="shared" si="365"/>
        <v>182.39999999999998</v>
      </c>
      <c r="MQ257" s="275">
        <f t="shared" si="365"/>
        <v>182.39999999999998</v>
      </c>
      <c r="MR257" s="275">
        <f t="shared" si="365"/>
        <v>182.39999999999998</v>
      </c>
      <c r="MS257" s="275">
        <f t="shared" si="365"/>
        <v>182.39999999999998</v>
      </c>
      <c r="MT257" s="275">
        <f t="shared" si="365"/>
        <v>182.39999999999998</v>
      </c>
      <c r="MU257" s="275">
        <f t="shared" si="365"/>
        <v>182.39999999999998</v>
      </c>
      <c r="MV257" s="275">
        <f t="shared" si="365"/>
        <v>182.39999999999998</v>
      </c>
      <c r="MW257" s="275">
        <f t="shared" si="365"/>
        <v>182.39999999999998</v>
      </c>
      <c r="MX257" s="275">
        <f t="shared" si="365"/>
        <v>182.39999999999998</v>
      </c>
      <c r="MY257" s="275">
        <f t="shared" si="365"/>
        <v>182.39999999999998</v>
      </c>
      <c r="MZ257" s="275">
        <f t="shared" si="365"/>
        <v>182.39999999999998</v>
      </c>
      <c r="NA257" s="275">
        <f t="shared" si="365"/>
        <v>182.39999999999998</v>
      </c>
      <c r="NB257" s="275">
        <f t="shared" si="365"/>
        <v>182.39999999999998</v>
      </c>
      <c r="NC257" s="275">
        <f t="shared" si="365"/>
        <v>182.39999999999998</v>
      </c>
      <c r="ND257" s="275">
        <f t="shared" si="365"/>
        <v>182.39999999999998</v>
      </c>
      <c r="NE257" s="275">
        <f t="shared" si="365"/>
        <v>182.39999999999998</v>
      </c>
      <c r="NF257" s="275">
        <f t="shared" si="365"/>
        <v>182.39999999999998</v>
      </c>
      <c r="NG257" s="275">
        <f t="shared" si="365"/>
        <v>182.39999999999998</v>
      </c>
      <c r="NH257" s="275">
        <f t="shared" si="365"/>
        <v>182.39999999999998</v>
      </c>
      <c r="NI257" s="275">
        <f t="shared" si="365"/>
        <v>182.39999999999998</v>
      </c>
      <c r="NJ257" s="275">
        <f t="shared" si="365"/>
        <v>182.39999999999998</v>
      </c>
      <c r="NK257" s="275">
        <f t="shared" si="365"/>
        <v>182.39999999999998</v>
      </c>
      <c r="NL257" s="275">
        <f t="shared" si="365"/>
        <v>182.39999999999998</v>
      </c>
      <c r="NM257" s="275">
        <f t="shared" si="365"/>
        <v>182.39999999999998</v>
      </c>
      <c r="NN257" s="275">
        <f t="shared" si="365"/>
        <v>182.39999999999998</v>
      </c>
      <c r="NO257" s="275">
        <f t="shared" si="365"/>
        <v>182.39999999999998</v>
      </c>
      <c r="NP257" s="275">
        <f t="shared" si="365"/>
        <v>182.39999999999998</v>
      </c>
      <c r="NQ257" s="275">
        <f t="shared" si="365"/>
        <v>182.39999999999998</v>
      </c>
      <c r="NR257" s="275">
        <f t="shared" si="365"/>
        <v>182.39999999999998</v>
      </c>
      <c r="NS257" s="275">
        <f t="shared" si="365"/>
        <v>182.39999999999998</v>
      </c>
      <c r="NT257" s="275">
        <f t="shared" si="365"/>
        <v>182.39999999999998</v>
      </c>
      <c r="NU257" s="275">
        <f t="shared" si="365"/>
        <v>182.39999999999998</v>
      </c>
      <c r="NV257" s="275">
        <f t="shared" ref="NV257:QG257" si="366">NV273*12*0.95</f>
        <v>182.39999999999998</v>
      </c>
      <c r="NW257" s="275">
        <f t="shared" si="366"/>
        <v>182.39999999999998</v>
      </c>
      <c r="NX257" s="275">
        <f t="shared" si="366"/>
        <v>182.39999999999998</v>
      </c>
      <c r="NY257" s="275">
        <f t="shared" si="366"/>
        <v>182.39999999999998</v>
      </c>
      <c r="NZ257" s="275">
        <f t="shared" si="366"/>
        <v>182.39999999999998</v>
      </c>
      <c r="OA257" s="275">
        <f t="shared" si="366"/>
        <v>182.39999999999998</v>
      </c>
      <c r="OB257" s="275">
        <f t="shared" si="366"/>
        <v>182.39999999999998</v>
      </c>
      <c r="OC257" s="275">
        <f t="shared" si="366"/>
        <v>182.39999999999998</v>
      </c>
      <c r="OD257" s="275">
        <f t="shared" si="366"/>
        <v>182.39999999999998</v>
      </c>
      <c r="OE257" s="275">
        <f t="shared" si="366"/>
        <v>182.39999999999998</v>
      </c>
      <c r="OF257" s="275">
        <f t="shared" si="366"/>
        <v>182.39999999999998</v>
      </c>
      <c r="OG257" s="275">
        <f t="shared" si="366"/>
        <v>182.39999999999998</v>
      </c>
      <c r="OH257" s="275">
        <f t="shared" si="366"/>
        <v>182.39999999999998</v>
      </c>
      <c r="OI257" s="275">
        <f t="shared" si="366"/>
        <v>182.39999999999998</v>
      </c>
      <c r="OJ257" s="275">
        <f t="shared" si="366"/>
        <v>182.39999999999998</v>
      </c>
      <c r="OK257" s="275">
        <f t="shared" si="366"/>
        <v>182.39999999999998</v>
      </c>
      <c r="OL257" s="275">
        <f t="shared" si="366"/>
        <v>182.39999999999998</v>
      </c>
      <c r="OM257" s="275">
        <f t="shared" si="366"/>
        <v>182.39999999999998</v>
      </c>
      <c r="ON257" s="275">
        <f t="shared" si="366"/>
        <v>182.39999999999998</v>
      </c>
      <c r="OO257" s="275">
        <f t="shared" si="366"/>
        <v>182.39999999999998</v>
      </c>
      <c r="OP257" s="275">
        <f t="shared" si="366"/>
        <v>182.39999999999998</v>
      </c>
      <c r="OQ257" s="275">
        <f t="shared" si="366"/>
        <v>182.39999999999998</v>
      </c>
      <c r="OR257" s="275">
        <f t="shared" si="366"/>
        <v>182.39999999999998</v>
      </c>
      <c r="OS257" s="275">
        <f t="shared" si="366"/>
        <v>182.39999999999998</v>
      </c>
      <c r="OT257" s="275">
        <f t="shared" si="366"/>
        <v>182.39999999999998</v>
      </c>
      <c r="OU257" s="275">
        <f t="shared" si="366"/>
        <v>182.39999999999998</v>
      </c>
      <c r="OV257" s="275">
        <f t="shared" si="366"/>
        <v>193.79999999999998</v>
      </c>
      <c r="OW257" s="275">
        <f t="shared" si="366"/>
        <v>193.79999999999998</v>
      </c>
      <c r="OX257" s="275">
        <f t="shared" si="366"/>
        <v>193.79999999999998</v>
      </c>
      <c r="OY257" s="275">
        <f t="shared" si="366"/>
        <v>193.79999999999998</v>
      </c>
      <c r="OZ257" s="275">
        <f t="shared" si="366"/>
        <v>193.79999999999998</v>
      </c>
      <c r="PA257" s="275">
        <f t="shared" si="366"/>
        <v>182.39999999999998</v>
      </c>
      <c r="PB257" s="275">
        <f t="shared" si="366"/>
        <v>182.39999999999998</v>
      </c>
      <c r="PC257" s="275">
        <f t="shared" si="366"/>
        <v>182.39999999999998</v>
      </c>
      <c r="PD257" s="275">
        <f t="shared" si="366"/>
        <v>182.39999999999998</v>
      </c>
      <c r="PE257" s="275">
        <f t="shared" si="366"/>
        <v>182.39999999999998</v>
      </c>
      <c r="PF257" s="275">
        <f t="shared" si="366"/>
        <v>182.39999999999998</v>
      </c>
      <c r="PG257" s="275">
        <f t="shared" si="366"/>
        <v>182.39999999999998</v>
      </c>
      <c r="PH257" s="275">
        <f t="shared" si="366"/>
        <v>182.39999999999998</v>
      </c>
      <c r="PI257" s="275">
        <f t="shared" si="366"/>
        <v>182.39999999999998</v>
      </c>
      <c r="PJ257" s="275">
        <f t="shared" si="366"/>
        <v>182.39999999999998</v>
      </c>
      <c r="PK257" s="275">
        <f t="shared" si="366"/>
        <v>182.39999999999998</v>
      </c>
      <c r="PL257" s="275">
        <f t="shared" si="366"/>
        <v>193.79999999999998</v>
      </c>
      <c r="PM257" s="275">
        <f t="shared" si="366"/>
        <v>193.79999999999998</v>
      </c>
      <c r="PN257" s="275">
        <f t="shared" si="366"/>
        <v>193.79999999999998</v>
      </c>
      <c r="PO257" s="275">
        <f t="shared" si="366"/>
        <v>193.79999999999998</v>
      </c>
      <c r="PP257" s="275">
        <f t="shared" si="366"/>
        <v>193.79999999999998</v>
      </c>
      <c r="PQ257" s="275">
        <f t="shared" si="366"/>
        <v>193.79999999999998</v>
      </c>
      <c r="PR257" s="275">
        <f t="shared" si="366"/>
        <v>193.79999999999998</v>
      </c>
      <c r="PS257" s="275">
        <f t="shared" si="366"/>
        <v>193.79999999999998</v>
      </c>
      <c r="PT257" s="275">
        <f t="shared" si="366"/>
        <v>193.79999999999998</v>
      </c>
      <c r="PU257" s="275">
        <f t="shared" si="366"/>
        <v>193.79999999999998</v>
      </c>
      <c r="PV257" s="275">
        <f t="shared" si="366"/>
        <v>193.79999999999998</v>
      </c>
      <c r="PW257" s="275">
        <f t="shared" si="366"/>
        <v>193.79999999999998</v>
      </c>
      <c r="PX257" s="275">
        <f t="shared" si="366"/>
        <v>193.79999999999998</v>
      </c>
      <c r="PY257" s="275">
        <f t="shared" si="366"/>
        <v>193.79999999999998</v>
      </c>
      <c r="PZ257" s="275">
        <f t="shared" si="366"/>
        <v>193.79999999999998</v>
      </c>
      <c r="QA257" s="275">
        <f t="shared" si="366"/>
        <v>193.79999999999998</v>
      </c>
      <c r="QB257" s="275">
        <f t="shared" si="366"/>
        <v>193.79999999999998</v>
      </c>
      <c r="QC257" s="275">
        <f t="shared" si="366"/>
        <v>193.79999999999998</v>
      </c>
      <c r="QD257" s="275">
        <f t="shared" si="366"/>
        <v>193.79999999999998</v>
      </c>
      <c r="QE257" s="275">
        <f t="shared" si="366"/>
        <v>193.79999999999998</v>
      </c>
      <c r="QF257" s="275">
        <f t="shared" si="366"/>
        <v>193.79999999999998</v>
      </c>
      <c r="QG257" s="275">
        <f t="shared" si="366"/>
        <v>182.39999999999998</v>
      </c>
      <c r="QH257" s="275">
        <f t="shared" ref="QH257:RG257" si="367">QH273*12*0.95</f>
        <v>182.39999999999998</v>
      </c>
      <c r="QI257" s="275">
        <f t="shared" si="367"/>
        <v>182.39999999999998</v>
      </c>
      <c r="QJ257" s="275">
        <f t="shared" si="367"/>
        <v>182.39999999999998</v>
      </c>
      <c r="QK257" s="275">
        <f t="shared" si="367"/>
        <v>182.39999999999998</v>
      </c>
      <c r="QL257" s="275">
        <f t="shared" si="367"/>
        <v>182.39999999999998</v>
      </c>
      <c r="QM257" s="275">
        <f t="shared" si="367"/>
        <v>182.39999999999998</v>
      </c>
      <c r="QN257" s="275">
        <f t="shared" si="367"/>
        <v>182.39999999999998</v>
      </c>
      <c r="QO257" s="275">
        <f t="shared" si="367"/>
        <v>182.39999999999998</v>
      </c>
      <c r="QP257" s="275">
        <f t="shared" si="367"/>
        <v>182.39999999999998</v>
      </c>
      <c r="QQ257" s="275">
        <f t="shared" si="367"/>
        <v>182.39999999999998</v>
      </c>
      <c r="QR257" s="275">
        <f t="shared" si="367"/>
        <v>182.39999999999998</v>
      </c>
      <c r="QS257" s="275">
        <f t="shared" si="367"/>
        <v>182.39999999999998</v>
      </c>
      <c r="QT257" s="275">
        <f t="shared" si="367"/>
        <v>182.39999999999998</v>
      </c>
      <c r="QU257" s="275">
        <f t="shared" si="367"/>
        <v>182.39999999999998</v>
      </c>
      <c r="QV257" s="275">
        <f t="shared" si="367"/>
        <v>182.39999999999998</v>
      </c>
      <c r="QW257" s="275">
        <f t="shared" si="367"/>
        <v>193.79999999999998</v>
      </c>
      <c r="QX257" s="275">
        <f t="shared" si="367"/>
        <v>193.79999999999998</v>
      </c>
      <c r="QY257" s="275">
        <f t="shared" si="367"/>
        <v>193.79999999999998</v>
      </c>
      <c r="QZ257" s="275">
        <f t="shared" si="367"/>
        <v>193.79999999999998</v>
      </c>
      <c r="RA257" s="275">
        <f t="shared" si="367"/>
        <v>193.79999999999998</v>
      </c>
      <c r="RB257" s="275">
        <f t="shared" si="367"/>
        <v>193.79999999999998</v>
      </c>
      <c r="RC257" s="275">
        <f t="shared" si="367"/>
        <v>193.79999999999998</v>
      </c>
      <c r="RD257" s="275">
        <f t="shared" si="367"/>
        <v>193.79999999999998</v>
      </c>
      <c r="RE257" s="275">
        <f t="shared" si="367"/>
        <v>193.79999999999998</v>
      </c>
      <c r="RF257" s="275">
        <f t="shared" si="367"/>
        <v>193.79999999999998</v>
      </c>
      <c r="RG257" s="275">
        <f t="shared" si="367"/>
        <v>193.79999999999998</v>
      </c>
      <c r="RH257" s="275">
        <f t="shared" ref="RH257:TP257" si="368">RH273*12*0.95</f>
        <v>193.79999999999998</v>
      </c>
      <c r="RI257" s="275">
        <f t="shared" si="368"/>
        <v>193.79999999999998</v>
      </c>
      <c r="RJ257" s="275">
        <f t="shared" si="368"/>
        <v>193.79999999999998</v>
      </c>
      <c r="RK257" s="275">
        <f t="shared" si="368"/>
        <v>193.79999999999998</v>
      </c>
      <c r="RL257" s="275">
        <f t="shared" si="368"/>
        <v>193.79999999999998</v>
      </c>
      <c r="RM257" s="275">
        <f t="shared" si="368"/>
        <v>193.79999999999998</v>
      </c>
      <c r="RN257" s="275">
        <f t="shared" si="368"/>
        <v>193.79999999999998</v>
      </c>
      <c r="RO257" s="275">
        <f t="shared" si="368"/>
        <v>193.79999999999998</v>
      </c>
      <c r="RP257" s="275">
        <f t="shared" si="368"/>
        <v>193.79999999999998</v>
      </c>
      <c r="RQ257" s="275">
        <f t="shared" si="368"/>
        <v>193.79999999999998</v>
      </c>
      <c r="RR257" s="275">
        <f t="shared" si="368"/>
        <v>193.79999999999998</v>
      </c>
      <c r="RS257" s="275">
        <f t="shared" si="368"/>
        <v>193.79999999999998</v>
      </c>
      <c r="RT257" s="275">
        <f t="shared" si="368"/>
        <v>193.79999999999998</v>
      </c>
      <c r="RU257" s="275">
        <f t="shared" si="368"/>
        <v>193.79999999999998</v>
      </c>
      <c r="RV257" s="275">
        <f t="shared" si="368"/>
        <v>193.79999999999998</v>
      </c>
      <c r="RW257" s="275">
        <f t="shared" si="368"/>
        <v>193.79999999999998</v>
      </c>
      <c r="RX257" s="275">
        <f t="shared" si="368"/>
        <v>193.79999999999998</v>
      </c>
      <c r="RY257" s="275">
        <f t="shared" si="368"/>
        <v>193.79999999999998</v>
      </c>
      <c r="RZ257" s="275">
        <f t="shared" si="368"/>
        <v>193.79999999999998</v>
      </c>
      <c r="SA257" s="275">
        <f t="shared" si="368"/>
        <v>193.79999999999998</v>
      </c>
      <c r="SB257" s="275">
        <f t="shared" si="368"/>
        <v>193.79999999999998</v>
      </c>
      <c r="SC257" s="275">
        <f t="shared" si="368"/>
        <v>193.79999999999998</v>
      </c>
      <c r="SD257" s="275">
        <f t="shared" si="368"/>
        <v>193.79999999999998</v>
      </c>
      <c r="SE257" s="275">
        <f t="shared" si="368"/>
        <v>193.79999999999998</v>
      </c>
      <c r="SF257" s="275">
        <f t="shared" si="368"/>
        <v>193.79999999999998</v>
      </c>
      <c r="SG257" s="275">
        <f t="shared" si="368"/>
        <v>193.79999999999998</v>
      </c>
      <c r="SH257" s="275">
        <f t="shared" si="368"/>
        <v>193.79999999999998</v>
      </c>
      <c r="SI257" s="275">
        <f t="shared" si="368"/>
        <v>193.79999999999998</v>
      </c>
      <c r="SJ257" s="275">
        <f t="shared" si="368"/>
        <v>193.79999999999998</v>
      </c>
      <c r="SK257" s="275">
        <f t="shared" si="368"/>
        <v>193.79999999999998</v>
      </c>
      <c r="SL257" s="275">
        <f t="shared" si="368"/>
        <v>193.79999999999998</v>
      </c>
      <c r="SM257" s="275">
        <f t="shared" si="368"/>
        <v>193.79999999999998</v>
      </c>
      <c r="SN257" s="275">
        <f t="shared" si="368"/>
        <v>193.79999999999998</v>
      </c>
      <c r="SO257" s="275">
        <f t="shared" si="368"/>
        <v>193.79999999999998</v>
      </c>
      <c r="SP257" s="275">
        <f t="shared" si="368"/>
        <v>193.79999999999998</v>
      </c>
      <c r="SQ257" s="275">
        <f t="shared" si="368"/>
        <v>193.79999999999998</v>
      </c>
      <c r="SR257" s="275">
        <f t="shared" si="368"/>
        <v>193.79999999999998</v>
      </c>
      <c r="SS257" s="275">
        <f t="shared" si="368"/>
        <v>193.79999999999998</v>
      </c>
      <c r="ST257" s="275">
        <f t="shared" si="368"/>
        <v>193.79999999999998</v>
      </c>
      <c r="SU257" s="275">
        <f t="shared" si="368"/>
        <v>193.79999999999998</v>
      </c>
      <c r="SV257" s="275">
        <f t="shared" si="368"/>
        <v>193.79999999999998</v>
      </c>
      <c r="SW257" s="275">
        <f t="shared" si="368"/>
        <v>193.79999999999998</v>
      </c>
      <c r="SX257" s="275">
        <f t="shared" si="368"/>
        <v>193.79999999999998</v>
      </c>
      <c r="SY257" s="275">
        <f t="shared" si="368"/>
        <v>193.79999999999998</v>
      </c>
      <c r="SZ257" s="275">
        <f t="shared" si="368"/>
        <v>193.79999999999998</v>
      </c>
      <c r="TA257" s="275">
        <f t="shared" si="368"/>
        <v>193.79999999999998</v>
      </c>
      <c r="TB257" s="275">
        <f t="shared" si="368"/>
        <v>193.79999999999998</v>
      </c>
      <c r="TC257" s="275">
        <f t="shared" si="368"/>
        <v>193.79999999999998</v>
      </c>
      <c r="TD257" s="275">
        <f t="shared" si="368"/>
        <v>193.79999999999998</v>
      </c>
      <c r="TE257" s="275">
        <f t="shared" si="368"/>
        <v>193.79999999999998</v>
      </c>
      <c r="TF257" s="275">
        <f t="shared" si="368"/>
        <v>193.79999999999998</v>
      </c>
      <c r="TG257" s="275">
        <f t="shared" si="368"/>
        <v>205.2</v>
      </c>
      <c r="TH257" s="275">
        <f t="shared" si="368"/>
        <v>205.2</v>
      </c>
      <c r="TI257" s="275">
        <f t="shared" si="368"/>
        <v>205.2</v>
      </c>
      <c r="TJ257" s="275">
        <f t="shared" si="368"/>
        <v>205.2</v>
      </c>
      <c r="TK257" s="275">
        <f t="shared" si="368"/>
        <v>205.2</v>
      </c>
      <c r="TL257" s="275">
        <f t="shared" si="368"/>
        <v>205.2</v>
      </c>
      <c r="TM257" s="275">
        <f t="shared" si="368"/>
        <v>205.2</v>
      </c>
      <c r="TN257" s="275">
        <f t="shared" si="368"/>
        <v>205.2</v>
      </c>
      <c r="TO257" s="275">
        <f t="shared" si="368"/>
        <v>205.2</v>
      </c>
      <c r="TP257" s="275">
        <f t="shared" si="368"/>
        <v>205.2</v>
      </c>
      <c r="TQ257" s="275">
        <f t="shared" ref="TQ257:WB257" si="369">TQ273*12*0.95</f>
        <v>205.2</v>
      </c>
      <c r="TR257" s="275">
        <f t="shared" si="369"/>
        <v>205.2</v>
      </c>
      <c r="TS257" s="275">
        <f t="shared" si="369"/>
        <v>205.2</v>
      </c>
      <c r="TT257" s="275">
        <f t="shared" si="369"/>
        <v>205.2</v>
      </c>
      <c r="TU257" s="275">
        <f t="shared" si="369"/>
        <v>205.2</v>
      </c>
      <c r="TV257" s="275">
        <f t="shared" si="369"/>
        <v>205.2</v>
      </c>
      <c r="TW257" s="275">
        <f t="shared" si="369"/>
        <v>205.2</v>
      </c>
      <c r="TX257" s="275">
        <f t="shared" si="369"/>
        <v>205.2</v>
      </c>
      <c r="TY257" s="275">
        <f t="shared" si="369"/>
        <v>205.2</v>
      </c>
      <c r="TZ257" s="275">
        <f t="shared" si="369"/>
        <v>205.2</v>
      </c>
      <c r="UA257" s="275">
        <f t="shared" si="369"/>
        <v>205.2</v>
      </c>
      <c r="UB257" s="275">
        <f t="shared" si="369"/>
        <v>205.2</v>
      </c>
      <c r="UC257" s="275">
        <f t="shared" si="369"/>
        <v>205.2</v>
      </c>
      <c r="UD257" s="275">
        <f t="shared" si="369"/>
        <v>205.2</v>
      </c>
      <c r="UE257" s="275">
        <f t="shared" si="369"/>
        <v>205.2</v>
      </c>
      <c r="UF257" s="275">
        <f t="shared" si="369"/>
        <v>205.2</v>
      </c>
      <c r="UG257" s="275">
        <f t="shared" si="369"/>
        <v>205.2</v>
      </c>
      <c r="UH257" s="275">
        <f t="shared" si="369"/>
        <v>205.2</v>
      </c>
      <c r="UI257" s="275">
        <f t="shared" si="369"/>
        <v>205.2</v>
      </c>
      <c r="UJ257" s="275">
        <f t="shared" si="369"/>
        <v>205.2</v>
      </c>
      <c r="UK257" s="275">
        <f t="shared" si="369"/>
        <v>205.2</v>
      </c>
      <c r="UL257" s="275">
        <f t="shared" si="369"/>
        <v>205.2</v>
      </c>
      <c r="UM257" s="275">
        <f t="shared" si="369"/>
        <v>205.2</v>
      </c>
      <c r="UN257" s="275">
        <f t="shared" si="369"/>
        <v>205.2</v>
      </c>
      <c r="UO257" s="275">
        <f t="shared" si="369"/>
        <v>205.2</v>
      </c>
      <c r="UP257" s="275">
        <f t="shared" si="369"/>
        <v>205.2</v>
      </c>
      <c r="UQ257" s="275">
        <f t="shared" si="369"/>
        <v>205.2</v>
      </c>
      <c r="UR257" s="275">
        <f t="shared" si="369"/>
        <v>205.2</v>
      </c>
      <c r="US257" s="275">
        <f t="shared" si="369"/>
        <v>205.2</v>
      </c>
      <c r="UT257" s="275">
        <f t="shared" si="369"/>
        <v>193.79999999999998</v>
      </c>
      <c r="UU257" s="275">
        <f t="shared" si="369"/>
        <v>193.79999999999998</v>
      </c>
      <c r="UV257" s="275">
        <f t="shared" si="369"/>
        <v>193.79999999999998</v>
      </c>
      <c r="UW257" s="275">
        <f t="shared" si="369"/>
        <v>193.79999999999998</v>
      </c>
      <c r="UX257" s="275">
        <f t="shared" si="369"/>
        <v>193.79999999999998</v>
      </c>
      <c r="UY257" s="275">
        <f t="shared" si="369"/>
        <v>193.79999999999998</v>
      </c>
      <c r="UZ257" s="275">
        <f t="shared" si="369"/>
        <v>193.79999999999998</v>
      </c>
      <c r="VA257" s="275">
        <f t="shared" si="369"/>
        <v>205.2</v>
      </c>
      <c r="VB257" s="275">
        <f t="shared" si="369"/>
        <v>205.2</v>
      </c>
      <c r="VC257" s="275">
        <f t="shared" si="369"/>
        <v>205.2</v>
      </c>
      <c r="VD257" s="275">
        <f t="shared" si="369"/>
        <v>205.2</v>
      </c>
      <c r="VE257" s="275">
        <f t="shared" si="369"/>
        <v>205.2</v>
      </c>
      <c r="VF257" s="275">
        <f t="shared" si="369"/>
        <v>205.2</v>
      </c>
      <c r="VG257" s="275">
        <f t="shared" si="369"/>
        <v>205.2</v>
      </c>
      <c r="VH257" s="275">
        <f t="shared" si="369"/>
        <v>205.2</v>
      </c>
      <c r="VI257" s="275">
        <f t="shared" si="369"/>
        <v>205.2</v>
      </c>
      <c r="VJ257" s="517">
        <f t="shared" si="369"/>
        <v>205.2</v>
      </c>
      <c r="VK257" s="275">
        <f t="shared" si="369"/>
        <v>205.2</v>
      </c>
      <c r="VL257" s="275">
        <f t="shared" si="369"/>
        <v>205.2</v>
      </c>
      <c r="VM257" s="275">
        <f t="shared" si="369"/>
        <v>205.2</v>
      </c>
      <c r="VN257" s="275">
        <f t="shared" si="369"/>
        <v>205.2</v>
      </c>
      <c r="VO257" s="275">
        <f t="shared" si="369"/>
        <v>205.2</v>
      </c>
      <c r="VP257" s="275">
        <f t="shared" si="369"/>
        <v>182.39999999999998</v>
      </c>
      <c r="VQ257" s="275">
        <f t="shared" si="369"/>
        <v>182.39999999999998</v>
      </c>
      <c r="VR257" s="275">
        <f t="shared" si="369"/>
        <v>182.39999999999998</v>
      </c>
      <c r="VS257" s="275">
        <f t="shared" si="369"/>
        <v>182.39999999999998</v>
      </c>
      <c r="VT257" s="275">
        <f t="shared" si="369"/>
        <v>182.39999999999998</v>
      </c>
      <c r="VU257" s="275">
        <f t="shared" si="369"/>
        <v>182.39999999999998</v>
      </c>
      <c r="VV257" s="275">
        <f t="shared" si="369"/>
        <v>182.39999999999998</v>
      </c>
      <c r="VW257" s="275">
        <f t="shared" si="369"/>
        <v>182.39999999999998</v>
      </c>
      <c r="VX257" s="517">
        <f t="shared" si="369"/>
        <v>182.39999999999998</v>
      </c>
      <c r="VY257" s="275">
        <f t="shared" si="369"/>
        <v>182.39999999999998</v>
      </c>
      <c r="VZ257" s="275">
        <f t="shared" si="369"/>
        <v>182.39999999999998</v>
      </c>
      <c r="WA257" s="275">
        <f t="shared" si="369"/>
        <v>182.39999999999998</v>
      </c>
      <c r="WB257" s="275">
        <f t="shared" si="369"/>
        <v>182.39999999999998</v>
      </c>
      <c r="WC257" s="275">
        <f t="shared" ref="WC257:XD257" si="370">WC273*12*0.95</f>
        <v>205.2</v>
      </c>
      <c r="WD257" s="275">
        <f t="shared" si="370"/>
        <v>205.2</v>
      </c>
      <c r="WE257" s="275">
        <f t="shared" si="370"/>
        <v>205.2</v>
      </c>
      <c r="WF257" s="275">
        <f t="shared" si="370"/>
        <v>205.2</v>
      </c>
      <c r="WG257" s="275">
        <f t="shared" si="370"/>
        <v>205.2</v>
      </c>
      <c r="WH257" s="275">
        <f t="shared" si="370"/>
        <v>205.2</v>
      </c>
      <c r="WI257" s="275">
        <f t="shared" si="370"/>
        <v>205.2</v>
      </c>
      <c r="WJ257" s="275">
        <f t="shared" si="370"/>
        <v>205.2</v>
      </c>
      <c r="WK257" s="275">
        <f t="shared" si="370"/>
        <v>205.2</v>
      </c>
      <c r="WL257" s="275">
        <f t="shared" si="370"/>
        <v>205.2</v>
      </c>
      <c r="WM257" s="275">
        <f t="shared" si="370"/>
        <v>205.2</v>
      </c>
      <c r="WN257" s="275">
        <f t="shared" si="370"/>
        <v>205.2</v>
      </c>
      <c r="WO257" s="275">
        <f t="shared" si="370"/>
        <v>205.2</v>
      </c>
      <c r="WP257" s="275">
        <f t="shared" si="370"/>
        <v>205.2</v>
      </c>
      <c r="WQ257" s="275">
        <f t="shared" si="370"/>
        <v>205.2</v>
      </c>
      <c r="WR257" s="275">
        <f t="shared" si="370"/>
        <v>205.2</v>
      </c>
      <c r="WS257" s="275">
        <f t="shared" si="370"/>
        <v>205.2</v>
      </c>
      <c r="WT257" s="275">
        <f t="shared" si="370"/>
        <v>193.79999999999998</v>
      </c>
      <c r="WU257" s="275">
        <f t="shared" si="370"/>
        <v>193.79999999999998</v>
      </c>
      <c r="WV257" s="275">
        <f t="shared" si="370"/>
        <v>193.79999999999998</v>
      </c>
      <c r="WW257" s="275">
        <f t="shared" si="370"/>
        <v>193.79999999999998</v>
      </c>
      <c r="WX257" s="275">
        <f t="shared" si="370"/>
        <v>193.79999999999998</v>
      </c>
      <c r="WY257" s="275">
        <f t="shared" si="370"/>
        <v>193.79999999999998</v>
      </c>
      <c r="WZ257" s="275">
        <f t="shared" si="370"/>
        <v>193.79999999999998</v>
      </c>
      <c r="XA257" s="275">
        <f t="shared" si="370"/>
        <v>193.79999999999998</v>
      </c>
      <c r="XB257" s="275">
        <f t="shared" si="370"/>
        <v>193.79999999999998</v>
      </c>
      <c r="XC257" s="275">
        <f t="shared" si="370"/>
        <v>193.79999999999998</v>
      </c>
      <c r="XD257" s="275">
        <f t="shared" si="370"/>
        <v>193.79999999999998</v>
      </c>
      <c r="XE257" s="275">
        <f t="shared" ref="XE257:ZP257" si="371">XE273*12*0.95</f>
        <v>193.79999999999998</v>
      </c>
      <c r="XF257" s="275">
        <f t="shared" si="371"/>
        <v>193.79999999999998</v>
      </c>
      <c r="XG257" s="275">
        <f t="shared" si="371"/>
        <v>193.79999999999998</v>
      </c>
      <c r="XH257" s="275">
        <f t="shared" si="371"/>
        <v>193.79999999999998</v>
      </c>
      <c r="XI257" s="275">
        <f t="shared" si="371"/>
        <v>193.79999999999998</v>
      </c>
      <c r="XJ257" s="275">
        <f t="shared" si="371"/>
        <v>193.79999999999998</v>
      </c>
      <c r="XK257" s="275">
        <f t="shared" si="371"/>
        <v>193.79999999999998</v>
      </c>
      <c r="XL257" s="275">
        <f t="shared" si="371"/>
        <v>193.79999999999998</v>
      </c>
      <c r="XM257" s="275">
        <f t="shared" si="371"/>
        <v>193.79999999999998</v>
      </c>
      <c r="XN257" s="275">
        <f t="shared" si="371"/>
        <v>193.79999999999998</v>
      </c>
      <c r="XO257" s="275">
        <f t="shared" si="371"/>
        <v>193.79999999999998</v>
      </c>
      <c r="XP257" s="275">
        <f t="shared" si="371"/>
        <v>193.79999999999998</v>
      </c>
      <c r="XQ257" s="275">
        <f t="shared" si="371"/>
        <v>193.79999999999998</v>
      </c>
      <c r="XR257" s="275">
        <f t="shared" si="371"/>
        <v>193.79999999999998</v>
      </c>
      <c r="XS257" s="275">
        <f t="shared" si="371"/>
        <v>193.79999999999998</v>
      </c>
      <c r="XT257" s="275">
        <f t="shared" si="371"/>
        <v>193.79999999999998</v>
      </c>
      <c r="XU257" s="275">
        <f t="shared" si="371"/>
        <v>193.79999999999998</v>
      </c>
      <c r="XV257" s="275">
        <f t="shared" si="371"/>
        <v>193.79999999999998</v>
      </c>
      <c r="XW257" s="275">
        <f t="shared" si="371"/>
        <v>193.79999999999998</v>
      </c>
      <c r="XX257" s="275">
        <f t="shared" si="371"/>
        <v>193.79999999999998</v>
      </c>
      <c r="XY257" s="275">
        <f t="shared" si="371"/>
        <v>193.79999999999998</v>
      </c>
      <c r="XZ257" s="275">
        <f t="shared" si="371"/>
        <v>193.79999999999998</v>
      </c>
      <c r="YA257" s="275">
        <f t="shared" si="371"/>
        <v>193.79999999999998</v>
      </c>
      <c r="YB257" s="275">
        <f t="shared" si="371"/>
        <v>193.79999999999998</v>
      </c>
      <c r="YC257" s="275">
        <f t="shared" si="371"/>
        <v>193.79999999999998</v>
      </c>
      <c r="YD257" s="275">
        <f t="shared" si="371"/>
        <v>193.79999999999998</v>
      </c>
      <c r="YE257" s="275">
        <f t="shared" si="371"/>
        <v>193.79999999999998</v>
      </c>
      <c r="YF257" s="275">
        <f t="shared" si="371"/>
        <v>193.79999999999998</v>
      </c>
      <c r="YG257" s="275">
        <f t="shared" si="371"/>
        <v>193.79999999999998</v>
      </c>
      <c r="YH257" s="275">
        <f t="shared" si="371"/>
        <v>193.79999999999998</v>
      </c>
      <c r="YI257" s="275">
        <f t="shared" si="371"/>
        <v>193.79999999999998</v>
      </c>
      <c r="YJ257" s="275">
        <f t="shared" si="371"/>
        <v>193.79999999999998</v>
      </c>
      <c r="YK257" s="275">
        <f t="shared" si="371"/>
        <v>193.79999999999998</v>
      </c>
      <c r="YL257" s="275">
        <f t="shared" si="371"/>
        <v>193.79999999999998</v>
      </c>
      <c r="YM257" s="275">
        <f t="shared" si="371"/>
        <v>193.79999999999998</v>
      </c>
      <c r="YN257" s="275">
        <f t="shared" si="371"/>
        <v>193.79999999999998</v>
      </c>
      <c r="YO257" s="275">
        <f t="shared" si="371"/>
        <v>193.79999999999998</v>
      </c>
      <c r="YP257" s="275">
        <f t="shared" si="371"/>
        <v>193.79999999999998</v>
      </c>
      <c r="YQ257" s="275">
        <f t="shared" si="371"/>
        <v>193.79999999999998</v>
      </c>
      <c r="YR257" s="275">
        <f t="shared" si="371"/>
        <v>193.79999999999998</v>
      </c>
      <c r="YS257" s="275">
        <f t="shared" si="371"/>
        <v>193.79999999999998</v>
      </c>
      <c r="YT257" s="275">
        <f t="shared" si="371"/>
        <v>193.79999999999998</v>
      </c>
      <c r="YU257" s="275">
        <f t="shared" si="371"/>
        <v>193.79999999999998</v>
      </c>
      <c r="YV257" s="275">
        <f t="shared" si="371"/>
        <v>193.79999999999998</v>
      </c>
      <c r="YW257" s="275">
        <f t="shared" si="371"/>
        <v>193.79999999999998</v>
      </c>
      <c r="YX257" s="275">
        <f t="shared" si="371"/>
        <v>193.79999999999998</v>
      </c>
      <c r="YY257" s="275">
        <f t="shared" si="371"/>
        <v>193.79999999999998</v>
      </c>
      <c r="YZ257" s="275">
        <f t="shared" si="371"/>
        <v>193.79999999999998</v>
      </c>
      <c r="ZA257" s="275">
        <f t="shared" si="371"/>
        <v>193.79999999999998</v>
      </c>
      <c r="ZB257" s="275">
        <f t="shared" si="371"/>
        <v>193.79999999999998</v>
      </c>
      <c r="ZC257" s="275">
        <f t="shared" si="371"/>
        <v>193.79999999999998</v>
      </c>
      <c r="ZD257" s="275">
        <f t="shared" si="371"/>
        <v>193.79999999999998</v>
      </c>
      <c r="ZE257" s="275">
        <f t="shared" si="371"/>
        <v>193.79999999999998</v>
      </c>
      <c r="ZF257" s="275">
        <f t="shared" si="371"/>
        <v>193.79999999999998</v>
      </c>
      <c r="ZG257" s="275">
        <f t="shared" si="371"/>
        <v>193.79999999999998</v>
      </c>
      <c r="ZH257" s="275">
        <f t="shared" si="371"/>
        <v>193.79999999999998</v>
      </c>
      <c r="ZI257" s="275">
        <f t="shared" si="371"/>
        <v>193.79999999999998</v>
      </c>
      <c r="ZJ257" s="275">
        <f t="shared" si="371"/>
        <v>193.79999999999998</v>
      </c>
      <c r="ZK257" s="275">
        <f t="shared" si="371"/>
        <v>193.79999999999998</v>
      </c>
      <c r="ZL257" s="275">
        <f t="shared" si="371"/>
        <v>193.79999999999998</v>
      </c>
      <c r="ZM257" s="275">
        <f t="shared" si="371"/>
        <v>193.79999999999998</v>
      </c>
      <c r="ZN257" s="275">
        <f t="shared" si="371"/>
        <v>193.79999999999998</v>
      </c>
      <c r="ZO257" s="275">
        <f t="shared" si="371"/>
        <v>193.79999999999998</v>
      </c>
      <c r="ZP257" s="275">
        <f t="shared" si="371"/>
        <v>193.79999999999998</v>
      </c>
      <c r="ZQ257" s="275">
        <f t="shared" ref="ZQ257:ABV257" si="372">ZQ273*12*0.95</f>
        <v>171</v>
      </c>
      <c r="ZR257" s="275">
        <f t="shared" si="372"/>
        <v>171</v>
      </c>
      <c r="ZS257" s="275">
        <f t="shared" si="372"/>
        <v>159.6</v>
      </c>
      <c r="ZT257" s="275">
        <f t="shared" si="372"/>
        <v>159.6</v>
      </c>
      <c r="ZU257" s="275">
        <f t="shared" si="372"/>
        <v>159.6</v>
      </c>
      <c r="ZV257" s="275">
        <f t="shared" si="372"/>
        <v>159.6</v>
      </c>
      <c r="ZW257" s="275">
        <f t="shared" si="372"/>
        <v>171</v>
      </c>
      <c r="ZX257" s="275">
        <f t="shared" si="372"/>
        <v>171</v>
      </c>
      <c r="ZY257" s="275">
        <f t="shared" si="372"/>
        <v>171</v>
      </c>
      <c r="ZZ257" s="275">
        <f t="shared" si="372"/>
        <v>171</v>
      </c>
      <c r="AAA257" s="275">
        <f t="shared" si="372"/>
        <v>171</v>
      </c>
      <c r="AAB257" s="275">
        <f t="shared" si="372"/>
        <v>171</v>
      </c>
      <c r="AAC257" s="275">
        <f t="shared" si="372"/>
        <v>171</v>
      </c>
      <c r="AAD257" s="275">
        <f t="shared" si="372"/>
        <v>171</v>
      </c>
      <c r="AAE257" s="275">
        <f t="shared" si="372"/>
        <v>171</v>
      </c>
      <c r="AAF257" s="275">
        <f t="shared" si="372"/>
        <v>171</v>
      </c>
      <c r="AAG257" s="275">
        <f t="shared" si="372"/>
        <v>171</v>
      </c>
      <c r="AAH257" s="275">
        <f t="shared" si="372"/>
        <v>171</v>
      </c>
      <c r="AAI257" s="275">
        <f t="shared" si="372"/>
        <v>171</v>
      </c>
      <c r="AAJ257" s="275">
        <f t="shared" si="372"/>
        <v>171</v>
      </c>
      <c r="AAK257" s="275">
        <f t="shared" si="372"/>
        <v>171</v>
      </c>
      <c r="AAL257" s="275">
        <f t="shared" si="372"/>
        <v>182.39999999999998</v>
      </c>
      <c r="AAM257" s="275">
        <f t="shared" si="372"/>
        <v>182.39999999999998</v>
      </c>
      <c r="AAN257" s="275">
        <f t="shared" si="372"/>
        <v>182.39999999999998</v>
      </c>
      <c r="AAO257" s="275">
        <f t="shared" si="372"/>
        <v>182.39999999999998</v>
      </c>
      <c r="AAP257" s="275">
        <f t="shared" si="372"/>
        <v>182.39999999999998</v>
      </c>
      <c r="AAQ257" s="275">
        <f t="shared" si="372"/>
        <v>182.39999999999998</v>
      </c>
      <c r="AAR257" s="275">
        <f t="shared" si="372"/>
        <v>182.39999999999998</v>
      </c>
      <c r="AAS257" s="275">
        <f t="shared" si="372"/>
        <v>182.39999999999998</v>
      </c>
      <c r="AAT257" s="275">
        <f t="shared" si="372"/>
        <v>193.79999999999998</v>
      </c>
      <c r="AAU257" s="275">
        <f t="shared" si="372"/>
        <v>193.79999999999998</v>
      </c>
      <c r="AAV257" s="275">
        <f t="shared" si="372"/>
        <v>193.79999999999998</v>
      </c>
      <c r="AAW257" s="275">
        <f t="shared" si="372"/>
        <v>193.79999999999998</v>
      </c>
      <c r="AAX257" s="275">
        <f t="shared" si="372"/>
        <v>193.79999999999998</v>
      </c>
      <c r="AAY257" s="275">
        <f t="shared" si="372"/>
        <v>171</v>
      </c>
      <c r="AAZ257" s="275">
        <f t="shared" si="372"/>
        <v>171</v>
      </c>
      <c r="ABA257" s="275">
        <f t="shared" si="372"/>
        <v>171</v>
      </c>
      <c r="ABB257" s="275">
        <f t="shared" si="372"/>
        <v>171</v>
      </c>
      <c r="ABC257" s="275">
        <f t="shared" si="372"/>
        <v>171</v>
      </c>
      <c r="ABD257" s="275">
        <f t="shared" si="372"/>
        <v>171</v>
      </c>
      <c r="ABE257" s="275">
        <f t="shared" si="372"/>
        <v>171</v>
      </c>
      <c r="ABF257" s="275">
        <f t="shared" si="372"/>
        <v>171</v>
      </c>
      <c r="ABG257" s="275">
        <f t="shared" si="372"/>
        <v>171</v>
      </c>
      <c r="ABH257" s="275">
        <f t="shared" si="372"/>
        <v>171</v>
      </c>
      <c r="ABI257" s="275">
        <f t="shared" si="372"/>
        <v>171</v>
      </c>
      <c r="ABJ257" s="275">
        <f t="shared" si="372"/>
        <v>193.79999999999998</v>
      </c>
      <c r="ABK257" s="275">
        <f t="shared" si="372"/>
        <v>193.79999999999998</v>
      </c>
      <c r="ABL257" s="275">
        <f t="shared" si="372"/>
        <v>216.6</v>
      </c>
      <c r="ABM257" s="275">
        <f t="shared" si="372"/>
        <v>216.6</v>
      </c>
      <c r="ABN257" s="275">
        <f t="shared" si="372"/>
        <v>216.6</v>
      </c>
      <c r="ABO257" s="275">
        <f t="shared" si="372"/>
        <v>216.6</v>
      </c>
      <c r="ABP257" s="275">
        <f t="shared" si="372"/>
        <v>216.6</v>
      </c>
      <c r="ABQ257" s="275">
        <f t="shared" si="372"/>
        <v>216.6</v>
      </c>
      <c r="ABR257" s="275">
        <f t="shared" si="372"/>
        <v>216.6</v>
      </c>
      <c r="ABS257" s="275">
        <f t="shared" si="372"/>
        <v>216.6</v>
      </c>
      <c r="ABT257" s="275">
        <f t="shared" si="372"/>
        <v>216.6</v>
      </c>
      <c r="ABU257" s="275">
        <f t="shared" si="372"/>
        <v>216.6</v>
      </c>
      <c r="ABV257" s="275">
        <f t="shared" si="372"/>
        <v>216.6</v>
      </c>
      <c r="ABW257" s="275">
        <f t="shared" ref="ABW257:AEH257" si="373">ABW273*12*0.95</f>
        <v>216.6</v>
      </c>
      <c r="ABX257" s="275">
        <f t="shared" si="373"/>
        <v>216.6</v>
      </c>
      <c r="ABY257" s="275">
        <f t="shared" si="373"/>
        <v>216.6</v>
      </c>
      <c r="ABZ257" s="275">
        <f t="shared" si="373"/>
        <v>216.6</v>
      </c>
      <c r="ACA257" s="275">
        <f t="shared" si="373"/>
        <v>216.6</v>
      </c>
      <c r="ACB257" s="275">
        <f t="shared" si="373"/>
        <v>216.6</v>
      </c>
      <c r="ACC257" s="275">
        <f t="shared" si="373"/>
        <v>216.6</v>
      </c>
      <c r="ACD257" s="275">
        <f t="shared" si="373"/>
        <v>216.6</v>
      </c>
      <c r="ACE257" s="275">
        <f t="shared" si="373"/>
        <v>216.6</v>
      </c>
      <c r="ACF257" s="275">
        <f t="shared" si="373"/>
        <v>216.6</v>
      </c>
      <c r="ACG257" s="275">
        <f t="shared" si="373"/>
        <v>216.6</v>
      </c>
      <c r="ACH257" s="275">
        <f t="shared" si="373"/>
        <v>216.6</v>
      </c>
      <c r="ACI257" s="275">
        <f t="shared" si="373"/>
        <v>216.6</v>
      </c>
      <c r="ACJ257" s="275">
        <f t="shared" si="373"/>
        <v>216.6</v>
      </c>
      <c r="ACK257" s="275">
        <f t="shared" si="373"/>
        <v>216.6</v>
      </c>
      <c r="ACL257" s="275">
        <f t="shared" si="373"/>
        <v>216.6</v>
      </c>
      <c r="ACM257" s="275">
        <f t="shared" si="373"/>
        <v>216.6</v>
      </c>
      <c r="ACN257" s="275">
        <f t="shared" si="373"/>
        <v>216.6</v>
      </c>
      <c r="ACO257" s="275">
        <f t="shared" si="373"/>
        <v>216.6</v>
      </c>
      <c r="ACP257" s="275">
        <f t="shared" si="373"/>
        <v>216.6</v>
      </c>
      <c r="ACQ257" s="275">
        <f t="shared" si="373"/>
        <v>216.6</v>
      </c>
      <c r="ACR257" s="275">
        <f t="shared" si="373"/>
        <v>216.6</v>
      </c>
      <c r="ACS257" s="275">
        <f t="shared" si="373"/>
        <v>216.6</v>
      </c>
      <c r="ACT257" s="275">
        <f t="shared" si="373"/>
        <v>216.6</v>
      </c>
      <c r="ACU257" s="275">
        <f t="shared" si="373"/>
        <v>216.6</v>
      </c>
      <c r="ACV257" s="275">
        <f t="shared" si="373"/>
        <v>216.6</v>
      </c>
      <c r="ACW257" s="275">
        <f t="shared" si="373"/>
        <v>216.6</v>
      </c>
      <c r="ACX257" s="275">
        <f t="shared" si="373"/>
        <v>216.6</v>
      </c>
      <c r="ACY257" s="275">
        <f t="shared" si="373"/>
        <v>216.6</v>
      </c>
      <c r="ACZ257" s="275">
        <f t="shared" si="373"/>
        <v>216.6</v>
      </c>
      <c r="ADA257" s="275">
        <f t="shared" si="373"/>
        <v>216.6</v>
      </c>
      <c r="ADB257" s="275">
        <f t="shared" si="373"/>
        <v>216.6</v>
      </c>
      <c r="ADC257" s="275">
        <f t="shared" si="373"/>
        <v>216.6</v>
      </c>
      <c r="ADD257" s="275">
        <f t="shared" si="373"/>
        <v>216.6</v>
      </c>
      <c r="ADE257" s="275">
        <f t="shared" si="373"/>
        <v>216.6</v>
      </c>
      <c r="ADF257" s="275">
        <f t="shared" si="373"/>
        <v>216.6</v>
      </c>
      <c r="ADG257" s="275">
        <f t="shared" si="373"/>
        <v>216.6</v>
      </c>
      <c r="ADH257" s="275">
        <f t="shared" si="373"/>
        <v>216.6</v>
      </c>
      <c r="ADI257" s="275">
        <f t="shared" si="373"/>
        <v>216.6</v>
      </c>
      <c r="ADJ257" s="275">
        <f t="shared" si="373"/>
        <v>216.6</v>
      </c>
      <c r="ADK257" s="275">
        <f t="shared" si="373"/>
        <v>216.6</v>
      </c>
      <c r="ADL257" s="275">
        <f t="shared" si="373"/>
        <v>216.6</v>
      </c>
      <c r="ADM257" s="275">
        <f t="shared" si="373"/>
        <v>216.6</v>
      </c>
      <c r="ADN257" s="275">
        <f t="shared" si="373"/>
        <v>216.6</v>
      </c>
      <c r="ADO257" s="275">
        <f t="shared" si="373"/>
        <v>216.6</v>
      </c>
      <c r="ADP257" s="275">
        <f t="shared" si="373"/>
        <v>216.6</v>
      </c>
      <c r="ADQ257" s="275">
        <f t="shared" si="373"/>
        <v>216.6</v>
      </c>
      <c r="ADR257" s="275">
        <f t="shared" si="373"/>
        <v>216.6</v>
      </c>
      <c r="ADS257" s="275">
        <f t="shared" si="373"/>
        <v>216.6</v>
      </c>
      <c r="ADT257" s="275">
        <f t="shared" si="373"/>
        <v>216.6</v>
      </c>
      <c r="ADU257" s="275">
        <f t="shared" si="373"/>
        <v>216.6</v>
      </c>
      <c r="ADV257" s="275">
        <f t="shared" si="373"/>
        <v>216.6</v>
      </c>
      <c r="ADW257" s="275">
        <f t="shared" si="373"/>
        <v>216.6</v>
      </c>
      <c r="ADX257" s="275">
        <f t="shared" si="373"/>
        <v>216.6</v>
      </c>
      <c r="ADY257" s="275">
        <f t="shared" si="373"/>
        <v>216.6</v>
      </c>
      <c r="ADZ257" s="275">
        <f t="shared" si="373"/>
        <v>216.6</v>
      </c>
      <c r="AEA257" s="275">
        <f t="shared" si="373"/>
        <v>216.6</v>
      </c>
      <c r="AEB257" s="275">
        <f t="shared" si="373"/>
        <v>216.6</v>
      </c>
      <c r="AEC257" s="275">
        <f t="shared" si="373"/>
        <v>216.6</v>
      </c>
      <c r="AED257" s="275">
        <f t="shared" si="373"/>
        <v>216.6</v>
      </c>
      <c r="AEE257" s="275">
        <f t="shared" si="373"/>
        <v>216.6</v>
      </c>
      <c r="AEF257" s="275">
        <f t="shared" si="373"/>
        <v>216.6</v>
      </c>
      <c r="AEG257" s="275">
        <f t="shared" si="373"/>
        <v>216.6</v>
      </c>
      <c r="AEH257" s="275">
        <f t="shared" si="373"/>
        <v>216.6</v>
      </c>
      <c r="AEI257" s="275">
        <f t="shared" ref="AEI257:AFH257" si="374">AEI273*12*0.95</f>
        <v>216.6</v>
      </c>
      <c r="AEJ257" s="275">
        <f t="shared" si="374"/>
        <v>216.6</v>
      </c>
      <c r="AEK257" s="275">
        <f t="shared" si="374"/>
        <v>216.6</v>
      </c>
      <c r="AEL257" s="275">
        <f t="shared" si="374"/>
        <v>216.6</v>
      </c>
      <c r="AEM257" s="275">
        <f t="shared" si="374"/>
        <v>216.6</v>
      </c>
      <c r="AEN257" s="275">
        <f t="shared" si="374"/>
        <v>216.6</v>
      </c>
      <c r="AEO257" s="275">
        <f t="shared" si="374"/>
        <v>216.6</v>
      </c>
      <c r="AEP257" s="275">
        <f t="shared" si="374"/>
        <v>216.6</v>
      </c>
      <c r="AEQ257" s="275">
        <f t="shared" si="374"/>
        <v>216.6</v>
      </c>
      <c r="AER257" s="275">
        <f t="shared" si="374"/>
        <v>216.6</v>
      </c>
      <c r="AES257" s="275">
        <f t="shared" si="374"/>
        <v>216.6</v>
      </c>
      <c r="AET257" s="275">
        <f t="shared" si="374"/>
        <v>216.6</v>
      </c>
      <c r="AEU257" s="275">
        <f t="shared" si="374"/>
        <v>216.6</v>
      </c>
      <c r="AEV257" s="275">
        <f t="shared" si="374"/>
        <v>216.6</v>
      </c>
      <c r="AEW257" s="275">
        <f t="shared" si="374"/>
        <v>216.6</v>
      </c>
      <c r="AEX257" s="275">
        <f t="shared" si="374"/>
        <v>216.6</v>
      </c>
      <c r="AEY257" s="275">
        <f t="shared" si="374"/>
        <v>216.6</v>
      </c>
      <c r="AEZ257" s="275">
        <f t="shared" si="374"/>
        <v>216.6</v>
      </c>
      <c r="AFA257" s="275">
        <f t="shared" si="374"/>
        <v>216.6</v>
      </c>
      <c r="AFB257" s="275">
        <f t="shared" si="374"/>
        <v>216.6</v>
      </c>
      <c r="AFC257" s="275">
        <f t="shared" si="374"/>
        <v>216.6</v>
      </c>
      <c r="AFD257" s="275">
        <f t="shared" si="374"/>
        <v>216.6</v>
      </c>
      <c r="AFE257" s="275">
        <f t="shared" si="374"/>
        <v>216.6</v>
      </c>
      <c r="AFF257" s="275">
        <f t="shared" si="374"/>
        <v>216.6</v>
      </c>
      <c r="AFG257" s="275">
        <f t="shared" si="374"/>
        <v>216.6</v>
      </c>
      <c r="AFH257" s="275">
        <f t="shared" si="374"/>
        <v>216.6</v>
      </c>
      <c r="AFI257" s="275">
        <f t="shared" ref="AFI257:AHT257" si="375">AFI273*12*0.95</f>
        <v>216.6</v>
      </c>
      <c r="AFJ257" s="275">
        <f t="shared" si="375"/>
        <v>216.6</v>
      </c>
      <c r="AFK257" s="275">
        <f t="shared" si="375"/>
        <v>216.6</v>
      </c>
      <c r="AFL257" s="275">
        <f t="shared" si="375"/>
        <v>216.6</v>
      </c>
      <c r="AFM257" s="275">
        <f t="shared" si="375"/>
        <v>216.6</v>
      </c>
      <c r="AFN257" s="275">
        <f t="shared" si="375"/>
        <v>216.6</v>
      </c>
      <c r="AFO257" s="275">
        <f t="shared" si="375"/>
        <v>216.6</v>
      </c>
      <c r="AFP257" s="275">
        <f t="shared" si="375"/>
        <v>216.6</v>
      </c>
      <c r="AFQ257" s="275">
        <f t="shared" si="375"/>
        <v>216.6</v>
      </c>
      <c r="AFR257" s="275">
        <f t="shared" si="375"/>
        <v>216.6</v>
      </c>
      <c r="AFS257" s="275">
        <f t="shared" si="375"/>
        <v>216.6</v>
      </c>
      <c r="AFT257" s="275">
        <f t="shared" si="375"/>
        <v>216.6</v>
      </c>
      <c r="AFU257" s="275">
        <f t="shared" si="375"/>
        <v>216.6</v>
      </c>
      <c r="AFV257" s="275">
        <f t="shared" si="375"/>
        <v>216.6</v>
      </c>
      <c r="AFW257" s="275">
        <f t="shared" si="375"/>
        <v>216.6</v>
      </c>
      <c r="AFX257" s="275">
        <f t="shared" si="375"/>
        <v>216.6</v>
      </c>
      <c r="AFY257" s="275">
        <f t="shared" si="375"/>
        <v>216.6</v>
      </c>
      <c r="AFZ257" s="275">
        <f t="shared" si="375"/>
        <v>216.6</v>
      </c>
      <c r="AGA257" s="275">
        <f t="shared" si="375"/>
        <v>216.6</v>
      </c>
      <c r="AGB257" s="275">
        <f t="shared" si="375"/>
        <v>216.6</v>
      </c>
      <c r="AGC257" s="275">
        <f t="shared" si="375"/>
        <v>216.6</v>
      </c>
      <c r="AGD257" s="275">
        <f t="shared" si="375"/>
        <v>216.6</v>
      </c>
      <c r="AGE257" s="275">
        <f t="shared" si="375"/>
        <v>216.6</v>
      </c>
      <c r="AGF257" s="275">
        <f t="shared" si="375"/>
        <v>216.6</v>
      </c>
      <c r="AGG257" s="275">
        <f t="shared" si="375"/>
        <v>216.6</v>
      </c>
      <c r="AGH257" s="275">
        <f t="shared" si="375"/>
        <v>216.6</v>
      </c>
      <c r="AGI257" s="275">
        <f t="shared" si="375"/>
        <v>216.6</v>
      </c>
      <c r="AGJ257" s="275">
        <f t="shared" si="375"/>
        <v>216.6</v>
      </c>
      <c r="AGK257" s="275">
        <f t="shared" si="375"/>
        <v>216.6</v>
      </c>
      <c r="AGL257" s="275">
        <f t="shared" si="375"/>
        <v>216.6</v>
      </c>
      <c r="AGM257" s="275">
        <f t="shared" si="375"/>
        <v>216.6</v>
      </c>
      <c r="AGN257" s="275">
        <f t="shared" si="375"/>
        <v>216.6</v>
      </c>
      <c r="AGO257" s="275">
        <f t="shared" si="375"/>
        <v>216.6</v>
      </c>
      <c r="AGP257" s="275">
        <f t="shared" si="375"/>
        <v>216.6</v>
      </c>
      <c r="AGQ257" s="275">
        <f t="shared" si="375"/>
        <v>216.6</v>
      </c>
      <c r="AGR257" s="275">
        <f t="shared" si="375"/>
        <v>216.6</v>
      </c>
      <c r="AGS257" s="275">
        <f t="shared" si="375"/>
        <v>193.79999999999998</v>
      </c>
      <c r="AGT257" s="275">
        <f t="shared" si="375"/>
        <v>193.79999999999998</v>
      </c>
      <c r="AGU257" s="275">
        <f t="shared" si="375"/>
        <v>193.79999999999998</v>
      </c>
      <c r="AGV257" s="275">
        <f t="shared" si="375"/>
        <v>193.79999999999998</v>
      </c>
      <c r="AGW257" s="275">
        <f t="shared" si="375"/>
        <v>193.79999999999998</v>
      </c>
      <c r="AGX257" s="275">
        <f t="shared" si="375"/>
        <v>193.79999999999998</v>
      </c>
      <c r="AGY257" s="275">
        <f t="shared" si="375"/>
        <v>193.79999999999998</v>
      </c>
      <c r="AGZ257" s="275">
        <f t="shared" si="375"/>
        <v>193.79999999999998</v>
      </c>
      <c r="AHA257" s="275">
        <f t="shared" si="375"/>
        <v>193.79999999999998</v>
      </c>
      <c r="AHB257" s="275">
        <f t="shared" si="375"/>
        <v>193.79999999999998</v>
      </c>
      <c r="AHC257" s="275">
        <f t="shared" si="375"/>
        <v>193.79999999999998</v>
      </c>
      <c r="AHD257" s="275">
        <f t="shared" si="375"/>
        <v>193.79999999999998</v>
      </c>
      <c r="AHE257" s="275">
        <f t="shared" si="375"/>
        <v>193.79999999999998</v>
      </c>
      <c r="AHF257" s="275">
        <f t="shared" si="375"/>
        <v>193.79999999999998</v>
      </c>
      <c r="AHG257" s="275">
        <f t="shared" si="375"/>
        <v>193.79999999999998</v>
      </c>
      <c r="AHH257" s="275">
        <f t="shared" si="375"/>
        <v>193.79999999999998</v>
      </c>
      <c r="AHI257" s="275">
        <f t="shared" si="375"/>
        <v>193.79999999999998</v>
      </c>
      <c r="AHJ257" s="275">
        <f t="shared" si="375"/>
        <v>193.79999999999998</v>
      </c>
      <c r="AHK257" s="275">
        <f t="shared" si="375"/>
        <v>193.79999999999998</v>
      </c>
      <c r="AHL257" s="275">
        <f t="shared" si="375"/>
        <v>193.79999999999998</v>
      </c>
      <c r="AHM257" s="275">
        <f t="shared" si="375"/>
        <v>193.79999999999998</v>
      </c>
      <c r="AHN257" s="275">
        <f t="shared" si="375"/>
        <v>193.79999999999998</v>
      </c>
      <c r="AHO257" s="275">
        <f t="shared" si="375"/>
        <v>193.79999999999998</v>
      </c>
      <c r="AHP257" s="275">
        <f t="shared" si="375"/>
        <v>193.79999999999998</v>
      </c>
      <c r="AHQ257" s="275">
        <f t="shared" si="375"/>
        <v>193.79999999999998</v>
      </c>
      <c r="AHR257" s="275">
        <f t="shared" si="375"/>
        <v>193.79999999999998</v>
      </c>
      <c r="AHS257" s="275">
        <f t="shared" si="375"/>
        <v>193.79999999999998</v>
      </c>
      <c r="AHT257" s="275">
        <f t="shared" si="375"/>
        <v>193.79999999999998</v>
      </c>
      <c r="AHU257" s="275">
        <f t="shared" ref="AHU257:AIU257" si="376">AHU273*12*0.95</f>
        <v>193.79999999999998</v>
      </c>
      <c r="AHV257" s="275">
        <f t="shared" si="376"/>
        <v>193.79999999999998</v>
      </c>
      <c r="AHW257" s="275">
        <f t="shared" si="376"/>
        <v>193.79999999999998</v>
      </c>
      <c r="AHX257" s="275">
        <f t="shared" si="376"/>
        <v>193.79999999999998</v>
      </c>
      <c r="AHY257" s="275">
        <f t="shared" si="376"/>
        <v>193.79999999999998</v>
      </c>
      <c r="AHZ257" s="275">
        <f t="shared" si="376"/>
        <v>193.79999999999998</v>
      </c>
      <c r="AIA257" s="275">
        <f t="shared" si="376"/>
        <v>193.79999999999998</v>
      </c>
      <c r="AIB257" s="275">
        <f t="shared" si="376"/>
        <v>193.79999999999998</v>
      </c>
      <c r="AIC257" s="275">
        <f t="shared" si="376"/>
        <v>193.79999999999998</v>
      </c>
      <c r="AID257" s="275">
        <f t="shared" si="376"/>
        <v>193.79999999999998</v>
      </c>
      <c r="AIE257" s="275">
        <f t="shared" si="376"/>
        <v>193.79999999999998</v>
      </c>
      <c r="AIF257" s="275">
        <f t="shared" si="376"/>
        <v>193.79999999999998</v>
      </c>
      <c r="AIG257" s="275">
        <f t="shared" si="376"/>
        <v>193.79999999999998</v>
      </c>
      <c r="AIH257" s="275">
        <f t="shared" si="376"/>
        <v>193.79999999999998</v>
      </c>
      <c r="AII257" s="275">
        <f t="shared" si="376"/>
        <v>193.79999999999998</v>
      </c>
      <c r="AIJ257" s="275">
        <f t="shared" si="376"/>
        <v>193.79999999999998</v>
      </c>
      <c r="AIK257" s="275">
        <f t="shared" si="376"/>
        <v>193.79999999999998</v>
      </c>
      <c r="AIL257" s="275">
        <f t="shared" si="376"/>
        <v>193.79999999999998</v>
      </c>
      <c r="AIM257" s="275">
        <f t="shared" si="376"/>
        <v>193.79999999999998</v>
      </c>
      <c r="AIN257" s="275">
        <f t="shared" si="376"/>
        <v>193.79999999999998</v>
      </c>
      <c r="AIO257" s="275">
        <f t="shared" si="376"/>
        <v>193.79999999999998</v>
      </c>
      <c r="AIP257" s="275">
        <f t="shared" si="376"/>
        <v>193.79999999999998</v>
      </c>
      <c r="AIQ257" s="275">
        <f t="shared" si="376"/>
        <v>193.79999999999998</v>
      </c>
      <c r="AIR257" s="275">
        <f t="shared" si="376"/>
        <v>193.79999999999998</v>
      </c>
      <c r="AIS257" s="275">
        <f t="shared" si="376"/>
        <v>193.79999999999998</v>
      </c>
      <c r="AIT257" s="275">
        <f t="shared" si="376"/>
        <v>193.79999999999998</v>
      </c>
      <c r="AIU257" s="275">
        <f t="shared" si="376"/>
        <v>193.79999999999998</v>
      </c>
      <c r="AIV257" s="275">
        <f t="shared" ref="AIV257:AKA257" si="377">AIV273*12*0.95</f>
        <v>193.79999999999998</v>
      </c>
      <c r="AIW257" s="524">
        <f t="shared" si="377"/>
        <v>193.79999999999998</v>
      </c>
      <c r="AIX257" s="275">
        <f t="shared" si="377"/>
        <v>193.79999999999998</v>
      </c>
      <c r="AIY257" s="275">
        <f t="shared" si="377"/>
        <v>193.79999999999998</v>
      </c>
      <c r="AIZ257" s="275">
        <f t="shared" si="377"/>
        <v>193.79999999999998</v>
      </c>
      <c r="AJA257" s="275">
        <f t="shared" si="377"/>
        <v>182.39999999999998</v>
      </c>
      <c r="AJB257" s="275">
        <f t="shared" si="377"/>
        <v>182.39999999999998</v>
      </c>
      <c r="AJC257" s="275">
        <f t="shared" si="377"/>
        <v>182.39999999999998</v>
      </c>
      <c r="AJD257" s="275">
        <f t="shared" si="377"/>
        <v>182.39999999999998</v>
      </c>
      <c r="AJE257" s="275">
        <f t="shared" si="377"/>
        <v>182.39999999999998</v>
      </c>
      <c r="AJF257" s="275">
        <f t="shared" si="377"/>
        <v>182.39999999999998</v>
      </c>
      <c r="AJG257" s="275">
        <f t="shared" si="377"/>
        <v>182.39999999999998</v>
      </c>
      <c r="AJH257" s="275">
        <f t="shared" si="377"/>
        <v>182.39999999999998</v>
      </c>
      <c r="AJI257" s="275">
        <f t="shared" si="377"/>
        <v>182.39999999999998</v>
      </c>
      <c r="AJJ257" s="275">
        <f t="shared" si="377"/>
        <v>182.39999999999998</v>
      </c>
      <c r="AJK257" s="275">
        <f t="shared" si="377"/>
        <v>182.39999999999998</v>
      </c>
      <c r="AJL257" s="275">
        <f t="shared" si="377"/>
        <v>182.39999999999998</v>
      </c>
      <c r="AJM257" s="275">
        <f t="shared" si="377"/>
        <v>182.39999999999998</v>
      </c>
      <c r="AJN257" s="275">
        <f t="shared" si="377"/>
        <v>182.39999999999998</v>
      </c>
      <c r="AJO257" s="275">
        <f t="shared" si="377"/>
        <v>182.39999999999998</v>
      </c>
      <c r="AJP257" s="275">
        <f t="shared" si="377"/>
        <v>182.39999999999998</v>
      </c>
      <c r="AJQ257" s="275">
        <f t="shared" si="377"/>
        <v>182.39999999999998</v>
      </c>
      <c r="AJR257" s="275">
        <f t="shared" si="377"/>
        <v>182.39999999999998</v>
      </c>
      <c r="AJS257" s="275">
        <f t="shared" si="377"/>
        <v>182.39999999999998</v>
      </c>
      <c r="AJT257" s="275">
        <f t="shared" si="377"/>
        <v>182.39999999999998</v>
      </c>
      <c r="AJU257" s="275">
        <f t="shared" si="377"/>
        <v>182.39999999999998</v>
      </c>
      <c r="AJV257" s="275">
        <f t="shared" si="377"/>
        <v>182.39999999999998</v>
      </c>
      <c r="AJW257" s="275">
        <f t="shared" si="377"/>
        <v>182.39999999999998</v>
      </c>
      <c r="AJX257" s="275">
        <f t="shared" si="377"/>
        <v>182.39999999999998</v>
      </c>
      <c r="AJY257" s="275">
        <f t="shared" si="377"/>
        <v>182.39999999999998</v>
      </c>
      <c r="AJZ257" s="275">
        <f t="shared" si="377"/>
        <v>182.39999999999998</v>
      </c>
      <c r="AKA257" s="275">
        <f t="shared" si="377"/>
        <v>182.39999999999998</v>
      </c>
      <c r="AKB257" s="275">
        <f t="shared" ref="AKB257:ALG257" si="378">AKB273*12*0.95</f>
        <v>182.39999999999998</v>
      </c>
      <c r="AKC257" s="275">
        <f t="shared" si="378"/>
        <v>193.79999999999998</v>
      </c>
      <c r="AKD257" s="275">
        <f t="shared" si="378"/>
        <v>193.79999999999998</v>
      </c>
      <c r="AKE257" s="275">
        <f t="shared" si="378"/>
        <v>193.79999999999998</v>
      </c>
      <c r="AKF257" s="275">
        <f t="shared" si="378"/>
        <v>193.79999999999998</v>
      </c>
      <c r="AKG257" s="275">
        <f t="shared" si="378"/>
        <v>193.79999999999998</v>
      </c>
      <c r="AKH257" s="275">
        <f t="shared" si="378"/>
        <v>193.79999999999998</v>
      </c>
      <c r="AKI257" s="275">
        <f t="shared" si="378"/>
        <v>193.79999999999998</v>
      </c>
      <c r="AKJ257" s="275">
        <f t="shared" si="378"/>
        <v>193.79999999999998</v>
      </c>
      <c r="AKK257" s="275">
        <f t="shared" si="378"/>
        <v>193.79999999999998</v>
      </c>
      <c r="AKL257" s="275">
        <f t="shared" si="378"/>
        <v>193.79999999999998</v>
      </c>
      <c r="AKM257" s="275">
        <f t="shared" si="378"/>
        <v>193.79999999999998</v>
      </c>
      <c r="AKN257" s="275">
        <f t="shared" si="378"/>
        <v>193.79999999999998</v>
      </c>
      <c r="AKO257" s="275">
        <f t="shared" si="378"/>
        <v>193.79999999999998</v>
      </c>
      <c r="AKP257" s="275">
        <f t="shared" si="378"/>
        <v>193.79999999999998</v>
      </c>
      <c r="AKQ257" s="275">
        <f t="shared" si="378"/>
        <v>193.79999999999998</v>
      </c>
      <c r="AKR257" s="275">
        <f t="shared" si="378"/>
        <v>193.79999999999998</v>
      </c>
      <c r="AKS257" s="275">
        <f t="shared" si="378"/>
        <v>193.79999999999998</v>
      </c>
      <c r="AKT257" s="275">
        <f t="shared" si="378"/>
        <v>193.79999999999998</v>
      </c>
      <c r="AKU257" s="275">
        <f t="shared" si="378"/>
        <v>193.79999999999998</v>
      </c>
      <c r="AKV257" s="275">
        <f t="shared" si="378"/>
        <v>193.79999999999998</v>
      </c>
      <c r="AKW257" s="275">
        <f t="shared" si="378"/>
        <v>193.79999999999998</v>
      </c>
      <c r="AKX257" s="275">
        <f t="shared" si="378"/>
        <v>193.79999999999998</v>
      </c>
      <c r="AKY257" s="275">
        <f t="shared" si="378"/>
        <v>193.79999999999998</v>
      </c>
      <c r="AKZ257" s="275">
        <f t="shared" si="378"/>
        <v>193.79999999999998</v>
      </c>
      <c r="ALA257" s="275">
        <f t="shared" si="378"/>
        <v>193.79999999999998</v>
      </c>
      <c r="ALB257" s="275">
        <f t="shared" si="378"/>
        <v>193.79999999999998</v>
      </c>
      <c r="ALC257" s="275">
        <f t="shared" si="378"/>
        <v>193.79999999999998</v>
      </c>
      <c r="ALD257" s="275">
        <f t="shared" si="378"/>
        <v>193.79999999999998</v>
      </c>
      <c r="ALE257" s="275">
        <f t="shared" si="378"/>
        <v>193.79999999999998</v>
      </c>
      <c r="ALF257" s="275">
        <f t="shared" si="378"/>
        <v>193.79999999999998</v>
      </c>
      <c r="ALG257" s="275">
        <f t="shared" si="378"/>
        <v>193.79999999999998</v>
      </c>
      <c r="ALH257" s="275">
        <f t="shared" ref="ALH257:AMI257" si="379">ALH273*12*0.95</f>
        <v>193.79999999999998</v>
      </c>
      <c r="ALI257" s="275">
        <f t="shared" si="379"/>
        <v>193.79999999999998</v>
      </c>
      <c r="ALJ257" s="275">
        <f t="shared" si="379"/>
        <v>193.79999999999998</v>
      </c>
      <c r="ALK257" s="275">
        <f t="shared" si="379"/>
        <v>193.79999999999998</v>
      </c>
      <c r="ALL257" s="275">
        <f t="shared" si="379"/>
        <v>193.79999999999998</v>
      </c>
      <c r="ALM257" s="275">
        <f t="shared" si="379"/>
        <v>193.79999999999998</v>
      </c>
      <c r="ALN257" s="275">
        <f t="shared" si="379"/>
        <v>193.79999999999998</v>
      </c>
      <c r="ALO257" s="275">
        <f t="shared" si="379"/>
        <v>193.79999999999998</v>
      </c>
      <c r="ALP257" s="275">
        <f t="shared" si="379"/>
        <v>193.79999999999998</v>
      </c>
      <c r="ALQ257" s="275">
        <f t="shared" si="379"/>
        <v>193.79999999999998</v>
      </c>
      <c r="ALR257" s="275">
        <f t="shared" si="379"/>
        <v>193.79999999999998</v>
      </c>
      <c r="ALS257" s="275">
        <f t="shared" si="379"/>
        <v>193.79999999999998</v>
      </c>
      <c r="ALT257" s="275">
        <f t="shared" si="379"/>
        <v>193.79999999999998</v>
      </c>
      <c r="ALU257" s="275">
        <f t="shared" si="379"/>
        <v>193.79999999999998</v>
      </c>
      <c r="ALV257" s="275">
        <f t="shared" si="379"/>
        <v>193.79999999999998</v>
      </c>
      <c r="ALW257" s="275">
        <f t="shared" si="379"/>
        <v>193.79999999999998</v>
      </c>
      <c r="ALX257" s="275">
        <f t="shared" si="379"/>
        <v>193.79999999999998</v>
      </c>
      <c r="ALY257" s="275">
        <f t="shared" si="379"/>
        <v>193.79999999999998</v>
      </c>
      <c r="ALZ257" s="275">
        <f t="shared" si="379"/>
        <v>193.79999999999998</v>
      </c>
      <c r="AMA257" s="275">
        <f t="shared" si="379"/>
        <v>193.79999999999998</v>
      </c>
      <c r="AMB257" s="275">
        <f t="shared" si="379"/>
        <v>193.79999999999998</v>
      </c>
      <c r="AMC257" s="275">
        <f t="shared" si="379"/>
        <v>193.79999999999998</v>
      </c>
      <c r="AMD257" s="275">
        <f t="shared" si="379"/>
        <v>193.79999999999998</v>
      </c>
      <c r="AME257" s="275">
        <f t="shared" si="379"/>
        <v>193.79999999999998</v>
      </c>
      <c r="AMF257" s="275">
        <f t="shared" si="379"/>
        <v>193.79999999999998</v>
      </c>
      <c r="AMG257" s="275">
        <f t="shared" si="379"/>
        <v>193.79999999999998</v>
      </c>
      <c r="AMH257" s="275">
        <f t="shared" si="379"/>
        <v>193.79999999999998</v>
      </c>
      <c r="AMI257" s="275">
        <f t="shared" si="379"/>
        <v>193.79999999999998</v>
      </c>
      <c r="AMJ257" s="275">
        <f t="shared" ref="AMJ257:AOU257" si="380">AMJ273*12*0.95</f>
        <v>193.79999999999998</v>
      </c>
      <c r="AMK257" s="275">
        <f t="shared" si="380"/>
        <v>193.79999999999998</v>
      </c>
      <c r="AML257" s="275">
        <f t="shared" si="380"/>
        <v>193.79999999999998</v>
      </c>
      <c r="AMM257" s="275">
        <f t="shared" si="380"/>
        <v>193.79999999999998</v>
      </c>
      <c r="AMN257" s="275">
        <f t="shared" si="380"/>
        <v>193.79999999999998</v>
      </c>
      <c r="AMO257" s="275">
        <f t="shared" si="380"/>
        <v>193.79999999999998</v>
      </c>
      <c r="AMP257" s="275">
        <f t="shared" si="380"/>
        <v>193.79999999999998</v>
      </c>
      <c r="AMQ257" s="275">
        <f t="shared" si="380"/>
        <v>193.79999999999998</v>
      </c>
      <c r="AMR257" s="275">
        <f t="shared" si="380"/>
        <v>193.79999999999998</v>
      </c>
      <c r="AMS257" s="275">
        <f t="shared" si="380"/>
        <v>193.79999999999998</v>
      </c>
      <c r="AMT257" s="275">
        <f t="shared" si="380"/>
        <v>193.79999999999998</v>
      </c>
      <c r="AMU257" s="275">
        <f t="shared" si="380"/>
        <v>193.79999999999998</v>
      </c>
      <c r="AMV257" s="275">
        <f t="shared" si="380"/>
        <v>193.79999999999998</v>
      </c>
      <c r="AMW257" s="275">
        <f t="shared" si="380"/>
        <v>193.79999999999998</v>
      </c>
      <c r="AMX257" s="275">
        <f t="shared" si="380"/>
        <v>193.79999999999998</v>
      </c>
      <c r="AMY257" s="275">
        <f t="shared" si="380"/>
        <v>193.79999999999998</v>
      </c>
      <c r="AMZ257" s="275">
        <f t="shared" si="380"/>
        <v>193.79999999999998</v>
      </c>
      <c r="ANA257" s="275">
        <f t="shared" si="380"/>
        <v>193.79999999999998</v>
      </c>
      <c r="ANB257" s="275">
        <f t="shared" si="380"/>
        <v>193.79999999999998</v>
      </c>
      <c r="ANC257" s="275">
        <f t="shared" si="380"/>
        <v>193.79999999999998</v>
      </c>
      <c r="AND257" s="275">
        <f t="shared" si="380"/>
        <v>193.79999999999998</v>
      </c>
      <c r="ANE257" s="275">
        <f t="shared" si="380"/>
        <v>193.79999999999998</v>
      </c>
      <c r="ANF257" s="275">
        <f t="shared" si="380"/>
        <v>193.79999999999998</v>
      </c>
      <c r="ANG257" s="275">
        <f t="shared" si="380"/>
        <v>193.79999999999998</v>
      </c>
      <c r="ANH257" s="275">
        <f t="shared" si="380"/>
        <v>193.79999999999998</v>
      </c>
      <c r="ANI257" s="275">
        <f t="shared" si="380"/>
        <v>193.79999999999998</v>
      </c>
      <c r="ANJ257" s="275">
        <f t="shared" si="380"/>
        <v>193.79999999999998</v>
      </c>
      <c r="ANK257" s="275">
        <f t="shared" si="380"/>
        <v>193.79999999999998</v>
      </c>
      <c r="ANL257" s="275">
        <f t="shared" si="380"/>
        <v>193.79999999999998</v>
      </c>
      <c r="ANM257" s="275">
        <f t="shared" si="380"/>
        <v>193.79999999999998</v>
      </c>
      <c r="ANN257" s="275">
        <f t="shared" si="380"/>
        <v>193.79999999999998</v>
      </c>
      <c r="ANO257" s="275">
        <f t="shared" si="380"/>
        <v>193.79999999999998</v>
      </c>
      <c r="ANP257" s="275">
        <f t="shared" si="380"/>
        <v>193.79999999999998</v>
      </c>
      <c r="ANQ257" s="275">
        <f t="shared" si="380"/>
        <v>193.79999999999998</v>
      </c>
      <c r="ANR257" s="275">
        <f t="shared" si="380"/>
        <v>193.79999999999998</v>
      </c>
      <c r="ANS257" s="275">
        <f t="shared" si="380"/>
        <v>193.79999999999998</v>
      </c>
      <c r="ANT257" s="275">
        <f t="shared" si="380"/>
        <v>193.79999999999998</v>
      </c>
      <c r="ANU257" s="275">
        <f t="shared" si="380"/>
        <v>193.79999999999998</v>
      </c>
      <c r="ANV257" s="275">
        <f t="shared" si="380"/>
        <v>193.79999999999998</v>
      </c>
      <c r="ANW257" s="275">
        <f t="shared" si="380"/>
        <v>193.79999999999998</v>
      </c>
      <c r="ANX257" s="275">
        <f t="shared" si="380"/>
        <v>193.79999999999998</v>
      </c>
      <c r="ANY257" s="275">
        <f t="shared" si="380"/>
        <v>193.79999999999998</v>
      </c>
      <c r="ANZ257" s="275">
        <f t="shared" si="380"/>
        <v>193.79999999999998</v>
      </c>
      <c r="AOA257" s="275">
        <f t="shared" si="380"/>
        <v>193.79999999999998</v>
      </c>
      <c r="AOB257" s="275">
        <f t="shared" si="380"/>
        <v>193.79999999999998</v>
      </c>
      <c r="AOC257" s="275">
        <f t="shared" si="380"/>
        <v>193.79999999999998</v>
      </c>
      <c r="AOD257" s="275">
        <f t="shared" si="380"/>
        <v>193.79999999999998</v>
      </c>
      <c r="AOE257" s="275">
        <f t="shared" si="380"/>
        <v>193.79999999999998</v>
      </c>
      <c r="AOF257" s="275">
        <f t="shared" si="380"/>
        <v>193.79999999999998</v>
      </c>
      <c r="AOG257" s="275">
        <f t="shared" si="380"/>
        <v>193.79999999999998</v>
      </c>
      <c r="AOH257" s="275">
        <f t="shared" si="380"/>
        <v>193.79999999999998</v>
      </c>
      <c r="AOI257" s="275">
        <f t="shared" si="380"/>
        <v>193.79999999999998</v>
      </c>
      <c r="AOJ257" s="275">
        <f t="shared" si="380"/>
        <v>193.79999999999998</v>
      </c>
      <c r="AOK257" s="275">
        <f t="shared" si="380"/>
        <v>193.79999999999998</v>
      </c>
      <c r="AOL257" s="275">
        <f t="shared" si="380"/>
        <v>193.79999999999998</v>
      </c>
      <c r="AOM257" s="275">
        <f t="shared" si="380"/>
        <v>193.79999999999998</v>
      </c>
      <c r="AON257" s="275">
        <f t="shared" si="380"/>
        <v>193.79999999999998</v>
      </c>
      <c r="AOO257" s="275">
        <f t="shared" si="380"/>
        <v>193.79999999999998</v>
      </c>
      <c r="AOP257" s="275">
        <f t="shared" si="380"/>
        <v>193.79999999999998</v>
      </c>
      <c r="AOQ257" s="275">
        <f t="shared" si="380"/>
        <v>193.79999999999998</v>
      </c>
      <c r="AOR257" s="275">
        <f t="shared" si="380"/>
        <v>193.79999999999998</v>
      </c>
      <c r="AOS257" s="275">
        <f t="shared" si="380"/>
        <v>193.79999999999998</v>
      </c>
      <c r="AOT257" s="275">
        <f t="shared" si="380"/>
        <v>193.79999999999998</v>
      </c>
      <c r="AOU257" s="275">
        <f t="shared" si="380"/>
        <v>193.79999999999998</v>
      </c>
      <c r="AOV257" s="275">
        <f t="shared" ref="AOV257:APW257" si="381">AOV273*12*0.95</f>
        <v>193.79999999999998</v>
      </c>
      <c r="AOW257" s="275">
        <f t="shared" si="381"/>
        <v>193.79999999999998</v>
      </c>
      <c r="AOX257" s="275">
        <f t="shared" si="381"/>
        <v>193.79999999999998</v>
      </c>
      <c r="AOY257" s="275">
        <f t="shared" si="381"/>
        <v>193.79999999999998</v>
      </c>
      <c r="AOZ257" s="275">
        <f t="shared" si="381"/>
        <v>193.79999999999998</v>
      </c>
      <c r="APA257" s="275">
        <f t="shared" si="381"/>
        <v>193.79999999999998</v>
      </c>
      <c r="APB257" s="275">
        <f t="shared" si="381"/>
        <v>193.79999999999998</v>
      </c>
      <c r="APC257" s="275">
        <f t="shared" si="381"/>
        <v>193.79999999999998</v>
      </c>
      <c r="APD257" s="275">
        <f t="shared" si="381"/>
        <v>193.79999999999998</v>
      </c>
      <c r="APE257" s="275">
        <f t="shared" si="381"/>
        <v>193.79999999999998</v>
      </c>
      <c r="APF257" s="275">
        <f t="shared" si="381"/>
        <v>193.79999999999998</v>
      </c>
      <c r="APG257" s="275">
        <f t="shared" si="381"/>
        <v>193.79999999999998</v>
      </c>
      <c r="APH257" s="275">
        <f t="shared" si="381"/>
        <v>193.79999999999998</v>
      </c>
      <c r="API257" s="275">
        <f t="shared" si="381"/>
        <v>193.79999999999998</v>
      </c>
      <c r="APJ257" s="275">
        <f t="shared" si="381"/>
        <v>193.79999999999998</v>
      </c>
      <c r="APK257" s="275">
        <f t="shared" si="381"/>
        <v>193.79999999999998</v>
      </c>
      <c r="APL257" s="275">
        <f t="shared" si="381"/>
        <v>193.79999999999998</v>
      </c>
      <c r="APM257" s="275">
        <f t="shared" si="381"/>
        <v>193.79999999999998</v>
      </c>
      <c r="APN257" s="275">
        <f t="shared" si="381"/>
        <v>193.79999999999998</v>
      </c>
      <c r="APO257" s="275">
        <f t="shared" si="381"/>
        <v>193.79999999999998</v>
      </c>
      <c r="APP257" s="275">
        <f t="shared" si="381"/>
        <v>193.79999999999998</v>
      </c>
      <c r="APQ257" s="275">
        <f t="shared" si="381"/>
        <v>193.79999999999998</v>
      </c>
      <c r="APR257" s="275">
        <f t="shared" si="381"/>
        <v>193.79999999999998</v>
      </c>
      <c r="APS257" s="275">
        <f t="shared" si="381"/>
        <v>193.79999999999998</v>
      </c>
      <c r="APT257" s="275">
        <f t="shared" si="381"/>
        <v>193.79999999999998</v>
      </c>
      <c r="APU257" s="275">
        <f t="shared" si="381"/>
        <v>193.79999999999998</v>
      </c>
      <c r="APV257" s="275">
        <f t="shared" si="381"/>
        <v>193.79999999999998</v>
      </c>
      <c r="APW257" s="275">
        <f t="shared" si="381"/>
        <v>193.79999999999998</v>
      </c>
    </row>
    <row r="258" spans="4:1115">
      <c r="D258" s="189"/>
      <c r="E258" s="136" t="s">
        <v>1061</v>
      </c>
      <c r="I258" s="275">
        <f t="shared" ref="I258:S258" si="382">I273*10*0.95</f>
        <v>152</v>
      </c>
      <c r="J258" s="275">
        <f t="shared" si="382"/>
        <v>152</v>
      </c>
      <c r="K258" s="275">
        <f t="shared" si="382"/>
        <v>152</v>
      </c>
      <c r="L258" s="275">
        <f t="shared" si="382"/>
        <v>152</v>
      </c>
      <c r="M258" s="275">
        <f t="shared" si="382"/>
        <v>152</v>
      </c>
      <c r="N258" s="275">
        <f t="shared" si="382"/>
        <v>152</v>
      </c>
      <c r="O258" s="275">
        <f t="shared" si="382"/>
        <v>152</v>
      </c>
      <c r="P258" s="275">
        <f t="shared" si="382"/>
        <v>152</v>
      </c>
      <c r="Q258" s="275">
        <f t="shared" si="382"/>
        <v>152</v>
      </c>
      <c r="R258" s="275">
        <f t="shared" si="382"/>
        <v>152</v>
      </c>
      <c r="S258" s="275">
        <f t="shared" si="382"/>
        <v>152</v>
      </c>
      <c r="T258" s="275">
        <f t="shared" ref="T258:CE258" si="383">T273*10*0.95</f>
        <v>152</v>
      </c>
      <c r="U258" s="275">
        <f t="shared" si="383"/>
        <v>152</v>
      </c>
      <c r="V258" s="275">
        <f t="shared" si="383"/>
        <v>152</v>
      </c>
      <c r="W258" s="275">
        <f t="shared" si="383"/>
        <v>152</v>
      </c>
      <c r="X258" s="275">
        <f t="shared" si="383"/>
        <v>152</v>
      </c>
      <c r="Y258" s="275">
        <f t="shared" si="383"/>
        <v>152</v>
      </c>
      <c r="Z258" s="275">
        <f t="shared" si="383"/>
        <v>152</v>
      </c>
      <c r="AA258" s="275">
        <f t="shared" si="383"/>
        <v>152</v>
      </c>
      <c r="AB258" s="275">
        <f t="shared" si="383"/>
        <v>152</v>
      </c>
      <c r="AC258" s="275">
        <f t="shared" si="383"/>
        <v>152</v>
      </c>
      <c r="AD258" s="275">
        <f t="shared" si="383"/>
        <v>152</v>
      </c>
      <c r="AE258" s="275">
        <f t="shared" si="383"/>
        <v>152</v>
      </c>
      <c r="AF258" s="275">
        <f t="shared" si="383"/>
        <v>152</v>
      </c>
      <c r="AG258" s="275">
        <f t="shared" si="383"/>
        <v>152</v>
      </c>
      <c r="AH258" s="275">
        <f t="shared" si="383"/>
        <v>152</v>
      </c>
      <c r="AI258" s="275">
        <f t="shared" si="383"/>
        <v>152</v>
      </c>
      <c r="AJ258" s="275">
        <f t="shared" si="383"/>
        <v>152</v>
      </c>
      <c r="AK258" s="275">
        <f t="shared" si="383"/>
        <v>152</v>
      </c>
      <c r="AL258" s="275">
        <f t="shared" si="383"/>
        <v>152</v>
      </c>
      <c r="AM258" s="275">
        <f t="shared" si="383"/>
        <v>152</v>
      </c>
      <c r="AN258" s="275">
        <f t="shared" si="383"/>
        <v>152</v>
      </c>
      <c r="AO258" s="275">
        <f t="shared" si="383"/>
        <v>152</v>
      </c>
      <c r="AP258" s="275">
        <f t="shared" si="383"/>
        <v>152</v>
      </c>
      <c r="AQ258" s="275">
        <f t="shared" si="383"/>
        <v>152</v>
      </c>
      <c r="AR258" s="275">
        <f t="shared" si="383"/>
        <v>152</v>
      </c>
      <c r="AS258" s="275">
        <f t="shared" si="383"/>
        <v>152</v>
      </c>
      <c r="AT258" s="275">
        <f t="shared" si="383"/>
        <v>152</v>
      </c>
      <c r="AU258" s="275">
        <f t="shared" si="383"/>
        <v>152</v>
      </c>
      <c r="AV258" s="275">
        <f t="shared" si="383"/>
        <v>152</v>
      </c>
      <c r="AW258" s="275">
        <f t="shared" si="383"/>
        <v>152</v>
      </c>
      <c r="AX258" s="275">
        <f t="shared" si="383"/>
        <v>152</v>
      </c>
      <c r="AY258" s="275">
        <f t="shared" si="383"/>
        <v>152</v>
      </c>
      <c r="AZ258" s="275">
        <f t="shared" si="383"/>
        <v>152</v>
      </c>
      <c r="BA258" s="275">
        <f t="shared" si="383"/>
        <v>152</v>
      </c>
      <c r="BB258" s="275">
        <f t="shared" si="383"/>
        <v>152</v>
      </c>
      <c r="BC258" s="275">
        <f t="shared" si="383"/>
        <v>152</v>
      </c>
      <c r="BD258" s="275">
        <f t="shared" si="383"/>
        <v>152</v>
      </c>
      <c r="BE258" s="275">
        <f t="shared" si="383"/>
        <v>152</v>
      </c>
      <c r="BF258" s="275">
        <f t="shared" si="383"/>
        <v>152</v>
      </c>
      <c r="BG258" s="275">
        <f t="shared" si="383"/>
        <v>152</v>
      </c>
      <c r="BH258" s="275">
        <f t="shared" si="383"/>
        <v>152</v>
      </c>
      <c r="BI258" s="275">
        <f t="shared" si="383"/>
        <v>152</v>
      </c>
      <c r="BJ258" s="275">
        <f t="shared" si="383"/>
        <v>152</v>
      </c>
      <c r="BK258" s="275">
        <f t="shared" si="383"/>
        <v>152</v>
      </c>
      <c r="BL258" s="275">
        <f t="shared" si="383"/>
        <v>152</v>
      </c>
      <c r="BM258" s="275">
        <f t="shared" si="383"/>
        <v>152</v>
      </c>
      <c r="BN258" s="275">
        <f t="shared" si="383"/>
        <v>152</v>
      </c>
      <c r="BO258" s="275">
        <f t="shared" si="383"/>
        <v>152</v>
      </c>
      <c r="BP258" s="275">
        <f t="shared" si="383"/>
        <v>152</v>
      </c>
      <c r="BQ258" s="275">
        <f t="shared" si="383"/>
        <v>152</v>
      </c>
      <c r="BR258" s="275">
        <f t="shared" si="383"/>
        <v>152</v>
      </c>
      <c r="BS258" s="275">
        <f t="shared" si="383"/>
        <v>152</v>
      </c>
      <c r="BT258" s="275">
        <f t="shared" si="383"/>
        <v>152</v>
      </c>
      <c r="BU258" s="275">
        <f t="shared" si="383"/>
        <v>152</v>
      </c>
      <c r="BV258" s="275">
        <f t="shared" si="383"/>
        <v>152</v>
      </c>
      <c r="BW258" s="275">
        <f t="shared" si="383"/>
        <v>152</v>
      </c>
      <c r="BX258" s="275">
        <f t="shared" si="383"/>
        <v>152</v>
      </c>
      <c r="BY258" s="275">
        <f t="shared" si="383"/>
        <v>152</v>
      </c>
      <c r="BZ258" s="275">
        <f t="shared" si="383"/>
        <v>152</v>
      </c>
      <c r="CA258" s="275">
        <f t="shared" si="383"/>
        <v>152</v>
      </c>
      <c r="CB258" s="275">
        <f t="shared" si="383"/>
        <v>152</v>
      </c>
      <c r="CC258" s="275">
        <f t="shared" si="383"/>
        <v>152</v>
      </c>
      <c r="CD258" s="275">
        <f t="shared" si="383"/>
        <v>152</v>
      </c>
      <c r="CE258" s="275">
        <f t="shared" si="383"/>
        <v>152</v>
      </c>
      <c r="CF258" s="275">
        <f t="shared" ref="CF258:DF258" si="384">CF273*10*0.95</f>
        <v>152</v>
      </c>
      <c r="CG258" s="275">
        <f t="shared" si="384"/>
        <v>152</v>
      </c>
      <c r="CH258" s="275">
        <f t="shared" si="384"/>
        <v>152</v>
      </c>
      <c r="CI258" s="275">
        <f t="shared" si="384"/>
        <v>152</v>
      </c>
      <c r="CJ258" s="275">
        <f t="shared" si="384"/>
        <v>152</v>
      </c>
      <c r="CK258" s="275">
        <f t="shared" si="384"/>
        <v>152</v>
      </c>
      <c r="CL258" s="275">
        <f t="shared" si="384"/>
        <v>152</v>
      </c>
      <c r="CM258" s="275">
        <f t="shared" si="384"/>
        <v>152</v>
      </c>
      <c r="CN258" s="275">
        <f t="shared" si="384"/>
        <v>152</v>
      </c>
      <c r="CO258" s="275">
        <f t="shared" si="384"/>
        <v>152</v>
      </c>
      <c r="CP258" s="275">
        <f t="shared" si="384"/>
        <v>152</v>
      </c>
      <c r="CQ258" s="275">
        <f t="shared" si="384"/>
        <v>152</v>
      </c>
      <c r="CR258" s="275">
        <f t="shared" si="384"/>
        <v>152</v>
      </c>
      <c r="CS258" s="275">
        <f t="shared" si="384"/>
        <v>152</v>
      </c>
      <c r="CT258" s="275">
        <f t="shared" si="384"/>
        <v>152</v>
      </c>
      <c r="CU258" s="275">
        <f t="shared" si="384"/>
        <v>152</v>
      </c>
      <c r="CV258" s="275">
        <f t="shared" si="384"/>
        <v>152</v>
      </c>
      <c r="CW258" s="275">
        <f t="shared" si="384"/>
        <v>152</v>
      </c>
      <c r="CX258" s="275">
        <f t="shared" si="384"/>
        <v>152</v>
      </c>
      <c r="CY258" s="275">
        <f t="shared" si="384"/>
        <v>152</v>
      </c>
      <c r="CZ258" s="275">
        <f t="shared" si="384"/>
        <v>152</v>
      </c>
      <c r="DA258" s="275">
        <f t="shared" si="384"/>
        <v>152</v>
      </c>
      <c r="DB258" s="275">
        <f t="shared" si="384"/>
        <v>152</v>
      </c>
      <c r="DC258" s="275">
        <f t="shared" si="384"/>
        <v>152</v>
      </c>
      <c r="DD258" s="275">
        <f t="shared" si="384"/>
        <v>152</v>
      </c>
      <c r="DE258" s="275">
        <f t="shared" si="384"/>
        <v>152</v>
      </c>
      <c r="DF258" s="275">
        <f t="shared" si="384"/>
        <v>152</v>
      </c>
      <c r="DG258" s="275">
        <f t="shared" ref="DG258:FR258" si="385">DG273*10*0.95</f>
        <v>152</v>
      </c>
      <c r="DH258" s="275">
        <f t="shared" si="385"/>
        <v>152</v>
      </c>
      <c r="DI258" s="275">
        <f t="shared" si="385"/>
        <v>152</v>
      </c>
      <c r="DJ258" s="275">
        <f t="shared" si="385"/>
        <v>152</v>
      </c>
      <c r="DK258" s="275">
        <f t="shared" si="385"/>
        <v>152</v>
      </c>
      <c r="DL258" s="275">
        <f t="shared" si="385"/>
        <v>152</v>
      </c>
      <c r="DM258" s="275">
        <f t="shared" si="385"/>
        <v>152</v>
      </c>
      <c r="DN258" s="275">
        <f t="shared" si="385"/>
        <v>152</v>
      </c>
      <c r="DO258" s="275">
        <f t="shared" si="385"/>
        <v>152</v>
      </c>
      <c r="DP258" s="275">
        <f t="shared" si="385"/>
        <v>152</v>
      </c>
      <c r="DQ258" s="275">
        <f t="shared" si="385"/>
        <v>152</v>
      </c>
      <c r="DR258" s="275">
        <f t="shared" si="385"/>
        <v>152</v>
      </c>
      <c r="DS258" s="275">
        <f t="shared" si="385"/>
        <v>152</v>
      </c>
      <c r="DT258" s="275">
        <f t="shared" si="385"/>
        <v>152</v>
      </c>
      <c r="DU258" s="275">
        <f t="shared" si="385"/>
        <v>152</v>
      </c>
      <c r="DV258" s="275">
        <f t="shared" si="385"/>
        <v>152</v>
      </c>
      <c r="DW258" s="275">
        <f t="shared" si="385"/>
        <v>152</v>
      </c>
      <c r="DX258" s="275">
        <f t="shared" si="385"/>
        <v>152</v>
      </c>
      <c r="DY258" s="275">
        <f t="shared" si="385"/>
        <v>152</v>
      </c>
      <c r="DZ258" s="275">
        <f t="shared" si="385"/>
        <v>152</v>
      </c>
      <c r="EA258" s="275">
        <f t="shared" si="385"/>
        <v>161.5</v>
      </c>
      <c r="EB258" s="275">
        <f t="shared" si="385"/>
        <v>161.5</v>
      </c>
      <c r="EC258" s="275">
        <f t="shared" si="385"/>
        <v>161.5</v>
      </c>
      <c r="ED258" s="275">
        <f t="shared" si="385"/>
        <v>161.5</v>
      </c>
      <c r="EE258" s="275">
        <f t="shared" si="385"/>
        <v>161.5</v>
      </c>
      <c r="EF258" s="275">
        <f t="shared" si="385"/>
        <v>161.5</v>
      </c>
      <c r="EG258" s="275">
        <f t="shared" si="385"/>
        <v>161.5</v>
      </c>
      <c r="EH258" s="275">
        <f t="shared" si="385"/>
        <v>161.5</v>
      </c>
      <c r="EI258" s="275">
        <f t="shared" si="385"/>
        <v>161.5</v>
      </c>
      <c r="EJ258" s="275">
        <f t="shared" si="385"/>
        <v>161.5</v>
      </c>
      <c r="EK258" s="275">
        <f t="shared" si="385"/>
        <v>161.5</v>
      </c>
      <c r="EL258" s="275">
        <f t="shared" si="385"/>
        <v>161.5</v>
      </c>
      <c r="EM258" s="275">
        <f t="shared" si="385"/>
        <v>161.5</v>
      </c>
      <c r="EN258" s="275">
        <f t="shared" si="385"/>
        <v>161.5</v>
      </c>
      <c r="EO258" s="275">
        <f t="shared" si="385"/>
        <v>161.5</v>
      </c>
      <c r="EP258" s="275">
        <f t="shared" si="385"/>
        <v>161.5</v>
      </c>
      <c r="EQ258" s="275">
        <f t="shared" si="385"/>
        <v>161.5</v>
      </c>
      <c r="ER258" s="275">
        <f t="shared" si="385"/>
        <v>161.5</v>
      </c>
      <c r="ES258" s="275">
        <f t="shared" si="385"/>
        <v>161.5</v>
      </c>
      <c r="ET258" s="275">
        <f t="shared" si="385"/>
        <v>161.5</v>
      </c>
      <c r="EU258" s="275">
        <f t="shared" si="385"/>
        <v>161.5</v>
      </c>
      <c r="EV258" s="275">
        <f t="shared" si="385"/>
        <v>161.5</v>
      </c>
      <c r="EW258" s="275">
        <f t="shared" si="385"/>
        <v>161.5</v>
      </c>
      <c r="EX258" s="275">
        <f t="shared" si="385"/>
        <v>161.5</v>
      </c>
      <c r="EY258" s="275">
        <f t="shared" si="385"/>
        <v>161.5</v>
      </c>
      <c r="EZ258" s="275">
        <f t="shared" si="385"/>
        <v>161.5</v>
      </c>
      <c r="FA258" s="275">
        <f t="shared" si="385"/>
        <v>161.5</v>
      </c>
      <c r="FB258" s="275">
        <f t="shared" si="385"/>
        <v>161.5</v>
      </c>
      <c r="FC258" s="275">
        <f t="shared" si="385"/>
        <v>161.5</v>
      </c>
      <c r="FD258" s="275">
        <f t="shared" si="385"/>
        <v>161.5</v>
      </c>
      <c r="FE258" s="275">
        <f t="shared" si="385"/>
        <v>161.5</v>
      </c>
      <c r="FF258" s="275">
        <f t="shared" si="385"/>
        <v>161.5</v>
      </c>
      <c r="FG258" s="275">
        <f t="shared" si="385"/>
        <v>161.5</v>
      </c>
      <c r="FH258" s="275">
        <f t="shared" si="385"/>
        <v>161.5</v>
      </c>
      <c r="FI258" s="275">
        <f t="shared" si="385"/>
        <v>161.5</v>
      </c>
      <c r="FJ258" s="275">
        <f t="shared" si="385"/>
        <v>161.5</v>
      </c>
      <c r="FK258" s="275">
        <f t="shared" si="385"/>
        <v>161.5</v>
      </c>
      <c r="FL258" s="275">
        <f t="shared" si="385"/>
        <v>161.5</v>
      </c>
      <c r="FM258" s="275">
        <f t="shared" si="385"/>
        <v>161.5</v>
      </c>
      <c r="FN258" s="275">
        <f t="shared" si="385"/>
        <v>161.5</v>
      </c>
      <c r="FO258" s="275">
        <f t="shared" si="385"/>
        <v>161.5</v>
      </c>
      <c r="FP258" s="275">
        <f t="shared" si="385"/>
        <v>161.5</v>
      </c>
      <c r="FQ258" s="275">
        <f t="shared" si="385"/>
        <v>161.5</v>
      </c>
      <c r="FR258" s="275">
        <f t="shared" si="385"/>
        <v>161.5</v>
      </c>
      <c r="FS258" s="275">
        <f t="shared" ref="FS258:GS258" si="386">FS273*10*0.95</f>
        <v>161.5</v>
      </c>
      <c r="FT258" s="275">
        <f t="shared" si="386"/>
        <v>161.5</v>
      </c>
      <c r="FU258" s="275">
        <f t="shared" si="386"/>
        <v>161.5</v>
      </c>
      <c r="FV258" s="275">
        <f t="shared" si="386"/>
        <v>161.5</v>
      </c>
      <c r="FW258" s="275">
        <f t="shared" si="386"/>
        <v>161.5</v>
      </c>
      <c r="FX258" s="275">
        <f t="shared" si="386"/>
        <v>161.5</v>
      </c>
      <c r="FY258" s="275">
        <f t="shared" si="386"/>
        <v>161.5</v>
      </c>
      <c r="FZ258" s="275">
        <f t="shared" si="386"/>
        <v>161.5</v>
      </c>
      <c r="GA258" s="275">
        <f t="shared" si="386"/>
        <v>161.5</v>
      </c>
      <c r="GB258" s="275">
        <f t="shared" si="386"/>
        <v>161.5</v>
      </c>
      <c r="GC258" s="275">
        <f t="shared" si="386"/>
        <v>161.5</v>
      </c>
      <c r="GD258" s="275">
        <f t="shared" si="386"/>
        <v>161.5</v>
      </c>
      <c r="GE258" s="275">
        <f t="shared" si="386"/>
        <v>161.5</v>
      </c>
      <c r="GF258" s="275">
        <f t="shared" si="386"/>
        <v>161.5</v>
      </c>
      <c r="GG258" s="275">
        <f t="shared" si="386"/>
        <v>161.5</v>
      </c>
      <c r="GH258" s="275">
        <f t="shared" si="386"/>
        <v>161.5</v>
      </c>
      <c r="GI258" s="275">
        <f t="shared" si="386"/>
        <v>161.5</v>
      </c>
      <c r="GJ258" s="275">
        <f t="shared" si="386"/>
        <v>161.5</v>
      </c>
      <c r="GK258" s="275">
        <f t="shared" si="386"/>
        <v>161.5</v>
      </c>
      <c r="GL258" s="275">
        <f t="shared" si="386"/>
        <v>161.5</v>
      </c>
      <c r="GM258" s="275">
        <f t="shared" si="386"/>
        <v>161.5</v>
      </c>
      <c r="GN258" s="275">
        <f t="shared" si="386"/>
        <v>161.5</v>
      </c>
      <c r="GO258" s="275">
        <f t="shared" si="386"/>
        <v>161.5</v>
      </c>
      <c r="GP258" s="275">
        <f t="shared" si="386"/>
        <v>161.5</v>
      </c>
      <c r="GQ258" s="275">
        <f t="shared" si="386"/>
        <v>161.5</v>
      </c>
      <c r="GR258" s="275">
        <f t="shared" si="386"/>
        <v>161.5</v>
      </c>
      <c r="GS258" s="275">
        <f t="shared" si="386"/>
        <v>161.5</v>
      </c>
      <c r="GT258" s="275">
        <f t="shared" ref="GT258:JE258" si="387">GT273*10*0.95</f>
        <v>171</v>
      </c>
      <c r="GU258" s="275">
        <f t="shared" si="387"/>
        <v>171</v>
      </c>
      <c r="GV258" s="275">
        <f t="shared" si="387"/>
        <v>171</v>
      </c>
      <c r="GW258" s="275">
        <f t="shared" si="387"/>
        <v>171</v>
      </c>
      <c r="GX258" s="275">
        <f t="shared" si="387"/>
        <v>171</v>
      </c>
      <c r="GY258" s="275">
        <f t="shared" si="387"/>
        <v>171</v>
      </c>
      <c r="GZ258" s="275">
        <f t="shared" si="387"/>
        <v>171</v>
      </c>
      <c r="HA258" s="275">
        <f t="shared" si="387"/>
        <v>171</v>
      </c>
      <c r="HB258" s="275">
        <f t="shared" si="387"/>
        <v>171</v>
      </c>
      <c r="HC258" s="275">
        <f t="shared" si="387"/>
        <v>171</v>
      </c>
      <c r="HD258" s="275">
        <f t="shared" si="387"/>
        <v>171</v>
      </c>
      <c r="HE258" s="275">
        <f t="shared" si="387"/>
        <v>161.5</v>
      </c>
      <c r="HF258" s="275">
        <f t="shared" si="387"/>
        <v>161.5</v>
      </c>
      <c r="HG258" s="275">
        <f t="shared" si="387"/>
        <v>161.5</v>
      </c>
      <c r="HH258" s="275">
        <f t="shared" si="387"/>
        <v>161.5</v>
      </c>
      <c r="HI258" s="275">
        <f t="shared" si="387"/>
        <v>161.5</v>
      </c>
      <c r="HJ258" s="275">
        <f t="shared" si="387"/>
        <v>161.5</v>
      </c>
      <c r="HK258" s="275">
        <f t="shared" si="387"/>
        <v>161.5</v>
      </c>
      <c r="HL258" s="275">
        <f t="shared" si="387"/>
        <v>161.5</v>
      </c>
      <c r="HM258" s="275">
        <f t="shared" si="387"/>
        <v>161.5</v>
      </c>
      <c r="HN258" s="275">
        <f t="shared" si="387"/>
        <v>161.5</v>
      </c>
      <c r="HO258" s="275">
        <f t="shared" si="387"/>
        <v>161.5</v>
      </c>
      <c r="HP258" s="275">
        <f t="shared" si="387"/>
        <v>161.5</v>
      </c>
      <c r="HQ258" s="275">
        <f t="shared" si="387"/>
        <v>161.5</v>
      </c>
      <c r="HR258" s="275">
        <f t="shared" si="387"/>
        <v>161.5</v>
      </c>
      <c r="HS258" s="275">
        <f t="shared" si="387"/>
        <v>161.5</v>
      </c>
      <c r="HT258" s="275">
        <f t="shared" si="387"/>
        <v>161.5</v>
      </c>
      <c r="HU258" s="275">
        <f t="shared" si="387"/>
        <v>152</v>
      </c>
      <c r="HV258" s="275">
        <f t="shared" si="387"/>
        <v>152</v>
      </c>
      <c r="HW258" s="275">
        <f t="shared" si="387"/>
        <v>152</v>
      </c>
      <c r="HX258" s="275">
        <f t="shared" si="387"/>
        <v>152</v>
      </c>
      <c r="HY258" s="275">
        <f t="shared" si="387"/>
        <v>142.5</v>
      </c>
      <c r="HZ258" s="275">
        <f t="shared" si="387"/>
        <v>142.5</v>
      </c>
      <c r="IA258" s="275">
        <f t="shared" si="387"/>
        <v>152</v>
      </c>
      <c r="IB258" s="275">
        <f t="shared" si="387"/>
        <v>152</v>
      </c>
      <c r="IC258" s="275">
        <f t="shared" si="387"/>
        <v>152</v>
      </c>
      <c r="ID258" s="275">
        <f t="shared" si="387"/>
        <v>152</v>
      </c>
      <c r="IE258" s="275">
        <f t="shared" si="387"/>
        <v>152</v>
      </c>
      <c r="IF258" s="275">
        <f t="shared" si="387"/>
        <v>152</v>
      </c>
      <c r="IG258" s="275">
        <f t="shared" si="387"/>
        <v>152</v>
      </c>
      <c r="IH258" s="275">
        <f t="shared" si="387"/>
        <v>152</v>
      </c>
      <c r="II258" s="275">
        <f t="shared" si="387"/>
        <v>152</v>
      </c>
      <c r="IJ258" s="275">
        <f t="shared" si="387"/>
        <v>152</v>
      </c>
      <c r="IK258" s="275">
        <f t="shared" si="387"/>
        <v>152</v>
      </c>
      <c r="IL258" s="275">
        <f t="shared" si="387"/>
        <v>152</v>
      </c>
      <c r="IM258" s="275">
        <f t="shared" si="387"/>
        <v>152</v>
      </c>
      <c r="IN258" s="275">
        <f t="shared" si="387"/>
        <v>152</v>
      </c>
      <c r="IO258" s="275">
        <f t="shared" si="387"/>
        <v>152</v>
      </c>
      <c r="IP258" s="275">
        <f t="shared" si="387"/>
        <v>152</v>
      </c>
      <c r="IQ258" s="275">
        <f t="shared" si="387"/>
        <v>152</v>
      </c>
      <c r="IR258" s="275">
        <f t="shared" si="387"/>
        <v>152</v>
      </c>
      <c r="IS258" s="275">
        <f t="shared" si="387"/>
        <v>161.5</v>
      </c>
      <c r="IT258" s="275">
        <f t="shared" si="387"/>
        <v>161.5</v>
      </c>
      <c r="IU258" s="275">
        <f t="shared" si="387"/>
        <v>161.5</v>
      </c>
      <c r="IV258" s="275">
        <f t="shared" si="387"/>
        <v>161.5</v>
      </c>
      <c r="IW258" s="275">
        <f t="shared" si="387"/>
        <v>161.5</v>
      </c>
      <c r="IX258" s="275">
        <f t="shared" si="387"/>
        <v>161.5</v>
      </c>
      <c r="IY258" s="275">
        <f t="shared" si="387"/>
        <v>161.5</v>
      </c>
      <c r="IZ258" s="275">
        <f t="shared" si="387"/>
        <v>161.5</v>
      </c>
      <c r="JA258" s="275">
        <f t="shared" si="387"/>
        <v>161.5</v>
      </c>
      <c r="JB258" s="275">
        <f t="shared" si="387"/>
        <v>161.5</v>
      </c>
      <c r="JC258" s="275">
        <f t="shared" si="387"/>
        <v>161.5</v>
      </c>
      <c r="JD258" s="275">
        <f t="shared" si="387"/>
        <v>161.5</v>
      </c>
      <c r="JE258" s="275">
        <f t="shared" si="387"/>
        <v>161.5</v>
      </c>
      <c r="JF258" s="275">
        <f t="shared" ref="JF258:KG258" si="388">JF273*10*0.95</f>
        <v>161.5</v>
      </c>
      <c r="JG258" s="275">
        <f t="shared" si="388"/>
        <v>161.5</v>
      </c>
      <c r="JH258" s="275">
        <f t="shared" si="388"/>
        <v>161.5</v>
      </c>
      <c r="JI258" s="275">
        <f t="shared" si="388"/>
        <v>161.5</v>
      </c>
      <c r="JJ258" s="275">
        <f t="shared" si="388"/>
        <v>161.5</v>
      </c>
      <c r="JK258" s="275">
        <f t="shared" si="388"/>
        <v>161.5</v>
      </c>
      <c r="JL258" s="275">
        <f t="shared" si="388"/>
        <v>161.5</v>
      </c>
      <c r="JM258" s="275">
        <f t="shared" si="388"/>
        <v>161.5</v>
      </c>
      <c r="JN258" s="275">
        <f t="shared" si="388"/>
        <v>161.5</v>
      </c>
      <c r="JO258" s="275">
        <f t="shared" si="388"/>
        <v>161.5</v>
      </c>
      <c r="JP258" s="275">
        <f t="shared" si="388"/>
        <v>161.5</v>
      </c>
      <c r="JQ258" s="275">
        <f t="shared" si="388"/>
        <v>161.5</v>
      </c>
      <c r="JR258" s="275">
        <f t="shared" si="388"/>
        <v>161.5</v>
      </c>
      <c r="JS258" s="275">
        <f t="shared" si="388"/>
        <v>161.5</v>
      </c>
      <c r="JT258" s="275">
        <f t="shared" si="388"/>
        <v>161.5</v>
      </c>
      <c r="JU258" s="275">
        <f t="shared" si="388"/>
        <v>161.5</v>
      </c>
      <c r="JV258" s="275">
        <f t="shared" si="388"/>
        <v>161.5</v>
      </c>
      <c r="JW258" s="275">
        <f t="shared" si="388"/>
        <v>161.5</v>
      </c>
      <c r="JX258" s="275">
        <f t="shared" si="388"/>
        <v>161.5</v>
      </c>
      <c r="JY258" s="275">
        <f t="shared" si="388"/>
        <v>161.5</v>
      </c>
      <c r="JZ258" s="275">
        <f t="shared" si="388"/>
        <v>161.5</v>
      </c>
      <c r="KA258" s="275">
        <f t="shared" si="388"/>
        <v>161.5</v>
      </c>
      <c r="KB258" s="275">
        <f t="shared" si="388"/>
        <v>161.5</v>
      </c>
      <c r="KC258" s="275">
        <f t="shared" si="388"/>
        <v>161.5</v>
      </c>
      <c r="KD258" s="275">
        <f t="shared" si="388"/>
        <v>161.5</v>
      </c>
      <c r="KE258" s="275">
        <f t="shared" si="388"/>
        <v>161.5</v>
      </c>
      <c r="KF258" s="275">
        <f t="shared" si="388"/>
        <v>161.5</v>
      </c>
      <c r="KG258" s="275">
        <f t="shared" si="388"/>
        <v>161.5</v>
      </c>
      <c r="KH258" s="275">
        <f t="shared" ref="KH258:LL258" si="389">KH273*10*0.95</f>
        <v>152</v>
      </c>
      <c r="KI258" s="275">
        <f t="shared" si="389"/>
        <v>152</v>
      </c>
      <c r="KJ258" s="275">
        <f t="shared" si="389"/>
        <v>152</v>
      </c>
      <c r="KK258" s="275">
        <f t="shared" si="389"/>
        <v>152</v>
      </c>
      <c r="KL258" s="275">
        <f t="shared" si="389"/>
        <v>152</v>
      </c>
      <c r="KM258" s="275">
        <f t="shared" si="389"/>
        <v>152</v>
      </c>
      <c r="KN258" s="275">
        <f t="shared" si="389"/>
        <v>152</v>
      </c>
      <c r="KO258" s="275">
        <f t="shared" si="389"/>
        <v>152</v>
      </c>
      <c r="KP258" s="275">
        <f t="shared" si="389"/>
        <v>152</v>
      </c>
      <c r="KQ258" s="275">
        <f t="shared" si="389"/>
        <v>152</v>
      </c>
      <c r="KR258" s="275">
        <f t="shared" si="389"/>
        <v>152</v>
      </c>
      <c r="KS258" s="275">
        <f t="shared" si="389"/>
        <v>152</v>
      </c>
      <c r="KT258" s="275">
        <f t="shared" si="389"/>
        <v>152</v>
      </c>
      <c r="KU258" s="275">
        <f t="shared" si="389"/>
        <v>152</v>
      </c>
      <c r="KV258" s="275">
        <f t="shared" si="389"/>
        <v>152</v>
      </c>
      <c r="KW258" s="275">
        <f t="shared" si="389"/>
        <v>152</v>
      </c>
      <c r="KX258" s="275">
        <f t="shared" si="389"/>
        <v>152</v>
      </c>
      <c r="KY258" s="275">
        <f t="shared" si="389"/>
        <v>152</v>
      </c>
      <c r="KZ258" s="275">
        <f t="shared" si="389"/>
        <v>152</v>
      </c>
      <c r="LA258" s="275">
        <f t="shared" si="389"/>
        <v>152</v>
      </c>
      <c r="LB258" s="275">
        <f t="shared" si="389"/>
        <v>152</v>
      </c>
      <c r="LC258" s="275">
        <f t="shared" si="389"/>
        <v>152</v>
      </c>
      <c r="LD258" s="275">
        <f t="shared" si="389"/>
        <v>161.5</v>
      </c>
      <c r="LE258" s="275">
        <f t="shared" si="389"/>
        <v>161.5</v>
      </c>
      <c r="LF258" s="275">
        <f t="shared" si="389"/>
        <v>161.5</v>
      </c>
      <c r="LG258" s="275">
        <f t="shared" si="389"/>
        <v>161.5</v>
      </c>
      <c r="LH258" s="275">
        <f t="shared" si="389"/>
        <v>161.5</v>
      </c>
      <c r="LI258" s="275">
        <f t="shared" si="389"/>
        <v>161.5</v>
      </c>
      <c r="LJ258" s="275">
        <f t="shared" si="389"/>
        <v>161.5</v>
      </c>
      <c r="LK258" s="275">
        <f t="shared" si="389"/>
        <v>161.5</v>
      </c>
      <c r="LL258" s="275">
        <f t="shared" si="389"/>
        <v>161.5</v>
      </c>
      <c r="LM258" s="275">
        <f t="shared" ref="LM258:NU258" si="390">LM273*10*0.95</f>
        <v>161.5</v>
      </c>
      <c r="LN258" s="275">
        <f t="shared" si="390"/>
        <v>161.5</v>
      </c>
      <c r="LO258" s="275">
        <f t="shared" si="390"/>
        <v>161.5</v>
      </c>
      <c r="LP258" s="275">
        <f t="shared" si="390"/>
        <v>161.5</v>
      </c>
      <c r="LQ258" s="275">
        <f t="shared" si="390"/>
        <v>161.5</v>
      </c>
      <c r="LR258" s="275">
        <f t="shared" si="390"/>
        <v>161.5</v>
      </c>
      <c r="LS258" s="275">
        <f t="shared" si="390"/>
        <v>161.5</v>
      </c>
      <c r="LT258" s="275">
        <f t="shared" si="390"/>
        <v>152</v>
      </c>
      <c r="LU258" s="275">
        <f t="shared" si="390"/>
        <v>152</v>
      </c>
      <c r="LV258" s="275">
        <f t="shared" si="390"/>
        <v>152</v>
      </c>
      <c r="LW258" s="275">
        <f t="shared" si="390"/>
        <v>152</v>
      </c>
      <c r="LX258" s="275">
        <f t="shared" si="390"/>
        <v>152</v>
      </c>
      <c r="LY258" s="275">
        <f t="shared" si="390"/>
        <v>161.5</v>
      </c>
      <c r="LZ258" s="275">
        <f t="shared" si="390"/>
        <v>161.5</v>
      </c>
      <c r="MA258" s="275">
        <f t="shared" si="390"/>
        <v>161.5</v>
      </c>
      <c r="MB258" s="275">
        <f t="shared" si="390"/>
        <v>161.5</v>
      </c>
      <c r="MC258" s="275">
        <f t="shared" si="390"/>
        <v>161.5</v>
      </c>
      <c r="MD258" s="275">
        <f t="shared" si="390"/>
        <v>161.5</v>
      </c>
      <c r="ME258" s="275">
        <f t="shared" si="390"/>
        <v>161.5</v>
      </c>
      <c r="MF258" s="275">
        <f t="shared" si="390"/>
        <v>161.5</v>
      </c>
      <c r="MG258" s="275">
        <f t="shared" si="390"/>
        <v>152</v>
      </c>
      <c r="MH258" s="275">
        <f t="shared" si="390"/>
        <v>152</v>
      </c>
      <c r="MI258" s="275">
        <f t="shared" si="390"/>
        <v>152</v>
      </c>
      <c r="MJ258" s="275">
        <f t="shared" si="390"/>
        <v>152</v>
      </c>
      <c r="MK258" s="275">
        <f t="shared" si="390"/>
        <v>152</v>
      </c>
      <c r="ML258" s="275">
        <f t="shared" si="390"/>
        <v>152</v>
      </c>
      <c r="MM258" s="275">
        <f t="shared" si="390"/>
        <v>152</v>
      </c>
      <c r="MN258" s="275">
        <f t="shared" si="390"/>
        <v>152</v>
      </c>
      <c r="MO258" s="275">
        <f t="shared" si="390"/>
        <v>152</v>
      </c>
      <c r="MP258" s="275">
        <f t="shared" si="390"/>
        <v>152</v>
      </c>
      <c r="MQ258" s="275">
        <f t="shared" si="390"/>
        <v>152</v>
      </c>
      <c r="MR258" s="275">
        <f t="shared" si="390"/>
        <v>152</v>
      </c>
      <c r="MS258" s="275">
        <f t="shared" si="390"/>
        <v>152</v>
      </c>
      <c r="MT258" s="275">
        <f t="shared" si="390"/>
        <v>152</v>
      </c>
      <c r="MU258" s="275">
        <f t="shared" si="390"/>
        <v>152</v>
      </c>
      <c r="MV258" s="275">
        <f t="shared" si="390"/>
        <v>152</v>
      </c>
      <c r="MW258" s="275">
        <f t="shared" si="390"/>
        <v>152</v>
      </c>
      <c r="MX258" s="275">
        <f t="shared" si="390"/>
        <v>152</v>
      </c>
      <c r="MY258" s="275">
        <f t="shared" si="390"/>
        <v>152</v>
      </c>
      <c r="MZ258" s="275">
        <f t="shared" si="390"/>
        <v>152</v>
      </c>
      <c r="NA258" s="275">
        <f t="shared" si="390"/>
        <v>152</v>
      </c>
      <c r="NB258" s="275">
        <f t="shared" si="390"/>
        <v>152</v>
      </c>
      <c r="NC258" s="275">
        <f t="shared" si="390"/>
        <v>152</v>
      </c>
      <c r="ND258" s="275">
        <f t="shared" si="390"/>
        <v>152</v>
      </c>
      <c r="NE258" s="275">
        <f t="shared" si="390"/>
        <v>152</v>
      </c>
      <c r="NF258" s="275">
        <f t="shared" si="390"/>
        <v>152</v>
      </c>
      <c r="NG258" s="275">
        <f t="shared" si="390"/>
        <v>152</v>
      </c>
      <c r="NH258" s="275">
        <f t="shared" si="390"/>
        <v>152</v>
      </c>
      <c r="NI258" s="275">
        <f t="shared" si="390"/>
        <v>152</v>
      </c>
      <c r="NJ258" s="275">
        <f t="shared" si="390"/>
        <v>152</v>
      </c>
      <c r="NK258" s="275">
        <f t="shared" si="390"/>
        <v>152</v>
      </c>
      <c r="NL258" s="275">
        <f t="shared" si="390"/>
        <v>152</v>
      </c>
      <c r="NM258" s="275">
        <f t="shared" si="390"/>
        <v>152</v>
      </c>
      <c r="NN258" s="275">
        <f t="shared" si="390"/>
        <v>152</v>
      </c>
      <c r="NO258" s="275">
        <f t="shared" si="390"/>
        <v>152</v>
      </c>
      <c r="NP258" s="275">
        <f t="shared" si="390"/>
        <v>152</v>
      </c>
      <c r="NQ258" s="275">
        <f t="shared" si="390"/>
        <v>152</v>
      </c>
      <c r="NR258" s="275">
        <f t="shared" si="390"/>
        <v>152</v>
      </c>
      <c r="NS258" s="275">
        <f t="shared" si="390"/>
        <v>152</v>
      </c>
      <c r="NT258" s="275">
        <f t="shared" si="390"/>
        <v>152</v>
      </c>
      <c r="NU258" s="275">
        <f t="shared" si="390"/>
        <v>152</v>
      </c>
      <c r="NV258" s="275">
        <f t="shared" ref="NV258:QG258" si="391">NV273*10*0.95</f>
        <v>152</v>
      </c>
      <c r="NW258" s="275">
        <f t="shared" si="391"/>
        <v>152</v>
      </c>
      <c r="NX258" s="275">
        <f t="shared" si="391"/>
        <v>152</v>
      </c>
      <c r="NY258" s="275">
        <f t="shared" si="391"/>
        <v>152</v>
      </c>
      <c r="NZ258" s="275">
        <f t="shared" si="391"/>
        <v>152</v>
      </c>
      <c r="OA258" s="275">
        <f t="shared" si="391"/>
        <v>152</v>
      </c>
      <c r="OB258" s="275">
        <f t="shared" si="391"/>
        <v>152</v>
      </c>
      <c r="OC258" s="275">
        <f t="shared" si="391"/>
        <v>152</v>
      </c>
      <c r="OD258" s="275">
        <f t="shared" si="391"/>
        <v>152</v>
      </c>
      <c r="OE258" s="275">
        <f t="shared" si="391"/>
        <v>152</v>
      </c>
      <c r="OF258" s="275">
        <f t="shared" si="391"/>
        <v>152</v>
      </c>
      <c r="OG258" s="275">
        <f t="shared" si="391"/>
        <v>152</v>
      </c>
      <c r="OH258" s="275">
        <f t="shared" si="391"/>
        <v>152</v>
      </c>
      <c r="OI258" s="275">
        <f t="shared" si="391"/>
        <v>152</v>
      </c>
      <c r="OJ258" s="275">
        <f t="shared" si="391"/>
        <v>152</v>
      </c>
      <c r="OK258" s="275">
        <f t="shared" si="391"/>
        <v>152</v>
      </c>
      <c r="OL258" s="275">
        <f t="shared" si="391"/>
        <v>152</v>
      </c>
      <c r="OM258" s="275">
        <f t="shared" si="391"/>
        <v>152</v>
      </c>
      <c r="ON258" s="275">
        <f t="shared" si="391"/>
        <v>152</v>
      </c>
      <c r="OO258" s="275">
        <f t="shared" si="391"/>
        <v>152</v>
      </c>
      <c r="OP258" s="275">
        <f t="shared" si="391"/>
        <v>152</v>
      </c>
      <c r="OQ258" s="275">
        <f t="shared" si="391"/>
        <v>152</v>
      </c>
      <c r="OR258" s="275">
        <f t="shared" si="391"/>
        <v>152</v>
      </c>
      <c r="OS258" s="275">
        <f t="shared" si="391"/>
        <v>152</v>
      </c>
      <c r="OT258" s="275">
        <f t="shared" si="391"/>
        <v>152</v>
      </c>
      <c r="OU258" s="275">
        <f t="shared" si="391"/>
        <v>152</v>
      </c>
      <c r="OV258" s="275">
        <f t="shared" si="391"/>
        <v>161.5</v>
      </c>
      <c r="OW258" s="275">
        <f t="shared" si="391"/>
        <v>161.5</v>
      </c>
      <c r="OX258" s="275">
        <f t="shared" si="391"/>
        <v>161.5</v>
      </c>
      <c r="OY258" s="275">
        <f t="shared" si="391"/>
        <v>161.5</v>
      </c>
      <c r="OZ258" s="275">
        <f t="shared" si="391"/>
        <v>161.5</v>
      </c>
      <c r="PA258" s="275">
        <f t="shared" si="391"/>
        <v>152</v>
      </c>
      <c r="PB258" s="275">
        <f t="shared" si="391"/>
        <v>152</v>
      </c>
      <c r="PC258" s="275">
        <f t="shared" si="391"/>
        <v>152</v>
      </c>
      <c r="PD258" s="275">
        <f t="shared" si="391"/>
        <v>152</v>
      </c>
      <c r="PE258" s="275">
        <f t="shared" si="391"/>
        <v>152</v>
      </c>
      <c r="PF258" s="275">
        <f t="shared" si="391"/>
        <v>152</v>
      </c>
      <c r="PG258" s="275">
        <f t="shared" si="391"/>
        <v>152</v>
      </c>
      <c r="PH258" s="275">
        <f t="shared" si="391"/>
        <v>152</v>
      </c>
      <c r="PI258" s="275">
        <f t="shared" si="391"/>
        <v>152</v>
      </c>
      <c r="PJ258" s="275">
        <f t="shared" si="391"/>
        <v>152</v>
      </c>
      <c r="PK258" s="275">
        <f t="shared" si="391"/>
        <v>152</v>
      </c>
      <c r="PL258" s="275">
        <f t="shared" si="391"/>
        <v>161.5</v>
      </c>
      <c r="PM258" s="275">
        <f t="shared" si="391"/>
        <v>161.5</v>
      </c>
      <c r="PN258" s="275">
        <f t="shared" si="391"/>
        <v>161.5</v>
      </c>
      <c r="PO258" s="275">
        <f t="shared" si="391"/>
        <v>161.5</v>
      </c>
      <c r="PP258" s="275">
        <f t="shared" si="391"/>
        <v>161.5</v>
      </c>
      <c r="PQ258" s="275">
        <f t="shared" si="391"/>
        <v>161.5</v>
      </c>
      <c r="PR258" s="275">
        <f t="shared" si="391"/>
        <v>161.5</v>
      </c>
      <c r="PS258" s="275">
        <f t="shared" si="391"/>
        <v>161.5</v>
      </c>
      <c r="PT258" s="275">
        <f t="shared" si="391"/>
        <v>161.5</v>
      </c>
      <c r="PU258" s="275">
        <f t="shared" si="391"/>
        <v>161.5</v>
      </c>
      <c r="PV258" s="275">
        <f t="shared" si="391"/>
        <v>161.5</v>
      </c>
      <c r="PW258" s="275">
        <f t="shared" si="391"/>
        <v>161.5</v>
      </c>
      <c r="PX258" s="275">
        <f t="shared" si="391"/>
        <v>161.5</v>
      </c>
      <c r="PY258" s="275">
        <f t="shared" si="391"/>
        <v>161.5</v>
      </c>
      <c r="PZ258" s="275">
        <f t="shared" si="391"/>
        <v>161.5</v>
      </c>
      <c r="QA258" s="275">
        <f t="shared" si="391"/>
        <v>161.5</v>
      </c>
      <c r="QB258" s="275">
        <f t="shared" si="391"/>
        <v>161.5</v>
      </c>
      <c r="QC258" s="275">
        <f t="shared" si="391"/>
        <v>161.5</v>
      </c>
      <c r="QD258" s="275">
        <f t="shared" si="391"/>
        <v>161.5</v>
      </c>
      <c r="QE258" s="275">
        <f t="shared" si="391"/>
        <v>161.5</v>
      </c>
      <c r="QF258" s="275">
        <f t="shared" si="391"/>
        <v>161.5</v>
      </c>
      <c r="QG258" s="275">
        <f t="shared" si="391"/>
        <v>152</v>
      </c>
      <c r="QH258" s="275">
        <f t="shared" ref="QH258:RG258" si="392">QH273*10*0.95</f>
        <v>152</v>
      </c>
      <c r="QI258" s="275">
        <f t="shared" si="392"/>
        <v>152</v>
      </c>
      <c r="QJ258" s="275">
        <f t="shared" si="392"/>
        <v>152</v>
      </c>
      <c r="QK258" s="275">
        <f t="shared" si="392"/>
        <v>152</v>
      </c>
      <c r="QL258" s="275">
        <f t="shared" si="392"/>
        <v>152</v>
      </c>
      <c r="QM258" s="275">
        <f t="shared" si="392"/>
        <v>152</v>
      </c>
      <c r="QN258" s="275">
        <f t="shared" si="392"/>
        <v>152</v>
      </c>
      <c r="QO258" s="275">
        <f t="shared" si="392"/>
        <v>152</v>
      </c>
      <c r="QP258" s="275">
        <f t="shared" si="392"/>
        <v>152</v>
      </c>
      <c r="QQ258" s="275">
        <f t="shared" si="392"/>
        <v>152</v>
      </c>
      <c r="QR258" s="275">
        <f t="shared" si="392"/>
        <v>152</v>
      </c>
      <c r="QS258" s="275">
        <f t="shared" si="392"/>
        <v>152</v>
      </c>
      <c r="QT258" s="275">
        <f t="shared" si="392"/>
        <v>152</v>
      </c>
      <c r="QU258" s="275">
        <f t="shared" si="392"/>
        <v>152</v>
      </c>
      <c r="QV258" s="275">
        <f t="shared" si="392"/>
        <v>152</v>
      </c>
      <c r="QW258" s="275">
        <f t="shared" si="392"/>
        <v>161.5</v>
      </c>
      <c r="QX258" s="275">
        <f t="shared" si="392"/>
        <v>161.5</v>
      </c>
      <c r="QY258" s="275">
        <f t="shared" si="392"/>
        <v>161.5</v>
      </c>
      <c r="QZ258" s="275">
        <f t="shared" si="392"/>
        <v>161.5</v>
      </c>
      <c r="RA258" s="275">
        <f t="shared" si="392"/>
        <v>161.5</v>
      </c>
      <c r="RB258" s="275">
        <f t="shared" si="392"/>
        <v>161.5</v>
      </c>
      <c r="RC258" s="275">
        <f t="shared" si="392"/>
        <v>161.5</v>
      </c>
      <c r="RD258" s="275">
        <f t="shared" si="392"/>
        <v>161.5</v>
      </c>
      <c r="RE258" s="275">
        <f t="shared" si="392"/>
        <v>161.5</v>
      </c>
      <c r="RF258" s="275">
        <f t="shared" si="392"/>
        <v>161.5</v>
      </c>
      <c r="RG258" s="275">
        <f t="shared" si="392"/>
        <v>161.5</v>
      </c>
      <c r="RH258" s="275">
        <f t="shared" ref="RH258:TP258" si="393">RH273*10*0.95</f>
        <v>161.5</v>
      </c>
      <c r="RI258" s="275">
        <f t="shared" si="393"/>
        <v>161.5</v>
      </c>
      <c r="RJ258" s="275">
        <f t="shared" si="393"/>
        <v>161.5</v>
      </c>
      <c r="RK258" s="275">
        <f t="shared" si="393"/>
        <v>161.5</v>
      </c>
      <c r="RL258" s="275">
        <f t="shared" si="393"/>
        <v>161.5</v>
      </c>
      <c r="RM258" s="275">
        <f t="shared" si="393"/>
        <v>161.5</v>
      </c>
      <c r="RN258" s="275">
        <f t="shared" si="393"/>
        <v>161.5</v>
      </c>
      <c r="RO258" s="275">
        <f t="shared" si="393"/>
        <v>161.5</v>
      </c>
      <c r="RP258" s="275">
        <f t="shared" si="393"/>
        <v>161.5</v>
      </c>
      <c r="RQ258" s="275">
        <f t="shared" si="393"/>
        <v>161.5</v>
      </c>
      <c r="RR258" s="275">
        <f t="shared" si="393"/>
        <v>161.5</v>
      </c>
      <c r="RS258" s="275">
        <f t="shared" si="393"/>
        <v>161.5</v>
      </c>
      <c r="RT258" s="275">
        <f t="shared" si="393"/>
        <v>161.5</v>
      </c>
      <c r="RU258" s="275">
        <f t="shared" si="393"/>
        <v>161.5</v>
      </c>
      <c r="RV258" s="275">
        <f t="shared" si="393"/>
        <v>161.5</v>
      </c>
      <c r="RW258" s="275">
        <f t="shared" si="393"/>
        <v>161.5</v>
      </c>
      <c r="RX258" s="275">
        <f t="shared" si="393"/>
        <v>161.5</v>
      </c>
      <c r="RY258" s="275">
        <f t="shared" si="393"/>
        <v>161.5</v>
      </c>
      <c r="RZ258" s="275">
        <f t="shared" si="393"/>
        <v>161.5</v>
      </c>
      <c r="SA258" s="275">
        <f t="shared" si="393"/>
        <v>161.5</v>
      </c>
      <c r="SB258" s="275">
        <f t="shared" si="393"/>
        <v>161.5</v>
      </c>
      <c r="SC258" s="275">
        <f t="shared" si="393"/>
        <v>161.5</v>
      </c>
      <c r="SD258" s="275">
        <f t="shared" si="393"/>
        <v>161.5</v>
      </c>
      <c r="SE258" s="275">
        <f t="shared" si="393"/>
        <v>161.5</v>
      </c>
      <c r="SF258" s="275">
        <f t="shared" si="393"/>
        <v>161.5</v>
      </c>
      <c r="SG258" s="275">
        <f t="shared" si="393"/>
        <v>161.5</v>
      </c>
      <c r="SH258" s="275">
        <f t="shared" si="393"/>
        <v>161.5</v>
      </c>
      <c r="SI258" s="275">
        <f t="shared" si="393"/>
        <v>161.5</v>
      </c>
      <c r="SJ258" s="275">
        <f t="shared" si="393"/>
        <v>161.5</v>
      </c>
      <c r="SK258" s="275">
        <f t="shared" si="393"/>
        <v>161.5</v>
      </c>
      <c r="SL258" s="275">
        <f t="shared" si="393"/>
        <v>161.5</v>
      </c>
      <c r="SM258" s="275">
        <f t="shared" si="393"/>
        <v>161.5</v>
      </c>
      <c r="SN258" s="275">
        <f t="shared" si="393"/>
        <v>161.5</v>
      </c>
      <c r="SO258" s="275">
        <f t="shared" si="393"/>
        <v>161.5</v>
      </c>
      <c r="SP258" s="275">
        <f t="shared" si="393"/>
        <v>161.5</v>
      </c>
      <c r="SQ258" s="275">
        <f t="shared" si="393"/>
        <v>161.5</v>
      </c>
      <c r="SR258" s="275">
        <f t="shared" si="393"/>
        <v>161.5</v>
      </c>
      <c r="SS258" s="275">
        <f t="shared" si="393"/>
        <v>161.5</v>
      </c>
      <c r="ST258" s="275">
        <f t="shared" si="393"/>
        <v>161.5</v>
      </c>
      <c r="SU258" s="275">
        <f t="shared" si="393"/>
        <v>161.5</v>
      </c>
      <c r="SV258" s="275">
        <f t="shared" si="393"/>
        <v>161.5</v>
      </c>
      <c r="SW258" s="275">
        <f t="shared" si="393"/>
        <v>161.5</v>
      </c>
      <c r="SX258" s="275">
        <f t="shared" si="393"/>
        <v>161.5</v>
      </c>
      <c r="SY258" s="275">
        <f t="shared" si="393"/>
        <v>161.5</v>
      </c>
      <c r="SZ258" s="275">
        <f t="shared" si="393"/>
        <v>161.5</v>
      </c>
      <c r="TA258" s="275">
        <f t="shared" si="393"/>
        <v>161.5</v>
      </c>
      <c r="TB258" s="275">
        <f t="shared" si="393"/>
        <v>161.5</v>
      </c>
      <c r="TC258" s="275">
        <f t="shared" si="393"/>
        <v>161.5</v>
      </c>
      <c r="TD258" s="275">
        <f t="shared" si="393"/>
        <v>161.5</v>
      </c>
      <c r="TE258" s="275">
        <f t="shared" si="393"/>
        <v>161.5</v>
      </c>
      <c r="TF258" s="275">
        <f t="shared" si="393"/>
        <v>161.5</v>
      </c>
      <c r="TG258" s="275">
        <f t="shared" si="393"/>
        <v>171</v>
      </c>
      <c r="TH258" s="275">
        <f t="shared" si="393"/>
        <v>171</v>
      </c>
      <c r="TI258" s="275">
        <f t="shared" si="393"/>
        <v>171</v>
      </c>
      <c r="TJ258" s="275">
        <f t="shared" si="393"/>
        <v>171</v>
      </c>
      <c r="TK258" s="275">
        <f t="shared" si="393"/>
        <v>171</v>
      </c>
      <c r="TL258" s="275">
        <f t="shared" si="393"/>
        <v>171</v>
      </c>
      <c r="TM258" s="275">
        <f t="shared" si="393"/>
        <v>171</v>
      </c>
      <c r="TN258" s="275">
        <f t="shared" si="393"/>
        <v>171</v>
      </c>
      <c r="TO258" s="275">
        <f t="shared" si="393"/>
        <v>171</v>
      </c>
      <c r="TP258" s="275">
        <f t="shared" si="393"/>
        <v>171</v>
      </c>
      <c r="TQ258" s="275">
        <f t="shared" ref="TQ258:WB258" si="394">TQ273*10*0.95</f>
        <v>171</v>
      </c>
      <c r="TR258" s="275">
        <f t="shared" si="394"/>
        <v>171</v>
      </c>
      <c r="TS258" s="275">
        <f t="shared" si="394"/>
        <v>171</v>
      </c>
      <c r="TT258" s="275">
        <f t="shared" si="394"/>
        <v>171</v>
      </c>
      <c r="TU258" s="275">
        <f t="shared" si="394"/>
        <v>171</v>
      </c>
      <c r="TV258" s="275">
        <f t="shared" si="394"/>
        <v>171</v>
      </c>
      <c r="TW258" s="275">
        <f t="shared" si="394"/>
        <v>171</v>
      </c>
      <c r="TX258" s="275">
        <f t="shared" si="394"/>
        <v>171</v>
      </c>
      <c r="TY258" s="275">
        <f t="shared" si="394"/>
        <v>171</v>
      </c>
      <c r="TZ258" s="275">
        <f t="shared" si="394"/>
        <v>171</v>
      </c>
      <c r="UA258" s="275">
        <f t="shared" si="394"/>
        <v>171</v>
      </c>
      <c r="UB258" s="275">
        <f t="shared" si="394"/>
        <v>171</v>
      </c>
      <c r="UC258" s="275">
        <f t="shared" si="394"/>
        <v>171</v>
      </c>
      <c r="UD258" s="275">
        <f t="shared" si="394"/>
        <v>171</v>
      </c>
      <c r="UE258" s="275">
        <f t="shared" si="394"/>
        <v>171</v>
      </c>
      <c r="UF258" s="275">
        <f t="shared" si="394"/>
        <v>171</v>
      </c>
      <c r="UG258" s="275">
        <f t="shared" si="394"/>
        <v>171</v>
      </c>
      <c r="UH258" s="275">
        <f t="shared" si="394"/>
        <v>171</v>
      </c>
      <c r="UI258" s="275">
        <f t="shared" si="394"/>
        <v>171</v>
      </c>
      <c r="UJ258" s="275">
        <f t="shared" si="394"/>
        <v>171</v>
      </c>
      <c r="UK258" s="275">
        <f t="shared" si="394"/>
        <v>171</v>
      </c>
      <c r="UL258" s="275">
        <f t="shared" si="394"/>
        <v>171</v>
      </c>
      <c r="UM258" s="275">
        <f t="shared" si="394"/>
        <v>171</v>
      </c>
      <c r="UN258" s="275">
        <f t="shared" si="394"/>
        <v>171</v>
      </c>
      <c r="UO258" s="275">
        <f t="shared" si="394"/>
        <v>171</v>
      </c>
      <c r="UP258" s="275">
        <f t="shared" si="394"/>
        <v>171</v>
      </c>
      <c r="UQ258" s="275">
        <f t="shared" si="394"/>
        <v>171</v>
      </c>
      <c r="UR258" s="275">
        <f t="shared" si="394"/>
        <v>171</v>
      </c>
      <c r="US258" s="275">
        <f t="shared" si="394"/>
        <v>171</v>
      </c>
      <c r="UT258" s="275">
        <f t="shared" si="394"/>
        <v>161.5</v>
      </c>
      <c r="UU258" s="275">
        <f t="shared" si="394"/>
        <v>161.5</v>
      </c>
      <c r="UV258" s="275">
        <f t="shared" si="394"/>
        <v>161.5</v>
      </c>
      <c r="UW258" s="275">
        <f t="shared" si="394"/>
        <v>161.5</v>
      </c>
      <c r="UX258" s="275">
        <f t="shared" si="394"/>
        <v>161.5</v>
      </c>
      <c r="UY258" s="275">
        <f t="shared" si="394"/>
        <v>161.5</v>
      </c>
      <c r="UZ258" s="275">
        <f t="shared" si="394"/>
        <v>161.5</v>
      </c>
      <c r="VA258" s="275">
        <f t="shared" si="394"/>
        <v>171</v>
      </c>
      <c r="VB258" s="275">
        <f t="shared" si="394"/>
        <v>171</v>
      </c>
      <c r="VC258" s="275">
        <f t="shared" si="394"/>
        <v>171</v>
      </c>
      <c r="VD258" s="275">
        <f t="shared" si="394"/>
        <v>171</v>
      </c>
      <c r="VE258" s="275">
        <f t="shared" si="394"/>
        <v>171</v>
      </c>
      <c r="VF258" s="275">
        <f t="shared" si="394"/>
        <v>171</v>
      </c>
      <c r="VG258" s="275">
        <f t="shared" si="394"/>
        <v>171</v>
      </c>
      <c r="VH258" s="275">
        <f t="shared" si="394"/>
        <v>171</v>
      </c>
      <c r="VI258" s="275">
        <f t="shared" si="394"/>
        <v>171</v>
      </c>
      <c r="VJ258" s="517">
        <f t="shared" si="394"/>
        <v>171</v>
      </c>
      <c r="VK258" s="275">
        <f t="shared" si="394"/>
        <v>171</v>
      </c>
      <c r="VL258" s="275">
        <f t="shared" si="394"/>
        <v>171</v>
      </c>
      <c r="VM258" s="275">
        <f t="shared" si="394"/>
        <v>171</v>
      </c>
      <c r="VN258" s="275">
        <f t="shared" si="394"/>
        <v>171</v>
      </c>
      <c r="VO258" s="275">
        <f t="shared" si="394"/>
        <v>171</v>
      </c>
      <c r="VP258" s="275">
        <f t="shared" si="394"/>
        <v>152</v>
      </c>
      <c r="VQ258" s="275">
        <f t="shared" si="394"/>
        <v>152</v>
      </c>
      <c r="VR258" s="275">
        <f t="shared" si="394"/>
        <v>152</v>
      </c>
      <c r="VS258" s="275">
        <f t="shared" si="394"/>
        <v>152</v>
      </c>
      <c r="VT258" s="275">
        <f t="shared" si="394"/>
        <v>152</v>
      </c>
      <c r="VU258" s="275">
        <f t="shared" si="394"/>
        <v>152</v>
      </c>
      <c r="VV258" s="275">
        <f t="shared" si="394"/>
        <v>152</v>
      </c>
      <c r="VW258" s="275">
        <f t="shared" si="394"/>
        <v>152</v>
      </c>
      <c r="VX258" s="517">
        <f t="shared" si="394"/>
        <v>152</v>
      </c>
      <c r="VY258" s="275">
        <f t="shared" si="394"/>
        <v>152</v>
      </c>
      <c r="VZ258" s="275">
        <f t="shared" si="394"/>
        <v>152</v>
      </c>
      <c r="WA258" s="275">
        <f t="shared" si="394"/>
        <v>152</v>
      </c>
      <c r="WB258" s="275">
        <f t="shared" si="394"/>
        <v>152</v>
      </c>
      <c r="WC258" s="275">
        <f t="shared" ref="WC258:XD258" si="395">WC273*10*0.95</f>
        <v>171</v>
      </c>
      <c r="WD258" s="275">
        <f t="shared" si="395"/>
        <v>171</v>
      </c>
      <c r="WE258" s="275">
        <f t="shared" si="395"/>
        <v>171</v>
      </c>
      <c r="WF258" s="275">
        <f t="shared" si="395"/>
        <v>171</v>
      </c>
      <c r="WG258" s="275">
        <f t="shared" si="395"/>
        <v>171</v>
      </c>
      <c r="WH258" s="275">
        <f t="shared" si="395"/>
        <v>171</v>
      </c>
      <c r="WI258" s="275">
        <f t="shared" si="395"/>
        <v>171</v>
      </c>
      <c r="WJ258" s="275">
        <f t="shared" si="395"/>
        <v>171</v>
      </c>
      <c r="WK258" s="275">
        <f t="shared" si="395"/>
        <v>171</v>
      </c>
      <c r="WL258" s="275">
        <f t="shared" si="395"/>
        <v>171</v>
      </c>
      <c r="WM258" s="275">
        <f t="shared" si="395"/>
        <v>171</v>
      </c>
      <c r="WN258" s="275">
        <f t="shared" si="395"/>
        <v>171</v>
      </c>
      <c r="WO258" s="275">
        <f t="shared" si="395"/>
        <v>171</v>
      </c>
      <c r="WP258" s="275">
        <f t="shared" si="395"/>
        <v>171</v>
      </c>
      <c r="WQ258" s="275">
        <f t="shared" si="395"/>
        <v>171</v>
      </c>
      <c r="WR258" s="275">
        <f t="shared" si="395"/>
        <v>171</v>
      </c>
      <c r="WS258" s="275">
        <f t="shared" si="395"/>
        <v>171</v>
      </c>
      <c r="WT258" s="275">
        <f t="shared" si="395"/>
        <v>161.5</v>
      </c>
      <c r="WU258" s="275">
        <f t="shared" si="395"/>
        <v>161.5</v>
      </c>
      <c r="WV258" s="275">
        <f t="shared" si="395"/>
        <v>161.5</v>
      </c>
      <c r="WW258" s="275">
        <f t="shared" si="395"/>
        <v>161.5</v>
      </c>
      <c r="WX258" s="275">
        <f t="shared" si="395"/>
        <v>161.5</v>
      </c>
      <c r="WY258" s="275">
        <f t="shared" si="395"/>
        <v>161.5</v>
      </c>
      <c r="WZ258" s="275">
        <f t="shared" si="395"/>
        <v>161.5</v>
      </c>
      <c r="XA258" s="275">
        <f t="shared" si="395"/>
        <v>161.5</v>
      </c>
      <c r="XB258" s="275">
        <f t="shared" si="395"/>
        <v>161.5</v>
      </c>
      <c r="XC258" s="275">
        <f t="shared" si="395"/>
        <v>161.5</v>
      </c>
      <c r="XD258" s="275">
        <f t="shared" si="395"/>
        <v>161.5</v>
      </c>
      <c r="XE258" s="275">
        <f t="shared" ref="XE258:ZP258" si="396">XE273*10*0.95</f>
        <v>161.5</v>
      </c>
      <c r="XF258" s="275">
        <f t="shared" si="396"/>
        <v>161.5</v>
      </c>
      <c r="XG258" s="275">
        <f t="shared" si="396"/>
        <v>161.5</v>
      </c>
      <c r="XH258" s="275">
        <f t="shared" si="396"/>
        <v>161.5</v>
      </c>
      <c r="XI258" s="275">
        <f t="shared" si="396"/>
        <v>161.5</v>
      </c>
      <c r="XJ258" s="275">
        <f t="shared" si="396"/>
        <v>161.5</v>
      </c>
      <c r="XK258" s="275">
        <f t="shared" si="396"/>
        <v>161.5</v>
      </c>
      <c r="XL258" s="275">
        <f t="shared" si="396"/>
        <v>161.5</v>
      </c>
      <c r="XM258" s="275">
        <f t="shared" si="396"/>
        <v>161.5</v>
      </c>
      <c r="XN258" s="275">
        <f t="shared" si="396"/>
        <v>161.5</v>
      </c>
      <c r="XO258" s="275">
        <f t="shared" si="396"/>
        <v>161.5</v>
      </c>
      <c r="XP258" s="275">
        <f t="shared" si="396"/>
        <v>161.5</v>
      </c>
      <c r="XQ258" s="275">
        <f t="shared" si="396"/>
        <v>161.5</v>
      </c>
      <c r="XR258" s="275">
        <f t="shared" si="396"/>
        <v>161.5</v>
      </c>
      <c r="XS258" s="275">
        <f t="shared" si="396"/>
        <v>161.5</v>
      </c>
      <c r="XT258" s="275">
        <f t="shared" si="396"/>
        <v>161.5</v>
      </c>
      <c r="XU258" s="275">
        <f t="shared" si="396"/>
        <v>161.5</v>
      </c>
      <c r="XV258" s="275">
        <f t="shared" si="396"/>
        <v>161.5</v>
      </c>
      <c r="XW258" s="275">
        <f t="shared" si="396"/>
        <v>161.5</v>
      </c>
      <c r="XX258" s="275">
        <f t="shared" si="396"/>
        <v>161.5</v>
      </c>
      <c r="XY258" s="275">
        <f t="shared" si="396"/>
        <v>161.5</v>
      </c>
      <c r="XZ258" s="275">
        <f t="shared" si="396"/>
        <v>161.5</v>
      </c>
      <c r="YA258" s="275">
        <f t="shared" si="396"/>
        <v>161.5</v>
      </c>
      <c r="YB258" s="275">
        <f t="shared" si="396"/>
        <v>161.5</v>
      </c>
      <c r="YC258" s="275">
        <f t="shared" si="396"/>
        <v>161.5</v>
      </c>
      <c r="YD258" s="275">
        <f t="shared" si="396"/>
        <v>161.5</v>
      </c>
      <c r="YE258" s="275">
        <f t="shared" si="396"/>
        <v>161.5</v>
      </c>
      <c r="YF258" s="275">
        <f t="shared" si="396"/>
        <v>161.5</v>
      </c>
      <c r="YG258" s="275">
        <f t="shared" si="396"/>
        <v>161.5</v>
      </c>
      <c r="YH258" s="275">
        <f t="shared" si="396"/>
        <v>161.5</v>
      </c>
      <c r="YI258" s="275">
        <f t="shared" si="396"/>
        <v>161.5</v>
      </c>
      <c r="YJ258" s="275">
        <f t="shared" si="396"/>
        <v>161.5</v>
      </c>
      <c r="YK258" s="275">
        <f t="shared" si="396"/>
        <v>161.5</v>
      </c>
      <c r="YL258" s="275">
        <f t="shared" si="396"/>
        <v>161.5</v>
      </c>
      <c r="YM258" s="275">
        <f t="shared" si="396"/>
        <v>161.5</v>
      </c>
      <c r="YN258" s="275">
        <f t="shared" si="396"/>
        <v>161.5</v>
      </c>
      <c r="YO258" s="275">
        <f t="shared" si="396"/>
        <v>161.5</v>
      </c>
      <c r="YP258" s="275">
        <f t="shared" si="396"/>
        <v>161.5</v>
      </c>
      <c r="YQ258" s="275">
        <f t="shared" si="396"/>
        <v>161.5</v>
      </c>
      <c r="YR258" s="275">
        <f t="shared" si="396"/>
        <v>161.5</v>
      </c>
      <c r="YS258" s="275">
        <f t="shared" si="396"/>
        <v>161.5</v>
      </c>
      <c r="YT258" s="275">
        <f t="shared" si="396"/>
        <v>161.5</v>
      </c>
      <c r="YU258" s="275">
        <f t="shared" si="396"/>
        <v>161.5</v>
      </c>
      <c r="YV258" s="275">
        <f t="shared" si="396"/>
        <v>161.5</v>
      </c>
      <c r="YW258" s="275">
        <f t="shared" si="396"/>
        <v>161.5</v>
      </c>
      <c r="YX258" s="275">
        <f t="shared" si="396"/>
        <v>161.5</v>
      </c>
      <c r="YY258" s="275">
        <f t="shared" si="396"/>
        <v>161.5</v>
      </c>
      <c r="YZ258" s="275">
        <f t="shared" si="396"/>
        <v>161.5</v>
      </c>
      <c r="ZA258" s="275">
        <f t="shared" si="396"/>
        <v>161.5</v>
      </c>
      <c r="ZB258" s="275">
        <f t="shared" si="396"/>
        <v>161.5</v>
      </c>
      <c r="ZC258" s="275">
        <f t="shared" si="396"/>
        <v>161.5</v>
      </c>
      <c r="ZD258" s="275">
        <f t="shared" si="396"/>
        <v>161.5</v>
      </c>
      <c r="ZE258" s="275">
        <f t="shared" si="396"/>
        <v>161.5</v>
      </c>
      <c r="ZF258" s="275">
        <f t="shared" si="396"/>
        <v>161.5</v>
      </c>
      <c r="ZG258" s="275">
        <f t="shared" si="396"/>
        <v>161.5</v>
      </c>
      <c r="ZH258" s="275">
        <f t="shared" si="396"/>
        <v>161.5</v>
      </c>
      <c r="ZI258" s="275">
        <f t="shared" si="396"/>
        <v>161.5</v>
      </c>
      <c r="ZJ258" s="275">
        <f t="shared" si="396"/>
        <v>161.5</v>
      </c>
      <c r="ZK258" s="275">
        <f t="shared" si="396"/>
        <v>161.5</v>
      </c>
      <c r="ZL258" s="275">
        <f t="shared" si="396"/>
        <v>161.5</v>
      </c>
      <c r="ZM258" s="275">
        <f t="shared" si="396"/>
        <v>161.5</v>
      </c>
      <c r="ZN258" s="275">
        <f t="shared" si="396"/>
        <v>161.5</v>
      </c>
      <c r="ZO258" s="275">
        <f t="shared" si="396"/>
        <v>161.5</v>
      </c>
      <c r="ZP258" s="275">
        <f t="shared" si="396"/>
        <v>161.5</v>
      </c>
      <c r="ZQ258" s="275">
        <f t="shared" ref="ZQ258:ABV258" si="397">ZQ273*10*0.95</f>
        <v>142.5</v>
      </c>
      <c r="ZR258" s="275">
        <f t="shared" si="397"/>
        <v>142.5</v>
      </c>
      <c r="ZS258" s="275">
        <f t="shared" si="397"/>
        <v>133</v>
      </c>
      <c r="ZT258" s="275">
        <f t="shared" si="397"/>
        <v>133</v>
      </c>
      <c r="ZU258" s="275">
        <f t="shared" si="397"/>
        <v>133</v>
      </c>
      <c r="ZV258" s="275">
        <f t="shared" si="397"/>
        <v>133</v>
      </c>
      <c r="ZW258" s="275">
        <f t="shared" si="397"/>
        <v>142.5</v>
      </c>
      <c r="ZX258" s="275">
        <f t="shared" si="397"/>
        <v>142.5</v>
      </c>
      <c r="ZY258" s="275">
        <f t="shared" si="397"/>
        <v>142.5</v>
      </c>
      <c r="ZZ258" s="275">
        <f t="shared" si="397"/>
        <v>142.5</v>
      </c>
      <c r="AAA258" s="275">
        <f t="shared" si="397"/>
        <v>142.5</v>
      </c>
      <c r="AAB258" s="275">
        <f t="shared" si="397"/>
        <v>142.5</v>
      </c>
      <c r="AAC258" s="275">
        <f t="shared" si="397"/>
        <v>142.5</v>
      </c>
      <c r="AAD258" s="275">
        <f t="shared" si="397"/>
        <v>142.5</v>
      </c>
      <c r="AAE258" s="275">
        <f t="shared" si="397"/>
        <v>142.5</v>
      </c>
      <c r="AAF258" s="275">
        <f t="shared" si="397"/>
        <v>142.5</v>
      </c>
      <c r="AAG258" s="275">
        <f t="shared" si="397"/>
        <v>142.5</v>
      </c>
      <c r="AAH258" s="275">
        <f t="shared" si="397"/>
        <v>142.5</v>
      </c>
      <c r="AAI258" s="275">
        <f t="shared" si="397"/>
        <v>142.5</v>
      </c>
      <c r="AAJ258" s="275">
        <f t="shared" si="397"/>
        <v>142.5</v>
      </c>
      <c r="AAK258" s="275">
        <f t="shared" si="397"/>
        <v>142.5</v>
      </c>
      <c r="AAL258" s="275">
        <f t="shared" si="397"/>
        <v>152</v>
      </c>
      <c r="AAM258" s="275">
        <f t="shared" si="397"/>
        <v>152</v>
      </c>
      <c r="AAN258" s="275">
        <f t="shared" si="397"/>
        <v>152</v>
      </c>
      <c r="AAO258" s="275">
        <f t="shared" si="397"/>
        <v>152</v>
      </c>
      <c r="AAP258" s="275">
        <f t="shared" si="397"/>
        <v>152</v>
      </c>
      <c r="AAQ258" s="275">
        <f t="shared" si="397"/>
        <v>152</v>
      </c>
      <c r="AAR258" s="275">
        <f t="shared" si="397"/>
        <v>152</v>
      </c>
      <c r="AAS258" s="275">
        <f t="shared" si="397"/>
        <v>152</v>
      </c>
      <c r="AAT258" s="275">
        <f t="shared" si="397"/>
        <v>161.5</v>
      </c>
      <c r="AAU258" s="275">
        <f t="shared" si="397"/>
        <v>161.5</v>
      </c>
      <c r="AAV258" s="275">
        <f t="shared" si="397"/>
        <v>161.5</v>
      </c>
      <c r="AAW258" s="275">
        <f t="shared" si="397"/>
        <v>161.5</v>
      </c>
      <c r="AAX258" s="275">
        <f t="shared" si="397"/>
        <v>161.5</v>
      </c>
      <c r="AAY258" s="275">
        <f t="shared" si="397"/>
        <v>142.5</v>
      </c>
      <c r="AAZ258" s="275">
        <f t="shared" si="397"/>
        <v>142.5</v>
      </c>
      <c r="ABA258" s="275">
        <f t="shared" si="397"/>
        <v>142.5</v>
      </c>
      <c r="ABB258" s="275">
        <f t="shared" si="397"/>
        <v>142.5</v>
      </c>
      <c r="ABC258" s="275">
        <f t="shared" si="397"/>
        <v>142.5</v>
      </c>
      <c r="ABD258" s="275">
        <f t="shared" si="397"/>
        <v>142.5</v>
      </c>
      <c r="ABE258" s="275">
        <f t="shared" si="397"/>
        <v>142.5</v>
      </c>
      <c r="ABF258" s="275">
        <f t="shared" si="397"/>
        <v>142.5</v>
      </c>
      <c r="ABG258" s="275">
        <f t="shared" si="397"/>
        <v>142.5</v>
      </c>
      <c r="ABH258" s="275">
        <f t="shared" si="397"/>
        <v>142.5</v>
      </c>
      <c r="ABI258" s="275">
        <f t="shared" si="397"/>
        <v>142.5</v>
      </c>
      <c r="ABJ258" s="275">
        <f t="shared" si="397"/>
        <v>161.5</v>
      </c>
      <c r="ABK258" s="275">
        <f t="shared" si="397"/>
        <v>161.5</v>
      </c>
      <c r="ABL258" s="275">
        <f t="shared" si="397"/>
        <v>180.5</v>
      </c>
      <c r="ABM258" s="275">
        <f t="shared" si="397"/>
        <v>180.5</v>
      </c>
      <c r="ABN258" s="275">
        <f t="shared" si="397"/>
        <v>180.5</v>
      </c>
      <c r="ABO258" s="275">
        <f t="shared" si="397"/>
        <v>180.5</v>
      </c>
      <c r="ABP258" s="275">
        <f t="shared" si="397"/>
        <v>180.5</v>
      </c>
      <c r="ABQ258" s="275">
        <f t="shared" si="397"/>
        <v>180.5</v>
      </c>
      <c r="ABR258" s="275">
        <f t="shared" si="397"/>
        <v>180.5</v>
      </c>
      <c r="ABS258" s="275">
        <f t="shared" si="397"/>
        <v>180.5</v>
      </c>
      <c r="ABT258" s="275">
        <f t="shared" si="397"/>
        <v>180.5</v>
      </c>
      <c r="ABU258" s="275">
        <f t="shared" si="397"/>
        <v>180.5</v>
      </c>
      <c r="ABV258" s="275">
        <f t="shared" si="397"/>
        <v>180.5</v>
      </c>
      <c r="ABW258" s="275">
        <f t="shared" ref="ABW258:AEH258" si="398">ABW273*10*0.95</f>
        <v>180.5</v>
      </c>
      <c r="ABX258" s="275">
        <f t="shared" si="398"/>
        <v>180.5</v>
      </c>
      <c r="ABY258" s="275">
        <f t="shared" si="398"/>
        <v>180.5</v>
      </c>
      <c r="ABZ258" s="275">
        <f t="shared" si="398"/>
        <v>180.5</v>
      </c>
      <c r="ACA258" s="275">
        <f t="shared" si="398"/>
        <v>180.5</v>
      </c>
      <c r="ACB258" s="275">
        <f t="shared" si="398"/>
        <v>180.5</v>
      </c>
      <c r="ACC258" s="275">
        <f t="shared" si="398"/>
        <v>180.5</v>
      </c>
      <c r="ACD258" s="275">
        <f t="shared" si="398"/>
        <v>180.5</v>
      </c>
      <c r="ACE258" s="275">
        <f t="shared" si="398"/>
        <v>180.5</v>
      </c>
      <c r="ACF258" s="275">
        <f t="shared" si="398"/>
        <v>180.5</v>
      </c>
      <c r="ACG258" s="275">
        <f t="shared" si="398"/>
        <v>180.5</v>
      </c>
      <c r="ACH258" s="275">
        <f t="shared" si="398"/>
        <v>180.5</v>
      </c>
      <c r="ACI258" s="275">
        <f t="shared" si="398"/>
        <v>180.5</v>
      </c>
      <c r="ACJ258" s="275">
        <f t="shared" si="398"/>
        <v>180.5</v>
      </c>
      <c r="ACK258" s="275">
        <f t="shared" si="398"/>
        <v>180.5</v>
      </c>
      <c r="ACL258" s="275">
        <f t="shared" si="398"/>
        <v>180.5</v>
      </c>
      <c r="ACM258" s="275">
        <f t="shared" si="398"/>
        <v>180.5</v>
      </c>
      <c r="ACN258" s="275">
        <f t="shared" si="398"/>
        <v>180.5</v>
      </c>
      <c r="ACO258" s="275">
        <f t="shared" si="398"/>
        <v>180.5</v>
      </c>
      <c r="ACP258" s="275">
        <f t="shared" si="398"/>
        <v>180.5</v>
      </c>
      <c r="ACQ258" s="275">
        <f t="shared" si="398"/>
        <v>180.5</v>
      </c>
      <c r="ACR258" s="275">
        <f t="shared" si="398"/>
        <v>180.5</v>
      </c>
      <c r="ACS258" s="275">
        <f t="shared" si="398"/>
        <v>180.5</v>
      </c>
      <c r="ACT258" s="275">
        <f t="shared" si="398"/>
        <v>180.5</v>
      </c>
      <c r="ACU258" s="275">
        <f t="shared" si="398"/>
        <v>180.5</v>
      </c>
      <c r="ACV258" s="275">
        <f t="shared" si="398"/>
        <v>180.5</v>
      </c>
      <c r="ACW258" s="275">
        <f t="shared" si="398"/>
        <v>180.5</v>
      </c>
      <c r="ACX258" s="275">
        <f t="shared" si="398"/>
        <v>180.5</v>
      </c>
      <c r="ACY258" s="275">
        <f t="shared" si="398"/>
        <v>180.5</v>
      </c>
      <c r="ACZ258" s="275">
        <f t="shared" si="398"/>
        <v>180.5</v>
      </c>
      <c r="ADA258" s="275">
        <f t="shared" si="398"/>
        <v>180.5</v>
      </c>
      <c r="ADB258" s="275">
        <f t="shared" si="398"/>
        <v>180.5</v>
      </c>
      <c r="ADC258" s="275">
        <f t="shared" si="398"/>
        <v>180.5</v>
      </c>
      <c r="ADD258" s="275">
        <f t="shared" si="398"/>
        <v>180.5</v>
      </c>
      <c r="ADE258" s="275">
        <f t="shared" si="398"/>
        <v>180.5</v>
      </c>
      <c r="ADF258" s="275">
        <f t="shared" si="398"/>
        <v>180.5</v>
      </c>
      <c r="ADG258" s="275">
        <f t="shared" si="398"/>
        <v>180.5</v>
      </c>
      <c r="ADH258" s="275">
        <f t="shared" si="398"/>
        <v>180.5</v>
      </c>
      <c r="ADI258" s="275">
        <f t="shared" si="398"/>
        <v>180.5</v>
      </c>
      <c r="ADJ258" s="275">
        <f t="shared" si="398"/>
        <v>180.5</v>
      </c>
      <c r="ADK258" s="275">
        <f t="shared" si="398"/>
        <v>180.5</v>
      </c>
      <c r="ADL258" s="275">
        <f t="shared" si="398"/>
        <v>180.5</v>
      </c>
      <c r="ADM258" s="275">
        <f t="shared" si="398"/>
        <v>180.5</v>
      </c>
      <c r="ADN258" s="275">
        <f t="shared" si="398"/>
        <v>180.5</v>
      </c>
      <c r="ADO258" s="275">
        <f t="shared" si="398"/>
        <v>180.5</v>
      </c>
      <c r="ADP258" s="275">
        <f t="shared" si="398"/>
        <v>180.5</v>
      </c>
      <c r="ADQ258" s="275">
        <f t="shared" si="398"/>
        <v>180.5</v>
      </c>
      <c r="ADR258" s="275">
        <f t="shared" si="398"/>
        <v>180.5</v>
      </c>
      <c r="ADS258" s="275">
        <f t="shared" si="398"/>
        <v>180.5</v>
      </c>
      <c r="ADT258" s="275">
        <f t="shared" si="398"/>
        <v>180.5</v>
      </c>
      <c r="ADU258" s="275">
        <f t="shared" si="398"/>
        <v>180.5</v>
      </c>
      <c r="ADV258" s="275">
        <f t="shared" si="398"/>
        <v>180.5</v>
      </c>
      <c r="ADW258" s="275">
        <f t="shared" si="398"/>
        <v>180.5</v>
      </c>
      <c r="ADX258" s="275">
        <f t="shared" si="398"/>
        <v>180.5</v>
      </c>
      <c r="ADY258" s="275">
        <f t="shared" si="398"/>
        <v>180.5</v>
      </c>
      <c r="ADZ258" s="275">
        <f t="shared" si="398"/>
        <v>180.5</v>
      </c>
      <c r="AEA258" s="275">
        <f t="shared" si="398"/>
        <v>180.5</v>
      </c>
      <c r="AEB258" s="275">
        <f t="shared" si="398"/>
        <v>180.5</v>
      </c>
      <c r="AEC258" s="275">
        <f t="shared" si="398"/>
        <v>180.5</v>
      </c>
      <c r="AED258" s="275">
        <f t="shared" si="398"/>
        <v>180.5</v>
      </c>
      <c r="AEE258" s="275">
        <f t="shared" si="398"/>
        <v>180.5</v>
      </c>
      <c r="AEF258" s="275">
        <f t="shared" si="398"/>
        <v>180.5</v>
      </c>
      <c r="AEG258" s="275">
        <f t="shared" si="398"/>
        <v>180.5</v>
      </c>
      <c r="AEH258" s="275">
        <f t="shared" si="398"/>
        <v>180.5</v>
      </c>
      <c r="AEI258" s="275">
        <f t="shared" ref="AEI258:AFH258" si="399">AEI273*10*0.95</f>
        <v>180.5</v>
      </c>
      <c r="AEJ258" s="275">
        <f t="shared" si="399"/>
        <v>180.5</v>
      </c>
      <c r="AEK258" s="275">
        <f t="shared" si="399"/>
        <v>180.5</v>
      </c>
      <c r="AEL258" s="275">
        <f t="shared" si="399"/>
        <v>180.5</v>
      </c>
      <c r="AEM258" s="275">
        <f t="shared" si="399"/>
        <v>180.5</v>
      </c>
      <c r="AEN258" s="275">
        <f t="shared" si="399"/>
        <v>180.5</v>
      </c>
      <c r="AEO258" s="275">
        <f t="shared" si="399"/>
        <v>180.5</v>
      </c>
      <c r="AEP258" s="275">
        <f t="shared" si="399"/>
        <v>180.5</v>
      </c>
      <c r="AEQ258" s="275">
        <f t="shared" si="399"/>
        <v>180.5</v>
      </c>
      <c r="AER258" s="275">
        <f t="shared" si="399"/>
        <v>180.5</v>
      </c>
      <c r="AES258" s="275">
        <f t="shared" si="399"/>
        <v>180.5</v>
      </c>
      <c r="AET258" s="275">
        <f t="shared" si="399"/>
        <v>180.5</v>
      </c>
      <c r="AEU258" s="275">
        <f t="shared" si="399"/>
        <v>180.5</v>
      </c>
      <c r="AEV258" s="275">
        <f t="shared" si="399"/>
        <v>180.5</v>
      </c>
      <c r="AEW258" s="275">
        <f t="shared" si="399"/>
        <v>180.5</v>
      </c>
      <c r="AEX258" s="275">
        <f t="shared" si="399"/>
        <v>180.5</v>
      </c>
      <c r="AEY258" s="275">
        <f t="shared" si="399"/>
        <v>180.5</v>
      </c>
      <c r="AEZ258" s="275">
        <f t="shared" si="399"/>
        <v>180.5</v>
      </c>
      <c r="AFA258" s="275">
        <f t="shared" si="399"/>
        <v>180.5</v>
      </c>
      <c r="AFB258" s="275">
        <f t="shared" si="399"/>
        <v>180.5</v>
      </c>
      <c r="AFC258" s="275">
        <f t="shared" si="399"/>
        <v>180.5</v>
      </c>
      <c r="AFD258" s="275">
        <f t="shared" si="399"/>
        <v>180.5</v>
      </c>
      <c r="AFE258" s="275">
        <f t="shared" si="399"/>
        <v>180.5</v>
      </c>
      <c r="AFF258" s="275">
        <f t="shared" si="399"/>
        <v>180.5</v>
      </c>
      <c r="AFG258" s="275">
        <f t="shared" si="399"/>
        <v>180.5</v>
      </c>
      <c r="AFH258" s="275">
        <f t="shared" si="399"/>
        <v>180.5</v>
      </c>
      <c r="AFI258" s="275">
        <f t="shared" ref="AFI258:AHT258" si="400">AFI273*10*0.95</f>
        <v>180.5</v>
      </c>
      <c r="AFJ258" s="275">
        <f t="shared" si="400"/>
        <v>180.5</v>
      </c>
      <c r="AFK258" s="275">
        <f t="shared" si="400"/>
        <v>180.5</v>
      </c>
      <c r="AFL258" s="275">
        <f t="shared" si="400"/>
        <v>180.5</v>
      </c>
      <c r="AFM258" s="275">
        <f t="shared" si="400"/>
        <v>180.5</v>
      </c>
      <c r="AFN258" s="275">
        <f t="shared" si="400"/>
        <v>180.5</v>
      </c>
      <c r="AFO258" s="275">
        <f t="shared" si="400"/>
        <v>180.5</v>
      </c>
      <c r="AFP258" s="275">
        <f t="shared" si="400"/>
        <v>180.5</v>
      </c>
      <c r="AFQ258" s="275">
        <f t="shared" si="400"/>
        <v>180.5</v>
      </c>
      <c r="AFR258" s="275">
        <f t="shared" si="400"/>
        <v>180.5</v>
      </c>
      <c r="AFS258" s="275">
        <f t="shared" si="400"/>
        <v>180.5</v>
      </c>
      <c r="AFT258" s="275">
        <f t="shared" si="400"/>
        <v>180.5</v>
      </c>
      <c r="AFU258" s="275">
        <f t="shared" si="400"/>
        <v>180.5</v>
      </c>
      <c r="AFV258" s="275">
        <f t="shared" si="400"/>
        <v>180.5</v>
      </c>
      <c r="AFW258" s="275">
        <f t="shared" si="400"/>
        <v>180.5</v>
      </c>
      <c r="AFX258" s="275">
        <f t="shared" si="400"/>
        <v>180.5</v>
      </c>
      <c r="AFY258" s="275">
        <f t="shared" si="400"/>
        <v>180.5</v>
      </c>
      <c r="AFZ258" s="275">
        <f t="shared" si="400"/>
        <v>180.5</v>
      </c>
      <c r="AGA258" s="275">
        <f t="shared" si="400"/>
        <v>180.5</v>
      </c>
      <c r="AGB258" s="275">
        <f t="shared" si="400"/>
        <v>180.5</v>
      </c>
      <c r="AGC258" s="275">
        <f t="shared" si="400"/>
        <v>180.5</v>
      </c>
      <c r="AGD258" s="275">
        <f t="shared" si="400"/>
        <v>180.5</v>
      </c>
      <c r="AGE258" s="275">
        <f t="shared" si="400"/>
        <v>180.5</v>
      </c>
      <c r="AGF258" s="275">
        <f t="shared" si="400"/>
        <v>180.5</v>
      </c>
      <c r="AGG258" s="275">
        <f t="shared" si="400"/>
        <v>180.5</v>
      </c>
      <c r="AGH258" s="275">
        <f t="shared" si="400"/>
        <v>180.5</v>
      </c>
      <c r="AGI258" s="275">
        <f t="shared" si="400"/>
        <v>180.5</v>
      </c>
      <c r="AGJ258" s="275">
        <f t="shared" si="400"/>
        <v>180.5</v>
      </c>
      <c r="AGK258" s="275">
        <f t="shared" si="400"/>
        <v>180.5</v>
      </c>
      <c r="AGL258" s="275">
        <f t="shared" si="400"/>
        <v>180.5</v>
      </c>
      <c r="AGM258" s="275">
        <f t="shared" si="400"/>
        <v>180.5</v>
      </c>
      <c r="AGN258" s="275">
        <f t="shared" si="400"/>
        <v>180.5</v>
      </c>
      <c r="AGO258" s="275">
        <f t="shared" si="400"/>
        <v>180.5</v>
      </c>
      <c r="AGP258" s="275">
        <f t="shared" si="400"/>
        <v>180.5</v>
      </c>
      <c r="AGQ258" s="275">
        <f t="shared" si="400"/>
        <v>180.5</v>
      </c>
      <c r="AGR258" s="275">
        <f t="shared" si="400"/>
        <v>180.5</v>
      </c>
      <c r="AGS258" s="275">
        <f t="shared" si="400"/>
        <v>161.5</v>
      </c>
      <c r="AGT258" s="275">
        <f t="shared" si="400"/>
        <v>161.5</v>
      </c>
      <c r="AGU258" s="275">
        <f t="shared" si="400"/>
        <v>161.5</v>
      </c>
      <c r="AGV258" s="275">
        <f t="shared" si="400"/>
        <v>161.5</v>
      </c>
      <c r="AGW258" s="275">
        <f t="shared" si="400"/>
        <v>161.5</v>
      </c>
      <c r="AGX258" s="275">
        <f t="shared" si="400"/>
        <v>161.5</v>
      </c>
      <c r="AGY258" s="275">
        <f t="shared" si="400"/>
        <v>161.5</v>
      </c>
      <c r="AGZ258" s="275">
        <f t="shared" si="400"/>
        <v>161.5</v>
      </c>
      <c r="AHA258" s="275">
        <f t="shared" si="400"/>
        <v>161.5</v>
      </c>
      <c r="AHB258" s="275">
        <f t="shared" si="400"/>
        <v>161.5</v>
      </c>
      <c r="AHC258" s="275">
        <f t="shared" si="400"/>
        <v>161.5</v>
      </c>
      <c r="AHD258" s="275">
        <f t="shared" si="400"/>
        <v>161.5</v>
      </c>
      <c r="AHE258" s="275">
        <f t="shared" si="400"/>
        <v>161.5</v>
      </c>
      <c r="AHF258" s="275">
        <f t="shared" si="400"/>
        <v>161.5</v>
      </c>
      <c r="AHG258" s="275">
        <f t="shared" si="400"/>
        <v>161.5</v>
      </c>
      <c r="AHH258" s="275">
        <f t="shared" si="400"/>
        <v>161.5</v>
      </c>
      <c r="AHI258" s="275">
        <f t="shared" si="400"/>
        <v>161.5</v>
      </c>
      <c r="AHJ258" s="275">
        <f t="shared" si="400"/>
        <v>161.5</v>
      </c>
      <c r="AHK258" s="275">
        <f t="shared" si="400"/>
        <v>161.5</v>
      </c>
      <c r="AHL258" s="275">
        <f t="shared" si="400"/>
        <v>161.5</v>
      </c>
      <c r="AHM258" s="275">
        <f t="shared" si="400"/>
        <v>161.5</v>
      </c>
      <c r="AHN258" s="275">
        <f t="shared" si="400"/>
        <v>161.5</v>
      </c>
      <c r="AHO258" s="275">
        <f t="shared" si="400"/>
        <v>161.5</v>
      </c>
      <c r="AHP258" s="275">
        <f t="shared" si="400"/>
        <v>161.5</v>
      </c>
      <c r="AHQ258" s="275">
        <f t="shared" si="400"/>
        <v>161.5</v>
      </c>
      <c r="AHR258" s="275">
        <f t="shared" si="400"/>
        <v>161.5</v>
      </c>
      <c r="AHS258" s="275">
        <f t="shared" si="400"/>
        <v>161.5</v>
      </c>
      <c r="AHT258" s="275">
        <f t="shared" si="400"/>
        <v>161.5</v>
      </c>
      <c r="AHU258" s="275">
        <f t="shared" ref="AHU258:AIU258" si="401">AHU273*10*0.95</f>
        <v>161.5</v>
      </c>
      <c r="AHV258" s="275">
        <f t="shared" si="401"/>
        <v>161.5</v>
      </c>
      <c r="AHW258" s="275">
        <f t="shared" si="401"/>
        <v>161.5</v>
      </c>
      <c r="AHX258" s="275">
        <f t="shared" si="401"/>
        <v>161.5</v>
      </c>
      <c r="AHY258" s="275">
        <f t="shared" si="401"/>
        <v>161.5</v>
      </c>
      <c r="AHZ258" s="275">
        <f t="shared" si="401"/>
        <v>161.5</v>
      </c>
      <c r="AIA258" s="275">
        <f t="shared" si="401"/>
        <v>161.5</v>
      </c>
      <c r="AIB258" s="275">
        <f t="shared" si="401"/>
        <v>161.5</v>
      </c>
      <c r="AIC258" s="275">
        <f t="shared" si="401"/>
        <v>161.5</v>
      </c>
      <c r="AID258" s="275">
        <f t="shared" si="401"/>
        <v>161.5</v>
      </c>
      <c r="AIE258" s="275">
        <f t="shared" si="401"/>
        <v>161.5</v>
      </c>
      <c r="AIF258" s="275">
        <f t="shared" si="401"/>
        <v>161.5</v>
      </c>
      <c r="AIG258" s="275">
        <f t="shared" si="401"/>
        <v>161.5</v>
      </c>
      <c r="AIH258" s="275">
        <f t="shared" si="401"/>
        <v>161.5</v>
      </c>
      <c r="AII258" s="275">
        <f t="shared" si="401"/>
        <v>161.5</v>
      </c>
      <c r="AIJ258" s="275">
        <f t="shared" si="401"/>
        <v>161.5</v>
      </c>
      <c r="AIK258" s="275">
        <f t="shared" si="401"/>
        <v>161.5</v>
      </c>
      <c r="AIL258" s="275">
        <f t="shared" si="401"/>
        <v>161.5</v>
      </c>
      <c r="AIM258" s="275">
        <f t="shared" si="401"/>
        <v>161.5</v>
      </c>
      <c r="AIN258" s="275">
        <f t="shared" si="401"/>
        <v>161.5</v>
      </c>
      <c r="AIO258" s="275">
        <f t="shared" si="401"/>
        <v>161.5</v>
      </c>
      <c r="AIP258" s="275">
        <f t="shared" si="401"/>
        <v>161.5</v>
      </c>
      <c r="AIQ258" s="275">
        <f t="shared" si="401"/>
        <v>161.5</v>
      </c>
      <c r="AIR258" s="275">
        <f t="shared" si="401"/>
        <v>161.5</v>
      </c>
      <c r="AIS258" s="275">
        <f t="shared" si="401"/>
        <v>161.5</v>
      </c>
      <c r="AIT258" s="275">
        <f t="shared" si="401"/>
        <v>161.5</v>
      </c>
      <c r="AIU258" s="275">
        <f t="shared" si="401"/>
        <v>161.5</v>
      </c>
      <c r="AIV258" s="275">
        <f t="shared" ref="AIV258:AKA258" si="402">AIV273*10*0.95</f>
        <v>161.5</v>
      </c>
      <c r="AIW258" s="524">
        <f t="shared" si="402"/>
        <v>161.5</v>
      </c>
      <c r="AIX258" s="275">
        <f t="shared" si="402"/>
        <v>161.5</v>
      </c>
      <c r="AIY258" s="275">
        <f t="shared" si="402"/>
        <v>161.5</v>
      </c>
      <c r="AIZ258" s="275">
        <f t="shared" si="402"/>
        <v>161.5</v>
      </c>
      <c r="AJA258" s="275">
        <f t="shared" si="402"/>
        <v>152</v>
      </c>
      <c r="AJB258" s="275">
        <f t="shared" si="402"/>
        <v>152</v>
      </c>
      <c r="AJC258" s="275">
        <f t="shared" si="402"/>
        <v>152</v>
      </c>
      <c r="AJD258" s="275">
        <f t="shared" si="402"/>
        <v>152</v>
      </c>
      <c r="AJE258" s="275">
        <f t="shared" si="402"/>
        <v>152</v>
      </c>
      <c r="AJF258" s="275">
        <f t="shared" si="402"/>
        <v>152</v>
      </c>
      <c r="AJG258" s="275">
        <f t="shared" si="402"/>
        <v>152</v>
      </c>
      <c r="AJH258" s="275">
        <f t="shared" si="402"/>
        <v>152</v>
      </c>
      <c r="AJI258" s="275">
        <f t="shared" si="402"/>
        <v>152</v>
      </c>
      <c r="AJJ258" s="275">
        <f t="shared" si="402"/>
        <v>152</v>
      </c>
      <c r="AJK258" s="275">
        <f t="shared" si="402"/>
        <v>152</v>
      </c>
      <c r="AJL258" s="275">
        <f t="shared" si="402"/>
        <v>152</v>
      </c>
      <c r="AJM258" s="275">
        <f t="shared" si="402"/>
        <v>152</v>
      </c>
      <c r="AJN258" s="275">
        <f t="shared" si="402"/>
        <v>152</v>
      </c>
      <c r="AJO258" s="275">
        <f t="shared" si="402"/>
        <v>152</v>
      </c>
      <c r="AJP258" s="275">
        <f t="shared" si="402"/>
        <v>152</v>
      </c>
      <c r="AJQ258" s="275">
        <f t="shared" si="402"/>
        <v>152</v>
      </c>
      <c r="AJR258" s="275">
        <f t="shared" si="402"/>
        <v>152</v>
      </c>
      <c r="AJS258" s="275">
        <f t="shared" si="402"/>
        <v>152</v>
      </c>
      <c r="AJT258" s="275">
        <f t="shared" si="402"/>
        <v>152</v>
      </c>
      <c r="AJU258" s="275">
        <f t="shared" si="402"/>
        <v>152</v>
      </c>
      <c r="AJV258" s="275">
        <f t="shared" si="402"/>
        <v>152</v>
      </c>
      <c r="AJW258" s="275">
        <f t="shared" si="402"/>
        <v>152</v>
      </c>
      <c r="AJX258" s="275">
        <f t="shared" si="402"/>
        <v>152</v>
      </c>
      <c r="AJY258" s="275">
        <f t="shared" si="402"/>
        <v>152</v>
      </c>
      <c r="AJZ258" s="275">
        <f t="shared" si="402"/>
        <v>152</v>
      </c>
      <c r="AKA258" s="275">
        <f t="shared" si="402"/>
        <v>152</v>
      </c>
      <c r="AKB258" s="275">
        <f t="shared" ref="AKB258:ALG258" si="403">AKB273*10*0.95</f>
        <v>152</v>
      </c>
      <c r="AKC258" s="275">
        <f t="shared" si="403"/>
        <v>161.5</v>
      </c>
      <c r="AKD258" s="275">
        <f t="shared" si="403"/>
        <v>161.5</v>
      </c>
      <c r="AKE258" s="275">
        <f t="shared" si="403"/>
        <v>161.5</v>
      </c>
      <c r="AKF258" s="275">
        <f t="shared" si="403"/>
        <v>161.5</v>
      </c>
      <c r="AKG258" s="275">
        <f t="shared" si="403"/>
        <v>161.5</v>
      </c>
      <c r="AKH258" s="275">
        <f t="shared" si="403"/>
        <v>161.5</v>
      </c>
      <c r="AKI258" s="275">
        <f t="shared" si="403"/>
        <v>161.5</v>
      </c>
      <c r="AKJ258" s="275">
        <f t="shared" si="403"/>
        <v>161.5</v>
      </c>
      <c r="AKK258" s="275">
        <f t="shared" si="403"/>
        <v>161.5</v>
      </c>
      <c r="AKL258" s="275">
        <f t="shared" si="403"/>
        <v>161.5</v>
      </c>
      <c r="AKM258" s="275">
        <f t="shared" si="403"/>
        <v>161.5</v>
      </c>
      <c r="AKN258" s="275">
        <f t="shared" si="403"/>
        <v>161.5</v>
      </c>
      <c r="AKO258" s="275">
        <f t="shared" si="403"/>
        <v>161.5</v>
      </c>
      <c r="AKP258" s="275">
        <f t="shared" si="403"/>
        <v>161.5</v>
      </c>
      <c r="AKQ258" s="275">
        <f t="shared" si="403"/>
        <v>161.5</v>
      </c>
      <c r="AKR258" s="275">
        <f t="shared" si="403"/>
        <v>161.5</v>
      </c>
      <c r="AKS258" s="275">
        <f t="shared" si="403"/>
        <v>161.5</v>
      </c>
      <c r="AKT258" s="275">
        <f t="shared" si="403"/>
        <v>161.5</v>
      </c>
      <c r="AKU258" s="275">
        <f t="shared" si="403"/>
        <v>161.5</v>
      </c>
      <c r="AKV258" s="275">
        <f t="shared" si="403"/>
        <v>161.5</v>
      </c>
      <c r="AKW258" s="275">
        <f t="shared" si="403"/>
        <v>161.5</v>
      </c>
      <c r="AKX258" s="275">
        <f t="shared" si="403"/>
        <v>161.5</v>
      </c>
      <c r="AKY258" s="275">
        <f t="shared" si="403"/>
        <v>161.5</v>
      </c>
      <c r="AKZ258" s="275">
        <f t="shared" si="403"/>
        <v>161.5</v>
      </c>
      <c r="ALA258" s="275">
        <f t="shared" si="403"/>
        <v>161.5</v>
      </c>
      <c r="ALB258" s="275">
        <f t="shared" si="403"/>
        <v>161.5</v>
      </c>
      <c r="ALC258" s="275">
        <f t="shared" si="403"/>
        <v>161.5</v>
      </c>
      <c r="ALD258" s="275">
        <f t="shared" si="403"/>
        <v>161.5</v>
      </c>
      <c r="ALE258" s="275">
        <f t="shared" si="403"/>
        <v>161.5</v>
      </c>
      <c r="ALF258" s="275">
        <f t="shared" si="403"/>
        <v>161.5</v>
      </c>
      <c r="ALG258" s="275">
        <f t="shared" si="403"/>
        <v>161.5</v>
      </c>
      <c r="ALH258" s="275">
        <f t="shared" ref="ALH258:AMI258" si="404">ALH273*10*0.95</f>
        <v>161.5</v>
      </c>
      <c r="ALI258" s="275">
        <f t="shared" si="404"/>
        <v>161.5</v>
      </c>
      <c r="ALJ258" s="275">
        <f t="shared" si="404"/>
        <v>161.5</v>
      </c>
      <c r="ALK258" s="275">
        <f t="shared" si="404"/>
        <v>161.5</v>
      </c>
      <c r="ALL258" s="275">
        <f t="shared" si="404"/>
        <v>161.5</v>
      </c>
      <c r="ALM258" s="275">
        <f t="shared" si="404"/>
        <v>161.5</v>
      </c>
      <c r="ALN258" s="275">
        <f t="shared" si="404"/>
        <v>161.5</v>
      </c>
      <c r="ALO258" s="275">
        <f t="shared" si="404"/>
        <v>161.5</v>
      </c>
      <c r="ALP258" s="275">
        <f t="shared" si="404"/>
        <v>161.5</v>
      </c>
      <c r="ALQ258" s="275">
        <f t="shared" si="404"/>
        <v>161.5</v>
      </c>
      <c r="ALR258" s="275">
        <f t="shared" si="404"/>
        <v>161.5</v>
      </c>
      <c r="ALS258" s="275">
        <f t="shared" si="404"/>
        <v>161.5</v>
      </c>
      <c r="ALT258" s="275">
        <f t="shared" si="404"/>
        <v>161.5</v>
      </c>
      <c r="ALU258" s="275">
        <f t="shared" si="404"/>
        <v>161.5</v>
      </c>
      <c r="ALV258" s="275">
        <f t="shared" si="404"/>
        <v>161.5</v>
      </c>
      <c r="ALW258" s="275">
        <f t="shared" si="404"/>
        <v>161.5</v>
      </c>
      <c r="ALX258" s="275">
        <f t="shared" si="404"/>
        <v>161.5</v>
      </c>
      <c r="ALY258" s="275">
        <f t="shared" si="404"/>
        <v>161.5</v>
      </c>
      <c r="ALZ258" s="275">
        <f t="shared" si="404"/>
        <v>161.5</v>
      </c>
      <c r="AMA258" s="275">
        <f t="shared" si="404"/>
        <v>161.5</v>
      </c>
      <c r="AMB258" s="275">
        <f t="shared" si="404"/>
        <v>161.5</v>
      </c>
      <c r="AMC258" s="275">
        <f t="shared" si="404"/>
        <v>161.5</v>
      </c>
      <c r="AMD258" s="275">
        <f t="shared" si="404"/>
        <v>161.5</v>
      </c>
      <c r="AME258" s="275">
        <f t="shared" si="404"/>
        <v>161.5</v>
      </c>
      <c r="AMF258" s="275">
        <f t="shared" si="404"/>
        <v>161.5</v>
      </c>
      <c r="AMG258" s="275">
        <f t="shared" si="404"/>
        <v>161.5</v>
      </c>
      <c r="AMH258" s="275">
        <f t="shared" si="404"/>
        <v>161.5</v>
      </c>
      <c r="AMI258" s="275">
        <f t="shared" si="404"/>
        <v>161.5</v>
      </c>
      <c r="AMJ258" s="275">
        <f t="shared" ref="AMJ258:AOU258" si="405">AMJ273*10*0.95</f>
        <v>161.5</v>
      </c>
      <c r="AMK258" s="275">
        <f t="shared" si="405"/>
        <v>161.5</v>
      </c>
      <c r="AML258" s="275">
        <f t="shared" si="405"/>
        <v>161.5</v>
      </c>
      <c r="AMM258" s="275">
        <f t="shared" si="405"/>
        <v>161.5</v>
      </c>
      <c r="AMN258" s="275">
        <f t="shared" si="405"/>
        <v>161.5</v>
      </c>
      <c r="AMO258" s="275">
        <f t="shared" si="405"/>
        <v>161.5</v>
      </c>
      <c r="AMP258" s="275">
        <f t="shared" si="405"/>
        <v>161.5</v>
      </c>
      <c r="AMQ258" s="275">
        <f t="shared" si="405"/>
        <v>161.5</v>
      </c>
      <c r="AMR258" s="275">
        <f t="shared" si="405"/>
        <v>161.5</v>
      </c>
      <c r="AMS258" s="275">
        <f t="shared" si="405"/>
        <v>161.5</v>
      </c>
      <c r="AMT258" s="275">
        <f t="shared" si="405"/>
        <v>161.5</v>
      </c>
      <c r="AMU258" s="275">
        <f t="shared" si="405"/>
        <v>161.5</v>
      </c>
      <c r="AMV258" s="275">
        <f t="shared" si="405"/>
        <v>161.5</v>
      </c>
      <c r="AMW258" s="275">
        <f t="shared" si="405"/>
        <v>161.5</v>
      </c>
      <c r="AMX258" s="275">
        <f t="shared" si="405"/>
        <v>161.5</v>
      </c>
      <c r="AMY258" s="275">
        <f t="shared" si="405"/>
        <v>161.5</v>
      </c>
      <c r="AMZ258" s="275">
        <f t="shared" si="405"/>
        <v>161.5</v>
      </c>
      <c r="ANA258" s="275">
        <f t="shared" si="405"/>
        <v>161.5</v>
      </c>
      <c r="ANB258" s="275">
        <f t="shared" si="405"/>
        <v>161.5</v>
      </c>
      <c r="ANC258" s="275">
        <f t="shared" si="405"/>
        <v>161.5</v>
      </c>
      <c r="AND258" s="275">
        <f t="shared" si="405"/>
        <v>161.5</v>
      </c>
      <c r="ANE258" s="275">
        <f t="shared" si="405"/>
        <v>161.5</v>
      </c>
      <c r="ANF258" s="275">
        <f t="shared" si="405"/>
        <v>161.5</v>
      </c>
      <c r="ANG258" s="275">
        <f t="shared" si="405"/>
        <v>161.5</v>
      </c>
      <c r="ANH258" s="275">
        <f t="shared" si="405"/>
        <v>161.5</v>
      </c>
      <c r="ANI258" s="275">
        <f t="shared" si="405"/>
        <v>161.5</v>
      </c>
      <c r="ANJ258" s="275">
        <f t="shared" si="405"/>
        <v>161.5</v>
      </c>
      <c r="ANK258" s="275">
        <f t="shared" si="405"/>
        <v>161.5</v>
      </c>
      <c r="ANL258" s="275">
        <f t="shared" si="405"/>
        <v>161.5</v>
      </c>
      <c r="ANM258" s="275">
        <f t="shared" si="405"/>
        <v>161.5</v>
      </c>
      <c r="ANN258" s="275">
        <f t="shared" si="405"/>
        <v>161.5</v>
      </c>
      <c r="ANO258" s="275">
        <f t="shared" si="405"/>
        <v>161.5</v>
      </c>
      <c r="ANP258" s="275">
        <f t="shared" si="405"/>
        <v>161.5</v>
      </c>
      <c r="ANQ258" s="275">
        <f t="shared" si="405"/>
        <v>161.5</v>
      </c>
      <c r="ANR258" s="275">
        <f t="shared" si="405"/>
        <v>161.5</v>
      </c>
      <c r="ANS258" s="275">
        <f t="shared" si="405"/>
        <v>161.5</v>
      </c>
      <c r="ANT258" s="275">
        <f t="shared" si="405"/>
        <v>161.5</v>
      </c>
      <c r="ANU258" s="275">
        <f t="shared" si="405"/>
        <v>161.5</v>
      </c>
      <c r="ANV258" s="275">
        <f t="shared" si="405"/>
        <v>161.5</v>
      </c>
      <c r="ANW258" s="275">
        <f t="shared" si="405"/>
        <v>161.5</v>
      </c>
      <c r="ANX258" s="275">
        <f t="shared" si="405"/>
        <v>161.5</v>
      </c>
      <c r="ANY258" s="275">
        <f t="shared" si="405"/>
        <v>161.5</v>
      </c>
      <c r="ANZ258" s="275">
        <f t="shared" si="405"/>
        <v>161.5</v>
      </c>
      <c r="AOA258" s="275">
        <f t="shared" si="405"/>
        <v>161.5</v>
      </c>
      <c r="AOB258" s="275">
        <f t="shared" si="405"/>
        <v>161.5</v>
      </c>
      <c r="AOC258" s="275">
        <f t="shared" si="405"/>
        <v>161.5</v>
      </c>
      <c r="AOD258" s="275">
        <f t="shared" si="405"/>
        <v>161.5</v>
      </c>
      <c r="AOE258" s="275">
        <f t="shared" si="405"/>
        <v>161.5</v>
      </c>
      <c r="AOF258" s="275">
        <f t="shared" si="405"/>
        <v>161.5</v>
      </c>
      <c r="AOG258" s="275">
        <f t="shared" si="405"/>
        <v>161.5</v>
      </c>
      <c r="AOH258" s="275">
        <f t="shared" si="405"/>
        <v>161.5</v>
      </c>
      <c r="AOI258" s="275">
        <f t="shared" si="405"/>
        <v>161.5</v>
      </c>
      <c r="AOJ258" s="275">
        <f t="shared" si="405"/>
        <v>161.5</v>
      </c>
      <c r="AOK258" s="275">
        <f t="shared" si="405"/>
        <v>161.5</v>
      </c>
      <c r="AOL258" s="275">
        <f t="shared" si="405"/>
        <v>161.5</v>
      </c>
      <c r="AOM258" s="275">
        <f t="shared" si="405"/>
        <v>161.5</v>
      </c>
      <c r="AON258" s="275">
        <f t="shared" si="405"/>
        <v>161.5</v>
      </c>
      <c r="AOO258" s="275">
        <f t="shared" si="405"/>
        <v>161.5</v>
      </c>
      <c r="AOP258" s="275">
        <f t="shared" si="405"/>
        <v>161.5</v>
      </c>
      <c r="AOQ258" s="275">
        <f t="shared" si="405"/>
        <v>161.5</v>
      </c>
      <c r="AOR258" s="275">
        <f t="shared" si="405"/>
        <v>161.5</v>
      </c>
      <c r="AOS258" s="275">
        <f t="shared" si="405"/>
        <v>161.5</v>
      </c>
      <c r="AOT258" s="275">
        <f t="shared" si="405"/>
        <v>161.5</v>
      </c>
      <c r="AOU258" s="275">
        <f t="shared" si="405"/>
        <v>161.5</v>
      </c>
      <c r="AOV258" s="275">
        <f t="shared" ref="AOV258:APW258" si="406">AOV273*10*0.95</f>
        <v>161.5</v>
      </c>
      <c r="AOW258" s="275">
        <f t="shared" si="406"/>
        <v>161.5</v>
      </c>
      <c r="AOX258" s="275">
        <f t="shared" si="406"/>
        <v>161.5</v>
      </c>
      <c r="AOY258" s="275">
        <f t="shared" si="406"/>
        <v>161.5</v>
      </c>
      <c r="AOZ258" s="275">
        <f t="shared" si="406"/>
        <v>161.5</v>
      </c>
      <c r="APA258" s="275">
        <f t="shared" si="406"/>
        <v>161.5</v>
      </c>
      <c r="APB258" s="275">
        <f t="shared" si="406"/>
        <v>161.5</v>
      </c>
      <c r="APC258" s="275">
        <f t="shared" si="406"/>
        <v>161.5</v>
      </c>
      <c r="APD258" s="275">
        <f t="shared" si="406"/>
        <v>161.5</v>
      </c>
      <c r="APE258" s="275">
        <f t="shared" si="406"/>
        <v>161.5</v>
      </c>
      <c r="APF258" s="275">
        <f t="shared" si="406"/>
        <v>161.5</v>
      </c>
      <c r="APG258" s="275">
        <f t="shared" si="406"/>
        <v>161.5</v>
      </c>
      <c r="APH258" s="275">
        <f t="shared" si="406"/>
        <v>161.5</v>
      </c>
      <c r="API258" s="275">
        <f t="shared" si="406"/>
        <v>161.5</v>
      </c>
      <c r="APJ258" s="275">
        <f t="shared" si="406"/>
        <v>161.5</v>
      </c>
      <c r="APK258" s="275">
        <f t="shared" si="406"/>
        <v>161.5</v>
      </c>
      <c r="APL258" s="275">
        <f t="shared" si="406"/>
        <v>161.5</v>
      </c>
      <c r="APM258" s="275">
        <f t="shared" si="406"/>
        <v>161.5</v>
      </c>
      <c r="APN258" s="275">
        <f t="shared" si="406"/>
        <v>161.5</v>
      </c>
      <c r="APO258" s="275">
        <f t="shared" si="406"/>
        <v>161.5</v>
      </c>
      <c r="APP258" s="275">
        <f t="shared" si="406"/>
        <v>161.5</v>
      </c>
      <c r="APQ258" s="275">
        <f t="shared" si="406"/>
        <v>161.5</v>
      </c>
      <c r="APR258" s="275">
        <f t="shared" si="406"/>
        <v>161.5</v>
      </c>
      <c r="APS258" s="275">
        <f t="shared" si="406"/>
        <v>161.5</v>
      </c>
      <c r="APT258" s="275">
        <f t="shared" si="406"/>
        <v>161.5</v>
      </c>
      <c r="APU258" s="275">
        <f t="shared" si="406"/>
        <v>161.5</v>
      </c>
      <c r="APV258" s="275">
        <f t="shared" si="406"/>
        <v>161.5</v>
      </c>
      <c r="APW258" s="275">
        <f t="shared" si="406"/>
        <v>161.5</v>
      </c>
    </row>
    <row r="259" spans="4:1115">
      <c r="D259" s="189"/>
      <c r="E259" s="136" t="s">
        <v>1062</v>
      </c>
      <c r="I259" s="277">
        <f t="shared" ref="I259:S259" si="407">I273*8*0.95</f>
        <v>121.6</v>
      </c>
      <c r="J259" s="277">
        <f t="shared" si="407"/>
        <v>121.6</v>
      </c>
      <c r="K259" s="277">
        <f t="shared" si="407"/>
        <v>121.6</v>
      </c>
      <c r="L259" s="277">
        <f t="shared" si="407"/>
        <v>121.6</v>
      </c>
      <c r="M259" s="277">
        <f t="shared" si="407"/>
        <v>121.6</v>
      </c>
      <c r="N259" s="277">
        <f t="shared" si="407"/>
        <v>121.6</v>
      </c>
      <c r="O259" s="277">
        <f t="shared" si="407"/>
        <v>121.6</v>
      </c>
      <c r="P259" s="277">
        <f t="shared" si="407"/>
        <v>121.6</v>
      </c>
      <c r="Q259" s="277">
        <f t="shared" si="407"/>
        <v>121.6</v>
      </c>
      <c r="R259" s="277">
        <f t="shared" si="407"/>
        <v>121.6</v>
      </c>
      <c r="S259" s="277">
        <f t="shared" si="407"/>
        <v>121.6</v>
      </c>
      <c r="T259" s="277">
        <f t="shared" ref="T259:CE259" si="408">T273*8*0.95</f>
        <v>121.6</v>
      </c>
      <c r="U259" s="277">
        <f t="shared" si="408"/>
        <v>121.6</v>
      </c>
      <c r="V259" s="277">
        <f t="shared" si="408"/>
        <v>121.6</v>
      </c>
      <c r="W259" s="277">
        <f t="shared" si="408"/>
        <v>121.6</v>
      </c>
      <c r="X259" s="277">
        <f t="shared" si="408"/>
        <v>121.6</v>
      </c>
      <c r="Y259" s="277">
        <f t="shared" si="408"/>
        <v>121.6</v>
      </c>
      <c r="Z259" s="277">
        <f t="shared" si="408"/>
        <v>121.6</v>
      </c>
      <c r="AA259" s="277">
        <f t="shared" si="408"/>
        <v>121.6</v>
      </c>
      <c r="AB259" s="277">
        <f t="shared" si="408"/>
        <v>121.6</v>
      </c>
      <c r="AC259" s="277">
        <f t="shared" si="408"/>
        <v>121.6</v>
      </c>
      <c r="AD259" s="277">
        <f t="shared" si="408"/>
        <v>121.6</v>
      </c>
      <c r="AE259" s="277">
        <f t="shared" si="408"/>
        <v>121.6</v>
      </c>
      <c r="AF259" s="277">
        <f t="shared" si="408"/>
        <v>121.6</v>
      </c>
      <c r="AG259" s="277">
        <f t="shared" si="408"/>
        <v>121.6</v>
      </c>
      <c r="AH259" s="277">
        <f t="shared" si="408"/>
        <v>121.6</v>
      </c>
      <c r="AI259" s="277">
        <f t="shared" si="408"/>
        <v>121.6</v>
      </c>
      <c r="AJ259" s="277">
        <f t="shared" si="408"/>
        <v>121.6</v>
      </c>
      <c r="AK259" s="277">
        <f t="shared" si="408"/>
        <v>121.6</v>
      </c>
      <c r="AL259" s="277">
        <f t="shared" si="408"/>
        <v>121.6</v>
      </c>
      <c r="AM259" s="277">
        <f t="shared" si="408"/>
        <v>121.6</v>
      </c>
      <c r="AN259" s="277">
        <f t="shared" si="408"/>
        <v>121.6</v>
      </c>
      <c r="AO259" s="277">
        <f t="shared" si="408"/>
        <v>121.6</v>
      </c>
      <c r="AP259" s="277">
        <f t="shared" si="408"/>
        <v>121.6</v>
      </c>
      <c r="AQ259" s="277">
        <f t="shared" si="408"/>
        <v>121.6</v>
      </c>
      <c r="AR259" s="277">
        <f t="shared" si="408"/>
        <v>121.6</v>
      </c>
      <c r="AS259" s="277">
        <f t="shared" si="408"/>
        <v>121.6</v>
      </c>
      <c r="AT259" s="277">
        <f t="shared" si="408"/>
        <v>121.6</v>
      </c>
      <c r="AU259" s="277">
        <f t="shared" si="408"/>
        <v>121.6</v>
      </c>
      <c r="AV259" s="277">
        <f t="shared" si="408"/>
        <v>121.6</v>
      </c>
      <c r="AW259" s="277">
        <f t="shared" si="408"/>
        <v>121.6</v>
      </c>
      <c r="AX259" s="277">
        <f t="shared" si="408"/>
        <v>121.6</v>
      </c>
      <c r="AY259" s="277">
        <f t="shared" si="408"/>
        <v>121.6</v>
      </c>
      <c r="AZ259" s="277">
        <f t="shared" si="408"/>
        <v>121.6</v>
      </c>
      <c r="BA259" s="277">
        <f t="shared" si="408"/>
        <v>121.6</v>
      </c>
      <c r="BB259" s="277">
        <f t="shared" si="408"/>
        <v>121.6</v>
      </c>
      <c r="BC259" s="277">
        <f t="shared" si="408"/>
        <v>121.6</v>
      </c>
      <c r="BD259" s="277">
        <f t="shared" si="408"/>
        <v>121.6</v>
      </c>
      <c r="BE259" s="277">
        <f t="shared" si="408"/>
        <v>121.6</v>
      </c>
      <c r="BF259" s="277">
        <f t="shared" si="408"/>
        <v>121.6</v>
      </c>
      <c r="BG259" s="277">
        <f t="shared" si="408"/>
        <v>121.6</v>
      </c>
      <c r="BH259" s="277">
        <f t="shared" si="408"/>
        <v>121.6</v>
      </c>
      <c r="BI259" s="277">
        <f t="shared" si="408"/>
        <v>121.6</v>
      </c>
      <c r="BJ259" s="277">
        <f t="shared" si="408"/>
        <v>121.6</v>
      </c>
      <c r="BK259" s="277">
        <f t="shared" si="408"/>
        <v>121.6</v>
      </c>
      <c r="BL259" s="277">
        <f t="shared" si="408"/>
        <v>121.6</v>
      </c>
      <c r="BM259" s="277">
        <f t="shared" si="408"/>
        <v>121.6</v>
      </c>
      <c r="BN259" s="277">
        <f t="shared" si="408"/>
        <v>121.6</v>
      </c>
      <c r="BO259" s="277">
        <f t="shared" si="408"/>
        <v>121.6</v>
      </c>
      <c r="BP259" s="277">
        <f t="shared" si="408"/>
        <v>121.6</v>
      </c>
      <c r="BQ259" s="277">
        <f t="shared" si="408"/>
        <v>121.6</v>
      </c>
      <c r="BR259" s="277">
        <f t="shared" si="408"/>
        <v>121.6</v>
      </c>
      <c r="BS259" s="277">
        <f t="shared" si="408"/>
        <v>121.6</v>
      </c>
      <c r="BT259" s="277">
        <f t="shared" si="408"/>
        <v>121.6</v>
      </c>
      <c r="BU259" s="277">
        <f t="shared" si="408"/>
        <v>121.6</v>
      </c>
      <c r="BV259" s="277">
        <f t="shared" si="408"/>
        <v>121.6</v>
      </c>
      <c r="BW259" s="277">
        <f t="shared" si="408"/>
        <v>121.6</v>
      </c>
      <c r="BX259" s="277">
        <f t="shared" si="408"/>
        <v>121.6</v>
      </c>
      <c r="BY259" s="277">
        <f t="shared" si="408"/>
        <v>121.6</v>
      </c>
      <c r="BZ259" s="277">
        <f t="shared" si="408"/>
        <v>121.6</v>
      </c>
      <c r="CA259" s="277">
        <f t="shared" si="408"/>
        <v>121.6</v>
      </c>
      <c r="CB259" s="277">
        <f t="shared" si="408"/>
        <v>121.6</v>
      </c>
      <c r="CC259" s="277">
        <f t="shared" si="408"/>
        <v>121.6</v>
      </c>
      <c r="CD259" s="277">
        <f t="shared" si="408"/>
        <v>121.6</v>
      </c>
      <c r="CE259" s="277">
        <f t="shared" si="408"/>
        <v>121.6</v>
      </c>
      <c r="CF259" s="277">
        <f t="shared" ref="CF259:DF259" si="409">CF273*8*0.95</f>
        <v>121.6</v>
      </c>
      <c r="CG259" s="277">
        <f t="shared" si="409"/>
        <v>121.6</v>
      </c>
      <c r="CH259" s="277">
        <f t="shared" si="409"/>
        <v>121.6</v>
      </c>
      <c r="CI259" s="277">
        <f t="shared" si="409"/>
        <v>121.6</v>
      </c>
      <c r="CJ259" s="277">
        <f t="shared" si="409"/>
        <v>121.6</v>
      </c>
      <c r="CK259" s="277">
        <f t="shared" si="409"/>
        <v>121.6</v>
      </c>
      <c r="CL259" s="277">
        <f t="shared" si="409"/>
        <v>121.6</v>
      </c>
      <c r="CM259" s="277">
        <f t="shared" si="409"/>
        <v>121.6</v>
      </c>
      <c r="CN259" s="277">
        <f t="shared" si="409"/>
        <v>121.6</v>
      </c>
      <c r="CO259" s="277">
        <f t="shared" si="409"/>
        <v>121.6</v>
      </c>
      <c r="CP259" s="277">
        <f t="shared" si="409"/>
        <v>121.6</v>
      </c>
      <c r="CQ259" s="277">
        <f t="shared" si="409"/>
        <v>121.6</v>
      </c>
      <c r="CR259" s="277">
        <f t="shared" si="409"/>
        <v>121.6</v>
      </c>
      <c r="CS259" s="277">
        <f t="shared" si="409"/>
        <v>121.6</v>
      </c>
      <c r="CT259" s="277">
        <f t="shared" si="409"/>
        <v>121.6</v>
      </c>
      <c r="CU259" s="277">
        <f t="shared" si="409"/>
        <v>121.6</v>
      </c>
      <c r="CV259" s="277">
        <f t="shared" si="409"/>
        <v>121.6</v>
      </c>
      <c r="CW259" s="277">
        <f t="shared" si="409"/>
        <v>121.6</v>
      </c>
      <c r="CX259" s="277">
        <f t="shared" si="409"/>
        <v>121.6</v>
      </c>
      <c r="CY259" s="277">
        <f t="shared" si="409"/>
        <v>121.6</v>
      </c>
      <c r="CZ259" s="277">
        <f t="shared" si="409"/>
        <v>121.6</v>
      </c>
      <c r="DA259" s="277">
        <f t="shared" si="409"/>
        <v>121.6</v>
      </c>
      <c r="DB259" s="277">
        <f t="shared" si="409"/>
        <v>121.6</v>
      </c>
      <c r="DC259" s="277">
        <f t="shared" si="409"/>
        <v>121.6</v>
      </c>
      <c r="DD259" s="277">
        <f t="shared" si="409"/>
        <v>121.6</v>
      </c>
      <c r="DE259" s="277">
        <f t="shared" si="409"/>
        <v>121.6</v>
      </c>
      <c r="DF259" s="277">
        <f t="shared" si="409"/>
        <v>121.6</v>
      </c>
      <c r="DG259" s="277">
        <f t="shared" ref="DG259:FR259" si="410">DG273*8*0.95</f>
        <v>121.6</v>
      </c>
      <c r="DH259" s="277">
        <f t="shared" si="410"/>
        <v>121.6</v>
      </c>
      <c r="DI259" s="277">
        <f t="shared" si="410"/>
        <v>121.6</v>
      </c>
      <c r="DJ259" s="277">
        <f t="shared" si="410"/>
        <v>121.6</v>
      </c>
      <c r="DK259" s="277">
        <f t="shared" si="410"/>
        <v>121.6</v>
      </c>
      <c r="DL259" s="277">
        <f t="shared" si="410"/>
        <v>121.6</v>
      </c>
      <c r="DM259" s="277">
        <f t="shared" si="410"/>
        <v>121.6</v>
      </c>
      <c r="DN259" s="277">
        <f t="shared" si="410"/>
        <v>121.6</v>
      </c>
      <c r="DO259" s="277">
        <f t="shared" si="410"/>
        <v>121.6</v>
      </c>
      <c r="DP259" s="277">
        <f t="shared" si="410"/>
        <v>121.6</v>
      </c>
      <c r="DQ259" s="277">
        <f t="shared" si="410"/>
        <v>121.6</v>
      </c>
      <c r="DR259" s="277">
        <f t="shared" si="410"/>
        <v>121.6</v>
      </c>
      <c r="DS259" s="277">
        <f t="shared" si="410"/>
        <v>121.6</v>
      </c>
      <c r="DT259" s="277">
        <f t="shared" si="410"/>
        <v>121.6</v>
      </c>
      <c r="DU259" s="277">
        <f t="shared" si="410"/>
        <v>121.6</v>
      </c>
      <c r="DV259" s="277">
        <f t="shared" si="410"/>
        <v>121.6</v>
      </c>
      <c r="DW259" s="277">
        <f t="shared" si="410"/>
        <v>121.6</v>
      </c>
      <c r="DX259" s="277">
        <f t="shared" si="410"/>
        <v>121.6</v>
      </c>
      <c r="DY259" s="277">
        <f t="shared" si="410"/>
        <v>121.6</v>
      </c>
      <c r="DZ259" s="277">
        <f t="shared" si="410"/>
        <v>121.6</v>
      </c>
      <c r="EA259" s="277">
        <f t="shared" si="410"/>
        <v>129.19999999999999</v>
      </c>
      <c r="EB259" s="277">
        <f t="shared" si="410"/>
        <v>129.19999999999999</v>
      </c>
      <c r="EC259" s="277">
        <f t="shared" si="410"/>
        <v>129.19999999999999</v>
      </c>
      <c r="ED259" s="277">
        <f t="shared" si="410"/>
        <v>129.19999999999999</v>
      </c>
      <c r="EE259" s="277">
        <f t="shared" si="410"/>
        <v>129.19999999999999</v>
      </c>
      <c r="EF259" s="277">
        <f t="shared" si="410"/>
        <v>129.19999999999999</v>
      </c>
      <c r="EG259" s="277">
        <f t="shared" si="410"/>
        <v>129.19999999999999</v>
      </c>
      <c r="EH259" s="277">
        <f t="shared" si="410"/>
        <v>129.19999999999999</v>
      </c>
      <c r="EI259" s="277">
        <f t="shared" si="410"/>
        <v>129.19999999999999</v>
      </c>
      <c r="EJ259" s="277">
        <f t="shared" si="410"/>
        <v>129.19999999999999</v>
      </c>
      <c r="EK259" s="277">
        <f t="shared" si="410"/>
        <v>129.19999999999999</v>
      </c>
      <c r="EL259" s="277">
        <f t="shared" si="410"/>
        <v>129.19999999999999</v>
      </c>
      <c r="EM259" s="277">
        <f t="shared" si="410"/>
        <v>129.19999999999999</v>
      </c>
      <c r="EN259" s="277">
        <f t="shared" si="410"/>
        <v>129.19999999999999</v>
      </c>
      <c r="EO259" s="277">
        <f t="shared" si="410"/>
        <v>129.19999999999999</v>
      </c>
      <c r="EP259" s="277">
        <f t="shared" si="410"/>
        <v>129.19999999999999</v>
      </c>
      <c r="EQ259" s="277">
        <f t="shared" si="410"/>
        <v>129.19999999999999</v>
      </c>
      <c r="ER259" s="277">
        <f t="shared" si="410"/>
        <v>129.19999999999999</v>
      </c>
      <c r="ES259" s="277">
        <f t="shared" si="410"/>
        <v>129.19999999999999</v>
      </c>
      <c r="ET259" s="277">
        <f t="shared" si="410"/>
        <v>129.19999999999999</v>
      </c>
      <c r="EU259" s="277">
        <f t="shared" si="410"/>
        <v>129.19999999999999</v>
      </c>
      <c r="EV259" s="277">
        <f t="shared" si="410"/>
        <v>129.19999999999999</v>
      </c>
      <c r="EW259" s="277">
        <f t="shared" si="410"/>
        <v>129.19999999999999</v>
      </c>
      <c r="EX259" s="277">
        <f t="shared" si="410"/>
        <v>129.19999999999999</v>
      </c>
      <c r="EY259" s="277">
        <f t="shared" si="410"/>
        <v>129.19999999999999</v>
      </c>
      <c r="EZ259" s="277">
        <f t="shared" si="410"/>
        <v>129.19999999999999</v>
      </c>
      <c r="FA259" s="277">
        <f t="shared" si="410"/>
        <v>129.19999999999999</v>
      </c>
      <c r="FB259" s="277">
        <f t="shared" si="410"/>
        <v>129.19999999999999</v>
      </c>
      <c r="FC259" s="277">
        <f t="shared" si="410"/>
        <v>129.19999999999999</v>
      </c>
      <c r="FD259" s="277">
        <f t="shared" si="410"/>
        <v>129.19999999999999</v>
      </c>
      <c r="FE259" s="277">
        <f t="shared" si="410"/>
        <v>129.19999999999999</v>
      </c>
      <c r="FF259" s="277">
        <f t="shared" si="410"/>
        <v>129.19999999999999</v>
      </c>
      <c r="FG259" s="277">
        <f t="shared" si="410"/>
        <v>129.19999999999999</v>
      </c>
      <c r="FH259" s="277">
        <f t="shared" si="410"/>
        <v>129.19999999999999</v>
      </c>
      <c r="FI259" s="277">
        <f t="shared" si="410"/>
        <v>129.19999999999999</v>
      </c>
      <c r="FJ259" s="277">
        <f t="shared" si="410"/>
        <v>129.19999999999999</v>
      </c>
      <c r="FK259" s="277">
        <f t="shared" si="410"/>
        <v>129.19999999999999</v>
      </c>
      <c r="FL259" s="277">
        <f t="shared" si="410"/>
        <v>129.19999999999999</v>
      </c>
      <c r="FM259" s="277">
        <f t="shared" si="410"/>
        <v>129.19999999999999</v>
      </c>
      <c r="FN259" s="277">
        <f t="shared" si="410"/>
        <v>129.19999999999999</v>
      </c>
      <c r="FO259" s="277">
        <f t="shared" si="410"/>
        <v>129.19999999999999</v>
      </c>
      <c r="FP259" s="277">
        <f t="shared" si="410"/>
        <v>129.19999999999999</v>
      </c>
      <c r="FQ259" s="277">
        <f t="shared" si="410"/>
        <v>129.19999999999999</v>
      </c>
      <c r="FR259" s="277">
        <f t="shared" si="410"/>
        <v>129.19999999999999</v>
      </c>
      <c r="FS259" s="277">
        <f t="shared" ref="FS259:GS259" si="411">FS273*8*0.95</f>
        <v>129.19999999999999</v>
      </c>
      <c r="FT259" s="277">
        <f t="shared" si="411"/>
        <v>129.19999999999999</v>
      </c>
      <c r="FU259" s="277">
        <f t="shared" si="411"/>
        <v>129.19999999999999</v>
      </c>
      <c r="FV259" s="277">
        <f t="shared" si="411"/>
        <v>129.19999999999999</v>
      </c>
      <c r="FW259" s="277">
        <f t="shared" si="411"/>
        <v>129.19999999999999</v>
      </c>
      <c r="FX259" s="277">
        <f t="shared" si="411"/>
        <v>129.19999999999999</v>
      </c>
      <c r="FY259" s="277">
        <f t="shared" si="411"/>
        <v>129.19999999999999</v>
      </c>
      <c r="FZ259" s="277">
        <f t="shared" si="411"/>
        <v>129.19999999999999</v>
      </c>
      <c r="GA259" s="277">
        <f t="shared" si="411"/>
        <v>129.19999999999999</v>
      </c>
      <c r="GB259" s="277">
        <f t="shared" si="411"/>
        <v>129.19999999999999</v>
      </c>
      <c r="GC259" s="277">
        <f t="shared" si="411"/>
        <v>129.19999999999999</v>
      </c>
      <c r="GD259" s="277">
        <f t="shared" si="411"/>
        <v>129.19999999999999</v>
      </c>
      <c r="GE259" s="277">
        <f t="shared" si="411"/>
        <v>129.19999999999999</v>
      </c>
      <c r="GF259" s="277">
        <f t="shared" si="411"/>
        <v>129.19999999999999</v>
      </c>
      <c r="GG259" s="277">
        <f t="shared" si="411"/>
        <v>129.19999999999999</v>
      </c>
      <c r="GH259" s="277">
        <f t="shared" si="411"/>
        <v>129.19999999999999</v>
      </c>
      <c r="GI259" s="277">
        <f t="shared" si="411"/>
        <v>129.19999999999999</v>
      </c>
      <c r="GJ259" s="277">
        <f t="shared" si="411"/>
        <v>129.19999999999999</v>
      </c>
      <c r="GK259" s="277">
        <f t="shared" si="411"/>
        <v>129.19999999999999</v>
      </c>
      <c r="GL259" s="277">
        <f t="shared" si="411"/>
        <v>129.19999999999999</v>
      </c>
      <c r="GM259" s="277">
        <f t="shared" si="411"/>
        <v>129.19999999999999</v>
      </c>
      <c r="GN259" s="277">
        <f t="shared" si="411"/>
        <v>129.19999999999999</v>
      </c>
      <c r="GO259" s="277">
        <f t="shared" si="411"/>
        <v>129.19999999999999</v>
      </c>
      <c r="GP259" s="277">
        <f t="shared" si="411"/>
        <v>129.19999999999999</v>
      </c>
      <c r="GQ259" s="277">
        <f t="shared" si="411"/>
        <v>129.19999999999999</v>
      </c>
      <c r="GR259" s="277">
        <f t="shared" si="411"/>
        <v>129.19999999999999</v>
      </c>
      <c r="GS259" s="277">
        <f t="shared" si="411"/>
        <v>129.19999999999999</v>
      </c>
      <c r="GT259" s="277">
        <f t="shared" ref="GT259:JE259" si="412">GT273*8*0.95</f>
        <v>136.79999999999998</v>
      </c>
      <c r="GU259" s="277">
        <f t="shared" si="412"/>
        <v>136.79999999999998</v>
      </c>
      <c r="GV259" s="277">
        <f t="shared" si="412"/>
        <v>136.79999999999998</v>
      </c>
      <c r="GW259" s="277">
        <f t="shared" si="412"/>
        <v>136.79999999999998</v>
      </c>
      <c r="GX259" s="277">
        <f t="shared" si="412"/>
        <v>136.79999999999998</v>
      </c>
      <c r="GY259" s="277">
        <f t="shared" si="412"/>
        <v>136.79999999999998</v>
      </c>
      <c r="GZ259" s="277">
        <f t="shared" si="412"/>
        <v>136.79999999999998</v>
      </c>
      <c r="HA259" s="277">
        <f t="shared" si="412"/>
        <v>136.79999999999998</v>
      </c>
      <c r="HB259" s="277">
        <f t="shared" si="412"/>
        <v>136.79999999999998</v>
      </c>
      <c r="HC259" s="277">
        <f t="shared" si="412"/>
        <v>136.79999999999998</v>
      </c>
      <c r="HD259" s="277">
        <f t="shared" si="412"/>
        <v>136.79999999999998</v>
      </c>
      <c r="HE259" s="277">
        <f t="shared" si="412"/>
        <v>129.19999999999999</v>
      </c>
      <c r="HF259" s="277">
        <f t="shared" si="412"/>
        <v>129.19999999999999</v>
      </c>
      <c r="HG259" s="277">
        <f t="shared" si="412"/>
        <v>129.19999999999999</v>
      </c>
      <c r="HH259" s="277">
        <f t="shared" si="412"/>
        <v>129.19999999999999</v>
      </c>
      <c r="HI259" s="277">
        <f t="shared" si="412"/>
        <v>129.19999999999999</v>
      </c>
      <c r="HJ259" s="277">
        <f t="shared" si="412"/>
        <v>129.19999999999999</v>
      </c>
      <c r="HK259" s="277">
        <f t="shared" si="412"/>
        <v>129.19999999999999</v>
      </c>
      <c r="HL259" s="277">
        <f t="shared" si="412"/>
        <v>129.19999999999999</v>
      </c>
      <c r="HM259" s="277">
        <f t="shared" si="412"/>
        <v>129.19999999999999</v>
      </c>
      <c r="HN259" s="277">
        <f t="shared" si="412"/>
        <v>129.19999999999999</v>
      </c>
      <c r="HO259" s="277">
        <f t="shared" si="412"/>
        <v>129.19999999999999</v>
      </c>
      <c r="HP259" s="277">
        <f t="shared" si="412"/>
        <v>129.19999999999999</v>
      </c>
      <c r="HQ259" s="277">
        <f t="shared" si="412"/>
        <v>129.19999999999999</v>
      </c>
      <c r="HR259" s="277">
        <f t="shared" si="412"/>
        <v>129.19999999999999</v>
      </c>
      <c r="HS259" s="277">
        <f t="shared" si="412"/>
        <v>129.19999999999999</v>
      </c>
      <c r="HT259" s="277">
        <f t="shared" si="412"/>
        <v>129.19999999999999</v>
      </c>
      <c r="HU259" s="277">
        <f t="shared" si="412"/>
        <v>121.6</v>
      </c>
      <c r="HV259" s="277">
        <f t="shared" si="412"/>
        <v>121.6</v>
      </c>
      <c r="HW259" s="277">
        <f t="shared" si="412"/>
        <v>121.6</v>
      </c>
      <c r="HX259" s="277">
        <f t="shared" si="412"/>
        <v>121.6</v>
      </c>
      <c r="HY259" s="277">
        <f t="shared" si="412"/>
        <v>114</v>
      </c>
      <c r="HZ259" s="277">
        <f t="shared" si="412"/>
        <v>114</v>
      </c>
      <c r="IA259" s="277">
        <f t="shared" si="412"/>
        <v>121.6</v>
      </c>
      <c r="IB259" s="277">
        <f t="shared" si="412"/>
        <v>121.6</v>
      </c>
      <c r="IC259" s="277">
        <f t="shared" si="412"/>
        <v>121.6</v>
      </c>
      <c r="ID259" s="277">
        <f t="shared" si="412"/>
        <v>121.6</v>
      </c>
      <c r="IE259" s="277">
        <f t="shared" si="412"/>
        <v>121.6</v>
      </c>
      <c r="IF259" s="277">
        <f t="shared" si="412"/>
        <v>121.6</v>
      </c>
      <c r="IG259" s="277">
        <f t="shared" si="412"/>
        <v>121.6</v>
      </c>
      <c r="IH259" s="277">
        <f t="shared" si="412"/>
        <v>121.6</v>
      </c>
      <c r="II259" s="277">
        <f t="shared" si="412"/>
        <v>121.6</v>
      </c>
      <c r="IJ259" s="277">
        <f t="shared" si="412"/>
        <v>121.6</v>
      </c>
      <c r="IK259" s="277">
        <f t="shared" si="412"/>
        <v>121.6</v>
      </c>
      <c r="IL259" s="277">
        <f t="shared" si="412"/>
        <v>121.6</v>
      </c>
      <c r="IM259" s="277">
        <f t="shared" si="412"/>
        <v>121.6</v>
      </c>
      <c r="IN259" s="277">
        <f t="shared" si="412"/>
        <v>121.6</v>
      </c>
      <c r="IO259" s="277">
        <f t="shared" si="412"/>
        <v>121.6</v>
      </c>
      <c r="IP259" s="277">
        <f t="shared" si="412"/>
        <v>121.6</v>
      </c>
      <c r="IQ259" s="277">
        <f t="shared" si="412"/>
        <v>121.6</v>
      </c>
      <c r="IR259" s="277">
        <f t="shared" si="412"/>
        <v>121.6</v>
      </c>
      <c r="IS259" s="277">
        <f t="shared" si="412"/>
        <v>129.19999999999999</v>
      </c>
      <c r="IT259" s="277">
        <f t="shared" si="412"/>
        <v>129.19999999999999</v>
      </c>
      <c r="IU259" s="277">
        <f t="shared" si="412"/>
        <v>129.19999999999999</v>
      </c>
      <c r="IV259" s="277">
        <f t="shared" si="412"/>
        <v>129.19999999999999</v>
      </c>
      <c r="IW259" s="277">
        <f t="shared" si="412"/>
        <v>129.19999999999999</v>
      </c>
      <c r="IX259" s="277">
        <f t="shared" si="412"/>
        <v>129.19999999999999</v>
      </c>
      <c r="IY259" s="277">
        <f t="shared" si="412"/>
        <v>129.19999999999999</v>
      </c>
      <c r="IZ259" s="277">
        <f t="shared" si="412"/>
        <v>129.19999999999999</v>
      </c>
      <c r="JA259" s="277">
        <f t="shared" si="412"/>
        <v>129.19999999999999</v>
      </c>
      <c r="JB259" s="277">
        <f t="shared" si="412"/>
        <v>129.19999999999999</v>
      </c>
      <c r="JC259" s="277">
        <f t="shared" si="412"/>
        <v>129.19999999999999</v>
      </c>
      <c r="JD259" s="277">
        <f t="shared" si="412"/>
        <v>129.19999999999999</v>
      </c>
      <c r="JE259" s="277">
        <f t="shared" si="412"/>
        <v>129.19999999999999</v>
      </c>
      <c r="JF259" s="277">
        <f t="shared" ref="JF259:KG259" si="413">JF273*8*0.95</f>
        <v>129.19999999999999</v>
      </c>
      <c r="JG259" s="277">
        <f t="shared" si="413"/>
        <v>129.19999999999999</v>
      </c>
      <c r="JH259" s="277">
        <f t="shared" si="413"/>
        <v>129.19999999999999</v>
      </c>
      <c r="JI259" s="277">
        <f t="shared" si="413"/>
        <v>129.19999999999999</v>
      </c>
      <c r="JJ259" s="277">
        <f t="shared" si="413"/>
        <v>129.19999999999999</v>
      </c>
      <c r="JK259" s="277">
        <f t="shared" si="413"/>
        <v>129.19999999999999</v>
      </c>
      <c r="JL259" s="277">
        <f t="shared" si="413"/>
        <v>129.19999999999999</v>
      </c>
      <c r="JM259" s="277">
        <f t="shared" si="413"/>
        <v>129.19999999999999</v>
      </c>
      <c r="JN259" s="277">
        <f t="shared" si="413"/>
        <v>129.19999999999999</v>
      </c>
      <c r="JO259" s="277">
        <f t="shared" si="413"/>
        <v>129.19999999999999</v>
      </c>
      <c r="JP259" s="277">
        <f t="shared" si="413"/>
        <v>129.19999999999999</v>
      </c>
      <c r="JQ259" s="277">
        <f t="shared" si="413"/>
        <v>129.19999999999999</v>
      </c>
      <c r="JR259" s="277">
        <f t="shared" si="413"/>
        <v>129.19999999999999</v>
      </c>
      <c r="JS259" s="277">
        <f t="shared" si="413"/>
        <v>129.19999999999999</v>
      </c>
      <c r="JT259" s="277">
        <f t="shared" si="413"/>
        <v>129.19999999999999</v>
      </c>
      <c r="JU259" s="277">
        <f t="shared" si="413"/>
        <v>129.19999999999999</v>
      </c>
      <c r="JV259" s="277">
        <f t="shared" si="413"/>
        <v>129.19999999999999</v>
      </c>
      <c r="JW259" s="277">
        <f t="shared" si="413"/>
        <v>129.19999999999999</v>
      </c>
      <c r="JX259" s="277">
        <f t="shared" si="413"/>
        <v>129.19999999999999</v>
      </c>
      <c r="JY259" s="277">
        <f t="shared" si="413"/>
        <v>129.19999999999999</v>
      </c>
      <c r="JZ259" s="277">
        <f t="shared" si="413"/>
        <v>129.19999999999999</v>
      </c>
      <c r="KA259" s="277">
        <f t="shared" si="413"/>
        <v>129.19999999999999</v>
      </c>
      <c r="KB259" s="277">
        <f t="shared" si="413"/>
        <v>129.19999999999999</v>
      </c>
      <c r="KC259" s="277">
        <f t="shared" si="413"/>
        <v>129.19999999999999</v>
      </c>
      <c r="KD259" s="277">
        <f t="shared" si="413"/>
        <v>129.19999999999999</v>
      </c>
      <c r="KE259" s="277">
        <f t="shared" si="413"/>
        <v>129.19999999999999</v>
      </c>
      <c r="KF259" s="277">
        <f t="shared" si="413"/>
        <v>129.19999999999999</v>
      </c>
      <c r="KG259" s="277">
        <f t="shared" si="413"/>
        <v>129.19999999999999</v>
      </c>
      <c r="KH259" s="277">
        <f t="shared" ref="KH259:LL259" si="414">KH273*8*0.95</f>
        <v>121.6</v>
      </c>
      <c r="KI259" s="277">
        <f t="shared" si="414"/>
        <v>121.6</v>
      </c>
      <c r="KJ259" s="277">
        <f t="shared" si="414"/>
        <v>121.6</v>
      </c>
      <c r="KK259" s="277">
        <f t="shared" si="414"/>
        <v>121.6</v>
      </c>
      <c r="KL259" s="277">
        <f t="shared" si="414"/>
        <v>121.6</v>
      </c>
      <c r="KM259" s="277">
        <f t="shared" si="414"/>
        <v>121.6</v>
      </c>
      <c r="KN259" s="277">
        <f t="shared" si="414"/>
        <v>121.6</v>
      </c>
      <c r="KO259" s="277">
        <f t="shared" si="414"/>
        <v>121.6</v>
      </c>
      <c r="KP259" s="277">
        <f t="shared" si="414"/>
        <v>121.6</v>
      </c>
      <c r="KQ259" s="277">
        <f t="shared" si="414"/>
        <v>121.6</v>
      </c>
      <c r="KR259" s="277">
        <f t="shared" si="414"/>
        <v>121.6</v>
      </c>
      <c r="KS259" s="277">
        <f t="shared" si="414"/>
        <v>121.6</v>
      </c>
      <c r="KT259" s="277">
        <f t="shared" si="414"/>
        <v>121.6</v>
      </c>
      <c r="KU259" s="277">
        <f t="shared" si="414"/>
        <v>121.6</v>
      </c>
      <c r="KV259" s="277">
        <f t="shared" si="414"/>
        <v>121.6</v>
      </c>
      <c r="KW259" s="277">
        <f t="shared" si="414"/>
        <v>121.6</v>
      </c>
      <c r="KX259" s="277">
        <f t="shared" si="414"/>
        <v>121.6</v>
      </c>
      <c r="KY259" s="277">
        <f t="shared" si="414"/>
        <v>121.6</v>
      </c>
      <c r="KZ259" s="277">
        <f t="shared" si="414"/>
        <v>121.6</v>
      </c>
      <c r="LA259" s="277">
        <f t="shared" si="414"/>
        <v>121.6</v>
      </c>
      <c r="LB259" s="277">
        <f t="shared" si="414"/>
        <v>121.6</v>
      </c>
      <c r="LC259" s="277">
        <f t="shared" si="414"/>
        <v>121.6</v>
      </c>
      <c r="LD259" s="277">
        <f t="shared" si="414"/>
        <v>129.19999999999999</v>
      </c>
      <c r="LE259" s="277">
        <f t="shared" si="414"/>
        <v>129.19999999999999</v>
      </c>
      <c r="LF259" s="277">
        <f t="shared" si="414"/>
        <v>129.19999999999999</v>
      </c>
      <c r="LG259" s="277">
        <f t="shared" si="414"/>
        <v>129.19999999999999</v>
      </c>
      <c r="LH259" s="277">
        <f t="shared" si="414"/>
        <v>129.19999999999999</v>
      </c>
      <c r="LI259" s="277">
        <f t="shared" si="414"/>
        <v>129.19999999999999</v>
      </c>
      <c r="LJ259" s="277">
        <f t="shared" si="414"/>
        <v>129.19999999999999</v>
      </c>
      <c r="LK259" s="277">
        <f t="shared" si="414"/>
        <v>129.19999999999999</v>
      </c>
      <c r="LL259" s="277">
        <f t="shared" si="414"/>
        <v>129.19999999999999</v>
      </c>
      <c r="LM259" s="277">
        <f t="shared" ref="LM259:NU259" si="415">LM273*8*0.95</f>
        <v>129.19999999999999</v>
      </c>
      <c r="LN259" s="277">
        <f t="shared" si="415"/>
        <v>129.19999999999999</v>
      </c>
      <c r="LO259" s="277">
        <f t="shared" si="415"/>
        <v>129.19999999999999</v>
      </c>
      <c r="LP259" s="277">
        <f t="shared" si="415"/>
        <v>129.19999999999999</v>
      </c>
      <c r="LQ259" s="277">
        <f t="shared" si="415"/>
        <v>129.19999999999999</v>
      </c>
      <c r="LR259" s="277">
        <f t="shared" si="415"/>
        <v>129.19999999999999</v>
      </c>
      <c r="LS259" s="277">
        <f t="shared" si="415"/>
        <v>129.19999999999999</v>
      </c>
      <c r="LT259" s="277">
        <f t="shared" si="415"/>
        <v>121.6</v>
      </c>
      <c r="LU259" s="277">
        <f t="shared" si="415"/>
        <v>121.6</v>
      </c>
      <c r="LV259" s="277">
        <f t="shared" si="415"/>
        <v>121.6</v>
      </c>
      <c r="LW259" s="277">
        <f t="shared" si="415"/>
        <v>121.6</v>
      </c>
      <c r="LX259" s="277">
        <f t="shared" si="415"/>
        <v>121.6</v>
      </c>
      <c r="LY259" s="277">
        <f t="shared" si="415"/>
        <v>129.19999999999999</v>
      </c>
      <c r="LZ259" s="277">
        <f t="shared" si="415"/>
        <v>129.19999999999999</v>
      </c>
      <c r="MA259" s="277">
        <f t="shared" si="415"/>
        <v>129.19999999999999</v>
      </c>
      <c r="MB259" s="277">
        <f t="shared" si="415"/>
        <v>129.19999999999999</v>
      </c>
      <c r="MC259" s="277">
        <f t="shared" si="415"/>
        <v>129.19999999999999</v>
      </c>
      <c r="MD259" s="277">
        <f t="shared" si="415"/>
        <v>129.19999999999999</v>
      </c>
      <c r="ME259" s="277">
        <f t="shared" si="415"/>
        <v>129.19999999999999</v>
      </c>
      <c r="MF259" s="277">
        <f t="shared" si="415"/>
        <v>129.19999999999999</v>
      </c>
      <c r="MG259" s="277">
        <f t="shared" si="415"/>
        <v>121.6</v>
      </c>
      <c r="MH259" s="277">
        <f t="shared" si="415"/>
        <v>121.6</v>
      </c>
      <c r="MI259" s="277">
        <f t="shared" si="415"/>
        <v>121.6</v>
      </c>
      <c r="MJ259" s="277">
        <f t="shared" si="415"/>
        <v>121.6</v>
      </c>
      <c r="MK259" s="277">
        <f t="shared" si="415"/>
        <v>121.6</v>
      </c>
      <c r="ML259" s="277">
        <f t="shared" si="415"/>
        <v>121.6</v>
      </c>
      <c r="MM259" s="277">
        <f t="shared" si="415"/>
        <v>121.6</v>
      </c>
      <c r="MN259" s="277">
        <f t="shared" si="415"/>
        <v>121.6</v>
      </c>
      <c r="MO259" s="277">
        <f t="shared" si="415"/>
        <v>121.6</v>
      </c>
      <c r="MP259" s="277">
        <f t="shared" si="415"/>
        <v>121.6</v>
      </c>
      <c r="MQ259" s="277">
        <f t="shared" si="415"/>
        <v>121.6</v>
      </c>
      <c r="MR259" s="277">
        <f t="shared" si="415"/>
        <v>121.6</v>
      </c>
      <c r="MS259" s="277">
        <f t="shared" si="415"/>
        <v>121.6</v>
      </c>
      <c r="MT259" s="277">
        <f t="shared" si="415"/>
        <v>121.6</v>
      </c>
      <c r="MU259" s="277">
        <f t="shared" si="415"/>
        <v>121.6</v>
      </c>
      <c r="MV259" s="277">
        <f t="shared" si="415"/>
        <v>121.6</v>
      </c>
      <c r="MW259" s="277">
        <f t="shared" si="415"/>
        <v>121.6</v>
      </c>
      <c r="MX259" s="277">
        <f t="shared" si="415"/>
        <v>121.6</v>
      </c>
      <c r="MY259" s="277">
        <f t="shared" si="415"/>
        <v>121.6</v>
      </c>
      <c r="MZ259" s="277">
        <f t="shared" si="415"/>
        <v>121.6</v>
      </c>
      <c r="NA259" s="277">
        <f t="shared" si="415"/>
        <v>121.6</v>
      </c>
      <c r="NB259" s="277">
        <f t="shared" si="415"/>
        <v>121.6</v>
      </c>
      <c r="NC259" s="277">
        <f t="shared" si="415"/>
        <v>121.6</v>
      </c>
      <c r="ND259" s="277">
        <f t="shared" si="415"/>
        <v>121.6</v>
      </c>
      <c r="NE259" s="277">
        <f t="shared" si="415"/>
        <v>121.6</v>
      </c>
      <c r="NF259" s="277">
        <f t="shared" si="415"/>
        <v>121.6</v>
      </c>
      <c r="NG259" s="277">
        <f t="shared" si="415"/>
        <v>121.6</v>
      </c>
      <c r="NH259" s="277">
        <f t="shared" si="415"/>
        <v>121.6</v>
      </c>
      <c r="NI259" s="277">
        <f t="shared" si="415"/>
        <v>121.6</v>
      </c>
      <c r="NJ259" s="277">
        <f t="shared" si="415"/>
        <v>121.6</v>
      </c>
      <c r="NK259" s="277">
        <f t="shared" si="415"/>
        <v>121.6</v>
      </c>
      <c r="NL259" s="277">
        <f t="shared" si="415"/>
        <v>121.6</v>
      </c>
      <c r="NM259" s="277">
        <f t="shared" si="415"/>
        <v>121.6</v>
      </c>
      <c r="NN259" s="277">
        <f t="shared" si="415"/>
        <v>121.6</v>
      </c>
      <c r="NO259" s="277">
        <f t="shared" si="415"/>
        <v>121.6</v>
      </c>
      <c r="NP259" s="277">
        <f t="shared" si="415"/>
        <v>121.6</v>
      </c>
      <c r="NQ259" s="277">
        <f t="shared" si="415"/>
        <v>121.6</v>
      </c>
      <c r="NR259" s="277">
        <f t="shared" si="415"/>
        <v>121.6</v>
      </c>
      <c r="NS259" s="277">
        <f t="shared" si="415"/>
        <v>121.6</v>
      </c>
      <c r="NT259" s="277">
        <f t="shared" si="415"/>
        <v>121.6</v>
      </c>
      <c r="NU259" s="277">
        <f t="shared" si="415"/>
        <v>121.6</v>
      </c>
      <c r="NV259" s="277">
        <f t="shared" ref="NV259:QG259" si="416">NV273*8*0.95</f>
        <v>121.6</v>
      </c>
      <c r="NW259" s="277">
        <f t="shared" si="416"/>
        <v>121.6</v>
      </c>
      <c r="NX259" s="277">
        <f t="shared" si="416"/>
        <v>121.6</v>
      </c>
      <c r="NY259" s="277">
        <f t="shared" si="416"/>
        <v>121.6</v>
      </c>
      <c r="NZ259" s="277">
        <f t="shared" si="416"/>
        <v>121.6</v>
      </c>
      <c r="OA259" s="277">
        <f t="shared" si="416"/>
        <v>121.6</v>
      </c>
      <c r="OB259" s="277">
        <f t="shared" si="416"/>
        <v>121.6</v>
      </c>
      <c r="OC259" s="277">
        <f t="shared" si="416"/>
        <v>121.6</v>
      </c>
      <c r="OD259" s="277">
        <f t="shared" si="416"/>
        <v>121.6</v>
      </c>
      <c r="OE259" s="277">
        <f t="shared" si="416"/>
        <v>121.6</v>
      </c>
      <c r="OF259" s="277">
        <f t="shared" si="416"/>
        <v>121.6</v>
      </c>
      <c r="OG259" s="277">
        <f t="shared" si="416"/>
        <v>121.6</v>
      </c>
      <c r="OH259" s="277">
        <f t="shared" si="416"/>
        <v>121.6</v>
      </c>
      <c r="OI259" s="277">
        <f t="shared" si="416"/>
        <v>121.6</v>
      </c>
      <c r="OJ259" s="277">
        <f t="shared" si="416"/>
        <v>121.6</v>
      </c>
      <c r="OK259" s="277">
        <f t="shared" si="416"/>
        <v>121.6</v>
      </c>
      <c r="OL259" s="277">
        <f t="shared" si="416"/>
        <v>121.6</v>
      </c>
      <c r="OM259" s="277">
        <f t="shared" si="416"/>
        <v>121.6</v>
      </c>
      <c r="ON259" s="277">
        <f t="shared" si="416"/>
        <v>121.6</v>
      </c>
      <c r="OO259" s="277">
        <f t="shared" si="416"/>
        <v>121.6</v>
      </c>
      <c r="OP259" s="277">
        <f t="shared" si="416"/>
        <v>121.6</v>
      </c>
      <c r="OQ259" s="277">
        <f t="shared" si="416"/>
        <v>121.6</v>
      </c>
      <c r="OR259" s="277">
        <f t="shared" si="416"/>
        <v>121.6</v>
      </c>
      <c r="OS259" s="277">
        <f t="shared" si="416"/>
        <v>121.6</v>
      </c>
      <c r="OT259" s="277">
        <f t="shared" si="416"/>
        <v>121.6</v>
      </c>
      <c r="OU259" s="277">
        <f t="shared" si="416"/>
        <v>121.6</v>
      </c>
      <c r="OV259" s="277">
        <f t="shared" si="416"/>
        <v>129.19999999999999</v>
      </c>
      <c r="OW259" s="277">
        <f t="shared" si="416"/>
        <v>129.19999999999999</v>
      </c>
      <c r="OX259" s="277">
        <f t="shared" si="416"/>
        <v>129.19999999999999</v>
      </c>
      <c r="OY259" s="277">
        <f t="shared" si="416"/>
        <v>129.19999999999999</v>
      </c>
      <c r="OZ259" s="277">
        <f t="shared" si="416"/>
        <v>129.19999999999999</v>
      </c>
      <c r="PA259" s="277">
        <f t="shared" si="416"/>
        <v>121.6</v>
      </c>
      <c r="PB259" s="277">
        <f t="shared" si="416"/>
        <v>121.6</v>
      </c>
      <c r="PC259" s="277">
        <f t="shared" si="416"/>
        <v>121.6</v>
      </c>
      <c r="PD259" s="277">
        <f t="shared" si="416"/>
        <v>121.6</v>
      </c>
      <c r="PE259" s="277">
        <f t="shared" si="416"/>
        <v>121.6</v>
      </c>
      <c r="PF259" s="277">
        <f t="shared" si="416"/>
        <v>121.6</v>
      </c>
      <c r="PG259" s="277">
        <f t="shared" si="416"/>
        <v>121.6</v>
      </c>
      <c r="PH259" s="277">
        <f t="shared" si="416"/>
        <v>121.6</v>
      </c>
      <c r="PI259" s="277">
        <f t="shared" si="416"/>
        <v>121.6</v>
      </c>
      <c r="PJ259" s="277">
        <f t="shared" si="416"/>
        <v>121.6</v>
      </c>
      <c r="PK259" s="277">
        <f t="shared" si="416"/>
        <v>121.6</v>
      </c>
      <c r="PL259" s="277">
        <f t="shared" si="416"/>
        <v>129.19999999999999</v>
      </c>
      <c r="PM259" s="277">
        <f t="shared" si="416"/>
        <v>129.19999999999999</v>
      </c>
      <c r="PN259" s="277">
        <f t="shared" si="416"/>
        <v>129.19999999999999</v>
      </c>
      <c r="PO259" s="277">
        <f t="shared" si="416"/>
        <v>129.19999999999999</v>
      </c>
      <c r="PP259" s="277">
        <f t="shared" si="416"/>
        <v>129.19999999999999</v>
      </c>
      <c r="PQ259" s="277">
        <f t="shared" si="416"/>
        <v>129.19999999999999</v>
      </c>
      <c r="PR259" s="277">
        <f t="shared" si="416"/>
        <v>129.19999999999999</v>
      </c>
      <c r="PS259" s="277">
        <f t="shared" si="416"/>
        <v>129.19999999999999</v>
      </c>
      <c r="PT259" s="277">
        <f t="shared" si="416"/>
        <v>129.19999999999999</v>
      </c>
      <c r="PU259" s="277">
        <f t="shared" si="416"/>
        <v>129.19999999999999</v>
      </c>
      <c r="PV259" s="277">
        <f t="shared" si="416"/>
        <v>129.19999999999999</v>
      </c>
      <c r="PW259" s="277">
        <f t="shared" si="416"/>
        <v>129.19999999999999</v>
      </c>
      <c r="PX259" s="277">
        <f t="shared" si="416"/>
        <v>129.19999999999999</v>
      </c>
      <c r="PY259" s="277">
        <f t="shared" si="416"/>
        <v>129.19999999999999</v>
      </c>
      <c r="PZ259" s="277">
        <f t="shared" si="416"/>
        <v>129.19999999999999</v>
      </c>
      <c r="QA259" s="277">
        <f t="shared" si="416"/>
        <v>129.19999999999999</v>
      </c>
      <c r="QB259" s="277">
        <f t="shared" si="416"/>
        <v>129.19999999999999</v>
      </c>
      <c r="QC259" s="277">
        <f t="shared" si="416"/>
        <v>129.19999999999999</v>
      </c>
      <c r="QD259" s="277">
        <f t="shared" si="416"/>
        <v>129.19999999999999</v>
      </c>
      <c r="QE259" s="277">
        <f t="shared" si="416"/>
        <v>129.19999999999999</v>
      </c>
      <c r="QF259" s="277">
        <f t="shared" si="416"/>
        <v>129.19999999999999</v>
      </c>
      <c r="QG259" s="277">
        <f t="shared" si="416"/>
        <v>121.6</v>
      </c>
      <c r="QH259" s="277">
        <f t="shared" ref="QH259:RG259" si="417">QH273*8*0.95</f>
        <v>121.6</v>
      </c>
      <c r="QI259" s="277">
        <f t="shared" si="417"/>
        <v>121.6</v>
      </c>
      <c r="QJ259" s="277">
        <f t="shared" si="417"/>
        <v>121.6</v>
      </c>
      <c r="QK259" s="277">
        <f t="shared" si="417"/>
        <v>121.6</v>
      </c>
      <c r="QL259" s="277">
        <f t="shared" si="417"/>
        <v>121.6</v>
      </c>
      <c r="QM259" s="277">
        <f t="shared" si="417"/>
        <v>121.6</v>
      </c>
      <c r="QN259" s="277">
        <f t="shared" si="417"/>
        <v>121.6</v>
      </c>
      <c r="QO259" s="277">
        <f t="shared" si="417"/>
        <v>121.6</v>
      </c>
      <c r="QP259" s="277">
        <f t="shared" si="417"/>
        <v>121.6</v>
      </c>
      <c r="QQ259" s="277">
        <f t="shared" si="417"/>
        <v>121.6</v>
      </c>
      <c r="QR259" s="277">
        <f t="shared" si="417"/>
        <v>121.6</v>
      </c>
      <c r="QS259" s="277">
        <f t="shared" si="417"/>
        <v>121.6</v>
      </c>
      <c r="QT259" s="277">
        <f t="shared" si="417"/>
        <v>121.6</v>
      </c>
      <c r="QU259" s="277">
        <f t="shared" si="417"/>
        <v>121.6</v>
      </c>
      <c r="QV259" s="277">
        <f t="shared" si="417"/>
        <v>121.6</v>
      </c>
      <c r="QW259" s="277">
        <f t="shared" si="417"/>
        <v>129.19999999999999</v>
      </c>
      <c r="QX259" s="277">
        <f t="shared" si="417"/>
        <v>129.19999999999999</v>
      </c>
      <c r="QY259" s="277">
        <f t="shared" si="417"/>
        <v>129.19999999999999</v>
      </c>
      <c r="QZ259" s="277">
        <f t="shared" si="417"/>
        <v>129.19999999999999</v>
      </c>
      <c r="RA259" s="277">
        <f t="shared" si="417"/>
        <v>129.19999999999999</v>
      </c>
      <c r="RB259" s="277">
        <f t="shared" si="417"/>
        <v>129.19999999999999</v>
      </c>
      <c r="RC259" s="277">
        <f t="shared" si="417"/>
        <v>129.19999999999999</v>
      </c>
      <c r="RD259" s="277">
        <f t="shared" si="417"/>
        <v>129.19999999999999</v>
      </c>
      <c r="RE259" s="277">
        <f t="shared" si="417"/>
        <v>129.19999999999999</v>
      </c>
      <c r="RF259" s="277">
        <f t="shared" si="417"/>
        <v>129.19999999999999</v>
      </c>
      <c r="RG259" s="277">
        <f t="shared" si="417"/>
        <v>129.19999999999999</v>
      </c>
      <c r="RH259" s="277">
        <f t="shared" ref="RH259:TP259" si="418">RH273*8*0.95</f>
        <v>129.19999999999999</v>
      </c>
      <c r="RI259" s="277">
        <f t="shared" si="418"/>
        <v>129.19999999999999</v>
      </c>
      <c r="RJ259" s="277">
        <f t="shared" si="418"/>
        <v>129.19999999999999</v>
      </c>
      <c r="RK259" s="277">
        <f t="shared" si="418"/>
        <v>129.19999999999999</v>
      </c>
      <c r="RL259" s="277">
        <f t="shared" si="418"/>
        <v>129.19999999999999</v>
      </c>
      <c r="RM259" s="277">
        <f t="shared" si="418"/>
        <v>129.19999999999999</v>
      </c>
      <c r="RN259" s="277">
        <f t="shared" si="418"/>
        <v>129.19999999999999</v>
      </c>
      <c r="RO259" s="277">
        <f t="shared" si="418"/>
        <v>129.19999999999999</v>
      </c>
      <c r="RP259" s="277">
        <f t="shared" si="418"/>
        <v>129.19999999999999</v>
      </c>
      <c r="RQ259" s="277">
        <f t="shared" si="418"/>
        <v>129.19999999999999</v>
      </c>
      <c r="RR259" s="277">
        <f t="shared" si="418"/>
        <v>129.19999999999999</v>
      </c>
      <c r="RS259" s="277">
        <f t="shared" si="418"/>
        <v>129.19999999999999</v>
      </c>
      <c r="RT259" s="277">
        <f t="shared" si="418"/>
        <v>129.19999999999999</v>
      </c>
      <c r="RU259" s="277">
        <f t="shared" si="418"/>
        <v>129.19999999999999</v>
      </c>
      <c r="RV259" s="277">
        <f t="shared" si="418"/>
        <v>129.19999999999999</v>
      </c>
      <c r="RW259" s="277">
        <f t="shared" si="418"/>
        <v>129.19999999999999</v>
      </c>
      <c r="RX259" s="277">
        <f t="shared" si="418"/>
        <v>129.19999999999999</v>
      </c>
      <c r="RY259" s="277">
        <f t="shared" si="418"/>
        <v>129.19999999999999</v>
      </c>
      <c r="RZ259" s="277">
        <f t="shared" si="418"/>
        <v>129.19999999999999</v>
      </c>
      <c r="SA259" s="277">
        <f t="shared" si="418"/>
        <v>129.19999999999999</v>
      </c>
      <c r="SB259" s="277">
        <f t="shared" si="418"/>
        <v>129.19999999999999</v>
      </c>
      <c r="SC259" s="277">
        <f t="shared" si="418"/>
        <v>129.19999999999999</v>
      </c>
      <c r="SD259" s="277">
        <f t="shared" si="418"/>
        <v>129.19999999999999</v>
      </c>
      <c r="SE259" s="277">
        <f t="shared" si="418"/>
        <v>129.19999999999999</v>
      </c>
      <c r="SF259" s="277">
        <f t="shared" si="418"/>
        <v>129.19999999999999</v>
      </c>
      <c r="SG259" s="277">
        <f t="shared" si="418"/>
        <v>129.19999999999999</v>
      </c>
      <c r="SH259" s="277">
        <f t="shared" si="418"/>
        <v>129.19999999999999</v>
      </c>
      <c r="SI259" s="277">
        <f t="shared" si="418"/>
        <v>129.19999999999999</v>
      </c>
      <c r="SJ259" s="277">
        <f t="shared" si="418"/>
        <v>129.19999999999999</v>
      </c>
      <c r="SK259" s="277">
        <f t="shared" si="418"/>
        <v>129.19999999999999</v>
      </c>
      <c r="SL259" s="277">
        <f t="shared" si="418"/>
        <v>129.19999999999999</v>
      </c>
      <c r="SM259" s="277">
        <f t="shared" si="418"/>
        <v>129.19999999999999</v>
      </c>
      <c r="SN259" s="277">
        <f t="shared" si="418"/>
        <v>129.19999999999999</v>
      </c>
      <c r="SO259" s="277">
        <f t="shared" si="418"/>
        <v>129.19999999999999</v>
      </c>
      <c r="SP259" s="277">
        <f t="shared" si="418"/>
        <v>129.19999999999999</v>
      </c>
      <c r="SQ259" s="277">
        <f t="shared" si="418"/>
        <v>129.19999999999999</v>
      </c>
      <c r="SR259" s="277">
        <f t="shared" si="418"/>
        <v>129.19999999999999</v>
      </c>
      <c r="SS259" s="277">
        <f t="shared" si="418"/>
        <v>129.19999999999999</v>
      </c>
      <c r="ST259" s="277">
        <f t="shared" si="418"/>
        <v>129.19999999999999</v>
      </c>
      <c r="SU259" s="277">
        <f t="shared" si="418"/>
        <v>129.19999999999999</v>
      </c>
      <c r="SV259" s="277">
        <f t="shared" si="418"/>
        <v>129.19999999999999</v>
      </c>
      <c r="SW259" s="277">
        <f t="shared" si="418"/>
        <v>129.19999999999999</v>
      </c>
      <c r="SX259" s="277">
        <f t="shared" si="418"/>
        <v>129.19999999999999</v>
      </c>
      <c r="SY259" s="277">
        <f t="shared" si="418"/>
        <v>129.19999999999999</v>
      </c>
      <c r="SZ259" s="277">
        <f t="shared" si="418"/>
        <v>129.19999999999999</v>
      </c>
      <c r="TA259" s="277">
        <f t="shared" si="418"/>
        <v>129.19999999999999</v>
      </c>
      <c r="TB259" s="277">
        <f t="shared" si="418"/>
        <v>129.19999999999999</v>
      </c>
      <c r="TC259" s="277">
        <f t="shared" si="418"/>
        <v>129.19999999999999</v>
      </c>
      <c r="TD259" s="277">
        <f t="shared" si="418"/>
        <v>129.19999999999999</v>
      </c>
      <c r="TE259" s="277">
        <f t="shared" si="418"/>
        <v>129.19999999999999</v>
      </c>
      <c r="TF259" s="277">
        <f t="shared" si="418"/>
        <v>129.19999999999999</v>
      </c>
      <c r="TG259" s="277">
        <f t="shared" si="418"/>
        <v>136.79999999999998</v>
      </c>
      <c r="TH259" s="277">
        <f t="shared" si="418"/>
        <v>136.79999999999998</v>
      </c>
      <c r="TI259" s="277">
        <f t="shared" si="418"/>
        <v>136.79999999999998</v>
      </c>
      <c r="TJ259" s="277">
        <f t="shared" si="418"/>
        <v>136.79999999999998</v>
      </c>
      <c r="TK259" s="277">
        <f t="shared" si="418"/>
        <v>136.79999999999998</v>
      </c>
      <c r="TL259" s="277">
        <f t="shared" si="418"/>
        <v>136.79999999999998</v>
      </c>
      <c r="TM259" s="277">
        <f t="shared" si="418"/>
        <v>136.79999999999998</v>
      </c>
      <c r="TN259" s="277">
        <f t="shared" si="418"/>
        <v>136.79999999999998</v>
      </c>
      <c r="TO259" s="277">
        <f t="shared" si="418"/>
        <v>136.79999999999998</v>
      </c>
      <c r="TP259" s="277">
        <f t="shared" si="418"/>
        <v>136.79999999999998</v>
      </c>
      <c r="TQ259" s="277">
        <f t="shared" ref="TQ259:WB259" si="419">TQ273*8*0.95</f>
        <v>136.79999999999998</v>
      </c>
      <c r="TR259" s="277">
        <f t="shared" si="419"/>
        <v>136.79999999999998</v>
      </c>
      <c r="TS259" s="277">
        <f t="shared" si="419"/>
        <v>136.79999999999998</v>
      </c>
      <c r="TT259" s="277">
        <f t="shared" si="419"/>
        <v>136.79999999999998</v>
      </c>
      <c r="TU259" s="277">
        <f t="shared" si="419"/>
        <v>136.79999999999998</v>
      </c>
      <c r="TV259" s="277">
        <f t="shared" si="419"/>
        <v>136.79999999999998</v>
      </c>
      <c r="TW259" s="277">
        <f t="shared" si="419"/>
        <v>136.79999999999998</v>
      </c>
      <c r="TX259" s="277">
        <f t="shared" si="419"/>
        <v>136.79999999999998</v>
      </c>
      <c r="TY259" s="277">
        <f t="shared" si="419"/>
        <v>136.79999999999998</v>
      </c>
      <c r="TZ259" s="277">
        <f t="shared" si="419"/>
        <v>136.79999999999998</v>
      </c>
      <c r="UA259" s="277">
        <f t="shared" si="419"/>
        <v>136.79999999999998</v>
      </c>
      <c r="UB259" s="277">
        <f t="shared" si="419"/>
        <v>136.79999999999998</v>
      </c>
      <c r="UC259" s="277">
        <f t="shared" si="419"/>
        <v>136.79999999999998</v>
      </c>
      <c r="UD259" s="277">
        <f t="shared" si="419"/>
        <v>136.79999999999998</v>
      </c>
      <c r="UE259" s="277">
        <f t="shared" si="419"/>
        <v>136.79999999999998</v>
      </c>
      <c r="UF259" s="277">
        <f t="shared" si="419"/>
        <v>136.79999999999998</v>
      </c>
      <c r="UG259" s="277">
        <f t="shared" si="419"/>
        <v>136.79999999999998</v>
      </c>
      <c r="UH259" s="277">
        <f t="shared" si="419"/>
        <v>136.79999999999998</v>
      </c>
      <c r="UI259" s="277">
        <f t="shared" si="419"/>
        <v>136.79999999999998</v>
      </c>
      <c r="UJ259" s="277">
        <f t="shared" si="419"/>
        <v>136.79999999999998</v>
      </c>
      <c r="UK259" s="277">
        <f t="shared" si="419"/>
        <v>136.79999999999998</v>
      </c>
      <c r="UL259" s="277">
        <f t="shared" si="419"/>
        <v>136.79999999999998</v>
      </c>
      <c r="UM259" s="277">
        <f t="shared" si="419"/>
        <v>136.79999999999998</v>
      </c>
      <c r="UN259" s="277">
        <f t="shared" si="419"/>
        <v>136.79999999999998</v>
      </c>
      <c r="UO259" s="277">
        <f t="shared" si="419"/>
        <v>136.79999999999998</v>
      </c>
      <c r="UP259" s="277">
        <f t="shared" si="419"/>
        <v>136.79999999999998</v>
      </c>
      <c r="UQ259" s="277">
        <f t="shared" si="419"/>
        <v>136.79999999999998</v>
      </c>
      <c r="UR259" s="277">
        <f t="shared" si="419"/>
        <v>136.79999999999998</v>
      </c>
      <c r="US259" s="277">
        <f t="shared" si="419"/>
        <v>136.79999999999998</v>
      </c>
      <c r="UT259" s="277">
        <f t="shared" si="419"/>
        <v>129.19999999999999</v>
      </c>
      <c r="UU259" s="277">
        <f t="shared" si="419"/>
        <v>129.19999999999999</v>
      </c>
      <c r="UV259" s="277">
        <f t="shared" si="419"/>
        <v>129.19999999999999</v>
      </c>
      <c r="UW259" s="277">
        <f t="shared" si="419"/>
        <v>129.19999999999999</v>
      </c>
      <c r="UX259" s="277">
        <f t="shared" si="419"/>
        <v>129.19999999999999</v>
      </c>
      <c r="UY259" s="277">
        <f t="shared" si="419"/>
        <v>129.19999999999999</v>
      </c>
      <c r="UZ259" s="277">
        <f t="shared" si="419"/>
        <v>129.19999999999999</v>
      </c>
      <c r="VA259" s="277">
        <f t="shared" si="419"/>
        <v>136.79999999999998</v>
      </c>
      <c r="VB259" s="277">
        <f t="shared" si="419"/>
        <v>136.79999999999998</v>
      </c>
      <c r="VC259" s="277">
        <f t="shared" si="419"/>
        <v>136.79999999999998</v>
      </c>
      <c r="VD259" s="277">
        <f t="shared" si="419"/>
        <v>136.79999999999998</v>
      </c>
      <c r="VE259" s="277">
        <f t="shared" si="419"/>
        <v>136.79999999999998</v>
      </c>
      <c r="VF259" s="277">
        <f t="shared" si="419"/>
        <v>136.79999999999998</v>
      </c>
      <c r="VG259" s="277">
        <f t="shared" si="419"/>
        <v>136.79999999999998</v>
      </c>
      <c r="VH259" s="277">
        <f t="shared" si="419"/>
        <v>136.79999999999998</v>
      </c>
      <c r="VI259" s="277">
        <f t="shared" si="419"/>
        <v>136.79999999999998</v>
      </c>
      <c r="VJ259" s="518">
        <f t="shared" si="419"/>
        <v>136.79999999999998</v>
      </c>
      <c r="VK259" s="277">
        <f t="shared" si="419"/>
        <v>136.79999999999998</v>
      </c>
      <c r="VL259" s="277">
        <f t="shared" si="419"/>
        <v>136.79999999999998</v>
      </c>
      <c r="VM259" s="277">
        <f t="shared" si="419"/>
        <v>136.79999999999998</v>
      </c>
      <c r="VN259" s="277">
        <f t="shared" si="419"/>
        <v>136.79999999999998</v>
      </c>
      <c r="VO259" s="277">
        <f t="shared" si="419"/>
        <v>136.79999999999998</v>
      </c>
      <c r="VP259" s="277">
        <f t="shared" si="419"/>
        <v>121.6</v>
      </c>
      <c r="VQ259" s="277">
        <f t="shared" si="419"/>
        <v>121.6</v>
      </c>
      <c r="VR259" s="277">
        <f t="shared" si="419"/>
        <v>121.6</v>
      </c>
      <c r="VS259" s="277">
        <f t="shared" si="419"/>
        <v>121.6</v>
      </c>
      <c r="VT259" s="277">
        <f t="shared" si="419"/>
        <v>121.6</v>
      </c>
      <c r="VU259" s="277">
        <f t="shared" si="419"/>
        <v>121.6</v>
      </c>
      <c r="VV259" s="277">
        <f t="shared" si="419"/>
        <v>121.6</v>
      </c>
      <c r="VW259" s="277">
        <f t="shared" si="419"/>
        <v>121.6</v>
      </c>
      <c r="VX259" s="518">
        <f t="shared" si="419"/>
        <v>121.6</v>
      </c>
      <c r="VY259" s="277">
        <f t="shared" si="419"/>
        <v>121.6</v>
      </c>
      <c r="VZ259" s="277">
        <f t="shared" si="419"/>
        <v>121.6</v>
      </c>
      <c r="WA259" s="277">
        <f t="shared" si="419"/>
        <v>121.6</v>
      </c>
      <c r="WB259" s="277">
        <f t="shared" si="419"/>
        <v>121.6</v>
      </c>
      <c r="WC259" s="277">
        <f t="shared" ref="WC259:XD259" si="420">WC273*8*0.95</f>
        <v>136.79999999999998</v>
      </c>
      <c r="WD259" s="277">
        <f t="shared" si="420"/>
        <v>136.79999999999998</v>
      </c>
      <c r="WE259" s="277">
        <f t="shared" si="420"/>
        <v>136.79999999999998</v>
      </c>
      <c r="WF259" s="277">
        <f t="shared" si="420"/>
        <v>136.79999999999998</v>
      </c>
      <c r="WG259" s="277">
        <f t="shared" si="420"/>
        <v>136.79999999999998</v>
      </c>
      <c r="WH259" s="277">
        <f t="shared" si="420"/>
        <v>136.79999999999998</v>
      </c>
      <c r="WI259" s="277">
        <f t="shared" si="420"/>
        <v>136.79999999999998</v>
      </c>
      <c r="WJ259" s="277">
        <f t="shared" si="420"/>
        <v>136.79999999999998</v>
      </c>
      <c r="WK259" s="277">
        <f t="shared" si="420"/>
        <v>136.79999999999998</v>
      </c>
      <c r="WL259" s="277">
        <f t="shared" si="420"/>
        <v>136.79999999999998</v>
      </c>
      <c r="WM259" s="277">
        <f t="shared" si="420"/>
        <v>136.79999999999998</v>
      </c>
      <c r="WN259" s="277">
        <f t="shared" si="420"/>
        <v>136.79999999999998</v>
      </c>
      <c r="WO259" s="277">
        <f t="shared" si="420"/>
        <v>136.79999999999998</v>
      </c>
      <c r="WP259" s="277">
        <f t="shared" si="420"/>
        <v>136.79999999999998</v>
      </c>
      <c r="WQ259" s="277">
        <f t="shared" si="420"/>
        <v>136.79999999999998</v>
      </c>
      <c r="WR259" s="277">
        <f t="shared" si="420"/>
        <v>136.79999999999998</v>
      </c>
      <c r="WS259" s="277">
        <f t="shared" si="420"/>
        <v>136.79999999999998</v>
      </c>
      <c r="WT259" s="277">
        <f t="shared" si="420"/>
        <v>129.19999999999999</v>
      </c>
      <c r="WU259" s="277">
        <f t="shared" si="420"/>
        <v>129.19999999999999</v>
      </c>
      <c r="WV259" s="277">
        <f t="shared" si="420"/>
        <v>129.19999999999999</v>
      </c>
      <c r="WW259" s="277">
        <f t="shared" si="420"/>
        <v>129.19999999999999</v>
      </c>
      <c r="WX259" s="277">
        <f t="shared" si="420"/>
        <v>129.19999999999999</v>
      </c>
      <c r="WY259" s="277">
        <f t="shared" si="420"/>
        <v>129.19999999999999</v>
      </c>
      <c r="WZ259" s="277">
        <f t="shared" si="420"/>
        <v>129.19999999999999</v>
      </c>
      <c r="XA259" s="277">
        <f t="shared" si="420"/>
        <v>129.19999999999999</v>
      </c>
      <c r="XB259" s="277">
        <f t="shared" si="420"/>
        <v>129.19999999999999</v>
      </c>
      <c r="XC259" s="277">
        <f t="shared" si="420"/>
        <v>129.19999999999999</v>
      </c>
      <c r="XD259" s="277">
        <f t="shared" si="420"/>
        <v>129.19999999999999</v>
      </c>
      <c r="XE259" s="277">
        <f t="shared" ref="XE259:ZP259" si="421">XE273*8*0.95</f>
        <v>129.19999999999999</v>
      </c>
      <c r="XF259" s="277">
        <f t="shared" si="421"/>
        <v>129.19999999999999</v>
      </c>
      <c r="XG259" s="277">
        <f t="shared" si="421"/>
        <v>129.19999999999999</v>
      </c>
      <c r="XH259" s="277">
        <f t="shared" si="421"/>
        <v>129.19999999999999</v>
      </c>
      <c r="XI259" s="277">
        <f t="shared" si="421"/>
        <v>129.19999999999999</v>
      </c>
      <c r="XJ259" s="277">
        <f t="shared" si="421"/>
        <v>129.19999999999999</v>
      </c>
      <c r="XK259" s="277">
        <f t="shared" si="421"/>
        <v>129.19999999999999</v>
      </c>
      <c r="XL259" s="277">
        <f t="shared" si="421"/>
        <v>129.19999999999999</v>
      </c>
      <c r="XM259" s="277">
        <f t="shared" si="421"/>
        <v>129.19999999999999</v>
      </c>
      <c r="XN259" s="277">
        <f t="shared" si="421"/>
        <v>129.19999999999999</v>
      </c>
      <c r="XO259" s="277">
        <f t="shared" si="421"/>
        <v>129.19999999999999</v>
      </c>
      <c r="XP259" s="277">
        <f t="shared" si="421"/>
        <v>129.19999999999999</v>
      </c>
      <c r="XQ259" s="277">
        <f t="shared" si="421"/>
        <v>129.19999999999999</v>
      </c>
      <c r="XR259" s="277">
        <f t="shared" si="421"/>
        <v>129.19999999999999</v>
      </c>
      <c r="XS259" s="277">
        <f t="shared" si="421"/>
        <v>129.19999999999999</v>
      </c>
      <c r="XT259" s="277">
        <f t="shared" si="421"/>
        <v>129.19999999999999</v>
      </c>
      <c r="XU259" s="277">
        <f t="shared" si="421"/>
        <v>129.19999999999999</v>
      </c>
      <c r="XV259" s="277">
        <f t="shared" si="421"/>
        <v>129.19999999999999</v>
      </c>
      <c r="XW259" s="277">
        <f t="shared" si="421"/>
        <v>129.19999999999999</v>
      </c>
      <c r="XX259" s="277">
        <f t="shared" si="421"/>
        <v>129.19999999999999</v>
      </c>
      <c r="XY259" s="277">
        <f t="shared" si="421"/>
        <v>129.19999999999999</v>
      </c>
      <c r="XZ259" s="277">
        <f t="shared" si="421"/>
        <v>129.19999999999999</v>
      </c>
      <c r="YA259" s="277">
        <f t="shared" si="421"/>
        <v>129.19999999999999</v>
      </c>
      <c r="YB259" s="277">
        <f t="shared" si="421"/>
        <v>129.19999999999999</v>
      </c>
      <c r="YC259" s="277">
        <f t="shared" si="421"/>
        <v>129.19999999999999</v>
      </c>
      <c r="YD259" s="277">
        <f t="shared" si="421"/>
        <v>129.19999999999999</v>
      </c>
      <c r="YE259" s="277">
        <f t="shared" si="421"/>
        <v>129.19999999999999</v>
      </c>
      <c r="YF259" s="277">
        <f t="shared" si="421"/>
        <v>129.19999999999999</v>
      </c>
      <c r="YG259" s="277">
        <f t="shared" si="421"/>
        <v>129.19999999999999</v>
      </c>
      <c r="YH259" s="277">
        <f t="shared" si="421"/>
        <v>129.19999999999999</v>
      </c>
      <c r="YI259" s="277">
        <f t="shared" si="421"/>
        <v>129.19999999999999</v>
      </c>
      <c r="YJ259" s="277">
        <f t="shared" si="421"/>
        <v>129.19999999999999</v>
      </c>
      <c r="YK259" s="277">
        <f t="shared" si="421"/>
        <v>129.19999999999999</v>
      </c>
      <c r="YL259" s="277">
        <f t="shared" si="421"/>
        <v>129.19999999999999</v>
      </c>
      <c r="YM259" s="277">
        <f t="shared" si="421"/>
        <v>129.19999999999999</v>
      </c>
      <c r="YN259" s="277">
        <f t="shared" si="421"/>
        <v>129.19999999999999</v>
      </c>
      <c r="YO259" s="277">
        <f t="shared" si="421"/>
        <v>129.19999999999999</v>
      </c>
      <c r="YP259" s="277">
        <f t="shared" si="421"/>
        <v>129.19999999999999</v>
      </c>
      <c r="YQ259" s="277">
        <f t="shared" si="421"/>
        <v>129.19999999999999</v>
      </c>
      <c r="YR259" s="277">
        <f t="shared" si="421"/>
        <v>129.19999999999999</v>
      </c>
      <c r="YS259" s="277">
        <f t="shared" si="421"/>
        <v>129.19999999999999</v>
      </c>
      <c r="YT259" s="277">
        <f t="shared" si="421"/>
        <v>129.19999999999999</v>
      </c>
      <c r="YU259" s="277">
        <f t="shared" si="421"/>
        <v>129.19999999999999</v>
      </c>
      <c r="YV259" s="277">
        <f t="shared" si="421"/>
        <v>129.19999999999999</v>
      </c>
      <c r="YW259" s="277">
        <f t="shared" si="421"/>
        <v>129.19999999999999</v>
      </c>
      <c r="YX259" s="277">
        <f t="shared" si="421"/>
        <v>129.19999999999999</v>
      </c>
      <c r="YY259" s="277">
        <f t="shared" si="421"/>
        <v>129.19999999999999</v>
      </c>
      <c r="YZ259" s="277">
        <f t="shared" si="421"/>
        <v>129.19999999999999</v>
      </c>
      <c r="ZA259" s="277">
        <f t="shared" si="421"/>
        <v>129.19999999999999</v>
      </c>
      <c r="ZB259" s="277">
        <f t="shared" si="421"/>
        <v>129.19999999999999</v>
      </c>
      <c r="ZC259" s="277">
        <f t="shared" si="421"/>
        <v>129.19999999999999</v>
      </c>
      <c r="ZD259" s="277">
        <f t="shared" si="421"/>
        <v>129.19999999999999</v>
      </c>
      <c r="ZE259" s="277">
        <f t="shared" si="421"/>
        <v>129.19999999999999</v>
      </c>
      <c r="ZF259" s="277">
        <f t="shared" si="421"/>
        <v>129.19999999999999</v>
      </c>
      <c r="ZG259" s="277">
        <f t="shared" si="421"/>
        <v>129.19999999999999</v>
      </c>
      <c r="ZH259" s="277">
        <f t="shared" si="421"/>
        <v>129.19999999999999</v>
      </c>
      <c r="ZI259" s="277">
        <f t="shared" si="421"/>
        <v>129.19999999999999</v>
      </c>
      <c r="ZJ259" s="277">
        <f t="shared" si="421"/>
        <v>129.19999999999999</v>
      </c>
      <c r="ZK259" s="277">
        <f t="shared" si="421"/>
        <v>129.19999999999999</v>
      </c>
      <c r="ZL259" s="277">
        <f t="shared" si="421"/>
        <v>129.19999999999999</v>
      </c>
      <c r="ZM259" s="277">
        <f t="shared" si="421"/>
        <v>129.19999999999999</v>
      </c>
      <c r="ZN259" s="277">
        <f t="shared" si="421"/>
        <v>129.19999999999999</v>
      </c>
      <c r="ZO259" s="277">
        <f t="shared" si="421"/>
        <v>129.19999999999999</v>
      </c>
      <c r="ZP259" s="277">
        <f t="shared" si="421"/>
        <v>129.19999999999999</v>
      </c>
      <c r="ZQ259" s="277">
        <f t="shared" ref="ZQ259:ABV259" si="422">ZQ273*8*0.95</f>
        <v>114</v>
      </c>
      <c r="ZR259" s="277">
        <f t="shared" si="422"/>
        <v>114</v>
      </c>
      <c r="ZS259" s="277">
        <f t="shared" si="422"/>
        <v>106.39999999999999</v>
      </c>
      <c r="ZT259" s="277">
        <f t="shared" si="422"/>
        <v>106.39999999999999</v>
      </c>
      <c r="ZU259" s="277">
        <f t="shared" si="422"/>
        <v>106.39999999999999</v>
      </c>
      <c r="ZV259" s="277">
        <f t="shared" si="422"/>
        <v>106.39999999999999</v>
      </c>
      <c r="ZW259" s="277">
        <f t="shared" si="422"/>
        <v>114</v>
      </c>
      <c r="ZX259" s="277">
        <f t="shared" si="422"/>
        <v>114</v>
      </c>
      <c r="ZY259" s="277">
        <f t="shared" si="422"/>
        <v>114</v>
      </c>
      <c r="ZZ259" s="277">
        <f t="shared" si="422"/>
        <v>114</v>
      </c>
      <c r="AAA259" s="277">
        <f t="shared" si="422"/>
        <v>114</v>
      </c>
      <c r="AAB259" s="277">
        <f t="shared" si="422"/>
        <v>114</v>
      </c>
      <c r="AAC259" s="277">
        <f t="shared" si="422"/>
        <v>114</v>
      </c>
      <c r="AAD259" s="277">
        <f t="shared" si="422"/>
        <v>114</v>
      </c>
      <c r="AAE259" s="277">
        <f t="shared" si="422"/>
        <v>114</v>
      </c>
      <c r="AAF259" s="277">
        <f t="shared" si="422"/>
        <v>114</v>
      </c>
      <c r="AAG259" s="277">
        <f t="shared" si="422"/>
        <v>114</v>
      </c>
      <c r="AAH259" s="277">
        <f t="shared" si="422"/>
        <v>114</v>
      </c>
      <c r="AAI259" s="277">
        <f t="shared" si="422"/>
        <v>114</v>
      </c>
      <c r="AAJ259" s="277">
        <f t="shared" si="422"/>
        <v>114</v>
      </c>
      <c r="AAK259" s="277">
        <f t="shared" si="422"/>
        <v>114</v>
      </c>
      <c r="AAL259" s="277">
        <f t="shared" si="422"/>
        <v>121.6</v>
      </c>
      <c r="AAM259" s="277">
        <f t="shared" si="422"/>
        <v>121.6</v>
      </c>
      <c r="AAN259" s="277">
        <f t="shared" si="422"/>
        <v>121.6</v>
      </c>
      <c r="AAO259" s="277">
        <f t="shared" si="422"/>
        <v>121.6</v>
      </c>
      <c r="AAP259" s="277">
        <f t="shared" si="422"/>
        <v>121.6</v>
      </c>
      <c r="AAQ259" s="277">
        <f t="shared" si="422"/>
        <v>121.6</v>
      </c>
      <c r="AAR259" s="277">
        <f t="shared" si="422"/>
        <v>121.6</v>
      </c>
      <c r="AAS259" s="277">
        <f t="shared" si="422"/>
        <v>121.6</v>
      </c>
      <c r="AAT259" s="277">
        <f t="shared" si="422"/>
        <v>129.19999999999999</v>
      </c>
      <c r="AAU259" s="277">
        <f t="shared" si="422"/>
        <v>129.19999999999999</v>
      </c>
      <c r="AAV259" s="277">
        <f t="shared" si="422"/>
        <v>129.19999999999999</v>
      </c>
      <c r="AAW259" s="277">
        <f t="shared" si="422"/>
        <v>129.19999999999999</v>
      </c>
      <c r="AAX259" s="277">
        <f t="shared" si="422"/>
        <v>129.19999999999999</v>
      </c>
      <c r="AAY259" s="277">
        <f t="shared" si="422"/>
        <v>114</v>
      </c>
      <c r="AAZ259" s="277">
        <f t="shared" si="422"/>
        <v>114</v>
      </c>
      <c r="ABA259" s="277">
        <f t="shared" si="422"/>
        <v>114</v>
      </c>
      <c r="ABB259" s="277">
        <f t="shared" si="422"/>
        <v>114</v>
      </c>
      <c r="ABC259" s="277">
        <f t="shared" si="422"/>
        <v>114</v>
      </c>
      <c r="ABD259" s="277">
        <f t="shared" si="422"/>
        <v>114</v>
      </c>
      <c r="ABE259" s="277">
        <f t="shared" si="422"/>
        <v>114</v>
      </c>
      <c r="ABF259" s="277">
        <f t="shared" si="422"/>
        <v>114</v>
      </c>
      <c r="ABG259" s="277">
        <f t="shared" si="422"/>
        <v>114</v>
      </c>
      <c r="ABH259" s="277">
        <f t="shared" si="422"/>
        <v>114</v>
      </c>
      <c r="ABI259" s="277">
        <f t="shared" si="422"/>
        <v>114</v>
      </c>
      <c r="ABJ259" s="277">
        <f t="shared" si="422"/>
        <v>129.19999999999999</v>
      </c>
      <c r="ABK259" s="277">
        <f t="shared" si="422"/>
        <v>129.19999999999999</v>
      </c>
      <c r="ABL259" s="277">
        <f t="shared" si="422"/>
        <v>144.4</v>
      </c>
      <c r="ABM259" s="277">
        <f t="shared" si="422"/>
        <v>144.4</v>
      </c>
      <c r="ABN259" s="277">
        <f t="shared" si="422"/>
        <v>144.4</v>
      </c>
      <c r="ABO259" s="277">
        <f t="shared" si="422"/>
        <v>144.4</v>
      </c>
      <c r="ABP259" s="277">
        <f t="shared" si="422"/>
        <v>144.4</v>
      </c>
      <c r="ABQ259" s="277">
        <f t="shared" si="422"/>
        <v>144.4</v>
      </c>
      <c r="ABR259" s="277">
        <f t="shared" si="422"/>
        <v>144.4</v>
      </c>
      <c r="ABS259" s="277">
        <f t="shared" si="422"/>
        <v>144.4</v>
      </c>
      <c r="ABT259" s="277">
        <f t="shared" si="422"/>
        <v>144.4</v>
      </c>
      <c r="ABU259" s="277">
        <f t="shared" si="422"/>
        <v>144.4</v>
      </c>
      <c r="ABV259" s="277">
        <f t="shared" si="422"/>
        <v>144.4</v>
      </c>
      <c r="ABW259" s="277">
        <f t="shared" ref="ABW259:AEH259" si="423">ABW273*8*0.95</f>
        <v>144.4</v>
      </c>
      <c r="ABX259" s="277">
        <f t="shared" si="423"/>
        <v>144.4</v>
      </c>
      <c r="ABY259" s="277">
        <f t="shared" si="423"/>
        <v>144.4</v>
      </c>
      <c r="ABZ259" s="277">
        <f t="shared" si="423"/>
        <v>144.4</v>
      </c>
      <c r="ACA259" s="277">
        <f t="shared" si="423"/>
        <v>144.4</v>
      </c>
      <c r="ACB259" s="277">
        <f t="shared" si="423"/>
        <v>144.4</v>
      </c>
      <c r="ACC259" s="277">
        <f t="shared" si="423"/>
        <v>144.4</v>
      </c>
      <c r="ACD259" s="277">
        <f t="shared" si="423"/>
        <v>144.4</v>
      </c>
      <c r="ACE259" s="277">
        <f t="shared" si="423"/>
        <v>144.4</v>
      </c>
      <c r="ACF259" s="277">
        <f t="shared" si="423"/>
        <v>144.4</v>
      </c>
      <c r="ACG259" s="277">
        <f t="shared" si="423"/>
        <v>144.4</v>
      </c>
      <c r="ACH259" s="277">
        <f t="shared" si="423"/>
        <v>144.4</v>
      </c>
      <c r="ACI259" s="277">
        <f t="shared" si="423"/>
        <v>144.4</v>
      </c>
      <c r="ACJ259" s="277">
        <f t="shared" si="423"/>
        <v>144.4</v>
      </c>
      <c r="ACK259" s="277">
        <f t="shared" si="423"/>
        <v>144.4</v>
      </c>
      <c r="ACL259" s="277">
        <f t="shared" si="423"/>
        <v>144.4</v>
      </c>
      <c r="ACM259" s="277">
        <f t="shared" si="423"/>
        <v>144.4</v>
      </c>
      <c r="ACN259" s="277">
        <f t="shared" si="423"/>
        <v>144.4</v>
      </c>
      <c r="ACO259" s="277">
        <f t="shared" si="423"/>
        <v>144.4</v>
      </c>
      <c r="ACP259" s="277">
        <f t="shared" si="423"/>
        <v>144.4</v>
      </c>
      <c r="ACQ259" s="277">
        <f t="shared" si="423"/>
        <v>144.4</v>
      </c>
      <c r="ACR259" s="277">
        <f t="shared" si="423"/>
        <v>144.4</v>
      </c>
      <c r="ACS259" s="277">
        <f t="shared" si="423"/>
        <v>144.4</v>
      </c>
      <c r="ACT259" s="277">
        <f t="shared" si="423"/>
        <v>144.4</v>
      </c>
      <c r="ACU259" s="277">
        <f t="shared" si="423"/>
        <v>144.4</v>
      </c>
      <c r="ACV259" s="277">
        <f t="shared" si="423"/>
        <v>144.4</v>
      </c>
      <c r="ACW259" s="277">
        <f t="shared" si="423"/>
        <v>144.4</v>
      </c>
      <c r="ACX259" s="277">
        <f t="shared" si="423"/>
        <v>144.4</v>
      </c>
      <c r="ACY259" s="277">
        <f t="shared" si="423"/>
        <v>144.4</v>
      </c>
      <c r="ACZ259" s="277">
        <f t="shared" si="423"/>
        <v>144.4</v>
      </c>
      <c r="ADA259" s="277">
        <f t="shared" si="423"/>
        <v>144.4</v>
      </c>
      <c r="ADB259" s="277">
        <f t="shared" si="423"/>
        <v>144.4</v>
      </c>
      <c r="ADC259" s="277">
        <f t="shared" si="423"/>
        <v>144.4</v>
      </c>
      <c r="ADD259" s="277">
        <f t="shared" si="423"/>
        <v>144.4</v>
      </c>
      <c r="ADE259" s="277">
        <f t="shared" si="423"/>
        <v>144.4</v>
      </c>
      <c r="ADF259" s="277">
        <f t="shared" si="423"/>
        <v>144.4</v>
      </c>
      <c r="ADG259" s="277">
        <f t="shared" si="423"/>
        <v>144.4</v>
      </c>
      <c r="ADH259" s="277">
        <f t="shared" si="423"/>
        <v>144.4</v>
      </c>
      <c r="ADI259" s="277">
        <f t="shared" si="423"/>
        <v>144.4</v>
      </c>
      <c r="ADJ259" s="277">
        <f t="shared" si="423"/>
        <v>144.4</v>
      </c>
      <c r="ADK259" s="277">
        <f t="shared" si="423"/>
        <v>144.4</v>
      </c>
      <c r="ADL259" s="277">
        <f t="shared" si="423"/>
        <v>144.4</v>
      </c>
      <c r="ADM259" s="277">
        <f t="shared" si="423"/>
        <v>144.4</v>
      </c>
      <c r="ADN259" s="277">
        <f t="shared" si="423"/>
        <v>144.4</v>
      </c>
      <c r="ADO259" s="277">
        <f t="shared" si="423"/>
        <v>144.4</v>
      </c>
      <c r="ADP259" s="277">
        <f t="shared" si="423"/>
        <v>144.4</v>
      </c>
      <c r="ADQ259" s="277">
        <f t="shared" si="423"/>
        <v>144.4</v>
      </c>
      <c r="ADR259" s="277">
        <f t="shared" si="423"/>
        <v>144.4</v>
      </c>
      <c r="ADS259" s="277">
        <f t="shared" si="423"/>
        <v>144.4</v>
      </c>
      <c r="ADT259" s="277">
        <f t="shared" si="423"/>
        <v>144.4</v>
      </c>
      <c r="ADU259" s="277">
        <f t="shared" si="423"/>
        <v>144.4</v>
      </c>
      <c r="ADV259" s="277">
        <f t="shared" si="423"/>
        <v>144.4</v>
      </c>
      <c r="ADW259" s="277">
        <f t="shared" si="423"/>
        <v>144.4</v>
      </c>
      <c r="ADX259" s="277">
        <f t="shared" si="423"/>
        <v>144.4</v>
      </c>
      <c r="ADY259" s="277">
        <f t="shared" si="423"/>
        <v>144.4</v>
      </c>
      <c r="ADZ259" s="277">
        <f t="shared" si="423"/>
        <v>144.4</v>
      </c>
      <c r="AEA259" s="277">
        <f t="shared" si="423"/>
        <v>144.4</v>
      </c>
      <c r="AEB259" s="277">
        <f t="shared" si="423"/>
        <v>144.4</v>
      </c>
      <c r="AEC259" s="277">
        <f t="shared" si="423"/>
        <v>144.4</v>
      </c>
      <c r="AED259" s="277">
        <f t="shared" si="423"/>
        <v>144.4</v>
      </c>
      <c r="AEE259" s="277">
        <f t="shared" si="423"/>
        <v>144.4</v>
      </c>
      <c r="AEF259" s="277">
        <f t="shared" si="423"/>
        <v>144.4</v>
      </c>
      <c r="AEG259" s="277">
        <f t="shared" si="423"/>
        <v>144.4</v>
      </c>
      <c r="AEH259" s="277">
        <f t="shared" si="423"/>
        <v>144.4</v>
      </c>
      <c r="AEI259" s="277">
        <f t="shared" ref="AEI259:AFH259" si="424">AEI273*8*0.95</f>
        <v>144.4</v>
      </c>
      <c r="AEJ259" s="277">
        <f t="shared" si="424"/>
        <v>144.4</v>
      </c>
      <c r="AEK259" s="277">
        <f t="shared" si="424"/>
        <v>144.4</v>
      </c>
      <c r="AEL259" s="277">
        <f t="shared" si="424"/>
        <v>144.4</v>
      </c>
      <c r="AEM259" s="277">
        <f t="shared" si="424"/>
        <v>144.4</v>
      </c>
      <c r="AEN259" s="277">
        <f t="shared" si="424"/>
        <v>144.4</v>
      </c>
      <c r="AEO259" s="277">
        <f t="shared" si="424"/>
        <v>144.4</v>
      </c>
      <c r="AEP259" s="277">
        <f t="shared" si="424"/>
        <v>144.4</v>
      </c>
      <c r="AEQ259" s="277">
        <f t="shared" si="424"/>
        <v>144.4</v>
      </c>
      <c r="AER259" s="277">
        <f t="shared" si="424"/>
        <v>144.4</v>
      </c>
      <c r="AES259" s="277">
        <f t="shared" si="424"/>
        <v>144.4</v>
      </c>
      <c r="AET259" s="277">
        <f t="shared" si="424"/>
        <v>144.4</v>
      </c>
      <c r="AEU259" s="277">
        <f t="shared" si="424"/>
        <v>144.4</v>
      </c>
      <c r="AEV259" s="277">
        <f t="shared" si="424"/>
        <v>144.4</v>
      </c>
      <c r="AEW259" s="277">
        <f t="shared" si="424"/>
        <v>144.4</v>
      </c>
      <c r="AEX259" s="277">
        <f t="shared" si="424"/>
        <v>144.4</v>
      </c>
      <c r="AEY259" s="277">
        <f t="shared" si="424"/>
        <v>144.4</v>
      </c>
      <c r="AEZ259" s="277">
        <f t="shared" si="424"/>
        <v>144.4</v>
      </c>
      <c r="AFA259" s="277">
        <f t="shared" si="424"/>
        <v>144.4</v>
      </c>
      <c r="AFB259" s="277">
        <f t="shared" si="424"/>
        <v>144.4</v>
      </c>
      <c r="AFC259" s="277">
        <f t="shared" si="424"/>
        <v>144.4</v>
      </c>
      <c r="AFD259" s="277">
        <f t="shared" si="424"/>
        <v>144.4</v>
      </c>
      <c r="AFE259" s="277">
        <f t="shared" si="424"/>
        <v>144.4</v>
      </c>
      <c r="AFF259" s="277">
        <f t="shared" si="424"/>
        <v>144.4</v>
      </c>
      <c r="AFG259" s="277">
        <f t="shared" si="424"/>
        <v>144.4</v>
      </c>
      <c r="AFH259" s="277">
        <f t="shared" si="424"/>
        <v>144.4</v>
      </c>
      <c r="AFI259" s="277">
        <f t="shared" ref="AFI259:AHT259" si="425">AFI273*8*0.95</f>
        <v>144.4</v>
      </c>
      <c r="AFJ259" s="277">
        <f t="shared" si="425"/>
        <v>144.4</v>
      </c>
      <c r="AFK259" s="277">
        <f t="shared" si="425"/>
        <v>144.4</v>
      </c>
      <c r="AFL259" s="277">
        <f t="shared" si="425"/>
        <v>144.4</v>
      </c>
      <c r="AFM259" s="277">
        <f t="shared" si="425"/>
        <v>144.4</v>
      </c>
      <c r="AFN259" s="277">
        <f t="shared" si="425"/>
        <v>144.4</v>
      </c>
      <c r="AFO259" s="277">
        <f t="shared" si="425"/>
        <v>144.4</v>
      </c>
      <c r="AFP259" s="277">
        <f t="shared" si="425"/>
        <v>144.4</v>
      </c>
      <c r="AFQ259" s="277">
        <f t="shared" si="425"/>
        <v>144.4</v>
      </c>
      <c r="AFR259" s="277">
        <f t="shared" si="425"/>
        <v>144.4</v>
      </c>
      <c r="AFS259" s="277">
        <f t="shared" si="425"/>
        <v>144.4</v>
      </c>
      <c r="AFT259" s="277">
        <f t="shared" si="425"/>
        <v>144.4</v>
      </c>
      <c r="AFU259" s="277">
        <f t="shared" si="425"/>
        <v>144.4</v>
      </c>
      <c r="AFV259" s="277">
        <f t="shared" si="425"/>
        <v>144.4</v>
      </c>
      <c r="AFW259" s="277">
        <f t="shared" si="425"/>
        <v>144.4</v>
      </c>
      <c r="AFX259" s="277">
        <f t="shared" si="425"/>
        <v>144.4</v>
      </c>
      <c r="AFY259" s="277">
        <f t="shared" si="425"/>
        <v>144.4</v>
      </c>
      <c r="AFZ259" s="277">
        <f t="shared" si="425"/>
        <v>144.4</v>
      </c>
      <c r="AGA259" s="277">
        <f t="shared" si="425"/>
        <v>144.4</v>
      </c>
      <c r="AGB259" s="277">
        <f t="shared" si="425"/>
        <v>144.4</v>
      </c>
      <c r="AGC259" s="277">
        <f t="shared" si="425"/>
        <v>144.4</v>
      </c>
      <c r="AGD259" s="277">
        <f t="shared" si="425"/>
        <v>144.4</v>
      </c>
      <c r="AGE259" s="277">
        <f t="shared" si="425"/>
        <v>144.4</v>
      </c>
      <c r="AGF259" s="277">
        <f t="shared" si="425"/>
        <v>144.4</v>
      </c>
      <c r="AGG259" s="277">
        <f t="shared" si="425"/>
        <v>144.4</v>
      </c>
      <c r="AGH259" s="277">
        <f t="shared" si="425"/>
        <v>144.4</v>
      </c>
      <c r="AGI259" s="277">
        <f t="shared" si="425"/>
        <v>144.4</v>
      </c>
      <c r="AGJ259" s="277">
        <f t="shared" si="425"/>
        <v>144.4</v>
      </c>
      <c r="AGK259" s="277">
        <f t="shared" si="425"/>
        <v>144.4</v>
      </c>
      <c r="AGL259" s="277">
        <f t="shared" si="425"/>
        <v>144.4</v>
      </c>
      <c r="AGM259" s="277">
        <f t="shared" si="425"/>
        <v>144.4</v>
      </c>
      <c r="AGN259" s="277">
        <f t="shared" si="425"/>
        <v>144.4</v>
      </c>
      <c r="AGO259" s="277">
        <f t="shared" si="425"/>
        <v>144.4</v>
      </c>
      <c r="AGP259" s="277">
        <f t="shared" si="425"/>
        <v>144.4</v>
      </c>
      <c r="AGQ259" s="277">
        <f t="shared" si="425"/>
        <v>144.4</v>
      </c>
      <c r="AGR259" s="277">
        <f t="shared" si="425"/>
        <v>144.4</v>
      </c>
      <c r="AGS259" s="277">
        <f t="shared" si="425"/>
        <v>129.19999999999999</v>
      </c>
      <c r="AGT259" s="277">
        <f t="shared" si="425"/>
        <v>129.19999999999999</v>
      </c>
      <c r="AGU259" s="277">
        <f t="shared" si="425"/>
        <v>129.19999999999999</v>
      </c>
      <c r="AGV259" s="277">
        <f t="shared" si="425"/>
        <v>129.19999999999999</v>
      </c>
      <c r="AGW259" s="277">
        <f t="shared" si="425"/>
        <v>129.19999999999999</v>
      </c>
      <c r="AGX259" s="277">
        <f t="shared" si="425"/>
        <v>129.19999999999999</v>
      </c>
      <c r="AGY259" s="277">
        <f t="shared" si="425"/>
        <v>129.19999999999999</v>
      </c>
      <c r="AGZ259" s="277">
        <f t="shared" si="425"/>
        <v>129.19999999999999</v>
      </c>
      <c r="AHA259" s="277">
        <f t="shared" si="425"/>
        <v>129.19999999999999</v>
      </c>
      <c r="AHB259" s="277">
        <f t="shared" si="425"/>
        <v>129.19999999999999</v>
      </c>
      <c r="AHC259" s="277">
        <f t="shared" si="425"/>
        <v>129.19999999999999</v>
      </c>
      <c r="AHD259" s="277">
        <f t="shared" si="425"/>
        <v>129.19999999999999</v>
      </c>
      <c r="AHE259" s="277">
        <f t="shared" si="425"/>
        <v>129.19999999999999</v>
      </c>
      <c r="AHF259" s="277">
        <f t="shared" si="425"/>
        <v>129.19999999999999</v>
      </c>
      <c r="AHG259" s="277">
        <f t="shared" si="425"/>
        <v>129.19999999999999</v>
      </c>
      <c r="AHH259" s="277">
        <f t="shared" si="425"/>
        <v>129.19999999999999</v>
      </c>
      <c r="AHI259" s="277">
        <f t="shared" si="425"/>
        <v>129.19999999999999</v>
      </c>
      <c r="AHJ259" s="277">
        <f t="shared" si="425"/>
        <v>129.19999999999999</v>
      </c>
      <c r="AHK259" s="277">
        <f t="shared" si="425"/>
        <v>129.19999999999999</v>
      </c>
      <c r="AHL259" s="277">
        <f t="shared" si="425"/>
        <v>129.19999999999999</v>
      </c>
      <c r="AHM259" s="277">
        <f t="shared" si="425"/>
        <v>129.19999999999999</v>
      </c>
      <c r="AHN259" s="277">
        <f t="shared" si="425"/>
        <v>129.19999999999999</v>
      </c>
      <c r="AHO259" s="277">
        <f t="shared" si="425"/>
        <v>129.19999999999999</v>
      </c>
      <c r="AHP259" s="277">
        <f t="shared" si="425"/>
        <v>129.19999999999999</v>
      </c>
      <c r="AHQ259" s="277">
        <f t="shared" si="425"/>
        <v>129.19999999999999</v>
      </c>
      <c r="AHR259" s="277">
        <f t="shared" si="425"/>
        <v>129.19999999999999</v>
      </c>
      <c r="AHS259" s="277">
        <f t="shared" si="425"/>
        <v>129.19999999999999</v>
      </c>
      <c r="AHT259" s="277">
        <f t="shared" si="425"/>
        <v>129.19999999999999</v>
      </c>
      <c r="AHU259" s="277">
        <f t="shared" ref="AHU259:AIU259" si="426">AHU273*8*0.95</f>
        <v>129.19999999999999</v>
      </c>
      <c r="AHV259" s="277">
        <f t="shared" si="426"/>
        <v>129.19999999999999</v>
      </c>
      <c r="AHW259" s="277">
        <f t="shared" si="426"/>
        <v>129.19999999999999</v>
      </c>
      <c r="AHX259" s="277">
        <f t="shared" si="426"/>
        <v>129.19999999999999</v>
      </c>
      <c r="AHY259" s="277">
        <f t="shared" si="426"/>
        <v>129.19999999999999</v>
      </c>
      <c r="AHZ259" s="277">
        <f t="shared" si="426"/>
        <v>129.19999999999999</v>
      </c>
      <c r="AIA259" s="277">
        <f t="shared" si="426"/>
        <v>129.19999999999999</v>
      </c>
      <c r="AIB259" s="277">
        <f t="shared" si="426"/>
        <v>129.19999999999999</v>
      </c>
      <c r="AIC259" s="277">
        <f t="shared" si="426"/>
        <v>129.19999999999999</v>
      </c>
      <c r="AID259" s="277">
        <f t="shared" si="426"/>
        <v>129.19999999999999</v>
      </c>
      <c r="AIE259" s="277">
        <f t="shared" si="426"/>
        <v>129.19999999999999</v>
      </c>
      <c r="AIF259" s="277">
        <f t="shared" si="426"/>
        <v>129.19999999999999</v>
      </c>
      <c r="AIG259" s="277">
        <f t="shared" si="426"/>
        <v>129.19999999999999</v>
      </c>
      <c r="AIH259" s="277">
        <f t="shared" si="426"/>
        <v>129.19999999999999</v>
      </c>
      <c r="AII259" s="277">
        <f t="shared" si="426"/>
        <v>129.19999999999999</v>
      </c>
      <c r="AIJ259" s="277">
        <f t="shared" si="426"/>
        <v>129.19999999999999</v>
      </c>
      <c r="AIK259" s="277">
        <f t="shared" si="426"/>
        <v>129.19999999999999</v>
      </c>
      <c r="AIL259" s="277">
        <f t="shared" si="426"/>
        <v>129.19999999999999</v>
      </c>
      <c r="AIM259" s="277">
        <f t="shared" si="426"/>
        <v>129.19999999999999</v>
      </c>
      <c r="AIN259" s="277">
        <f t="shared" si="426"/>
        <v>129.19999999999999</v>
      </c>
      <c r="AIO259" s="277">
        <f t="shared" si="426"/>
        <v>129.19999999999999</v>
      </c>
      <c r="AIP259" s="277">
        <f t="shared" si="426"/>
        <v>129.19999999999999</v>
      </c>
      <c r="AIQ259" s="277">
        <f t="shared" si="426"/>
        <v>129.19999999999999</v>
      </c>
      <c r="AIR259" s="277">
        <f t="shared" si="426"/>
        <v>129.19999999999999</v>
      </c>
      <c r="AIS259" s="277">
        <f t="shared" si="426"/>
        <v>129.19999999999999</v>
      </c>
      <c r="AIT259" s="277">
        <f t="shared" si="426"/>
        <v>129.19999999999999</v>
      </c>
      <c r="AIU259" s="277">
        <f t="shared" si="426"/>
        <v>129.19999999999999</v>
      </c>
      <c r="AIV259" s="277">
        <f t="shared" ref="AIV259:AKA259" si="427">AIV273*8*0.95</f>
        <v>129.19999999999999</v>
      </c>
      <c r="AIW259" s="525">
        <f t="shared" si="427"/>
        <v>129.19999999999999</v>
      </c>
      <c r="AIX259" s="277">
        <f t="shared" si="427"/>
        <v>129.19999999999999</v>
      </c>
      <c r="AIY259" s="277">
        <f t="shared" si="427"/>
        <v>129.19999999999999</v>
      </c>
      <c r="AIZ259" s="277">
        <f t="shared" si="427"/>
        <v>129.19999999999999</v>
      </c>
      <c r="AJA259" s="277">
        <f t="shared" si="427"/>
        <v>121.6</v>
      </c>
      <c r="AJB259" s="277">
        <f t="shared" si="427"/>
        <v>121.6</v>
      </c>
      <c r="AJC259" s="277">
        <f t="shared" si="427"/>
        <v>121.6</v>
      </c>
      <c r="AJD259" s="277">
        <f t="shared" si="427"/>
        <v>121.6</v>
      </c>
      <c r="AJE259" s="277">
        <f t="shared" si="427"/>
        <v>121.6</v>
      </c>
      <c r="AJF259" s="277">
        <f t="shared" si="427"/>
        <v>121.6</v>
      </c>
      <c r="AJG259" s="277">
        <f t="shared" si="427"/>
        <v>121.6</v>
      </c>
      <c r="AJH259" s="277">
        <f t="shared" si="427"/>
        <v>121.6</v>
      </c>
      <c r="AJI259" s="277">
        <f t="shared" si="427"/>
        <v>121.6</v>
      </c>
      <c r="AJJ259" s="277">
        <f t="shared" si="427"/>
        <v>121.6</v>
      </c>
      <c r="AJK259" s="277">
        <f t="shared" si="427"/>
        <v>121.6</v>
      </c>
      <c r="AJL259" s="277">
        <f t="shared" si="427"/>
        <v>121.6</v>
      </c>
      <c r="AJM259" s="277">
        <f t="shared" si="427"/>
        <v>121.6</v>
      </c>
      <c r="AJN259" s="277">
        <f t="shared" si="427"/>
        <v>121.6</v>
      </c>
      <c r="AJO259" s="277">
        <f t="shared" si="427"/>
        <v>121.6</v>
      </c>
      <c r="AJP259" s="277">
        <f t="shared" si="427"/>
        <v>121.6</v>
      </c>
      <c r="AJQ259" s="277">
        <f t="shared" si="427"/>
        <v>121.6</v>
      </c>
      <c r="AJR259" s="277">
        <f t="shared" si="427"/>
        <v>121.6</v>
      </c>
      <c r="AJS259" s="277">
        <f t="shared" si="427"/>
        <v>121.6</v>
      </c>
      <c r="AJT259" s="277">
        <f t="shared" si="427"/>
        <v>121.6</v>
      </c>
      <c r="AJU259" s="277">
        <f t="shared" si="427"/>
        <v>121.6</v>
      </c>
      <c r="AJV259" s="277">
        <f t="shared" si="427"/>
        <v>121.6</v>
      </c>
      <c r="AJW259" s="277">
        <f t="shared" si="427"/>
        <v>121.6</v>
      </c>
      <c r="AJX259" s="277">
        <f t="shared" si="427"/>
        <v>121.6</v>
      </c>
      <c r="AJY259" s="277">
        <f t="shared" si="427"/>
        <v>121.6</v>
      </c>
      <c r="AJZ259" s="277">
        <f t="shared" si="427"/>
        <v>121.6</v>
      </c>
      <c r="AKA259" s="277">
        <f t="shared" si="427"/>
        <v>121.6</v>
      </c>
      <c r="AKB259" s="277">
        <f t="shared" ref="AKB259:ALG259" si="428">AKB273*8*0.95</f>
        <v>121.6</v>
      </c>
      <c r="AKC259" s="277">
        <f t="shared" si="428"/>
        <v>129.19999999999999</v>
      </c>
      <c r="AKD259" s="277">
        <f t="shared" si="428"/>
        <v>129.19999999999999</v>
      </c>
      <c r="AKE259" s="277">
        <f t="shared" si="428"/>
        <v>129.19999999999999</v>
      </c>
      <c r="AKF259" s="277">
        <f t="shared" si="428"/>
        <v>129.19999999999999</v>
      </c>
      <c r="AKG259" s="277">
        <f t="shared" si="428"/>
        <v>129.19999999999999</v>
      </c>
      <c r="AKH259" s="277">
        <f t="shared" si="428"/>
        <v>129.19999999999999</v>
      </c>
      <c r="AKI259" s="277">
        <f t="shared" si="428"/>
        <v>129.19999999999999</v>
      </c>
      <c r="AKJ259" s="277">
        <f t="shared" si="428"/>
        <v>129.19999999999999</v>
      </c>
      <c r="AKK259" s="277">
        <f t="shared" si="428"/>
        <v>129.19999999999999</v>
      </c>
      <c r="AKL259" s="277">
        <f t="shared" si="428"/>
        <v>129.19999999999999</v>
      </c>
      <c r="AKM259" s="277">
        <f t="shared" si="428"/>
        <v>129.19999999999999</v>
      </c>
      <c r="AKN259" s="277">
        <f t="shared" si="428"/>
        <v>129.19999999999999</v>
      </c>
      <c r="AKO259" s="277">
        <f t="shared" si="428"/>
        <v>129.19999999999999</v>
      </c>
      <c r="AKP259" s="277">
        <f t="shared" si="428"/>
        <v>129.19999999999999</v>
      </c>
      <c r="AKQ259" s="277">
        <f t="shared" si="428"/>
        <v>129.19999999999999</v>
      </c>
      <c r="AKR259" s="277">
        <f t="shared" si="428"/>
        <v>129.19999999999999</v>
      </c>
      <c r="AKS259" s="277">
        <f t="shared" si="428"/>
        <v>129.19999999999999</v>
      </c>
      <c r="AKT259" s="277">
        <f t="shared" si="428"/>
        <v>129.19999999999999</v>
      </c>
      <c r="AKU259" s="277">
        <f t="shared" si="428"/>
        <v>129.19999999999999</v>
      </c>
      <c r="AKV259" s="277">
        <f t="shared" si="428"/>
        <v>129.19999999999999</v>
      </c>
      <c r="AKW259" s="277">
        <f t="shared" si="428"/>
        <v>129.19999999999999</v>
      </c>
      <c r="AKX259" s="277">
        <f t="shared" si="428"/>
        <v>129.19999999999999</v>
      </c>
      <c r="AKY259" s="277">
        <f t="shared" si="428"/>
        <v>129.19999999999999</v>
      </c>
      <c r="AKZ259" s="277">
        <f t="shared" si="428"/>
        <v>129.19999999999999</v>
      </c>
      <c r="ALA259" s="277">
        <f t="shared" si="428"/>
        <v>129.19999999999999</v>
      </c>
      <c r="ALB259" s="277">
        <f t="shared" si="428"/>
        <v>129.19999999999999</v>
      </c>
      <c r="ALC259" s="277">
        <f t="shared" si="428"/>
        <v>129.19999999999999</v>
      </c>
      <c r="ALD259" s="277">
        <f t="shared" si="428"/>
        <v>129.19999999999999</v>
      </c>
      <c r="ALE259" s="277">
        <f t="shared" si="428"/>
        <v>129.19999999999999</v>
      </c>
      <c r="ALF259" s="277">
        <f t="shared" si="428"/>
        <v>129.19999999999999</v>
      </c>
      <c r="ALG259" s="277">
        <f t="shared" si="428"/>
        <v>129.19999999999999</v>
      </c>
      <c r="ALH259" s="277">
        <f t="shared" ref="ALH259:AMI259" si="429">ALH273*8*0.95</f>
        <v>129.19999999999999</v>
      </c>
      <c r="ALI259" s="277">
        <f t="shared" si="429"/>
        <v>129.19999999999999</v>
      </c>
      <c r="ALJ259" s="277">
        <f t="shared" si="429"/>
        <v>129.19999999999999</v>
      </c>
      <c r="ALK259" s="277">
        <f t="shared" si="429"/>
        <v>129.19999999999999</v>
      </c>
      <c r="ALL259" s="277">
        <f t="shared" si="429"/>
        <v>129.19999999999999</v>
      </c>
      <c r="ALM259" s="277">
        <f t="shared" si="429"/>
        <v>129.19999999999999</v>
      </c>
      <c r="ALN259" s="277">
        <f t="shared" si="429"/>
        <v>129.19999999999999</v>
      </c>
      <c r="ALO259" s="277">
        <f t="shared" si="429"/>
        <v>129.19999999999999</v>
      </c>
      <c r="ALP259" s="277">
        <f t="shared" si="429"/>
        <v>129.19999999999999</v>
      </c>
      <c r="ALQ259" s="277">
        <f t="shared" si="429"/>
        <v>129.19999999999999</v>
      </c>
      <c r="ALR259" s="277">
        <f t="shared" si="429"/>
        <v>129.19999999999999</v>
      </c>
      <c r="ALS259" s="277">
        <f t="shared" si="429"/>
        <v>129.19999999999999</v>
      </c>
      <c r="ALT259" s="277">
        <f t="shared" si="429"/>
        <v>129.19999999999999</v>
      </c>
      <c r="ALU259" s="277">
        <f t="shared" si="429"/>
        <v>129.19999999999999</v>
      </c>
      <c r="ALV259" s="277">
        <f t="shared" si="429"/>
        <v>129.19999999999999</v>
      </c>
      <c r="ALW259" s="277">
        <f t="shared" si="429"/>
        <v>129.19999999999999</v>
      </c>
      <c r="ALX259" s="277">
        <f t="shared" si="429"/>
        <v>129.19999999999999</v>
      </c>
      <c r="ALY259" s="277">
        <f t="shared" si="429"/>
        <v>129.19999999999999</v>
      </c>
      <c r="ALZ259" s="277">
        <f t="shared" si="429"/>
        <v>129.19999999999999</v>
      </c>
      <c r="AMA259" s="277">
        <f t="shared" si="429"/>
        <v>129.19999999999999</v>
      </c>
      <c r="AMB259" s="277">
        <f t="shared" si="429"/>
        <v>129.19999999999999</v>
      </c>
      <c r="AMC259" s="277">
        <f t="shared" si="429"/>
        <v>129.19999999999999</v>
      </c>
      <c r="AMD259" s="277">
        <f t="shared" si="429"/>
        <v>129.19999999999999</v>
      </c>
      <c r="AME259" s="277">
        <f t="shared" si="429"/>
        <v>129.19999999999999</v>
      </c>
      <c r="AMF259" s="277">
        <f t="shared" si="429"/>
        <v>129.19999999999999</v>
      </c>
      <c r="AMG259" s="277">
        <f t="shared" si="429"/>
        <v>129.19999999999999</v>
      </c>
      <c r="AMH259" s="277">
        <f t="shared" si="429"/>
        <v>129.19999999999999</v>
      </c>
      <c r="AMI259" s="277">
        <f t="shared" si="429"/>
        <v>129.19999999999999</v>
      </c>
      <c r="AMJ259" s="277">
        <f t="shared" ref="AMJ259:AOU259" si="430">AMJ273*8*0.95</f>
        <v>129.19999999999999</v>
      </c>
      <c r="AMK259" s="277">
        <f t="shared" si="430"/>
        <v>129.19999999999999</v>
      </c>
      <c r="AML259" s="277">
        <f t="shared" si="430"/>
        <v>129.19999999999999</v>
      </c>
      <c r="AMM259" s="277">
        <f t="shared" si="430"/>
        <v>129.19999999999999</v>
      </c>
      <c r="AMN259" s="277">
        <f t="shared" si="430"/>
        <v>129.19999999999999</v>
      </c>
      <c r="AMO259" s="277">
        <f t="shared" si="430"/>
        <v>129.19999999999999</v>
      </c>
      <c r="AMP259" s="277">
        <f t="shared" si="430"/>
        <v>129.19999999999999</v>
      </c>
      <c r="AMQ259" s="277">
        <f t="shared" si="430"/>
        <v>129.19999999999999</v>
      </c>
      <c r="AMR259" s="277">
        <f t="shared" si="430"/>
        <v>129.19999999999999</v>
      </c>
      <c r="AMS259" s="277">
        <f t="shared" si="430"/>
        <v>129.19999999999999</v>
      </c>
      <c r="AMT259" s="277">
        <f t="shared" si="430"/>
        <v>129.19999999999999</v>
      </c>
      <c r="AMU259" s="277">
        <f t="shared" si="430"/>
        <v>129.19999999999999</v>
      </c>
      <c r="AMV259" s="277">
        <f t="shared" si="430"/>
        <v>129.19999999999999</v>
      </c>
      <c r="AMW259" s="277">
        <f t="shared" si="430"/>
        <v>129.19999999999999</v>
      </c>
      <c r="AMX259" s="277">
        <f t="shared" si="430"/>
        <v>129.19999999999999</v>
      </c>
      <c r="AMY259" s="277">
        <f t="shared" si="430"/>
        <v>129.19999999999999</v>
      </c>
      <c r="AMZ259" s="277">
        <f t="shared" si="430"/>
        <v>129.19999999999999</v>
      </c>
      <c r="ANA259" s="277">
        <f t="shared" si="430"/>
        <v>129.19999999999999</v>
      </c>
      <c r="ANB259" s="277">
        <f t="shared" si="430"/>
        <v>129.19999999999999</v>
      </c>
      <c r="ANC259" s="277">
        <f t="shared" si="430"/>
        <v>129.19999999999999</v>
      </c>
      <c r="AND259" s="277">
        <f t="shared" si="430"/>
        <v>129.19999999999999</v>
      </c>
      <c r="ANE259" s="277">
        <f t="shared" si="430"/>
        <v>129.19999999999999</v>
      </c>
      <c r="ANF259" s="277">
        <f t="shared" si="430"/>
        <v>129.19999999999999</v>
      </c>
      <c r="ANG259" s="277">
        <f t="shared" si="430"/>
        <v>129.19999999999999</v>
      </c>
      <c r="ANH259" s="277">
        <f t="shared" si="430"/>
        <v>129.19999999999999</v>
      </c>
      <c r="ANI259" s="277">
        <f t="shared" si="430"/>
        <v>129.19999999999999</v>
      </c>
      <c r="ANJ259" s="277">
        <f t="shared" si="430"/>
        <v>129.19999999999999</v>
      </c>
      <c r="ANK259" s="277">
        <f t="shared" si="430"/>
        <v>129.19999999999999</v>
      </c>
      <c r="ANL259" s="277">
        <f t="shared" si="430"/>
        <v>129.19999999999999</v>
      </c>
      <c r="ANM259" s="277">
        <f t="shared" si="430"/>
        <v>129.19999999999999</v>
      </c>
      <c r="ANN259" s="277">
        <f t="shared" si="430"/>
        <v>129.19999999999999</v>
      </c>
      <c r="ANO259" s="277">
        <f t="shared" si="430"/>
        <v>129.19999999999999</v>
      </c>
      <c r="ANP259" s="277">
        <f t="shared" si="430"/>
        <v>129.19999999999999</v>
      </c>
      <c r="ANQ259" s="277">
        <f t="shared" si="430"/>
        <v>129.19999999999999</v>
      </c>
      <c r="ANR259" s="277">
        <f t="shared" si="430"/>
        <v>129.19999999999999</v>
      </c>
      <c r="ANS259" s="277">
        <f t="shared" si="430"/>
        <v>129.19999999999999</v>
      </c>
      <c r="ANT259" s="277">
        <f t="shared" si="430"/>
        <v>129.19999999999999</v>
      </c>
      <c r="ANU259" s="277">
        <f t="shared" si="430"/>
        <v>129.19999999999999</v>
      </c>
      <c r="ANV259" s="277">
        <f t="shared" si="430"/>
        <v>129.19999999999999</v>
      </c>
      <c r="ANW259" s="277">
        <f t="shared" si="430"/>
        <v>129.19999999999999</v>
      </c>
      <c r="ANX259" s="277">
        <f t="shared" si="430"/>
        <v>129.19999999999999</v>
      </c>
      <c r="ANY259" s="277">
        <f t="shared" si="430"/>
        <v>129.19999999999999</v>
      </c>
      <c r="ANZ259" s="277">
        <f t="shared" si="430"/>
        <v>129.19999999999999</v>
      </c>
      <c r="AOA259" s="277">
        <f t="shared" si="430"/>
        <v>129.19999999999999</v>
      </c>
      <c r="AOB259" s="277">
        <f t="shared" si="430"/>
        <v>129.19999999999999</v>
      </c>
      <c r="AOC259" s="277">
        <f t="shared" si="430"/>
        <v>129.19999999999999</v>
      </c>
      <c r="AOD259" s="277">
        <f t="shared" si="430"/>
        <v>129.19999999999999</v>
      </c>
      <c r="AOE259" s="277">
        <f t="shared" si="430"/>
        <v>129.19999999999999</v>
      </c>
      <c r="AOF259" s="277">
        <f t="shared" si="430"/>
        <v>129.19999999999999</v>
      </c>
      <c r="AOG259" s="277">
        <f t="shared" si="430"/>
        <v>129.19999999999999</v>
      </c>
      <c r="AOH259" s="277">
        <f t="shared" si="430"/>
        <v>129.19999999999999</v>
      </c>
      <c r="AOI259" s="277">
        <f t="shared" si="430"/>
        <v>129.19999999999999</v>
      </c>
      <c r="AOJ259" s="277">
        <f t="shared" si="430"/>
        <v>129.19999999999999</v>
      </c>
      <c r="AOK259" s="277">
        <f t="shared" si="430"/>
        <v>129.19999999999999</v>
      </c>
      <c r="AOL259" s="277">
        <f t="shared" si="430"/>
        <v>129.19999999999999</v>
      </c>
      <c r="AOM259" s="277">
        <f t="shared" si="430"/>
        <v>129.19999999999999</v>
      </c>
      <c r="AON259" s="277">
        <f t="shared" si="430"/>
        <v>129.19999999999999</v>
      </c>
      <c r="AOO259" s="277">
        <f t="shared" si="430"/>
        <v>129.19999999999999</v>
      </c>
      <c r="AOP259" s="277">
        <f t="shared" si="430"/>
        <v>129.19999999999999</v>
      </c>
      <c r="AOQ259" s="277">
        <f t="shared" si="430"/>
        <v>129.19999999999999</v>
      </c>
      <c r="AOR259" s="277">
        <f t="shared" si="430"/>
        <v>129.19999999999999</v>
      </c>
      <c r="AOS259" s="277">
        <f t="shared" si="430"/>
        <v>129.19999999999999</v>
      </c>
      <c r="AOT259" s="277">
        <f t="shared" si="430"/>
        <v>129.19999999999999</v>
      </c>
      <c r="AOU259" s="277">
        <f t="shared" si="430"/>
        <v>129.19999999999999</v>
      </c>
      <c r="AOV259" s="277">
        <f t="shared" ref="AOV259:APW259" si="431">AOV273*8*0.95</f>
        <v>129.19999999999999</v>
      </c>
      <c r="AOW259" s="277">
        <f t="shared" si="431"/>
        <v>129.19999999999999</v>
      </c>
      <c r="AOX259" s="277">
        <f t="shared" si="431"/>
        <v>129.19999999999999</v>
      </c>
      <c r="AOY259" s="277">
        <f t="shared" si="431"/>
        <v>129.19999999999999</v>
      </c>
      <c r="AOZ259" s="277">
        <f t="shared" si="431"/>
        <v>129.19999999999999</v>
      </c>
      <c r="APA259" s="277">
        <f t="shared" si="431"/>
        <v>129.19999999999999</v>
      </c>
      <c r="APB259" s="277">
        <f t="shared" si="431"/>
        <v>129.19999999999999</v>
      </c>
      <c r="APC259" s="277">
        <f t="shared" si="431"/>
        <v>129.19999999999999</v>
      </c>
      <c r="APD259" s="277">
        <f t="shared" si="431"/>
        <v>129.19999999999999</v>
      </c>
      <c r="APE259" s="277">
        <f t="shared" si="431"/>
        <v>129.19999999999999</v>
      </c>
      <c r="APF259" s="277">
        <f t="shared" si="431"/>
        <v>129.19999999999999</v>
      </c>
      <c r="APG259" s="277">
        <f t="shared" si="431"/>
        <v>129.19999999999999</v>
      </c>
      <c r="APH259" s="277">
        <f t="shared" si="431"/>
        <v>129.19999999999999</v>
      </c>
      <c r="API259" s="277">
        <f t="shared" si="431"/>
        <v>129.19999999999999</v>
      </c>
      <c r="APJ259" s="277">
        <f t="shared" si="431"/>
        <v>129.19999999999999</v>
      </c>
      <c r="APK259" s="277">
        <f t="shared" si="431"/>
        <v>129.19999999999999</v>
      </c>
      <c r="APL259" s="277">
        <f t="shared" si="431"/>
        <v>129.19999999999999</v>
      </c>
      <c r="APM259" s="277">
        <f t="shared" si="431"/>
        <v>129.19999999999999</v>
      </c>
      <c r="APN259" s="277">
        <f t="shared" si="431"/>
        <v>129.19999999999999</v>
      </c>
      <c r="APO259" s="277">
        <f t="shared" si="431"/>
        <v>129.19999999999999</v>
      </c>
      <c r="APP259" s="277">
        <f t="shared" si="431"/>
        <v>129.19999999999999</v>
      </c>
      <c r="APQ259" s="277">
        <f t="shared" si="431"/>
        <v>129.19999999999999</v>
      </c>
      <c r="APR259" s="277">
        <f t="shared" si="431"/>
        <v>129.19999999999999</v>
      </c>
      <c r="APS259" s="277">
        <f t="shared" si="431"/>
        <v>129.19999999999999</v>
      </c>
      <c r="APT259" s="277">
        <f t="shared" si="431"/>
        <v>129.19999999999999</v>
      </c>
      <c r="APU259" s="277">
        <f t="shared" si="431"/>
        <v>129.19999999999999</v>
      </c>
      <c r="APV259" s="277">
        <f t="shared" si="431"/>
        <v>129.19999999999999</v>
      </c>
      <c r="APW259" s="277">
        <f t="shared" si="431"/>
        <v>129.19999999999999</v>
      </c>
    </row>
    <row r="260" spans="4:1115">
      <c r="D260" s="189"/>
      <c r="E260" s="136" t="s">
        <v>1063</v>
      </c>
      <c r="I260" s="277">
        <f t="shared" ref="I260:S260" si="432">SUM(I254+I257)</f>
        <v>265.61999999999995</v>
      </c>
      <c r="J260" s="277">
        <f t="shared" si="432"/>
        <v>265.61999999999995</v>
      </c>
      <c r="K260" s="277">
        <f t="shared" si="432"/>
        <v>265.61999999999995</v>
      </c>
      <c r="L260" s="277">
        <f t="shared" si="432"/>
        <v>265.61999999999995</v>
      </c>
      <c r="M260" s="277">
        <f t="shared" si="432"/>
        <v>265.61999999999995</v>
      </c>
      <c r="N260" s="277">
        <f t="shared" si="432"/>
        <v>265.61999999999995</v>
      </c>
      <c r="O260" s="277">
        <f t="shared" si="432"/>
        <v>265.61999999999995</v>
      </c>
      <c r="P260" s="277">
        <f t="shared" si="432"/>
        <v>265.61999999999995</v>
      </c>
      <c r="Q260" s="277">
        <f t="shared" si="432"/>
        <v>265.61999999999995</v>
      </c>
      <c r="R260" s="277">
        <f t="shared" si="432"/>
        <v>265.61999999999995</v>
      </c>
      <c r="S260" s="277">
        <f t="shared" si="432"/>
        <v>265.61999999999995</v>
      </c>
      <c r="T260" s="277">
        <f t="shared" ref="T260:CE260" si="433">SUM(T254+T257)</f>
        <v>265.61999999999995</v>
      </c>
      <c r="U260" s="277">
        <f t="shared" si="433"/>
        <v>265.61999999999995</v>
      </c>
      <c r="V260" s="277">
        <f t="shared" si="433"/>
        <v>265.61999999999995</v>
      </c>
      <c r="W260" s="277">
        <f t="shared" si="433"/>
        <v>265.61999999999995</v>
      </c>
      <c r="X260" s="277">
        <f t="shared" si="433"/>
        <v>265.61999999999995</v>
      </c>
      <c r="Y260" s="277">
        <f t="shared" si="433"/>
        <v>265.61999999999995</v>
      </c>
      <c r="Z260" s="277">
        <f t="shared" si="433"/>
        <v>265.61999999999995</v>
      </c>
      <c r="AA260" s="277">
        <f t="shared" si="433"/>
        <v>265.61999999999995</v>
      </c>
      <c r="AB260" s="277">
        <f t="shared" si="433"/>
        <v>265.61999999999995</v>
      </c>
      <c r="AC260" s="277">
        <f t="shared" si="433"/>
        <v>265.61999999999995</v>
      </c>
      <c r="AD260" s="277">
        <f t="shared" si="433"/>
        <v>265.61999999999995</v>
      </c>
      <c r="AE260" s="277">
        <f t="shared" si="433"/>
        <v>265.61999999999995</v>
      </c>
      <c r="AF260" s="277">
        <f t="shared" si="433"/>
        <v>265.61999999999995</v>
      </c>
      <c r="AG260" s="277">
        <f t="shared" si="433"/>
        <v>265.61999999999995</v>
      </c>
      <c r="AH260" s="277">
        <f t="shared" si="433"/>
        <v>265.61999999999995</v>
      </c>
      <c r="AI260" s="277">
        <f t="shared" si="433"/>
        <v>265.61999999999995</v>
      </c>
      <c r="AJ260" s="277">
        <f t="shared" si="433"/>
        <v>265.61999999999995</v>
      </c>
      <c r="AK260" s="277">
        <f t="shared" si="433"/>
        <v>265.61999999999995</v>
      </c>
      <c r="AL260" s="277">
        <f t="shared" si="433"/>
        <v>265.61999999999995</v>
      </c>
      <c r="AM260" s="277">
        <f t="shared" si="433"/>
        <v>265.61999999999995</v>
      </c>
      <c r="AN260" s="277">
        <f t="shared" si="433"/>
        <v>258.77999999999997</v>
      </c>
      <c r="AO260" s="277">
        <f t="shared" si="433"/>
        <v>258.77999999999997</v>
      </c>
      <c r="AP260" s="277">
        <f t="shared" si="433"/>
        <v>258.77999999999997</v>
      </c>
      <c r="AQ260" s="277">
        <f t="shared" si="433"/>
        <v>258.77999999999997</v>
      </c>
      <c r="AR260" s="277">
        <f t="shared" si="433"/>
        <v>258.77999999999997</v>
      </c>
      <c r="AS260" s="277">
        <f t="shared" si="433"/>
        <v>258.77999999999997</v>
      </c>
      <c r="AT260" s="277">
        <f t="shared" si="433"/>
        <v>258.77999999999997</v>
      </c>
      <c r="AU260" s="277">
        <f t="shared" si="433"/>
        <v>258.77999999999997</v>
      </c>
      <c r="AV260" s="277">
        <f t="shared" si="433"/>
        <v>258.77999999999997</v>
      </c>
      <c r="AW260" s="277">
        <f t="shared" si="433"/>
        <v>258.77999999999997</v>
      </c>
      <c r="AX260" s="277">
        <f t="shared" si="433"/>
        <v>258.77999999999997</v>
      </c>
      <c r="AY260" s="277">
        <f t="shared" si="433"/>
        <v>258.77999999999997</v>
      </c>
      <c r="AZ260" s="277">
        <f t="shared" si="433"/>
        <v>258.77999999999997</v>
      </c>
      <c r="BA260" s="277">
        <f t="shared" si="433"/>
        <v>258.77999999999997</v>
      </c>
      <c r="BB260" s="277">
        <f t="shared" si="433"/>
        <v>258.77999999999997</v>
      </c>
      <c r="BC260" s="277">
        <f t="shared" si="433"/>
        <v>258.77999999999997</v>
      </c>
      <c r="BD260" s="277">
        <f t="shared" si="433"/>
        <v>258.77999999999997</v>
      </c>
      <c r="BE260" s="277">
        <f t="shared" si="433"/>
        <v>258.77999999999997</v>
      </c>
      <c r="BF260" s="277">
        <f t="shared" si="433"/>
        <v>258.77999999999997</v>
      </c>
      <c r="BG260" s="277">
        <f t="shared" si="433"/>
        <v>258.77999999999997</v>
      </c>
      <c r="BH260" s="277">
        <f t="shared" si="433"/>
        <v>258.77999999999997</v>
      </c>
      <c r="BI260" s="277">
        <f t="shared" si="433"/>
        <v>258.77999999999997</v>
      </c>
      <c r="BJ260" s="277">
        <f t="shared" si="433"/>
        <v>258.77999999999997</v>
      </c>
      <c r="BK260" s="277">
        <f t="shared" si="433"/>
        <v>258.77999999999997</v>
      </c>
      <c r="BL260" s="277">
        <f t="shared" si="433"/>
        <v>258.77999999999997</v>
      </c>
      <c r="BM260" s="277">
        <f t="shared" si="433"/>
        <v>258.77999999999997</v>
      </c>
      <c r="BN260" s="277">
        <f t="shared" si="433"/>
        <v>258.77999999999997</v>
      </c>
      <c r="BO260" s="277">
        <f t="shared" si="433"/>
        <v>258.77999999999997</v>
      </c>
      <c r="BP260" s="277">
        <f t="shared" si="433"/>
        <v>258.77999999999997</v>
      </c>
      <c r="BQ260" s="277">
        <f t="shared" si="433"/>
        <v>258.77999999999997</v>
      </c>
      <c r="BR260" s="277">
        <f t="shared" si="433"/>
        <v>258.77999999999997</v>
      </c>
      <c r="BS260" s="277">
        <f t="shared" si="433"/>
        <v>250.79999999999995</v>
      </c>
      <c r="BT260" s="277">
        <f t="shared" si="433"/>
        <v>250.79999999999995</v>
      </c>
      <c r="BU260" s="277">
        <f t="shared" si="433"/>
        <v>250.79999999999995</v>
      </c>
      <c r="BV260" s="277">
        <f t="shared" si="433"/>
        <v>250.79999999999995</v>
      </c>
      <c r="BW260" s="277">
        <f t="shared" si="433"/>
        <v>250.79999999999995</v>
      </c>
      <c r="BX260" s="277">
        <f t="shared" si="433"/>
        <v>250.79999999999995</v>
      </c>
      <c r="BY260" s="277">
        <f t="shared" si="433"/>
        <v>250.79999999999995</v>
      </c>
      <c r="BZ260" s="277">
        <f t="shared" si="433"/>
        <v>250.79999999999995</v>
      </c>
      <c r="CA260" s="277">
        <f t="shared" si="433"/>
        <v>250.79999999999995</v>
      </c>
      <c r="CB260" s="277">
        <f t="shared" si="433"/>
        <v>250.79999999999995</v>
      </c>
      <c r="CC260" s="277">
        <f t="shared" si="433"/>
        <v>250.79999999999995</v>
      </c>
      <c r="CD260" s="277">
        <f t="shared" si="433"/>
        <v>250.79999999999995</v>
      </c>
      <c r="CE260" s="277">
        <f t="shared" si="433"/>
        <v>262.2</v>
      </c>
      <c r="CF260" s="277">
        <f t="shared" ref="CF260:DF260" si="434">SUM(CF254+CF257)</f>
        <v>262.2</v>
      </c>
      <c r="CG260" s="277">
        <f t="shared" si="434"/>
        <v>262.2</v>
      </c>
      <c r="CH260" s="277">
        <f t="shared" si="434"/>
        <v>262.2</v>
      </c>
      <c r="CI260" s="277">
        <f t="shared" si="434"/>
        <v>262.2</v>
      </c>
      <c r="CJ260" s="277">
        <f t="shared" si="434"/>
        <v>262.2</v>
      </c>
      <c r="CK260" s="277">
        <f t="shared" si="434"/>
        <v>262.2</v>
      </c>
      <c r="CL260" s="277">
        <f t="shared" si="434"/>
        <v>275.88</v>
      </c>
      <c r="CM260" s="277">
        <f t="shared" si="434"/>
        <v>275.88</v>
      </c>
      <c r="CN260" s="277">
        <f t="shared" si="434"/>
        <v>275.88</v>
      </c>
      <c r="CO260" s="277">
        <f t="shared" si="434"/>
        <v>275.88</v>
      </c>
      <c r="CP260" s="277">
        <f t="shared" si="434"/>
        <v>275.88</v>
      </c>
      <c r="CQ260" s="277">
        <f t="shared" si="434"/>
        <v>275.88</v>
      </c>
      <c r="CR260" s="277">
        <f t="shared" si="434"/>
        <v>275.88</v>
      </c>
      <c r="CS260" s="277">
        <f t="shared" si="434"/>
        <v>275.88</v>
      </c>
      <c r="CT260" s="277">
        <f t="shared" si="434"/>
        <v>275.88</v>
      </c>
      <c r="CU260" s="277">
        <f t="shared" si="434"/>
        <v>275.88</v>
      </c>
      <c r="CV260" s="277">
        <f t="shared" si="434"/>
        <v>285</v>
      </c>
      <c r="CW260" s="277">
        <f t="shared" si="434"/>
        <v>285</v>
      </c>
      <c r="CX260" s="277">
        <f t="shared" si="434"/>
        <v>285</v>
      </c>
      <c r="CY260" s="277">
        <f t="shared" si="434"/>
        <v>285</v>
      </c>
      <c r="CZ260" s="277">
        <f t="shared" si="434"/>
        <v>285</v>
      </c>
      <c r="DA260" s="277">
        <f t="shared" si="434"/>
        <v>285</v>
      </c>
      <c r="DB260" s="277">
        <f t="shared" si="434"/>
        <v>285</v>
      </c>
      <c r="DC260" s="277">
        <f t="shared" si="434"/>
        <v>285</v>
      </c>
      <c r="DD260" s="277">
        <f t="shared" si="434"/>
        <v>285</v>
      </c>
      <c r="DE260" s="277">
        <f t="shared" si="434"/>
        <v>285</v>
      </c>
      <c r="DF260" s="277">
        <f t="shared" si="434"/>
        <v>285</v>
      </c>
      <c r="DG260" s="277">
        <f t="shared" ref="DG260:FR260" si="435">SUM(DG254+DG257)</f>
        <v>285</v>
      </c>
      <c r="DH260" s="277">
        <f t="shared" si="435"/>
        <v>285</v>
      </c>
      <c r="DI260" s="277">
        <f t="shared" si="435"/>
        <v>285</v>
      </c>
      <c r="DJ260" s="277">
        <f t="shared" si="435"/>
        <v>285</v>
      </c>
      <c r="DK260" s="277">
        <f t="shared" si="435"/>
        <v>285</v>
      </c>
      <c r="DL260" s="277">
        <f t="shared" si="435"/>
        <v>285</v>
      </c>
      <c r="DM260" s="277">
        <f t="shared" si="435"/>
        <v>285</v>
      </c>
      <c r="DN260" s="277">
        <f t="shared" si="435"/>
        <v>262.2</v>
      </c>
      <c r="DO260" s="277">
        <f t="shared" si="435"/>
        <v>262.2</v>
      </c>
      <c r="DP260" s="277">
        <f t="shared" si="435"/>
        <v>262.2</v>
      </c>
      <c r="DQ260" s="277">
        <f t="shared" si="435"/>
        <v>262.2</v>
      </c>
      <c r="DR260" s="277">
        <f t="shared" si="435"/>
        <v>262.2</v>
      </c>
      <c r="DS260" s="277">
        <f t="shared" si="435"/>
        <v>262.2</v>
      </c>
      <c r="DT260" s="277">
        <f t="shared" si="435"/>
        <v>262.2</v>
      </c>
      <c r="DU260" s="277">
        <f t="shared" si="435"/>
        <v>262.2</v>
      </c>
      <c r="DV260" s="277">
        <f t="shared" si="435"/>
        <v>262.2</v>
      </c>
      <c r="DW260" s="277">
        <f t="shared" si="435"/>
        <v>262.2</v>
      </c>
      <c r="DX260" s="277">
        <f t="shared" si="435"/>
        <v>262.2</v>
      </c>
      <c r="DY260" s="277">
        <f t="shared" si="435"/>
        <v>262.2</v>
      </c>
      <c r="DZ260" s="277">
        <f t="shared" si="435"/>
        <v>262.2</v>
      </c>
      <c r="EA260" s="277">
        <f t="shared" si="435"/>
        <v>273.59999999999997</v>
      </c>
      <c r="EB260" s="277">
        <f t="shared" si="435"/>
        <v>273.59999999999997</v>
      </c>
      <c r="EC260" s="277">
        <f t="shared" si="435"/>
        <v>273.59999999999997</v>
      </c>
      <c r="ED260" s="277">
        <f t="shared" si="435"/>
        <v>273.59999999999997</v>
      </c>
      <c r="EE260" s="277">
        <f t="shared" si="435"/>
        <v>273.59999999999997</v>
      </c>
      <c r="EF260" s="277">
        <f t="shared" si="435"/>
        <v>273.59999999999997</v>
      </c>
      <c r="EG260" s="277">
        <f t="shared" si="435"/>
        <v>273.59999999999997</v>
      </c>
      <c r="EH260" s="277">
        <f t="shared" si="435"/>
        <v>273.59999999999997</v>
      </c>
      <c r="EI260" s="277">
        <f t="shared" si="435"/>
        <v>273.59999999999997</v>
      </c>
      <c r="EJ260" s="277">
        <f t="shared" si="435"/>
        <v>273.59999999999997</v>
      </c>
      <c r="EK260" s="277">
        <f t="shared" si="435"/>
        <v>273.59999999999997</v>
      </c>
      <c r="EL260" s="277">
        <f t="shared" si="435"/>
        <v>273.59999999999997</v>
      </c>
      <c r="EM260" s="277">
        <f t="shared" si="435"/>
        <v>273.59999999999997</v>
      </c>
      <c r="EN260" s="277">
        <f t="shared" si="435"/>
        <v>273.59999999999997</v>
      </c>
      <c r="EO260" s="277">
        <f t="shared" si="435"/>
        <v>273.59999999999997</v>
      </c>
      <c r="EP260" s="277">
        <f t="shared" si="435"/>
        <v>273.59999999999997</v>
      </c>
      <c r="EQ260" s="277">
        <f t="shared" si="435"/>
        <v>273.59999999999997</v>
      </c>
      <c r="ER260" s="277">
        <f t="shared" si="435"/>
        <v>273.59999999999997</v>
      </c>
      <c r="ES260" s="277">
        <f t="shared" si="435"/>
        <v>273.59999999999997</v>
      </c>
      <c r="ET260" s="277">
        <f t="shared" si="435"/>
        <v>273.59999999999997</v>
      </c>
      <c r="EU260" s="277">
        <f t="shared" si="435"/>
        <v>273.59999999999997</v>
      </c>
      <c r="EV260" s="277">
        <f t="shared" si="435"/>
        <v>273.59999999999997</v>
      </c>
      <c r="EW260" s="277">
        <f t="shared" si="435"/>
        <v>273.59999999999997</v>
      </c>
      <c r="EX260" s="277">
        <f t="shared" si="435"/>
        <v>273.59999999999997</v>
      </c>
      <c r="EY260" s="277">
        <f t="shared" si="435"/>
        <v>273.59999999999997</v>
      </c>
      <c r="EZ260" s="277">
        <f t="shared" si="435"/>
        <v>273.59999999999997</v>
      </c>
      <c r="FA260" s="277">
        <f t="shared" si="435"/>
        <v>273.59999999999997</v>
      </c>
      <c r="FB260" s="277">
        <f t="shared" si="435"/>
        <v>273.59999999999997</v>
      </c>
      <c r="FC260" s="277">
        <f t="shared" si="435"/>
        <v>273.59999999999997</v>
      </c>
      <c r="FD260" s="277">
        <f t="shared" si="435"/>
        <v>296.39999999999998</v>
      </c>
      <c r="FE260" s="277">
        <f t="shared" si="435"/>
        <v>296.39999999999998</v>
      </c>
      <c r="FF260" s="277">
        <f t="shared" si="435"/>
        <v>296.39999999999998</v>
      </c>
      <c r="FG260" s="277">
        <f t="shared" si="435"/>
        <v>296.39999999999998</v>
      </c>
      <c r="FH260" s="277">
        <f t="shared" si="435"/>
        <v>296.39999999999998</v>
      </c>
      <c r="FI260" s="277">
        <f t="shared" si="435"/>
        <v>296.39999999999998</v>
      </c>
      <c r="FJ260" s="277">
        <f t="shared" si="435"/>
        <v>296.39999999999998</v>
      </c>
      <c r="FK260" s="277">
        <f t="shared" si="435"/>
        <v>296.39999999999998</v>
      </c>
      <c r="FL260" s="277">
        <f t="shared" si="435"/>
        <v>296.39999999999998</v>
      </c>
      <c r="FM260" s="277">
        <f t="shared" si="435"/>
        <v>296.39999999999998</v>
      </c>
      <c r="FN260" s="277">
        <f t="shared" si="435"/>
        <v>296.39999999999998</v>
      </c>
      <c r="FO260" s="277">
        <f t="shared" si="435"/>
        <v>296.39999999999998</v>
      </c>
      <c r="FP260" s="277">
        <f t="shared" si="435"/>
        <v>296.39999999999998</v>
      </c>
      <c r="FQ260" s="277">
        <f t="shared" si="435"/>
        <v>296.39999999999998</v>
      </c>
      <c r="FR260" s="277">
        <f t="shared" si="435"/>
        <v>296.39999999999998</v>
      </c>
      <c r="FS260" s="277">
        <f t="shared" ref="FS260:GS260" si="436">SUM(FS254+FS257)</f>
        <v>296.39999999999998</v>
      </c>
      <c r="FT260" s="277">
        <f t="shared" si="436"/>
        <v>296.39999999999998</v>
      </c>
      <c r="FU260" s="277">
        <f t="shared" si="436"/>
        <v>296.39999999999998</v>
      </c>
      <c r="FV260" s="277">
        <f t="shared" si="436"/>
        <v>296.39999999999998</v>
      </c>
      <c r="FW260" s="277">
        <f t="shared" si="436"/>
        <v>296.39999999999998</v>
      </c>
      <c r="FX260" s="277">
        <f t="shared" si="436"/>
        <v>296.39999999999998</v>
      </c>
      <c r="FY260" s="277">
        <f t="shared" si="436"/>
        <v>296.39999999999998</v>
      </c>
      <c r="FZ260" s="277">
        <f t="shared" si="436"/>
        <v>296.39999999999998</v>
      </c>
      <c r="GA260" s="277">
        <f t="shared" si="436"/>
        <v>296.39999999999998</v>
      </c>
      <c r="GB260" s="277">
        <f t="shared" si="436"/>
        <v>296.39999999999998</v>
      </c>
      <c r="GC260" s="277">
        <f t="shared" si="436"/>
        <v>296.39999999999998</v>
      </c>
      <c r="GD260" s="277">
        <f t="shared" si="436"/>
        <v>296.39999999999998</v>
      </c>
      <c r="GE260" s="277">
        <f t="shared" si="436"/>
        <v>296.39999999999998</v>
      </c>
      <c r="GF260" s="277">
        <f t="shared" si="436"/>
        <v>296.39999999999998</v>
      </c>
      <c r="GG260" s="277">
        <f t="shared" si="436"/>
        <v>296.39999999999998</v>
      </c>
      <c r="GH260" s="277">
        <f t="shared" si="436"/>
        <v>296.39999999999998</v>
      </c>
      <c r="GI260" s="277">
        <f t="shared" si="436"/>
        <v>296.39999999999998</v>
      </c>
      <c r="GJ260" s="277">
        <f t="shared" si="436"/>
        <v>296.39999999999998</v>
      </c>
      <c r="GK260" s="277">
        <f t="shared" si="436"/>
        <v>296.39999999999998</v>
      </c>
      <c r="GL260" s="277">
        <f t="shared" si="436"/>
        <v>296.39999999999998</v>
      </c>
      <c r="GM260" s="277">
        <f t="shared" si="436"/>
        <v>296.39999999999998</v>
      </c>
      <c r="GN260" s="277">
        <f t="shared" si="436"/>
        <v>296.39999999999998</v>
      </c>
      <c r="GO260" s="277">
        <f t="shared" si="436"/>
        <v>296.39999999999998</v>
      </c>
      <c r="GP260" s="277">
        <f t="shared" si="436"/>
        <v>296.39999999999998</v>
      </c>
      <c r="GQ260" s="277">
        <f t="shared" si="436"/>
        <v>296.39999999999998</v>
      </c>
      <c r="GR260" s="277">
        <f t="shared" si="436"/>
        <v>296.39999999999998</v>
      </c>
      <c r="GS260" s="277">
        <f t="shared" si="436"/>
        <v>296.39999999999998</v>
      </c>
      <c r="GT260" s="277">
        <f t="shared" ref="GT260:JE260" si="437">SUM(GT254+GT257)</f>
        <v>307.79999999999995</v>
      </c>
      <c r="GU260" s="277">
        <f t="shared" si="437"/>
        <v>307.79999999999995</v>
      </c>
      <c r="GV260" s="277">
        <f t="shared" si="437"/>
        <v>307.79999999999995</v>
      </c>
      <c r="GW260" s="277">
        <f t="shared" si="437"/>
        <v>307.79999999999995</v>
      </c>
      <c r="GX260" s="277">
        <f t="shared" si="437"/>
        <v>307.79999999999995</v>
      </c>
      <c r="GY260" s="277">
        <f t="shared" si="437"/>
        <v>307.79999999999995</v>
      </c>
      <c r="GZ260" s="277">
        <f t="shared" si="437"/>
        <v>307.79999999999995</v>
      </c>
      <c r="HA260" s="277">
        <f t="shared" si="437"/>
        <v>296.39999999999998</v>
      </c>
      <c r="HB260" s="277">
        <f t="shared" si="437"/>
        <v>296.39999999999998</v>
      </c>
      <c r="HC260" s="277">
        <f t="shared" si="437"/>
        <v>296.39999999999998</v>
      </c>
      <c r="HD260" s="277">
        <f t="shared" si="437"/>
        <v>296.39999999999998</v>
      </c>
      <c r="HE260" s="277">
        <f t="shared" si="437"/>
        <v>285</v>
      </c>
      <c r="HF260" s="277">
        <f t="shared" si="437"/>
        <v>285</v>
      </c>
      <c r="HG260" s="277">
        <f t="shared" si="437"/>
        <v>285</v>
      </c>
      <c r="HH260" s="277">
        <f t="shared" si="437"/>
        <v>285</v>
      </c>
      <c r="HI260" s="277">
        <f t="shared" si="437"/>
        <v>296.39999999999998</v>
      </c>
      <c r="HJ260" s="277">
        <f t="shared" si="437"/>
        <v>296.39999999999998</v>
      </c>
      <c r="HK260" s="277">
        <f t="shared" si="437"/>
        <v>296.39999999999998</v>
      </c>
      <c r="HL260" s="277">
        <f t="shared" si="437"/>
        <v>296.39999999999998</v>
      </c>
      <c r="HM260" s="277">
        <f t="shared" si="437"/>
        <v>296.39999999999998</v>
      </c>
      <c r="HN260" s="277">
        <f t="shared" si="437"/>
        <v>296.39999999999998</v>
      </c>
      <c r="HO260" s="277">
        <f t="shared" si="437"/>
        <v>296.39999999999998</v>
      </c>
      <c r="HP260" s="277">
        <f t="shared" si="437"/>
        <v>296.39999999999998</v>
      </c>
      <c r="HQ260" s="277">
        <f t="shared" si="437"/>
        <v>296.39999999999998</v>
      </c>
      <c r="HR260" s="277">
        <f t="shared" si="437"/>
        <v>296.39999999999998</v>
      </c>
      <c r="HS260" s="277">
        <f t="shared" si="437"/>
        <v>296.39999999999998</v>
      </c>
      <c r="HT260" s="277">
        <f t="shared" si="437"/>
        <v>296.39999999999998</v>
      </c>
      <c r="HU260" s="277">
        <f t="shared" si="437"/>
        <v>285</v>
      </c>
      <c r="HV260" s="277">
        <f t="shared" si="437"/>
        <v>285</v>
      </c>
      <c r="HW260" s="277">
        <f t="shared" si="437"/>
        <v>285</v>
      </c>
      <c r="HX260" s="277">
        <f t="shared" si="437"/>
        <v>285</v>
      </c>
      <c r="HY260" s="277">
        <f t="shared" si="437"/>
        <v>273.60000000000002</v>
      </c>
      <c r="HZ260" s="277">
        <f t="shared" si="437"/>
        <v>273.60000000000002</v>
      </c>
      <c r="IA260" s="277">
        <f t="shared" si="437"/>
        <v>285</v>
      </c>
      <c r="IB260" s="277">
        <f t="shared" si="437"/>
        <v>285</v>
      </c>
      <c r="IC260" s="277">
        <f t="shared" si="437"/>
        <v>285</v>
      </c>
      <c r="ID260" s="277">
        <f t="shared" si="437"/>
        <v>285</v>
      </c>
      <c r="IE260" s="277">
        <f t="shared" si="437"/>
        <v>285</v>
      </c>
      <c r="IF260" s="277">
        <f t="shared" si="437"/>
        <v>285</v>
      </c>
      <c r="IG260" s="277">
        <f t="shared" si="437"/>
        <v>285</v>
      </c>
      <c r="IH260" s="277">
        <f t="shared" si="437"/>
        <v>285</v>
      </c>
      <c r="II260" s="277">
        <f t="shared" si="437"/>
        <v>285</v>
      </c>
      <c r="IJ260" s="277">
        <f t="shared" si="437"/>
        <v>285</v>
      </c>
      <c r="IK260" s="277">
        <f t="shared" si="437"/>
        <v>285</v>
      </c>
      <c r="IL260" s="277">
        <f t="shared" si="437"/>
        <v>285</v>
      </c>
      <c r="IM260" s="277">
        <f t="shared" si="437"/>
        <v>285</v>
      </c>
      <c r="IN260" s="277">
        <f t="shared" si="437"/>
        <v>285</v>
      </c>
      <c r="IO260" s="277">
        <f t="shared" si="437"/>
        <v>285</v>
      </c>
      <c r="IP260" s="277">
        <f t="shared" si="437"/>
        <v>285</v>
      </c>
      <c r="IQ260" s="277">
        <f t="shared" si="437"/>
        <v>285</v>
      </c>
      <c r="IR260" s="277">
        <f t="shared" si="437"/>
        <v>285</v>
      </c>
      <c r="IS260" s="277">
        <f t="shared" si="437"/>
        <v>296.39999999999998</v>
      </c>
      <c r="IT260" s="277">
        <f t="shared" si="437"/>
        <v>296.39999999999998</v>
      </c>
      <c r="IU260" s="277">
        <f t="shared" si="437"/>
        <v>296.39999999999998</v>
      </c>
      <c r="IV260" s="277">
        <f t="shared" si="437"/>
        <v>296.39999999999998</v>
      </c>
      <c r="IW260" s="277">
        <f t="shared" si="437"/>
        <v>296.39999999999998</v>
      </c>
      <c r="IX260" s="277">
        <f t="shared" si="437"/>
        <v>296.39999999999998</v>
      </c>
      <c r="IY260" s="277">
        <f t="shared" si="437"/>
        <v>296.39999999999998</v>
      </c>
      <c r="IZ260" s="277">
        <f t="shared" si="437"/>
        <v>296.39999999999998</v>
      </c>
      <c r="JA260" s="277">
        <f t="shared" si="437"/>
        <v>296.39999999999998</v>
      </c>
      <c r="JB260" s="277">
        <f t="shared" si="437"/>
        <v>296.39999999999998</v>
      </c>
      <c r="JC260" s="277">
        <f t="shared" si="437"/>
        <v>296.39999999999998</v>
      </c>
      <c r="JD260" s="277">
        <f t="shared" si="437"/>
        <v>296.39999999999998</v>
      </c>
      <c r="JE260" s="277">
        <f t="shared" si="437"/>
        <v>296.39999999999998</v>
      </c>
      <c r="JF260" s="277">
        <f t="shared" ref="JF260:KG260" si="438">SUM(JF254+JF257)</f>
        <v>296.39999999999998</v>
      </c>
      <c r="JG260" s="277">
        <f t="shared" si="438"/>
        <v>296.39999999999998</v>
      </c>
      <c r="JH260" s="277">
        <f t="shared" si="438"/>
        <v>296.39999999999998</v>
      </c>
      <c r="JI260" s="277">
        <f t="shared" si="438"/>
        <v>296.39999999999998</v>
      </c>
      <c r="JJ260" s="277">
        <f t="shared" si="438"/>
        <v>296.39999999999998</v>
      </c>
      <c r="JK260" s="277">
        <f t="shared" si="438"/>
        <v>296.39999999999998</v>
      </c>
      <c r="JL260" s="277">
        <f t="shared" si="438"/>
        <v>296.39999999999998</v>
      </c>
      <c r="JM260" s="277">
        <f t="shared" si="438"/>
        <v>296.39999999999998</v>
      </c>
      <c r="JN260" s="277">
        <f t="shared" si="438"/>
        <v>296.39999999999998</v>
      </c>
      <c r="JO260" s="277">
        <f t="shared" si="438"/>
        <v>296.39999999999998</v>
      </c>
      <c r="JP260" s="277">
        <f t="shared" si="438"/>
        <v>296.39999999999998</v>
      </c>
      <c r="JQ260" s="277">
        <f t="shared" si="438"/>
        <v>296.39999999999998</v>
      </c>
      <c r="JR260" s="277">
        <f t="shared" si="438"/>
        <v>296.39999999999998</v>
      </c>
      <c r="JS260" s="277">
        <f t="shared" si="438"/>
        <v>296.39999999999998</v>
      </c>
      <c r="JT260" s="277">
        <f t="shared" si="438"/>
        <v>296.39999999999998</v>
      </c>
      <c r="JU260" s="277">
        <f t="shared" si="438"/>
        <v>296.39999999999998</v>
      </c>
      <c r="JV260" s="277">
        <f t="shared" si="438"/>
        <v>296.39999999999998</v>
      </c>
      <c r="JW260" s="277">
        <f t="shared" si="438"/>
        <v>296.39999999999998</v>
      </c>
      <c r="JX260" s="277">
        <f t="shared" si="438"/>
        <v>296.39999999999998</v>
      </c>
      <c r="JY260" s="277">
        <f t="shared" si="438"/>
        <v>296.39999999999998</v>
      </c>
      <c r="JZ260" s="277">
        <f t="shared" si="438"/>
        <v>296.39999999999998</v>
      </c>
      <c r="KA260" s="277">
        <f t="shared" si="438"/>
        <v>296.39999999999998</v>
      </c>
      <c r="KB260" s="277">
        <f t="shared" si="438"/>
        <v>296.39999999999998</v>
      </c>
      <c r="KC260" s="277">
        <f t="shared" si="438"/>
        <v>296.39999999999998</v>
      </c>
      <c r="KD260" s="277">
        <f t="shared" si="438"/>
        <v>296.39999999999998</v>
      </c>
      <c r="KE260" s="277">
        <f t="shared" si="438"/>
        <v>296.39999999999998</v>
      </c>
      <c r="KF260" s="277">
        <f t="shared" si="438"/>
        <v>296.39999999999998</v>
      </c>
      <c r="KG260" s="277">
        <f t="shared" si="438"/>
        <v>296.39999999999998</v>
      </c>
      <c r="KH260" s="277">
        <f t="shared" ref="KH260:LL260" si="439">SUM(KH254+KH257)</f>
        <v>285</v>
      </c>
      <c r="KI260" s="277">
        <f t="shared" si="439"/>
        <v>285</v>
      </c>
      <c r="KJ260" s="277">
        <f t="shared" si="439"/>
        <v>285</v>
      </c>
      <c r="KK260" s="277">
        <f t="shared" si="439"/>
        <v>285</v>
      </c>
      <c r="KL260" s="277">
        <f t="shared" si="439"/>
        <v>285</v>
      </c>
      <c r="KM260" s="277">
        <f t="shared" si="439"/>
        <v>285</v>
      </c>
      <c r="KN260" s="277">
        <f t="shared" si="439"/>
        <v>285</v>
      </c>
      <c r="KO260" s="277">
        <f t="shared" si="439"/>
        <v>285</v>
      </c>
      <c r="KP260" s="277">
        <f t="shared" si="439"/>
        <v>285</v>
      </c>
      <c r="KQ260" s="277">
        <f t="shared" si="439"/>
        <v>285</v>
      </c>
      <c r="KR260" s="277">
        <f t="shared" si="439"/>
        <v>285</v>
      </c>
      <c r="KS260" s="277">
        <f t="shared" si="439"/>
        <v>285</v>
      </c>
      <c r="KT260" s="277">
        <f t="shared" si="439"/>
        <v>285</v>
      </c>
      <c r="KU260" s="277">
        <f t="shared" si="439"/>
        <v>285</v>
      </c>
      <c r="KV260" s="277">
        <f t="shared" si="439"/>
        <v>285</v>
      </c>
      <c r="KW260" s="277">
        <f t="shared" si="439"/>
        <v>285</v>
      </c>
      <c r="KX260" s="277">
        <f t="shared" si="439"/>
        <v>285</v>
      </c>
      <c r="KY260" s="277">
        <f t="shared" si="439"/>
        <v>285</v>
      </c>
      <c r="KZ260" s="277">
        <f t="shared" si="439"/>
        <v>285</v>
      </c>
      <c r="LA260" s="277">
        <f t="shared" si="439"/>
        <v>285</v>
      </c>
      <c r="LB260" s="277">
        <f t="shared" si="439"/>
        <v>285</v>
      </c>
      <c r="LC260" s="277">
        <f t="shared" si="439"/>
        <v>285</v>
      </c>
      <c r="LD260" s="277">
        <f t="shared" si="439"/>
        <v>296.39999999999998</v>
      </c>
      <c r="LE260" s="277">
        <f t="shared" si="439"/>
        <v>296.39999999999998</v>
      </c>
      <c r="LF260" s="277">
        <f t="shared" si="439"/>
        <v>296.39999999999998</v>
      </c>
      <c r="LG260" s="277">
        <f t="shared" si="439"/>
        <v>296.39999999999998</v>
      </c>
      <c r="LH260" s="277">
        <f t="shared" si="439"/>
        <v>296.39999999999998</v>
      </c>
      <c r="LI260" s="277">
        <f t="shared" si="439"/>
        <v>296.39999999999998</v>
      </c>
      <c r="LJ260" s="277">
        <f t="shared" si="439"/>
        <v>296.39999999999998</v>
      </c>
      <c r="LK260" s="277">
        <f t="shared" si="439"/>
        <v>296.39999999999998</v>
      </c>
      <c r="LL260" s="277">
        <f t="shared" si="439"/>
        <v>296.39999999999998</v>
      </c>
      <c r="LM260" s="277">
        <f t="shared" ref="LM260:NU260" si="440">SUM(LM254+LM257)</f>
        <v>296.39999999999998</v>
      </c>
      <c r="LN260" s="277">
        <f t="shared" si="440"/>
        <v>296.39999999999998</v>
      </c>
      <c r="LO260" s="277">
        <f t="shared" si="440"/>
        <v>296.39999999999998</v>
      </c>
      <c r="LP260" s="277">
        <f t="shared" si="440"/>
        <v>296.39999999999998</v>
      </c>
      <c r="LQ260" s="277">
        <f t="shared" si="440"/>
        <v>296.39999999999998</v>
      </c>
      <c r="LR260" s="277">
        <f t="shared" si="440"/>
        <v>296.39999999999998</v>
      </c>
      <c r="LS260" s="277">
        <f t="shared" si="440"/>
        <v>296.39999999999998</v>
      </c>
      <c r="LT260" s="277">
        <f t="shared" si="440"/>
        <v>285</v>
      </c>
      <c r="LU260" s="277">
        <f t="shared" si="440"/>
        <v>285</v>
      </c>
      <c r="LV260" s="277">
        <f t="shared" si="440"/>
        <v>285</v>
      </c>
      <c r="LW260" s="277">
        <f t="shared" si="440"/>
        <v>285</v>
      </c>
      <c r="LX260" s="277">
        <f t="shared" si="440"/>
        <v>285</v>
      </c>
      <c r="LY260" s="277">
        <f t="shared" si="440"/>
        <v>296.39999999999998</v>
      </c>
      <c r="LZ260" s="277">
        <f t="shared" si="440"/>
        <v>296.39999999999998</v>
      </c>
      <c r="MA260" s="277">
        <f t="shared" si="440"/>
        <v>296.39999999999998</v>
      </c>
      <c r="MB260" s="277">
        <f t="shared" si="440"/>
        <v>296.39999999999998</v>
      </c>
      <c r="MC260" s="277">
        <f t="shared" si="440"/>
        <v>296.39999999999998</v>
      </c>
      <c r="MD260" s="277">
        <f t="shared" si="440"/>
        <v>296.39999999999998</v>
      </c>
      <c r="ME260" s="277">
        <f t="shared" si="440"/>
        <v>296.39999999999998</v>
      </c>
      <c r="MF260" s="277">
        <f t="shared" si="440"/>
        <v>296.39999999999998</v>
      </c>
      <c r="MG260" s="277">
        <f t="shared" si="440"/>
        <v>285</v>
      </c>
      <c r="MH260" s="277">
        <f t="shared" si="440"/>
        <v>285</v>
      </c>
      <c r="MI260" s="277">
        <f t="shared" si="440"/>
        <v>285</v>
      </c>
      <c r="MJ260" s="277">
        <f t="shared" si="440"/>
        <v>285</v>
      </c>
      <c r="MK260" s="277">
        <f t="shared" si="440"/>
        <v>285</v>
      </c>
      <c r="ML260" s="277">
        <f t="shared" si="440"/>
        <v>285</v>
      </c>
      <c r="MM260" s="277">
        <f t="shared" si="440"/>
        <v>285</v>
      </c>
      <c r="MN260" s="277">
        <f t="shared" si="440"/>
        <v>285</v>
      </c>
      <c r="MO260" s="277">
        <f t="shared" si="440"/>
        <v>285</v>
      </c>
      <c r="MP260" s="277">
        <f t="shared" si="440"/>
        <v>285</v>
      </c>
      <c r="MQ260" s="277">
        <f t="shared" si="440"/>
        <v>285</v>
      </c>
      <c r="MR260" s="277">
        <f t="shared" si="440"/>
        <v>285</v>
      </c>
      <c r="MS260" s="277">
        <f t="shared" si="440"/>
        <v>285</v>
      </c>
      <c r="MT260" s="277">
        <f t="shared" si="440"/>
        <v>285</v>
      </c>
      <c r="MU260" s="277">
        <f t="shared" si="440"/>
        <v>285</v>
      </c>
      <c r="MV260" s="277">
        <f t="shared" si="440"/>
        <v>285</v>
      </c>
      <c r="MW260" s="277">
        <f t="shared" si="440"/>
        <v>285</v>
      </c>
      <c r="MX260" s="277">
        <f t="shared" si="440"/>
        <v>285</v>
      </c>
      <c r="MY260" s="277">
        <f t="shared" si="440"/>
        <v>285</v>
      </c>
      <c r="MZ260" s="277">
        <f t="shared" si="440"/>
        <v>285</v>
      </c>
      <c r="NA260" s="277">
        <f t="shared" si="440"/>
        <v>285</v>
      </c>
      <c r="NB260" s="277">
        <f t="shared" si="440"/>
        <v>285</v>
      </c>
      <c r="NC260" s="277">
        <f t="shared" si="440"/>
        <v>285</v>
      </c>
      <c r="ND260" s="277">
        <f t="shared" si="440"/>
        <v>285</v>
      </c>
      <c r="NE260" s="277">
        <f t="shared" si="440"/>
        <v>285</v>
      </c>
      <c r="NF260" s="277">
        <f t="shared" si="440"/>
        <v>285</v>
      </c>
      <c r="NG260" s="277">
        <f t="shared" si="440"/>
        <v>285</v>
      </c>
      <c r="NH260" s="277">
        <f t="shared" si="440"/>
        <v>285</v>
      </c>
      <c r="NI260" s="277">
        <f t="shared" si="440"/>
        <v>285</v>
      </c>
      <c r="NJ260" s="277">
        <f t="shared" si="440"/>
        <v>285</v>
      </c>
      <c r="NK260" s="277">
        <f t="shared" si="440"/>
        <v>285</v>
      </c>
      <c r="NL260" s="277">
        <f t="shared" si="440"/>
        <v>285</v>
      </c>
      <c r="NM260" s="277">
        <f t="shared" si="440"/>
        <v>285</v>
      </c>
      <c r="NN260" s="277">
        <f t="shared" si="440"/>
        <v>285</v>
      </c>
      <c r="NO260" s="277">
        <f t="shared" si="440"/>
        <v>285</v>
      </c>
      <c r="NP260" s="277">
        <f t="shared" si="440"/>
        <v>285</v>
      </c>
      <c r="NQ260" s="277">
        <f t="shared" si="440"/>
        <v>285</v>
      </c>
      <c r="NR260" s="277">
        <f t="shared" si="440"/>
        <v>285</v>
      </c>
      <c r="NS260" s="277">
        <f t="shared" si="440"/>
        <v>285</v>
      </c>
      <c r="NT260" s="277">
        <f t="shared" si="440"/>
        <v>285</v>
      </c>
      <c r="NU260" s="277">
        <f t="shared" si="440"/>
        <v>285</v>
      </c>
      <c r="NV260" s="277">
        <f t="shared" ref="NV260:QG260" si="441">SUM(NV254+NV257)</f>
        <v>285</v>
      </c>
      <c r="NW260" s="277">
        <f t="shared" si="441"/>
        <v>285</v>
      </c>
      <c r="NX260" s="277">
        <f t="shared" si="441"/>
        <v>285</v>
      </c>
      <c r="NY260" s="277">
        <f t="shared" si="441"/>
        <v>285</v>
      </c>
      <c r="NZ260" s="277">
        <f t="shared" si="441"/>
        <v>285</v>
      </c>
      <c r="OA260" s="277">
        <f t="shared" si="441"/>
        <v>285</v>
      </c>
      <c r="OB260" s="277">
        <f t="shared" si="441"/>
        <v>285</v>
      </c>
      <c r="OC260" s="277">
        <f t="shared" si="441"/>
        <v>285</v>
      </c>
      <c r="OD260" s="277">
        <f t="shared" si="441"/>
        <v>285</v>
      </c>
      <c r="OE260" s="277">
        <f t="shared" si="441"/>
        <v>285</v>
      </c>
      <c r="OF260" s="277">
        <f t="shared" si="441"/>
        <v>285</v>
      </c>
      <c r="OG260" s="277">
        <f t="shared" si="441"/>
        <v>285</v>
      </c>
      <c r="OH260" s="277">
        <f t="shared" si="441"/>
        <v>285</v>
      </c>
      <c r="OI260" s="277">
        <f t="shared" si="441"/>
        <v>285</v>
      </c>
      <c r="OJ260" s="277">
        <f t="shared" si="441"/>
        <v>285</v>
      </c>
      <c r="OK260" s="277">
        <f t="shared" si="441"/>
        <v>285</v>
      </c>
      <c r="OL260" s="277">
        <f t="shared" si="441"/>
        <v>285</v>
      </c>
      <c r="OM260" s="277">
        <f t="shared" si="441"/>
        <v>285</v>
      </c>
      <c r="ON260" s="277">
        <f t="shared" si="441"/>
        <v>285</v>
      </c>
      <c r="OO260" s="277">
        <f t="shared" si="441"/>
        <v>285</v>
      </c>
      <c r="OP260" s="277">
        <f t="shared" si="441"/>
        <v>285</v>
      </c>
      <c r="OQ260" s="277">
        <f t="shared" si="441"/>
        <v>285</v>
      </c>
      <c r="OR260" s="277">
        <f t="shared" si="441"/>
        <v>285</v>
      </c>
      <c r="OS260" s="277">
        <f t="shared" si="441"/>
        <v>285</v>
      </c>
      <c r="OT260" s="277">
        <f t="shared" si="441"/>
        <v>285</v>
      </c>
      <c r="OU260" s="277">
        <f t="shared" si="441"/>
        <v>285</v>
      </c>
      <c r="OV260" s="277">
        <f t="shared" si="441"/>
        <v>296.39999999999998</v>
      </c>
      <c r="OW260" s="277">
        <f t="shared" si="441"/>
        <v>296.39999999999998</v>
      </c>
      <c r="OX260" s="277">
        <f t="shared" si="441"/>
        <v>296.39999999999998</v>
      </c>
      <c r="OY260" s="277">
        <f t="shared" si="441"/>
        <v>296.39999999999998</v>
      </c>
      <c r="OZ260" s="277">
        <f t="shared" si="441"/>
        <v>296.39999999999998</v>
      </c>
      <c r="PA260" s="277">
        <f t="shared" si="441"/>
        <v>285</v>
      </c>
      <c r="PB260" s="277">
        <f t="shared" si="441"/>
        <v>285</v>
      </c>
      <c r="PC260" s="277">
        <f t="shared" si="441"/>
        <v>285</v>
      </c>
      <c r="PD260" s="277">
        <f t="shared" si="441"/>
        <v>285</v>
      </c>
      <c r="PE260" s="277">
        <f t="shared" si="441"/>
        <v>285</v>
      </c>
      <c r="PF260" s="277">
        <f t="shared" si="441"/>
        <v>285</v>
      </c>
      <c r="PG260" s="277">
        <f t="shared" si="441"/>
        <v>285</v>
      </c>
      <c r="PH260" s="277">
        <f t="shared" si="441"/>
        <v>285</v>
      </c>
      <c r="PI260" s="277">
        <f t="shared" si="441"/>
        <v>285</v>
      </c>
      <c r="PJ260" s="277">
        <f t="shared" si="441"/>
        <v>285</v>
      </c>
      <c r="PK260" s="277">
        <f t="shared" si="441"/>
        <v>285</v>
      </c>
      <c r="PL260" s="277">
        <f t="shared" si="441"/>
        <v>296.39999999999998</v>
      </c>
      <c r="PM260" s="277">
        <f t="shared" si="441"/>
        <v>296.39999999999998</v>
      </c>
      <c r="PN260" s="277">
        <f t="shared" si="441"/>
        <v>296.39999999999998</v>
      </c>
      <c r="PO260" s="277">
        <f t="shared" si="441"/>
        <v>296.39999999999998</v>
      </c>
      <c r="PP260" s="277">
        <f t="shared" si="441"/>
        <v>296.39999999999998</v>
      </c>
      <c r="PQ260" s="277">
        <f t="shared" si="441"/>
        <v>296.39999999999998</v>
      </c>
      <c r="PR260" s="277">
        <f t="shared" si="441"/>
        <v>296.39999999999998</v>
      </c>
      <c r="PS260" s="277">
        <f t="shared" si="441"/>
        <v>296.39999999999998</v>
      </c>
      <c r="PT260" s="277">
        <f t="shared" si="441"/>
        <v>296.39999999999998</v>
      </c>
      <c r="PU260" s="277">
        <f t="shared" si="441"/>
        <v>296.39999999999998</v>
      </c>
      <c r="PV260" s="277">
        <f t="shared" si="441"/>
        <v>296.39999999999998</v>
      </c>
      <c r="PW260" s="277">
        <f t="shared" si="441"/>
        <v>296.39999999999998</v>
      </c>
      <c r="PX260" s="277">
        <f t="shared" si="441"/>
        <v>296.39999999999998</v>
      </c>
      <c r="PY260" s="277">
        <f t="shared" si="441"/>
        <v>296.39999999999998</v>
      </c>
      <c r="PZ260" s="277">
        <f t="shared" si="441"/>
        <v>296.39999999999998</v>
      </c>
      <c r="QA260" s="277">
        <f t="shared" si="441"/>
        <v>296.39999999999998</v>
      </c>
      <c r="QB260" s="277">
        <f t="shared" si="441"/>
        <v>296.39999999999998</v>
      </c>
      <c r="QC260" s="277">
        <f t="shared" si="441"/>
        <v>296.39999999999998</v>
      </c>
      <c r="QD260" s="277">
        <f t="shared" si="441"/>
        <v>296.39999999999998</v>
      </c>
      <c r="QE260" s="277">
        <f t="shared" si="441"/>
        <v>296.39999999999998</v>
      </c>
      <c r="QF260" s="277">
        <f t="shared" si="441"/>
        <v>296.39999999999998</v>
      </c>
      <c r="QG260" s="277">
        <f t="shared" si="441"/>
        <v>285</v>
      </c>
      <c r="QH260" s="277">
        <f t="shared" ref="QH260:RG260" si="442">SUM(QH254+QH257)</f>
        <v>285</v>
      </c>
      <c r="QI260" s="277">
        <f t="shared" si="442"/>
        <v>285</v>
      </c>
      <c r="QJ260" s="277">
        <f t="shared" si="442"/>
        <v>285</v>
      </c>
      <c r="QK260" s="277">
        <f t="shared" si="442"/>
        <v>285</v>
      </c>
      <c r="QL260" s="277">
        <f t="shared" si="442"/>
        <v>285</v>
      </c>
      <c r="QM260" s="277">
        <f t="shared" si="442"/>
        <v>285</v>
      </c>
      <c r="QN260" s="277">
        <f t="shared" si="442"/>
        <v>285</v>
      </c>
      <c r="QO260" s="277">
        <f t="shared" si="442"/>
        <v>285</v>
      </c>
      <c r="QP260" s="277">
        <f t="shared" si="442"/>
        <v>285</v>
      </c>
      <c r="QQ260" s="277">
        <f t="shared" si="442"/>
        <v>285</v>
      </c>
      <c r="QR260" s="277">
        <f t="shared" si="442"/>
        <v>285</v>
      </c>
      <c r="QS260" s="277">
        <f t="shared" si="442"/>
        <v>285</v>
      </c>
      <c r="QT260" s="277">
        <f t="shared" si="442"/>
        <v>285</v>
      </c>
      <c r="QU260" s="277">
        <f t="shared" si="442"/>
        <v>285</v>
      </c>
      <c r="QV260" s="277">
        <f t="shared" si="442"/>
        <v>285</v>
      </c>
      <c r="QW260" s="277">
        <f t="shared" si="442"/>
        <v>296.39999999999998</v>
      </c>
      <c r="QX260" s="277">
        <f t="shared" si="442"/>
        <v>296.39999999999998</v>
      </c>
      <c r="QY260" s="277">
        <f t="shared" si="442"/>
        <v>296.39999999999998</v>
      </c>
      <c r="QZ260" s="277">
        <f t="shared" si="442"/>
        <v>296.39999999999998</v>
      </c>
      <c r="RA260" s="277">
        <f t="shared" si="442"/>
        <v>296.39999999999998</v>
      </c>
      <c r="RB260" s="277">
        <f t="shared" si="442"/>
        <v>296.39999999999998</v>
      </c>
      <c r="RC260" s="277">
        <f t="shared" si="442"/>
        <v>296.39999999999998</v>
      </c>
      <c r="RD260" s="277">
        <f t="shared" si="442"/>
        <v>296.39999999999998</v>
      </c>
      <c r="RE260" s="277">
        <f t="shared" si="442"/>
        <v>296.39999999999998</v>
      </c>
      <c r="RF260" s="277">
        <f t="shared" si="442"/>
        <v>296.39999999999998</v>
      </c>
      <c r="RG260" s="277">
        <f t="shared" si="442"/>
        <v>296.39999999999998</v>
      </c>
      <c r="RH260" s="277">
        <f t="shared" ref="RH260:TP260" si="443">SUM(RH254+RH257)</f>
        <v>296.39999999999998</v>
      </c>
      <c r="RI260" s="277">
        <f t="shared" si="443"/>
        <v>296.39999999999998</v>
      </c>
      <c r="RJ260" s="277">
        <f t="shared" si="443"/>
        <v>296.39999999999998</v>
      </c>
      <c r="RK260" s="277">
        <f t="shared" si="443"/>
        <v>296.39999999999998</v>
      </c>
      <c r="RL260" s="277">
        <f t="shared" si="443"/>
        <v>296.39999999999998</v>
      </c>
      <c r="RM260" s="277">
        <f t="shared" si="443"/>
        <v>296.39999999999998</v>
      </c>
      <c r="RN260" s="277">
        <f t="shared" si="443"/>
        <v>296.39999999999998</v>
      </c>
      <c r="RO260" s="277">
        <f t="shared" si="443"/>
        <v>296.39999999999998</v>
      </c>
      <c r="RP260" s="277">
        <f t="shared" si="443"/>
        <v>296.39999999999998</v>
      </c>
      <c r="RQ260" s="277">
        <f t="shared" si="443"/>
        <v>296.39999999999998</v>
      </c>
      <c r="RR260" s="277">
        <f t="shared" si="443"/>
        <v>296.39999999999998</v>
      </c>
      <c r="RS260" s="277">
        <f t="shared" si="443"/>
        <v>296.39999999999998</v>
      </c>
      <c r="RT260" s="277">
        <f t="shared" si="443"/>
        <v>296.39999999999998</v>
      </c>
      <c r="RU260" s="277">
        <f t="shared" si="443"/>
        <v>296.39999999999998</v>
      </c>
      <c r="RV260" s="277">
        <f t="shared" si="443"/>
        <v>296.39999999999998</v>
      </c>
      <c r="RW260" s="277">
        <f t="shared" si="443"/>
        <v>296.39999999999998</v>
      </c>
      <c r="RX260" s="277">
        <f t="shared" si="443"/>
        <v>296.39999999999998</v>
      </c>
      <c r="RY260" s="277">
        <f t="shared" si="443"/>
        <v>296.39999999999998</v>
      </c>
      <c r="RZ260" s="277">
        <f t="shared" si="443"/>
        <v>296.39999999999998</v>
      </c>
      <c r="SA260" s="277">
        <f t="shared" si="443"/>
        <v>296.39999999999998</v>
      </c>
      <c r="SB260" s="277">
        <f t="shared" si="443"/>
        <v>296.39999999999998</v>
      </c>
      <c r="SC260" s="277">
        <f t="shared" si="443"/>
        <v>296.39999999999998</v>
      </c>
      <c r="SD260" s="277">
        <f t="shared" si="443"/>
        <v>296.39999999999998</v>
      </c>
      <c r="SE260" s="277">
        <f t="shared" si="443"/>
        <v>296.39999999999998</v>
      </c>
      <c r="SF260" s="277">
        <f t="shared" si="443"/>
        <v>296.39999999999998</v>
      </c>
      <c r="SG260" s="277">
        <f t="shared" si="443"/>
        <v>296.39999999999998</v>
      </c>
      <c r="SH260" s="277">
        <f t="shared" si="443"/>
        <v>296.39999999999998</v>
      </c>
      <c r="SI260" s="277">
        <f t="shared" si="443"/>
        <v>296.39999999999998</v>
      </c>
      <c r="SJ260" s="277">
        <f t="shared" si="443"/>
        <v>296.39999999999998</v>
      </c>
      <c r="SK260" s="277">
        <f t="shared" si="443"/>
        <v>296.39999999999998</v>
      </c>
      <c r="SL260" s="277">
        <f t="shared" si="443"/>
        <v>296.39999999999998</v>
      </c>
      <c r="SM260" s="277">
        <f t="shared" si="443"/>
        <v>296.39999999999998</v>
      </c>
      <c r="SN260" s="277">
        <f t="shared" si="443"/>
        <v>296.39999999999998</v>
      </c>
      <c r="SO260" s="277">
        <f t="shared" si="443"/>
        <v>296.39999999999998</v>
      </c>
      <c r="SP260" s="277">
        <f t="shared" si="443"/>
        <v>296.39999999999998</v>
      </c>
      <c r="SQ260" s="277">
        <f t="shared" si="443"/>
        <v>296.39999999999998</v>
      </c>
      <c r="SR260" s="277">
        <f t="shared" si="443"/>
        <v>296.39999999999998</v>
      </c>
      <c r="SS260" s="277">
        <f t="shared" si="443"/>
        <v>296.39999999999998</v>
      </c>
      <c r="ST260" s="277">
        <f t="shared" si="443"/>
        <v>296.39999999999998</v>
      </c>
      <c r="SU260" s="277">
        <f t="shared" si="443"/>
        <v>296.39999999999998</v>
      </c>
      <c r="SV260" s="277">
        <f t="shared" si="443"/>
        <v>296.39999999999998</v>
      </c>
      <c r="SW260" s="277">
        <f t="shared" si="443"/>
        <v>296.39999999999998</v>
      </c>
      <c r="SX260" s="277">
        <f t="shared" si="443"/>
        <v>296.39999999999998</v>
      </c>
      <c r="SY260" s="277">
        <f t="shared" si="443"/>
        <v>296.39999999999998</v>
      </c>
      <c r="SZ260" s="277">
        <f t="shared" si="443"/>
        <v>296.39999999999998</v>
      </c>
      <c r="TA260" s="277">
        <f t="shared" si="443"/>
        <v>296.39999999999998</v>
      </c>
      <c r="TB260" s="277">
        <f t="shared" si="443"/>
        <v>296.39999999999998</v>
      </c>
      <c r="TC260" s="277">
        <f t="shared" si="443"/>
        <v>296.39999999999998</v>
      </c>
      <c r="TD260" s="277">
        <f t="shared" si="443"/>
        <v>296.39999999999998</v>
      </c>
      <c r="TE260" s="277">
        <f t="shared" si="443"/>
        <v>296.39999999999998</v>
      </c>
      <c r="TF260" s="277">
        <f t="shared" si="443"/>
        <v>296.39999999999998</v>
      </c>
      <c r="TG260" s="277">
        <f t="shared" si="443"/>
        <v>307.79999999999995</v>
      </c>
      <c r="TH260" s="277">
        <f t="shared" si="443"/>
        <v>307.79999999999995</v>
      </c>
      <c r="TI260" s="277">
        <f t="shared" si="443"/>
        <v>307.79999999999995</v>
      </c>
      <c r="TJ260" s="277">
        <f t="shared" si="443"/>
        <v>307.79999999999995</v>
      </c>
      <c r="TK260" s="277">
        <f t="shared" si="443"/>
        <v>307.79999999999995</v>
      </c>
      <c r="TL260" s="277">
        <f t="shared" si="443"/>
        <v>307.79999999999995</v>
      </c>
      <c r="TM260" s="277">
        <f t="shared" si="443"/>
        <v>307.79999999999995</v>
      </c>
      <c r="TN260" s="277">
        <f t="shared" si="443"/>
        <v>307.79999999999995</v>
      </c>
      <c r="TO260" s="277">
        <f t="shared" si="443"/>
        <v>307.79999999999995</v>
      </c>
      <c r="TP260" s="277">
        <f t="shared" si="443"/>
        <v>307.79999999999995</v>
      </c>
      <c r="TQ260" s="277">
        <f t="shared" ref="TQ260:WB260" si="444">SUM(TQ254+TQ257)</f>
        <v>307.79999999999995</v>
      </c>
      <c r="TR260" s="277">
        <f t="shared" si="444"/>
        <v>307.79999999999995</v>
      </c>
      <c r="TS260" s="277">
        <f t="shared" si="444"/>
        <v>307.79999999999995</v>
      </c>
      <c r="TT260" s="277">
        <f t="shared" si="444"/>
        <v>307.79999999999995</v>
      </c>
      <c r="TU260" s="277">
        <f t="shared" si="444"/>
        <v>307.79999999999995</v>
      </c>
      <c r="TV260" s="277">
        <f t="shared" si="444"/>
        <v>307.79999999999995</v>
      </c>
      <c r="TW260" s="277">
        <f t="shared" si="444"/>
        <v>307.79999999999995</v>
      </c>
      <c r="TX260" s="277">
        <f t="shared" si="444"/>
        <v>307.79999999999995</v>
      </c>
      <c r="TY260" s="277">
        <f t="shared" si="444"/>
        <v>307.79999999999995</v>
      </c>
      <c r="TZ260" s="277">
        <f t="shared" si="444"/>
        <v>307.79999999999995</v>
      </c>
      <c r="UA260" s="277">
        <f t="shared" si="444"/>
        <v>307.79999999999995</v>
      </c>
      <c r="UB260" s="277">
        <f t="shared" si="444"/>
        <v>307.79999999999995</v>
      </c>
      <c r="UC260" s="277">
        <f t="shared" si="444"/>
        <v>307.79999999999995</v>
      </c>
      <c r="UD260" s="277">
        <f t="shared" si="444"/>
        <v>307.79999999999995</v>
      </c>
      <c r="UE260" s="277">
        <f t="shared" si="444"/>
        <v>307.79999999999995</v>
      </c>
      <c r="UF260" s="277">
        <f t="shared" si="444"/>
        <v>307.79999999999995</v>
      </c>
      <c r="UG260" s="277">
        <f t="shared" si="444"/>
        <v>307.79999999999995</v>
      </c>
      <c r="UH260" s="277">
        <f t="shared" si="444"/>
        <v>307.79999999999995</v>
      </c>
      <c r="UI260" s="277">
        <f t="shared" si="444"/>
        <v>307.79999999999995</v>
      </c>
      <c r="UJ260" s="277">
        <f t="shared" si="444"/>
        <v>307.79999999999995</v>
      </c>
      <c r="UK260" s="277">
        <f t="shared" si="444"/>
        <v>307.79999999999995</v>
      </c>
      <c r="UL260" s="277">
        <f t="shared" si="444"/>
        <v>307.79999999999995</v>
      </c>
      <c r="UM260" s="277">
        <f t="shared" si="444"/>
        <v>307.79999999999995</v>
      </c>
      <c r="UN260" s="277">
        <f t="shared" si="444"/>
        <v>307.79999999999995</v>
      </c>
      <c r="UO260" s="277">
        <f t="shared" si="444"/>
        <v>307.79999999999995</v>
      </c>
      <c r="UP260" s="277">
        <f t="shared" si="444"/>
        <v>307.79999999999995</v>
      </c>
      <c r="UQ260" s="277">
        <f t="shared" si="444"/>
        <v>307.79999999999995</v>
      </c>
      <c r="UR260" s="277">
        <f t="shared" si="444"/>
        <v>307.79999999999995</v>
      </c>
      <c r="US260" s="277">
        <f t="shared" si="444"/>
        <v>307.79999999999995</v>
      </c>
      <c r="UT260" s="277">
        <f t="shared" si="444"/>
        <v>296.39999999999998</v>
      </c>
      <c r="UU260" s="277">
        <f t="shared" si="444"/>
        <v>296.39999999999998</v>
      </c>
      <c r="UV260" s="277">
        <f t="shared" si="444"/>
        <v>296.39999999999998</v>
      </c>
      <c r="UW260" s="277">
        <f t="shared" si="444"/>
        <v>296.39999999999998</v>
      </c>
      <c r="UX260" s="277">
        <f t="shared" si="444"/>
        <v>296.39999999999998</v>
      </c>
      <c r="UY260" s="277">
        <f t="shared" si="444"/>
        <v>296.39999999999998</v>
      </c>
      <c r="UZ260" s="277">
        <f t="shared" si="444"/>
        <v>296.39999999999998</v>
      </c>
      <c r="VA260" s="277">
        <f t="shared" si="444"/>
        <v>307.79999999999995</v>
      </c>
      <c r="VB260" s="277">
        <f t="shared" si="444"/>
        <v>307.79999999999995</v>
      </c>
      <c r="VC260" s="277">
        <f t="shared" si="444"/>
        <v>307.79999999999995</v>
      </c>
      <c r="VD260" s="277">
        <f t="shared" si="444"/>
        <v>307.79999999999995</v>
      </c>
      <c r="VE260" s="277">
        <f t="shared" si="444"/>
        <v>307.79999999999995</v>
      </c>
      <c r="VF260" s="277">
        <f t="shared" si="444"/>
        <v>307.79999999999995</v>
      </c>
      <c r="VG260" s="277">
        <f t="shared" si="444"/>
        <v>307.79999999999995</v>
      </c>
      <c r="VH260" s="277">
        <f t="shared" si="444"/>
        <v>307.79999999999995</v>
      </c>
      <c r="VI260" s="277">
        <f t="shared" si="444"/>
        <v>307.79999999999995</v>
      </c>
      <c r="VJ260" s="518">
        <f t="shared" si="444"/>
        <v>307.79999999999995</v>
      </c>
      <c r="VK260" s="277">
        <f t="shared" si="444"/>
        <v>307.79999999999995</v>
      </c>
      <c r="VL260" s="277">
        <f t="shared" si="444"/>
        <v>307.79999999999995</v>
      </c>
      <c r="VM260" s="277">
        <f t="shared" si="444"/>
        <v>307.79999999999995</v>
      </c>
      <c r="VN260" s="277">
        <f t="shared" si="444"/>
        <v>307.79999999999995</v>
      </c>
      <c r="VO260" s="277">
        <f t="shared" si="444"/>
        <v>307.79999999999995</v>
      </c>
      <c r="VP260" s="277">
        <f t="shared" si="444"/>
        <v>285</v>
      </c>
      <c r="VQ260" s="277">
        <f t="shared" si="444"/>
        <v>285</v>
      </c>
      <c r="VR260" s="277">
        <f t="shared" si="444"/>
        <v>285</v>
      </c>
      <c r="VS260" s="277">
        <f t="shared" si="444"/>
        <v>285</v>
      </c>
      <c r="VT260" s="277">
        <f t="shared" si="444"/>
        <v>285</v>
      </c>
      <c r="VU260" s="277">
        <f t="shared" si="444"/>
        <v>285</v>
      </c>
      <c r="VV260" s="277">
        <f t="shared" si="444"/>
        <v>285</v>
      </c>
      <c r="VW260" s="277">
        <f t="shared" si="444"/>
        <v>285</v>
      </c>
      <c r="VX260" s="518">
        <f t="shared" si="444"/>
        <v>285</v>
      </c>
      <c r="VY260" s="277">
        <f t="shared" si="444"/>
        <v>285</v>
      </c>
      <c r="VZ260" s="277">
        <f t="shared" si="444"/>
        <v>285</v>
      </c>
      <c r="WA260" s="277">
        <f t="shared" si="444"/>
        <v>285</v>
      </c>
      <c r="WB260" s="277">
        <f t="shared" si="444"/>
        <v>285</v>
      </c>
      <c r="WC260" s="277">
        <f t="shared" ref="WC260:XD260" si="445">SUM(WC254+WC257)</f>
        <v>307.79999999999995</v>
      </c>
      <c r="WD260" s="277">
        <f t="shared" si="445"/>
        <v>307.79999999999995</v>
      </c>
      <c r="WE260" s="277">
        <f t="shared" si="445"/>
        <v>307.79999999999995</v>
      </c>
      <c r="WF260" s="277">
        <f t="shared" si="445"/>
        <v>307.79999999999995</v>
      </c>
      <c r="WG260" s="277">
        <f t="shared" si="445"/>
        <v>307.79999999999995</v>
      </c>
      <c r="WH260" s="277">
        <f t="shared" si="445"/>
        <v>307.79999999999995</v>
      </c>
      <c r="WI260" s="277">
        <f t="shared" si="445"/>
        <v>307.79999999999995</v>
      </c>
      <c r="WJ260" s="277">
        <f t="shared" si="445"/>
        <v>307.79999999999995</v>
      </c>
      <c r="WK260" s="277">
        <f t="shared" si="445"/>
        <v>307.79999999999995</v>
      </c>
      <c r="WL260" s="277">
        <f t="shared" si="445"/>
        <v>307.79999999999995</v>
      </c>
      <c r="WM260" s="277">
        <f t="shared" si="445"/>
        <v>307.79999999999995</v>
      </c>
      <c r="WN260" s="277">
        <f t="shared" si="445"/>
        <v>307.79999999999995</v>
      </c>
      <c r="WO260" s="277">
        <f t="shared" si="445"/>
        <v>307.79999999999995</v>
      </c>
      <c r="WP260" s="277">
        <f t="shared" si="445"/>
        <v>307.79999999999995</v>
      </c>
      <c r="WQ260" s="277">
        <f t="shared" si="445"/>
        <v>307.79999999999995</v>
      </c>
      <c r="WR260" s="277">
        <f t="shared" si="445"/>
        <v>307.79999999999995</v>
      </c>
      <c r="WS260" s="277">
        <f t="shared" si="445"/>
        <v>307.79999999999995</v>
      </c>
      <c r="WT260" s="277">
        <f t="shared" si="445"/>
        <v>296.39999999999998</v>
      </c>
      <c r="WU260" s="277">
        <f t="shared" si="445"/>
        <v>296.39999999999998</v>
      </c>
      <c r="WV260" s="277">
        <f t="shared" si="445"/>
        <v>296.39999999999998</v>
      </c>
      <c r="WW260" s="277">
        <f t="shared" si="445"/>
        <v>296.39999999999998</v>
      </c>
      <c r="WX260" s="277">
        <f t="shared" si="445"/>
        <v>296.39999999999998</v>
      </c>
      <c r="WY260" s="277">
        <f t="shared" si="445"/>
        <v>296.39999999999998</v>
      </c>
      <c r="WZ260" s="277">
        <f t="shared" si="445"/>
        <v>296.39999999999998</v>
      </c>
      <c r="XA260" s="277">
        <f t="shared" si="445"/>
        <v>296.39999999999998</v>
      </c>
      <c r="XB260" s="277">
        <f t="shared" si="445"/>
        <v>296.39999999999998</v>
      </c>
      <c r="XC260" s="277">
        <f t="shared" si="445"/>
        <v>296.39999999999998</v>
      </c>
      <c r="XD260" s="277">
        <f t="shared" si="445"/>
        <v>296.39999999999998</v>
      </c>
      <c r="XE260" s="277">
        <f t="shared" ref="XE260:ZP260" si="446">SUM(XE254+XE257)</f>
        <v>296.39999999999998</v>
      </c>
      <c r="XF260" s="277">
        <f t="shared" si="446"/>
        <v>296.39999999999998</v>
      </c>
      <c r="XG260" s="277">
        <f t="shared" si="446"/>
        <v>296.39999999999998</v>
      </c>
      <c r="XH260" s="277">
        <f t="shared" si="446"/>
        <v>296.39999999999998</v>
      </c>
      <c r="XI260" s="277">
        <f t="shared" si="446"/>
        <v>296.39999999999998</v>
      </c>
      <c r="XJ260" s="277">
        <f t="shared" si="446"/>
        <v>296.39999999999998</v>
      </c>
      <c r="XK260" s="277">
        <f t="shared" si="446"/>
        <v>296.39999999999998</v>
      </c>
      <c r="XL260" s="277">
        <f t="shared" si="446"/>
        <v>296.39999999999998</v>
      </c>
      <c r="XM260" s="277">
        <f t="shared" si="446"/>
        <v>296.39999999999998</v>
      </c>
      <c r="XN260" s="277">
        <f t="shared" si="446"/>
        <v>296.39999999999998</v>
      </c>
      <c r="XO260" s="277">
        <f t="shared" si="446"/>
        <v>296.39999999999998</v>
      </c>
      <c r="XP260" s="277">
        <f t="shared" si="446"/>
        <v>296.39999999999998</v>
      </c>
      <c r="XQ260" s="277">
        <f t="shared" si="446"/>
        <v>296.39999999999998</v>
      </c>
      <c r="XR260" s="277">
        <f t="shared" si="446"/>
        <v>296.39999999999998</v>
      </c>
      <c r="XS260" s="277">
        <f t="shared" si="446"/>
        <v>296.39999999999998</v>
      </c>
      <c r="XT260" s="277">
        <f t="shared" si="446"/>
        <v>296.39999999999998</v>
      </c>
      <c r="XU260" s="277">
        <f t="shared" si="446"/>
        <v>296.39999999999998</v>
      </c>
      <c r="XV260" s="277">
        <f t="shared" si="446"/>
        <v>296.39999999999998</v>
      </c>
      <c r="XW260" s="277">
        <f t="shared" si="446"/>
        <v>296.39999999999998</v>
      </c>
      <c r="XX260" s="277">
        <f t="shared" si="446"/>
        <v>296.39999999999998</v>
      </c>
      <c r="XY260" s="277">
        <f t="shared" si="446"/>
        <v>296.39999999999998</v>
      </c>
      <c r="XZ260" s="277">
        <f t="shared" si="446"/>
        <v>296.39999999999998</v>
      </c>
      <c r="YA260" s="277">
        <f t="shared" si="446"/>
        <v>296.39999999999998</v>
      </c>
      <c r="YB260" s="277">
        <f t="shared" si="446"/>
        <v>296.39999999999998</v>
      </c>
      <c r="YC260" s="277">
        <f t="shared" si="446"/>
        <v>296.39999999999998</v>
      </c>
      <c r="YD260" s="277">
        <f t="shared" si="446"/>
        <v>296.39999999999998</v>
      </c>
      <c r="YE260" s="277">
        <f t="shared" si="446"/>
        <v>296.39999999999998</v>
      </c>
      <c r="YF260" s="277">
        <f t="shared" si="446"/>
        <v>296.39999999999998</v>
      </c>
      <c r="YG260" s="277">
        <f t="shared" si="446"/>
        <v>296.39999999999998</v>
      </c>
      <c r="YH260" s="277">
        <f t="shared" si="446"/>
        <v>296.39999999999998</v>
      </c>
      <c r="YI260" s="277">
        <f t="shared" si="446"/>
        <v>296.39999999999998</v>
      </c>
      <c r="YJ260" s="277">
        <f t="shared" si="446"/>
        <v>296.39999999999998</v>
      </c>
      <c r="YK260" s="277">
        <f t="shared" si="446"/>
        <v>296.39999999999998</v>
      </c>
      <c r="YL260" s="277">
        <f t="shared" si="446"/>
        <v>296.39999999999998</v>
      </c>
      <c r="YM260" s="277">
        <f t="shared" si="446"/>
        <v>296.39999999999998</v>
      </c>
      <c r="YN260" s="277">
        <f t="shared" si="446"/>
        <v>296.39999999999998</v>
      </c>
      <c r="YO260" s="277">
        <f t="shared" si="446"/>
        <v>296.39999999999998</v>
      </c>
      <c r="YP260" s="277">
        <f t="shared" si="446"/>
        <v>296.39999999999998</v>
      </c>
      <c r="YQ260" s="277">
        <f t="shared" si="446"/>
        <v>296.39999999999998</v>
      </c>
      <c r="YR260" s="277">
        <f t="shared" si="446"/>
        <v>296.39999999999998</v>
      </c>
      <c r="YS260" s="277">
        <f t="shared" si="446"/>
        <v>296.39999999999998</v>
      </c>
      <c r="YT260" s="277">
        <f t="shared" si="446"/>
        <v>296.39999999999998</v>
      </c>
      <c r="YU260" s="277">
        <f t="shared" si="446"/>
        <v>296.39999999999998</v>
      </c>
      <c r="YV260" s="277">
        <f t="shared" si="446"/>
        <v>296.39999999999998</v>
      </c>
      <c r="YW260" s="277">
        <f t="shared" si="446"/>
        <v>296.39999999999998</v>
      </c>
      <c r="YX260" s="277">
        <f t="shared" si="446"/>
        <v>296.39999999999998</v>
      </c>
      <c r="YY260" s="277">
        <f t="shared" si="446"/>
        <v>296.39999999999998</v>
      </c>
      <c r="YZ260" s="277">
        <f t="shared" si="446"/>
        <v>296.39999999999998</v>
      </c>
      <c r="ZA260" s="277">
        <f t="shared" si="446"/>
        <v>296.39999999999998</v>
      </c>
      <c r="ZB260" s="277">
        <f t="shared" si="446"/>
        <v>296.39999999999998</v>
      </c>
      <c r="ZC260" s="277">
        <f t="shared" si="446"/>
        <v>296.39999999999998</v>
      </c>
      <c r="ZD260" s="277">
        <f t="shared" si="446"/>
        <v>296.39999999999998</v>
      </c>
      <c r="ZE260" s="277">
        <f t="shared" si="446"/>
        <v>296.39999999999998</v>
      </c>
      <c r="ZF260" s="277">
        <f t="shared" si="446"/>
        <v>296.39999999999998</v>
      </c>
      <c r="ZG260" s="277">
        <f t="shared" si="446"/>
        <v>296.39999999999998</v>
      </c>
      <c r="ZH260" s="277">
        <f t="shared" si="446"/>
        <v>296.39999999999998</v>
      </c>
      <c r="ZI260" s="277">
        <f t="shared" si="446"/>
        <v>296.39999999999998</v>
      </c>
      <c r="ZJ260" s="277">
        <f t="shared" si="446"/>
        <v>296.39999999999998</v>
      </c>
      <c r="ZK260" s="277">
        <f t="shared" si="446"/>
        <v>296.39999999999998</v>
      </c>
      <c r="ZL260" s="277">
        <f t="shared" si="446"/>
        <v>296.39999999999998</v>
      </c>
      <c r="ZM260" s="277">
        <f t="shared" si="446"/>
        <v>296.39999999999998</v>
      </c>
      <c r="ZN260" s="277">
        <f t="shared" si="446"/>
        <v>296.39999999999998</v>
      </c>
      <c r="ZO260" s="277">
        <f t="shared" si="446"/>
        <v>296.39999999999998</v>
      </c>
      <c r="ZP260" s="277">
        <f t="shared" si="446"/>
        <v>296.39999999999998</v>
      </c>
      <c r="ZQ260" s="277">
        <f t="shared" ref="ZQ260:ABV260" si="447">SUM(ZQ254+ZQ257)</f>
        <v>250.8</v>
      </c>
      <c r="ZR260" s="277">
        <f t="shared" si="447"/>
        <v>250.8</v>
      </c>
      <c r="ZS260" s="277">
        <f t="shared" si="447"/>
        <v>239.39999999999998</v>
      </c>
      <c r="ZT260" s="277">
        <f t="shared" si="447"/>
        <v>228</v>
      </c>
      <c r="ZU260" s="277">
        <f t="shared" si="447"/>
        <v>228</v>
      </c>
      <c r="ZV260" s="277">
        <f t="shared" si="447"/>
        <v>228</v>
      </c>
      <c r="ZW260" s="277">
        <f t="shared" si="447"/>
        <v>228</v>
      </c>
      <c r="ZX260" s="277">
        <f t="shared" si="447"/>
        <v>228</v>
      </c>
      <c r="ZY260" s="277">
        <f t="shared" si="447"/>
        <v>228</v>
      </c>
      <c r="ZZ260" s="277">
        <f t="shared" si="447"/>
        <v>228</v>
      </c>
      <c r="AAA260" s="277">
        <f t="shared" si="447"/>
        <v>228</v>
      </c>
      <c r="AAB260" s="277">
        <f t="shared" si="447"/>
        <v>228</v>
      </c>
      <c r="AAC260" s="277">
        <f t="shared" si="447"/>
        <v>228</v>
      </c>
      <c r="AAD260" s="277">
        <f t="shared" si="447"/>
        <v>239.39999999999998</v>
      </c>
      <c r="AAE260" s="277">
        <f t="shared" si="447"/>
        <v>239.39999999999998</v>
      </c>
      <c r="AAF260" s="277">
        <f t="shared" si="447"/>
        <v>239.39999999999998</v>
      </c>
      <c r="AAG260" s="277">
        <f t="shared" si="447"/>
        <v>239.39999999999998</v>
      </c>
      <c r="AAH260" s="277">
        <f t="shared" si="447"/>
        <v>239.39999999999998</v>
      </c>
      <c r="AAI260" s="277">
        <f t="shared" si="447"/>
        <v>239.39999999999998</v>
      </c>
      <c r="AAJ260" s="277">
        <f t="shared" si="447"/>
        <v>239.39999999999998</v>
      </c>
      <c r="AAK260" s="277">
        <f t="shared" si="447"/>
        <v>239.39999999999998</v>
      </c>
      <c r="AAL260" s="277">
        <f t="shared" si="447"/>
        <v>250.79999999999995</v>
      </c>
      <c r="AAM260" s="277">
        <f t="shared" si="447"/>
        <v>250.79999999999995</v>
      </c>
      <c r="AAN260" s="277">
        <f t="shared" si="447"/>
        <v>250.79999999999995</v>
      </c>
      <c r="AAO260" s="277">
        <f t="shared" si="447"/>
        <v>250.79999999999995</v>
      </c>
      <c r="AAP260" s="277">
        <f t="shared" si="447"/>
        <v>250.79999999999995</v>
      </c>
      <c r="AAQ260" s="277">
        <f t="shared" si="447"/>
        <v>250.79999999999995</v>
      </c>
      <c r="AAR260" s="277">
        <f t="shared" si="447"/>
        <v>285</v>
      </c>
      <c r="AAS260" s="277">
        <f t="shared" si="447"/>
        <v>285</v>
      </c>
      <c r="AAT260" s="277">
        <f t="shared" si="447"/>
        <v>296.39999999999998</v>
      </c>
      <c r="AAU260" s="277">
        <f t="shared" si="447"/>
        <v>296.39999999999998</v>
      </c>
      <c r="AAV260" s="277">
        <f t="shared" si="447"/>
        <v>296.39999999999998</v>
      </c>
      <c r="AAW260" s="277">
        <f t="shared" si="447"/>
        <v>296.39999999999998</v>
      </c>
      <c r="AAX260" s="277">
        <f t="shared" si="447"/>
        <v>296.39999999999998</v>
      </c>
      <c r="AAY260" s="277">
        <f t="shared" si="447"/>
        <v>273.60000000000002</v>
      </c>
      <c r="AAZ260" s="277">
        <f t="shared" si="447"/>
        <v>273.60000000000002</v>
      </c>
      <c r="ABA260" s="277">
        <f t="shared" si="447"/>
        <v>273.60000000000002</v>
      </c>
      <c r="ABB260" s="277">
        <f t="shared" si="447"/>
        <v>273.60000000000002</v>
      </c>
      <c r="ABC260" s="277">
        <f t="shared" si="447"/>
        <v>273.60000000000002</v>
      </c>
      <c r="ABD260" s="277">
        <f t="shared" si="447"/>
        <v>273.60000000000002</v>
      </c>
      <c r="ABE260" s="277">
        <f t="shared" si="447"/>
        <v>273.60000000000002</v>
      </c>
      <c r="ABF260" s="277">
        <f t="shared" si="447"/>
        <v>273.60000000000002</v>
      </c>
      <c r="ABG260" s="277">
        <f t="shared" si="447"/>
        <v>273.60000000000002</v>
      </c>
      <c r="ABH260" s="277">
        <f t="shared" si="447"/>
        <v>273.60000000000002</v>
      </c>
      <c r="ABI260" s="277">
        <f t="shared" si="447"/>
        <v>273.60000000000002</v>
      </c>
      <c r="ABJ260" s="277">
        <f t="shared" si="447"/>
        <v>296.39999999999998</v>
      </c>
      <c r="ABK260" s="277">
        <f t="shared" si="447"/>
        <v>296.39999999999998</v>
      </c>
      <c r="ABL260" s="277">
        <f t="shared" si="447"/>
        <v>319.2</v>
      </c>
      <c r="ABM260" s="277">
        <f t="shared" si="447"/>
        <v>319.2</v>
      </c>
      <c r="ABN260" s="277">
        <f t="shared" si="447"/>
        <v>319.2</v>
      </c>
      <c r="ABO260" s="277">
        <f t="shared" si="447"/>
        <v>319.2</v>
      </c>
      <c r="ABP260" s="277">
        <f t="shared" si="447"/>
        <v>319.2</v>
      </c>
      <c r="ABQ260" s="277">
        <f t="shared" si="447"/>
        <v>319.2</v>
      </c>
      <c r="ABR260" s="277">
        <f t="shared" si="447"/>
        <v>319.2</v>
      </c>
      <c r="ABS260" s="277">
        <f t="shared" si="447"/>
        <v>319.2</v>
      </c>
      <c r="ABT260" s="277">
        <f t="shared" si="447"/>
        <v>319.2</v>
      </c>
      <c r="ABU260" s="277">
        <f t="shared" si="447"/>
        <v>319.2</v>
      </c>
      <c r="ABV260" s="277">
        <f t="shared" si="447"/>
        <v>319.2</v>
      </c>
      <c r="ABW260" s="277">
        <f t="shared" ref="ABW260:AEH260" si="448">SUM(ABW254+ABW257)</f>
        <v>319.2</v>
      </c>
      <c r="ABX260" s="277">
        <f t="shared" si="448"/>
        <v>319.2</v>
      </c>
      <c r="ABY260" s="277">
        <f t="shared" si="448"/>
        <v>319.2</v>
      </c>
      <c r="ABZ260" s="277">
        <f t="shared" si="448"/>
        <v>319.2</v>
      </c>
      <c r="ACA260" s="277">
        <f t="shared" si="448"/>
        <v>319.2</v>
      </c>
      <c r="ACB260" s="277">
        <f t="shared" si="448"/>
        <v>319.2</v>
      </c>
      <c r="ACC260" s="277">
        <f t="shared" si="448"/>
        <v>319.2</v>
      </c>
      <c r="ACD260" s="277">
        <f t="shared" si="448"/>
        <v>319.2</v>
      </c>
      <c r="ACE260" s="277">
        <f t="shared" si="448"/>
        <v>319.2</v>
      </c>
      <c r="ACF260" s="277">
        <f t="shared" si="448"/>
        <v>319.2</v>
      </c>
      <c r="ACG260" s="277">
        <f t="shared" si="448"/>
        <v>319.2</v>
      </c>
      <c r="ACH260" s="277">
        <f t="shared" si="448"/>
        <v>319.2</v>
      </c>
      <c r="ACI260" s="277">
        <f t="shared" si="448"/>
        <v>319.2</v>
      </c>
      <c r="ACJ260" s="277">
        <f t="shared" si="448"/>
        <v>319.2</v>
      </c>
      <c r="ACK260" s="277">
        <f t="shared" si="448"/>
        <v>319.2</v>
      </c>
      <c r="ACL260" s="277">
        <f t="shared" si="448"/>
        <v>319.2</v>
      </c>
      <c r="ACM260" s="277">
        <f t="shared" si="448"/>
        <v>319.2</v>
      </c>
      <c r="ACN260" s="277">
        <f t="shared" si="448"/>
        <v>319.2</v>
      </c>
      <c r="ACO260" s="277">
        <f t="shared" si="448"/>
        <v>319.2</v>
      </c>
      <c r="ACP260" s="277">
        <f t="shared" si="448"/>
        <v>319.2</v>
      </c>
      <c r="ACQ260" s="277">
        <f t="shared" si="448"/>
        <v>319.2</v>
      </c>
      <c r="ACR260" s="277">
        <f t="shared" si="448"/>
        <v>319.2</v>
      </c>
      <c r="ACS260" s="277">
        <f t="shared" si="448"/>
        <v>319.2</v>
      </c>
      <c r="ACT260" s="277">
        <f t="shared" si="448"/>
        <v>319.2</v>
      </c>
      <c r="ACU260" s="277">
        <f t="shared" si="448"/>
        <v>319.2</v>
      </c>
      <c r="ACV260" s="277">
        <f t="shared" si="448"/>
        <v>319.2</v>
      </c>
      <c r="ACW260" s="277">
        <f t="shared" si="448"/>
        <v>319.2</v>
      </c>
      <c r="ACX260" s="277">
        <f t="shared" si="448"/>
        <v>319.2</v>
      </c>
      <c r="ACY260" s="277">
        <f t="shared" si="448"/>
        <v>319.2</v>
      </c>
      <c r="ACZ260" s="277">
        <f t="shared" si="448"/>
        <v>319.2</v>
      </c>
      <c r="ADA260" s="277">
        <f t="shared" si="448"/>
        <v>319.2</v>
      </c>
      <c r="ADB260" s="277">
        <f t="shared" si="448"/>
        <v>319.2</v>
      </c>
      <c r="ADC260" s="277">
        <f t="shared" si="448"/>
        <v>319.2</v>
      </c>
      <c r="ADD260" s="277">
        <f t="shared" si="448"/>
        <v>319.2</v>
      </c>
      <c r="ADE260" s="277">
        <f t="shared" si="448"/>
        <v>319.2</v>
      </c>
      <c r="ADF260" s="277">
        <f t="shared" si="448"/>
        <v>319.2</v>
      </c>
      <c r="ADG260" s="277">
        <f t="shared" si="448"/>
        <v>319.2</v>
      </c>
      <c r="ADH260" s="277">
        <f t="shared" si="448"/>
        <v>319.2</v>
      </c>
      <c r="ADI260" s="277">
        <f t="shared" si="448"/>
        <v>319.2</v>
      </c>
      <c r="ADJ260" s="277">
        <f t="shared" si="448"/>
        <v>319.2</v>
      </c>
      <c r="ADK260" s="277">
        <f t="shared" si="448"/>
        <v>319.2</v>
      </c>
      <c r="ADL260" s="277">
        <f t="shared" si="448"/>
        <v>319.2</v>
      </c>
      <c r="ADM260" s="277">
        <f t="shared" si="448"/>
        <v>319.2</v>
      </c>
      <c r="ADN260" s="277">
        <f t="shared" si="448"/>
        <v>319.2</v>
      </c>
      <c r="ADO260" s="277">
        <f t="shared" si="448"/>
        <v>319.2</v>
      </c>
      <c r="ADP260" s="277">
        <f t="shared" si="448"/>
        <v>319.2</v>
      </c>
      <c r="ADQ260" s="277">
        <f t="shared" si="448"/>
        <v>319.2</v>
      </c>
      <c r="ADR260" s="277">
        <f t="shared" si="448"/>
        <v>319.2</v>
      </c>
      <c r="ADS260" s="277">
        <f t="shared" si="448"/>
        <v>319.2</v>
      </c>
      <c r="ADT260" s="277">
        <f t="shared" si="448"/>
        <v>319.2</v>
      </c>
      <c r="ADU260" s="277">
        <f t="shared" si="448"/>
        <v>319.2</v>
      </c>
      <c r="ADV260" s="277">
        <f t="shared" si="448"/>
        <v>319.2</v>
      </c>
      <c r="ADW260" s="277">
        <f t="shared" si="448"/>
        <v>319.2</v>
      </c>
      <c r="ADX260" s="277">
        <f t="shared" si="448"/>
        <v>319.2</v>
      </c>
      <c r="ADY260" s="277">
        <f t="shared" si="448"/>
        <v>319.2</v>
      </c>
      <c r="ADZ260" s="277">
        <f t="shared" si="448"/>
        <v>319.2</v>
      </c>
      <c r="AEA260" s="277">
        <f t="shared" si="448"/>
        <v>319.2</v>
      </c>
      <c r="AEB260" s="277">
        <f t="shared" si="448"/>
        <v>319.2</v>
      </c>
      <c r="AEC260" s="277">
        <f t="shared" si="448"/>
        <v>319.2</v>
      </c>
      <c r="AED260" s="277">
        <f t="shared" si="448"/>
        <v>319.2</v>
      </c>
      <c r="AEE260" s="277">
        <f t="shared" si="448"/>
        <v>319.2</v>
      </c>
      <c r="AEF260" s="277">
        <f t="shared" si="448"/>
        <v>319.2</v>
      </c>
      <c r="AEG260" s="277">
        <f t="shared" si="448"/>
        <v>319.2</v>
      </c>
      <c r="AEH260" s="277">
        <f t="shared" si="448"/>
        <v>319.2</v>
      </c>
      <c r="AEI260" s="277">
        <f t="shared" ref="AEI260:AFH260" si="449">SUM(AEI254+AEI257)</f>
        <v>319.2</v>
      </c>
      <c r="AEJ260" s="277">
        <f t="shared" si="449"/>
        <v>319.2</v>
      </c>
      <c r="AEK260" s="277">
        <f t="shared" si="449"/>
        <v>319.2</v>
      </c>
      <c r="AEL260" s="277">
        <f t="shared" si="449"/>
        <v>319.2</v>
      </c>
      <c r="AEM260" s="277">
        <f t="shared" si="449"/>
        <v>319.2</v>
      </c>
      <c r="AEN260" s="277">
        <f t="shared" si="449"/>
        <v>319.2</v>
      </c>
      <c r="AEO260" s="277">
        <f t="shared" si="449"/>
        <v>319.2</v>
      </c>
      <c r="AEP260" s="277">
        <f t="shared" si="449"/>
        <v>319.2</v>
      </c>
      <c r="AEQ260" s="277">
        <f t="shared" si="449"/>
        <v>319.2</v>
      </c>
      <c r="AER260" s="277">
        <f t="shared" si="449"/>
        <v>319.2</v>
      </c>
      <c r="AES260" s="277">
        <f t="shared" si="449"/>
        <v>319.2</v>
      </c>
      <c r="AET260" s="277">
        <f t="shared" si="449"/>
        <v>319.2</v>
      </c>
      <c r="AEU260" s="277">
        <f t="shared" si="449"/>
        <v>319.2</v>
      </c>
      <c r="AEV260" s="277">
        <f t="shared" si="449"/>
        <v>319.2</v>
      </c>
      <c r="AEW260" s="277">
        <f t="shared" si="449"/>
        <v>319.2</v>
      </c>
      <c r="AEX260" s="277">
        <f t="shared" si="449"/>
        <v>319.2</v>
      </c>
      <c r="AEY260" s="277">
        <f t="shared" si="449"/>
        <v>319.2</v>
      </c>
      <c r="AEZ260" s="277">
        <f t="shared" si="449"/>
        <v>319.2</v>
      </c>
      <c r="AFA260" s="277">
        <f t="shared" si="449"/>
        <v>319.2</v>
      </c>
      <c r="AFB260" s="277">
        <f t="shared" si="449"/>
        <v>319.2</v>
      </c>
      <c r="AFC260" s="277">
        <f t="shared" si="449"/>
        <v>319.2</v>
      </c>
      <c r="AFD260" s="277">
        <f t="shared" si="449"/>
        <v>319.2</v>
      </c>
      <c r="AFE260" s="277">
        <f t="shared" si="449"/>
        <v>319.2</v>
      </c>
      <c r="AFF260" s="277">
        <f t="shared" si="449"/>
        <v>319.2</v>
      </c>
      <c r="AFG260" s="277">
        <f t="shared" si="449"/>
        <v>319.2</v>
      </c>
      <c r="AFH260" s="277">
        <f t="shared" si="449"/>
        <v>319.2</v>
      </c>
      <c r="AFI260" s="277">
        <f t="shared" ref="AFI260:AHT260" si="450">SUM(AFI254+AFI257)</f>
        <v>319.2</v>
      </c>
      <c r="AFJ260" s="277">
        <f t="shared" si="450"/>
        <v>319.2</v>
      </c>
      <c r="AFK260" s="277">
        <f t="shared" si="450"/>
        <v>319.2</v>
      </c>
      <c r="AFL260" s="277">
        <f t="shared" si="450"/>
        <v>319.2</v>
      </c>
      <c r="AFM260" s="277">
        <f t="shared" si="450"/>
        <v>319.2</v>
      </c>
      <c r="AFN260" s="277">
        <f t="shared" si="450"/>
        <v>285</v>
      </c>
      <c r="AFO260" s="277">
        <f t="shared" si="450"/>
        <v>285</v>
      </c>
      <c r="AFP260" s="277">
        <f t="shared" si="450"/>
        <v>285</v>
      </c>
      <c r="AFQ260" s="277">
        <f t="shared" si="450"/>
        <v>285</v>
      </c>
      <c r="AFR260" s="277">
        <f t="shared" si="450"/>
        <v>285</v>
      </c>
      <c r="AFS260" s="277">
        <f t="shared" si="450"/>
        <v>285</v>
      </c>
      <c r="AFT260" s="277">
        <f t="shared" si="450"/>
        <v>285</v>
      </c>
      <c r="AFU260" s="277">
        <f t="shared" si="450"/>
        <v>285</v>
      </c>
      <c r="AFV260" s="277">
        <f t="shared" si="450"/>
        <v>285</v>
      </c>
      <c r="AFW260" s="277">
        <f t="shared" si="450"/>
        <v>285</v>
      </c>
      <c r="AFX260" s="277">
        <f t="shared" si="450"/>
        <v>285</v>
      </c>
      <c r="AFY260" s="277">
        <f t="shared" si="450"/>
        <v>285</v>
      </c>
      <c r="AFZ260" s="277">
        <f t="shared" si="450"/>
        <v>285</v>
      </c>
      <c r="AGA260" s="277">
        <f t="shared" si="450"/>
        <v>285</v>
      </c>
      <c r="AGB260" s="277">
        <f t="shared" si="450"/>
        <v>319.2</v>
      </c>
      <c r="AGC260" s="277">
        <f t="shared" si="450"/>
        <v>296.39999999999998</v>
      </c>
      <c r="AGD260" s="277">
        <f t="shared" si="450"/>
        <v>296.39999999999998</v>
      </c>
      <c r="AGE260" s="277">
        <f t="shared" si="450"/>
        <v>296.39999999999998</v>
      </c>
      <c r="AGF260" s="277">
        <f t="shared" si="450"/>
        <v>296.39999999999998</v>
      </c>
      <c r="AGG260" s="277">
        <f t="shared" si="450"/>
        <v>296.39999999999998</v>
      </c>
      <c r="AGH260" s="277">
        <f t="shared" si="450"/>
        <v>296.39999999999998</v>
      </c>
      <c r="AGI260" s="277">
        <f t="shared" si="450"/>
        <v>319.2</v>
      </c>
      <c r="AGJ260" s="277">
        <f t="shared" si="450"/>
        <v>319.2</v>
      </c>
      <c r="AGK260" s="277">
        <f t="shared" si="450"/>
        <v>319.2</v>
      </c>
      <c r="AGL260" s="277">
        <f t="shared" si="450"/>
        <v>319.2</v>
      </c>
      <c r="AGM260" s="277">
        <f t="shared" si="450"/>
        <v>319.2</v>
      </c>
      <c r="AGN260" s="277">
        <f t="shared" si="450"/>
        <v>319.2</v>
      </c>
      <c r="AGO260" s="277">
        <f t="shared" si="450"/>
        <v>319.2</v>
      </c>
      <c r="AGP260" s="277">
        <f t="shared" si="450"/>
        <v>319.2</v>
      </c>
      <c r="AGQ260" s="277">
        <f t="shared" si="450"/>
        <v>319.2</v>
      </c>
      <c r="AGR260" s="277">
        <f t="shared" si="450"/>
        <v>319.2</v>
      </c>
      <c r="AGS260" s="277">
        <f t="shared" si="450"/>
        <v>296.39999999999998</v>
      </c>
      <c r="AGT260" s="277">
        <f t="shared" si="450"/>
        <v>296.39999999999998</v>
      </c>
      <c r="AGU260" s="277">
        <f t="shared" si="450"/>
        <v>296.39999999999998</v>
      </c>
      <c r="AGV260" s="277">
        <f t="shared" si="450"/>
        <v>296.39999999999998</v>
      </c>
      <c r="AGW260" s="277">
        <f t="shared" si="450"/>
        <v>296.39999999999998</v>
      </c>
      <c r="AGX260" s="277">
        <f t="shared" si="450"/>
        <v>296.39999999999998</v>
      </c>
      <c r="AGY260" s="277">
        <f t="shared" si="450"/>
        <v>296.39999999999998</v>
      </c>
      <c r="AGZ260" s="277">
        <f t="shared" si="450"/>
        <v>296.39999999999998</v>
      </c>
      <c r="AHA260" s="277">
        <f t="shared" si="450"/>
        <v>296.39999999999998</v>
      </c>
      <c r="AHB260" s="277">
        <f t="shared" si="450"/>
        <v>296.39999999999998</v>
      </c>
      <c r="AHC260" s="277">
        <f t="shared" si="450"/>
        <v>296.39999999999998</v>
      </c>
      <c r="AHD260" s="277">
        <f t="shared" si="450"/>
        <v>296.39999999999998</v>
      </c>
      <c r="AHE260" s="277">
        <f t="shared" si="450"/>
        <v>296.39999999999998</v>
      </c>
      <c r="AHF260" s="277">
        <f t="shared" si="450"/>
        <v>296.39999999999998</v>
      </c>
      <c r="AHG260" s="277">
        <f t="shared" si="450"/>
        <v>296.39999999999998</v>
      </c>
      <c r="AHH260" s="277">
        <f t="shared" si="450"/>
        <v>296.39999999999998</v>
      </c>
      <c r="AHI260" s="277">
        <f t="shared" si="450"/>
        <v>296.39999999999998</v>
      </c>
      <c r="AHJ260" s="277">
        <f t="shared" si="450"/>
        <v>296.39999999999998</v>
      </c>
      <c r="AHK260" s="277">
        <f t="shared" si="450"/>
        <v>296.39999999999998</v>
      </c>
      <c r="AHL260" s="277">
        <f t="shared" si="450"/>
        <v>296.39999999999998</v>
      </c>
      <c r="AHM260" s="277">
        <f t="shared" si="450"/>
        <v>296.39999999999998</v>
      </c>
      <c r="AHN260" s="277">
        <f t="shared" si="450"/>
        <v>296.39999999999998</v>
      </c>
      <c r="AHO260" s="277">
        <f t="shared" si="450"/>
        <v>296.39999999999998</v>
      </c>
      <c r="AHP260" s="277">
        <f t="shared" si="450"/>
        <v>296.39999999999998</v>
      </c>
      <c r="AHQ260" s="277">
        <f t="shared" si="450"/>
        <v>296.39999999999998</v>
      </c>
      <c r="AHR260" s="277">
        <f t="shared" si="450"/>
        <v>296.39999999999998</v>
      </c>
      <c r="AHS260" s="277">
        <f t="shared" si="450"/>
        <v>296.39999999999998</v>
      </c>
      <c r="AHT260" s="277">
        <f t="shared" si="450"/>
        <v>296.39999999999998</v>
      </c>
      <c r="AHU260" s="277">
        <f t="shared" ref="AHU260:AIU260" si="451">SUM(AHU254+AHU257)</f>
        <v>296.39999999999998</v>
      </c>
      <c r="AHV260" s="277">
        <f t="shared" si="451"/>
        <v>296.39999999999998</v>
      </c>
      <c r="AHW260" s="277">
        <f t="shared" si="451"/>
        <v>296.39999999999998</v>
      </c>
      <c r="AHX260" s="277">
        <f t="shared" si="451"/>
        <v>296.39999999999998</v>
      </c>
      <c r="AHY260" s="277">
        <f t="shared" si="451"/>
        <v>296.39999999999998</v>
      </c>
      <c r="AHZ260" s="277">
        <f t="shared" si="451"/>
        <v>296.39999999999998</v>
      </c>
      <c r="AIA260" s="277">
        <f t="shared" si="451"/>
        <v>296.39999999999998</v>
      </c>
      <c r="AIB260" s="277">
        <f t="shared" si="451"/>
        <v>296.39999999999998</v>
      </c>
      <c r="AIC260" s="277">
        <f t="shared" si="451"/>
        <v>296.39999999999998</v>
      </c>
      <c r="AID260" s="277">
        <f t="shared" si="451"/>
        <v>296.39999999999998</v>
      </c>
      <c r="AIE260" s="277">
        <f t="shared" si="451"/>
        <v>296.39999999999998</v>
      </c>
      <c r="AIF260" s="277">
        <f t="shared" si="451"/>
        <v>296.39999999999998</v>
      </c>
      <c r="AIG260" s="277">
        <f t="shared" si="451"/>
        <v>296.39999999999998</v>
      </c>
      <c r="AIH260" s="277">
        <f t="shared" si="451"/>
        <v>296.39999999999998</v>
      </c>
      <c r="AII260" s="277">
        <f t="shared" si="451"/>
        <v>296.39999999999998</v>
      </c>
      <c r="AIJ260" s="277">
        <f t="shared" si="451"/>
        <v>296.39999999999998</v>
      </c>
      <c r="AIK260" s="277">
        <f t="shared" si="451"/>
        <v>296.39999999999998</v>
      </c>
      <c r="AIL260" s="277">
        <f t="shared" si="451"/>
        <v>296.39999999999998</v>
      </c>
      <c r="AIM260" s="277">
        <f t="shared" si="451"/>
        <v>296.39999999999998</v>
      </c>
      <c r="AIN260" s="277">
        <f t="shared" si="451"/>
        <v>296.39999999999998</v>
      </c>
      <c r="AIO260" s="277">
        <f t="shared" si="451"/>
        <v>296.39999999999998</v>
      </c>
      <c r="AIP260" s="277">
        <f t="shared" si="451"/>
        <v>296.39999999999998</v>
      </c>
      <c r="AIQ260" s="277">
        <f t="shared" si="451"/>
        <v>296.39999999999998</v>
      </c>
      <c r="AIR260" s="277">
        <f t="shared" si="451"/>
        <v>296.39999999999998</v>
      </c>
      <c r="AIS260" s="277">
        <f t="shared" si="451"/>
        <v>296.39999999999998</v>
      </c>
      <c r="AIT260" s="277">
        <f t="shared" si="451"/>
        <v>296.39999999999998</v>
      </c>
      <c r="AIU260" s="277">
        <f t="shared" si="451"/>
        <v>296.39999999999998</v>
      </c>
      <c r="AIV260" s="277">
        <f t="shared" ref="AIV260:AKA260" si="452">SUM(AIV254+AIV257)</f>
        <v>296.39999999999998</v>
      </c>
      <c r="AIW260" s="525">
        <f t="shared" si="452"/>
        <v>296.39999999999998</v>
      </c>
      <c r="AIX260" s="277">
        <f t="shared" si="452"/>
        <v>296.39999999999998</v>
      </c>
      <c r="AIY260" s="277">
        <f t="shared" si="452"/>
        <v>296.39999999999998</v>
      </c>
      <c r="AIZ260" s="277">
        <f t="shared" si="452"/>
        <v>296.39999999999998</v>
      </c>
      <c r="AJA260" s="277">
        <f t="shared" si="452"/>
        <v>285</v>
      </c>
      <c r="AJB260" s="277">
        <f t="shared" si="452"/>
        <v>285</v>
      </c>
      <c r="AJC260" s="277">
        <f t="shared" si="452"/>
        <v>285</v>
      </c>
      <c r="AJD260" s="277">
        <f t="shared" si="452"/>
        <v>285</v>
      </c>
      <c r="AJE260" s="277">
        <f t="shared" si="452"/>
        <v>285</v>
      </c>
      <c r="AJF260" s="277">
        <f t="shared" si="452"/>
        <v>285</v>
      </c>
      <c r="AJG260" s="277">
        <f t="shared" si="452"/>
        <v>285</v>
      </c>
      <c r="AJH260" s="277">
        <f t="shared" si="452"/>
        <v>285</v>
      </c>
      <c r="AJI260" s="277">
        <f t="shared" si="452"/>
        <v>285</v>
      </c>
      <c r="AJJ260" s="277">
        <f t="shared" si="452"/>
        <v>285</v>
      </c>
      <c r="AJK260" s="277">
        <f t="shared" si="452"/>
        <v>285</v>
      </c>
      <c r="AJL260" s="277">
        <f t="shared" si="452"/>
        <v>285</v>
      </c>
      <c r="AJM260" s="277">
        <f t="shared" si="452"/>
        <v>285</v>
      </c>
      <c r="AJN260" s="277">
        <f t="shared" si="452"/>
        <v>285</v>
      </c>
      <c r="AJO260" s="277">
        <f t="shared" si="452"/>
        <v>285</v>
      </c>
      <c r="AJP260" s="277">
        <f t="shared" si="452"/>
        <v>285</v>
      </c>
      <c r="AJQ260" s="277">
        <f t="shared" si="452"/>
        <v>285</v>
      </c>
      <c r="AJR260" s="277">
        <f t="shared" si="452"/>
        <v>285</v>
      </c>
      <c r="AJS260" s="277">
        <f t="shared" si="452"/>
        <v>285</v>
      </c>
      <c r="AJT260" s="277">
        <f t="shared" si="452"/>
        <v>285</v>
      </c>
      <c r="AJU260" s="277">
        <f t="shared" si="452"/>
        <v>285</v>
      </c>
      <c r="AJV260" s="277">
        <f t="shared" si="452"/>
        <v>285</v>
      </c>
      <c r="AJW260" s="277">
        <f t="shared" si="452"/>
        <v>285</v>
      </c>
      <c r="AJX260" s="277">
        <f t="shared" si="452"/>
        <v>285</v>
      </c>
      <c r="AJY260" s="277">
        <f t="shared" si="452"/>
        <v>285</v>
      </c>
      <c r="AJZ260" s="277">
        <f t="shared" si="452"/>
        <v>285</v>
      </c>
      <c r="AKA260" s="277">
        <f t="shared" si="452"/>
        <v>285</v>
      </c>
      <c r="AKB260" s="277">
        <f t="shared" ref="AKB260:ALG260" si="453">SUM(AKB254+AKB257)</f>
        <v>285</v>
      </c>
      <c r="AKC260" s="277">
        <f t="shared" si="453"/>
        <v>296.39999999999998</v>
      </c>
      <c r="AKD260" s="277">
        <f t="shared" si="453"/>
        <v>296.39999999999998</v>
      </c>
      <c r="AKE260" s="277">
        <f t="shared" si="453"/>
        <v>296.39999999999998</v>
      </c>
      <c r="AKF260" s="277">
        <f t="shared" si="453"/>
        <v>296.39999999999998</v>
      </c>
      <c r="AKG260" s="277">
        <f t="shared" si="453"/>
        <v>296.39999999999998</v>
      </c>
      <c r="AKH260" s="277">
        <f t="shared" si="453"/>
        <v>296.39999999999998</v>
      </c>
      <c r="AKI260" s="277">
        <f t="shared" si="453"/>
        <v>296.39999999999998</v>
      </c>
      <c r="AKJ260" s="277">
        <f t="shared" si="453"/>
        <v>296.39999999999998</v>
      </c>
      <c r="AKK260" s="277">
        <f t="shared" si="453"/>
        <v>296.39999999999998</v>
      </c>
      <c r="AKL260" s="277">
        <f t="shared" si="453"/>
        <v>296.39999999999998</v>
      </c>
      <c r="AKM260" s="277">
        <f t="shared" si="453"/>
        <v>296.39999999999998</v>
      </c>
      <c r="AKN260" s="277">
        <f t="shared" si="453"/>
        <v>296.39999999999998</v>
      </c>
      <c r="AKO260" s="277">
        <f t="shared" si="453"/>
        <v>296.39999999999998</v>
      </c>
      <c r="AKP260" s="277">
        <f t="shared" si="453"/>
        <v>296.39999999999998</v>
      </c>
      <c r="AKQ260" s="277">
        <f t="shared" si="453"/>
        <v>296.39999999999998</v>
      </c>
      <c r="AKR260" s="277">
        <f t="shared" si="453"/>
        <v>296.39999999999998</v>
      </c>
      <c r="AKS260" s="277">
        <f t="shared" si="453"/>
        <v>296.39999999999998</v>
      </c>
      <c r="AKT260" s="277">
        <f t="shared" si="453"/>
        <v>296.39999999999998</v>
      </c>
      <c r="AKU260" s="277">
        <f t="shared" si="453"/>
        <v>296.39999999999998</v>
      </c>
      <c r="AKV260" s="277">
        <f t="shared" si="453"/>
        <v>296.39999999999998</v>
      </c>
      <c r="AKW260" s="277">
        <f t="shared" si="453"/>
        <v>296.39999999999998</v>
      </c>
      <c r="AKX260" s="277">
        <f t="shared" si="453"/>
        <v>296.39999999999998</v>
      </c>
      <c r="AKY260" s="277">
        <f t="shared" si="453"/>
        <v>296.39999999999998</v>
      </c>
      <c r="AKZ260" s="277">
        <f t="shared" si="453"/>
        <v>296.39999999999998</v>
      </c>
      <c r="ALA260" s="277">
        <f t="shared" si="453"/>
        <v>296.39999999999998</v>
      </c>
      <c r="ALB260" s="277">
        <f t="shared" si="453"/>
        <v>296.39999999999998</v>
      </c>
      <c r="ALC260" s="277">
        <f t="shared" si="453"/>
        <v>296.39999999999998</v>
      </c>
      <c r="ALD260" s="277">
        <f t="shared" si="453"/>
        <v>296.39999999999998</v>
      </c>
      <c r="ALE260" s="277">
        <f t="shared" si="453"/>
        <v>296.39999999999998</v>
      </c>
      <c r="ALF260" s="277">
        <f t="shared" si="453"/>
        <v>296.39999999999998</v>
      </c>
      <c r="ALG260" s="277">
        <f t="shared" si="453"/>
        <v>296.39999999999998</v>
      </c>
      <c r="ALH260" s="277">
        <f t="shared" ref="ALH260:AMI260" si="454">SUM(ALH254+ALH257)</f>
        <v>296.39999999999998</v>
      </c>
      <c r="ALI260" s="277">
        <f t="shared" si="454"/>
        <v>296.39999999999998</v>
      </c>
      <c r="ALJ260" s="277">
        <f t="shared" si="454"/>
        <v>296.39999999999998</v>
      </c>
      <c r="ALK260" s="277">
        <f t="shared" si="454"/>
        <v>296.39999999999998</v>
      </c>
      <c r="ALL260" s="277">
        <f t="shared" si="454"/>
        <v>296.39999999999998</v>
      </c>
      <c r="ALM260" s="277">
        <f t="shared" si="454"/>
        <v>296.39999999999998</v>
      </c>
      <c r="ALN260" s="277">
        <f t="shared" si="454"/>
        <v>296.39999999999998</v>
      </c>
      <c r="ALO260" s="277">
        <f t="shared" si="454"/>
        <v>296.39999999999998</v>
      </c>
      <c r="ALP260" s="277">
        <f t="shared" si="454"/>
        <v>296.39999999999998</v>
      </c>
      <c r="ALQ260" s="277">
        <f t="shared" si="454"/>
        <v>296.39999999999998</v>
      </c>
      <c r="ALR260" s="277">
        <f t="shared" si="454"/>
        <v>296.39999999999998</v>
      </c>
      <c r="ALS260" s="277">
        <f t="shared" si="454"/>
        <v>296.39999999999998</v>
      </c>
      <c r="ALT260" s="277">
        <f t="shared" si="454"/>
        <v>296.39999999999998</v>
      </c>
      <c r="ALU260" s="277">
        <f t="shared" si="454"/>
        <v>296.39999999999998</v>
      </c>
      <c r="ALV260" s="277">
        <f t="shared" si="454"/>
        <v>296.39999999999998</v>
      </c>
      <c r="ALW260" s="277">
        <f t="shared" si="454"/>
        <v>296.39999999999998</v>
      </c>
      <c r="ALX260" s="277">
        <f t="shared" si="454"/>
        <v>296.39999999999998</v>
      </c>
      <c r="ALY260" s="277">
        <f t="shared" si="454"/>
        <v>296.39999999999998</v>
      </c>
      <c r="ALZ260" s="277">
        <f t="shared" si="454"/>
        <v>296.39999999999998</v>
      </c>
      <c r="AMA260" s="277">
        <f t="shared" si="454"/>
        <v>296.39999999999998</v>
      </c>
      <c r="AMB260" s="277">
        <f t="shared" si="454"/>
        <v>296.39999999999998</v>
      </c>
      <c r="AMC260" s="277">
        <f t="shared" si="454"/>
        <v>296.39999999999998</v>
      </c>
      <c r="AMD260" s="277">
        <f t="shared" si="454"/>
        <v>296.39999999999998</v>
      </c>
      <c r="AME260" s="277">
        <f t="shared" si="454"/>
        <v>296.39999999999998</v>
      </c>
      <c r="AMF260" s="277">
        <f t="shared" si="454"/>
        <v>296.39999999999998</v>
      </c>
      <c r="AMG260" s="277">
        <f t="shared" si="454"/>
        <v>296.39999999999998</v>
      </c>
      <c r="AMH260" s="277">
        <f t="shared" si="454"/>
        <v>296.39999999999998</v>
      </c>
      <c r="AMI260" s="277">
        <f t="shared" si="454"/>
        <v>296.39999999999998</v>
      </c>
      <c r="AMJ260" s="277">
        <f t="shared" ref="AMJ260:AOU260" si="455">SUM(AMJ254+AMJ257)</f>
        <v>296.39999999999998</v>
      </c>
      <c r="AMK260" s="277">
        <f t="shared" si="455"/>
        <v>296.39999999999998</v>
      </c>
      <c r="AML260" s="277">
        <f t="shared" si="455"/>
        <v>296.39999999999998</v>
      </c>
      <c r="AMM260" s="277">
        <f t="shared" si="455"/>
        <v>296.39999999999998</v>
      </c>
      <c r="AMN260" s="277">
        <f t="shared" si="455"/>
        <v>296.39999999999998</v>
      </c>
      <c r="AMO260" s="277">
        <f t="shared" si="455"/>
        <v>296.39999999999998</v>
      </c>
      <c r="AMP260" s="277">
        <f t="shared" si="455"/>
        <v>296.39999999999998</v>
      </c>
      <c r="AMQ260" s="277">
        <f t="shared" si="455"/>
        <v>296.39999999999998</v>
      </c>
      <c r="AMR260" s="277">
        <f t="shared" si="455"/>
        <v>296.39999999999998</v>
      </c>
      <c r="AMS260" s="277">
        <f t="shared" si="455"/>
        <v>296.39999999999998</v>
      </c>
      <c r="AMT260" s="277">
        <f t="shared" si="455"/>
        <v>296.39999999999998</v>
      </c>
      <c r="AMU260" s="277">
        <f t="shared" si="455"/>
        <v>296.39999999999998</v>
      </c>
      <c r="AMV260" s="277">
        <f t="shared" si="455"/>
        <v>296.39999999999998</v>
      </c>
      <c r="AMW260" s="277">
        <f t="shared" si="455"/>
        <v>296.39999999999998</v>
      </c>
      <c r="AMX260" s="277">
        <f t="shared" si="455"/>
        <v>296.39999999999998</v>
      </c>
      <c r="AMY260" s="277">
        <f t="shared" si="455"/>
        <v>296.39999999999998</v>
      </c>
      <c r="AMZ260" s="277">
        <f t="shared" si="455"/>
        <v>296.39999999999998</v>
      </c>
      <c r="ANA260" s="277">
        <f t="shared" si="455"/>
        <v>296.39999999999998</v>
      </c>
      <c r="ANB260" s="277">
        <f t="shared" si="455"/>
        <v>296.39999999999998</v>
      </c>
      <c r="ANC260" s="277">
        <f t="shared" si="455"/>
        <v>296.39999999999998</v>
      </c>
      <c r="AND260" s="277">
        <f t="shared" si="455"/>
        <v>296.39999999999998</v>
      </c>
      <c r="ANE260" s="277">
        <f t="shared" si="455"/>
        <v>296.39999999999998</v>
      </c>
      <c r="ANF260" s="277">
        <f t="shared" si="455"/>
        <v>296.39999999999998</v>
      </c>
      <c r="ANG260" s="277">
        <f t="shared" si="455"/>
        <v>296.39999999999998</v>
      </c>
      <c r="ANH260" s="277">
        <f t="shared" si="455"/>
        <v>296.39999999999998</v>
      </c>
      <c r="ANI260" s="277">
        <f t="shared" si="455"/>
        <v>296.39999999999998</v>
      </c>
      <c r="ANJ260" s="277">
        <f t="shared" si="455"/>
        <v>296.39999999999998</v>
      </c>
      <c r="ANK260" s="277">
        <f t="shared" si="455"/>
        <v>296.39999999999998</v>
      </c>
      <c r="ANL260" s="277">
        <f t="shared" si="455"/>
        <v>296.39999999999998</v>
      </c>
      <c r="ANM260" s="277">
        <f t="shared" si="455"/>
        <v>296.39999999999998</v>
      </c>
      <c r="ANN260" s="277">
        <f t="shared" si="455"/>
        <v>296.39999999999998</v>
      </c>
      <c r="ANO260" s="277">
        <f t="shared" si="455"/>
        <v>296.39999999999998</v>
      </c>
      <c r="ANP260" s="277">
        <f t="shared" si="455"/>
        <v>296.39999999999998</v>
      </c>
      <c r="ANQ260" s="277">
        <f t="shared" si="455"/>
        <v>296.39999999999998</v>
      </c>
      <c r="ANR260" s="277">
        <f t="shared" si="455"/>
        <v>296.39999999999998</v>
      </c>
      <c r="ANS260" s="277">
        <f t="shared" si="455"/>
        <v>296.39999999999998</v>
      </c>
      <c r="ANT260" s="277">
        <f t="shared" si="455"/>
        <v>296.39999999999998</v>
      </c>
      <c r="ANU260" s="277">
        <f t="shared" si="455"/>
        <v>296.39999999999998</v>
      </c>
      <c r="ANV260" s="277">
        <f t="shared" si="455"/>
        <v>296.39999999999998</v>
      </c>
      <c r="ANW260" s="277">
        <f t="shared" si="455"/>
        <v>296.39999999999998</v>
      </c>
      <c r="ANX260" s="277">
        <f t="shared" si="455"/>
        <v>296.39999999999998</v>
      </c>
      <c r="ANY260" s="277">
        <f t="shared" si="455"/>
        <v>296.39999999999998</v>
      </c>
      <c r="ANZ260" s="277">
        <f t="shared" si="455"/>
        <v>296.39999999999998</v>
      </c>
      <c r="AOA260" s="277">
        <f t="shared" si="455"/>
        <v>296.39999999999998</v>
      </c>
      <c r="AOB260" s="277">
        <f t="shared" si="455"/>
        <v>296.39999999999998</v>
      </c>
      <c r="AOC260" s="277">
        <f t="shared" si="455"/>
        <v>296.39999999999998</v>
      </c>
      <c r="AOD260" s="277">
        <f t="shared" si="455"/>
        <v>296.39999999999998</v>
      </c>
      <c r="AOE260" s="277">
        <f t="shared" si="455"/>
        <v>296.39999999999998</v>
      </c>
      <c r="AOF260" s="277">
        <f t="shared" si="455"/>
        <v>296.39999999999998</v>
      </c>
      <c r="AOG260" s="277">
        <f t="shared" si="455"/>
        <v>296.39999999999998</v>
      </c>
      <c r="AOH260" s="277">
        <f t="shared" si="455"/>
        <v>296.39999999999998</v>
      </c>
      <c r="AOI260" s="277">
        <f t="shared" si="455"/>
        <v>296.39999999999998</v>
      </c>
      <c r="AOJ260" s="277">
        <f t="shared" si="455"/>
        <v>296.39999999999998</v>
      </c>
      <c r="AOK260" s="277">
        <f t="shared" si="455"/>
        <v>296.39999999999998</v>
      </c>
      <c r="AOL260" s="277">
        <f t="shared" si="455"/>
        <v>296.39999999999998</v>
      </c>
      <c r="AOM260" s="277">
        <f t="shared" si="455"/>
        <v>296.39999999999998</v>
      </c>
      <c r="AON260" s="277">
        <f t="shared" si="455"/>
        <v>296.39999999999998</v>
      </c>
      <c r="AOO260" s="277">
        <f t="shared" si="455"/>
        <v>296.39999999999998</v>
      </c>
      <c r="AOP260" s="277">
        <f t="shared" si="455"/>
        <v>296.39999999999998</v>
      </c>
      <c r="AOQ260" s="277">
        <f t="shared" si="455"/>
        <v>296.39999999999998</v>
      </c>
      <c r="AOR260" s="277">
        <f t="shared" si="455"/>
        <v>296.39999999999998</v>
      </c>
      <c r="AOS260" s="277">
        <f t="shared" si="455"/>
        <v>296.39999999999998</v>
      </c>
      <c r="AOT260" s="277">
        <f t="shared" si="455"/>
        <v>296.39999999999998</v>
      </c>
      <c r="AOU260" s="277">
        <f t="shared" si="455"/>
        <v>296.39999999999998</v>
      </c>
      <c r="AOV260" s="277">
        <f t="shared" ref="AOV260:APW260" si="456">SUM(AOV254+AOV257)</f>
        <v>296.39999999999998</v>
      </c>
      <c r="AOW260" s="277">
        <f t="shared" si="456"/>
        <v>296.39999999999998</v>
      </c>
      <c r="AOX260" s="277">
        <f t="shared" si="456"/>
        <v>296.39999999999998</v>
      </c>
      <c r="AOY260" s="277">
        <f t="shared" si="456"/>
        <v>296.39999999999998</v>
      </c>
      <c r="AOZ260" s="277">
        <f t="shared" si="456"/>
        <v>296.39999999999998</v>
      </c>
      <c r="APA260" s="277">
        <f t="shared" si="456"/>
        <v>296.39999999999998</v>
      </c>
      <c r="APB260" s="277">
        <f t="shared" si="456"/>
        <v>296.39999999999998</v>
      </c>
      <c r="APC260" s="277">
        <f t="shared" si="456"/>
        <v>296.39999999999998</v>
      </c>
      <c r="APD260" s="277">
        <f t="shared" si="456"/>
        <v>296.39999999999998</v>
      </c>
      <c r="APE260" s="277">
        <f t="shared" si="456"/>
        <v>296.39999999999998</v>
      </c>
      <c r="APF260" s="277">
        <f t="shared" si="456"/>
        <v>296.39999999999998</v>
      </c>
      <c r="APG260" s="277">
        <f t="shared" si="456"/>
        <v>296.39999999999998</v>
      </c>
      <c r="APH260" s="277">
        <f t="shared" si="456"/>
        <v>296.39999999999998</v>
      </c>
      <c r="API260" s="277">
        <f t="shared" si="456"/>
        <v>296.39999999999998</v>
      </c>
      <c r="APJ260" s="277">
        <f t="shared" si="456"/>
        <v>296.39999999999998</v>
      </c>
      <c r="APK260" s="277">
        <f t="shared" si="456"/>
        <v>296.39999999999998</v>
      </c>
      <c r="APL260" s="277">
        <f t="shared" si="456"/>
        <v>296.39999999999998</v>
      </c>
      <c r="APM260" s="277">
        <f t="shared" si="456"/>
        <v>296.39999999999998</v>
      </c>
      <c r="APN260" s="277">
        <f t="shared" si="456"/>
        <v>296.39999999999998</v>
      </c>
      <c r="APO260" s="277">
        <f t="shared" si="456"/>
        <v>296.39999999999998</v>
      </c>
      <c r="APP260" s="277">
        <f t="shared" si="456"/>
        <v>296.39999999999998</v>
      </c>
      <c r="APQ260" s="277">
        <f t="shared" si="456"/>
        <v>296.39999999999998</v>
      </c>
      <c r="APR260" s="277">
        <f t="shared" si="456"/>
        <v>296.39999999999998</v>
      </c>
      <c r="APS260" s="277">
        <f t="shared" si="456"/>
        <v>296.39999999999998</v>
      </c>
      <c r="APT260" s="277">
        <f t="shared" si="456"/>
        <v>296.39999999999998</v>
      </c>
      <c r="APU260" s="277">
        <f t="shared" si="456"/>
        <v>296.39999999999998</v>
      </c>
      <c r="APV260" s="277">
        <f t="shared" si="456"/>
        <v>296.39999999999998</v>
      </c>
      <c r="APW260" s="277">
        <f t="shared" si="456"/>
        <v>296.39999999999998</v>
      </c>
    </row>
    <row r="261" spans="4:1115">
      <c r="D261" s="189"/>
      <c r="E261" s="136" t="s">
        <v>1064</v>
      </c>
      <c r="I261" s="277">
        <f t="shared" ref="I261:S261" si="457">SUM(I255+I258)</f>
        <v>221.35</v>
      </c>
      <c r="J261" s="277">
        <f t="shared" si="457"/>
        <v>221.35</v>
      </c>
      <c r="K261" s="277">
        <f t="shared" si="457"/>
        <v>221.35</v>
      </c>
      <c r="L261" s="277">
        <f t="shared" si="457"/>
        <v>221.35</v>
      </c>
      <c r="M261" s="277">
        <f t="shared" si="457"/>
        <v>221.35</v>
      </c>
      <c r="N261" s="277">
        <f t="shared" si="457"/>
        <v>221.35</v>
      </c>
      <c r="O261" s="277">
        <f t="shared" si="457"/>
        <v>221.35</v>
      </c>
      <c r="P261" s="277">
        <f t="shared" si="457"/>
        <v>221.35</v>
      </c>
      <c r="Q261" s="277">
        <f t="shared" si="457"/>
        <v>221.35</v>
      </c>
      <c r="R261" s="277">
        <f t="shared" si="457"/>
        <v>221.35</v>
      </c>
      <c r="S261" s="277">
        <f t="shared" si="457"/>
        <v>221.35</v>
      </c>
      <c r="T261" s="277">
        <f t="shared" ref="T261:CE261" si="458">SUM(T255+T258)</f>
        <v>221.35</v>
      </c>
      <c r="U261" s="277">
        <f t="shared" si="458"/>
        <v>221.35</v>
      </c>
      <c r="V261" s="277">
        <f t="shared" si="458"/>
        <v>221.35</v>
      </c>
      <c r="W261" s="277">
        <f t="shared" si="458"/>
        <v>221.35</v>
      </c>
      <c r="X261" s="277">
        <f t="shared" si="458"/>
        <v>221.35</v>
      </c>
      <c r="Y261" s="277">
        <f t="shared" si="458"/>
        <v>221.35</v>
      </c>
      <c r="Z261" s="277">
        <f t="shared" si="458"/>
        <v>221.35</v>
      </c>
      <c r="AA261" s="277">
        <f t="shared" si="458"/>
        <v>221.35</v>
      </c>
      <c r="AB261" s="277">
        <f t="shared" si="458"/>
        <v>221.35</v>
      </c>
      <c r="AC261" s="277">
        <f t="shared" si="458"/>
        <v>221.35</v>
      </c>
      <c r="AD261" s="277">
        <f t="shared" si="458"/>
        <v>221.35</v>
      </c>
      <c r="AE261" s="277">
        <f t="shared" si="458"/>
        <v>221.35</v>
      </c>
      <c r="AF261" s="277">
        <f t="shared" si="458"/>
        <v>221.35</v>
      </c>
      <c r="AG261" s="277">
        <f t="shared" si="458"/>
        <v>221.35</v>
      </c>
      <c r="AH261" s="277">
        <f t="shared" si="458"/>
        <v>221.35</v>
      </c>
      <c r="AI261" s="277">
        <f t="shared" si="458"/>
        <v>221.35</v>
      </c>
      <c r="AJ261" s="277">
        <f t="shared" si="458"/>
        <v>221.35</v>
      </c>
      <c r="AK261" s="277">
        <f t="shared" si="458"/>
        <v>221.35</v>
      </c>
      <c r="AL261" s="277">
        <f t="shared" si="458"/>
        <v>221.35</v>
      </c>
      <c r="AM261" s="277">
        <f t="shared" si="458"/>
        <v>221.35</v>
      </c>
      <c r="AN261" s="277">
        <f t="shared" si="458"/>
        <v>215.65</v>
      </c>
      <c r="AO261" s="277">
        <f t="shared" si="458"/>
        <v>215.65</v>
      </c>
      <c r="AP261" s="277">
        <f t="shared" si="458"/>
        <v>215.65</v>
      </c>
      <c r="AQ261" s="277">
        <f t="shared" si="458"/>
        <v>215.65</v>
      </c>
      <c r="AR261" s="277">
        <f t="shared" si="458"/>
        <v>215.65</v>
      </c>
      <c r="AS261" s="277">
        <f t="shared" si="458"/>
        <v>215.65</v>
      </c>
      <c r="AT261" s="277">
        <f t="shared" si="458"/>
        <v>215.65</v>
      </c>
      <c r="AU261" s="277">
        <f t="shared" si="458"/>
        <v>215.65</v>
      </c>
      <c r="AV261" s="277">
        <f t="shared" si="458"/>
        <v>215.65</v>
      </c>
      <c r="AW261" s="277">
        <f t="shared" si="458"/>
        <v>215.65</v>
      </c>
      <c r="AX261" s="277">
        <f t="shared" si="458"/>
        <v>215.65</v>
      </c>
      <c r="AY261" s="277">
        <f t="shared" si="458"/>
        <v>215.65</v>
      </c>
      <c r="AZ261" s="277">
        <f t="shared" si="458"/>
        <v>215.65</v>
      </c>
      <c r="BA261" s="277">
        <f t="shared" si="458"/>
        <v>215.65</v>
      </c>
      <c r="BB261" s="277">
        <f t="shared" si="458"/>
        <v>215.65</v>
      </c>
      <c r="BC261" s="277">
        <f t="shared" si="458"/>
        <v>215.65</v>
      </c>
      <c r="BD261" s="277">
        <f t="shared" si="458"/>
        <v>215.65</v>
      </c>
      <c r="BE261" s="277">
        <f t="shared" si="458"/>
        <v>215.65</v>
      </c>
      <c r="BF261" s="277">
        <f t="shared" si="458"/>
        <v>215.65</v>
      </c>
      <c r="BG261" s="277">
        <f t="shared" si="458"/>
        <v>215.65</v>
      </c>
      <c r="BH261" s="277">
        <f t="shared" si="458"/>
        <v>215.65</v>
      </c>
      <c r="BI261" s="277">
        <f t="shared" si="458"/>
        <v>215.65</v>
      </c>
      <c r="BJ261" s="277">
        <f t="shared" si="458"/>
        <v>215.65</v>
      </c>
      <c r="BK261" s="277">
        <f t="shared" si="458"/>
        <v>215.65</v>
      </c>
      <c r="BL261" s="277">
        <f t="shared" si="458"/>
        <v>215.65</v>
      </c>
      <c r="BM261" s="277">
        <f t="shared" si="458"/>
        <v>215.65</v>
      </c>
      <c r="BN261" s="277">
        <f t="shared" si="458"/>
        <v>215.65</v>
      </c>
      <c r="BO261" s="277">
        <f t="shared" si="458"/>
        <v>215.65</v>
      </c>
      <c r="BP261" s="277">
        <f t="shared" si="458"/>
        <v>215.65</v>
      </c>
      <c r="BQ261" s="277">
        <f t="shared" si="458"/>
        <v>215.65</v>
      </c>
      <c r="BR261" s="277">
        <f t="shared" si="458"/>
        <v>215.65</v>
      </c>
      <c r="BS261" s="277">
        <f t="shared" si="458"/>
        <v>209</v>
      </c>
      <c r="BT261" s="277">
        <f t="shared" si="458"/>
        <v>209</v>
      </c>
      <c r="BU261" s="277">
        <f t="shared" si="458"/>
        <v>209</v>
      </c>
      <c r="BV261" s="277">
        <f t="shared" si="458"/>
        <v>209</v>
      </c>
      <c r="BW261" s="277">
        <f t="shared" si="458"/>
        <v>209</v>
      </c>
      <c r="BX261" s="277">
        <f t="shared" si="458"/>
        <v>209</v>
      </c>
      <c r="BY261" s="277">
        <f t="shared" si="458"/>
        <v>209</v>
      </c>
      <c r="BZ261" s="277">
        <f t="shared" si="458"/>
        <v>209</v>
      </c>
      <c r="CA261" s="277">
        <f t="shared" si="458"/>
        <v>209</v>
      </c>
      <c r="CB261" s="277">
        <f t="shared" si="458"/>
        <v>209</v>
      </c>
      <c r="CC261" s="277">
        <f t="shared" si="458"/>
        <v>209</v>
      </c>
      <c r="CD261" s="277">
        <f t="shared" si="458"/>
        <v>209</v>
      </c>
      <c r="CE261" s="277">
        <f t="shared" si="458"/>
        <v>218.5</v>
      </c>
      <c r="CF261" s="277">
        <f t="shared" ref="CF261:DF261" si="459">SUM(CF255+CF258)</f>
        <v>218.5</v>
      </c>
      <c r="CG261" s="277">
        <f t="shared" si="459"/>
        <v>218.5</v>
      </c>
      <c r="CH261" s="277">
        <f t="shared" si="459"/>
        <v>218.5</v>
      </c>
      <c r="CI261" s="277">
        <f t="shared" si="459"/>
        <v>218.5</v>
      </c>
      <c r="CJ261" s="277">
        <f t="shared" si="459"/>
        <v>218.5</v>
      </c>
      <c r="CK261" s="277">
        <f t="shared" si="459"/>
        <v>218.5</v>
      </c>
      <c r="CL261" s="277">
        <f t="shared" si="459"/>
        <v>229.89999999999998</v>
      </c>
      <c r="CM261" s="277">
        <f t="shared" si="459"/>
        <v>229.89999999999998</v>
      </c>
      <c r="CN261" s="277">
        <f t="shared" si="459"/>
        <v>229.89999999999998</v>
      </c>
      <c r="CO261" s="277">
        <f t="shared" si="459"/>
        <v>229.89999999999998</v>
      </c>
      <c r="CP261" s="277">
        <f t="shared" si="459"/>
        <v>229.89999999999998</v>
      </c>
      <c r="CQ261" s="277">
        <f t="shared" si="459"/>
        <v>229.89999999999998</v>
      </c>
      <c r="CR261" s="277">
        <f t="shared" si="459"/>
        <v>229.89999999999998</v>
      </c>
      <c r="CS261" s="277">
        <f t="shared" si="459"/>
        <v>229.89999999999998</v>
      </c>
      <c r="CT261" s="277">
        <f t="shared" si="459"/>
        <v>229.89999999999998</v>
      </c>
      <c r="CU261" s="277">
        <f t="shared" si="459"/>
        <v>229.89999999999998</v>
      </c>
      <c r="CV261" s="277">
        <f t="shared" si="459"/>
        <v>237.5</v>
      </c>
      <c r="CW261" s="277">
        <f t="shared" si="459"/>
        <v>237.5</v>
      </c>
      <c r="CX261" s="277">
        <f t="shared" si="459"/>
        <v>237.5</v>
      </c>
      <c r="CY261" s="277">
        <f t="shared" si="459"/>
        <v>237.5</v>
      </c>
      <c r="CZ261" s="277">
        <f t="shared" si="459"/>
        <v>237.5</v>
      </c>
      <c r="DA261" s="277">
        <f t="shared" si="459"/>
        <v>237.5</v>
      </c>
      <c r="DB261" s="277">
        <f t="shared" si="459"/>
        <v>237.5</v>
      </c>
      <c r="DC261" s="277">
        <f t="shared" si="459"/>
        <v>237.5</v>
      </c>
      <c r="DD261" s="277">
        <f t="shared" si="459"/>
        <v>237.5</v>
      </c>
      <c r="DE261" s="277">
        <f t="shared" si="459"/>
        <v>237.5</v>
      </c>
      <c r="DF261" s="277">
        <f t="shared" si="459"/>
        <v>237.5</v>
      </c>
      <c r="DG261" s="277">
        <f t="shared" ref="DG261:FR261" si="460">SUM(DG255+DG258)</f>
        <v>237.5</v>
      </c>
      <c r="DH261" s="277">
        <f t="shared" si="460"/>
        <v>237.5</v>
      </c>
      <c r="DI261" s="277">
        <f t="shared" si="460"/>
        <v>237.5</v>
      </c>
      <c r="DJ261" s="277">
        <f t="shared" si="460"/>
        <v>237.5</v>
      </c>
      <c r="DK261" s="277">
        <f t="shared" si="460"/>
        <v>237.5</v>
      </c>
      <c r="DL261" s="277">
        <f t="shared" si="460"/>
        <v>237.5</v>
      </c>
      <c r="DM261" s="277">
        <f t="shared" si="460"/>
        <v>237.5</v>
      </c>
      <c r="DN261" s="277">
        <f t="shared" si="460"/>
        <v>218.5</v>
      </c>
      <c r="DO261" s="277">
        <f t="shared" si="460"/>
        <v>218.5</v>
      </c>
      <c r="DP261" s="277">
        <f t="shared" si="460"/>
        <v>218.5</v>
      </c>
      <c r="DQ261" s="277">
        <f t="shared" si="460"/>
        <v>218.5</v>
      </c>
      <c r="DR261" s="277">
        <f t="shared" si="460"/>
        <v>218.5</v>
      </c>
      <c r="DS261" s="277">
        <f t="shared" si="460"/>
        <v>218.5</v>
      </c>
      <c r="DT261" s="277">
        <f t="shared" si="460"/>
        <v>218.5</v>
      </c>
      <c r="DU261" s="277">
        <f t="shared" si="460"/>
        <v>218.5</v>
      </c>
      <c r="DV261" s="277">
        <f t="shared" si="460"/>
        <v>218.5</v>
      </c>
      <c r="DW261" s="277">
        <f t="shared" si="460"/>
        <v>218.5</v>
      </c>
      <c r="DX261" s="277">
        <f t="shared" si="460"/>
        <v>218.5</v>
      </c>
      <c r="DY261" s="277">
        <f t="shared" si="460"/>
        <v>218.5</v>
      </c>
      <c r="DZ261" s="277">
        <f t="shared" si="460"/>
        <v>218.5</v>
      </c>
      <c r="EA261" s="277">
        <f t="shared" si="460"/>
        <v>228</v>
      </c>
      <c r="EB261" s="277">
        <f t="shared" si="460"/>
        <v>228</v>
      </c>
      <c r="EC261" s="277">
        <f t="shared" si="460"/>
        <v>228</v>
      </c>
      <c r="ED261" s="277">
        <f t="shared" si="460"/>
        <v>228</v>
      </c>
      <c r="EE261" s="277">
        <f t="shared" si="460"/>
        <v>228</v>
      </c>
      <c r="EF261" s="277">
        <f t="shared" si="460"/>
        <v>228</v>
      </c>
      <c r="EG261" s="277">
        <f t="shared" si="460"/>
        <v>228</v>
      </c>
      <c r="EH261" s="277">
        <f t="shared" si="460"/>
        <v>228</v>
      </c>
      <c r="EI261" s="277">
        <f t="shared" si="460"/>
        <v>228</v>
      </c>
      <c r="EJ261" s="277">
        <f t="shared" si="460"/>
        <v>228</v>
      </c>
      <c r="EK261" s="277">
        <f t="shared" si="460"/>
        <v>228</v>
      </c>
      <c r="EL261" s="277">
        <f t="shared" si="460"/>
        <v>228</v>
      </c>
      <c r="EM261" s="277">
        <f t="shared" si="460"/>
        <v>228</v>
      </c>
      <c r="EN261" s="277">
        <f t="shared" si="460"/>
        <v>228</v>
      </c>
      <c r="EO261" s="277">
        <f t="shared" si="460"/>
        <v>228</v>
      </c>
      <c r="EP261" s="277">
        <f t="shared" si="460"/>
        <v>228</v>
      </c>
      <c r="EQ261" s="277">
        <f t="shared" si="460"/>
        <v>228</v>
      </c>
      <c r="ER261" s="277">
        <f t="shared" si="460"/>
        <v>228</v>
      </c>
      <c r="ES261" s="277">
        <f t="shared" si="460"/>
        <v>228</v>
      </c>
      <c r="ET261" s="277">
        <f t="shared" si="460"/>
        <v>228</v>
      </c>
      <c r="EU261" s="277">
        <f t="shared" si="460"/>
        <v>228</v>
      </c>
      <c r="EV261" s="277">
        <f t="shared" si="460"/>
        <v>228</v>
      </c>
      <c r="EW261" s="277">
        <f t="shared" si="460"/>
        <v>228</v>
      </c>
      <c r="EX261" s="277">
        <f t="shared" si="460"/>
        <v>228</v>
      </c>
      <c r="EY261" s="277">
        <f t="shared" si="460"/>
        <v>228</v>
      </c>
      <c r="EZ261" s="277">
        <f t="shared" si="460"/>
        <v>228</v>
      </c>
      <c r="FA261" s="277">
        <f t="shared" si="460"/>
        <v>228</v>
      </c>
      <c r="FB261" s="277">
        <f t="shared" si="460"/>
        <v>228</v>
      </c>
      <c r="FC261" s="277">
        <f t="shared" si="460"/>
        <v>228</v>
      </c>
      <c r="FD261" s="277">
        <f t="shared" si="460"/>
        <v>247</v>
      </c>
      <c r="FE261" s="277">
        <f t="shared" si="460"/>
        <v>247</v>
      </c>
      <c r="FF261" s="277">
        <f t="shared" si="460"/>
        <v>247</v>
      </c>
      <c r="FG261" s="277">
        <f t="shared" si="460"/>
        <v>247</v>
      </c>
      <c r="FH261" s="277">
        <f t="shared" si="460"/>
        <v>247</v>
      </c>
      <c r="FI261" s="277">
        <f t="shared" si="460"/>
        <v>247</v>
      </c>
      <c r="FJ261" s="277">
        <f t="shared" si="460"/>
        <v>247</v>
      </c>
      <c r="FK261" s="277">
        <f t="shared" si="460"/>
        <v>247</v>
      </c>
      <c r="FL261" s="277">
        <f t="shared" si="460"/>
        <v>247</v>
      </c>
      <c r="FM261" s="277">
        <f t="shared" si="460"/>
        <v>247</v>
      </c>
      <c r="FN261" s="277">
        <f t="shared" si="460"/>
        <v>247</v>
      </c>
      <c r="FO261" s="277">
        <f t="shared" si="460"/>
        <v>247</v>
      </c>
      <c r="FP261" s="277">
        <f t="shared" si="460"/>
        <v>247</v>
      </c>
      <c r="FQ261" s="277">
        <f t="shared" si="460"/>
        <v>247</v>
      </c>
      <c r="FR261" s="277">
        <f t="shared" si="460"/>
        <v>247</v>
      </c>
      <c r="FS261" s="277">
        <f t="shared" ref="FS261:GS261" si="461">SUM(FS255+FS258)</f>
        <v>247</v>
      </c>
      <c r="FT261" s="277">
        <f t="shared" si="461"/>
        <v>247</v>
      </c>
      <c r="FU261" s="277">
        <f t="shared" si="461"/>
        <v>247</v>
      </c>
      <c r="FV261" s="277">
        <f t="shared" si="461"/>
        <v>247</v>
      </c>
      <c r="FW261" s="277">
        <f t="shared" si="461"/>
        <v>247</v>
      </c>
      <c r="FX261" s="277">
        <f t="shared" si="461"/>
        <v>247</v>
      </c>
      <c r="FY261" s="277">
        <f t="shared" si="461"/>
        <v>247</v>
      </c>
      <c r="FZ261" s="277">
        <f t="shared" si="461"/>
        <v>247</v>
      </c>
      <c r="GA261" s="277">
        <f t="shared" si="461"/>
        <v>247</v>
      </c>
      <c r="GB261" s="277">
        <f t="shared" si="461"/>
        <v>247</v>
      </c>
      <c r="GC261" s="277">
        <f t="shared" si="461"/>
        <v>247</v>
      </c>
      <c r="GD261" s="277">
        <f t="shared" si="461"/>
        <v>247</v>
      </c>
      <c r="GE261" s="277">
        <f t="shared" si="461"/>
        <v>247</v>
      </c>
      <c r="GF261" s="277">
        <f t="shared" si="461"/>
        <v>247</v>
      </c>
      <c r="GG261" s="277">
        <f t="shared" si="461"/>
        <v>247</v>
      </c>
      <c r="GH261" s="277">
        <f t="shared" si="461"/>
        <v>247</v>
      </c>
      <c r="GI261" s="277">
        <f t="shared" si="461"/>
        <v>247</v>
      </c>
      <c r="GJ261" s="277">
        <f t="shared" si="461"/>
        <v>247</v>
      </c>
      <c r="GK261" s="277">
        <f t="shared" si="461"/>
        <v>247</v>
      </c>
      <c r="GL261" s="277">
        <f t="shared" si="461"/>
        <v>247</v>
      </c>
      <c r="GM261" s="277">
        <f t="shared" si="461"/>
        <v>247</v>
      </c>
      <c r="GN261" s="277">
        <f t="shared" si="461"/>
        <v>247</v>
      </c>
      <c r="GO261" s="277">
        <f t="shared" si="461"/>
        <v>247</v>
      </c>
      <c r="GP261" s="277">
        <f t="shared" si="461"/>
        <v>247</v>
      </c>
      <c r="GQ261" s="277">
        <f t="shared" si="461"/>
        <v>247</v>
      </c>
      <c r="GR261" s="277">
        <f t="shared" si="461"/>
        <v>247</v>
      </c>
      <c r="GS261" s="277">
        <f t="shared" si="461"/>
        <v>247</v>
      </c>
      <c r="GT261" s="277">
        <f t="shared" ref="GT261:JE261" si="462">SUM(GT255+GT258)</f>
        <v>256.5</v>
      </c>
      <c r="GU261" s="277">
        <f t="shared" si="462"/>
        <v>256.5</v>
      </c>
      <c r="GV261" s="277">
        <f t="shared" si="462"/>
        <v>256.5</v>
      </c>
      <c r="GW261" s="277">
        <f t="shared" si="462"/>
        <v>256.5</v>
      </c>
      <c r="GX261" s="277">
        <f t="shared" si="462"/>
        <v>256.5</v>
      </c>
      <c r="GY261" s="277">
        <f t="shared" si="462"/>
        <v>256.5</v>
      </c>
      <c r="GZ261" s="277">
        <f t="shared" si="462"/>
        <v>256.5</v>
      </c>
      <c r="HA261" s="277">
        <f t="shared" si="462"/>
        <v>247</v>
      </c>
      <c r="HB261" s="277">
        <f t="shared" si="462"/>
        <v>247</v>
      </c>
      <c r="HC261" s="277">
        <f t="shared" si="462"/>
        <v>247</v>
      </c>
      <c r="HD261" s="277">
        <f t="shared" si="462"/>
        <v>247</v>
      </c>
      <c r="HE261" s="277">
        <f t="shared" si="462"/>
        <v>237.5</v>
      </c>
      <c r="HF261" s="277">
        <f t="shared" si="462"/>
        <v>237.5</v>
      </c>
      <c r="HG261" s="277">
        <f t="shared" si="462"/>
        <v>237.5</v>
      </c>
      <c r="HH261" s="277">
        <f t="shared" si="462"/>
        <v>237.5</v>
      </c>
      <c r="HI261" s="277">
        <f t="shared" si="462"/>
        <v>247</v>
      </c>
      <c r="HJ261" s="277">
        <f t="shared" si="462"/>
        <v>247</v>
      </c>
      <c r="HK261" s="277">
        <f t="shared" si="462"/>
        <v>247</v>
      </c>
      <c r="HL261" s="277">
        <f t="shared" si="462"/>
        <v>247</v>
      </c>
      <c r="HM261" s="277">
        <f t="shared" si="462"/>
        <v>247</v>
      </c>
      <c r="HN261" s="277">
        <f t="shared" si="462"/>
        <v>247</v>
      </c>
      <c r="HO261" s="277">
        <f t="shared" si="462"/>
        <v>247</v>
      </c>
      <c r="HP261" s="277">
        <f t="shared" si="462"/>
        <v>247</v>
      </c>
      <c r="HQ261" s="277">
        <f t="shared" si="462"/>
        <v>247</v>
      </c>
      <c r="HR261" s="277">
        <f t="shared" si="462"/>
        <v>247</v>
      </c>
      <c r="HS261" s="277">
        <f t="shared" si="462"/>
        <v>247</v>
      </c>
      <c r="HT261" s="277">
        <f t="shared" si="462"/>
        <v>247</v>
      </c>
      <c r="HU261" s="277">
        <f t="shared" si="462"/>
        <v>237.5</v>
      </c>
      <c r="HV261" s="277">
        <f t="shared" si="462"/>
        <v>237.5</v>
      </c>
      <c r="HW261" s="277">
        <f t="shared" si="462"/>
        <v>237.5</v>
      </c>
      <c r="HX261" s="277">
        <f t="shared" si="462"/>
        <v>237.5</v>
      </c>
      <c r="HY261" s="277">
        <f t="shared" si="462"/>
        <v>228</v>
      </c>
      <c r="HZ261" s="277">
        <f t="shared" si="462"/>
        <v>228</v>
      </c>
      <c r="IA261" s="277">
        <f t="shared" si="462"/>
        <v>237.5</v>
      </c>
      <c r="IB261" s="277">
        <f t="shared" si="462"/>
        <v>237.5</v>
      </c>
      <c r="IC261" s="277">
        <f t="shared" si="462"/>
        <v>237.5</v>
      </c>
      <c r="ID261" s="277">
        <f t="shared" si="462"/>
        <v>237.5</v>
      </c>
      <c r="IE261" s="277">
        <f t="shared" si="462"/>
        <v>237.5</v>
      </c>
      <c r="IF261" s="277">
        <f t="shared" si="462"/>
        <v>237.5</v>
      </c>
      <c r="IG261" s="277">
        <f t="shared" si="462"/>
        <v>237.5</v>
      </c>
      <c r="IH261" s="277">
        <f t="shared" si="462"/>
        <v>237.5</v>
      </c>
      <c r="II261" s="277">
        <f t="shared" si="462"/>
        <v>237.5</v>
      </c>
      <c r="IJ261" s="277">
        <f t="shared" si="462"/>
        <v>237.5</v>
      </c>
      <c r="IK261" s="277">
        <f t="shared" si="462"/>
        <v>237.5</v>
      </c>
      <c r="IL261" s="277">
        <f t="shared" si="462"/>
        <v>237.5</v>
      </c>
      <c r="IM261" s="277">
        <f t="shared" si="462"/>
        <v>237.5</v>
      </c>
      <c r="IN261" s="277">
        <f t="shared" si="462"/>
        <v>237.5</v>
      </c>
      <c r="IO261" s="277">
        <f t="shared" si="462"/>
        <v>237.5</v>
      </c>
      <c r="IP261" s="277">
        <f t="shared" si="462"/>
        <v>237.5</v>
      </c>
      <c r="IQ261" s="277">
        <f t="shared" si="462"/>
        <v>237.5</v>
      </c>
      <c r="IR261" s="277">
        <f t="shared" si="462"/>
        <v>237.5</v>
      </c>
      <c r="IS261" s="277">
        <f t="shared" si="462"/>
        <v>247</v>
      </c>
      <c r="IT261" s="277">
        <f t="shared" si="462"/>
        <v>247</v>
      </c>
      <c r="IU261" s="277">
        <f t="shared" si="462"/>
        <v>247</v>
      </c>
      <c r="IV261" s="277">
        <f t="shared" si="462"/>
        <v>247</v>
      </c>
      <c r="IW261" s="277">
        <f t="shared" si="462"/>
        <v>247</v>
      </c>
      <c r="IX261" s="277">
        <f t="shared" si="462"/>
        <v>247</v>
      </c>
      <c r="IY261" s="277">
        <f t="shared" si="462"/>
        <v>247</v>
      </c>
      <c r="IZ261" s="277">
        <f t="shared" si="462"/>
        <v>247</v>
      </c>
      <c r="JA261" s="277">
        <f t="shared" si="462"/>
        <v>247</v>
      </c>
      <c r="JB261" s="277">
        <f t="shared" si="462"/>
        <v>247</v>
      </c>
      <c r="JC261" s="277">
        <f t="shared" si="462"/>
        <v>247</v>
      </c>
      <c r="JD261" s="277">
        <f t="shared" si="462"/>
        <v>247</v>
      </c>
      <c r="JE261" s="277">
        <f t="shared" si="462"/>
        <v>247</v>
      </c>
      <c r="JF261" s="277">
        <f t="shared" ref="JF261:KG261" si="463">SUM(JF255+JF258)</f>
        <v>247</v>
      </c>
      <c r="JG261" s="277">
        <f t="shared" si="463"/>
        <v>247</v>
      </c>
      <c r="JH261" s="277">
        <f t="shared" si="463"/>
        <v>247</v>
      </c>
      <c r="JI261" s="277">
        <f t="shared" si="463"/>
        <v>247</v>
      </c>
      <c r="JJ261" s="277">
        <f t="shared" si="463"/>
        <v>247</v>
      </c>
      <c r="JK261" s="277">
        <f t="shared" si="463"/>
        <v>247</v>
      </c>
      <c r="JL261" s="277">
        <f t="shared" si="463"/>
        <v>247</v>
      </c>
      <c r="JM261" s="277">
        <f t="shared" si="463"/>
        <v>247</v>
      </c>
      <c r="JN261" s="277">
        <f t="shared" si="463"/>
        <v>247</v>
      </c>
      <c r="JO261" s="277">
        <f t="shared" si="463"/>
        <v>247</v>
      </c>
      <c r="JP261" s="277">
        <f t="shared" si="463"/>
        <v>247</v>
      </c>
      <c r="JQ261" s="277">
        <f t="shared" si="463"/>
        <v>247</v>
      </c>
      <c r="JR261" s="277">
        <f t="shared" si="463"/>
        <v>247</v>
      </c>
      <c r="JS261" s="277">
        <f t="shared" si="463"/>
        <v>247</v>
      </c>
      <c r="JT261" s="277">
        <f t="shared" si="463"/>
        <v>247</v>
      </c>
      <c r="JU261" s="277">
        <f t="shared" si="463"/>
        <v>247</v>
      </c>
      <c r="JV261" s="277">
        <f t="shared" si="463"/>
        <v>247</v>
      </c>
      <c r="JW261" s="277">
        <f t="shared" si="463"/>
        <v>247</v>
      </c>
      <c r="JX261" s="277">
        <f t="shared" si="463"/>
        <v>247</v>
      </c>
      <c r="JY261" s="277">
        <f t="shared" si="463"/>
        <v>247</v>
      </c>
      <c r="JZ261" s="277">
        <f t="shared" si="463"/>
        <v>247</v>
      </c>
      <c r="KA261" s="277">
        <f t="shared" si="463"/>
        <v>247</v>
      </c>
      <c r="KB261" s="277">
        <f t="shared" si="463"/>
        <v>247</v>
      </c>
      <c r="KC261" s="277">
        <f t="shared" si="463"/>
        <v>247</v>
      </c>
      <c r="KD261" s="277">
        <f t="shared" si="463"/>
        <v>247</v>
      </c>
      <c r="KE261" s="277">
        <f t="shared" si="463"/>
        <v>247</v>
      </c>
      <c r="KF261" s="277">
        <f t="shared" si="463"/>
        <v>247</v>
      </c>
      <c r="KG261" s="277">
        <f t="shared" si="463"/>
        <v>247</v>
      </c>
      <c r="KH261" s="277">
        <f t="shared" ref="KH261:LL261" si="464">SUM(KH255+KH258)</f>
        <v>237.5</v>
      </c>
      <c r="KI261" s="277">
        <f t="shared" si="464"/>
        <v>237.5</v>
      </c>
      <c r="KJ261" s="277">
        <f t="shared" si="464"/>
        <v>237.5</v>
      </c>
      <c r="KK261" s="277">
        <f t="shared" si="464"/>
        <v>237.5</v>
      </c>
      <c r="KL261" s="277">
        <f t="shared" si="464"/>
        <v>237.5</v>
      </c>
      <c r="KM261" s="277">
        <f t="shared" si="464"/>
        <v>237.5</v>
      </c>
      <c r="KN261" s="277">
        <f t="shared" si="464"/>
        <v>237.5</v>
      </c>
      <c r="KO261" s="277">
        <f t="shared" si="464"/>
        <v>237.5</v>
      </c>
      <c r="KP261" s="277">
        <f t="shared" si="464"/>
        <v>237.5</v>
      </c>
      <c r="KQ261" s="277">
        <f t="shared" si="464"/>
        <v>237.5</v>
      </c>
      <c r="KR261" s="277">
        <f t="shared" si="464"/>
        <v>237.5</v>
      </c>
      <c r="KS261" s="277">
        <f t="shared" si="464"/>
        <v>237.5</v>
      </c>
      <c r="KT261" s="277">
        <f t="shared" si="464"/>
        <v>237.5</v>
      </c>
      <c r="KU261" s="277">
        <f t="shared" si="464"/>
        <v>237.5</v>
      </c>
      <c r="KV261" s="277">
        <f t="shared" si="464"/>
        <v>237.5</v>
      </c>
      <c r="KW261" s="277">
        <f t="shared" si="464"/>
        <v>237.5</v>
      </c>
      <c r="KX261" s="277">
        <f t="shared" si="464"/>
        <v>237.5</v>
      </c>
      <c r="KY261" s="277">
        <f t="shared" si="464"/>
        <v>237.5</v>
      </c>
      <c r="KZ261" s="277">
        <f t="shared" si="464"/>
        <v>237.5</v>
      </c>
      <c r="LA261" s="277">
        <f t="shared" si="464"/>
        <v>237.5</v>
      </c>
      <c r="LB261" s="277">
        <f t="shared" si="464"/>
        <v>237.5</v>
      </c>
      <c r="LC261" s="277">
        <f t="shared" si="464"/>
        <v>237.5</v>
      </c>
      <c r="LD261" s="277">
        <f t="shared" si="464"/>
        <v>247</v>
      </c>
      <c r="LE261" s="277">
        <f t="shared" si="464"/>
        <v>247</v>
      </c>
      <c r="LF261" s="277">
        <f t="shared" si="464"/>
        <v>247</v>
      </c>
      <c r="LG261" s="277">
        <f t="shared" si="464"/>
        <v>247</v>
      </c>
      <c r="LH261" s="277">
        <f t="shared" si="464"/>
        <v>247</v>
      </c>
      <c r="LI261" s="277">
        <f t="shared" si="464"/>
        <v>247</v>
      </c>
      <c r="LJ261" s="277">
        <f t="shared" si="464"/>
        <v>247</v>
      </c>
      <c r="LK261" s="277">
        <f t="shared" si="464"/>
        <v>247</v>
      </c>
      <c r="LL261" s="277">
        <f t="shared" si="464"/>
        <v>247</v>
      </c>
      <c r="LM261" s="277">
        <f t="shared" ref="LM261:NU261" si="465">SUM(LM255+LM258)</f>
        <v>247</v>
      </c>
      <c r="LN261" s="277">
        <f t="shared" si="465"/>
        <v>247</v>
      </c>
      <c r="LO261" s="277">
        <f t="shared" si="465"/>
        <v>247</v>
      </c>
      <c r="LP261" s="277">
        <f t="shared" si="465"/>
        <v>247</v>
      </c>
      <c r="LQ261" s="277">
        <f t="shared" si="465"/>
        <v>247</v>
      </c>
      <c r="LR261" s="277">
        <f t="shared" si="465"/>
        <v>247</v>
      </c>
      <c r="LS261" s="277">
        <f t="shared" si="465"/>
        <v>247</v>
      </c>
      <c r="LT261" s="277">
        <f t="shared" si="465"/>
        <v>237.5</v>
      </c>
      <c r="LU261" s="277">
        <f t="shared" si="465"/>
        <v>237.5</v>
      </c>
      <c r="LV261" s="277">
        <f t="shared" si="465"/>
        <v>237.5</v>
      </c>
      <c r="LW261" s="277">
        <f t="shared" si="465"/>
        <v>237.5</v>
      </c>
      <c r="LX261" s="277">
        <f t="shared" si="465"/>
        <v>237.5</v>
      </c>
      <c r="LY261" s="277">
        <f t="shared" si="465"/>
        <v>247</v>
      </c>
      <c r="LZ261" s="277">
        <f t="shared" si="465"/>
        <v>247</v>
      </c>
      <c r="MA261" s="277">
        <f t="shared" si="465"/>
        <v>247</v>
      </c>
      <c r="MB261" s="277">
        <f t="shared" si="465"/>
        <v>247</v>
      </c>
      <c r="MC261" s="277">
        <f t="shared" si="465"/>
        <v>247</v>
      </c>
      <c r="MD261" s="277">
        <f t="shared" si="465"/>
        <v>247</v>
      </c>
      <c r="ME261" s="277">
        <f t="shared" si="465"/>
        <v>247</v>
      </c>
      <c r="MF261" s="277">
        <f t="shared" si="465"/>
        <v>247</v>
      </c>
      <c r="MG261" s="277">
        <f t="shared" si="465"/>
        <v>237.5</v>
      </c>
      <c r="MH261" s="277">
        <f t="shared" si="465"/>
        <v>237.5</v>
      </c>
      <c r="MI261" s="277">
        <f t="shared" si="465"/>
        <v>237.5</v>
      </c>
      <c r="MJ261" s="277">
        <f t="shared" si="465"/>
        <v>237.5</v>
      </c>
      <c r="MK261" s="277">
        <f t="shared" si="465"/>
        <v>237.5</v>
      </c>
      <c r="ML261" s="277">
        <f t="shared" si="465"/>
        <v>237.5</v>
      </c>
      <c r="MM261" s="277">
        <f t="shared" si="465"/>
        <v>237.5</v>
      </c>
      <c r="MN261" s="277">
        <f t="shared" si="465"/>
        <v>237.5</v>
      </c>
      <c r="MO261" s="277">
        <f t="shared" si="465"/>
        <v>237.5</v>
      </c>
      <c r="MP261" s="277">
        <f t="shared" si="465"/>
        <v>237.5</v>
      </c>
      <c r="MQ261" s="277">
        <f t="shared" si="465"/>
        <v>237.5</v>
      </c>
      <c r="MR261" s="277">
        <f t="shared" si="465"/>
        <v>237.5</v>
      </c>
      <c r="MS261" s="277">
        <f t="shared" si="465"/>
        <v>237.5</v>
      </c>
      <c r="MT261" s="277">
        <f t="shared" si="465"/>
        <v>237.5</v>
      </c>
      <c r="MU261" s="277">
        <f t="shared" si="465"/>
        <v>237.5</v>
      </c>
      <c r="MV261" s="277">
        <f t="shared" si="465"/>
        <v>237.5</v>
      </c>
      <c r="MW261" s="277">
        <f t="shared" si="465"/>
        <v>237.5</v>
      </c>
      <c r="MX261" s="277">
        <f t="shared" si="465"/>
        <v>237.5</v>
      </c>
      <c r="MY261" s="277">
        <f t="shared" si="465"/>
        <v>237.5</v>
      </c>
      <c r="MZ261" s="277">
        <f t="shared" si="465"/>
        <v>237.5</v>
      </c>
      <c r="NA261" s="277">
        <f t="shared" si="465"/>
        <v>237.5</v>
      </c>
      <c r="NB261" s="277">
        <f t="shared" si="465"/>
        <v>237.5</v>
      </c>
      <c r="NC261" s="277">
        <f t="shared" si="465"/>
        <v>237.5</v>
      </c>
      <c r="ND261" s="277">
        <f t="shared" si="465"/>
        <v>237.5</v>
      </c>
      <c r="NE261" s="277">
        <f t="shared" si="465"/>
        <v>237.5</v>
      </c>
      <c r="NF261" s="277">
        <f t="shared" si="465"/>
        <v>237.5</v>
      </c>
      <c r="NG261" s="277">
        <f t="shared" si="465"/>
        <v>237.5</v>
      </c>
      <c r="NH261" s="277">
        <f t="shared" si="465"/>
        <v>237.5</v>
      </c>
      <c r="NI261" s="277">
        <f t="shared" si="465"/>
        <v>237.5</v>
      </c>
      <c r="NJ261" s="277">
        <f t="shared" si="465"/>
        <v>237.5</v>
      </c>
      <c r="NK261" s="277">
        <f t="shared" si="465"/>
        <v>237.5</v>
      </c>
      <c r="NL261" s="277">
        <f t="shared" si="465"/>
        <v>237.5</v>
      </c>
      <c r="NM261" s="277">
        <f t="shared" si="465"/>
        <v>237.5</v>
      </c>
      <c r="NN261" s="277">
        <f t="shared" si="465"/>
        <v>237.5</v>
      </c>
      <c r="NO261" s="277">
        <f t="shared" si="465"/>
        <v>237.5</v>
      </c>
      <c r="NP261" s="277">
        <f t="shared" si="465"/>
        <v>237.5</v>
      </c>
      <c r="NQ261" s="277">
        <f t="shared" si="465"/>
        <v>237.5</v>
      </c>
      <c r="NR261" s="277">
        <f t="shared" si="465"/>
        <v>237.5</v>
      </c>
      <c r="NS261" s="277">
        <f t="shared" si="465"/>
        <v>237.5</v>
      </c>
      <c r="NT261" s="277">
        <f t="shared" si="465"/>
        <v>237.5</v>
      </c>
      <c r="NU261" s="277">
        <f t="shared" si="465"/>
        <v>237.5</v>
      </c>
      <c r="NV261" s="277">
        <f t="shared" ref="NV261:QG261" si="466">SUM(NV255+NV258)</f>
        <v>237.5</v>
      </c>
      <c r="NW261" s="277">
        <f t="shared" si="466"/>
        <v>237.5</v>
      </c>
      <c r="NX261" s="277">
        <f t="shared" si="466"/>
        <v>237.5</v>
      </c>
      <c r="NY261" s="277">
        <f t="shared" si="466"/>
        <v>237.5</v>
      </c>
      <c r="NZ261" s="277">
        <f t="shared" si="466"/>
        <v>237.5</v>
      </c>
      <c r="OA261" s="277">
        <f t="shared" si="466"/>
        <v>237.5</v>
      </c>
      <c r="OB261" s="277">
        <f t="shared" si="466"/>
        <v>237.5</v>
      </c>
      <c r="OC261" s="277">
        <f t="shared" si="466"/>
        <v>237.5</v>
      </c>
      <c r="OD261" s="277">
        <f t="shared" si="466"/>
        <v>237.5</v>
      </c>
      <c r="OE261" s="277">
        <f t="shared" si="466"/>
        <v>237.5</v>
      </c>
      <c r="OF261" s="277">
        <f t="shared" si="466"/>
        <v>237.5</v>
      </c>
      <c r="OG261" s="277">
        <f t="shared" si="466"/>
        <v>237.5</v>
      </c>
      <c r="OH261" s="277">
        <f t="shared" si="466"/>
        <v>237.5</v>
      </c>
      <c r="OI261" s="277">
        <f t="shared" si="466"/>
        <v>237.5</v>
      </c>
      <c r="OJ261" s="277">
        <f t="shared" si="466"/>
        <v>237.5</v>
      </c>
      <c r="OK261" s="277">
        <f t="shared" si="466"/>
        <v>237.5</v>
      </c>
      <c r="OL261" s="277">
        <f t="shared" si="466"/>
        <v>237.5</v>
      </c>
      <c r="OM261" s="277">
        <f t="shared" si="466"/>
        <v>237.5</v>
      </c>
      <c r="ON261" s="277">
        <f t="shared" si="466"/>
        <v>237.5</v>
      </c>
      <c r="OO261" s="277">
        <f t="shared" si="466"/>
        <v>237.5</v>
      </c>
      <c r="OP261" s="277">
        <f t="shared" si="466"/>
        <v>237.5</v>
      </c>
      <c r="OQ261" s="277">
        <f t="shared" si="466"/>
        <v>237.5</v>
      </c>
      <c r="OR261" s="277">
        <f t="shared" si="466"/>
        <v>237.5</v>
      </c>
      <c r="OS261" s="277">
        <f t="shared" si="466"/>
        <v>237.5</v>
      </c>
      <c r="OT261" s="277">
        <f t="shared" si="466"/>
        <v>237.5</v>
      </c>
      <c r="OU261" s="277">
        <f t="shared" si="466"/>
        <v>237.5</v>
      </c>
      <c r="OV261" s="277">
        <f t="shared" si="466"/>
        <v>247</v>
      </c>
      <c r="OW261" s="277">
        <f t="shared" si="466"/>
        <v>247</v>
      </c>
      <c r="OX261" s="277">
        <f t="shared" si="466"/>
        <v>247</v>
      </c>
      <c r="OY261" s="277">
        <f t="shared" si="466"/>
        <v>247</v>
      </c>
      <c r="OZ261" s="277">
        <f t="shared" si="466"/>
        <v>247</v>
      </c>
      <c r="PA261" s="277">
        <f t="shared" si="466"/>
        <v>237.5</v>
      </c>
      <c r="PB261" s="277">
        <f t="shared" si="466"/>
        <v>237.5</v>
      </c>
      <c r="PC261" s="277">
        <f t="shared" si="466"/>
        <v>237.5</v>
      </c>
      <c r="PD261" s="277">
        <f t="shared" si="466"/>
        <v>237.5</v>
      </c>
      <c r="PE261" s="277">
        <f t="shared" si="466"/>
        <v>237.5</v>
      </c>
      <c r="PF261" s="277">
        <f t="shared" si="466"/>
        <v>237.5</v>
      </c>
      <c r="PG261" s="277">
        <f t="shared" si="466"/>
        <v>237.5</v>
      </c>
      <c r="PH261" s="277">
        <f t="shared" si="466"/>
        <v>237.5</v>
      </c>
      <c r="PI261" s="277">
        <f t="shared" si="466"/>
        <v>237.5</v>
      </c>
      <c r="PJ261" s="277">
        <f t="shared" si="466"/>
        <v>237.5</v>
      </c>
      <c r="PK261" s="277">
        <f t="shared" si="466"/>
        <v>237.5</v>
      </c>
      <c r="PL261" s="277">
        <f t="shared" si="466"/>
        <v>247</v>
      </c>
      <c r="PM261" s="277">
        <f t="shared" si="466"/>
        <v>247</v>
      </c>
      <c r="PN261" s="277">
        <f t="shared" si="466"/>
        <v>247</v>
      </c>
      <c r="PO261" s="277">
        <f t="shared" si="466"/>
        <v>247</v>
      </c>
      <c r="PP261" s="277">
        <f t="shared" si="466"/>
        <v>247</v>
      </c>
      <c r="PQ261" s="277">
        <f t="shared" si="466"/>
        <v>247</v>
      </c>
      <c r="PR261" s="277">
        <f t="shared" si="466"/>
        <v>247</v>
      </c>
      <c r="PS261" s="277">
        <f t="shared" si="466"/>
        <v>247</v>
      </c>
      <c r="PT261" s="277">
        <f t="shared" si="466"/>
        <v>247</v>
      </c>
      <c r="PU261" s="277">
        <f t="shared" si="466"/>
        <v>247</v>
      </c>
      <c r="PV261" s="277">
        <f t="shared" si="466"/>
        <v>247</v>
      </c>
      <c r="PW261" s="277">
        <f t="shared" si="466"/>
        <v>247</v>
      </c>
      <c r="PX261" s="277">
        <f t="shared" si="466"/>
        <v>247</v>
      </c>
      <c r="PY261" s="277">
        <f t="shared" si="466"/>
        <v>247</v>
      </c>
      <c r="PZ261" s="277">
        <f t="shared" si="466"/>
        <v>247</v>
      </c>
      <c r="QA261" s="277">
        <f t="shared" si="466"/>
        <v>247</v>
      </c>
      <c r="QB261" s="277">
        <f t="shared" si="466"/>
        <v>247</v>
      </c>
      <c r="QC261" s="277">
        <f t="shared" si="466"/>
        <v>247</v>
      </c>
      <c r="QD261" s="277">
        <f t="shared" si="466"/>
        <v>247</v>
      </c>
      <c r="QE261" s="277">
        <f t="shared" si="466"/>
        <v>247</v>
      </c>
      <c r="QF261" s="277">
        <f t="shared" si="466"/>
        <v>247</v>
      </c>
      <c r="QG261" s="277">
        <f t="shared" si="466"/>
        <v>237.5</v>
      </c>
      <c r="QH261" s="277">
        <f t="shared" ref="QH261:RG261" si="467">SUM(QH255+QH258)</f>
        <v>237.5</v>
      </c>
      <c r="QI261" s="277">
        <f t="shared" si="467"/>
        <v>237.5</v>
      </c>
      <c r="QJ261" s="277">
        <f t="shared" si="467"/>
        <v>237.5</v>
      </c>
      <c r="QK261" s="277">
        <f t="shared" si="467"/>
        <v>237.5</v>
      </c>
      <c r="QL261" s="277">
        <f t="shared" si="467"/>
        <v>237.5</v>
      </c>
      <c r="QM261" s="277">
        <f t="shared" si="467"/>
        <v>237.5</v>
      </c>
      <c r="QN261" s="277">
        <f t="shared" si="467"/>
        <v>237.5</v>
      </c>
      <c r="QO261" s="277">
        <f t="shared" si="467"/>
        <v>237.5</v>
      </c>
      <c r="QP261" s="277">
        <f t="shared" si="467"/>
        <v>237.5</v>
      </c>
      <c r="QQ261" s="277">
        <f t="shared" si="467"/>
        <v>237.5</v>
      </c>
      <c r="QR261" s="277">
        <f t="shared" si="467"/>
        <v>237.5</v>
      </c>
      <c r="QS261" s="277">
        <f t="shared" si="467"/>
        <v>237.5</v>
      </c>
      <c r="QT261" s="277">
        <f t="shared" si="467"/>
        <v>237.5</v>
      </c>
      <c r="QU261" s="277">
        <f t="shared" si="467"/>
        <v>237.5</v>
      </c>
      <c r="QV261" s="277">
        <f t="shared" si="467"/>
        <v>237.5</v>
      </c>
      <c r="QW261" s="277">
        <f t="shared" si="467"/>
        <v>247</v>
      </c>
      <c r="QX261" s="277">
        <f t="shared" si="467"/>
        <v>247</v>
      </c>
      <c r="QY261" s="277">
        <f t="shared" si="467"/>
        <v>247</v>
      </c>
      <c r="QZ261" s="277">
        <f t="shared" si="467"/>
        <v>247</v>
      </c>
      <c r="RA261" s="277">
        <f t="shared" si="467"/>
        <v>247</v>
      </c>
      <c r="RB261" s="277">
        <f t="shared" si="467"/>
        <v>247</v>
      </c>
      <c r="RC261" s="277">
        <f t="shared" si="467"/>
        <v>247</v>
      </c>
      <c r="RD261" s="277">
        <f t="shared" si="467"/>
        <v>247</v>
      </c>
      <c r="RE261" s="277">
        <f t="shared" si="467"/>
        <v>247</v>
      </c>
      <c r="RF261" s="277">
        <f t="shared" si="467"/>
        <v>247</v>
      </c>
      <c r="RG261" s="277">
        <f t="shared" si="467"/>
        <v>247</v>
      </c>
      <c r="RH261" s="277">
        <f t="shared" ref="RH261:TP261" si="468">SUM(RH255+RH258)</f>
        <v>247</v>
      </c>
      <c r="RI261" s="277">
        <f t="shared" si="468"/>
        <v>247</v>
      </c>
      <c r="RJ261" s="277">
        <f t="shared" si="468"/>
        <v>247</v>
      </c>
      <c r="RK261" s="277">
        <f t="shared" si="468"/>
        <v>247</v>
      </c>
      <c r="RL261" s="277">
        <f t="shared" si="468"/>
        <v>247</v>
      </c>
      <c r="RM261" s="277">
        <f t="shared" si="468"/>
        <v>247</v>
      </c>
      <c r="RN261" s="277">
        <f t="shared" si="468"/>
        <v>247</v>
      </c>
      <c r="RO261" s="277">
        <f t="shared" si="468"/>
        <v>247</v>
      </c>
      <c r="RP261" s="277">
        <f t="shared" si="468"/>
        <v>247</v>
      </c>
      <c r="RQ261" s="277">
        <f t="shared" si="468"/>
        <v>247</v>
      </c>
      <c r="RR261" s="277">
        <f t="shared" si="468"/>
        <v>247</v>
      </c>
      <c r="RS261" s="277">
        <f t="shared" si="468"/>
        <v>247</v>
      </c>
      <c r="RT261" s="277">
        <f t="shared" si="468"/>
        <v>247</v>
      </c>
      <c r="RU261" s="277">
        <f t="shared" si="468"/>
        <v>247</v>
      </c>
      <c r="RV261" s="277">
        <f t="shared" si="468"/>
        <v>247</v>
      </c>
      <c r="RW261" s="277">
        <f t="shared" si="468"/>
        <v>247</v>
      </c>
      <c r="RX261" s="277">
        <f t="shared" si="468"/>
        <v>247</v>
      </c>
      <c r="RY261" s="277">
        <f t="shared" si="468"/>
        <v>247</v>
      </c>
      <c r="RZ261" s="277">
        <f t="shared" si="468"/>
        <v>247</v>
      </c>
      <c r="SA261" s="277">
        <f t="shared" si="468"/>
        <v>247</v>
      </c>
      <c r="SB261" s="277">
        <f t="shared" si="468"/>
        <v>247</v>
      </c>
      <c r="SC261" s="277">
        <f t="shared" si="468"/>
        <v>247</v>
      </c>
      <c r="SD261" s="277">
        <f t="shared" si="468"/>
        <v>247</v>
      </c>
      <c r="SE261" s="277">
        <f t="shared" si="468"/>
        <v>247</v>
      </c>
      <c r="SF261" s="277">
        <f t="shared" si="468"/>
        <v>247</v>
      </c>
      <c r="SG261" s="277">
        <f t="shared" si="468"/>
        <v>247</v>
      </c>
      <c r="SH261" s="277">
        <f t="shared" si="468"/>
        <v>247</v>
      </c>
      <c r="SI261" s="277">
        <f t="shared" si="468"/>
        <v>247</v>
      </c>
      <c r="SJ261" s="277">
        <f t="shared" si="468"/>
        <v>247</v>
      </c>
      <c r="SK261" s="277">
        <f t="shared" si="468"/>
        <v>247</v>
      </c>
      <c r="SL261" s="277">
        <f t="shared" si="468"/>
        <v>247</v>
      </c>
      <c r="SM261" s="277">
        <f t="shared" si="468"/>
        <v>247</v>
      </c>
      <c r="SN261" s="277">
        <f t="shared" si="468"/>
        <v>247</v>
      </c>
      <c r="SO261" s="277">
        <f t="shared" si="468"/>
        <v>247</v>
      </c>
      <c r="SP261" s="277">
        <f t="shared" si="468"/>
        <v>247</v>
      </c>
      <c r="SQ261" s="277">
        <f t="shared" si="468"/>
        <v>247</v>
      </c>
      <c r="SR261" s="277">
        <f t="shared" si="468"/>
        <v>247</v>
      </c>
      <c r="SS261" s="277">
        <f t="shared" si="468"/>
        <v>247</v>
      </c>
      <c r="ST261" s="277">
        <f t="shared" si="468"/>
        <v>247</v>
      </c>
      <c r="SU261" s="277">
        <f t="shared" si="468"/>
        <v>247</v>
      </c>
      <c r="SV261" s="277">
        <f t="shared" si="468"/>
        <v>247</v>
      </c>
      <c r="SW261" s="277">
        <f t="shared" si="468"/>
        <v>247</v>
      </c>
      <c r="SX261" s="277">
        <f t="shared" si="468"/>
        <v>247</v>
      </c>
      <c r="SY261" s="277">
        <f t="shared" si="468"/>
        <v>247</v>
      </c>
      <c r="SZ261" s="277">
        <f t="shared" si="468"/>
        <v>247</v>
      </c>
      <c r="TA261" s="277">
        <f t="shared" si="468"/>
        <v>247</v>
      </c>
      <c r="TB261" s="277">
        <f t="shared" si="468"/>
        <v>247</v>
      </c>
      <c r="TC261" s="277">
        <f t="shared" si="468"/>
        <v>247</v>
      </c>
      <c r="TD261" s="277">
        <f t="shared" si="468"/>
        <v>247</v>
      </c>
      <c r="TE261" s="277">
        <f t="shared" si="468"/>
        <v>247</v>
      </c>
      <c r="TF261" s="277">
        <f t="shared" si="468"/>
        <v>247</v>
      </c>
      <c r="TG261" s="277">
        <f t="shared" si="468"/>
        <v>256.5</v>
      </c>
      <c r="TH261" s="277">
        <f t="shared" si="468"/>
        <v>256.5</v>
      </c>
      <c r="TI261" s="277">
        <f t="shared" si="468"/>
        <v>256.5</v>
      </c>
      <c r="TJ261" s="277">
        <f t="shared" si="468"/>
        <v>256.5</v>
      </c>
      <c r="TK261" s="277">
        <f t="shared" si="468"/>
        <v>256.5</v>
      </c>
      <c r="TL261" s="277">
        <f t="shared" si="468"/>
        <v>256.5</v>
      </c>
      <c r="TM261" s="277">
        <f t="shared" si="468"/>
        <v>256.5</v>
      </c>
      <c r="TN261" s="277">
        <f t="shared" si="468"/>
        <v>256.5</v>
      </c>
      <c r="TO261" s="277">
        <f t="shared" si="468"/>
        <v>256.5</v>
      </c>
      <c r="TP261" s="277">
        <f t="shared" si="468"/>
        <v>256.5</v>
      </c>
      <c r="TQ261" s="277">
        <f t="shared" ref="TQ261:WB261" si="469">SUM(TQ255+TQ258)</f>
        <v>256.5</v>
      </c>
      <c r="TR261" s="277">
        <f t="shared" si="469"/>
        <v>256.5</v>
      </c>
      <c r="TS261" s="277">
        <f t="shared" si="469"/>
        <v>256.5</v>
      </c>
      <c r="TT261" s="277">
        <f t="shared" si="469"/>
        <v>256.5</v>
      </c>
      <c r="TU261" s="277">
        <f t="shared" si="469"/>
        <v>256.5</v>
      </c>
      <c r="TV261" s="277">
        <f t="shared" si="469"/>
        <v>256.5</v>
      </c>
      <c r="TW261" s="277">
        <f t="shared" si="469"/>
        <v>256.5</v>
      </c>
      <c r="TX261" s="277">
        <f t="shared" si="469"/>
        <v>256.5</v>
      </c>
      <c r="TY261" s="277">
        <f t="shared" si="469"/>
        <v>256.5</v>
      </c>
      <c r="TZ261" s="277">
        <f t="shared" si="469"/>
        <v>256.5</v>
      </c>
      <c r="UA261" s="277">
        <f t="shared" si="469"/>
        <v>256.5</v>
      </c>
      <c r="UB261" s="277">
        <f t="shared" si="469"/>
        <v>256.5</v>
      </c>
      <c r="UC261" s="277">
        <f t="shared" si="469"/>
        <v>256.5</v>
      </c>
      <c r="UD261" s="277">
        <f t="shared" si="469"/>
        <v>256.5</v>
      </c>
      <c r="UE261" s="277">
        <f t="shared" si="469"/>
        <v>256.5</v>
      </c>
      <c r="UF261" s="277">
        <f t="shared" si="469"/>
        <v>256.5</v>
      </c>
      <c r="UG261" s="277">
        <f t="shared" si="469"/>
        <v>256.5</v>
      </c>
      <c r="UH261" s="277">
        <f t="shared" si="469"/>
        <v>256.5</v>
      </c>
      <c r="UI261" s="277">
        <f t="shared" si="469"/>
        <v>256.5</v>
      </c>
      <c r="UJ261" s="277">
        <f t="shared" si="469"/>
        <v>256.5</v>
      </c>
      <c r="UK261" s="277">
        <f t="shared" si="469"/>
        <v>256.5</v>
      </c>
      <c r="UL261" s="277">
        <f t="shared" si="469"/>
        <v>256.5</v>
      </c>
      <c r="UM261" s="277">
        <f t="shared" si="469"/>
        <v>256.5</v>
      </c>
      <c r="UN261" s="277">
        <f t="shared" si="469"/>
        <v>256.5</v>
      </c>
      <c r="UO261" s="277">
        <f t="shared" si="469"/>
        <v>256.5</v>
      </c>
      <c r="UP261" s="277">
        <f t="shared" si="469"/>
        <v>256.5</v>
      </c>
      <c r="UQ261" s="277">
        <f t="shared" si="469"/>
        <v>256.5</v>
      </c>
      <c r="UR261" s="277">
        <f t="shared" si="469"/>
        <v>256.5</v>
      </c>
      <c r="US261" s="277">
        <f t="shared" si="469"/>
        <v>256.5</v>
      </c>
      <c r="UT261" s="277">
        <f t="shared" si="469"/>
        <v>247</v>
      </c>
      <c r="UU261" s="277">
        <f t="shared" si="469"/>
        <v>247</v>
      </c>
      <c r="UV261" s="277">
        <f t="shared" si="469"/>
        <v>247</v>
      </c>
      <c r="UW261" s="277">
        <f t="shared" si="469"/>
        <v>247</v>
      </c>
      <c r="UX261" s="277">
        <f t="shared" si="469"/>
        <v>247</v>
      </c>
      <c r="UY261" s="277">
        <f t="shared" si="469"/>
        <v>247</v>
      </c>
      <c r="UZ261" s="277">
        <f t="shared" si="469"/>
        <v>247</v>
      </c>
      <c r="VA261" s="277">
        <f t="shared" si="469"/>
        <v>256.5</v>
      </c>
      <c r="VB261" s="277">
        <f t="shared" si="469"/>
        <v>256.5</v>
      </c>
      <c r="VC261" s="277">
        <f t="shared" si="469"/>
        <v>256.5</v>
      </c>
      <c r="VD261" s="277">
        <f t="shared" si="469"/>
        <v>256.5</v>
      </c>
      <c r="VE261" s="277">
        <f t="shared" si="469"/>
        <v>256.5</v>
      </c>
      <c r="VF261" s="277">
        <f t="shared" si="469"/>
        <v>256.5</v>
      </c>
      <c r="VG261" s="277">
        <f t="shared" si="469"/>
        <v>256.5</v>
      </c>
      <c r="VH261" s="277">
        <f t="shared" si="469"/>
        <v>256.5</v>
      </c>
      <c r="VI261" s="277">
        <f t="shared" si="469"/>
        <v>256.5</v>
      </c>
      <c r="VJ261" s="518">
        <f t="shared" si="469"/>
        <v>256.5</v>
      </c>
      <c r="VK261" s="277">
        <f t="shared" si="469"/>
        <v>256.5</v>
      </c>
      <c r="VL261" s="277">
        <f t="shared" si="469"/>
        <v>256.5</v>
      </c>
      <c r="VM261" s="277">
        <f t="shared" si="469"/>
        <v>256.5</v>
      </c>
      <c r="VN261" s="277">
        <f t="shared" si="469"/>
        <v>256.5</v>
      </c>
      <c r="VO261" s="277">
        <f t="shared" si="469"/>
        <v>256.5</v>
      </c>
      <c r="VP261" s="277">
        <f t="shared" si="469"/>
        <v>237.5</v>
      </c>
      <c r="VQ261" s="277">
        <f t="shared" si="469"/>
        <v>237.5</v>
      </c>
      <c r="VR261" s="277">
        <f t="shared" si="469"/>
        <v>237.5</v>
      </c>
      <c r="VS261" s="277">
        <f t="shared" si="469"/>
        <v>237.5</v>
      </c>
      <c r="VT261" s="277">
        <f t="shared" si="469"/>
        <v>237.5</v>
      </c>
      <c r="VU261" s="277">
        <f t="shared" si="469"/>
        <v>237.5</v>
      </c>
      <c r="VV261" s="277">
        <f t="shared" si="469"/>
        <v>237.5</v>
      </c>
      <c r="VW261" s="277">
        <f t="shared" si="469"/>
        <v>237.5</v>
      </c>
      <c r="VX261" s="518">
        <f t="shared" si="469"/>
        <v>237.5</v>
      </c>
      <c r="VY261" s="277">
        <f t="shared" si="469"/>
        <v>237.5</v>
      </c>
      <c r="VZ261" s="277">
        <f t="shared" si="469"/>
        <v>237.5</v>
      </c>
      <c r="WA261" s="277">
        <f t="shared" si="469"/>
        <v>237.5</v>
      </c>
      <c r="WB261" s="277">
        <f t="shared" si="469"/>
        <v>237.5</v>
      </c>
      <c r="WC261" s="277">
        <f t="shared" ref="WC261:XD261" si="470">SUM(WC255+WC258)</f>
        <v>256.5</v>
      </c>
      <c r="WD261" s="277">
        <f t="shared" si="470"/>
        <v>256.5</v>
      </c>
      <c r="WE261" s="277">
        <f t="shared" si="470"/>
        <v>256.5</v>
      </c>
      <c r="WF261" s="277">
        <f t="shared" si="470"/>
        <v>256.5</v>
      </c>
      <c r="WG261" s="277">
        <f t="shared" si="470"/>
        <v>256.5</v>
      </c>
      <c r="WH261" s="277">
        <f t="shared" si="470"/>
        <v>256.5</v>
      </c>
      <c r="WI261" s="277">
        <f t="shared" si="470"/>
        <v>256.5</v>
      </c>
      <c r="WJ261" s="277">
        <f t="shared" si="470"/>
        <v>256.5</v>
      </c>
      <c r="WK261" s="277">
        <f t="shared" si="470"/>
        <v>256.5</v>
      </c>
      <c r="WL261" s="277">
        <f t="shared" si="470"/>
        <v>256.5</v>
      </c>
      <c r="WM261" s="277">
        <f t="shared" si="470"/>
        <v>256.5</v>
      </c>
      <c r="WN261" s="277">
        <f t="shared" si="470"/>
        <v>256.5</v>
      </c>
      <c r="WO261" s="277">
        <f t="shared" si="470"/>
        <v>256.5</v>
      </c>
      <c r="WP261" s="277">
        <f t="shared" si="470"/>
        <v>256.5</v>
      </c>
      <c r="WQ261" s="277">
        <f t="shared" si="470"/>
        <v>256.5</v>
      </c>
      <c r="WR261" s="277">
        <f t="shared" si="470"/>
        <v>256.5</v>
      </c>
      <c r="WS261" s="277">
        <f t="shared" si="470"/>
        <v>256.5</v>
      </c>
      <c r="WT261" s="277">
        <f t="shared" si="470"/>
        <v>247</v>
      </c>
      <c r="WU261" s="277">
        <f t="shared" si="470"/>
        <v>247</v>
      </c>
      <c r="WV261" s="277">
        <f t="shared" si="470"/>
        <v>247</v>
      </c>
      <c r="WW261" s="277">
        <f t="shared" si="470"/>
        <v>247</v>
      </c>
      <c r="WX261" s="277">
        <f t="shared" si="470"/>
        <v>247</v>
      </c>
      <c r="WY261" s="277">
        <f t="shared" si="470"/>
        <v>247</v>
      </c>
      <c r="WZ261" s="277">
        <f t="shared" si="470"/>
        <v>247</v>
      </c>
      <c r="XA261" s="277">
        <f t="shared" si="470"/>
        <v>247</v>
      </c>
      <c r="XB261" s="277">
        <f t="shared" si="470"/>
        <v>247</v>
      </c>
      <c r="XC261" s="277">
        <f t="shared" si="470"/>
        <v>247</v>
      </c>
      <c r="XD261" s="277">
        <f t="shared" si="470"/>
        <v>247</v>
      </c>
      <c r="XE261" s="277">
        <f t="shared" ref="XE261:ZP261" si="471">SUM(XE255+XE258)</f>
        <v>247</v>
      </c>
      <c r="XF261" s="277">
        <f t="shared" si="471"/>
        <v>247</v>
      </c>
      <c r="XG261" s="277">
        <f t="shared" si="471"/>
        <v>247</v>
      </c>
      <c r="XH261" s="277">
        <f t="shared" si="471"/>
        <v>247</v>
      </c>
      <c r="XI261" s="277">
        <f t="shared" si="471"/>
        <v>247</v>
      </c>
      <c r="XJ261" s="277">
        <f t="shared" si="471"/>
        <v>247</v>
      </c>
      <c r="XK261" s="277">
        <f t="shared" si="471"/>
        <v>247</v>
      </c>
      <c r="XL261" s="277">
        <f t="shared" si="471"/>
        <v>247</v>
      </c>
      <c r="XM261" s="277">
        <f t="shared" si="471"/>
        <v>247</v>
      </c>
      <c r="XN261" s="277">
        <f t="shared" si="471"/>
        <v>247</v>
      </c>
      <c r="XO261" s="277">
        <f t="shared" si="471"/>
        <v>247</v>
      </c>
      <c r="XP261" s="277">
        <f t="shared" si="471"/>
        <v>247</v>
      </c>
      <c r="XQ261" s="277">
        <f t="shared" si="471"/>
        <v>247</v>
      </c>
      <c r="XR261" s="277">
        <f t="shared" si="471"/>
        <v>247</v>
      </c>
      <c r="XS261" s="277">
        <f t="shared" si="471"/>
        <v>247</v>
      </c>
      <c r="XT261" s="277">
        <f t="shared" si="471"/>
        <v>247</v>
      </c>
      <c r="XU261" s="277">
        <f t="shared" si="471"/>
        <v>247</v>
      </c>
      <c r="XV261" s="277">
        <f t="shared" si="471"/>
        <v>247</v>
      </c>
      <c r="XW261" s="277">
        <f t="shared" si="471"/>
        <v>247</v>
      </c>
      <c r="XX261" s="277">
        <f t="shared" si="471"/>
        <v>247</v>
      </c>
      <c r="XY261" s="277">
        <f t="shared" si="471"/>
        <v>247</v>
      </c>
      <c r="XZ261" s="277">
        <f t="shared" si="471"/>
        <v>247</v>
      </c>
      <c r="YA261" s="277">
        <f t="shared" si="471"/>
        <v>247</v>
      </c>
      <c r="YB261" s="277">
        <f t="shared" si="471"/>
        <v>247</v>
      </c>
      <c r="YC261" s="277">
        <f t="shared" si="471"/>
        <v>247</v>
      </c>
      <c r="YD261" s="277">
        <f t="shared" si="471"/>
        <v>247</v>
      </c>
      <c r="YE261" s="277">
        <f t="shared" si="471"/>
        <v>247</v>
      </c>
      <c r="YF261" s="277">
        <f t="shared" si="471"/>
        <v>247</v>
      </c>
      <c r="YG261" s="277">
        <f t="shared" si="471"/>
        <v>247</v>
      </c>
      <c r="YH261" s="277">
        <f t="shared" si="471"/>
        <v>247</v>
      </c>
      <c r="YI261" s="277">
        <f t="shared" si="471"/>
        <v>247</v>
      </c>
      <c r="YJ261" s="277">
        <f t="shared" si="471"/>
        <v>247</v>
      </c>
      <c r="YK261" s="277">
        <f t="shared" si="471"/>
        <v>247</v>
      </c>
      <c r="YL261" s="277">
        <f t="shared" si="471"/>
        <v>247</v>
      </c>
      <c r="YM261" s="277">
        <f t="shared" si="471"/>
        <v>247</v>
      </c>
      <c r="YN261" s="277">
        <f t="shared" si="471"/>
        <v>247</v>
      </c>
      <c r="YO261" s="277">
        <f t="shared" si="471"/>
        <v>247</v>
      </c>
      <c r="YP261" s="277">
        <f t="shared" si="471"/>
        <v>247</v>
      </c>
      <c r="YQ261" s="277">
        <f t="shared" si="471"/>
        <v>247</v>
      </c>
      <c r="YR261" s="277">
        <f t="shared" si="471"/>
        <v>247</v>
      </c>
      <c r="YS261" s="277">
        <f t="shared" si="471"/>
        <v>247</v>
      </c>
      <c r="YT261" s="277">
        <f t="shared" si="471"/>
        <v>247</v>
      </c>
      <c r="YU261" s="277">
        <f t="shared" si="471"/>
        <v>247</v>
      </c>
      <c r="YV261" s="277">
        <f t="shared" si="471"/>
        <v>247</v>
      </c>
      <c r="YW261" s="277">
        <f t="shared" si="471"/>
        <v>247</v>
      </c>
      <c r="YX261" s="277">
        <f t="shared" si="471"/>
        <v>247</v>
      </c>
      <c r="YY261" s="277">
        <f t="shared" si="471"/>
        <v>247</v>
      </c>
      <c r="YZ261" s="277">
        <f t="shared" si="471"/>
        <v>247</v>
      </c>
      <c r="ZA261" s="277">
        <f t="shared" si="471"/>
        <v>247</v>
      </c>
      <c r="ZB261" s="277">
        <f t="shared" si="471"/>
        <v>247</v>
      </c>
      <c r="ZC261" s="277">
        <f t="shared" si="471"/>
        <v>247</v>
      </c>
      <c r="ZD261" s="277">
        <f t="shared" si="471"/>
        <v>247</v>
      </c>
      <c r="ZE261" s="277">
        <f t="shared" si="471"/>
        <v>247</v>
      </c>
      <c r="ZF261" s="277">
        <f t="shared" si="471"/>
        <v>247</v>
      </c>
      <c r="ZG261" s="277">
        <f t="shared" si="471"/>
        <v>247</v>
      </c>
      <c r="ZH261" s="277">
        <f t="shared" si="471"/>
        <v>247</v>
      </c>
      <c r="ZI261" s="277">
        <f t="shared" si="471"/>
        <v>247</v>
      </c>
      <c r="ZJ261" s="277">
        <f t="shared" si="471"/>
        <v>247</v>
      </c>
      <c r="ZK261" s="277">
        <f t="shared" si="471"/>
        <v>247</v>
      </c>
      <c r="ZL261" s="277">
        <f t="shared" si="471"/>
        <v>247</v>
      </c>
      <c r="ZM261" s="277">
        <f t="shared" si="471"/>
        <v>247</v>
      </c>
      <c r="ZN261" s="277">
        <f t="shared" si="471"/>
        <v>247</v>
      </c>
      <c r="ZO261" s="277">
        <f t="shared" si="471"/>
        <v>247</v>
      </c>
      <c r="ZP261" s="277">
        <f t="shared" si="471"/>
        <v>247</v>
      </c>
      <c r="ZQ261" s="277">
        <f t="shared" ref="ZQ261:ABV261" si="472">SUM(ZQ255+ZQ258)</f>
        <v>209</v>
      </c>
      <c r="ZR261" s="277">
        <f t="shared" si="472"/>
        <v>209</v>
      </c>
      <c r="ZS261" s="277">
        <f t="shared" si="472"/>
        <v>199.5</v>
      </c>
      <c r="ZT261" s="277">
        <f t="shared" si="472"/>
        <v>190</v>
      </c>
      <c r="ZU261" s="277">
        <f t="shared" si="472"/>
        <v>190</v>
      </c>
      <c r="ZV261" s="277">
        <f t="shared" si="472"/>
        <v>190</v>
      </c>
      <c r="ZW261" s="277">
        <f t="shared" si="472"/>
        <v>190</v>
      </c>
      <c r="ZX261" s="277">
        <f t="shared" si="472"/>
        <v>190</v>
      </c>
      <c r="ZY261" s="277">
        <f t="shared" si="472"/>
        <v>190</v>
      </c>
      <c r="ZZ261" s="277">
        <f t="shared" si="472"/>
        <v>190</v>
      </c>
      <c r="AAA261" s="277">
        <f t="shared" si="472"/>
        <v>190</v>
      </c>
      <c r="AAB261" s="277">
        <f t="shared" si="472"/>
        <v>190</v>
      </c>
      <c r="AAC261" s="277">
        <f t="shared" si="472"/>
        <v>190</v>
      </c>
      <c r="AAD261" s="277">
        <f t="shared" si="472"/>
        <v>199.5</v>
      </c>
      <c r="AAE261" s="277">
        <f t="shared" si="472"/>
        <v>199.5</v>
      </c>
      <c r="AAF261" s="277">
        <f t="shared" si="472"/>
        <v>199.5</v>
      </c>
      <c r="AAG261" s="277">
        <f t="shared" si="472"/>
        <v>199.5</v>
      </c>
      <c r="AAH261" s="277">
        <f t="shared" si="472"/>
        <v>199.5</v>
      </c>
      <c r="AAI261" s="277">
        <f t="shared" si="472"/>
        <v>199.5</v>
      </c>
      <c r="AAJ261" s="277">
        <f t="shared" si="472"/>
        <v>199.5</v>
      </c>
      <c r="AAK261" s="277">
        <f t="shared" si="472"/>
        <v>199.5</v>
      </c>
      <c r="AAL261" s="277">
        <f t="shared" si="472"/>
        <v>209</v>
      </c>
      <c r="AAM261" s="277">
        <f t="shared" si="472"/>
        <v>209</v>
      </c>
      <c r="AAN261" s="277">
        <f t="shared" si="472"/>
        <v>209</v>
      </c>
      <c r="AAO261" s="277">
        <f t="shared" si="472"/>
        <v>209</v>
      </c>
      <c r="AAP261" s="277">
        <f t="shared" si="472"/>
        <v>209</v>
      </c>
      <c r="AAQ261" s="277">
        <f t="shared" si="472"/>
        <v>209</v>
      </c>
      <c r="AAR261" s="277">
        <f t="shared" si="472"/>
        <v>237.5</v>
      </c>
      <c r="AAS261" s="277">
        <f t="shared" si="472"/>
        <v>237.5</v>
      </c>
      <c r="AAT261" s="277">
        <f t="shared" si="472"/>
        <v>247</v>
      </c>
      <c r="AAU261" s="277">
        <f t="shared" si="472"/>
        <v>247</v>
      </c>
      <c r="AAV261" s="277">
        <f t="shared" si="472"/>
        <v>247</v>
      </c>
      <c r="AAW261" s="277">
        <f t="shared" si="472"/>
        <v>247</v>
      </c>
      <c r="AAX261" s="277">
        <f t="shared" si="472"/>
        <v>247</v>
      </c>
      <c r="AAY261" s="277">
        <f t="shared" si="472"/>
        <v>228</v>
      </c>
      <c r="AAZ261" s="277">
        <f t="shared" si="472"/>
        <v>228</v>
      </c>
      <c r="ABA261" s="277">
        <f t="shared" si="472"/>
        <v>228</v>
      </c>
      <c r="ABB261" s="277">
        <f t="shared" si="472"/>
        <v>228</v>
      </c>
      <c r="ABC261" s="277">
        <f t="shared" si="472"/>
        <v>228</v>
      </c>
      <c r="ABD261" s="277">
        <f t="shared" si="472"/>
        <v>228</v>
      </c>
      <c r="ABE261" s="277">
        <f t="shared" si="472"/>
        <v>228</v>
      </c>
      <c r="ABF261" s="277">
        <f t="shared" si="472"/>
        <v>228</v>
      </c>
      <c r="ABG261" s="277">
        <f t="shared" si="472"/>
        <v>228</v>
      </c>
      <c r="ABH261" s="277">
        <f t="shared" si="472"/>
        <v>228</v>
      </c>
      <c r="ABI261" s="277">
        <f t="shared" si="472"/>
        <v>228</v>
      </c>
      <c r="ABJ261" s="277">
        <f t="shared" si="472"/>
        <v>247</v>
      </c>
      <c r="ABK261" s="277">
        <f t="shared" si="472"/>
        <v>247</v>
      </c>
      <c r="ABL261" s="277">
        <f t="shared" si="472"/>
        <v>266</v>
      </c>
      <c r="ABM261" s="277">
        <f t="shared" si="472"/>
        <v>266</v>
      </c>
      <c r="ABN261" s="277">
        <f t="shared" si="472"/>
        <v>266</v>
      </c>
      <c r="ABO261" s="277">
        <f t="shared" si="472"/>
        <v>266</v>
      </c>
      <c r="ABP261" s="277">
        <f t="shared" si="472"/>
        <v>266</v>
      </c>
      <c r="ABQ261" s="277">
        <f t="shared" si="472"/>
        <v>266</v>
      </c>
      <c r="ABR261" s="277">
        <f t="shared" si="472"/>
        <v>266</v>
      </c>
      <c r="ABS261" s="277">
        <f t="shared" si="472"/>
        <v>266</v>
      </c>
      <c r="ABT261" s="277">
        <f t="shared" si="472"/>
        <v>266</v>
      </c>
      <c r="ABU261" s="277">
        <f t="shared" si="472"/>
        <v>266</v>
      </c>
      <c r="ABV261" s="277">
        <f t="shared" si="472"/>
        <v>266</v>
      </c>
      <c r="ABW261" s="277">
        <f t="shared" ref="ABW261:AEH261" si="473">SUM(ABW255+ABW258)</f>
        <v>266</v>
      </c>
      <c r="ABX261" s="277">
        <f t="shared" si="473"/>
        <v>266</v>
      </c>
      <c r="ABY261" s="277">
        <f t="shared" si="473"/>
        <v>266</v>
      </c>
      <c r="ABZ261" s="277">
        <f t="shared" si="473"/>
        <v>266</v>
      </c>
      <c r="ACA261" s="277">
        <f t="shared" si="473"/>
        <v>266</v>
      </c>
      <c r="ACB261" s="277">
        <f t="shared" si="473"/>
        <v>266</v>
      </c>
      <c r="ACC261" s="277">
        <f t="shared" si="473"/>
        <v>266</v>
      </c>
      <c r="ACD261" s="277">
        <f t="shared" si="473"/>
        <v>266</v>
      </c>
      <c r="ACE261" s="277">
        <f t="shared" si="473"/>
        <v>266</v>
      </c>
      <c r="ACF261" s="277">
        <f t="shared" si="473"/>
        <v>266</v>
      </c>
      <c r="ACG261" s="277">
        <f t="shared" si="473"/>
        <v>266</v>
      </c>
      <c r="ACH261" s="277">
        <f t="shared" si="473"/>
        <v>266</v>
      </c>
      <c r="ACI261" s="277">
        <f t="shared" si="473"/>
        <v>266</v>
      </c>
      <c r="ACJ261" s="277">
        <f t="shared" si="473"/>
        <v>266</v>
      </c>
      <c r="ACK261" s="277">
        <f t="shared" si="473"/>
        <v>266</v>
      </c>
      <c r="ACL261" s="277">
        <f t="shared" si="473"/>
        <v>266</v>
      </c>
      <c r="ACM261" s="277">
        <f t="shared" si="473"/>
        <v>266</v>
      </c>
      <c r="ACN261" s="277">
        <f t="shared" si="473"/>
        <v>266</v>
      </c>
      <c r="ACO261" s="277">
        <f t="shared" si="473"/>
        <v>266</v>
      </c>
      <c r="ACP261" s="277">
        <f t="shared" si="473"/>
        <v>266</v>
      </c>
      <c r="ACQ261" s="277">
        <f t="shared" si="473"/>
        <v>266</v>
      </c>
      <c r="ACR261" s="277">
        <f t="shared" si="473"/>
        <v>266</v>
      </c>
      <c r="ACS261" s="277">
        <f t="shared" si="473"/>
        <v>266</v>
      </c>
      <c r="ACT261" s="277">
        <f t="shared" si="473"/>
        <v>266</v>
      </c>
      <c r="ACU261" s="277">
        <f t="shared" si="473"/>
        <v>266</v>
      </c>
      <c r="ACV261" s="277">
        <f t="shared" si="473"/>
        <v>266</v>
      </c>
      <c r="ACW261" s="277">
        <f t="shared" si="473"/>
        <v>266</v>
      </c>
      <c r="ACX261" s="277">
        <f t="shared" si="473"/>
        <v>266</v>
      </c>
      <c r="ACY261" s="277">
        <f t="shared" si="473"/>
        <v>266</v>
      </c>
      <c r="ACZ261" s="277">
        <f t="shared" si="473"/>
        <v>266</v>
      </c>
      <c r="ADA261" s="277">
        <f t="shared" si="473"/>
        <v>266</v>
      </c>
      <c r="ADB261" s="277">
        <f t="shared" si="473"/>
        <v>266</v>
      </c>
      <c r="ADC261" s="277">
        <f t="shared" si="473"/>
        <v>266</v>
      </c>
      <c r="ADD261" s="277">
        <f t="shared" si="473"/>
        <v>266</v>
      </c>
      <c r="ADE261" s="277">
        <f t="shared" si="473"/>
        <v>266</v>
      </c>
      <c r="ADF261" s="277">
        <f t="shared" si="473"/>
        <v>266</v>
      </c>
      <c r="ADG261" s="277">
        <f t="shared" si="473"/>
        <v>266</v>
      </c>
      <c r="ADH261" s="277">
        <f t="shared" si="473"/>
        <v>266</v>
      </c>
      <c r="ADI261" s="277">
        <f t="shared" si="473"/>
        <v>266</v>
      </c>
      <c r="ADJ261" s="277">
        <f t="shared" si="473"/>
        <v>266</v>
      </c>
      <c r="ADK261" s="277">
        <f t="shared" si="473"/>
        <v>266</v>
      </c>
      <c r="ADL261" s="277">
        <f t="shared" si="473"/>
        <v>266</v>
      </c>
      <c r="ADM261" s="277">
        <f t="shared" si="473"/>
        <v>266</v>
      </c>
      <c r="ADN261" s="277">
        <f t="shared" si="473"/>
        <v>266</v>
      </c>
      <c r="ADO261" s="277">
        <f t="shared" si="473"/>
        <v>266</v>
      </c>
      <c r="ADP261" s="277">
        <f t="shared" si="473"/>
        <v>266</v>
      </c>
      <c r="ADQ261" s="277">
        <f t="shared" si="473"/>
        <v>266</v>
      </c>
      <c r="ADR261" s="277">
        <f t="shared" si="473"/>
        <v>266</v>
      </c>
      <c r="ADS261" s="277">
        <f t="shared" si="473"/>
        <v>266</v>
      </c>
      <c r="ADT261" s="277">
        <f t="shared" si="473"/>
        <v>266</v>
      </c>
      <c r="ADU261" s="277">
        <f t="shared" si="473"/>
        <v>266</v>
      </c>
      <c r="ADV261" s="277">
        <f t="shared" si="473"/>
        <v>266</v>
      </c>
      <c r="ADW261" s="277">
        <f t="shared" si="473"/>
        <v>266</v>
      </c>
      <c r="ADX261" s="277">
        <f t="shared" si="473"/>
        <v>266</v>
      </c>
      <c r="ADY261" s="277">
        <f t="shared" si="473"/>
        <v>266</v>
      </c>
      <c r="ADZ261" s="277">
        <f t="shared" si="473"/>
        <v>266</v>
      </c>
      <c r="AEA261" s="277">
        <f t="shared" si="473"/>
        <v>266</v>
      </c>
      <c r="AEB261" s="277">
        <f t="shared" si="473"/>
        <v>266</v>
      </c>
      <c r="AEC261" s="277">
        <f t="shared" si="473"/>
        <v>266</v>
      </c>
      <c r="AED261" s="277">
        <f t="shared" si="473"/>
        <v>266</v>
      </c>
      <c r="AEE261" s="277">
        <f t="shared" si="473"/>
        <v>266</v>
      </c>
      <c r="AEF261" s="277">
        <f t="shared" si="473"/>
        <v>266</v>
      </c>
      <c r="AEG261" s="277">
        <f t="shared" si="473"/>
        <v>266</v>
      </c>
      <c r="AEH261" s="277">
        <f t="shared" si="473"/>
        <v>266</v>
      </c>
      <c r="AEI261" s="277">
        <f t="shared" ref="AEI261:AFH261" si="474">SUM(AEI255+AEI258)</f>
        <v>266</v>
      </c>
      <c r="AEJ261" s="277">
        <f t="shared" si="474"/>
        <v>266</v>
      </c>
      <c r="AEK261" s="277">
        <f t="shared" si="474"/>
        <v>266</v>
      </c>
      <c r="AEL261" s="277">
        <f t="shared" si="474"/>
        <v>266</v>
      </c>
      <c r="AEM261" s="277">
        <f t="shared" si="474"/>
        <v>266</v>
      </c>
      <c r="AEN261" s="277">
        <f t="shared" si="474"/>
        <v>266</v>
      </c>
      <c r="AEO261" s="277">
        <f t="shared" si="474"/>
        <v>266</v>
      </c>
      <c r="AEP261" s="277">
        <f t="shared" si="474"/>
        <v>266</v>
      </c>
      <c r="AEQ261" s="277">
        <f t="shared" si="474"/>
        <v>266</v>
      </c>
      <c r="AER261" s="277">
        <f t="shared" si="474"/>
        <v>266</v>
      </c>
      <c r="AES261" s="277">
        <f t="shared" si="474"/>
        <v>266</v>
      </c>
      <c r="AET261" s="277">
        <f t="shared" si="474"/>
        <v>266</v>
      </c>
      <c r="AEU261" s="277">
        <f t="shared" si="474"/>
        <v>266</v>
      </c>
      <c r="AEV261" s="277">
        <f t="shared" si="474"/>
        <v>266</v>
      </c>
      <c r="AEW261" s="277">
        <f t="shared" si="474"/>
        <v>266</v>
      </c>
      <c r="AEX261" s="277">
        <f t="shared" si="474"/>
        <v>266</v>
      </c>
      <c r="AEY261" s="277">
        <f t="shared" si="474"/>
        <v>266</v>
      </c>
      <c r="AEZ261" s="277">
        <f t="shared" si="474"/>
        <v>266</v>
      </c>
      <c r="AFA261" s="277">
        <f t="shared" si="474"/>
        <v>266</v>
      </c>
      <c r="AFB261" s="277">
        <f t="shared" si="474"/>
        <v>266</v>
      </c>
      <c r="AFC261" s="277">
        <f t="shared" si="474"/>
        <v>266</v>
      </c>
      <c r="AFD261" s="277">
        <f t="shared" si="474"/>
        <v>266</v>
      </c>
      <c r="AFE261" s="277">
        <f t="shared" si="474"/>
        <v>266</v>
      </c>
      <c r="AFF261" s="277">
        <f t="shared" si="474"/>
        <v>266</v>
      </c>
      <c r="AFG261" s="277">
        <f t="shared" si="474"/>
        <v>266</v>
      </c>
      <c r="AFH261" s="277">
        <f t="shared" si="474"/>
        <v>266</v>
      </c>
      <c r="AFI261" s="277">
        <f t="shared" ref="AFI261:AHT261" si="475">SUM(AFI255+AFI258)</f>
        <v>266</v>
      </c>
      <c r="AFJ261" s="277">
        <f t="shared" si="475"/>
        <v>266</v>
      </c>
      <c r="AFK261" s="277">
        <f t="shared" si="475"/>
        <v>266</v>
      </c>
      <c r="AFL261" s="277">
        <f t="shared" si="475"/>
        <v>266</v>
      </c>
      <c r="AFM261" s="277">
        <f t="shared" si="475"/>
        <v>266</v>
      </c>
      <c r="AFN261" s="277">
        <f t="shared" si="475"/>
        <v>237.5</v>
      </c>
      <c r="AFO261" s="277">
        <f t="shared" si="475"/>
        <v>237.5</v>
      </c>
      <c r="AFP261" s="277">
        <f t="shared" si="475"/>
        <v>237.5</v>
      </c>
      <c r="AFQ261" s="277">
        <f t="shared" si="475"/>
        <v>237.5</v>
      </c>
      <c r="AFR261" s="277">
        <f t="shared" si="475"/>
        <v>237.5</v>
      </c>
      <c r="AFS261" s="277">
        <f t="shared" si="475"/>
        <v>237.5</v>
      </c>
      <c r="AFT261" s="277">
        <f t="shared" si="475"/>
        <v>237.5</v>
      </c>
      <c r="AFU261" s="277">
        <f t="shared" si="475"/>
        <v>237.5</v>
      </c>
      <c r="AFV261" s="277">
        <f t="shared" si="475"/>
        <v>237.5</v>
      </c>
      <c r="AFW261" s="277">
        <f t="shared" si="475"/>
        <v>237.5</v>
      </c>
      <c r="AFX261" s="277">
        <f t="shared" si="475"/>
        <v>237.5</v>
      </c>
      <c r="AFY261" s="277">
        <f t="shared" si="475"/>
        <v>237.5</v>
      </c>
      <c r="AFZ261" s="277">
        <f t="shared" si="475"/>
        <v>237.5</v>
      </c>
      <c r="AGA261" s="277">
        <f t="shared" si="475"/>
        <v>237.5</v>
      </c>
      <c r="AGB261" s="277">
        <f t="shared" si="475"/>
        <v>266</v>
      </c>
      <c r="AGC261" s="277">
        <f t="shared" si="475"/>
        <v>247</v>
      </c>
      <c r="AGD261" s="277">
        <f t="shared" si="475"/>
        <v>247</v>
      </c>
      <c r="AGE261" s="277">
        <f t="shared" si="475"/>
        <v>247</v>
      </c>
      <c r="AGF261" s="277">
        <f t="shared" si="475"/>
        <v>247</v>
      </c>
      <c r="AGG261" s="277">
        <f t="shared" si="475"/>
        <v>247</v>
      </c>
      <c r="AGH261" s="277">
        <f t="shared" si="475"/>
        <v>247</v>
      </c>
      <c r="AGI261" s="277">
        <f t="shared" si="475"/>
        <v>266</v>
      </c>
      <c r="AGJ261" s="277">
        <f t="shared" si="475"/>
        <v>266</v>
      </c>
      <c r="AGK261" s="277">
        <f t="shared" si="475"/>
        <v>266</v>
      </c>
      <c r="AGL261" s="277">
        <f t="shared" si="475"/>
        <v>266</v>
      </c>
      <c r="AGM261" s="277">
        <f t="shared" si="475"/>
        <v>266</v>
      </c>
      <c r="AGN261" s="277">
        <f t="shared" si="475"/>
        <v>266</v>
      </c>
      <c r="AGO261" s="277">
        <f t="shared" si="475"/>
        <v>266</v>
      </c>
      <c r="AGP261" s="277">
        <f t="shared" si="475"/>
        <v>266</v>
      </c>
      <c r="AGQ261" s="277">
        <f t="shared" si="475"/>
        <v>266</v>
      </c>
      <c r="AGR261" s="277">
        <f t="shared" si="475"/>
        <v>266</v>
      </c>
      <c r="AGS261" s="277">
        <f t="shared" si="475"/>
        <v>247</v>
      </c>
      <c r="AGT261" s="277">
        <f t="shared" si="475"/>
        <v>247</v>
      </c>
      <c r="AGU261" s="277">
        <f t="shared" si="475"/>
        <v>247</v>
      </c>
      <c r="AGV261" s="277">
        <f t="shared" si="475"/>
        <v>247</v>
      </c>
      <c r="AGW261" s="277">
        <f t="shared" si="475"/>
        <v>247</v>
      </c>
      <c r="AGX261" s="277">
        <f t="shared" si="475"/>
        <v>247</v>
      </c>
      <c r="AGY261" s="277">
        <f t="shared" si="475"/>
        <v>247</v>
      </c>
      <c r="AGZ261" s="277">
        <f t="shared" si="475"/>
        <v>247</v>
      </c>
      <c r="AHA261" s="277">
        <f t="shared" si="475"/>
        <v>247</v>
      </c>
      <c r="AHB261" s="277">
        <f t="shared" si="475"/>
        <v>247</v>
      </c>
      <c r="AHC261" s="277">
        <f t="shared" si="475"/>
        <v>247</v>
      </c>
      <c r="AHD261" s="277">
        <f t="shared" si="475"/>
        <v>247</v>
      </c>
      <c r="AHE261" s="277">
        <f t="shared" si="475"/>
        <v>247</v>
      </c>
      <c r="AHF261" s="277">
        <f t="shared" si="475"/>
        <v>247</v>
      </c>
      <c r="AHG261" s="277">
        <f t="shared" si="475"/>
        <v>247</v>
      </c>
      <c r="AHH261" s="277">
        <f t="shared" si="475"/>
        <v>247</v>
      </c>
      <c r="AHI261" s="277">
        <f t="shared" si="475"/>
        <v>247</v>
      </c>
      <c r="AHJ261" s="277">
        <f t="shared" si="475"/>
        <v>247</v>
      </c>
      <c r="AHK261" s="277">
        <f t="shared" si="475"/>
        <v>247</v>
      </c>
      <c r="AHL261" s="277">
        <f t="shared" si="475"/>
        <v>247</v>
      </c>
      <c r="AHM261" s="277">
        <f t="shared" si="475"/>
        <v>247</v>
      </c>
      <c r="AHN261" s="277">
        <f t="shared" si="475"/>
        <v>247</v>
      </c>
      <c r="AHO261" s="277">
        <f t="shared" si="475"/>
        <v>247</v>
      </c>
      <c r="AHP261" s="277">
        <f t="shared" si="475"/>
        <v>247</v>
      </c>
      <c r="AHQ261" s="277">
        <f t="shared" si="475"/>
        <v>247</v>
      </c>
      <c r="AHR261" s="277">
        <f t="shared" si="475"/>
        <v>247</v>
      </c>
      <c r="AHS261" s="277">
        <f t="shared" si="475"/>
        <v>247</v>
      </c>
      <c r="AHT261" s="277">
        <f t="shared" si="475"/>
        <v>247</v>
      </c>
      <c r="AHU261" s="277">
        <f t="shared" ref="AHU261:AIU261" si="476">SUM(AHU255+AHU258)</f>
        <v>247</v>
      </c>
      <c r="AHV261" s="277">
        <f t="shared" si="476"/>
        <v>247</v>
      </c>
      <c r="AHW261" s="277">
        <f t="shared" si="476"/>
        <v>247</v>
      </c>
      <c r="AHX261" s="277">
        <f t="shared" si="476"/>
        <v>247</v>
      </c>
      <c r="AHY261" s="277">
        <f t="shared" si="476"/>
        <v>247</v>
      </c>
      <c r="AHZ261" s="277">
        <f t="shared" si="476"/>
        <v>247</v>
      </c>
      <c r="AIA261" s="277">
        <f t="shared" si="476"/>
        <v>247</v>
      </c>
      <c r="AIB261" s="277">
        <f t="shared" si="476"/>
        <v>247</v>
      </c>
      <c r="AIC261" s="277">
        <f t="shared" si="476"/>
        <v>247</v>
      </c>
      <c r="AID261" s="277">
        <f t="shared" si="476"/>
        <v>247</v>
      </c>
      <c r="AIE261" s="277">
        <f t="shared" si="476"/>
        <v>247</v>
      </c>
      <c r="AIF261" s="277">
        <f t="shared" si="476"/>
        <v>247</v>
      </c>
      <c r="AIG261" s="277">
        <f t="shared" si="476"/>
        <v>247</v>
      </c>
      <c r="AIH261" s="277">
        <f t="shared" si="476"/>
        <v>247</v>
      </c>
      <c r="AII261" s="277">
        <f t="shared" si="476"/>
        <v>247</v>
      </c>
      <c r="AIJ261" s="277">
        <f t="shared" si="476"/>
        <v>247</v>
      </c>
      <c r="AIK261" s="277">
        <f t="shared" si="476"/>
        <v>247</v>
      </c>
      <c r="AIL261" s="277">
        <f t="shared" si="476"/>
        <v>247</v>
      </c>
      <c r="AIM261" s="277">
        <f t="shared" si="476"/>
        <v>247</v>
      </c>
      <c r="AIN261" s="277">
        <f t="shared" si="476"/>
        <v>247</v>
      </c>
      <c r="AIO261" s="277">
        <f t="shared" si="476"/>
        <v>247</v>
      </c>
      <c r="AIP261" s="277">
        <f t="shared" si="476"/>
        <v>247</v>
      </c>
      <c r="AIQ261" s="277">
        <f t="shared" si="476"/>
        <v>247</v>
      </c>
      <c r="AIR261" s="277">
        <f t="shared" si="476"/>
        <v>247</v>
      </c>
      <c r="AIS261" s="277">
        <f t="shared" si="476"/>
        <v>247</v>
      </c>
      <c r="AIT261" s="277">
        <f t="shared" si="476"/>
        <v>247</v>
      </c>
      <c r="AIU261" s="277">
        <f t="shared" si="476"/>
        <v>247</v>
      </c>
      <c r="AIV261" s="277">
        <f t="shared" ref="AIV261:AKA261" si="477">SUM(AIV255+AIV258)</f>
        <v>247</v>
      </c>
      <c r="AIW261" s="525">
        <f t="shared" si="477"/>
        <v>247</v>
      </c>
      <c r="AIX261" s="277">
        <f t="shared" si="477"/>
        <v>247</v>
      </c>
      <c r="AIY261" s="277">
        <f t="shared" si="477"/>
        <v>247</v>
      </c>
      <c r="AIZ261" s="277">
        <f t="shared" si="477"/>
        <v>247</v>
      </c>
      <c r="AJA261" s="277">
        <f t="shared" si="477"/>
        <v>237.5</v>
      </c>
      <c r="AJB261" s="277">
        <f t="shared" si="477"/>
        <v>237.5</v>
      </c>
      <c r="AJC261" s="277">
        <f t="shared" si="477"/>
        <v>237.5</v>
      </c>
      <c r="AJD261" s="277">
        <f t="shared" si="477"/>
        <v>237.5</v>
      </c>
      <c r="AJE261" s="277">
        <f t="shared" si="477"/>
        <v>237.5</v>
      </c>
      <c r="AJF261" s="277">
        <f t="shared" si="477"/>
        <v>237.5</v>
      </c>
      <c r="AJG261" s="277">
        <f t="shared" si="477"/>
        <v>237.5</v>
      </c>
      <c r="AJH261" s="277">
        <f t="shared" si="477"/>
        <v>237.5</v>
      </c>
      <c r="AJI261" s="277">
        <f t="shared" si="477"/>
        <v>237.5</v>
      </c>
      <c r="AJJ261" s="277">
        <f t="shared" si="477"/>
        <v>237.5</v>
      </c>
      <c r="AJK261" s="277">
        <f t="shared" si="477"/>
        <v>237.5</v>
      </c>
      <c r="AJL261" s="277">
        <f t="shared" si="477"/>
        <v>237.5</v>
      </c>
      <c r="AJM261" s="277">
        <f t="shared" si="477"/>
        <v>237.5</v>
      </c>
      <c r="AJN261" s="277">
        <f t="shared" si="477"/>
        <v>237.5</v>
      </c>
      <c r="AJO261" s="277">
        <f t="shared" si="477"/>
        <v>237.5</v>
      </c>
      <c r="AJP261" s="277">
        <f t="shared" si="477"/>
        <v>237.5</v>
      </c>
      <c r="AJQ261" s="277">
        <f t="shared" si="477"/>
        <v>237.5</v>
      </c>
      <c r="AJR261" s="277">
        <f t="shared" si="477"/>
        <v>237.5</v>
      </c>
      <c r="AJS261" s="277">
        <f t="shared" si="477"/>
        <v>237.5</v>
      </c>
      <c r="AJT261" s="277">
        <f t="shared" si="477"/>
        <v>237.5</v>
      </c>
      <c r="AJU261" s="277">
        <f t="shared" si="477"/>
        <v>237.5</v>
      </c>
      <c r="AJV261" s="277">
        <f t="shared" si="477"/>
        <v>237.5</v>
      </c>
      <c r="AJW261" s="277">
        <f t="shared" si="477"/>
        <v>237.5</v>
      </c>
      <c r="AJX261" s="277">
        <f t="shared" si="477"/>
        <v>237.5</v>
      </c>
      <c r="AJY261" s="277">
        <f t="shared" si="477"/>
        <v>237.5</v>
      </c>
      <c r="AJZ261" s="277">
        <f t="shared" si="477"/>
        <v>237.5</v>
      </c>
      <c r="AKA261" s="277">
        <f t="shared" si="477"/>
        <v>237.5</v>
      </c>
      <c r="AKB261" s="277">
        <f t="shared" ref="AKB261:ALG261" si="478">SUM(AKB255+AKB258)</f>
        <v>237.5</v>
      </c>
      <c r="AKC261" s="277">
        <f t="shared" si="478"/>
        <v>247</v>
      </c>
      <c r="AKD261" s="277">
        <f t="shared" si="478"/>
        <v>247</v>
      </c>
      <c r="AKE261" s="277">
        <f t="shared" si="478"/>
        <v>247</v>
      </c>
      <c r="AKF261" s="277">
        <f t="shared" si="478"/>
        <v>247</v>
      </c>
      <c r="AKG261" s="277">
        <f t="shared" si="478"/>
        <v>247</v>
      </c>
      <c r="AKH261" s="277">
        <f t="shared" si="478"/>
        <v>247</v>
      </c>
      <c r="AKI261" s="277">
        <f t="shared" si="478"/>
        <v>247</v>
      </c>
      <c r="AKJ261" s="277">
        <f t="shared" si="478"/>
        <v>247</v>
      </c>
      <c r="AKK261" s="277">
        <f t="shared" si="478"/>
        <v>247</v>
      </c>
      <c r="AKL261" s="277">
        <f t="shared" si="478"/>
        <v>247</v>
      </c>
      <c r="AKM261" s="277">
        <f t="shared" si="478"/>
        <v>247</v>
      </c>
      <c r="AKN261" s="277">
        <f t="shared" si="478"/>
        <v>247</v>
      </c>
      <c r="AKO261" s="277">
        <f t="shared" si="478"/>
        <v>247</v>
      </c>
      <c r="AKP261" s="277">
        <f t="shared" si="478"/>
        <v>247</v>
      </c>
      <c r="AKQ261" s="277">
        <f t="shared" si="478"/>
        <v>247</v>
      </c>
      <c r="AKR261" s="277">
        <f t="shared" si="478"/>
        <v>247</v>
      </c>
      <c r="AKS261" s="277">
        <f t="shared" si="478"/>
        <v>247</v>
      </c>
      <c r="AKT261" s="277">
        <f t="shared" si="478"/>
        <v>247</v>
      </c>
      <c r="AKU261" s="277">
        <f t="shared" si="478"/>
        <v>247</v>
      </c>
      <c r="AKV261" s="277">
        <f t="shared" si="478"/>
        <v>247</v>
      </c>
      <c r="AKW261" s="277">
        <f t="shared" si="478"/>
        <v>247</v>
      </c>
      <c r="AKX261" s="277">
        <f t="shared" si="478"/>
        <v>247</v>
      </c>
      <c r="AKY261" s="277">
        <f t="shared" si="478"/>
        <v>247</v>
      </c>
      <c r="AKZ261" s="277">
        <f t="shared" si="478"/>
        <v>247</v>
      </c>
      <c r="ALA261" s="277">
        <f t="shared" si="478"/>
        <v>247</v>
      </c>
      <c r="ALB261" s="277">
        <f t="shared" si="478"/>
        <v>247</v>
      </c>
      <c r="ALC261" s="277">
        <f t="shared" si="478"/>
        <v>247</v>
      </c>
      <c r="ALD261" s="277">
        <f t="shared" si="478"/>
        <v>247</v>
      </c>
      <c r="ALE261" s="277">
        <f t="shared" si="478"/>
        <v>247</v>
      </c>
      <c r="ALF261" s="277">
        <f t="shared" si="478"/>
        <v>247</v>
      </c>
      <c r="ALG261" s="277">
        <f t="shared" si="478"/>
        <v>247</v>
      </c>
      <c r="ALH261" s="277">
        <f t="shared" ref="ALH261:AMI261" si="479">SUM(ALH255+ALH258)</f>
        <v>247</v>
      </c>
      <c r="ALI261" s="277">
        <f t="shared" si="479"/>
        <v>247</v>
      </c>
      <c r="ALJ261" s="277">
        <f t="shared" si="479"/>
        <v>247</v>
      </c>
      <c r="ALK261" s="277">
        <f t="shared" si="479"/>
        <v>247</v>
      </c>
      <c r="ALL261" s="277">
        <f t="shared" si="479"/>
        <v>247</v>
      </c>
      <c r="ALM261" s="277">
        <f t="shared" si="479"/>
        <v>247</v>
      </c>
      <c r="ALN261" s="277">
        <f t="shared" si="479"/>
        <v>247</v>
      </c>
      <c r="ALO261" s="277">
        <f t="shared" si="479"/>
        <v>247</v>
      </c>
      <c r="ALP261" s="277">
        <f t="shared" si="479"/>
        <v>247</v>
      </c>
      <c r="ALQ261" s="277">
        <f t="shared" si="479"/>
        <v>247</v>
      </c>
      <c r="ALR261" s="277">
        <f t="shared" si="479"/>
        <v>247</v>
      </c>
      <c r="ALS261" s="277">
        <f t="shared" si="479"/>
        <v>247</v>
      </c>
      <c r="ALT261" s="277">
        <f t="shared" si="479"/>
        <v>247</v>
      </c>
      <c r="ALU261" s="277">
        <f t="shared" si="479"/>
        <v>247</v>
      </c>
      <c r="ALV261" s="277">
        <f t="shared" si="479"/>
        <v>247</v>
      </c>
      <c r="ALW261" s="277">
        <f t="shared" si="479"/>
        <v>247</v>
      </c>
      <c r="ALX261" s="277">
        <f t="shared" si="479"/>
        <v>247</v>
      </c>
      <c r="ALY261" s="277">
        <f t="shared" si="479"/>
        <v>247</v>
      </c>
      <c r="ALZ261" s="277">
        <f t="shared" si="479"/>
        <v>247</v>
      </c>
      <c r="AMA261" s="277">
        <f t="shared" si="479"/>
        <v>247</v>
      </c>
      <c r="AMB261" s="277">
        <f t="shared" si="479"/>
        <v>247</v>
      </c>
      <c r="AMC261" s="277">
        <f t="shared" si="479"/>
        <v>247</v>
      </c>
      <c r="AMD261" s="277">
        <f t="shared" si="479"/>
        <v>247</v>
      </c>
      <c r="AME261" s="277">
        <f t="shared" si="479"/>
        <v>247</v>
      </c>
      <c r="AMF261" s="277">
        <f t="shared" si="479"/>
        <v>247</v>
      </c>
      <c r="AMG261" s="277">
        <f t="shared" si="479"/>
        <v>247</v>
      </c>
      <c r="AMH261" s="277">
        <f t="shared" si="479"/>
        <v>247</v>
      </c>
      <c r="AMI261" s="277">
        <f t="shared" si="479"/>
        <v>247</v>
      </c>
      <c r="AMJ261" s="277">
        <f t="shared" ref="AMJ261:AOU261" si="480">SUM(AMJ255+AMJ258)</f>
        <v>247</v>
      </c>
      <c r="AMK261" s="277">
        <f t="shared" si="480"/>
        <v>247</v>
      </c>
      <c r="AML261" s="277">
        <f t="shared" si="480"/>
        <v>247</v>
      </c>
      <c r="AMM261" s="277">
        <f t="shared" si="480"/>
        <v>247</v>
      </c>
      <c r="AMN261" s="277">
        <f t="shared" si="480"/>
        <v>247</v>
      </c>
      <c r="AMO261" s="277">
        <f t="shared" si="480"/>
        <v>247</v>
      </c>
      <c r="AMP261" s="277">
        <f t="shared" si="480"/>
        <v>247</v>
      </c>
      <c r="AMQ261" s="277">
        <f t="shared" si="480"/>
        <v>247</v>
      </c>
      <c r="AMR261" s="277">
        <f t="shared" si="480"/>
        <v>247</v>
      </c>
      <c r="AMS261" s="277">
        <f t="shared" si="480"/>
        <v>247</v>
      </c>
      <c r="AMT261" s="277">
        <f t="shared" si="480"/>
        <v>247</v>
      </c>
      <c r="AMU261" s="277">
        <f t="shared" si="480"/>
        <v>247</v>
      </c>
      <c r="AMV261" s="277">
        <f t="shared" si="480"/>
        <v>247</v>
      </c>
      <c r="AMW261" s="277">
        <f t="shared" si="480"/>
        <v>247</v>
      </c>
      <c r="AMX261" s="277">
        <f t="shared" si="480"/>
        <v>247</v>
      </c>
      <c r="AMY261" s="277">
        <f t="shared" si="480"/>
        <v>247</v>
      </c>
      <c r="AMZ261" s="277">
        <f t="shared" si="480"/>
        <v>247</v>
      </c>
      <c r="ANA261" s="277">
        <f t="shared" si="480"/>
        <v>247</v>
      </c>
      <c r="ANB261" s="277">
        <f t="shared" si="480"/>
        <v>247</v>
      </c>
      <c r="ANC261" s="277">
        <f t="shared" si="480"/>
        <v>247</v>
      </c>
      <c r="AND261" s="277">
        <f t="shared" si="480"/>
        <v>247</v>
      </c>
      <c r="ANE261" s="277">
        <f t="shared" si="480"/>
        <v>247</v>
      </c>
      <c r="ANF261" s="277">
        <f t="shared" si="480"/>
        <v>247</v>
      </c>
      <c r="ANG261" s="277">
        <f t="shared" si="480"/>
        <v>247</v>
      </c>
      <c r="ANH261" s="277">
        <f t="shared" si="480"/>
        <v>247</v>
      </c>
      <c r="ANI261" s="277">
        <f t="shared" si="480"/>
        <v>247</v>
      </c>
      <c r="ANJ261" s="277">
        <f t="shared" si="480"/>
        <v>247</v>
      </c>
      <c r="ANK261" s="277">
        <f t="shared" si="480"/>
        <v>247</v>
      </c>
      <c r="ANL261" s="277">
        <f t="shared" si="480"/>
        <v>247</v>
      </c>
      <c r="ANM261" s="277">
        <f t="shared" si="480"/>
        <v>247</v>
      </c>
      <c r="ANN261" s="277">
        <f t="shared" si="480"/>
        <v>247</v>
      </c>
      <c r="ANO261" s="277">
        <f t="shared" si="480"/>
        <v>247</v>
      </c>
      <c r="ANP261" s="277">
        <f t="shared" si="480"/>
        <v>247</v>
      </c>
      <c r="ANQ261" s="277">
        <f t="shared" si="480"/>
        <v>247</v>
      </c>
      <c r="ANR261" s="277">
        <f t="shared" si="480"/>
        <v>247</v>
      </c>
      <c r="ANS261" s="277">
        <f t="shared" si="480"/>
        <v>247</v>
      </c>
      <c r="ANT261" s="277">
        <f t="shared" si="480"/>
        <v>247</v>
      </c>
      <c r="ANU261" s="277">
        <f t="shared" si="480"/>
        <v>247</v>
      </c>
      <c r="ANV261" s="277">
        <f t="shared" si="480"/>
        <v>247</v>
      </c>
      <c r="ANW261" s="277">
        <f t="shared" si="480"/>
        <v>247</v>
      </c>
      <c r="ANX261" s="277">
        <f t="shared" si="480"/>
        <v>247</v>
      </c>
      <c r="ANY261" s="277">
        <f t="shared" si="480"/>
        <v>247</v>
      </c>
      <c r="ANZ261" s="277">
        <f t="shared" si="480"/>
        <v>247</v>
      </c>
      <c r="AOA261" s="277">
        <f t="shared" si="480"/>
        <v>247</v>
      </c>
      <c r="AOB261" s="277">
        <f t="shared" si="480"/>
        <v>247</v>
      </c>
      <c r="AOC261" s="277">
        <f t="shared" si="480"/>
        <v>247</v>
      </c>
      <c r="AOD261" s="277">
        <f t="shared" si="480"/>
        <v>247</v>
      </c>
      <c r="AOE261" s="277">
        <f t="shared" si="480"/>
        <v>247</v>
      </c>
      <c r="AOF261" s="277">
        <f t="shared" si="480"/>
        <v>247</v>
      </c>
      <c r="AOG261" s="277">
        <f t="shared" si="480"/>
        <v>247</v>
      </c>
      <c r="AOH261" s="277">
        <f t="shared" si="480"/>
        <v>247</v>
      </c>
      <c r="AOI261" s="277">
        <f t="shared" si="480"/>
        <v>247</v>
      </c>
      <c r="AOJ261" s="277">
        <f t="shared" si="480"/>
        <v>247</v>
      </c>
      <c r="AOK261" s="277">
        <f t="shared" si="480"/>
        <v>247</v>
      </c>
      <c r="AOL261" s="277">
        <f t="shared" si="480"/>
        <v>247</v>
      </c>
      <c r="AOM261" s="277">
        <f t="shared" si="480"/>
        <v>247</v>
      </c>
      <c r="AON261" s="277">
        <f t="shared" si="480"/>
        <v>247</v>
      </c>
      <c r="AOO261" s="277">
        <f t="shared" si="480"/>
        <v>247</v>
      </c>
      <c r="AOP261" s="277">
        <f t="shared" si="480"/>
        <v>247</v>
      </c>
      <c r="AOQ261" s="277">
        <f t="shared" si="480"/>
        <v>247</v>
      </c>
      <c r="AOR261" s="277">
        <f t="shared" si="480"/>
        <v>247</v>
      </c>
      <c r="AOS261" s="277">
        <f t="shared" si="480"/>
        <v>247</v>
      </c>
      <c r="AOT261" s="277">
        <f t="shared" si="480"/>
        <v>247</v>
      </c>
      <c r="AOU261" s="277">
        <f t="shared" si="480"/>
        <v>247</v>
      </c>
      <c r="AOV261" s="277">
        <f t="shared" ref="AOV261:APW261" si="481">SUM(AOV255+AOV258)</f>
        <v>247</v>
      </c>
      <c r="AOW261" s="277">
        <f t="shared" si="481"/>
        <v>247</v>
      </c>
      <c r="AOX261" s="277">
        <f t="shared" si="481"/>
        <v>247</v>
      </c>
      <c r="AOY261" s="277">
        <f t="shared" si="481"/>
        <v>247</v>
      </c>
      <c r="AOZ261" s="277">
        <f t="shared" si="481"/>
        <v>247</v>
      </c>
      <c r="APA261" s="277">
        <f t="shared" si="481"/>
        <v>247</v>
      </c>
      <c r="APB261" s="277">
        <f t="shared" si="481"/>
        <v>247</v>
      </c>
      <c r="APC261" s="277">
        <f t="shared" si="481"/>
        <v>247</v>
      </c>
      <c r="APD261" s="277">
        <f t="shared" si="481"/>
        <v>247</v>
      </c>
      <c r="APE261" s="277">
        <f t="shared" si="481"/>
        <v>247</v>
      </c>
      <c r="APF261" s="277">
        <f t="shared" si="481"/>
        <v>247</v>
      </c>
      <c r="APG261" s="277">
        <f t="shared" si="481"/>
        <v>247</v>
      </c>
      <c r="APH261" s="277">
        <f t="shared" si="481"/>
        <v>247</v>
      </c>
      <c r="API261" s="277">
        <f t="shared" si="481"/>
        <v>247</v>
      </c>
      <c r="APJ261" s="277">
        <f t="shared" si="481"/>
        <v>247</v>
      </c>
      <c r="APK261" s="277">
        <f t="shared" si="481"/>
        <v>247</v>
      </c>
      <c r="APL261" s="277">
        <f t="shared" si="481"/>
        <v>247</v>
      </c>
      <c r="APM261" s="277">
        <f t="shared" si="481"/>
        <v>247</v>
      </c>
      <c r="APN261" s="277">
        <f t="shared" si="481"/>
        <v>247</v>
      </c>
      <c r="APO261" s="277">
        <f t="shared" si="481"/>
        <v>247</v>
      </c>
      <c r="APP261" s="277">
        <f t="shared" si="481"/>
        <v>247</v>
      </c>
      <c r="APQ261" s="277">
        <f t="shared" si="481"/>
        <v>247</v>
      </c>
      <c r="APR261" s="277">
        <f t="shared" si="481"/>
        <v>247</v>
      </c>
      <c r="APS261" s="277">
        <f t="shared" si="481"/>
        <v>247</v>
      </c>
      <c r="APT261" s="277">
        <f t="shared" si="481"/>
        <v>247</v>
      </c>
      <c r="APU261" s="277">
        <f t="shared" si="481"/>
        <v>247</v>
      </c>
      <c r="APV261" s="277">
        <f t="shared" si="481"/>
        <v>247</v>
      </c>
      <c r="APW261" s="277">
        <f t="shared" si="481"/>
        <v>247</v>
      </c>
    </row>
    <row r="262" spans="4:1115">
      <c r="D262" s="189"/>
      <c r="E262" s="136" t="s">
        <v>1065</v>
      </c>
      <c r="I262" s="277">
        <f t="shared" ref="I262:S262" si="482">SUM(I256+I259)</f>
        <v>177.07999999999998</v>
      </c>
      <c r="J262" s="277">
        <f t="shared" si="482"/>
        <v>177.07999999999998</v>
      </c>
      <c r="K262" s="277">
        <f t="shared" si="482"/>
        <v>177.07999999999998</v>
      </c>
      <c r="L262" s="277">
        <f t="shared" si="482"/>
        <v>177.07999999999998</v>
      </c>
      <c r="M262" s="277">
        <f t="shared" si="482"/>
        <v>177.07999999999998</v>
      </c>
      <c r="N262" s="277">
        <f t="shared" si="482"/>
        <v>177.07999999999998</v>
      </c>
      <c r="O262" s="277">
        <f t="shared" si="482"/>
        <v>177.07999999999998</v>
      </c>
      <c r="P262" s="277">
        <f t="shared" si="482"/>
        <v>177.07999999999998</v>
      </c>
      <c r="Q262" s="277">
        <f t="shared" si="482"/>
        <v>177.07999999999998</v>
      </c>
      <c r="R262" s="277">
        <f t="shared" si="482"/>
        <v>177.07999999999998</v>
      </c>
      <c r="S262" s="277">
        <f t="shared" si="482"/>
        <v>177.07999999999998</v>
      </c>
      <c r="T262" s="277">
        <f t="shared" ref="T262:CE262" si="483">SUM(T256+T259)</f>
        <v>177.07999999999998</v>
      </c>
      <c r="U262" s="277">
        <f t="shared" si="483"/>
        <v>177.07999999999998</v>
      </c>
      <c r="V262" s="277">
        <f t="shared" si="483"/>
        <v>177.07999999999998</v>
      </c>
      <c r="W262" s="277">
        <f t="shared" si="483"/>
        <v>177.07999999999998</v>
      </c>
      <c r="X262" s="277">
        <f t="shared" si="483"/>
        <v>177.07999999999998</v>
      </c>
      <c r="Y262" s="277">
        <f t="shared" si="483"/>
        <v>177.07999999999998</v>
      </c>
      <c r="Z262" s="277">
        <f t="shared" si="483"/>
        <v>177.07999999999998</v>
      </c>
      <c r="AA262" s="277">
        <f t="shared" si="483"/>
        <v>177.07999999999998</v>
      </c>
      <c r="AB262" s="277">
        <f t="shared" si="483"/>
        <v>177.07999999999998</v>
      </c>
      <c r="AC262" s="277">
        <f t="shared" si="483"/>
        <v>177.07999999999998</v>
      </c>
      <c r="AD262" s="277">
        <f t="shared" si="483"/>
        <v>177.07999999999998</v>
      </c>
      <c r="AE262" s="277">
        <f t="shared" si="483"/>
        <v>177.07999999999998</v>
      </c>
      <c r="AF262" s="277">
        <f t="shared" si="483"/>
        <v>177.07999999999998</v>
      </c>
      <c r="AG262" s="277">
        <f t="shared" si="483"/>
        <v>177.07999999999998</v>
      </c>
      <c r="AH262" s="277">
        <f t="shared" si="483"/>
        <v>177.07999999999998</v>
      </c>
      <c r="AI262" s="277">
        <f t="shared" si="483"/>
        <v>177.07999999999998</v>
      </c>
      <c r="AJ262" s="277">
        <f t="shared" si="483"/>
        <v>177.07999999999998</v>
      </c>
      <c r="AK262" s="277">
        <f t="shared" si="483"/>
        <v>177.07999999999998</v>
      </c>
      <c r="AL262" s="277">
        <f t="shared" si="483"/>
        <v>177.07999999999998</v>
      </c>
      <c r="AM262" s="277">
        <f t="shared" si="483"/>
        <v>177.07999999999998</v>
      </c>
      <c r="AN262" s="277">
        <f t="shared" si="483"/>
        <v>172.51999999999998</v>
      </c>
      <c r="AO262" s="277">
        <f t="shared" si="483"/>
        <v>172.51999999999998</v>
      </c>
      <c r="AP262" s="277">
        <f t="shared" si="483"/>
        <v>172.51999999999998</v>
      </c>
      <c r="AQ262" s="277">
        <f t="shared" si="483"/>
        <v>172.51999999999998</v>
      </c>
      <c r="AR262" s="277">
        <f t="shared" si="483"/>
        <v>172.51999999999998</v>
      </c>
      <c r="AS262" s="277">
        <f t="shared" si="483"/>
        <v>172.51999999999998</v>
      </c>
      <c r="AT262" s="277">
        <f t="shared" si="483"/>
        <v>172.51999999999998</v>
      </c>
      <c r="AU262" s="277">
        <f t="shared" si="483"/>
        <v>172.51999999999998</v>
      </c>
      <c r="AV262" s="277">
        <f t="shared" si="483"/>
        <v>172.51999999999998</v>
      </c>
      <c r="AW262" s="277">
        <f t="shared" si="483"/>
        <v>172.51999999999998</v>
      </c>
      <c r="AX262" s="277">
        <f t="shared" si="483"/>
        <v>172.51999999999998</v>
      </c>
      <c r="AY262" s="277">
        <f t="shared" si="483"/>
        <v>172.51999999999998</v>
      </c>
      <c r="AZ262" s="277">
        <f t="shared" si="483"/>
        <v>172.51999999999998</v>
      </c>
      <c r="BA262" s="277">
        <f t="shared" si="483"/>
        <v>172.51999999999998</v>
      </c>
      <c r="BB262" s="277">
        <f t="shared" si="483"/>
        <v>172.51999999999998</v>
      </c>
      <c r="BC262" s="277">
        <f t="shared" si="483"/>
        <v>172.51999999999998</v>
      </c>
      <c r="BD262" s="277">
        <f t="shared" si="483"/>
        <v>172.51999999999998</v>
      </c>
      <c r="BE262" s="277">
        <f t="shared" si="483"/>
        <v>172.51999999999998</v>
      </c>
      <c r="BF262" s="277">
        <f t="shared" si="483"/>
        <v>172.51999999999998</v>
      </c>
      <c r="BG262" s="277">
        <f t="shared" si="483"/>
        <v>172.51999999999998</v>
      </c>
      <c r="BH262" s="277">
        <f t="shared" si="483"/>
        <v>172.51999999999998</v>
      </c>
      <c r="BI262" s="277">
        <f t="shared" si="483"/>
        <v>172.51999999999998</v>
      </c>
      <c r="BJ262" s="277">
        <f t="shared" si="483"/>
        <v>172.51999999999998</v>
      </c>
      <c r="BK262" s="277">
        <f t="shared" si="483"/>
        <v>172.51999999999998</v>
      </c>
      <c r="BL262" s="277">
        <f t="shared" si="483"/>
        <v>172.51999999999998</v>
      </c>
      <c r="BM262" s="277">
        <f t="shared" si="483"/>
        <v>172.51999999999998</v>
      </c>
      <c r="BN262" s="277">
        <f t="shared" si="483"/>
        <v>172.51999999999998</v>
      </c>
      <c r="BO262" s="277">
        <f t="shared" si="483"/>
        <v>172.51999999999998</v>
      </c>
      <c r="BP262" s="277">
        <f t="shared" si="483"/>
        <v>172.51999999999998</v>
      </c>
      <c r="BQ262" s="277">
        <f t="shared" si="483"/>
        <v>172.51999999999998</v>
      </c>
      <c r="BR262" s="277">
        <f t="shared" si="483"/>
        <v>172.51999999999998</v>
      </c>
      <c r="BS262" s="277">
        <f t="shared" si="483"/>
        <v>167.2</v>
      </c>
      <c r="BT262" s="277">
        <f t="shared" si="483"/>
        <v>167.2</v>
      </c>
      <c r="BU262" s="277">
        <f t="shared" si="483"/>
        <v>167.2</v>
      </c>
      <c r="BV262" s="277">
        <f t="shared" si="483"/>
        <v>167.2</v>
      </c>
      <c r="BW262" s="277">
        <f t="shared" si="483"/>
        <v>167.2</v>
      </c>
      <c r="BX262" s="277">
        <f t="shared" si="483"/>
        <v>167.2</v>
      </c>
      <c r="BY262" s="277">
        <f t="shared" si="483"/>
        <v>167.2</v>
      </c>
      <c r="BZ262" s="277">
        <f t="shared" si="483"/>
        <v>167.2</v>
      </c>
      <c r="CA262" s="277">
        <f t="shared" si="483"/>
        <v>167.2</v>
      </c>
      <c r="CB262" s="277">
        <f t="shared" si="483"/>
        <v>167.2</v>
      </c>
      <c r="CC262" s="277">
        <f t="shared" si="483"/>
        <v>167.2</v>
      </c>
      <c r="CD262" s="277">
        <f t="shared" si="483"/>
        <v>167.2</v>
      </c>
      <c r="CE262" s="277">
        <f t="shared" si="483"/>
        <v>174.79999999999998</v>
      </c>
      <c r="CF262" s="277">
        <f t="shared" ref="CF262:DF262" si="484">SUM(CF256+CF259)</f>
        <v>174.79999999999998</v>
      </c>
      <c r="CG262" s="277">
        <f t="shared" si="484"/>
        <v>174.79999999999998</v>
      </c>
      <c r="CH262" s="277">
        <f t="shared" si="484"/>
        <v>174.79999999999998</v>
      </c>
      <c r="CI262" s="277">
        <f t="shared" si="484"/>
        <v>174.79999999999998</v>
      </c>
      <c r="CJ262" s="277">
        <f t="shared" si="484"/>
        <v>174.79999999999998</v>
      </c>
      <c r="CK262" s="277">
        <f t="shared" si="484"/>
        <v>174.79999999999998</v>
      </c>
      <c r="CL262" s="277">
        <f t="shared" si="484"/>
        <v>183.92</v>
      </c>
      <c r="CM262" s="277">
        <f t="shared" si="484"/>
        <v>183.92</v>
      </c>
      <c r="CN262" s="277">
        <f t="shared" si="484"/>
        <v>183.92</v>
      </c>
      <c r="CO262" s="277">
        <f t="shared" si="484"/>
        <v>183.92</v>
      </c>
      <c r="CP262" s="277">
        <f t="shared" si="484"/>
        <v>183.92</v>
      </c>
      <c r="CQ262" s="277">
        <f t="shared" si="484"/>
        <v>183.92</v>
      </c>
      <c r="CR262" s="277">
        <f t="shared" si="484"/>
        <v>183.92</v>
      </c>
      <c r="CS262" s="277">
        <f t="shared" si="484"/>
        <v>183.92</v>
      </c>
      <c r="CT262" s="277">
        <f t="shared" si="484"/>
        <v>183.92</v>
      </c>
      <c r="CU262" s="277">
        <f t="shared" si="484"/>
        <v>183.92</v>
      </c>
      <c r="CV262" s="277">
        <f t="shared" si="484"/>
        <v>190</v>
      </c>
      <c r="CW262" s="277">
        <f t="shared" si="484"/>
        <v>190</v>
      </c>
      <c r="CX262" s="277">
        <f t="shared" si="484"/>
        <v>190</v>
      </c>
      <c r="CY262" s="277">
        <f t="shared" si="484"/>
        <v>190</v>
      </c>
      <c r="CZ262" s="277">
        <f t="shared" si="484"/>
        <v>190</v>
      </c>
      <c r="DA262" s="277">
        <f t="shared" si="484"/>
        <v>190</v>
      </c>
      <c r="DB262" s="277">
        <f t="shared" si="484"/>
        <v>190</v>
      </c>
      <c r="DC262" s="277">
        <f t="shared" si="484"/>
        <v>190</v>
      </c>
      <c r="DD262" s="277">
        <f t="shared" si="484"/>
        <v>190</v>
      </c>
      <c r="DE262" s="277">
        <f t="shared" si="484"/>
        <v>190</v>
      </c>
      <c r="DF262" s="277">
        <f t="shared" si="484"/>
        <v>190</v>
      </c>
      <c r="DG262" s="277">
        <f t="shared" ref="DG262:FR262" si="485">SUM(DG256+DG259)</f>
        <v>190</v>
      </c>
      <c r="DH262" s="277">
        <f t="shared" si="485"/>
        <v>190</v>
      </c>
      <c r="DI262" s="277">
        <f t="shared" si="485"/>
        <v>190</v>
      </c>
      <c r="DJ262" s="277">
        <f t="shared" si="485"/>
        <v>190</v>
      </c>
      <c r="DK262" s="277">
        <f t="shared" si="485"/>
        <v>190</v>
      </c>
      <c r="DL262" s="277">
        <f t="shared" si="485"/>
        <v>190</v>
      </c>
      <c r="DM262" s="277">
        <f t="shared" si="485"/>
        <v>190</v>
      </c>
      <c r="DN262" s="277">
        <f t="shared" si="485"/>
        <v>174.79999999999998</v>
      </c>
      <c r="DO262" s="277">
        <f t="shared" si="485"/>
        <v>174.79999999999998</v>
      </c>
      <c r="DP262" s="277">
        <f t="shared" si="485"/>
        <v>174.79999999999998</v>
      </c>
      <c r="DQ262" s="277">
        <f t="shared" si="485"/>
        <v>174.79999999999998</v>
      </c>
      <c r="DR262" s="277">
        <f t="shared" si="485"/>
        <v>174.79999999999998</v>
      </c>
      <c r="DS262" s="277">
        <f t="shared" si="485"/>
        <v>174.79999999999998</v>
      </c>
      <c r="DT262" s="277">
        <f t="shared" si="485"/>
        <v>174.79999999999998</v>
      </c>
      <c r="DU262" s="277">
        <f t="shared" si="485"/>
        <v>174.79999999999998</v>
      </c>
      <c r="DV262" s="277">
        <f t="shared" si="485"/>
        <v>174.79999999999998</v>
      </c>
      <c r="DW262" s="277">
        <f t="shared" si="485"/>
        <v>174.79999999999998</v>
      </c>
      <c r="DX262" s="277">
        <f t="shared" si="485"/>
        <v>174.79999999999998</v>
      </c>
      <c r="DY262" s="277">
        <f t="shared" si="485"/>
        <v>174.79999999999998</v>
      </c>
      <c r="DZ262" s="277">
        <f t="shared" si="485"/>
        <v>174.79999999999998</v>
      </c>
      <c r="EA262" s="277">
        <f t="shared" si="485"/>
        <v>182.39999999999998</v>
      </c>
      <c r="EB262" s="277">
        <f t="shared" si="485"/>
        <v>182.39999999999998</v>
      </c>
      <c r="EC262" s="277">
        <f t="shared" si="485"/>
        <v>182.39999999999998</v>
      </c>
      <c r="ED262" s="277">
        <f t="shared" si="485"/>
        <v>182.39999999999998</v>
      </c>
      <c r="EE262" s="277">
        <f t="shared" si="485"/>
        <v>182.39999999999998</v>
      </c>
      <c r="EF262" s="277">
        <f t="shared" si="485"/>
        <v>182.39999999999998</v>
      </c>
      <c r="EG262" s="277">
        <f t="shared" si="485"/>
        <v>182.39999999999998</v>
      </c>
      <c r="EH262" s="277">
        <f t="shared" si="485"/>
        <v>182.39999999999998</v>
      </c>
      <c r="EI262" s="277">
        <f t="shared" si="485"/>
        <v>182.39999999999998</v>
      </c>
      <c r="EJ262" s="277">
        <f t="shared" si="485"/>
        <v>182.39999999999998</v>
      </c>
      <c r="EK262" s="277">
        <f t="shared" si="485"/>
        <v>182.39999999999998</v>
      </c>
      <c r="EL262" s="277">
        <f t="shared" si="485"/>
        <v>182.39999999999998</v>
      </c>
      <c r="EM262" s="277">
        <f t="shared" si="485"/>
        <v>182.39999999999998</v>
      </c>
      <c r="EN262" s="277">
        <f t="shared" si="485"/>
        <v>182.39999999999998</v>
      </c>
      <c r="EO262" s="277">
        <f t="shared" si="485"/>
        <v>182.39999999999998</v>
      </c>
      <c r="EP262" s="277">
        <f t="shared" si="485"/>
        <v>182.39999999999998</v>
      </c>
      <c r="EQ262" s="277">
        <f t="shared" si="485"/>
        <v>182.39999999999998</v>
      </c>
      <c r="ER262" s="277">
        <f t="shared" si="485"/>
        <v>182.39999999999998</v>
      </c>
      <c r="ES262" s="277">
        <f t="shared" si="485"/>
        <v>182.39999999999998</v>
      </c>
      <c r="ET262" s="277">
        <f t="shared" si="485"/>
        <v>182.39999999999998</v>
      </c>
      <c r="EU262" s="277">
        <f t="shared" si="485"/>
        <v>182.39999999999998</v>
      </c>
      <c r="EV262" s="277">
        <f t="shared" si="485"/>
        <v>182.39999999999998</v>
      </c>
      <c r="EW262" s="277">
        <f t="shared" si="485"/>
        <v>182.39999999999998</v>
      </c>
      <c r="EX262" s="277">
        <f t="shared" si="485"/>
        <v>182.39999999999998</v>
      </c>
      <c r="EY262" s="277">
        <f t="shared" si="485"/>
        <v>182.39999999999998</v>
      </c>
      <c r="EZ262" s="277">
        <f t="shared" si="485"/>
        <v>182.39999999999998</v>
      </c>
      <c r="FA262" s="277">
        <f t="shared" si="485"/>
        <v>182.39999999999998</v>
      </c>
      <c r="FB262" s="277">
        <f t="shared" si="485"/>
        <v>182.39999999999998</v>
      </c>
      <c r="FC262" s="277">
        <f t="shared" si="485"/>
        <v>182.39999999999998</v>
      </c>
      <c r="FD262" s="277">
        <f t="shared" si="485"/>
        <v>197.59999999999997</v>
      </c>
      <c r="FE262" s="277">
        <f t="shared" si="485"/>
        <v>197.59999999999997</v>
      </c>
      <c r="FF262" s="277">
        <f t="shared" si="485"/>
        <v>197.59999999999997</v>
      </c>
      <c r="FG262" s="277">
        <f t="shared" si="485"/>
        <v>197.59999999999997</v>
      </c>
      <c r="FH262" s="277">
        <f t="shared" si="485"/>
        <v>197.59999999999997</v>
      </c>
      <c r="FI262" s="277">
        <f t="shared" si="485"/>
        <v>197.59999999999997</v>
      </c>
      <c r="FJ262" s="277">
        <f t="shared" si="485"/>
        <v>197.59999999999997</v>
      </c>
      <c r="FK262" s="277">
        <f t="shared" si="485"/>
        <v>197.59999999999997</v>
      </c>
      <c r="FL262" s="277">
        <f t="shared" si="485"/>
        <v>197.59999999999997</v>
      </c>
      <c r="FM262" s="277">
        <f t="shared" si="485"/>
        <v>197.59999999999997</v>
      </c>
      <c r="FN262" s="277">
        <f t="shared" si="485"/>
        <v>197.59999999999997</v>
      </c>
      <c r="FO262" s="277">
        <f t="shared" si="485"/>
        <v>197.59999999999997</v>
      </c>
      <c r="FP262" s="277">
        <f t="shared" si="485"/>
        <v>197.59999999999997</v>
      </c>
      <c r="FQ262" s="277">
        <f t="shared" si="485"/>
        <v>197.59999999999997</v>
      </c>
      <c r="FR262" s="277">
        <f t="shared" si="485"/>
        <v>197.59999999999997</v>
      </c>
      <c r="FS262" s="277">
        <f t="shared" ref="FS262:GS262" si="486">SUM(FS256+FS259)</f>
        <v>197.59999999999997</v>
      </c>
      <c r="FT262" s="277">
        <f t="shared" si="486"/>
        <v>197.59999999999997</v>
      </c>
      <c r="FU262" s="277">
        <f t="shared" si="486"/>
        <v>197.59999999999997</v>
      </c>
      <c r="FV262" s="277">
        <f t="shared" si="486"/>
        <v>197.59999999999997</v>
      </c>
      <c r="FW262" s="277">
        <f t="shared" si="486"/>
        <v>197.59999999999997</v>
      </c>
      <c r="FX262" s="277">
        <f t="shared" si="486"/>
        <v>197.59999999999997</v>
      </c>
      <c r="FY262" s="277">
        <f t="shared" si="486"/>
        <v>197.59999999999997</v>
      </c>
      <c r="FZ262" s="277">
        <f t="shared" si="486"/>
        <v>197.59999999999997</v>
      </c>
      <c r="GA262" s="277">
        <f t="shared" si="486"/>
        <v>197.59999999999997</v>
      </c>
      <c r="GB262" s="277">
        <f t="shared" si="486"/>
        <v>197.59999999999997</v>
      </c>
      <c r="GC262" s="277">
        <f t="shared" si="486"/>
        <v>197.59999999999997</v>
      </c>
      <c r="GD262" s="277">
        <f t="shared" si="486"/>
        <v>197.59999999999997</v>
      </c>
      <c r="GE262" s="277">
        <f t="shared" si="486"/>
        <v>197.59999999999997</v>
      </c>
      <c r="GF262" s="277">
        <f t="shared" si="486"/>
        <v>197.59999999999997</v>
      </c>
      <c r="GG262" s="277">
        <f t="shared" si="486"/>
        <v>197.59999999999997</v>
      </c>
      <c r="GH262" s="277">
        <f t="shared" si="486"/>
        <v>197.59999999999997</v>
      </c>
      <c r="GI262" s="277">
        <f t="shared" si="486"/>
        <v>197.59999999999997</v>
      </c>
      <c r="GJ262" s="277">
        <f t="shared" si="486"/>
        <v>197.59999999999997</v>
      </c>
      <c r="GK262" s="277">
        <f t="shared" si="486"/>
        <v>197.59999999999997</v>
      </c>
      <c r="GL262" s="277">
        <f t="shared" si="486"/>
        <v>197.59999999999997</v>
      </c>
      <c r="GM262" s="277">
        <f t="shared" si="486"/>
        <v>197.59999999999997</v>
      </c>
      <c r="GN262" s="277">
        <f t="shared" si="486"/>
        <v>197.59999999999997</v>
      </c>
      <c r="GO262" s="277">
        <f t="shared" si="486"/>
        <v>197.59999999999997</v>
      </c>
      <c r="GP262" s="277">
        <f t="shared" si="486"/>
        <v>197.59999999999997</v>
      </c>
      <c r="GQ262" s="277">
        <f t="shared" si="486"/>
        <v>197.59999999999997</v>
      </c>
      <c r="GR262" s="277">
        <f t="shared" si="486"/>
        <v>197.59999999999997</v>
      </c>
      <c r="GS262" s="277">
        <f t="shared" si="486"/>
        <v>197.59999999999997</v>
      </c>
      <c r="GT262" s="277">
        <f t="shared" ref="GT262:JE262" si="487">SUM(GT256+GT259)</f>
        <v>205.2</v>
      </c>
      <c r="GU262" s="277">
        <f t="shared" si="487"/>
        <v>205.2</v>
      </c>
      <c r="GV262" s="277">
        <f t="shared" si="487"/>
        <v>205.2</v>
      </c>
      <c r="GW262" s="277">
        <f t="shared" si="487"/>
        <v>205.2</v>
      </c>
      <c r="GX262" s="277">
        <f t="shared" si="487"/>
        <v>205.2</v>
      </c>
      <c r="GY262" s="277">
        <f t="shared" si="487"/>
        <v>205.2</v>
      </c>
      <c r="GZ262" s="277">
        <f t="shared" si="487"/>
        <v>205.2</v>
      </c>
      <c r="HA262" s="277">
        <f t="shared" si="487"/>
        <v>197.59999999999997</v>
      </c>
      <c r="HB262" s="277">
        <f t="shared" si="487"/>
        <v>197.59999999999997</v>
      </c>
      <c r="HC262" s="277">
        <f t="shared" si="487"/>
        <v>197.59999999999997</v>
      </c>
      <c r="HD262" s="277">
        <f t="shared" si="487"/>
        <v>197.59999999999997</v>
      </c>
      <c r="HE262" s="277">
        <f t="shared" si="487"/>
        <v>190</v>
      </c>
      <c r="HF262" s="277">
        <f t="shared" si="487"/>
        <v>190</v>
      </c>
      <c r="HG262" s="277">
        <f t="shared" si="487"/>
        <v>190</v>
      </c>
      <c r="HH262" s="277">
        <f t="shared" si="487"/>
        <v>190</v>
      </c>
      <c r="HI262" s="277">
        <f t="shared" si="487"/>
        <v>197.59999999999997</v>
      </c>
      <c r="HJ262" s="277">
        <f t="shared" si="487"/>
        <v>197.59999999999997</v>
      </c>
      <c r="HK262" s="277">
        <f t="shared" si="487"/>
        <v>197.59999999999997</v>
      </c>
      <c r="HL262" s="277">
        <f t="shared" si="487"/>
        <v>197.59999999999997</v>
      </c>
      <c r="HM262" s="277">
        <f t="shared" si="487"/>
        <v>197.59999999999997</v>
      </c>
      <c r="HN262" s="277">
        <f t="shared" si="487"/>
        <v>197.59999999999997</v>
      </c>
      <c r="HO262" s="277">
        <f t="shared" si="487"/>
        <v>197.59999999999997</v>
      </c>
      <c r="HP262" s="277">
        <f t="shared" si="487"/>
        <v>197.59999999999997</v>
      </c>
      <c r="HQ262" s="277">
        <f t="shared" si="487"/>
        <v>197.59999999999997</v>
      </c>
      <c r="HR262" s="277">
        <f t="shared" si="487"/>
        <v>197.59999999999997</v>
      </c>
      <c r="HS262" s="277">
        <f t="shared" si="487"/>
        <v>197.59999999999997</v>
      </c>
      <c r="HT262" s="277">
        <f t="shared" si="487"/>
        <v>197.59999999999997</v>
      </c>
      <c r="HU262" s="277">
        <f t="shared" si="487"/>
        <v>190</v>
      </c>
      <c r="HV262" s="277">
        <f t="shared" si="487"/>
        <v>190</v>
      </c>
      <c r="HW262" s="277">
        <f t="shared" si="487"/>
        <v>190</v>
      </c>
      <c r="HX262" s="277">
        <f t="shared" si="487"/>
        <v>190</v>
      </c>
      <c r="HY262" s="277">
        <f t="shared" si="487"/>
        <v>182.39999999999998</v>
      </c>
      <c r="HZ262" s="277">
        <f t="shared" si="487"/>
        <v>182.39999999999998</v>
      </c>
      <c r="IA262" s="277">
        <f t="shared" si="487"/>
        <v>190</v>
      </c>
      <c r="IB262" s="277">
        <f t="shared" si="487"/>
        <v>190</v>
      </c>
      <c r="IC262" s="277">
        <f t="shared" si="487"/>
        <v>190</v>
      </c>
      <c r="ID262" s="277">
        <f t="shared" si="487"/>
        <v>190</v>
      </c>
      <c r="IE262" s="277">
        <f t="shared" si="487"/>
        <v>190</v>
      </c>
      <c r="IF262" s="277">
        <f t="shared" si="487"/>
        <v>190</v>
      </c>
      <c r="IG262" s="277">
        <f t="shared" si="487"/>
        <v>190</v>
      </c>
      <c r="IH262" s="277">
        <f t="shared" si="487"/>
        <v>190</v>
      </c>
      <c r="II262" s="277">
        <f t="shared" si="487"/>
        <v>190</v>
      </c>
      <c r="IJ262" s="277">
        <f t="shared" si="487"/>
        <v>190</v>
      </c>
      <c r="IK262" s="277">
        <f t="shared" si="487"/>
        <v>190</v>
      </c>
      <c r="IL262" s="277">
        <f t="shared" si="487"/>
        <v>190</v>
      </c>
      <c r="IM262" s="277">
        <f t="shared" si="487"/>
        <v>190</v>
      </c>
      <c r="IN262" s="277">
        <f t="shared" si="487"/>
        <v>190</v>
      </c>
      <c r="IO262" s="277">
        <f t="shared" si="487"/>
        <v>190</v>
      </c>
      <c r="IP262" s="277">
        <f t="shared" si="487"/>
        <v>190</v>
      </c>
      <c r="IQ262" s="277">
        <f t="shared" si="487"/>
        <v>190</v>
      </c>
      <c r="IR262" s="277">
        <f t="shared" si="487"/>
        <v>190</v>
      </c>
      <c r="IS262" s="277">
        <f t="shared" si="487"/>
        <v>197.59999999999997</v>
      </c>
      <c r="IT262" s="277">
        <f t="shared" si="487"/>
        <v>197.59999999999997</v>
      </c>
      <c r="IU262" s="277">
        <f t="shared" si="487"/>
        <v>197.59999999999997</v>
      </c>
      <c r="IV262" s="277">
        <f t="shared" si="487"/>
        <v>197.59999999999997</v>
      </c>
      <c r="IW262" s="277">
        <f t="shared" si="487"/>
        <v>197.59999999999997</v>
      </c>
      <c r="IX262" s="277">
        <f t="shared" si="487"/>
        <v>197.59999999999997</v>
      </c>
      <c r="IY262" s="277">
        <f t="shared" si="487"/>
        <v>197.59999999999997</v>
      </c>
      <c r="IZ262" s="277">
        <f t="shared" si="487"/>
        <v>197.59999999999997</v>
      </c>
      <c r="JA262" s="277">
        <f t="shared" si="487"/>
        <v>197.59999999999997</v>
      </c>
      <c r="JB262" s="277">
        <f t="shared" si="487"/>
        <v>197.59999999999997</v>
      </c>
      <c r="JC262" s="277">
        <f t="shared" si="487"/>
        <v>197.59999999999997</v>
      </c>
      <c r="JD262" s="277">
        <f t="shared" si="487"/>
        <v>197.59999999999997</v>
      </c>
      <c r="JE262" s="277">
        <f t="shared" si="487"/>
        <v>197.59999999999997</v>
      </c>
      <c r="JF262" s="277">
        <f t="shared" ref="JF262:KG262" si="488">SUM(JF256+JF259)</f>
        <v>197.59999999999997</v>
      </c>
      <c r="JG262" s="277">
        <f t="shared" si="488"/>
        <v>197.59999999999997</v>
      </c>
      <c r="JH262" s="277">
        <f t="shared" si="488"/>
        <v>197.59999999999997</v>
      </c>
      <c r="JI262" s="277">
        <f t="shared" si="488"/>
        <v>197.59999999999997</v>
      </c>
      <c r="JJ262" s="277">
        <f t="shared" si="488"/>
        <v>197.59999999999997</v>
      </c>
      <c r="JK262" s="277">
        <f t="shared" si="488"/>
        <v>197.59999999999997</v>
      </c>
      <c r="JL262" s="277">
        <f t="shared" si="488"/>
        <v>197.59999999999997</v>
      </c>
      <c r="JM262" s="277">
        <f t="shared" si="488"/>
        <v>197.59999999999997</v>
      </c>
      <c r="JN262" s="277">
        <f t="shared" si="488"/>
        <v>197.59999999999997</v>
      </c>
      <c r="JO262" s="277">
        <f t="shared" si="488"/>
        <v>197.59999999999997</v>
      </c>
      <c r="JP262" s="277">
        <f t="shared" si="488"/>
        <v>197.59999999999997</v>
      </c>
      <c r="JQ262" s="277">
        <f t="shared" si="488"/>
        <v>197.59999999999997</v>
      </c>
      <c r="JR262" s="277">
        <f t="shared" si="488"/>
        <v>197.59999999999997</v>
      </c>
      <c r="JS262" s="277">
        <f t="shared" si="488"/>
        <v>197.59999999999997</v>
      </c>
      <c r="JT262" s="277">
        <f t="shared" si="488"/>
        <v>197.59999999999997</v>
      </c>
      <c r="JU262" s="277">
        <f t="shared" si="488"/>
        <v>197.59999999999997</v>
      </c>
      <c r="JV262" s="277">
        <f t="shared" si="488"/>
        <v>197.59999999999997</v>
      </c>
      <c r="JW262" s="277">
        <f t="shared" si="488"/>
        <v>197.59999999999997</v>
      </c>
      <c r="JX262" s="277">
        <f t="shared" si="488"/>
        <v>197.59999999999997</v>
      </c>
      <c r="JY262" s="277">
        <f t="shared" si="488"/>
        <v>197.59999999999997</v>
      </c>
      <c r="JZ262" s="277">
        <f t="shared" si="488"/>
        <v>197.59999999999997</v>
      </c>
      <c r="KA262" s="277">
        <f t="shared" si="488"/>
        <v>197.59999999999997</v>
      </c>
      <c r="KB262" s="277">
        <f t="shared" si="488"/>
        <v>197.59999999999997</v>
      </c>
      <c r="KC262" s="277">
        <f t="shared" si="488"/>
        <v>197.59999999999997</v>
      </c>
      <c r="KD262" s="277">
        <f t="shared" si="488"/>
        <v>197.59999999999997</v>
      </c>
      <c r="KE262" s="277">
        <f t="shared" si="488"/>
        <v>197.59999999999997</v>
      </c>
      <c r="KF262" s="277">
        <f t="shared" si="488"/>
        <v>197.59999999999997</v>
      </c>
      <c r="KG262" s="277">
        <f t="shared" si="488"/>
        <v>197.59999999999997</v>
      </c>
      <c r="KH262" s="277">
        <f t="shared" ref="KH262:LL262" si="489">SUM(KH256+KH259)</f>
        <v>190</v>
      </c>
      <c r="KI262" s="277">
        <f t="shared" si="489"/>
        <v>190</v>
      </c>
      <c r="KJ262" s="277">
        <f t="shared" si="489"/>
        <v>190</v>
      </c>
      <c r="KK262" s="277">
        <f t="shared" si="489"/>
        <v>190</v>
      </c>
      <c r="KL262" s="277">
        <f t="shared" si="489"/>
        <v>190</v>
      </c>
      <c r="KM262" s="277">
        <f t="shared" si="489"/>
        <v>190</v>
      </c>
      <c r="KN262" s="277">
        <f t="shared" si="489"/>
        <v>190</v>
      </c>
      <c r="KO262" s="277">
        <f t="shared" si="489"/>
        <v>190</v>
      </c>
      <c r="KP262" s="277">
        <f t="shared" si="489"/>
        <v>190</v>
      </c>
      <c r="KQ262" s="277">
        <f t="shared" si="489"/>
        <v>190</v>
      </c>
      <c r="KR262" s="277">
        <f t="shared" si="489"/>
        <v>190</v>
      </c>
      <c r="KS262" s="277">
        <f t="shared" si="489"/>
        <v>190</v>
      </c>
      <c r="KT262" s="277">
        <f t="shared" si="489"/>
        <v>190</v>
      </c>
      <c r="KU262" s="277">
        <f t="shared" si="489"/>
        <v>190</v>
      </c>
      <c r="KV262" s="277">
        <f t="shared" si="489"/>
        <v>190</v>
      </c>
      <c r="KW262" s="277">
        <f t="shared" si="489"/>
        <v>190</v>
      </c>
      <c r="KX262" s="277">
        <f t="shared" si="489"/>
        <v>190</v>
      </c>
      <c r="KY262" s="277">
        <f t="shared" si="489"/>
        <v>190</v>
      </c>
      <c r="KZ262" s="277">
        <f t="shared" si="489"/>
        <v>190</v>
      </c>
      <c r="LA262" s="277">
        <f t="shared" si="489"/>
        <v>190</v>
      </c>
      <c r="LB262" s="277">
        <f t="shared" si="489"/>
        <v>190</v>
      </c>
      <c r="LC262" s="277">
        <f t="shared" si="489"/>
        <v>190</v>
      </c>
      <c r="LD262" s="277">
        <f t="shared" si="489"/>
        <v>197.59999999999997</v>
      </c>
      <c r="LE262" s="277">
        <f t="shared" si="489"/>
        <v>197.59999999999997</v>
      </c>
      <c r="LF262" s="277">
        <f t="shared" si="489"/>
        <v>197.59999999999997</v>
      </c>
      <c r="LG262" s="277">
        <f t="shared" si="489"/>
        <v>197.59999999999997</v>
      </c>
      <c r="LH262" s="277">
        <f t="shared" si="489"/>
        <v>197.59999999999997</v>
      </c>
      <c r="LI262" s="277">
        <f t="shared" si="489"/>
        <v>197.59999999999997</v>
      </c>
      <c r="LJ262" s="277">
        <f t="shared" si="489"/>
        <v>197.59999999999997</v>
      </c>
      <c r="LK262" s="277">
        <f t="shared" si="489"/>
        <v>197.59999999999997</v>
      </c>
      <c r="LL262" s="277">
        <f t="shared" si="489"/>
        <v>197.59999999999997</v>
      </c>
      <c r="LM262" s="277">
        <f t="shared" ref="LM262:NU262" si="490">SUM(LM256+LM259)</f>
        <v>197.59999999999997</v>
      </c>
      <c r="LN262" s="277">
        <f t="shared" si="490"/>
        <v>197.59999999999997</v>
      </c>
      <c r="LO262" s="277">
        <f t="shared" si="490"/>
        <v>197.59999999999997</v>
      </c>
      <c r="LP262" s="277">
        <f t="shared" si="490"/>
        <v>197.59999999999997</v>
      </c>
      <c r="LQ262" s="277">
        <f t="shared" si="490"/>
        <v>197.59999999999997</v>
      </c>
      <c r="LR262" s="277">
        <f t="shared" si="490"/>
        <v>197.59999999999997</v>
      </c>
      <c r="LS262" s="277">
        <f t="shared" si="490"/>
        <v>197.59999999999997</v>
      </c>
      <c r="LT262" s="277">
        <f t="shared" si="490"/>
        <v>190</v>
      </c>
      <c r="LU262" s="277">
        <f t="shared" si="490"/>
        <v>190</v>
      </c>
      <c r="LV262" s="277">
        <f t="shared" si="490"/>
        <v>190</v>
      </c>
      <c r="LW262" s="277">
        <f t="shared" si="490"/>
        <v>190</v>
      </c>
      <c r="LX262" s="277">
        <f t="shared" si="490"/>
        <v>190</v>
      </c>
      <c r="LY262" s="277">
        <f t="shared" si="490"/>
        <v>197.59999999999997</v>
      </c>
      <c r="LZ262" s="277">
        <f t="shared" si="490"/>
        <v>197.59999999999997</v>
      </c>
      <c r="MA262" s="277">
        <f t="shared" si="490"/>
        <v>197.59999999999997</v>
      </c>
      <c r="MB262" s="277">
        <f t="shared" si="490"/>
        <v>197.59999999999997</v>
      </c>
      <c r="MC262" s="277">
        <f t="shared" si="490"/>
        <v>197.59999999999997</v>
      </c>
      <c r="MD262" s="277">
        <f t="shared" si="490"/>
        <v>197.59999999999997</v>
      </c>
      <c r="ME262" s="277">
        <f t="shared" si="490"/>
        <v>197.59999999999997</v>
      </c>
      <c r="MF262" s="277">
        <f t="shared" si="490"/>
        <v>197.59999999999997</v>
      </c>
      <c r="MG262" s="277">
        <f t="shared" si="490"/>
        <v>190</v>
      </c>
      <c r="MH262" s="277">
        <f t="shared" si="490"/>
        <v>190</v>
      </c>
      <c r="MI262" s="277">
        <f t="shared" si="490"/>
        <v>190</v>
      </c>
      <c r="MJ262" s="277">
        <f t="shared" si="490"/>
        <v>190</v>
      </c>
      <c r="MK262" s="277">
        <f t="shared" si="490"/>
        <v>190</v>
      </c>
      <c r="ML262" s="277">
        <f t="shared" si="490"/>
        <v>190</v>
      </c>
      <c r="MM262" s="277">
        <f t="shared" si="490"/>
        <v>190</v>
      </c>
      <c r="MN262" s="277">
        <f t="shared" si="490"/>
        <v>190</v>
      </c>
      <c r="MO262" s="277">
        <f t="shared" si="490"/>
        <v>190</v>
      </c>
      <c r="MP262" s="277">
        <f t="shared" si="490"/>
        <v>190</v>
      </c>
      <c r="MQ262" s="277">
        <f t="shared" si="490"/>
        <v>190</v>
      </c>
      <c r="MR262" s="277">
        <f t="shared" si="490"/>
        <v>190</v>
      </c>
      <c r="MS262" s="277">
        <f t="shared" si="490"/>
        <v>190</v>
      </c>
      <c r="MT262" s="277">
        <f t="shared" si="490"/>
        <v>190</v>
      </c>
      <c r="MU262" s="277">
        <f t="shared" si="490"/>
        <v>190</v>
      </c>
      <c r="MV262" s="277">
        <f t="shared" si="490"/>
        <v>190</v>
      </c>
      <c r="MW262" s="277">
        <f t="shared" si="490"/>
        <v>190</v>
      </c>
      <c r="MX262" s="277">
        <f t="shared" si="490"/>
        <v>190</v>
      </c>
      <c r="MY262" s="277">
        <f t="shared" si="490"/>
        <v>190</v>
      </c>
      <c r="MZ262" s="277">
        <f t="shared" si="490"/>
        <v>190</v>
      </c>
      <c r="NA262" s="277">
        <f t="shared" si="490"/>
        <v>190</v>
      </c>
      <c r="NB262" s="277">
        <f t="shared" si="490"/>
        <v>190</v>
      </c>
      <c r="NC262" s="277">
        <f t="shared" si="490"/>
        <v>190</v>
      </c>
      <c r="ND262" s="277">
        <f t="shared" si="490"/>
        <v>190</v>
      </c>
      <c r="NE262" s="277">
        <f t="shared" si="490"/>
        <v>190</v>
      </c>
      <c r="NF262" s="277">
        <f t="shared" si="490"/>
        <v>190</v>
      </c>
      <c r="NG262" s="277">
        <f t="shared" si="490"/>
        <v>190</v>
      </c>
      <c r="NH262" s="277">
        <f t="shared" si="490"/>
        <v>190</v>
      </c>
      <c r="NI262" s="277">
        <f t="shared" si="490"/>
        <v>190</v>
      </c>
      <c r="NJ262" s="277">
        <f t="shared" si="490"/>
        <v>190</v>
      </c>
      <c r="NK262" s="277">
        <f t="shared" si="490"/>
        <v>190</v>
      </c>
      <c r="NL262" s="277">
        <f t="shared" si="490"/>
        <v>190</v>
      </c>
      <c r="NM262" s="277">
        <f t="shared" si="490"/>
        <v>190</v>
      </c>
      <c r="NN262" s="277">
        <f t="shared" si="490"/>
        <v>190</v>
      </c>
      <c r="NO262" s="277">
        <f t="shared" si="490"/>
        <v>190</v>
      </c>
      <c r="NP262" s="277">
        <f t="shared" si="490"/>
        <v>190</v>
      </c>
      <c r="NQ262" s="277">
        <f t="shared" si="490"/>
        <v>190</v>
      </c>
      <c r="NR262" s="277">
        <f t="shared" si="490"/>
        <v>190</v>
      </c>
      <c r="NS262" s="277">
        <f t="shared" si="490"/>
        <v>190</v>
      </c>
      <c r="NT262" s="277">
        <f t="shared" si="490"/>
        <v>190</v>
      </c>
      <c r="NU262" s="277">
        <f t="shared" si="490"/>
        <v>190</v>
      </c>
      <c r="NV262" s="277">
        <f t="shared" ref="NV262:QG262" si="491">SUM(NV256+NV259)</f>
        <v>190</v>
      </c>
      <c r="NW262" s="277">
        <f t="shared" si="491"/>
        <v>190</v>
      </c>
      <c r="NX262" s="277">
        <f t="shared" si="491"/>
        <v>190</v>
      </c>
      <c r="NY262" s="277">
        <f t="shared" si="491"/>
        <v>190</v>
      </c>
      <c r="NZ262" s="277">
        <f t="shared" si="491"/>
        <v>190</v>
      </c>
      <c r="OA262" s="277">
        <f t="shared" si="491"/>
        <v>190</v>
      </c>
      <c r="OB262" s="277">
        <f t="shared" si="491"/>
        <v>190</v>
      </c>
      <c r="OC262" s="277">
        <f t="shared" si="491"/>
        <v>190</v>
      </c>
      <c r="OD262" s="277">
        <f t="shared" si="491"/>
        <v>190</v>
      </c>
      <c r="OE262" s="277">
        <f t="shared" si="491"/>
        <v>190</v>
      </c>
      <c r="OF262" s="277">
        <f t="shared" si="491"/>
        <v>190</v>
      </c>
      <c r="OG262" s="277">
        <f t="shared" si="491"/>
        <v>190</v>
      </c>
      <c r="OH262" s="277">
        <f t="shared" si="491"/>
        <v>190</v>
      </c>
      <c r="OI262" s="277">
        <f t="shared" si="491"/>
        <v>190</v>
      </c>
      <c r="OJ262" s="277">
        <f t="shared" si="491"/>
        <v>190</v>
      </c>
      <c r="OK262" s="277">
        <f t="shared" si="491"/>
        <v>190</v>
      </c>
      <c r="OL262" s="277">
        <f t="shared" si="491"/>
        <v>190</v>
      </c>
      <c r="OM262" s="277">
        <f t="shared" si="491"/>
        <v>190</v>
      </c>
      <c r="ON262" s="277">
        <f t="shared" si="491"/>
        <v>190</v>
      </c>
      <c r="OO262" s="277">
        <f t="shared" si="491"/>
        <v>190</v>
      </c>
      <c r="OP262" s="277">
        <f t="shared" si="491"/>
        <v>190</v>
      </c>
      <c r="OQ262" s="277">
        <f t="shared" si="491"/>
        <v>190</v>
      </c>
      <c r="OR262" s="277">
        <f t="shared" si="491"/>
        <v>190</v>
      </c>
      <c r="OS262" s="277">
        <f t="shared" si="491"/>
        <v>190</v>
      </c>
      <c r="OT262" s="277">
        <f t="shared" si="491"/>
        <v>190</v>
      </c>
      <c r="OU262" s="277">
        <f t="shared" si="491"/>
        <v>190</v>
      </c>
      <c r="OV262" s="277">
        <f t="shared" si="491"/>
        <v>197.59999999999997</v>
      </c>
      <c r="OW262" s="277">
        <f t="shared" si="491"/>
        <v>197.59999999999997</v>
      </c>
      <c r="OX262" s="277">
        <f t="shared" si="491"/>
        <v>197.59999999999997</v>
      </c>
      <c r="OY262" s="277">
        <f t="shared" si="491"/>
        <v>197.59999999999997</v>
      </c>
      <c r="OZ262" s="277">
        <f t="shared" si="491"/>
        <v>197.59999999999997</v>
      </c>
      <c r="PA262" s="277">
        <f t="shared" si="491"/>
        <v>190</v>
      </c>
      <c r="PB262" s="277">
        <f t="shared" si="491"/>
        <v>190</v>
      </c>
      <c r="PC262" s="277">
        <f t="shared" si="491"/>
        <v>190</v>
      </c>
      <c r="PD262" s="277">
        <f t="shared" si="491"/>
        <v>190</v>
      </c>
      <c r="PE262" s="277">
        <f t="shared" si="491"/>
        <v>190</v>
      </c>
      <c r="PF262" s="277">
        <f t="shared" si="491"/>
        <v>190</v>
      </c>
      <c r="PG262" s="277">
        <f t="shared" si="491"/>
        <v>190</v>
      </c>
      <c r="PH262" s="277">
        <f t="shared" si="491"/>
        <v>190</v>
      </c>
      <c r="PI262" s="277">
        <f t="shared" si="491"/>
        <v>190</v>
      </c>
      <c r="PJ262" s="277">
        <f t="shared" si="491"/>
        <v>190</v>
      </c>
      <c r="PK262" s="277">
        <f t="shared" si="491"/>
        <v>190</v>
      </c>
      <c r="PL262" s="277">
        <f t="shared" si="491"/>
        <v>197.59999999999997</v>
      </c>
      <c r="PM262" s="277">
        <f t="shared" si="491"/>
        <v>197.59999999999997</v>
      </c>
      <c r="PN262" s="277">
        <f t="shared" si="491"/>
        <v>197.59999999999997</v>
      </c>
      <c r="PO262" s="277">
        <f t="shared" si="491"/>
        <v>197.59999999999997</v>
      </c>
      <c r="PP262" s="277">
        <f t="shared" si="491"/>
        <v>197.59999999999997</v>
      </c>
      <c r="PQ262" s="277">
        <f t="shared" si="491"/>
        <v>197.59999999999997</v>
      </c>
      <c r="PR262" s="277">
        <f t="shared" si="491"/>
        <v>197.59999999999997</v>
      </c>
      <c r="PS262" s="277">
        <f t="shared" si="491"/>
        <v>197.59999999999997</v>
      </c>
      <c r="PT262" s="277">
        <f t="shared" si="491"/>
        <v>197.59999999999997</v>
      </c>
      <c r="PU262" s="277">
        <f t="shared" si="491"/>
        <v>197.59999999999997</v>
      </c>
      <c r="PV262" s="277">
        <f t="shared" si="491"/>
        <v>197.59999999999997</v>
      </c>
      <c r="PW262" s="277">
        <f t="shared" si="491"/>
        <v>197.59999999999997</v>
      </c>
      <c r="PX262" s="277">
        <f t="shared" si="491"/>
        <v>197.59999999999997</v>
      </c>
      <c r="PY262" s="277">
        <f t="shared" si="491"/>
        <v>197.59999999999997</v>
      </c>
      <c r="PZ262" s="277">
        <f t="shared" si="491"/>
        <v>197.59999999999997</v>
      </c>
      <c r="QA262" s="277">
        <f t="shared" si="491"/>
        <v>197.59999999999997</v>
      </c>
      <c r="QB262" s="277">
        <f t="shared" si="491"/>
        <v>197.59999999999997</v>
      </c>
      <c r="QC262" s="277">
        <f t="shared" si="491"/>
        <v>197.59999999999997</v>
      </c>
      <c r="QD262" s="277">
        <f t="shared" si="491"/>
        <v>197.59999999999997</v>
      </c>
      <c r="QE262" s="277">
        <f t="shared" si="491"/>
        <v>197.59999999999997</v>
      </c>
      <c r="QF262" s="277">
        <f t="shared" si="491"/>
        <v>197.59999999999997</v>
      </c>
      <c r="QG262" s="277">
        <f t="shared" si="491"/>
        <v>190</v>
      </c>
      <c r="QH262" s="277">
        <f t="shared" ref="QH262:RG262" si="492">SUM(QH256+QH259)</f>
        <v>190</v>
      </c>
      <c r="QI262" s="277">
        <f t="shared" si="492"/>
        <v>190</v>
      </c>
      <c r="QJ262" s="277">
        <f t="shared" si="492"/>
        <v>190</v>
      </c>
      <c r="QK262" s="277">
        <f t="shared" si="492"/>
        <v>190</v>
      </c>
      <c r="QL262" s="277">
        <f t="shared" si="492"/>
        <v>190</v>
      </c>
      <c r="QM262" s="277">
        <f t="shared" si="492"/>
        <v>190</v>
      </c>
      <c r="QN262" s="277">
        <f t="shared" si="492"/>
        <v>190</v>
      </c>
      <c r="QO262" s="277">
        <f t="shared" si="492"/>
        <v>190</v>
      </c>
      <c r="QP262" s="277">
        <f t="shared" si="492"/>
        <v>190</v>
      </c>
      <c r="QQ262" s="277">
        <f t="shared" si="492"/>
        <v>190</v>
      </c>
      <c r="QR262" s="277">
        <f t="shared" si="492"/>
        <v>190</v>
      </c>
      <c r="QS262" s="277">
        <f t="shared" si="492"/>
        <v>190</v>
      </c>
      <c r="QT262" s="277">
        <f t="shared" si="492"/>
        <v>190</v>
      </c>
      <c r="QU262" s="277">
        <f t="shared" si="492"/>
        <v>190</v>
      </c>
      <c r="QV262" s="277">
        <f t="shared" si="492"/>
        <v>190</v>
      </c>
      <c r="QW262" s="277">
        <f t="shared" si="492"/>
        <v>197.59999999999997</v>
      </c>
      <c r="QX262" s="277">
        <f t="shared" si="492"/>
        <v>197.59999999999997</v>
      </c>
      <c r="QY262" s="277">
        <f t="shared" si="492"/>
        <v>197.59999999999997</v>
      </c>
      <c r="QZ262" s="277">
        <f t="shared" si="492"/>
        <v>197.59999999999997</v>
      </c>
      <c r="RA262" s="277">
        <f t="shared" si="492"/>
        <v>197.59999999999997</v>
      </c>
      <c r="RB262" s="277">
        <f t="shared" si="492"/>
        <v>197.59999999999997</v>
      </c>
      <c r="RC262" s="277">
        <f t="shared" si="492"/>
        <v>197.59999999999997</v>
      </c>
      <c r="RD262" s="277">
        <f t="shared" si="492"/>
        <v>197.59999999999997</v>
      </c>
      <c r="RE262" s="277">
        <f t="shared" si="492"/>
        <v>197.59999999999997</v>
      </c>
      <c r="RF262" s="277">
        <f t="shared" si="492"/>
        <v>197.59999999999997</v>
      </c>
      <c r="RG262" s="277">
        <f t="shared" si="492"/>
        <v>197.59999999999997</v>
      </c>
      <c r="RH262" s="277">
        <f t="shared" ref="RH262:TP262" si="493">SUM(RH256+RH259)</f>
        <v>197.59999999999997</v>
      </c>
      <c r="RI262" s="277">
        <f t="shared" si="493"/>
        <v>197.59999999999997</v>
      </c>
      <c r="RJ262" s="277">
        <f t="shared" si="493"/>
        <v>197.59999999999997</v>
      </c>
      <c r="RK262" s="277">
        <f t="shared" si="493"/>
        <v>197.59999999999997</v>
      </c>
      <c r="RL262" s="277">
        <f t="shared" si="493"/>
        <v>197.59999999999997</v>
      </c>
      <c r="RM262" s="277">
        <f t="shared" si="493"/>
        <v>197.59999999999997</v>
      </c>
      <c r="RN262" s="277">
        <f t="shared" si="493"/>
        <v>197.59999999999997</v>
      </c>
      <c r="RO262" s="277">
        <f t="shared" si="493"/>
        <v>197.59999999999997</v>
      </c>
      <c r="RP262" s="277">
        <f t="shared" si="493"/>
        <v>197.59999999999997</v>
      </c>
      <c r="RQ262" s="277">
        <f t="shared" si="493"/>
        <v>197.59999999999997</v>
      </c>
      <c r="RR262" s="277">
        <f t="shared" si="493"/>
        <v>197.59999999999997</v>
      </c>
      <c r="RS262" s="277">
        <f t="shared" si="493"/>
        <v>197.59999999999997</v>
      </c>
      <c r="RT262" s="277">
        <f t="shared" si="493"/>
        <v>197.59999999999997</v>
      </c>
      <c r="RU262" s="277">
        <f t="shared" si="493"/>
        <v>197.59999999999997</v>
      </c>
      <c r="RV262" s="277">
        <f t="shared" si="493"/>
        <v>197.59999999999997</v>
      </c>
      <c r="RW262" s="277">
        <f t="shared" si="493"/>
        <v>197.59999999999997</v>
      </c>
      <c r="RX262" s="277">
        <f t="shared" si="493"/>
        <v>197.59999999999997</v>
      </c>
      <c r="RY262" s="277">
        <f t="shared" si="493"/>
        <v>197.59999999999997</v>
      </c>
      <c r="RZ262" s="277">
        <f t="shared" si="493"/>
        <v>197.59999999999997</v>
      </c>
      <c r="SA262" s="277">
        <f t="shared" si="493"/>
        <v>197.59999999999997</v>
      </c>
      <c r="SB262" s="277">
        <f t="shared" si="493"/>
        <v>197.59999999999997</v>
      </c>
      <c r="SC262" s="277">
        <f t="shared" si="493"/>
        <v>197.59999999999997</v>
      </c>
      <c r="SD262" s="277">
        <f t="shared" si="493"/>
        <v>197.59999999999997</v>
      </c>
      <c r="SE262" s="277">
        <f t="shared" si="493"/>
        <v>197.59999999999997</v>
      </c>
      <c r="SF262" s="277">
        <f t="shared" si="493"/>
        <v>197.59999999999997</v>
      </c>
      <c r="SG262" s="277">
        <f t="shared" si="493"/>
        <v>197.59999999999997</v>
      </c>
      <c r="SH262" s="277">
        <f t="shared" si="493"/>
        <v>197.59999999999997</v>
      </c>
      <c r="SI262" s="277">
        <f t="shared" si="493"/>
        <v>197.59999999999997</v>
      </c>
      <c r="SJ262" s="277">
        <f t="shared" si="493"/>
        <v>197.59999999999997</v>
      </c>
      <c r="SK262" s="277">
        <f t="shared" si="493"/>
        <v>197.59999999999997</v>
      </c>
      <c r="SL262" s="277">
        <f t="shared" si="493"/>
        <v>197.59999999999997</v>
      </c>
      <c r="SM262" s="277">
        <f t="shared" si="493"/>
        <v>197.59999999999997</v>
      </c>
      <c r="SN262" s="277">
        <f t="shared" si="493"/>
        <v>197.59999999999997</v>
      </c>
      <c r="SO262" s="277">
        <f t="shared" si="493"/>
        <v>197.59999999999997</v>
      </c>
      <c r="SP262" s="277">
        <f t="shared" si="493"/>
        <v>197.59999999999997</v>
      </c>
      <c r="SQ262" s="277">
        <f t="shared" si="493"/>
        <v>197.59999999999997</v>
      </c>
      <c r="SR262" s="277">
        <f t="shared" si="493"/>
        <v>197.59999999999997</v>
      </c>
      <c r="SS262" s="277">
        <f t="shared" si="493"/>
        <v>197.59999999999997</v>
      </c>
      <c r="ST262" s="277">
        <f t="shared" si="493"/>
        <v>197.59999999999997</v>
      </c>
      <c r="SU262" s="277">
        <f t="shared" si="493"/>
        <v>197.59999999999997</v>
      </c>
      <c r="SV262" s="277">
        <f t="shared" si="493"/>
        <v>197.59999999999997</v>
      </c>
      <c r="SW262" s="277">
        <f t="shared" si="493"/>
        <v>197.59999999999997</v>
      </c>
      <c r="SX262" s="277">
        <f t="shared" si="493"/>
        <v>197.59999999999997</v>
      </c>
      <c r="SY262" s="277">
        <f t="shared" si="493"/>
        <v>197.59999999999997</v>
      </c>
      <c r="SZ262" s="277">
        <f t="shared" si="493"/>
        <v>197.59999999999997</v>
      </c>
      <c r="TA262" s="277">
        <f t="shared" si="493"/>
        <v>197.59999999999997</v>
      </c>
      <c r="TB262" s="277">
        <f t="shared" si="493"/>
        <v>197.59999999999997</v>
      </c>
      <c r="TC262" s="277">
        <f t="shared" si="493"/>
        <v>197.59999999999997</v>
      </c>
      <c r="TD262" s="277">
        <f t="shared" si="493"/>
        <v>197.59999999999997</v>
      </c>
      <c r="TE262" s="277">
        <f t="shared" si="493"/>
        <v>197.59999999999997</v>
      </c>
      <c r="TF262" s="277">
        <f t="shared" si="493"/>
        <v>197.59999999999997</v>
      </c>
      <c r="TG262" s="277">
        <f t="shared" si="493"/>
        <v>205.2</v>
      </c>
      <c r="TH262" s="277">
        <f t="shared" si="493"/>
        <v>205.2</v>
      </c>
      <c r="TI262" s="277">
        <f t="shared" si="493"/>
        <v>205.2</v>
      </c>
      <c r="TJ262" s="277">
        <f t="shared" si="493"/>
        <v>205.2</v>
      </c>
      <c r="TK262" s="277">
        <f t="shared" si="493"/>
        <v>205.2</v>
      </c>
      <c r="TL262" s="277">
        <f t="shared" si="493"/>
        <v>205.2</v>
      </c>
      <c r="TM262" s="277">
        <f t="shared" si="493"/>
        <v>205.2</v>
      </c>
      <c r="TN262" s="277">
        <f t="shared" si="493"/>
        <v>205.2</v>
      </c>
      <c r="TO262" s="277">
        <f t="shared" si="493"/>
        <v>205.2</v>
      </c>
      <c r="TP262" s="277">
        <f t="shared" si="493"/>
        <v>205.2</v>
      </c>
      <c r="TQ262" s="277">
        <f t="shared" ref="TQ262:WB262" si="494">SUM(TQ256+TQ259)</f>
        <v>205.2</v>
      </c>
      <c r="TR262" s="277">
        <f t="shared" si="494"/>
        <v>205.2</v>
      </c>
      <c r="TS262" s="277">
        <f t="shared" si="494"/>
        <v>205.2</v>
      </c>
      <c r="TT262" s="277">
        <f t="shared" si="494"/>
        <v>205.2</v>
      </c>
      <c r="TU262" s="277">
        <f t="shared" si="494"/>
        <v>205.2</v>
      </c>
      <c r="TV262" s="277">
        <f t="shared" si="494"/>
        <v>205.2</v>
      </c>
      <c r="TW262" s="277">
        <f t="shared" si="494"/>
        <v>205.2</v>
      </c>
      <c r="TX262" s="277">
        <f t="shared" si="494"/>
        <v>205.2</v>
      </c>
      <c r="TY262" s="277">
        <f t="shared" si="494"/>
        <v>205.2</v>
      </c>
      <c r="TZ262" s="277">
        <f t="shared" si="494"/>
        <v>205.2</v>
      </c>
      <c r="UA262" s="277">
        <f t="shared" si="494"/>
        <v>205.2</v>
      </c>
      <c r="UB262" s="277">
        <f t="shared" si="494"/>
        <v>205.2</v>
      </c>
      <c r="UC262" s="277">
        <f t="shared" si="494"/>
        <v>205.2</v>
      </c>
      <c r="UD262" s="277">
        <f t="shared" si="494"/>
        <v>205.2</v>
      </c>
      <c r="UE262" s="277">
        <f t="shared" si="494"/>
        <v>205.2</v>
      </c>
      <c r="UF262" s="277">
        <f t="shared" si="494"/>
        <v>205.2</v>
      </c>
      <c r="UG262" s="277">
        <f t="shared" si="494"/>
        <v>205.2</v>
      </c>
      <c r="UH262" s="277">
        <f t="shared" si="494"/>
        <v>205.2</v>
      </c>
      <c r="UI262" s="277">
        <f t="shared" si="494"/>
        <v>205.2</v>
      </c>
      <c r="UJ262" s="277">
        <f t="shared" si="494"/>
        <v>205.2</v>
      </c>
      <c r="UK262" s="277">
        <f t="shared" si="494"/>
        <v>205.2</v>
      </c>
      <c r="UL262" s="277">
        <f t="shared" si="494"/>
        <v>205.2</v>
      </c>
      <c r="UM262" s="277">
        <f t="shared" si="494"/>
        <v>205.2</v>
      </c>
      <c r="UN262" s="277">
        <f t="shared" si="494"/>
        <v>205.2</v>
      </c>
      <c r="UO262" s="277">
        <f t="shared" si="494"/>
        <v>205.2</v>
      </c>
      <c r="UP262" s="277">
        <f t="shared" si="494"/>
        <v>205.2</v>
      </c>
      <c r="UQ262" s="277">
        <f t="shared" si="494"/>
        <v>205.2</v>
      </c>
      <c r="UR262" s="277">
        <f t="shared" si="494"/>
        <v>205.2</v>
      </c>
      <c r="US262" s="277">
        <f t="shared" si="494"/>
        <v>205.2</v>
      </c>
      <c r="UT262" s="277">
        <f t="shared" si="494"/>
        <v>197.59999999999997</v>
      </c>
      <c r="UU262" s="277">
        <f t="shared" si="494"/>
        <v>197.59999999999997</v>
      </c>
      <c r="UV262" s="277">
        <f t="shared" si="494"/>
        <v>197.59999999999997</v>
      </c>
      <c r="UW262" s="277">
        <f t="shared" si="494"/>
        <v>197.59999999999997</v>
      </c>
      <c r="UX262" s="277">
        <f t="shared" si="494"/>
        <v>197.59999999999997</v>
      </c>
      <c r="UY262" s="277">
        <f t="shared" si="494"/>
        <v>197.59999999999997</v>
      </c>
      <c r="UZ262" s="277">
        <f t="shared" si="494"/>
        <v>197.59999999999997</v>
      </c>
      <c r="VA262" s="277">
        <f t="shared" si="494"/>
        <v>205.2</v>
      </c>
      <c r="VB262" s="277">
        <f t="shared" si="494"/>
        <v>205.2</v>
      </c>
      <c r="VC262" s="277">
        <f t="shared" si="494"/>
        <v>205.2</v>
      </c>
      <c r="VD262" s="277">
        <f t="shared" si="494"/>
        <v>205.2</v>
      </c>
      <c r="VE262" s="277">
        <f t="shared" si="494"/>
        <v>205.2</v>
      </c>
      <c r="VF262" s="277">
        <f t="shared" si="494"/>
        <v>205.2</v>
      </c>
      <c r="VG262" s="277">
        <f t="shared" si="494"/>
        <v>205.2</v>
      </c>
      <c r="VH262" s="277">
        <f t="shared" si="494"/>
        <v>205.2</v>
      </c>
      <c r="VI262" s="277">
        <f t="shared" si="494"/>
        <v>205.2</v>
      </c>
      <c r="VJ262" s="518">
        <f t="shared" si="494"/>
        <v>205.2</v>
      </c>
      <c r="VK262" s="277">
        <f t="shared" si="494"/>
        <v>205.2</v>
      </c>
      <c r="VL262" s="277">
        <f t="shared" si="494"/>
        <v>205.2</v>
      </c>
      <c r="VM262" s="277">
        <f t="shared" si="494"/>
        <v>205.2</v>
      </c>
      <c r="VN262" s="277">
        <f t="shared" si="494"/>
        <v>205.2</v>
      </c>
      <c r="VO262" s="277">
        <f t="shared" si="494"/>
        <v>205.2</v>
      </c>
      <c r="VP262" s="277">
        <f t="shared" si="494"/>
        <v>190</v>
      </c>
      <c r="VQ262" s="277">
        <f t="shared" si="494"/>
        <v>190</v>
      </c>
      <c r="VR262" s="277">
        <f t="shared" si="494"/>
        <v>190</v>
      </c>
      <c r="VS262" s="277">
        <f t="shared" si="494"/>
        <v>190</v>
      </c>
      <c r="VT262" s="277">
        <f t="shared" si="494"/>
        <v>190</v>
      </c>
      <c r="VU262" s="277">
        <f t="shared" si="494"/>
        <v>190</v>
      </c>
      <c r="VV262" s="277">
        <f t="shared" si="494"/>
        <v>190</v>
      </c>
      <c r="VW262" s="277">
        <f t="shared" si="494"/>
        <v>190</v>
      </c>
      <c r="VX262" s="518">
        <f t="shared" si="494"/>
        <v>190</v>
      </c>
      <c r="VY262" s="277">
        <f t="shared" si="494"/>
        <v>190</v>
      </c>
      <c r="VZ262" s="277">
        <f t="shared" si="494"/>
        <v>190</v>
      </c>
      <c r="WA262" s="277">
        <f t="shared" si="494"/>
        <v>190</v>
      </c>
      <c r="WB262" s="277">
        <f t="shared" si="494"/>
        <v>190</v>
      </c>
      <c r="WC262" s="277">
        <f t="shared" ref="WC262:XD262" si="495">SUM(WC256+WC259)</f>
        <v>205.2</v>
      </c>
      <c r="WD262" s="277">
        <f t="shared" si="495"/>
        <v>205.2</v>
      </c>
      <c r="WE262" s="277">
        <f t="shared" si="495"/>
        <v>205.2</v>
      </c>
      <c r="WF262" s="277">
        <f t="shared" si="495"/>
        <v>205.2</v>
      </c>
      <c r="WG262" s="277">
        <f t="shared" si="495"/>
        <v>205.2</v>
      </c>
      <c r="WH262" s="277">
        <f t="shared" si="495"/>
        <v>205.2</v>
      </c>
      <c r="WI262" s="277">
        <f t="shared" si="495"/>
        <v>205.2</v>
      </c>
      <c r="WJ262" s="277">
        <f t="shared" si="495"/>
        <v>205.2</v>
      </c>
      <c r="WK262" s="277">
        <f t="shared" si="495"/>
        <v>205.2</v>
      </c>
      <c r="WL262" s="277">
        <f t="shared" si="495"/>
        <v>205.2</v>
      </c>
      <c r="WM262" s="277">
        <f t="shared" si="495"/>
        <v>205.2</v>
      </c>
      <c r="WN262" s="277">
        <f t="shared" si="495"/>
        <v>205.2</v>
      </c>
      <c r="WO262" s="277">
        <f t="shared" si="495"/>
        <v>205.2</v>
      </c>
      <c r="WP262" s="277">
        <f t="shared" si="495"/>
        <v>205.2</v>
      </c>
      <c r="WQ262" s="277">
        <f t="shared" si="495"/>
        <v>205.2</v>
      </c>
      <c r="WR262" s="277">
        <f t="shared" si="495"/>
        <v>205.2</v>
      </c>
      <c r="WS262" s="277">
        <f t="shared" si="495"/>
        <v>205.2</v>
      </c>
      <c r="WT262" s="277">
        <f t="shared" si="495"/>
        <v>197.59999999999997</v>
      </c>
      <c r="WU262" s="277">
        <f t="shared" si="495"/>
        <v>197.59999999999997</v>
      </c>
      <c r="WV262" s="277">
        <f t="shared" si="495"/>
        <v>197.59999999999997</v>
      </c>
      <c r="WW262" s="277">
        <f t="shared" si="495"/>
        <v>197.59999999999997</v>
      </c>
      <c r="WX262" s="277">
        <f t="shared" si="495"/>
        <v>197.59999999999997</v>
      </c>
      <c r="WY262" s="277">
        <f t="shared" si="495"/>
        <v>197.59999999999997</v>
      </c>
      <c r="WZ262" s="277">
        <f t="shared" si="495"/>
        <v>197.59999999999997</v>
      </c>
      <c r="XA262" s="277">
        <f t="shared" si="495"/>
        <v>197.59999999999997</v>
      </c>
      <c r="XB262" s="277">
        <f t="shared" si="495"/>
        <v>197.59999999999997</v>
      </c>
      <c r="XC262" s="277">
        <f t="shared" si="495"/>
        <v>197.59999999999997</v>
      </c>
      <c r="XD262" s="277">
        <f t="shared" si="495"/>
        <v>197.59999999999997</v>
      </c>
      <c r="XE262" s="277">
        <f t="shared" ref="XE262:ZP262" si="496">SUM(XE256+XE259)</f>
        <v>197.59999999999997</v>
      </c>
      <c r="XF262" s="277">
        <f t="shared" si="496"/>
        <v>197.59999999999997</v>
      </c>
      <c r="XG262" s="277">
        <f t="shared" si="496"/>
        <v>197.59999999999997</v>
      </c>
      <c r="XH262" s="277">
        <f t="shared" si="496"/>
        <v>197.59999999999997</v>
      </c>
      <c r="XI262" s="277">
        <f t="shared" si="496"/>
        <v>197.59999999999997</v>
      </c>
      <c r="XJ262" s="277">
        <f t="shared" si="496"/>
        <v>197.59999999999997</v>
      </c>
      <c r="XK262" s="277">
        <f t="shared" si="496"/>
        <v>197.59999999999997</v>
      </c>
      <c r="XL262" s="277">
        <f t="shared" si="496"/>
        <v>197.59999999999997</v>
      </c>
      <c r="XM262" s="277">
        <f t="shared" si="496"/>
        <v>197.59999999999997</v>
      </c>
      <c r="XN262" s="277">
        <f t="shared" si="496"/>
        <v>197.59999999999997</v>
      </c>
      <c r="XO262" s="277">
        <f t="shared" si="496"/>
        <v>197.59999999999997</v>
      </c>
      <c r="XP262" s="277">
        <f t="shared" si="496"/>
        <v>197.59999999999997</v>
      </c>
      <c r="XQ262" s="277">
        <f t="shared" si="496"/>
        <v>197.59999999999997</v>
      </c>
      <c r="XR262" s="277">
        <f t="shared" si="496"/>
        <v>197.59999999999997</v>
      </c>
      <c r="XS262" s="277">
        <f t="shared" si="496"/>
        <v>197.59999999999997</v>
      </c>
      <c r="XT262" s="277">
        <f t="shared" si="496"/>
        <v>197.59999999999997</v>
      </c>
      <c r="XU262" s="277">
        <f t="shared" si="496"/>
        <v>197.59999999999997</v>
      </c>
      <c r="XV262" s="277">
        <f t="shared" si="496"/>
        <v>197.59999999999997</v>
      </c>
      <c r="XW262" s="277">
        <f t="shared" si="496"/>
        <v>197.59999999999997</v>
      </c>
      <c r="XX262" s="277">
        <f t="shared" si="496"/>
        <v>197.59999999999997</v>
      </c>
      <c r="XY262" s="277">
        <f t="shared" si="496"/>
        <v>197.59999999999997</v>
      </c>
      <c r="XZ262" s="277">
        <f t="shared" si="496"/>
        <v>197.59999999999997</v>
      </c>
      <c r="YA262" s="277">
        <f t="shared" si="496"/>
        <v>197.59999999999997</v>
      </c>
      <c r="YB262" s="277">
        <f t="shared" si="496"/>
        <v>197.59999999999997</v>
      </c>
      <c r="YC262" s="277">
        <f t="shared" si="496"/>
        <v>197.59999999999997</v>
      </c>
      <c r="YD262" s="277">
        <f t="shared" si="496"/>
        <v>197.59999999999997</v>
      </c>
      <c r="YE262" s="277">
        <f t="shared" si="496"/>
        <v>197.59999999999997</v>
      </c>
      <c r="YF262" s="277">
        <f t="shared" si="496"/>
        <v>197.59999999999997</v>
      </c>
      <c r="YG262" s="277">
        <f t="shared" si="496"/>
        <v>197.59999999999997</v>
      </c>
      <c r="YH262" s="277">
        <f t="shared" si="496"/>
        <v>197.59999999999997</v>
      </c>
      <c r="YI262" s="277">
        <f t="shared" si="496"/>
        <v>197.59999999999997</v>
      </c>
      <c r="YJ262" s="277">
        <f t="shared" si="496"/>
        <v>197.59999999999997</v>
      </c>
      <c r="YK262" s="277">
        <f t="shared" si="496"/>
        <v>197.59999999999997</v>
      </c>
      <c r="YL262" s="277">
        <f t="shared" si="496"/>
        <v>197.59999999999997</v>
      </c>
      <c r="YM262" s="277">
        <f t="shared" si="496"/>
        <v>197.59999999999997</v>
      </c>
      <c r="YN262" s="277">
        <f t="shared" si="496"/>
        <v>197.59999999999997</v>
      </c>
      <c r="YO262" s="277">
        <f t="shared" si="496"/>
        <v>197.59999999999997</v>
      </c>
      <c r="YP262" s="277">
        <f t="shared" si="496"/>
        <v>197.59999999999997</v>
      </c>
      <c r="YQ262" s="277">
        <f t="shared" si="496"/>
        <v>197.59999999999997</v>
      </c>
      <c r="YR262" s="277">
        <f t="shared" si="496"/>
        <v>197.59999999999997</v>
      </c>
      <c r="YS262" s="277">
        <f t="shared" si="496"/>
        <v>197.59999999999997</v>
      </c>
      <c r="YT262" s="277">
        <f t="shared" si="496"/>
        <v>197.59999999999997</v>
      </c>
      <c r="YU262" s="277">
        <f t="shared" si="496"/>
        <v>197.59999999999997</v>
      </c>
      <c r="YV262" s="277">
        <f t="shared" si="496"/>
        <v>197.59999999999997</v>
      </c>
      <c r="YW262" s="277">
        <f t="shared" si="496"/>
        <v>197.59999999999997</v>
      </c>
      <c r="YX262" s="277">
        <f t="shared" si="496"/>
        <v>197.59999999999997</v>
      </c>
      <c r="YY262" s="277">
        <f t="shared" si="496"/>
        <v>197.59999999999997</v>
      </c>
      <c r="YZ262" s="277">
        <f t="shared" si="496"/>
        <v>197.59999999999997</v>
      </c>
      <c r="ZA262" s="277">
        <f t="shared" si="496"/>
        <v>197.59999999999997</v>
      </c>
      <c r="ZB262" s="277">
        <f t="shared" si="496"/>
        <v>197.59999999999997</v>
      </c>
      <c r="ZC262" s="277">
        <f t="shared" si="496"/>
        <v>197.59999999999997</v>
      </c>
      <c r="ZD262" s="277">
        <f t="shared" si="496"/>
        <v>197.59999999999997</v>
      </c>
      <c r="ZE262" s="277">
        <f t="shared" si="496"/>
        <v>197.59999999999997</v>
      </c>
      <c r="ZF262" s="277">
        <f t="shared" si="496"/>
        <v>197.59999999999997</v>
      </c>
      <c r="ZG262" s="277">
        <f t="shared" si="496"/>
        <v>197.59999999999997</v>
      </c>
      <c r="ZH262" s="277">
        <f t="shared" si="496"/>
        <v>197.59999999999997</v>
      </c>
      <c r="ZI262" s="277">
        <f t="shared" si="496"/>
        <v>197.59999999999997</v>
      </c>
      <c r="ZJ262" s="277">
        <f t="shared" si="496"/>
        <v>197.59999999999997</v>
      </c>
      <c r="ZK262" s="277">
        <f t="shared" si="496"/>
        <v>197.59999999999997</v>
      </c>
      <c r="ZL262" s="277">
        <f t="shared" si="496"/>
        <v>197.59999999999997</v>
      </c>
      <c r="ZM262" s="277">
        <f t="shared" si="496"/>
        <v>197.59999999999997</v>
      </c>
      <c r="ZN262" s="277">
        <f t="shared" si="496"/>
        <v>197.59999999999997</v>
      </c>
      <c r="ZO262" s="277">
        <f t="shared" si="496"/>
        <v>197.59999999999997</v>
      </c>
      <c r="ZP262" s="277">
        <f t="shared" si="496"/>
        <v>197.59999999999997</v>
      </c>
      <c r="ZQ262" s="277">
        <f t="shared" ref="ZQ262:ABV262" si="497">SUM(ZQ256+ZQ259)</f>
        <v>167.2</v>
      </c>
      <c r="ZR262" s="277">
        <f t="shared" si="497"/>
        <v>167.2</v>
      </c>
      <c r="ZS262" s="277">
        <f t="shared" si="497"/>
        <v>159.6</v>
      </c>
      <c r="ZT262" s="277">
        <f t="shared" si="497"/>
        <v>152</v>
      </c>
      <c r="ZU262" s="277">
        <f t="shared" si="497"/>
        <v>152</v>
      </c>
      <c r="ZV262" s="277">
        <f t="shared" si="497"/>
        <v>152</v>
      </c>
      <c r="ZW262" s="277">
        <f t="shared" si="497"/>
        <v>152</v>
      </c>
      <c r="ZX262" s="277">
        <f t="shared" si="497"/>
        <v>152</v>
      </c>
      <c r="ZY262" s="277">
        <f t="shared" si="497"/>
        <v>152</v>
      </c>
      <c r="ZZ262" s="277">
        <f t="shared" si="497"/>
        <v>152</v>
      </c>
      <c r="AAA262" s="277">
        <f t="shared" si="497"/>
        <v>152</v>
      </c>
      <c r="AAB262" s="277">
        <f t="shared" si="497"/>
        <v>152</v>
      </c>
      <c r="AAC262" s="277">
        <f t="shared" si="497"/>
        <v>152</v>
      </c>
      <c r="AAD262" s="277">
        <f t="shared" si="497"/>
        <v>159.6</v>
      </c>
      <c r="AAE262" s="277">
        <f t="shared" si="497"/>
        <v>159.6</v>
      </c>
      <c r="AAF262" s="277">
        <f t="shared" si="497"/>
        <v>159.6</v>
      </c>
      <c r="AAG262" s="277">
        <f t="shared" si="497"/>
        <v>159.6</v>
      </c>
      <c r="AAH262" s="277">
        <f t="shared" si="497"/>
        <v>159.6</v>
      </c>
      <c r="AAI262" s="277">
        <f t="shared" si="497"/>
        <v>159.6</v>
      </c>
      <c r="AAJ262" s="277">
        <f t="shared" si="497"/>
        <v>159.6</v>
      </c>
      <c r="AAK262" s="277">
        <f t="shared" si="497"/>
        <v>159.6</v>
      </c>
      <c r="AAL262" s="277">
        <f t="shared" si="497"/>
        <v>167.2</v>
      </c>
      <c r="AAM262" s="277">
        <f t="shared" si="497"/>
        <v>167.2</v>
      </c>
      <c r="AAN262" s="277">
        <f t="shared" si="497"/>
        <v>167.2</v>
      </c>
      <c r="AAO262" s="277">
        <f t="shared" si="497"/>
        <v>167.2</v>
      </c>
      <c r="AAP262" s="277">
        <f t="shared" si="497"/>
        <v>167.2</v>
      </c>
      <c r="AAQ262" s="277">
        <f t="shared" si="497"/>
        <v>167.2</v>
      </c>
      <c r="AAR262" s="277">
        <f t="shared" si="497"/>
        <v>190</v>
      </c>
      <c r="AAS262" s="277">
        <f t="shared" si="497"/>
        <v>190</v>
      </c>
      <c r="AAT262" s="277">
        <f t="shared" si="497"/>
        <v>197.59999999999997</v>
      </c>
      <c r="AAU262" s="277">
        <f t="shared" si="497"/>
        <v>197.59999999999997</v>
      </c>
      <c r="AAV262" s="277">
        <f t="shared" si="497"/>
        <v>197.59999999999997</v>
      </c>
      <c r="AAW262" s="277">
        <f t="shared" si="497"/>
        <v>197.59999999999997</v>
      </c>
      <c r="AAX262" s="277">
        <f t="shared" si="497"/>
        <v>197.59999999999997</v>
      </c>
      <c r="AAY262" s="277">
        <f t="shared" si="497"/>
        <v>182.39999999999998</v>
      </c>
      <c r="AAZ262" s="277">
        <f t="shared" si="497"/>
        <v>182.39999999999998</v>
      </c>
      <c r="ABA262" s="277">
        <f t="shared" si="497"/>
        <v>182.39999999999998</v>
      </c>
      <c r="ABB262" s="277">
        <f t="shared" si="497"/>
        <v>182.39999999999998</v>
      </c>
      <c r="ABC262" s="277">
        <f t="shared" si="497"/>
        <v>182.39999999999998</v>
      </c>
      <c r="ABD262" s="277">
        <f t="shared" si="497"/>
        <v>182.39999999999998</v>
      </c>
      <c r="ABE262" s="277">
        <f t="shared" si="497"/>
        <v>182.39999999999998</v>
      </c>
      <c r="ABF262" s="277">
        <f t="shared" si="497"/>
        <v>182.39999999999998</v>
      </c>
      <c r="ABG262" s="277">
        <f t="shared" si="497"/>
        <v>182.39999999999998</v>
      </c>
      <c r="ABH262" s="277">
        <f t="shared" si="497"/>
        <v>182.39999999999998</v>
      </c>
      <c r="ABI262" s="277">
        <f t="shared" si="497"/>
        <v>182.39999999999998</v>
      </c>
      <c r="ABJ262" s="277">
        <f t="shared" si="497"/>
        <v>197.59999999999997</v>
      </c>
      <c r="ABK262" s="277">
        <f t="shared" si="497"/>
        <v>197.59999999999997</v>
      </c>
      <c r="ABL262" s="277">
        <f t="shared" si="497"/>
        <v>212.8</v>
      </c>
      <c r="ABM262" s="277">
        <f t="shared" si="497"/>
        <v>212.8</v>
      </c>
      <c r="ABN262" s="277">
        <f t="shared" si="497"/>
        <v>212.8</v>
      </c>
      <c r="ABO262" s="277">
        <f t="shared" si="497"/>
        <v>212.8</v>
      </c>
      <c r="ABP262" s="277">
        <f t="shared" si="497"/>
        <v>212.8</v>
      </c>
      <c r="ABQ262" s="277">
        <f t="shared" si="497"/>
        <v>212.8</v>
      </c>
      <c r="ABR262" s="277">
        <f t="shared" si="497"/>
        <v>212.8</v>
      </c>
      <c r="ABS262" s="277">
        <f t="shared" si="497"/>
        <v>212.8</v>
      </c>
      <c r="ABT262" s="277">
        <f t="shared" si="497"/>
        <v>212.8</v>
      </c>
      <c r="ABU262" s="277">
        <f t="shared" si="497"/>
        <v>212.8</v>
      </c>
      <c r="ABV262" s="277">
        <f t="shared" si="497"/>
        <v>212.8</v>
      </c>
      <c r="ABW262" s="277">
        <f t="shared" ref="ABW262:AEH262" si="498">SUM(ABW256+ABW259)</f>
        <v>212.8</v>
      </c>
      <c r="ABX262" s="277">
        <f t="shared" si="498"/>
        <v>212.8</v>
      </c>
      <c r="ABY262" s="277">
        <f t="shared" si="498"/>
        <v>212.8</v>
      </c>
      <c r="ABZ262" s="277">
        <f t="shared" si="498"/>
        <v>212.8</v>
      </c>
      <c r="ACA262" s="277">
        <f t="shared" si="498"/>
        <v>212.8</v>
      </c>
      <c r="ACB262" s="277">
        <f t="shared" si="498"/>
        <v>212.8</v>
      </c>
      <c r="ACC262" s="277">
        <f t="shared" si="498"/>
        <v>212.8</v>
      </c>
      <c r="ACD262" s="277">
        <f t="shared" si="498"/>
        <v>212.8</v>
      </c>
      <c r="ACE262" s="277">
        <f t="shared" si="498"/>
        <v>212.8</v>
      </c>
      <c r="ACF262" s="277">
        <f t="shared" si="498"/>
        <v>212.8</v>
      </c>
      <c r="ACG262" s="277">
        <f t="shared" si="498"/>
        <v>212.8</v>
      </c>
      <c r="ACH262" s="277">
        <f t="shared" si="498"/>
        <v>212.8</v>
      </c>
      <c r="ACI262" s="277">
        <f t="shared" si="498"/>
        <v>212.8</v>
      </c>
      <c r="ACJ262" s="277">
        <f t="shared" si="498"/>
        <v>212.8</v>
      </c>
      <c r="ACK262" s="277">
        <f t="shared" si="498"/>
        <v>212.8</v>
      </c>
      <c r="ACL262" s="277">
        <f t="shared" si="498"/>
        <v>212.8</v>
      </c>
      <c r="ACM262" s="277">
        <f t="shared" si="498"/>
        <v>212.8</v>
      </c>
      <c r="ACN262" s="277">
        <f t="shared" si="498"/>
        <v>212.8</v>
      </c>
      <c r="ACO262" s="277">
        <f t="shared" si="498"/>
        <v>212.8</v>
      </c>
      <c r="ACP262" s="277">
        <f t="shared" si="498"/>
        <v>212.8</v>
      </c>
      <c r="ACQ262" s="277">
        <f t="shared" si="498"/>
        <v>212.8</v>
      </c>
      <c r="ACR262" s="277">
        <f t="shared" si="498"/>
        <v>212.8</v>
      </c>
      <c r="ACS262" s="277">
        <f t="shared" si="498"/>
        <v>212.8</v>
      </c>
      <c r="ACT262" s="277">
        <f t="shared" si="498"/>
        <v>212.8</v>
      </c>
      <c r="ACU262" s="277">
        <f t="shared" si="498"/>
        <v>212.8</v>
      </c>
      <c r="ACV262" s="277">
        <f t="shared" si="498"/>
        <v>212.8</v>
      </c>
      <c r="ACW262" s="277">
        <f t="shared" si="498"/>
        <v>212.8</v>
      </c>
      <c r="ACX262" s="277">
        <f t="shared" si="498"/>
        <v>212.8</v>
      </c>
      <c r="ACY262" s="277">
        <f t="shared" si="498"/>
        <v>212.8</v>
      </c>
      <c r="ACZ262" s="277">
        <f t="shared" si="498"/>
        <v>212.8</v>
      </c>
      <c r="ADA262" s="277">
        <f t="shared" si="498"/>
        <v>212.8</v>
      </c>
      <c r="ADB262" s="277">
        <f t="shared" si="498"/>
        <v>212.8</v>
      </c>
      <c r="ADC262" s="277">
        <f t="shared" si="498"/>
        <v>212.8</v>
      </c>
      <c r="ADD262" s="277">
        <f t="shared" si="498"/>
        <v>212.8</v>
      </c>
      <c r="ADE262" s="277">
        <f t="shared" si="498"/>
        <v>212.8</v>
      </c>
      <c r="ADF262" s="277">
        <f t="shared" si="498"/>
        <v>212.8</v>
      </c>
      <c r="ADG262" s="277">
        <f t="shared" si="498"/>
        <v>212.8</v>
      </c>
      <c r="ADH262" s="277">
        <f t="shared" si="498"/>
        <v>212.8</v>
      </c>
      <c r="ADI262" s="277">
        <f t="shared" si="498"/>
        <v>212.8</v>
      </c>
      <c r="ADJ262" s="277">
        <f t="shared" si="498"/>
        <v>212.8</v>
      </c>
      <c r="ADK262" s="277">
        <f t="shared" si="498"/>
        <v>212.8</v>
      </c>
      <c r="ADL262" s="277">
        <f t="shared" si="498"/>
        <v>212.8</v>
      </c>
      <c r="ADM262" s="277">
        <f t="shared" si="498"/>
        <v>212.8</v>
      </c>
      <c r="ADN262" s="277">
        <f t="shared" si="498"/>
        <v>212.8</v>
      </c>
      <c r="ADO262" s="277">
        <f t="shared" si="498"/>
        <v>212.8</v>
      </c>
      <c r="ADP262" s="277">
        <f t="shared" si="498"/>
        <v>212.8</v>
      </c>
      <c r="ADQ262" s="277">
        <f t="shared" si="498"/>
        <v>212.8</v>
      </c>
      <c r="ADR262" s="277">
        <f t="shared" si="498"/>
        <v>212.8</v>
      </c>
      <c r="ADS262" s="277">
        <f t="shared" si="498"/>
        <v>212.8</v>
      </c>
      <c r="ADT262" s="277">
        <f t="shared" si="498"/>
        <v>212.8</v>
      </c>
      <c r="ADU262" s="277">
        <f t="shared" si="498"/>
        <v>212.8</v>
      </c>
      <c r="ADV262" s="277">
        <f t="shared" si="498"/>
        <v>212.8</v>
      </c>
      <c r="ADW262" s="277">
        <f t="shared" si="498"/>
        <v>212.8</v>
      </c>
      <c r="ADX262" s="277">
        <f t="shared" si="498"/>
        <v>212.8</v>
      </c>
      <c r="ADY262" s="277">
        <f t="shared" si="498"/>
        <v>212.8</v>
      </c>
      <c r="ADZ262" s="277">
        <f t="shared" si="498"/>
        <v>212.8</v>
      </c>
      <c r="AEA262" s="277">
        <f t="shared" si="498"/>
        <v>212.8</v>
      </c>
      <c r="AEB262" s="277">
        <f t="shared" si="498"/>
        <v>212.8</v>
      </c>
      <c r="AEC262" s="277">
        <f t="shared" si="498"/>
        <v>212.8</v>
      </c>
      <c r="AED262" s="277">
        <f t="shared" si="498"/>
        <v>212.8</v>
      </c>
      <c r="AEE262" s="277">
        <f t="shared" si="498"/>
        <v>212.8</v>
      </c>
      <c r="AEF262" s="277">
        <f t="shared" si="498"/>
        <v>212.8</v>
      </c>
      <c r="AEG262" s="277">
        <f t="shared" si="498"/>
        <v>212.8</v>
      </c>
      <c r="AEH262" s="277">
        <f t="shared" si="498"/>
        <v>212.8</v>
      </c>
      <c r="AEI262" s="277">
        <f t="shared" ref="AEI262:AFH262" si="499">SUM(AEI256+AEI259)</f>
        <v>212.8</v>
      </c>
      <c r="AEJ262" s="277">
        <f t="shared" si="499"/>
        <v>212.8</v>
      </c>
      <c r="AEK262" s="277">
        <f t="shared" si="499"/>
        <v>212.8</v>
      </c>
      <c r="AEL262" s="277">
        <f t="shared" si="499"/>
        <v>212.8</v>
      </c>
      <c r="AEM262" s="277">
        <f t="shared" si="499"/>
        <v>212.8</v>
      </c>
      <c r="AEN262" s="277">
        <f t="shared" si="499"/>
        <v>212.8</v>
      </c>
      <c r="AEO262" s="277">
        <f t="shared" si="499"/>
        <v>212.8</v>
      </c>
      <c r="AEP262" s="277">
        <f t="shared" si="499"/>
        <v>212.8</v>
      </c>
      <c r="AEQ262" s="277">
        <f t="shared" si="499"/>
        <v>212.8</v>
      </c>
      <c r="AER262" s="277">
        <f t="shared" si="499"/>
        <v>212.8</v>
      </c>
      <c r="AES262" s="277">
        <f t="shared" si="499"/>
        <v>212.8</v>
      </c>
      <c r="AET262" s="277">
        <f t="shared" si="499"/>
        <v>212.8</v>
      </c>
      <c r="AEU262" s="277">
        <f t="shared" si="499"/>
        <v>212.8</v>
      </c>
      <c r="AEV262" s="277">
        <f t="shared" si="499"/>
        <v>212.8</v>
      </c>
      <c r="AEW262" s="277">
        <f t="shared" si="499"/>
        <v>212.8</v>
      </c>
      <c r="AEX262" s="277">
        <f t="shared" si="499"/>
        <v>212.8</v>
      </c>
      <c r="AEY262" s="277">
        <f t="shared" si="499"/>
        <v>212.8</v>
      </c>
      <c r="AEZ262" s="277">
        <f t="shared" si="499"/>
        <v>212.8</v>
      </c>
      <c r="AFA262" s="277">
        <f t="shared" si="499"/>
        <v>212.8</v>
      </c>
      <c r="AFB262" s="277">
        <f t="shared" si="499"/>
        <v>212.8</v>
      </c>
      <c r="AFC262" s="277">
        <f t="shared" si="499"/>
        <v>212.8</v>
      </c>
      <c r="AFD262" s="277">
        <f t="shared" si="499"/>
        <v>212.8</v>
      </c>
      <c r="AFE262" s="277">
        <f t="shared" si="499"/>
        <v>212.8</v>
      </c>
      <c r="AFF262" s="277">
        <f t="shared" si="499"/>
        <v>212.8</v>
      </c>
      <c r="AFG262" s="277">
        <f t="shared" si="499"/>
        <v>212.8</v>
      </c>
      <c r="AFH262" s="277">
        <f t="shared" si="499"/>
        <v>212.8</v>
      </c>
      <c r="AFI262" s="277">
        <f t="shared" ref="AFI262:AHT262" si="500">SUM(AFI256+AFI259)</f>
        <v>212.8</v>
      </c>
      <c r="AFJ262" s="277">
        <f t="shared" si="500"/>
        <v>212.8</v>
      </c>
      <c r="AFK262" s="277">
        <f t="shared" si="500"/>
        <v>212.8</v>
      </c>
      <c r="AFL262" s="277">
        <f t="shared" si="500"/>
        <v>212.8</v>
      </c>
      <c r="AFM262" s="277">
        <f t="shared" si="500"/>
        <v>212.8</v>
      </c>
      <c r="AFN262" s="277">
        <f t="shared" si="500"/>
        <v>190</v>
      </c>
      <c r="AFO262" s="277">
        <f t="shared" si="500"/>
        <v>190</v>
      </c>
      <c r="AFP262" s="277">
        <f t="shared" si="500"/>
        <v>190</v>
      </c>
      <c r="AFQ262" s="277">
        <f t="shared" si="500"/>
        <v>190</v>
      </c>
      <c r="AFR262" s="277">
        <f t="shared" si="500"/>
        <v>190</v>
      </c>
      <c r="AFS262" s="277">
        <f t="shared" si="500"/>
        <v>190</v>
      </c>
      <c r="AFT262" s="277">
        <f t="shared" si="500"/>
        <v>190</v>
      </c>
      <c r="AFU262" s="277">
        <f t="shared" si="500"/>
        <v>190</v>
      </c>
      <c r="AFV262" s="277">
        <f t="shared" si="500"/>
        <v>190</v>
      </c>
      <c r="AFW262" s="277">
        <f t="shared" si="500"/>
        <v>190</v>
      </c>
      <c r="AFX262" s="277">
        <f t="shared" si="500"/>
        <v>190</v>
      </c>
      <c r="AFY262" s="277">
        <f t="shared" si="500"/>
        <v>190</v>
      </c>
      <c r="AFZ262" s="277">
        <f t="shared" si="500"/>
        <v>190</v>
      </c>
      <c r="AGA262" s="277">
        <f t="shared" si="500"/>
        <v>190</v>
      </c>
      <c r="AGB262" s="277">
        <f t="shared" si="500"/>
        <v>212.8</v>
      </c>
      <c r="AGC262" s="277">
        <f t="shared" si="500"/>
        <v>197.6</v>
      </c>
      <c r="AGD262" s="277">
        <f t="shared" si="500"/>
        <v>197.6</v>
      </c>
      <c r="AGE262" s="277">
        <f t="shared" si="500"/>
        <v>197.6</v>
      </c>
      <c r="AGF262" s="277">
        <f t="shared" si="500"/>
        <v>197.6</v>
      </c>
      <c r="AGG262" s="277">
        <f t="shared" si="500"/>
        <v>197.6</v>
      </c>
      <c r="AGH262" s="277">
        <f t="shared" si="500"/>
        <v>197.6</v>
      </c>
      <c r="AGI262" s="277">
        <f t="shared" si="500"/>
        <v>212.8</v>
      </c>
      <c r="AGJ262" s="277">
        <f t="shared" si="500"/>
        <v>212.8</v>
      </c>
      <c r="AGK262" s="277">
        <f t="shared" si="500"/>
        <v>212.8</v>
      </c>
      <c r="AGL262" s="277">
        <f t="shared" si="500"/>
        <v>212.8</v>
      </c>
      <c r="AGM262" s="277">
        <f t="shared" si="500"/>
        <v>212.8</v>
      </c>
      <c r="AGN262" s="277">
        <f t="shared" si="500"/>
        <v>212.8</v>
      </c>
      <c r="AGO262" s="277">
        <f t="shared" si="500"/>
        <v>212.8</v>
      </c>
      <c r="AGP262" s="277">
        <f t="shared" si="500"/>
        <v>212.8</v>
      </c>
      <c r="AGQ262" s="277">
        <f t="shared" si="500"/>
        <v>212.8</v>
      </c>
      <c r="AGR262" s="277">
        <f t="shared" si="500"/>
        <v>212.8</v>
      </c>
      <c r="AGS262" s="277">
        <f t="shared" si="500"/>
        <v>197.59999999999997</v>
      </c>
      <c r="AGT262" s="277">
        <f t="shared" si="500"/>
        <v>197.59999999999997</v>
      </c>
      <c r="AGU262" s="277">
        <f t="shared" si="500"/>
        <v>197.59999999999997</v>
      </c>
      <c r="AGV262" s="277">
        <f t="shared" si="500"/>
        <v>197.59999999999997</v>
      </c>
      <c r="AGW262" s="277">
        <f t="shared" si="500"/>
        <v>197.59999999999997</v>
      </c>
      <c r="AGX262" s="277">
        <f t="shared" si="500"/>
        <v>197.59999999999997</v>
      </c>
      <c r="AGY262" s="277">
        <f t="shared" si="500"/>
        <v>197.59999999999997</v>
      </c>
      <c r="AGZ262" s="277">
        <f t="shared" si="500"/>
        <v>197.59999999999997</v>
      </c>
      <c r="AHA262" s="277">
        <f t="shared" si="500"/>
        <v>197.59999999999997</v>
      </c>
      <c r="AHB262" s="277">
        <f t="shared" si="500"/>
        <v>197.59999999999997</v>
      </c>
      <c r="AHC262" s="277">
        <f t="shared" si="500"/>
        <v>197.59999999999997</v>
      </c>
      <c r="AHD262" s="277">
        <f t="shared" si="500"/>
        <v>197.59999999999997</v>
      </c>
      <c r="AHE262" s="277">
        <f t="shared" si="500"/>
        <v>197.59999999999997</v>
      </c>
      <c r="AHF262" s="277">
        <f t="shared" si="500"/>
        <v>197.59999999999997</v>
      </c>
      <c r="AHG262" s="277">
        <f t="shared" si="500"/>
        <v>197.59999999999997</v>
      </c>
      <c r="AHH262" s="277">
        <f t="shared" si="500"/>
        <v>197.59999999999997</v>
      </c>
      <c r="AHI262" s="277">
        <f t="shared" si="500"/>
        <v>197.59999999999997</v>
      </c>
      <c r="AHJ262" s="277">
        <f t="shared" si="500"/>
        <v>197.59999999999997</v>
      </c>
      <c r="AHK262" s="277">
        <f t="shared" si="500"/>
        <v>197.59999999999997</v>
      </c>
      <c r="AHL262" s="277">
        <f t="shared" si="500"/>
        <v>197.59999999999997</v>
      </c>
      <c r="AHM262" s="277">
        <f t="shared" si="500"/>
        <v>197.59999999999997</v>
      </c>
      <c r="AHN262" s="277">
        <f t="shared" si="500"/>
        <v>197.59999999999997</v>
      </c>
      <c r="AHO262" s="277">
        <f t="shared" si="500"/>
        <v>197.59999999999997</v>
      </c>
      <c r="AHP262" s="277">
        <f t="shared" si="500"/>
        <v>197.59999999999997</v>
      </c>
      <c r="AHQ262" s="277">
        <f t="shared" si="500"/>
        <v>197.59999999999997</v>
      </c>
      <c r="AHR262" s="277">
        <f t="shared" si="500"/>
        <v>197.59999999999997</v>
      </c>
      <c r="AHS262" s="277">
        <f t="shared" si="500"/>
        <v>197.59999999999997</v>
      </c>
      <c r="AHT262" s="277">
        <f t="shared" si="500"/>
        <v>197.59999999999997</v>
      </c>
      <c r="AHU262" s="277">
        <f t="shared" ref="AHU262:AIU262" si="501">SUM(AHU256+AHU259)</f>
        <v>197.59999999999997</v>
      </c>
      <c r="AHV262" s="277">
        <f t="shared" si="501"/>
        <v>197.59999999999997</v>
      </c>
      <c r="AHW262" s="277">
        <f t="shared" si="501"/>
        <v>197.59999999999997</v>
      </c>
      <c r="AHX262" s="277">
        <f t="shared" si="501"/>
        <v>197.59999999999997</v>
      </c>
      <c r="AHY262" s="277">
        <f t="shared" si="501"/>
        <v>197.59999999999997</v>
      </c>
      <c r="AHZ262" s="277">
        <f t="shared" si="501"/>
        <v>197.59999999999997</v>
      </c>
      <c r="AIA262" s="277">
        <f t="shared" si="501"/>
        <v>197.59999999999997</v>
      </c>
      <c r="AIB262" s="277">
        <f t="shared" si="501"/>
        <v>197.59999999999997</v>
      </c>
      <c r="AIC262" s="277">
        <f t="shared" si="501"/>
        <v>197.59999999999997</v>
      </c>
      <c r="AID262" s="277">
        <f t="shared" si="501"/>
        <v>197.59999999999997</v>
      </c>
      <c r="AIE262" s="277">
        <f t="shared" si="501"/>
        <v>197.59999999999997</v>
      </c>
      <c r="AIF262" s="277">
        <f t="shared" si="501"/>
        <v>197.59999999999997</v>
      </c>
      <c r="AIG262" s="277">
        <f t="shared" si="501"/>
        <v>197.59999999999997</v>
      </c>
      <c r="AIH262" s="277">
        <f t="shared" si="501"/>
        <v>197.59999999999997</v>
      </c>
      <c r="AII262" s="277">
        <f t="shared" si="501"/>
        <v>197.59999999999997</v>
      </c>
      <c r="AIJ262" s="277">
        <f t="shared" si="501"/>
        <v>197.59999999999997</v>
      </c>
      <c r="AIK262" s="277">
        <f t="shared" si="501"/>
        <v>197.59999999999997</v>
      </c>
      <c r="AIL262" s="277">
        <f t="shared" si="501"/>
        <v>197.59999999999997</v>
      </c>
      <c r="AIM262" s="277">
        <f t="shared" si="501"/>
        <v>197.59999999999997</v>
      </c>
      <c r="AIN262" s="277">
        <f t="shared" si="501"/>
        <v>197.59999999999997</v>
      </c>
      <c r="AIO262" s="277">
        <f t="shared" si="501"/>
        <v>197.59999999999997</v>
      </c>
      <c r="AIP262" s="277">
        <f t="shared" si="501"/>
        <v>197.59999999999997</v>
      </c>
      <c r="AIQ262" s="277">
        <f t="shared" si="501"/>
        <v>197.59999999999997</v>
      </c>
      <c r="AIR262" s="277">
        <f t="shared" si="501"/>
        <v>197.59999999999997</v>
      </c>
      <c r="AIS262" s="277">
        <f t="shared" si="501"/>
        <v>197.59999999999997</v>
      </c>
      <c r="AIT262" s="277">
        <f t="shared" si="501"/>
        <v>197.59999999999997</v>
      </c>
      <c r="AIU262" s="277">
        <f t="shared" si="501"/>
        <v>197.59999999999997</v>
      </c>
      <c r="AIV262" s="277">
        <f t="shared" ref="AIV262:AKA262" si="502">SUM(AIV256+AIV259)</f>
        <v>197.59999999999997</v>
      </c>
      <c r="AIW262" s="525">
        <f t="shared" si="502"/>
        <v>197.59999999999997</v>
      </c>
      <c r="AIX262" s="277">
        <f t="shared" si="502"/>
        <v>197.59999999999997</v>
      </c>
      <c r="AIY262" s="277">
        <f t="shared" si="502"/>
        <v>197.59999999999997</v>
      </c>
      <c r="AIZ262" s="277">
        <f t="shared" si="502"/>
        <v>197.59999999999997</v>
      </c>
      <c r="AJA262" s="277">
        <f t="shared" si="502"/>
        <v>190</v>
      </c>
      <c r="AJB262" s="277">
        <f t="shared" si="502"/>
        <v>190</v>
      </c>
      <c r="AJC262" s="277">
        <f t="shared" si="502"/>
        <v>190</v>
      </c>
      <c r="AJD262" s="277">
        <f t="shared" si="502"/>
        <v>190</v>
      </c>
      <c r="AJE262" s="277">
        <f t="shared" si="502"/>
        <v>190</v>
      </c>
      <c r="AJF262" s="277">
        <f t="shared" si="502"/>
        <v>190</v>
      </c>
      <c r="AJG262" s="277">
        <f t="shared" si="502"/>
        <v>190</v>
      </c>
      <c r="AJH262" s="277">
        <f t="shared" si="502"/>
        <v>190</v>
      </c>
      <c r="AJI262" s="277">
        <f t="shared" si="502"/>
        <v>190</v>
      </c>
      <c r="AJJ262" s="277">
        <f t="shared" si="502"/>
        <v>190</v>
      </c>
      <c r="AJK262" s="277">
        <f t="shared" si="502"/>
        <v>190</v>
      </c>
      <c r="AJL262" s="277">
        <f t="shared" si="502"/>
        <v>190</v>
      </c>
      <c r="AJM262" s="277">
        <f t="shared" si="502"/>
        <v>190</v>
      </c>
      <c r="AJN262" s="277">
        <f t="shared" si="502"/>
        <v>190</v>
      </c>
      <c r="AJO262" s="277">
        <f t="shared" si="502"/>
        <v>190</v>
      </c>
      <c r="AJP262" s="277">
        <f t="shared" si="502"/>
        <v>190</v>
      </c>
      <c r="AJQ262" s="277">
        <f t="shared" si="502"/>
        <v>190</v>
      </c>
      <c r="AJR262" s="277">
        <f t="shared" si="502"/>
        <v>190</v>
      </c>
      <c r="AJS262" s="277">
        <f t="shared" si="502"/>
        <v>190</v>
      </c>
      <c r="AJT262" s="277">
        <f t="shared" si="502"/>
        <v>190</v>
      </c>
      <c r="AJU262" s="277">
        <f t="shared" si="502"/>
        <v>190</v>
      </c>
      <c r="AJV262" s="277">
        <f t="shared" si="502"/>
        <v>190</v>
      </c>
      <c r="AJW262" s="277">
        <f t="shared" si="502"/>
        <v>190</v>
      </c>
      <c r="AJX262" s="277">
        <f t="shared" si="502"/>
        <v>190</v>
      </c>
      <c r="AJY262" s="277">
        <f t="shared" si="502"/>
        <v>190</v>
      </c>
      <c r="AJZ262" s="277">
        <f t="shared" si="502"/>
        <v>190</v>
      </c>
      <c r="AKA262" s="277">
        <f t="shared" si="502"/>
        <v>190</v>
      </c>
      <c r="AKB262" s="277">
        <f t="shared" ref="AKB262:ALG262" si="503">SUM(AKB256+AKB259)</f>
        <v>190</v>
      </c>
      <c r="AKC262" s="277">
        <f t="shared" si="503"/>
        <v>197.59999999999997</v>
      </c>
      <c r="AKD262" s="277">
        <f t="shared" si="503"/>
        <v>197.59999999999997</v>
      </c>
      <c r="AKE262" s="277">
        <f t="shared" si="503"/>
        <v>197.59999999999997</v>
      </c>
      <c r="AKF262" s="277">
        <f t="shared" si="503"/>
        <v>197.59999999999997</v>
      </c>
      <c r="AKG262" s="277">
        <f t="shared" si="503"/>
        <v>197.59999999999997</v>
      </c>
      <c r="AKH262" s="277">
        <f t="shared" si="503"/>
        <v>197.59999999999997</v>
      </c>
      <c r="AKI262" s="277">
        <f t="shared" si="503"/>
        <v>197.59999999999997</v>
      </c>
      <c r="AKJ262" s="277">
        <f t="shared" si="503"/>
        <v>197.59999999999997</v>
      </c>
      <c r="AKK262" s="277">
        <f t="shared" si="503"/>
        <v>197.59999999999997</v>
      </c>
      <c r="AKL262" s="277">
        <f t="shared" si="503"/>
        <v>197.59999999999997</v>
      </c>
      <c r="AKM262" s="277">
        <f t="shared" si="503"/>
        <v>197.59999999999997</v>
      </c>
      <c r="AKN262" s="277">
        <f t="shared" si="503"/>
        <v>197.59999999999997</v>
      </c>
      <c r="AKO262" s="277">
        <f t="shared" si="503"/>
        <v>197.59999999999997</v>
      </c>
      <c r="AKP262" s="277">
        <f t="shared" si="503"/>
        <v>197.59999999999997</v>
      </c>
      <c r="AKQ262" s="277">
        <f t="shared" si="503"/>
        <v>197.59999999999997</v>
      </c>
      <c r="AKR262" s="277">
        <f t="shared" si="503"/>
        <v>197.59999999999997</v>
      </c>
      <c r="AKS262" s="277">
        <f t="shared" si="503"/>
        <v>197.59999999999997</v>
      </c>
      <c r="AKT262" s="277">
        <f t="shared" si="503"/>
        <v>197.59999999999997</v>
      </c>
      <c r="AKU262" s="277">
        <f t="shared" si="503"/>
        <v>197.59999999999997</v>
      </c>
      <c r="AKV262" s="277">
        <f t="shared" si="503"/>
        <v>197.59999999999997</v>
      </c>
      <c r="AKW262" s="277">
        <f t="shared" si="503"/>
        <v>197.59999999999997</v>
      </c>
      <c r="AKX262" s="277">
        <f t="shared" si="503"/>
        <v>197.59999999999997</v>
      </c>
      <c r="AKY262" s="277">
        <f t="shared" si="503"/>
        <v>197.59999999999997</v>
      </c>
      <c r="AKZ262" s="277">
        <f t="shared" si="503"/>
        <v>197.59999999999997</v>
      </c>
      <c r="ALA262" s="277">
        <f t="shared" si="503"/>
        <v>197.59999999999997</v>
      </c>
      <c r="ALB262" s="277">
        <f t="shared" si="503"/>
        <v>197.59999999999997</v>
      </c>
      <c r="ALC262" s="277">
        <f t="shared" si="503"/>
        <v>197.59999999999997</v>
      </c>
      <c r="ALD262" s="277">
        <f t="shared" si="503"/>
        <v>197.59999999999997</v>
      </c>
      <c r="ALE262" s="277">
        <f t="shared" si="503"/>
        <v>197.59999999999997</v>
      </c>
      <c r="ALF262" s="277">
        <f t="shared" si="503"/>
        <v>197.59999999999997</v>
      </c>
      <c r="ALG262" s="277">
        <f t="shared" si="503"/>
        <v>197.59999999999997</v>
      </c>
      <c r="ALH262" s="277">
        <f t="shared" ref="ALH262:AMI262" si="504">SUM(ALH256+ALH259)</f>
        <v>197.59999999999997</v>
      </c>
      <c r="ALI262" s="277">
        <f t="shared" si="504"/>
        <v>197.59999999999997</v>
      </c>
      <c r="ALJ262" s="277">
        <f t="shared" si="504"/>
        <v>197.59999999999997</v>
      </c>
      <c r="ALK262" s="277">
        <f t="shared" si="504"/>
        <v>197.59999999999997</v>
      </c>
      <c r="ALL262" s="277">
        <f t="shared" si="504"/>
        <v>197.59999999999997</v>
      </c>
      <c r="ALM262" s="277">
        <f t="shared" si="504"/>
        <v>197.59999999999997</v>
      </c>
      <c r="ALN262" s="277">
        <f t="shared" si="504"/>
        <v>197.59999999999997</v>
      </c>
      <c r="ALO262" s="277">
        <f t="shared" si="504"/>
        <v>197.59999999999997</v>
      </c>
      <c r="ALP262" s="277">
        <f t="shared" si="504"/>
        <v>197.59999999999997</v>
      </c>
      <c r="ALQ262" s="277">
        <f t="shared" si="504"/>
        <v>197.59999999999997</v>
      </c>
      <c r="ALR262" s="277">
        <f t="shared" si="504"/>
        <v>197.59999999999997</v>
      </c>
      <c r="ALS262" s="277">
        <f t="shared" si="504"/>
        <v>197.59999999999997</v>
      </c>
      <c r="ALT262" s="277">
        <f t="shared" si="504"/>
        <v>197.59999999999997</v>
      </c>
      <c r="ALU262" s="277">
        <f t="shared" si="504"/>
        <v>197.59999999999997</v>
      </c>
      <c r="ALV262" s="277">
        <f t="shared" si="504"/>
        <v>197.59999999999997</v>
      </c>
      <c r="ALW262" s="277">
        <f t="shared" si="504"/>
        <v>197.59999999999997</v>
      </c>
      <c r="ALX262" s="277">
        <f t="shared" si="504"/>
        <v>197.59999999999997</v>
      </c>
      <c r="ALY262" s="277">
        <f t="shared" si="504"/>
        <v>197.59999999999997</v>
      </c>
      <c r="ALZ262" s="277">
        <f t="shared" si="504"/>
        <v>197.59999999999997</v>
      </c>
      <c r="AMA262" s="277">
        <f t="shared" si="504"/>
        <v>197.59999999999997</v>
      </c>
      <c r="AMB262" s="277">
        <f t="shared" si="504"/>
        <v>197.59999999999997</v>
      </c>
      <c r="AMC262" s="277">
        <f t="shared" si="504"/>
        <v>197.59999999999997</v>
      </c>
      <c r="AMD262" s="277">
        <f t="shared" si="504"/>
        <v>197.59999999999997</v>
      </c>
      <c r="AME262" s="277">
        <f t="shared" si="504"/>
        <v>197.59999999999997</v>
      </c>
      <c r="AMF262" s="277">
        <f t="shared" si="504"/>
        <v>197.59999999999997</v>
      </c>
      <c r="AMG262" s="277">
        <f t="shared" si="504"/>
        <v>197.59999999999997</v>
      </c>
      <c r="AMH262" s="277">
        <f t="shared" si="504"/>
        <v>197.59999999999997</v>
      </c>
      <c r="AMI262" s="277">
        <f t="shared" si="504"/>
        <v>197.59999999999997</v>
      </c>
      <c r="AMJ262" s="277">
        <f t="shared" ref="AMJ262:AOU262" si="505">SUM(AMJ256+AMJ259)</f>
        <v>197.59999999999997</v>
      </c>
      <c r="AMK262" s="277">
        <f t="shared" si="505"/>
        <v>197.59999999999997</v>
      </c>
      <c r="AML262" s="277">
        <f t="shared" si="505"/>
        <v>197.59999999999997</v>
      </c>
      <c r="AMM262" s="277">
        <f t="shared" si="505"/>
        <v>197.59999999999997</v>
      </c>
      <c r="AMN262" s="277">
        <f t="shared" si="505"/>
        <v>197.59999999999997</v>
      </c>
      <c r="AMO262" s="277">
        <f t="shared" si="505"/>
        <v>197.59999999999997</v>
      </c>
      <c r="AMP262" s="277">
        <f t="shared" si="505"/>
        <v>197.59999999999997</v>
      </c>
      <c r="AMQ262" s="277">
        <f t="shared" si="505"/>
        <v>197.59999999999997</v>
      </c>
      <c r="AMR262" s="277">
        <f t="shared" si="505"/>
        <v>197.59999999999997</v>
      </c>
      <c r="AMS262" s="277">
        <f t="shared" si="505"/>
        <v>197.59999999999997</v>
      </c>
      <c r="AMT262" s="277">
        <f t="shared" si="505"/>
        <v>197.59999999999997</v>
      </c>
      <c r="AMU262" s="277">
        <f t="shared" si="505"/>
        <v>197.59999999999997</v>
      </c>
      <c r="AMV262" s="277">
        <f t="shared" si="505"/>
        <v>197.59999999999997</v>
      </c>
      <c r="AMW262" s="277">
        <f t="shared" si="505"/>
        <v>197.59999999999997</v>
      </c>
      <c r="AMX262" s="277">
        <f t="shared" si="505"/>
        <v>197.59999999999997</v>
      </c>
      <c r="AMY262" s="277">
        <f t="shared" si="505"/>
        <v>197.59999999999997</v>
      </c>
      <c r="AMZ262" s="277">
        <f t="shared" si="505"/>
        <v>197.59999999999997</v>
      </c>
      <c r="ANA262" s="277">
        <f t="shared" si="505"/>
        <v>197.59999999999997</v>
      </c>
      <c r="ANB262" s="277">
        <f t="shared" si="505"/>
        <v>197.59999999999997</v>
      </c>
      <c r="ANC262" s="277">
        <f t="shared" si="505"/>
        <v>197.59999999999997</v>
      </c>
      <c r="AND262" s="277">
        <f t="shared" si="505"/>
        <v>197.59999999999997</v>
      </c>
      <c r="ANE262" s="277">
        <f t="shared" si="505"/>
        <v>197.59999999999997</v>
      </c>
      <c r="ANF262" s="277">
        <f t="shared" si="505"/>
        <v>197.59999999999997</v>
      </c>
      <c r="ANG262" s="277">
        <f t="shared" si="505"/>
        <v>197.59999999999997</v>
      </c>
      <c r="ANH262" s="277">
        <f t="shared" si="505"/>
        <v>197.59999999999997</v>
      </c>
      <c r="ANI262" s="277">
        <f t="shared" si="505"/>
        <v>197.59999999999997</v>
      </c>
      <c r="ANJ262" s="277">
        <f t="shared" si="505"/>
        <v>197.59999999999997</v>
      </c>
      <c r="ANK262" s="277">
        <f t="shared" si="505"/>
        <v>197.59999999999997</v>
      </c>
      <c r="ANL262" s="277">
        <f t="shared" si="505"/>
        <v>197.59999999999997</v>
      </c>
      <c r="ANM262" s="277">
        <f t="shared" si="505"/>
        <v>197.59999999999997</v>
      </c>
      <c r="ANN262" s="277">
        <f t="shared" si="505"/>
        <v>197.59999999999997</v>
      </c>
      <c r="ANO262" s="277">
        <f t="shared" si="505"/>
        <v>197.59999999999997</v>
      </c>
      <c r="ANP262" s="277">
        <f t="shared" si="505"/>
        <v>197.59999999999997</v>
      </c>
      <c r="ANQ262" s="277">
        <f t="shared" si="505"/>
        <v>197.59999999999997</v>
      </c>
      <c r="ANR262" s="277">
        <f t="shared" si="505"/>
        <v>197.59999999999997</v>
      </c>
      <c r="ANS262" s="277">
        <f t="shared" si="505"/>
        <v>197.59999999999997</v>
      </c>
      <c r="ANT262" s="277">
        <f t="shared" si="505"/>
        <v>197.59999999999997</v>
      </c>
      <c r="ANU262" s="277">
        <f t="shared" si="505"/>
        <v>197.59999999999997</v>
      </c>
      <c r="ANV262" s="277">
        <f t="shared" si="505"/>
        <v>197.59999999999997</v>
      </c>
      <c r="ANW262" s="277">
        <f t="shared" si="505"/>
        <v>197.59999999999997</v>
      </c>
      <c r="ANX262" s="277">
        <f t="shared" si="505"/>
        <v>197.59999999999997</v>
      </c>
      <c r="ANY262" s="277">
        <f t="shared" si="505"/>
        <v>197.59999999999997</v>
      </c>
      <c r="ANZ262" s="277">
        <f t="shared" si="505"/>
        <v>197.59999999999997</v>
      </c>
      <c r="AOA262" s="277">
        <f t="shared" si="505"/>
        <v>197.59999999999997</v>
      </c>
      <c r="AOB262" s="277">
        <f t="shared" si="505"/>
        <v>197.59999999999997</v>
      </c>
      <c r="AOC262" s="277">
        <f t="shared" si="505"/>
        <v>197.59999999999997</v>
      </c>
      <c r="AOD262" s="277">
        <f t="shared" si="505"/>
        <v>197.59999999999997</v>
      </c>
      <c r="AOE262" s="277">
        <f t="shared" si="505"/>
        <v>197.59999999999997</v>
      </c>
      <c r="AOF262" s="277">
        <f t="shared" si="505"/>
        <v>197.59999999999997</v>
      </c>
      <c r="AOG262" s="277">
        <f t="shared" si="505"/>
        <v>197.59999999999997</v>
      </c>
      <c r="AOH262" s="277">
        <f t="shared" si="505"/>
        <v>197.59999999999997</v>
      </c>
      <c r="AOI262" s="277">
        <f t="shared" si="505"/>
        <v>197.59999999999997</v>
      </c>
      <c r="AOJ262" s="277">
        <f t="shared" si="505"/>
        <v>197.59999999999997</v>
      </c>
      <c r="AOK262" s="277">
        <f t="shared" si="505"/>
        <v>197.59999999999997</v>
      </c>
      <c r="AOL262" s="277">
        <f t="shared" si="505"/>
        <v>197.59999999999997</v>
      </c>
      <c r="AOM262" s="277">
        <f t="shared" si="505"/>
        <v>197.59999999999997</v>
      </c>
      <c r="AON262" s="277">
        <f t="shared" si="505"/>
        <v>197.59999999999997</v>
      </c>
      <c r="AOO262" s="277">
        <f t="shared" si="505"/>
        <v>197.59999999999997</v>
      </c>
      <c r="AOP262" s="277">
        <f t="shared" si="505"/>
        <v>197.59999999999997</v>
      </c>
      <c r="AOQ262" s="277">
        <f t="shared" si="505"/>
        <v>197.59999999999997</v>
      </c>
      <c r="AOR262" s="277">
        <f t="shared" si="505"/>
        <v>197.59999999999997</v>
      </c>
      <c r="AOS262" s="277">
        <f t="shared" si="505"/>
        <v>197.59999999999997</v>
      </c>
      <c r="AOT262" s="277">
        <f t="shared" si="505"/>
        <v>197.59999999999997</v>
      </c>
      <c r="AOU262" s="277">
        <f t="shared" si="505"/>
        <v>197.59999999999997</v>
      </c>
      <c r="AOV262" s="277">
        <f t="shared" ref="AOV262:APW262" si="506">SUM(AOV256+AOV259)</f>
        <v>197.59999999999997</v>
      </c>
      <c r="AOW262" s="277">
        <f t="shared" si="506"/>
        <v>197.59999999999997</v>
      </c>
      <c r="AOX262" s="277">
        <f t="shared" si="506"/>
        <v>197.59999999999997</v>
      </c>
      <c r="AOY262" s="277">
        <f t="shared" si="506"/>
        <v>197.59999999999997</v>
      </c>
      <c r="AOZ262" s="277">
        <f t="shared" si="506"/>
        <v>197.59999999999997</v>
      </c>
      <c r="APA262" s="277">
        <f t="shared" si="506"/>
        <v>197.59999999999997</v>
      </c>
      <c r="APB262" s="277">
        <f t="shared" si="506"/>
        <v>197.59999999999997</v>
      </c>
      <c r="APC262" s="277">
        <f t="shared" si="506"/>
        <v>197.59999999999997</v>
      </c>
      <c r="APD262" s="277">
        <f t="shared" si="506"/>
        <v>197.59999999999997</v>
      </c>
      <c r="APE262" s="277">
        <f t="shared" si="506"/>
        <v>197.59999999999997</v>
      </c>
      <c r="APF262" s="277">
        <f t="shared" si="506"/>
        <v>197.59999999999997</v>
      </c>
      <c r="APG262" s="277">
        <f t="shared" si="506"/>
        <v>197.59999999999997</v>
      </c>
      <c r="APH262" s="277">
        <f t="shared" si="506"/>
        <v>197.59999999999997</v>
      </c>
      <c r="API262" s="277">
        <f t="shared" si="506"/>
        <v>197.59999999999997</v>
      </c>
      <c r="APJ262" s="277">
        <f t="shared" si="506"/>
        <v>197.59999999999997</v>
      </c>
      <c r="APK262" s="277">
        <f t="shared" si="506"/>
        <v>197.59999999999997</v>
      </c>
      <c r="APL262" s="277">
        <f t="shared" si="506"/>
        <v>197.59999999999997</v>
      </c>
      <c r="APM262" s="277">
        <f t="shared" si="506"/>
        <v>197.59999999999997</v>
      </c>
      <c r="APN262" s="277">
        <f t="shared" si="506"/>
        <v>197.59999999999997</v>
      </c>
      <c r="APO262" s="277">
        <f t="shared" si="506"/>
        <v>197.59999999999997</v>
      </c>
      <c r="APP262" s="277">
        <f t="shared" si="506"/>
        <v>197.59999999999997</v>
      </c>
      <c r="APQ262" s="277">
        <f t="shared" si="506"/>
        <v>197.59999999999997</v>
      </c>
      <c r="APR262" s="277">
        <f t="shared" si="506"/>
        <v>197.59999999999997</v>
      </c>
      <c r="APS262" s="277">
        <f t="shared" si="506"/>
        <v>197.59999999999997</v>
      </c>
      <c r="APT262" s="277">
        <f t="shared" si="506"/>
        <v>197.59999999999997</v>
      </c>
      <c r="APU262" s="277">
        <f t="shared" si="506"/>
        <v>197.59999999999997</v>
      </c>
      <c r="APV262" s="277">
        <f t="shared" si="506"/>
        <v>197.59999999999997</v>
      </c>
      <c r="APW262" s="277">
        <f t="shared" si="506"/>
        <v>197.59999999999997</v>
      </c>
    </row>
    <row r="263" spans="4:1115">
      <c r="D263" s="189"/>
      <c r="E263" s="136" t="s">
        <v>1066</v>
      </c>
      <c r="I263" s="277">
        <f t="shared" ref="I263:S263" si="507">I274*12*0.95</f>
        <v>68.399999999999991</v>
      </c>
      <c r="J263" s="277">
        <f t="shared" si="507"/>
        <v>68.399999999999991</v>
      </c>
      <c r="K263" s="277">
        <f t="shared" si="507"/>
        <v>68.399999999999991</v>
      </c>
      <c r="L263" s="277">
        <f t="shared" si="507"/>
        <v>68.399999999999991</v>
      </c>
      <c r="M263" s="277">
        <f t="shared" si="507"/>
        <v>68.399999999999991</v>
      </c>
      <c r="N263" s="277">
        <f t="shared" si="507"/>
        <v>68.399999999999991</v>
      </c>
      <c r="O263" s="277">
        <f t="shared" si="507"/>
        <v>68.399999999999991</v>
      </c>
      <c r="P263" s="277">
        <f t="shared" si="507"/>
        <v>68.399999999999991</v>
      </c>
      <c r="Q263" s="277">
        <f t="shared" si="507"/>
        <v>68.399999999999991</v>
      </c>
      <c r="R263" s="277">
        <f t="shared" si="507"/>
        <v>68.399999999999991</v>
      </c>
      <c r="S263" s="277">
        <f t="shared" si="507"/>
        <v>68.399999999999991</v>
      </c>
      <c r="T263" s="277">
        <f t="shared" ref="T263:CE263" si="508">T274*12*0.95</f>
        <v>68.399999999999991</v>
      </c>
      <c r="U263" s="277">
        <f t="shared" si="508"/>
        <v>68.399999999999991</v>
      </c>
      <c r="V263" s="277">
        <f t="shared" si="508"/>
        <v>68.399999999999991</v>
      </c>
      <c r="W263" s="277">
        <f t="shared" si="508"/>
        <v>68.399999999999991</v>
      </c>
      <c r="X263" s="277">
        <f t="shared" si="508"/>
        <v>68.399999999999991</v>
      </c>
      <c r="Y263" s="277">
        <f t="shared" si="508"/>
        <v>68.399999999999991</v>
      </c>
      <c r="Z263" s="277">
        <f t="shared" si="508"/>
        <v>68.399999999999991</v>
      </c>
      <c r="AA263" s="277">
        <f t="shared" si="508"/>
        <v>68.399999999999991</v>
      </c>
      <c r="AB263" s="277">
        <f t="shared" si="508"/>
        <v>68.399999999999991</v>
      </c>
      <c r="AC263" s="277">
        <f t="shared" si="508"/>
        <v>68.399999999999991</v>
      </c>
      <c r="AD263" s="277">
        <f t="shared" si="508"/>
        <v>68.399999999999991</v>
      </c>
      <c r="AE263" s="277">
        <f t="shared" si="508"/>
        <v>68.399999999999991</v>
      </c>
      <c r="AF263" s="277">
        <f t="shared" si="508"/>
        <v>68.399999999999991</v>
      </c>
      <c r="AG263" s="277">
        <f t="shared" si="508"/>
        <v>68.399999999999991</v>
      </c>
      <c r="AH263" s="277">
        <f t="shared" si="508"/>
        <v>68.399999999999991</v>
      </c>
      <c r="AI263" s="277">
        <f t="shared" si="508"/>
        <v>68.399999999999991</v>
      </c>
      <c r="AJ263" s="277">
        <f t="shared" si="508"/>
        <v>68.399999999999991</v>
      </c>
      <c r="AK263" s="277">
        <f t="shared" si="508"/>
        <v>68.399999999999991</v>
      </c>
      <c r="AL263" s="277">
        <f t="shared" si="508"/>
        <v>68.399999999999991</v>
      </c>
      <c r="AM263" s="277">
        <f t="shared" si="508"/>
        <v>68.399999999999991</v>
      </c>
      <c r="AN263" s="277">
        <f t="shared" si="508"/>
        <v>68.399999999999991</v>
      </c>
      <c r="AO263" s="277">
        <f t="shared" si="508"/>
        <v>68.399999999999991</v>
      </c>
      <c r="AP263" s="277">
        <f t="shared" si="508"/>
        <v>68.399999999999991</v>
      </c>
      <c r="AQ263" s="277">
        <f t="shared" si="508"/>
        <v>68.399999999999991</v>
      </c>
      <c r="AR263" s="277">
        <f t="shared" si="508"/>
        <v>68.399999999999991</v>
      </c>
      <c r="AS263" s="277">
        <f t="shared" si="508"/>
        <v>68.399999999999991</v>
      </c>
      <c r="AT263" s="277">
        <f t="shared" si="508"/>
        <v>68.399999999999991</v>
      </c>
      <c r="AU263" s="277">
        <f t="shared" si="508"/>
        <v>68.399999999999991</v>
      </c>
      <c r="AV263" s="277">
        <f t="shared" si="508"/>
        <v>68.399999999999991</v>
      </c>
      <c r="AW263" s="277">
        <f t="shared" si="508"/>
        <v>68.399999999999991</v>
      </c>
      <c r="AX263" s="277">
        <f t="shared" si="508"/>
        <v>68.399999999999991</v>
      </c>
      <c r="AY263" s="277">
        <f t="shared" si="508"/>
        <v>68.399999999999991</v>
      </c>
      <c r="AZ263" s="277">
        <f t="shared" si="508"/>
        <v>68.399999999999991</v>
      </c>
      <c r="BA263" s="277">
        <f t="shared" si="508"/>
        <v>68.399999999999991</v>
      </c>
      <c r="BB263" s="277">
        <f t="shared" si="508"/>
        <v>68.399999999999991</v>
      </c>
      <c r="BC263" s="277">
        <f t="shared" si="508"/>
        <v>68.399999999999991</v>
      </c>
      <c r="BD263" s="277">
        <f t="shared" si="508"/>
        <v>68.399999999999991</v>
      </c>
      <c r="BE263" s="277">
        <f t="shared" si="508"/>
        <v>68.399999999999991</v>
      </c>
      <c r="BF263" s="277">
        <f t="shared" si="508"/>
        <v>68.399999999999991</v>
      </c>
      <c r="BG263" s="277">
        <f t="shared" si="508"/>
        <v>68.399999999999991</v>
      </c>
      <c r="BH263" s="277">
        <f t="shared" si="508"/>
        <v>68.399999999999991</v>
      </c>
      <c r="BI263" s="277">
        <f t="shared" si="508"/>
        <v>68.399999999999991</v>
      </c>
      <c r="BJ263" s="277">
        <f t="shared" si="508"/>
        <v>68.399999999999991</v>
      </c>
      <c r="BK263" s="277">
        <f t="shared" si="508"/>
        <v>68.399999999999991</v>
      </c>
      <c r="BL263" s="277">
        <f t="shared" si="508"/>
        <v>68.399999999999991</v>
      </c>
      <c r="BM263" s="277">
        <f t="shared" si="508"/>
        <v>68.399999999999991</v>
      </c>
      <c r="BN263" s="277">
        <f t="shared" si="508"/>
        <v>68.399999999999991</v>
      </c>
      <c r="BO263" s="277">
        <f t="shared" si="508"/>
        <v>68.399999999999991</v>
      </c>
      <c r="BP263" s="277">
        <f t="shared" si="508"/>
        <v>68.399999999999991</v>
      </c>
      <c r="BQ263" s="277">
        <f t="shared" si="508"/>
        <v>68.399999999999991</v>
      </c>
      <c r="BR263" s="277">
        <f t="shared" si="508"/>
        <v>68.399999999999991</v>
      </c>
      <c r="BS263" s="277">
        <f t="shared" si="508"/>
        <v>68.399999999999991</v>
      </c>
      <c r="BT263" s="277">
        <f t="shared" si="508"/>
        <v>68.399999999999991</v>
      </c>
      <c r="BU263" s="277">
        <f t="shared" si="508"/>
        <v>68.399999999999991</v>
      </c>
      <c r="BV263" s="277">
        <f t="shared" si="508"/>
        <v>68.399999999999991</v>
      </c>
      <c r="BW263" s="277">
        <f t="shared" si="508"/>
        <v>68.399999999999991</v>
      </c>
      <c r="BX263" s="277">
        <f t="shared" si="508"/>
        <v>68.399999999999991</v>
      </c>
      <c r="BY263" s="277">
        <f t="shared" si="508"/>
        <v>68.399999999999991</v>
      </c>
      <c r="BZ263" s="277">
        <f t="shared" si="508"/>
        <v>68.399999999999991</v>
      </c>
      <c r="CA263" s="277">
        <f t="shared" si="508"/>
        <v>68.399999999999991</v>
      </c>
      <c r="CB263" s="277">
        <f t="shared" si="508"/>
        <v>68.399999999999991</v>
      </c>
      <c r="CC263" s="277">
        <f t="shared" si="508"/>
        <v>68.399999999999991</v>
      </c>
      <c r="CD263" s="277">
        <f t="shared" si="508"/>
        <v>68.399999999999991</v>
      </c>
      <c r="CE263" s="277">
        <f t="shared" si="508"/>
        <v>68.399999999999991</v>
      </c>
      <c r="CF263" s="277">
        <f t="shared" ref="CF263:DF263" si="509">CF274*12*0.95</f>
        <v>68.399999999999991</v>
      </c>
      <c r="CG263" s="277">
        <f t="shared" si="509"/>
        <v>68.399999999999991</v>
      </c>
      <c r="CH263" s="277">
        <f t="shared" si="509"/>
        <v>68.399999999999991</v>
      </c>
      <c r="CI263" s="277">
        <f t="shared" si="509"/>
        <v>68.399999999999991</v>
      </c>
      <c r="CJ263" s="277">
        <f t="shared" si="509"/>
        <v>68.399999999999991</v>
      </c>
      <c r="CK263" s="277">
        <f t="shared" si="509"/>
        <v>68.399999999999991</v>
      </c>
      <c r="CL263" s="277">
        <f t="shared" si="509"/>
        <v>68.399999999999991</v>
      </c>
      <c r="CM263" s="277">
        <f t="shared" si="509"/>
        <v>68.399999999999991</v>
      </c>
      <c r="CN263" s="277">
        <f t="shared" si="509"/>
        <v>68.399999999999991</v>
      </c>
      <c r="CO263" s="277">
        <f t="shared" si="509"/>
        <v>68.399999999999991</v>
      </c>
      <c r="CP263" s="277">
        <f t="shared" si="509"/>
        <v>68.399999999999991</v>
      </c>
      <c r="CQ263" s="277">
        <f t="shared" si="509"/>
        <v>68.399999999999991</v>
      </c>
      <c r="CR263" s="277">
        <f t="shared" si="509"/>
        <v>68.399999999999991</v>
      </c>
      <c r="CS263" s="277">
        <f t="shared" si="509"/>
        <v>68.399999999999991</v>
      </c>
      <c r="CT263" s="277">
        <f t="shared" si="509"/>
        <v>68.399999999999991</v>
      </c>
      <c r="CU263" s="277">
        <f t="shared" si="509"/>
        <v>68.399999999999991</v>
      </c>
      <c r="CV263" s="277">
        <f t="shared" si="509"/>
        <v>68.399999999999991</v>
      </c>
      <c r="CW263" s="277">
        <f t="shared" si="509"/>
        <v>68.399999999999991</v>
      </c>
      <c r="CX263" s="277">
        <f t="shared" si="509"/>
        <v>68.399999999999991</v>
      </c>
      <c r="CY263" s="277">
        <f t="shared" si="509"/>
        <v>68.399999999999991</v>
      </c>
      <c r="CZ263" s="277">
        <f t="shared" si="509"/>
        <v>68.399999999999991</v>
      </c>
      <c r="DA263" s="277">
        <f t="shared" si="509"/>
        <v>68.399999999999991</v>
      </c>
      <c r="DB263" s="277">
        <f t="shared" si="509"/>
        <v>68.399999999999991</v>
      </c>
      <c r="DC263" s="277">
        <f t="shared" si="509"/>
        <v>68.399999999999991</v>
      </c>
      <c r="DD263" s="277">
        <f t="shared" si="509"/>
        <v>68.399999999999991</v>
      </c>
      <c r="DE263" s="277">
        <f t="shared" si="509"/>
        <v>68.399999999999991</v>
      </c>
      <c r="DF263" s="277">
        <f t="shared" si="509"/>
        <v>68.399999999999991</v>
      </c>
      <c r="DG263" s="277">
        <f t="shared" ref="DG263:FR263" si="510">DG274*12*0.95</f>
        <v>68.399999999999991</v>
      </c>
      <c r="DH263" s="277">
        <f t="shared" si="510"/>
        <v>68.399999999999991</v>
      </c>
      <c r="DI263" s="277">
        <f t="shared" si="510"/>
        <v>68.399999999999991</v>
      </c>
      <c r="DJ263" s="277">
        <f t="shared" si="510"/>
        <v>68.399999999999991</v>
      </c>
      <c r="DK263" s="277">
        <f t="shared" si="510"/>
        <v>68.399999999999991</v>
      </c>
      <c r="DL263" s="277">
        <f t="shared" si="510"/>
        <v>68.399999999999991</v>
      </c>
      <c r="DM263" s="277">
        <f t="shared" si="510"/>
        <v>68.399999999999991</v>
      </c>
      <c r="DN263" s="277">
        <f t="shared" si="510"/>
        <v>68.399999999999991</v>
      </c>
      <c r="DO263" s="277">
        <f t="shared" si="510"/>
        <v>68.399999999999991</v>
      </c>
      <c r="DP263" s="277">
        <f t="shared" si="510"/>
        <v>68.399999999999991</v>
      </c>
      <c r="DQ263" s="277">
        <f t="shared" si="510"/>
        <v>68.399999999999991</v>
      </c>
      <c r="DR263" s="277">
        <f t="shared" si="510"/>
        <v>68.399999999999991</v>
      </c>
      <c r="DS263" s="277">
        <f t="shared" si="510"/>
        <v>68.399999999999991</v>
      </c>
      <c r="DT263" s="277">
        <f t="shared" si="510"/>
        <v>68.399999999999991</v>
      </c>
      <c r="DU263" s="277">
        <f t="shared" si="510"/>
        <v>68.399999999999991</v>
      </c>
      <c r="DV263" s="277">
        <f t="shared" si="510"/>
        <v>68.399999999999991</v>
      </c>
      <c r="DW263" s="277">
        <f t="shared" si="510"/>
        <v>68.399999999999991</v>
      </c>
      <c r="DX263" s="277">
        <f t="shared" si="510"/>
        <v>68.399999999999991</v>
      </c>
      <c r="DY263" s="277">
        <f t="shared" si="510"/>
        <v>68.399999999999991</v>
      </c>
      <c r="DZ263" s="277">
        <f t="shared" si="510"/>
        <v>68.399999999999991</v>
      </c>
      <c r="EA263" s="277">
        <f t="shared" si="510"/>
        <v>68.399999999999991</v>
      </c>
      <c r="EB263" s="277">
        <f t="shared" si="510"/>
        <v>68.399999999999991</v>
      </c>
      <c r="EC263" s="277">
        <f t="shared" si="510"/>
        <v>68.399999999999991</v>
      </c>
      <c r="ED263" s="277">
        <f t="shared" si="510"/>
        <v>68.399999999999991</v>
      </c>
      <c r="EE263" s="277">
        <f t="shared" si="510"/>
        <v>68.399999999999991</v>
      </c>
      <c r="EF263" s="277">
        <f t="shared" si="510"/>
        <v>68.399999999999991</v>
      </c>
      <c r="EG263" s="277">
        <f t="shared" si="510"/>
        <v>68.399999999999991</v>
      </c>
      <c r="EH263" s="277">
        <f t="shared" si="510"/>
        <v>68.399999999999991</v>
      </c>
      <c r="EI263" s="277">
        <f t="shared" si="510"/>
        <v>68.399999999999991</v>
      </c>
      <c r="EJ263" s="277">
        <f t="shared" si="510"/>
        <v>68.399999999999991</v>
      </c>
      <c r="EK263" s="277">
        <f t="shared" si="510"/>
        <v>68.399999999999991</v>
      </c>
      <c r="EL263" s="277">
        <f t="shared" si="510"/>
        <v>68.399999999999991</v>
      </c>
      <c r="EM263" s="277">
        <f t="shared" si="510"/>
        <v>68.399999999999991</v>
      </c>
      <c r="EN263" s="277">
        <f t="shared" si="510"/>
        <v>68.399999999999991</v>
      </c>
      <c r="EO263" s="277">
        <f t="shared" si="510"/>
        <v>68.399999999999991</v>
      </c>
      <c r="EP263" s="277">
        <f t="shared" si="510"/>
        <v>68.399999999999991</v>
      </c>
      <c r="EQ263" s="277">
        <f t="shared" si="510"/>
        <v>68.399999999999991</v>
      </c>
      <c r="ER263" s="277">
        <f t="shared" si="510"/>
        <v>68.399999999999991</v>
      </c>
      <c r="ES263" s="277">
        <f t="shared" si="510"/>
        <v>68.399999999999991</v>
      </c>
      <c r="ET263" s="277">
        <f t="shared" si="510"/>
        <v>68.399999999999991</v>
      </c>
      <c r="EU263" s="277">
        <f t="shared" si="510"/>
        <v>68.399999999999991</v>
      </c>
      <c r="EV263" s="277">
        <f t="shared" si="510"/>
        <v>68.399999999999991</v>
      </c>
      <c r="EW263" s="277">
        <f t="shared" si="510"/>
        <v>68.399999999999991</v>
      </c>
      <c r="EX263" s="277">
        <f t="shared" si="510"/>
        <v>68.399999999999991</v>
      </c>
      <c r="EY263" s="277">
        <f t="shared" si="510"/>
        <v>68.399999999999991</v>
      </c>
      <c r="EZ263" s="277">
        <f t="shared" si="510"/>
        <v>68.399999999999991</v>
      </c>
      <c r="FA263" s="277">
        <f t="shared" si="510"/>
        <v>68.399999999999991</v>
      </c>
      <c r="FB263" s="277">
        <f t="shared" si="510"/>
        <v>68.399999999999991</v>
      </c>
      <c r="FC263" s="277">
        <f t="shared" si="510"/>
        <v>68.399999999999991</v>
      </c>
      <c r="FD263" s="277">
        <f t="shared" si="510"/>
        <v>68.399999999999991</v>
      </c>
      <c r="FE263" s="277">
        <f t="shared" si="510"/>
        <v>68.399999999999991</v>
      </c>
      <c r="FF263" s="277">
        <f t="shared" si="510"/>
        <v>68.399999999999991</v>
      </c>
      <c r="FG263" s="277">
        <f t="shared" si="510"/>
        <v>68.399999999999991</v>
      </c>
      <c r="FH263" s="277">
        <f t="shared" si="510"/>
        <v>68.399999999999991</v>
      </c>
      <c r="FI263" s="277">
        <f t="shared" si="510"/>
        <v>68.399999999999991</v>
      </c>
      <c r="FJ263" s="277">
        <f t="shared" si="510"/>
        <v>68.399999999999991</v>
      </c>
      <c r="FK263" s="277">
        <f t="shared" si="510"/>
        <v>68.399999999999991</v>
      </c>
      <c r="FL263" s="277">
        <f t="shared" si="510"/>
        <v>68.399999999999991</v>
      </c>
      <c r="FM263" s="277">
        <f t="shared" si="510"/>
        <v>68.399999999999991</v>
      </c>
      <c r="FN263" s="277">
        <f t="shared" si="510"/>
        <v>68.399999999999991</v>
      </c>
      <c r="FO263" s="277">
        <f t="shared" si="510"/>
        <v>68.399999999999991</v>
      </c>
      <c r="FP263" s="277">
        <f t="shared" si="510"/>
        <v>68.399999999999991</v>
      </c>
      <c r="FQ263" s="277">
        <f t="shared" si="510"/>
        <v>68.399999999999991</v>
      </c>
      <c r="FR263" s="277">
        <f t="shared" si="510"/>
        <v>68.399999999999991</v>
      </c>
      <c r="FS263" s="277">
        <f t="shared" ref="FS263:GS263" si="511">FS274*12*0.95</f>
        <v>68.399999999999991</v>
      </c>
      <c r="FT263" s="277">
        <f t="shared" si="511"/>
        <v>68.399999999999991</v>
      </c>
      <c r="FU263" s="277">
        <f t="shared" si="511"/>
        <v>68.399999999999991</v>
      </c>
      <c r="FV263" s="277">
        <f t="shared" si="511"/>
        <v>68.399999999999991</v>
      </c>
      <c r="FW263" s="277">
        <f t="shared" si="511"/>
        <v>68.399999999999991</v>
      </c>
      <c r="FX263" s="277">
        <f t="shared" si="511"/>
        <v>68.399999999999991</v>
      </c>
      <c r="FY263" s="277">
        <f t="shared" si="511"/>
        <v>68.399999999999991</v>
      </c>
      <c r="FZ263" s="277">
        <f t="shared" si="511"/>
        <v>68.399999999999991</v>
      </c>
      <c r="GA263" s="277">
        <f t="shared" si="511"/>
        <v>68.399999999999991</v>
      </c>
      <c r="GB263" s="277">
        <f t="shared" si="511"/>
        <v>68.399999999999991</v>
      </c>
      <c r="GC263" s="277">
        <f t="shared" si="511"/>
        <v>68.399999999999991</v>
      </c>
      <c r="GD263" s="277">
        <f t="shared" si="511"/>
        <v>68.399999999999991</v>
      </c>
      <c r="GE263" s="277">
        <f t="shared" si="511"/>
        <v>68.399999999999991</v>
      </c>
      <c r="GF263" s="277">
        <f t="shared" si="511"/>
        <v>68.399999999999991</v>
      </c>
      <c r="GG263" s="277">
        <f t="shared" si="511"/>
        <v>68.399999999999991</v>
      </c>
      <c r="GH263" s="277">
        <f t="shared" si="511"/>
        <v>68.399999999999991</v>
      </c>
      <c r="GI263" s="277">
        <f t="shared" si="511"/>
        <v>68.399999999999991</v>
      </c>
      <c r="GJ263" s="277">
        <f t="shared" si="511"/>
        <v>68.399999999999991</v>
      </c>
      <c r="GK263" s="277">
        <f t="shared" si="511"/>
        <v>68.399999999999991</v>
      </c>
      <c r="GL263" s="277">
        <f t="shared" si="511"/>
        <v>68.399999999999991</v>
      </c>
      <c r="GM263" s="277">
        <f t="shared" si="511"/>
        <v>68.399999999999991</v>
      </c>
      <c r="GN263" s="277">
        <f t="shared" si="511"/>
        <v>68.399999999999991</v>
      </c>
      <c r="GO263" s="277">
        <f t="shared" si="511"/>
        <v>68.399999999999991</v>
      </c>
      <c r="GP263" s="277">
        <f t="shared" si="511"/>
        <v>68.399999999999991</v>
      </c>
      <c r="GQ263" s="277">
        <f t="shared" si="511"/>
        <v>68.399999999999991</v>
      </c>
      <c r="GR263" s="277">
        <f t="shared" si="511"/>
        <v>68.399999999999991</v>
      </c>
      <c r="GS263" s="277">
        <f t="shared" si="511"/>
        <v>68.399999999999991</v>
      </c>
      <c r="GT263" s="277">
        <f t="shared" ref="GT263:JE263" si="512">GT274*12*0.95</f>
        <v>68.399999999999991</v>
      </c>
      <c r="GU263" s="277">
        <f t="shared" si="512"/>
        <v>68.399999999999991</v>
      </c>
      <c r="GV263" s="277">
        <f t="shared" si="512"/>
        <v>68.399999999999991</v>
      </c>
      <c r="GW263" s="277">
        <f t="shared" si="512"/>
        <v>68.399999999999991</v>
      </c>
      <c r="GX263" s="277">
        <f t="shared" si="512"/>
        <v>68.399999999999991</v>
      </c>
      <c r="GY263" s="277">
        <f t="shared" si="512"/>
        <v>68.399999999999991</v>
      </c>
      <c r="GZ263" s="277">
        <f t="shared" si="512"/>
        <v>68.399999999999991</v>
      </c>
      <c r="HA263" s="277">
        <f t="shared" si="512"/>
        <v>68.399999999999991</v>
      </c>
      <c r="HB263" s="277">
        <f t="shared" si="512"/>
        <v>68.399999999999991</v>
      </c>
      <c r="HC263" s="277">
        <f t="shared" si="512"/>
        <v>68.399999999999991</v>
      </c>
      <c r="HD263" s="277">
        <f t="shared" si="512"/>
        <v>68.399999999999991</v>
      </c>
      <c r="HE263" s="277">
        <f t="shared" si="512"/>
        <v>68.399999999999991</v>
      </c>
      <c r="HF263" s="277">
        <f t="shared" si="512"/>
        <v>68.399999999999991</v>
      </c>
      <c r="HG263" s="277">
        <f t="shared" si="512"/>
        <v>68.399999999999991</v>
      </c>
      <c r="HH263" s="277">
        <f t="shared" si="512"/>
        <v>68.399999999999991</v>
      </c>
      <c r="HI263" s="277">
        <f t="shared" si="512"/>
        <v>68.399999999999991</v>
      </c>
      <c r="HJ263" s="277">
        <f t="shared" si="512"/>
        <v>68.399999999999991</v>
      </c>
      <c r="HK263" s="277">
        <f t="shared" si="512"/>
        <v>68.399999999999991</v>
      </c>
      <c r="HL263" s="277">
        <f t="shared" si="512"/>
        <v>68.399999999999991</v>
      </c>
      <c r="HM263" s="277">
        <f t="shared" si="512"/>
        <v>68.399999999999991</v>
      </c>
      <c r="HN263" s="277">
        <f t="shared" si="512"/>
        <v>68.399999999999991</v>
      </c>
      <c r="HO263" s="277">
        <f t="shared" si="512"/>
        <v>68.399999999999991</v>
      </c>
      <c r="HP263" s="277">
        <f t="shared" si="512"/>
        <v>68.399999999999991</v>
      </c>
      <c r="HQ263" s="277">
        <f t="shared" si="512"/>
        <v>68.399999999999991</v>
      </c>
      <c r="HR263" s="277">
        <f t="shared" si="512"/>
        <v>68.399999999999991</v>
      </c>
      <c r="HS263" s="277">
        <f t="shared" si="512"/>
        <v>68.399999999999991</v>
      </c>
      <c r="HT263" s="277">
        <f t="shared" si="512"/>
        <v>68.399999999999991</v>
      </c>
      <c r="HU263" s="277">
        <f t="shared" si="512"/>
        <v>57</v>
      </c>
      <c r="HV263" s="277">
        <f t="shared" si="512"/>
        <v>57</v>
      </c>
      <c r="HW263" s="277">
        <f t="shared" si="512"/>
        <v>57</v>
      </c>
      <c r="HX263" s="277">
        <f t="shared" si="512"/>
        <v>57</v>
      </c>
      <c r="HY263" s="277">
        <f t="shared" si="512"/>
        <v>57</v>
      </c>
      <c r="HZ263" s="277">
        <f t="shared" si="512"/>
        <v>57</v>
      </c>
      <c r="IA263" s="277">
        <f t="shared" si="512"/>
        <v>68.399999999999991</v>
      </c>
      <c r="IB263" s="277">
        <f t="shared" si="512"/>
        <v>68.399999999999991</v>
      </c>
      <c r="IC263" s="277">
        <f t="shared" si="512"/>
        <v>68.399999999999991</v>
      </c>
      <c r="ID263" s="277">
        <f t="shared" si="512"/>
        <v>68.399999999999991</v>
      </c>
      <c r="IE263" s="277">
        <f t="shared" si="512"/>
        <v>68.399999999999991</v>
      </c>
      <c r="IF263" s="277">
        <f t="shared" si="512"/>
        <v>68.399999999999991</v>
      </c>
      <c r="IG263" s="277">
        <f t="shared" si="512"/>
        <v>68.399999999999991</v>
      </c>
      <c r="IH263" s="277">
        <f t="shared" si="512"/>
        <v>68.399999999999991</v>
      </c>
      <c r="II263" s="277">
        <f t="shared" si="512"/>
        <v>68.399999999999991</v>
      </c>
      <c r="IJ263" s="277">
        <f t="shared" si="512"/>
        <v>68.399999999999991</v>
      </c>
      <c r="IK263" s="277">
        <f t="shared" si="512"/>
        <v>68.399999999999991</v>
      </c>
      <c r="IL263" s="277">
        <f t="shared" si="512"/>
        <v>68.399999999999991</v>
      </c>
      <c r="IM263" s="277">
        <f t="shared" si="512"/>
        <v>68.399999999999991</v>
      </c>
      <c r="IN263" s="277">
        <f t="shared" si="512"/>
        <v>68.399999999999991</v>
      </c>
      <c r="IO263" s="277">
        <f t="shared" si="512"/>
        <v>68.399999999999991</v>
      </c>
      <c r="IP263" s="277">
        <f t="shared" si="512"/>
        <v>68.399999999999991</v>
      </c>
      <c r="IQ263" s="277">
        <f t="shared" si="512"/>
        <v>68.399999999999991</v>
      </c>
      <c r="IR263" s="277">
        <f t="shared" si="512"/>
        <v>68.399999999999991</v>
      </c>
      <c r="IS263" s="277">
        <f t="shared" si="512"/>
        <v>68.399999999999991</v>
      </c>
      <c r="IT263" s="277">
        <f t="shared" si="512"/>
        <v>68.399999999999991</v>
      </c>
      <c r="IU263" s="277">
        <f t="shared" si="512"/>
        <v>68.399999999999991</v>
      </c>
      <c r="IV263" s="277">
        <f t="shared" si="512"/>
        <v>68.399999999999991</v>
      </c>
      <c r="IW263" s="277">
        <f t="shared" si="512"/>
        <v>68.399999999999991</v>
      </c>
      <c r="IX263" s="277">
        <f t="shared" si="512"/>
        <v>68.399999999999991</v>
      </c>
      <c r="IY263" s="277">
        <f t="shared" si="512"/>
        <v>68.399999999999991</v>
      </c>
      <c r="IZ263" s="277">
        <f t="shared" si="512"/>
        <v>68.399999999999991</v>
      </c>
      <c r="JA263" s="277">
        <f t="shared" si="512"/>
        <v>68.399999999999991</v>
      </c>
      <c r="JB263" s="277">
        <f t="shared" si="512"/>
        <v>68.399999999999991</v>
      </c>
      <c r="JC263" s="277">
        <f t="shared" si="512"/>
        <v>68.399999999999991</v>
      </c>
      <c r="JD263" s="277">
        <f t="shared" si="512"/>
        <v>68.399999999999991</v>
      </c>
      <c r="JE263" s="277">
        <f t="shared" si="512"/>
        <v>68.399999999999991</v>
      </c>
      <c r="JF263" s="277">
        <f t="shared" ref="JF263:KG263" si="513">JF274*12*0.95</f>
        <v>68.399999999999991</v>
      </c>
      <c r="JG263" s="277">
        <f t="shared" si="513"/>
        <v>68.399999999999991</v>
      </c>
      <c r="JH263" s="277">
        <f t="shared" si="513"/>
        <v>68.399999999999991</v>
      </c>
      <c r="JI263" s="277">
        <f t="shared" si="513"/>
        <v>68.399999999999991</v>
      </c>
      <c r="JJ263" s="277">
        <f t="shared" si="513"/>
        <v>68.399999999999991</v>
      </c>
      <c r="JK263" s="277">
        <f t="shared" si="513"/>
        <v>68.399999999999991</v>
      </c>
      <c r="JL263" s="277">
        <f t="shared" si="513"/>
        <v>68.399999999999991</v>
      </c>
      <c r="JM263" s="277">
        <f t="shared" si="513"/>
        <v>68.399999999999991</v>
      </c>
      <c r="JN263" s="277">
        <f t="shared" si="513"/>
        <v>68.399999999999991</v>
      </c>
      <c r="JO263" s="277">
        <f t="shared" si="513"/>
        <v>68.399999999999991</v>
      </c>
      <c r="JP263" s="277">
        <f t="shared" si="513"/>
        <v>68.399999999999991</v>
      </c>
      <c r="JQ263" s="277">
        <f t="shared" si="513"/>
        <v>68.399999999999991</v>
      </c>
      <c r="JR263" s="277">
        <f t="shared" si="513"/>
        <v>68.399999999999991</v>
      </c>
      <c r="JS263" s="277">
        <f t="shared" si="513"/>
        <v>68.399999999999991</v>
      </c>
      <c r="JT263" s="277">
        <f t="shared" si="513"/>
        <v>68.399999999999991</v>
      </c>
      <c r="JU263" s="277">
        <f t="shared" si="513"/>
        <v>68.399999999999991</v>
      </c>
      <c r="JV263" s="277">
        <f t="shared" si="513"/>
        <v>68.399999999999991</v>
      </c>
      <c r="JW263" s="277">
        <f t="shared" si="513"/>
        <v>68.399999999999991</v>
      </c>
      <c r="JX263" s="277">
        <f t="shared" si="513"/>
        <v>68.399999999999991</v>
      </c>
      <c r="JY263" s="277">
        <f t="shared" si="513"/>
        <v>68.399999999999991</v>
      </c>
      <c r="JZ263" s="277">
        <f t="shared" si="513"/>
        <v>68.399999999999991</v>
      </c>
      <c r="KA263" s="277">
        <f t="shared" si="513"/>
        <v>68.399999999999991</v>
      </c>
      <c r="KB263" s="277">
        <f t="shared" si="513"/>
        <v>68.399999999999991</v>
      </c>
      <c r="KC263" s="277">
        <f t="shared" si="513"/>
        <v>68.399999999999991</v>
      </c>
      <c r="KD263" s="277">
        <f t="shared" si="513"/>
        <v>68.399999999999991</v>
      </c>
      <c r="KE263" s="277">
        <f t="shared" si="513"/>
        <v>68.399999999999991</v>
      </c>
      <c r="KF263" s="277">
        <f t="shared" si="513"/>
        <v>68.399999999999991</v>
      </c>
      <c r="KG263" s="277">
        <f t="shared" si="513"/>
        <v>68.399999999999991</v>
      </c>
      <c r="KH263" s="277">
        <f t="shared" ref="KH263:LL263" si="514">KH274*12*0.95</f>
        <v>57</v>
      </c>
      <c r="KI263" s="277">
        <f t="shared" si="514"/>
        <v>57</v>
      </c>
      <c r="KJ263" s="277">
        <f t="shared" si="514"/>
        <v>57</v>
      </c>
      <c r="KK263" s="277">
        <f t="shared" si="514"/>
        <v>57</v>
      </c>
      <c r="KL263" s="277">
        <f t="shared" si="514"/>
        <v>57</v>
      </c>
      <c r="KM263" s="277">
        <f t="shared" si="514"/>
        <v>57</v>
      </c>
      <c r="KN263" s="277">
        <f t="shared" si="514"/>
        <v>57</v>
      </c>
      <c r="KO263" s="277">
        <f t="shared" si="514"/>
        <v>57</v>
      </c>
      <c r="KP263" s="277">
        <f t="shared" si="514"/>
        <v>57</v>
      </c>
      <c r="KQ263" s="277">
        <f t="shared" si="514"/>
        <v>57</v>
      </c>
      <c r="KR263" s="277">
        <f t="shared" si="514"/>
        <v>57</v>
      </c>
      <c r="KS263" s="277">
        <f t="shared" si="514"/>
        <v>57</v>
      </c>
      <c r="KT263" s="277">
        <f t="shared" si="514"/>
        <v>57</v>
      </c>
      <c r="KU263" s="277">
        <f t="shared" si="514"/>
        <v>57</v>
      </c>
      <c r="KV263" s="277">
        <f t="shared" si="514"/>
        <v>57</v>
      </c>
      <c r="KW263" s="277">
        <f t="shared" si="514"/>
        <v>57</v>
      </c>
      <c r="KX263" s="277">
        <f t="shared" si="514"/>
        <v>57</v>
      </c>
      <c r="KY263" s="277">
        <f t="shared" si="514"/>
        <v>57</v>
      </c>
      <c r="KZ263" s="277">
        <f t="shared" si="514"/>
        <v>57</v>
      </c>
      <c r="LA263" s="277">
        <f t="shared" si="514"/>
        <v>57</v>
      </c>
      <c r="LB263" s="277">
        <f t="shared" si="514"/>
        <v>57</v>
      </c>
      <c r="LC263" s="277">
        <f t="shared" si="514"/>
        <v>57</v>
      </c>
      <c r="LD263" s="277">
        <f t="shared" si="514"/>
        <v>68.399999999999991</v>
      </c>
      <c r="LE263" s="277">
        <f t="shared" si="514"/>
        <v>68.399999999999991</v>
      </c>
      <c r="LF263" s="277">
        <f t="shared" si="514"/>
        <v>68.399999999999991</v>
      </c>
      <c r="LG263" s="277">
        <f t="shared" si="514"/>
        <v>68.399999999999991</v>
      </c>
      <c r="LH263" s="277">
        <f t="shared" si="514"/>
        <v>68.399999999999991</v>
      </c>
      <c r="LI263" s="277">
        <f t="shared" si="514"/>
        <v>68.399999999999991</v>
      </c>
      <c r="LJ263" s="277">
        <f t="shared" si="514"/>
        <v>68.399999999999991</v>
      </c>
      <c r="LK263" s="277">
        <f t="shared" si="514"/>
        <v>68.399999999999991</v>
      </c>
      <c r="LL263" s="277">
        <f t="shared" si="514"/>
        <v>68.399999999999991</v>
      </c>
      <c r="LM263" s="277">
        <f t="shared" ref="LM263:NU263" si="515">LM274*12*0.95</f>
        <v>68.399999999999991</v>
      </c>
      <c r="LN263" s="277">
        <f t="shared" si="515"/>
        <v>68.399999999999991</v>
      </c>
      <c r="LO263" s="277">
        <f t="shared" si="515"/>
        <v>68.399999999999991</v>
      </c>
      <c r="LP263" s="277">
        <f t="shared" si="515"/>
        <v>68.399999999999991</v>
      </c>
      <c r="LQ263" s="277">
        <f t="shared" si="515"/>
        <v>68.399999999999991</v>
      </c>
      <c r="LR263" s="277">
        <f t="shared" si="515"/>
        <v>68.399999999999991</v>
      </c>
      <c r="LS263" s="277">
        <f t="shared" si="515"/>
        <v>68.399999999999991</v>
      </c>
      <c r="LT263" s="277">
        <f t="shared" si="515"/>
        <v>68.399999999999991</v>
      </c>
      <c r="LU263" s="277">
        <f t="shared" si="515"/>
        <v>68.399999999999991</v>
      </c>
      <c r="LV263" s="277">
        <f t="shared" si="515"/>
        <v>68.399999999999991</v>
      </c>
      <c r="LW263" s="277">
        <f t="shared" si="515"/>
        <v>68.399999999999991</v>
      </c>
      <c r="LX263" s="277">
        <f t="shared" si="515"/>
        <v>68.399999999999991</v>
      </c>
      <c r="LY263" s="277">
        <f t="shared" si="515"/>
        <v>68.399999999999991</v>
      </c>
      <c r="LZ263" s="277">
        <f t="shared" si="515"/>
        <v>68.399999999999991</v>
      </c>
      <c r="MA263" s="277">
        <f t="shared" si="515"/>
        <v>68.399999999999991</v>
      </c>
      <c r="MB263" s="277">
        <f t="shared" si="515"/>
        <v>68.399999999999991</v>
      </c>
      <c r="MC263" s="277">
        <f t="shared" si="515"/>
        <v>68.399999999999991</v>
      </c>
      <c r="MD263" s="277">
        <f t="shared" si="515"/>
        <v>68.399999999999991</v>
      </c>
      <c r="ME263" s="277">
        <f t="shared" si="515"/>
        <v>68.399999999999991</v>
      </c>
      <c r="MF263" s="277">
        <f t="shared" si="515"/>
        <v>68.399999999999991</v>
      </c>
      <c r="MG263" s="277">
        <f t="shared" si="515"/>
        <v>68.399999999999991</v>
      </c>
      <c r="MH263" s="277">
        <f t="shared" si="515"/>
        <v>68.399999999999991</v>
      </c>
      <c r="MI263" s="277">
        <f t="shared" si="515"/>
        <v>68.399999999999991</v>
      </c>
      <c r="MJ263" s="277">
        <f t="shared" si="515"/>
        <v>68.399999999999991</v>
      </c>
      <c r="MK263" s="277">
        <f t="shared" si="515"/>
        <v>68.399999999999991</v>
      </c>
      <c r="ML263" s="277">
        <f t="shared" si="515"/>
        <v>68.399999999999991</v>
      </c>
      <c r="MM263" s="277">
        <f t="shared" si="515"/>
        <v>68.399999999999991</v>
      </c>
      <c r="MN263" s="277">
        <f t="shared" si="515"/>
        <v>68.399999999999991</v>
      </c>
      <c r="MO263" s="277">
        <f t="shared" si="515"/>
        <v>68.399999999999991</v>
      </c>
      <c r="MP263" s="277">
        <f t="shared" si="515"/>
        <v>68.399999999999991</v>
      </c>
      <c r="MQ263" s="277">
        <f t="shared" si="515"/>
        <v>68.399999999999991</v>
      </c>
      <c r="MR263" s="277">
        <f t="shared" si="515"/>
        <v>68.399999999999991</v>
      </c>
      <c r="MS263" s="277">
        <f t="shared" si="515"/>
        <v>68.399999999999991</v>
      </c>
      <c r="MT263" s="277">
        <f t="shared" si="515"/>
        <v>68.399999999999991</v>
      </c>
      <c r="MU263" s="277">
        <f t="shared" si="515"/>
        <v>68.399999999999991</v>
      </c>
      <c r="MV263" s="277">
        <f t="shared" si="515"/>
        <v>68.399999999999991</v>
      </c>
      <c r="MW263" s="277">
        <f t="shared" si="515"/>
        <v>68.399999999999991</v>
      </c>
      <c r="MX263" s="277">
        <f t="shared" si="515"/>
        <v>68.399999999999991</v>
      </c>
      <c r="MY263" s="277">
        <f t="shared" si="515"/>
        <v>68.399999999999991</v>
      </c>
      <c r="MZ263" s="277">
        <f t="shared" si="515"/>
        <v>68.399999999999991</v>
      </c>
      <c r="NA263" s="277">
        <f t="shared" si="515"/>
        <v>68.399999999999991</v>
      </c>
      <c r="NB263" s="277">
        <f t="shared" si="515"/>
        <v>68.399999999999991</v>
      </c>
      <c r="NC263" s="277">
        <f t="shared" si="515"/>
        <v>68.399999999999991</v>
      </c>
      <c r="ND263" s="277">
        <f t="shared" si="515"/>
        <v>68.399999999999991</v>
      </c>
      <c r="NE263" s="277">
        <f t="shared" si="515"/>
        <v>68.399999999999991</v>
      </c>
      <c r="NF263" s="277">
        <f t="shared" si="515"/>
        <v>68.399999999999991</v>
      </c>
      <c r="NG263" s="277">
        <f t="shared" si="515"/>
        <v>68.399999999999991</v>
      </c>
      <c r="NH263" s="277">
        <f t="shared" si="515"/>
        <v>68.399999999999991</v>
      </c>
      <c r="NI263" s="277">
        <f t="shared" si="515"/>
        <v>68.399999999999991</v>
      </c>
      <c r="NJ263" s="277">
        <f t="shared" si="515"/>
        <v>68.399999999999991</v>
      </c>
      <c r="NK263" s="277">
        <f t="shared" si="515"/>
        <v>68.399999999999991</v>
      </c>
      <c r="NL263" s="277">
        <f t="shared" si="515"/>
        <v>68.399999999999991</v>
      </c>
      <c r="NM263" s="277">
        <f t="shared" si="515"/>
        <v>68.399999999999991</v>
      </c>
      <c r="NN263" s="277">
        <f t="shared" si="515"/>
        <v>68.399999999999991</v>
      </c>
      <c r="NO263" s="277">
        <f t="shared" si="515"/>
        <v>68.399999999999991</v>
      </c>
      <c r="NP263" s="277">
        <f t="shared" si="515"/>
        <v>68.399999999999991</v>
      </c>
      <c r="NQ263" s="277">
        <f t="shared" si="515"/>
        <v>68.399999999999991</v>
      </c>
      <c r="NR263" s="277">
        <f t="shared" si="515"/>
        <v>68.399999999999991</v>
      </c>
      <c r="NS263" s="277">
        <f t="shared" si="515"/>
        <v>68.399999999999991</v>
      </c>
      <c r="NT263" s="277">
        <f t="shared" si="515"/>
        <v>68.399999999999991</v>
      </c>
      <c r="NU263" s="277">
        <f t="shared" si="515"/>
        <v>68.399999999999991</v>
      </c>
      <c r="NV263" s="277">
        <f t="shared" ref="NV263:QG263" si="516">NV274*12*0.95</f>
        <v>68.399999999999991</v>
      </c>
      <c r="NW263" s="277">
        <f t="shared" si="516"/>
        <v>68.399999999999991</v>
      </c>
      <c r="NX263" s="277">
        <f t="shared" si="516"/>
        <v>68.399999999999991</v>
      </c>
      <c r="NY263" s="277">
        <f t="shared" si="516"/>
        <v>68.399999999999991</v>
      </c>
      <c r="NZ263" s="277">
        <f t="shared" si="516"/>
        <v>68.399999999999991</v>
      </c>
      <c r="OA263" s="277">
        <f t="shared" si="516"/>
        <v>68.399999999999991</v>
      </c>
      <c r="OB263" s="277">
        <f t="shared" si="516"/>
        <v>68.399999999999991</v>
      </c>
      <c r="OC263" s="277">
        <f t="shared" si="516"/>
        <v>68.399999999999991</v>
      </c>
      <c r="OD263" s="277">
        <f t="shared" si="516"/>
        <v>68.399999999999991</v>
      </c>
      <c r="OE263" s="277">
        <f t="shared" si="516"/>
        <v>68.399999999999991</v>
      </c>
      <c r="OF263" s="277">
        <f t="shared" si="516"/>
        <v>68.399999999999991</v>
      </c>
      <c r="OG263" s="277">
        <f t="shared" si="516"/>
        <v>68.399999999999991</v>
      </c>
      <c r="OH263" s="277">
        <f t="shared" si="516"/>
        <v>68.399999999999991</v>
      </c>
      <c r="OI263" s="277">
        <f t="shared" si="516"/>
        <v>68.399999999999991</v>
      </c>
      <c r="OJ263" s="277">
        <f t="shared" si="516"/>
        <v>68.399999999999991</v>
      </c>
      <c r="OK263" s="277">
        <f t="shared" si="516"/>
        <v>68.399999999999991</v>
      </c>
      <c r="OL263" s="277">
        <f t="shared" si="516"/>
        <v>68.399999999999991</v>
      </c>
      <c r="OM263" s="277">
        <f t="shared" si="516"/>
        <v>68.399999999999991</v>
      </c>
      <c r="ON263" s="277">
        <f t="shared" si="516"/>
        <v>68.399999999999991</v>
      </c>
      <c r="OO263" s="277">
        <f t="shared" si="516"/>
        <v>68.399999999999991</v>
      </c>
      <c r="OP263" s="277">
        <f t="shared" si="516"/>
        <v>68.399999999999991</v>
      </c>
      <c r="OQ263" s="277">
        <f t="shared" si="516"/>
        <v>68.399999999999991</v>
      </c>
      <c r="OR263" s="277">
        <f t="shared" si="516"/>
        <v>68.399999999999991</v>
      </c>
      <c r="OS263" s="277">
        <f t="shared" si="516"/>
        <v>68.399999999999991</v>
      </c>
      <c r="OT263" s="277">
        <f t="shared" si="516"/>
        <v>68.399999999999991</v>
      </c>
      <c r="OU263" s="277">
        <f t="shared" si="516"/>
        <v>68.399999999999991</v>
      </c>
      <c r="OV263" s="277">
        <f t="shared" si="516"/>
        <v>68.399999999999991</v>
      </c>
      <c r="OW263" s="277">
        <f t="shared" si="516"/>
        <v>68.399999999999991</v>
      </c>
      <c r="OX263" s="277">
        <f t="shared" si="516"/>
        <v>68.399999999999991</v>
      </c>
      <c r="OY263" s="277">
        <f t="shared" si="516"/>
        <v>68.399999999999991</v>
      </c>
      <c r="OZ263" s="277">
        <f t="shared" si="516"/>
        <v>68.399999999999991</v>
      </c>
      <c r="PA263" s="277">
        <f t="shared" si="516"/>
        <v>57</v>
      </c>
      <c r="PB263" s="277">
        <f t="shared" si="516"/>
        <v>57</v>
      </c>
      <c r="PC263" s="277">
        <f t="shared" si="516"/>
        <v>57</v>
      </c>
      <c r="PD263" s="277">
        <f t="shared" si="516"/>
        <v>57</v>
      </c>
      <c r="PE263" s="277">
        <f t="shared" si="516"/>
        <v>57</v>
      </c>
      <c r="PF263" s="277">
        <f t="shared" si="516"/>
        <v>57</v>
      </c>
      <c r="PG263" s="277">
        <f t="shared" si="516"/>
        <v>57</v>
      </c>
      <c r="PH263" s="277">
        <f t="shared" si="516"/>
        <v>57</v>
      </c>
      <c r="PI263" s="277">
        <f t="shared" si="516"/>
        <v>57</v>
      </c>
      <c r="PJ263" s="277">
        <f t="shared" si="516"/>
        <v>57</v>
      </c>
      <c r="PK263" s="277">
        <f t="shared" si="516"/>
        <v>57</v>
      </c>
      <c r="PL263" s="277">
        <f t="shared" si="516"/>
        <v>68.399999999999991</v>
      </c>
      <c r="PM263" s="277">
        <f t="shared" si="516"/>
        <v>68.399999999999991</v>
      </c>
      <c r="PN263" s="277">
        <f t="shared" si="516"/>
        <v>68.399999999999991</v>
      </c>
      <c r="PO263" s="277">
        <f t="shared" si="516"/>
        <v>68.399999999999991</v>
      </c>
      <c r="PP263" s="277">
        <f t="shared" si="516"/>
        <v>68.399999999999991</v>
      </c>
      <c r="PQ263" s="277">
        <f t="shared" si="516"/>
        <v>68.399999999999991</v>
      </c>
      <c r="PR263" s="277">
        <f t="shared" si="516"/>
        <v>68.399999999999991</v>
      </c>
      <c r="PS263" s="277">
        <f t="shared" si="516"/>
        <v>68.399999999999991</v>
      </c>
      <c r="PT263" s="277">
        <f t="shared" si="516"/>
        <v>68.399999999999991</v>
      </c>
      <c r="PU263" s="277">
        <f t="shared" si="516"/>
        <v>68.399999999999991</v>
      </c>
      <c r="PV263" s="277">
        <f t="shared" si="516"/>
        <v>68.399999999999991</v>
      </c>
      <c r="PW263" s="277">
        <f t="shared" si="516"/>
        <v>68.399999999999991</v>
      </c>
      <c r="PX263" s="277">
        <f t="shared" si="516"/>
        <v>68.399999999999991</v>
      </c>
      <c r="PY263" s="277">
        <f t="shared" si="516"/>
        <v>68.399999999999991</v>
      </c>
      <c r="PZ263" s="277">
        <f t="shared" si="516"/>
        <v>68.399999999999991</v>
      </c>
      <c r="QA263" s="277">
        <f t="shared" si="516"/>
        <v>68.399999999999991</v>
      </c>
      <c r="QB263" s="277">
        <f t="shared" si="516"/>
        <v>68.399999999999991</v>
      </c>
      <c r="QC263" s="277">
        <f t="shared" si="516"/>
        <v>68.399999999999991</v>
      </c>
      <c r="QD263" s="277">
        <f t="shared" si="516"/>
        <v>68.399999999999991</v>
      </c>
      <c r="QE263" s="277">
        <f t="shared" si="516"/>
        <v>68.399999999999991</v>
      </c>
      <c r="QF263" s="277">
        <f t="shared" si="516"/>
        <v>68.399999999999991</v>
      </c>
      <c r="QG263" s="277">
        <f t="shared" si="516"/>
        <v>68.399999999999991</v>
      </c>
      <c r="QH263" s="277">
        <f t="shared" ref="QH263:RG263" si="517">QH274*12*0.95</f>
        <v>68.399999999999991</v>
      </c>
      <c r="QI263" s="277">
        <f t="shared" si="517"/>
        <v>68.399999999999991</v>
      </c>
      <c r="QJ263" s="277">
        <f t="shared" si="517"/>
        <v>68.399999999999991</v>
      </c>
      <c r="QK263" s="277">
        <f t="shared" si="517"/>
        <v>68.399999999999991</v>
      </c>
      <c r="QL263" s="277">
        <f t="shared" si="517"/>
        <v>68.399999999999991</v>
      </c>
      <c r="QM263" s="277">
        <f t="shared" si="517"/>
        <v>68.399999999999991</v>
      </c>
      <c r="QN263" s="277">
        <f t="shared" si="517"/>
        <v>68.399999999999991</v>
      </c>
      <c r="QO263" s="277">
        <f t="shared" si="517"/>
        <v>68.399999999999991</v>
      </c>
      <c r="QP263" s="277">
        <f t="shared" si="517"/>
        <v>68.399999999999991</v>
      </c>
      <c r="QQ263" s="277">
        <f t="shared" si="517"/>
        <v>68.399999999999991</v>
      </c>
      <c r="QR263" s="277">
        <f t="shared" si="517"/>
        <v>68.399999999999991</v>
      </c>
      <c r="QS263" s="277">
        <f t="shared" si="517"/>
        <v>68.399999999999991</v>
      </c>
      <c r="QT263" s="277">
        <f t="shared" si="517"/>
        <v>68.399999999999991</v>
      </c>
      <c r="QU263" s="277">
        <f t="shared" si="517"/>
        <v>68.399999999999991</v>
      </c>
      <c r="QV263" s="277">
        <f t="shared" si="517"/>
        <v>68.399999999999991</v>
      </c>
      <c r="QW263" s="277">
        <f t="shared" si="517"/>
        <v>68.399999999999991</v>
      </c>
      <c r="QX263" s="277">
        <f t="shared" si="517"/>
        <v>68.399999999999991</v>
      </c>
      <c r="QY263" s="277">
        <f t="shared" si="517"/>
        <v>68.399999999999991</v>
      </c>
      <c r="QZ263" s="277">
        <f t="shared" si="517"/>
        <v>68.399999999999991</v>
      </c>
      <c r="RA263" s="277">
        <f t="shared" si="517"/>
        <v>68.399999999999991</v>
      </c>
      <c r="RB263" s="277">
        <f t="shared" si="517"/>
        <v>68.399999999999991</v>
      </c>
      <c r="RC263" s="277">
        <f t="shared" si="517"/>
        <v>68.399999999999991</v>
      </c>
      <c r="RD263" s="277">
        <f t="shared" si="517"/>
        <v>68.399999999999991</v>
      </c>
      <c r="RE263" s="277">
        <f t="shared" si="517"/>
        <v>68.399999999999991</v>
      </c>
      <c r="RF263" s="277">
        <f t="shared" si="517"/>
        <v>68.399999999999991</v>
      </c>
      <c r="RG263" s="277">
        <f t="shared" si="517"/>
        <v>68.399999999999991</v>
      </c>
      <c r="RH263" s="277">
        <f t="shared" ref="RH263:TP263" si="518">RH274*12*0.95</f>
        <v>68.399999999999991</v>
      </c>
      <c r="RI263" s="277">
        <f t="shared" si="518"/>
        <v>68.399999999999991</v>
      </c>
      <c r="RJ263" s="277">
        <f t="shared" si="518"/>
        <v>68.399999999999991</v>
      </c>
      <c r="RK263" s="277">
        <f t="shared" si="518"/>
        <v>68.399999999999991</v>
      </c>
      <c r="RL263" s="277">
        <f t="shared" si="518"/>
        <v>68.399999999999991</v>
      </c>
      <c r="RM263" s="277">
        <f t="shared" si="518"/>
        <v>68.399999999999991</v>
      </c>
      <c r="RN263" s="277">
        <f t="shared" si="518"/>
        <v>68.399999999999991</v>
      </c>
      <c r="RO263" s="277">
        <f t="shared" si="518"/>
        <v>68.399999999999991</v>
      </c>
      <c r="RP263" s="277">
        <f t="shared" si="518"/>
        <v>68.399999999999991</v>
      </c>
      <c r="RQ263" s="277">
        <f t="shared" si="518"/>
        <v>68.399999999999991</v>
      </c>
      <c r="RR263" s="277">
        <f t="shared" si="518"/>
        <v>68.399999999999991</v>
      </c>
      <c r="RS263" s="277">
        <f t="shared" si="518"/>
        <v>68.399999999999991</v>
      </c>
      <c r="RT263" s="277">
        <f t="shared" si="518"/>
        <v>68.399999999999991</v>
      </c>
      <c r="RU263" s="277">
        <f t="shared" si="518"/>
        <v>68.399999999999991</v>
      </c>
      <c r="RV263" s="277">
        <f t="shared" si="518"/>
        <v>68.399999999999991</v>
      </c>
      <c r="RW263" s="277">
        <f t="shared" si="518"/>
        <v>68.399999999999991</v>
      </c>
      <c r="RX263" s="277">
        <f t="shared" si="518"/>
        <v>68.399999999999991</v>
      </c>
      <c r="RY263" s="277">
        <f t="shared" si="518"/>
        <v>68.399999999999991</v>
      </c>
      <c r="RZ263" s="277">
        <f t="shared" si="518"/>
        <v>68.399999999999991</v>
      </c>
      <c r="SA263" s="277">
        <f t="shared" si="518"/>
        <v>68.399999999999991</v>
      </c>
      <c r="SB263" s="277">
        <f t="shared" si="518"/>
        <v>68.399999999999991</v>
      </c>
      <c r="SC263" s="277">
        <f t="shared" si="518"/>
        <v>68.399999999999991</v>
      </c>
      <c r="SD263" s="277">
        <f t="shared" si="518"/>
        <v>68.399999999999991</v>
      </c>
      <c r="SE263" s="277">
        <f t="shared" si="518"/>
        <v>68.399999999999991</v>
      </c>
      <c r="SF263" s="277">
        <f t="shared" si="518"/>
        <v>68.399999999999991</v>
      </c>
      <c r="SG263" s="277">
        <f t="shared" si="518"/>
        <v>68.399999999999991</v>
      </c>
      <c r="SH263" s="277">
        <f t="shared" si="518"/>
        <v>68.399999999999991</v>
      </c>
      <c r="SI263" s="277">
        <f t="shared" si="518"/>
        <v>68.399999999999991</v>
      </c>
      <c r="SJ263" s="277">
        <f t="shared" si="518"/>
        <v>68.399999999999991</v>
      </c>
      <c r="SK263" s="277">
        <f t="shared" si="518"/>
        <v>68.399999999999991</v>
      </c>
      <c r="SL263" s="277">
        <f t="shared" si="518"/>
        <v>68.399999999999991</v>
      </c>
      <c r="SM263" s="277">
        <f t="shared" si="518"/>
        <v>68.399999999999991</v>
      </c>
      <c r="SN263" s="277">
        <f t="shared" si="518"/>
        <v>68.399999999999991</v>
      </c>
      <c r="SO263" s="277">
        <f t="shared" si="518"/>
        <v>68.399999999999991</v>
      </c>
      <c r="SP263" s="277">
        <f t="shared" si="518"/>
        <v>68.399999999999991</v>
      </c>
      <c r="SQ263" s="277">
        <f t="shared" si="518"/>
        <v>68.399999999999991</v>
      </c>
      <c r="SR263" s="277">
        <f t="shared" si="518"/>
        <v>68.399999999999991</v>
      </c>
      <c r="SS263" s="277">
        <f t="shared" si="518"/>
        <v>68.399999999999991</v>
      </c>
      <c r="ST263" s="277">
        <f t="shared" si="518"/>
        <v>68.399999999999991</v>
      </c>
      <c r="SU263" s="277">
        <f t="shared" si="518"/>
        <v>68.399999999999991</v>
      </c>
      <c r="SV263" s="277">
        <f t="shared" si="518"/>
        <v>68.399999999999991</v>
      </c>
      <c r="SW263" s="277">
        <f t="shared" si="518"/>
        <v>68.399999999999991</v>
      </c>
      <c r="SX263" s="277">
        <f t="shared" si="518"/>
        <v>68.399999999999991</v>
      </c>
      <c r="SY263" s="277">
        <f t="shared" si="518"/>
        <v>68.399999999999991</v>
      </c>
      <c r="SZ263" s="277">
        <f t="shared" si="518"/>
        <v>68.399999999999991</v>
      </c>
      <c r="TA263" s="277">
        <f t="shared" si="518"/>
        <v>68.399999999999991</v>
      </c>
      <c r="TB263" s="277">
        <f t="shared" si="518"/>
        <v>68.399999999999991</v>
      </c>
      <c r="TC263" s="277">
        <f t="shared" si="518"/>
        <v>68.399999999999991</v>
      </c>
      <c r="TD263" s="277">
        <f t="shared" si="518"/>
        <v>68.399999999999991</v>
      </c>
      <c r="TE263" s="277">
        <f t="shared" si="518"/>
        <v>68.399999999999991</v>
      </c>
      <c r="TF263" s="277">
        <f t="shared" si="518"/>
        <v>68.399999999999991</v>
      </c>
      <c r="TG263" s="277">
        <f t="shared" si="518"/>
        <v>68.399999999999991</v>
      </c>
      <c r="TH263" s="277">
        <f t="shared" si="518"/>
        <v>68.399999999999991</v>
      </c>
      <c r="TI263" s="277">
        <f t="shared" si="518"/>
        <v>68.399999999999991</v>
      </c>
      <c r="TJ263" s="277">
        <f t="shared" si="518"/>
        <v>68.399999999999991</v>
      </c>
      <c r="TK263" s="277">
        <f t="shared" si="518"/>
        <v>68.399999999999991</v>
      </c>
      <c r="TL263" s="277">
        <f t="shared" si="518"/>
        <v>68.399999999999991</v>
      </c>
      <c r="TM263" s="277">
        <f t="shared" si="518"/>
        <v>68.399999999999991</v>
      </c>
      <c r="TN263" s="277">
        <f t="shared" si="518"/>
        <v>68.399999999999991</v>
      </c>
      <c r="TO263" s="277">
        <f t="shared" si="518"/>
        <v>68.399999999999991</v>
      </c>
      <c r="TP263" s="277">
        <f t="shared" si="518"/>
        <v>68.399999999999991</v>
      </c>
      <c r="TQ263" s="277">
        <f t="shared" ref="TQ263:WB263" si="519">TQ274*12*0.95</f>
        <v>68.399999999999991</v>
      </c>
      <c r="TR263" s="277">
        <f t="shared" si="519"/>
        <v>68.399999999999991</v>
      </c>
      <c r="TS263" s="277">
        <f t="shared" si="519"/>
        <v>68.399999999999991</v>
      </c>
      <c r="TT263" s="277">
        <f t="shared" si="519"/>
        <v>68.399999999999991</v>
      </c>
      <c r="TU263" s="277">
        <f t="shared" si="519"/>
        <v>68.399999999999991</v>
      </c>
      <c r="TV263" s="277">
        <f t="shared" si="519"/>
        <v>68.399999999999991</v>
      </c>
      <c r="TW263" s="277">
        <f t="shared" si="519"/>
        <v>68.399999999999991</v>
      </c>
      <c r="TX263" s="277">
        <f t="shared" si="519"/>
        <v>68.399999999999991</v>
      </c>
      <c r="TY263" s="277">
        <f t="shared" si="519"/>
        <v>68.399999999999991</v>
      </c>
      <c r="TZ263" s="277">
        <f t="shared" si="519"/>
        <v>68.399999999999991</v>
      </c>
      <c r="UA263" s="277">
        <f t="shared" si="519"/>
        <v>68.399999999999991</v>
      </c>
      <c r="UB263" s="277">
        <f t="shared" si="519"/>
        <v>68.399999999999991</v>
      </c>
      <c r="UC263" s="277">
        <f t="shared" si="519"/>
        <v>68.399999999999991</v>
      </c>
      <c r="UD263" s="277">
        <f t="shared" si="519"/>
        <v>68.399999999999991</v>
      </c>
      <c r="UE263" s="277">
        <f t="shared" si="519"/>
        <v>68.399999999999991</v>
      </c>
      <c r="UF263" s="277">
        <f t="shared" si="519"/>
        <v>68.399999999999991</v>
      </c>
      <c r="UG263" s="277">
        <f t="shared" si="519"/>
        <v>68.399999999999991</v>
      </c>
      <c r="UH263" s="277">
        <f t="shared" si="519"/>
        <v>68.399999999999991</v>
      </c>
      <c r="UI263" s="277">
        <f t="shared" si="519"/>
        <v>68.399999999999991</v>
      </c>
      <c r="UJ263" s="277">
        <f t="shared" si="519"/>
        <v>68.399999999999991</v>
      </c>
      <c r="UK263" s="277">
        <f t="shared" si="519"/>
        <v>68.399999999999991</v>
      </c>
      <c r="UL263" s="277">
        <f t="shared" si="519"/>
        <v>68.399999999999991</v>
      </c>
      <c r="UM263" s="277">
        <f t="shared" si="519"/>
        <v>68.399999999999991</v>
      </c>
      <c r="UN263" s="277">
        <f t="shared" si="519"/>
        <v>68.399999999999991</v>
      </c>
      <c r="UO263" s="277">
        <f t="shared" si="519"/>
        <v>68.399999999999991</v>
      </c>
      <c r="UP263" s="277">
        <f t="shared" si="519"/>
        <v>68.399999999999991</v>
      </c>
      <c r="UQ263" s="277">
        <f t="shared" si="519"/>
        <v>68.399999999999991</v>
      </c>
      <c r="UR263" s="277">
        <f t="shared" si="519"/>
        <v>68.399999999999991</v>
      </c>
      <c r="US263" s="277">
        <f t="shared" si="519"/>
        <v>68.399999999999991</v>
      </c>
      <c r="UT263" s="277">
        <f t="shared" si="519"/>
        <v>68.399999999999991</v>
      </c>
      <c r="UU263" s="277">
        <f t="shared" si="519"/>
        <v>68.399999999999991</v>
      </c>
      <c r="UV263" s="277">
        <f t="shared" si="519"/>
        <v>68.399999999999991</v>
      </c>
      <c r="UW263" s="277">
        <f t="shared" si="519"/>
        <v>68.399999999999991</v>
      </c>
      <c r="UX263" s="277">
        <f t="shared" si="519"/>
        <v>68.399999999999991</v>
      </c>
      <c r="UY263" s="277">
        <f t="shared" si="519"/>
        <v>68.399999999999991</v>
      </c>
      <c r="UZ263" s="277">
        <f t="shared" si="519"/>
        <v>68.399999999999991</v>
      </c>
      <c r="VA263" s="277">
        <f t="shared" si="519"/>
        <v>68.399999999999991</v>
      </c>
      <c r="VB263" s="277">
        <f t="shared" si="519"/>
        <v>68.399999999999991</v>
      </c>
      <c r="VC263" s="277">
        <f t="shared" si="519"/>
        <v>68.399999999999991</v>
      </c>
      <c r="VD263" s="277">
        <f t="shared" si="519"/>
        <v>68.399999999999991</v>
      </c>
      <c r="VE263" s="277">
        <f t="shared" si="519"/>
        <v>68.399999999999991</v>
      </c>
      <c r="VF263" s="277">
        <f t="shared" si="519"/>
        <v>68.399999999999991</v>
      </c>
      <c r="VG263" s="277">
        <f t="shared" si="519"/>
        <v>68.399999999999991</v>
      </c>
      <c r="VH263" s="277">
        <f t="shared" si="519"/>
        <v>68.399999999999991</v>
      </c>
      <c r="VI263" s="277">
        <f t="shared" si="519"/>
        <v>68.399999999999991</v>
      </c>
      <c r="VJ263" s="518">
        <f t="shared" si="519"/>
        <v>68.399999999999991</v>
      </c>
      <c r="VK263" s="277">
        <f t="shared" si="519"/>
        <v>68.399999999999991</v>
      </c>
      <c r="VL263" s="277">
        <f t="shared" si="519"/>
        <v>68.399999999999991</v>
      </c>
      <c r="VM263" s="277">
        <f t="shared" si="519"/>
        <v>68.399999999999991</v>
      </c>
      <c r="VN263" s="277">
        <f t="shared" si="519"/>
        <v>68.399999999999991</v>
      </c>
      <c r="VO263" s="277">
        <f t="shared" si="519"/>
        <v>68.399999999999991</v>
      </c>
      <c r="VP263" s="277">
        <f t="shared" si="519"/>
        <v>68.399999999999991</v>
      </c>
      <c r="VQ263" s="277">
        <f t="shared" si="519"/>
        <v>68.399999999999991</v>
      </c>
      <c r="VR263" s="277">
        <f t="shared" si="519"/>
        <v>68.399999999999991</v>
      </c>
      <c r="VS263" s="277">
        <f t="shared" si="519"/>
        <v>68.399999999999991</v>
      </c>
      <c r="VT263" s="277">
        <f t="shared" si="519"/>
        <v>68.399999999999991</v>
      </c>
      <c r="VU263" s="277">
        <f t="shared" si="519"/>
        <v>68.399999999999991</v>
      </c>
      <c r="VV263" s="277">
        <f t="shared" si="519"/>
        <v>68.399999999999991</v>
      </c>
      <c r="VW263" s="277">
        <f t="shared" si="519"/>
        <v>68.399999999999991</v>
      </c>
      <c r="VX263" s="518">
        <f t="shared" si="519"/>
        <v>68.399999999999991</v>
      </c>
      <c r="VY263" s="277">
        <f t="shared" si="519"/>
        <v>68.399999999999991</v>
      </c>
      <c r="VZ263" s="277">
        <f t="shared" si="519"/>
        <v>68.399999999999991</v>
      </c>
      <c r="WA263" s="277">
        <f t="shared" si="519"/>
        <v>68.399999999999991</v>
      </c>
      <c r="WB263" s="277">
        <f t="shared" si="519"/>
        <v>68.399999999999991</v>
      </c>
      <c r="WC263" s="277">
        <f t="shared" ref="WC263:XD263" si="520">WC274*12*0.95</f>
        <v>68.399999999999991</v>
      </c>
      <c r="WD263" s="277">
        <f t="shared" si="520"/>
        <v>68.399999999999991</v>
      </c>
      <c r="WE263" s="277">
        <f t="shared" si="520"/>
        <v>68.399999999999991</v>
      </c>
      <c r="WF263" s="277">
        <f t="shared" si="520"/>
        <v>68.399999999999991</v>
      </c>
      <c r="WG263" s="277">
        <f t="shared" si="520"/>
        <v>68.399999999999991</v>
      </c>
      <c r="WH263" s="277">
        <f t="shared" si="520"/>
        <v>68.399999999999991</v>
      </c>
      <c r="WI263" s="277">
        <f t="shared" si="520"/>
        <v>68.399999999999991</v>
      </c>
      <c r="WJ263" s="277">
        <f t="shared" si="520"/>
        <v>68.399999999999991</v>
      </c>
      <c r="WK263" s="277">
        <f t="shared" si="520"/>
        <v>68.399999999999991</v>
      </c>
      <c r="WL263" s="277">
        <f t="shared" si="520"/>
        <v>68.399999999999991</v>
      </c>
      <c r="WM263" s="277">
        <f t="shared" si="520"/>
        <v>68.399999999999991</v>
      </c>
      <c r="WN263" s="277">
        <f t="shared" si="520"/>
        <v>68.399999999999991</v>
      </c>
      <c r="WO263" s="277">
        <f t="shared" si="520"/>
        <v>68.399999999999991</v>
      </c>
      <c r="WP263" s="277">
        <f t="shared" si="520"/>
        <v>68.399999999999991</v>
      </c>
      <c r="WQ263" s="277">
        <f t="shared" si="520"/>
        <v>68.399999999999991</v>
      </c>
      <c r="WR263" s="277">
        <f t="shared" si="520"/>
        <v>68.399999999999991</v>
      </c>
      <c r="WS263" s="277">
        <f t="shared" si="520"/>
        <v>68.399999999999991</v>
      </c>
      <c r="WT263" s="277">
        <f t="shared" si="520"/>
        <v>68.399999999999991</v>
      </c>
      <c r="WU263" s="277">
        <f t="shared" si="520"/>
        <v>68.399999999999991</v>
      </c>
      <c r="WV263" s="277">
        <f t="shared" si="520"/>
        <v>68.399999999999991</v>
      </c>
      <c r="WW263" s="277">
        <f t="shared" si="520"/>
        <v>68.399999999999991</v>
      </c>
      <c r="WX263" s="277">
        <f t="shared" si="520"/>
        <v>68.399999999999991</v>
      </c>
      <c r="WY263" s="277">
        <f t="shared" si="520"/>
        <v>68.399999999999991</v>
      </c>
      <c r="WZ263" s="277">
        <f t="shared" si="520"/>
        <v>68.399999999999991</v>
      </c>
      <c r="XA263" s="277">
        <f t="shared" si="520"/>
        <v>68.399999999999991</v>
      </c>
      <c r="XB263" s="277">
        <f t="shared" si="520"/>
        <v>68.399999999999991</v>
      </c>
      <c r="XC263" s="277">
        <f t="shared" si="520"/>
        <v>68.399999999999991</v>
      </c>
      <c r="XD263" s="277">
        <f t="shared" si="520"/>
        <v>68.399999999999991</v>
      </c>
      <c r="XE263" s="277">
        <f t="shared" ref="XE263:ZP263" si="521">XE274*12*0.95</f>
        <v>68.399999999999991</v>
      </c>
      <c r="XF263" s="277">
        <f t="shared" si="521"/>
        <v>68.399999999999991</v>
      </c>
      <c r="XG263" s="277">
        <f t="shared" si="521"/>
        <v>68.399999999999991</v>
      </c>
      <c r="XH263" s="277">
        <f t="shared" si="521"/>
        <v>68.399999999999991</v>
      </c>
      <c r="XI263" s="277">
        <f t="shared" si="521"/>
        <v>68.399999999999991</v>
      </c>
      <c r="XJ263" s="277">
        <f t="shared" si="521"/>
        <v>68.399999999999991</v>
      </c>
      <c r="XK263" s="277">
        <f t="shared" si="521"/>
        <v>68.399999999999991</v>
      </c>
      <c r="XL263" s="277">
        <f t="shared" si="521"/>
        <v>68.399999999999991</v>
      </c>
      <c r="XM263" s="277">
        <f t="shared" si="521"/>
        <v>68.399999999999991</v>
      </c>
      <c r="XN263" s="277">
        <f t="shared" si="521"/>
        <v>68.399999999999991</v>
      </c>
      <c r="XO263" s="277">
        <f t="shared" si="521"/>
        <v>68.399999999999991</v>
      </c>
      <c r="XP263" s="277">
        <f t="shared" si="521"/>
        <v>68.399999999999991</v>
      </c>
      <c r="XQ263" s="277">
        <f t="shared" si="521"/>
        <v>68.399999999999991</v>
      </c>
      <c r="XR263" s="277">
        <f t="shared" si="521"/>
        <v>68.399999999999991</v>
      </c>
      <c r="XS263" s="277">
        <f t="shared" si="521"/>
        <v>68.399999999999991</v>
      </c>
      <c r="XT263" s="277">
        <f t="shared" si="521"/>
        <v>68.399999999999991</v>
      </c>
      <c r="XU263" s="277">
        <f t="shared" si="521"/>
        <v>68.399999999999991</v>
      </c>
      <c r="XV263" s="277">
        <f t="shared" si="521"/>
        <v>68.399999999999991</v>
      </c>
      <c r="XW263" s="277">
        <f t="shared" si="521"/>
        <v>68.399999999999991</v>
      </c>
      <c r="XX263" s="277">
        <f t="shared" si="521"/>
        <v>68.399999999999991</v>
      </c>
      <c r="XY263" s="277">
        <f t="shared" si="521"/>
        <v>68.399999999999991</v>
      </c>
      <c r="XZ263" s="277">
        <f t="shared" si="521"/>
        <v>68.399999999999991</v>
      </c>
      <c r="YA263" s="277">
        <f t="shared" si="521"/>
        <v>68.399999999999991</v>
      </c>
      <c r="YB263" s="277">
        <f t="shared" si="521"/>
        <v>68.399999999999991</v>
      </c>
      <c r="YC263" s="277">
        <f t="shared" si="521"/>
        <v>68.399999999999991</v>
      </c>
      <c r="YD263" s="277">
        <f t="shared" si="521"/>
        <v>68.399999999999991</v>
      </c>
      <c r="YE263" s="277">
        <f t="shared" si="521"/>
        <v>68.399999999999991</v>
      </c>
      <c r="YF263" s="277">
        <f t="shared" si="521"/>
        <v>68.399999999999991</v>
      </c>
      <c r="YG263" s="277">
        <f t="shared" si="521"/>
        <v>68.399999999999991</v>
      </c>
      <c r="YH263" s="277">
        <f t="shared" si="521"/>
        <v>68.399999999999991</v>
      </c>
      <c r="YI263" s="277">
        <f t="shared" si="521"/>
        <v>68.399999999999991</v>
      </c>
      <c r="YJ263" s="277">
        <f t="shared" si="521"/>
        <v>68.399999999999991</v>
      </c>
      <c r="YK263" s="277">
        <f t="shared" si="521"/>
        <v>68.399999999999991</v>
      </c>
      <c r="YL263" s="277">
        <f t="shared" si="521"/>
        <v>68.399999999999991</v>
      </c>
      <c r="YM263" s="277">
        <f t="shared" si="521"/>
        <v>68.399999999999991</v>
      </c>
      <c r="YN263" s="277">
        <f t="shared" si="521"/>
        <v>68.399999999999991</v>
      </c>
      <c r="YO263" s="277">
        <f t="shared" si="521"/>
        <v>68.399999999999991</v>
      </c>
      <c r="YP263" s="277">
        <f t="shared" si="521"/>
        <v>68.399999999999991</v>
      </c>
      <c r="YQ263" s="277">
        <f t="shared" si="521"/>
        <v>68.399999999999991</v>
      </c>
      <c r="YR263" s="277">
        <f t="shared" si="521"/>
        <v>68.399999999999991</v>
      </c>
      <c r="YS263" s="277">
        <f t="shared" si="521"/>
        <v>68.399999999999991</v>
      </c>
      <c r="YT263" s="277">
        <f t="shared" si="521"/>
        <v>68.399999999999991</v>
      </c>
      <c r="YU263" s="277">
        <f t="shared" si="521"/>
        <v>68.399999999999991</v>
      </c>
      <c r="YV263" s="277">
        <f t="shared" si="521"/>
        <v>68.399999999999991</v>
      </c>
      <c r="YW263" s="277">
        <f t="shared" si="521"/>
        <v>68.399999999999991</v>
      </c>
      <c r="YX263" s="277">
        <f t="shared" si="521"/>
        <v>68.399999999999991</v>
      </c>
      <c r="YY263" s="277">
        <f t="shared" si="521"/>
        <v>68.399999999999991</v>
      </c>
      <c r="YZ263" s="277">
        <f t="shared" si="521"/>
        <v>68.399999999999991</v>
      </c>
      <c r="ZA263" s="277">
        <f t="shared" si="521"/>
        <v>68.399999999999991</v>
      </c>
      <c r="ZB263" s="277">
        <f t="shared" si="521"/>
        <v>68.399999999999991</v>
      </c>
      <c r="ZC263" s="277">
        <f t="shared" si="521"/>
        <v>68.399999999999991</v>
      </c>
      <c r="ZD263" s="277">
        <f t="shared" si="521"/>
        <v>68.399999999999991</v>
      </c>
      <c r="ZE263" s="277">
        <f t="shared" si="521"/>
        <v>68.399999999999991</v>
      </c>
      <c r="ZF263" s="277">
        <f t="shared" si="521"/>
        <v>68.399999999999991</v>
      </c>
      <c r="ZG263" s="277">
        <f t="shared" si="521"/>
        <v>68.399999999999991</v>
      </c>
      <c r="ZH263" s="277">
        <f t="shared" si="521"/>
        <v>68.399999999999991</v>
      </c>
      <c r="ZI263" s="277">
        <f t="shared" si="521"/>
        <v>68.399999999999991</v>
      </c>
      <c r="ZJ263" s="277">
        <f t="shared" si="521"/>
        <v>68.399999999999991</v>
      </c>
      <c r="ZK263" s="277">
        <f t="shared" si="521"/>
        <v>68.399999999999991</v>
      </c>
      <c r="ZL263" s="277">
        <f t="shared" si="521"/>
        <v>68.399999999999991</v>
      </c>
      <c r="ZM263" s="277">
        <f t="shared" si="521"/>
        <v>68.399999999999991</v>
      </c>
      <c r="ZN263" s="277">
        <f t="shared" si="521"/>
        <v>68.399999999999991</v>
      </c>
      <c r="ZO263" s="277">
        <f t="shared" si="521"/>
        <v>68.399999999999991</v>
      </c>
      <c r="ZP263" s="277">
        <f t="shared" si="521"/>
        <v>68.399999999999991</v>
      </c>
      <c r="ZQ263" s="277">
        <f t="shared" ref="ZQ263:ABV263" si="522">ZQ274*12*0.95</f>
        <v>68.399999999999991</v>
      </c>
      <c r="ZR263" s="277">
        <f t="shared" si="522"/>
        <v>68.399999999999991</v>
      </c>
      <c r="ZS263" s="277">
        <f t="shared" si="522"/>
        <v>57</v>
      </c>
      <c r="ZT263" s="277">
        <f t="shared" si="522"/>
        <v>57</v>
      </c>
      <c r="ZU263" s="277">
        <f t="shared" si="522"/>
        <v>57</v>
      </c>
      <c r="ZV263" s="277">
        <f t="shared" si="522"/>
        <v>57</v>
      </c>
      <c r="ZW263" s="277">
        <f t="shared" si="522"/>
        <v>68.399999999999991</v>
      </c>
      <c r="ZX263" s="277">
        <f t="shared" si="522"/>
        <v>68.399999999999991</v>
      </c>
      <c r="ZY263" s="277">
        <f t="shared" si="522"/>
        <v>68.399999999999991</v>
      </c>
      <c r="ZZ263" s="277">
        <f t="shared" si="522"/>
        <v>68.399999999999991</v>
      </c>
      <c r="AAA263" s="277">
        <f t="shared" si="522"/>
        <v>68.399999999999991</v>
      </c>
      <c r="AAB263" s="277">
        <f t="shared" si="522"/>
        <v>68.399999999999991</v>
      </c>
      <c r="AAC263" s="277">
        <f t="shared" si="522"/>
        <v>68.399999999999991</v>
      </c>
      <c r="AAD263" s="277">
        <f t="shared" si="522"/>
        <v>68.399999999999991</v>
      </c>
      <c r="AAE263" s="277">
        <f t="shared" si="522"/>
        <v>68.399999999999991</v>
      </c>
      <c r="AAF263" s="277">
        <f t="shared" si="522"/>
        <v>68.399999999999991</v>
      </c>
      <c r="AAG263" s="277">
        <f t="shared" si="522"/>
        <v>68.399999999999991</v>
      </c>
      <c r="AAH263" s="277">
        <f t="shared" si="522"/>
        <v>68.399999999999991</v>
      </c>
      <c r="AAI263" s="277">
        <f t="shared" si="522"/>
        <v>68.399999999999991</v>
      </c>
      <c r="AAJ263" s="277">
        <f t="shared" si="522"/>
        <v>68.399999999999991</v>
      </c>
      <c r="AAK263" s="277">
        <f t="shared" si="522"/>
        <v>68.399999999999991</v>
      </c>
      <c r="AAL263" s="277">
        <f t="shared" si="522"/>
        <v>68.399999999999991</v>
      </c>
      <c r="AAM263" s="277">
        <f t="shared" si="522"/>
        <v>68.399999999999991</v>
      </c>
      <c r="AAN263" s="277">
        <f t="shared" si="522"/>
        <v>68.399999999999991</v>
      </c>
      <c r="AAO263" s="277">
        <f t="shared" si="522"/>
        <v>68.399999999999991</v>
      </c>
      <c r="AAP263" s="277">
        <f t="shared" si="522"/>
        <v>68.399999999999991</v>
      </c>
      <c r="AAQ263" s="277">
        <f t="shared" si="522"/>
        <v>68.399999999999991</v>
      </c>
      <c r="AAR263" s="277">
        <f t="shared" si="522"/>
        <v>68.399999999999991</v>
      </c>
      <c r="AAS263" s="277">
        <f t="shared" si="522"/>
        <v>68.399999999999991</v>
      </c>
      <c r="AAT263" s="277">
        <f t="shared" si="522"/>
        <v>68.399999999999991</v>
      </c>
      <c r="AAU263" s="277">
        <f t="shared" si="522"/>
        <v>68.399999999999991</v>
      </c>
      <c r="AAV263" s="277">
        <f t="shared" si="522"/>
        <v>68.399999999999991</v>
      </c>
      <c r="AAW263" s="277">
        <f t="shared" si="522"/>
        <v>68.399999999999991</v>
      </c>
      <c r="AAX263" s="277">
        <f t="shared" si="522"/>
        <v>68.399999999999991</v>
      </c>
      <c r="AAY263" s="277">
        <f t="shared" si="522"/>
        <v>57</v>
      </c>
      <c r="AAZ263" s="277">
        <f t="shared" si="522"/>
        <v>57</v>
      </c>
      <c r="ABA263" s="277">
        <f t="shared" si="522"/>
        <v>57</v>
      </c>
      <c r="ABB263" s="277">
        <f t="shared" si="522"/>
        <v>57</v>
      </c>
      <c r="ABC263" s="277">
        <f t="shared" si="522"/>
        <v>57</v>
      </c>
      <c r="ABD263" s="277">
        <f t="shared" si="522"/>
        <v>57</v>
      </c>
      <c r="ABE263" s="277">
        <f t="shared" si="522"/>
        <v>57</v>
      </c>
      <c r="ABF263" s="277">
        <f t="shared" si="522"/>
        <v>57</v>
      </c>
      <c r="ABG263" s="277">
        <f t="shared" si="522"/>
        <v>57</v>
      </c>
      <c r="ABH263" s="277">
        <f t="shared" si="522"/>
        <v>57</v>
      </c>
      <c r="ABI263" s="277">
        <f t="shared" si="522"/>
        <v>57</v>
      </c>
      <c r="ABJ263" s="277">
        <f t="shared" si="522"/>
        <v>68.399999999999991</v>
      </c>
      <c r="ABK263" s="277">
        <f t="shared" si="522"/>
        <v>68.399999999999991</v>
      </c>
      <c r="ABL263" s="277">
        <f t="shared" si="522"/>
        <v>79.8</v>
      </c>
      <c r="ABM263" s="277">
        <f t="shared" si="522"/>
        <v>79.8</v>
      </c>
      <c r="ABN263" s="277">
        <f t="shared" si="522"/>
        <v>79.8</v>
      </c>
      <c r="ABO263" s="277">
        <f t="shared" si="522"/>
        <v>79.8</v>
      </c>
      <c r="ABP263" s="277">
        <f t="shared" si="522"/>
        <v>79.8</v>
      </c>
      <c r="ABQ263" s="277">
        <f t="shared" si="522"/>
        <v>79.8</v>
      </c>
      <c r="ABR263" s="277">
        <f t="shared" si="522"/>
        <v>79.8</v>
      </c>
      <c r="ABS263" s="277">
        <f t="shared" si="522"/>
        <v>79.8</v>
      </c>
      <c r="ABT263" s="277">
        <f t="shared" si="522"/>
        <v>79.8</v>
      </c>
      <c r="ABU263" s="277">
        <f t="shared" si="522"/>
        <v>79.8</v>
      </c>
      <c r="ABV263" s="277">
        <f t="shared" si="522"/>
        <v>79.8</v>
      </c>
      <c r="ABW263" s="277">
        <f t="shared" ref="ABW263:AEH263" si="523">ABW274*12*0.95</f>
        <v>79.8</v>
      </c>
      <c r="ABX263" s="277">
        <f t="shared" si="523"/>
        <v>79.8</v>
      </c>
      <c r="ABY263" s="277">
        <f t="shared" si="523"/>
        <v>79.8</v>
      </c>
      <c r="ABZ263" s="277">
        <f t="shared" si="523"/>
        <v>79.8</v>
      </c>
      <c r="ACA263" s="277">
        <f t="shared" si="523"/>
        <v>79.8</v>
      </c>
      <c r="ACB263" s="277">
        <f t="shared" si="523"/>
        <v>79.8</v>
      </c>
      <c r="ACC263" s="277">
        <f t="shared" si="523"/>
        <v>79.8</v>
      </c>
      <c r="ACD263" s="277">
        <f t="shared" si="523"/>
        <v>79.8</v>
      </c>
      <c r="ACE263" s="277">
        <f t="shared" si="523"/>
        <v>79.8</v>
      </c>
      <c r="ACF263" s="277">
        <f t="shared" si="523"/>
        <v>79.8</v>
      </c>
      <c r="ACG263" s="277">
        <f t="shared" si="523"/>
        <v>79.8</v>
      </c>
      <c r="ACH263" s="277">
        <f t="shared" si="523"/>
        <v>79.8</v>
      </c>
      <c r="ACI263" s="277">
        <f t="shared" si="523"/>
        <v>79.8</v>
      </c>
      <c r="ACJ263" s="277">
        <f t="shared" si="523"/>
        <v>79.8</v>
      </c>
      <c r="ACK263" s="277">
        <f t="shared" si="523"/>
        <v>79.8</v>
      </c>
      <c r="ACL263" s="277">
        <f t="shared" si="523"/>
        <v>79.8</v>
      </c>
      <c r="ACM263" s="277">
        <f t="shared" si="523"/>
        <v>79.8</v>
      </c>
      <c r="ACN263" s="277">
        <f t="shared" si="523"/>
        <v>79.8</v>
      </c>
      <c r="ACO263" s="277">
        <f t="shared" si="523"/>
        <v>79.8</v>
      </c>
      <c r="ACP263" s="277">
        <f t="shared" si="523"/>
        <v>79.8</v>
      </c>
      <c r="ACQ263" s="277">
        <f t="shared" si="523"/>
        <v>79.8</v>
      </c>
      <c r="ACR263" s="277">
        <f t="shared" si="523"/>
        <v>79.8</v>
      </c>
      <c r="ACS263" s="277">
        <f t="shared" si="523"/>
        <v>79.8</v>
      </c>
      <c r="ACT263" s="277">
        <f t="shared" si="523"/>
        <v>79.8</v>
      </c>
      <c r="ACU263" s="277">
        <f t="shared" si="523"/>
        <v>79.8</v>
      </c>
      <c r="ACV263" s="277">
        <f t="shared" si="523"/>
        <v>79.8</v>
      </c>
      <c r="ACW263" s="277">
        <f t="shared" si="523"/>
        <v>79.8</v>
      </c>
      <c r="ACX263" s="277">
        <f t="shared" si="523"/>
        <v>79.8</v>
      </c>
      <c r="ACY263" s="277">
        <f t="shared" si="523"/>
        <v>79.8</v>
      </c>
      <c r="ACZ263" s="277">
        <f t="shared" si="523"/>
        <v>79.8</v>
      </c>
      <c r="ADA263" s="277">
        <f t="shared" si="523"/>
        <v>79.8</v>
      </c>
      <c r="ADB263" s="277">
        <f t="shared" si="523"/>
        <v>79.8</v>
      </c>
      <c r="ADC263" s="277">
        <f t="shared" si="523"/>
        <v>79.8</v>
      </c>
      <c r="ADD263" s="277">
        <f t="shared" si="523"/>
        <v>79.8</v>
      </c>
      <c r="ADE263" s="277">
        <f t="shared" si="523"/>
        <v>79.8</v>
      </c>
      <c r="ADF263" s="277">
        <f t="shared" si="523"/>
        <v>79.8</v>
      </c>
      <c r="ADG263" s="277">
        <f t="shared" si="523"/>
        <v>79.8</v>
      </c>
      <c r="ADH263" s="277">
        <f t="shared" si="523"/>
        <v>79.8</v>
      </c>
      <c r="ADI263" s="277">
        <f t="shared" si="523"/>
        <v>79.8</v>
      </c>
      <c r="ADJ263" s="277">
        <f t="shared" si="523"/>
        <v>79.8</v>
      </c>
      <c r="ADK263" s="277">
        <f t="shared" si="523"/>
        <v>79.8</v>
      </c>
      <c r="ADL263" s="277">
        <f t="shared" si="523"/>
        <v>79.8</v>
      </c>
      <c r="ADM263" s="277">
        <f t="shared" si="523"/>
        <v>79.8</v>
      </c>
      <c r="ADN263" s="277">
        <f t="shared" si="523"/>
        <v>79.8</v>
      </c>
      <c r="ADO263" s="277">
        <f t="shared" si="523"/>
        <v>79.8</v>
      </c>
      <c r="ADP263" s="277">
        <f t="shared" si="523"/>
        <v>79.8</v>
      </c>
      <c r="ADQ263" s="277">
        <f t="shared" si="523"/>
        <v>79.8</v>
      </c>
      <c r="ADR263" s="277">
        <f t="shared" si="523"/>
        <v>79.8</v>
      </c>
      <c r="ADS263" s="277">
        <f t="shared" si="523"/>
        <v>79.8</v>
      </c>
      <c r="ADT263" s="277">
        <f t="shared" si="523"/>
        <v>79.8</v>
      </c>
      <c r="ADU263" s="277">
        <f t="shared" si="523"/>
        <v>79.8</v>
      </c>
      <c r="ADV263" s="277">
        <f t="shared" si="523"/>
        <v>68.399999999999991</v>
      </c>
      <c r="ADW263" s="277">
        <f t="shared" si="523"/>
        <v>68.399999999999991</v>
      </c>
      <c r="ADX263" s="277">
        <f t="shared" si="523"/>
        <v>68.399999999999991</v>
      </c>
      <c r="ADY263" s="277">
        <f t="shared" si="523"/>
        <v>68.399999999999991</v>
      </c>
      <c r="ADZ263" s="277">
        <f t="shared" si="523"/>
        <v>68.399999999999991</v>
      </c>
      <c r="AEA263" s="277">
        <f t="shared" si="523"/>
        <v>68.399999999999991</v>
      </c>
      <c r="AEB263" s="277">
        <f t="shared" si="523"/>
        <v>68.399999999999991</v>
      </c>
      <c r="AEC263" s="277">
        <f t="shared" si="523"/>
        <v>68.399999999999991</v>
      </c>
      <c r="AED263" s="277">
        <f t="shared" si="523"/>
        <v>68.399999999999991</v>
      </c>
      <c r="AEE263" s="277">
        <f t="shared" si="523"/>
        <v>68.399999999999991</v>
      </c>
      <c r="AEF263" s="277">
        <f t="shared" si="523"/>
        <v>68.399999999999991</v>
      </c>
      <c r="AEG263" s="277">
        <f t="shared" si="523"/>
        <v>68.399999999999991</v>
      </c>
      <c r="AEH263" s="277">
        <f t="shared" si="523"/>
        <v>68.399999999999991</v>
      </c>
      <c r="AEI263" s="277">
        <f t="shared" ref="AEI263:AFH263" si="524">AEI274*12*0.95</f>
        <v>68.399999999999991</v>
      </c>
      <c r="AEJ263" s="277">
        <f t="shared" si="524"/>
        <v>68.399999999999991</v>
      </c>
      <c r="AEK263" s="277">
        <f t="shared" si="524"/>
        <v>68.399999999999991</v>
      </c>
      <c r="AEL263" s="277">
        <f t="shared" si="524"/>
        <v>68.399999999999991</v>
      </c>
      <c r="AEM263" s="277">
        <f t="shared" si="524"/>
        <v>68.399999999999991</v>
      </c>
      <c r="AEN263" s="277">
        <f t="shared" si="524"/>
        <v>68.399999999999991</v>
      </c>
      <c r="AEO263" s="277">
        <f t="shared" si="524"/>
        <v>68.399999999999991</v>
      </c>
      <c r="AEP263" s="277">
        <f t="shared" si="524"/>
        <v>68.399999999999991</v>
      </c>
      <c r="AEQ263" s="277">
        <f t="shared" si="524"/>
        <v>68.399999999999991</v>
      </c>
      <c r="AER263" s="277">
        <f t="shared" si="524"/>
        <v>68.399999999999991</v>
      </c>
      <c r="AES263" s="277">
        <f t="shared" si="524"/>
        <v>68.399999999999991</v>
      </c>
      <c r="AET263" s="277">
        <f t="shared" si="524"/>
        <v>68.399999999999991</v>
      </c>
      <c r="AEU263" s="277">
        <f t="shared" si="524"/>
        <v>68.399999999999991</v>
      </c>
      <c r="AEV263" s="277">
        <f t="shared" si="524"/>
        <v>68.399999999999991</v>
      </c>
      <c r="AEW263" s="277">
        <f t="shared" si="524"/>
        <v>68.399999999999991</v>
      </c>
      <c r="AEX263" s="277">
        <f t="shared" si="524"/>
        <v>68.399999999999991</v>
      </c>
      <c r="AEY263" s="277">
        <f t="shared" si="524"/>
        <v>68.399999999999991</v>
      </c>
      <c r="AEZ263" s="277">
        <f t="shared" si="524"/>
        <v>68.399999999999991</v>
      </c>
      <c r="AFA263" s="277">
        <f t="shared" si="524"/>
        <v>68.399999999999991</v>
      </c>
      <c r="AFB263" s="277">
        <f t="shared" si="524"/>
        <v>68.399999999999991</v>
      </c>
      <c r="AFC263" s="277">
        <f t="shared" si="524"/>
        <v>68.399999999999991</v>
      </c>
      <c r="AFD263" s="277">
        <f t="shared" si="524"/>
        <v>68.399999999999991</v>
      </c>
      <c r="AFE263" s="277">
        <f t="shared" si="524"/>
        <v>68.399999999999991</v>
      </c>
      <c r="AFF263" s="277">
        <f t="shared" si="524"/>
        <v>68.399999999999991</v>
      </c>
      <c r="AFG263" s="277">
        <f t="shared" si="524"/>
        <v>68.399999999999991</v>
      </c>
      <c r="AFH263" s="277">
        <f t="shared" si="524"/>
        <v>68.399999999999991</v>
      </c>
      <c r="AFI263" s="277">
        <f t="shared" ref="AFI263:AHT263" si="525">AFI274*12*0.95</f>
        <v>68.399999999999991</v>
      </c>
      <c r="AFJ263" s="277">
        <f t="shared" si="525"/>
        <v>68.399999999999991</v>
      </c>
      <c r="AFK263" s="277">
        <f t="shared" si="525"/>
        <v>68.399999999999991</v>
      </c>
      <c r="AFL263" s="277">
        <f t="shared" si="525"/>
        <v>68.399999999999991</v>
      </c>
      <c r="AFM263" s="277">
        <f t="shared" si="525"/>
        <v>68.399999999999991</v>
      </c>
      <c r="AFN263" s="277">
        <f t="shared" si="525"/>
        <v>68.399999999999991</v>
      </c>
      <c r="AFO263" s="277">
        <f t="shared" si="525"/>
        <v>68.399999999999991</v>
      </c>
      <c r="AFP263" s="277">
        <f t="shared" si="525"/>
        <v>68.399999999999991</v>
      </c>
      <c r="AFQ263" s="277">
        <f t="shared" si="525"/>
        <v>68.399999999999991</v>
      </c>
      <c r="AFR263" s="277">
        <f t="shared" si="525"/>
        <v>68.399999999999991</v>
      </c>
      <c r="AFS263" s="277">
        <f t="shared" si="525"/>
        <v>68.399999999999991</v>
      </c>
      <c r="AFT263" s="277">
        <f t="shared" si="525"/>
        <v>68.399999999999991</v>
      </c>
      <c r="AFU263" s="277">
        <f t="shared" si="525"/>
        <v>68.399999999999991</v>
      </c>
      <c r="AFV263" s="277">
        <f t="shared" si="525"/>
        <v>68.399999999999991</v>
      </c>
      <c r="AFW263" s="277">
        <f t="shared" si="525"/>
        <v>68.399999999999991</v>
      </c>
      <c r="AFX263" s="277">
        <f t="shared" si="525"/>
        <v>68.399999999999991</v>
      </c>
      <c r="AFY263" s="277">
        <f t="shared" si="525"/>
        <v>68.399999999999991</v>
      </c>
      <c r="AFZ263" s="277">
        <f t="shared" si="525"/>
        <v>68.399999999999991</v>
      </c>
      <c r="AGA263" s="277">
        <f t="shared" si="525"/>
        <v>68.399999999999991</v>
      </c>
      <c r="AGB263" s="277">
        <f t="shared" si="525"/>
        <v>68.399999999999991</v>
      </c>
      <c r="AGC263" s="277">
        <f t="shared" si="525"/>
        <v>68.399999999999991</v>
      </c>
      <c r="AGD263" s="277">
        <f t="shared" si="525"/>
        <v>68.399999999999991</v>
      </c>
      <c r="AGE263" s="277">
        <f t="shared" si="525"/>
        <v>68.399999999999991</v>
      </c>
      <c r="AGF263" s="277">
        <f t="shared" si="525"/>
        <v>68.399999999999991</v>
      </c>
      <c r="AGG263" s="277">
        <f t="shared" si="525"/>
        <v>68.399999999999991</v>
      </c>
      <c r="AGH263" s="277">
        <f t="shared" si="525"/>
        <v>68.399999999999991</v>
      </c>
      <c r="AGI263" s="277">
        <f t="shared" si="525"/>
        <v>68.399999999999991</v>
      </c>
      <c r="AGJ263" s="277">
        <f t="shared" si="525"/>
        <v>68.399999999999991</v>
      </c>
      <c r="AGK263" s="277">
        <f t="shared" si="525"/>
        <v>68.399999999999991</v>
      </c>
      <c r="AGL263" s="277">
        <f t="shared" si="525"/>
        <v>68.399999999999991</v>
      </c>
      <c r="AGM263" s="277">
        <f t="shared" si="525"/>
        <v>68.399999999999991</v>
      </c>
      <c r="AGN263" s="277">
        <f t="shared" si="525"/>
        <v>68.399999999999991</v>
      </c>
      <c r="AGO263" s="277">
        <f t="shared" si="525"/>
        <v>68.399999999999991</v>
      </c>
      <c r="AGP263" s="277">
        <f t="shared" si="525"/>
        <v>68.399999999999991</v>
      </c>
      <c r="AGQ263" s="277">
        <f t="shared" si="525"/>
        <v>68.399999999999991</v>
      </c>
      <c r="AGR263" s="277">
        <f t="shared" si="525"/>
        <v>68.399999999999991</v>
      </c>
      <c r="AGS263" s="277">
        <f t="shared" si="525"/>
        <v>57</v>
      </c>
      <c r="AGT263" s="277">
        <f t="shared" si="525"/>
        <v>57</v>
      </c>
      <c r="AGU263" s="277">
        <f t="shared" si="525"/>
        <v>57</v>
      </c>
      <c r="AGV263" s="277">
        <f t="shared" si="525"/>
        <v>57</v>
      </c>
      <c r="AGW263" s="277">
        <f t="shared" si="525"/>
        <v>57</v>
      </c>
      <c r="AGX263" s="277">
        <f t="shared" si="525"/>
        <v>57</v>
      </c>
      <c r="AGY263" s="277">
        <f t="shared" si="525"/>
        <v>57</v>
      </c>
      <c r="AGZ263" s="277">
        <f t="shared" si="525"/>
        <v>57</v>
      </c>
      <c r="AHA263" s="277">
        <f t="shared" si="525"/>
        <v>57</v>
      </c>
      <c r="AHB263" s="277">
        <f t="shared" si="525"/>
        <v>57</v>
      </c>
      <c r="AHC263" s="277">
        <f t="shared" si="525"/>
        <v>57</v>
      </c>
      <c r="AHD263" s="277">
        <f t="shared" si="525"/>
        <v>57</v>
      </c>
      <c r="AHE263" s="277">
        <f t="shared" si="525"/>
        <v>57</v>
      </c>
      <c r="AHF263" s="277">
        <f t="shared" si="525"/>
        <v>57</v>
      </c>
      <c r="AHG263" s="277">
        <f t="shared" si="525"/>
        <v>57</v>
      </c>
      <c r="AHH263" s="277">
        <f t="shared" si="525"/>
        <v>57</v>
      </c>
      <c r="AHI263" s="277">
        <f t="shared" si="525"/>
        <v>57</v>
      </c>
      <c r="AHJ263" s="277">
        <f t="shared" si="525"/>
        <v>57</v>
      </c>
      <c r="AHK263" s="277">
        <f t="shared" si="525"/>
        <v>57</v>
      </c>
      <c r="AHL263" s="277">
        <f t="shared" si="525"/>
        <v>57</v>
      </c>
      <c r="AHM263" s="277">
        <f t="shared" si="525"/>
        <v>57</v>
      </c>
      <c r="AHN263" s="277">
        <f t="shared" si="525"/>
        <v>57</v>
      </c>
      <c r="AHO263" s="277">
        <f t="shared" si="525"/>
        <v>57</v>
      </c>
      <c r="AHP263" s="277">
        <f t="shared" si="525"/>
        <v>57</v>
      </c>
      <c r="AHQ263" s="277">
        <f t="shared" si="525"/>
        <v>57</v>
      </c>
      <c r="AHR263" s="277">
        <f t="shared" si="525"/>
        <v>57</v>
      </c>
      <c r="AHS263" s="277">
        <f t="shared" si="525"/>
        <v>57</v>
      </c>
      <c r="AHT263" s="277">
        <f t="shared" si="525"/>
        <v>57</v>
      </c>
      <c r="AHU263" s="277">
        <f t="shared" ref="AHU263:AIU263" si="526">AHU274*12*0.95</f>
        <v>57</v>
      </c>
      <c r="AHV263" s="277">
        <f t="shared" si="526"/>
        <v>57</v>
      </c>
      <c r="AHW263" s="277">
        <f t="shared" si="526"/>
        <v>57</v>
      </c>
      <c r="AHX263" s="277">
        <f t="shared" si="526"/>
        <v>57</v>
      </c>
      <c r="AHY263" s="277">
        <f t="shared" si="526"/>
        <v>57</v>
      </c>
      <c r="AHZ263" s="277">
        <f t="shared" si="526"/>
        <v>57</v>
      </c>
      <c r="AIA263" s="277">
        <f t="shared" si="526"/>
        <v>57</v>
      </c>
      <c r="AIB263" s="277">
        <f t="shared" si="526"/>
        <v>57</v>
      </c>
      <c r="AIC263" s="277">
        <f t="shared" si="526"/>
        <v>57</v>
      </c>
      <c r="AID263" s="277">
        <f t="shared" si="526"/>
        <v>57</v>
      </c>
      <c r="AIE263" s="277">
        <f t="shared" si="526"/>
        <v>57</v>
      </c>
      <c r="AIF263" s="277">
        <f t="shared" si="526"/>
        <v>57</v>
      </c>
      <c r="AIG263" s="277">
        <f t="shared" si="526"/>
        <v>57</v>
      </c>
      <c r="AIH263" s="277">
        <f t="shared" si="526"/>
        <v>57</v>
      </c>
      <c r="AII263" s="277">
        <f t="shared" si="526"/>
        <v>57</v>
      </c>
      <c r="AIJ263" s="277">
        <f t="shared" si="526"/>
        <v>57</v>
      </c>
      <c r="AIK263" s="277">
        <f t="shared" si="526"/>
        <v>57</v>
      </c>
      <c r="AIL263" s="277">
        <f t="shared" si="526"/>
        <v>57</v>
      </c>
      <c r="AIM263" s="277">
        <f t="shared" si="526"/>
        <v>57</v>
      </c>
      <c r="AIN263" s="277">
        <f t="shared" si="526"/>
        <v>57</v>
      </c>
      <c r="AIO263" s="277">
        <f t="shared" si="526"/>
        <v>57</v>
      </c>
      <c r="AIP263" s="277">
        <f t="shared" si="526"/>
        <v>57</v>
      </c>
      <c r="AIQ263" s="277">
        <f t="shared" si="526"/>
        <v>57</v>
      </c>
      <c r="AIR263" s="277">
        <f t="shared" si="526"/>
        <v>57</v>
      </c>
      <c r="AIS263" s="277">
        <f t="shared" si="526"/>
        <v>57</v>
      </c>
      <c r="AIT263" s="277">
        <f t="shared" si="526"/>
        <v>57</v>
      </c>
      <c r="AIU263" s="277">
        <f t="shared" si="526"/>
        <v>57</v>
      </c>
      <c r="AIV263" s="277">
        <f t="shared" ref="AIV263:AKA263" si="527">AIV274*12*0.95</f>
        <v>57</v>
      </c>
      <c r="AIW263" s="525">
        <f t="shared" si="527"/>
        <v>57</v>
      </c>
      <c r="AIX263" s="277">
        <f t="shared" si="527"/>
        <v>57</v>
      </c>
      <c r="AIY263" s="277">
        <f t="shared" si="527"/>
        <v>57</v>
      </c>
      <c r="AIZ263" s="277">
        <f t="shared" si="527"/>
        <v>57</v>
      </c>
      <c r="AJA263" s="277">
        <f t="shared" si="527"/>
        <v>57</v>
      </c>
      <c r="AJB263" s="277">
        <f t="shared" si="527"/>
        <v>57</v>
      </c>
      <c r="AJC263" s="277">
        <f t="shared" si="527"/>
        <v>57</v>
      </c>
      <c r="AJD263" s="277">
        <f t="shared" si="527"/>
        <v>57</v>
      </c>
      <c r="AJE263" s="277">
        <f t="shared" si="527"/>
        <v>57</v>
      </c>
      <c r="AJF263" s="277">
        <f t="shared" si="527"/>
        <v>57</v>
      </c>
      <c r="AJG263" s="277">
        <f t="shared" si="527"/>
        <v>57</v>
      </c>
      <c r="AJH263" s="277">
        <f t="shared" si="527"/>
        <v>57</v>
      </c>
      <c r="AJI263" s="277">
        <f t="shared" si="527"/>
        <v>57</v>
      </c>
      <c r="AJJ263" s="277">
        <f t="shared" si="527"/>
        <v>57</v>
      </c>
      <c r="AJK263" s="277">
        <f t="shared" si="527"/>
        <v>57</v>
      </c>
      <c r="AJL263" s="277">
        <f t="shared" si="527"/>
        <v>57</v>
      </c>
      <c r="AJM263" s="277">
        <f t="shared" si="527"/>
        <v>57</v>
      </c>
      <c r="AJN263" s="277">
        <f t="shared" si="527"/>
        <v>57</v>
      </c>
      <c r="AJO263" s="277">
        <f t="shared" si="527"/>
        <v>57</v>
      </c>
      <c r="AJP263" s="277">
        <f t="shared" si="527"/>
        <v>57</v>
      </c>
      <c r="AJQ263" s="277">
        <f t="shared" si="527"/>
        <v>57</v>
      </c>
      <c r="AJR263" s="277">
        <f t="shared" si="527"/>
        <v>57</v>
      </c>
      <c r="AJS263" s="277">
        <f t="shared" si="527"/>
        <v>57</v>
      </c>
      <c r="AJT263" s="277">
        <f t="shared" si="527"/>
        <v>57</v>
      </c>
      <c r="AJU263" s="277">
        <f t="shared" si="527"/>
        <v>57</v>
      </c>
      <c r="AJV263" s="277">
        <f t="shared" si="527"/>
        <v>57</v>
      </c>
      <c r="AJW263" s="277">
        <f t="shared" si="527"/>
        <v>57</v>
      </c>
      <c r="AJX263" s="277">
        <f t="shared" si="527"/>
        <v>57</v>
      </c>
      <c r="AJY263" s="277">
        <f t="shared" si="527"/>
        <v>57</v>
      </c>
      <c r="AJZ263" s="277">
        <f t="shared" si="527"/>
        <v>57</v>
      </c>
      <c r="AKA263" s="277">
        <f t="shared" si="527"/>
        <v>57</v>
      </c>
      <c r="AKB263" s="277">
        <f t="shared" ref="AKB263:ALG263" si="528">AKB274*12*0.95</f>
        <v>57</v>
      </c>
      <c r="AKC263" s="277">
        <f t="shared" si="528"/>
        <v>57</v>
      </c>
      <c r="AKD263" s="277">
        <f t="shared" si="528"/>
        <v>57</v>
      </c>
      <c r="AKE263" s="277">
        <f t="shared" si="528"/>
        <v>57</v>
      </c>
      <c r="AKF263" s="277">
        <f t="shared" si="528"/>
        <v>57</v>
      </c>
      <c r="AKG263" s="277">
        <f t="shared" si="528"/>
        <v>57</v>
      </c>
      <c r="AKH263" s="277">
        <f t="shared" si="528"/>
        <v>57</v>
      </c>
      <c r="AKI263" s="277">
        <f t="shared" si="528"/>
        <v>57</v>
      </c>
      <c r="AKJ263" s="277">
        <f t="shared" si="528"/>
        <v>57</v>
      </c>
      <c r="AKK263" s="277">
        <f t="shared" si="528"/>
        <v>57</v>
      </c>
      <c r="AKL263" s="277">
        <f t="shared" si="528"/>
        <v>57</v>
      </c>
      <c r="AKM263" s="277">
        <f t="shared" si="528"/>
        <v>57</v>
      </c>
      <c r="AKN263" s="277">
        <f t="shared" si="528"/>
        <v>57</v>
      </c>
      <c r="AKO263" s="277">
        <f t="shared" si="528"/>
        <v>57</v>
      </c>
      <c r="AKP263" s="277">
        <f t="shared" si="528"/>
        <v>57</v>
      </c>
      <c r="AKQ263" s="277">
        <f t="shared" si="528"/>
        <v>57</v>
      </c>
      <c r="AKR263" s="277">
        <f t="shared" si="528"/>
        <v>57</v>
      </c>
      <c r="AKS263" s="277">
        <f t="shared" si="528"/>
        <v>57</v>
      </c>
      <c r="AKT263" s="277">
        <f t="shared" si="528"/>
        <v>57</v>
      </c>
      <c r="AKU263" s="277">
        <f t="shared" si="528"/>
        <v>57</v>
      </c>
      <c r="AKV263" s="277">
        <f t="shared" si="528"/>
        <v>57</v>
      </c>
      <c r="AKW263" s="277">
        <f t="shared" si="528"/>
        <v>57</v>
      </c>
      <c r="AKX263" s="277">
        <f t="shared" si="528"/>
        <v>57</v>
      </c>
      <c r="AKY263" s="277">
        <f t="shared" si="528"/>
        <v>57</v>
      </c>
      <c r="AKZ263" s="277">
        <f t="shared" si="528"/>
        <v>57</v>
      </c>
      <c r="ALA263" s="277">
        <f t="shared" si="528"/>
        <v>57</v>
      </c>
      <c r="ALB263" s="277">
        <f t="shared" si="528"/>
        <v>57</v>
      </c>
      <c r="ALC263" s="277">
        <f t="shared" si="528"/>
        <v>57</v>
      </c>
      <c r="ALD263" s="277">
        <f t="shared" si="528"/>
        <v>57</v>
      </c>
      <c r="ALE263" s="277">
        <f t="shared" si="528"/>
        <v>57</v>
      </c>
      <c r="ALF263" s="277">
        <f t="shared" si="528"/>
        <v>57</v>
      </c>
      <c r="ALG263" s="277">
        <f t="shared" si="528"/>
        <v>57</v>
      </c>
      <c r="ALH263" s="277">
        <f t="shared" ref="ALH263:AMI263" si="529">ALH274*12*0.95</f>
        <v>57</v>
      </c>
      <c r="ALI263" s="277">
        <f t="shared" si="529"/>
        <v>57</v>
      </c>
      <c r="ALJ263" s="277">
        <f t="shared" si="529"/>
        <v>57</v>
      </c>
      <c r="ALK263" s="277">
        <f t="shared" si="529"/>
        <v>57</v>
      </c>
      <c r="ALL263" s="277">
        <f t="shared" si="529"/>
        <v>57</v>
      </c>
      <c r="ALM263" s="277">
        <f t="shared" si="529"/>
        <v>57</v>
      </c>
      <c r="ALN263" s="277">
        <f t="shared" si="529"/>
        <v>57</v>
      </c>
      <c r="ALO263" s="277">
        <f t="shared" si="529"/>
        <v>57</v>
      </c>
      <c r="ALP263" s="277">
        <f t="shared" si="529"/>
        <v>57</v>
      </c>
      <c r="ALQ263" s="277">
        <f t="shared" si="529"/>
        <v>57</v>
      </c>
      <c r="ALR263" s="277">
        <f t="shared" si="529"/>
        <v>57</v>
      </c>
      <c r="ALS263" s="277">
        <f t="shared" si="529"/>
        <v>57</v>
      </c>
      <c r="ALT263" s="277">
        <f t="shared" si="529"/>
        <v>57</v>
      </c>
      <c r="ALU263" s="277">
        <f t="shared" si="529"/>
        <v>57</v>
      </c>
      <c r="ALV263" s="277">
        <f t="shared" si="529"/>
        <v>57</v>
      </c>
      <c r="ALW263" s="277">
        <f t="shared" si="529"/>
        <v>57</v>
      </c>
      <c r="ALX263" s="277">
        <f t="shared" si="529"/>
        <v>57</v>
      </c>
      <c r="ALY263" s="277">
        <f t="shared" si="529"/>
        <v>57</v>
      </c>
      <c r="ALZ263" s="277">
        <f t="shared" si="529"/>
        <v>57</v>
      </c>
      <c r="AMA263" s="277">
        <f t="shared" si="529"/>
        <v>57</v>
      </c>
      <c r="AMB263" s="277">
        <f t="shared" si="529"/>
        <v>57</v>
      </c>
      <c r="AMC263" s="277">
        <f t="shared" si="529"/>
        <v>57</v>
      </c>
      <c r="AMD263" s="277">
        <f t="shared" si="529"/>
        <v>57</v>
      </c>
      <c r="AME263" s="277">
        <f t="shared" si="529"/>
        <v>57</v>
      </c>
      <c r="AMF263" s="277">
        <f t="shared" si="529"/>
        <v>57</v>
      </c>
      <c r="AMG263" s="277">
        <f t="shared" si="529"/>
        <v>57</v>
      </c>
      <c r="AMH263" s="277">
        <f t="shared" si="529"/>
        <v>57</v>
      </c>
      <c r="AMI263" s="277">
        <f t="shared" si="529"/>
        <v>57</v>
      </c>
      <c r="AMJ263" s="277">
        <f t="shared" ref="AMJ263:AOU263" si="530">AMJ274*12*0.95</f>
        <v>57</v>
      </c>
      <c r="AMK263" s="277">
        <f t="shared" si="530"/>
        <v>57</v>
      </c>
      <c r="AML263" s="277">
        <f t="shared" si="530"/>
        <v>57</v>
      </c>
      <c r="AMM263" s="277">
        <f t="shared" si="530"/>
        <v>57</v>
      </c>
      <c r="AMN263" s="277">
        <f t="shared" si="530"/>
        <v>57</v>
      </c>
      <c r="AMO263" s="277">
        <f t="shared" si="530"/>
        <v>57</v>
      </c>
      <c r="AMP263" s="277">
        <f t="shared" si="530"/>
        <v>57</v>
      </c>
      <c r="AMQ263" s="277">
        <f t="shared" si="530"/>
        <v>57</v>
      </c>
      <c r="AMR263" s="277">
        <f t="shared" si="530"/>
        <v>57</v>
      </c>
      <c r="AMS263" s="277">
        <f t="shared" si="530"/>
        <v>57</v>
      </c>
      <c r="AMT263" s="277">
        <f t="shared" si="530"/>
        <v>57</v>
      </c>
      <c r="AMU263" s="277">
        <f t="shared" si="530"/>
        <v>57</v>
      </c>
      <c r="AMV263" s="277">
        <f t="shared" si="530"/>
        <v>57</v>
      </c>
      <c r="AMW263" s="277">
        <f t="shared" si="530"/>
        <v>57</v>
      </c>
      <c r="AMX263" s="277">
        <f t="shared" si="530"/>
        <v>57</v>
      </c>
      <c r="AMY263" s="277">
        <f t="shared" si="530"/>
        <v>57</v>
      </c>
      <c r="AMZ263" s="277">
        <f t="shared" si="530"/>
        <v>57</v>
      </c>
      <c r="ANA263" s="277">
        <f t="shared" si="530"/>
        <v>57</v>
      </c>
      <c r="ANB263" s="277">
        <f t="shared" si="530"/>
        <v>57</v>
      </c>
      <c r="ANC263" s="277">
        <f t="shared" si="530"/>
        <v>57</v>
      </c>
      <c r="AND263" s="277">
        <f t="shared" si="530"/>
        <v>57</v>
      </c>
      <c r="ANE263" s="277">
        <f t="shared" si="530"/>
        <v>57</v>
      </c>
      <c r="ANF263" s="277">
        <f t="shared" si="530"/>
        <v>57</v>
      </c>
      <c r="ANG263" s="277">
        <f t="shared" si="530"/>
        <v>57</v>
      </c>
      <c r="ANH263" s="277">
        <f t="shared" si="530"/>
        <v>57</v>
      </c>
      <c r="ANI263" s="277">
        <f t="shared" si="530"/>
        <v>57</v>
      </c>
      <c r="ANJ263" s="277">
        <f t="shared" si="530"/>
        <v>57</v>
      </c>
      <c r="ANK263" s="277">
        <f t="shared" si="530"/>
        <v>57</v>
      </c>
      <c r="ANL263" s="277">
        <f t="shared" si="530"/>
        <v>57</v>
      </c>
      <c r="ANM263" s="277">
        <f t="shared" si="530"/>
        <v>57</v>
      </c>
      <c r="ANN263" s="277">
        <f t="shared" si="530"/>
        <v>57</v>
      </c>
      <c r="ANO263" s="277">
        <f t="shared" si="530"/>
        <v>57</v>
      </c>
      <c r="ANP263" s="277">
        <f t="shared" si="530"/>
        <v>57</v>
      </c>
      <c r="ANQ263" s="277">
        <f t="shared" si="530"/>
        <v>57</v>
      </c>
      <c r="ANR263" s="277">
        <f t="shared" si="530"/>
        <v>57</v>
      </c>
      <c r="ANS263" s="277">
        <f t="shared" si="530"/>
        <v>57</v>
      </c>
      <c r="ANT263" s="277">
        <f t="shared" si="530"/>
        <v>57</v>
      </c>
      <c r="ANU263" s="277">
        <f t="shared" si="530"/>
        <v>57</v>
      </c>
      <c r="ANV263" s="277">
        <f t="shared" si="530"/>
        <v>57</v>
      </c>
      <c r="ANW263" s="277">
        <f t="shared" si="530"/>
        <v>57</v>
      </c>
      <c r="ANX263" s="277">
        <f t="shared" si="530"/>
        <v>57</v>
      </c>
      <c r="ANY263" s="277">
        <f t="shared" si="530"/>
        <v>57</v>
      </c>
      <c r="ANZ263" s="277">
        <f t="shared" si="530"/>
        <v>57</v>
      </c>
      <c r="AOA263" s="277">
        <f t="shared" si="530"/>
        <v>57</v>
      </c>
      <c r="AOB263" s="277">
        <f t="shared" si="530"/>
        <v>57</v>
      </c>
      <c r="AOC263" s="277">
        <f t="shared" si="530"/>
        <v>57</v>
      </c>
      <c r="AOD263" s="277">
        <f t="shared" si="530"/>
        <v>57</v>
      </c>
      <c r="AOE263" s="277">
        <f t="shared" si="530"/>
        <v>57</v>
      </c>
      <c r="AOF263" s="277">
        <f t="shared" si="530"/>
        <v>57</v>
      </c>
      <c r="AOG263" s="277">
        <f t="shared" si="530"/>
        <v>57</v>
      </c>
      <c r="AOH263" s="277">
        <f t="shared" si="530"/>
        <v>57</v>
      </c>
      <c r="AOI263" s="277">
        <f t="shared" si="530"/>
        <v>57</v>
      </c>
      <c r="AOJ263" s="277">
        <f t="shared" si="530"/>
        <v>57</v>
      </c>
      <c r="AOK263" s="277">
        <f t="shared" si="530"/>
        <v>57</v>
      </c>
      <c r="AOL263" s="277">
        <f t="shared" si="530"/>
        <v>57</v>
      </c>
      <c r="AOM263" s="277">
        <f t="shared" si="530"/>
        <v>57</v>
      </c>
      <c r="AON263" s="277">
        <f t="shared" si="530"/>
        <v>57</v>
      </c>
      <c r="AOO263" s="277">
        <f t="shared" si="530"/>
        <v>57</v>
      </c>
      <c r="AOP263" s="277">
        <f t="shared" si="530"/>
        <v>57</v>
      </c>
      <c r="AOQ263" s="277">
        <f t="shared" si="530"/>
        <v>57</v>
      </c>
      <c r="AOR263" s="277">
        <f t="shared" si="530"/>
        <v>57</v>
      </c>
      <c r="AOS263" s="277">
        <f t="shared" si="530"/>
        <v>57</v>
      </c>
      <c r="AOT263" s="277">
        <f t="shared" si="530"/>
        <v>57</v>
      </c>
      <c r="AOU263" s="277">
        <f t="shared" si="530"/>
        <v>57</v>
      </c>
      <c r="AOV263" s="277">
        <f t="shared" ref="AOV263:APW263" si="531">AOV274*12*0.95</f>
        <v>57</v>
      </c>
      <c r="AOW263" s="277">
        <f t="shared" si="531"/>
        <v>57</v>
      </c>
      <c r="AOX263" s="277">
        <f t="shared" si="531"/>
        <v>57</v>
      </c>
      <c r="AOY263" s="277">
        <f t="shared" si="531"/>
        <v>57</v>
      </c>
      <c r="AOZ263" s="277">
        <f t="shared" si="531"/>
        <v>57</v>
      </c>
      <c r="APA263" s="277">
        <f t="shared" si="531"/>
        <v>57</v>
      </c>
      <c r="APB263" s="277">
        <f t="shared" si="531"/>
        <v>57</v>
      </c>
      <c r="APC263" s="277">
        <f t="shared" si="531"/>
        <v>57</v>
      </c>
      <c r="APD263" s="277">
        <f t="shared" si="531"/>
        <v>57</v>
      </c>
      <c r="APE263" s="277">
        <f t="shared" si="531"/>
        <v>57</v>
      </c>
      <c r="APF263" s="277">
        <f t="shared" si="531"/>
        <v>57</v>
      </c>
      <c r="APG263" s="277">
        <f t="shared" si="531"/>
        <v>57</v>
      </c>
      <c r="APH263" s="277">
        <f t="shared" si="531"/>
        <v>57</v>
      </c>
      <c r="API263" s="277">
        <f t="shared" si="531"/>
        <v>57</v>
      </c>
      <c r="APJ263" s="277">
        <f t="shared" si="531"/>
        <v>57</v>
      </c>
      <c r="APK263" s="277">
        <f t="shared" si="531"/>
        <v>57</v>
      </c>
      <c r="APL263" s="277">
        <f t="shared" si="531"/>
        <v>57</v>
      </c>
      <c r="APM263" s="277">
        <f t="shared" si="531"/>
        <v>57</v>
      </c>
      <c r="APN263" s="277">
        <f t="shared" si="531"/>
        <v>57</v>
      </c>
      <c r="APO263" s="277">
        <f t="shared" si="531"/>
        <v>57</v>
      </c>
      <c r="APP263" s="277">
        <f t="shared" si="531"/>
        <v>57</v>
      </c>
      <c r="APQ263" s="277">
        <f t="shared" si="531"/>
        <v>57</v>
      </c>
      <c r="APR263" s="277">
        <f t="shared" si="531"/>
        <v>57</v>
      </c>
      <c r="APS263" s="277">
        <f t="shared" si="531"/>
        <v>57</v>
      </c>
      <c r="APT263" s="277">
        <f t="shared" si="531"/>
        <v>57</v>
      </c>
      <c r="APU263" s="277">
        <f t="shared" si="531"/>
        <v>57</v>
      </c>
      <c r="APV263" s="277">
        <f t="shared" si="531"/>
        <v>57</v>
      </c>
      <c r="APW263" s="277">
        <f t="shared" si="531"/>
        <v>57</v>
      </c>
    </row>
    <row r="264" spans="4:1115">
      <c r="D264" s="189"/>
      <c r="E264" s="136" t="s">
        <v>1067</v>
      </c>
      <c r="I264" s="277">
        <f t="shared" ref="I264:S264" si="532">I274*10*0.95</f>
        <v>57</v>
      </c>
      <c r="J264" s="277">
        <f t="shared" si="532"/>
        <v>57</v>
      </c>
      <c r="K264" s="277">
        <f t="shared" si="532"/>
        <v>57</v>
      </c>
      <c r="L264" s="277">
        <f t="shared" si="532"/>
        <v>57</v>
      </c>
      <c r="M264" s="277">
        <f t="shared" si="532"/>
        <v>57</v>
      </c>
      <c r="N264" s="277">
        <f t="shared" si="532"/>
        <v>57</v>
      </c>
      <c r="O264" s="277">
        <f t="shared" si="532"/>
        <v>57</v>
      </c>
      <c r="P264" s="277">
        <f t="shared" si="532"/>
        <v>57</v>
      </c>
      <c r="Q264" s="277">
        <f t="shared" si="532"/>
        <v>57</v>
      </c>
      <c r="R264" s="277">
        <f t="shared" si="532"/>
        <v>57</v>
      </c>
      <c r="S264" s="277">
        <f t="shared" si="532"/>
        <v>57</v>
      </c>
      <c r="T264" s="277">
        <f t="shared" ref="T264:CE264" si="533">T274*10*0.95</f>
        <v>57</v>
      </c>
      <c r="U264" s="277">
        <f t="shared" si="533"/>
        <v>57</v>
      </c>
      <c r="V264" s="277">
        <f t="shared" si="533"/>
        <v>57</v>
      </c>
      <c r="W264" s="277">
        <f t="shared" si="533"/>
        <v>57</v>
      </c>
      <c r="X264" s="277">
        <f t="shared" si="533"/>
        <v>57</v>
      </c>
      <c r="Y264" s="277">
        <f t="shared" si="533"/>
        <v>57</v>
      </c>
      <c r="Z264" s="277">
        <f t="shared" si="533"/>
        <v>57</v>
      </c>
      <c r="AA264" s="277">
        <f t="shared" si="533"/>
        <v>57</v>
      </c>
      <c r="AB264" s="277">
        <f t="shared" si="533"/>
        <v>57</v>
      </c>
      <c r="AC264" s="277">
        <f t="shared" si="533"/>
        <v>57</v>
      </c>
      <c r="AD264" s="277">
        <f t="shared" si="533"/>
        <v>57</v>
      </c>
      <c r="AE264" s="277">
        <f t="shared" si="533"/>
        <v>57</v>
      </c>
      <c r="AF264" s="277">
        <f t="shared" si="533"/>
        <v>57</v>
      </c>
      <c r="AG264" s="277">
        <f t="shared" si="533"/>
        <v>57</v>
      </c>
      <c r="AH264" s="277">
        <f t="shared" si="533"/>
        <v>57</v>
      </c>
      <c r="AI264" s="277">
        <f t="shared" si="533"/>
        <v>57</v>
      </c>
      <c r="AJ264" s="277">
        <f t="shared" si="533"/>
        <v>57</v>
      </c>
      <c r="AK264" s="277">
        <f t="shared" si="533"/>
        <v>57</v>
      </c>
      <c r="AL264" s="277">
        <f t="shared" si="533"/>
        <v>57</v>
      </c>
      <c r="AM264" s="277">
        <f t="shared" si="533"/>
        <v>57</v>
      </c>
      <c r="AN264" s="277">
        <f t="shared" si="533"/>
        <v>57</v>
      </c>
      <c r="AO264" s="277">
        <f t="shared" si="533"/>
        <v>57</v>
      </c>
      <c r="AP264" s="277">
        <f t="shared" si="533"/>
        <v>57</v>
      </c>
      <c r="AQ264" s="277">
        <f t="shared" si="533"/>
        <v>57</v>
      </c>
      <c r="AR264" s="277">
        <f t="shared" si="533"/>
        <v>57</v>
      </c>
      <c r="AS264" s="277">
        <f t="shared" si="533"/>
        <v>57</v>
      </c>
      <c r="AT264" s="277">
        <f t="shared" si="533"/>
        <v>57</v>
      </c>
      <c r="AU264" s="277">
        <f t="shared" si="533"/>
        <v>57</v>
      </c>
      <c r="AV264" s="277">
        <f t="shared" si="533"/>
        <v>57</v>
      </c>
      <c r="AW264" s="277">
        <f t="shared" si="533"/>
        <v>57</v>
      </c>
      <c r="AX264" s="277">
        <f t="shared" si="533"/>
        <v>57</v>
      </c>
      <c r="AY264" s="277">
        <f t="shared" si="533"/>
        <v>57</v>
      </c>
      <c r="AZ264" s="277">
        <f t="shared" si="533"/>
        <v>57</v>
      </c>
      <c r="BA264" s="277">
        <f t="shared" si="533"/>
        <v>57</v>
      </c>
      <c r="BB264" s="277">
        <f t="shared" si="533"/>
        <v>57</v>
      </c>
      <c r="BC264" s="277">
        <f>BC274*10*0.95</f>
        <v>57</v>
      </c>
      <c r="BD264" s="277">
        <f t="shared" si="533"/>
        <v>57</v>
      </c>
      <c r="BE264" s="277">
        <f t="shared" si="533"/>
        <v>57</v>
      </c>
      <c r="BF264" s="277">
        <f t="shared" si="533"/>
        <v>57</v>
      </c>
      <c r="BG264" s="277">
        <f t="shared" si="533"/>
        <v>57</v>
      </c>
      <c r="BH264" s="277">
        <f t="shared" si="533"/>
        <v>57</v>
      </c>
      <c r="BI264" s="277">
        <f t="shared" si="533"/>
        <v>57</v>
      </c>
      <c r="BJ264" s="277">
        <f t="shared" si="533"/>
        <v>57</v>
      </c>
      <c r="BK264" s="277">
        <f t="shared" si="533"/>
        <v>57</v>
      </c>
      <c r="BL264" s="277">
        <f t="shared" si="533"/>
        <v>57</v>
      </c>
      <c r="BM264" s="277">
        <f t="shared" si="533"/>
        <v>57</v>
      </c>
      <c r="BN264" s="277">
        <f t="shared" si="533"/>
        <v>57</v>
      </c>
      <c r="BO264" s="277">
        <f t="shared" si="533"/>
        <v>57</v>
      </c>
      <c r="BP264" s="277">
        <f t="shared" si="533"/>
        <v>57</v>
      </c>
      <c r="BQ264" s="277">
        <f t="shared" si="533"/>
        <v>57</v>
      </c>
      <c r="BR264" s="277">
        <f t="shared" si="533"/>
        <v>57</v>
      </c>
      <c r="BS264" s="277">
        <f t="shared" si="533"/>
        <v>57</v>
      </c>
      <c r="BT264" s="277">
        <f t="shared" si="533"/>
        <v>57</v>
      </c>
      <c r="BU264" s="277">
        <f t="shared" si="533"/>
        <v>57</v>
      </c>
      <c r="BV264" s="277">
        <f t="shared" si="533"/>
        <v>57</v>
      </c>
      <c r="BW264" s="277">
        <f t="shared" si="533"/>
        <v>57</v>
      </c>
      <c r="BX264" s="277">
        <f t="shared" si="533"/>
        <v>57</v>
      </c>
      <c r="BY264" s="277">
        <f t="shared" si="533"/>
        <v>57</v>
      </c>
      <c r="BZ264" s="277">
        <f t="shared" si="533"/>
        <v>57</v>
      </c>
      <c r="CA264" s="277">
        <f t="shared" si="533"/>
        <v>57</v>
      </c>
      <c r="CB264" s="277">
        <f t="shared" si="533"/>
        <v>57</v>
      </c>
      <c r="CC264" s="277">
        <f t="shared" si="533"/>
        <v>57</v>
      </c>
      <c r="CD264" s="277">
        <f t="shared" si="533"/>
        <v>57</v>
      </c>
      <c r="CE264" s="277">
        <f t="shared" si="533"/>
        <v>57</v>
      </c>
      <c r="CF264" s="277">
        <f t="shared" ref="CF264:DF264" si="534">CF274*10*0.95</f>
        <v>57</v>
      </c>
      <c r="CG264" s="277">
        <f t="shared" si="534"/>
        <v>57</v>
      </c>
      <c r="CH264" s="277">
        <f t="shared" si="534"/>
        <v>57</v>
      </c>
      <c r="CI264" s="277">
        <f t="shared" si="534"/>
        <v>57</v>
      </c>
      <c r="CJ264" s="277">
        <f t="shared" si="534"/>
        <v>57</v>
      </c>
      <c r="CK264" s="277">
        <f t="shared" si="534"/>
        <v>57</v>
      </c>
      <c r="CL264" s="277">
        <f t="shared" si="534"/>
        <v>57</v>
      </c>
      <c r="CM264" s="277">
        <f t="shared" si="534"/>
        <v>57</v>
      </c>
      <c r="CN264" s="277">
        <f t="shared" si="534"/>
        <v>57</v>
      </c>
      <c r="CO264" s="277">
        <f t="shared" si="534"/>
        <v>57</v>
      </c>
      <c r="CP264" s="277">
        <f t="shared" si="534"/>
        <v>57</v>
      </c>
      <c r="CQ264" s="277">
        <f t="shared" si="534"/>
        <v>57</v>
      </c>
      <c r="CR264" s="277">
        <f t="shared" si="534"/>
        <v>57</v>
      </c>
      <c r="CS264" s="277">
        <f t="shared" si="534"/>
        <v>57</v>
      </c>
      <c r="CT264" s="277">
        <f t="shared" si="534"/>
        <v>57</v>
      </c>
      <c r="CU264" s="277">
        <f t="shared" si="534"/>
        <v>57</v>
      </c>
      <c r="CV264" s="277">
        <f t="shared" si="534"/>
        <v>57</v>
      </c>
      <c r="CW264" s="277">
        <f t="shared" si="534"/>
        <v>57</v>
      </c>
      <c r="CX264" s="277">
        <f t="shared" si="534"/>
        <v>57</v>
      </c>
      <c r="CY264" s="277">
        <f t="shared" si="534"/>
        <v>57</v>
      </c>
      <c r="CZ264" s="277">
        <f t="shared" si="534"/>
        <v>57</v>
      </c>
      <c r="DA264" s="277">
        <f t="shared" si="534"/>
        <v>57</v>
      </c>
      <c r="DB264" s="277">
        <f t="shared" si="534"/>
        <v>57</v>
      </c>
      <c r="DC264" s="277">
        <f t="shared" si="534"/>
        <v>57</v>
      </c>
      <c r="DD264" s="277">
        <f t="shared" si="534"/>
        <v>57</v>
      </c>
      <c r="DE264" s="277">
        <f t="shared" si="534"/>
        <v>57</v>
      </c>
      <c r="DF264" s="277">
        <f t="shared" si="534"/>
        <v>57</v>
      </c>
      <c r="DG264" s="277">
        <f t="shared" ref="DG264:FR264" si="535">DG274*10*0.95</f>
        <v>57</v>
      </c>
      <c r="DH264" s="277">
        <f t="shared" si="535"/>
        <v>57</v>
      </c>
      <c r="DI264" s="277">
        <f t="shared" si="535"/>
        <v>57</v>
      </c>
      <c r="DJ264" s="277">
        <f t="shared" si="535"/>
        <v>57</v>
      </c>
      <c r="DK264" s="277">
        <f t="shared" si="535"/>
        <v>57</v>
      </c>
      <c r="DL264" s="277">
        <f t="shared" si="535"/>
        <v>57</v>
      </c>
      <c r="DM264" s="277">
        <f t="shared" si="535"/>
        <v>57</v>
      </c>
      <c r="DN264" s="277">
        <f t="shared" si="535"/>
        <v>57</v>
      </c>
      <c r="DO264" s="277">
        <f t="shared" si="535"/>
        <v>57</v>
      </c>
      <c r="DP264" s="277">
        <f t="shared" si="535"/>
        <v>57</v>
      </c>
      <c r="DQ264" s="277">
        <f t="shared" si="535"/>
        <v>57</v>
      </c>
      <c r="DR264" s="277">
        <f t="shared" si="535"/>
        <v>57</v>
      </c>
      <c r="DS264" s="277">
        <f t="shared" si="535"/>
        <v>57</v>
      </c>
      <c r="DT264" s="277">
        <f t="shared" si="535"/>
        <v>57</v>
      </c>
      <c r="DU264" s="277">
        <f t="shared" si="535"/>
        <v>57</v>
      </c>
      <c r="DV264" s="277">
        <f t="shared" si="535"/>
        <v>57</v>
      </c>
      <c r="DW264" s="277">
        <f t="shared" si="535"/>
        <v>57</v>
      </c>
      <c r="DX264" s="277">
        <f t="shared" si="535"/>
        <v>57</v>
      </c>
      <c r="DY264" s="277">
        <f t="shared" si="535"/>
        <v>57</v>
      </c>
      <c r="DZ264" s="277">
        <f t="shared" si="535"/>
        <v>57</v>
      </c>
      <c r="EA264" s="277">
        <f t="shared" si="535"/>
        <v>57</v>
      </c>
      <c r="EB264" s="277">
        <f t="shared" si="535"/>
        <v>57</v>
      </c>
      <c r="EC264" s="277">
        <f t="shared" si="535"/>
        <v>57</v>
      </c>
      <c r="ED264" s="277">
        <f t="shared" si="535"/>
        <v>57</v>
      </c>
      <c r="EE264" s="277">
        <f t="shared" si="535"/>
        <v>57</v>
      </c>
      <c r="EF264" s="277">
        <f t="shared" si="535"/>
        <v>57</v>
      </c>
      <c r="EG264" s="277">
        <f t="shared" si="535"/>
        <v>57</v>
      </c>
      <c r="EH264" s="277">
        <f t="shared" si="535"/>
        <v>57</v>
      </c>
      <c r="EI264" s="277">
        <f t="shared" si="535"/>
        <v>57</v>
      </c>
      <c r="EJ264" s="277">
        <f t="shared" si="535"/>
        <v>57</v>
      </c>
      <c r="EK264" s="277">
        <f t="shared" si="535"/>
        <v>57</v>
      </c>
      <c r="EL264" s="277">
        <f t="shared" si="535"/>
        <v>57</v>
      </c>
      <c r="EM264" s="277">
        <f t="shared" si="535"/>
        <v>57</v>
      </c>
      <c r="EN264" s="277">
        <f t="shared" si="535"/>
        <v>57</v>
      </c>
      <c r="EO264" s="277">
        <f t="shared" si="535"/>
        <v>57</v>
      </c>
      <c r="EP264" s="277">
        <f t="shared" si="535"/>
        <v>57</v>
      </c>
      <c r="EQ264" s="277">
        <f t="shared" si="535"/>
        <v>57</v>
      </c>
      <c r="ER264" s="277">
        <f t="shared" si="535"/>
        <v>57</v>
      </c>
      <c r="ES264" s="277">
        <f t="shared" si="535"/>
        <v>57</v>
      </c>
      <c r="ET264" s="277">
        <f t="shared" si="535"/>
        <v>57</v>
      </c>
      <c r="EU264" s="277">
        <f t="shared" si="535"/>
        <v>57</v>
      </c>
      <c r="EV264" s="277">
        <f t="shared" si="535"/>
        <v>57</v>
      </c>
      <c r="EW264" s="277">
        <f t="shared" si="535"/>
        <v>57</v>
      </c>
      <c r="EX264" s="277">
        <f t="shared" si="535"/>
        <v>57</v>
      </c>
      <c r="EY264" s="277">
        <f t="shared" si="535"/>
        <v>57</v>
      </c>
      <c r="EZ264" s="277">
        <f t="shared" si="535"/>
        <v>57</v>
      </c>
      <c r="FA264" s="277">
        <f t="shared" si="535"/>
        <v>57</v>
      </c>
      <c r="FB264" s="277">
        <f t="shared" si="535"/>
        <v>57</v>
      </c>
      <c r="FC264" s="277">
        <f t="shared" si="535"/>
        <v>57</v>
      </c>
      <c r="FD264" s="277">
        <f t="shared" si="535"/>
        <v>57</v>
      </c>
      <c r="FE264" s="277">
        <f t="shared" si="535"/>
        <v>57</v>
      </c>
      <c r="FF264" s="277">
        <f t="shared" si="535"/>
        <v>57</v>
      </c>
      <c r="FG264" s="277">
        <f t="shared" si="535"/>
        <v>57</v>
      </c>
      <c r="FH264" s="277">
        <f t="shared" si="535"/>
        <v>57</v>
      </c>
      <c r="FI264" s="277">
        <f t="shared" si="535"/>
        <v>57</v>
      </c>
      <c r="FJ264" s="277">
        <f t="shared" si="535"/>
        <v>57</v>
      </c>
      <c r="FK264" s="277">
        <f t="shared" si="535"/>
        <v>57</v>
      </c>
      <c r="FL264" s="277">
        <f t="shared" si="535"/>
        <v>57</v>
      </c>
      <c r="FM264" s="277">
        <f t="shared" si="535"/>
        <v>57</v>
      </c>
      <c r="FN264" s="277">
        <f t="shared" si="535"/>
        <v>57</v>
      </c>
      <c r="FO264" s="277">
        <f t="shared" si="535"/>
        <v>57</v>
      </c>
      <c r="FP264" s="277">
        <f t="shared" si="535"/>
        <v>57</v>
      </c>
      <c r="FQ264" s="277">
        <f t="shared" si="535"/>
        <v>57</v>
      </c>
      <c r="FR264" s="277">
        <f t="shared" si="535"/>
        <v>57</v>
      </c>
      <c r="FS264" s="277">
        <f t="shared" ref="FS264:GS264" si="536">FS274*10*0.95</f>
        <v>57</v>
      </c>
      <c r="FT264" s="277">
        <f t="shared" si="536"/>
        <v>57</v>
      </c>
      <c r="FU264" s="277">
        <f t="shared" si="536"/>
        <v>57</v>
      </c>
      <c r="FV264" s="277">
        <f t="shared" si="536"/>
        <v>57</v>
      </c>
      <c r="FW264" s="277">
        <f t="shared" si="536"/>
        <v>57</v>
      </c>
      <c r="FX264" s="277">
        <f t="shared" si="536"/>
        <v>57</v>
      </c>
      <c r="FY264" s="277">
        <f t="shared" si="536"/>
        <v>57</v>
      </c>
      <c r="FZ264" s="277">
        <f t="shared" si="536"/>
        <v>57</v>
      </c>
      <c r="GA264" s="277">
        <f t="shared" si="536"/>
        <v>57</v>
      </c>
      <c r="GB264" s="277">
        <f t="shared" si="536"/>
        <v>57</v>
      </c>
      <c r="GC264" s="277">
        <f t="shared" si="536"/>
        <v>57</v>
      </c>
      <c r="GD264" s="277">
        <f t="shared" si="536"/>
        <v>57</v>
      </c>
      <c r="GE264" s="277">
        <f t="shared" si="536"/>
        <v>57</v>
      </c>
      <c r="GF264" s="277">
        <f t="shared" si="536"/>
        <v>57</v>
      </c>
      <c r="GG264" s="277">
        <f t="shared" si="536"/>
        <v>57</v>
      </c>
      <c r="GH264" s="277">
        <f t="shared" si="536"/>
        <v>57</v>
      </c>
      <c r="GI264" s="277">
        <f t="shared" si="536"/>
        <v>57</v>
      </c>
      <c r="GJ264" s="277">
        <f t="shared" si="536"/>
        <v>57</v>
      </c>
      <c r="GK264" s="277">
        <f t="shared" si="536"/>
        <v>57</v>
      </c>
      <c r="GL264" s="277">
        <f t="shared" si="536"/>
        <v>57</v>
      </c>
      <c r="GM264" s="277">
        <f t="shared" si="536"/>
        <v>57</v>
      </c>
      <c r="GN264" s="277">
        <f t="shared" si="536"/>
        <v>57</v>
      </c>
      <c r="GO264" s="277">
        <f t="shared" si="536"/>
        <v>57</v>
      </c>
      <c r="GP264" s="277">
        <f t="shared" si="536"/>
        <v>57</v>
      </c>
      <c r="GQ264" s="277">
        <f t="shared" si="536"/>
        <v>57</v>
      </c>
      <c r="GR264" s="277">
        <f t="shared" si="536"/>
        <v>57</v>
      </c>
      <c r="GS264" s="277">
        <f t="shared" si="536"/>
        <v>57</v>
      </c>
      <c r="GT264" s="277">
        <f t="shared" ref="GT264:JE264" si="537">GT274*10*0.95</f>
        <v>57</v>
      </c>
      <c r="GU264" s="277">
        <f t="shared" si="537"/>
        <v>57</v>
      </c>
      <c r="GV264" s="277">
        <f t="shared" si="537"/>
        <v>57</v>
      </c>
      <c r="GW264" s="277">
        <f t="shared" si="537"/>
        <v>57</v>
      </c>
      <c r="GX264" s="277">
        <f t="shared" si="537"/>
        <v>57</v>
      </c>
      <c r="GY264" s="277">
        <f t="shared" si="537"/>
        <v>57</v>
      </c>
      <c r="GZ264" s="277">
        <f t="shared" si="537"/>
        <v>57</v>
      </c>
      <c r="HA264" s="277">
        <f t="shared" si="537"/>
        <v>57</v>
      </c>
      <c r="HB264" s="277">
        <f t="shared" si="537"/>
        <v>57</v>
      </c>
      <c r="HC264" s="277">
        <f t="shared" si="537"/>
        <v>57</v>
      </c>
      <c r="HD264" s="277">
        <f t="shared" si="537"/>
        <v>57</v>
      </c>
      <c r="HE264" s="277">
        <f t="shared" si="537"/>
        <v>57</v>
      </c>
      <c r="HF264" s="277">
        <f t="shared" si="537"/>
        <v>57</v>
      </c>
      <c r="HG264" s="277">
        <f t="shared" si="537"/>
        <v>57</v>
      </c>
      <c r="HH264" s="277">
        <f t="shared" si="537"/>
        <v>57</v>
      </c>
      <c r="HI264" s="277">
        <f t="shared" si="537"/>
        <v>57</v>
      </c>
      <c r="HJ264" s="277">
        <f t="shared" si="537"/>
        <v>57</v>
      </c>
      <c r="HK264" s="277">
        <f t="shared" si="537"/>
        <v>57</v>
      </c>
      <c r="HL264" s="277">
        <f t="shared" si="537"/>
        <v>57</v>
      </c>
      <c r="HM264" s="277">
        <f t="shared" si="537"/>
        <v>57</v>
      </c>
      <c r="HN264" s="277">
        <f t="shared" si="537"/>
        <v>57</v>
      </c>
      <c r="HO264" s="277">
        <f t="shared" si="537"/>
        <v>57</v>
      </c>
      <c r="HP264" s="277">
        <f t="shared" si="537"/>
        <v>57</v>
      </c>
      <c r="HQ264" s="277">
        <f t="shared" si="537"/>
        <v>57</v>
      </c>
      <c r="HR264" s="277">
        <f t="shared" si="537"/>
        <v>57</v>
      </c>
      <c r="HS264" s="277">
        <f t="shared" si="537"/>
        <v>57</v>
      </c>
      <c r="HT264" s="277">
        <f t="shared" si="537"/>
        <v>57</v>
      </c>
      <c r="HU264" s="277">
        <f t="shared" si="537"/>
        <v>47.5</v>
      </c>
      <c r="HV264" s="277">
        <f t="shared" si="537"/>
        <v>47.5</v>
      </c>
      <c r="HW264" s="277">
        <f t="shared" si="537"/>
        <v>47.5</v>
      </c>
      <c r="HX264" s="277">
        <f t="shared" si="537"/>
        <v>47.5</v>
      </c>
      <c r="HY264" s="277">
        <f t="shared" si="537"/>
        <v>47.5</v>
      </c>
      <c r="HZ264" s="277">
        <f t="shared" si="537"/>
        <v>47.5</v>
      </c>
      <c r="IA264" s="277">
        <f t="shared" si="537"/>
        <v>57</v>
      </c>
      <c r="IB264" s="277">
        <f t="shared" si="537"/>
        <v>57</v>
      </c>
      <c r="IC264" s="277">
        <f t="shared" si="537"/>
        <v>57</v>
      </c>
      <c r="ID264" s="277">
        <f t="shared" si="537"/>
        <v>57</v>
      </c>
      <c r="IE264" s="277">
        <f t="shared" si="537"/>
        <v>57</v>
      </c>
      <c r="IF264" s="277">
        <f t="shared" si="537"/>
        <v>57</v>
      </c>
      <c r="IG264" s="277">
        <f t="shared" si="537"/>
        <v>57</v>
      </c>
      <c r="IH264" s="277">
        <f t="shared" si="537"/>
        <v>57</v>
      </c>
      <c r="II264" s="277">
        <f t="shared" si="537"/>
        <v>57</v>
      </c>
      <c r="IJ264" s="277">
        <f t="shared" si="537"/>
        <v>57</v>
      </c>
      <c r="IK264" s="277">
        <f t="shared" si="537"/>
        <v>57</v>
      </c>
      <c r="IL264" s="277">
        <f t="shared" si="537"/>
        <v>57</v>
      </c>
      <c r="IM264" s="277">
        <f t="shared" si="537"/>
        <v>57</v>
      </c>
      <c r="IN264" s="277">
        <f t="shared" si="537"/>
        <v>57</v>
      </c>
      <c r="IO264" s="277">
        <f t="shared" si="537"/>
        <v>57</v>
      </c>
      <c r="IP264" s="277">
        <f t="shared" si="537"/>
        <v>57</v>
      </c>
      <c r="IQ264" s="277">
        <f t="shared" si="537"/>
        <v>57</v>
      </c>
      <c r="IR264" s="277">
        <f t="shared" si="537"/>
        <v>57</v>
      </c>
      <c r="IS264" s="277">
        <f t="shared" si="537"/>
        <v>57</v>
      </c>
      <c r="IT264" s="277">
        <f t="shared" si="537"/>
        <v>57</v>
      </c>
      <c r="IU264" s="277">
        <f t="shared" si="537"/>
        <v>57</v>
      </c>
      <c r="IV264" s="277">
        <f t="shared" si="537"/>
        <v>57</v>
      </c>
      <c r="IW264" s="277">
        <f t="shared" si="537"/>
        <v>57</v>
      </c>
      <c r="IX264" s="277">
        <f t="shared" si="537"/>
        <v>57</v>
      </c>
      <c r="IY264" s="277">
        <f t="shared" si="537"/>
        <v>57</v>
      </c>
      <c r="IZ264" s="277">
        <f t="shared" si="537"/>
        <v>57</v>
      </c>
      <c r="JA264" s="277">
        <f t="shared" si="537"/>
        <v>57</v>
      </c>
      <c r="JB264" s="277">
        <f t="shared" si="537"/>
        <v>57</v>
      </c>
      <c r="JC264" s="277">
        <f t="shared" si="537"/>
        <v>57</v>
      </c>
      <c r="JD264" s="277">
        <f t="shared" si="537"/>
        <v>57</v>
      </c>
      <c r="JE264" s="277">
        <f t="shared" si="537"/>
        <v>57</v>
      </c>
      <c r="JF264" s="277">
        <f t="shared" ref="JF264:KG264" si="538">JF274*10*0.95</f>
        <v>57</v>
      </c>
      <c r="JG264" s="277">
        <f t="shared" si="538"/>
        <v>57</v>
      </c>
      <c r="JH264" s="277">
        <f t="shared" si="538"/>
        <v>57</v>
      </c>
      <c r="JI264" s="277">
        <f t="shared" si="538"/>
        <v>57</v>
      </c>
      <c r="JJ264" s="277">
        <f t="shared" si="538"/>
        <v>57</v>
      </c>
      <c r="JK264" s="277">
        <f t="shared" si="538"/>
        <v>57</v>
      </c>
      <c r="JL264" s="277">
        <f t="shared" si="538"/>
        <v>57</v>
      </c>
      <c r="JM264" s="277">
        <f t="shared" si="538"/>
        <v>57</v>
      </c>
      <c r="JN264" s="277">
        <f t="shared" si="538"/>
        <v>57</v>
      </c>
      <c r="JO264" s="277">
        <f t="shared" si="538"/>
        <v>57</v>
      </c>
      <c r="JP264" s="277">
        <f t="shared" si="538"/>
        <v>57</v>
      </c>
      <c r="JQ264" s="277">
        <f t="shared" si="538"/>
        <v>57</v>
      </c>
      <c r="JR264" s="277">
        <f t="shared" si="538"/>
        <v>57</v>
      </c>
      <c r="JS264" s="277">
        <f t="shared" si="538"/>
        <v>57</v>
      </c>
      <c r="JT264" s="277">
        <f t="shared" si="538"/>
        <v>57</v>
      </c>
      <c r="JU264" s="277">
        <f t="shared" si="538"/>
        <v>57</v>
      </c>
      <c r="JV264" s="277">
        <f t="shared" si="538"/>
        <v>57</v>
      </c>
      <c r="JW264" s="277">
        <f t="shared" si="538"/>
        <v>57</v>
      </c>
      <c r="JX264" s="277">
        <f t="shared" si="538"/>
        <v>57</v>
      </c>
      <c r="JY264" s="277">
        <f t="shared" si="538"/>
        <v>57</v>
      </c>
      <c r="JZ264" s="277">
        <f t="shared" si="538"/>
        <v>57</v>
      </c>
      <c r="KA264" s="277">
        <f t="shared" si="538"/>
        <v>57</v>
      </c>
      <c r="KB264" s="277">
        <f t="shared" si="538"/>
        <v>57</v>
      </c>
      <c r="KC264" s="277">
        <f t="shared" si="538"/>
        <v>57</v>
      </c>
      <c r="KD264" s="277">
        <f t="shared" si="538"/>
        <v>57</v>
      </c>
      <c r="KE264" s="277">
        <f t="shared" si="538"/>
        <v>57</v>
      </c>
      <c r="KF264" s="277">
        <f t="shared" si="538"/>
        <v>57</v>
      </c>
      <c r="KG264" s="277">
        <f t="shared" si="538"/>
        <v>57</v>
      </c>
      <c r="KH264" s="277">
        <f t="shared" ref="KH264:LL264" si="539">KH274*10*0.95</f>
        <v>47.5</v>
      </c>
      <c r="KI264" s="277">
        <f t="shared" si="539"/>
        <v>47.5</v>
      </c>
      <c r="KJ264" s="277">
        <f t="shared" si="539"/>
        <v>47.5</v>
      </c>
      <c r="KK264" s="277">
        <f t="shared" si="539"/>
        <v>47.5</v>
      </c>
      <c r="KL264" s="277">
        <f t="shared" si="539"/>
        <v>47.5</v>
      </c>
      <c r="KM264" s="277">
        <f t="shared" si="539"/>
        <v>47.5</v>
      </c>
      <c r="KN264" s="277">
        <f t="shared" si="539"/>
        <v>47.5</v>
      </c>
      <c r="KO264" s="277">
        <f t="shared" si="539"/>
        <v>47.5</v>
      </c>
      <c r="KP264" s="277">
        <f t="shared" si="539"/>
        <v>47.5</v>
      </c>
      <c r="KQ264" s="277">
        <f t="shared" si="539"/>
        <v>47.5</v>
      </c>
      <c r="KR264" s="277">
        <f t="shared" si="539"/>
        <v>47.5</v>
      </c>
      <c r="KS264" s="277">
        <f t="shared" si="539"/>
        <v>47.5</v>
      </c>
      <c r="KT264" s="277">
        <f t="shared" si="539"/>
        <v>47.5</v>
      </c>
      <c r="KU264" s="277">
        <f t="shared" si="539"/>
        <v>47.5</v>
      </c>
      <c r="KV264" s="277">
        <f t="shared" si="539"/>
        <v>47.5</v>
      </c>
      <c r="KW264" s="277">
        <f t="shared" si="539"/>
        <v>47.5</v>
      </c>
      <c r="KX264" s="277">
        <f t="shared" si="539"/>
        <v>47.5</v>
      </c>
      <c r="KY264" s="277">
        <f t="shared" si="539"/>
        <v>47.5</v>
      </c>
      <c r="KZ264" s="277">
        <f t="shared" si="539"/>
        <v>47.5</v>
      </c>
      <c r="LA264" s="277">
        <f t="shared" si="539"/>
        <v>47.5</v>
      </c>
      <c r="LB264" s="277">
        <f t="shared" si="539"/>
        <v>47.5</v>
      </c>
      <c r="LC264" s="277">
        <f t="shared" si="539"/>
        <v>47.5</v>
      </c>
      <c r="LD264" s="277">
        <f t="shared" si="539"/>
        <v>57</v>
      </c>
      <c r="LE264" s="277">
        <f t="shared" si="539"/>
        <v>57</v>
      </c>
      <c r="LF264" s="277">
        <f t="shared" si="539"/>
        <v>57</v>
      </c>
      <c r="LG264" s="277">
        <f t="shared" si="539"/>
        <v>57</v>
      </c>
      <c r="LH264" s="277">
        <f t="shared" si="539"/>
        <v>57</v>
      </c>
      <c r="LI264" s="277">
        <f t="shared" si="539"/>
        <v>57</v>
      </c>
      <c r="LJ264" s="277">
        <f t="shared" si="539"/>
        <v>57</v>
      </c>
      <c r="LK264" s="277">
        <f t="shared" si="539"/>
        <v>57</v>
      </c>
      <c r="LL264" s="277">
        <f t="shared" si="539"/>
        <v>57</v>
      </c>
      <c r="LM264" s="277">
        <f t="shared" ref="LM264:NU264" si="540">LM274*10*0.95</f>
        <v>57</v>
      </c>
      <c r="LN264" s="277">
        <f t="shared" si="540"/>
        <v>57</v>
      </c>
      <c r="LO264" s="277">
        <f t="shared" si="540"/>
        <v>57</v>
      </c>
      <c r="LP264" s="277">
        <f t="shared" si="540"/>
        <v>57</v>
      </c>
      <c r="LQ264" s="277">
        <f t="shared" si="540"/>
        <v>57</v>
      </c>
      <c r="LR264" s="277">
        <f t="shared" si="540"/>
        <v>57</v>
      </c>
      <c r="LS264" s="277">
        <f t="shared" si="540"/>
        <v>57</v>
      </c>
      <c r="LT264" s="277">
        <f t="shared" si="540"/>
        <v>57</v>
      </c>
      <c r="LU264" s="277">
        <f t="shared" si="540"/>
        <v>57</v>
      </c>
      <c r="LV264" s="277">
        <f t="shared" si="540"/>
        <v>57</v>
      </c>
      <c r="LW264" s="277">
        <f t="shared" si="540"/>
        <v>57</v>
      </c>
      <c r="LX264" s="277">
        <f t="shared" si="540"/>
        <v>57</v>
      </c>
      <c r="LY264" s="277">
        <f t="shared" si="540"/>
        <v>57</v>
      </c>
      <c r="LZ264" s="277">
        <f t="shared" si="540"/>
        <v>57</v>
      </c>
      <c r="MA264" s="277">
        <f t="shared" si="540"/>
        <v>57</v>
      </c>
      <c r="MB264" s="277">
        <f t="shared" si="540"/>
        <v>57</v>
      </c>
      <c r="MC264" s="277">
        <f t="shared" si="540"/>
        <v>57</v>
      </c>
      <c r="MD264" s="277">
        <f t="shared" si="540"/>
        <v>57</v>
      </c>
      <c r="ME264" s="277">
        <f t="shared" si="540"/>
        <v>57</v>
      </c>
      <c r="MF264" s="277">
        <f t="shared" si="540"/>
        <v>57</v>
      </c>
      <c r="MG264" s="277">
        <f t="shared" si="540"/>
        <v>57</v>
      </c>
      <c r="MH264" s="277">
        <f t="shared" si="540"/>
        <v>57</v>
      </c>
      <c r="MI264" s="277">
        <f t="shared" si="540"/>
        <v>57</v>
      </c>
      <c r="MJ264" s="277">
        <f t="shared" si="540"/>
        <v>57</v>
      </c>
      <c r="MK264" s="277">
        <f t="shared" si="540"/>
        <v>57</v>
      </c>
      <c r="ML264" s="277">
        <f t="shared" si="540"/>
        <v>57</v>
      </c>
      <c r="MM264" s="277">
        <f t="shared" si="540"/>
        <v>57</v>
      </c>
      <c r="MN264" s="277">
        <f t="shared" si="540"/>
        <v>57</v>
      </c>
      <c r="MO264" s="277">
        <f t="shared" si="540"/>
        <v>57</v>
      </c>
      <c r="MP264" s="277">
        <f t="shared" si="540"/>
        <v>57</v>
      </c>
      <c r="MQ264" s="277">
        <f t="shared" si="540"/>
        <v>57</v>
      </c>
      <c r="MR264" s="277">
        <f t="shared" si="540"/>
        <v>57</v>
      </c>
      <c r="MS264" s="277">
        <f t="shared" si="540"/>
        <v>57</v>
      </c>
      <c r="MT264" s="277">
        <f t="shared" si="540"/>
        <v>57</v>
      </c>
      <c r="MU264" s="277">
        <f t="shared" si="540"/>
        <v>57</v>
      </c>
      <c r="MV264" s="277">
        <f t="shared" si="540"/>
        <v>57</v>
      </c>
      <c r="MW264" s="277">
        <f t="shared" si="540"/>
        <v>57</v>
      </c>
      <c r="MX264" s="277">
        <f t="shared" si="540"/>
        <v>57</v>
      </c>
      <c r="MY264" s="277">
        <f t="shared" si="540"/>
        <v>57</v>
      </c>
      <c r="MZ264" s="277">
        <f t="shared" si="540"/>
        <v>57</v>
      </c>
      <c r="NA264" s="277">
        <f t="shared" si="540"/>
        <v>57</v>
      </c>
      <c r="NB264" s="277">
        <f t="shared" si="540"/>
        <v>57</v>
      </c>
      <c r="NC264" s="277">
        <f t="shared" si="540"/>
        <v>57</v>
      </c>
      <c r="ND264" s="277">
        <f t="shared" si="540"/>
        <v>57</v>
      </c>
      <c r="NE264" s="277">
        <f t="shared" si="540"/>
        <v>57</v>
      </c>
      <c r="NF264" s="277">
        <f t="shared" si="540"/>
        <v>57</v>
      </c>
      <c r="NG264" s="277">
        <f t="shared" si="540"/>
        <v>57</v>
      </c>
      <c r="NH264" s="277">
        <f t="shared" si="540"/>
        <v>57</v>
      </c>
      <c r="NI264" s="277">
        <f t="shared" si="540"/>
        <v>57</v>
      </c>
      <c r="NJ264" s="277">
        <f t="shared" si="540"/>
        <v>57</v>
      </c>
      <c r="NK264" s="277">
        <f t="shared" si="540"/>
        <v>57</v>
      </c>
      <c r="NL264" s="277">
        <f t="shared" si="540"/>
        <v>57</v>
      </c>
      <c r="NM264" s="277">
        <f t="shared" si="540"/>
        <v>57</v>
      </c>
      <c r="NN264" s="277">
        <f t="shared" si="540"/>
        <v>57</v>
      </c>
      <c r="NO264" s="277">
        <f t="shared" si="540"/>
        <v>57</v>
      </c>
      <c r="NP264" s="277">
        <f t="shared" si="540"/>
        <v>57</v>
      </c>
      <c r="NQ264" s="277">
        <f t="shared" si="540"/>
        <v>57</v>
      </c>
      <c r="NR264" s="277">
        <f t="shared" si="540"/>
        <v>57</v>
      </c>
      <c r="NS264" s="277">
        <f t="shared" si="540"/>
        <v>57</v>
      </c>
      <c r="NT264" s="277">
        <f t="shared" si="540"/>
        <v>57</v>
      </c>
      <c r="NU264" s="277">
        <f t="shared" si="540"/>
        <v>57</v>
      </c>
      <c r="NV264" s="277">
        <f t="shared" ref="NV264:QG264" si="541">NV274*10*0.95</f>
        <v>57</v>
      </c>
      <c r="NW264" s="277">
        <f t="shared" si="541"/>
        <v>57</v>
      </c>
      <c r="NX264" s="277">
        <f t="shared" si="541"/>
        <v>57</v>
      </c>
      <c r="NY264" s="277">
        <f t="shared" si="541"/>
        <v>57</v>
      </c>
      <c r="NZ264" s="277">
        <f t="shared" si="541"/>
        <v>57</v>
      </c>
      <c r="OA264" s="277">
        <f t="shared" si="541"/>
        <v>57</v>
      </c>
      <c r="OB264" s="277">
        <f t="shared" si="541"/>
        <v>57</v>
      </c>
      <c r="OC264" s="277">
        <f t="shared" si="541"/>
        <v>57</v>
      </c>
      <c r="OD264" s="277">
        <f t="shared" si="541"/>
        <v>57</v>
      </c>
      <c r="OE264" s="277">
        <f t="shared" si="541"/>
        <v>57</v>
      </c>
      <c r="OF264" s="277">
        <f t="shared" si="541"/>
        <v>57</v>
      </c>
      <c r="OG264" s="277">
        <f t="shared" si="541"/>
        <v>57</v>
      </c>
      <c r="OH264" s="277">
        <f t="shared" si="541"/>
        <v>57</v>
      </c>
      <c r="OI264" s="277">
        <f t="shared" si="541"/>
        <v>57</v>
      </c>
      <c r="OJ264" s="277">
        <f t="shared" si="541"/>
        <v>57</v>
      </c>
      <c r="OK264" s="277">
        <f t="shared" si="541"/>
        <v>57</v>
      </c>
      <c r="OL264" s="277">
        <f t="shared" si="541"/>
        <v>57</v>
      </c>
      <c r="OM264" s="277">
        <f t="shared" si="541"/>
        <v>57</v>
      </c>
      <c r="ON264" s="277">
        <f t="shared" si="541"/>
        <v>57</v>
      </c>
      <c r="OO264" s="277">
        <f t="shared" si="541"/>
        <v>57</v>
      </c>
      <c r="OP264" s="277">
        <f t="shared" si="541"/>
        <v>57</v>
      </c>
      <c r="OQ264" s="277">
        <f t="shared" si="541"/>
        <v>57</v>
      </c>
      <c r="OR264" s="277">
        <f t="shared" si="541"/>
        <v>57</v>
      </c>
      <c r="OS264" s="277">
        <f t="shared" si="541"/>
        <v>57</v>
      </c>
      <c r="OT264" s="277">
        <f t="shared" si="541"/>
        <v>57</v>
      </c>
      <c r="OU264" s="277">
        <f t="shared" si="541"/>
        <v>57</v>
      </c>
      <c r="OV264" s="277">
        <f t="shared" si="541"/>
        <v>57</v>
      </c>
      <c r="OW264" s="277">
        <f t="shared" si="541"/>
        <v>57</v>
      </c>
      <c r="OX264" s="277">
        <f t="shared" si="541"/>
        <v>57</v>
      </c>
      <c r="OY264" s="277">
        <f t="shared" si="541"/>
        <v>57</v>
      </c>
      <c r="OZ264" s="277">
        <f t="shared" si="541"/>
        <v>57</v>
      </c>
      <c r="PA264" s="277">
        <f t="shared" si="541"/>
        <v>47.5</v>
      </c>
      <c r="PB264" s="277">
        <f t="shared" si="541"/>
        <v>47.5</v>
      </c>
      <c r="PC264" s="277">
        <f t="shared" si="541"/>
        <v>47.5</v>
      </c>
      <c r="PD264" s="277">
        <f t="shared" si="541"/>
        <v>47.5</v>
      </c>
      <c r="PE264" s="277">
        <f t="shared" si="541"/>
        <v>47.5</v>
      </c>
      <c r="PF264" s="277">
        <f t="shared" si="541"/>
        <v>47.5</v>
      </c>
      <c r="PG264" s="277">
        <f t="shared" si="541"/>
        <v>47.5</v>
      </c>
      <c r="PH264" s="277">
        <f t="shared" si="541"/>
        <v>47.5</v>
      </c>
      <c r="PI264" s="277">
        <f t="shared" si="541"/>
        <v>47.5</v>
      </c>
      <c r="PJ264" s="277">
        <f t="shared" si="541"/>
        <v>47.5</v>
      </c>
      <c r="PK264" s="277">
        <f t="shared" si="541"/>
        <v>47.5</v>
      </c>
      <c r="PL264" s="277">
        <f t="shared" si="541"/>
        <v>57</v>
      </c>
      <c r="PM264" s="277">
        <f t="shared" si="541"/>
        <v>57</v>
      </c>
      <c r="PN264" s="277">
        <f t="shared" si="541"/>
        <v>57</v>
      </c>
      <c r="PO264" s="277">
        <f t="shared" si="541"/>
        <v>57</v>
      </c>
      <c r="PP264" s="277">
        <f t="shared" si="541"/>
        <v>57</v>
      </c>
      <c r="PQ264" s="277">
        <f t="shared" si="541"/>
        <v>57</v>
      </c>
      <c r="PR264" s="277">
        <f t="shared" si="541"/>
        <v>57</v>
      </c>
      <c r="PS264" s="277">
        <f t="shared" si="541"/>
        <v>57</v>
      </c>
      <c r="PT264" s="277">
        <f t="shared" si="541"/>
        <v>57</v>
      </c>
      <c r="PU264" s="277">
        <f t="shared" si="541"/>
        <v>57</v>
      </c>
      <c r="PV264" s="277">
        <f t="shared" si="541"/>
        <v>57</v>
      </c>
      <c r="PW264" s="277">
        <f t="shared" si="541"/>
        <v>57</v>
      </c>
      <c r="PX264" s="277">
        <f t="shared" si="541"/>
        <v>57</v>
      </c>
      <c r="PY264" s="277">
        <f t="shared" si="541"/>
        <v>57</v>
      </c>
      <c r="PZ264" s="277">
        <f t="shared" si="541"/>
        <v>57</v>
      </c>
      <c r="QA264" s="277">
        <f t="shared" si="541"/>
        <v>57</v>
      </c>
      <c r="QB264" s="277">
        <f t="shared" si="541"/>
        <v>57</v>
      </c>
      <c r="QC264" s="277">
        <f t="shared" si="541"/>
        <v>57</v>
      </c>
      <c r="QD264" s="277">
        <f t="shared" si="541"/>
        <v>57</v>
      </c>
      <c r="QE264" s="277">
        <f t="shared" si="541"/>
        <v>57</v>
      </c>
      <c r="QF264" s="277">
        <f t="shared" si="541"/>
        <v>57</v>
      </c>
      <c r="QG264" s="277">
        <f t="shared" si="541"/>
        <v>57</v>
      </c>
      <c r="QH264" s="277">
        <f t="shared" ref="QH264:RG264" si="542">QH274*10*0.95</f>
        <v>57</v>
      </c>
      <c r="QI264" s="277">
        <f t="shared" si="542"/>
        <v>57</v>
      </c>
      <c r="QJ264" s="277">
        <f t="shared" si="542"/>
        <v>57</v>
      </c>
      <c r="QK264" s="277">
        <f t="shared" si="542"/>
        <v>57</v>
      </c>
      <c r="QL264" s="277">
        <f t="shared" si="542"/>
        <v>57</v>
      </c>
      <c r="QM264" s="277">
        <f t="shared" si="542"/>
        <v>57</v>
      </c>
      <c r="QN264" s="277">
        <f t="shared" si="542"/>
        <v>57</v>
      </c>
      <c r="QO264" s="277">
        <f t="shared" si="542"/>
        <v>57</v>
      </c>
      <c r="QP264" s="277">
        <f t="shared" si="542"/>
        <v>57</v>
      </c>
      <c r="QQ264" s="277">
        <f t="shared" si="542"/>
        <v>57</v>
      </c>
      <c r="QR264" s="277">
        <f t="shared" si="542"/>
        <v>57</v>
      </c>
      <c r="QS264" s="277">
        <f t="shared" si="542"/>
        <v>57</v>
      </c>
      <c r="QT264" s="277">
        <f t="shared" si="542"/>
        <v>57</v>
      </c>
      <c r="QU264" s="277">
        <f t="shared" si="542"/>
        <v>57</v>
      </c>
      <c r="QV264" s="277">
        <f t="shared" si="542"/>
        <v>57</v>
      </c>
      <c r="QW264" s="277">
        <f t="shared" si="542"/>
        <v>57</v>
      </c>
      <c r="QX264" s="277">
        <f t="shared" si="542"/>
        <v>57</v>
      </c>
      <c r="QY264" s="277">
        <f t="shared" si="542"/>
        <v>57</v>
      </c>
      <c r="QZ264" s="277">
        <f t="shared" si="542"/>
        <v>57</v>
      </c>
      <c r="RA264" s="277">
        <f t="shared" si="542"/>
        <v>57</v>
      </c>
      <c r="RB264" s="277">
        <f t="shared" si="542"/>
        <v>57</v>
      </c>
      <c r="RC264" s="277">
        <f t="shared" si="542"/>
        <v>57</v>
      </c>
      <c r="RD264" s="277">
        <f t="shared" si="542"/>
        <v>57</v>
      </c>
      <c r="RE264" s="277">
        <f t="shared" si="542"/>
        <v>57</v>
      </c>
      <c r="RF264" s="277">
        <f t="shared" si="542"/>
        <v>57</v>
      </c>
      <c r="RG264" s="277">
        <f t="shared" si="542"/>
        <v>57</v>
      </c>
      <c r="RH264" s="277">
        <f t="shared" ref="RH264:TP264" si="543">RH274*10*0.95</f>
        <v>57</v>
      </c>
      <c r="RI264" s="277">
        <f t="shared" si="543"/>
        <v>57</v>
      </c>
      <c r="RJ264" s="277">
        <f t="shared" si="543"/>
        <v>57</v>
      </c>
      <c r="RK264" s="277">
        <f t="shared" si="543"/>
        <v>57</v>
      </c>
      <c r="RL264" s="277">
        <f t="shared" si="543"/>
        <v>57</v>
      </c>
      <c r="RM264" s="277">
        <f t="shared" si="543"/>
        <v>57</v>
      </c>
      <c r="RN264" s="277">
        <f t="shared" si="543"/>
        <v>57</v>
      </c>
      <c r="RO264" s="277">
        <f t="shared" si="543"/>
        <v>57</v>
      </c>
      <c r="RP264" s="277">
        <f t="shared" si="543"/>
        <v>57</v>
      </c>
      <c r="RQ264" s="277">
        <f t="shared" si="543"/>
        <v>57</v>
      </c>
      <c r="RR264" s="277">
        <f t="shared" si="543"/>
        <v>57</v>
      </c>
      <c r="RS264" s="277">
        <f t="shared" si="543"/>
        <v>57</v>
      </c>
      <c r="RT264" s="277">
        <f t="shared" si="543"/>
        <v>57</v>
      </c>
      <c r="RU264" s="277">
        <f t="shared" si="543"/>
        <v>57</v>
      </c>
      <c r="RV264" s="277">
        <f t="shared" si="543"/>
        <v>57</v>
      </c>
      <c r="RW264" s="277">
        <f t="shared" si="543"/>
        <v>57</v>
      </c>
      <c r="RX264" s="277">
        <f t="shared" si="543"/>
        <v>57</v>
      </c>
      <c r="RY264" s="277">
        <f t="shared" si="543"/>
        <v>57</v>
      </c>
      <c r="RZ264" s="277">
        <f t="shared" si="543"/>
        <v>57</v>
      </c>
      <c r="SA264" s="277">
        <f t="shared" si="543"/>
        <v>57</v>
      </c>
      <c r="SB264" s="277">
        <f t="shared" si="543"/>
        <v>57</v>
      </c>
      <c r="SC264" s="277">
        <f t="shared" si="543"/>
        <v>57</v>
      </c>
      <c r="SD264" s="277">
        <f t="shared" si="543"/>
        <v>57</v>
      </c>
      <c r="SE264" s="277">
        <f t="shared" si="543"/>
        <v>57</v>
      </c>
      <c r="SF264" s="277">
        <f t="shared" si="543"/>
        <v>57</v>
      </c>
      <c r="SG264" s="277">
        <f t="shared" si="543"/>
        <v>57</v>
      </c>
      <c r="SH264" s="277">
        <f t="shared" si="543"/>
        <v>57</v>
      </c>
      <c r="SI264" s="277">
        <f t="shared" si="543"/>
        <v>57</v>
      </c>
      <c r="SJ264" s="277">
        <f t="shared" si="543"/>
        <v>57</v>
      </c>
      <c r="SK264" s="277">
        <f t="shared" si="543"/>
        <v>57</v>
      </c>
      <c r="SL264" s="277">
        <f t="shared" si="543"/>
        <v>57</v>
      </c>
      <c r="SM264" s="277">
        <f t="shared" si="543"/>
        <v>57</v>
      </c>
      <c r="SN264" s="277">
        <f t="shared" si="543"/>
        <v>57</v>
      </c>
      <c r="SO264" s="277">
        <f t="shared" si="543"/>
        <v>57</v>
      </c>
      <c r="SP264" s="277">
        <f t="shared" si="543"/>
        <v>57</v>
      </c>
      <c r="SQ264" s="277">
        <f t="shared" si="543"/>
        <v>57</v>
      </c>
      <c r="SR264" s="277">
        <f t="shared" si="543"/>
        <v>57</v>
      </c>
      <c r="SS264" s="277">
        <f t="shared" si="543"/>
        <v>57</v>
      </c>
      <c r="ST264" s="277">
        <f t="shared" si="543"/>
        <v>57</v>
      </c>
      <c r="SU264" s="277">
        <f t="shared" si="543"/>
        <v>57</v>
      </c>
      <c r="SV264" s="277">
        <f t="shared" si="543"/>
        <v>57</v>
      </c>
      <c r="SW264" s="277">
        <f t="shared" si="543"/>
        <v>57</v>
      </c>
      <c r="SX264" s="277">
        <f t="shared" si="543"/>
        <v>57</v>
      </c>
      <c r="SY264" s="277">
        <f t="shared" si="543"/>
        <v>57</v>
      </c>
      <c r="SZ264" s="277">
        <f t="shared" si="543"/>
        <v>57</v>
      </c>
      <c r="TA264" s="277">
        <f t="shared" si="543"/>
        <v>57</v>
      </c>
      <c r="TB264" s="277">
        <f t="shared" si="543"/>
        <v>57</v>
      </c>
      <c r="TC264" s="277">
        <f t="shared" si="543"/>
        <v>57</v>
      </c>
      <c r="TD264" s="277">
        <f t="shared" si="543"/>
        <v>57</v>
      </c>
      <c r="TE264" s="277">
        <f t="shared" si="543"/>
        <v>57</v>
      </c>
      <c r="TF264" s="277">
        <f t="shared" si="543"/>
        <v>57</v>
      </c>
      <c r="TG264" s="277">
        <f t="shared" si="543"/>
        <v>57</v>
      </c>
      <c r="TH264" s="277">
        <f t="shared" si="543"/>
        <v>57</v>
      </c>
      <c r="TI264" s="277">
        <f t="shared" si="543"/>
        <v>57</v>
      </c>
      <c r="TJ264" s="277">
        <f t="shared" si="543"/>
        <v>57</v>
      </c>
      <c r="TK264" s="277">
        <f t="shared" si="543"/>
        <v>57</v>
      </c>
      <c r="TL264" s="277">
        <f t="shared" si="543"/>
        <v>57</v>
      </c>
      <c r="TM264" s="277">
        <f t="shared" si="543"/>
        <v>57</v>
      </c>
      <c r="TN264" s="277">
        <f t="shared" si="543"/>
        <v>57</v>
      </c>
      <c r="TO264" s="277">
        <f t="shared" si="543"/>
        <v>57</v>
      </c>
      <c r="TP264" s="277">
        <f t="shared" si="543"/>
        <v>57</v>
      </c>
      <c r="TQ264" s="277">
        <f t="shared" ref="TQ264:WB264" si="544">TQ274*10*0.95</f>
        <v>57</v>
      </c>
      <c r="TR264" s="277">
        <f t="shared" si="544"/>
        <v>57</v>
      </c>
      <c r="TS264" s="277">
        <f t="shared" si="544"/>
        <v>57</v>
      </c>
      <c r="TT264" s="277">
        <f t="shared" si="544"/>
        <v>57</v>
      </c>
      <c r="TU264" s="277">
        <f t="shared" si="544"/>
        <v>57</v>
      </c>
      <c r="TV264" s="277">
        <f t="shared" si="544"/>
        <v>57</v>
      </c>
      <c r="TW264" s="277">
        <f t="shared" si="544"/>
        <v>57</v>
      </c>
      <c r="TX264" s="277">
        <f t="shared" si="544"/>
        <v>57</v>
      </c>
      <c r="TY264" s="277">
        <f t="shared" si="544"/>
        <v>57</v>
      </c>
      <c r="TZ264" s="277">
        <f t="shared" si="544"/>
        <v>57</v>
      </c>
      <c r="UA264" s="277">
        <f t="shared" si="544"/>
        <v>57</v>
      </c>
      <c r="UB264" s="277">
        <f t="shared" si="544"/>
        <v>57</v>
      </c>
      <c r="UC264" s="277">
        <f t="shared" si="544"/>
        <v>57</v>
      </c>
      <c r="UD264" s="277">
        <f t="shared" si="544"/>
        <v>57</v>
      </c>
      <c r="UE264" s="277">
        <f t="shared" si="544"/>
        <v>57</v>
      </c>
      <c r="UF264" s="277">
        <f t="shared" si="544"/>
        <v>57</v>
      </c>
      <c r="UG264" s="277">
        <f t="shared" si="544"/>
        <v>57</v>
      </c>
      <c r="UH264" s="277">
        <f t="shared" si="544"/>
        <v>57</v>
      </c>
      <c r="UI264" s="277">
        <f t="shared" si="544"/>
        <v>57</v>
      </c>
      <c r="UJ264" s="277">
        <f t="shared" si="544"/>
        <v>57</v>
      </c>
      <c r="UK264" s="277">
        <f t="shared" si="544"/>
        <v>57</v>
      </c>
      <c r="UL264" s="277">
        <f t="shared" si="544"/>
        <v>57</v>
      </c>
      <c r="UM264" s="277">
        <f t="shared" si="544"/>
        <v>57</v>
      </c>
      <c r="UN264" s="277">
        <f t="shared" si="544"/>
        <v>57</v>
      </c>
      <c r="UO264" s="277">
        <f t="shared" si="544"/>
        <v>57</v>
      </c>
      <c r="UP264" s="277">
        <f t="shared" si="544"/>
        <v>57</v>
      </c>
      <c r="UQ264" s="277">
        <f t="shared" si="544"/>
        <v>57</v>
      </c>
      <c r="UR264" s="277">
        <f t="shared" si="544"/>
        <v>57</v>
      </c>
      <c r="US264" s="277">
        <f t="shared" si="544"/>
        <v>57</v>
      </c>
      <c r="UT264" s="277">
        <f t="shared" si="544"/>
        <v>57</v>
      </c>
      <c r="UU264" s="277">
        <f t="shared" si="544"/>
        <v>57</v>
      </c>
      <c r="UV264" s="277">
        <f t="shared" si="544"/>
        <v>57</v>
      </c>
      <c r="UW264" s="277">
        <f t="shared" si="544"/>
        <v>57</v>
      </c>
      <c r="UX264" s="277">
        <f t="shared" si="544"/>
        <v>57</v>
      </c>
      <c r="UY264" s="277">
        <f t="shared" si="544"/>
        <v>57</v>
      </c>
      <c r="UZ264" s="277">
        <f t="shared" si="544"/>
        <v>57</v>
      </c>
      <c r="VA264" s="277">
        <f t="shared" si="544"/>
        <v>57</v>
      </c>
      <c r="VB264" s="277">
        <f t="shared" si="544"/>
        <v>57</v>
      </c>
      <c r="VC264" s="277">
        <f t="shared" si="544"/>
        <v>57</v>
      </c>
      <c r="VD264" s="277">
        <f t="shared" si="544"/>
        <v>57</v>
      </c>
      <c r="VE264" s="277">
        <f t="shared" si="544"/>
        <v>57</v>
      </c>
      <c r="VF264" s="277">
        <f t="shared" si="544"/>
        <v>57</v>
      </c>
      <c r="VG264" s="277">
        <f t="shared" si="544"/>
        <v>57</v>
      </c>
      <c r="VH264" s="277">
        <f t="shared" si="544"/>
        <v>57</v>
      </c>
      <c r="VI264" s="277">
        <f t="shared" si="544"/>
        <v>57</v>
      </c>
      <c r="VJ264" s="518">
        <f t="shared" si="544"/>
        <v>57</v>
      </c>
      <c r="VK264" s="277">
        <f t="shared" si="544"/>
        <v>57</v>
      </c>
      <c r="VL264" s="277">
        <f t="shared" si="544"/>
        <v>57</v>
      </c>
      <c r="VM264" s="277">
        <f t="shared" si="544"/>
        <v>57</v>
      </c>
      <c r="VN264" s="277">
        <f t="shared" si="544"/>
        <v>57</v>
      </c>
      <c r="VO264" s="277">
        <f t="shared" si="544"/>
        <v>57</v>
      </c>
      <c r="VP264" s="277">
        <f t="shared" si="544"/>
        <v>57</v>
      </c>
      <c r="VQ264" s="277">
        <f t="shared" si="544"/>
        <v>57</v>
      </c>
      <c r="VR264" s="277">
        <f t="shared" si="544"/>
        <v>57</v>
      </c>
      <c r="VS264" s="277">
        <f t="shared" si="544"/>
        <v>57</v>
      </c>
      <c r="VT264" s="277">
        <f t="shared" si="544"/>
        <v>57</v>
      </c>
      <c r="VU264" s="277">
        <f t="shared" si="544"/>
        <v>57</v>
      </c>
      <c r="VV264" s="277">
        <f t="shared" si="544"/>
        <v>57</v>
      </c>
      <c r="VW264" s="277">
        <f t="shared" si="544"/>
        <v>57</v>
      </c>
      <c r="VX264" s="518">
        <f t="shared" si="544"/>
        <v>57</v>
      </c>
      <c r="VY264" s="277">
        <f t="shared" si="544"/>
        <v>57</v>
      </c>
      <c r="VZ264" s="277">
        <f t="shared" si="544"/>
        <v>57</v>
      </c>
      <c r="WA264" s="277">
        <f t="shared" si="544"/>
        <v>57</v>
      </c>
      <c r="WB264" s="277">
        <f t="shared" si="544"/>
        <v>57</v>
      </c>
      <c r="WC264" s="277">
        <f t="shared" ref="WC264:XD264" si="545">WC274*10*0.95</f>
        <v>57</v>
      </c>
      <c r="WD264" s="277">
        <f t="shared" si="545"/>
        <v>57</v>
      </c>
      <c r="WE264" s="277">
        <f t="shared" si="545"/>
        <v>57</v>
      </c>
      <c r="WF264" s="277">
        <f t="shared" si="545"/>
        <v>57</v>
      </c>
      <c r="WG264" s="277">
        <f t="shared" si="545"/>
        <v>57</v>
      </c>
      <c r="WH264" s="277">
        <f t="shared" si="545"/>
        <v>57</v>
      </c>
      <c r="WI264" s="277">
        <f t="shared" si="545"/>
        <v>57</v>
      </c>
      <c r="WJ264" s="277">
        <f t="shared" si="545"/>
        <v>57</v>
      </c>
      <c r="WK264" s="277">
        <f t="shared" si="545"/>
        <v>57</v>
      </c>
      <c r="WL264" s="277">
        <f t="shared" si="545"/>
        <v>57</v>
      </c>
      <c r="WM264" s="277">
        <f t="shared" si="545"/>
        <v>57</v>
      </c>
      <c r="WN264" s="277">
        <f t="shared" si="545"/>
        <v>57</v>
      </c>
      <c r="WO264" s="277">
        <f t="shared" si="545"/>
        <v>57</v>
      </c>
      <c r="WP264" s="277">
        <f t="shared" si="545"/>
        <v>57</v>
      </c>
      <c r="WQ264" s="277">
        <f t="shared" si="545"/>
        <v>57</v>
      </c>
      <c r="WR264" s="277">
        <f t="shared" si="545"/>
        <v>57</v>
      </c>
      <c r="WS264" s="277">
        <f t="shared" si="545"/>
        <v>57</v>
      </c>
      <c r="WT264" s="277">
        <f t="shared" si="545"/>
        <v>57</v>
      </c>
      <c r="WU264" s="277">
        <f t="shared" si="545"/>
        <v>57</v>
      </c>
      <c r="WV264" s="277">
        <f t="shared" si="545"/>
        <v>57</v>
      </c>
      <c r="WW264" s="277">
        <f t="shared" si="545"/>
        <v>57</v>
      </c>
      <c r="WX264" s="277">
        <f t="shared" si="545"/>
        <v>57</v>
      </c>
      <c r="WY264" s="277">
        <f t="shared" si="545"/>
        <v>57</v>
      </c>
      <c r="WZ264" s="277">
        <f t="shared" si="545"/>
        <v>57</v>
      </c>
      <c r="XA264" s="277">
        <f t="shared" si="545"/>
        <v>57</v>
      </c>
      <c r="XB264" s="277">
        <f t="shared" si="545"/>
        <v>57</v>
      </c>
      <c r="XC264" s="277">
        <f t="shared" si="545"/>
        <v>57</v>
      </c>
      <c r="XD264" s="277">
        <f t="shared" si="545"/>
        <v>57</v>
      </c>
      <c r="XE264" s="277">
        <f t="shared" ref="XE264:ZP264" si="546">XE274*10*0.95</f>
        <v>57</v>
      </c>
      <c r="XF264" s="277">
        <f t="shared" si="546"/>
        <v>57</v>
      </c>
      <c r="XG264" s="277">
        <f t="shared" si="546"/>
        <v>57</v>
      </c>
      <c r="XH264" s="277">
        <f t="shared" si="546"/>
        <v>57</v>
      </c>
      <c r="XI264" s="277">
        <f t="shared" si="546"/>
        <v>57</v>
      </c>
      <c r="XJ264" s="277">
        <f t="shared" si="546"/>
        <v>57</v>
      </c>
      <c r="XK264" s="277">
        <f t="shared" si="546"/>
        <v>57</v>
      </c>
      <c r="XL264" s="277">
        <f t="shared" si="546"/>
        <v>57</v>
      </c>
      <c r="XM264" s="277">
        <f t="shared" si="546"/>
        <v>57</v>
      </c>
      <c r="XN264" s="277">
        <f t="shared" si="546"/>
        <v>57</v>
      </c>
      <c r="XO264" s="277">
        <f t="shared" si="546"/>
        <v>57</v>
      </c>
      <c r="XP264" s="277">
        <f t="shared" si="546"/>
        <v>57</v>
      </c>
      <c r="XQ264" s="277">
        <f t="shared" si="546"/>
        <v>57</v>
      </c>
      <c r="XR264" s="277">
        <f t="shared" si="546"/>
        <v>57</v>
      </c>
      <c r="XS264" s="277">
        <f t="shared" si="546"/>
        <v>57</v>
      </c>
      <c r="XT264" s="277">
        <f t="shared" si="546"/>
        <v>57</v>
      </c>
      <c r="XU264" s="277">
        <f t="shared" si="546"/>
        <v>57</v>
      </c>
      <c r="XV264" s="277">
        <f t="shared" si="546"/>
        <v>57</v>
      </c>
      <c r="XW264" s="277">
        <f t="shared" si="546"/>
        <v>57</v>
      </c>
      <c r="XX264" s="277">
        <f t="shared" si="546"/>
        <v>57</v>
      </c>
      <c r="XY264" s="277">
        <f t="shared" si="546"/>
        <v>57</v>
      </c>
      <c r="XZ264" s="277">
        <f t="shared" si="546"/>
        <v>57</v>
      </c>
      <c r="YA264" s="277">
        <f t="shared" si="546"/>
        <v>57</v>
      </c>
      <c r="YB264" s="277">
        <f t="shared" si="546"/>
        <v>57</v>
      </c>
      <c r="YC264" s="277">
        <f t="shared" si="546"/>
        <v>57</v>
      </c>
      <c r="YD264" s="277">
        <f t="shared" si="546"/>
        <v>57</v>
      </c>
      <c r="YE264" s="277">
        <f t="shared" si="546"/>
        <v>57</v>
      </c>
      <c r="YF264" s="277">
        <f t="shared" si="546"/>
        <v>57</v>
      </c>
      <c r="YG264" s="277">
        <f t="shared" si="546"/>
        <v>57</v>
      </c>
      <c r="YH264" s="277">
        <f t="shared" si="546"/>
        <v>57</v>
      </c>
      <c r="YI264" s="277">
        <f t="shared" si="546"/>
        <v>57</v>
      </c>
      <c r="YJ264" s="277">
        <f t="shared" si="546"/>
        <v>57</v>
      </c>
      <c r="YK264" s="277">
        <f t="shared" si="546"/>
        <v>57</v>
      </c>
      <c r="YL264" s="277">
        <f t="shared" si="546"/>
        <v>57</v>
      </c>
      <c r="YM264" s="277">
        <f t="shared" si="546"/>
        <v>57</v>
      </c>
      <c r="YN264" s="277">
        <f t="shared" si="546"/>
        <v>57</v>
      </c>
      <c r="YO264" s="277">
        <f t="shared" si="546"/>
        <v>57</v>
      </c>
      <c r="YP264" s="277">
        <f t="shared" si="546"/>
        <v>57</v>
      </c>
      <c r="YQ264" s="277">
        <f t="shared" si="546"/>
        <v>57</v>
      </c>
      <c r="YR264" s="277">
        <f t="shared" si="546"/>
        <v>57</v>
      </c>
      <c r="YS264" s="277">
        <f t="shared" si="546"/>
        <v>57</v>
      </c>
      <c r="YT264" s="277">
        <f t="shared" si="546"/>
        <v>57</v>
      </c>
      <c r="YU264" s="277">
        <f t="shared" si="546"/>
        <v>57</v>
      </c>
      <c r="YV264" s="277">
        <f t="shared" si="546"/>
        <v>57</v>
      </c>
      <c r="YW264" s="277">
        <f t="shared" si="546"/>
        <v>57</v>
      </c>
      <c r="YX264" s="277">
        <f t="shared" si="546"/>
        <v>57</v>
      </c>
      <c r="YY264" s="277">
        <f t="shared" si="546"/>
        <v>57</v>
      </c>
      <c r="YZ264" s="277">
        <f t="shared" si="546"/>
        <v>57</v>
      </c>
      <c r="ZA264" s="277">
        <f t="shared" si="546"/>
        <v>57</v>
      </c>
      <c r="ZB264" s="277">
        <f t="shared" si="546"/>
        <v>57</v>
      </c>
      <c r="ZC264" s="277">
        <f t="shared" si="546"/>
        <v>57</v>
      </c>
      <c r="ZD264" s="277">
        <f t="shared" si="546"/>
        <v>57</v>
      </c>
      <c r="ZE264" s="277">
        <f t="shared" si="546"/>
        <v>57</v>
      </c>
      <c r="ZF264" s="277">
        <f t="shared" si="546"/>
        <v>57</v>
      </c>
      <c r="ZG264" s="277">
        <f t="shared" si="546"/>
        <v>57</v>
      </c>
      <c r="ZH264" s="277">
        <f t="shared" si="546"/>
        <v>57</v>
      </c>
      <c r="ZI264" s="277">
        <f t="shared" si="546"/>
        <v>57</v>
      </c>
      <c r="ZJ264" s="277">
        <f t="shared" si="546"/>
        <v>57</v>
      </c>
      <c r="ZK264" s="277">
        <f t="shared" si="546"/>
        <v>57</v>
      </c>
      <c r="ZL264" s="277">
        <f t="shared" si="546"/>
        <v>57</v>
      </c>
      <c r="ZM264" s="277">
        <f t="shared" si="546"/>
        <v>57</v>
      </c>
      <c r="ZN264" s="277">
        <f t="shared" si="546"/>
        <v>57</v>
      </c>
      <c r="ZO264" s="277">
        <f t="shared" si="546"/>
        <v>57</v>
      </c>
      <c r="ZP264" s="277">
        <f t="shared" si="546"/>
        <v>57</v>
      </c>
      <c r="ZQ264" s="277">
        <f t="shared" ref="ZQ264:ABV264" si="547">ZQ274*10*0.95</f>
        <v>57</v>
      </c>
      <c r="ZR264" s="277">
        <f t="shared" si="547"/>
        <v>57</v>
      </c>
      <c r="ZS264" s="277">
        <f t="shared" si="547"/>
        <v>47.5</v>
      </c>
      <c r="ZT264" s="277">
        <f t="shared" si="547"/>
        <v>47.5</v>
      </c>
      <c r="ZU264" s="277">
        <f t="shared" si="547"/>
        <v>47.5</v>
      </c>
      <c r="ZV264" s="277">
        <f t="shared" si="547"/>
        <v>47.5</v>
      </c>
      <c r="ZW264" s="277">
        <f t="shared" si="547"/>
        <v>57</v>
      </c>
      <c r="ZX264" s="277">
        <f t="shared" si="547"/>
        <v>57</v>
      </c>
      <c r="ZY264" s="277">
        <f t="shared" si="547"/>
        <v>57</v>
      </c>
      <c r="ZZ264" s="277">
        <f t="shared" si="547"/>
        <v>57</v>
      </c>
      <c r="AAA264" s="277">
        <f t="shared" si="547"/>
        <v>57</v>
      </c>
      <c r="AAB264" s="277">
        <f t="shared" si="547"/>
        <v>57</v>
      </c>
      <c r="AAC264" s="277">
        <f t="shared" si="547"/>
        <v>57</v>
      </c>
      <c r="AAD264" s="277">
        <f t="shared" si="547"/>
        <v>57</v>
      </c>
      <c r="AAE264" s="277">
        <f t="shared" si="547"/>
        <v>57</v>
      </c>
      <c r="AAF264" s="277">
        <f t="shared" si="547"/>
        <v>57</v>
      </c>
      <c r="AAG264" s="277">
        <f t="shared" si="547"/>
        <v>57</v>
      </c>
      <c r="AAH264" s="277">
        <f t="shared" si="547"/>
        <v>57</v>
      </c>
      <c r="AAI264" s="277">
        <f t="shared" si="547"/>
        <v>57</v>
      </c>
      <c r="AAJ264" s="277">
        <f t="shared" si="547"/>
        <v>57</v>
      </c>
      <c r="AAK264" s="277">
        <f t="shared" si="547"/>
        <v>57</v>
      </c>
      <c r="AAL264" s="277">
        <f t="shared" si="547"/>
        <v>57</v>
      </c>
      <c r="AAM264" s="277">
        <f t="shared" si="547"/>
        <v>57</v>
      </c>
      <c r="AAN264" s="277">
        <f t="shared" si="547"/>
        <v>57</v>
      </c>
      <c r="AAO264" s="277">
        <f t="shared" si="547"/>
        <v>57</v>
      </c>
      <c r="AAP264" s="277">
        <f t="shared" si="547"/>
        <v>57</v>
      </c>
      <c r="AAQ264" s="277">
        <f t="shared" si="547"/>
        <v>57</v>
      </c>
      <c r="AAR264" s="277">
        <f t="shared" si="547"/>
        <v>57</v>
      </c>
      <c r="AAS264" s="277">
        <f t="shared" si="547"/>
        <v>57</v>
      </c>
      <c r="AAT264" s="277">
        <f t="shared" si="547"/>
        <v>57</v>
      </c>
      <c r="AAU264" s="277">
        <f t="shared" si="547"/>
        <v>57</v>
      </c>
      <c r="AAV264" s="277">
        <f t="shared" si="547"/>
        <v>57</v>
      </c>
      <c r="AAW264" s="277">
        <f t="shared" si="547"/>
        <v>57</v>
      </c>
      <c r="AAX264" s="277">
        <f t="shared" si="547"/>
        <v>57</v>
      </c>
      <c r="AAY264" s="277">
        <f t="shared" si="547"/>
        <v>47.5</v>
      </c>
      <c r="AAZ264" s="277">
        <f t="shared" si="547"/>
        <v>47.5</v>
      </c>
      <c r="ABA264" s="277">
        <f t="shared" si="547"/>
        <v>47.5</v>
      </c>
      <c r="ABB264" s="277">
        <f t="shared" si="547"/>
        <v>47.5</v>
      </c>
      <c r="ABC264" s="277">
        <f t="shared" si="547"/>
        <v>47.5</v>
      </c>
      <c r="ABD264" s="277">
        <f t="shared" si="547"/>
        <v>47.5</v>
      </c>
      <c r="ABE264" s="277">
        <f t="shared" si="547"/>
        <v>47.5</v>
      </c>
      <c r="ABF264" s="277">
        <f t="shared" si="547"/>
        <v>47.5</v>
      </c>
      <c r="ABG264" s="277">
        <f t="shared" si="547"/>
        <v>47.5</v>
      </c>
      <c r="ABH264" s="277">
        <f t="shared" si="547"/>
        <v>47.5</v>
      </c>
      <c r="ABI264" s="277">
        <f t="shared" si="547"/>
        <v>47.5</v>
      </c>
      <c r="ABJ264" s="277">
        <f t="shared" si="547"/>
        <v>57</v>
      </c>
      <c r="ABK264" s="277">
        <f t="shared" si="547"/>
        <v>57</v>
      </c>
      <c r="ABL264" s="277">
        <f t="shared" si="547"/>
        <v>66.5</v>
      </c>
      <c r="ABM264" s="277">
        <f t="shared" si="547"/>
        <v>66.5</v>
      </c>
      <c r="ABN264" s="277">
        <f t="shared" si="547"/>
        <v>66.5</v>
      </c>
      <c r="ABO264" s="277">
        <f t="shared" si="547"/>
        <v>66.5</v>
      </c>
      <c r="ABP264" s="277">
        <f t="shared" si="547"/>
        <v>66.5</v>
      </c>
      <c r="ABQ264" s="277">
        <f t="shared" si="547"/>
        <v>66.5</v>
      </c>
      <c r="ABR264" s="277">
        <f t="shared" si="547"/>
        <v>66.5</v>
      </c>
      <c r="ABS264" s="277">
        <f t="shared" si="547"/>
        <v>66.5</v>
      </c>
      <c r="ABT264" s="277">
        <f t="shared" si="547"/>
        <v>66.5</v>
      </c>
      <c r="ABU264" s="277">
        <f t="shared" si="547"/>
        <v>66.5</v>
      </c>
      <c r="ABV264" s="277">
        <f t="shared" si="547"/>
        <v>66.5</v>
      </c>
      <c r="ABW264" s="277">
        <f t="shared" ref="ABW264:AEH264" si="548">ABW274*10*0.95</f>
        <v>66.5</v>
      </c>
      <c r="ABX264" s="277">
        <f t="shared" si="548"/>
        <v>66.5</v>
      </c>
      <c r="ABY264" s="277">
        <f t="shared" si="548"/>
        <v>66.5</v>
      </c>
      <c r="ABZ264" s="277">
        <f t="shared" si="548"/>
        <v>66.5</v>
      </c>
      <c r="ACA264" s="277">
        <f t="shared" si="548"/>
        <v>66.5</v>
      </c>
      <c r="ACB264" s="277">
        <f t="shared" si="548"/>
        <v>66.5</v>
      </c>
      <c r="ACC264" s="277">
        <f t="shared" si="548"/>
        <v>66.5</v>
      </c>
      <c r="ACD264" s="277">
        <f t="shared" si="548"/>
        <v>66.5</v>
      </c>
      <c r="ACE264" s="277">
        <f t="shared" si="548"/>
        <v>66.5</v>
      </c>
      <c r="ACF264" s="277">
        <f t="shared" si="548"/>
        <v>66.5</v>
      </c>
      <c r="ACG264" s="277">
        <f t="shared" si="548"/>
        <v>66.5</v>
      </c>
      <c r="ACH264" s="277">
        <f t="shared" si="548"/>
        <v>66.5</v>
      </c>
      <c r="ACI264" s="277">
        <f t="shared" si="548"/>
        <v>66.5</v>
      </c>
      <c r="ACJ264" s="277">
        <f t="shared" si="548"/>
        <v>66.5</v>
      </c>
      <c r="ACK264" s="277">
        <f t="shared" si="548"/>
        <v>66.5</v>
      </c>
      <c r="ACL264" s="277">
        <f t="shared" si="548"/>
        <v>66.5</v>
      </c>
      <c r="ACM264" s="277">
        <f t="shared" si="548"/>
        <v>66.5</v>
      </c>
      <c r="ACN264" s="277">
        <f t="shared" si="548"/>
        <v>66.5</v>
      </c>
      <c r="ACO264" s="277">
        <f t="shared" si="548"/>
        <v>66.5</v>
      </c>
      <c r="ACP264" s="277">
        <f t="shared" si="548"/>
        <v>66.5</v>
      </c>
      <c r="ACQ264" s="277">
        <f t="shared" si="548"/>
        <v>66.5</v>
      </c>
      <c r="ACR264" s="277">
        <f t="shared" si="548"/>
        <v>66.5</v>
      </c>
      <c r="ACS264" s="277">
        <f t="shared" si="548"/>
        <v>66.5</v>
      </c>
      <c r="ACT264" s="277">
        <f t="shared" si="548"/>
        <v>66.5</v>
      </c>
      <c r="ACU264" s="277">
        <f t="shared" si="548"/>
        <v>66.5</v>
      </c>
      <c r="ACV264" s="277">
        <f t="shared" si="548"/>
        <v>66.5</v>
      </c>
      <c r="ACW264" s="277">
        <f t="shared" si="548"/>
        <v>66.5</v>
      </c>
      <c r="ACX264" s="277">
        <f t="shared" si="548"/>
        <v>66.5</v>
      </c>
      <c r="ACY264" s="277">
        <f t="shared" si="548"/>
        <v>66.5</v>
      </c>
      <c r="ACZ264" s="277">
        <f t="shared" si="548"/>
        <v>66.5</v>
      </c>
      <c r="ADA264" s="277">
        <f t="shared" si="548"/>
        <v>66.5</v>
      </c>
      <c r="ADB264" s="277">
        <f t="shared" si="548"/>
        <v>66.5</v>
      </c>
      <c r="ADC264" s="277">
        <f t="shared" si="548"/>
        <v>66.5</v>
      </c>
      <c r="ADD264" s="277">
        <f t="shared" si="548"/>
        <v>66.5</v>
      </c>
      <c r="ADE264" s="277">
        <f t="shared" si="548"/>
        <v>66.5</v>
      </c>
      <c r="ADF264" s="277">
        <f t="shared" si="548"/>
        <v>66.5</v>
      </c>
      <c r="ADG264" s="277">
        <f t="shared" si="548"/>
        <v>66.5</v>
      </c>
      <c r="ADH264" s="277">
        <f t="shared" si="548"/>
        <v>66.5</v>
      </c>
      <c r="ADI264" s="277">
        <f t="shared" si="548"/>
        <v>66.5</v>
      </c>
      <c r="ADJ264" s="277">
        <f t="shared" si="548"/>
        <v>66.5</v>
      </c>
      <c r="ADK264" s="277">
        <f t="shared" si="548"/>
        <v>66.5</v>
      </c>
      <c r="ADL264" s="277">
        <f t="shared" si="548"/>
        <v>66.5</v>
      </c>
      <c r="ADM264" s="277">
        <f t="shared" si="548"/>
        <v>66.5</v>
      </c>
      <c r="ADN264" s="277">
        <f t="shared" si="548"/>
        <v>66.5</v>
      </c>
      <c r="ADO264" s="277">
        <f t="shared" si="548"/>
        <v>66.5</v>
      </c>
      <c r="ADP264" s="277">
        <f t="shared" si="548"/>
        <v>66.5</v>
      </c>
      <c r="ADQ264" s="277">
        <f t="shared" si="548"/>
        <v>66.5</v>
      </c>
      <c r="ADR264" s="277">
        <f t="shared" si="548"/>
        <v>66.5</v>
      </c>
      <c r="ADS264" s="277">
        <f t="shared" si="548"/>
        <v>66.5</v>
      </c>
      <c r="ADT264" s="277">
        <f t="shared" si="548"/>
        <v>66.5</v>
      </c>
      <c r="ADU264" s="277">
        <f t="shared" si="548"/>
        <v>66.5</v>
      </c>
      <c r="ADV264" s="277">
        <f t="shared" si="548"/>
        <v>57</v>
      </c>
      <c r="ADW264" s="277">
        <f t="shared" si="548"/>
        <v>57</v>
      </c>
      <c r="ADX264" s="277">
        <f t="shared" si="548"/>
        <v>57</v>
      </c>
      <c r="ADY264" s="277">
        <f t="shared" si="548"/>
        <v>57</v>
      </c>
      <c r="ADZ264" s="277">
        <f t="shared" si="548"/>
        <v>57</v>
      </c>
      <c r="AEA264" s="277">
        <f t="shared" si="548"/>
        <v>57</v>
      </c>
      <c r="AEB264" s="277">
        <f t="shared" si="548"/>
        <v>57</v>
      </c>
      <c r="AEC264" s="277">
        <f t="shared" si="548"/>
        <v>57</v>
      </c>
      <c r="AED264" s="277">
        <f t="shared" si="548"/>
        <v>57</v>
      </c>
      <c r="AEE264" s="277">
        <f t="shared" si="548"/>
        <v>57</v>
      </c>
      <c r="AEF264" s="277">
        <f t="shared" si="548"/>
        <v>57</v>
      </c>
      <c r="AEG264" s="277">
        <f t="shared" si="548"/>
        <v>57</v>
      </c>
      <c r="AEH264" s="277">
        <f t="shared" si="548"/>
        <v>57</v>
      </c>
      <c r="AEI264" s="277">
        <f t="shared" ref="AEI264:AFH264" si="549">AEI274*10*0.95</f>
        <v>57</v>
      </c>
      <c r="AEJ264" s="277">
        <f t="shared" si="549"/>
        <v>57</v>
      </c>
      <c r="AEK264" s="277">
        <f t="shared" si="549"/>
        <v>57</v>
      </c>
      <c r="AEL264" s="277">
        <f t="shared" si="549"/>
        <v>57</v>
      </c>
      <c r="AEM264" s="277">
        <f t="shared" si="549"/>
        <v>57</v>
      </c>
      <c r="AEN264" s="277">
        <f t="shared" si="549"/>
        <v>57</v>
      </c>
      <c r="AEO264" s="277">
        <f t="shared" si="549"/>
        <v>57</v>
      </c>
      <c r="AEP264" s="277">
        <f t="shared" si="549"/>
        <v>57</v>
      </c>
      <c r="AEQ264" s="277">
        <f t="shared" si="549"/>
        <v>57</v>
      </c>
      <c r="AER264" s="277">
        <f t="shared" si="549"/>
        <v>57</v>
      </c>
      <c r="AES264" s="277">
        <f t="shared" si="549"/>
        <v>57</v>
      </c>
      <c r="AET264" s="277">
        <f t="shared" si="549"/>
        <v>57</v>
      </c>
      <c r="AEU264" s="277">
        <f t="shared" si="549"/>
        <v>57</v>
      </c>
      <c r="AEV264" s="277">
        <f t="shared" si="549"/>
        <v>57</v>
      </c>
      <c r="AEW264" s="277">
        <f t="shared" si="549"/>
        <v>57</v>
      </c>
      <c r="AEX264" s="277">
        <f t="shared" si="549"/>
        <v>57</v>
      </c>
      <c r="AEY264" s="277">
        <f t="shared" si="549"/>
        <v>57</v>
      </c>
      <c r="AEZ264" s="277">
        <f t="shared" si="549"/>
        <v>57</v>
      </c>
      <c r="AFA264" s="277">
        <f t="shared" si="549"/>
        <v>57</v>
      </c>
      <c r="AFB264" s="277">
        <f t="shared" si="549"/>
        <v>57</v>
      </c>
      <c r="AFC264" s="277">
        <f t="shared" si="549"/>
        <v>57</v>
      </c>
      <c r="AFD264" s="277">
        <f t="shared" si="549"/>
        <v>57</v>
      </c>
      <c r="AFE264" s="277">
        <f t="shared" si="549"/>
        <v>57</v>
      </c>
      <c r="AFF264" s="277">
        <f t="shared" si="549"/>
        <v>57</v>
      </c>
      <c r="AFG264" s="277">
        <f t="shared" si="549"/>
        <v>57</v>
      </c>
      <c r="AFH264" s="277">
        <f t="shared" si="549"/>
        <v>57</v>
      </c>
      <c r="AFI264" s="277">
        <f t="shared" ref="AFI264:AHT264" si="550">AFI274*10*0.95</f>
        <v>57</v>
      </c>
      <c r="AFJ264" s="277">
        <f t="shared" si="550"/>
        <v>57</v>
      </c>
      <c r="AFK264" s="277">
        <f t="shared" si="550"/>
        <v>57</v>
      </c>
      <c r="AFL264" s="277">
        <f t="shared" si="550"/>
        <v>57</v>
      </c>
      <c r="AFM264" s="277">
        <f t="shared" si="550"/>
        <v>57</v>
      </c>
      <c r="AFN264" s="277">
        <f t="shared" si="550"/>
        <v>57</v>
      </c>
      <c r="AFO264" s="277">
        <f t="shared" si="550"/>
        <v>57</v>
      </c>
      <c r="AFP264" s="277">
        <f t="shared" si="550"/>
        <v>57</v>
      </c>
      <c r="AFQ264" s="277">
        <f t="shared" si="550"/>
        <v>57</v>
      </c>
      <c r="AFR264" s="277">
        <f t="shared" si="550"/>
        <v>57</v>
      </c>
      <c r="AFS264" s="277">
        <f t="shared" si="550"/>
        <v>57</v>
      </c>
      <c r="AFT264" s="277">
        <f t="shared" si="550"/>
        <v>57</v>
      </c>
      <c r="AFU264" s="277">
        <f t="shared" si="550"/>
        <v>57</v>
      </c>
      <c r="AFV264" s="277">
        <f t="shared" si="550"/>
        <v>57</v>
      </c>
      <c r="AFW264" s="277">
        <f t="shared" si="550"/>
        <v>57</v>
      </c>
      <c r="AFX264" s="277">
        <f t="shared" si="550"/>
        <v>57</v>
      </c>
      <c r="AFY264" s="277">
        <f t="shared" si="550"/>
        <v>57</v>
      </c>
      <c r="AFZ264" s="277">
        <f t="shared" si="550"/>
        <v>57</v>
      </c>
      <c r="AGA264" s="277">
        <f t="shared" si="550"/>
        <v>57</v>
      </c>
      <c r="AGB264" s="277">
        <f t="shared" si="550"/>
        <v>57</v>
      </c>
      <c r="AGC264" s="277">
        <f t="shared" si="550"/>
        <v>57</v>
      </c>
      <c r="AGD264" s="277">
        <f t="shared" si="550"/>
        <v>57</v>
      </c>
      <c r="AGE264" s="277">
        <f t="shared" si="550"/>
        <v>57</v>
      </c>
      <c r="AGF264" s="277">
        <f t="shared" si="550"/>
        <v>57</v>
      </c>
      <c r="AGG264" s="277">
        <f t="shared" si="550"/>
        <v>57</v>
      </c>
      <c r="AGH264" s="277">
        <f t="shared" si="550"/>
        <v>57</v>
      </c>
      <c r="AGI264" s="277">
        <f t="shared" si="550"/>
        <v>57</v>
      </c>
      <c r="AGJ264" s="277">
        <f t="shared" si="550"/>
        <v>57</v>
      </c>
      <c r="AGK264" s="277">
        <f t="shared" si="550"/>
        <v>57</v>
      </c>
      <c r="AGL264" s="277">
        <f t="shared" si="550"/>
        <v>57</v>
      </c>
      <c r="AGM264" s="277">
        <f t="shared" si="550"/>
        <v>57</v>
      </c>
      <c r="AGN264" s="277">
        <f t="shared" si="550"/>
        <v>57</v>
      </c>
      <c r="AGO264" s="277">
        <f t="shared" si="550"/>
        <v>57</v>
      </c>
      <c r="AGP264" s="277">
        <f t="shared" si="550"/>
        <v>57</v>
      </c>
      <c r="AGQ264" s="277">
        <f t="shared" si="550"/>
        <v>57</v>
      </c>
      <c r="AGR264" s="277">
        <f t="shared" si="550"/>
        <v>57</v>
      </c>
      <c r="AGS264" s="277">
        <f t="shared" si="550"/>
        <v>47.5</v>
      </c>
      <c r="AGT264" s="277">
        <f t="shared" si="550"/>
        <v>47.5</v>
      </c>
      <c r="AGU264" s="277">
        <f t="shared" si="550"/>
        <v>47.5</v>
      </c>
      <c r="AGV264" s="277">
        <f t="shared" si="550"/>
        <v>47.5</v>
      </c>
      <c r="AGW264" s="277">
        <f t="shared" si="550"/>
        <v>47.5</v>
      </c>
      <c r="AGX264" s="277">
        <f t="shared" si="550"/>
        <v>47.5</v>
      </c>
      <c r="AGY264" s="277">
        <f t="shared" si="550"/>
        <v>47.5</v>
      </c>
      <c r="AGZ264" s="277">
        <f t="shared" si="550"/>
        <v>47.5</v>
      </c>
      <c r="AHA264" s="277">
        <f t="shared" si="550"/>
        <v>47.5</v>
      </c>
      <c r="AHB264" s="277">
        <f t="shared" si="550"/>
        <v>47.5</v>
      </c>
      <c r="AHC264" s="277">
        <f t="shared" si="550"/>
        <v>47.5</v>
      </c>
      <c r="AHD264" s="277">
        <f t="shared" si="550"/>
        <v>47.5</v>
      </c>
      <c r="AHE264" s="277">
        <f t="shared" si="550"/>
        <v>47.5</v>
      </c>
      <c r="AHF264" s="277">
        <f t="shared" si="550"/>
        <v>47.5</v>
      </c>
      <c r="AHG264" s="277">
        <f t="shared" si="550"/>
        <v>47.5</v>
      </c>
      <c r="AHH264" s="277">
        <f t="shared" si="550"/>
        <v>47.5</v>
      </c>
      <c r="AHI264" s="277">
        <f t="shared" si="550"/>
        <v>47.5</v>
      </c>
      <c r="AHJ264" s="277">
        <f t="shared" si="550"/>
        <v>47.5</v>
      </c>
      <c r="AHK264" s="277">
        <f t="shared" si="550"/>
        <v>47.5</v>
      </c>
      <c r="AHL264" s="277">
        <f t="shared" si="550"/>
        <v>47.5</v>
      </c>
      <c r="AHM264" s="277">
        <f t="shared" si="550"/>
        <v>47.5</v>
      </c>
      <c r="AHN264" s="277">
        <f t="shared" si="550"/>
        <v>47.5</v>
      </c>
      <c r="AHO264" s="277">
        <f t="shared" si="550"/>
        <v>47.5</v>
      </c>
      <c r="AHP264" s="277">
        <f t="shared" si="550"/>
        <v>47.5</v>
      </c>
      <c r="AHQ264" s="277">
        <f t="shared" si="550"/>
        <v>47.5</v>
      </c>
      <c r="AHR264" s="277">
        <f t="shared" si="550"/>
        <v>47.5</v>
      </c>
      <c r="AHS264" s="277">
        <f t="shared" si="550"/>
        <v>47.5</v>
      </c>
      <c r="AHT264" s="277">
        <f t="shared" si="550"/>
        <v>47.5</v>
      </c>
      <c r="AHU264" s="277">
        <f t="shared" ref="AHU264:AIU264" si="551">AHU274*10*0.95</f>
        <v>47.5</v>
      </c>
      <c r="AHV264" s="277">
        <f t="shared" si="551"/>
        <v>47.5</v>
      </c>
      <c r="AHW264" s="277">
        <f t="shared" si="551"/>
        <v>47.5</v>
      </c>
      <c r="AHX264" s="277">
        <f t="shared" si="551"/>
        <v>47.5</v>
      </c>
      <c r="AHY264" s="277">
        <f t="shared" si="551"/>
        <v>47.5</v>
      </c>
      <c r="AHZ264" s="277">
        <f t="shared" si="551"/>
        <v>47.5</v>
      </c>
      <c r="AIA264" s="277">
        <f t="shared" si="551"/>
        <v>47.5</v>
      </c>
      <c r="AIB264" s="277">
        <f t="shared" si="551"/>
        <v>47.5</v>
      </c>
      <c r="AIC264" s="277">
        <f t="shared" si="551"/>
        <v>47.5</v>
      </c>
      <c r="AID264" s="277">
        <f t="shared" si="551"/>
        <v>47.5</v>
      </c>
      <c r="AIE264" s="277">
        <f t="shared" si="551"/>
        <v>47.5</v>
      </c>
      <c r="AIF264" s="277">
        <f t="shared" si="551"/>
        <v>47.5</v>
      </c>
      <c r="AIG264" s="277">
        <f t="shared" si="551"/>
        <v>47.5</v>
      </c>
      <c r="AIH264" s="277">
        <f t="shared" si="551"/>
        <v>47.5</v>
      </c>
      <c r="AII264" s="277">
        <f t="shared" si="551"/>
        <v>47.5</v>
      </c>
      <c r="AIJ264" s="277">
        <f t="shared" si="551"/>
        <v>47.5</v>
      </c>
      <c r="AIK264" s="277">
        <f t="shared" si="551"/>
        <v>47.5</v>
      </c>
      <c r="AIL264" s="277">
        <f t="shared" si="551"/>
        <v>47.5</v>
      </c>
      <c r="AIM264" s="277">
        <f t="shared" si="551"/>
        <v>47.5</v>
      </c>
      <c r="AIN264" s="277">
        <f t="shared" si="551"/>
        <v>47.5</v>
      </c>
      <c r="AIO264" s="277">
        <f t="shared" si="551"/>
        <v>47.5</v>
      </c>
      <c r="AIP264" s="277">
        <f t="shared" si="551"/>
        <v>47.5</v>
      </c>
      <c r="AIQ264" s="277">
        <f t="shared" si="551"/>
        <v>47.5</v>
      </c>
      <c r="AIR264" s="277">
        <f t="shared" si="551"/>
        <v>47.5</v>
      </c>
      <c r="AIS264" s="277">
        <f t="shared" si="551"/>
        <v>47.5</v>
      </c>
      <c r="AIT264" s="277">
        <f t="shared" si="551"/>
        <v>47.5</v>
      </c>
      <c r="AIU264" s="277">
        <f t="shared" si="551"/>
        <v>47.5</v>
      </c>
      <c r="AIV264" s="277">
        <f t="shared" ref="AIV264:AKA264" si="552">AIV274*10*0.95</f>
        <v>47.5</v>
      </c>
      <c r="AIW264" s="525">
        <f t="shared" si="552"/>
        <v>47.5</v>
      </c>
      <c r="AIX264" s="277">
        <f t="shared" si="552"/>
        <v>47.5</v>
      </c>
      <c r="AIY264" s="277">
        <f t="shared" si="552"/>
        <v>47.5</v>
      </c>
      <c r="AIZ264" s="277">
        <f t="shared" si="552"/>
        <v>47.5</v>
      </c>
      <c r="AJA264" s="277">
        <f t="shared" si="552"/>
        <v>47.5</v>
      </c>
      <c r="AJB264" s="277">
        <f t="shared" si="552"/>
        <v>47.5</v>
      </c>
      <c r="AJC264" s="277">
        <f t="shared" si="552"/>
        <v>47.5</v>
      </c>
      <c r="AJD264" s="277">
        <f t="shared" si="552"/>
        <v>47.5</v>
      </c>
      <c r="AJE264" s="277">
        <f t="shared" si="552"/>
        <v>47.5</v>
      </c>
      <c r="AJF264" s="277">
        <f t="shared" si="552"/>
        <v>47.5</v>
      </c>
      <c r="AJG264" s="277">
        <f t="shared" si="552"/>
        <v>47.5</v>
      </c>
      <c r="AJH264" s="277">
        <f t="shared" si="552"/>
        <v>47.5</v>
      </c>
      <c r="AJI264" s="277">
        <f t="shared" si="552"/>
        <v>47.5</v>
      </c>
      <c r="AJJ264" s="277">
        <f t="shared" si="552"/>
        <v>47.5</v>
      </c>
      <c r="AJK264" s="277">
        <f t="shared" si="552"/>
        <v>47.5</v>
      </c>
      <c r="AJL264" s="277">
        <f t="shared" si="552"/>
        <v>47.5</v>
      </c>
      <c r="AJM264" s="277">
        <f t="shared" si="552"/>
        <v>47.5</v>
      </c>
      <c r="AJN264" s="277">
        <f t="shared" si="552"/>
        <v>47.5</v>
      </c>
      <c r="AJO264" s="277">
        <f t="shared" si="552"/>
        <v>47.5</v>
      </c>
      <c r="AJP264" s="277">
        <f t="shared" si="552"/>
        <v>47.5</v>
      </c>
      <c r="AJQ264" s="277">
        <f t="shared" si="552"/>
        <v>47.5</v>
      </c>
      <c r="AJR264" s="277">
        <f t="shared" si="552"/>
        <v>47.5</v>
      </c>
      <c r="AJS264" s="277">
        <f t="shared" si="552"/>
        <v>47.5</v>
      </c>
      <c r="AJT264" s="277">
        <f t="shared" si="552"/>
        <v>47.5</v>
      </c>
      <c r="AJU264" s="277">
        <f t="shared" si="552"/>
        <v>47.5</v>
      </c>
      <c r="AJV264" s="277">
        <f t="shared" si="552"/>
        <v>47.5</v>
      </c>
      <c r="AJW264" s="277">
        <f t="shared" si="552"/>
        <v>47.5</v>
      </c>
      <c r="AJX264" s="277">
        <f t="shared" si="552"/>
        <v>47.5</v>
      </c>
      <c r="AJY264" s="277">
        <f t="shared" si="552"/>
        <v>47.5</v>
      </c>
      <c r="AJZ264" s="277">
        <f t="shared" si="552"/>
        <v>47.5</v>
      </c>
      <c r="AKA264" s="277">
        <f t="shared" si="552"/>
        <v>47.5</v>
      </c>
      <c r="AKB264" s="277">
        <f t="shared" ref="AKB264:ALG264" si="553">AKB274*10*0.95</f>
        <v>47.5</v>
      </c>
      <c r="AKC264" s="277">
        <f t="shared" si="553"/>
        <v>47.5</v>
      </c>
      <c r="AKD264" s="277">
        <f t="shared" si="553"/>
        <v>47.5</v>
      </c>
      <c r="AKE264" s="277">
        <f t="shared" si="553"/>
        <v>47.5</v>
      </c>
      <c r="AKF264" s="277">
        <f t="shared" si="553"/>
        <v>47.5</v>
      </c>
      <c r="AKG264" s="277">
        <f t="shared" si="553"/>
        <v>47.5</v>
      </c>
      <c r="AKH264" s="277">
        <f t="shared" si="553"/>
        <v>47.5</v>
      </c>
      <c r="AKI264" s="277">
        <f t="shared" si="553"/>
        <v>47.5</v>
      </c>
      <c r="AKJ264" s="277">
        <f t="shared" si="553"/>
        <v>47.5</v>
      </c>
      <c r="AKK264" s="277">
        <f t="shared" si="553"/>
        <v>47.5</v>
      </c>
      <c r="AKL264" s="277">
        <f t="shared" si="553"/>
        <v>47.5</v>
      </c>
      <c r="AKM264" s="277">
        <f t="shared" si="553"/>
        <v>47.5</v>
      </c>
      <c r="AKN264" s="277">
        <f t="shared" si="553"/>
        <v>47.5</v>
      </c>
      <c r="AKO264" s="277">
        <f t="shared" si="553"/>
        <v>47.5</v>
      </c>
      <c r="AKP264" s="277">
        <f t="shared" si="553"/>
        <v>47.5</v>
      </c>
      <c r="AKQ264" s="277">
        <f t="shared" si="553"/>
        <v>47.5</v>
      </c>
      <c r="AKR264" s="277">
        <f t="shared" si="553"/>
        <v>47.5</v>
      </c>
      <c r="AKS264" s="277">
        <f t="shared" si="553"/>
        <v>47.5</v>
      </c>
      <c r="AKT264" s="277">
        <f t="shared" si="553"/>
        <v>47.5</v>
      </c>
      <c r="AKU264" s="277">
        <f t="shared" si="553"/>
        <v>47.5</v>
      </c>
      <c r="AKV264" s="277">
        <f t="shared" si="553"/>
        <v>47.5</v>
      </c>
      <c r="AKW264" s="277">
        <f t="shared" si="553"/>
        <v>47.5</v>
      </c>
      <c r="AKX264" s="277">
        <f t="shared" si="553"/>
        <v>47.5</v>
      </c>
      <c r="AKY264" s="277">
        <f t="shared" si="553"/>
        <v>47.5</v>
      </c>
      <c r="AKZ264" s="277">
        <f t="shared" si="553"/>
        <v>47.5</v>
      </c>
      <c r="ALA264" s="277">
        <f t="shared" si="553"/>
        <v>47.5</v>
      </c>
      <c r="ALB264" s="277">
        <f t="shared" si="553"/>
        <v>47.5</v>
      </c>
      <c r="ALC264" s="277">
        <f t="shared" si="553"/>
        <v>47.5</v>
      </c>
      <c r="ALD264" s="277">
        <f t="shared" si="553"/>
        <v>47.5</v>
      </c>
      <c r="ALE264" s="277">
        <f t="shared" si="553"/>
        <v>47.5</v>
      </c>
      <c r="ALF264" s="277">
        <f t="shared" si="553"/>
        <v>47.5</v>
      </c>
      <c r="ALG264" s="277">
        <f t="shared" si="553"/>
        <v>47.5</v>
      </c>
      <c r="ALH264" s="277">
        <f t="shared" ref="ALH264:AMI264" si="554">ALH274*10*0.95</f>
        <v>47.5</v>
      </c>
      <c r="ALI264" s="277">
        <f t="shared" si="554"/>
        <v>47.5</v>
      </c>
      <c r="ALJ264" s="277">
        <f t="shared" si="554"/>
        <v>47.5</v>
      </c>
      <c r="ALK264" s="277">
        <f t="shared" si="554"/>
        <v>47.5</v>
      </c>
      <c r="ALL264" s="277">
        <f t="shared" si="554"/>
        <v>47.5</v>
      </c>
      <c r="ALM264" s="277">
        <f t="shared" si="554"/>
        <v>47.5</v>
      </c>
      <c r="ALN264" s="277">
        <f t="shared" si="554"/>
        <v>47.5</v>
      </c>
      <c r="ALO264" s="277">
        <f t="shared" si="554"/>
        <v>47.5</v>
      </c>
      <c r="ALP264" s="277">
        <f t="shared" si="554"/>
        <v>47.5</v>
      </c>
      <c r="ALQ264" s="277">
        <f t="shared" si="554"/>
        <v>47.5</v>
      </c>
      <c r="ALR264" s="277">
        <f t="shared" si="554"/>
        <v>47.5</v>
      </c>
      <c r="ALS264" s="277">
        <f t="shared" si="554"/>
        <v>47.5</v>
      </c>
      <c r="ALT264" s="277">
        <f t="shared" si="554"/>
        <v>47.5</v>
      </c>
      <c r="ALU264" s="277">
        <f t="shared" si="554"/>
        <v>47.5</v>
      </c>
      <c r="ALV264" s="277">
        <f t="shared" si="554"/>
        <v>47.5</v>
      </c>
      <c r="ALW264" s="277">
        <f t="shared" si="554"/>
        <v>47.5</v>
      </c>
      <c r="ALX264" s="277">
        <f t="shared" si="554"/>
        <v>47.5</v>
      </c>
      <c r="ALY264" s="277">
        <f t="shared" si="554"/>
        <v>47.5</v>
      </c>
      <c r="ALZ264" s="277">
        <f t="shared" si="554"/>
        <v>47.5</v>
      </c>
      <c r="AMA264" s="277">
        <f t="shared" si="554"/>
        <v>47.5</v>
      </c>
      <c r="AMB264" s="277">
        <f t="shared" si="554"/>
        <v>47.5</v>
      </c>
      <c r="AMC264" s="277">
        <f t="shared" si="554"/>
        <v>47.5</v>
      </c>
      <c r="AMD264" s="277">
        <f t="shared" si="554"/>
        <v>47.5</v>
      </c>
      <c r="AME264" s="277">
        <f t="shared" si="554"/>
        <v>47.5</v>
      </c>
      <c r="AMF264" s="277">
        <f t="shared" si="554"/>
        <v>47.5</v>
      </c>
      <c r="AMG264" s="277">
        <f t="shared" si="554"/>
        <v>47.5</v>
      </c>
      <c r="AMH264" s="277">
        <f t="shared" si="554"/>
        <v>47.5</v>
      </c>
      <c r="AMI264" s="277">
        <f t="shared" si="554"/>
        <v>47.5</v>
      </c>
      <c r="AMJ264" s="277">
        <f t="shared" ref="AMJ264:AOU264" si="555">AMJ274*10*0.95</f>
        <v>47.5</v>
      </c>
      <c r="AMK264" s="277">
        <f t="shared" si="555"/>
        <v>47.5</v>
      </c>
      <c r="AML264" s="277">
        <f t="shared" si="555"/>
        <v>47.5</v>
      </c>
      <c r="AMM264" s="277">
        <f t="shared" si="555"/>
        <v>47.5</v>
      </c>
      <c r="AMN264" s="277">
        <f t="shared" si="555"/>
        <v>47.5</v>
      </c>
      <c r="AMO264" s="277">
        <f t="shared" si="555"/>
        <v>47.5</v>
      </c>
      <c r="AMP264" s="277">
        <f t="shared" si="555"/>
        <v>47.5</v>
      </c>
      <c r="AMQ264" s="277">
        <f t="shared" si="555"/>
        <v>47.5</v>
      </c>
      <c r="AMR264" s="277">
        <f t="shared" si="555"/>
        <v>47.5</v>
      </c>
      <c r="AMS264" s="277">
        <f t="shared" si="555"/>
        <v>47.5</v>
      </c>
      <c r="AMT264" s="277">
        <f t="shared" si="555"/>
        <v>47.5</v>
      </c>
      <c r="AMU264" s="277">
        <f t="shared" si="555"/>
        <v>47.5</v>
      </c>
      <c r="AMV264" s="277">
        <f t="shared" si="555"/>
        <v>47.5</v>
      </c>
      <c r="AMW264" s="277">
        <f t="shared" si="555"/>
        <v>47.5</v>
      </c>
      <c r="AMX264" s="277">
        <f t="shared" si="555"/>
        <v>47.5</v>
      </c>
      <c r="AMY264" s="277">
        <f t="shared" si="555"/>
        <v>47.5</v>
      </c>
      <c r="AMZ264" s="277">
        <f t="shared" si="555"/>
        <v>47.5</v>
      </c>
      <c r="ANA264" s="277">
        <f t="shared" si="555"/>
        <v>47.5</v>
      </c>
      <c r="ANB264" s="277">
        <f t="shared" si="555"/>
        <v>47.5</v>
      </c>
      <c r="ANC264" s="277">
        <f t="shared" si="555"/>
        <v>47.5</v>
      </c>
      <c r="AND264" s="277">
        <f t="shared" si="555"/>
        <v>47.5</v>
      </c>
      <c r="ANE264" s="277">
        <f t="shared" si="555"/>
        <v>47.5</v>
      </c>
      <c r="ANF264" s="277">
        <f t="shared" si="555"/>
        <v>47.5</v>
      </c>
      <c r="ANG264" s="277">
        <f t="shared" si="555"/>
        <v>47.5</v>
      </c>
      <c r="ANH264" s="277">
        <f t="shared" si="555"/>
        <v>47.5</v>
      </c>
      <c r="ANI264" s="277">
        <f t="shared" si="555"/>
        <v>47.5</v>
      </c>
      <c r="ANJ264" s="277">
        <f t="shared" si="555"/>
        <v>47.5</v>
      </c>
      <c r="ANK264" s="277">
        <f t="shared" si="555"/>
        <v>47.5</v>
      </c>
      <c r="ANL264" s="277">
        <f t="shared" si="555"/>
        <v>47.5</v>
      </c>
      <c r="ANM264" s="277">
        <f t="shared" si="555"/>
        <v>47.5</v>
      </c>
      <c r="ANN264" s="277">
        <f t="shared" si="555"/>
        <v>47.5</v>
      </c>
      <c r="ANO264" s="277">
        <f t="shared" si="555"/>
        <v>47.5</v>
      </c>
      <c r="ANP264" s="277">
        <f t="shared" si="555"/>
        <v>47.5</v>
      </c>
      <c r="ANQ264" s="277">
        <f t="shared" si="555"/>
        <v>47.5</v>
      </c>
      <c r="ANR264" s="277">
        <f t="shared" si="555"/>
        <v>47.5</v>
      </c>
      <c r="ANS264" s="277">
        <f t="shared" si="555"/>
        <v>47.5</v>
      </c>
      <c r="ANT264" s="277">
        <f t="shared" si="555"/>
        <v>47.5</v>
      </c>
      <c r="ANU264" s="277">
        <f t="shared" si="555"/>
        <v>47.5</v>
      </c>
      <c r="ANV264" s="277">
        <f t="shared" si="555"/>
        <v>47.5</v>
      </c>
      <c r="ANW264" s="277">
        <f t="shared" si="555"/>
        <v>47.5</v>
      </c>
      <c r="ANX264" s="277">
        <f t="shared" si="555"/>
        <v>47.5</v>
      </c>
      <c r="ANY264" s="277">
        <f t="shared" si="555"/>
        <v>47.5</v>
      </c>
      <c r="ANZ264" s="277">
        <f t="shared" si="555"/>
        <v>47.5</v>
      </c>
      <c r="AOA264" s="277">
        <f t="shared" si="555"/>
        <v>47.5</v>
      </c>
      <c r="AOB264" s="277">
        <f t="shared" si="555"/>
        <v>47.5</v>
      </c>
      <c r="AOC264" s="277">
        <f t="shared" si="555"/>
        <v>47.5</v>
      </c>
      <c r="AOD264" s="277">
        <f t="shared" si="555"/>
        <v>47.5</v>
      </c>
      <c r="AOE264" s="277">
        <f t="shared" si="555"/>
        <v>47.5</v>
      </c>
      <c r="AOF264" s="277">
        <f t="shared" si="555"/>
        <v>47.5</v>
      </c>
      <c r="AOG264" s="277">
        <f t="shared" si="555"/>
        <v>47.5</v>
      </c>
      <c r="AOH264" s="277">
        <f t="shared" si="555"/>
        <v>47.5</v>
      </c>
      <c r="AOI264" s="277">
        <f t="shared" si="555"/>
        <v>47.5</v>
      </c>
      <c r="AOJ264" s="277">
        <f t="shared" si="555"/>
        <v>47.5</v>
      </c>
      <c r="AOK264" s="277">
        <f t="shared" si="555"/>
        <v>47.5</v>
      </c>
      <c r="AOL264" s="277">
        <f t="shared" si="555"/>
        <v>47.5</v>
      </c>
      <c r="AOM264" s="277">
        <f t="shared" si="555"/>
        <v>47.5</v>
      </c>
      <c r="AON264" s="277">
        <f t="shared" si="555"/>
        <v>47.5</v>
      </c>
      <c r="AOO264" s="277">
        <f t="shared" si="555"/>
        <v>47.5</v>
      </c>
      <c r="AOP264" s="277">
        <f t="shared" si="555"/>
        <v>47.5</v>
      </c>
      <c r="AOQ264" s="277">
        <f t="shared" si="555"/>
        <v>47.5</v>
      </c>
      <c r="AOR264" s="277">
        <f t="shared" si="555"/>
        <v>47.5</v>
      </c>
      <c r="AOS264" s="277">
        <f t="shared" si="555"/>
        <v>47.5</v>
      </c>
      <c r="AOT264" s="277">
        <f t="shared" si="555"/>
        <v>47.5</v>
      </c>
      <c r="AOU264" s="277">
        <f t="shared" si="555"/>
        <v>47.5</v>
      </c>
      <c r="AOV264" s="277">
        <f t="shared" ref="AOV264:APW264" si="556">AOV274*10*0.95</f>
        <v>47.5</v>
      </c>
      <c r="AOW264" s="277">
        <f t="shared" si="556"/>
        <v>47.5</v>
      </c>
      <c r="AOX264" s="277">
        <f t="shared" si="556"/>
        <v>47.5</v>
      </c>
      <c r="AOY264" s="277">
        <f t="shared" si="556"/>
        <v>47.5</v>
      </c>
      <c r="AOZ264" s="277">
        <f t="shared" si="556"/>
        <v>47.5</v>
      </c>
      <c r="APA264" s="277">
        <f t="shared" si="556"/>
        <v>47.5</v>
      </c>
      <c r="APB264" s="277">
        <f t="shared" si="556"/>
        <v>47.5</v>
      </c>
      <c r="APC264" s="277">
        <f t="shared" si="556"/>
        <v>47.5</v>
      </c>
      <c r="APD264" s="277">
        <f t="shared" si="556"/>
        <v>47.5</v>
      </c>
      <c r="APE264" s="277">
        <f t="shared" si="556"/>
        <v>47.5</v>
      </c>
      <c r="APF264" s="277">
        <f t="shared" si="556"/>
        <v>47.5</v>
      </c>
      <c r="APG264" s="277">
        <f t="shared" si="556"/>
        <v>47.5</v>
      </c>
      <c r="APH264" s="277">
        <f t="shared" si="556"/>
        <v>47.5</v>
      </c>
      <c r="API264" s="277">
        <f t="shared" si="556"/>
        <v>47.5</v>
      </c>
      <c r="APJ264" s="277">
        <f t="shared" si="556"/>
        <v>47.5</v>
      </c>
      <c r="APK264" s="277">
        <f t="shared" si="556"/>
        <v>47.5</v>
      </c>
      <c r="APL264" s="277">
        <f t="shared" si="556"/>
        <v>47.5</v>
      </c>
      <c r="APM264" s="277">
        <f t="shared" si="556"/>
        <v>47.5</v>
      </c>
      <c r="APN264" s="277">
        <f t="shared" si="556"/>
        <v>47.5</v>
      </c>
      <c r="APO264" s="277">
        <f t="shared" si="556"/>
        <v>47.5</v>
      </c>
      <c r="APP264" s="277">
        <f t="shared" si="556"/>
        <v>47.5</v>
      </c>
      <c r="APQ264" s="277">
        <f t="shared" si="556"/>
        <v>47.5</v>
      </c>
      <c r="APR264" s="277">
        <f t="shared" si="556"/>
        <v>47.5</v>
      </c>
      <c r="APS264" s="277">
        <f t="shared" si="556"/>
        <v>47.5</v>
      </c>
      <c r="APT264" s="277">
        <f t="shared" si="556"/>
        <v>47.5</v>
      </c>
      <c r="APU264" s="277">
        <f t="shared" si="556"/>
        <v>47.5</v>
      </c>
      <c r="APV264" s="277">
        <f t="shared" si="556"/>
        <v>47.5</v>
      </c>
      <c r="APW264" s="277">
        <f t="shared" si="556"/>
        <v>47.5</v>
      </c>
    </row>
    <row r="265" spans="4:1115">
      <c r="D265" s="189"/>
      <c r="E265" s="136" t="s">
        <v>1068</v>
      </c>
      <c r="I265" s="277">
        <f t="shared" ref="I265:S265" si="557">I274*8*0.95</f>
        <v>45.599999999999994</v>
      </c>
      <c r="J265" s="277">
        <f t="shared" si="557"/>
        <v>45.599999999999994</v>
      </c>
      <c r="K265" s="277">
        <f t="shared" si="557"/>
        <v>45.599999999999994</v>
      </c>
      <c r="L265" s="277">
        <f t="shared" si="557"/>
        <v>45.599999999999994</v>
      </c>
      <c r="M265" s="277">
        <f t="shared" si="557"/>
        <v>45.599999999999994</v>
      </c>
      <c r="N265" s="277">
        <f t="shared" si="557"/>
        <v>45.599999999999994</v>
      </c>
      <c r="O265" s="277">
        <f t="shared" si="557"/>
        <v>45.599999999999994</v>
      </c>
      <c r="P265" s="277">
        <f t="shared" si="557"/>
        <v>45.599999999999994</v>
      </c>
      <c r="Q265" s="277">
        <f t="shared" si="557"/>
        <v>45.599999999999994</v>
      </c>
      <c r="R265" s="277">
        <f t="shared" si="557"/>
        <v>45.599999999999994</v>
      </c>
      <c r="S265" s="277">
        <f t="shared" si="557"/>
        <v>45.599999999999994</v>
      </c>
      <c r="T265" s="277">
        <f t="shared" ref="T265:CE265" si="558">T274*8*0.95</f>
        <v>45.599999999999994</v>
      </c>
      <c r="U265" s="277">
        <f t="shared" si="558"/>
        <v>45.599999999999994</v>
      </c>
      <c r="V265" s="277">
        <f t="shared" si="558"/>
        <v>45.599999999999994</v>
      </c>
      <c r="W265" s="277">
        <f t="shared" si="558"/>
        <v>45.599999999999994</v>
      </c>
      <c r="X265" s="277">
        <f t="shared" si="558"/>
        <v>45.599999999999994</v>
      </c>
      <c r="Y265" s="277">
        <f t="shared" si="558"/>
        <v>45.599999999999994</v>
      </c>
      <c r="Z265" s="277">
        <f t="shared" si="558"/>
        <v>45.599999999999994</v>
      </c>
      <c r="AA265" s="277">
        <f t="shared" si="558"/>
        <v>45.599999999999994</v>
      </c>
      <c r="AB265" s="277">
        <f t="shared" si="558"/>
        <v>45.599999999999994</v>
      </c>
      <c r="AC265" s="277">
        <f t="shared" si="558"/>
        <v>45.599999999999994</v>
      </c>
      <c r="AD265" s="277">
        <f t="shared" si="558"/>
        <v>45.599999999999994</v>
      </c>
      <c r="AE265" s="277">
        <f t="shared" si="558"/>
        <v>45.599999999999994</v>
      </c>
      <c r="AF265" s="277">
        <f t="shared" si="558"/>
        <v>45.599999999999994</v>
      </c>
      <c r="AG265" s="277">
        <f t="shared" si="558"/>
        <v>45.599999999999994</v>
      </c>
      <c r="AH265" s="277">
        <f t="shared" si="558"/>
        <v>45.599999999999994</v>
      </c>
      <c r="AI265" s="277">
        <f t="shared" si="558"/>
        <v>45.599999999999994</v>
      </c>
      <c r="AJ265" s="277">
        <f t="shared" si="558"/>
        <v>45.599999999999994</v>
      </c>
      <c r="AK265" s="277">
        <f t="shared" si="558"/>
        <v>45.599999999999994</v>
      </c>
      <c r="AL265" s="277">
        <f t="shared" si="558"/>
        <v>45.599999999999994</v>
      </c>
      <c r="AM265" s="277">
        <f t="shared" si="558"/>
        <v>45.599999999999994</v>
      </c>
      <c r="AN265" s="277">
        <f t="shared" si="558"/>
        <v>45.599999999999994</v>
      </c>
      <c r="AO265" s="277">
        <f t="shared" si="558"/>
        <v>45.599999999999994</v>
      </c>
      <c r="AP265" s="277">
        <f t="shared" si="558"/>
        <v>45.599999999999994</v>
      </c>
      <c r="AQ265" s="277">
        <f t="shared" si="558"/>
        <v>45.599999999999994</v>
      </c>
      <c r="AR265" s="277">
        <f t="shared" si="558"/>
        <v>45.599999999999994</v>
      </c>
      <c r="AS265" s="277">
        <f t="shared" si="558"/>
        <v>45.599999999999994</v>
      </c>
      <c r="AT265" s="277">
        <f t="shared" si="558"/>
        <v>45.599999999999994</v>
      </c>
      <c r="AU265" s="277">
        <f t="shared" si="558"/>
        <v>45.599999999999994</v>
      </c>
      <c r="AV265" s="277">
        <f t="shared" si="558"/>
        <v>45.599999999999994</v>
      </c>
      <c r="AW265" s="277">
        <f t="shared" si="558"/>
        <v>45.599999999999994</v>
      </c>
      <c r="AX265" s="277">
        <f t="shared" si="558"/>
        <v>45.599999999999994</v>
      </c>
      <c r="AY265" s="277">
        <f t="shared" si="558"/>
        <v>45.599999999999994</v>
      </c>
      <c r="AZ265" s="277">
        <f t="shared" si="558"/>
        <v>45.599999999999994</v>
      </c>
      <c r="BA265" s="277">
        <f t="shared" si="558"/>
        <v>45.599999999999994</v>
      </c>
      <c r="BB265" s="277">
        <f t="shared" si="558"/>
        <v>45.599999999999994</v>
      </c>
      <c r="BC265" s="277">
        <f t="shared" si="558"/>
        <v>45.599999999999994</v>
      </c>
      <c r="BD265" s="277">
        <f t="shared" si="558"/>
        <v>45.599999999999994</v>
      </c>
      <c r="BE265" s="277">
        <f t="shared" si="558"/>
        <v>45.599999999999994</v>
      </c>
      <c r="BF265" s="277">
        <f t="shared" si="558"/>
        <v>45.599999999999994</v>
      </c>
      <c r="BG265" s="277">
        <f t="shared" si="558"/>
        <v>45.599999999999994</v>
      </c>
      <c r="BH265" s="277">
        <f t="shared" si="558"/>
        <v>45.599999999999994</v>
      </c>
      <c r="BI265" s="277">
        <f t="shared" si="558"/>
        <v>45.599999999999994</v>
      </c>
      <c r="BJ265" s="277">
        <f t="shared" si="558"/>
        <v>45.599999999999994</v>
      </c>
      <c r="BK265" s="277">
        <f t="shared" si="558"/>
        <v>45.599999999999994</v>
      </c>
      <c r="BL265" s="277">
        <f t="shared" si="558"/>
        <v>45.599999999999994</v>
      </c>
      <c r="BM265" s="277">
        <f t="shared" si="558"/>
        <v>45.599999999999994</v>
      </c>
      <c r="BN265" s="277">
        <f t="shared" si="558"/>
        <v>45.599999999999994</v>
      </c>
      <c r="BO265" s="277">
        <f t="shared" si="558"/>
        <v>45.599999999999994</v>
      </c>
      <c r="BP265" s="277">
        <f t="shared" si="558"/>
        <v>45.599999999999994</v>
      </c>
      <c r="BQ265" s="277">
        <f t="shared" si="558"/>
        <v>45.599999999999994</v>
      </c>
      <c r="BR265" s="277">
        <f t="shared" si="558"/>
        <v>45.599999999999994</v>
      </c>
      <c r="BS265" s="277">
        <f t="shared" si="558"/>
        <v>45.599999999999994</v>
      </c>
      <c r="BT265" s="277">
        <f t="shared" si="558"/>
        <v>45.599999999999994</v>
      </c>
      <c r="BU265" s="277">
        <f t="shared" si="558"/>
        <v>45.599999999999994</v>
      </c>
      <c r="BV265" s="277">
        <f t="shared" si="558"/>
        <v>45.599999999999994</v>
      </c>
      <c r="BW265" s="277">
        <f t="shared" si="558"/>
        <v>45.599999999999994</v>
      </c>
      <c r="BX265" s="277">
        <f t="shared" si="558"/>
        <v>45.599999999999994</v>
      </c>
      <c r="BY265" s="277">
        <f t="shared" si="558"/>
        <v>45.599999999999994</v>
      </c>
      <c r="BZ265" s="277">
        <f t="shared" si="558"/>
        <v>45.599999999999994</v>
      </c>
      <c r="CA265" s="277">
        <f t="shared" si="558"/>
        <v>45.599999999999994</v>
      </c>
      <c r="CB265" s="277">
        <f t="shared" si="558"/>
        <v>45.599999999999994</v>
      </c>
      <c r="CC265" s="277">
        <f t="shared" si="558"/>
        <v>45.599999999999994</v>
      </c>
      <c r="CD265" s="277">
        <f t="shared" si="558"/>
        <v>45.599999999999994</v>
      </c>
      <c r="CE265" s="277">
        <f t="shared" si="558"/>
        <v>45.599999999999994</v>
      </c>
      <c r="CF265" s="277">
        <f t="shared" ref="CF265:DF265" si="559">CF274*8*0.95</f>
        <v>45.599999999999994</v>
      </c>
      <c r="CG265" s="277">
        <f t="shared" si="559"/>
        <v>45.599999999999994</v>
      </c>
      <c r="CH265" s="277">
        <f t="shared" si="559"/>
        <v>45.599999999999994</v>
      </c>
      <c r="CI265" s="277">
        <f t="shared" si="559"/>
        <v>45.599999999999994</v>
      </c>
      <c r="CJ265" s="277">
        <f t="shared" si="559"/>
        <v>45.599999999999994</v>
      </c>
      <c r="CK265" s="277">
        <f t="shared" si="559"/>
        <v>45.599999999999994</v>
      </c>
      <c r="CL265" s="277">
        <f t="shared" si="559"/>
        <v>45.599999999999994</v>
      </c>
      <c r="CM265" s="277">
        <f t="shared" si="559"/>
        <v>45.599999999999994</v>
      </c>
      <c r="CN265" s="277">
        <f t="shared" si="559"/>
        <v>45.599999999999994</v>
      </c>
      <c r="CO265" s="277">
        <f t="shared" si="559"/>
        <v>45.599999999999994</v>
      </c>
      <c r="CP265" s="277">
        <f t="shared" si="559"/>
        <v>45.599999999999994</v>
      </c>
      <c r="CQ265" s="277">
        <f t="shared" si="559"/>
        <v>45.599999999999994</v>
      </c>
      <c r="CR265" s="277">
        <f t="shared" si="559"/>
        <v>45.599999999999994</v>
      </c>
      <c r="CS265" s="277">
        <f t="shared" si="559"/>
        <v>45.599999999999994</v>
      </c>
      <c r="CT265" s="277">
        <f t="shared" si="559"/>
        <v>45.599999999999994</v>
      </c>
      <c r="CU265" s="277">
        <f t="shared" si="559"/>
        <v>45.599999999999994</v>
      </c>
      <c r="CV265" s="277">
        <f t="shared" si="559"/>
        <v>45.599999999999994</v>
      </c>
      <c r="CW265" s="277">
        <f t="shared" si="559"/>
        <v>45.599999999999994</v>
      </c>
      <c r="CX265" s="277">
        <f t="shared" si="559"/>
        <v>45.599999999999994</v>
      </c>
      <c r="CY265" s="277">
        <f t="shared" si="559"/>
        <v>45.599999999999994</v>
      </c>
      <c r="CZ265" s="277">
        <f t="shared" si="559"/>
        <v>45.599999999999994</v>
      </c>
      <c r="DA265" s="277">
        <f t="shared" si="559"/>
        <v>45.599999999999994</v>
      </c>
      <c r="DB265" s="277">
        <f t="shared" si="559"/>
        <v>45.599999999999994</v>
      </c>
      <c r="DC265" s="277">
        <f t="shared" si="559"/>
        <v>45.599999999999994</v>
      </c>
      <c r="DD265" s="277">
        <f t="shared" si="559"/>
        <v>45.599999999999994</v>
      </c>
      <c r="DE265" s="277">
        <f t="shared" si="559"/>
        <v>45.599999999999994</v>
      </c>
      <c r="DF265" s="277">
        <f t="shared" si="559"/>
        <v>45.599999999999994</v>
      </c>
      <c r="DG265" s="277">
        <f t="shared" ref="DG265:FR265" si="560">DG274*8*0.95</f>
        <v>45.599999999999994</v>
      </c>
      <c r="DH265" s="277">
        <f t="shared" si="560"/>
        <v>45.599999999999994</v>
      </c>
      <c r="DI265" s="277">
        <f t="shared" si="560"/>
        <v>45.599999999999994</v>
      </c>
      <c r="DJ265" s="277">
        <f t="shared" si="560"/>
        <v>45.599999999999994</v>
      </c>
      <c r="DK265" s="277">
        <f t="shared" si="560"/>
        <v>45.599999999999994</v>
      </c>
      <c r="DL265" s="277">
        <f t="shared" si="560"/>
        <v>45.599999999999994</v>
      </c>
      <c r="DM265" s="277">
        <f t="shared" si="560"/>
        <v>45.599999999999994</v>
      </c>
      <c r="DN265" s="277">
        <f t="shared" si="560"/>
        <v>45.599999999999994</v>
      </c>
      <c r="DO265" s="277">
        <f t="shared" si="560"/>
        <v>45.599999999999994</v>
      </c>
      <c r="DP265" s="277">
        <f t="shared" si="560"/>
        <v>45.599999999999994</v>
      </c>
      <c r="DQ265" s="277">
        <f t="shared" si="560"/>
        <v>45.599999999999994</v>
      </c>
      <c r="DR265" s="277">
        <f t="shared" si="560"/>
        <v>45.599999999999994</v>
      </c>
      <c r="DS265" s="277">
        <f t="shared" si="560"/>
        <v>45.599999999999994</v>
      </c>
      <c r="DT265" s="277">
        <f t="shared" si="560"/>
        <v>45.599999999999994</v>
      </c>
      <c r="DU265" s="277">
        <f t="shared" si="560"/>
        <v>45.599999999999994</v>
      </c>
      <c r="DV265" s="277">
        <f t="shared" si="560"/>
        <v>45.599999999999994</v>
      </c>
      <c r="DW265" s="277">
        <f t="shared" si="560"/>
        <v>45.599999999999994</v>
      </c>
      <c r="DX265" s="277">
        <f t="shared" si="560"/>
        <v>45.599999999999994</v>
      </c>
      <c r="DY265" s="277">
        <f t="shared" si="560"/>
        <v>45.599999999999994</v>
      </c>
      <c r="DZ265" s="277">
        <f t="shared" si="560"/>
        <v>45.599999999999994</v>
      </c>
      <c r="EA265" s="277">
        <f t="shared" si="560"/>
        <v>45.599999999999994</v>
      </c>
      <c r="EB265" s="277">
        <f t="shared" si="560"/>
        <v>45.599999999999994</v>
      </c>
      <c r="EC265" s="277">
        <f t="shared" si="560"/>
        <v>45.599999999999994</v>
      </c>
      <c r="ED265" s="277">
        <f t="shared" si="560"/>
        <v>45.599999999999994</v>
      </c>
      <c r="EE265" s="277">
        <f t="shared" si="560"/>
        <v>45.599999999999994</v>
      </c>
      <c r="EF265" s="277">
        <f t="shared" si="560"/>
        <v>45.599999999999994</v>
      </c>
      <c r="EG265" s="277">
        <f t="shared" si="560"/>
        <v>45.599999999999994</v>
      </c>
      <c r="EH265" s="277">
        <f t="shared" si="560"/>
        <v>45.599999999999994</v>
      </c>
      <c r="EI265" s="277">
        <f t="shared" si="560"/>
        <v>45.599999999999994</v>
      </c>
      <c r="EJ265" s="277">
        <f t="shared" si="560"/>
        <v>45.599999999999994</v>
      </c>
      <c r="EK265" s="277">
        <f t="shared" si="560"/>
        <v>45.599999999999994</v>
      </c>
      <c r="EL265" s="277">
        <f t="shared" si="560"/>
        <v>45.599999999999994</v>
      </c>
      <c r="EM265" s="277">
        <f t="shared" si="560"/>
        <v>45.599999999999994</v>
      </c>
      <c r="EN265" s="277">
        <f t="shared" si="560"/>
        <v>45.599999999999994</v>
      </c>
      <c r="EO265" s="277">
        <f t="shared" si="560"/>
        <v>45.599999999999994</v>
      </c>
      <c r="EP265" s="277">
        <f t="shared" si="560"/>
        <v>45.599999999999994</v>
      </c>
      <c r="EQ265" s="277">
        <f t="shared" si="560"/>
        <v>45.599999999999994</v>
      </c>
      <c r="ER265" s="277">
        <f t="shared" si="560"/>
        <v>45.599999999999994</v>
      </c>
      <c r="ES265" s="277">
        <f t="shared" si="560"/>
        <v>45.599999999999994</v>
      </c>
      <c r="ET265" s="277">
        <f t="shared" si="560"/>
        <v>45.599999999999994</v>
      </c>
      <c r="EU265" s="277">
        <f t="shared" si="560"/>
        <v>45.599999999999994</v>
      </c>
      <c r="EV265" s="277">
        <f t="shared" si="560"/>
        <v>45.599999999999994</v>
      </c>
      <c r="EW265" s="277">
        <f t="shared" si="560"/>
        <v>45.599999999999994</v>
      </c>
      <c r="EX265" s="277">
        <f t="shared" si="560"/>
        <v>45.599999999999994</v>
      </c>
      <c r="EY265" s="277">
        <f t="shared" si="560"/>
        <v>45.599999999999994</v>
      </c>
      <c r="EZ265" s="277">
        <f t="shared" si="560"/>
        <v>45.599999999999994</v>
      </c>
      <c r="FA265" s="277">
        <f t="shared" si="560"/>
        <v>45.599999999999994</v>
      </c>
      <c r="FB265" s="277">
        <f t="shared" si="560"/>
        <v>45.599999999999994</v>
      </c>
      <c r="FC265" s="277">
        <f t="shared" si="560"/>
        <v>45.599999999999994</v>
      </c>
      <c r="FD265" s="277">
        <f t="shared" si="560"/>
        <v>45.599999999999994</v>
      </c>
      <c r="FE265" s="277">
        <f t="shared" si="560"/>
        <v>45.599999999999994</v>
      </c>
      <c r="FF265" s="277">
        <f t="shared" si="560"/>
        <v>45.599999999999994</v>
      </c>
      <c r="FG265" s="277">
        <f t="shared" si="560"/>
        <v>45.599999999999994</v>
      </c>
      <c r="FH265" s="277">
        <f t="shared" si="560"/>
        <v>45.599999999999994</v>
      </c>
      <c r="FI265" s="277">
        <f t="shared" si="560"/>
        <v>45.599999999999994</v>
      </c>
      <c r="FJ265" s="277">
        <f t="shared" si="560"/>
        <v>45.599999999999994</v>
      </c>
      <c r="FK265" s="277">
        <f t="shared" si="560"/>
        <v>45.599999999999994</v>
      </c>
      <c r="FL265" s="277">
        <f t="shared" si="560"/>
        <v>45.599999999999994</v>
      </c>
      <c r="FM265" s="277">
        <f t="shared" si="560"/>
        <v>45.599999999999994</v>
      </c>
      <c r="FN265" s="277">
        <f t="shared" si="560"/>
        <v>45.599999999999994</v>
      </c>
      <c r="FO265" s="277">
        <f t="shared" si="560"/>
        <v>45.599999999999994</v>
      </c>
      <c r="FP265" s="277">
        <f t="shared" si="560"/>
        <v>45.599999999999994</v>
      </c>
      <c r="FQ265" s="277">
        <f t="shared" si="560"/>
        <v>45.599999999999994</v>
      </c>
      <c r="FR265" s="277">
        <f t="shared" si="560"/>
        <v>45.599999999999994</v>
      </c>
      <c r="FS265" s="277">
        <f t="shared" ref="FS265:GS265" si="561">FS274*8*0.95</f>
        <v>45.599999999999994</v>
      </c>
      <c r="FT265" s="277">
        <f t="shared" si="561"/>
        <v>45.599999999999994</v>
      </c>
      <c r="FU265" s="277">
        <f t="shared" si="561"/>
        <v>45.599999999999994</v>
      </c>
      <c r="FV265" s="277">
        <f t="shared" si="561"/>
        <v>45.599999999999994</v>
      </c>
      <c r="FW265" s="277">
        <f t="shared" si="561"/>
        <v>45.599999999999994</v>
      </c>
      <c r="FX265" s="277">
        <f t="shared" si="561"/>
        <v>45.599999999999994</v>
      </c>
      <c r="FY265" s="277">
        <f t="shared" si="561"/>
        <v>45.599999999999994</v>
      </c>
      <c r="FZ265" s="277">
        <f t="shared" si="561"/>
        <v>45.599999999999994</v>
      </c>
      <c r="GA265" s="277">
        <f t="shared" si="561"/>
        <v>45.599999999999994</v>
      </c>
      <c r="GB265" s="277">
        <f t="shared" si="561"/>
        <v>45.599999999999994</v>
      </c>
      <c r="GC265" s="277">
        <f t="shared" si="561"/>
        <v>45.599999999999994</v>
      </c>
      <c r="GD265" s="277">
        <f t="shared" si="561"/>
        <v>45.599999999999994</v>
      </c>
      <c r="GE265" s="277">
        <f t="shared" si="561"/>
        <v>45.599999999999994</v>
      </c>
      <c r="GF265" s="277">
        <f t="shared" si="561"/>
        <v>45.599999999999994</v>
      </c>
      <c r="GG265" s="277">
        <f t="shared" si="561"/>
        <v>45.599999999999994</v>
      </c>
      <c r="GH265" s="277">
        <f t="shared" si="561"/>
        <v>45.599999999999994</v>
      </c>
      <c r="GI265" s="277">
        <f t="shared" si="561"/>
        <v>45.599999999999994</v>
      </c>
      <c r="GJ265" s="277">
        <f t="shared" si="561"/>
        <v>45.599999999999994</v>
      </c>
      <c r="GK265" s="277">
        <f t="shared" si="561"/>
        <v>45.599999999999994</v>
      </c>
      <c r="GL265" s="277">
        <f t="shared" si="561"/>
        <v>45.599999999999994</v>
      </c>
      <c r="GM265" s="277">
        <f t="shared" si="561"/>
        <v>45.599999999999994</v>
      </c>
      <c r="GN265" s="277">
        <f t="shared" si="561"/>
        <v>45.599999999999994</v>
      </c>
      <c r="GO265" s="277">
        <f t="shared" si="561"/>
        <v>45.599999999999994</v>
      </c>
      <c r="GP265" s="277">
        <f t="shared" si="561"/>
        <v>45.599999999999994</v>
      </c>
      <c r="GQ265" s="277">
        <f t="shared" si="561"/>
        <v>45.599999999999994</v>
      </c>
      <c r="GR265" s="277">
        <f t="shared" si="561"/>
        <v>45.599999999999994</v>
      </c>
      <c r="GS265" s="277">
        <f t="shared" si="561"/>
        <v>45.599999999999994</v>
      </c>
      <c r="GT265" s="277">
        <f t="shared" ref="GT265:JE265" si="562">GT274*8*0.95</f>
        <v>45.599999999999994</v>
      </c>
      <c r="GU265" s="277">
        <f t="shared" si="562"/>
        <v>45.599999999999994</v>
      </c>
      <c r="GV265" s="277">
        <f t="shared" si="562"/>
        <v>45.599999999999994</v>
      </c>
      <c r="GW265" s="277">
        <f t="shared" si="562"/>
        <v>45.599999999999994</v>
      </c>
      <c r="GX265" s="277">
        <f t="shared" si="562"/>
        <v>45.599999999999994</v>
      </c>
      <c r="GY265" s="277">
        <f t="shared" si="562"/>
        <v>45.599999999999994</v>
      </c>
      <c r="GZ265" s="277">
        <f t="shared" si="562"/>
        <v>45.599999999999994</v>
      </c>
      <c r="HA265" s="277">
        <f t="shared" si="562"/>
        <v>45.599999999999994</v>
      </c>
      <c r="HB265" s="277">
        <f t="shared" si="562"/>
        <v>45.599999999999994</v>
      </c>
      <c r="HC265" s="277">
        <f t="shared" si="562"/>
        <v>45.599999999999994</v>
      </c>
      <c r="HD265" s="277">
        <f t="shared" si="562"/>
        <v>45.599999999999994</v>
      </c>
      <c r="HE265" s="277">
        <f t="shared" si="562"/>
        <v>45.599999999999994</v>
      </c>
      <c r="HF265" s="277">
        <f t="shared" si="562"/>
        <v>45.599999999999994</v>
      </c>
      <c r="HG265" s="277">
        <f t="shared" si="562"/>
        <v>45.599999999999994</v>
      </c>
      <c r="HH265" s="277">
        <f t="shared" si="562"/>
        <v>45.599999999999994</v>
      </c>
      <c r="HI265" s="277">
        <f t="shared" si="562"/>
        <v>45.599999999999994</v>
      </c>
      <c r="HJ265" s="277">
        <f t="shared" si="562"/>
        <v>45.599999999999994</v>
      </c>
      <c r="HK265" s="277">
        <f t="shared" si="562"/>
        <v>45.599999999999994</v>
      </c>
      <c r="HL265" s="277">
        <f t="shared" si="562"/>
        <v>45.599999999999994</v>
      </c>
      <c r="HM265" s="277">
        <f t="shared" si="562"/>
        <v>45.599999999999994</v>
      </c>
      <c r="HN265" s="277">
        <f t="shared" si="562"/>
        <v>45.599999999999994</v>
      </c>
      <c r="HO265" s="277">
        <f t="shared" si="562"/>
        <v>45.599999999999994</v>
      </c>
      <c r="HP265" s="277">
        <f t="shared" si="562"/>
        <v>45.599999999999994</v>
      </c>
      <c r="HQ265" s="277">
        <f t="shared" si="562"/>
        <v>45.599999999999994</v>
      </c>
      <c r="HR265" s="277">
        <f t="shared" si="562"/>
        <v>45.599999999999994</v>
      </c>
      <c r="HS265" s="277">
        <f t="shared" si="562"/>
        <v>45.599999999999994</v>
      </c>
      <c r="HT265" s="277">
        <f t="shared" si="562"/>
        <v>45.599999999999994</v>
      </c>
      <c r="HU265" s="277">
        <f t="shared" si="562"/>
        <v>38</v>
      </c>
      <c r="HV265" s="277">
        <f t="shared" si="562"/>
        <v>38</v>
      </c>
      <c r="HW265" s="277">
        <f t="shared" si="562"/>
        <v>38</v>
      </c>
      <c r="HX265" s="277">
        <f t="shared" si="562"/>
        <v>38</v>
      </c>
      <c r="HY265" s="277">
        <f t="shared" si="562"/>
        <v>38</v>
      </c>
      <c r="HZ265" s="277">
        <f t="shared" si="562"/>
        <v>38</v>
      </c>
      <c r="IA265" s="277">
        <f t="shared" si="562"/>
        <v>45.599999999999994</v>
      </c>
      <c r="IB265" s="277">
        <f t="shared" si="562"/>
        <v>45.599999999999994</v>
      </c>
      <c r="IC265" s="277">
        <f t="shared" si="562"/>
        <v>45.599999999999994</v>
      </c>
      <c r="ID265" s="277">
        <f t="shared" si="562"/>
        <v>45.599999999999994</v>
      </c>
      <c r="IE265" s="277">
        <f t="shared" si="562"/>
        <v>45.599999999999994</v>
      </c>
      <c r="IF265" s="277">
        <f t="shared" si="562"/>
        <v>45.599999999999994</v>
      </c>
      <c r="IG265" s="277">
        <f t="shared" si="562"/>
        <v>45.599999999999994</v>
      </c>
      <c r="IH265" s="277">
        <f t="shared" si="562"/>
        <v>45.599999999999994</v>
      </c>
      <c r="II265" s="277">
        <f t="shared" si="562"/>
        <v>45.599999999999994</v>
      </c>
      <c r="IJ265" s="277">
        <f t="shared" si="562"/>
        <v>45.599999999999994</v>
      </c>
      <c r="IK265" s="277">
        <f t="shared" si="562"/>
        <v>45.599999999999994</v>
      </c>
      <c r="IL265" s="277">
        <f t="shared" si="562"/>
        <v>45.599999999999994</v>
      </c>
      <c r="IM265" s="277">
        <f t="shared" si="562"/>
        <v>45.599999999999994</v>
      </c>
      <c r="IN265" s="277">
        <f t="shared" si="562"/>
        <v>45.599999999999994</v>
      </c>
      <c r="IO265" s="277">
        <f t="shared" si="562"/>
        <v>45.599999999999994</v>
      </c>
      <c r="IP265" s="277">
        <f t="shared" si="562"/>
        <v>45.599999999999994</v>
      </c>
      <c r="IQ265" s="277">
        <f t="shared" si="562"/>
        <v>45.599999999999994</v>
      </c>
      <c r="IR265" s="277">
        <f t="shared" si="562"/>
        <v>45.599999999999994</v>
      </c>
      <c r="IS265" s="277">
        <f t="shared" si="562"/>
        <v>45.599999999999994</v>
      </c>
      <c r="IT265" s="277">
        <f t="shared" si="562"/>
        <v>45.599999999999994</v>
      </c>
      <c r="IU265" s="277">
        <f t="shared" si="562"/>
        <v>45.599999999999994</v>
      </c>
      <c r="IV265" s="277">
        <f t="shared" si="562"/>
        <v>45.599999999999994</v>
      </c>
      <c r="IW265" s="277">
        <f t="shared" si="562"/>
        <v>45.599999999999994</v>
      </c>
      <c r="IX265" s="277">
        <f t="shared" si="562"/>
        <v>45.599999999999994</v>
      </c>
      <c r="IY265" s="277">
        <f t="shared" si="562"/>
        <v>45.599999999999994</v>
      </c>
      <c r="IZ265" s="277">
        <f t="shared" si="562"/>
        <v>45.599999999999994</v>
      </c>
      <c r="JA265" s="277">
        <f t="shared" si="562"/>
        <v>45.599999999999994</v>
      </c>
      <c r="JB265" s="277">
        <f t="shared" si="562"/>
        <v>45.599999999999994</v>
      </c>
      <c r="JC265" s="277">
        <f t="shared" si="562"/>
        <v>45.599999999999994</v>
      </c>
      <c r="JD265" s="277">
        <f t="shared" si="562"/>
        <v>45.599999999999994</v>
      </c>
      <c r="JE265" s="277">
        <f t="shared" si="562"/>
        <v>45.599999999999994</v>
      </c>
      <c r="JF265" s="277">
        <f t="shared" ref="JF265:KG265" si="563">JF274*8*0.95</f>
        <v>45.599999999999994</v>
      </c>
      <c r="JG265" s="277">
        <f t="shared" si="563"/>
        <v>45.599999999999994</v>
      </c>
      <c r="JH265" s="277">
        <f t="shared" si="563"/>
        <v>45.599999999999994</v>
      </c>
      <c r="JI265" s="277">
        <f t="shared" si="563"/>
        <v>45.599999999999994</v>
      </c>
      <c r="JJ265" s="277">
        <f t="shared" si="563"/>
        <v>45.599999999999994</v>
      </c>
      <c r="JK265" s="277">
        <f t="shared" si="563"/>
        <v>45.599999999999994</v>
      </c>
      <c r="JL265" s="277">
        <f t="shared" si="563"/>
        <v>45.599999999999994</v>
      </c>
      <c r="JM265" s="277">
        <f t="shared" si="563"/>
        <v>45.599999999999994</v>
      </c>
      <c r="JN265" s="277">
        <f t="shared" si="563"/>
        <v>45.599999999999994</v>
      </c>
      <c r="JO265" s="277">
        <f t="shared" si="563"/>
        <v>45.599999999999994</v>
      </c>
      <c r="JP265" s="277">
        <f t="shared" si="563"/>
        <v>45.599999999999994</v>
      </c>
      <c r="JQ265" s="277">
        <f t="shared" si="563"/>
        <v>45.599999999999994</v>
      </c>
      <c r="JR265" s="277">
        <f t="shared" si="563"/>
        <v>45.599999999999994</v>
      </c>
      <c r="JS265" s="277">
        <f t="shared" si="563"/>
        <v>45.599999999999994</v>
      </c>
      <c r="JT265" s="277">
        <f t="shared" si="563"/>
        <v>45.599999999999994</v>
      </c>
      <c r="JU265" s="277">
        <f t="shared" si="563"/>
        <v>45.599999999999994</v>
      </c>
      <c r="JV265" s="277">
        <f t="shared" si="563"/>
        <v>45.599999999999994</v>
      </c>
      <c r="JW265" s="277">
        <f t="shared" si="563"/>
        <v>45.599999999999994</v>
      </c>
      <c r="JX265" s="277">
        <f t="shared" si="563"/>
        <v>45.599999999999994</v>
      </c>
      <c r="JY265" s="277">
        <f t="shared" si="563"/>
        <v>45.599999999999994</v>
      </c>
      <c r="JZ265" s="277">
        <f t="shared" si="563"/>
        <v>45.599999999999994</v>
      </c>
      <c r="KA265" s="277">
        <f t="shared" si="563"/>
        <v>45.599999999999994</v>
      </c>
      <c r="KB265" s="277">
        <f t="shared" si="563"/>
        <v>45.599999999999994</v>
      </c>
      <c r="KC265" s="277">
        <f t="shared" si="563"/>
        <v>45.599999999999994</v>
      </c>
      <c r="KD265" s="277">
        <f t="shared" si="563"/>
        <v>45.599999999999994</v>
      </c>
      <c r="KE265" s="277">
        <f t="shared" si="563"/>
        <v>45.599999999999994</v>
      </c>
      <c r="KF265" s="277">
        <f t="shared" si="563"/>
        <v>45.599999999999994</v>
      </c>
      <c r="KG265" s="277">
        <f t="shared" si="563"/>
        <v>45.599999999999994</v>
      </c>
      <c r="KH265" s="277">
        <f t="shared" ref="KH265:LL265" si="564">KH274*8*0.95</f>
        <v>38</v>
      </c>
      <c r="KI265" s="277">
        <f t="shared" si="564"/>
        <v>38</v>
      </c>
      <c r="KJ265" s="277">
        <f t="shared" si="564"/>
        <v>38</v>
      </c>
      <c r="KK265" s="277">
        <f t="shared" si="564"/>
        <v>38</v>
      </c>
      <c r="KL265" s="277">
        <f t="shared" si="564"/>
        <v>38</v>
      </c>
      <c r="KM265" s="277">
        <f t="shared" si="564"/>
        <v>38</v>
      </c>
      <c r="KN265" s="277">
        <f t="shared" si="564"/>
        <v>38</v>
      </c>
      <c r="KO265" s="277">
        <f t="shared" si="564"/>
        <v>38</v>
      </c>
      <c r="KP265" s="277">
        <f t="shared" si="564"/>
        <v>38</v>
      </c>
      <c r="KQ265" s="277">
        <f t="shared" si="564"/>
        <v>38</v>
      </c>
      <c r="KR265" s="277">
        <f t="shared" si="564"/>
        <v>38</v>
      </c>
      <c r="KS265" s="277">
        <f t="shared" si="564"/>
        <v>38</v>
      </c>
      <c r="KT265" s="277">
        <f t="shared" si="564"/>
        <v>38</v>
      </c>
      <c r="KU265" s="277">
        <f t="shared" si="564"/>
        <v>38</v>
      </c>
      <c r="KV265" s="277">
        <f t="shared" si="564"/>
        <v>38</v>
      </c>
      <c r="KW265" s="277">
        <f t="shared" si="564"/>
        <v>38</v>
      </c>
      <c r="KX265" s="277">
        <f t="shared" si="564"/>
        <v>38</v>
      </c>
      <c r="KY265" s="277">
        <f t="shared" si="564"/>
        <v>38</v>
      </c>
      <c r="KZ265" s="277">
        <f t="shared" si="564"/>
        <v>38</v>
      </c>
      <c r="LA265" s="277">
        <f t="shared" si="564"/>
        <v>38</v>
      </c>
      <c r="LB265" s="277">
        <f t="shared" si="564"/>
        <v>38</v>
      </c>
      <c r="LC265" s="277">
        <f t="shared" si="564"/>
        <v>38</v>
      </c>
      <c r="LD265" s="277">
        <f t="shared" si="564"/>
        <v>45.599999999999994</v>
      </c>
      <c r="LE265" s="277">
        <f t="shared" si="564"/>
        <v>45.599999999999994</v>
      </c>
      <c r="LF265" s="277">
        <f t="shared" si="564"/>
        <v>45.599999999999994</v>
      </c>
      <c r="LG265" s="277">
        <f t="shared" si="564"/>
        <v>45.599999999999994</v>
      </c>
      <c r="LH265" s="277">
        <f t="shared" si="564"/>
        <v>45.599999999999994</v>
      </c>
      <c r="LI265" s="277">
        <f t="shared" si="564"/>
        <v>45.599999999999994</v>
      </c>
      <c r="LJ265" s="277">
        <f t="shared" si="564"/>
        <v>45.599999999999994</v>
      </c>
      <c r="LK265" s="277">
        <f t="shared" si="564"/>
        <v>45.599999999999994</v>
      </c>
      <c r="LL265" s="277">
        <f t="shared" si="564"/>
        <v>45.599999999999994</v>
      </c>
      <c r="LM265" s="277">
        <f t="shared" ref="LM265:NU265" si="565">LM274*8*0.95</f>
        <v>45.599999999999994</v>
      </c>
      <c r="LN265" s="277">
        <f t="shared" si="565"/>
        <v>45.599999999999994</v>
      </c>
      <c r="LO265" s="277">
        <f t="shared" si="565"/>
        <v>45.599999999999994</v>
      </c>
      <c r="LP265" s="277">
        <f t="shared" si="565"/>
        <v>45.599999999999994</v>
      </c>
      <c r="LQ265" s="277">
        <f t="shared" si="565"/>
        <v>45.599999999999994</v>
      </c>
      <c r="LR265" s="277">
        <f t="shared" si="565"/>
        <v>45.599999999999994</v>
      </c>
      <c r="LS265" s="277">
        <f t="shared" si="565"/>
        <v>45.599999999999994</v>
      </c>
      <c r="LT265" s="277">
        <f t="shared" si="565"/>
        <v>45.599999999999994</v>
      </c>
      <c r="LU265" s="277">
        <f t="shared" si="565"/>
        <v>45.599999999999994</v>
      </c>
      <c r="LV265" s="277">
        <f t="shared" si="565"/>
        <v>45.599999999999994</v>
      </c>
      <c r="LW265" s="277">
        <f t="shared" si="565"/>
        <v>45.599999999999994</v>
      </c>
      <c r="LX265" s="277">
        <f t="shared" si="565"/>
        <v>45.599999999999994</v>
      </c>
      <c r="LY265" s="277">
        <f t="shared" si="565"/>
        <v>45.599999999999994</v>
      </c>
      <c r="LZ265" s="277">
        <f t="shared" si="565"/>
        <v>45.599999999999994</v>
      </c>
      <c r="MA265" s="277">
        <f t="shared" si="565"/>
        <v>45.599999999999994</v>
      </c>
      <c r="MB265" s="277">
        <f t="shared" si="565"/>
        <v>45.599999999999994</v>
      </c>
      <c r="MC265" s="277">
        <f t="shared" si="565"/>
        <v>45.599999999999994</v>
      </c>
      <c r="MD265" s="277">
        <f t="shared" si="565"/>
        <v>45.599999999999994</v>
      </c>
      <c r="ME265" s="277">
        <f t="shared" si="565"/>
        <v>45.599999999999994</v>
      </c>
      <c r="MF265" s="277">
        <f t="shared" si="565"/>
        <v>45.599999999999994</v>
      </c>
      <c r="MG265" s="277">
        <f t="shared" si="565"/>
        <v>45.599999999999994</v>
      </c>
      <c r="MH265" s="277">
        <f t="shared" si="565"/>
        <v>45.599999999999994</v>
      </c>
      <c r="MI265" s="277">
        <f t="shared" si="565"/>
        <v>45.599999999999994</v>
      </c>
      <c r="MJ265" s="277">
        <f t="shared" si="565"/>
        <v>45.599999999999994</v>
      </c>
      <c r="MK265" s="277">
        <f t="shared" si="565"/>
        <v>45.599999999999994</v>
      </c>
      <c r="ML265" s="277">
        <f t="shared" si="565"/>
        <v>45.599999999999994</v>
      </c>
      <c r="MM265" s="277">
        <f t="shared" si="565"/>
        <v>45.599999999999994</v>
      </c>
      <c r="MN265" s="277">
        <f t="shared" si="565"/>
        <v>45.599999999999994</v>
      </c>
      <c r="MO265" s="277">
        <f t="shared" si="565"/>
        <v>45.599999999999994</v>
      </c>
      <c r="MP265" s="277">
        <f t="shared" si="565"/>
        <v>45.599999999999994</v>
      </c>
      <c r="MQ265" s="277">
        <f t="shared" si="565"/>
        <v>45.599999999999994</v>
      </c>
      <c r="MR265" s="277">
        <f t="shared" si="565"/>
        <v>45.599999999999994</v>
      </c>
      <c r="MS265" s="277">
        <f t="shared" si="565"/>
        <v>45.599999999999994</v>
      </c>
      <c r="MT265" s="277">
        <f t="shared" si="565"/>
        <v>45.599999999999994</v>
      </c>
      <c r="MU265" s="277">
        <f t="shared" si="565"/>
        <v>45.599999999999994</v>
      </c>
      <c r="MV265" s="277">
        <f t="shared" si="565"/>
        <v>45.599999999999994</v>
      </c>
      <c r="MW265" s="277">
        <f t="shared" si="565"/>
        <v>45.599999999999994</v>
      </c>
      <c r="MX265" s="277">
        <f t="shared" si="565"/>
        <v>45.599999999999994</v>
      </c>
      <c r="MY265" s="277">
        <f t="shared" si="565"/>
        <v>45.599999999999994</v>
      </c>
      <c r="MZ265" s="277">
        <f t="shared" si="565"/>
        <v>45.599999999999994</v>
      </c>
      <c r="NA265" s="277">
        <f t="shared" si="565"/>
        <v>45.599999999999994</v>
      </c>
      <c r="NB265" s="277">
        <f t="shared" si="565"/>
        <v>45.599999999999994</v>
      </c>
      <c r="NC265" s="277">
        <f t="shared" si="565"/>
        <v>45.599999999999994</v>
      </c>
      <c r="ND265" s="277">
        <f t="shared" si="565"/>
        <v>45.599999999999994</v>
      </c>
      <c r="NE265" s="277">
        <f t="shared" si="565"/>
        <v>45.599999999999994</v>
      </c>
      <c r="NF265" s="277">
        <f t="shared" si="565"/>
        <v>45.599999999999994</v>
      </c>
      <c r="NG265" s="277">
        <f t="shared" si="565"/>
        <v>45.599999999999994</v>
      </c>
      <c r="NH265" s="277">
        <f t="shared" si="565"/>
        <v>45.599999999999994</v>
      </c>
      <c r="NI265" s="277">
        <f t="shared" si="565"/>
        <v>45.599999999999994</v>
      </c>
      <c r="NJ265" s="277">
        <f t="shared" si="565"/>
        <v>45.599999999999994</v>
      </c>
      <c r="NK265" s="277">
        <f t="shared" si="565"/>
        <v>45.599999999999994</v>
      </c>
      <c r="NL265" s="277">
        <f t="shared" si="565"/>
        <v>45.599999999999994</v>
      </c>
      <c r="NM265" s="277">
        <f t="shared" si="565"/>
        <v>45.599999999999994</v>
      </c>
      <c r="NN265" s="277">
        <f t="shared" si="565"/>
        <v>45.599999999999994</v>
      </c>
      <c r="NO265" s="277">
        <f t="shared" si="565"/>
        <v>45.599999999999994</v>
      </c>
      <c r="NP265" s="277">
        <f t="shared" si="565"/>
        <v>45.599999999999994</v>
      </c>
      <c r="NQ265" s="277">
        <f t="shared" si="565"/>
        <v>45.599999999999994</v>
      </c>
      <c r="NR265" s="277">
        <f t="shared" si="565"/>
        <v>45.599999999999994</v>
      </c>
      <c r="NS265" s="277">
        <f t="shared" si="565"/>
        <v>45.599999999999994</v>
      </c>
      <c r="NT265" s="277">
        <f t="shared" si="565"/>
        <v>45.599999999999994</v>
      </c>
      <c r="NU265" s="277">
        <f t="shared" si="565"/>
        <v>45.599999999999994</v>
      </c>
      <c r="NV265" s="277">
        <f t="shared" ref="NV265:QG265" si="566">NV274*8*0.95</f>
        <v>45.599999999999994</v>
      </c>
      <c r="NW265" s="277">
        <f t="shared" si="566"/>
        <v>45.599999999999994</v>
      </c>
      <c r="NX265" s="277">
        <f t="shared" si="566"/>
        <v>45.599999999999994</v>
      </c>
      <c r="NY265" s="277">
        <f t="shared" si="566"/>
        <v>45.599999999999994</v>
      </c>
      <c r="NZ265" s="277">
        <f t="shared" si="566"/>
        <v>45.599999999999994</v>
      </c>
      <c r="OA265" s="277">
        <f t="shared" si="566"/>
        <v>45.599999999999994</v>
      </c>
      <c r="OB265" s="277">
        <f t="shared" si="566"/>
        <v>45.599999999999994</v>
      </c>
      <c r="OC265" s="277">
        <f t="shared" si="566"/>
        <v>45.599999999999994</v>
      </c>
      <c r="OD265" s="277">
        <f t="shared" si="566"/>
        <v>45.599999999999994</v>
      </c>
      <c r="OE265" s="277">
        <f t="shared" si="566"/>
        <v>45.599999999999994</v>
      </c>
      <c r="OF265" s="277">
        <f t="shared" si="566"/>
        <v>45.599999999999994</v>
      </c>
      <c r="OG265" s="277">
        <f t="shared" si="566"/>
        <v>45.599999999999994</v>
      </c>
      <c r="OH265" s="277">
        <f t="shared" si="566"/>
        <v>45.599999999999994</v>
      </c>
      <c r="OI265" s="277">
        <f t="shared" si="566"/>
        <v>45.599999999999994</v>
      </c>
      <c r="OJ265" s="277">
        <f t="shared" si="566"/>
        <v>45.599999999999994</v>
      </c>
      <c r="OK265" s="277">
        <f t="shared" si="566"/>
        <v>45.599999999999994</v>
      </c>
      <c r="OL265" s="277">
        <f t="shared" si="566"/>
        <v>45.599999999999994</v>
      </c>
      <c r="OM265" s="277">
        <f t="shared" si="566"/>
        <v>45.599999999999994</v>
      </c>
      <c r="ON265" s="277">
        <f t="shared" si="566"/>
        <v>45.599999999999994</v>
      </c>
      <c r="OO265" s="277">
        <f t="shared" si="566"/>
        <v>45.599999999999994</v>
      </c>
      <c r="OP265" s="277">
        <f t="shared" si="566"/>
        <v>45.599999999999994</v>
      </c>
      <c r="OQ265" s="277">
        <f t="shared" si="566"/>
        <v>45.599999999999994</v>
      </c>
      <c r="OR265" s="277">
        <f t="shared" si="566"/>
        <v>45.599999999999994</v>
      </c>
      <c r="OS265" s="277">
        <f t="shared" si="566"/>
        <v>45.599999999999994</v>
      </c>
      <c r="OT265" s="277">
        <f t="shared" si="566"/>
        <v>45.599999999999994</v>
      </c>
      <c r="OU265" s="277">
        <f t="shared" si="566"/>
        <v>45.599999999999994</v>
      </c>
      <c r="OV265" s="277">
        <f t="shared" si="566"/>
        <v>45.599999999999994</v>
      </c>
      <c r="OW265" s="277">
        <f t="shared" si="566"/>
        <v>45.599999999999994</v>
      </c>
      <c r="OX265" s="277">
        <f t="shared" si="566"/>
        <v>45.599999999999994</v>
      </c>
      <c r="OY265" s="277">
        <f t="shared" si="566"/>
        <v>45.599999999999994</v>
      </c>
      <c r="OZ265" s="277">
        <f t="shared" si="566"/>
        <v>45.599999999999994</v>
      </c>
      <c r="PA265" s="277">
        <f t="shared" si="566"/>
        <v>38</v>
      </c>
      <c r="PB265" s="277">
        <f t="shared" si="566"/>
        <v>38</v>
      </c>
      <c r="PC265" s="277">
        <f t="shared" si="566"/>
        <v>38</v>
      </c>
      <c r="PD265" s="277">
        <f t="shared" si="566"/>
        <v>38</v>
      </c>
      <c r="PE265" s="277">
        <f t="shared" si="566"/>
        <v>38</v>
      </c>
      <c r="PF265" s="277">
        <f t="shared" si="566"/>
        <v>38</v>
      </c>
      <c r="PG265" s="277">
        <f t="shared" si="566"/>
        <v>38</v>
      </c>
      <c r="PH265" s="277">
        <f t="shared" si="566"/>
        <v>38</v>
      </c>
      <c r="PI265" s="277">
        <f t="shared" si="566"/>
        <v>38</v>
      </c>
      <c r="PJ265" s="277">
        <f t="shared" si="566"/>
        <v>38</v>
      </c>
      <c r="PK265" s="277">
        <f t="shared" si="566"/>
        <v>38</v>
      </c>
      <c r="PL265" s="277">
        <f t="shared" si="566"/>
        <v>45.599999999999994</v>
      </c>
      <c r="PM265" s="277">
        <f t="shared" si="566"/>
        <v>45.599999999999994</v>
      </c>
      <c r="PN265" s="277">
        <f t="shared" si="566"/>
        <v>45.599999999999994</v>
      </c>
      <c r="PO265" s="277">
        <f t="shared" si="566"/>
        <v>45.599999999999994</v>
      </c>
      <c r="PP265" s="277">
        <f t="shared" si="566"/>
        <v>45.599999999999994</v>
      </c>
      <c r="PQ265" s="277">
        <f t="shared" si="566"/>
        <v>45.599999999999994</v>
      </c>
      <c r="PR265" s="277">
        <f t="shared" si="566"/>
        <v>45.599999999999994</v>
      </c>
      <c r="PS265" s="277">
        <f t="shared" si="566"/>
        <v>45.599999999999994</v>
      </c>
      <c r="PT265" s="277">
        <f t="shared" si="566"/>
        <v>45.599999999999994</v>
      </c>
      <c r="PU265" s="277">
        <f t="shared" si="566"/>
        <v>45.599999999999994</v>
      </c>
      <c r="PV265" s="277">
        <f t="shared" si="566"/>
        <v>45.599999999999994</v>
      </c>
      <c r="PW265" s="277">
        <f t="shared" si="566"/>
        <v>45.599999999999994</v>
      </c>
      <c r="PX265" s="277">
        <f t="shared" si="566"/>
        <v>45.599999999999994</v>
      </c>
      <c r="PY265" s="277">
        <f t="shared" si="566"/>
        <v>45.599999999999994</v>
      </c>
      <c r="PZ265" s="277">
        <f t="shared" si="566"/>
        <v>45.599999999999994</v>
      </c>
      <c r="QA265" s="277">
        <f t="shared" si="566"/>
        <v>45.599999999999994</v>
      </c>
      <c r="QB265" s="277">
        <f t="shared" si="566"/>
        <v>45.599999999999994</v>
      </c>
      <c r="QC265" s="277">
        <f t="shared" si="566"/>
        <v>45.599999999999994</v>
      </c>
      <c r="QD265" s="277">
        <f t="shared" si="566"/>
        <v>45.599999999999994</v>
      </c>
      <c r="QE265" s="277">
        <f t="shared" si="566"/>
        <v>45.599999999999994</v>
      </c>
      <c r="QF265" s="277">
        <f t="shared" si="566"/>
        <v>45.599999999999994</v>
      </c>
      <c r="QG265" s="277">
        <f t="shared" si="566"/>
        <v>45.599999999999994</v>
      </c>
      <c r="QH265" s="277">
        <f t="shared" ref="QH265:RG265" si="567">QH274*8*0.95</f>
        <v>45.599999999999994</v>
      </c>
      <c r="QI265" s="277">
        <f t="shared" si="567"/>
        <v>45.599999999999994</v>
      </c>
      <c r="QJ265" s="277">
        <f t="shared" si="567"/>
        <v>45.599999999999994</v>
      </c>
      <c r="QK265" s="277">
        <f t="shared" si="567"/>
        <v>45.599999999999994</v>
      </c>
      <c r="QL265" s="277">
        <f t="shared" si="567"/>
        <v>45.599999999999994</v>
      </c>
      <c r="QM265" s="277">
        <f t="shared" si="567"/>
        <v>45.599999999999994</v>
      </c>
      <c r="QN265" s="277">
        <f t="shared" si="567"/>
        <v>45.599999999999994</v>
      </c>
      <c r="QO265" s="277">
        <f t="shared" si="567"/>
        <v>45.599999999999994</v>
      </c>
      <c r="QP265" s="277">
        <f t="shared" si="567"/>
        <v>45.599999999999994</v>
      </c>
      <c r="QQ265" s="277">
        <f t="shared" si="567"/>
        <v>45.599999999999994</v>
      </c>
      <c r="QR265" s="277">
        <f t="shared" si="567"/>
        <v>45.599999999999994</v>
      </c>
      <c r="QS265" s="277">
        <f t="shared" si="567"/>
        <v>45.599999999999994</v>
      </c>
      <c r="QT265" s="277">
        <f t="shared" si="567"/>
        <v>45.599999999999994</v>
      </c>
      <c r="QU265" s="277">
        <f t="shared" si="567"/>
        <v>45.599999999999994</v>
      </c>
      <c r="QV265" s="277">
        <f t="shared" si="567"/>
        <v>45.599999999999994</v>
      </c>
      <c r="QW265" s="277">
        <f t="shared" si="567"/>
        <v>45.599999999999994</v>
      </c>
      <c r="QX265" s="277">
        <f t="shared" si="567"/>
        <v>45.599999999999994</v>
      </c>
      <c r="QY265" s="277">
        <f t="shared" si="567"/>
        <v>45.599999999999994</v>
      </c>
      <c r="QZ265" s="277">
        <f t="shared" si="567"/>
        <v>45.599999999999994</v>
      </c>
      <c r="RA265" s="277">
        <f t="shared" si="567"/>
        <v>45.599999999999994</v>
      </c>
      <c r="RB265" s="277">
        <f t="shared" si="567"/>
        <v>45.599999999999994</v>
      </c>
      <c r="RC265" s="277">
        <f t="shared" si="567"/>
        <v>45.599999999999994</v>
      </c>
      <c r="RD265" s="277">
        <f t="shared" si="567"/>
        <v>45.599999999999994</v>
      </c>
      <c r="RE265" s="277">
        <f t="shared" si="567"/>
        <v>45.599999999999994</v>
      </c>
      <c r="RF265" s="277">
        <f t="shared" si="567"/>
        <v>45.599999999999994</v>
      </c>
      <c r="RG265" s="277">
        <f t="shared" si="567"/>
        <v>45.599999999999994</v>
      </c>
      <c r="RH265" s="277">
        <f t="shared" ref="RH265:TP265" si="568">RH274*8*0.95</f>
        <v>45.599999999999994</v>
      </c>
      <c r="RI265" s="277">
        <f t="shared" si="568"/>
        <v>45.599999999999994</v>
      </c>
      <c r="RJ265" s="277">
        <f t="shared" si="568"/>
        <v>45.599999999999994</v>
      </c>
      <c r="RK265" s="277">
        <f t="shared" si="568"/>
        <v>45.599999999999994</v>
      </c>
      <c r="RL265" s="277">
        <f t="shared" si="568"/>
        <v>45.599999999999994</v>
      </c>
      <c r="RM265" s="277">
        <f t="shared" si="568"/>
        <v>45.599999999999994</v>
      </c>
      <c r="RN265" s="277">
        <f t="shared" si="568"/>
        <v>45.599999999999994</v>
      </c>
      <c r="RO265" s="277">
        <f t="shared" si="568"/>
        <v>45.599999999999994</v>
      </c>
      <c r="RP265" s="277">
        <f t="shared" si="568"/>
        <v>45.599999999999994</v>
      </c>
      <c r="RQ265" s="277">
        <f t="shared" si="568"/>
        <v>45.599999999999994</v>
      </c>
      <c r="RR265" s="277">
        <f t="shared" si="568"/>
        <v>45.599999999999994</v>
      </c>
      <c r="RS265" s="277">
        <f t="shared" si="568"/>
        <v>45.599999999999994</v>
      </c>
      <c r="RT265" s="277">
        <f t="shared" si="568"/>
        <v>45.599999999999994</v>
      </c>
      <c r="RU265" s="277">
        <f t="shared" si="568"/>
        <v>45.599999999999994</v>
      </c>
      <c r="RV265" s="277">
        <f t="shared" si="568"/>
        <v>45.599999999999994</v>
      </c>
      <c r="RW265" s="277">
        <f t="shared" si="568"/>
        <v>45.599999999999994</v>
      </c>
      <c r="RX265" s="277">
        <f t="shared" si="568"/>
        <v>45.599999999999994</v>
      </c>
      <c r="RY265" s="277">
        <f t="shared" si="568"/>
        <v>45.599999999999994</v>
      </c>
      <c r="RZ265" s="277">
        <f t="shared" si="568"/>
        <v>45.599999999999994</v>
      </c>
      <c r="SA265" s="277">
        <f t="shared" si="568"/>
        <v>45.599999999999994</v>
      </c>
      <c r="SB265" s="277">
        <f t="shared" si="568"/>
        <v>45.599999999999994</v>
      </c>
      <c r="SC265" s="277">
        <f t="shared" si="568"/>
        <v>45.599999999999994</v>
      </c>
      <c r="SD265" s="277">
        <f t="shared" si="568"/>
        <v>45.599999999999994</v>
      </c>
      <c r="SE265" s="277">
        <f t="shared" si="568"/>
        <v>45.599999999999994</v>
      </c>
      <c r="SF265" s="277">
        <f t="shared" si="568"/>
        <v>45.599999999999994</v>
      </c>
      <c r="SG265" s="277">
        <f t="shared" si="568"/>
        <v>45.599999999999994</v>
      </c>
      <c r="SH265" s="277">
        <f t="shared" si="568"/>
        <v>45.599999999999994</v>
      </c>
      <c r="SI265" s="277">
        <f t="shared" si="568"/>
        <v>45.599999999999994</v>
      </c>
      <c r="SJ265" s="277">
        <f t="shared" si="568"/>
        <v>45.599999999999994</v>
      </c>
      <c r="SK265" s="277">
        <f t="shared" si="568"/>
        <v>45.599999999999994</v>
      </c>
      <c r="SL265" s="277">
        <f t="shared" si="568"/>
        <v>45.599999999999994</v>
      </c>
      <c r="SM265" s="277">
        <f t="shared" si="568"/>
        <v>45.599999999999994</v>
      </c>
      <c r="SN265" s="277">
        <f t="shared" si="568"/>
        <v>45.599999999999994</v>
      </c>
      <c r="SO265" s="277">
        <f t="shared" si="568"/>
        <v>45.599999999999994</v>
      </c>
      <c r="SP265" s="277">
        <f t="shared" si="568"/>
        <v>45.599999999999994</v>
      </c>
      <c r="SQ265" s="277">
        <f t="shared" si="568"/>
        <v>45.599999999999994</v>
      </c>
      <c r="SR265" s="277">
        <f t="shared" si="568"/>
        <v>45.599999999999994</v>
      </c>
      <c r="SS265" s="277">
        <f t="shared" si="568"/>
        <v>45.599999999999994</v>
      </c>
      <c r="ST265" s="277">
        <f t="shared" si="568"/>
        <v>45.599999999999994</v>
      </c>
      <c r="SU265" s="277">
        <f t="shared" si="568"/>
        <v>45.599999999999994</v>
      </c>
      <c r="SV265" s="277">
        <f t="shared" si="568"/>
        <v>45.599999999999994</v>
      </c>
      <c r="SW265" s="277">
        <f t="shared" si="568"/>
        <v>45.599999999999994</v>
      </c>
      <c r="SX265" s="277">
        <f t="shared" si="568"/>
        <v>45.599999999999994</v>
      </c>
      <c r="SY265" s="277">
        <f t="shared" si="568"/>
        <v>45.599999999999994</v>
      </c>
      <c r="SZ265" s="277">
        <f t="shared" si="568"/>
        <v>45.599999999999994</v>
      </c>
      <c r="TA265" s="277">
        <f t="shared" si="568"/>
        <v>45.599999999999994</v>
      </c>
      <c r="TB265" s="277">
        <f t="shared" si="568"/>
        <v>45.599999999999994</v>
      </c>
      <c r="TC265" s="277">
        <f t="shared" si="568"/>
        <v>45.599999999999994</v>
      </c>
      <c r="TD265" s="277">
        <f t="shared" si="568"/>
        <v>45.599999999999994</v>
      </c>
      <c r="TE265" s="277">
        <f t="shared" si="568"/>
        <v>45.599999999999994</v>
      </c>
      <c r="TF265" s="277">
        <f t="shared" si="568"/>
        <v>45.599999999999994</v>
      </c>
      <c r="TG265" s="277">
        <f t="shared" si="568"/>
        <v>45.599999999999994</v>
      </c>
      <c r="TH265" s="277">
        <f t="shared" si="568"/>
        <v>45.599999999999994</v>
      </c>
      <c r="TI265" s="277">
        <f t="shared" si="568"/>
        <v>45.599999999999994</v>
      </c>
      <c r="TJ265" s="277">
        <f t="shared" si="568"/>
        <v>45.599999999999994</v>
      </c>
      <c r="TK265" s="277">
        <f t="shared" si="568"/>
        <v>45.599999999999994</v>
      </c>
      <c r="TL265" s="277">
        <f t="shared" si="568"/>
        <v>45.599999999999994</v>
      </c>
      <c r="TM265" s="277">
        <f t="shared" si="568"/>
        <v>45.599999999999994</v>
      </c>
      <c r="TN265" s="277">
        <f t="shared" si="568"/>
        <v>45.599999999999994</v>
      </c>
      <c r="TO265" s="277">
        <f t="shared" si="568"/>
        <v>45.599999999999994</v>
      </c>
      <c r="TP265" s="277">
        <f t="shared" si="568"/>
        <v>45.599999999999994</v>
      </c>
      <c r="TQ265" s="277">
        <f t="shared" ref="TQ265:WB265" si="569">TQ274*8*0.95</f>
        <v>45.599999999999994</v>
      </c>
      <c r="TR265" s="277">
        <f t="shared" si="569"/>
        <v>45.599999999999994</v>
      </c>
      <c r="TS265" s="277">
        <f t="shared" si="569"/>
        <v>45.599999999999994</v>
      </c>
      <c r="TT265" s="277">
        <f t="shared" si="569"/>
        <v>45.599999999999994</v>
      </c>
      <c r="TU265" s="277">
        <f t="shared" si="569"/>
        <v>45.599999999999994</v>
      </c>
      <c r="TV265" s="277">
        <f t="shared" si="569"/>
        <v>45.599999999999994</v>
      </c>
      <c r="TW265" s="277">
        <f t="shared" si="569"/>
        <v>45.599999999999994</v>
      </c>
      <c r="TX265" s="277">
        <f t="shared" si="569"/>
        <v>45.599999999999994</v>
      </c>
      <c r="TY265" s="277">
        <f t="shared" si="569"/>
        <v>45.599999999999994</v>
      </c>
      <c r="TZ265" s="277">
        <f t="shared" si="569"/>
        <v>45.599999999999994</v>
      </c>
      <c r="UA265" s="277">
        <f t="shared" si="569"/>
        <v>45.599999999999994</v>
      </c>
      <c r="UB265" s="277">
        <f t="shared" si="569"/>
        <v>45.599999999999994</v>
      </c>
      <c r="UC265" s="277">
        <f t="shared" si="569"/>
        <v>45.599999999999994</v>
      </c>
      <c r="UD265" s="277">
        <f t="shared" si="569"/>
        <v>45.599999999999994</v>
      </c>
      <c r="UE265" s="277">
        <f t="shared" si="569"/>
        <v>45.599999999999994</v>
      </c>
      <c r="UF265" s="277">
        <f t="shared" si="569"/>
        <v>45.599999999999994</v>
      </c>
      <c r="UG265" s="277">
        <f t="shared" si="569"/>
        <v>45.599999999999994</v>
      </c>
      <c r="UH265" s="277">
        <f t="shared" si="569"/>
        <v>45.599999999999994</v>
      </c>
      <c r="UI265" s="277">
        <f t="shared" si="569"/>
        <v>45.599999999999994</v>
      </c>
      <c r="UJ265" s="277">
        <f t="shared" si="569"/>
        <v>45.599999999999994</v>
      </c>
      <c r="UK265" s="277">
        <f t="shared" si="569"/>
        <v>45.599999999999994</v>
      </c>
      <c r="UL265" s="277">
        <f t="shared" si="569"/>
        <v>45.599999999999994</v>
      </c>
      <c r="UM265" s="277">
        <f t="shared" si="569"/>
        <v>45.599999999999994</v>
      </c>
      <c r="UN265" s="277">
        <f t="shared" si="569"/>
        <v>45.599999999999994</v>
      </c>
      <c r="UO265" s="277">
        <f t="shared" si="569"/>
        <v>45.599999999999994</v>
      </c>
      <c r="UP265" s="277">
        <f t="shared" si="569"/>
        <v>45.599999999999994</v>
      </c>
      <c r="UQ265" s="277">
        <f t="shared" si="569"/>
        <v>45.599999999999994</v>
      </c>
      <c r="UR265" s="277">
        <f t="shared" si="569"/>
        <v>45.599999999999994</v>
      </c>
      <c r="US265" s="277">
        <f t="shared" si="569"/>
        <v>45.599999999999994</v>
      </c>
      <c r="UT265" s="277">
        <f t="shared" si="569"/>
        <v>45.599999999999994</v>
      </c>
      <c r="UU265" s="277">
        <f t="shared" si="569"/>
        <v>45.599999999999994</v>
      </c>
      <c r="UV265" s="277">
        <f t="shared" si="569"/>
        <v>45.599999999999994</v>
      </c>
      <c r="UW265" s="277">
        <f t="shared" si="569"/>
        <v>45.599999999999994</v>
      </c>
      <c r="UX265" s="277">
        <f t="shared" si="569"/>
        <v>45.599999999999994</v>
      </c>
      <c r="UY265" s="277">
        <f t="shared" si="569"/>
        <v>45.599999999999994</v>
      </c>
      <c r="UZ265" s="277">
        <f t="shared" si="569"/>
        <v>45.599999999999994</v>
      </c>
      <c r="VA265" s="277">
        <f t="shared" si="569"/>
        <v>45.599999999999994</v>
      </c>
      <c r="VB265" s="277">
        <f t="shared" si="569"/>
        <v>45.599999999999994</v>
      </c>
      <c r="VC265" s="277">
        <f t="shared" si="569"/>
        <v>45.599999999999994</v>
      </c>
      <c r="VD265" s="277">
        <f t="shared" si="569"/>
        <v>45.599999999999994</v>
      </c>
      <c r="VE265" s="277">
        <f t="shared" si="569"/>
        <v>45.599999999999994</v>
      </c>
      <c r="VF265" s="277">
        <f t="shared" si="569"/>
        <v>45.599999999999994</v>
      </c>
      <c r="VG265" s="277">
        <f t="shared" si="569"/>
        <v>45.599999999999994</v>
      </c>
      <c r="VH265" s="277">
        <f t="shared" si="569"/>
        <v>45.599999999999994</v>
      </c>
      <c r="VI265" s="277">
        <f t="shared" si="569"/>
        <v>45.599999999999994</v>
      </c>
      <c r="VJ265" s="518">
        <f t="shared" si="569"/>
        <v>45.599999999999994</v>
      </c>
      <c r="VK265" s="277">
        <f t="shared" si="569"/>
        <v>45.599999999999994</v>
      </c>
      <c r="VL265" s="277">
        <f t="shared" si="569"/>
        <v>45.599999999999994</v>
      </c>
      <c r="VM265" s="277">
        <f t="shared" si="569"/>
        <v>45.599999999999994</v>
      </c>
      <c r="VN265" s="277">
        <f t="shared" si="569"/>
        <v>45.599999999999994</v>
      </c>
      <c r="VO265" s="277">
        <f t="shared" si="569"/>
        <v>45.599999999999994</v>
      </c>
      <c r="VP265" s="277">
        <f t="shared" si="569"/>
        <v>45.599999999999994</v>
      </c>
      <c r="VQ265" s="277">
        <f t="shared" si="569"/>
        <v>45.599999999999994</v>
      </c>
      <c r="VR265" s="277">
        <f t="shared" si="569"/>
        <v>45.599999999999994</v>
      </c>
      <c r="VS265" s="277">
        <f t="shared" si="569"/>
        <v>45.599999999999994</v>
      </c>
      <c r="VT265" s="277">
        <f t="shared" si="569"/>
        <v>45.599999999999994</v>
      </c>
      <c r="VU265" s="277">
        <f t="shared" si="569"/>
        <v>45.599999999999994</v>
      </c>
      <c r="VV265" s="277">
        <f t="shared" si="569"/>
        <v>45.599999999999994</v>
      </c>
      <c r="VW265" s="277">
        <f t="shared" si="569"/>
        <v>45.599999999999994</v>
      </c>
      <c r="VX265" s="518">
        <f t="shared" si="569"/>
        <v>45.599999999999994</v>
      </c>
      <c r="VY265" s="277">
        <f t="shared" si="569"/>
        <v>45.599999999999994</v>
      </c>
      <c r="VZ265" s="277">
        <f t="shared" si="569"/>
        <v>45.599999999999994</v>
      </c>
      <c r="WA265" s="277">
        <f t="shared" si="569"/>
        <v>45.599999999999994</v>
      </c>
      <c r="WB265" s="277">
        <f t="shared" si="569"/>
        <v>45.599999999999994</v>
      </c>
      <c r="WC265" s="277">
        <f t="shared" ref="WC265:XD265" si="570">WC274*8*0.95</f>
        <v>45.599999999999994</v>
      </c>
      <c r="WD265" s="277">
        <f t="shared" si="570"/>
        <v>45.599999999999994</v>
      </c>
      <c r="WE265" s="277">
        <f t="shared" si="570"/>
        <v>45.599999999999994</v>
      </c>
      <c r="WF265" s="277">
        <f t="shared" si="570"/>
        <v>45.599999999999994</v>
      </c>
      <c r="WG265" s="277">
        <f t="shared" si="570"/>
        <v>45.599999999999994</v>
      </c>
      <c r="WH265" s="277">
        <f t="shared" si="570"/>
        <v>45.599999999999994</v>
      </c>
      <c r="WI265" s="277">
        <f t="shared" si="570"/>
        <v>45.599999999999994</v>
      </c>
      <c r="WJ265" s="277">
        <f t="shared" si="570"/>
        <v>45.599999999999994</v>
      </c>
      <c r="WK265" s="277">
        <f t="shared" si="570"/>
        <v>45.599999999999994</v>
      </c>
      <c r="WL265" s="277">
        <f t="shared" si="570"/>
        <v>45.599999999999994</v>
      </c>
      <c r="WM265" s="277">
        <f t="shared" si="570"/>
        <v>45.599999999999994</v>
      </c>
      <c r="WN265" s="277">
        <f t="shared" si="570"/>
        <v>45.599999999999994</v>
      </c>
      <c r="WO265" s="277">
        <f t="shared" si="570"/>
        <v>45.599999999999994</v>
      </c>
      <c r="WP265" s="277">
        <f t="shared" si="570"/>
        <v>45.599999999999994</v>
      </c>
      <c r="WQ265" s="277">
        <f t="shared" si="570"/>
        <v>45.599999999999994</v>
      </c>
      <c r="WR265" s="277">
        <f t="shared" si="570"/>
        <v>45.599999999999994</v>
      </c>
      <c r="WS265" s="277">
        <f t="shared" si="570"/>
        <v>45.599999999999994</v>
      </c>
      <c r="WT265" s="277">
        <f t="shared" si="570"/>
        <v>45.599999999999994</v>
      </c>
      <c r="WU265" s="277">
        <f t="shared" si="570"/>
        <v>45.599999999999994</v>
      </c>
      <c r="WV265" s="277">
        <f t="shared" si="570"/>
        <v>45.599999999999994</v>
      </c>
      <c r="WW265" s="277">
        <f t="shared" si="570"/>
        <v>45.599999999999994</v>
      </c>
      <c r="WX265" s="277">
        <f t="shared" si="570"/>
        <v>45.599999999999994</v>
      </c>
      <c r="WY265" s="277">
        <f t="shared" si="570"/>
        <v>45.599999999999994</v>
      </c>
      <c r="WZ265" s="277">
        <f t="shared" si="570"/>
        <v>45.599999999999994</v>
      </c>
      <c r="XA265" s="277">
        <f t="shared" si="570"/>
        <v>45.599999999999994</v>
      </c>
      <c r="XB265" s="277">
        <f t="shared" si="570"/>
        <v>45.599999999999994</v>
      </c>
      <c r="XC265" s="277">
        <f t="shared" si="570"/>
        <v>45.599999999999994</v>
      </c>
      <c r="XD265" s="277">
        <f t="shared" si="570"/>
        <v>45.599999999999994</v>
      </c>
      <c r="XE265" s="277">
        <f t="shared" ref="XE265:ZP265" si="571">XE274*8*0.95</f>
        <v>45.599999999999994</v>
      </c>
      <c r="XF265" s="277">
        <f t="shared" si="571"/>
        <v>45.599999999999994</v>
      </c>
      <c r="XG265" s="277">
        <f t="shared" si="571"/>
        <v>45.599999999999994</v>
      </c>
      <c r="XH265" s="277">
        <f t="shared" si="571"/>
        <v>45.599999999999994</v>
      </c>
      <c r="XI265" s="277">
        <f t="shared" si="571"/>
        <v>45.599999999999994</v>
      </c>
      <c r="XJ265" s="277">
        <f t="shared" si="571"/>
        <v>45.599999999999994</v>
      </c>
      <c r="XK265" s="277">
        <f t="shared" si="571"/>
        <v>45.599999999999994</v>
      </c>
      <c r="XL265" s="277">
        <f t="shared" si="571"/>
        <v>45.599999999999994</v>
      </c>
      <c r="XM265" s="277">
        <f t="shared" si="571"/>
        <v>45.599999999999994</v>
      </c>
      <c r="XN265" s="277">
        <f t="shared" si="571"/>
        <v>45.599999999999994</v>
      </c>
      <c r="XO265" s="277">
        <f t="shared" si="571"/>
        <v>45.599999999999994</v>
      </c>
      <c r="XP265" s="277">
        <f t="shared" si="571"/>
        <v>45.599999999999994</v>
      </c>
      <c r="XQ265" s="277">
        <f t="shared" si="571"/>
        <v>45.599999999999994</v>
      </c>
      <c r="XR265" s="277">
        <f t="shared" si="571"/>
        <v>45.599999999999994</v>
      </c>
      <c r="XS265" s="277">
        <f t="shared" si="571"/>
        <v>45.599999999999994</v>
      </c>
      <c r="XT265" s="277">
        <f t="shared" si="571"/>
        <v>45.599999999999994</v>
      </c>
      <c r="XU265" s="277">
        <f t="shared" si="571"/>
        <v>45.599999999999994</v>
      </c>
      <c r="XV265" s="277">
        <f t="shared" si="571"/>
        <v>45.599999999999994</v>
      </c>
      <c r="XW265" s="277">
        <f t="shared" si="571"/>
        <v>45.599999999999994</v>
      </c>
      <c r="XX265" s="277">
        <f t="shared" si="571"/>
        <v>45.599999999999994</v>
      </c>
      <c r="XY265" s="277">
        <f t="shared" si="571"/>
        <v>45.599999999999994</v>
      </c>
      <c r="XZ265" s="277">
        <f t="shared" si="571"/>
        <v>45.599999999999994</v>
      </c>
      <c r="YA265" s="277">
        <f t="shared" si="571"/>
        <v>45.599999999999994</v>
      </c>
      <c r="YB265" s="277">
        <f t="shared" si="571"/>
        <v>45.599999999999994</v>
      </c>
      <c r="YC265" s="277">
        <f t="shared" si="571"/>
        <v>45.599999999999994</v>
      </c>
      <c r="YD265" s="277">
        <f t="shared" si="571"/>
        <v>45.599999999999994</v>
      </c>
      <c r="YE265" s="277">
        <f t="shared" si="571"/>
        <v>45.599999999999994</v>
      </c>
      <c r="YF265" s="277">
        <f t="shared" si="571"/>
        <v>45.599999999999994</v>
      </c>
      <c r="YG265" s="277">
        <f t="shared" si="571"/>
        <v>45.599999999999994</v>
      </c>
      <c r="YH265" s="277">
        <f t="shared" si="571"/>
        <v>45.599999999999994</v>
      </c>
      <c r="YI265" s="277">
        <f t="shared" si="571"/>
        <v>45.599999999999994</v>
      </c>
      <c r="YJ265" s="277">
        <f t="shared" si="571"/>
        <v>45.599999999999994</v>
      </c>
      <c r="YK265" s="277">
        <f t="shared" si="571"/>
        <v>45.599999999999994</v>
      </c>
      <c r="YL265" s="277">
        <f t="shared" si="571"/>
        <v>45.599999999999994</v>
      </c>
      <c r="YM265" s="277">
        <f t="shared" si="571"/>
        <v>45.599999999999994</v>
      </c>
      <c r="YN265" s="277">
        <f t="shared" si="571"/>
        <v>45.599999999999994</v>
      </c>
      <c r="YO265" s="277">
        <f t="shared" si="571"/>
        <v>45.599999999999994</v>
      </c>
      <c r="YP265" s="277">
        <f t="shared" si="571"/>
        <v>45.599999999999994</v>
      </c>
      <c r="YQ265" s="277">
        <f t="shared" si="571"/>
        <v>45.599999999999994</v>
      </c>
      <c r="YR265" s="277">
        <f t="shared" si="571"/>
        <v>45.599999999999994</v>
      </c>
      <c r="YS265" s="277">
        <f t="shared" si="571"/>
        <v>45.599999999999994</v>
      </c>
      <c r="YT265" s="277">
        <f t="shared" si="571"/>
        <v>45.599999999999994</v>
      </c>
      <c r="YU265" s="277">
        <f t="shared" si="571"/>
        <v>45.599999999999994</v>
      </c>
      <c r="YV265" s="277">
        <f t="shared" si="571"/>
        <v>45.599999999999994</v>
      </c>
      <c r="YW265" s="277">
        <f t="shared" si="571"/>
        <v>45.599999999999994</v>
      </c>
      <c r="YX265" s="277">
        <f t="shared" si="571"/>
        <v>45.599999999999994</v>
      </c>
      <c r="YY265" s="277">
        <f t="shared" si="571"/>
        <v>45.599999999999994</v>
      </c>
      <c r="YZ265" s="277">
        <f t="shared" si="571"/>
        <v>45.599999999999994</v>
      </c>
      <c r="ZA265" s="277">
        <f t="shared" si="571"/>
        <v>45.599999999999994</v>
      </c>
      <c r="ZB265" s="277">
        <f t="shared" si="571"/>
        <v>45.599999999999994</v>
      </c>
      <c r="ZC265" s="277">
        <f t="shared" si="571"/>
        <v>45.599999999999994</v>
      </c>
      <c r="ZD265" s="277">
        <f t="shared" si="571"/>
        <v>45.599999999999994</v>
      </c>
      <c r="ZE265" s="277">
        <f t="shared" si="571"/>
        <v>45.599999999999994</v>
      </c>
      <c r="ZF265" s="277">
        <f t="shared" si="571"/>
        <v>45.599999999999994</v>
      </c>
      <c r="ZG265" s="277">
        <f t="shared" si="571"/>
        <v>45.599999999999994</v>
      </c>
      <c r="ZH265" s="277">
        <f t="shared" si="571"/>
        <v>45.599999999999994</v>
      </c>
      <c r="ZI265" s="277">
        <f t="shared" si="571"/>
        <v>45.599999999999994</v>
      </c>
      <c r="ZJ265" s="277">
        <f t="shared" si="571"/>
        <v>45.599999999999994</v>
      </c>
      <c r="ZK265" s="277">
        <f t="shared" si="571"/>
        <v>45.599999999999994</v>
      </c>
      <c r="ZL265" s="277">
        <f t="shared" si="571"/>
        <v>45.599999999999994</v>
      </c>
      <c r="ZM265" s="277">
        <f t="shared" si="571"/>
        <v>45.599999999999994</v>
      </c>
      <c r="ZN265" s="277">
        <f t="shared" si="571"/>
        <v>45.599999999999994</v>
      </c>
      <c r="ZO265" s="277">
        <f t="shared" si="571"/>
        <v>45.599999999999994</v>
      </c>
      <c r="ZP265" s="277">
        <f t="shared" si="571"/>
        <v>45.599999999999994</v>
      </c>
      <c r="ZQ265" s="277">
        <f t="shared" ref="ZQ265:ABV265" si="572">ZQ274*8*0.95</f>
        <v>45.599999999999994</v>
      </c>
      <c r="ZR265" s="277">
        <f t="shared" si="572"/>
        <v>45.599999999999994</v>
      </c>
      <c r="ZS265" s="277">
        <f t="shared" si="572"/>
        <v>38</v>
      </c>
      <c r="ZT265" s="277">
        <f t="shared" si="572"/>
        <v>38</v>
      </c>
      <c r="ZU265" s="277">
        <f t="shared" si="572"/>
        <v>38</v>
      </c>
      <c r="ZV265" s="277">
        <f t="shared" si="572"/>
        <v>38</v>
      </c>
      <c r="ZW265" s="277">
        <f t="shared" si="572"/>
        <v>45.599999999999994</v>
      </c>
      <c r="ZX265" s="277">
        <f t="shared" si="572"/>
        <v>45.599999999999994</v>
      </c>
      <c r="ZY265" s="277">
        <f t="shared" si="572"/>
        <v>45.599999999999994</v>
      </c>
      <c r="ZZ265" s="277">
        <f t="shared" si="572"/>
        <v>45.599999999999994</v>
      </c>
      <c r="AAA265" s="277">
        <f t="shared" si="572"/>
        <v>45.599999999999994</v>
      </c>
      <c r="AAB265" s="277">
        <f t="shared" si="572"/>
        <v>45.599999999999994</v>
      </c>
      <c r="AAC265" s="277">
        <f t="shared" si="572"/>
        <v>45.599999999999994</v>
      </c>
      <c r="AAD265" s="277">
        <f t="shared" si="572"/>
        <v>45.599999999999994</v>
      </c>
      <c r="AAE265" s="277">
        <f t="shared" si="572"/>
        <v>45.599999999999994</v>
      </c>
      <c r="AAF265" s="277">
        <f t="shared" si="572"/>
        <v>45.599999999999994</v>
      </c>
      <c r="AAG265" s="277">
        <f t="shared" si="572"/>
        <v>45.599999999999994</v>
      </c>
      <c r="AAH265" s="277">
        <f t="shared" si="572"/>
        <v>45.599999999999994</v>
      </c>
      <c r="AAI265" s="277">
        <f t="shared" si="572"/>
        <v>45.599999999999994</v>
      </c>
      <c r="AAJ265" s="277">
        <f t="shared" si="572"/>
        <v>45.599999999999994</v>
      </c>
      <c r="AAK265" s="277">
        <f t="shared" si="572"/>
        <v>45.599999999999994</v>
      </c>
      <c r="AAL265" s="277">
        <f t="shared" si="572"/>
        <v>45.599999999999994</v>
      </c>
      <c r="AAM265" s="277">
        <f t="shared" si="572"/>
        <v>45.599999999999994</v>
      </c>
      <c r="AAN265" s="277">
        <f t="shared" si="572"/>
        <v>45.599999999999994</v>
      </c>
      <c r="AAO265" s="277">
        <f t="shared" si="572"/>
        <v>45.599999999999994</v>
      </c>
      <c r="AAP265" s="277">
        <f t="shared" si="572"/>
        <v>45.599999999999994</v>
      </c>
      <c r="AAQ265" s="277">
        <f t="shared" si="572"/>
        <v>45.599999999999994</v>
      </c>
      <c r="AAR265" s="277">
        <f t="shared" si="572"/>
        <v>45.599999999999994</v>
      </c>
      <c r="AAS265" s="277">
        <f t="shared" si="572"/>
        <v>45.599999999999994</v>
      </c>
      <c r="AAT265" s="277">
        <f t="shared" si="572"/>
        <v>45.599999999999994</v>
      </c>
      <c r="AAU265" s="277">
        <f t="shared" si="572"/>
        <v>45.599999999999994</v>
      </c>
      <c r="AAV265" s="277">
        <f t="shared" si="572"/>
        <v>45.599999999999994</v>
      </c>
      <c r="AAW265" s="277">
        <f t="shared" si="572"/>
        <v>45.599999999999994</v>
      </c>
      <c r="AAX265" s="277">
        <f t="shared" si="572"/>
        <v>45.599999999999994</v>
      </c>
      <c r="AAY265" s="277">
        <f t="shared" si="572"/>
        <v>38</v>
      </c>
      <c r="AAZ265" s="277">
        <f t="shared" si="572"/>
        <v>38</v>
      </c>
      <c r="ABA265" s="277">
        <f t="shared" si="572"/>
        <v>38</v>
      </c>
      <c r="ABB265" s="277">
        <f t="shared" si="572"/>
        <v>38</v>
      </c>
      <c r="ABC265" s="277">
        <f t="shared" si="572"/>
        <v>38</v>
      </c>
      <c r="ABD265" s="277">
        <f t="shared" si="572"/>
        <v>38</v>
      </c>
      <c r="ABE265" s="277">
        <f t="shared" si="572"/>
        <v>38</v>
      </c>
      <c r="ABF265" s="277">
        <f t="shared" si="572"/>
        <v>38</v>
      </c>
      <c r="ABG265" s="277">
        <f t="shared" si="572"/>
        <v>38</v>
      </c>
      <c r="ABH265" s="277">
        <f t="shared" si="572"/>
        <v>38</v>
      </c>
      <c r="ABI265" s="277">
        <f t="shared" si="572"/>
        <v>38</v>
      </c>
      <c r="ABJ265" s="277">
        <f t="shared" si="572"/>
        <v>45.599999999999994</v>
      </c>
      <c r="ABK265" s="277">
        <f t="shared" si="572"/>
        <v>45.599999999999994</v>
      </c>
      <c r="ABL265" s="277">
        <f t="shared" si="572"/>
        <v>53.199999999999996</v>
      </c>
      <c r="ABM265" s="277">
        <f t="shared" si="572"/>
        <v>53.199999999999996</v>
      </c>
      <c r="ABN265" s="277">
        <f t="shared" si="572"/>
        <v>53.199999999999996</v>
      </c>
      <c r="ABO265" s="277">
        <f t="shared" si="572"/>
        <v>53.199999999999996</v>
      </c>
      <c r="ABP265" s="277">
        <f t="shared" si="572"/>
        <v>53.199999999999996</v>
      </c>
      <c r="ABQ265" s="277">
        <f t="shared" si="572"/>
        <v>53.199999999999996</v>
      </c>
      <c r="ABR265" s="277">
        <f t="shared" si="572"/>
        <v>53.199999999999996</v>
      </c>
      <c r="ABS265" s="277">
        <f t="shared" si="572"/>
        <v>53.199999999999996</v>
      </c>
      <c r="ABT265" s="277">
        <f t="shared" si="572"/>
        <v>53.199999999999996</v>
      </c>
      <c r="ABU265" s="277">
        <f t="shared" si="572"/>
        <v>53.199999999999996</v>
      </c>
      <c r="ABV265" s="277">
        <f t="shared" si="572"/>
        <v>53.199999999999996</v>
      </c>
      <c r="ABW265" s="277">
        <f t="shared" ref="ABW265:AEH265" si="573">ABW274*8*0.95</f>
        <v>53.199999999999996</v>
      </c>
      <c r="ABX265" s="277">
        <f t="shared" si="573"/>
        <v>53.199999999999996</v>
      </c>
      <c r="ABY265" s="277">
        <f t="shared" si="573"/>
        <v>53.199999999999996</v>
      </c>
      <c r="ABZ265" s="277">
        <f t="shared" si="573"/>
        <v>53.199999999999996</v>
      </c>
      <c r="ACA265" s="277">
        <f t="shared" si="573"/>
        <v>53.199999999999996</v>
      </c>
      <c r="ACB265" s="277">
        <f t="shared" si="573"/>
        <v>53.199999999999996</v>
      </c>
      <c r="ACC265" s="277">
        <f t="shared" si="573"/>
        <v>53.199999999999996</v>
      </c>
      <c r="ACD265" s="277">
        <f t="shared" si="573"/>
        <v>53.199999999999996</v>
      </c>
      <c r="ACE265" s="277">
        <f t="shared" si="573"/>
        <v>53.199999999999996</v>
      </c>
      <c r="ACF265" s="277">
        <f t="shared" si="573"/>
        <v>53.199999999999996</v>
      </c>
      <c r="ACG265" s="277">
        <f t="shared" si="573"/>
        <v>53.199999999999996</v>
      </c>
      <c r="ACH265" s="277">
        <f t="shared" si="573"/>
        <v>53.199999999999996</v>
      </c>
      <c r="ACI265" s="277">
        <f t="shared" si="573"/>
        <v>53.199999999999996</v>
      </c>
      <c r="ACJ265" s="277">
        <f t="shared" si="573"/>
        <v>53.199999999999996</v>
      </c>
      <c r="ACK265" s="277">
        <f t="shared" si="573"/>
        <v>53.199999999999996</v>
      </c>
      <c r="ACL265" s="277">
        <f t="shared" si="573"/>
        <v>53.199999999999996</v>
      </c>
      <c r="ACM265" s="277">
        <f t="shared" si="573"/>
        <v>53.199999999999996</v>
      </c>
      <c r="ACN265" s="277">
        <f t="shared" si="573"/>
        <v>53.199999999999996</v>
      </c>
      <c r="ACO265" s="277">
        <f t="shared" si="573"/>
        <v>53.199999999999996</v>
      </c>
      <c r="ACP265" s="277">
        <f t="shared" si="573"/>
        <v>53.199999999999996</v>
      </c>
      <c r="ACQ265" s="277">
        <f t="shared" si="573"/>
        <v>53.199999999999996</v>
      </c>
      <c r="ACR265" s="277">
        <f t="shared" si="573"/>
        <v>53.199999999999996</v>
      </c>
      <c r="ACS265" s="277">
        <f t="shared" si="573"/>
        <v>53.199999999999996</v>
      </c>
      <c r="ACT265" s="277">
        <f t="shared" si="573"/>
        <v>53.199999999999996</v>
      </c>
      <c r="ACU265" s="277">
        <f t="shared" si="573"/>
        <v>53.199999999999996</v>
      </c>
      <c r="ACV265" s="277">
        <f t="shared" si="573"/>
        <v>53.199999999999996</v>
      </c>
      <c r="ACW265" s="277">
        <f t="shared" si="573"/>
        <v>53.199999999999996</v>
      </c>
      <c r="ACX265" s="277">
        <f t="shared" si="573"/>
        <v>53.199999999999996</v>
      </c>
      <c r="ACY265" s="277">
        <f t="shared" si="573"/>
        <v>53.199999999999996</v>
      </c>
      <c r="ACZ265" s="277">
        <f t="shared" si="573"/>
        <v>53.199999999999996</v>
      </c>
      <c r="ADA265" s="277">
        <f t="shared" si="573"/>
        <v>53.199999999999996</v>
      </c>
      <c r="ADB265" s="277">
        <f t="shared" si="573"/>
        <v>53.199999999999996</v>
      </c>
      <c r="ADC265" s="277">
        <f t="shared" si="573"/>
        <v>53.199999999999996</v>
      </c>
      <c r="ADD265" s="277">
        <f t="shared" si="573"/>
        <v>53.199999999999996</v>
      </c>
      <c r="ADE265" s="277">
        <f t="shared" si="573"/>
        <v>53.199999999999996</v>
      </c>
      <c r="ADF265" s="277">
        <f t="shared" si="573"/>
        <v>53.199999999999996</v>
      </c>
      <c r="ADG265" s="277">
        <f t="shared" si="573"/>
        <v>53.199999999999996</v>
      </c>
      <c r="ADH265" s="277">
        <f t="shared" si="573"/>
        <v>53.199999999999996</v>
      </c>
      <c r="ADI265" s="277">
        <f t="shared" si="573"/>
        <v>53.199999999999996</v>
      </c>
      <c r="ADJ265" s="277">
        <f t="shared" si="573"/>
        <v>53.199999999999996</v>
      </c>
      <c r="ADK265" s="277">
        <f t="shared" si="573"/>
        <v>53.199999999999996</v>
      </c>
      <c r="ADL265" s="277">
        <f t="shared" si="573"/>
        <v>53.199999999999996</v>
      </c>
      <c r="ADM265" s="277">
        <f t="shared" si="573"/>
        <v>53.199999999999996</v>
      </c>
      <c r="ADN265" s="277">
        <f t="shared" si="573"/>
        <v>53.199999999999996</v>
      </c>
      <c r="ADO265" s="277">
        <f t="shared" si="573"/>
        <v>53.199999999999996</v>
      </c>
      <c r="ADP265" s="277">
        <f t="shared" si="573"/>
        <v>53.199999999999996</v>
      </c>
      <c r="ADQ265" s="277">
        <f t="shared" si="573"/>
        <v>53.199999999999996</v>
      </c>
      <c r="ADR265" s="277">
        <f t="shared" si="573"/>
        <v>53.199999999999996</v>
      </c>
      <c r="ADS265" s="277">
        <f t="shared" si="573"/>
        <v>53.199999999999996</v>
      </c>
      <c r="ADT265" s="277">
        <f t="shared" si="573"/>
        <v>53.199999999999996</v>
      </c>
      <c r="ADU265" s="277">
        <f t="shared" si="573"/>
        <v>53.199999999999996</v>
      </c>
      <c r="ADV265" s="277">
        <f t="shared" si="573"/>
        <v>45.599999999999994</v>
      </c>
      <c r="ADW265" s="277">
        <f t="shared" si="573"/>
        <v>45.599999999999994</v>
      </c>
      <c r="ADX265" s="277">
        <f t="shared" si="573"/>
        <v>45.599999999999994</v>
      </c>
      <c r="ADY265" s="277">
        <f t="shared" si="573"/>
        <v>45.599999999999994</v>
      </c>
      <c r="ADZ265" s="277">
        <f t="shared" si="573"/>
        <v>45.599999999999994</v>
      </c>
      <c r="AEA265" s="277">
        <f t="shared" si="573"/>
        <v>45.599999999999994</v>
      </c>
      <c r="AEB265" s="277">
        <f t="shared" si="573"/>
        <v>45.599999999999994</v>
      </c>
      <c r="AEC265" s="277">
        <f t="shared" si="573"/>
        <v>45.599999999999994</v>
      </c>
      <c r="AED265" s="277">
        <f t="shared" si="573"/>
        <v>45.599999999999994</v>
      </c>
      <c r="AEE265" s="277">
        <f t="shared" si="573"/>
        <v>45.599999999999994</v>
      </c>
      <c r="AEF265" s="277">
        <f t="shared" si="573"/>
        <v>45.599999999999994</v>
      </c>
      <c r="AEG265" s="277">
        <f t="shared" si="573"/>
        <v>45.599999999999994</v>
      </c>
      <c r="AEH265" s="277">
        <f t="shared" si="573"/>
        <v>45.599999999999994</v>
      </c>
      <c r="AEI265" s="277">
        <f t="shared" ref="AEI265:AFH265" si="574">AEI274*8*0.95</f>
        <v>45.599999999999994</v>
      </c>
      <c r="AEJ265" s="277">
        <f t="shared" si="574"/>
        <v>45.599999999999994</v>
      </c>
      <c r="AEK265" s="277">
        <f t="shared" si="574"/>
        <v>45.599999999999994</v>
      </c>
      <c r="AEL265" s="277">
        <f t="shared" si="574"/>
        <v>45.599999999999994</v>
      </c>
      <c r="AEM265" s="277">
        <f t="shared" si="574"/>
        <v>45.599999999999994</v>
      </c>
      <c r="AEN265" s="277">
        <f t="shared" si="574"/>
        <v>45.599999999999994</v>
      </c>
      <c r="AEO265" s="277">
        <f t="shared" si="574"/>
        <v>45.599999999999994</v>
      </c>
      <c r="AEP265" s="277">
        <f t="shared" si="574"/>
        <v>45.599999999999994</v>
      </c>
      <c r="AEQ265" s="277">
        <f t="shared" si="574"/>
        <v>45.599999999999994</v>
      </c>
      <c r="AER265" s="277">
        <f t="shared" si="574"/>
        <v>45.599999999999994</v>
      </c>
      <c r="AES265" s="277">
        <f t="shared" si="574"/>
        <v>45.599999999999994</v>
      </c>
      <c r="AET265" s="277">
        <f t="shared" si="574"/>
        <v>45.599999999999994</v>
      </c>
      <c r="AEU265" s="277">
        <f t="shared" si="574"/>
        <v>45.599999999999994</v>
      </c>
      <c r="AEV265" s="277">
        <f t="shared" si="574"/>
        <v>45.599999999999994</v>
      </c>
      <c r="AEW265" s="277">
        <f t="shared" si="574"/>
        <v>45.599999999999994</v>
      </c>
      <c r="AEX265" s="277">
        <f t="shared" si="574"/>
        <v>45.599999999999994</v>
      </c>
      <c r="AEY265" s="277">
        <f t="shared" si="574"/>
        <v>45.599999999999994</v>
      </c>
      <c r="AEZ265" s="277">
        <f t="shared" si="574"/>
        <v>45.599999999999994</v>
      </c>
      <c r="AFA265" s="277">
        <f t="shared" si="574"/>
        <v>45.599999999999994</v>
      </c>
      <c r="AFB265" s="277">
        <f t="shared" si="574"/>
        <v>45.599999999999994</v>
      </c>
      <c r="AFC265" s="277">
        <f t="shared" si="574"/>
        <v>45.599999999999994</v>
      </c>
      <c r="AFD265" s="277">
        <f t="shared" si="574"/>
        <v>45.599999999999994</v>
      </c>
      <c r="AFE265" s="277">
        <f t="shared" si="574"/>
        <v>45.599999999999994</v>
      </c>
      <c r="AFF265" s="277">
        <f t="shared" si="574"/>
        <v>45.599999999999994</v>
      </c>
      <c r="AFG265" s="277">
        <f t="shared" si="574"/>
        <v>45.599999999999994</v>
      </c>
      <c r="AFH265" s="277">
        <f t="shared" si="574"/>
        <v>45.599999999999994</v>
      </c>
      <c r="AFI265" s="277">
        <f t="shared" ref="AFI265:AHT265" si="575">AFI274*8*0.95</f>
        <v>45.599999999999994</v>
      </c>
      <c r="AFJ265" s="277">
        <f t="shared" si="575"/>
        <v>45.599999999999994</v>
      </c>
      <c r="AFK265" s="277">
        <f t="shared" si="575"/>
        <v>45.599999999999994</v>
      </c>
      <c r="AFL265" s="277">
        <f t="shared" si="575"/>
        <v>45.599999999999994</v>
      </c>
      <c r="AFM265" s="277">
        <f t="shared" si="575"/>
        <v>45.599999999999994</v>
      </c>
      <c r="AFN265" s="277">
        <f t="shared" si="575"/>
        <v>45.599999999999994</v>
      </c>
      <c r="AFO265" s="277">
        <f t="shared" si="575"/>
        <v>45.599999999999994</v>
      </c>
      <c r="AFP265" s="277">
        <f t="shared" si="575"/>
        <v>45.599999999999994</v>
      </c>
      <c r="AFQ265" s="277">
        <f t="shared" si="575"/>
        <v>45.599999999999994</v>
      </c>
      <c r="AFR265" s="277">
        <f t="shared" si="575"/>
        <v>45.599999999999994</v>
      </c>
      <c r="AFS265" s="277">
        <f t="shared" si="575"/>
        <v>45.599999999999994</v>
      </c>
      <c r="AFT265" s="277">
        <f t="shared" si="575"/>
        <v>45.599999999999994</v>
      </c>
      <c r="AFU265" s="277">
        <f t="shared" si="575"/>
        <v>45.599999999999994</v>
      </c>
      <c r="AFV265" s="277">
        <f t="shared" si="575"/>
        <v>45.599999999999994</v>
      </c>
      <c r="AFW265" s="277">
        <f t="shared" si="575"/>
        <v>45.599999999999994</v>
      </c>
      <c r="AFX265" s="277">
        <f t="shared" si="575"/>
        <v>45.599999999999994</v>
      </c>
      <c r="AFY265" s="277">
        <f t="shared" si="575"/>
        <v>45.599999999999994</v>
      </c>
      <c r="AFZ265" s="277">
        <f t="shared" si="575"/>
        <v>45.599999999999994</v>
      </c>
      <c r="AGA265" s="277">
        <f t="shared" si="575"/>
        <v>45.599999999999994</v>
      </c>
      <c r="AGB265" s="277">
        <f t="shared" si="575"/>
        <v>45.599999999999994</v>
      </c>
      <c r="AGC265" s="277">
        <f t="shared" si="575"/>
        <v>45.599999999999994</v>
      </c>
      <c r="AGD265" s="277">
        <f t="shared" si="575"/>
        <v>45.599999999999994</v>
      </c>
      <c r="AGE265" s="277">
        <f t="shared" si="575"/>
        <v>45.599999999999994</v>
      </c>
      <c r="AGF265" s="277">
        <f t="shared" si="575"/>
        <v>45.599999999999994</v>
      </c>
      <c r="AGG265" s="277">
        <f t="shared" si="575"/>
        <v>45.599999999999994</v>
      </c>
      <c r="AGH265" s="277">
        <f t="shared" si="575"/>
        <v>45.599999999999994</v>
      </c>
      <c r="AGI265" s="277">
        <f t="shared" si="575"/>
        <v>45.599999999999994</v>
      </c>
      <c r="AGJ265" s="277">
        <f t="shared" si="575"/>
        <v>45.599999999999994</v>
      </c>
      <c r="AGK265" s="277">
        <f t="shared" si="575"/>
        <v>45.599999999999994</v>
      </c>
      <c r="AGL265" s="277">
        <f t="shared" si="575"/>
        <v>45.599999999999994</v>
      </c>
      <c r="AGM265" s="277">
        <f t="shared" si="575"/>
        <v>45.599999999999994</v>
      </c>
      <c r="AGN265" s="277">
        <f t="shared" si="575"/>
        <v>45.599999999999994</v>
      </c>
      <c r="AGO265" s="277">
        <f t="shared" si="575"/>
        <v>45.599999999999994</v>
      </c>
      <c r="AGP265" s="277">
        <f t="shared" si="575"/>
        <v>45.599999999999994</v>
      </c>
      <c r="AGQ265" s="277">
        <f t="shared" si="575"/>
        <v>45.599999999999994</v>
      </c>
      <c r="AGR265" s="277">
        <f t="shared" si="575"/>
        <v>45.599999999999994</v>
      </c>
      <c r="AGS265" s="277">
        <f t="shared" si="575"/>
        <v>38</v>
      </c>
      <c r="AGT265" s="277">
        <f t="shared" si="575"/>
        <v>38</v>
      </c>
      <c r="AGU265" s="277">
        <f t="shared" si="575"/>
        <v>38</v>
      </c>
      <c r="AGV265" s="277">
        <f t="shared" si="575"/>
        <v>38</v>
      </c>
      <c r="AGW265" s="277">
        <f t="shared" si="575"/>
        <v>38</v>
      </c>
      <c r="AGX265" s="277">
        <f t="shared" si="575"/>
        <v>38</v>
      </c>
      <c r="AGY265" s="277">
        <f t="shared" si="575"/>
        <v>38</v>
      </c>
      <c r="AGZ265" s="277">
        <f t="shared" si="575"/>
        <v>38</v>
      </c>
      <c r="AHA265" s="277">
        <f t="shared" si="575"/>
        <v>38</v>
      </c>
      <c r="AHB265" s="277">
        <f t="shared" si="575"/>
        <v>38</v>
      </c>
      <c r="AHC265" s="277">
        <f t="shared" si="575"/>
        <v>38</v>
      </c>
      <c r="AHD265" s="277">
        <f t="shared" si="575"/>
        <v>38</v>
      </c>
      <c r="AHE265" s="277">
        <f t="shared" si="575"/>
        <v>38</v>
      </c>
      <c r="AHF265" s="277">
        <f t="shared" si="575"/>
        <v>38</v>
      </c>
      <c r="AHG265" s="277">
        <f t="shared" si="575"/>
        <v>38</v>
      </c>
      <c r="AHH265" s="277">
        <f t="shared" si="575"/>
        <v>38</v>
      </c>
      <c r="AHI265" s="277">
        <f t="shared" si="575"/>
        <v>38</v>
      </c>
      <c r="AHJ265" s="277">
        <f t="shared" si="575"/>
        <v>38</v>
      </c>
      <c r="AHK265" s="277">
        <f t="shared" si="575"/>
        <v>38</v>
      </c>
      <c r="AHL265" s="277">
        <f t="shared" si="575"/>
        <v>38</v>
      </c>
      <c r="AHM265" s="277">
        <f t="shared" si="575"/>
        <v>38</v>
      </c>
      <c r="AHN265" s="277">
        <f t="shared" si="575"/>
        <v>38</v>
      </c>
      <c r="AHO265" s="277">
        <f t="shared" si="575"/>
        <v>38</v>
      </c>
      <c r="AHP265" s="277">
        <f t="shared" si="575"/>
        <v>38</v>
      </c>
      <c r="AHQ265" s="277">
        <f t="shared" si="575"/>
        <v>38</v>
      </c>
      <c r="AHR265" s="277">
        <f t="shared" si="575"/>
        <v>38</v>
      </c>
      <c r="AHS265" s="277">
        <f t="shared" si="575"/>
        <v>38</v>
      </c>
      <c r="AHT265" s="277">
        <f t="shared" si="575"/>
        <v>38</v>
      </c>
      <c r="AHU265" s="277">
        <f t="shared" ref="AHU265:AIU265" si="576">AHU274*8*0.95</f>
        <v>38</v>
      </c>
      <c r="AHV265" s="277">
        <f t="shared" si="576"/>
        <v>38</v>
      </c>
      <c r="AHW265" s="277">
        <f t="shared" si="576"/>
        <v>38</v>
      </c>
      <c r="AHX265" s="277">
        <f t="shared" si="576"/>
        <v>38</v>
      </c>
      <c r="AHY265" s="277">
        <f t="shared" si="576"/>
        <v>38</v>
      </c>
      <c r="AHZ265" s="277">
        <f t="shared" si="576"/>
        <v>38</v>
      </c>
      <c r="AIA265" s="277">
        <f t="shared" si="576"/>
        <v>38</v>
      </c>
      <c r="AIB265" s="277">
        <f t="shared" si="576"/>
        <v>38</v>
      </c>
      <c r="AIC265" s="277">
        <f t="shared" si="576"/>
        <v>38</v>
      </c>
      <c r="AID265" s="277">
        <f t="shared" si="576"/>
        <v>38</v>
      </c>
      <c r="AIE265" s="277">
        <f t="shared" si="576"/>
        <v>38</v>
      </c>
      <c r="AIF265" s="277">
        <f t="shared" si="576"/>
        <v>38</v>
      </c>
      <c r="AIG265" s="277">
        <f t="shared" si="576"/>
        <v>38</v>
      </c>
      <c r="AIH265" s="277">
        <f t="shared" si="576"/>
        <v>38</v>
      </c>
      <c r="AII265" s="277">
        <f t="shared" si="576"/>
        <v>38</v>
      </c>
      <c r="AIJ265" s="277">
        <f t="shared" si="576"/>
        <v>38</v>
      </c>
      <c r="AIK265" s="277">
        <f t="shared" si="576"/>
        <v>38</v>
      </c>
      <c r="AIL265" s="277">
        <f t="shared" si="576"/>
        <v>38</v>
      </c>
      <c r="AIM265" s="277">
        <f t="shared" si="576"/>
        <v>38</v>
      </c>
      <c r="AIN265" s="277">
        <f t="shared" si="576"/>
        <v>38</v>
      </c>
      <c r="AIO265" s="277">
        <f t="shared" si="576"/>
        <v>38</v>
      </c>
      <c r="AIP265" s="277">
        <f t="shared" si="576"/>
        <v>38</v>
      </c>
      <c r="AIQ265" s="277">
        <f t="shared" si="576"/>
        <v>38</v>
      </c>
      <c r="AIR265" s="277">
        <f t="shared" si="576"/>
        <v>38</v>
      </c>
      <c r="AIS265" s="277">
        <f t="shared" si="576"/>
        <v>38</v>
      </c>
      <c r="AIT265" s="277">
        <f t="shared" si="576"/>
        <v>38</v>
      </c>
      <c r="AIU265" s="277">
        <f t="shared" si="576"/>
        <v>38</v>
      </c>
      <c r="AIV265" s="277">
        <f t="shared" ref="AIV265:AKA265" si="577">AIV274*8*0.95</f>
        <v>38</v>
      </c>
      <c r="AIW265" s="525">
        <f t="shared" si="577"/>
        <v>38</v>
      </c>
      <c r="AIX265" s="277">
        <f t="shared" si="577"/>
        <v>38</v>
      </c>
      <c r="AIY265" s="277">
        <f t="shared" si="577"/>
        <v>38</v>
      </c>
      <c r="AIZ265" s="277">
        <f t="shared" si="577"/>
        <v>38</v>
      </c>
      <c r="AJA265" s="277">
        <f t="shared" si="577"/>
        <v>38</v>
      </c>
      <c r="AJB265" s="277">
        <f t="shared" si="577"/>
        <v>38</v>
      </c>
      <c r="AJC265" s="277">
        <f t="shared" si="577"/>
        <v>38</v>
      </c>
      <c r="AJD265" s="277">
        <f t="shared" si="577"/>
        <v>38</v>
      </c>
      <c r="AJE265" s="277">
        <f t="shared" si="577"/>
        <v>38</v>
      </c>
      <c r="AJF265" s="277">
        <f t="shared" si="577"/>
        <v>38</v>
      </c>
      <c r="AJG265" s="277">
        <f t="shared" si="577"/>
        <v>38</v>
      </c>
      <c r="AJH265" s="277">
        <f t="shared" si="577"/>
        <v>38</v>
      </c>
      <c r="AJI265" s="277">
        <f t="shared" si="577"/>
        <v>38</v>
      </c>
      <c r="AJJ265" s="277">
        <f t="shared" si="577"/>
        <v>38</v>
      </c>
      <c r="AJK265" s="277">
        <f t="shared" si="577"/>
        <v>38</v>
      </c>
      <c r="AJL265" s="277">
        <f t="shared" si="577"/>
        <v>38</v>
      </c>
      <c r="AJM265" s="277">
        <f t="shared" si="577"/>
        <v>38</v>
      </c>
      <c r="AJN265" s="277">
        <f t="shared" si="577"/>
        <v>38</v>
      </c>
      <c r="AJO265" s="277">
        <f t="shared" si="577"/>
        <v>38</v>
      </c>
      <c r="AJP265" s="277">
        <f t="shared" si="577"/>
        <v>38</v>
      </c>
      <c r="AJQ265" s="277">
        <f t="shared" si="577"/>
        <v>38</v>
      </c>
      <c r="AJR265" s="277">
        <f t="shared" si="577"/>
        <v>38</v>
      </c>
      <c r="AJS265" s="277">
        <f t="shared" si="577"/>
        <v>38</v>
      </c>
      <c r="AJT265" s="277">
        <f t="shared" si="577"/>
        <v>38</v>
      </c>
      <c r="AJU265" s="277">
        <f t="shared" si="577"/>
        <v>38</v>
      </c>
      <c r="AJV265" s="277">
        <f t="shared" si="577"/>
        <v>38</v>
      </c>
      <c r="AJW265" s="277">
        <f t="shared" si="577"/>
        <v>38</v>
      </c>
      <c r="AJX265" s="277">
        <f t="shared" si="577"/>
        <v>38</v>
      </c>
      <c r="AJY265" s="277">
        <f t="shared" si="577"/>
        <v>38</v>
      </c>
      <c r="AJZ265" s="277">
        <f t="shared" si="577"/>
        <v>38</v>
      </c>
      <c r="AKA265" s="277">
        <f t="shared" si="577"/>
        <v>38</v>
      </c>
      <c r="AKB265" s="277">
        <f t="shared" ref="AKB265:ALG265" si="578">AKB274*8*0.95</f>
        <v>38</v>
      </c>
      <c r="AKC265" s="277">
        <f t="shared" si="578"/>
        <v>38</v>
      </c>
      <c r="AKD265" s="277">
        <f t="shared" si="578"/>
        <v>38</v>
      </c>
      <c r="AKE265" s="277">
        <f t="shared" si="578"/>
        <v>38</v>
      </c>
      <c r="AKF265" s="277">
        <f t="shared" si="578"/>
        <v>38</v>
      </c>
      <c r="AKG265" s="277">
        <f t="shared" si="578"/>
        <v>38</v>
      </c>
      <c r="AKH265" s="277">
        <f t="shared" si="578"/>
        <v>38</v>
      </c>
      <c r="AKI265" s="277">
        <f t="shared" si="578"/>
        <v>38</v>
      </c>
      <c r="AKJ265" s="277">
        <f t="shared" si="578"/>
        <v>38</v>
      </c>
      <c r="AKK265" s="277">
        <f t="shared" si="578"/>
        <v>38</v>
      </c>
      <c r="AKL265" s="277">
        <f t="shared" si="578"/>
        <v>38</v>
      </c>
      <c r="AKM265" s="277">
        <f t="shared" si="578"/>
        <v>38</v>
      </c>
      <c r="AKN265" s="277">
        <f t="shared" si="578"/>
        <v>38</v>
      </c>
      <c r="AKO265" s="277">
        <f t="shared" si="578"/>
        <v>38</v>
      </c>
      <c r="AKP265" s="277">
        <f t="shared" si="578"/>
        <v>38</v>
      </c>
      <c r="AKQ265" s="277">
        <f t="shared" si="578"/>
        <v>38</v>
      </c>
      <c r="AKR265" s="277">
        <f t="shared" si="578"/>
        <v>38</v>
      </c>
      <c r="AKS265" s="277">
        <f t="shared" si="578"/>
        <v>38</v>
      </c>
      <c r="AKT265" s="277">
        <f t="shared" si="578"/>
        <v>38</v>
      </c>
      <c r="AKU265" s="277">
        <f t="shared" si="578"/>
        <v>38</v>
      </c>
      <c r="AKV265" s="277">
        <f t="shared" si="578"/>
        <v>38</v>
      </c>
      <c r="AKW265" s="277">
        <f t="shared" si="578"/>
        <v>38</v>
      </c>
      <c r="AKX265" s="277">
        <f t="shared" si="578"/>
        <v>38</v>
      </c>
      <c r="AKY265" s="277">
        <f t="shared" si="578"/>
        <v>38</v>
      </c>
      <c r="AKZ265" s="277">
        <f t="shared" si="578"/>
        <v>38</v>
      </c>
      <c r="ALA265" s="277">
        <f t="shared" si="578"/>
        <v>38</v>
      </c>
      <c r="ALB265" s="277">
        <f t="shared" si="578"/>
        <v>38</v>
      </c>
      <c r="ALC265" s="277">
        <f t="shared" si="578"/>
        <v>38</v>
      </c>
      <c r="ALD265" s="277">
        <f t="shared" si="578"/>
        <v>38</v>
      </c>
      <c r="ALE265" s="277">
        <f t="shared" si="578"/>
        <v>38</v>
      </c>
      <c r="ALF265" s="277">
        <f t="shared" si="578"/>
        <v>38</v>
      </c>
      <c r="ALG265" s="277">
        <f t="shared" si="578"/>
        <v>38</v>
      </c>
      <c r="ALH265" s="277">
        <f t="shared" ref="ALH265:AMI265" si="579">ALH274*8*0.95</f>
        <v>38</v>
      </c>
      <c r="ALI265" s="277">
        <f t="shared" si="579"/>
        <v>38</v>
      </c>
      <c r="ALJ265" s="277">
        <f t="shared" si="579"/>
        <v>38</v>
      </c>
      <c r="ALK265" s="277">
        <f t="shared" si="579"/>
        <v>38</v>
      </c>
      <c r="ALL265" s="277">
        <f t="shared" si="579"/>
        <v>38</v>
      </c>
      <c r="ALM265" s="277">
        <f t="shared" si="579"/>
        <v>38</v>
      </c>
      <c r="ALN265" s="277">
        <f t="shared" si="579"/>
        <v>38</v>
      </c>
      <c r="ALO265" s="277">
        <f t="shared" si="579"/>
        <v>38</v>
      </c>
      <c r="ALP265" s="277">
        <f t="shared" si="579"/>
        <v>38</v>
      </c>
      <c r="ALQ265" s="277">
        <f t="shared" si="579"/>
        <v>38</v>
      </c>
      <c r="ALR265" s="277">
        <f t="shared" si="579"/>
        <v>38</v>
      </c>
      <c r="ALS265" s="277">
        <f t="shared" si="579"/>
        <v>38</v>
      </c>
      <c r="ALT265" s="277">
        <f t="shared" si="579"/>
        <v>38</v>
      </c>
      <c r="ALU265" s="277">
        <f t="shared" si="579"/>
        <v>38</v>
      </c>
      <c r="ALV265" s="277">
        <f t="shared" si="579"/>
        <v>38</v>
      </c>
      <c r="ALW265" s="277">
        <f t="shared" si="579"/>
        <v>38</v>
      </c>
      <c r="ALX265" s="277">
        <f t="shared" si="579"/>
        <v>38</v>
      </c>
      <c r="ALY265" s="277">
        <f t="shared" si="579"/>
        <v>38</v>
      </c>
      <c r="ALZ265" s="277">
        <f t="shared" si="579"/>
        <v>38</v>
      </c>
      <c r="AMA265" s="277">
        <f t="shared" si="579"/>
        <v>38</v>
      </c>
      <c r="AMB265" s="277">
        <f t="shared" si="579"/>
        <v>38</v>
      </c>
      <c r="AMC265" s="277">
        <f t="shared" si="579"/>
        <v>38</v>
      </c>
      <c r="AMD265" s="277">
        <f t="shared" si="579"/>
        <v>38</v>
      </c>
      <c r="AME265" s="277">
        <f t="shared" si="579"/>
        <v>38</v>
      </c>
      <c r="AMF265" s="277">
        <f t="shared" si="579"/>
        <v>38</v>
      </c>
      <c r="AMG265" s="277">
        <f t="shared" si="579"/>
        <v>38</v>
      </c>
      <c r="AMH265" s="277">
        <f t="shared" si="579"/>
        <v>38</v>
      </c>
      <c r="AMI265" s="277">
        <f t="shared" si="579"/>
        <v>38</v>
      </c>
      <c r="AMJ265" s="277">
        <f t="shared" ref="AMJ265:AOU265" si="580">AMJ274*8*0.95</f>
        <v>38</v>
      </c>
      <c r="AMK265" s="277">
        <f t="shared" si="580"/>
        <v>38</v>
      </c>
      <c r="AML265" s="277">
        <f t="shared" si="580"/>
        <v>38</v>
      </c>
      <c r="AMM265" s="277">
        <f t="shared" si="580"/>
        <v>38</v>
      </c>
      <c r="AMN265" s="277">
        <f t="shared" si="580"/>
        <v>38</v>
      </c>
      <c r="AMO265" s="277">
        <f t="shared" si="580"/>
        <v>38</v>
      </c>
      <c r="AMP265" s="277">
        <f t="shared" si="580"/>
        <v>38</v>
      </c>
      <c r="AMQ265" s="277">
        <f t="shared" si="580"/>
        <v>38</v>
      </c>
      <c r="AMR265" s="277">
        <f t="shared" si="580"/>
        <v>38</v>
      </c>
      <c r="AMS265" s="277">
        <f t="shared" si="580"/>
        <v>38</v>
      </c>
      <c r="AMT265" s="277">
        <f t="shared" si="580"/>
        <v>38</v>
      </c>
      <c r="AMU265" s="277">
        <f t="shared" si="580"/>
        <v>38</v>
      </c>
      <c r="AMV265" s="277">
        <f t="shared" si="580"/>
        <v>38</v>
      </c>
      <c r="AMW265" s="277">
        <f t="shared" si="580"/>
        <v>38</v>
      </c>
      <c r="AMX265" s="277">
        <f t="shared" si="580"/>
        <v>38</v>
      </c>
      <c r="AMY265" s="277">
        <f t="shared" si="580"/>
        <v>38</v>
      </c>
      <c r="AMZ265" s="277">
        <f t="shared" si="580"/>
        <v>38</v>
      </c>
      <c r="ANA265" s="277">
        <f t="shared" si="580"/>
        <v>38</v>
      </c>
      <c r="ANB265" s="277">
        <f t="shared" si="580"/>
        <v>38</v>
      </c>
      <c r="ANC265" s="277">
        <f t="shared" si="580"/>
        <v>38</v>
      </c>
      <c r="AND265" s="277">
        <f t="shared" si="580"/>
        <v>38</v>
      </c>
      <c r="ANE265" s="277">
        <f t="shared" si="580"/>
        <v>38</v>
      </c>
      <c r="ANF265" s="277">
        <f t="shared" si="580"/>
        <v>38</v>
      </c>
      <c r="ANG265" s="277">
        <f t="shared" si="580"/>
        <v>38</v>
      </c>
      <c r="ANH265" s="277">
        <f t="shared" si="580"/>
        <v>38</v>
      </c>
      <c r="ANI265" s="277">
        <f t="shared" si="580"/>
        <v>38</v>
      </c>
      <c r="ANJ265" s="277">
        <f t="shared" si="580"/>
        <v>38</v>
      </c>
      <c r="ANK265" s="277">
        <f t="shared" si="580"/>
        <v>38</v>
      </c>
      <c r="ANL265" s="277">
        <f t="shared" si="580"/>
        <v>38</v>
      </c>
      <c r="ANM265" s="277">
        <f t="shared" si="580"/>
        <v>38</v>
      </c>
      <c r="ANN265" s="277">
        <f t="shared" si="580"/>
        <v>38</v>
      </c>
      <c r="ANO265" s="277">
        <f t="shared" si="580"/>
        <v>38</v>
      </c>
      <c r="ANP265" s="277">
        <f t="shared" si="580"/>
        <v>38</v>
      </c>
      <c r="ANQ265" s="277">
        <f t="shared" si="580"/>
        <v>38</v>
      </c>
      <c r="ANR265" s="277">
        <f t="shared" si="580"/>
        <v>38</v>
      </c>
      <c r="ANS265" s="277">
        <f t="shared" si="580"/>
        <v>38</v>
      </c>
      <c r="ANT265" s="277">
        <f t="shared" si="580"/>
        <v>38</v>
      </c>
      <c r="ANU265" s="277">
        <f t="shared" si="580"/>
        <v>38</v>
      </c>
      <c r="ANV265" s="277">
        <f t="shared" si="580"/>
        <v>38</v>
      </c>
      <c r="ANW265" s="277">
        <f t="shared" si="580"/>
        <v>38</v>
      </c>
      <c r="ANX265" s="277">
        <f t="shared" si="580"/>
        <v>38</v>
      </c>
      <c r="ANY265" s="277">
        <f t="shared" si="580"/>
        <v>38</v>
      </c>
      <c r="ANZ265" s="277">
        <f t="shared" si="580"/>
        <v>38</v>
      </c>
      <c r="AOA265" s="277">
        <f t="shared" si="580"/>
        <v>38</v>
      </c>
      <c r="AOB265" s="277">
        <f t="shared" si="580"/>
        <v>38</v>
      </c>
      <c r="AOC265" s="277">
        <f t="shared" si="580"/>
        <v>38</v>
      </c>
      <c r="AOD265" s="277">
        <f t="shared" si="580"/>
        <v>38</v>
      </c>
      <c r="AOE265" s="277">
        <f t="shared" si="580"/>
        <v>38</v>
      </c>
      <c r="AOF265" s="277">
        <f t="shared" si="580"/>
        <v>38</v>
      </c>
      <c r="AOG265" s="277">
        <f t="shared" si="580"/>
        <v>38</v>
      </c>
      <c r="AOH265" s="277">
        <f t="shared" si="580"/>
        <v>38</v>
      </c>
      <c r="AOI265" s="277">
        <f t="shared" si="580"/>
        <v>38</v>
      </c>
      <c r="AOJ265" s="277">
        <f t="shared" si="580"/>
        <v>38</v>
      </c>
      <c r="AOK265" s="277">
        <f t="shared" si="580"/>
        <v>38</v>
      </c>
      <c r="AOL265" s="277">
        <f t="shared" si="580"/>
        <v>38</v>
      </c>
      <c r="AOM265" s="277">
        <f t="shared" si="580"/>
        <v>38</v>
      </c>
      <c r="AON265" s="277">
        <f t="shared" si="580"/>
        <v>38</v>
      </c>
      <c r="AOO265" s="277">
        <f t="shared" si="580"/>
        <v>38</v>
      </c>
      <c r="AOP265" s="277">
        <f t="shared" si="580"/>
        <v>38</v>
      </c>
      <c r="AOQ265" s="277">
        <f t="shared" si="580"/>
        <v>38</v>
      </c>
      <c r="AOR265" s="277">
        <f t="shared" si="580"/>
        <v>38</v>
      </c>
      <c r="AOS265" s="277">
        <f t="shared" si="580"/>
        <v>38</v>
      </c>
      <c r="AOT265" s="277">
        <f t="shared" si="580"/>
        <v>38</v>
      </c>
      <c r="AOU265" s="277">
        <f t="shared" si="580"/>
        <v>38</v>
      </c>
      <c r="AOV265" s="277">
        <f t="shared" ref="AOV265:APW265" si="581">AOV274*8*0.95</f>
        <v>38</v>
      </c>
      <c r="AOW265" s="277">
        <f t="shared" si="581"/>
        <v>38</v>
      </c>
      <c r="AOX265" s="277">
        <f t="shared" si="581"/>
        <v>38</v>
      </c>
      <c r="AOY265" s="277">
        <f t="shared" si="581"/>
        <v>38</v>
      </c>
      <c r="AOZ265" s="277">
        <f t="shared" si="581"/>
        <v>38</v>
      </c>
      <c r="APA265" s="277">
        <f t="shared" si="581"/>
        <v>38</v>
      </c>
      <c r="APB265" s="277">
        <f t="shared" si="581"/>
        <v>38</v>
      </c>
      <c r="APC265" s="277">
        <f t="shared" si="581"/>
        <v>38</v>
      </c>
      <c r="APD265" s="277">
        <f t="shared" si="581"/>
        <v>38</v>
      </c>
      <c r="APE265" s="277">
        <f t="shared" si="581"/>
        <v>38</v>
      </c>
      <c r="APF265" s="277">
        <f t="shared" si="581"/>
        <v>38</v>
      </c>
      <c r="APG265" s="277">
        <f t="shared" si="581"/>
        <v>38</v>
      </c>
      <c r="APH265" s="277">
        <f t="shared" si="581"/>
        <v>38</v>
      </c>
      <c r="API265" s="277">
        <f t="shared" si="581"/>
        <v>38</v>
      </c>
      <c r="APJ265" s="277">
        <f t="shared" si="581"/>
        <v>38</v>
      </c>
      <c r="APK265" s="277">
        <f t="shared" si="581"/>
        <v>38</v>
      </c>
      <c r="APL265" s="277">
        <f t="shared" si="581"/>
        <v>38</v>
      </c>
      <c r="APM265" s="277">
        <f t="shared" si="581"/>
        <v>38</v>
      </c>
      <c r="APN265" s="277">
        <f t="shared" si="581"/>
        <v>38</v>
      </c>
      <c r="APO265" s="277">
        <f t="shared" si="581"/>
        <v>38</v>
      </c>
      <c r="APP265" s="277">
        <f t="shared" si="581"/>
        <v>38</v>
      </c>
      <c r="APQ265" s="277">
        <f t="shared" si="581"/>
        <v>38</v>
      </c>
      <c r="APR265" s="277">
        <f t="shared" si="581"/>
        <v>38</v>
      </c>
      <c r="APS265" s="277">
        <f t="shared" si="581"/>
        <v>38</v>
      </c>
      <c r="APT265" s="277">
        <f t="shared" si="581"/>
        <v>38</v>
      </c>
      <c r="APU265" s="277">
        <f t="shared" si="581"/>
        <v>38</v>
      </c>
      <c r="APV265" s="277">
        <f t="shared" si="581"/>
        <v>38</v>
      </c>
      <c r="APW265" s="277">
        <f t="shared" si="581"/>
        <v>38</v>
      </c>
    </row>
    <row r="266" spans="4:1115">
      <c r="D266" s="189"/>
      <c r="E266" s="136" t="s">
        <v>1069</v>
      </c>
      <c r="I266" s="275">
        <f t="shared" ref="I266:S266" si="582">I275*12*0.95</f>
        <v>57</v>
      </c>
      <c r="J266" s="275">
        <f t="shared" si="582"/>
        <v>57</v>
      </c>
      <c r="K266" s="275">
        <f t="shared" si="582"/>
        <v>57</v>
      </c>
      <c r="L266" s="275">
        <f t="shared" si="582"/>
        <v>57</v>
      </c>
      <c r="M266" s="275">
        <f t="shared" si="582"/>
        <v>57</v>
      </c>
      <c r="N266" s="275">
        <f t="shared" si="582"/>
        <v>57</v>
      </c>
      <c r="O266" s="275">
        <f t="shared" si="582"/>
        <v>57</v>
      </c>
      <c r="P266" s="275">
        <f t="shared" si="582"/>
        <v>57</v>
      </c>
      <c r="Q266" s="275">
        <f t="shared" si="582"/>
        <v>57</v>
      </c>
      <c r="R266" s="275">
        <f t="shared" si="582"/>
        <v>57</v>
      </c>
      <c r="S266" s="275">
        <f t="shared" si="582"/>
        <v>57</v>
      </c>
      <c r="T266" s="275">
        <f t="shared" ref="T266:CE266" si="583">T275*12*0.95</f>
        <v>57</v>
      </c>
      <c r="U266" s="275">
        <f t="shared" si="583"/>
        <v>57</v>
      </c>
      <c r="V266" s="275">
        <f t="shared" si="583"/>
        <v>57</v>
      </c>
      <c r="W266" s="275">
        <f t="shared" si="583"/>
        <v>57</v>
      </c>
      <c r="X266" s="275">
        <f t="shared" si="583"/>
        <v>57</v>
      </c>
      <c r="Y266" s="275">
        <f t="shared" si="583"/>
        <v>57</v>
      </c>
      <c r="Z266" s="275">
        <f t="shared" si="583"/>
        <v>57</v>
      </c>
      <c r="AA266" s="275">
        <f t="shared" si="583"/>
        <v>57</v>
      </c>
      <c r="AB266" s="275">
        <f t="shared" si="583"/>
        <v>57</v>
      </c>
      <c r="AC266" s="275">
        <f t="shared" si="583"/>
        <v>57</v>
      </c>
      <c r="AD266" s="275">
        <f t="shared" si="583"/>
        <v>57</v>
      </c>
      <c r="AE266" s="275">
        <f t="shared" si="583"/>
        <v>57</v>
      </c>
      <c r="AF266" s="275">
        <f t="shared" si="583"/>
        <v>57</v>
      </c>
      <c r="AG266" s="275">
        <f t="shared" si="583"/>
        <v>57</v>
      </c>
      <c r="AH266" s="275">
        <f t="shared" si="583"/>
        <v>57</v>
      </c>
      <c r="AI266" s="275">
        <f t="shared" si="583"/>
        <v>57</v>
      </c>
      <c r="AJ266" s="275">
        <f t="shared" si="583"/>
        <v>57</v>
      </c>
      <c r="AK266" s="275">
        <f t="shared" si="583"/>
        <v>57</v>
      </c>
      <c r="AL266" s="275">
        <f t="shared" si="583"/>
        <v>57</v>
      </c>
      <c r="AM266" s="275">
        <f t="shared" si="583"/>
        <v>57</v>
      </c>
      <c r="AN266" s="275">
        <f t="shared" si="583"/>
        <v>57</v>
      </c>
      <c r="AO266" s="275">
        <f t="shared" si="583"/>
        <v>57</v>
      </c>
      <c r="AP266" s="275">
        <f t="shared" si="583"/>
        <v>57</v>
      </c>
      <c r="AQ266" s="275">
        <f t="shared" si="583"/>
        <v>57</v>
      </c>
      <c r="AR266" s="275">
        <f t="shared" si="583"/>
        <v>57</v>
      </c>
      <c r="AS266" s="275">
        <f t="shared" si="583"/>
        <v>57</v>
      </c>
      <c r="AT266" s="275">
        <f t="shared" si="583"/>
        <v>57</v>
      </c>
      <c r="AU266" s="275">
        <f t="shared" si="583"/>
        <v>57</v>
      </c>
      <c r="AV266" s="275">
        <f t="shared" si="583"/>
        <v>57</v>
      </c>
      <c r="AW266" s="275">
        <f t="shared" si="583"/>
        <v>57</v>
      </c>
      <c r="AX266" s="275">
        <f t="shared" si="583"/>
        <v>57</v>
      </c>
      <c r="AY266" s="275">
        <f t="shared" si="583"/>
        <v>57</v>
      </c>
      <c r="AZ266" s="275">
        <f t="shared" si="583"/>
        <v>57</v>
      </c>
      <c r="BA266" s="275">
        <f t="shared" si="583"/>
        <v>57</v>
      </c>
      <c r="BB266" s="275">
        <f t="shared" si="583"/>
        <v>57</v>
      </c>
      <c r="BC266" s="275">
        <f t="shared" si="583"/>
        <v>57</v>
      </c>
      <c r="BD266" s="275">
        <f t="shared" si="583"/>
        <v>57</v>
      </c>
      <c r="BE266" s="275">
        <f t="shared" si="583"/>
        <v>57</v>
      </c>
      <c r="BF266" s="275">
        <f t="shared" si="583"/>
        <v>57</v>
      </c>
      <c r="BG266" s="275">
        <f t="shared" si="583"/>
        <v>57</v>
      </c>
      <c r="BH266" s="275">
        <f t="shared" si="583"/>
        <v>57</v>
      </c>
      <c r="BI266" s="275">
        <f t="shared" si="583"/>
        <v>57</v>
      </c>
      <c r="BJ266" s="275">
        <f t="shared" si="583"/>
        <v>57</v>
      </c>
      <c r="BK266" s="275">
        <f t="shared" si="583"/>
        <v>57</v>
      </c>
      <c r="BL266" s="275">
        <f t="shared" si="583"/>
        <v>57</v>
      </c>
      <c r="BM266" s="275">
        <f t="shared" si="583"/>
        <v>57</v>
      </c>
      <c r="BN266" s="275">
        <f t="shared" si="583"/>
        <v>57</v>
      </c>
      <c r="BO266" s="275">
        <f t="shared" si="583"/>
        <v>57</v>
      </c>
      <c r="BP266" s="275">
        <f t="shared" si="583"/>
        <v>57</v>
      </c>
      <c r="BQ266" s="275">
        <f t="shared" si="583"/>
        <v>57</v>
      </c>
      <c r="BR266" s="275">
        <f t="shared" si="583"/>
        <v>57</v>
      </c>
      <c r="BS266" s="275">
        <f t="shared" si="583"/>
        <v>57</v>
      </c>
      <c r="BT266" s="275">
        <f t="shared" si="583"/>
        <v>57</v>
      </c>
      <c r="BU266" s="275">
        <f t="shared" si="583"/>
        <v>57</v>
      </c>
      <c r="BV266" s="275">
        <f t="shared" si="583"/>
        <v>57</v>
      </c>
      <c r="BW266" s="275">
        <f t="shared" si="583"/>
        <v>57</v>
      </c>
      <c r="BX266" s="275">
        <f t="shared" si="583"/>
        <v>57</v>
      </c>
      <c r="BY266" s="275">
        <f t="shared" si="583"/>
        <v>57</v>
      </c>
      <c r="BZ266" s="275">
        <f t="shared" si="583"/>
        <v>57</v>
      </c>
      <c r="CA266" s="275">
        <f t="shared" si="583"/>
        <v>57</v>
      </c>
      <c r="CB266" s="275">
        <f t="shared" si="583"/>
        <v>57</v>
      </c>
      <c r="CC266" s="275">
        <f t="shared" si="583"/>
        <v>57</v>
      </c>
      <c r="CD266" s="275">
        <f t="shared" si="583"/>
        <v>57</v>
      </c>
      <c r="CE266" s="275">
        <f t="shared" si="583"/>
        <v>57</v>
      </c>
      <c r="CF266" s="275">
        <f t="shared" ref="CF266:DF266" si="584">CF275*12*0.95</f>
        <v>57</v>
      </c>
      <c r="CG266" s="275">
        <f t="shared" si="584"/>
        <v>57</v>
      </c>
      <c r="CH266" s="275">
        <f t="shared" si="584"/>
        <v>57</v>
      </c>
      <c r="CI266" s="275">
        <f t="shared" si="584"/>
        <v>57</v>
      </c>
      <c r="CJ266" s="275">
        <f t="shared" si="584"/>
        <v>57</v>
      </c>
      <c r="CK266" s="275">
        <f t="shared" si="584"/>
        <v>57</v>
      </c>
      <c r="CL266" s="275">
        <f t="shared" si="584"/>
        <v>57</v>
      </c>
      <c r="CM266" s="275">
        <f t="shared" si="584"/>
        <v>57</v>
      </c>
      <c r="CN266" s="275">
        <f t="shared" si="584"/>
        <v>57</v>
      </c>
      <c r="CO266" s="275">
        <f t="shared" si="584"/>
        <v>57</v>
      </c>
      <c r="CP266" s="275">
        <f t="shared" si="584"/>
        <v>57</v>
      </c>
      <c r="CQ266" s="275">
        <f t="shared" si="584"/>
        <v>57</v>
      </c>
      <c r="CR266" s="275">
        <f t="shared" si="584"/>
        <v>57</v>
      </c>
      <c r="CS266" s="275">
        <f t="shared" si="584"/>
        <v>57</v>
      </c>
      <c r="CT266" s="275">
        <f t="shared" si="584"/>
        <v>57</v>
      </c>
      <c r="CU266" s="275">
        <f t="shared" si="584"/>
        <v>57</v>
      </c>
      <c r="CV266" s="275">
        <f t="shared" si="584"/>
        <v>57</v>
      </c>
      <c r="CW266" s="275">
        <f t="shared" si="584"/>
        <v>57</v>
      </c>
      <c r="CX266" s="275">
        <f t="shared" si="584"/>
        <v>57</v>
      </c>
      <c r="CY266" s="275">
        <f t="shared" si="584"/>
        <v>57</v>
      </c>
      <c r="CZ266" s="275">
        <f t="shared" si="584"/>
        <v>57</v>
      </c>
      <c r="DA266" s="275">
        <f t="shared" si="584"/>
        <v>57</v>
      </c>
      <c r="DB266" s="275">
        <f t="shared" si="584"/>
        <v>57</v>
      </c>
      <c r="DC266" s="275">
        <f t="shared" si="584"/>
        <v>57</v>
      </c>
      <c r="DD266" s="275">
        <f t="shared" si="584"/>
        <v>57</v>
      </c>
      <c r="DE266" s="275">
        <f t="shared" si="584"/>
        <v>57</v>
      </c>
      <c r="DF266" s="275">
        <f t="shared" si="584"/>
        <v>57</v>
      </c>
      <c r="DG266" s="275">
        <f t="shared" ref="DG266:FR266" si="585">DG275*12*0.95</f>
        <v>57</v>
      </c>
      <c r="DH266" s="275">
        <f t="shared" si="585"/>
        <v>57</v>
      </c>
      <c r="DI266" s="275">
        <f t="shared" si="585"/>
        <v>57</v>
      </c>
      <c r="DJ266" s="275">
        <f t="shared" si="585"/>
        <v>57</v>
      </c>
      <c r="DK266" s="275">
        <f t="shared" si="585"/>
        <v>57</v>
      </c>
      <c r="DL266" s="275">
        <f t="shared" si="585"/>
        <v>57</v>
      </c>
      <c r="DM266" s="275">
        <f t="shared" si="585"/>
        <v>57</v>
      </c>
      <c r="DN266" s="275">
        <f t="shared" si="585"/>
        <v>57</v>
      </c>
      <c r="DO266" s="275">
        <f t="shared" si="585"/>
        <v>57</v>
      </c>
      <c r="DP266" s="275">
        <f t="shared" si="585"/>
        <v>57</v>
      </c>
      <c r="DQ266" s="275">
        <f t="shared" si="585"/>
        <v>57</v>
      </c>
      <c r="DR266" s="275">
        <f t="shared" si="585"/>
        <v>57</v>
      </c>
      <c r="DS266" s="275">
        <f t="shared" si="585"/>
        <v>57</v>
      </c>
      <c r="DT266" s="275">
        <f t="shared" si="585"/>
        <v>57</v>
      </c>
      <c r="DU266" s="275">
        <f t="shared" si="585"/>
        <v>57</v>
      </c>
      <c r="DV266" s="275">
        <f t="shared" si="585"/>
        <v>57</v>
      </c>
      <c r="DW266" s="275">
        <f t="shared" si="585"/>
        <v>57</v>
      </c>
      <c r="DX266" s="275">
        <f t="shared" si="585"/>
        <v>57</v>
      </c>
      <c r="DY266" s="275">
        <f t="shared" si="585"/>
        <v>57</v>
      </c>
      <c r="DZ266" s="275">
        <f t="shared" si="585"/>
        <v>57</v>
      </c>
      <c r="EA266" s="275">
        <f t="shared" si="585"/>
        <v>68.399999999999991</v>
      </c>
      <c r="EB266" s="275">
        <f t="shared" si="585"/>
        <v>68.399999999999991</v>
      </c>
      <c r="EC266" s="275">
        <f t="shared" si="585"/>
        <v>68.399999999999991</v>
      </c>
      <c r="ED266" s="275">
        <f t="shared" si="585"/>
        <v>68.399999999999991</v>
      </c>
      <c r="EE266" s="275">
        <f t="shared" si="585"/>
        <v>68.399999999999991</v>
      </c>
      <c r="EF266" s="275">
        <f t="shared" si="585"/>
        <v>68.399999999999991</v>
      </c>
      <c r="EG266" s="275">
        <f t="shared" si="585"/>
        <v>68.399999999999991</v>
      </c>
      <c r="EH266" s="275">
        <f t="shared" si="585"/>
        <v>68.399999999999991</v>
      </c>
      <c r="EI266" s="275">
        <f t="shared" si="585"/>
        <v>68.399999999999991</v>
      </c>
      <c r="EJ266" s="275">
        <f t="shared" si="585"/>
        <v>68.399999999999991</v>
      </c>
      <c r="EK266" s="275">
        <f t="shared" si="585"/>
        <v>68.399999999999991</v>
      </c>
      <c r="EL266" s="275">
        <f t="shared" si="585"/>
        <v>68.399999999999991</v>
      </c>
      <c r="EM266" s="275">
        <f t="shared" si="585"/>
        <v>68.399999999999991</v>
      </c>
      <c r="EN266" s="275">
        <f t="shared" si="585"/>
        <v>68.399999999999991</v>
      </c>
      <c r="EO266" s="275">
        <f t="shared" si="585"/>
        <v>68.399999999999991</v>
      </c>
      <c r="EP266" s="275">
        <f t="shared" si="585"/>
        <v>68.399999999999991</v>
      </c>
      <c r="EQ266" s="275">
        <f t="shared" si="585"/>
        <v>68.399999999999991</v>
      </c>
      <c r="ER266" s="275">
        <f t="shared" si="585"/>
        <v>68.399999999999991</v>
      </c>
      <c r="ES266" s="275">
        <f t="shared" si="585"/>
        <v>68.399999999999991</v>
      </c>
      <c r="ET266" s="275">
        <f t="shared" si="585"/>
        <v>68.399999999999991</v>
      </c>
      <c r="EU266" s="275">
        <f t="shared" si="585"/>
        <v>68.399999999999991</v>
      </c>
      <c r="EV266" s="275">
        <f t="shared" si="585"/>
        <v>68.399999999999991</v>
      </c>
      <c r="EW266" s="275">
        <f t="shared" si="585"/>
        <v>68.399999999999991</v>
      </c>
      <c r="EX266" s="275">
        <f t="shared" si="585"/>
        <v>68.399999999999991</v>
      </c>
      <c r="EY266" s="275">
        <f t="shared" si="585"/>
        <v>68.399999999999991</v>
      </c>
      <c r="EZ266" s="275">
        <f t="shared" si="585"/>
        <v>68.399999999999991</v>
      </c>
      <c r="FA266" s="275">
        <f t="shared" si="585"/>
        <v>68.399999999999991</v>
      </c>
      <c r="FB266" s="275">
        <f t="shared" si="585"/>
        <v>68.399999999999991</v>
      </c>
      <c r="FC266" s="275">
        <f t="shared" si="585"/>
        <v>68.399999999999991</v>
      </c>
      <c r="FD266" s="275">
        <f t="shared" si="585"/>
        <v>68.399999999999991</v>
      </c>
      <c r="FE266" s="275">
        <f t="shared" si="585"/>
        <v>68.399999999999991</v>
      </c>
      <c r="FF266" s="275">
        <f t="shared" si="585"/>
        <v>68.399999999999991</v>
      </c>
      <c r="FG266" s="275">
        <f t="shared" si="585"/>
        <v>68.399999999999991</v>
      </c>
      <c r="FH266" s="275">
        <f t="shared" si="585"/>
        <v>68.399999999999991</v>
      </c>
      <c r="FI266" s="275">
        <f t="shared" si="585"/>
        <v>68.399999999999991</v>
      </c>
      <c r="FJ266" s="275">
        <f t="shared" si="585"/>
        <v>68.399999999999991</v>
      </c>
      <c r="FK266" s="275">
        <f t="shared" si="585"/>
        <v>68.399999999999991</v>
      </c>
      <c r="FL266" s="275">
        <f t="shared" si="585"/>
        <v>68.399999999999991</v>
      </c>
      <c r="FM266" s="275">
        <f t="shared" si="585"/>
        <v>68.399999999999991</v>
      </c>
      <c r="FN266" s="275">
        <f t="shared" si="585"/>
        <v>68.399999999999991</v>
      </c>
      <c r="FO266" s="275">
        <f t="shared" si="585"/>
        <v>68.399999999999991</v>
      </c>
      <c r="FP266" s="275">
        <f t="shared" si="585"/>
        <v>68.399999999999991</v>
      </c>
      <c r="FQ266" s="275">
        <f t="shared" si="585"/>
        <v>68.399999999999991</v>
      </c>
      <c r="FR266" s="275">
        <f t="shared" si="585"/>
        <v>68.399999999999991</v>
      </c>
      <c r="FS266" s="275">
        <f t="shared" ref="FS266:GS266" si="586">FS275*12*0.95</f>
        <v>68.399999999999991</v>
      </c>
      <c r="FT266" s="275">
        <f t="shared" si="586"/>
        <v>68.399999999999991</v>
      </c>
      <c r="FU266" s="275">
        <f t="shared" si="586"/>
        <v>68.399999999999991</v>
      </c>
      <c r="FV266" s="275">
        <f t="shared" si="586"/>
        <v>68.399999999999991</v>
      </c>
      <c r="FW266" s="275">
        <f t="shared" si="586"/>
        <v>68.399999999999991</v>
      </c>
      <c r="FX266" s="275">
        <f t="shared" si="586"/>
        <v>68.399999999999991</v>
      </c>
      <c r="FY266" s="275">
        <f t="shared" si="586"/>
        <v>68.399999999999991</v>
      </c>
      <c r="FZ266" s="275">
        <f t="shared" si="586"/>
        <v>68.399999999999991</v>
      </c>
      <c r="GA266" s="275">
        <f t="shared" si="586"/>
        <v>68.399999999999991</v>
      </c>
      <c r="GB266" s="275">
        <f t="shared" si="586"/>
        <v>68.399999999999991</v>
      </c>
      <c r="GC266" s="275">
        <f t="shared" si="586"/>
        <v>68.399999999999991</v>
      </c>
      <c r="GD266" s="275">
        <f t="shared" si="586"/>
        <v>68.399999999999991</v>
      </c>
      <c r="GE266" s="275">
        <f t="shared" si="586"/>
        <v>68.399999999999991</v>
      </c>
      <c r="GF266" s="275">
        <f t="shared" si="586"/>
        <v>68.399999999999991</v>
      </c>
      <c r="GG266" s="275">
        <f t="shared" si="586"/>
        <v>68.399999999999991</v>
      </c>
      <c r="GH266" s="275">
        <f t="shared" si="586"/>
        <v>68.399999999999991</v>
      </c>
      <c r="GI266" s="275">
        <f t="shared" si="586"/>
        <v>68.399999999999991</v>
      </c>
      <c r="GJ266" s="275">
        <f t="shared" si="586"/>
        <v>68.399999999999991</v>
      </c>
      <c r="GK266" s="275">
        <f t="shared" si="586"/>
        <v>68.399999999999991</v>
      </c>
      <c r="GL266" s="275">
        <f t="shared" si="586"/>
        <v>68.399999999999991</v>
      </c>
      <c r="GM266" s="275">
        <f t="shared" si="586"/>
        <v>68.399999999999991</v>
      </c>
      <c r="GN266" s="275">
        <f t="shared" si="586"/>
        <v>68.399999999999991</v>
      </c>
      <c r="GO266" s="275">
        <f t="shared" si="586"/>
        <v>68.399999999999991</v>
      </c>
      <c r="GP266" s="275">
        <f t="shared" si="586"/>
        <v>68.399999999999991</v>
      </c>
      <c r="GQ266" s="275">
        <f t="shared" si="586"/>
        <v>68.399999999999991</v>
      </c>
      <c r="GR266" s="275">
        <f t="shared" si="586"/>
        <v>68.399999999999991</v>
      </c>
      <c r="GS266" s="275">
        <f t="shared" si="586"/>
        <v>68.399999999999991</v>
      </c>
      <c r="GT266" s="275">
        <f t="shared" ref="GT266:JE266" si="587">GT275*12*0.95</f>
        <v>79.8</v>
      </c>
      <c r="GU266" s="275">
        <f t="shared" si="587"/>
        <v>79.8</v>
      </c>
      <c r="GV266" s="275">
        <f t="shared" si="587"/>
        <v>79.8</v>
      </c>
      <c r="GW266" s="275">
        <f t="shared" si="587"/>
        <v>79.8</v>
      </c>
      <c r="GX266" s="275">
        <f t="shared" si="587"/>
        <v>79.8</v>
      </c>
      <c r="GY266" s="275">
        <f t="shared" si="587"/>
        <v>79.8</v>
      </c>
      <c r="GZ266" s="275">
        <f t="shared" si="587"/>
        <v>79.8</v>
      </c>
      <c r="HA266" s="275">
        <f t="shared" si="587"/>
        <v>79.8</v>
      </c>
      <c r="HB266" s="275">
        <f t="shared" si="587"/>
        <v>79.8</v>
      </c>
      <c r="HC266" s="275">
        <f t="shared" si="587"/>
        <v>79.8</v>
      </c>
      <c r="HD266" s="275">
        <f t="shared" si="587"/>
        <v>79.8</v>
      </c>
      <c r="HE266" s="275">
        <f t="shared" si="587"/>
        <v>68.399999999999991</v>
      </c>
      <c r="HF266" s="275">
        <f t="shared" si="587"/>
        <v>68.399999999999991</v>
      </c>
      <c r="HG266" s="275">
        <f t="shared" si="587"/>
        <v>68.399999999999991</v>
      </c>
      <c r="HH266" s="275">
        <f t="shared" si="587"/>
        <v>68.399999999999991</v>
      </c>
      <c r="HI266" s="275">
        <f t="shared" si="587"/>
        <v>68.399999999999991</v>
      </c>
      <c r="HJ266" s="275">
        <f t="shared" si="587"/>
        <v>68.399999999999991</v>
      </c>
      <c r="HK266" s="275">
        <f t="shared" si="587"/>
        <v>68.399999999999991</v>
      </c>
      <c r="HL266" s="275">
        <f t="shared" si="587"/>
        <v>68.399999999999991</v>
      </c>
      <c r="HM266" s="275">
        <f t="shared" si="587"/>
        <v>68.399999999999991</v>
      </c>
      <c r="HN266" s="275">
        <f t="shared" si="587"/>
        <v>68.399999999999991</v>
      </c>
      <c r="HO266" s="275">
        <f t="shared" si="587"/>
        <v>68.399999999999991</v>
      </c>
      <c r="HP266" s="275">
        <f t="shared" si="587"/>
        <v>68.399999999999991</v>
      </c>
      <c r="HQ266" s="275">
        <f t="shared" si="587"/>
        <v>68.399999999999991</v>
      </c>
      <c r="HR266" s="275">
        <f t="shared" si="587"/>
        <v>68.399999999999991</v>
      </c>
      <c r="HS266" s="275">
        <f t="shared" si="587"/>
        <v>68.399999999999991</v>
      </c>
      <c r="HT266" s="275">
        <f t="shared" si="587"/>
        <v>68.399999999999991</v>
      </c>
      <c r="HU266" s="275">
        <f t="shared" si="587"/>
        <v>68.399999999999991</v>
      </c>
      <c r="HV266" s="275">
        <f t="shared" si="587"/>
        <v>68.399999999999991</v>
      </c>
      <c r="HW266" s="275">
        <f t="shared" si="587"/>
        <v>68.399999999999991</v>
      </c>
      <c r="HX266" s="275">
        <f t="shared" si="587"/>
        <v>68.399999999999991</v>
      </c>
      <c r="HY266" s="275">
        <f t="shared" si="587"/>
        <v>57</v>
      </c>
      <c r="HZ266" s="275">
        <f t="shared" si="587"/>
        <v>57</v>
      </c>
      <c r="IA266" s="275">
        <f t="shared" si="587"/>
        <v>57</v>
      </c>
      <c r="IB266" s="275">
        <f t="shared" si="587"/>
        <v>57</v>
      </c>
      <c r="IC266" s="275">
        <f t="shared" si="587"/>
        <v>57</v>
      </c>
      <c r="ID266" s="275">
        <f t="shared" si="587"/>
        <v>57</v>
      </c>
      <c r="IE266" s="275">
        <f t="shared" si="587"/>
        <v>57</v>
      </c>
      <c r="IF266" s="275">
        <f t="shared" si="587"/>
        <v>57</v>
      </c>
      <c r="IG266" s="275">
        <f t="shared" si="587"/>
        <v>57</v>
      </c>
      <c r="IH266" s="275">
        <f t="shared" si="587"/>
        <v>57</v>
      </c>
      <c r="II266" s="275">
        <f t="shared" si="587"/>
        <v>57</v>
      </c>
      <c r="IJ266" s="275">
        <f t="shared" si="587"/>
        <v>57</v>
      </c>
      <c r="IK266" s="275">
        <f t="shared" si="587"/>
        <v>57</v>
      </c>
      <c r="IL266" s="275">
        <f t="shared" si="587"/>
        <v>57</v>
      </c>
      <c r="IM266" s="275">
        <f t="shared" si="587"/>
        <v>57</v>
      </c>
      <c r="IN266" s="275">
        <f t="shared" si="587"/>
        <v>57</v>
      </c>
      <c r="IO266" s="275">
        <f t="shared" si="587"/>
        <v>57</v>
      </c>
      <c r="IP266" s="275">
        <f t="shared" si="587"/>
        <v>57</v>
      </c>
      <c r="IQ266" s="275">
        <f t="shared" si="587"/>
        <v>57</v>
      </c>
      <c r="IR266" s="275">
        <f t="shared" si="587"/>
        <v>57</v>
      </c>
      <c r="IS266" s="275">
        <f t="shared" si="587"/>
        <v>68.399999999999991</v>
      </c>
      <c r="IT266" s="275">
        <f t="shared" si="587"/>
        <v>68.399999999999991</v>
      </c>
      <c r="IU266" s="275">
        <f t="shared" si="587"/>
        <v>68.399999999999991</v>
      </c>
      <c r="IV266" s="275">
        <f t="shared" si="587"/>
        <v>68.399999999999991</v>
      </c>
      <c r="IW266" s="275">
        <f t="shared" si="587"/>
        <v>68.399999999999991</v>
      </c>
      <c r="IX266" s="275">
        <f t="shared" si="587"/>
        <v>68.399999999999991</v>
      </c>
      <c r="IY266" s="275">
        <f t="shared" si="587"/>
        <v>68.399999999999991</v>
      </c>
      <c r="IZ266" s="275">
        <f t="shared" si="587"/>
        <v>68.399999999999991</v>
      </c>
      <c r="JA266" s="275">
        <f t="shared" si="587"/>
        <v>68.399999999999991</v>
      </c>
      <c r="JB266" s="275">
        <f t="shared" si="587"/>
        <v>68.399999999999991</v>
      </c>
      <c r="JC266" s="275">
        <f t="shared" si="587"/>
        <v>68.399999999999991</v>
      </c>
      <c r="JD266" s="275">
        <f t="shared" si="587"/>
        <v>68.399999999999991</v>
      </c>
      <c r="JE266" s="275">
        <f t="shared" si="587"/>
        <v>68.399999999999991</v>
      </c>
      <c r="JF266" s="275">
        <f t="shared" ref="JF266:KG266" si="588">JF275*12*0.95</f>
        <v>68.399999999999991</v>
      </c>
      <c r="JG266" s="275">
        <f t="shared" si="588"/>
        <v>68.399999999999991</v>
      </c>
      <c r="JH266" s="275">
        <f t="shared" si="588"/>
        <v>68.399999999999991</v>
      </c>
      <c r="JI266" s="275">
        <f t="shared" si="588"/>
        <v>68.399999999999991</v>
      </c>
      <c r="JJ266" s="275">
        <f t="shared" si="588"/>
        <v>68.399999999999991</v>
      </c>
      <c r="JK266" s="275">
        <f t="shared" si="588"/>
        <v>68.399999999999991</v>
      </c>
      <c r="JL266" s="275">
        <f t="shared" si="588"/>
        <v>68.399999999999991</v>
      </c>
      <c r="JM266" s="275">
        <f t="shared" si="588"/>
        <v>68.399999999999991</v>
      </c>
      <c r="JN266" s="275">
        <f t="shared" si="588"/>
        <v>68.399999999999991</v>
      </c>
      <c r="JO266" s="275">
        <f t="shared" si="588"/>
        <v>68.399999999999991</v>
      </c>
      <c r="JP266" s="275">
        <f t="shared" si="588"/>
        <v>68.399999999999991</v>
      </c>
      <c r="JQ266" s="275">
        <f t="shared" si="588"/>
        <v>68.399999999999991</v>
      </c>
      <c r="JR266" s="275">
        <f t="shared" si="588"/>
        <v>68.399999999999991</v>
      </c>
      <c r="JS266" s="275">
        <f t="shared" si="588"/>
        <v>68.399999999999991</v>
      </c>
      <c r="JT266" s="275">
        <f t="shared" si="588"/>
        <v>68.399999999999991</v>
      </c>
      <c r="JU266" s="275">
        <f t="shared" si="588"/>
        <v>68.399999999999991</v>
      </c>
      <c r="JV266" s="275">
        <f t="shared" si="588"/>
        <v>68.399999999999991</v>
      </c>
      <c r="JW266" s="275">
        <f t="shared" si="588"/>
        <v>68.399999999999991</v>
      </c>
      <c r="JX266" s="275">
        <f t="shared" si="588"/>
        <v>68.399999999999991</v>
      </c>
      <c r="JY266" s="275">
        <f t="shared" si="588"/>
        <v>68.399999999999991</v>
      </c>
      <c r="JZ266" s="275">
        <f t="shared" si="588"/>
        <v>68.399999999999991</v>
      </c>
      <c r="KA266" s="275">
        <f t="shared" si="588"/>
        <v>68.399999999999991</v>
      </c>
      <c r="KB266" s="275">
        <f t="shared" si="588"/>
        <v>68.399999999999991</v>
      </c>
      <c r="KC266" s="275">
        <f t="shared" si="588"/>
        <v>68.399999999999991</v>
      </c>
      <c r="KD266" s="275">
        <f t="shared" si="588"/>
        <v>68.399999999999991</v>
      </c>
      <c r="KE266" s="275">
        <f t="shared" si="588"/>
        <v>68.399999999999991</v>
      </c>
      <c r="KF266" s="275">
        <f t="shared" si="588"/>
        <v>68.399999999999991</v>
      </c>
      <c r="KG266" s="275">
        <f t="shared" si="588"/>
        <v>68.399999999999991</v>
      </c>
      <c r="KH266" s="275">
        <f t="shared" ref="KH266:LL266" si="589">KH275*12*0.95</f>
        <v>68.399999999999991</v>
      </c>
      <c r="KI266" s="275">
        <f t="shared" si="589"/>
        <v>68.399999999999991</v>
      </c>
      <c r="KJ266" s="275">
        <f t="shared" si="589"/>
        <v>68.399999999999991</v>
      </c>
      <c r="KK266" s="275">
        <f t="shared" si="589"/>
        <v>68.399999999999991</v>
      </c>
      <c r="KL266" s="275">
        <f t="shared" si="589"/>
        <v>68.399999999999991</v>
      </c>
      <c r="KM266" s="275">
        <f t="shared" si="589"/>
        <v>68.399999999999991</v>
      </c>
      <c r="KN266" s="275">
        <f t="shared" si="589"/>
        <v>68.399999999999991</v>
      </c>
      <c r="KO266" s="275">
        <f t="shared" si="589"/>
        <v>68.399999999999991</v>
      </c>
      <c r="KP266" s="275">
        <f t="shared" si="589"/>
        <v>68.399999999999991</v>
      </c>
      <c r="KQ266" s="275">
        <f t="shared" si="589"/>
        <v>68.399999999999991</v>
      </c>
      <c r="KR266" s="275">
        <f t="shared" si="589"/>
        <v>68.399999999999991</v>
      </c>
      <c r="KS266" s="275">
        <f t="shared" si="589"/>
        <v>68.399999999999991</v>
      </c>
      <c r="KT266" s="275">
        <f t="shared" si="589"/>
        <v>68.399999999999991</v>
      </c>
      <c r="KU266" s="275">
        <f t="shared" si="589"/>
        <v>68.399999999999991</v>
      </c>
      <c r="KV266" s="275">
        <f t="shared" si="589"/>
        <v>68.399999999999991</v>
      </c>
      <c r="KW266" s="275">
        <f t="shared" si="589"/>
        <v>68.399999999999991</v>
      </c>
      <c r="KX266" s="275">
        <f t="shared" si="589"/>
        <v>68.399999999999991</v>
      </c>
      <c r="KY266" s="275">
        <f t="shared" si="589"/>
        <v>68.399999999999991</v>
      </c>
      <c r="KZ266" s="275">
        <f t="shared" si="589"/>
        <v>68.399999999999991</v>
      </c>
      <c r="LA266" s="275">
        <f t="shared" si="589"/>
        <v>68.399999999999991</v>
      </c>
      <c r="LB266" s="275">
        <f t="shared" si="589"/>
        <v>68.399999999999991</v>
      </c>
      <c r="LC266" s="275">
        <f t="shared" si="589"/>
        <v>68.399999999999991</v>
      </c>
      <c r="LD266" s="275">
        <f t="shared" si="589"/>
        <v>68.399999999999991</v>
      </c>
      <c r="LE266" s="275">
        <f t="shared" si="589"/>
        <v>68.399999999999991</v>
      </c>
      <c r="LF266" s="275">
        <f t="shared" si="589"/>
        <v>68.399999999999991</v>
      </c>
      <c r="LG266" s="275">
        <f t="shared" si="589"/>
        <v>68.399999999999991</v>
      </c>
      <c r="LH266" s="275">
        <f t="shared" si="589"/>
        <v>68.399999999999991</v>
      </c>
      <c r="LI266" s="275">
        <f t="shared" si="589"/>
        <v>68.399999999999991</v>
      </c>
      <c r="LJ266" s="275">
        <f t="shared" si="589"/>
        <v>68.399999999999991</v>
      </c>
      <c r="LK266" s="275">
        <f t="shared" si="589"/>
        <v>68.399999999999991</v>
      </c>
      <c r="LL266" s="275">
        <f t="shared" si="589"/>
        <v>68.399999999999991</v>
      </c>
      <c r="LM266" s="275">
        <f t="shared" ref="LM266:NU266" si="590">LM275*12*0.95</f>
        <v>68.399999999999991</v>
      </c>
      <c r="LN266" s="275">
        <f t="shared" si="590"/>
        <v>68.399999999999991</v>
      </c>
      <c r="LO266" s="275">
        <f t="shared" si="590"/>
        <v>68.399999999999991</v>
      </c>
      <c r="LP266" s="275">
        <f t="shared" si="590"/>
        <v>68.399999999999991</v>
      </c>
      <c r="LQ266" s="275">
        <f t="shared" si="590"/>
        <v>68.399999999999991</v>
      </c>
      <c r="LR266" s="275">
        <f t="shared" si="590"/>
        <v>68.399999999999991</v>
      </c>
      <c r="LS266" s="275">
        <f t="shared" si="590"/>
        <v>68.399999999999991</v>
      </c>
      <c r="LT266" s="275">
        <f t="shared" si="590"/>
        <v>57</v>
      </c>
      <c r="LU266" s="275">
        <f t="shared" si="590"/>
        <v>57</v>
      </c>
      <c r="LV266" s="275">
        <f t="shared" si="590"/>
        <v>57</v>
      </c>
      <c r="LW266" s="275">
        <f t="shared" si="590"/>
        <v>57</v>
      </c>
      <c r="LX266" s="275">
        <f t="shared" si="590"/>
        <v>57</v>
      </c>
      <c r="LY266" s="275">
        <f t="shared" si="590"/>
        <v>68.399999999999991</v>
      </c>
      <c r="LZ266" s="275">
        <f t="shared" si="590"/>
        <v>68.399999999999991</v>
      </c>
      <c r="MA266" s="275">
        <f t="shared" si="590"/>
        <v>68.399999999999991</v>
      </c>
      <c r="MB266" s="275">
        <f t="shared" si="590"/>
        <v>68.399999999999991</v>
      </c>
      <c r="MC266" s="275">
        <f t="shared" si="590"/>
        <v>68.399999999999991</v>
      </c>
      <c r="MD266" s="275">
        <f t="shared" si="590"/>
        <v>68.399999999999991</v>
      </c>
      <c r="ME266" s="275">
        <f t="shared" si="590"/>
        <v>68.399999999999991</v>
      </c>
      <c r="MF266" s="275">
        <f t="shared" si="590"/>
        <v>68.399999999999991</v>
      </c>
      <c r="MG266" s="275">
        <f t="shared" si="590"/>
        <v>57</v>
      </c>
      <c r="MH266" s="275">
        <f t="shared" si="590"/>
        <v>57</v>
      </c>
      <c r="MI266" s="275">
        <f t="shared" si="590"/>
        <v>57</v>
      </c>
      <c r="MJ266" s="275">
        <f t="shared" si="590"/>
        <v>57</v>
      </c>
      <c r="MK266" s="275">
        <f t="shared" si="590"/>
        <v>57</v>
      </c>
      <c r="ML266" s="275">
        <f t="shared" si="590"/>
        <v>57</v>
      </c>
      <c r="MM266" s="275">
        <f t="shared" si="590"/>
        <v>57</v>
      </c>
      <c r="MN266" s="275">
        <f t="shared" si="590"/>
        <v>57</v>
      </c>
      <c r="MO266" s="275">
        <f t="shared" si="590"/>
        <v>57</v>
      </c>
      <c r="MP266" s="275">
        <f t="shared" si="590"/>
        <v>57</v>
      </c>
      <c r="MQ266" s="275">
        <f t="shared" si="590"/>
        <v>57</v>
      </c>
      <c r="MR266" s="275">
        <f t="shared" si="590"/>
        <v>57</v>
      </c>
      <c r="MS266" s="275">
        <f t="shared" si="590"/>
        <v>57</v>
      </c>
      <c r="MT266" s="275">
        <f t="shared" si="590"/>
        <v>57</v>
      </c>
      <c r="MU266" s="275">
        <f t="shared" si="590"/>
        <v>57</v>
      </c>
      <c r="MV266" s="275">
        <f t="shared" si="590"/>
        <v>57</v>
      </c>
      <c r="MW266" s="275">
        <f t="shared" si="590"/>
        <v>57</v>
      </c>
      <c r="MX266" s="275">
        <f t="shared" si="590"/>
        <v>57</v>
      </c>
      <c r="MY266" s="275">
        <f t="shared" si="590"/>
        <v>57</v>
      </c>
      <c r="MZ266" s="275">
        <f t="shared" si="590"/>
        <v>57</v>
      </c>
      <c r="NA266" s="275">
        <f t="shared" si="590"/>
        <v>57</v>
      </c>
      <c r="NB266" s="275">
        <f t="shared" si="590"/>
        <v>57</v>
      </c>
      <c r="NC266" s="275">
        <f t="shared" si="590"/>
        <v>57</v>
      </c>
      <c r="ND266" s="275">
        <f t="shared" si="590"/>
        <v>57</v>
      </c>
      <c r="NE266" s="275">
        <f t="shared" si="590"/>
        <v>57</v>
      </c>
      <c r="NF266" s="275">
        <f t="shared" si="590"/>
        <v>57</v>
      </c>
      <c r="NG266" s="275">
        <f t="shared" si="590"/>
        <v>57</v>
      </c>
      <c r="NH266" s="275">
        <f t="shared" si="590"/>
        <v>57</v>
      </c>
      <c r="NI266" s="275">
        <f t="shared" si="590"/>
        <v>57</v>
      </c>
      <c r="NJ266" s="275">
        <f t="shared" si="590"/>
        <v>57</v>
      </c>
      <c r="NK266" s="275">
        <f t="shared" si="590"/>
        <v>57</v>
      </c>
      <c r="NL266" s="275">
        <f t="shared" si="590"/>
        <v>57</v>
      </c>
      <c r="NM266" s="275">
        <f t="shared" si="590"/>
        <v>57</v>
      </c>
      <c r="NN266" s="275">
        <f t="shared" si="590"/>
        <v>57</v>
      </c>
      <c r="NO266" s="275">
        <f t="shared" si="590"/>
        <v>57</v>
      </c>
      <c r="NP266" s="275">
        <f t="shared" si="590"/>
        <v>57</v>
      </c>
      <c r="NQ266" s="275">
        <f t="shared" si="590"/>
        <v>57</v>
      </c>
      <c r="NR266" s="275">
        <f t="shared" si="590"/>
        <v>57</v>
      </c>
      <c r="NS266" s="275">
        <f t="shared" si="590"/>
        <v>57</v>
      </c>
      <c r="NT266" s="275">
        <f t="shared" si="590"/>
        <v>57</v>
      </c>
      <c r="NU266" s="275">
        <f t="shared" si="590"/>
        <v>57</v>
      </c>
      <c r="NV266" s="275">
        <f t="shared" ref="NV266:QG266" si="591">NV275*12*0.95</f>
        <v>57</v>
      </c>
      <c r="NW266" s="275">
        <f t="shared" si="591"/>
        <v>57</v>
      </c>
      <c r="NX266" s="275">
        <f t="shared" si="591"/>
        <v>57</v>
      </c>
      <c r="NY266" s="275">
        <f t="shared" si="591"/>
        <v>57</v>
      </c>
      <c r="NZ266" s="275">
        <f t="shared" si="591"/>
        <v>57</v>
      </c>
      <c r="OA266" s="275">
        <f t="shared" si="591"/>
        <v>57</v>
      </c>
      <c r="OB266" s="275">
        <f t="shared" si="591"/>
        <v>57</v>
      </c>
      <c r="OC266" s="275">
        <f t="shared" si="591"/>
        <v>57</v>
      </c>
      <c r="OD266" s="275">
        <f t="shared" si="591"/>
        <v>57</v>
      </c>
      <c r="OE266" s="275">
        <f t="shared" si="591"/>
        <v>57</v>
      </c>
      <c r="OF266" s="275">
        <f t="shared" si="591"/>
        <v>57</v>
      </c>
      <c r="OG266" s="275">
        <f t="shared" si="591"/>
        <v>57</v>
      </c>
      <c r="OH266" s="275">
        <f t="shared" si="591"/>
        <v>57</v>
      </c>
      <c r="OI266" s="275">
        <f t="shared" si="591"/>
        <v>57</v>
      </c>
      <c r="OJ266" s="275">
        <f t="shared" si="591"/>
        <v>57</v>
      </c>
      <c r="OK266" s="275">
        <f t="shared" si="591"/>
        <v>57</v>
      </c>
      <c r="OL266" s="275">
        <f t="shared" si="591"/>
        <v>57</v>
      </c>
      <c r="OM266" s="275">
        <f t="shared" si="591"/>
        <v>57</v>
      </c>
      <c r="ON266" s="275">
        <f t="shared" si="591"/>
        <v>57</v>
      </c>
      <c r="OO266" s="275">
        <f t="shared" si="591"/>
        <v>57</v>
      </c>
      <c r="OP266" s="275">
        <f t="shared" si="591"/>
        <v>57</v>
      </c>
      <c r="OQ266" s="275">
        <f t="shared" si="591"/>
        <v>57</v>
      </c>
      <c r="OR266" s="275">
        <f t="shared" si="591"/>
        <v>57</v>
      </c>
      <c r="OS266" s="275">
        <f t="shared" si="591"/>
        <v>57</v>
      </c>
      <c r="OT266" s="275">
        <f t="shared" si="591"/>
        <v>57</v>
      </c>
      <c r="OU266" s="275">
        <f t="shared" si="591"/>
        <v>57</v>
      </c>
      <c r="OV266" s="275">
        <f t="shared" si="591"/>
        <v>68.399999999999991</v>
      </c>
      <c r="OW266" s="275">
        <f t="shared" si="591"/>
        <v>68.399999999999991</v>
      </c>
      <c r="OX266" s="275">
        <f t="shared" si="591"/>
        <v>68.399999999999991</v>
      </c>
      <c r="OY266" s="275">
        <f t="shared" si="591"/>
        <v>68.399999999999991</v>
      </c>
      <c r="OZ266" s="275">
        <f t="shared" si="591"/>
        <v>68.399999999999991</v>
      </c>
      <c r="PA266" s="275">
        <f t="shared" si="591"/>
        <v>68.399999999999991</v>
      </c>
      <c r="PB266" s="275">
        <f t="shared" si="591"/>
        <v>68.399999999999991</v>
      </c>
      <c r="PC266" s="275">
        <f t="shared" si="591"/>
        <v>68.399999999999991</v>
      </c>
      <c r="PD266" s="275">
        <f t="shared" si="591"/>
        <v>68.399999999999991</v>
      </c>
      <c r="PE266" s="275">
        <f t="shared" si="591"/>
        <v>68.399999999999991</v>
      </c>
      <c r="PF266" s="275">
        <f t="shared" si="591"/>
        <v>68.399999999999991</v>
      </c>
      <c r="PG266" s="275">
        <f t="shared" si="591"/>
        <v>68.399999999999991</v>
      </c>
      <c r="PH266" s="275">
        <f t="shared" si="591"/>
        <v>68.399999999999991</v>
      </c>
      <c r="PI266" s="275">
        <f t="shared" si="591"/>
        <v>68.399999999999991</v>
      </c>
      <c r="PJ266" s="275">
        <f t="shared" si="591"/>
        <v>68.399999999999991</v>
      </c>
      <c r="PK266" s="275">
        <f t="shared" si="591"/>
        <v>68.399999999999991</v>
      </c>
      <c r="PL266" s="275">
        <f t="shared" si="591"/>
        <v>68.399999999999991</v>
      </c>
      <c r="PM266" s="275">
        <f t="shared" si="591"/>
        <v>68.399999999999991</v>
      </c>
      <c r="PN266" s="275">
        <f t="shared" si="591"/>
        <v>68.399999999999991</v>
      </c>
      <c r="PO266" s="275">
        <f t="shared" si="591"/>
        <v>68.399999999999991</v>
      </c>
      <c r="PP266" s="275">
        <f t="shared" si="591"/>
        <v>68.399999999999991</v>
      </c>
      <c r="PQ266" s="275">
        <f t="shared" si="591"/>
        <v>68.399999999999991</v>
      </c>
      <c r="PR266" s="275">
        <f t="shared" si="591"/>
        <v>68.399999999999991</v>
      </c>
      <c r="PS266" s="275">
        <f t="shared" si="591"/>
        <v>68.399999999999991</v>
      </c>
      <c r="PT266" s="275">
        <f t="shared" si="591"/>
        <v>68.399999999999991</v>
      </c>
      <c r="PU266" s="275">
        <f t="shared" si="591"/>
        <v>68.399999999999991</v>
      </c>
      <c r="PV266" s="275">
        <f t="shared" si="591"/>
        <v>68.399999999999991</v>
      </c>
      <c r="PW266" s="275">
        <f t="shared" si="591"/>
        <v>68.399999999999991</v>
      </c>
      <c r="PX266" s="275">
        <f t="shared" si="591"/>
        <v>68.399999999999991</v>
      </c>
      <c r="PY266" s="275">
        <f t="shared" si="591"/>
        <v>68.399999999999991</v>
      </c>
      <c r="PZ266" s="275">
        <f t="shared" si="591"/>
        <v>68.399999999999991</v>
      </c>
      <c r="QA266" s="275">
        <f t="shared" si="591"/>
        <v>68.399999999999991</v>
      </c>
      <c r="QB266" s="275">
        <f t="shared" si="591"/>
        <v>68.399999999999991</v>
      </c>
      <c r="QC266" s="275">
        <f t="shared" si="591"/>
        <v>68.399999999999991</v>
      </c>
      <c r="QD266" s="275">
        <f t="shared" si="591"/>
        <v>68.399999999999991</v>
      </c>
      <c r="QE266" s="275">
        <f t="shared" si="591"/>
        <v>68.399999999999991</v>
      </c>
      <c r="QF266" s="275">
        <f t="shared" si="591"/>
        <v>68.399999999999991</v>
      </c>
      <c r="QG266" s="275">
        <f t="shared" si="591"/>
        <v>57</v>
      </c>
      <c r="QH266" s="275">
        <f t="shared" ref="QH266:RG266" si="592">QH275*12*0.95</f>
        <v>57</v>
      </c>
      <c r="QI266" s="275">
        <f t="shared" si="592"/>
        <v>57</v>
      </c>
      <c r="QJ266" s="275">
        <f t="shared" si="592"/>
        <v>57</v>
      </c>
      <c r="QK266" s="275">
        <f t="shared" si="592"/>
        <v>57</v>
      </c>
      <c r="QL266" s="275">
        <f t="shared" si="592"/>
        <v>57</v>
      </c>
      <c r="QM266" s="275">
        <f t="shared" si="592"/>
        <v>57</v>
      </c>
      <c r="QN266" s="275">
        <f t="shared" si="592"/>
        <v>57</v>
      </c>
      <c r="QO266" s="275">
        <f t="shared" si="592"/>
        <v>57</v>
      </c>
      <c r="QP266" s="275">
        <f t="shared" si="592"/>
        <v>57</v>
      </c>
      <c r="QQ266" s="275">
        <f t="shared" si="592"/>
        <v>57</v>
      </c>
      <c r="QR266" s="275">
        <f t="shared" si="592"/>
        <v>57</v>
      </c>
      <c r="QS266" s="275">
        <f t="shared" si="592"/>
        <v>57</v>
      </c>
      <c r="QT266" s="275">
        <f t="shared" si="592"/>
        <v>57</v>
      </c>
      <c r="QU266" s="275">
        <f t="shared" si="592"/>
        <v>57</v>
      </c>
      <c r="QV266" s="275">
        <f t="shared" si="592"/>
        <v>57</v>
      </c>
      <c r="QW266" s="275">
        <f t="shared" si="592"/>
        <v>57</v>
      </c>
      <c r="QX266" s="275">
        <f t="shared" si="592"/>
        <v>57</v>
      </c>
      <c r="QY266" s="275">
        <f t="shared" si="592"/>
        <v>57</v>
      </c>
      <c r="QZ266" s="275">
        <f t="shared" si="592"/>
        <v>57</v>
      </c>
      <c r="RA266" s="275">
        <f t="shared" si="592"/>
        <v>57</v>
      </c>
      <c r="RB266" s="275">
        <f t="shared" si="592"/>
        <v>57</v>
      </c>
      <c r="RC266" s="275">
        <f t="shared" si="592"/>
        <v>57</v>
      </c>
      <c r="RD266" s="275">
        <f t="shared" si="592"/>
        <v>57</v>
      </c>
      <c r="RE266" s="275">
        <f t="shared" si="592"/>
        <v>57</v>
      </c>
      <c r="RF266" s="275">
        <f t="shared" si="592"/>
        <v>57</v>
      </c>
      <c r="RG266" s="275">
        <f t="shared" si="592"/>
        <v>57</v>
      </c>
      <c r="RH266" s="275">
        <f t="shared" ref="RH266:TP266" si="593">RH275*12*0.95</f>
        <v>57</v>
      </c>
      <c r="RI266" s="275">
        <f t="shared" si="593"/>
        <v>57</v>
      </c>
      <c r="RJ266" s="275">
        <f t="shared" si="593"/>
        <v>57</v>
      </c>
      <c r="RK266" s="275">
        <f t="shared" si="593"/>
        <v>57</v>
      </c>
      <c r="RL266" s="275">
        <f t="shared" si="593"/>
        <v>57</v>
      </c>
      <c r="RM266" s="275">
        <f t="shared" si="593"/>
        <v>57</v>
      </c>
      <c r="RN266" s="275">
        <f t="shared" si="593"/>
        <v>57</v>
      </c>
      <c r="RO266" s="275">
        <f t="shared" si="593"/>
        <v>57</v>
      </c>
      <c r="RP266" s="275">
        <f t="shared" si="593"/>
        <v>57</v>
      </c>
      <c r="RQ266" s="275">
        <f t="shared" si="593"/>
        <v>57</v>
      </c>
      <c r="RR266" s="275">
        <f t="shared" si="593"/>
        <v>57</v>
      </c>
      <c r="RS266" s="275">
        <f t="shared" si="593"/>
        <v>57</v>
      </c>
      <c r="RT266" s="275">
        <f t="shared" si="593"/>
        <v>57</v>
      </c>
      <c r="RU266" s="275">
        <f t="shared" si="593"/>
        <v>57</v>
      </c>
      <c r="RV266" s="275">
        <f t="shared" si="593"/>
        <v>57</v>
      </c>
      <c r="RW266" s="275">
        <f t="shared" si="593"/>
        <v>57</v>
      </c>
      <c r="RX266" s="275">
        <f t="shared" si="593"/>
        <v>57</v>
      </c>
      <c r="RY266" s="275">
        <f t="shared" si="593"/>
        <v>57</v>
      </c>
      <c r="RZ266" s="275">
        <f t="shared" si="593"/>
        <v>57</v>
      </c>
      <c r="SA266" s="275">
        <f t="shared" si="593"/>
        <v>57</v>
      </c>
      <c r="SB266" s="275">
        <f t="shared" si="593"/>
        <v>57</v>
      </c>
      <c r="SC266" s="275">
        <f t="shared" si="593"/>
        <v>57</v>
      </c>
      <c r="SD266" s="275">
        <f t="shared" si="593"/>
        <v>57</v>
      </c>
      <c r="SE266" s="275">
        <f t="shared" si="593"/>
        <v>57</v>
      </c>
      <c r="SF266" s="275">
        <f t="shared" si="593"/>
        <v>57</v>
      </c>
      <c r="SG266" s="275">
        <f t="shared" si="593"/>
        <v>57</v>
      </c>
      <c r="SH266" s="275">
        <f t="shared" si="593"/>
        <v>57</v>
      </c>
      <c r="SI266" s="275">
        <f t="shared" si="593"/>
        <v>57</v>
      </c>
      <c r="SJ266" s="275">
        <f t="shared" si="593"/>
        <v>57</v>
      </c>
      <c r="SK266" s="275">
        <f t="shared" si="593"/>
        <v>57</v>
      </c>
      <c r="SL266" s="275">
        <f t="shared" si="593"/>
        <v>57</v>
      </c>
      <c r="SM266" s="275">
        <f t="shared" si="593"/>
        <v>57</v>
      </c>
      <c r="SN266" s="275">
        <f t="shared" si="593"/>
        <v>57</v>
      </c>
      <c r="SO266" s="275">
        <f t="shared" si="593"/>
        <v>57</v>
      </c>
      <c r="SP266" s="275">
        <f t="shared" si="593"/>
        <v>57</v>
      </c>
      <c r="SQ266" s="275">
        <f t="shared" si="593"/>
        <v>57</v>
      </c>
      <c r="SR266" s="275">
        <f t="shared" si="593"/>
        <v>57</v>
      </c>
      <c r="SS266" s="275">
        <f t="shared" si="593"/>
        <v>57</v>
      </c>
      <c r="ST266" s="275">
        <f t="shared" si="593"/>
        <v>57</v>
      </c>
      <c r="SU266" s="275">
        <f t="shared" si="593"/>
        <v>57</v>
      </c>
      <c r="SV266" s="275">
        <f t="shared" si="593"/>
        <v>57</v>
      </c>
      <c r="SW266" s="275">
        <f t="shared" si="593"/>
        <v>57</v>
      </c>
      <c r="SX266" s="275">
        <f t="shared" si="593"/>
        <v>57</v>
      </c>
      <c r="SY266" s="275">
        <f t="shared" si="593"/>
        <v>57</v>
      </c>
      <c r="SZ266" s="275">
        <f t="shared" si="593"/>
        <v>57</v>
      </c>
      <c r="TA266" s="275">
        <f t="shared" si="593"/>
        <v>57</v>
      </c>
      <c r="TB266" s="275">
        <f t="shared" si="593"/>
        <v>57</v>
      </c>
      <c r="TC266" s="275">
        <f t="shared" si="593"/>
        <v>57</v>
      </c>
      <c r="TD266" s="275">
        <f t="shared" si="593"/>
        <v>57</v>
      </c>
      <c r="TE266" s="275">
        <f t="shared" si="593"/>
        <v>57</v>
      </c>
      <c r="TF266" s="275">
        <f t="shared" si="593"/>
        <v>57</v>
      </c>
      <c r="TG266" s="275">
        <f t="shared" si="593"/>
        <v>68.399999999999991</v>
      </c>
      <c r="TH266" s="275">
        <f t="shared" si="593"/>
        <v>68.399999999999991</v>
      </c>
      <c r="TI266" s="275">
        <f t="shared" si="593"/>
        <v>68.399999999999991</v>
      </c>
      <c r="TJ266" s="275">
        <f t="shared" si="593"/>
        <v>68.399999999999991</v>
      </c>
      <c r="TK266" s="275">
        <f t="shared" si="593"/>
        <v>68.399999999999991</v>
      </c>
      <c r="TL266" s="275">
        <f t="shared" si="593"/>
        <v>68.399999999999991</v>
      </c>
      <c r="TM266" s="275">
        <f t="shared" si="593"/>
        <v>68.399999999999991</v>
      </c>
      <c r="TN266" s="275">
        <f t="shared" si="593"/>
        <v>68.399999999999991</v>
      </c>
      <c r="TO266" s="275">
        <f t="shared" si="593"/>
        <v>68.399999999999991</v>
      </c>
      <c r="TP266" s="275">
        <f t="shared" si="593"/>
        <v>68.399999999999991</v>
      </c>
      <c r="TQ266" s="275">
        <f t="shared" ref="TQ266:WB266" si="594">TQ275*12*0.95</f>
        <v>68.399999999999991</v>
      </c>
      <c r="TR266" s="275">
        <f t="shared" si="594"/>
        <v>68.399999999999991</v>
      </c>
      <c r="TS266" s="275">
        <f t="shared" si="594"/>
        <v>68.399999999999991</v>
      </c>
      <c r="TT266" s="275">
        <f t="shared" si="594"/>
        <v>68.399999999999991</v>
      </c>
      <c r="TU266" s="275">
        <f t="shared" si="594"/>
        <v>68.399999999999991</v>
      </c>
      <c r="TV266" s="275">
        <f t="shared" si="594"/>
        <v>68.399999999999991</v>
      </c>
      <c r="TW266" s="275">
        <f t="shared" si="594"/>
        <v>68.399999999999991</v>
      </c>
      <c r="TX266" s="275">
        <f t="shared" si="594"/>
        <v>68.399999999999991</v>
      </c>
      <c r="TY266" s="275">
        <f t="shared" si="594"/>
        <v>68.399999999999991</v>
      </c>
      <c r="TZ266" s="275">
        <f t="shared" si="594"/>
        <v>68.399999999999991</v>
      </c>
      <c r="UA266" s="275">
        <f t="shared" si="594"/>
        <v>68.399999999999991</v>
      </c>
      <c r="UB266" s="275">
        <f t="shared" si="594"/>
        <v>68.399999999999991</v>
      </c>
      <c r="UC266" s="275">
        <f t="shared" si="594"/>
        <v>68.399999999999991</v>
      </c>
      <c r="UD266" s="275">
        <f t="shared" si="594"/>
        <v>68.399999999999991</v>
      </c>
      <c r="UE266" s="275">
        <f t="shared" si="594"/>
        <v>68.399999999999991</v>
      </c>
      <c r="UF266" s="275">
        <f t="shared" si="594"/>
        <v>68.399999999999991</v>
      </c>
      <c r="UG266" s="275">
        <f t="shared" si="594"/>
        <v>68.399999999999991</v>
      </c>
      <c r="UH266" s="275">
        <f t="shared" si="594"/>
        <v>68.399999999999991</v>
      </c>
      <c r="UI266" s="275">
        <f t="shared" si="594"/>
        <v>68.399999999999991</v>
      </c>
      <c r="UJ266" s="275">
        <f t="shared" si="594"/>
        <v>68.399999999999991</v>
      </c>
      <c r="UK266" s="275">
        <f t="shared" si="594"/>
        <v>68.399999999999991</v>
      </c>
      <c r="UL266" s="275">
        <f t="shared" si="594"/>
        <v>68.399999999999991</v>
      </c>
      <c r="UM266" s="275">
        <f t="shared" si="594"/>
        <v>68.399999999999991</v>
      </c>
      <c r="UN266" s="275">
        <f t="shared" si="594"/>
        <v>68.399999999999991</v>
      </c>
      <c r="UO266" s="275">
        <f t="shared" si="594"/>
        <v>68.399999999999991</v>
      </c>
      <c r="UP266" s="275">
        <f t="shared" si="594"/>
        <v>68.399999999999991</v>
      </c>
      <c r="UQ266" s="275">
        <f t="shared" si="594"/>
        <v>68.399999999999991</v>
      </c>
      <c r="UR266" s="275">
        <f t="shared" si="594"/>
        <v>68.399999999999991</v>
      </c>
      <c r="US266" s="275">
        <f t="shared" si="594"/>
        <v>68.399999999999991</v>
      </c>
      <c r="UT266" s="275">
        <f t="shared" si="594"/>
        <v>57</v>
      </c>
      <c r="UU266" s="275">
        <f t="shared" si="594"/>
        <v>57</v>
      </c>
      <c r="UV266" s="275">
        <f t="shared" si="594"/>
        <v>57</v>
      </c>
      <c r="UW266" s="275">
        <f t="shared" si="594"/>
        <v>57</v>
      </c>
      <c r="UX266" s="275">
        <f t="shared" si="594"/>
        <v>57</v>
      </c>
      <c r="UY266" s="275">
        <f t="shared" si="594"/>
        <v>57</v>
      </c>
      <c r="UZ266" s="275">
        <f t="shared" si="594"/>
        <v>57</v>
      </c>
      <c r="VA266" s="275">
        <f t="shared" si="594"/>
        <v>68.399999999999991</v>
      </c>
      <c r="VB266" s="275">
        <f t="shared" si="594"/>
        <v>68.399999999999991</v>
      </c>
      <c r="VC266" s="275">
        <f t="shared" si="594"/>
        <v>68.399999999999991</v>
      </c>
      <c r="VD266" s="275">
        <f t="shared" si="594"/>
        <v>68.399999999999991</v>
      </c>
      <c r="VE266" s="275">
        <f t="shared" si="594"/>
        <v>68.399999999999991</v>
      </c>
      <c r="VF266" s="275">
        <f t="shared" si="594"/>
        <v>68.399999999999991</v>
      </c>
      <c r="VG266" s="275">
        <f t="shared" si="594"/>
        <v>68.399999999999991</v>
      </c>
      <c r="VH266" s="275">
        <f t="shared" si="594"/>
        <v>68.399999999999991</v>
      </c>
      <c r="VI266" s="275">
        <f t="shared" si="594"/>
        <v>68.399999999999991</v>
      </c>
      <c r="VJ266" s="517">
        <f t="shared" si="594"/>
        <v>68.399999999999991</v>
      </c>
      <c r="VK266" s="275">
        <f t="shared" si="594"/>
        <v>68.399999999999991</v>
      </c>
      <c r="VL266" s="275">
        <f t="shared" si="594"/>
        <v>68.399999999999991</v>
      </c>
      <c r="VM266" s="275">
        <f t="shared" si="594"/>
        <v>68.399999999999991</v>
      </c>
      <c r="VN266" s="275">
        <f t="shared" si="594"/>
        <v>68.399999999999991</v>
      </c>
      <c r="VO266" s="275">
        <f t="shared" si="594"/>
        <v>68.399999999999991</v>
      </c>
      <c r="VP266" s="275">
        <f t="shared" si="594"/>
        <v>57</v>
      </c>
      <c r="VQ266" s="275">
        <f t="shared" si="594"/>
        <v>57</v>
      </c>
      <c r="VR266" s="275">
        <f t="shared" si="594"/>
        <v>57</v>
      </c>
      <c r="VS266" s="275">
        <f t="shared" si="594"/>
        <v>57</v>
      </c>
      <c r="VT266" s="275">
        <f t="shared" si="594"/>
        <v>57</v>
      </c>
      <c r="VU266" s="275">
        <f t="shared" si="594"/>
        <v>57</v>
      </c>
      <c r="VV266" s="275">
        <f t="shared" si="594"/>
        <v>45.599999999999994</v>
      </c>
      <c r="VW266" s="275">
        <f t="shared" si="594"/>
        <v>45.599999999999994</v>
      </c>
      <c r="VX266" s="517">
        <f t="shared" si="594"/>
        <v>45.599999999999994</v>
      </c>
      <c r="VY266" s="275">
        <f t="shared" si="594"/>
        <v>45.599999999999994</v>
      </c>
      <c r="VZ266" s="275">
        <f t="shared" si="594"/>
        <v>45.599999999999994</v>
      </c>
      <c r="WA266" s="275">
        <f t="shared" si="594"/>
        <v>45.599999999999994</v>
      </c>
      <c r="WB266" s="275">
        <f t="shared" si="594"/>
        <v>45.599999999999994</v>
      </c>
      <c r="WC266" s="275">
        <f t="shared" ref="WC266:XD266" si="595">WC275*12*0.95</f>
        <v>68.399999999999991</v>
      </c>
      <c r="WD266" s="275">
        <f t="shared" si="595"/>
        <v>68.399999999999991</v>
      </c>
      <c r="WE266" s="275">
        <f t="shared" si="595"/>
        <v>68.399999999999991</v>
      </c>
      <c r="WF266" s="275">
        <f t="shared" si="595"/>
        <v>68.399999999999991</v>
      </c>
      <c r="WG266" s="275">
        <f t="shared" si="595"/>
        <v>68.399999999999991</v>
      </c>
      <c r="WH266" s="275">
        <f t="shared" si="595"/>
        <v>68.399999999999991</v>
      </c>
      <c r="WI266" s="275">
        <f t="shared" si="595"/>
        <v>68.399999999999991</v>
      </c>
      <c r="WJ266" s="275">
        <f t="shared" si="595"/>
        <v>68.399999999999991</v>
      </c>
      <c r="WK266" s="275">
        <f t="shared" si="595"/>
        <v>68.399999999999991</v>
      </c>
      <c r="WL266" s="275">
        <f t="shared" si="595"/>
        <v>68.399999999999991</v>
      </c>
      <c r="WM266" s="275">
        <f t="shared" si="595"/>
        <v>68.399999999999991</v>
      </c>
      <c r="WN266" s="275">
        <f t="shared" si="595"/>
        <v>68.399999999999991</v>
      </c>
      <c r="WO266" s="275">
        <f t="shared" si="595"/>
        <v>68.399999999999991</v>
      </c>
      <c r="WP266" s="275">
        <f t="shared" si="595"/>
        <v>68.399999999999991</v>
      </c>
      <c r="WQ266" s="275">
        <f t="shared" si="595"/>
        <v>68.399999999999991</v>
      </c>
      <c r="WR266" s="275">
        <f t="shared" si="595"/>
        <v>68.399999999999991</v>
      </c>
      <c r="WS266" s="275">
        <f t="shared" si="595"/>
        <v>68.399999999999991</v>
      </c>
      <c r="WT266" s="275">
        <f t="shared" si="595"/>
        <v>57</v>
      </c>
      <c r="WU266" s="275">
        <f t="shared" si="595"/>
        <v>57</v>
      </c>
      <c r="WV266" s="275">
        <f t="shared" si="595"/>
        <v>57</v>
      </c>
      <c r="WW266" s="275">
        <f t="shared" si="595"/>
        <v>57</v>
      </c>
      <c r="WX266" s="275">
        <f t="shared" si="595"/>
        <v>57</v>
      </c>
      <c r="WY266" s="275">
        <f t="shared" si="595"/>
        <v>57</v>
      </c>
      <c r="WZ266" s="275">
        <f t="shared" si="595"/>
        <v>57</v>
      </c>
      <c r="XA266" s="275">
        <f t="shared" si="595"/>
        <v>57</v>
      </c>
      <c r="XB266" s="275">
        <f t="shared" si="595"/>
        <v>57</v>
      </c>
      <c r="XC266" s="275">
        <f t="shared" si="595"/>
        <v>57</v>
      </c>
      <c r="XD266" s="275">
        <f t="shared" si="595"/>
        <v>57</v>
      </c>
      <c r="XE266" s="275">
        <f t="shared" ref="XE266:ZP266" si="596">XE275*12*0.95</f>
        <v>57</v>
      </c>
      <c r="XF266" s="275">
        <f t="shared" si="596"/>
        <v>57</v>
      </c>
      <c r="XG266" s="275">
        <f t="shared" si="596"/>
        <v>57</v>
      </c>
      <c r="XH266" s="275">
        <f t="shared" si="596"/>
        <v>57</v>
      </c>
      <c r="XI266" s="275">
        <f t="shared" si="596"/>
        <v>57</v>
      </c>
      <c r="XJ266" s="275">
        <f t="shared" si="596"/>
        <v>57</v>
      </c>
      <c r="XK266" s="275">
        <f t="shared" si="596"/>
        <v>57</v>
      </c>
      <c r="XL266" s="275">
        <f t="shared" si="596"/>
        <v>57</v>
      </c>
      <c r="XM266" s="275">
        <f t="shared" si="596"/>
        <v>57</v>
      </c>
      <c r="XN266" s="275">
        <f t="shared" si="596"/>
        <v>57</v>
      </c>
      <c r="XO266" s="275">
        <f t="shared" si="596"/>
        <v>57</v>
      </c>
      <c r="XP266" s="275">
        <f t="shared" si="596"/>
        <v>57</v>
      </c>
      <c r="XQ266" s="275">
        <f t="shared" si="596"/>
        <v>57</v>
      </c>
      <c r="XR266" s="275">
        <f t="shared" si="596"/>
        <v>57</v>
      </c>
      <c r="XS266" s="275">
        <f t="shared" si="596"/>
        <v>57</v>
      </c>
      <c r="XT266" s="275">
        <f t="shared" si="596"/>
        <v>57</v>
      </c>
      <c r="XU266" s="275">
        <f t="shared" si="596"/>
        <v>57</v>
      </c>
      <c r="XV266" s="275">
        <f t="shared" si="596"/>
        <v>57</v>
      </c>
      <c r="XW266" s="275">
        <f t="shared" si="596"/>
        <v>57</v>
      </c>
      <c r="XX266" s="275">
        <f t="shared" si="596"/>
        <v>57</v>
      </c>
      <c r="XY266" s="275">
        <f t="shared" si="596"/>
        <v>57</v>
      </c>
      <c r="XZ266" s="275">
        <f t="shared" si="596"/>
        <v>57</v>
      </c>
      <c r="YA266" s="275">
        <f t="shared" si="596"/>
        <v>57</v>
      </c>
      <c r="YB266" s="275">
        <f t="shared" si="596"/>
        <v>57</v>
      </c>
      <c r="YC266" s="275">
        <f t="shared" si="596"/>
        <v>57</v>
      </c>
      <c r="YD266" s="275">
        <f t="shared" si="596"/>
        <v>57</v>
      </c>
      <c r="YE266" s="275">
        <f t="shared" si="596"/>
        <v>57</v>
      </c>
      <c r="YF266" s="275">
        <f t="shared" si="596"/>
        <v>57</v>
      </c>
      <c r="YG266" s="275">
        <f t="shared" si="596"/>
        <v>57</v>
      </c>
      <c r="YH266" s="275">
        <f t="shared" si="596"/>
        <v>57</v>
      </c>
      <c r="YI266" s="275">
        <f t="shared" si="596"/>
        <v>57</v>
      </c>
      <c r="YJ266" s="275">
        <f t="shared" si="596"/>
        <v>57</v>
      </c>
      <c r="YK266" s="275">
        <f t="shared" si="596"/>
        <v>57</v>
      </c>
      <c r="YL266" s="275">
        <f t="shared" si="596"/>
        <v>57</v>
      </c>
      <c r="YM266" s="275">
        <f t="shared" si="596"/>
        <v>57</v>
      </c>
      <c r="YN266" s="275">
        <f t="shared" si="596"/>
        <v>57</v>
      </c>
      <c r="YO266" s="275">
        <f t="shared" si="596"/>
        <v>57</v>
      </c>
      <c r="YP266" s="275">
        <f t="shared" si="596"/>
        <v>57</v>
      </c>
      <c r="YQ266" s="275">
        <f t="shared" si="596"/>
        <v>57</v>
      </c>
      <c r="YR266" s="275">
        <f t="shared" si="596"/>
        <v>57</v>
      </c>
      <c r="YS266" s="275">
        <f t="shared" si="596"/>
        <v>57</v>
      </c>
      <c r="YT266" s="275">
        <f t="shared" si="596"/>
        <v>57</v>
      </c>
      <c r="YU266" s="275">
        <f t="shared" si="596"/>
        <v>57</v>
      </c>
      <c r="YV266" s="275">
        <f t="shared" si="596"/>
        <v>57</v>
      </c>
      <c r="YW266" s="275">
        <f t="shared" si="596"/>
        <v>57</v>
      </c>
      <c r="YX266" s="275">
        <f t="shared" si="596"/>
        <v>57</v>
      </c>
      <c r="YY266" s="275">
        <f t="shared" si="596"/>
        <v>57</v>
      </c>
      <c r="YZ266" s="275">
        <f t="shared" si="596"/>
        <v>57</v>
      </c>
      <c r="ZA266" s="275">
        <f t="shared" si="596"/>
        <v>57</v>
      </c>
      <c r="ZB266" s="275">
        <f t="shared" si="596"/>
        <v>57</v>
      </c>
      <c r="ZC266" s="275">
        <f t="shared" si="596"/>
        <v>57</v>
      </c>
      <c r="ZD266" s="275">
        <f t="shared" si="596"/>
        <v>57</v>
      </c>
      <c r="ZE266" s="275">
        <f t="shared" si="596"/>
        <v>57</v>
      </c>
      <c r="ZF266" s="275">
        <f t="shared" si="596"/>
        <v>57</v>
      </c>
      <c r="ZG266" s="275">
        <f t="shared" si="596"/>
        <v>57</v>
      </c>
      <c r="ZH266" s="275">
        <f t="shared" si="596"/>
        <v>57</v>
      </c>
      <c r="ZI266" s="275">
        <f t="shared" si="596"/>
        <v>57</v>
      </c>
      <c r="ZJ266" s="275">
        <f t="shared" si="596"/>
        <v>57</v>
      </c>
      <c r="ZK266" s="275">
        <f t="shared" si="596"/>
        <v>57</v>
      </c>
      <c r="ZL266" s="275">
        <f t="shared" si="596"/>
        <v>57</v>
      </c>
      <c r="ZM266" s="275">
        <f t="shared" si="596"/>
        <v>57</v>
      </c>
      <c r="ZN266" s="275">
        <f t="shared" si="596"/>
        <v>57</v>
      </c>
      <c r="ZO266" s="275">
        <f t="shared" si="596"/>
        <v>57</v>
      </c>
      <c r="ZP266" s="275">
        <f t="shared" si="596"/>
        <v>57</v>
      </c>
      <c r="ZQ266" s="275">
        <f t="shared" ref="ZQ266:ABV266" si="597">ZQ275*12*0.95</f>
        <v>34.199999999999996</v>
      </c>
      <c r="ZR266" s="275">
        <f t="shared" si="597"/>
        <v>34.199999999999996</v>
      </c>
      <c r="ZS266" s="275">
        <f t="shared" si="597"/>
        <v>34.199999999999996</v>
      </c>
      <c r="ZT266" s="275">
        <f t="shared" si="597"/>
        <v>34.199999999999996</v>
      </c>
      <c r="ZU266" s="275">
        <f t="shared" si="597"/>
        <v>34.199999999999996</v>
      </c>
      <c r="ZV266" s="275">
        <f t="shared" si="597"/>
        <v>34.199999999999996</v>
      </c>
      <c r="ZW266" s="275">
        <f t="shared" si="597"/>
        <v>34.199999999999996</v>
      </c>
      <c r="ZX266" s="275">
        <f t="shared" si="597"/>
        <v>34.199999999999996</v>
      </c>
      <c r="ZY266" s="275">
        <f t="shared" si="597"/>
        <v>34.199999999999996</v>
      </c>
      <c r="ZZ266" s="275">
        <f t="shared" si="597"/>
        <v>34.199999999999996</v>
      </c>
      <c r="AAA266" s="275">
        <f t="shared" si="597"/>
        <v>34.199999999999996</v>
      </c>
      <c r="AAB266" s="275">
        <f t="shared" si="597"/>
        <v>34.199999999999996</v>
      </c>
      <c r="AAC266" s="275">
        <f t="shared" si="597"/>
        <v>34.199999999999996</v>
      </c>
      <c r="AAD266" s="275">
        <f t="shared" si="597"/>
        <v>34.199999999999996</v>
      </c>
      <c r="AAE266" s="275">
        <f t="shared" si="597"/>
        <v>34.199999999999996</v>
      </c>
      <c r="AAF266" s="275">
        <f t="shared" si="597"/>
        <v>34.199999999999996</v>
      </c>
      <c r="AAG266" s="275">
        <f t="shared" si="597"/>
        <v>34.199999999999996</v>
      </c>
      <c r="AAH266" s="275">
        <f t="shared" si="597"/>
        <v>34.199999999999996</v>
      </c>
      <c r="AAI266" s="275">
        <f t="shared" si="597"/>
        <v>34.199999999999996</v>
      </c>
      <c r="AAJ266" s="275">
        <f t="shared" si="597"/>
        <v>34.199999999999996</v>
      </c>
      <c r="AAK266" s="275">
        <f t="shared" si="597"/>
        <v>34.199999999999996</v>
      </c>
      <c r="AAL266" s="275">
        <f t="shared" si="597"/>
        <v>45.599999999999994</v>
      </c>
      <c r="AAM266" s="275">
        <f t="shared" si="597"/>
        <v>45.599999999999994</v>
      </c>
      <c r="AAN266" s="275">
        <f t="shared" si="597"/>
        <v>45.599999999999994</v>
      </c>
      <c r="AAO266" s="275">
        <f t="shared" si="597"/>
        <v>45.599999999999994</v>
      </c>
      <c r="AAP266" s="275">
        <f t="shared" si="597"/>
        <v>45.599999999999994</v>
      </c>
      <c r="AAQ266" s="275">
        <f t="shared" si="597"/>
        <v>45.599999999999994</v>
      </c>
      <c r="AAR266" s="275">
        <f t="shared" si="597"/>
        <v>45.599999999999994</v>
      </c>
      <c r="AAS266" s="275">
        <f t="shared" si="597"/>
        <v>45.599999999999994</v>
      </c>
      <c r="AAT266" s="275">
        <f t="shared" si="597"/>
        <v>57</v>
      </c>
      <c r="AAU266" s="275">
        <f t="shared" si="597"/>
        <v>57</v>
      </c>
      <c r="AAV266" s="275">
        <f t="shared" si="597"/>
        <v>57</v>
      </c>
      <c r="AAW266" s="275">
        <f t="shared" si="597"/>
        <v>57</v>
      </c>
      <c r="AAX266" s="275">
        <f t="shared" si="597"/>
        <v>57</v>
      </c>
      <c r="AAY266" s="275">
        <f t="shared" si="597"/>
        <v>45.599999999999994</v>
      </c>
      <c r="AAZ266" s="275">
        <f t="shared" si="597"/>
        <v>45.599999999999994</v>
      </c>
      <c r="ABA266" s="275">
        <f t="shared" si="597"/>
        <v>45.599999999999994</v>
      </c>
      <c r="ABB266" s="275">
        <f t="shared" si="597"/>
        <v>45.599999999999994</v>
      </c>
      <c r="ABC266" s="275">
        <f t="shared" si="597"/>
        <v>45.599999999999994</v>
      </c>
      <c r="ABD266" s="275">
        <f t="shared" si="597"/>
        <v>45.599999999999994</v>
      </c>
      <c r="ABE266" s="275">
        <f t="shared" si="597"/>
        <v>45.599999999999994</v>
      </c>
      <c r="ABF266" s="275">
        <f t="shared" si="597"/>
        <v>45.599999999999994</v>
      </c>
      <c r="ABG266" s="275">
        <f t="shared" si="597"/>
        <v>45.599999999999994</v>
      </c>
      <c r="ABH266" s="275">
        <f t="shared" si="597"/>
        <v>45.599999999999994</v>
      </c>
      <c r="ABI266" s="275">
        <f t="shared" si="597"/>
        <v>45.599999999999994</v>
      </c>
      <c r="ABJ266" s="275">
        <f t="shared" si="597"/>
        <v>57</v>
      </c>
      <c r="ABK266" s="275">
        <f t="shared" si="597"/>
        <v>57</v>
      </c>
      <c r="ABL266" s="275">
        <f t="shared" si="597"/>
        <v>68.399999999999991</v>
      </c>
      <c r="ABM266" s="275">
        <f t="shared" si="597"/>
        <v>68.399999999999991</v>
      </c>
      <c r="ABN266" s="275">
        <f t="shared" si="597"/>
        <v>68.399999999999991</v>
      </c>
      <c r="ABO266" s="275">
        <f t="shared" si="597"/>
        <v>68.399999999999991</v>
      </c>
      <c r="ABP266" s="275">
        <f t="shared" si="597"/>
        <v>68.399999999999991</v>
      </c>
      <c r="ABQ266" s="275">
        <f t="shared" si="597"/>
        <v>68.399999999999991</v>
      </c>
      <c r="ABR266" s="275">
        <f t="shared" si="597"/>
        <v>68.399999999999991</v>
      </c>
      <c r="ABS266" s="275">
        <f t="shared" si="597"/>
        <v>68.399999999999991</v>
      </c>
      <c r="ABT266" s="275">
        <f t="shared" si="597"/>
        <v>68.399999999999991</v>
      </c>
      <c r="ABU266" s="275">
        <f t="shared" si="597"/>
        <v>68.399999999999991</v>
      </c>
      <c r="ABV266" s="275">
        <f t="shared" si="597"/>
        <v>68.399999999999991</v>
      </c>
      <c r="ABW266" s="275">
        <f t="shared" ref="ABW266:AEH266" si="598">ABW275*12*0.95</f>
        <v>68.399999999999991</v>
      </c>
      <c r="ABX266" s="275">
        <f t="shared" si="598"/>
        <v>68.399999999999991</v>
      </c>
      <c r="ABY266" s="275">
        <f t="shared" si="598"/>
        <v>68.399999999999991</v>
      </c>
      <c r="ABZ266" s="275">
        <f t="shared" si="598"/>
        <v>68.399999999999991</v>
      </c>
      <c r="ACA266" s="275">
        <f t="shared" si="598"/>
        <v>68.399999999999991</v>
      </c>
      <c r="ACB266" s="275">
        <f t="shared" si="598"/>
        <v>68.399999999999991</v>
      </c>
      <c r="ACC266" s="275">
        <f t="shared" si="598"/>
        <v>68.399999999999991</v>
      </c>
      <c r="ACD266" s="275">
        <f t="shared" si="598"/>
        <v>68.399999999999991</v>
      </c>
      <c r="ACE266" s="275">
        <f t="shared" si="598"/>
        <v>68.399999999999991</v>
      </c>
      <c r="ACF266" s="275">
        <f t="shared" si="598"/>
        <v>68.399999999999991</v>
      </c>
      <c r="ACG266" s="275">
        <f t="shared" si="598"/>
        <v>68.399999999999991</v>
      </c>
      <c r="ACH266" s="275">
        <f t="shared" si="598"/>
        <v>68.399999999999991</v>
      </c>
      <c r="ACI266" s="275">
        <f t="shared" si="598"/>
        <v>68.399999999999991</v>
      </c>
      <c r="ACJ266" s="275">
        <f t="shared" si="598"/>
        <v>68.399999999999991</v>
      </c>
      <c r="ACK266" s="275">
        <f t="shared" si="598"/>
        <v>68.399999999999991</v>
      </c>
      <c r="ACL266" s="275">
        <f t="shared" si="598"/>
        <v>68.399999999999991</v>
      </c>
      <c r="ACM266" s="275">
        <f t="shared" si="598"/>
        <v>68.399999999999991</v>
      </c>
      <c r="ACN266" s="275">
        <f t="shared" si="598"/>
        <v>68.399999999999991</v>
      </c>
      <c r="ACO266" s="275">
        <f t="shared" si="598"/>
        <v>68.399999999999991</v>
      </c>
      <c r="ACP266" s="275">
        <f t="shared" si="598"/>
        <v>68.399999999999991</v>
      </c>
      <c r="ACQ266" s="275">
        <f t="shared" si="598"/>
        <v>68.399999999999991</v>
      </c>
      <c r="ACR266" s="275">
        <f t="shared" si="598"/>
        <v>68.399999999999991</v>
      </c>
      <c r="ACS266" s="275">
        <f t="shared" si="598"/>
        <v>68.399999999999991</v>
      </c>
      <c r="ACT266" s="275">
        <f t="shared" si="598"/>
        <v>68.399999999999991</v>
      </c>
      <c r="ACU266" s="275">
        <f t="shared" si="598"/>
        <v>68.399999999999991</v>
      </c>
      <c r="ACV266" s="275">
        <f t="shared" si="598"/>
        <v>68.399999999999991</v>
      </c>
      <c r="ACW266" s="275">
        <f t="shared" si="598"/>
        <v>68.399999999999991</v>
      </c>
      <c r="ACX266" s="275">
        <f t="shared" si="598"/>
        <v>68.399999999999991</v>
      </c>
      <c r="ACY266" s="275">
        <f t="shared" si="598"/>
        <v>68.399999999999991</v>
      </c>
      <c r="ACZ266" s="275">
        <f t="shared" si="598"/>
        <v>68.399999999999991</v>
      </c>
      <c r="ADA266" s="275">
        <f t="shared" si="598"/>
        <v>68.399999999999991</v>
      </c>
      <c r="ADB266" s="275">
        <f t="shared" si="598"/>
        <v>68.399999999999991</v>
      </c>
      <c r="ADC266" s="275">
        <f t="shared" si="598"/>
        <v>68.399999999999991</v>
      </c>
      <c r="ADD266" s="275">
        <f t="shared" si="598"/>
        <v>68.399999999999991</v>
      </c>
      <c r="ADE266" s="275">
        <f t="shared" si="598"/>
        <v>68.399999999999991</v>
      </c>
      <c r="ADF266" s="275">
        <f t="shared" si="598"/>
        <v>68.399999999999991</v>
      </c>
      <c r="ADG266" s="275">
        <f t="shared" si="598"/>
        <v>68.399999999999991</v>
      </c>
      <c r="ADH266" s="275">
        <f t="shared" si="598"/>
        <v>68.399999999999991</v>
      </c>
      <c r="ADI266" s="275">
        <f t="shared" si="598"/>
        <v>68.399999999999991</v>
      </c>
      <c r="ADJ266" s="275">
        <f t="shared" si="598"/>
        <v>68.399999999999991</v>
      </c>
      <c r="ADK266" s="275">
        <f t="shared" si="598"/>
        <v>68.399999999999991</v>
      </c>
      <c r="ADL266" s="275">
        <f t="shared" si="598"/>
        <v>68.399999999999991</v>
      </c>
      <c r="ADM266" s="275">
        <f t="shared" si="598"/>
        <v>68.399999999999991</v>
      </c>
      <c r="ADN266" s="275">
        <f t="shared" si="598"/>
        <v>68.399999999999991</v>
      </c>
      <c r="ADO266" s="275">
        <f t="shared" si="598"/>
        <v>68.399999999999991</v>
      </c>
      <c r="ADP266" s="275">
        <f t="shared" si="598"/>
        <v>68.399999999999991</v>
      </c>
      <c r="ADQ266" s="275">
        <f t="shared" si="598"/>
        <v>68.399999999999991</v>
      </c>
      <c r="ADR266" s="275">
        <f t="shared" si="598"/>
        <v>68.399999999999991</v>
      </c>
      <c r="ADS266" s="275">
        <f t="shared" si="598"/>
        <v>68.399999999999991</v>
      </c>
      <c r="ADT266" s="275">
        <f t="shared" si="598"/>
        <v>68.399999999999991</v>
      </c>
      <c r="ADU266" s="275">
        <f t="shared" si="598"/>
        <v>68.399999999999991</v>
      </c>
      <c r="ADV266" s="275">
        <f t="shared" si="598"/>
        <v>79.8</v>
      </c>
      <c r="ADW266" s="275">
        <f t="shared" si="598"/>
        <v>79.8</v>
      </c>
      <c r="ADX266" s="275">
        <f t="shared" si="598"/>
        <v>79.8</v>
      </c>
      <c r="ADY266" s="275">
        <f t="shared" si="598"/>
        <v>79.8</v>
      </c>
      <c r="ADZ266" s="275">
        <f t="shared" si="598"/>
        <v>79.8</v>
      </c>
      <c r="AEA266" s="275">
        <f t="shared" si="598"/>
        <v>79.8</v>
      </c>
      <c r="AEB266" s="275">
        <f t="shared" si="598"/>
        <v>79.8</v>
      </c>
      <c r="AEC266" s="275">
        <f t="shared" si="598"/>
        <v>79.8</v>
      </c>
      <c r="AED266" s="275">
        <f t="shared" si="598"/>
        <v>79.8</v>
      </c>
      <c r="AEE266" s="275">
        <f t="shared" si="598"/>
        <v>79.8</v>
      </c>
      <c r="AEF266" s="275">
        <f t="shared" si="598"/>
        <v>79.8</v>
      </c>
      <c r="AEG266" s="275">
        <f t="shared" si="598"/>
        <v>79.8</v>
      </c>
      <c r="AEH266" s="275">
        <f t="shared" si="598"/>
        <v>79.8</v>
      </c>
      <c r="AEI266" s="275">
        <f t="shared" ref="AEI266:AFH266" si="599">AEI275*12*0.95</f>
        <v>79.8</v>
      </c>
      <c r="AEJ266" s="275">
        <f t="shared" si="599"/>
        <v>79.8</v>
      </c>
      <c r="AEK266" s="275">
        <f t="shared" si="599"/>
        <v>79.8</v>
      </c>
      <c r="AEL266" s="275">
        <f t="shared" si="599"/>
        <v>79.8</v>
      </c>
      <c r="AEM266" s="275">
        <f t="shared" si="599"/>
        <v>79.8</v>
      </c>
      <c r="AEN266" s="275">
        <f t="shared" si="599"/>
        <v>79.8</v>
      </c>
      <c r="AEO266" s="275">
        <f t="shared" si="599"/>
        <v>79.8</v>
      </c>
      <c r="AEP266" s="275">
        <f t="shared" si="599"/>
        <v>79.8</v>
      </c>
      <c r="AEQ266" s="275">
        <f t="shared" si="599"/>
        <v>79.8</v>
      </c>
      <c r="AER266" s="275">
        <f t="shared" si="599"/>
        <v>79.8</v>
      </c>
      <c r="AES266" s="275">
        <f t="shared" si="599"/>
        <v>79.8</v>
      </c>
      <c r="AET266" s="275">
        <f t="shared" si="599"/>
        <v>79.8</v>
      </c>
      <c r="AEU266" s="275">
        <f t="shared" si="599"/>
        <v>79.8</v>
      </c>
      <c r="AEV266" s="275">
        <f t="shared" si="599"/>
        <v>79.8</v>
      </c>
      <c r="AEW266" s="275">
        <f t="shared" si="599"/>
        <v>79.8</v>
      </c>
      <c r="AEX266" s="275">
        <f t="shared" si="599"/>
        <v>79.8</v>
      </c>
      <c r="AEY266" s="275">
        <f t="shared" si="599"/>
        <v>79.8</v>
      </c>
      <c r="AEZ266" s="275">
        <f t="shared" si="599"/>
        <v>79.8</v>
      </c>
      <c r="AFA266" s="275">
        <f t="shared" si="599"/>
        <v>79.8</v>
      </c>
      <c r="AFB266" s="275">
        <f t="shared" si="599"/>
        <v>79.8</v>
      </c>
      <c r="AFC266" s="275">
        <f t="shared" si="599"/>
        <v>79.8</v>
      </c>
      <c r="AFD266" s="275">
        <f t="shared" si="599"/>
        <v>79.8</v>
      </c>
      <c r="AFE266" s="275">
        <f t="shared" si="599"/>
        <v>79.8</v>
      </c>
      <c r="AFF266" s="275">
        <f t="shared" si="599"/>
        <v>79.8</v>
      </c>
      <c r="AFG266" s="275">
        <f t="shared" si="599"/>
        <v>79.8</v>
      </c>
      <c r="AFH266" s="275">
        <f t="shared" si="599"/>
        <v>79.8</v>
      </c>
      <c r="AFI266" s="275">
        <f t="shared" ref="AFI266:AHT266" si="600">AFI275*12*0.95</f>
        <v>79.8</v>
      </c>
      <c r="AFJ266" s="275">
        <f t="shared" si="600"/>
        <v>79.8</v>
      </c>
      <c r="AFK266" s="275">
        <f t="shared" si="600"/>
        <v>79.8</v>
      </c>
      <c r="AFL266" s="275">
        <f t="shared" si="600"/>
        <v>79.8</v>
      </c>
      <c r="AFM266" s="275">
        <f t="shared" si="600"/>
        <v>79.8</v>
      </c>
      <c r="AFN266" s="275">
        <f t="shared" si="600"/>
        <v>79.8</v>
      </c>
      <c r="AFO266" s="275">
        <f t="shared" si="600"/>
        <v>79.8</v>
      </c>
      <c r="AFP266" s="275">
        <f t="shared" si="600"/>
        <v>79.8</v>
      </c>
      <c r="AFQ266" s="275">
        <f t="shared" si="600"/>
        <v>79.8</v>
      </c>
      <c r="AFR266" s="275">
        <f t="shared" si="600"/>
        <v>79.8</v>
      </c>
      <c r="AFS266" s="275">
        <f t="shared" si="600"/>
        <v>79.8</v>
      </c>
      <c r="AFT266" s="275">
        <f t="shared" si="600"/>
        <v>79.8</v>
      </c>
      <c r="AFU266" s="275">
        <f t="shared" si="600"/>
        <v>79.8</v>
      </c>
      <c r="AFV266" s="275">
        <f t="shared" si="600"/>
        <v>79.8</v>
      </c>
      <c r="AFW266" s="275">
        <f t="shared" si="600"/>
        <v>79.8</v>
      </c>
      <c r="AFX266" s="275">
        <f t="shared" si="600"/>
        <v>79.8</v>
      </c>
      <c r="AFY266" s="275">
        <f t="shared" si="600"/>
        <v>79.8</v>
      </c>
      <c r="AFZ266" s="275">
        <f t="shared" si="600"/>
        <v>79.8</v>
      </c>
      <c r="AGA266" s="275">
        <f t="shared" si="600"/>
        <v>79.8</v>
      </c>
      <c r="AGB266" s="275">
        <f t="shared" si="600"/>
        <v>79.8</v>
      </c>
      <c r="AGC266" s="275">
        <f t="shared" si="600"/>
        <v>79.8</v>
      </c>
      <c r="AGD266" s="275">
        <f t="shared" si="600"/>
        <v>79.8</v>
      </c>
      <c r="AGE266" s="275">
        <f t="shared" si="600"/>
        <v>79.8</v>
      </c>
      <c r="AGF266" s="275">
        <f t="shared" si="600"/>
        <v>79.8</v>
      </c>
      <c r="AGG266" s="275">
        <f t="shared" si="600"/>
        <v>79.8</v>
      </c>
      <c r="AGH266" s="275">
        <f t="shared" si="600"/>
        <v>79.8</v>
      </c>
      <c r="AGI266" s="275">
        <f t="shared" si="600"/>
        <v>79.8</v>
      </c>
      <c r="AGJ266" s="275">
        <f t="shared" si="600"/>
        <v>79.8</v>
      </c>
      <c r="AGK266" s="275">
        <f t="shared" si="600"/>
        <v>79.8</v>
      </c>
      <c r="AGL266" s="275">
        <f t="shared" si="600"/>
        <v>79.8</v>
      </c>
      <c r="AGM266" s="275">
        <f t="shared" si="600"/>
        <v>79.8</v>
      </c>
      <c r="AGN266" s="275">
        <f t="shared" si="600"/>
        <v>79.8</v>
      </c>
      <c r="AGO266" s="275">
        <f t="shared" si="600"/>
        <v>79.8</v>
      </c>
      <c r="AGP266" s="275">
        <f t="shared" si="600"/>
        <v>79.8</v>
      </c>
      <c r="AGQ266" s="275">
        <f t="shared" si="600"/>
        <v>79.8</v>
      </c>
      <c r="AGR266" s="275">
        <f t="shared" si="600"/>
        <v>79.8</v>
      </c>
      <c r="AGS266" s="275">
        <f t="shared" si="600"/>
        <v>68.399999999999991</v>
      </c>
      <c r="AGT266" s="275">
        <f t="shared" si="600"/>
        <v>68.399999999999991</v>
      </c>
      <c r="AGU266" s="275">
        <f t="shared" si="600"/>
        <v>68.399999999999991</v>
      </c>
      <c r="AGV266" s="275">
        <f t="shared" si="600"/>
        <v>68.399999999999991</v>
      </c>
      <c r="AGW266" s="275">
        <f t="shared" si="600"/>
        <v>68.399999999999991</v>
      </c>
      <c r="AGX266" s="275">
        <f t="shared" si="600"/>
        <v>68.399999999999991</v>
      </c>
      <c r="AGY266" s="275">
        <f t="shared" si="600"/>
        <v>68.399999999999991</v>
      </c>
      <c r="AGZ266" s="275">
        <f t="shared" si="600"/>
        <v>68.399999999999991</v>
      </c>
      <c r="AHA266" s="275">
        <f t="shared" si="600"/>
        <v>68.399999999999991</v>
      </c>
      <c r="AHB266" s="275">
        <f t="shared" si="600"/>
        <v>68.399999999999991</v>
      </c>
      <c r="AHC266" s="275">
        <f t="shared" si="600"/>
        <v>68.399999999999991</v>
      </c>
      <c r="AHD266" s="275">
        <f t="shared" si="600"/>
        <v>68.399999999999991</v>
      </c>
      <c r="AHE266" s="275">
        <f t="shared" si="600"/>
        <v>68.399999999999991</v>
      </c>
      <c r="AHF266" s="275">
        <f t="shared" si="600"/>
        <v>68.399999999999991</v>
      </c>
      <c r="AHG266" s="275">
        <f t="shared" si="600"/>
        <v>68.399999999999991</v>
      </c>
      <c r="AHH266" s="275">
        <f t="shared" si="600"/>
        <v>68.399999999999991</v>
      </c>
      <c r="AHI266" s="275">
        <f t="shared" si="600"/>
        <v>68.399999999999991</v>
      </c>
      <c r="AHJ266" s="275">
        <f t="shared" si="600"/>
        <v>68.399999999999991</v>
      </c>
      <c r="AHK266" s="275">
        <f t="shared" si="600"/>
        <v>68.399999999999991</v>
      </c>
      <c r="AHL266" s="275">
        <f t="shared" si="600"/>
        <v>68.399999999999991</v>
      </c>
      <c r="AHM266" s="275">
        <f t="shared" si="600"/>
        <v>68.399999999999991</v>
      </c>
      <c r="AHN266" s="275">
        <f t="shared" si="600"/>
        <v>68.399999999999991</v>
      </c>
      <c r="AHO266" s="275">
        <f t="shared" si="600"/>
        <v>68.399999999999991</v>
      </c>
      <c r="AHP266" s="275">
        <f t="shared" si="600"/>
        <v>68.399999999999991</v>
      </c>
      <c r="AHQ266" s="275">
        <f t="shared" si="600"/>
        <v>68.399999999999991</v>
      </c>
      <c r="AHR266" s="275">
        <f t="shared" si="600"/>
        <v>68.399999999999991</v>
      </c>
      <c r="AHS266" s="275">
        <f t="shared" si="600"/>
        <v>68.399999999999991</v>
      </c>
      <c r="AHT266" s="275">
        <f t="shared" si="600"/>
        <v>68.399999999999991</v>
      </c>
      <c r="AHU266" s="275">
        <f t="shared" ref="AHU266:AIU266" si="601">AHU275*12*0.95</f>
        <v>68.399999999999991</v>
      </c>
      <c r="AHV266" s="275">
        <f t="shared" si="601"/>
        <v>68.399999999999991</v>
      </c>
      <c r="AHW266" s="275">
        <f t="shared" si="601"/>
        <v>68.399999999999991</v>
      </c>
      <c r="AHX266" s="275">
        <f t="shared" si="601"/>
        <v>68.399999999999991</v>
      </c>
      <c r="AHY266" s="275">
        <f t="shared" si="601"/>
        <v>68.399999999999991</v>
      </c>
      <c r="AHZ266" s="275">
        <f t="shared" si="601"/>
        <v>68.399999999999991</v>
      </c>
      <c r="AIA266" s="275">
        <f t="shared" si="601"/>
        <v>68.399999999999991</v>
      </c>
      <c r="AIB266" s="275">
        <f t="shared" si="601"/>
        <v>68.399999999999991</v>
      </c>
      <c r="AIC266" s="275">
        <f t="shared" si="601"/>
        <v>68.399999999999991</v>
      </c>
      <c r="AID266" s="275">
        <f t="shared" si="601"/>
        <v>68.399999999999991</v>
      </c>
      <c r="AIE266" s="275">
        <f t="shared" si="601"/>
        <v>68.399999999999991</v>
      </c>
      <c r="AIF266" s="275">
        <f t="shared" si="601"/>
        <v>68.399999999999991</v>
      </c>
      <c r="AIG266" s="275">
        <f t="shared" si="601"/>
        <v>68.399999999999991</v>
      </c>
      <c r="AIH266" s="275">
        <f t="shared" si="601"/>
        <v>68.399999999999991</v>
      </c>
      <c r="AII266" s="275">
        <f t="shared" si="601"/>
        <v>68.399999999999991</v>
      </c>
      <c r="AIJ266" s="275">
        <f t="shared" si="601"/>
        <v>68.399999999999991</v>
      </c>
      <c r="AIK266" s="275">
        <f t="shared" si="601"/>
        <v>68.399999999999991</v>
      </c>
      <c r="AIL266" s="275">
        <f t="shared" si="601"/>
        <v>68.399999999999991</v>
      </c>
      <c r="AIM266" s="275">
        <f t="shared" si="601"/>
        <v>68.399999999999991</v>
      </c>
      <c r="AIN266" s="275">
        <f t="shared" si="601"/>
        <v>68.399999999999991</v>
      </c>
      <c r="AIO266" s="275">
        <f t="shared" si="601"/>
        <v>68.399999999999991</v>
      </c>
      <c r="AIP266" s="275">
        <f t="shared" si="601"/>
        <v>68.399999999999991</v>
      </c>
      <c r="AIQ266" s="275">
        <f t="shared" si="601"/>
        <v>68.399999999999991</v>
      </c>
      <c r="AIR266" s="275">
        <f t="shared" si="601"/>
        <v>68.399999999999991</v>
      </c>
      <c r="AIS266" s="275">
        <f t="shared" si="601"/>
        <v>68.399999999999991</v>
      </c>
      <c r="AIT266" s="275">
        <f t="shared" si="601"/>
        <v>68.399999999999991</v>
      </c>
      <c r="AIU266" s="275">
        <f t="shared" si="601"/>
        <v>68.399999999999991</v>
      </c>
      <c r="AIV266" s="275">
        <f t="shared" ref="AIV266:AKA266" si="602">AIV275*12*0.95</f>
        <v>68.399999999999991</v>
      </c>
      <c r="AIW266" s="524">
        <f t="shared" si="602"/>
        <v>68.399999999999991</v>
      </c>
      <c r="AIX266" s="275">
        <f t="shared" si="602"/>
        <v>68.399999999999991</v>
      </c>
      <c r="AIY266" s="275">
        <f t="shared" si="602"/>
        <v>68.399999999999991</v>
      </c>
      <c r="AIZ266" s="275">
        <f t="shared" si="602"/>
        <v>68.399999999999991</v>
      </c>
      <c r="AJA266" s="275">
        <f t="shared" si="602"/>
        <v>57</v>
      </c>
      <c r="AJB266" s="275">
        <f t="shared" si="602"/>
        <v>57</v>
      </c>
      <c r="AJC266" s="275">
        <f t="shared" si="602"/>
        <v>57</v>
      </c>
      <c r="AJD266" s="275">
        <f t="shared" si="602"/>
        <v>57</v>
      </c>
      <c r="AJE266" s="275">
        <f t="shared" si="602"/>
        <v>57</v>
      </c>
      <c r="AJF266" s="275">
        <f t="shared" si="602"/>
        <v>57</v>
      </c>
      <c r="AJG266" s="275">
        <f t="shared" si="602"/>
        <v>57</v>
      </c>
      <c r="AJH266" s="275">
        <f t="shared" si="602"/>
        <v>57</v>
      </c>
      <c r="AJI266" s="275">
        <f t="shared" si="602"/>
        <v>57</v>
      </c>
      <c r="AJJ266" s="275">
        <f t="shared" si="602"/>
        <v>57</v>
      </c>
      <c r="AJK266" s="275">
        <f t="shared" si="602"/>
        <v>57</v>
      </c>
      <c r="AJL266" s="275">
        <f t="shared" si="602"/>
        <v>57</v>
      </c>
      <c r="AJM266" s="275">
        <f t="shared" si="602"/>
        <v>57</v>
      </c>
      <c r="AJN266" s="275">
        <f t="shared" si="602"/>
        <v>57</v>
      </c>
      <c r="AJO266" s="275">
        <f t="shared" si="602"/>
        <v>57</v>
      </c>
      <c r="AJP266" s="275">
        <f t="shared" si="602"/>
        <v>57</v>
      </c>
      <c r="AJQ266" s="275">
        <f t="shared" si="602"/>
        <v>57</v>
      </c>
      <c r="AJR266" s="275">
        <f t="shared" si="602"/>
        <v>57</v>
      </c>
      <c r="AJS266" s="275">
        <f t="shared" si="602"/>
        <v>57</v>
      </c>
      <c r="AJT266" s="275">
        <f t="shared" si="602"/>
        <v>57</v>
      </c>
      <c r="AJU266" s="275">
        <f t="shared" si="602"/>
        <v>57</v>
      </c>
      <c r="AJV266" s="275">
        <f t="shared" si="602"/>
        <v>57</v>
      </c>
      <c r="AJW266" s="275">
        <f t="shared" si="602"/>
        <v>57</v>
      </c>
      <c r="AJX266" s="275">
        <f t="shared" si="602"/>
        <v>57</v>
      </c>
      <c r="AJY266" s="275">
        <f t="shared" si="602"/>
        <v>57</v>
      </c>
      <c r="AJZ266" s="275">
        <f t="shared" si="602"/>
        <v>57</v>
      </c>
      <c r="AKA266" s="275">
        <f t="shared" si="602"/>
        <v>57</v>
      </c>
      <c r="AKB266" s="275">
        <f t="shared" ref="AKB266:ALG266" si="603">AKB275*12*0.95</f>
        <v>57</v>
      </c>
      <c r="AKC266" s="275">
        <f t="shared" si="603"/>
        <v>68.399999999999991</v>
      </c>
      <c r="AKD266" s="275">
        <f t="shared" si="603"/>
        <v>68.399999999999991</v>
      </c>
      <c r="AKE266" s="275">
        <f t="shared" si="603"/>
        <v>68.399999999999991</v>
      </c>
      <c r="AKF266" s="275">
        <f t="shared" si="603"/>
        <v>68.399999999999991</v>
      </c>
      <c r="AKG266" s="275">
        <f t="shared" si="603"/>
        <v>68.399999999999991</v>
      </c>
      <c r="AKH266" s="275">
        <f t="shared" si="603"/>
        <v>68.399999999999991</v>
      </c>
      <c r="AKI266" s="275">
        <f t="shared" si="603"/>
        <v>68.399999999999991</v>
      </c>
      <c r="AKJ266" s="275">
        <f t="shared" si="603"/>
        <v>68.399999999999991</v>
      </c>
      <c r="AKK266" s="275">
        <f t="shared" si="603"/>
        <v>68.399999999999991</v>
      </c>
      <c r="AKL266" s="275">
        <f t="shared" si="603"/>
        <v>68.399999999999991</v>
      </c>
      <c r="AKM266" s="275">
        <f t="shared" si="603"/>
        <v>68.399999999999991</v>
      </c>
      <c r="AKN266" s="275">
        <f t="shared" si="603"/>
        <v>68.399999999999991</v>
      </c>
      <c r="AKO266" s="275">
        <f t="shared" si="603"/>
        <v>68.399999999999991</v>
      </c>
      <c r="AKP266" s="275">
        <f t="shared" si="603"/>
        <v>68.399999999999991</v>
      </c>
      <c r="AKQ266" s="275">
        <f t="shared" si="603"/>
        <v>68.399999999999991</v>
      </c>
      <c r="AKR266" s="275">
        <f t="shared" si="603"/>
        <v>68.399999999999991</v>
      </c>
      <c r="AKS266" s="275">
        <f t="shared" si="603"/>
        <v>68.399999999999991</v>
      </c>
      <c r="AKT266" s="275">
        <f t="shared" si="603"/>
        <v>68.399999999999991</v>
      </c>
      <c r="AKU266" s="275">
        <f t="shared" si="603"/>
        <v>68.399999999999991</v>
      </c>
      <c r="AKV266" s="275">
        <f t="shared" si="603"/>
        <v>68.399999999999991</v>
      </c>
      <c r="AKW266" s="275">
        <f t="shared" si="603"/>
        <v>68.399999999999991</v>
      </c>
      <c r="AKX266" s="275">
        <f t="shared" si="603"/>
        <v>68.399999999999991</v>
      </c>
      <c r="AKY266" s="275">
        <f t="shared" si="603"/>
        <v>68.399999999999991</v>
      </c>
      <c r="AKZ266" s="275">
        <f t="shared" si="603"/>
        <v>68.399999999999991</v>
      </c>
      <c r="ALA266" s="275">
        <f t="shared" si="603"/>
        <v>68.399999999999991</v>
      </c>
      <c r="ALB266" s="275">
        <f t="shared" si="603"/>
        <v>68.399999999999991</v>
      </c>
      <c r="ALC266" s="275">
        <f t="shared" si="603"/>
        <v>68.399999999999991</v>
      </c>
      <c r="ALD266" s="275">
        <f t="shared" si="603"/>
        <v>68.399999999999991</v>
      </c>
      <c r="ALE266" s="275">
        <f t="shared" si="603"/>
        <v>68.399999999999991</v>
      </c>
      <c r="ALF266" s="275">
        <f t="shared" si="603"/>
        <v>68.399999999999991</v>
      </c>
      <c r="ALG266" s="275">
        <f t="shared" si="603"/>
        <v>68.399999999999991</v>
      </c>
      <c r="ALH266" s="275">
        <f t="shared" ref="ALH266:AMI266" si="604">ALH275*12*0.95</f>
        <v>68.399999999999991</v>
      </c>
      <c r="ALI266" s="275">
        <f t="shared" si="604"/>
        <v>68.399999999999991</v>
      </c>
      <c r="ALJ266" s="275">
        <f t="shared" si="604"/>
        <v>68.399999999999991</v>
      </c>
      <c r="ALK266" s="275">
        <f t="shared" si="604"/>
        <v>68.399999999999991</v>
      </c>
      <c r="ALL266" s="275">
        <f t="shared" si="604"/>
        <v>68.399999999999991</v>
      </c>
      <c r="ALM266" s="275">
        <f t="shared" si="604"/>
        <v>68.399999999999991</v>
      </c>
      <c r="ALN266" s="275">
        <f t="shared" si="604"/>
        <v>68.399999999999991</v>
      </c>
      <c r="ALO266" s="275">
        <f t="shared" si="604"/>
        <v>68.399999999999991</v>
      </c>
      <c r="ALP266" s="275">
        <f t="shared" si="604"/>
        <v>68.399999999999991</v>
      </c>
      <c r="ALQ266" s="275">
        <f t="shared" si="604"/>
        <v>68.399999999999991</v>
      </c>
      <c r="ALR266" s="275">
        <f t="shared" si="604"/>
        <v>68.399999999999991</v>
      </c>
      <c r="ALS266" s="275">
        <f t="shared" si="604"/>
        <v>68.399999999999991</v>
      </c>
      <c r="ALT266" s="275">
        <f t="shared" si="604"/>
        <v>68.399999999999991</v>
      </c>
      <c r="ALU266" s="275">
        <f t="shared" si="604"/>
        <v>68.399999999999991</v>
      </c>
      <c r="ALV266" s="275">
        <f t="shared" si="604"/>
        <v>68.399999999999991</v>
      </c>
      <c r="ALW266" s="275">
        <f t="shared" si="604"/>
        <v>68.399999999999991</v>
      </c>
      <c r="ALX266" s="275">
        <f t="shared" si="604"/>
        <v>68.399999999999991</v>
      </c>
      <c r="ALY266" s="275">
        <f t="shared" si="604"/>
        <v>68.399999999999991</v>
      </c>
      <c r="ALZ266" s="275">
        <f t="shared" si="604"/>
        <v>68.399999999999991</v>
      </c>
      <c r="AMA266" s="275">
        <f t="shared" si="604"/>
        <v>68.399999999999991</v>
      </c>
      <c r="AMB266" s="275">
        <f t="shared" si="604"/>
        <v>68.399999999999991</v>
      </c>
      <c r="AMC266" s="275">
        <f t="shared" si="604"/>
        <v>68.399999999999991</v>
      </c>
      <c r="AMD266" s="275">
        <f t="shared" si="604"/>
        <v>68.399999999999991</v>
      </c>
      <c r="AME266" s="275">
        <f t="shared" si="604"/>
        <v>68.399999999999991</v>
      </c>
      <c r="AMF266" s="275">
        <f t="shared" si="604"/>
        <v>68.399999999999991</v>
      </c>
      <c r="AMG266" s="275">
        <f t="shared" si="604"/>
        <v>68.399999999999991</v>
      </c>
      <c r="AMH266" s="275">
        <f t="shared" si="604"/>
        <v>68.399999999999991</v>
      </c>
      <c r="AMI266" s="275">
        <f t="shared" si="604"/>
        <v>68.399999999999991</v>
      </c>
      <c r="AMJ266" s="275">
        <f t="shared" ref="AMJ266:AOU266" si="605">AMJ275*12*0.95</f>
        <v>68.399999999999991</v>
      </c>
      <c r="AMK266" s="275">
        <f t="shared" si="605"/>
        <v>68.399999999999991</v>
      </c>
      <c r="AML266" s="275">
        <f t="shared" si="605"/>
        <v>68.399999999999991</v>
      </c>
      <c r="AMM266" s="275">
        <f t="shared" si="605"/>
        <v>68.399999999999991</v>
      </c>
      <c r="AMN266" s="275">
        <f t="shared" si="605"/>
        <v>68.399999999999991</v>
      </c>
      <c r="AMO266" s="275">
        <f t="shared" si="605"/>
        <v>68.399999999999991</v>
      </c>
      <c r="AMP266" s="275">
        <f t="shared" si="605"/>
        <v>68.399999999999991</v>
      </c>
      <c r="AMQ266" s="275">
        <f t="shared" si="605"/>
        <v>68.399999999999991</v>
      </c>
      <c r="AMR266" s="275">
        <f t="shared" si="605"/>
        <v>68.399999999999991</v>
      </c>
      <c r="AMS266" s="275">
        <f t="shared" si="605"/>
        <v>68.399999999999991</v>
      </c>
      <c r="AMT266" s="275">
        <f t="shared" si="605"/>
        <v>68.399999999999991</v>
      </c>
      <c r="AMU266" s="275">
        <f t="shared" si="605"/>
        <v>68.399999999999991</v>
      </c>
      <c r="AMV266" s="275">
        <f t="shared" si="605"/>
        <v>68.399999999999991</v>
      </c>
      <c r="AMW266" s="275">
        <f t="shared" si="605"/>
        <v>68.399999999999991</v>
      </c>
      <c r="AMX266" s="275">
        <f t="shared" si="605"/>
        <v>68.399999999999991</v>
      </c>
      <c r="AMY266" s="275">
        <f t="shared" si="605"/>
        <v>68.399999999999991</v>
      </c>
      <c r="AMZ266" s="275">
        <f t="shared" si="605"/>
        <v>68.399999999999991</v>
      </c>
      <c r="ANA266" s="275">
        <f t="shared" si="605"/>
        <v>68.399999999999991</v>
      </c>
      <c r="ANB266" s="275">
        <f t="shared" si="605"/>
        <v>68.399999999999991</v>
      </c>
      <c r="ANC266" s="275">
        <f t="shared" si="605"/>
        <v>68.399999999999991</v>
      </c>
      <c r="AND266" s="275">
        <f t="shared" si="605"/>
        <v>68.399999999999991</v>
      </c>
      <c r="ANE266" s="275">
        <f t="shared" si="605"/>
        <v>68.399999999999991</v>
      </c>
      <c r="ANF266" s="275">
        <f t="shared" si="605"/>
        <v>68.399999999999991</v>
      </c>
      <c r="ANG266" s="275">
        <f t="shared" si="605"/>
        <v>68.399999999999991</v>
      </c>
      <c r="ANH266" s="275">
        <f t="shared" si="605"/>
        <v>68.399999999999991</v>
      </c>
      <c r="ANI266" s="275">
        <f t="shared" si="605"/>
        <v>68.399999999999991</v>
      </c>
      <c r="ANJ266" s="275">
        <f t="shared" si="605"/>
        <v>68.399999999999991</v>
      </c>
      <c r="ANK266" s="275">
        <f t="shared" si="605"/>
        <v>68.399999999999991</v>
      </c>
      <c r="ANL266" s="275">
        <f t="shared" si="605"/>
        <v>68.399999999999991</v>
      </c>
      <c r="ANM266" s="275">
        <f t="shared" si="605"/>
        <v>68.399999999999991</v>
      </c>
      <c r="ANN266" s="275">
        <f t="shared" si="605"/>
        <v>68.399999999999991</v>
      </c>
      <c r="ANO266" s="275">
        <f t="shared" si="605"/>
        <v>68.399999999999991</v>
      </c>
      <c r="ANP266" s="275">
        <f t="shared" si="605"/>
        <v>68.399999999999991</v>
      </c>
      <c r="ANQ266" s="275">
        <f t="shared" si="605"/>
        <v>68.399999999999991</v>
      </c>
      <c r="ANR266" s="275">
        <f t="shared" si="605"/>
        <v>68.399999999999991</v>
      </c>
      <c r="ANS266" s="275">
        <f t="shared" si="605"/>
        <v>68.399999999999991</v>
      </c>
      <c r="ANT266" s="275">
        <f t="shared" si="605"/>
        <v>68.399999999999991</v>
      </c>
      <c r="ANU266" s="275">
        <f t="shared" si="605"/>
        <v>68.399999999999991</v>
      </c>
      <c r="ANV266" s="275">
        <f t="shared" si="605"/>
        <v>68.399999999999991</v>
      </c>
      <c r="ANW266" s="275">
        <f t="shared" si="605"/>
        <v>68.399999999999991</v>
      </c>
      <c r="ANX266" s="275">
        <f t="shared" si="605"/>
        <v>68.399999999999991</v>
      </c>
      <c r="ANY266" s="275">
        <f t="shared" si="605"/>
        <v>68.399999999999991</v>
      </c>
      <c r="ANZ266" s="275">
        <f t="shared" si="605"/>
        <v>68.399999999999991</v>
      </c>
      <c r="AOA266" s="275">
        <f t="shared" si="605"/>
        <v>68.399999999999991</v>
      </c>
      <c r="AOB266" s="275">
        <f t="shared" si="605"/>
        <v>68.399999999999991</v>
      </c>
      <c r="AOC266" s="275">
        <f t="shared" si="605"/>
        <v>68.399999999999991</v>
      </c>
      <c r="AOD266" s="275">
        <f t="shared" si="605"/>
        <v>68.399999999999991</v>
      </c>
      <c r="AOE266" s="275">
        <f t="shared" si="605"/>
        <v>68.399999999999991</v>
      </c>
      <c r="AOF266" s="275">
        <f t="shared" si="605"/>
        <v>68.399999999999991</v>
      </c>
      <c r="AOG266" s="275">
        <f t="shared" si="605"/>
        <v>68.399999999999991</v>
      </c>
      <c r="AOH266" s="275">
        <f t="shared" si="605"/>
        <v>68.399999999999991</v>
      </c>
      <c r="AOI266" s="275">
        <f t="shared" si="605"/>
        <v>68.399999999999991</v>
      </c>
      <c r="AOJ266" s="275">
        <f t="shared" si="605"/>
        <v>68.399999999999991</v>
      </c>
      <c r="AOK266" s="275">
        <f t="shared" si="605"/>
        <v>68.399999999999991</v>
      </c>
      <c r="AOL266" s="275">
        <f t="shared" si="605"/>
        <v>68.399999999999991</v>
      </c>
      <c r="AOM266" s="275">
        <f t="shared" si="605"/>
        <v>68.399999999999991</v>
      </c>
      <c r="AON266" s="275">
        <f t="shared" si="605"/>
        <v>68.399999999999991</v>
      </c>
      <c r="AOO266" s="275">
        <f t="shared" si="605"/>
        <v>68.399999999999991</v>
      </c>
      <c r="AOP266" s="275">
        <f t="shared" si="605"/>
        <v>68.399999999999991</v>
      </c>
      <c r="AOQ266" s="275">
        <f t="shared" si="605"/>
        <v>68.399999999999991</v>
      </c>
      <c r="AOR266" s="275">
        <f t="shared" si="605"/>
        <v>68.399999999999991</v>
      </c>
      <c r="AOS266" s="275">
        <f t="shared" si="605"/>
        <v>68.399999999999991</v>
      </c>
      <c r="AOT266" s="275">
        <f t="shared" si="605"/>
        <v>68.399999999999991</v>
      </c>
      <c r="AOU266" s="275">
        <f t="shared" si="605"/>
        <v>68.399999999999991</v>
      </c>
      <c r="AOV266" s="275">
        <f t="shared" ref="AOV266:APW266" si="606">AOV275*12*0.95</f>
        <v>68.399999999999991</v>
      </c>
      <c r="AOW266" s="275">
        <f t="shared" si="606"/>
        <v>68.399999999999991</v>
      </c>
      <c r="AOX266" s="275">
        <f t="shared" si="606"/>
        <v>68.399999999999991</v>
      </c>
      <c r="AOY266" s="275">
        <f t="shared" si="606"/>
        <v>68.399999999999991</v>
      </c>
      <c r="AOZ266" s="275">
        <f t="shared" si="606"/>
        <v>68.399999999999991</v>
      </c>
      <c r="APA266" s="275">
        <f t="shared" si="606"/>
        <v>68.399999999999991</v>
      </c>
      <c r="APB266" s="275">
        <f t="shared" si="606"/>
        <v>68.399999999999991</v>
      </c>
      <c r="APC266" s="275">
        <f t="shared" si="606"/>
        <v>68.399999999999991</v>
      </c>
      <c r="APD266" s="275">
        <f t="shared" si="606"/>
        <v>68.399999999999991</v>
      </c>
      <c r="APE266" s="275">
        <f t="shared" si="606"/>
        <v>68.399999999999991</v>
      </c>
      <c r="APF266" s="275">
        <f t="shared" si="606"/>
        <v>68.399999999999991</v>
      </c>
      <c r="APG266" s="275">
        <f t="shared" si="606"/>
        <v>68.399999999999991</v>
      </c>
      <c r="APH266" s="275">
        <f t="shared" si="606"/>
        <v>68.399999999999991</v>
      </c>
      <c r="API266" s="275">
        <f t="shared" si="606"/>
        <v>68.399999999999991</v>
      </c>
      <c r="APJ266" s="275">
        <f t="shared" si="606"/>
        <v>68.399999999999991</v>
      </c>
      <c r="APK266" s="275">
        <f t="shared" si="606"/>
        <v>68.399999999999991</v>
      </c>
      <c r="APL266" s="275">
        <f t="shared" si="606"/>
        <v>68.399999999999991</v>
      </c>
      <c r="APM266" s="275">
        <f t="shared" si="606"/>
        <v>68.399999999999991</v>
      </c>
      <c r="APN266" s="275">
        <f t="shared" si="606"/>
        <v>68.399999999999991</v>
      </c>
      <c r="APO266" s="275">
        <f t="shared" si="606"/>
        <v>68.399999999999991</v>
      </c>
      <c r="APP266" s="275">
        <f t="shared" si="606"/>
        <v>68.399999999999991</v>
      </c>
      <c r="APQ266" s="275">
        <f t="shared" si="606"/>
        <v>68.399999999999991</v>
      </c>
      <c r="APR266" s="275">
        <f t="shared" si="606"/>
        <v>68.399999999999991</v>
      </c>
      <c r="APS266" s="275">
        <f t="shared" si="606"/>
        <v>68.399999999999991</v>
      </c>
      <c r="APT266" s="275">
        <f t="shared" si="606"/>
        <v>68.399999999999991</v>
      </c>
      <c r="APU266" s="275">
        <f t="shared" si="606"/>
        <v>68.399999999999991</v>
      </c>
      <c r="APV266" s="275">
        <f t="shared" si="606"/>
        <v>68.399999999999991</v>
      </c>
      <c r="APW266" s="275">
        <f t="shared" si="606"/>
        <v>68.399999999999991</v>
      </c>
    </row>
    <row r="267" spans="4:1115">
      <c r="D267" s="189"/>
      <c r="E267" s="136" t="s">
        <v>1070</v>
      </c>
      <c r="I267" s="275">
        <f t="shared" ref="I267:S267" si="607">I275*10*0.95</f>
        <v>47.5</v>
      </c>
      <c r="J267" s="275">
        <f t="shared" si="607"/>
        <v>47.5</v>
      </c>
      <c r="K267" s="275">
        <f t="shared" si="607"/>
        <v>47.5</v>
      </c>
      <c r="L267" s="275">
        <f t="shared" si="607"/>
        <v>47.5</v>
      </c>
      <c r="M267" s="275">
        <f t="shared" si="607"/>
        <v>47.5</v>
      </c>
      <c r="N267" s="275">
        <f t="shared" si="607"/>
        <v>47.5</v>
      </c>
      <c r="O267" s="275">
        <f t="shared" si="607"/>
        <v>47.5</v>
      </c>
      <c r="P267" s="275">
        <f t="shared" si="607"/>
        <v>47.5</v>
      </c>
      <c r="Q267" s="275">
        <f t="shared" si="607"/>
        <v>47.5</v>
      </c>
      <c r="R267" s="275">
        <f t="shared" si="607"/>
        <v>47.5</v>
      </c>
      <c r="S267" s="275">
        <f t="shared" si="607"/>
        <v>47.5</v>
      </c>
      <c r="T267" s="275">
        <f t="shared" ref="T267:CE267" si="608">T275*10*0.95</f>
        <v>47.5</v>
      </c>
      <c r="U267" s="275">
        <f t="shared" si="608"/>
        <v>47.5</v>
      </c>
      <c r="V267" s="275">
        <f t="shared" si="608"/>
        <v>47.5</v>
      </c>
      <c r="W267" s="275">
        <f t="shared" si="608"/>
        <v>47.5</v>
      </c>
      <c r="X267" s="275">
        <f t="shared" si="608"/>
        <v>47.5</v>
      </c>
      <c r="Y267" s="275">
        <f t="shared" si="608"/>
        <v>47.5</v>
      </c>
      <c r="Z267" s="275">
        <f t="shared" si="608"/>
        <v>47.5</v>
      </c>
      <c r="AA267" s="275">
        <f t="shared" si="608"/>
        <v>47.5</v>
      </c>
      <c r="AB267" s="275">
        <f t="shared" si="608"/>
        <v>47.5</v>
      </c>
      <c r="AC267" s="275">
        <f t="shared" si="608"/>
        <v>47.5</v>
      </c>
      <c r="AD267" s="275">
        <f t="shared" si="608"/>
        <v>47.5</v>
      </c>
      <c r="AE267" s="275">
        <f t="shared" si="608"/>
        <v>47.5</v>
      </c>
      <c r="AF267" s="275">
        <f t="shared" si="608"/>
        <v>47.5</v>
      </c>
      <c r="AG267" s="275">
        <f t="shared" si="608"/>
        <v>47.5</v>
      </c>
      <c r="AH267" s="275">
        <f t="shared" si="608"/>
        <v>47.5</v>
      </c>
      <c r="AI267" s="275">
        <f t="shared" si="608"/>
        <v>47.5</v>
      </c>
      <c r="AJ267" s="275">
        <f t="shared" si="608"/>
        <v>47.5</v>
      </c>
      <c r="AK267" s="275">
        <f t="shared" si="608"/>
        <v>47.5</v>
      </c>
      <c r="AL267" s="275">
        <f t="shared" si="608"/>
        <v>47.5</v>
      </c>
      <c r="AM267" s="275">
        <f t="shared" si="608"/>
        <v>47.5</v>
      </c>
      <c r="AN267" s="275">
        <f t="shared" si="608"/>
        <v>47.5</v>
      </c>
      <c r="AO267" s="275">
        <f t="shared" si="608"/>
        <v>47.5</v>
      </c>
      <c r="AP267" s="275">
        <f t="shared" si="608"/>
        <v>47.5</v>
      </c>
      <c r="AQ267" s="275">
        <f t="shared" si="608"/>
        <v>47.5</v>
      </c>
      <c r="AR267" s="275">
        <f t="shared" si="608"/>
        <v>47.5</v>
      </c>
      <c r="AS267" s="275">
        <f t="shared" si="608"/>
        <v>47.5</v>
      </c>
      <c r="AT267" s="275">
        <f t="shared" si="608"/>
        <v>47.5</v>
      </c>
      <c r="AU267" s="275">
        <f t="shared" si="608"/>
        <v>47.5</v>
      </c>
      <c r="AV267" s="275">
        <f t="shared" si="608"/>
        <v>47.5</v>
      </c>
      <c r="AW267" s="275">
        <f t="shared" si="608"/>
        <v>47.5</v>
      </c>
      <c r="AX267" s="275">
        <f t="shared" si="608"/>
        <v>47.5</v>
      </c>
      <c r="AY267" s="275">
        <f t="shared" si="608"/>
        <v>47.5</v>
      </c>
      <c r="AZ267" s="275">
        <f t="shared" si="608"/>
        <v>47.5</v>
      </c>
      <c r="BA267" s="275">
        <f t="shared" si="608"/>
        <v>47.5</v>
      </c>
      <c r="BB267" s="275">
        <f t="shared" si="608"/>
        <v>47.5</v>
      </c>
      <c r="BC267" s="275">
        <f t="shared" si="608"/>
        <v>47.5</v>
      </c>
      <c r="BD267" s="275">
        <f t="shared" si="608"/>
        <v>47.5</v>
      </c>
      <c r="BE267" s="275">
        <f t="shared" si="608"/>
        <v>47.5</v>
      </c>
      <c r="BF267" s="275">
        <f t="shared" si="608"/>
        <v>47.5</v>
      </c>
      <c r="BG267" s="275">
        <f t="shared" si="608"/>
        <v>47.5</v>
      </c>
      <c r="BH267" s="275">
        <f t="shared" si="608"/>
        <v>47.5</v>
      </c>
      <c r="BI267" s="275">
        <f t="shared" si="608"/>
        <v>47.5</v>
      </c>
      <c r="BJ267" s="275">
        <f t="shared" si="608"/>
        <v>47.5</v>
      </c>
      <c r="BK267" s="275">
        <f t="shared" si="608"/>
        <v>47.5</v>
      </c>
      <c r="BL267" s="275">
        <f t="shared" si="608"/>
        <v>47.5</v>
      </c>
      <c r="BM267" s="275">
        <f t="shared" si="608"/>
        <v>47.5</v>
      </c>
      <c r="BN267" s="275">
        <f t="shared" si="608"/>
        <v>47.5</v>
      </c>
      <c r="BO267" s="275">
        <f t="shared" si="608"/>
        <v>47.5</v>
      </c>
      <c r="BP267" s="275">
        <f t="shared" si="608"/>
        <v>47.5</v>
      </c>
      <c r="BQ267" s="275">
        <f t="shared" si="608"/>
        <v>47.5</v>
      </c>
      <c r="BR267" s="275">
        <f t="shared" si="608"/>
        <v>47.5</v>
      </c>
      <c r="BS267" s="275">
        <f t="shared" si="608"/>
        <v>47.5</v>
      </c>
      <c r="BT267" s="275">
        <f t="shared" si="608"/>
        <v>47.5</v>
      </c>
      <c r="BU267" s="275">
        <f t="shared" si="608"/>
        <v>47.5</v>
      </c>
      <c r="BV267" s="275">
        <f t="shared" si="608"/>
        <v>47.5</v>
      </c>
      <c r="BW267" s="275">
        <f t="shared" si="608"/>
        <v>47.5</v>
      </c>
      <c r="BX267" s="275">
        <f t="shared" si="608"/>
        <v>47.5</v>
      </c>
      <c r="BY267" s="275">
        <f t="shared" si="608"/>
        <v>47.5</v>
      </c>
      <c r="BZ267" s="275">
        <f t="shared" si="608"/>
        <v>47.5</v>
      </c>
      <c r="CA267" s="275">
        <f t="shared" si="608"/>
        <v>47.5</v>
      </c>
      <c r="CB267" s="275">
        <f t="shared" si="608"/>
        <v>47.5</v>
      </c>
      <c r="CC267" s="275">
        <f t="shared" si="608"/>
        <v>47.5</v>
      </c>
      <c r="CD267" s="275">
        <f t="shared" si="608"/>
        <v>47.5</v>
      </c>
      <c r="CE267" s="275">
        <f t="shared" si="608"/>
        <v>47.5</v>
      </c>
      <c r="CF267" s="275">
        <f t="shared" ref="CF267:DF267" si="609">CF275*10*0.95</f>
        <v>47.5</v>
      </c>
      <c r="CG267" s="275">
        <f t="shared" si="609"/>
        <v>47.5</v>
      </c>
      <c r="CH267" s="275">
        <f t="shared" si="609"/>
        <v>47.5</v>
      </c>
      <c r="CI267" s="275">
        <f t="shared" si="609"/>
        <v>47.5</v>
      </c>
      <c r="CJ267" s="275">
        <f t="shared" si="609"/>
        <v>47.5</v>
      </c>
      <c r="CK267" s="275">
        <f t="shared" si="609"/>
        <v>47.5</v>
      </c>
      <c r="CL267" s="275">
        <f t="shared" si="609"/>
        <v>47.5</v>
      </c>
      <c r="CM267" s="275">
        <f t="shared" si="609"/>
        <v>47.5</v>
      </c>
      <c r="CN267" s="275">
        <f t="shared" si="609"/>
        <v>47.5</v>
      </c>
      <c r="CO267" s="275">
        <f t="shared" si="609"/>
        <v>47.5</v>
      </c>
      <c r="CP267" s="275">
        <f t="shared" si="609"/>
        <v>47.5</v>
      </c>
      <c r="CQ267" s="275">
        <f t="shared" si="609"/>
        <v>47.5</v>
      </c>
      <c r="CR267" s="275">
        <f t="shared" si="609"/>
        <v>47.5</v>
      </c>
      <c r="CS267" s="275">
        <f t="shared" si="609"/>
        <v>47.5</v>
      </c>
      <c r="CT267" s="275">
        <f t="shared" si="609"/>
        <v>47.5</v>
      </c>
      <c r="CU267" s="275">
        <f t="shared" si="609"/>
        <v>47.5</v>
      </c>
      <c r="CV267" s="275">
        <f t="shared" si="609"/>
        <v>47.5</v>
      </c>
      <c r="CW267" s="275">
        <f t="shared" si="609"/>
        <v>47.5</v>
      </c>
      <c r="CX267" s="275">
        <f t="shared" si="609"/>
        <v>47.5</v>
      </c>
      <c r="CY267" s="275">
        <f t="shared" si="609"/>
        <v>47.5</v>
      </c>
      <c r="CZ267" s="275">
        <f t="shared" si="609"/>
        <v>47.5</v>
      </c>
      <c r="DA267" s="275">
        <f t="shared" si="609"/>
        <v>47.5</v>
      </c>
      <c r="DB267" s="275">
        <f t="shared" si="609"/>
        <v>47.5</v>
      </c>
      <c r="DC267" s="275">
        <f t="shared" si="609"/>
        <v>47.5</v>
      </c>
      <c r="DD267" s="275">
        <f t="shared" si="609"/>
        <v>47.5</v>
      </c>
      <c r="DE267" s="275">
        <f t="shared" si="609"/>
        <v>47.5</v>
      </c>
      <c r="DF267" s="275">
        <f t="shared" si="609"/>
        <v>47.5</v>
      </c>
      <c r="DG267" s="275">
        <f t="shared" ref="DG267:FR267" si="610">DG275*10*0.95</f>
        <v>47.5</v>
      </c>
      <c r="DH267" s="275">
        <f t="shared" si="610"/>
        <v>47.5</v>
      </c>
      <c r="DI267" s="275">
        <f t="shared" si="610"/>
        <v>47.5</v>
      </c>
      <c r="DJ267" s="275">
        <f t="shared" si="610"/>
        <v>47.5</v>
      </c>
      <c r="DK267" s="275">
        <f t="shared" si="610"/>
        <v>47.5</v>
      </c>
      <c r="DL267" s="275">
        <f t="shared" si="610"/>
        <v>47.5</v>
      </c>
      <c r="DM267" s="275">
        <f t="shared" si="610"/>
        <v>47.5</v>
      </c>
      <c r="DN267" s="275">
        <f t="shared" si="610"/>
        <v>47.5</v>
      </c>
      <c r="DO267" s="275">
        <f t="shared" si="610"/>
        <v>47.5</v>
      </c>
      <c r="DP267" s="275">
        <f t="shared" si="610"/>
        <v>47.5</v>
      </c>
      <c r="DQ267" s="275">
        <f t="shared" si="610"/>
        <v>47.5</v>
      </c>
      <c r="DR267" s="275">
        <f t="shared" si="610"/>
        <v>47.5</v>
      </c>
      <c r="DS267" s="275">
        <f t="shared" si="610"/>
        <v>47.5</v>
      </c>
      <c r="DT267" s="275">
        <f t="shared" si="610"/>
        <v>47.5</v>
      </c>
      <c r="DU267" s="275">
        <f t="shared" si="610"/>
        <v>47.5</v>
      </c>
      <c r="DV267" s="275">
        <f t="shared" si="610"/>
        <v>47.5</v>
      </c>
      <c r="DW267" s="275">
        <f t="shared" si="610"/>
        <v>47.5</v>
      </c>
      <c r="DX267" s="275">
        <f t="shared" si="610"/>
        <v>47.5</v>
      </c>
      <c r="DY267" s="275">
        <f t="shared" si="610"/>
        <v>47.5</v>
      </c>
      <c r="DZ267" s="275">
        <f t="shared" si="610"/>
        <v>47.5</v>
      </c>
      <c r="EA267" s="275">
        <f t="shared" si="610"/>
        <v>57</v>
      </c>
      <c r="EB267" s="275">
        <f t="shared" si="610"/>
        <v>57</v>
      </c>
      <c r="EC267" s="275">
        <f t="shared" si="610"/>
        <v>57</v>
      </c>
      <c r="ED267" s="275">
        <f t="shared" si="610"/>
        <v>57</v>
      </c>
      <c r="EE267" s="275">
        <f t="shared" si="610"/>
        <v>57</v>
      </c>
      <c r="EF267" s="275">
        <f t="shared" si="610"/>
        <v>57</v>
      </c>
      <c r="EG267" s="275">
        <f t="shared" si="610"/>
        <v>57</v>
      </c>
      <c r="EH267" s="275">
        <f t="shared" si="610"/>
        <v>57</v>
      </c>
      <c r="EI267" s="275">
        <f t="shared" si="610"/>
        <v>57</v>
      </c>
      <c r="EJ267" s="275">
        <f t="shared" si="610"/>
        <v>57</v>
      </c>
      <c r="EK267" s="275">
        <f t="shared" si="610"/>
        <v>57</v>
      </c>
      <c r="EL267" s="275">
        <f t="shared" si="610"/>
        <v>57</v>
      </c>
      <c r="EM267" s="275">
        <f t="shared" si="610"/>
        <v>57</v>
      </c>
      <c r="EN267" s="275">
        <f t="shared" si="610"/>
        <v>57</v>
      </c>
      <c r="EO267" s="275">
        <f t="shared" si="610"/>
        <v>57</v>
      </c>
      <c r="EP267" s="275">
        <f t="shared" si="610"/>
        <v>57</v>
      </c>
      <c r="EQ267" s="275">
        <f t="shared" si="610"/>
        <v>57</v>
      </c>
      <c r="ER267" s="275">
        <f t="shared" si="610"/>
        <v>57</v>
      </c>
      <c r="ES267" s="275">
        <f t="shared" si="610"/>
        <v>57</v>
      </c>
      <c r="ET267" s="275">
        <f t="shared" si="610"/>
        <v>57</v>
      </c>
      <c r="EU267" s="275">
        <f t="shared" si="610"/>
        <v>57</v>
      </c>
      <c r="EV267" s="275">
        <f t="shared" si="610"/>
        <v>57</v>
      </c>
      <c r="EW267" s="275">
        <f t="shared" si="610"/>
        <v>57</v>
      </c>
      <c r="EX267" s="275">
        <f t="shared" si="610"/>
        <v>57</v>
      </c>
      <c r="EY267" s="275">
        <f t="shared" si="610"/>
        <v>57</v>
      </c>
      <c r="EZ267" s="275">
        <f t="shared" si="610"/>
        <v>57</v>
      </c>
      <c r="FA267" s="275">
        <f t="shared" si="610"/>
        <v>57</v>
      </c>
      <c r="FB267" s="275">
        <f t="shared" si="610"/>
        <v>57</v>
      </c>
      <c r="FC267" s="275">
        <f t="shared" si="610"/>
        <v>57</v>
      </c>
      <c r="FD267" s="275">
        <f t="shared" si="610"/>
        <v>57</v>
      </c>
      <c r="FE267" s="275">
        <f t="shared" si="610"/>
        <v>57</v>
      </c>
      <c r="FF267" s="275">
        <f t="shared" si="610"/>
        <v>57</v>
      </c>
      <c r="FG267" s="275">
        <f t="shared" si="610"/>
        <v>57</v>
      </c>
      <c r="FH267" s="275">
        <f t="shared" si="610"/>
        <v>57</v>
      </c>
      <c r="FI267" s="275">
        <f t="shared" si="610"/>
        <v>57</v>
      </c>
      <c r="FJ267" s="275">
        <f t="shared" si="610"/>
        <v>57</v>
      </c>
      <c r="FK267" s="275">
        <f t="shared" si="610"/>
        <v>57</v>
      </c>
      <c r="FL267" s="275">
        <f t="shared" si="610"/>
        <v>57</v>
      </c>
      <c r="FM267" s="275">
        <f t="shared" si="610"/>
        <v>57</v>
      </c>
      <c r="FN267" s="275">
        <f t="shared" si="610"/>
        <v>57</v>
      </c>
      <c r="FO267" s="275">
        <f t="shared" si="610"/>
        <v>57</v>
      </c>
      <c r="FP267" s="275">
        <f t="shared" si="610"/>
        <v>57</v>
      </c>
      <c r="FQ267" s="275">
        <f t="shared" si="610"/>
        <v>57</v>
      </c>
      <c r="FR267" s="275">
        <f t="shared" si="610"/>
        <v>57</v>
      </c>
      <c r="FS267" s="275">
        <f t="shared" ref="FS267:GS267" si="611">FS275*10*0.95</f>
        <v>57</v>
      </c>
      <c r="FT267" s="275">
        <f t="shared" si="611"/>
        <v>57</v>
      </c>
      <c r="FU267" s="275">
        <f t="shared" si="611"/>
        <v>57</v>
      </c>
      <c r="FV267" s="275">
        <f t="shared" si="611"/>
        <v>57</v>
      </c>
      <c r="FW267" s="275">
        <f t="shared" si="611"/>
        <v>57</v>
      </c>
      <c r="FX267" s="275">
        <f t="shared" si="611"/>
        <v>57</v>
      </c>
      <c r="FY267" s="275">
        <f t="shared" si="611"/>
        <v>57</v>
      </c>
      <c r="FZ267" s="275">
        <f t="shared" si="611"/>
        <v>57</v>
      </c>
      <c r="GA267" s="275">
        <f t="shared" si="611"/>
        <v>57</v>
      </c>
      <c r="GB267" s="275">
        <f t="shared" si="611"/>
        <v>57</v>
      </c>
      <c r="GC267" s="275">
        <f t="shared" si="611"/>
        <v>57</v>
      </c>
      <c r="GD267" s="275">
        <f t="shared" si="611"/>
        <v>57</v>
      </c>
      <c r="GE267" s="275">
        <f t="shared" si="611"/>
        <v>57</v>
      </c>
      <c r="GF267" s="275">
        <f t="shared" si="611"/>
        <v>57</v>
      </c>
      <c r="GG267" s="275">
        <f t="shared" si="611"/>
        <v>57</v>
      </c>
      <c r="GH267" s="275">
        <f t="shared" si="611"/>
        <v>57</v>
      </c>
      <c r="GI267" s="275">
        <f t="shared" si="611"/>
        <v>57</v>
      </c>
      <c r="GJ267" s="275">
        <f t="shared" si="611"/>
        <v>57</v>
      </c>
      <c r="GK267" s="275">
        <f t="shared" si="611"/>
        <v>57</v>
      </c>
      <c r="GL267" s="275">
        <f t="shared" si="611"/>
        <v>57</v>
      </c>
      <c r="GM267" s="275">
        <f t="shared" si="611"/>
        <v>57</v>
      </c>
      <c r="GN267" s="275">
        <f t="shared" si="611"/>
        <v>57</v>
      </c>
      <c r="GO267" s="275">
        <f t="shared" si="611"/>
        <v>57</v>
      </c>
      <c r="GP267" s="275">
        <f t="shared" si="611"/>
        <v>57</v>
      </c>
      <c r="GQ267" s="275">
        <f t="shared" si="611"/>
        <v>57</v>
      </c>
      <c r="GR267" s="275">
        <f t="shared" si="611"/>
        <v>57</v>
      </c>
      <c r="GS267" s="275">
        <f t="shared" si="611"/>
        <v>57</v>
      </c>
      <c r="GT267" s="275">
        <f t="shared" ref="GT267:JE267" si="612">GT275*10*0.95</f>
        <v>66.5</v>
      </c>
      <c r="GU267" s="275">
        <f t="shared" si="612"/>
        <v>66.5</v>
      </c>
      <c r="GV267" s="275">
        <f t="shared" si="612"/>
        <v>66.5</v>
      </c>
      <c r="GW267" s="275">
        <f t="shared" si="612"/>
        <v>66.5</v>
      </c>
      <c r="GX267" s="275">
        <f t="shared" si="612"/>
        <v>66.5</v>
      </c>
      <c r="GY267" s="275">
        <f t="shared" si="612"/>
        <v>66.5</v>
      </c>
      <c r="GZ267" s="275">
        <f t="shared" si="612"/>
        <v>66.5</v>
      </c>
      <c r="HA267" s="275">
        <f t="shared" si="612"/>
        <v>66.5</v>
      </c>
      <c r="HB267" s="275">
        <f t="shared" si="612"/>
        <v>66.5</v>
      </c>
      <c r="HC267" s="275">
        <f t="shared" si="612"/>
        <v>66.5</v>
      </c>
      <c r="HD267" s="275">
        <f t="shared" si="612"/>
        <v>66.5</v>
      </c>
      <c r="HE267" s="275">
        <f t="shared" si="612"/>
        <v>57</v>
      </c>
      <c r="HF267" s="275">
        <f t="shared" si="612"/>
        <v>57</v>
      </c>
      <c r="HG267" s="275">
        <f t="shared" si="612"/>
        <v>57</v>
      </c>
      <c r="HH267" s="275">
        <f t="shared" si="612"/>
        <v>57</v>
      </c>
      <c r="HI267" s="275">
        <f t="shared" si="612"/>
        <v>57</v>
      </c>
      <c r="HJ267" s="275">
        <f t="shared" si="612"/>
        <v>57</v>
      </c>
      <c r="HK267" s="275">
        <f t="shared" si="612"/>
        <v>57</v>
      </c>
      <c r="HL267" s="275">
        <f t="shared" si="612"/>
        <v>57</v>
      </c>
      <c r="HM267" s="275">
        <f t="shared" si="612"/>
        <v>57</v>
      </c>
      <c r="HN267" s="275">
        <f t="shared" si="612"/>
        <v>57</v>
      </c>
      <c r="HO267" s="275">
        <f t="shared" si="612"/>
        <v>57</v>
      </c>
      <c r="HP267" s="275">
        <f t="shared" si="612"/>
        <v>57</v>
      </c>
      <c r="HQ267" s="275">
        <f t="shared" si="612"/>
        <v>57</v>
      </c>
      <c r="HR267" s="275">
        <f t="shared" si="612"/>
        <v>57</v>
      </c>
      <c r="HS267" s="275">
        <f t="shared" si="612"/>
        <v>57</v>
      </c>
      <c r="HT267" s="275">
        <f t="shared" si="612"/>
        <v>57</v>
      </c>
      <c r="HU267" s="275">
        <f t="shared" si="612"/>
        <v>57</v>
      </c>
      <c r="HV267" s="275">
        <f t="shared" si="612"/>
        <v>57</v>
      </c>
      <c r="HW267" s="275">
        <f t="shared" si="612"/>
        <v>57</v>
      </c>
      <c r="HX267" s="275">
        <f t="shared" si="612"/>
        <v>57</v>
      </c>
      <c r="HY267" s="275">
        <f t="shared" si="612"/>
        <v>47.5</v>
      </c>
      <c r="HZ267" s="275">
        <f t="shared" si="612"/>
        <v>47.5</v>
      </c>
      <c r="IA267" s="275">
        <f t="shared" si="612"/>
        <v>47.5</v>
      </c>
      <c r="IB267" s="275">
        <f t="shared" si="612"/>
        <v>47.5</v>
      </c>
      <c r="IC267" s="275">
        <f t="shared" si="612"/>
        <v>47.5</v>
      </c>
      <c r="ID267" s="275">
        <f t="shared" si="612"/>
        <v>47.5</v>
      </c>
      <c r="IE267" s="275">
        <f t="shared" si="612"/>
        <v>47.5</v>
      </c>
      <c r="IF267" s="275">
        <f t="shared" si="612"/>
        <v>47.5</v>
      </c>
      <c r="IG267" s="275">
        <f t="shared" si="612"/>
        <v>47.5</v>
      </c>
      <c r="IH267" s="275">
        <f t="shared" si="612"/>
        <v>47.5</v>
      </c>
      <c r="II267" s="275">
        <f t="shared" si="612"/>
        <v>47.5</v>
      </c>
      <c r="IJ267" s="275">
        <f t="shared" si="612"/>
        <v>47.5</v>
      </c>
      <c r="IK267" s="275">
        <f t="shared" si="612"/>
        <v>47.5</v>
      </c>
      <c r="IL267" s="275">
        <f t="shared" si="612"/>
        <v>47.5</v>
      </c>
      <c r="IM267" s="275">
        <f t="shared" si="612"/>
        <v>47.5</v>
      </c>
      <c r="IN267" s="275">
        <f t="shared" si="612"/>
        <v>47.5</v>
      </c>
      <c r="IO267" s="275">
        <f t="shared" si="612"/>
        <v>47.5</v>
      </c>
      <c r="IP267" s="275">
        <f t="shared" si="612"/>
        <v>47.5</v>
      </c>
      <c r="IQ267" s="275">
        <f t="shared" si="612"/>
        <v>47.5</v>
      </c>
      <c r="IR267" s="275">
        <f t="shared" si="612"/>
        <v>47.5</v>
      </c>
      <c r="IS267" s="275">
        <f t="shared" si="612"/>
        <v>57</v>
      </c>
      <c r="IT267" s="275">
        <f t="shared" si="612"/>
        <v>57</v>
      </c>
      <c r="IU267" s="275">
        <f t="shared" si="612"/>
        <v>57</v>
      </c>
      <c r="IV267" s="275">
        <f t="shared" si="612"/>
        <v>57</v>
      </c>
      <c r="IW267" s="275">
        <f t="shared" si="612"/>
        <v>57</v>
      </c>
      <c r="IX267" s="275">
        <f t="shared" si="612"/>
        <v>57</v>
      </c>
      <c r="IY267" s="275">
        <f t="shared" si="612"/>
        <v>57</v>
      </c>
      <c r="IZ267" s="275">
        <f t="shared" si="612"/>
        <v>57</v>
      </c>
      <c r="JA267" s="275">
        <f t="shared" si="612"/>
        <v>57</v>
      </c>
      <c r="JB267" s="275">
        <f t="shared" si="612"/>
        <v>57</v>
      </c>
      <c r="JC267" s="275">
        <f t="shared" si="612"/>
        <v>57</v>
      </c>
      <c r="JD267" s="275">
        <f t="shared" si="612"/>
        <v>57</v>
      </c>
      <c r="JE267" s="275">
        <f t="shared" si="612"/>
        <v>57</v>
      </c>
      <c r="JF267" s="275">
        <f t="shared" ref="JF267:KG267" si="613">JF275*10*0.95</f>
        <v>57</v>
      </c>
      <c r="JG267" s="275">
        <f t="shared" si="613"/>
        <v>57</v>
      </c>
      <c r="JH267" s="275">
        <f t="shared" si="613"/>
        <v>57</v>
      </c>
      <c r="JI267" s="275">
        <f t="shared" si="613"/>
        <v>57</v>
      </c>
      <c r="JJ267" s="275">
        <f t="shared" si="613"/>
        <v>57</v>
      </c>
      <c r="JK267" s="275">
        <f t="shared" si="613"/>
        <v>57</v>
      </c>
      <c r="JL267" s="275">
        <f t="shared" si="613"/>
        <v>57</v>
      </c>
      <c r="JM267" s="275">
        <f t="shared" si="613"/>
        <v>57</v>
      </c>
      <c r="JN267" s="275">
        <f t="shared" si="613"/>
        <v>57</v>
      </c>
      <c r="JO267" s="275">
        <f t="shared" si="613"/>
        <v>57</v>
      </c>
      <c r="JP267" s="275">
        <f t="shared" si="613"/>
        <v>57</v>
      </c>
      <c r="JQ267" s="275">
        <f t="shared" si="613"/>
        <v>57</v>
      </c>
      <c r="JR267" s="275">
        <f t="shared" si="613"/>
        <v>57</v>
      </c>
      <c r="JS267" s="275">
        <f t="shared" si="613"/>
        <v>57</v>
      </c>
      <c r="JT267" s="275">
        <f t="shared" si="613"/>
        <v>57</v>
      </c>
      <c r="JU267" s="275">
        <f t="shared" si="613"/>
        <v>57</v>
      </c>
      <c r="JV267" s="275">
        <f t="shared" si="613"/>
        <v>57</v>
      </c>
      <c r="JW267" s="275">
        <f t="shared" si="613"/>
        <v>57</v>
      </c>
      <c r="JX267" s="275">
        <f t="shared" si="613"/>
        <v>57</v>
      </c>
      <c r="JY267" s="275">
        <f t="shared" si="613"/>
        <v>57</v>
      </c>
      <c r="JZ267" s="275">
        <f t="shared" si="613"/>
        <v>57</v>
      </c>
      <c r="KA267" s="275">
        <f t="shared" si="613"/>
        <v>57</v>
      </c>
      <c r="KB267" s="275">
        <f t="shared" si="613"/>
        <v>57</v>
      </c>
      <c r="KC267" s="275">
        <f t="shared" si="613"/>
        <v>57</v>
      </c>
      <c r="KD267" s="275">
        <f t="shared" si="613"/>
        <v>57</v>
      </c>
      <c r="KE267" s="275">
        <f t="shared" si="613"/>
        <v>57</v>
      </c>
      <c r="KF267" s="275">
        <f t="shared" si="613"/>
        <v>57</v>
      </c>
      <c r="KG267" s="275">
        <f t="shared" si="613"/>
        <v>57</v>
      </c>
      <c r="KH267" s="275">
        <f t="shared" ref="KH267:LL267" si="614">KH275*10*0.95</f>
        <v>57</v>
      </c>
      <c r="KI267" s="275">
        <f t="shared" si="614"/>
        <v>57</v>
      </c>
      <c r="KJ267" s="275">
        <f t="shared" si="614"/>
        <v>57</v>
      </c>
      <c r="KK267" s="275">
        <f t="shared" si="614"/>
        <v>57</v>
      </c>
      <c r="KL267" s="275">
        <f t="shared" si="614"/>
        <v>57</v>
      </c>
      <c r="KM267" s="275">
        <f t="shared" si="614"/>
        <v>57</v>
      </c>
      <c r="KN267" s="275">
        <f t="shared" si="614"/>
        <v>57</v>
      </c>
      <c r="KO267" s="275">
        <f t="shared" si="614"/>
        <v>57</v>
      </c>
      <c r="KP267" s="275">
        <f t="shared" si="614"/>
        <v>57</v>
      </c>
      <c r="KQ267" s="275">
        <f t="shared" si="614"/>
        <v>57</v>
      </c>
      <c r="KR267" s="275">
        <f t="shared" si="614"/>
        <v>57</v>
      </c>
      <c r="KS267" s="275">
        <f t="shared" si="614"/>
        <v>57</v>
      </c>
      <c r="KT267" s="275">
        <f t="shared" si="614"/>
        <v>57</v>
      </c>
      <c r="KU267" s="275">
        <f t="shared" si="614"/>
        <v>57</v>
      </c>
      <c r="KV267" s="275">
        <f t="shared" si="614"/>
        <v>57</v>
      </c>
      <c r="KW267" s="275">
        <f t="shared" si="614"/>
        <v>57</v>
      </c>
      <c r="KX267" s="275">
        <f t="shared" si="614"/>
        <v>57</v>
      </c>
      <c r="KY267" s="275">
        <f t="shared" si="614"/>
        <v>57</v>
      </c>
      <c r="KZ267" s="275">
        <f t="shared" si="614"/>
        <v>57</v>
      </c>
      <c r="LA267" s="275">
        <f t="shared" si="614"/>
        <v>57</v>
      </c>
      <c r="LB267" s="275">
        <f t="shared" si="614"/>
        <v>57</v>
      </c>
      <c r="LC267" s="275">
        <f t="shared" si="614"/>
        <v>57</v>
      </c>
      <c r="LD267" s="275">
        <f t="shared" si="614"/>
        <v>57</v>
      </c>
      <c r="LE267" s="275">
        <f t="shared" si="614"/>
        <v>57</v>
      </c>
      <c r="LF267" s="275">
        <f t="shared" si="614"/>
        <v>57</v>
      </c>
      <c r="LG267" s="275">
        <f t="shared" si="614"/>
        <v>57</v>
      </c>
      <c r="LH267" s="275">
        <f t="shared" si="614"/>
        <v>57</v>
      </c>
      <c r="LI267" s="275">
        <f t="shared" si="614"/>
        <v>57</v>
      </c>
      <c r="LJ267" s="275">
        <f t="shared" si="614"/>
        <v>57</v>
      </c>
      <c r="LK267" s="275">
        <f t="shared" si="614"/>
        <v>57</v>
      </c>
      <c r="LL267" s="275">
        <f t="shared" si="614"/>
        <v>57</v>
      </c>
      <c r="LM267" s="275">
        <f t="shared" ref="LM267:NU267" si="615">LM275*10*0.95</f>
        <v>57</v>
      </c>
      <c r="LN267" s="275">
        <f t="shared" si="615"/>
        <v>57</v>
      </c>
      <c r="LO267" s="275">
        <f t="shared" si="615"/>
        <v>57</v>
      </c>
      <c r="LP267" s="275">
        <f t="shared" si="615"/>
        <v>57</v>
      </c>
      <c r="LQ267" s="275">
        <f t="shared" si="615"/>
        <v>57</v>
      </c>
      <c r="LR267" s="275">
        <f t="shared" si="615"/>
        <v>57</v>
      </c>
      <c r="LS267" s="275">
        <f t="shared" si="615"/>
        <v>57</v>
      </c>
      <c r="LT267" s="275">
        <f t="shared" si="615"/>
        <v>47.5</v>
      </c>
      <c r="LU267" s="275">
        <f t="shared" si="615"/>
        <v>47.5</v>
      </c>
      <c r="LV267" s="275">
        <f t="shared" si="615"/>
        <v>47.5</v>
      </c>
      <c r="LW267" s="275">
        <f t="shared" si="615"/>
        <v>47.5</v>
      </c>
      <c r="LX267" s="275">
        <f t="shared" si="615"/>
        <v>47.5</v>
      </c>
      <c r="LY267" s="275">
        <f t="shared" si="615"/>
        <v>57</v>
      </c>
      <c r="LZ267" s="275">
        <f t="shared" si="615"/>
        <v>57</v>
      </c>
      <c r="MA267" s="275">
        <f t="shared" si="615"/>
        <v>57</v>
      </c>
      <c r="MB267" s="275">
        <f t="shared" si="615"/>
        <v>57</v>
      </c>
      <c r="MC267" s="275">
        <f t="shared" si="615"/>
        <v>57</v>
      </c>
      <c r="MD267" s="275">
        <f t="shared" si="615"/>
        <v>57</v>
      </c>
      <c r="ME267" s="275">
        <f t="shared" si="615"/>
        <v>57</v>
      </c>
      <c r="MF267" s="275">
        <f t="shared" si="615"/>
        <v>57</v>
      </c>
      <c r="MG267" s="275">
        <f t="shared" si="615"/>
        <v>47.5</v>
      </c>
      <c r="MH267" s="275">
        <f t="shared" si="615"/>
        <v>47.5</v>
      </c>
      <c r="MI267" s="275">
        <f t="shared" si="615"/>
        <v>47.5</v>
      </c>
      <c r="MJ267" s="275">
        <f t="shared" si="615"/>
        <v>47.5</v>
      </c>
      <c r="MK267" s="275">
        <f t="shared" si="615"/>
        <v>47.5</v>
      </c>
      <c r="ML267" s="275">
        <f t="shared" si="615"/>
        <v>47.5</v>
      </c>
      <c r="MM267" s="275">
        <f t="shared" si="615"/>
        <v>47.5</v>
      </c>
      <c r="MN267" s="275">
        <f t="shared" si="615"/>
        <v>47.5</v>
      </c>
      <c r="MO267" s="275">
        <f t="shared" si="615"/>
        <v>47.5</v>
      </c>
      <c r="MP267" s="275">
        <f t="shared" si="615"/>
        <v>47.5</v>
      </c>
      <c r="MQ267" s="275">
        <f t="shared" si="615"/>
        <v>47.5</v>
      </c>
      <c r="MR267" s="275">
        <f t="shared" si="615"/>
        <v>47.5</v>
      </c>
      <c r="MS267" s="275">
        <f t="shared" si="615"/>
        <v>47.5</v>
      </c>
      <c r="MT267" s="275">
        <f t="shared" si="615"/>
        <v>47.5</v>
      </c>
      <c r="MU267" s="275">
        <f t="shared" si="615"/>
        <v>47.5</v>
      </c>
      <c r="MV267" s="275">
        <f t="shared" si="615"/>
        <v>47.5</v>
      </c>
      <c r="MW267" s="275">
        <f t="shared" si="615"/>
        <v>47.5</v>
      </c>
      <c r="MX267" s="275">
        <f t="shared" si="615"/>
        <v>47.5</v>
      </c>
      <c r="MY267" s="275">
        <f t="shared" si="615"/>
        <v>47.5</v>
      </c>
      <c r="MZ267" s="275">
        <f t="shared" si="615"/>
        <v>47.5</v>
      </c>
      <c r="NA267" s="275">
        <f t="shared" si="615"/>
        <v>47.5</v>
      </c>
      <c r="NB267" s="275">
        <f t="shared" si="615"/>
        <v>47.5</v>
      </c>
      <c r="NC267" s="275">
        <f t="shared" si="615"/>
        <v>47.5</v>
      </c>
      <c r="ND267" s="275">
        <f t="shared" si="615"/>
        <v>47.5</v>
      </c>
      <c r="NE267" s="275">
        <f t="shared" si="615"/>
        <v>47.5</v>
      </c>
      <c r="NF267" s="275">
        <f t="shared" si="615"/>
        <v>47.5</v>
      </c>
      <c r="NG267" s="275">
        <f t="shared" si="615"/>
        <v>47.5</v>
      </c>
      <c r="NH267" s="275">
        <f t="shared" si="615"/>
        <v>47.5</v>
      </c>
      <c r="NI267" s="275">
        <f t="shared" si="615"/>
        <v>47.5</v>
      </c>
      <c r="NJ267" s="275">
        <f t="shared" si="615"/>
        <v>47.5</v>
      </c>
      <c r="NK267" s="275">
        <f t="shared" si="615"/>
        <v>47.5</v>
      </c>
      <c r="NL267" s="275">
        <f t="shared" si="615"/>
        <v>47.5</v>
      </c>
      <c r="NM267" s="275">
        <f t="shared" si="615"/>
        <v>47.5</v>
      </c>
      <c r="NN267" s="275">
        <f t="shared" si="615"/>
        <v>47.5</v>
      </c>
      <c r="NO267" s="275">
        <f t="shared" si="615"/>
        <v>47.5</v>
      </c>
      <c r="NP267" s="275">
        <f t="shared" si="615"/>
        <v>47.5</v>
      </c>
      <c r="NQ267" s="275">
        <f t="shared" si="615"/>
        <v>47.5</v>
      </c>
      <c r="NR267" s="275">
        <f t="shared" si="615"/>
        <v>47.5</v>
      </c>
      <c r="NS267" s="275">
        <f t="shared" si="615"/>
        <v>47.5</v>
      </c>
      <c r="NT267" s="275">
        <f t="shared" si="615"/>
        <v>47.5</v>
      </c>
      <c r="NU267" s="275">
        <f t="shared" si="615"/>
        <v>47.5</v>
      </c>
      <c r="NV267" s="275">
        <f t="shared" ref="NV267:QG267" si="616">NV275*10*0.95</f>
        <v>47.5</v>
      </c>
      <c r="NW267" s="275">
        <f t="shared" si="616"/>
        <v>47.5</v>
      </c>
      <c r="NX267" s="275">
        <f t="shared" si="616"/>
        <v>47.5</v>
      </c>
      <c r="NY267" s="275">
        <f t="shared" si="616"/>
        <v>47.5</v>
      </c>
      <c r="NZ267" s="275">
        <f t="shared" si="616"/>
        <v>47.5</v>
      </c>
      <c r="OA267" s="275">
        <f t="shared" si="616"/>
        <v>47.5</v>
      </c>
      <c r="OB267" s="275">
        <f t="shared" si="616"/>
        <v>47.5</v>
      </c>
      <c r="OC267" s="275">
        <f t="shared" si="616"/>
        <v>47.5</v>
      </c>
      <c r="OD267" s="275">
        <f t="shared" si="616"/>
        <v>47.5</v>
      </c>
      <c r="OE267" s="275">
        <f t="shared" si="616"/>
        <v>47.5</v>
      </c>
      <c r="OF267" s="275">
        <f t="shared" si="616"/>
        <v>47.5</v>
      </c>
      <c r="OG267" s="275">
        <f t="shared" si="616"/>
        <v>47.5</v>
      </c>
      <c r="OH267" s="275">
        <f t="shared" si="616"/>
        <v>47.5</v>
      </c>
      <c r="OI267" s="275">
        <f t="shared" si="616"/>
        <v>47.5</v>
      </c>
      <c r="OJ267" s="275">
        <f t="shared" si="616"/>
        <v>47.5</v>
      </c>
      <c r="OK267" s="275">
        <f t="shared" si="616"/>
        <v>47.5</v>
      </c>
      <c r="OL267" s="275">
        <f t="shared" si="616"/>
        <v>47.5</v>
      </c>
      <c r="OM267" s="275">
        <f t="shared" si="616"/>
        <v>47.5</v>
      </c>
      <c r="ON267" s="275">
        <f t="shared" si="616"/>
        <v>47.5</v>
      </c>
      <c r="OO267" s="275">
        <f t="shared" si="616"/>
        <v>47.5</v>
      </c>
      <c r="OP267" s="275">
        <f t="shared" si="616"/>
        <v>47.5</v>
      </c>
      <c r="OQ267" s="275">
        <f t="shared" si="616"/>
        <v>47.5</v>
      </c>
      <c r="OR267" s="275">
        <f t="shared" si="616"/>
        <v>47.5</v>
      </c>
      <c r="OS267" s="275">
        <f t="shared" si="616"/>
        <v>47.5</v>
      </c>
      <c r="OT267" s="275">
        <f t="shared" si="616"/>
        <v>47.5</v>
      </c>
      <c r="OU267" s="275">
        <f t="shared" si="616"/>
        <v>47.5</v>
      </c>
      <c r="OV267" s="275">
        <f t="shared" si="616"/>
        <v>57</v>
      </c>
      <c r="OW267" s="275">
        <f t="shared" si="616"/>
        <v>57</v>
      </c>
      <c r="OX267" s="275">
        <f t="shared" si="616"/>
        <v>57</v>
      </c>
      <c r="OY267" s="275">
        <f t="shared" si="616"/>
        <v>57</v>
      </c>
      <c r="OZ267" s="275">
        <f t="shared" si="616"/>
        <v>57</v>
      </c>
      <c r="PA267" s="275">
        <f t="shared" si="616"/>
        <v>57</v>
      </c>
      <c r="PB267" s="275">
        <f t="shared" si="616"/>
        <v>57</v>
      </c>
      <c r="PC267" s="275">
        <f t="shared" si="616"/>
        <v>57</v>
      </c>
      <c r="PD267" s="275">
        <f t="shared" si="616"/>
        <v>57</v>
      </c>
      <c r="PE267" s="275">
        <f t="shared" si="616"/>
        <v>57</v>
      </c>
      <c r="PF267" s="275">
        <f t="shared" si="616"/>
        <v>57</v>
      </c>
      <c r="PG267" s="275">
        <f t="shared" si="616"/>
        <v>57</v>
      </c>
      <c r="PH267" s="275">
        <f t="shared" si="616"/>
        <v>57</v>
      </c>
      <c r="PI267" s="275">
        <f t="shared" si="616"/>
        <v>57</v>
      </c>
      <c r="PJ267" s="275">
        <f t="shared" si="616"/>
        <v>57</v>
      </c>
      <c r="PK267" s="275">
        <f t="shared" si="616"/>
        <v>57</v>
      </c>
      <c r="PL267" s="275">
        <f t="shared" si="616"/>
        <v>57</v>
      </c>
      <c r="PM267" s="275">
        <f t="shared" si="616"/>
        <v>57</v>
      </c>
      <c r="PN267" s="275">
        <f t="shared" si="616"/>
        <v>57</v>
      </c>
      <c r="PO267" s="275">
        <f t="shared" si="616"/>
        <v>57</v>
      </c>
      <c r="PP267" s="275">
        <f t="shared" si="616"/>
        <v>57</v>
      </c>
      <c r="PQ267" s="275">
        <f t="shared" si="616"/>
        <v>57</v>
      </c>
      <c r="PR267" s="275">
        <f t="shared" si="616"/>
        <v>57</v>
      </c>
      <c r="PS267" s="275">
        <f t="shared" si="616"/>
        <v>57</v>
      </c>
      <c r="PT267" s="275">
        <f t="shared" si="616"/>
        <v>57</v>
      </c>
      <c r="PU267" s="275">
        <f t="shared" si="616"/>
        <v>57</v>
      </c>
      <c r="PV267" s="275">
        <f t="shared" si="616"/>
        <v>57</v>
      </c>
      <c r="PW267" s="275">
        <f t="shared" si="616"/>
        <v>57</v>
      </c>
      <c r="PX267" s="275">
        <f t="shared" si="616"/>
        <v>57</v>
      </c>
      <c r="PY267" s="275">
        <f t="shared" si="616"/>
        <v>57</v>
      </c>
      <c r="PZ267" s="275">
        <f t="shared" si="616"/>
        <v>57</v>
      </c>
      <c r="QA267" s="275">
        <f t="shared" si="616"/>
        <v>57</v>
      </c>
      <c r="QB267" s="275">
        <f t="shared" si="616"/>
        <v>57</v>
      </c>
      <c r="QC267" s="275">
        <f t="shared" si="616"/>
        <v>57</v>
      </c>
      <c r="QD267" s="275">
        <f t="shared" si="616"/>
        <v>57</v>
      </c>
      <c r="QE267" s="275">
        <f t="shared" si="616"/>
        <v>57</v>
      </c>
      <c r="QF267" s="275">
        <f t="shared" si="616"/>
        <v>57</v>
      </c>
      <c r="QG267" s="275">
        <f t="shared" si="616"/>
        <v>47.5</v>
      </c>
      <c r="QH267" s="275">
        <f t="shared" ref="QH267:RG267" si="617">QH275*10*0.95</f>
        <v>47.5</v>
      </c>
      <c r="QI267" s="275">
        <f t="shared" si="617"/>
        <v>47.5</v>
      </c>
      <c r="QJ267" s="275">
        <f t="shared" si="617"/>
        <v>47.5</v>
      </c>
      <c r="QK267" s="275">
        <f t="shared" si="617"/>
        <v>47.5</v>
      </c>
      <c r="QL267" s="275">
        <f t="shared" si="617"/>
        <v>47.5</v>
      </c>
      <c r="QM267" s="275">
        <f t="shared" si="617"/>
        <v>47.5</v>
      </c>
      <c r="QN267" s="275">
        <f t="shared" si="617"/>
        <v>47.5</v>
      </c>
      <c r="QO267" s="275">
        <f t="shared" si="617"/>
        <v>47.5</v>
      </c>
      <c r="QP267" s="275">
        <f t="shared" si="617"/>
        <v>47.5</v>
      </c>
      <c r="QQ267" s="275">
        <f t="shared" si="617"/>
        <v>47.5</v>
      </c>
      <c r="QR267" s="275">
        <f t="shared" si="617"/>
        <v>47.5</v>
      </c>
      <c r="QS267" s="275">
        <f t="shared" si="617"/>
        <v>47.5</v>
      </c>
      <c r="QT267" s="275">
        <f t="shared" si="617"/>
        <v>47.5</v>
      </c>
      <c r="QU267" s="275">
        <f t="shared" si="617"/>
        <v>47.5</v>
      </c>
      <c r="QV267" s="275">
        <f t="shared" si="617"/>
        <v>47.5</v>
      </c>
      <c r="QW267" s="275">
        <f t="shared" si="617"/>
        <v>47.5</v>
      </c>
      <c r="QX267" s="275">
        <f t="shared" si="617"/>
        <v>47.5</v>
      </c>
      <c r="QY267" s="275">
        <f t="shared" si="617"/>
        <v>47.5</v>
      </c>
      <c r="QZ267" s="275">
        <f t="shared" si="617"/>
        <v>47.5</v>
      </c>
      <c r="RA267" s="275">
        <f t="shared" si="617"/>
        <v>47.5</v>
      </c>
      <c r="RB267" s="275">
        <f t="shared" si="617"/>
        <v>47.5</v>
      </c>
      <c r="RC267" s="275">
        <f t="shared" si="617"/>
        <v>47.5</v>
      </c>
      <c r="RD267" s="275">
        <f t="shared" si="617"/>
        <v>47.5</v>
      </c>
      <c r="RE267" s="275">
        <f t="shared" si="617"/>
        <v>47.5</v>
      </c>
      <c r="RF267" s="275">
        <f t="shared" si="617"/>
        <v>47.5</v>
      </c>
      <c r="RG267" s="275">
        <f t="shared" si="617"/>
        <v>47.5</v>
      </c>
      <c r="RH267" s="275">
        <f t="shared" ref="RH267:TP267" si="618">RH275*10*0.95</f>
        <v>47.5</v>
      </c>
      <c r="RI267" s="275">
        <f t="shared" si="618"/>
        <v>47.5</v>
      </c>
      <c r="RJ267" s="275">
        <f t="shared" si="618"/>
        <v>47.5</v>
      </c>
      <c r="RK267" s="275">
        <f t="shared" si="618"/>
        <v>47.5</v>
      </c>
      <c r="RL267" s="275">
        <f t="shared" si="618"/>
        <v>47.5</v>
      </c>
      <c r="RM267" s="275">
        <f t="shared" si="618"/>
        <v>47.5</v>
      </c>
      <c r="RN267" s="275">
        <f t="shared" si="618"/>
        <v>47.5</v>
      </c>
      <c r="RO267" s="275">
        <f t="shared" si="618"/>
        <v>47.5</v>
      </c>
      <c r="RP267" s="275">
        <f t="shared" si="618"/>
        <v>47.5</v>
      </c>
      <c r="RQ267" s="275">
        <f t="shared" si="618"/>
        <v>47.5</v>
      </c>
      <c r="RR267" s="275">
        <f t="shared" si="618"/>
        <v>47.5</v>
      </c>
      <c r="RS267" s="275">
        <f t="shared" si="618"/>
        <v>47.5</v>
      </c>
      <c r="RT267" s="275">
        <f t="shared" si="618"/>
        <v>47.5</v>
      </c>
      <c r="RU267" s="275">
        <f t="shared" si="618"/>
        <v>47.5</v>
      </c>
      <c r="RV267" s="275">
        <f t="shared" si="618"/>
        <v>47.5</v>
      </c>
      <c r="RW267" s="275">
        <f t="shared" si="618"/>
        <v>47.5</v>
      </c>
      <c r="RX267" s="275">
        <f t="shared" si="618"/>
        <v>47.5</v>
      </c>
      <c r="RY267" s="275">
        <f t="shared" si="618"/>
        <v>47.5</v>
      </c>
      <c r="RZ267" s="275">
        <f t="shared" si="618"/>
        <v>47.5</v>
      </c>
      <c r="SA267" s="275">
        <f t="shared" si="618"/>
        <v>47.5</v>
      </c>
      <c r="SB267" s="275">
        <f t="shared" si="618"/>
        <v>47.5</v>
      </c>
      <c r="SC267" s="275">
        <f t="shared" si="618"/>
        <v>47.5</v>
      </c>
      <c r="SD267" s="275">
        <f t="shared" si="618"/>
        <v>47.5</v>
      </c>
      <c r="SE267" s="275">
        <f t="shared" si="618"/>
        <v>47.5</v>
      </c>
      <c r="SF267" s="275">
        <f t="shared" si="618"/>
        <v>47.5</v>
      </c>
      <c r="SG267" s="275">
        <f t="shared" si="618"/>
        <v>47.5</v>
      </c>
      <c r="SH267" s="275">
        <f t="shared" si="618"/>
        <v>47.5</v>
      </c>
      <c r="SI267" s="275">
        <f t="shared" si="618"/>
        <v>47.5</v>
      </c>
      <c r="SJ267" s="275">
        <f t="shared" si="618"/>
        <v>47.5</v>
      </c>
      <c r="SK267" s="275">
        <f t="shared" si="618"/>
        <v>47.5</v>
      </c>
      <c r="SL267" s="275">
        <f t="shared" si="618"/>
        <v>47.5</v>
      </c>
      <c r="SM267" s="275">
        <f t="shared" si="618"/>
        <v>47.5</v>
      </c>
      <c r="SN267" s="275">
        <f t="shared" si="618"/>
        <v>47.5</v>
      </c>
      <c r="SO267" s="275">
        <f t="shared" si="618"/>
        <v>47.5</v>
      </c>
      <c r="SP267" s="275">
        <f t="shared" si="618"/>
        <v>47.5</v>
      </c>
      <c r="SQ267" s="275">
        <f t="shared" si="618"/>
        <v>47.5</v>
      </c>
      <c r="SR267" s="275">
        <f t="shared" si="618"/>
        <v>47.5</v>
      </c>
      <c r="SS267" s="275">
        <f t="shared" si="618"/>
        <v>47.5</v>
      </c>
      <c r="ST267" s="275">
        <f t="shared" si="618"/>
        <v>47.5</v>
      </c>
      <c r="SU267" s="275">
        <f t="shared" si="618"/>
        <v>47.5</v>
      </c>
      <c r="SV267" s="275">
        <f t="shared" si="618"/>
        <v>47.5</v>
      </c>
      <c r="SW267" s="275">
        <f t="shared" si="618"/>
        <v>47.5</v>
      </c>
      <c r="SX267" s="275">
        <f t="shared" si="618"/>
        <v>47.5</v>
      </c>
      <c r="SY267" s="275">
        <f t="shared" si="618"/>
        <v>47.5</v>
      </c>
      <c r="SZ267" s="275">
        <f t="shared" si="618"/>
        <v>47.5</v>
      </c>
      <c r="TA267" s="275">
        <f t="shared" si="618"/>
        <v>47.5</v>
      </c>
      <c r="TB267" s="275">
        <f t="shared" si="618"/>
        <v>47.5</v>
      </c>
      <c r="TC267" s="275">
        <f t="shared" si="618"/>
        <v>47.5</v>
      </c>
      <c r="TD267" s="275">
        <f t="shared" si="618"/>
        <v>47.5</v>
      </c>
      <c r="TE267" s="275">
        <f t="shared" si="618"/>
        <v>47.5</v>
      </c>
      <c r="TF267" s="275">
        <f t="shared" si="618"/>
        <v>47.5</v>
      </c>
      <c r="TG267" s="275">
        <f t="shared" si="618"/>
        <v>57</v>
      </c>
      <c r="TH267" s="275">
        <f t="shared" si="618"/>
        <v>57</v>
      </c>
      <c r="TI267" s="275">
        <f t="shared" si="618"/>
        <v>57</v>
      </c>
      <c r="TJ267" s="275">
        <f t="shared" si="618"/>
        <v>57</v>
      </c>
      <c r="TK267" s="275">
        <f t="shared" si="618"/>
        <v>57</v>
      </c>
      <c r="TL267" s="275">
        <f t="shared" si="618"/>
        <v>57</v>
      </c>
      <c r="TM267" s="275">
        <f t="shared" si="618"/>
        <v>57</v>
      </c>
      <c r="TN267" s="275">
        <f t="shared" si="618"/>
        <v>57</v>
      </c>
      <c r="TO267" s="275">
        <f t="shared" si="618"/>
        <v>57</v>
      </c>
      <c r="TP267" s="275">
        <f t="shared" si="618"/>
        <v>57</v>
      </c>
      <c r="TQ267" s="275">
        <f t="shared" ref="TQ267:WB267" si="619">TQ275*10*0.95</f>
        <v>57</v>
      </c>
      <c r="TR267" s="275">
        <f t="shared" si="619"/>
        <v>57</v>
      </c>
      <c r="TS267" s="275">
        <f t="shared" si="619"/>
        <v>57</v>
      </c>
      <c r="TT267" s="275">
        <f t="shared" si="619"/>
        <v>57</v>
      </c>
      <c r="TU267" s="275">
        <f t="shared" si="619"/>
        <v>57</v>
      </c>
      <c r="TV267" s="275">
        <f t="shared" si="619"/>
        <v>57</v>
      </c>
      <c r="TW267" s="275">
        <f t="shared" si="619"/>
        <v>57</v>
      </c>
      <c r="TX267" s="275">
        <f t="shared" si="619"/>
        <v>57</v>
      </c>
      <c r="TY267" s="275">
        <f t="shared" si="619"/>
        <v>57</v>
      </c>
      <c r="TZ267" s="275">
        <f t="shared" si="619"/>
        <v>57</v>
      </c>
      <c r="UA267" s="275">
        <f t="shared" si="619"/>
        <v>57</v>
      </c>
      <c r="UB267" s="275">
        <f t="shared" si="619"/>
        <v>57</v>
      </c>
      <c r="UC267" s="275">
        <f t="shared" si="619"/>
        <v>57</v>
      </c>
      <c r="UD267" s="275">
        <f t="shared" si="619"/>
        <v>57</v>
      </c>
      <c r="UE267" s="275">
        <f t="shared" si="619"/>
        <v>57</v>
      </c>
      <c r="UF267" s="275">
        <f t="shared" si="619"/>
        <v>57</v>
      </c>
      <c r="UG267" s="275">
        <f t="shared" si="619"/>
        <v>57</v>
      </c>
      <c r="UH267" s="275">
        <f t="shared" si="619"/>
        <v>57</v>
      </c>
      <c r="UI267" s="275">
        <f t="shared" si="619"/>
        <v>57</v>
      </c>
      <c r="UJ267" s="275">
        <f t="shared" si="619"/>
        <v>57</v>
      </c>
      <c r="UK267" s="275">
        <f t="shared" si="619"/>
        <v>57</v>
      </c>
      <c r="UL267" s="275">
        <f t="shared" si="619"/>
        <v>57</v>
      </c>
      <c r="UM267" s="275">
        <f t="shared" si="619"/>
        <v>57</v>
      </c>
      <c r="UN267" s="275">
        <f t="shared" si="619"/>
        <v>57</v>
      </c>
      <c r="UO267" s="275">
        <f t="shared" si="619"/>
        <v>57</v>
      </c>
      <c r="UP267" s="275">
        <f t="shared" si="619"/>
        <v>57</v>
      </c>
      <c r="UQ267" s="275">
        <f t="shared" si="619"/>
        <v>57</v>
      </c>
      <c r="UR267" s="275">
        <f t="shared" si="619"/>
        <v>57</v>
      </c>
      <c r="US267" s="275">
        <f t="shared" si="619"/>
        <v>57</v>
      </c>
      <c r="UT267" s="275">
        <f t="shared" si="619"/>
        <v>47.5</v>
      </c>
      <c r="UU267" s="275">
        <f t="shared" si="619"/>
        <v>47.5</v>
      </c>
      <c r="UV267" s="275">
        <f t="shared" si="619"/>
        <v>47.5</v>
      </c>
      <c r="UW267" s="275">
        <f t="shared" si="619"/>
        <v>47.5</v>
      </c>
      <c r="UX267" s="275">
        <f t="shared" si="619"/>
        <v>47.5</v>
      </c>
      <c r="UY267" s="275">
        <f t="shared" si="619"/>
        <v>47.5</v>
      </c>
      <c r="UZ267" s="275">
        <f t="shared" si="619"/>
        <v>47.5</v>
      </c>
      <c r="VA267" s="275">
        <f t="shared" si="619"/>
        <v>57</v>
      </c>
      <c r="VB267" s="275">
        <f t="shared" si="619"/>
        <v>57</v>
      </c>
      <c r="VC267" s="275">
        <f t="shared" si="619"/>
        <v>57</v>
      </c>
      <c r="VD267" s="275">
        <f t="shared" si="619"/>
        <v>57</v>
      </c>
      <c r="VE267" s="275">
        <f t="shared" si="619"/>
        <v>57</v>
      </c>
      <c r="VF267" s="275">
        <f t="shared" si="619"/>
        <v>57</v>
      </c>
      <c r="VG267" s="275">
        <f t="shared" si="619"/>
        <v>57</v>
      </c>
      <c r="VH267" s="275">
        <f t="shared" si="619"/>
        <v>57</v>
      </c>
      <c r="VI267" s="275">
        <f t="shared" si="619"/>
        <v>57</v>
      </c>
      <c r="VJ267" s="517">
        <f t="shared" si="619"/>
        <v>57</v>
      </c>
      <c r="VK267" s="275">
        <f t="shared" si="619"/>
        <v>57</v>
      </c>
      <c r="VL267" s="275">
        <f t="shared" si="619"/>
        <v>57</v>
      </c>
      <c r="VM267" s="275">
        <f t="shared" si="619"/>
        <v>57</v>
      </c>
      <c r="VN267" s="275">
        <f t="shared" si="619"/>
        <v>57</v>
      </c>
      <c r="VO267" s="275">
        <f t="shared" si="619"/>
        <v>57</v>
      </c>
      <c r="VP267" s="275">
        <f t="shared" si="619"/>
        <v>47.5</v>
      </c>
      <c r="VQ267" s="275">
        <f t="shared" si="619"/>
        <v>47.5</v>
      </c>
      <c r="VR267" s="275">
        <f t="shared" si="619"/>
        <v>47.5</v>
      </c>
      <c r="VS267" s="275">
        <f t="shared" si="619"/>
        <v>47.5</v>
      </c>
      <c r="VT267" s="275">
        <f t="shared" si="619"/>
        <v>47.5</v>
      </c>
      <c r="VU267" s="275">
        <f t="shared" si="619"/>
        <v>47.5</v>
      </c>
      <c r="VV267" s="275">
        <f t="shared" si="619"/>
        <v>38</v>
      </c>
      <c r="VW267" s="275">
        <f t="shared" si="619"/>
        <v>38</v>
      </c>
      <c r="VX267" s="517">
        <f t="shared" si="619"/>
        <v>38</v>
      </c>
      <c r="VY267" s="275">
        <f t="shared" si="619"/>
        <v>38</v>
      </c>
      <c r="VZ267" s="275">
        <f t="shared" si="619"/>
        <v>38</v>
      </c>
      <c r="WA267" s="275">
        <f t="shared" si="619"/>
        <v>38</v>
      </c>
      <c r="WB267" s="275">
        <f t="shared" si="619"/>
        <v>38</v>
      </c>
      <c r="WC267" s="275">
        <f t="shared" ref="WC267:XD267" si="620">WC275*10*0.95</f>
        <v>57</v>
      </c>
      <c r="WD267" s="275">
        <f t="shared" si="620"/>
        <v>57</v>
      </c>
      <c r="WE267" s="275">
        <f t="shared" si="620"/>
        <v>57</v>
      </c>
      <c r="WF267" s="275">
        <f t="shared" si="620"/>
        <v>57</v>
      </c>
      <c r="WG267" s="275">
        <f t="shared" si="620"/>
        <v>57</v>
      </c>
      <c r="WH267" s="275">
        <f t="shared" si="620"/>
        <v>57</v>
      </c>
      <c r="WI267" s="275">
        <f t="shared" si="620"/>
        <v>57</v>
      </c>
      <c r="WJ267" s="275">
        <f t="shared" si="620"/>
        <v>57</v>
      </c>
      <c r="WK267" s="275">
        <f t="shared" si="620"/>
        <v>57</v>
      </c>
      <c r="WL267" s="275">
        <f t="shared" si="620"/>
        <v>57</v>
      </c>
      <c r="WM267" s="275">
        <f t="shared" si="620"/>
        <v>57</v>
      </c>
      <c r="WN267" s="275">
        <f t="shared" si="620"/>
        <v>57</v>
      </c>
      <c r="WO267" s="275">
        <f t="shared" si="620"/>
        <v>57</v>
      </c>
      <c r="WP267" s="275">
        <f t="shared" si="620"/>
        <v>57</v>
      </c>
      <c r="WQ267" s="275">
        <f t="shared" si="620"/>
        <v>57</v>
      </c>
      <c r="WR267" s="275">
        <f t="shared" si="620"/>
        <v>57</v>
      </c>
      <c r="WS267" s="275">
        <f t="shared" si="620"/>
        <v>57</v>
      </c>
      <c r="WT267" s="275">
        <f t="shared" si="620"/>
        <v>47.5</v>
      </c>
      <c r="WU267" s="275">
        <f t="shared" si="620"/>
        <v>47.5</v>
      </c>
      <c r="WV267" s="275">
        <f t="shared" si="620"/>
        <v>47.5</v>
      </c>
      <c r="WW267" s="275">
        <f t="shared" si="620"/>
        <v>47.5</v>
      </c>
      <c r="WX267" s="275">
        <f t="shared" si="620"/>
        <v>47.5</v>
      </c>
      <c r="WY267" s="275">
        <f t="shared" si="620"/>
        <v>47.5</v>
      </c>
      <c r="WZ267" s="275">
        <f t="shared" si="620"/>
        <v>47.5</v>
      </c>
      <c r="XA267" s="275">
        <f t="shared" si="620"/>
        <v>47.5</v>
      </c>
      <c r="XB267" s="275">
        <f t="shared" si="620"/>
        <v>47.5</v>
      </c>
      <c r="XC267" s="275">
        <f t="shared" si="620"/>
        <v>47.5</v>
      </c>
      <c r="XD267" s="275">
        <f t="shared" si="620"/>
        <v>47.5</v>
      </c>
      <c r="XE267" s="275">
        <f t="shared" ref="XE267:ZP267" si="621">XE275*10*0.95</f>
        <v>47.5</v>
      </c>
      <c r="XF267" s="275">
        <f t="shared" si="621"/>
        <v>47.5</v>
      </c>
      <c r="XG267" s="275">
        <f t="shared" si="621"/>
        <v>47.5</v>
      </c>
      <c r="XH267" s="275">
        <f t="shared" si="621"/>
        <v>47.5</v>
      </c>
      <c r="XI267" s="275">
        <f t="shared" si="621"/>
        <v>47.5</v>
      </c>
      <c r="XJ267" s="275">
        <f t="shared" si="621"/>
        <v>47.5</v>
      </c>
      <c r="XK267" s="275">
        <f t="shared" si="621"/>
        <v>47.5</v>
      </c>
      <c r="XL267" s="275">
        <f t="shared" si="621"/>
        <v>47.5</v>
      </c>
      <c r="XM267" s="275">
        <f t="shared" si="621"/>
        <v>47.5</v>
      </c>
      <c r="XN267" s="275">
        <f t="shared" si="621"/>
        <v>47.5</v>
      </c>
      <c r="XO267" s="275">
        <f t="shared" si="621"/>
        <v>47.5</v>
      </c>
      <c r="XP267" s="275">
        <f t="shared" si="621"/>
        <v>47.5</v>
      </c>
      <c r="XQ267" s="275">
        <f t="shared" si="621"/>
        <v>47.5</v>
      </c>
      <c r="XR267" s="275">
        <f t="shared" si="621"/>
        <v>47.5</v>
      </c>
      <c r="XS267" s="275">
        <f t="shared" si="621"/>
        <v>47.5</v>
      </c>
      <c r="XT267" s="275">
        <f t="shared" si="621"/>
        <v>47.5</v>
      </c>
      <c r="XU267" s="275">
        <f t="shared" si="621"/>
        <v>47.5</v>
      </c>
      <c r="XV267" s="275">
        <f t="shared" si="621"/>
        <v>47.5</v>
      </c>
      <c r="XW267" s="275">
        <f t="shared" si="621"/>
        <v>47.5</v>
      </c>
      <c r="XX267" s="275">
        <f t="shared" si="621"/>
        <v>47.5</v>
      </c>
      <c r="XY267" s="275">
        <f t="shared" si="621"/>
        <v>47.5</v>
      </c>
      <c r="XZ267" s="275">
        <f t="shared" si="621"/>
        <v>47.5</v>
      </c>
      <c r="YA267" s="275">
        <f t="shared" si="621"/>
        <v>47.5</v>
      </c>
      <c r="YB267" s="275">
        <f t="shared" si="621"/>
        <v>47.5</v>
      </c>
      <c r="YC267" s="275">
        <f t="shared" si="621"/>
        <v>47.5</v>
      </c>
      <c r="YD267" s="275">
        <f t="shared" si="621"/>
        <v>47.5</v>
      </c>
      <c r="YE267" s="275">
        <f t="shared" si="621"/>
        <v>47.5</v>
      </c>
      <c r="YF267" s="275">
        <f t="shared" si="621"/>
        <v>47.5</v>
      </c>
      <c r="YG267" s="275">
        <f t="shared" si="621"/>
        <v>47.5</v>
      </c>
      <c r="YH267" s="275">
        <f t="shared" si="621"/>
        <v>47.5</v>
      </c>
      <c r="YI267" s="275">
        <f t="shared" si="621"/>
        <v>47.5</v>
      </c>
      <c r="YJ267" s="275">
        <f t="shared" si="621"/>
        <v>47.5</v>
      </c>
      <c r="YK267" s="275">
        <f t="shared" si="621"/>
        <v>47.5</v>
      </c>
      <c r="YL267" s="275">
        <f t="shared" si="621"/>
        <v>47.5</v>
      </c>
      <c r="YM267" s="275">
        <f t="shared" si="621"/>
        <v>47.5</v>
      </c>
      <c r="YN267" s="275">
        <f t="shared" si="621"/>
        <v>47.5</v>
      </c>
      <c r="YO267" s="275">
        <f t="shared" si="621"/>
        <v>47.5</v>
      </c>
      <c r="YP267" s="275">
        <f t="shared" si="621"/>
        <v>47.5</v>
      </c>
      <c r="YQ267" s="275">
        <f t="shared" si="621"/>
        <v>47.5</v>
      </c>
      <c r="YR267" s="275">
        <f t="shared" si="621"/>
        <v>47.5</v>
      </c>
      <c r="YS267" s="275">
        <f t="shared" si="621"/>
        <v>47.5</v>
      </c>
      <c r="YT267" s="275">
        <f t="shared" si="621"/>
        <v>47.5</v>
      </c>
      <c r="YU267" s="275">
        <f t="shared" si="621"/>
        <v>47.5</v>
      </c>
      <c r="YV267" s="275">
        <f t="shared" si="621"/>
        <v>47.5</v>
      </c>
      <c r="YW267" s="275">
        <f t="shared" si="621"/>
        <v>47.5</v>
      </c>
      <c r="YX267" s="275">
        <f t="shared" si="621"/>
        <v>47.5</v>
      </c>
      <c r="YY267" s="275">
        <f t="shared" si="621"/>
        <v>47.5</v>
      </c>
      <c r="YZ267" s="275">
        <f t="shared" si="621"/>
        <v>47.5</v>
      </c>
      <c r="ZA267" s="275">
        <f t="shared" si="621"/>
        <v>47.5</v>
      </c>
      <c r="ZB267" s="275">
        <f t="shared" si="621"/>
        <v>47.5</v>
      </c>
      <c r="ZC267" s="275">
        <f t="shared" si="621"/>
        <v>47.5</v>
      </c>
      <c r="ZD267" s="275">
        <f t="shared" si="621"/>
        <v>47.5</v>
      </c>
      <c r="ZE267" s="275">
        <f t="shared" si="621"/>
        <v>47.5</v>
      </c>
      <c r="ZF267" s="275">
        <f t="shared" si="621"/>
        <v>47.5</v>
      </c>
      <c r="ZG267" s="275">
        <f t="shared" si="621"/>
        <v>47.5</v>
      </c>
      <c r="ZH267" s="275">
        <f t="shared" si="621"/>
        <v>47.5</v>
      </c>
      <c r="ZI267" s="275">
        <f t="shared" si="621"/>
        <v>47.5</v>
      </c>
      <c r="ZJ267" s="275">
        <f t="shared" si="621"/>
        <v>47.5</v>
      </c>
      <c r="ZK267" s="275">
        <f t="shared" si="621"/>
        <v>47.5</v>
      </c>
      <c r="ZL267" s="275">
        <f t="shared" si="621"/>
        <v>47.5</v>
      </c>
      <c r="ZM267" s="275">
        <f t="shared" si="621"/>
        <v>47.5</v>
      </c>
      <c r="ZN267" s="275">
        <f t="shared" si="621"/>
        <v>47.5</v>
      </c>
      <c r="ZO267" s="275">
        <f t="shared" si="621"/>
        <v>47.5</v>
      </c>
      <c r="ZP267" s="275">
        <f t="shared" si="621"/>
        <v>47.5</v>
      </c>
      <c r="ZQ267" s="275">
        <f t="shared" ref="ZQ267:ABV267" si="622">ZQ275*10*0.95</f>
        <v>28.5</v>
      </c>
      <c r="ZR267" s="275">
        <f t="shared" si="622"/>
        <v>28.5</v>
      </c>
      <c r="ZS267" s="275">
        <f t="shared" si="622"/>
        <v>28.5</v>
      </c>
      <c r="ZT267" s="275">
        <f t="shared" si="622"/>
        <v>28.5</v>
      </c>
      <c r="ZU267" s="275">
        <f t="shared" si="622"/>
        <v>28.5</v>
      </c>
      <c r="ZV267" s="275">
        <f t="shared" si="622"/>
        <v>28.5</v>
      </c>
      <c r="ZW267" s="275">
        <f t="shared" si="622"/>
        <v>28.5</v>
      </c>
      <c r="ZX267" s="275">
        <f t="shared" si="622"/>
        <v>28.5</v>
      </c>
      <c r="ZY267" s="275">
        <f t="shared" si="622"/>
        <v>28.5</v>
      </c>
      <c r="ZZ267" s="275">
        <f t="shared" si="622"/>
        <v>28.5</v>
      </c>
      <c r="AAA267" s="275">
        <f t="shared" si="622"/>
        <v>28.5</v>
      </c>
      <c r="AAB267" s="275">
        <f t="shared" si="622"/>
        <v>28.5</v>
      </c>
      <c r="AAC267" s="275">
        <f t="shared" si="622"/>
        <v>28.5</v>
      </c>
      <c r="AAD267" s="275">
        <f t="shared" si="622"/>
        <v>28.5</v>
      </c>
      <c r="AAE267" s="275">
        <f t="shared" si="622"/>
        <v>28.5</v>
      </c>
      <c r="AAF267" s="275">
        <f t="shared" si="622"/>
        <v>28.5</v>
      </c>
      <c r="AAG267" s="275">
        <f t="shared" si="622"/>
        <v>28.5</v>
      </c>
      <c r="AAH267" s="275">
        <f t="shared" si="622"/>
        <v>28.5</v>
      </c>
      <c r="AAI267" s="275">
        <f t="shared" si="622"/>
        <v>28.5</v>
      </c>
      <c r="AAJ267" s="275">
        <f t="shared" si="622"/>
        <v>28.5</v>
      </c>
      <c r="AAK267" s="275">
        <f t="shared" si="622"/>
        <v>28.5</v>
      </c>
      <c r="AAL267" s="275">
        <f t="shared" si="622"/>
        <v>38</v>
      </c>
      <c r="AAM267" s="275">
        <f t="shared" si="622"/>
        <v>38</v>
      </c>
      <c r="AAN267" s="275">
        <f t="shared" si="622"/>
        <v>38</v>
      </c>
      <c r="AAO267" s="275">
        <f t="shared" si="622"/>
        <v>38</v>
      </c>
      <c r="AAP267" s="275">
        <f t="shared" si="622"/>
        <v>38</v>
      </c>
      <c r="AAQ267" s="275">
        <f t="shared" si="622"/>
        <v>38</v>
      </c>
      <c r="AAR267" s="275">
        <f t="shared" si="622"/>
        <v>38</v>
      </c>
      <c r="AAS267" s="275">
        <f t="shared" si="622"/>
        <v>38</v>
      </c>
      <c r="AAT267" s="275">
        <f t="shared" si="622"/>
        <v>47.5</v>
      </c>
      <c r="AAU267" s="275">
        <f t="shared" si="622"/>
        <v>47.5</v>
      </c>
      <c r="AAV267" s="275">
        <f t="shared" si="622"/>
        <v>47.5</v>
      </c>
      <c r="AAW267" s="275">
        <f t="shared" si="622"/>
        <v>47.5</v>
      </c>
      <c r="AAX267" s="275">
        <f t="shared" si="622"/>
        <v>47.5</v>
      </c>
      <c r="AAY267" s="275">
        <f t="shared" si="622"/>
        <v>38</v>
      </c>
      <c r="AAZ267" s="275">
        <f t="shared" si="622"/>
        <v>38</v>
      </c>
      <c r="ABA267" s="275">
        <f t="shared" si="622"/>
        <v>38</v>
      </c>
      <c r="ABB267" s="275">
        <f t="shared" si="622"/>
        <v>38</v>
      </c>
      <c r="ABC267" s="275">
        <f t="shared" si="622"/>
        <v>38</v>
      </c>
      <c r="ABD267" s="275">
        <f t="shared" si="622"/>
        <v>38</v>
      </c>
      <c r="ABE267" s="275">
        <f t="shared" si="622"/>
        <v>38</v>
      </c>
      <c r="ABF267" s="275">
        <f t="shared" si="622"/>
        <v>38</v>
      </c>
      <c r="ABG267" s="275">
        <f t="shared" si="622"/>
        <v>38</v>
      </c>
      <c r="ABH267" s="275">
        <f t="shared" si="622"/>
        <v>38</v>
      </c>
      <c r="ABI267" s="275">
        <f t="shared" si="622"/>
        <v>38</v>
      </c>
      <c r="ABJ267" s="275">
        <f t="shared" si="622"/>
        <v>47.5</v>
      </c>
      <c r="ABK267" s="275">
        <f t="shared" si="622"/>
        <v>47.5</v>
      </c>
      <c r="ABL267" s="275">
        <f t="shared" si="622"/>
        <v>57</v>
      </c>
      <c r="ABM267" s="275">
        <f t="shared" si="622"/>
        <v>57</v>
      </c>
      <c r="ABN267" s="275">
        <f t="shared" si="622"/>
        <v>57</v>
      </c>
      <c r="ABO267" s="275">
        <f t="shared" si="622"/>
        <v>57</v>
      </c>
      <c r="ABP267" s="275">
        <f t="shared" si="622"/>
        <v>57</v>
      </c>
      <c r="ABQ267" s="275">
        <f t="shared" si="622"/>
        <v>57</v>
      </c>
      <c r="ABR267" s="275">
        <f t="shared" si="622"/>
        <v>57</v>
      </c>
      <c r="ABS267" s="275">
        <f t="shared" si="622"/>
        <v>57</v>
      </c>
      <c r="ABT267" s="275">
        <f t="shared" si="622"/>
        <v>57</v>
      </c>
      <c r="ABU267" s="275">
        <f t="shared" si="622"/>
        <v>57</v>
      </c>
      <c r="ABV267" s="275">
        <f t="shared" si="622"/>
        <v>57</v>
      </c>
      <c r="ABW267" s="275">
        <f t="shared" ref="ABW267:AEH267" si="623">ABW275*10*0.95</f>
        <v>57</v>
      </c>
      <c r="ABX267" s="275">
        <f t="shared" si="623"/>
        <v>57</v>
      </c>
      <c r="ABY267" s="275">
        <f t="shared" si="623"/>
        <v>57</v>
      </c>
      <c r="ABZ267" s="275">
        <f t="shared" si="623"/>
        <v>57</v>
      </c>
      <c r="ACA267" s="275">
        <f t="shared" si="623"/>
        <v>57</v>
      </c>
      <c r="ACB267" s="275">
        <f t="shared" si="623"/>
        <v>57</v>
      </c>
      <c r="ACC267" s="275">
        <f t="shared" si="623"/>
        <v>57</v>
      </c>
      <c r="ACD267" s="275">
        <f t="shared" si="623"/>
        <v>57</v>
      </c>
      <c r="ACE267" s="275">
        <f t="shared" si="623"/>
        <v>57</v>
      </c>
      <c r="ACF267" s="275">
        <f t="shared" si="623"/>
        <v>57</v>
      </c>
      <c r="ACG267" s="275">
        <f t="shared" si="623"/>
        <v>57</v>
      </c>
      <c r="ACH267" s="275">
        <f t="shared" si="623"/>
        <v>57</v>
      </c>
      <c r="ACI267" s="275">
        <f t="shared" si="623"/>
        <v>57</v>
      </c>
      <c r="ACJ267" s="275">
        <f t="shared" si="623"/>
        <v>57</v>
      </c>
      <c r="ACK267" s="275">
        <f t="shared" si="623"/>
        <v>57</v>
      </c>
      <c r="ACL267" s="275">
        <f t="shared" si="623"/>
        <v>57</v>
      </c>
      <c r="ACM267" s="275">
        <f t="shared" si="623"/>
        <v>57</v>
      </c>
      <c r="ACN267" s="275">
        <f t="shared" si="623"/>
        <v>57</v>
      </c>
      <c r="ACO267" s="275">
        <f t="shared" si="623"/>
        <v>57</v>
      </c>
      <c r="ACP267" s="275">
        <f t="shared" si="623"/>
        <v>57</v>
      </c>
      <c r="ACQ267" s="275">
        <f t="shared" si="623"/>
        <v>57</v>
      </c>
      <c r="ACR267" s="275">
        <f t="shared" si="623"/>
        <v>57</v>
      </c>
      <c r="ACS267" s="275">
        <f t="shared" si="623"/>
        <v>57</v>
      </c>
      <c r="ACT267" s="275">
        <f t="shared" si="623"/>
        <v>57</v>
      </c>
      <c r="ACU267" s="275">
        <f t="shared" si="623"/>
        <v>57</v>
      </c>
      <c r="ACV267" s="275">
        <f t="shared" si="623"/>
        <v>57</v>
      </c>
      <c r="ACW267" s="275">
        <f t="shared" si="623"/>
        <v>57</v>
      </c>
      <c r="ACX267" s="275">
        <f t="shared" si="623"/>
        <v>57</v>
      </c>
      <c r="ACY267" s="275">
        <f t="shared" si="623"/>
        <v>57</v>
      </c>
      <c r="ACZ267" s="275">
        <f t="shared" si="623"/>
        <v>57</v>
      </c>
      <c r="ADA267" s="275">
        <f t="shared" si="623"/>
        <v>57</v>
      </c>
      <c r="ADB267" s="275">
        <f t="shared" si="623"/>
        <v>57</v>
      </c>
      <c r="ADC267" s="275">
        <f t="shared" si="623"/>
        <v>57</v>
      </c>
      <c r="ADD267" s="275">
        <f t="shared" si="623"/>
        <v>57</v>
      </c>
      <c r="ADE267" s="275">
        <f t="shared" si="623"/>
        <v>57</v>
      </c>
      <c r="ADF267" s="275">
        <f t="shared" si="623"/>
        <v>57</v>
      </c>
      <c r="ADG267" s="275">
        <f t="shared" si="623"/>
        <v>57</v>
      </c>
      <c r="ADH267" s="275">
        <f t="shared" si="623"/>
        <v>57</v>
      </c>
      <c r="ADI267" s="275">
        <f t="shared" si="623"/>
        <v>57</v>
      </c>
      <c r="ADJ267" s="275">
        <f t="shared" si="623"/>
        <v>57</v>
      </c>
      <c r="ADK267" s="275">
        <f t="shared" si="623"/>
        <v>57</v>
      </c>
      <c r="ADL267" s="275">
        <f t="shared" si="623"/>
        <v>57</v>
      </c>
      <c r="ADM267" s="275">
        <f t="shared" si="623"/>
        <v>57</v>
      </c>
      <c r="ADN267" s="275">
        <f t="shared" si="623"/>
        <v>57</v>
      </c>
      <c r="ADO267" s="275">
        <f t="shared" si="623"/>
        <v>57</v>
      </c>
      <c r="ADP267" s="275">
        <f t="shared" si="623"/>
        <v>57</v>
      </c>
      <c r="ADQ267" s="275">
        <f t="shared" si="623"/>
        <v>57</v>
      </c>
      <c r="ADR267" s="275">
        <f t="shared" si="623"/>
        <v>57</v>
      </c>
      <c r="ADS267" s="275">
        <f t="shared" si="623"/>
        <v>57</v>
      </c>
      <c r="ADT267" s="275">
        <f t="shared" si="623"/>
        <v>57</v>
      </c>
      <c r="ADU267" s="275">
        <f t="shared" si="623"/>
        <v>57</v>
      </c>
      <c r="ADV267" s="275">
        <f t="shared" si="623"/>
        <v>66.5</v>
      </c>
      <c r="ADW267" s="275">
        <f t="shared" si="623"/>
        <v>66.5</v>
      </c>
      <c r="ADX267" s="275">
        <f t="shared" si="623"/>
        <v>66.5</v>
      </c>
      <c r="ADY267" s="275">
        <f t="shared" si="623"/>
        <v>66.5</v>
      </c>
      <c r="ADZ267" s="275">
        <f t="shared" si="623"/>
        <v>66.5</v>
      </c>
      <c r="AEA267" s="275">
        <f t="shared" si="623"/>
        <v>66.5</v>
      </c>
      <c r="AEB267" s="275">
        <f t="shared" si="623"/>
        <v>66.5</v>
      </c>
      <c r="AEC267" s="275">
        <f t="shared" si="623"/>
        <v>66.5</v>
      </c>
      <c r="AED267" s="275">
        <f t="shared" si="623"/>
        <v>66.5</v>
      </c>
      <c r="AEE267" s="275">
        <f t="shared" si="623"/>
        <v>66.5</v>
      </c>
      <c r="AEF267" s="275">
        <f t="shared" si="623"/>
        <v>66.5</v>
      </c>
      <c r="AEG267" s="275">
        <f t="shared" si="623"/>
        <v>66.5</v>
      </c>
      <c r="AEH267" s="275">
        <f t="shared" si="623"/>
        <v>66.5</v>
      </c>
      <c r="AEI267" s="275">
        <f t="shared" ref="AEI267:AFH267" si="624">AEI275*10*0.95</f>
        <v>66.5</v>
      </c>
      <c r="AEJ267" s="275">
        <f t="shared" si="624"/>
        <v>66.5</v>
      </c>
      <c r="AEK267" s="275">
        <f t="shared" si="624"/>
        <v>66.5</v>
      </c>
      <c r="AEL267" s="275">
        <f t="shared" si="624"/>
        <v>66.5</v>
      </c>
      <c r="AEM267" s="275">
        <f t="shared" si="624"/>
        <v>66.5</v>
      </c>
      <c r="AEN267" s="275">
        <f t="shared" si="624"/>
        <v>66.5</v>
      </c>
      <c r="AEO267" s="275">
        <f t="shared" si="624"/>
        <v>66.5</v>
      </c>
      <c r="AEP267" s="275">
        <f t="shared" si="624"/>
        <v>66.5</v>
      </c>
      <c r="AEQ267" s="275">
        <f t="shared" si="624"/>
        <v>66.5</v>
      </c>
      <c r="AER267" s="275">
        <f t="shared" si="624"/>
        <v>66.5</v>
      </c>
      <c r="AES267" s="275">
        <f t="shared" si="624"/>
        <v>66.5</v>
      </c>
      <c r="AET267" s="275">
        <f t="shared" si="624"/>
        <v>66.5</v>
      </c>
      <c r="AEU267" s="275">
        <f t="shared" si="624"/>
        <v>66.5</v>
      </c>
      <c r="AEV267" s="275">
        <f t="shared" si="624"/>
        <v>66.5</v>
      </c>
      <c r="AEW267" s="275">
        <f t="shared" si="624"/>
        <v>66.5</v>
      </c>
      <c r="AEX267" s="275">
        <f t="shared" si="624"/>
        <v>66.5</v>
      </c>
      <c r="AEY267" s="275">
        <f t="shared" si="624"/>
        <v>66.5</v>
      </c>
      <c r="AEZ267" s="275">
        <f t="shared" si="624"/>
        <v>66.5</v>
      </c>
      <c r="AFA267" s="275">
        <f t="shared" si="624"/>
        <v>66.5</v>
      </c>
      <c r="AFB267" s="275">
        <f t="shared" si="624"/>
        <v>66.5</v>
      </c>
      <c r="AFC267" s="275">
        <f t="shared" si="624"/>
        <v>66.5</v>
      </c>
      <c r="AFD267" s="275">
        <f t="shared" si="624"/>
        <v>66.5</v>
      </c>
      <c r="AFE267" s="275">
        <f t="shared" si="624"/>
        <v>66.5</v>
      </c>
      <c r="AFF267" s="275">
        <f t="shared" si="624"/>
        <v>66.5</v>
      </c>
      <c r="AFG267" s="275">
        <f t="shared" si="624"/>
        <v>66.5</v>
      </c>
      <c r="AFH267" s="275">
        <f t="shared" si="624"/>
        <v>66.5</v>
      </c>
      <c r="AFI267" s="275">
        <f t="shared" ref="AFI267:AHT267" si="625">AFI275*10*0.95</f>
        <v>66.5</v>
      </c>
      <c r="AFJ267" s="275">
        <f t="shared" si="625"/>
        <v>66.5</v>
      </c>
      <c r="AFK267" s="275">
        <f t="shared" si="625"/>
        <v>66.5</v>
      </c>
      <c r="AFL267" s="275">
        <f t="shared" si="625"/>
        <v>66.5</v>
      </c>
      <c r="AFM267" s="275">
        <f t="shared" si="625"/>
        <v>66.5</v>
      </c>
      <c r="AFN267" s="275">
        <f t="shared" si="625"/>
        <v>66.5</v>
      </c>
      <c r="AFO267" s="275">
        <f t="shared" si="625"/>
        <v>66.5</v>
      </c>
      <c r="AFP267" s="275">
        <f t="shared" si="625"/>
        <v>66.5</v>
      </c>
      <c r="AFQ267" s="275">
        <f t="shared" si="625"/>
        <v>66.5</v>
      </c>
      <c r="AFR267" s="275">
        <f t="shared" si="625"/>
        <v>66.5</v>
      </c>
      <c r="AFS267" s="275">
        <f t="shared" si="625"/>
        <v>66.5</v>
      </c>
      <c r="AFT267" s="275">
        <f t="shared" si="625"/>
        <v>66.5</v>
      </c>
      <c r="AFU267" s="275">
        <f t="shared" si="625"/>
        <v>66.5</v>
      </c>
      <c r="AFV267" s="275">
        <f t="shared" si="625"/>
        <v>66.5</v>
      </c>
      <c r="AFW267" s="275">
        <f t="shared" si="625"/>
        <v>66.5</v>
      </c>
      <c r="AFX267" s="275">
        <f t="shared" si="625"/>
        <v>66.5</v>
      </c>
      <c r="AFY267" s="275">
        <f t="shared" si="625"/>
        <v>66.5</v>
      </c>
      <c r="AFZ267" s="275">
        <f t="shared" si="625"/>
        <v>66.5</v>
      </c>
      <c r="AGA267" s="275">
        <f t="shared" si="625"/>
        <v>66.5</v>
      </c>
      <c r="AGB267" s="275">
        <f t="shared" si="625"/>
        <v>66.5</v>
      </c>
      <c r="AGC267" s="275">
        <f t="shared" si="625"/>
        <v>66.5</v>
      </c>
      <c r="AGD267" s="275">
        <f t="shared" si="625"/>
        <v>66.5</v>
      </c>
      <c r="AGE267" s="275">
        <f t="shared" si="625"/>
        <v>66.5</v>
      </c>
      <c r="AGF267" s="275">
        <f t="shared" si="625"/>
        <v>66.5</v>
      </c>
      <c r="AGG267" s="275">
        <f t="shared" si="625"/>
        <v>66.5</v>
      </c>
      <c r="AGH267" s="275">
        <f t="shared" si="625"/>
        <v>66.5</v>
      </c>
      <c r="AGI267" s="275">
        <f t="shared" si="625"/>
        <v>66.5</v>
      </c>
      <c r="AGJ267" s="275">
        <f t="shared" si="625"/>
        <v>66.5</v>
      </c>
      <c r="AGK267" s="275">
        <f t="shared" si="625"/>
        <v>66.5</v>
      </c>
      <c r="AGL267" s="275">
        <f t="shared" si="625"/>
        <v>66.5</v>
      </c>
      <c r="AGM267" s="275">
        <f t="shared" si="625"/>
        <v>66.5</v>
      </c>
      <c r="AGN267" s="275">
        <f t="shared" si="625"/>
        <v>66.5</v>
      </c>
      <c r="AGO267" s="275">
        <f t="shared" si="625"/>
        <v>66.5</v>
      </c>
      <c r="AGP267" s="275">
        <f t="shared" si="625"/>
        <v>66.5</v>
      </c>
      <c r="AGQ267" s="275">
        <f t="shared" si="625"/>
        <v>66.5</v>
      </c>
      <c r="AGR267" s="275">
        <f t="shared" si="625"/>
        <v>66.5</v>
      </c>
      <c r="AGS267" s="275">
        <f t="shared" si="625"/>
        <v>57</v>
      </c>
      <c r="AGT267" s="275">
        <f t="shared" si="625"/>
        <v>57</v>
      </c>
      <c r="AGU267" s="275">
        <f t="shared" si="625"/>
        <v>57</v>
      </c>
      <c r="AGV267" s="275">
        <f t="shared" si="625"/>
        <v>57</v>
      </c>
      <c r="AGW267" s="275">
        <f t="shared" si="625"/>
        <v>57</v>
      </c>
      <c r="AGX267" s="275">
        <f t="shared" si="625"/>
        <v>57</v>
      </c>
      <c r="AGY267" s="275">
        <f t="shared" si="625"/>
        <v>57</v>
      </c>
      <c r="AGZ267" s="275">
        <f t="shared" si="625"/>
        <v>57</v>
      </c>
      <c r="AHA267" s="275">
        <f t="shared" si="625"/>
        <v>57</v>
      </c>
      <c r="AHB267" s="275">
        <f t="shared" si="625"/>
        <v>57</v>
      </c>
      <c r="AHC267" s="275">
        <f t="shared" si="625"/>
        <v>57</v>
      </c>
      <c r="AHD267" s="275">
        <f t="shared" si="625"/>
        <v>57</v>
      </c>
      <c r="AHE267" s="275">
        <f t="shared" si="625"/>
        <v>57</v>
      </c>
      <c r="AHF267" s="275">
        <f t="shared" si="625"/>
        <v>57</v>
      </c>
      <c r="AHG267" s="275">
        <f t="shared" si="625"/>
        <v>57</v>
      </c>
      <c r="AHH267" s="275">
        <f t="shared" si="625"/>
        <v>57</v>
      </c>
      <c r="AHI267" s="275">
        <f t="shared" si="625"/>
        <v>57</v>
      </c>
      <c r="AHJ267" s="275">
        <f t="shared" si="625"/>
        <v>57</v>
      </c>
      <c r="AHK267" s="275">
        <f t="shared" si="625"/>
        <v>57</v>
      </c>
      <c r="AHL267" s="275">
        <f t="shared" si="625"/>
        <v>57</v>
      </c>
      <c r="AHM267" s="275">
        <f t="shared" si="625"/>
        <v>57</v>
      </c>
      <c r="AHN267" s="275">
        <f t="shared" si="625"/>
        <v>57</v>
      </c>
      <c r="AHO267" s="275">
        <f t="shared" si="625"/>
        <v>57</v>
      </c>
      <c r="AHP267" s="275">
        <f t="shared" si="625"/>
        <v>57</v>
      </c>
      <c r="AHQ267" s="275">
        <f t="shared" si="625"/>
        <v>57</v>
      </c>
      <c r="AHR267" s="275">
        <f t="shared" si="625"/>
        <v>57</v>
      </c>
      <c r="AHS267" s="275">
        <f t="shared" si="625"/>
        <v>57</v>
      </c>
      <c r="AHT267" s="275">
        <f t="shared" si="625"/>
        <v>57</v>
      </c>
      <c r="AHU267" s="275">
        <f t="shared" ref="AHU267:AIU267" si="626">AHU275*10*0.95</f>
        <v>57</v>
      </c>
      <c r="AHV267" s="275">
        <f t="shared" si="626"/>
        <v>57</v>
      </c>
      <c r="AHW267" s="275">
        <f t="shared" si="626"/>
        <v>57</v>
      </c>
      <c r="AHX267" s="275">
        <f t="shared" si="626"/>
        <v>57</v>
      </c>
      <c r="AHY267" s="275">
        <f t="shared" si="626"/>
        <v>57</v>
      </c>
      <c r="AHZ267" s="275">
        <f t="shared" si="626"/>
        <v>57</v>
      </c>
      <c r="AIA267" s="275">
        <f t="shared" si="626"/>
        <v>57</v>
      </c>
      <c r="AIB267" s="275">
        <f t="shared" si="626"/>
        <v>57</v>
      </c>
      <c r="AIC267" s="275">
        <f t="shared" si="626"/>
        <v>57</v>
      </c>
      <c r="AID267" s="275">
        <f t="shared" si="626"/>
        <v>57</v>
      </c>
      <c r="AIE267" s="275">
        <f t="shared" si="626"/>
        <v>57</v>
      </c>
      <c r="AIF267" s="275">
        <f t="shared" si="626"/>
        <v>57</v>
      </c>
      <c r="AIG267" s="275">
        <f t="shared" si="626"/>
        <v>57</v>
      </c>
      <c r="AIH267" s="275">
        <f t="shared" si="626"/>
        <v>57</v>
      </c>
      <c r="AII267" s="275">
        <f t="shared" si="626"/>
        <v>57</v>
      </c>
      <c r="AIJ267" s="275">
        <f t="shared" si="626"/>
        <v>57</v>
      </c>
      <c r="AIK267" s="275">
        <f t="shared" si="626"/>
        <v>57</v>
      </c>
      <c r="AIL267" s="275">
        <f t="shared" si="626"/>
        <v>57</v>
      </c>
      <c r="AIM267" s="275">
        <f t="shared" si="626"/>
        <v>57</v>
      </c>
      <c r="AIN267" s="275">
        <f t="shared" si="626"/>
        <v>57</v>
      </c>
      <c r="AIO267" s="275">
        <f t="shared" si="626"/>
        <v>57</v>
      </c>
      <c r="AIP267" s="275">
        <f t="shared" si="626"/>
        <v>57</v>
      </c>
      <c r="AIQ267" s="275">
        <f t="shared" si="626"/>
        <v>57</v>
      </c>
      <c r="AIR267" s="275">
        <f t="shared" si="626"/>
        <v>57</v>
      </c>
      <c r="AIS267" s="275">
        <f t="shared" si="626"/>
        <v>57</v>
      </c>
      <c r="AIT267" s="275">
        <f t="shared" si="626"/>
        <v>57</v>
      </c>
      <c r="AIU267" s="275">
        <f t="shared" si="626"/>
        <v>57</v>
      </c>
      <c r="AIV267" s="275">
        <f t="shared" ref="AIV267:AKA267" si="627">AIV275*10*0.95</f>
        <v>57</v>
      </c>
      <c r="AIW267" s="524">
        <f t="shared" si="627"/>
        <v>57</v>
      </c>
      <c r="AIX267" s="275">
        <f t="shared" si="627"/>
        <v>57</v>
      </c>
      <c r="AIY267" s="275">
        <f t="shared" si="627"/>
        <v>57</v>
      </c>
      <c r="AIZ267" s="275">
        <f t="shared" si="627"/>
        <v>57</v>
      </c>
      <c r="AJA267" s="275">
        <f t="shared" si="627"/>
        <v>47.5</v>
      </c>
      <c r="AJB267" s="275">
        <f t="shared" si="627"/>
        <v>47.5</v>
      </c>
      <c r="AJC267" s="275">
        <f t="shared" si="627"/>
        <v>47.5</v>
      </c>
      <c r="AJD267" s="275">
        <f t="shared" si="627"/>
        <v>47.5</v>
      </c>
      <c r="AJE267" s="275">
        <f t="shared" si="627"/>
        <v>47.5</v>
      </c>
      <c r="AJF267" s="275">
        <f t="shared" si="627"/>
        <v>47.5</v>
      </c>
      <c r="AJG267" s="275">
        <f t="shared" si="627"/>
        <v>47.5</v>
      </c>
      <c r="AJH267" s="275">
        <f t="shared" si="627"/>
        <v>47.5</v>
      </c>
      <c r="AJI267" s="275">
        <f t="shared" si="627"/>
        <v>47.5</v>
      </c>
      <c r="AJJ267" s="275">
        <f t="shared" si="627"/>
        <v>47.5</v>
      </c>
      <c r="AJK267" s="275">
        <f t="shared" si="627"/>
        <v>47.5</v>
      </c>
      <c r="AJL267" s="275">
        <f t="shared" si="627"/>
        <v>47.5</v>
      </c>
      <c r="AJM267" s="275">
        <f t="shared" si="627"/>
        <v>47.5</v>
      </c>
      <c r="AJN267" s="275">
        <f t="shared" si="627"/>
        <v>47.5</v>
      </c>
      <c r="AJO267" s="275">
        <f t="shared" si="627"/>
        <v>47.5</v>
      </c>
      <c r="AJP267" s="275">
        <f t="shared" si="627"/>
        <v>47.5</v>
      </c>
      <c r="AJQ267" s="275">
        <f t="shared" si="627"/>
        <v>47.5</v>
      </c>
      <c r="AJR267" s="275">
        <f t="shared" si="627"/>
        <v>47.5</v>
      </c>
      <c r="AJS267" s="275">
        <f t="shared" si="627"/>
        <v>47.5</v>
      </c>
      <c r="AJT267" s="275">
        <f t="shared" si="627"/>
        <v>47.5</v>
      </c>
      <c r="AJU267" s="275">
        <f t="shared" si="627"/>
        <v>47.5</v>
      </c>
      <c r="AJV267" s="275">
        <f t="shared" si="627"/>
        <v>47.5</v>
      </c>
      <c r="AJW267" s="275">
        <f t="shared" si="627"/>
        <v>47.5</v>
      </c>
      <c r="AJX267" s="275">
        <f t="shared" si="627"/>
        <v>47.5</v>
      </c>
      <c r="AJY267" s="275">
        <f t="shared" si="627"/>
        <v>47.5</v>
      </c>
      <c r="AJZ267" s="275">
        <f t="shared" si="627"/>
        <v>47.5</v>
      </c>
      <c r="AKA267" s="275">
        <f t="shared" si="627"/>
        <v>47.5</v>
      </c>
      <c r="AKB267" s="275">
        <f t="shared" ref="AKB267:ALG267" si="628">AKB275*10*0.95</f>
        <v>47.5</v>
      </c>
      <c r="AKC267" s="275">
        <f t="shared" si="628"/>
        <v>57</v>
      </c>
      <c r="AKD267" s="275">
        <f t="shared" si="628"/>
        <v>57</v>
      </c>
      <c r="AKE267" s="275">
        <f t="shared" si="628"/>
        <v>57</v>
      </c>
      <c r="AKF267" s="275">
        <f t="shared" si="628"/>
        <v>57</v>
      </c>
      <c r="AKG267" s="275">
        <f t="shared" si="628"/>
        <v>57</v>
      </c>
      <c r="AKH267" s="275">
        <f t="shared" si="628"/>
        <v>57</v>
      </c>
      <c r="AKI267" s="275">
        <f t="shared" si="628"/>
        <v>57</v>
      </c>
      <c r="AKJ267" s="275">
        <f t="shared" si="628"/>
        <v>57</v>
      </c>
      <c r="AKK267" s="275">
        <f t="shared" si="628"/>
        <v>57</v>
      </c>
      <c r="AKL267" s="275">
        <f t="shared" si="628"/>
        <v>57</v>
      </c>
      <c r="AKM267" s="275">
        <f t="shared" si="628"/>
        <v>57</v>
      </c>
      <c r="AKN267" s="275">
        <f t="shared" si="628"/>
        <v>57</v>
      </c>
      <c r="AKO267" s="275">
        <f t="shared" si="628"/>
        <v>57</v>
      </c>
      <c r="AKP267" s="275">
        <f t="shared" si="628"/>
        <v>57</v>
      </c>
      <c r="AKQ267" s="275">
        <f t="shared" si="628"/>
        <v>57</v>
      </c>
      <c r="AKR267" s="275">
        <f t="shared" si="628"/>
        <v>57</v>
      </c>
      <c r="AKS267" s="275">
        <f t="shared" si="628"/>
        <v>57</v>
      </c>
      <c r="AKT267" s="275">
        <f t="shared" si="628"/>
        <v>57</v>
      </c>
      <c r="AKU267" s="275">
        <f t="shared" si="628"/>
        <v>57</v>
      </c>
      <c r="AKV267" s="275">
        <f t="shared" si="628"/>
        <v>57</v>
      </c>
      <c r="AKW267" s="275">
        <f t="shared" si="628"/>
        <v>57</v>
      </c>
      <c r="AKX267" s="275">
        <f t="shared" si="628"/>
        <v>57</v>
      </c>
      <c r="AKY267" s="275">
        <f t="shared" si="628"/>
        <v>57</v>
      </c>
      <c r="AKZ267" s="275">
        <f t="shared" si="628"/>
        <v>57</v>
      </c>
      <c r="ALA267" s="275">
        <f t="shared" si="628"/>
        <v>57</v>
      </c>
      <c r="ALB267" s="275">
        <f t="shared" si="628"/>
        <v>57</v>
      </c>
      <c r="ALC267" s="275">
        <f t="shared" si="628"/>
        <v>57</v>
      </c>
      <c r="ALD267" s="275">
        <f t="shared" si="628"/>
        <v>57</v>
      </c>
      <c r="ALE267" s="275">
        <f t="shared" si="628"/>
        <v>57</v>
      </c>
      <c r="ALF267" s="275">
        <f t="shared" si="628"/>
        <v>57</v>
      </c>
      <c r="ALG267" s="275">
        <f t="shared" si="628"/>
        <v>57</v>
      </c>
      <c r="ALH267" s="275">
        <f t="shared" ref="ALH267:AMI267" si="629">ALH275*10*0.95</f>
        <v>57</v>
      </c>
      <c r="ALI267" s="275">
        <f t="shared" si="629"/>
        <v>57</v>
      </c>
      <c r="ALJ267" s="275">
        <f t="shared" si="629"/>
        <v>57</v>
      </c>
      <c r="ALK267" s="275">
        <f t="shared" si="629"/>
        <v>57</v>
      </c>
      <c r="ALL267" s="275">
        <f t="shared" si="629"/>
        <v>57</v>
      </c>
      <c r="ALM267" s="275">
        <f t="shared" si="629"/>
        <v>57</v>
      </c>
      <c r="ALN267" s="275">
        <f t="shared" si="629"/>
        <v>57</v>
      </c>
      <c r="ALO267" s="275">
        <f t="shared" si="629"/>
        <v>57</v>
      </c>
      <c r="ALP267" s="275">
        <f t="shared" si="629"/>
        <v>57</v>
      </c>
      <c r="ALQ267" s="275">
        <f t="shared" si="629"/>
        <v>57</v>
      </c>
      <c r="ALR267" s="275">
        <f t="shared" si="629"/>
        <v>57</v>
      </c>
      <c r="ALS267" s="275">
        <f t="shared" si="629"/>
        <v>57</v>
      </c>
      <c r="ALT267" s="275">
        <f t="shared" si="629"/>
        <v>57</v>
      </c>
      <c r="ALU267" s="275">
        <f t="shared" si="629"/>
        <v>57</v>
      </c>
      <c r="ALV267" s="275">
        <f t="shared" si="629"/>
        <v>57</v>
      </c>
      <c r="ALW267" s="275">
        <f t="shared" si="629"/>
        <v>57</v>
      </c>
      <c r="ALX267" s="275">
        <f t="shared" si="629"/>
        <v>57</v>
      </c>
      <c r="ALY267" s="275">
        <f t="shared" si="629"/>
        <v>57</v>
      </c>
      <c r="ALZ267" s="275">
        <f t="shared" si="629"/>
        <v>57</v>
      </c>
      <c r="AMA267" s="275">
        <f t="shared" si="629"/>
        <v>57</v>
      </c>
      <c r="AMB267" s="275">
        <f t="shared" si="629"/>
        <v>57</v>
      </c>
      <c r="AMC267" s="275">
        <f t="shared" si="629"/>
        <v>57</v>
      </c>
      <c r="AMD267" s="275">
        <f t="shared" si="629"/>
        <v>57</v>
      </c>
      <c r="AME267" s="275">
        <f t="shared" si="629"/>
        <v>57</v>
      </c>
      <c r="AMF267" s="275">
        <f t="shared" si="629"/>
        <v>57</v>
      </c>
      <c r="AMG267" s="275">
        <f t="shared" si="629"/>
        <v>57</v>
      </c>
      <c r="AMH267" s="275">
        <f t="shared" si="629"/>
        <v>57</v>
      </c>
      <c r="AMI267" s="275">
        <f t="shared" si="629"/>
        <v>57</v>
      </c>
      <c r="AMJ267" s="275">
        <f t="shared" ref="AMJ267:AOU267" si="630">AMJ275*10*0.95</f>
        <v>57</v>
      </c>
      <c r="AMK267" s="275">
        <f t="shared" si="630"/>
        <v>57</v>
      </c>
      <c r="AML267" s="275">
        <f t="shared" si="630"/>
        <v>57</v>
      </c>
      <c r="AMM267" s="275">
        <f t="shared" si="630"/>
        <v>57</v>
      </c>
      <c r="AMN267" s="275">
        <f t="shared" si="630"/>
        <v>57</v>
      </c>
      <c r="AMO267" s="275">
        <f t="shared" si="630"/>
        <v>57</v>
      </c>
      <c r="AMP267" s="275">
        <f t="shared" si="630"/>
        <v>57</v>
      </c>
      <c r="AMQ267" s="275">
        <f t="shared" si="630"/>
        <v>57</v>
      </c>
      <c r="AMR267" s="275">
        <f t="shared" si="630"/>
        <v>57</v>
      </c>
      <c r="AMS267" s="275">
        <f t="shared" si="630"/>
        <v>57</v>
      </c>
      <c r="AMT267" s="275">
        <f t="shared" si="630"/>
        <v>57</v>
      </c>
      <c r="AMU267" s="275">
        <f t="shared" si="630"/>
        <v>57</v>
      </c>
      <c r="AMV267" s="275">
        <f t="shared" si="630"/>
        <v>57</v>
      </c>
      <c r="AMW267" s="275">
        <f t="shared" si="630"/>
        <v>57</v>
      </c>
      <c r="AMX267" s="275">
        <f t="shared" si="630"/>
        <v>57</v>
      </c>
      <c r="AMY267" s="275">
        <f t="shared" si="630"/>
        <v>57</v>
      </c>
      <c r="AMZ267" s="275">
        <f t="shared" si="630"/>
        <v>57</v>
      </c>
      <c r="ANA267" s="275">
        <f t="shared" si="630"/>
        <v>57</v>
      </c>
      <c r="ANB267" s="275">
        <f t="shared" si="630"/>
        <v>57</v>
      </c>
      <c r="ANC267" s="275">
        <f t="shared" si="630"/>
        <v>57</v>
      </c>
      <c r="AND267" s="275">
        <f t="shared" si="630"/>
        <v>57</v>
      </c>
      <c r="ANE267" s="275">
        <f t="shared" si="630"/>
        <v>57</v>
      </c>
      <c r="ANF267" s="275">
        <f t="shared" si="630"/>
        <v>57</v>
      </c>
      <c r="ANG267" s="275">
        <f t="shared" si="630"/>
        <v>57</v>
      </c>
      <c r="ANH267" s="275">
        <f t="shared" si="630"/>
        <v>57</v>
      </c>
      <c r="ANI267" s="275">
        <f t="shared" si="630"/>
        <v>57</v>
      </c>
      <c r="ANJ267" s="275">
        <f t="shared" si="630"/>
        <v>57</v>
      </c>
      <c r="ANK267" s="275">
        <f t="shared" si="630"/>
        <v>57</v>
      </c>
      <c r="ANL267" s="275">
        <f t="shared" si="630"/>
        <v>57</v>
      </c>
      <c r="ANM267" s="275">
        <f t="shared" si="630"/>
        <v>57</v>
      </c>
      <c r="ANN267" s="275">
        <f t="shared" si="630"/>
        <v>57</v>
      </c>
      <c r="ANO267" s="275">
        <f t="shared" si="630"/>
        <v>57</v>
      </c>
      <c r="ANP267" s="275">
        <f t="shared" si="630"/>
        <v>57</v>
      </c>
      <c r="ANQ267" s="275">
        <f t="shared" si="630"/>
        <v>57</v>
      </c>
      <c r="ANR267" s="275">
        <f t="shared" si="630"/>
        <v>57</v>
      </c>
      <c r="ANS267" s="275">
        <f t="shared" si="630"/>
        <v>57</v>
      </c>
      <c r="ANT267" s="275">
        <f t="shared" si="630"/>
        <v>57</v>
      </c>
      <c r="ANU267" s="275">
        <f t="shared" si="630"/>
        <v>57</v>
      </c>
      <c r="ANV267" s="275">
        <f t="shared" si="630"/>
        <v>57</v>
      </c>
      <c r="ANW267" s="275">
        <f t="shared" si="630"/>
        <v>57</v>
      </c>
      <c r="ANX267" s="275">
        <f t="shared" si="630"/>
        <v>57</v>
      </c>
      <c r="ANY267" s="275">
        <f t="shared" si="630"/>
        <v>57</v>
      </c>
      <c r="ANZ267" s="275">
        <f t="shared" si="630"/>
        <v>57</v>
      </c>
      <c r="AOA267" s="275">
        <f t="shared" si="630"/>
        <v>57</v>
      </c>
      <c r="AOB267" s="275">
        <f t="shared" si="630"/>
        <v>57</v>
      </c>
      <c r="AOC267" s="275">
        <f t="shared" si="630"/>
        <v>57</v>
      </c>
      <c r="AOD267" s="275">
        <f t="shared" si="630"/>
        <v>57</v>
      </c>
      <c r="AOE267" s="275">
        <f t="shared" si="630"/>
        <v>57</v>
      </c>
      <c r="AOF267" s="275">
        <f t="shared" si="630"/>
        <v>57</v>
      </c>
      <c r="AOG267" s="275">
        <f t="shared" si="630"/>
        <v>57</v>
      </c>
      <c r="AOH267" s="275">
        <f t="shared" si="630"/>
        <v>57</v>
      </c>
      <c r="AOI267" s="275">
        <f t="shared" si="630"/>
        <v>57</v>
      </c>
      <c r="AOJ267" s="275">
        <f t="shared" si="630"/>
        <v>57</v>
      </c>
      <c r="AOK267" s="275">
        <f t="shared" si="630"/>
        <v>57</v>
      </c>
      <c r="AOL267" s="275">
        <f t="shared" si="630"/>
        <v>57</v>
      </c>
      <c r="AOM267" s="275">
        <f t="shared" si="630"/>
        <v>57</v>
      </c>
      <c r="AON267" s="275">
        <f t="shared" si="630"/>
        <v>57</v>
      </c>
      <c r="AOO267" s="275">
        <f t="shared" si="630"/>
        <v>57</v>
      </c>
      <c r="AOP267" s="275">
        <f t="shared" si="630"/>
        <v>57</v>
      </c>
      <c r="AOQ267" s="275">
        <f t="shared" si="630"/>
        <v>57</v>
      </c>
      <c r="AOR267" s="275">
        <f t="shared" si="630"/>
        <v>57</v>
      </c>
      <c r="AOS267" s="275">
        <f t="shared" si="630"/>
        <v>57</v>
      </c>
      <c r="AOT267" s="275">
        <f t="shared" si="630"/>
        <v>57</v>
      </c>
      <c r="AOU267" s="275">
        <f t="shared" si="630"/>
        <v>57</v>
      </c>
      <c r="AOV267" s="275">
        <f t="shared" ref="AOV267:APW267" si="631">AOV275*10*0.95</f>
        <v>57</v>
      </c>
      <c r="AOW267" s="275">
        <f t="shared" si="631"/>
        <v>57</v>
      </c>
      <c r="AOX267" s="275">
        <f t="shared" si="631"/>
        <v>57</v>
      </c>
      <c r="AOY267" s="275">
        <f t="shared" si="631"/>
        <v>57</v>
      </c>
      <c r="AOZ267" s="275">
        <f t="shared" si="631"/>
        <v>57</v>
      </c>
      <c r="APA267" s="275">
        <f t="shared" si="631"/>
        <v>57</v>
      </c>
      <c r="APB267" s="275">
        <f t="shared" si="631"/>
        <v>57</v>
      </c>
      <c r="APC267" s="275">
        <f t="shared" si="631"/>
        <v>57</v>
      </c>
      <c r="APD267" s="275">
        <f t="shared" si="631"/>
        <v>57</v>
      </c>
      <c r="APE267" s="275">
        <f t="shared" si="631"/>
        <v>57</v>
      </c>
      <c r="APF267" s="275">
        <f t="shared" si="631"/>
        <v>57</v>
      </c>
      <c r="APG267" s="275">
        <f t="shared" si="631"/>
        <v>57</v>
      </c>
      <c r="APH267" s="275">
        <f t="shared" si="631"/>
        <v>57</v>
      </c>
      <c r="API267" s="275">
        <f t="shared" si="631"/>
        <v>57</v>
      </c>
      <c r="APJ267" s="275">
        <f t="shared" si="631"/>
        <v>57</v>
      </c>
      <c r="APK267" s="275">
        <f t="shared" si="631"/>
        <v>57</v>
      </c>
      <c r="APL267" s="275">
        <f t="shared" si="631"/>
        <v>57</v>
      </c>
      <c r="APM267" s="275">
        <f t="shared" si="631"/>
        <v>57</v>
      </c>
      <c r="APN267" s="275">
        <f t="shared" si="631"/>
        <v>57</v>
      </c>
      <c r="APO267" s="275">
        <f t="shared" si="631"/>
        <v>57</v>
      </c>
      <c r="APP267" s="275">
        <f t="shared" si="631"/>
        <v>57</v>
      </c>
      <c r="APQ267" s="275">
        <f t="shared" si="631"/>
        <v>57</v>
      </c>
      <c r="APR267" s="275">
        <f t="shared" si="631"/>
        <v>57</v>
      </c>
      <c r="APS267" s="275">
        <f t="shared" si="631"/>
        <v>57</v>
      </c>
      <c r="APT267" s="275">
        <f t="shared" si="631"/>
        <v>57</v>
      </c>
      <c r="APU267" s="275">
        <f t="shared" si="631"/>
        <v>57</v>
      </c>
      <c r="APV267" s="275">
        <f t="shared" si="631"/>
        <v>57</v>
      </c>
      <c r="APW267" s="275">
        <f t="shared" si="631"/>
        <v>57</v>
      </c>
    </row>
    <row r="268" spans="4:1115">
      <c r="D268" s="189"/>
      <c r="E268" s="136" t="s">
        <v>1071</v>
      </c>
      <c r="I268" s="277">
        <f t="shared" ref="I268:S268" si="632">I275*8*0.95</f>
        <v>38</v>
      </c>
      <c r="J268" s="277">
        <f t="shared" si="632"/>
        <v>38</v>
      </c>
      <c r="K268" s="277">
        <f t="shared" si="632"/>
        <v>38</v>
      </c>
      <c r="L268" s="277">
        <f t="shared" si="632"/>
        <v>38</v>
      </c>
      <c r="M268" s="277">
        <f t="shared" si="632"/>
        <v>38</v>
      </c>
      <c r="N268" s="277">
        <f t="shared" si="632"/>
        <v>38</v>
      </c>
      <c r="O268" s="277">
        <f t="shared" si="632"/>
        <v>38</v>
      </c>
      <c r="P268" s="277">
        <f t="shared" si="632"/>
        <v>38</v>
      </c>
      <c r="Q268" s="277">
        <f t="shared" si="632"/>
        <v>38</v>
      </c>
      <c r="R268" s="277">
        <f t="shared" si="632"/>
        <v>38</v>
      </c>
      <c r="S268" s="277">
        <f t="shared" si="632"/>
        <v>38</v>
      </c>
      <c r="T268" s="277">
        <f t="shared" ref="T268:CE268" si="633">T275*8*0.95</f>
        <v>38</v>
      </c>
      <c r="U268" s="277">
        <f t="shared" si="633"/>
        <v>38</v>
      </c>
      <c r="V268" s="277">
        <f t="shared" si="633"/>
        <v>38</v>
      </c>
      <c r="W268" s="277">
        <f t="shared" si="633"/>
        <v>38</v>
      </c>
      <c r="X268" s="277">
        <f t="shared" si="633"/>
        <v>38</v>
      </c>
      <c r="Y268" s="277">
        <f t="shared" si="633"/>
        <v>38</v>
      </c>
      <c r="Z268" s="277">
        <f t="shared" si="633"/>
        <v>38</v>
      </c>
      <c r="AA268" s="277">
        <f t="shared" si="633"/>
        <v>38</v>
      </c>
      <c r="AB268" s="277">
        <f t="shared" si="633"/>
        <v>38</v>
      </c>
      <c r="AC268" s="277">
        <f t="shared" si="633"/>
        <v>38</v>
      </c>
      <c r="AD268" s="277">
        <f t="shared" si="633"/>
        <v>38</v>
      </c>
      <c r="AE268" s="277">
        <f t="shared" si="633"/>
        <v>38</v>
      </c>
      <c r="AF268" s="277">
        <f t="shared" si="633"/>
        <v>38</v>
      </c>
      <c r="AG268" s="277">
        <f t="shared" si="633"/>
        <v>38</v>
      </c>
      <c r="AH268" s="277">
        <f t="shared" si="633"/>
        <v>38</v>
      </c>
      <c r="AI268" s="277">
        <f t="shared" si="633"/>
        <v>38</v>
      </c>
      <c r="AJ268" s="277">
        <f t="shared" si="633"/>
        <v>38</v>
      </c>
      <c r="AK268" s="277">
        <f t="shared" si="633"/>
        <v>38</v>
      </c>
      <c r="AL268" s="277">
        <f t="shared" si="633"/>
        <v>38</v>
      </c>
      <c r="AM268" s="277">
        <f t="shared" si="633"/>
        <v>38</v>
      </c>
      <c r="AN268" s="277">
        <f t="shared" si="633"/>
        <v>38</v>
      </c>
      <c r="AO268" s="277">
        <f t="shared" si="633"/>
        <v>38</v>
      </c>
      <c r="AP268" s="277">
        <f t="shared" si="633"/>
        <v>38</v>
      </c>
      <c r="AQ268" s="277">
        <f t="shared" si="633"/>
        <v>38</v>
      </c>
      <c r="AR268" s="277">
        <f t="shared" si="633"/>
        <v>38</v>
      </c>
      <c r="AS268" s="277">
        <f t="shared" si="633"/>
        <v>38</v>
      </c>
      <c r="AT268" s="277">
        <f t="shared" si="633"/>
        <v>38</v>
      </c>
      <c r="AU268" s="277">
        <f t="shared" si="633"/>
        <v>38</v>
      </c>
      <c r="AV268" s="277">
        <f t="shared" si="633"/>
        <v>38</v>
      </c>
      <c r="AW268" s="277">
        <f t="shared" si="633"/>
        <v>38</v>
      </c>
      <c r="AX268" s="277">
        <f t="shared" si="633"/>
        <v>38</v>
      </c>
      <c r="AY268" s="277">
        <f t="shared" si="633"/>
        <v>38</v>
      </c>
      <c r="AZ268" s="277">
        <f t="shared" si="633"/>
        <v>38</v>
      </c>
      <c r="BA268" s="277">
        <f t="shared" si="633"/>
        <v>38</v>
      </c>
      <c r="BB268" s="277">
        <f t="shared" si="633"/>
        <v>38</v>
      </c>
      <c r="BC268" s="277">
        <f t="shared" si="633"/>
        <v>38</v>
      </c>
      <c r="BD268" s="277">
        <f t="shared" si="633"/>
        <v>38</v>
      </c>
      <c r="BE268" s="277">
        <f t="shared" si="633"/>
        <v>38</v>
      </c>
      <c r="BF268" s="277">
        <f t="shared" si="633"/>
        <v>38</v>
      </c>
      <c r="BG268" s="277">
        <f t="shared" si="633"/>
        <v>38</v>
      </c>
      <c r="BH268" s="277">
        <f t="shared" si="633"/>
        <v>38</v>
      </c>
      <c r="BI268" s="277">
        <f t="shared" si="633"/>
        <v>38</v>
      </c>
      <c r="BJ268" s="277">
        <f t="shared" si="633"/>
        <v>38</v>
      </c>
      <c r="BK268" s="277">
        <f t="shared" si="633"/>
        <v>38</v>
      </c>
      <c r="BL268" s="277">
        <f t="shared" si="633"/>
        <v>38</v>
      </c>
      <c r="BM268" s="277">
        <f t="shared" si="633"/>
        <v>38</v>
      </c>
      <c r="BN268" s="277">
        <f t="shared" si="633"/>
        <v>38</v>
      </c>
      <c r="BO268" s="277">
        <f t="shared" si="633"/>
        <v>38</v>
      </c>
      <c r="BP268" s="277">
        <f t="shared" si="633"/>
        <v>38</v>
      </c>
      <c r="BQ268" s="277">
        <f t="shared" si="633"/>
        <v>38</v>
      </c>
      <c r="BR268" s="277">
        <f t="shared" si="633"/>
        <v>38</v>
      </c>
      <c r="BS268" s="277">
        <f t="shared" si="633"/>
        <v>38</v>
      </c>
      <c r="BT268" s="277">
        <f t="shared" si="633"/>
        <v>38</v>
      </c>
      <c r="BU268" s="277">
        <f t="shared" si="633"/>
        <v>38</v>
      </c>
      <c r="BV268" s="277">
        <f t="shared" si="633"/>
        <v>38</v>
      </c>
      <c r="BW268" s="277">
        <f t="shared" si="633"/>
        <v>38</v>
      </c>
      <c r="BX268" s="277">
        <f t="shared" si="633"/>
        <v>38</v>
      </c>
      <c r="BY268" s="277">
        <f t="shared" si="633"/>
        <v>38</v>
      </c>
      <c r="BZ268" s="277">
        <f t="shared" si="633"/>
        <v>38</v>
      </c>
      <c r="CA268" s="277">
        <f t="shared" si="633"/>
        <v>38</v>
      </c>
      <c r="CB268" s="277">
        <f t="shared" si="633"/>
        <v>38</v>
      </c>
      <c r="CC268" s="277">
        <f t="shared" si="633"/>
        <v>38</v>
      </c>
      <c r="CD268" s="277">
        <f t="shared" si="633"/>
        <v>38</v>
      </c>
      <c r="CE268" s="277">
        <f t="shared" si="633"/>
        <v>38</v>
      </c>
      <c r="CF268" s="277">
        <f t="shared" ref="CF268:DF268" si="634">CF275*8*0.95</f>
        <v>38</v>
      </c>
      <c r="CG268" s="277">
        <f t="shared" si="634"/>
        <v>38</v>
      </c>
      <c r="CH268" s="277">
        <f t="shared" si="634"/>
        <v>38</v>
      </c>
      <c r="CI268" s="277">
        <f t="shared" si="634"/>
        <v>38</v>
      </c>
      <c r="CJ268" s="277">
        <f t="shared" si="634"/>
        <v>38</v>
      </c>
      <c r="CK268" s="277">
        <f t="shared" si="634"/>
        <v>38</v>
      </c>
      <c r="CL268" s="277">
        <f t="shared" si="634"/>
        <v>38</v>
      </c>
      <c r="CM268" s="277">
        <f t="shared" si="634"/>
        <v>38</v>
      </c>
      <c r="CN268" s="277">
        <f t="shared" si="634"/>
        <v>38</v>
      </c>
      <c r="CO268" s="277">
        <f t="shared" si="634"/>
        <v>38</v>
      </c>
      <c r="CP268" s="277">
        <f t="shared" si="634"/>
        <v>38</v>
      </c>
      <c r="CQ268" s="277">
        <f t="shared" si="634"/>
        <v>38</v>
      </c>
      <c r="CR268" s="277">
        <f t="shared" si="634"/>
        <v>38</v>
      </c>
      <c r="CS268" s="277">
        <f t="shared" si="634"/>
        <v>38</v>
      </c>
      <c r="CT268" s="277">
        <f t="shared" si="634"/>
        <v>38</v>
      </c>
      <c r="CU268" s="277">
        <f t="shared" si="634"/>
        <v>38</v>
      </c>
      <c r="CV268" s="277">
        <f t="shared" si="634"/>
        <v>38</v>
      </c>
      <c r="CW268" s="277">
        <f t="shared" si="634"/>
        <v>38</v>
      </c>
      <c r="CX268" s="277">
        <f t="shared" si="634"/>
        <v>38</v>
      </c>
      <c r="CY268" s="277">
        <f t="shared" si="634"/>
        <v>38</v>
      </c>
      <c r="CZ268" s="277">
        <f t="shared" si="634"/>
        <v>38</v>
      </c>
      <c r="DA268" s="277">
        <f t="shared" si="634"/>
        <v>38</v>
      </c>
      <c r="DB268" s="277">
        <f t="shared" si="634"/>
        <v>38</v>
      </c>
      <c r="DC268" s="277">
        <f t="shared" si="634"/>
        <v>38</v>
      </c>
      <c r="DD268" s="277">
        <f t="shared" si="634"/>
        <v>38</v>
      </c>
      <c r="DE268" s="277">
        <f t="shared" si="634"/>
        <v>38</v>
      </c>
      <c r="DF268" s="277">
        <f t="shared" si="634"/>
        <v>38</v>
      </c>
      <c r="DG268" s="277">
        <f t="shared" ref="DG268:FR268" si="635">DG275*8*0.95</f>
        <v>38</v>
      </c>
      <c r="DH268" s="277">
        <f t="shared" si="635"/>
        <v>38</v>
      </c>
      <c r="DI268" s="277">
        <f t="shared" si="635"/>
        <v>38</v>
      </c>
      <c r="DJ268" s="277">
        <f t="shared" si="635"/>
        <v>38</v>
      </c>
      <c r="DK268" s="277">
        <f t="shared" si="635"/>
        <v>38</v>
      </c>
      <c r="DL268" s="277">
        <f t="shared" si="635"/>
        <v>38</v>
      </c>
      <c r="DM268" s="277">
        <f t="shared" si="635"/>
        <v>38</v>
      </c>
      <c r="DN268" s="277">
        <f t="shared" si="635"/>
        <v>38</v>
      </c>
      <c r="DO268" s="277">
        <f t="shared" si="635"/>
        <v>38</v>
      </c>
      <c r="DP268" s="277">
        <f t="shared" si="635"/>
        <v>38</v>
      </c>
      <c r="DQ268" s="277">
        <f t="shared" si="635"/>
        <v>38</v>
      </c>
      <c r="DR268" s="277">
        <f t="shared" si="635"/>
        <v>38</v>
      </c>
      <c r="DS268" s="277">
        <f t="shared" si="635"/>
        <v>38</v>
      </c>
      <c r="DT268" s="277">
        <f t="shared" si="635"/>
        <v>38</v>
      </c>
      <c r="DU268" s="277">
        <f t="shared" si="635"/>
        <v>38</v>
      </c>
      <c r="DV268" s="277">
        <f t="shared" si="635"/>
        <v>38</v>
      </c>
      <c r="DW268" s="277">
        <f t="shared" si="635"/>
        <v>38</v>
      </c>
      <c r="DX268" s="277">
        <f t="shared" si="635"/>
        <v>38</v>
      </c>
      <c r="DY268" s="277">
        <f t="shared" si="635"/>
        <v>38</v>
      </c>
      <c r="DZ268" s="277">
        <f t="shared" si="635"/>
        <v>38</v>
      </c>
      <c r="EA268" s="277">
        <f t="shared" si="635"/>
        <v>45.599999999999994</v>
      </c>
      <c r="EB268" s="277">
        <f t="shared" si="635"/>
        <v>45.599999999999994</v>
      </c>
      <c r="EC268" s="277">
        <f t="shared" si="635"/>
        <v>45.599999999999994</v>
      </c>
      <c r="ED268" s="277">
        <f t="shared" si="635"/>
        <v>45.599999999999994</v>
      </c>
      <c r="EE268" s="277">
        <f t="shared" si="635"/>
        <v>45.599999999999994</v>
      </c>
      <c r="EF268" s="277">
        <f t="shared" si="635"/>
        <v>45.599999999999994</v>
      </c>
      <c r="EG268" s="277">
        <f t="shared" si="635"/>
        <v>45.599999999999994</v>
      </c>
      <c r="EH268" s="277">
        <f t="shared" si="635"/>
        <v>45.599999999999994</v>
      </c>
      <c r="EI268" s="277">
        <f t="shared" si="635"/>
        <v>45.599999999999994</v>
      </c>
      <c r="EJ268" s="277">
        <f t="shared" si="635"/>
        <v>45.599999999999994</v>
      </c>
      <c r="EK268" s="277">
        <f t="shared" si="635"/>
        <v>45.599999999999994</v>
      </c>
      <c r="EL268" s="277">
        <f t="shared" si="635"/>
        <v>45.599999999999994</v>
      </c>
      <c r="EM268" s="277">
        <f t="shared" si="635"/>
        <v>45.599999999999994</v>
      </c>
      <c r="EN268" s="277">
        <f t="shared" si="635"/>
        <v>45.599999999999994</v>
      </c>
      <c r="EO268" s="277">
        <f t="shared" si="635"/>
        <v>45.599999999999994</v>
      </c>
      <c r="EP268" s="277">
        <f t="shared" si="635"/>
        <v>45.599999999999994</v>
      </c>
      <c r="EQ268" s="277">
        <f t="shared" si="635"/>
        <v>45.599999999999994</v>
      </c>
      <c r="ER268" s="277">
        <f t="shared" si="635"/>
        <v>45.599999999999994</v>
      </c>
      <c r="ES268" s="277">
        <f t="shared" si="635"/>
        <v>45.599999999999994</v>
      </c>
      <c r="ET268" s="277">
        <f t="shared" si="635"/>
        <v>45.599999999999994</v>
      </c>
      <c r="EU268" s="277">
        <f t="shared" si="635"/>
        <v>45.599999999999994</v>
      </c>
      <c r="EV268" s="277">
        <f t="shared" si="635"/>
        <v>45.599999999999994</v>
      </c>
      <c r="EW268" s="277">
        <f t="shared" si="635"/>
        <v>45.599999999999994</v>
      </c>
      <c r="EX268" s="277">
        <f t="shared" si="635"/>
        <v>45.599999999999994</v>
      </c>
      <c r="EY268" s="277">
        <f t="shared" si="635"/>
        <v>45.599999999999994</v>
      </c>
      <c r="EZ268" s="277">
        <f t="shared" si="635"/>
        <v>45.599999999999994</v>
      </c>
      <c r="FA268" s="277">
        <f t="shared" si="635"/>
        <v>45.599999999999994</v>
      </c>
      <c r="FB268" s="277">
        <f t="shared" si="635"/>
        <v>45.599999999999994</v>
      </c>
      <c r="FC268" s="277">
        <f t="shared" si="635"/>
        <v>45.599999999999994</v>
      </c>
      <c r="FD268" s="277">
        <f t="shared" si="635"/>
        <v>45.599999999999994</v>
      </c>
      <c r="FE268" s="277">
        <f t="shared" si="635"/>
        <v>45.599999999999994</v>
      </c>
      <c r="FF268" s="277">
        <f t="shared" si="635"/>
        <v>45.599999999999994</v>
      </c>
      <c r="FG268" s="277">
        <f t="shared" si="635"/>
        <v>45.599999999999994</v>
      </c>
      <c r="FH268" s="277">
        <f t="shared" si="635"/>
        <v>45.599999999999994</v>
      </c>
      <c r="FI268" s="277">
        <f t="shared" si="635"/>
        <v>45.599999999999994</v>
      </c>
      <c r="FJ268" s="277">
        <f t="shared" si="635"/>
        <v>45.599999999999994</v>
      </c>
      <c r="FK268" s="277">
        <f t="shared" si="635"/>
        <v>45.599999999999994</v>
      </c>
      <c r="FL268" s="277">
        <f t="shared" si="635"/>
        <v>45.599999999999994</v>
      </c>
      <c r="FM268" s="277">
        <f t="shared" si="635"/>
        <v>45.599999999999994</v>
      </c>
      <c r="FN268" s="277">
        <f t="shared" si="635"/>
        <v>45.599999999999994</v>
      </c>
      <c r="FO268" s="277">
        <f t="shared" si="635"/>
        <v>45.599999999999994</v>
      </c>
      <c r="FP268" s="277">
        <f t="shared" si="635"/>
        <v>45.599999999999994</v>
      </c>
      <c r="FQ268" s="277">
        <f t="shared" si="635"/>
        <v>45.599999999999994</v>
      </c>
      <c r="FR268" s="277">
        <f t="shared" si="635"/>
        <v>45.599999999999994</v>
      </c>
      <c r="FS268" s="277">
        <f t="shared" ref="FS268:GS268" si="636">FS275*8*0.95</f>
        <v>45.599999999999994</v>
      </c>
      <c r="FT268" s="277">
        <f t="shared" si="636"/>
        <v>45.599999999999994</v>
      </c>
      <c r="FU268" s="277">
        <f t="shared" si="636"/>
        <v>45.599999999999994</v>
      </c>
      <c r="FV268" s="277">
        <f t="shared" si="636"/>
        <v>45.599999999999994</v>
      </c>
      <c r="FW268" s="277">
        <f t="shared" si="636"/>
        <v>45.599999999999994</v>
      </c>
      <c r="FX268" s="277">
        <f t="shared" si="636"/>
        <v>45.599999999999994</v>
      </c>
      <c r="FY268" s="277">
        <f t="shared" si="636"/>
        <v>45.599999999999994</v>
      </c>
      <c r="FZ268" s="277">
        <f t="shared" si="636"/>
        <v>45.599999999999994</v>
      </c>
      <c r="GA268" s="277">
        <f t="shared" si="636"/>
        <v>45.599999999999994</v>
      </c>
      <c r="GB268" s="277">
        <f t="shared" si="636"/>
        <v>45.599999999999994</v>
      </c>
      <c r="GC268" s="277">
        <f t="shared" si="636"/>
        <v>45.599999999999994</v>
      </c>
      <c r="GD268" s="277">
        <f t="shared" si="636"/>
        <v>45.599999999999994</v>
      </c>
      <c r="GE268" s="277">
        <f t="shared" si="636"/>
        <v>45.599999999999994</v>
      </c>
      <c r="GF268" s="277">
        <f t="shared" si="636"/>
        <v>45.599999999999994</v>
      </c>
      <c r="GG268" s="277">
        <f t="shared" si="636"/>
        <v>45.599999999999994</v>
      </c>
      <c r="GH268" s="277">
        <f t="shared" si="636"/>
        <v>45.599999999999994</v>
      </c>
      <c r="GI268" s="277">
        <f t="shared" si="636"/>
        <v>45.599999999999994</v>
      </c>
      <c r="GJ268" s="277">
        <f t="shared" si="636"/>
        <v>45.599999999999994</v>
      </c>
      <c r="GK268" s="277">
        <f t="shared" si="636"/>
        <v>45.599999999999994</v>
      </c>
      <c r="GL268" s="277">
        <f t="shared" si="636"/>
        <v>45.599999999999994</v>
      </c>
      <c r="GM268" s="277">
        <f t="shared" si="636"/>
        <v>45.599999999999994</v>
      </c>
      <c r="GN268" s="277">
        <f t="shared" si="636"/>
        <v>45.599999999999994</v>
      </c>
      <c r="GO268" s="277">
        <f t="shared" si="636"/>
        <v>45.599999999999994</v>
      </c>
      <c r="GP268" s="277">
        <f t="shared" si="636"/>
        <v>45.599999999999994</v>
      </c>
      <c r="GQ268" s="277">
        <f t="shared" si="636"/>
        <v>45.599999999999994</v>
      </c>
      <c r="GR268" s="277">
        <f t="shared" si="636"/>
        <v>45.599999999999994</v>
      </c>
      <c r="GS268" s="277">
        <f t="shared" si="636"/>
        <v>45.599999999999994</v>
      </c>
      <c r="GT268" s="277">
        <f t="shared" ref="GT268:JE268" si="637">GT275*8*0.95</f>
        <v>53.199999999999996</v>
      </c>
      <c r="GU268" s="277">
        <f t="shared" si="637"/>
        <v>53.199999999999996</v>
      </c>
      <c r="GV268" s="277">
        <f t="shared" si="637"/>
        <v>53.199999999999996</v>
      </c>
      <c r="GW268" s="277">
        <f t="shared" si="637"/>
        <v>53.199999999999996</v>
      </c>
      <c r="GX268" s="277">
        <f t="shared" si="637"/>
        <v>53.199999999999996</v>
      </c>
      <c r="GY268" s="277">
        <f t="shared" si="637"/>
        <v>53.199999999999996</v>
      </c>
      <c r="GZ268" s="277">
        <f t="shared" si="637"/>
        <v>53.199999999999996</v>
      </c>
      <c r="HA268" s="277">
        <f t="shared" si="637"/>
        <v>53.199999999999996</v>
      </c>
      <c r="HB268" s="277">
        <f t="shared" si="637"/>
        <v>53.199999999999996</v>
      </c>
      <c r="HC268" s="277">
        <f t="shared" si="637"/>
        <v>53.199999999999996</v>
      </c>
      <c r="HD268" s="277">
        <f t="shared" si="637"/>
        <v>53.199999999999996</v>
      </c>
      <c r="HE268" s="277">
        <f t="shared" si="637"/>
        <v>45.599999999999994</v>
      </c>
      <c r="HF268" s="277">
        <f t="shared" si="637"/>
        <v>45.599999999999994</v>
      </c>
      <c r="HG268" s="277">
        <f t="shared" si="637"/>
        <v>45.599999999999994</v>
      </c>
      <c r="HH268" s="277">
        <f t="shared" si="637"/>
        <v>45.599999999999994</v>
      </c>
      <c r="HI268" s="277">
        <f t="shared" si="637"/>
        <v>45.599999999999994</v>
      </c>
      <c r="HJ268" s="277">
        <f t="shared" si="637"/>
        <v>45.599999999999994</v>
      </c>
      <c r="HK268" s="277">
        <f t="shared" si="637"/>
        <v>45.599999999999994</v>
      </c>
      <c r="HL268" s="277">
        <f t="shared" si="637"/>
        <v>45.599999999999994</v>
      </c>
      <c r="HM268" s="277">
        <f t="shared" si="637"/>
        <v>45.599999999999994</v>
      </c>
      <c r="HN268" s="277">
        <f t="shared" si="637"/>
        <v>45.599999999999994</v>
      </c>
      <c r="HO268" s="277">
        <f t="shared" si="637"/>
        <v>45.599999999999994</v>
      </c>
      <c r="HP268" s="277">
        <f t="shared" si="637"/>
        <v>45.599999999999994</v>
      </c>
      <c r="HQ268" s="277">
        <f t="shared" si="637"/>
        <v>45.599999999999994</v>
      </c>
      <c r="HR268" s="277">
        <f t="shared" si="637"/>
        <v>45.599999999999994</v>
      </c>
      <c r="HS268" s="277">
        <f t="shared" si="637"/>
        <v>45.599999999999994</v>
      </c>
      <c r="HT268" s="277">
        <f t="shared" si="637"/>
        <v>45.599999999999994</v>
      </c>
      <c r="HU268" s="277">
        <f t="shared" si="637"/>
        <v>45.599999999999994</v>
      </c>
      <c r="HV268" s="277">
        <f t="shared" si="637"/>
        <v>45.599999999999994</v>
      </c>
      <c r="HW268" s="277">
        <f t="shared" si="637"/>
        <v>45.599999999999994</v>
      </c>
      <c r="HX268" s="277">
        <f t="shared" si="637"/>
        <v>45.599999999999994</v>
      </c>
      <c r="HY268" s="277">
        <f t="shared" si="637"/>
        <v>38</v>
      </c>
      <c r="HZ268" s="277">
        <f t="shared" si="637"/>
        <v>38</v>
      </c>
      <c r="IA268" s="277">
        <f t="shared" si="637"/>
        <v>38</v>
      </c>
      <c r="IB268" s="277">
        <f t="shared" si="637"/>
        <v>38</v>
      </c>
      <c r="IC268" s="277">
        <f t="shared" si="637"/>
        <v>38</v>
      </c>
      <c r="ID268" s="277">
        <f t="shared" si="637"/>
        <v>38</v>
      </c>
      <c r="IE268" s="277">
        <f t="shared" si="637"/>
        <v>38</v>
      </c>
      <c r="IF268" s="277">
        <f t="shared" si="637"/>
        <v>38</v>
      </c>
      <c r="IG268" s="277">
        <f t="shared" si="637"/>
        <v>38</v>
      </c>
      <c r="IH268" s="277">
        <f t="shared" si="637"/>
        <v>38</v>
      </c>
      <c r="II268" s="277">
        <f t="shared" si="637"/>
        <v>38</v>
      </c>
      <c r="IJ268" s="277">
        <f t="shared" si="637"/>
        <v>38</v>
      </c>
      <c r="IK268" s="277">
        <f t="shared" si="637"/>
        <v>38</v>
      </c>
      <c r="IL268" s="277">
        <f t="shared" si="637"/>
        <v>38</v>
      </c>
      <c r="IM268" s="277">
        <f t="shared" si="637"/>
        <v>38</v>
      </c>
      <c r="IN268" s="277">
        <f t="shared" si="637"/>
        <v>38</v>
      </c>
      <c r="IO268" s="277">
        <f t="shared" si="637"/>
        <v>38</v>
      </c>
      <c r="IP268" s="277">
        <f t="shared" si="637"/>
        <v>38</v>
      </c>
      <c r="IQ268" s="277">
        <f t="shared" si="637"/>
        <v>38</v>
      </c>
      <c r="IR268" s="277">
        <f t="shared" si="637"/>
        <v>38</v>
      </c>
      <c r="IS268" s="277">
        <f t="shared" si="637"/>
        <v>45.599999999999994</v>
      </c>
      <c r="IT268" s="277">
        <f t="shared" si="637"/>
        <v>45.599999999999994</v>
      </c>
      <c r="IU268" s="277">
        <f t="shared" si="637"/>
        <v>45.599999999999994</v>
      </c>
      <c r="IV268" s="277">
        <f t="shared" si="637"/>
        <v>45.599999999999994</v>
      </c>
      <c r="IW268" s="277">
        <f t="shared" si="637"/>
        <v>45.599999999999994</v>
      </c>
      <c r="IX268" s="277">
        <f t="shared" si="637"/>
        <v>45.599999999999994</v>
      </c>
      <c r="IY268" s="277">
        <f t="shared" si="637"/>
        <v>45.599999999999994</v>
      </c>
      <c r="IZ268" s="277">
        <f t="shared" si="637"/>
        <v>45.599999999999994</v>
      </c>
      <c r="JA268" s="277">
        <f t="shared" si="637"/>
        <v>45.599999999999994</v>
      </c>
      <c r="JB268" s="277">
        <f t="shared" si="637"/>
        <v>45.599999999999994</v>
      </c>
      <c r="JC268" s="277">
        <f t="shared" si="637"/>
        <v>45.599999999999994</v>
      </c>
      <c r="JD268" s="277">
        <f t="shared" si="637"/>
        <v>45.599999999999994</v>
      </c>
      <c r="JE268" s="277">
        <f t="shared" si="637"/>
        <v>45.599999999999994</v>
      </c>
      <c r="JF268" s="277">
        <f t="shared" ref="JF268:KG268" si="638">JF275*8*0.95</f>
        <v>45.599999999999994</v>
      </c>
      <c r="JG268" s="277">
        <f t="shared" si="638"/>
        <v>45.599999999999994</v>
      </c>
      <c r="JH268" s="277">
        <f t="shared" si="638"/>
        <v>45.599999999999994</v>
      </c>
      <c r="JI268" s="277">
        <f t="shared" si="638"/>
        <v>45.599999999999994</v>
      </c>
      <c r="JJ268" s="277">
        <f t="shared" si="638"/>
        <v>45.599999999999994</v>
      </c>
      <c r="JK268" s="277">
        <f t="shared" si="638"/>
        <v>45.599999999999994</v>
      </c>
      <c r="JL268" s="277">
        <f t="shared" si="638"/>
        <v>45.599999999999994</v>
      </c>
      <c r="JM268" s="277">
        <f t="shared" si="638"/>
        <v>45.599999999999994</v>
      </c>
      <c r="JN268" s="277">
        <f t="shared" si="638"/>
        <v>45.599999999999994</v>
      </c>
      <c r="JO268" s="277">
        <f t="shared" si="638"/>
        <v>45.599999999999994</v>
      </c>
      <c r="JP268" s="277">
        <f t="shared" si="638"/>
        <v>45.599999999999994</v>
      </c>
      <c r="JQ268" s="277">
        <f t="shared" si="638"/>
        <v>45.599999999999994</v>
      </c>
      <c r="JR268" s="277">
        <f t="shared" si="638"/>
        <v>45.599999999999994</v>
      </c>
      <c r="JS268" s="277">
        <f t="shared" si="638"/>
        <v>45.599999999999994</v>
      </c>
      <c r="JT268" s="277">
        <f t="shared" si="638"/>
        <v>45.599999999999994</v>
      </c>
      <c r="JU268" s="277">
        <f t="shared" si="638"/>
        <v>45.599999999999994</v>
      </c>
      <c r="JV268" s="277">
        <f t="shared" si="638"/>
        <v>45.599999999999994</v>
      </c>
      <c r="JW268" s="277">
        <f t="shared" si="638"/>
        <v>45.599999999999994</v>
      </c>
      <c r="JX268" s="277">
        <f t="shared" si="638"/>
        <v>45.599999999999994</v>
      </c>
      <c r="JY268" s="277">
        <f t="shared" si="638"/>
        <v>45.599999999999994</v>
      </c>
      <c r="JZ268" s="277">
        <f t="shared" si="638"/>
        <v>45.599999999999994</v>
      </c>
      <c r="KA268" s="277">
        <f t="shared" si="638"/>
        <v>45.599999999999994</v>
      </c>
      <c r="KB268" s="277">
        <f t="shared" si="638"/>
        <v>45.599999999999994</v>
      </c>
      <c r="KC268" s="277">
        <f t="shared" si="638"/>
        <v>45.599999999999994</v>
      </c>
      <c r="KD268" s="277">
        <f t="shared" si="638"/>
        <v>45.599999999999994</v>
      </c>
      <c r="KE268" s="277">
        <f t="shared" si="638"/>
        <v>45.599999999999994</v>
      </c>
      <c r="KF268" s="277">
        <f t="shared" si="638"/>
        <v>45.599999999999994</v>
      </c>
      <c r="KG268" s="277">
        <f t="shared" si="638"/>
        <v>45.599999999999994</v>
      </c>
      <c r="KH268" s="277">
        <f t="shared" ref="KH268:LL268" si="639">KH275*8*0.95</f>
        <v>45.599999999999994</v>
      </c>
      <c r="KI268" s="277">
        <f t="shared" si="639"/>
        <v>45.599999999999994</v>
      </c>
      <c r="KJ268" s="277">
        <f t="shared" si="639"/>
        <v>45.599999999999994</v>
      </c>
      <c r="KK268" s="277">
        <f t="shared" si="639"/>
        <v>45.599999999999994</v>
      </c>
      <c r="KL268" s="277">
        <f t="shared" si="639"/>
        <v>45.599999999999994</v>
      </c>
      <c r="KM268" s="277">
        <f t="shared" si="639"/>
        <v>45.599999999999994</v>
      </c>
      <c r="KN268" s="277">
        <f t="shared" si="639"/>
        <v>45.599999999999994</v>
      </c>
      <c r="KO268" s="277">
        <f t="shared" si="639"/>
        <v>45.599999999999994</v>
      </c>
      <c r="KP268" s="277">
        <f t="shared" si="639"/>
        <v>45.599999999999994</v>
      </c>
      <c r="KQ268" s="277">
        <f t="shared" si="639"/>
        <v>45.599999999999994</v>
      </c>
      <c r="KR268" s="277">
        <f t="shared" si="639"/>
        <v>45.599999999999994</v>
      </c>
      <c r="KS268" s="277">
        <f t="shared" si="639"/>
        <v>45.599999999999994</v>
      </c>
      <c r="KT268" s="277">
        <f t="shared" si="639"/>
        <v>45.599999999999994</v>
      </c>
      <c r="KU268" s="277">
        <f t="shared" si="639"/>
        <v>45.599999999999994</v>
      </c>
      <c r="KV268" s="277">
        <f t="shared" si="639"/>
        <v>45.599999999999994</v>
      </c>
      <c r="KW268" s="277">
        <f t="shared" si="639"/>
        <v>45.599999999999994</v>
      </c>
      <c r="KX268" s="277">
        <f t="shared" si="639"/>
        <v>45.599999999999994</v>
      </c>
      <c r="KY268" s="277">
        <f t="shared" si="639"/>
        <v>45.599999999999994</v>
      </c>
      <c r="KZ268" s="277">
        <f t="shared" si="639"/>
        <v>45.599999999999994</v>
      </c>
      <c r="LA268" s="277">
        <f t="shared" si="639"/>
        <v>45.599999999999994</v>
      </c>
      <c r="LB268" s="277">
        <f t="shared" si="639"/>
        <v>45.599999999999994</v>
      </c>
      <c r="LC268" s="277">
        <f t="shared" si="639"/>
        <v>45.599999999999994</v>
      </c>
      <c r="LD268" s="277">
        <f t="shared" si="639"/>
        <v>45.599999999999994</v>
      </c>
      <c r="LE268" s="277">
        <f t="shared" si="639"/>
        <v>45.599999999999994</v>
      </c>
      <c r="LF268" s="277">
        <f t="shared" si="639"/>
        <v>45.599999999999994</v>
      </c>
      <c r="LG268" s="277">
        <f t="shared" si="639"/>
        <v>45.599999999999994</v>
      </c>
      <c r="LH268" s="277">
        <f t="shared" si="639"/>
        <v>45.599999999999994</v>
      </c>
      <c r="LI268" s="277">
        <f t="shared" si="639"/>
        <v>45.599999999999994</v>
      </c>
      <c r="LJ268" s="277">
        <f t="shared" si="639"/>
        <v>45.599999999999994</v>
      </c>
      <c r="LK268" s="277">
        <f t="shared" si="639"/>
        <v>45.599999999999994</v>
      </c>
      <c r="LL268" s="277">
        <f t="shared" si="639"/>
        <v>45.599999999999994</v>
      </c>
      <c r="LM268" s="277">
        <f t="shared" ref="LM268:NU268" si="640">LM275*8*0.95</f>
        <v>45.599999999999994</v>
      </c>
      <c r="LN268" s="277">
        <f t="shared" si="640"/>
        <v>45.599999999999994</v>
      </c>
      <c r="LO268" s="277">
        <f t="shared" si="640"/>
        <v>45.599999999999994</v>
      </c>
      <c r="LP268" s="277">
        <f t="shared" si="640"/>
        <v>45.599999999999994</v>
      </c>
      <c r="LQ268" s="277">
        <f t="shared" si="640"/>
        <v>45.599999999999994</v>
      </c>
      <c r="LR268" s="277">
        <f t="shared" si="640"/>
        <v>45.599999999999994</v>
      </c>
      <c r="LS268" s="277">
        <f t="shared" si="640"/>
        <v>45.599999999999994</v>
      </c>
      <c r="LT268" s="277">
        <f t="shared" si="640"/>
        <v>38</v>
      </c>
      <c r="LU268" s="277">
        <f t="shared" si="640"/>
        <v>38</v>
      </c>
      <c r="LV268" s="277">
        <f t="shared" si="640"/>
        <v>38</v>
      </c>
      <c r="LW268" s="277">
        <f t="shared" si="640"/>
        <v>38</v>
      </c>
      <c r="LX268" s="277">
        <f t="shared" si="640"/>
        <v>38</v>
      </c>
      <c r="LY268" s="277">
        <f t="shared" si="640"/>
        <v>45.599999999999994</v>
      </c>
      <c r="LZ268" s="277">
        <f t="shared" si="640"/>
        <v>45.599999999999994</v>
      </c>
      <c r="MA268" s="277">
        <f t="shared" si="640"/>
        <v>45.599999999999994</v>
      </c>
      <c r="MB268" s="277">
        <f t="shared" si="640"/>
        <v>45.599999999999994</v>
      </c>
      <c r="MC268" s="277">
        <f t="shared" si="640"/>
        <v>45.599999999999994</v>
      </c>
      <c r="MD268" s="277">
        <f t="shared" si="640"/>
        <v>45.599999999999994</v>
      </c>
      <c r="ME268" s="277">
        <f t="shared" si="640"/>
        <v>45.599999999999994</v>
      </c>
      <c r="MF268" s="277">
        <f t="shared" si="640"/>
        <v>45.599999999999994</v>
      </c>
      <c r="MG268" s="277">
        <f t="shared" si="640"/>
        <v>38</v>
      </c>
      <c r="MH268" s="277">
        <f t="shared" si="640"/>
        <v>38</v>
      </c>
      <c r="MI268" s="277">
        <f t="shared" si="640"/>
        <v>38</v>
      </c>
      <c r="MJ268" s="277">
        <f t="shared" si="640"/>
        <v>38</v>
      </c>
      <c r="MK268" s="277">
        <f t="shared" si="640"/>
        <v>38</v>
      </c>
      <c r="ML268" s="277">
        <f t="shared" si="640"/>
        <v>38</v>
      </c>
      <c r="MM268" s="277">
        <f t="shared" si="640"/>
        <v>38</v>
      </c>
      <c r="MN268" s="277">
        <f t="shared" si="640"/>
        <v>38</v>
      </c>
      <c r="MO268" s="277">
        <f t="shared" si="640"/>
        <v>38</v>
      </c>
      <c r="MP268" s="277">
        <f t="shared" si="640"/>
        <v>38</v>
      </c>
      <c r="MQ268" s="277">
        <f t="shared" si="640"/>
        <v>38</v>
      </c>
      <c r="MR268" s="277">
        <f t="shared" si="640"/>
        <v>38</v>
      </c>
      <c r="MS268" s="277">
        <f t="shared" si="640"/>
        <v>38</v>
      </c>
      <c r="MT268" s="277">
        <f t="shared" si="640"/>
        <v>38</v>
      </c>
      <c r="MU268" s="277">
        <f t="shared" si="640"/>
        <v>38</v>
      </c>
      <c r="MV268" s="277">
        <f t="shared" si="640"/>
        <v>38</v>
      </c>
      <c r="MW268" s="277">
        <f t="shared" si="640"/>
        <v>38</v>
      </c>
      <c r="MX268" s="277">
        <f t="shared" si="640"/>
        <v>38</v>
      </c>
      <c r="MY268" s="277">
        <f t="shared" si="640"/>
        <v>38</v>
      </c>
      <c r="MZ268" s="277">
        <f t="shared" si="640"/>
        <v>38</v>
      </c>
      <c r="NA268" s="277">
        <f t="shared" si="640"/>
        <v>38</v>
      </c>
      <c r="NB268" s="277">
        <f t="shared" si="640"/>
        <v>38</v>
      </c>
      <c r="NC268" s="277">
        <f t="shared" si="640"/>
        <v>38</v>
      </c>
      <c r="ND268" s="277">
        <f t="shared" si="640"/>
        <v>38</v>
      </c>
      <c r="NE268" s="277">
        <f t="shared" si="640"/>
        <v>38</v>
      </c>
      <c r="NF268" s="277">
        <f t="shared" si="640"/>
        <v>38</v>
      </c>
      <c r="NG268" s="277">
        <f t="shared" si="640"/>
        <v>38</v>
      </c>
      <c r="NH268" s="277">
        <f t="shared" si="640"/>
        <v>38</v>
      </c>
      <c r="NI268" s="277">
        <f t="shared" si="640"/>
        <v>38</v>
      </c>
      <c r="NJ268" s="277">
        <f t="shared" si="640"/>
        <v>38</v>
      </c>
      <c r="NK268" s="277">
        <f t="shared" si="640"/>
        <v>38</v>
      </c>
      <c r="NL268" s="277">
        <f t="shared" si="640"/>
        <v>38</v>
      </c>
      <c r="NM268" s="277">
        <f t="shared" si="640"/>
        <v>38</v>
      </c>
      <c r="NN268" s="277">
        <f t="shared" si="640"/>
        <v>38</v>
      </c>
      <c r="NO268" s="277">
        <f t="shared" si="640"/>
        <v>38</v>
      </c>
      <c r="NP268" s="277">
        <f t="shared" si="640"/>
        <v>38</v>
      </c>
      <c r="NQ268" s="277">
        <f t="shared" si="640"/>
        <v>38</v>
      </c>
      <c r="NR268" s="277">
        <f t="shared" si="640"/>
        <v>38</v>
      </c>
      <c r="NS268" s="277">
        <f t="shared" si="640"/>
        <v>38</v>
      </c>
      <c r="NT268" s="277">
        <f t="shared" si="640"/>
        <v>38</v>
      </c>
      <c r="NU268" s="277">
        <f t="shared" si="640"/>
        <v>38</v>
      </c>
      <c r="NV268" s="277">
        <f t="shared" ref="NV268:QG268" si="641">NV275*8*0.95</f>
        <v>38</v>
      </c>
      <c r="NW268" s="277">
        <f t="shared" si="641"/>
        <v>38</v>
      </c>
      <c r="NX268" s="277">
        <f t="shared" si="641"/>
        <v>38</v>
      </c>
      <c r="NY268" s="277">
        <f t="shared" si="641"/>
        <v>38</v>
      </c>
      <c r="NZ268" s="277">
        <f t="shared" si="641"/>
        <v>38</v>
      </c>
      <c r="OA268" s="277">
        <f t="shared" si="641"/>
        <v>38</v>
      </c>
      <c r="OB268" s="277">
        <f t="shared" si="641"/>
        <v>38</v>
      </c>
      <c r="OC268" s="277">
        <f t="shared" si="641"/>
        <v>38</v>
      </c>
      <c r="OD268" s="277">
        <f t="shared" si="641"/>
        <v>38</v>
      </c>
      <c r="OE268" s="277">
        <f t="shared" si="641"/>
        <v>38</v>
      </c>
      <c r="OF268" s="277">
        <f t="shared" si="641"/>
        <v>38</v>
      </c>
      <c r="OG268" s="277">
        <f t="shared" si="641"/>
        <v>38</v>
      </c>
      <c r="OH268" s="277">
        <f t="shared" si="641"/>
        <v>38</v>
      </c>
      <c r="OI268" s="277">
        <f t="shared" si="641"/>
        <v>38</v>
      </c>
      <c r="OJ268" s="277">
        <f t="shared" si="641"/>
        <v>38</v>
      </c>
      <c r="OK268" s="277">
        <f t="shared" si="641"/>
        <v>38</v>
      </c>
      <c r="OL268" s="277">
        <f t="shared" si="641"/>
        <v>38</v>
      </c>
      <c r="OM268" s="277">
        <f t="shared" si="641"/>
        <v>38</v>
      </c>
      <c r="ON268" s="277">
        <f t="shared" si="641"/>
        <v>38</v>
      </c>
      <c r="OO268" s="277">
        <f t="shared" si="641"/>
        <v>38</v>
      </c>
      <c r="OP268" s="277">
        <f t="shared" si="641"/>
        <v>38</v>
      </c>
      <c r="OQ268" s="277">
        <f t="shared" si="641"/>
        <v>38</v>
      </c>
      <c r="OR268" s="277">
        <f t="shared" si="641"/>
        <v>38</v>
      </c>
      <c r="OS268" s="277">
        <f t="shared" si="641"/>
        <v>38</v>
      </c>
      <c r="OT268" s="277">
        <f t="shared" si="641"/>
        <v>38</v>
      </c>
      <c r="OU268" s="277">
        <f t="shared" si="641"/>
        <v>38</v>
      </c>
      <c r="OV268" s="277">
        <f t="shared" si="641"/>
        <v>45.599999999999994</v>
      </c>
      <c r="OW268" s="277">
        <f t="shared" si="641"/>
        <v>45.599999999999994</v>
      </c>
      <c r="OX268" s="277">
        <f t="shared" si="641"/>
        <v>45.599999999999994</v>
      </c>
      <c r="OY268" s="277">
        <f t="shared" si="641"/>
        <v>45.599999999999994</v>
      </c>
      <c r="OZ268" s="277">
        <f t="shared" si="641"/>
        <v>45.599999999999994</v>
      </c>
      <c r="PA268" s="277">
        <f t="shared" si="641"/>
        <v>45.599999999999994</v>
      </c>
      <c r="PB268" s="277">
        <f t="shared" si="641"/>
        <v>45.599999999999994</v>
      </c>
      <c r="PC268" s="277">
        <f t="shared" si="641"/>
        <v>45.599999999999994</v>
      </c>
      <c r="PD268" s="277">
        <f t="shared" si="641"/>
        <v>45.599999999999994</v>
      </c>
      <c r="PE268" s="277">
        <f t="shared" si="641"/>
        <v>45.599999999999994</v>
      </c>
      <c r="PF268" s="277">
        <f t="shared" si="641"/>
        <v>45.599999999999994</v>
      </c>
      <c r="PG268" s="277">
        <f t="shared" si="641"/>
        <v>45.599999999999994</v>
      </c>
      <c r="PH268" s="277">
        <f t="shared" si="641"/>
        <v>45.599999999999994</v>
      </c>
      <c r="PI268" s="277">
        <f t="shared" si="641"/>
        <v>45.599999999999994</v>
      </c>
      <c r="PJ268" s="277">
        <f t="shared" si="641"/>
        <v>45.599999999999994</v>
      </c>
      <c r="PK268" s="277">
        <f t="shared" si="641"/>
        <v>45.599999999999994</v>
      </c>
      <c r="PL268" s="277">
        <f t="shared" si="641"/>
        <v>45.599999999999994</v>
      </c>
      <c r="PM268" s="277">
        <f t="shared" si="641"/>
        <v>45.599999999999994</v>
      </c>
      <c r="PN268" s="277">
        <f t="shared" si="641"/>
        <v>45.599999999999994</v>
      </c>
      <c r="PO268" s="277">
        <f t="shared" si="641"/>
        <v>45.599999999999994</v>
      </c>
      <c r="PP268" s="277">
        <f t="shared" si="641"/>
        <v>45.599999999999994</v>
      </c>
      <c r="PQ268" s="277">
        <f t="shared" si="641"/>
        <v>45.599999999999994</v>
      </c>
      <c r="PR268" s="277">
        <f t="shared" si="641"/>
        <v>45.599999999999994</v>
      </c>
      <c r="PS268" s="277">
        <f t="shared" si="641"/>
        <v>45.599999999999994</v>
      </c>
      <c r="PT268" s="277">
        <f t="shared" si="641"/>
        <v>45.599999999999994</v>
      </c>
      <c r="PU268" s="277">
        <f t="shared" si="641"/>
        <v>45.599999999999994</v>
      </c>
      <c r="PV268" s="277">
        <f t="shared" si="641"/>
        <v>45.599999999999994</v>
      </c>
      <c r="PW268" s="277">
        <f t="shared" si="641"/>
        <v>45.599999999999994</v>
      </c>
      <c r="PX268" s="277">
        <f t="shared" si="641"/>
        <v>45.599999999999994</v>
      </c>
      <c r="PY268" s="277">
        <f t="shared" si="641"/>
        <v>45.599999999999994</v>
      </c>
      <c r="PZ268" s="277">
        <f t="shared" si="641"/>
        <v>45.599999999999994</v>
      </c>
      <c r="QA268" s="277">
        <f t="shared" si="641"/>
        <v>45.599999999999994</v>
      </c>
      <c r="QB268" s="277">
        <f t="shared" si="641"/>
        <v>45.599999999999994</v>
      </c>
      <c r="QC268" s="277">
        <f t="shared" si="641"/>
        <v>45.599999999999994</v>
      </c>
      <c r="QD268" s="277">
        <f t="shared" si="641"/>
        <v>45.599999999999994</v>
      </c>
      <c r="QE268" s="277">
        <f t="shared" si="641"/>
        <v>45.599999999999994</v>
      </c>
      <c r="QF268" s="277">
        <f t="shared" si="641"/>
        <v>45.599999999999994</v>
      </c>
      <c r="QG268" s="277">
        <f t="shared" si="641"/>
        <v>38</v>
      </c>
      <c r="QH268" s="277">
        <f t="shared" ref="QH268:RG268" si="642">QH275*8*0.95</f>
        <v>38</v>
      </c>
      <c r="QI268" s="277">
        <f t="shared" si="642"/>
        <v>38</v>
      </c>
      <c r="QJ268" s="277">
        <f t="shared" si="642"/>
        <v>38</v>
      </c>
      <c r="QK268" s="277">
        <f t="shared" si="642"/>
        <v>38</v>
      </c>
      <c r="QL268" s="277">
        <f t="shared" si="642"/>
        <v>38</v>
      </c>
      <c r="QM268" s="277">
        <f t="shared" si="642"/>
        <v>38</v>
      </c>
      <c r="QN268" s="277">
        <f t="shared" si="642"/>
        <v>38</v>
      </c>
      <c r="QO268" s="277">
        <f t="shared" si="642"/>
        <v>38</v>
      </c>
      <c r="QP268" s="277">
        <f t="shared" si="642"/>
        <v>38</v>
      </c>
      <c r="QQ268" s="277">
        <f t="shared" si="642"/>
        <v>38</v>
      </c>
      <c r="QR268" s="277">
        <f t="shared" si="642"/>
        <v>38</v>
      </c>
      <c r="QS268" s="277">
        <f t="shared" si="642"/>
        <v>38</v>
      </c>
      <c r="QT268" s="277">
        <f t="shared" si="642"/>
        <v>38</v>
      </c>
      <c r="QU268" s="277">
        <f t="shared" si="642"/>
        <v>38</v>
      </c>
      <c r="QV268" s="277">
        <f t="shared" si="642"/>
        <v>38</v>
      </c>
      <c r="QW268" s="277">
        <f t="shared" si="642"/>
        <v>38</v>
      </c>
      <c r="QX268" s="277">
        <f t="shared" si="642"/>
        <v>38</v>
      </c>
      <c r="QY268" s="277">
        <f t="shared" si="642"/>
        <v>38</v>
      </c>
      <c r="QZ268" s="277">
        <f t="shared" si="642"/>
        <v>38</v>
      </c>
      <c r="RA268" s="277">
        <f t="shared" si="642"/>
        <v>38</v>
      </c>
      <c r="RB268" s="277">
        <f t="shared" si="642"/>
        <v>38</v>
      </c>
      <c r="RC268" s="277">
        <f t="shared" si="642"/>
        <v>38</v>
      </c>
      <c r="RD268" s="277">
        <f t="shared" si="642"/>
        <v>38</v>
      </c>
      <c r="RE268" s="277">
        <f t="shared" si="642"/>
        <v>38</v>
      </c>
      <c r="RF268" s="277">
        <f t="shared" si="642"/>
        <v>38</v>
      </c>
      <c r="RG268" s="277">
        <f t="shared" si="642"/>
        <v>38</v>
      </c>
      <c r="RH268" s="277">
        <f t="shared" ref="RH268:TP268" si="643">RH275*8*0.95</f>
        <v>38</v>
      </c>
      <c r="RI268" s="277">
        <f t="shared" si="643"/>
        <v>38</v>
      </c>
      <c r="RJ268" s="277">
        <f t="shared" si="643"/>
        <v>38</v>
      </c>
      <c r="RK268" s="277">
        <f t="shared" si="643"/>
        <v>38</v>
      </c>
      <c r="RL268" s="277">
        <f t="shared" si="643"/>
        <v>38</v>
      </c>
      <c r="RM268" s="277">
        <f t="shared" si="643"/>
        <v>38</v>
      </c>
      <c r="RN268" s="277">
        <f t="shared" si="643"/>
        <v>38</v>
      </c>
      <c r="RO268" s="277">
        <f t="shared" si="643"/>
        <v>38</v>
      </c>
      <c r="RP268" s="277">
        <f t="shared" si="643"/>
        <v>38</v>
      </c>
      <c r="RQ268" s="277">
        <f t="shared" si="643"/>
        <v>38</v>
      </c>
      <c r="RR268" s="277">
        <f t="shared" si="643"/>
        <v>38</v>
      </c>
      <c r="RS268" s="277">
        <f t="shared" si="643"/>
        <v>38</v>
      </c>
      <c r="RT268" s="277">
        <f t="shared" si="643"/>
        <v>38</v>
      </c>
      <c r="RU268" s="277">
        <f t="shared" si="643"/>
        <v>38</v>
      </c>
      <c r="RV268" s="277">
        <f t="shared" si="643"/>
        <v>38</v>
      </c>
      <c r="RW268" s="277">
        <f t="shared" si="643"/>
        <v>38</v>
      </c>
      <c r="RX268" s="277">
        <f t="shared" si="643"/>
        <v>38</v>
      </c>
      <c r="RY268" s="277">
        <f t="shared" si="643"/>
        <v>38</v>
      </c>
      <c r="RZ268" s="277">
        <f t="shared" si="643"/>
        <v>38</v>
      </c>
      <c r="SA268" s="277">
        <f t="shared" si="643"/>
        <v>38</v>
      </c>
      <c r="SB268" s="277">
        <f t="shared" si="643"/>
        <v>38</v>
      </c>
      <c r="SC268" s="277">
        <f t="shared" si="643"/>
        <v>38</v>
      </c>
      <c r="SD268" s="277">
        <f t="shared" si="643"/>
        <v>38</v>
      </c>
      <c r="SE268" s="277">
        <f t="shared" si="643"/>
        <v>38</v>
      </c>
      <c r="SF268" s="277">
        <f t="shared" si="643"/>
        <v>38</v>
      </c>
      <c r="SG268" s="277">
        <f t="shared" si="643"/>
        <v>38</v>
      </c>
      <c r="SH268" s="277">
        <f t="shared" si="643"/>
        <v>38</v>
      </c>
      <c r="SI268" s="277">
        <f t="shared" si="643"/>
        <v>38</v>
      </c>
      <c r="SJ268" s="277">
        <f t="shared" si="643"/>
        <v>38</v>
      </c>
      <c r="SK268" s="277">
        <f t="shared" si="643"/>
        <v>38</v>
      </c>
      <c r="SL268" s="277">
        <f t="shared" si="643"/>
        <v>38</v>
      </c>
      <c r="SM268" s="277">
        <f t="shared" si="643"/>
        <v>38</v>
      </c>
      <c r="SN268" s="277">
        <f t="shared" si="643"/>
        <v>38</v>
      </c>
      <c r="SO268" s="277">
        <f t="shared" si="643"/>
        <v>38</v>
      </c>
      <c r="SP268" s="277">
        <f t="shared" si="643"/>
        <v>38</v>
      </c>
      <c r="SQ268" s="277">
        <f t="shared" si="643"/>
        <v>38</v>
      </c>
      <c r="SR268" s="277">
        <f t="shared" si="643"/>
        <v>38</v>
      </c>
      <c r="SS268" s="277">
        <f t="shared" si="643"/>
        <v>38</v>
      </c>
      <c r="ST268" s="277">
        <f t="shared" si="643"/>
        <v>38</v>
      </c>
      <c r="SU268" s="277">
        <f t="shared" si="643"/>
        <v>38</v>
      </c>
      <c r="SV268" s="277">
        <f t="shared" si="643"/>
        <v>38</v>
      </c>
      <c r="SW268" s="277">
        <f t="shared" si="643"/>
        <v>38</v>
      </c>
      <c r="SX268" s="277">
        <f t="shared" si="643"/>
        <v>38</v>
      </c>
      <c r="SY268" s="277">
        <f t="shared" si="643"/>
        <v>38</v>
      </c>
      <c r="SZ268" s="277">
        <f t="shared" si="643"/>
        <v>38</v>
      </c>
      <c r="TA268" s="277">
        <f t="shared" si="643"/>
        <v>38</v>
      </c>
      <c r="TB268" s="277">
        <f t="shared" si="643"/>
        <v>38</v>
      </c>
      <c r="TC268" s="277">
        <f t="shared" si="643"/>
        <v>38</v>
      </c>
      <c r="TD268" s="277">
        <f t="shared" si="643"/>
        <v>38</v>
      </c>
      <c r="TE268" s="277">
        <f t="shared" si="643"/>
        <v>38</v>
      </c>
      <c r="TF268" s="277">
        <f t="shared" si="643"/>
        <v>38</v>
      </c>
      <c r="TG268" s="277">
        <f t="shared" si="643"/>
        <v>45.599999999999994</v>
      </c>
      <c r="TH268" s="277">
        <f t="shared" si="643"/>
        <v>45.599999999999994</v>
      </c>
      <c r="TI268" s="277">
        <f t="shared" si="643"/>
        <v>45.599999999999994</v>
      </c>
      <c r="TJ268" s="277">
        <f t="shared" si="643"/>
        <v>45.599999999999994</v>
      </c>
      <c r="TK268" s="277">
        <f t="shared" si="643"/>
        <v>45.599999999999994</v>
      </c>
      <c r="TL268" s="277">
        <f t="shared" si="643"/>
        <v>45.599999999999994</v>
      </c>
      <c r="TM268" s="277">
        <f t="shared" si="643"/>
        <v>45.599999999999994</v>
      </c>
      <c r="TN268" s="277">
        <f t="shared" si="643"/>
        <v>45.599999999999994</v>
      </c>
      <c r="TO268" s="277">
        <f t="shared" si="643"/>
        <v>45.599999999999994</v>
      </c>
      <c r="TP268" s="277">
        <f t="shared" si="643"/>
        <v>45.599999999999994</v>
      </c>
      <c r="TQ268" s="277">
        <f t="shared" ref="TQ268:WB268" si="644">TQ275*8*0.95</f>
        <v>45.599999999999994</v>
      </c>
      <c r="TR268" s="277">
        <f t="shared" si="644"/>
        <v>45.599999999999994</v>
      </c>
      <c r="TS268" s="277">
        <f t="shared" si="644"/>
        <v>45.599999999999994</v>
      </c>
      <c r="TT268" s="277">
        <f t="shared" si="644"/>
        <v>45.599999999999994</v>
      </c>
      <c r="TU268" s="277">
        <f t="shared" si="644"/>
        <v>45.599999999999994</v>
      </c>
      <c r="TV268" s="277">
        <f t="shared" si="644"/>
        <v>45.599999999999994</v>
      </c>
      <c r="TW268" s="277">
        <f t="shared" si="644"/>
        <v>45.599999999999994</v>
      </c>
      <c r="TX268" s="277">
        <f t="shared" si="644"/>
        <v>45.599999999999994</v>
      </c>
      <c r="TY268" s="277">
        <f t="shared" si="644"/>
        <v>45.599999999999994</v>
      </c>
      <c r="TZ268" s="277">
        <f t="shared" si="644"/>
        <v>45.599999999999994</v>
      </c>
      <c r="UA268" s="277">
        <f t="shared" si="644"/>
        <v>45.599999999999994</v>
      </c>
      <c r="UB268" s="277">
        <f t="shared" si="644"/>
        <v>45.599999999999994</v>
      </c>
      <c r="UC268" s="277">
        <f t="shared" si="644"/>
        <v>45.599999999999994</v>
      </c>
      <c r="UD268" s="277">
        <f t="shared" si="644"/>
        <v>45.599999999999994</v>
      </c>
      <c r="UE268" s="277">
        <f t="shared" si="644"/>
        <v>45.599999999999994</v>
      </c>
      <c r="UF268" s="277">
        <f t="shared" si="644"/>
        <v>45.599999999999994</v>
      </c>
      <c r="UG268" s="277">
        <f t="shared" si="644"/>
        <v>45.599999999999994</v>
      </c>
      <c r="UH268" s="277">
        <f t="shared" si="644"/>
        <v>45.599999999999994</v>
      </c>
      <c r="UI268" s="277">
        <f t="shared" si="644"/>
        <v>45.599999999999994</v>
      </c>
      <c r="UJ268" s="277">
        <f t="shared" si="644"/>
        <v>45.599999999999994</v>
      </c>
      <c r="UK268" s="277">
        <f t="shared" si="644"/>
        <v>45.599999999999994</v>
      </c>
      <c r="UL268" s="277">
        <f t="shared" si="644"/>
        <v>45.599999999999994</v>
      </c>
      <c r="UM268" s="277">
        <f t="shared" si="644"/>
        <v>45.599999999999994</v>
      </c>
      <c r="UN268" s="277">
        <f t="shared" si="644"/>
        <v>45.599999999999994</v>
      </c>
      <c r="UO268" s="277">
        <f t="shared" si="644"/>
        <v>45.599999999999994</v>
      </c>
      <c r="UP268" s="277">
        <f t="shared" si="644"/>
        <v>45.599999999999994</v>
      </c>
      <c r="UQ268" s="277">
        <f t="shared" si="644"/>
        <v>45.599999999999994</v>
      </c>
      <c r="UR268" s="277">
        <f t="shared" si="644"/>
        <v>45.599999999999994</v>
      </c>
      <c r="US268" s="277">
        <f t="shared" si="644"/>
        <v>45.599999999999994</v>
      </c>
      <c r="UT268" s="277">
        <f t="shared" si="644"/>
        <v>38</v>
      </c>
      <c r="UU268" s="277">
        <f t="shared" si="644"/>
        <v>38</v>
      </c>
      <c r="UV268" s="277">
        <f t="shared" si="644"/>
        <v>38</v>
      </c>
      <c r="UW268" s="277">
        <f t="shared" si="644"/>
        <v>38</v>
      </c>
      <c r="UX268" s="277">
        <f t="shared" si="644"/>
        <v>38</v>
      </c>
      <c r="UY268" s="277">
        <f t="shared" si="644"/>
        <v>38</v>
      </c>
      <c r="UZ268" s="277">
        <f t="shared" si="644"/>
        <v>38</v>
      </c>
      <c r="VA268" s="277">
        <f t="shared" si="644"/>
        <v>45.599999999999994</v>
      </c>
      <c r="VB268" s="277">
        <f t="shared" si="644"/>
        <v>45.599999999999994</v>
      </c>
      <c r="VC268" s="277">
        <f t="shared" si="644"/>
        <v>45.599999999999994</v>
      </c>
      <c r="VD268" s="277">
        <f t="shared" si="644"/>
        <v>45.599999999999994</v>
      </c>
      <c r="VE268" s="277">
        <f t="shared" si="644"/>
        <v>45.599999999999994</v>
      </c>
      <c r="VF268" s="277">
        <f t="shared" si="644"/>
        <v>45.599999999999994</v>
      </c>
      <c r="VG268" s="277">
        <f t="shared" si="644"/>
        <v>45.599999999999994</v>
      </c>
      <c r="VH268" s="277">
        <f t="shared" si="644"/>
        <v>45.599999999999994</v>
      </c>
      <c r="VI268" s="277">
        <f t="shared" si="644"/>
        <v>45.599999999999994</v>
      </c>
      <c r="VJ268" s="518">
        <f t="shared" si="644"/>
        <v>45.599999999999994</v>
      </c>
      <c r="VK268" s="277">
        <f t="shared" si="644"/>
        <v>45.599999999999994</v>
      </c>
      <c r="VL268" s="277">
        <f t="shared" si="644"/>
        <v>45.599999999999994</v>
      </c>
      <c r="VM268" s="277">
        <f t="shared" si="644"/>
        <v>45.599999999999994</v>
      </c>
      <c r="VN268" s="277">
        <f t="shared" si="644"/>
        <v>45.599999999999994</v>
      </c>
      <c r="VO268" s="277">
        <f t="shared" si="644"/>
        <v>45.599999999999994</v>
      </c>
      <c r="VP268" s="277">
        <f t="shared" si="644"/>
        <v>38</v>
      </c>
      <c r="VQ268" s="277">
        <f t="shared" si="644"/>
        <v>38</v>
      </c>
      <c r="VR268" s="277">
        <f t="shared" si="644"/>
        <v>38</v>
      </c>
      <c r="VS268" s="277">
        <f t="shared" si="644"/>
        <v>38</v>
      </c>
      <c r="VT268" s="277">
        <f t="shared" si="644"/>
        <v>38</v>
      </c>
      <c r="VU268" s="277">
        <f t="shared" si="644"/>
        <v>38</v>
      </c>
      <c r="VV268" s="277">
        <f t="shared" si="644"/>
        <v>30.4</v>
      </c>
      <c r="VW268" s="277">
        <f t="shared" si="644"/>
        <v>30.4</v>
      </c>
      <c r="VX268" s="518">
        <f t="shared" si="644"/>
        <v>30.4</v>
      </c>
      <c r="VY268" s="277">
        <f t="shared" si="644"/>
        <v>30.4</v>
      </c>
      <c r="VZ268" s="277">
        <f t="shared" si="644"/>
        <v>30.4</v>
      </c>
      <c r="WA268" s="277">
        <f t="shared" si="644"/>
        <v>30.4</v>
      </c>
      <c r="WB268" s="277">
        <f t="shared" si="644"/>
        <v>30.4</v>
      </c>
      <c r="WC268" s="277">
        <f t="shared" ref="WC268:XD268" si="645">WC275*8*0.95</f>
        <v>45.599999999999994</v>
      </c>
      <c r="WD268" s="277">
        <f t="shared" si="645"/>
        <v>45.599999999999994</v>
      </c>
      <c r="WE268" s="277">
        <f t="shared" si="645"/>
        <v>45.599999999999994</v>
      </c>
      <c r="WF268" s="277">
        <f t="shared" si="645"/>
        <v>45.599999999999994</v>
      </c>
      <c r="WG268" s="277">
        <f t="shared" si="645"/>
        <v>45.599999999999994</v>
      </c>
      <c r="WH268" s="277">
        <f t="shared" si="645"/>
        <v>45.599999999999994</v>
      </c>
      <c r="WI268" s="277">
        <f t="shared" si="645"/>
        <v>45.599999999999994</v>
      </c>
      <c r="WJ268" s="277">
        <f t="shared" si="645"/>
        <v>45.599999999999994</v>
      </c>
      <c r="WK268" s="277">
        <f t="shared" si="645"/>
        <v>45.599999999999994</v>
      </c>
      <c r="WL268" s="277">
        <f t="shared" si="645"/>
        <v>45.599999999999994</v>
      </c>
      <c r="WM268" s="277">
        <f t="shared" si="645"/>
        <v>45.599999999999994</v>
      </c>
      <c r="WN268" s="277">
        <f t="shared" si="645"/>
        <v>45.599999999999994</v>
      </c>
      <c r="WO268" s="277">
        <f t="shared" si="645"/>
        <v>45.599999999999994</v>
      </c>
      <c r="WP268" s="277">
        <f t="shared" si="645"/>
        <v>45.599999999999994</v>
      </c>
      <c r="WQ268" s="277">
        <f t="shared" si="645"/>
        <v>45.599999999999994</v>
      </c>
      <c r="WR268" s="277">
        <f t="shared" si="645"/>
        <v>45.599999999999994</v>
      </c>
      <c r="WS268" s="277">
        <f t="shared" si="645"/>
        <v>45.599999999999994</v>
      </c>
      <c r="WT268" s="277">
        <f t="shared" si="645"/>
        <v>38</v>
      </c>
      <c r="WU268" s="277">
        <f t="shared" si="645"/>
        <v>38</v>
      </c>
      <c r="WV268" s="277">
        <f t="shared" si="645"/>
        <v>38</v>
      </c>
      <c r="WW268" s="277">
        <f t="shared" si="645"/>
        <v>38</v>
      </c>
      <c r="WX268" s="277">
        <f t="shared" si="645"/>
        <v>38</v>
      </c>
      <c r="WY268" s="277">
        <f t="shared" si="645"/>
        <v>38</v>
      </c>
      <c r="WZ268" s="277">
        <f t="shared" si="645"/>
        <v>38</v>
      </c>
      <c r="XA268" s="277">
        <f t="shared" si="645"/>
        <v>38</v>
      </c>
      <c r="XB268" s="277">
        <f t="shared" si="645"/>
        <v>38</v>
      </c>
      <c r="XC268" s="277">
        <f t="shared" si="645"/>
        <v>38</v>
      </c>
      <c r="XD268" s="277">
        <f t="shared" si="645"/>
        <v>38</v>
      </c>
      <c r="XE268" s="277">
        <f t="shared" ref="XE268:ZP268" si="646">XE275*8*0.95</f>
        <v>38</v>
      </c>
      <c r="XF268" s="277">
        <f t="shared" si="646"/>
        <v>38</v>
      </c>
      <c r="XG268" s="277">
        <f t="shared" si="646"/>
        <v>38</v>
      </c>
      <c r="XH268" s="277">
        <f t="shared" si="646"/>
        <v>38</v>
      </c>
      <c r="XI268" s="277">
        <f t="shared" si="646"/>
        <v>38</v>
      </c>
      <c r="XJ268" s="277">
        <f t="shared" si="646"/>
        <v>38</v>
      </c>
      <c r="XK268" s="277">
        <f t="shared" si="646"/>
        <v>38</v>
      </c>
      <c r="XL268" s="277">
        <f t="shared" si="646"/>
        <v>38</v>
      </c>
      <c r="XM268" s="277">
        <f t="shared" si="646"/>
        <v>38</v>
      </c>
      <c r="XN268" s="277">
        <f t="shared" si="646"/>
        <v>38</v>
      </c>
      <c r="XO268" s="277">
        <f t="shared" si="646"/>
        <v>38</v>
      </c>
      <c r="XP268" s="277">
        <f t="shared" si="646"/>
        <v>38</v>
      </c>
      <c r="XQ268" s="277">
        <f t="shared" si="646"/>
        <v>38</v>
      </c>
      <c r="XR268" s="277">
        <f t="shared" si="646"/>
        <v>38</v>
      </c>
      <c r="XS268" s="277">
        <f t="shared" si="646"/>
        <v>38</v>
      </c>
      <c r="XT268" s="277">
        <f t="shared" si="646"/>
        <v>38</v>
      </c>
      <c r="XU268" s="277">
        <f t="shared" si="646"/>
        <v>38</v>
      </c>
      <c r="XV268" s="277">
        <f t="shared" si="646"/>
        <v>38</v>
      </c>
      <c r="XW268" s="277">
        <f t="shared" si="646"/>
        <v>38</v>
      </c>
      <c r="XX268" s="277">
        <f t="shared" si="646"/>
        <v>38</v>
      </c>
      <c r="XY268" s="277">
        <f t="shared" si="646"/>
        <v>38</v>
      </c>
      <c r="XZ268" s="277">
        <f t="shared" si="646"/>
        <v>38</v>
      </c>
      <c r="YA268" s="277">
        <f t="shared" si="646"/>
        <v>38</v>
      </c>
      <c r="YB268" s="277">
        <f t="shared" si="646"/>
        <v>38</v>
      </c>
      <c r="YC268" s="277">
        <f t="shared" si="646"/>
        <v>38</v>
      </c>
      <c r="YD268" s="277">
        <f t="shared" si="646"/>
        <v>38</v>
      </c>
      <c r="YE268" s="277">
        <f t="shared" si="646"/>
        <v>38</v>
      </c>
      <c r="YF268" s="277">
        <f t="shared" si="646"/>
        <v>38</v>
      </c>
      <c r="YG268" s="277">
        <f t="shared" si="646"/>
        <v>38</v>
      </c>
      <c r="YH268" s="277">
        <f t="shared" si="646"/>
        <v>38</v>
      </c>
      <c r="YI268" s="277">
        <f t="shared" si="646"/>
        <v>38</v>
      </c>
      <c r="YJ268" s="277">
        <f t="shared" si="646"/>
        <v>38</v>
      </c>
      <c r="YK268" s="277">
        <f t="shared" si="646"/>
        <v>38</v>
      </c>
      <c r="YL268" s="277">
        <f t="shared" si="646"/>
        <v>38</v>
      </c>
      <c r="YM268" s="277">
        <f t="shared" si="646"/>
        <v>38</v>
      </c>
      <c r="YN268" s="277">
        <f t="shared" si="646"/>
        <v>38</v>
      </c>
      <c r="YO268" s="277">
        <f t="shared" si="646"/>
        <v>38</v>
      </c>
      <c r="YP268" s="277">
        <f t="shared" si="646"/>
        <v>38</v>
      </c>
      <c r="YQ268" s="277">
        <f t="shared" si="646"/>
        <v>38</v>
      </c>
      <c r="YR268" s="277">
        <f t="shared" si="646"/>
        <v>38</v>
      </c>
      <c r="YS268" s="277">
        <f t="shared" si="646"/>
        <v>38</v>
      </c>
      <c r="YT268" s="277">
        <f t="shared" si="646"/>
        <v>38</v>
      </c>
      <c r="YU268" s="277">
        <f t="shared" si="646"/>
        <v>38</v>
      </c>
      <c r="YV268" s="277">
        <f t="shared" si="646"/>
        <v>38</v>
      </c>
      <c r="YW268" s="277">
        <f t="shared" si="646"/>
        <v>38</v>
      </c>
      <c r="YX268" s="277">
        <f t="shared" si="646"/>
        <v>38</v>
      </c>
      <c r="YY268" s="277">
        <f t="shared" si="646"/>
        <v>38</v>
      </c>
      <c r="YZ268" s="277">
        <f t="shared" si="646"/>
        <v>38</v>
      </c>
      <c r="ZA268" s="277">
        <f t="shared" si="646"/>
        <v>38</v>
      </c>
      <c r="ZB268" s="277">
        <f t="shared" si="646"/>
        <v>38</v>
      </c>
      <c r="ZC268" s="277">
        <f t="shared" si="646"/>
        <v>38</v>
      </c>
      <c r="ZD268" s="277">
        <f t="shared" si="646"/>
        <v>38</v>
      </c>
      <c r="ZE268" s="277">
        <f t="shared" si="646"/>
        <v>38</v>
      </c>
      <c r="ZF268" s="277">
        <f t="shared" si="646"/>
        <v>38</v>
      </c>
      <c r="ZG268" s="277">
        <f t="shared" si="646"/>
        <v>38</v>
      </c>
      <c r="ZH268" s="277">
        <f t="shared" si="646"/>
        <v>38</v>
      </c>
      <c r="ZI268" s="277">
        <f t="shared" si="646"/>
        <v>38</v>
      </c>
      <c r="ZJ268" s="277">
        <f t="shared" si="646"/>
        <v>38</v>
      </c>
      <c r="ZK268" s="277">
        <f t="shared" si="646"/>
        <v>38</v>
      </c>
      <c r="ZL268" s="277">
        <f t="shared" si="646"/>
        <v>38</v>
      </c>
      <c r="ZM268" s="277">
        <f t="shared" si="646"/>
        <v>38</v>
      </c>
      <c r="ZN268" s="277">
        <f t="shared" si="646"/>
        <v>38</v>
      </c>
      <c r="ZO268" s="277">
        <f t="shared" si="646"/>
        <v>38</v>
      </c>
      <c r="ZP268" s="277">
        <f t="shared" si="646"/>
        <v>38</v>
      </c>
      <c r="ZQ268" s="277">
        <f t="shared" ref="ZQ268:ABV268" si="647">ZQ275*8*0.95</f>
        <v>22.799999999999997</v>
      </c>
      <c r="ZR268" s="277">
        <f t="shared" si="647"/>
        <v>22.799999999999997</v>
      </c>
      <c r="ZS268" s="277">
        <f t="shared" si="647"/>
        <v>22.799999999999997</v>
      </c>
      <c r="ZT268" s="277">
        <f t="shared" si="647"/>
        <v>22.799999999999997</v>
      </c>
      <c r="ZU268" s="277">
        <f t="shared" si="647"/>
        <v>22.799999999999997</v>
      </c>
      <c r="ZV268" s="277">
        <f t="shared" si="647"/>
        <v>22.799999999999997</v>
      </c>
      <c r="ZW268" s="277">
        <f t="shared" si="647"/>
        <v>22.799999999999997</v>
      </c>
      <c r="ZX268" s="277">
        <f t="shared" si="647"/>
        <v>22.799999999999997</v>
      </c>
      <c r="ZY268" s="277">
        <f t="shared" si="647"/>
        <v>22.799999999999997</v>
      </c>
      <c r="ZZ268" s="277">
        <f t="shared" si="647"/>
        <v>22.799999999999997</v>
      </c>
      <c r="AAA268" s="277">
        <f t="shared" si="647"/>
        <v>22.799999999999997</v>
      </c>
      <c r="AAB268" s="277">
        <f t="shared" si="647"/>
        <v>22.799999999999997</v>
      </c>
      <c r="AAC268" s="277">
        <f t="shared" si="647"/>
        <v>22.799999999999997</v>
      </c>
      <c r="AAD268" s="277">
        <f t="shared" si="647"/>
        <v>22.799999999999997</v>
      </c>
      <c r="AAE268" s="277">
        <f t="shared" si="647"/>
        <v>22.799999999999997</v>
      </c>
      <c r="AAF268" s="277">
        <f t="shared" si="647"/>
        <v>22.799999999999997</v>
      </c>
      <c r="AAG268" s="277">
        <f t="shared" si="647"/>
        <v>22.799999999999997</v>
      </c>
      <c r="AAH268" s="277">
        <f t="shared" si="647"/>
        <v>22.799999999999997</v>
      </c>
      <c r="AAI268" s="277">
        <f t="shared" si="647"/>
        <v>22.799999999999997</v>
      </c>
      <c r="AAJ268" s="277">
        <f t="shared" si="647"/>
        <v>22.799999999999997</v>
      </c>
      <c r="AAK268" s="277">
        <f t="shared" si="647"/>
        <v>22.799999999999997</v>
      </c>
      <c r="AAL268" s="277">
        <f t="shared" si="647"/>
        <v>30.4</v>
      </c>
      <c r="AAM268" s="277">
        <f t="shared" si="647"/>
        <v>30.4</v>
      </c>
      <c r="AAN268" s="277">
        <f t="shared" si="647"/>
        <v>30.4</v>
      </c>
      <c r="AAO268" s="277">
        <f t="shared" si="647"/>
        <v>30.4</v>
      </c>
      <c r="AAP268" s="277">
        <f t="shared" si="647"/>
        <v>30.4</v>
      </c>
      <c r="AAQ268" s="277">
        <f t="shared" si="647"/>
        <v>30.4</v>
      </c>
      <c r="AAR268" s="277">
        <f t="shared" si="647"/>
        <v>30.4</v>
      </c>
      <c r="AAS268" s="277">
        <f t="shared" si="647"/>
        <v>30.4</v>
      </c>
      <c r="AAT268" s="277">
        <f t="shared" si="647"/>
        <v>38</v>
      </c>
      <c r="AAU268" s="277">
        <f t="shared" si="647"/>
        <v>38</v>
      </c>
      <c r="AAV268" s="277">
        <f t="shared" si="647"/>
        <v>38</v>
      </c>
      <c r="AAW268" s="277">
        <f t="shared" si="647"/>
        <v>38</v>
      </c>
      <c r="AAX268" s="277">
        <f t="shared" si="647"/>
        <v>38</v>
      </c>
      <c r="AAY268" s="277">
        <f t="shared" si="647"/>
        <v>30.4</v>
      </c>
      <c r="AAZ268" s="277">
        <f t="shared" si="647"/>
        <v>30.4</v>
      </c>
      <c r="ABA268" s="277">
        <f t="shared" si="647"/>
        <v>30.4</v>
      </c>
      <c r="ABB268" s="277">
        <f t="shared" si="647"/>
        <v>30.4</v>
      </c>
      <c r="ABC268" s="277">
        <f t="shared" si="647"/>
        <v>30.4</v>
      </c>
      <c r="ABD268" s="277">
        <f t="shared" si="647"/>
        <v>30.4</v>
      </c>
      <c r="ABE268" s="277">
        <f t="shared" si="647"/>
        <v>30.4</v>
      </c>
      <c r="ABF268" s="277">
        <f t="shared" si="647"/>
        <v>30.4</v>
      </c>
      <c r="ABG268" s="277">
        <f t="shared" si="647"/>
        <v>30.4</v>
      </c>
      <c r="ABH268" s="277">
        <f t="shared" si="647"/>
        <v>30.4</v>
      </c>
      <c r="ABI268" s="277">
        <f t="shared" si="647"/>
        <v>30.4</v>
      </c>
      <c r="ABJ268" s="277">
        <f t="shared" si="647"/>
        <v>38</v>
      </c>
      <c r="ABK268" s="277">
        <f t="shared" si="647"/>
        <v>38</v>
      </c>
      <c r="ABL268" s="277">
        <f t="shared" si="647"/>
        <v>45.599999999999994</v>
      </c>
      <c r="ABM268" s="277">
        <f t="shared" si="647"/>
        <v>45.599999999999994</v>
      </c>
      <c r="ABN268" s="277">
        <f t="shared" si="647"/>
        <v>45.599999999999994</v>
      </c>
      <c r="ABO268" s="277">
        <f t="shared" si="647"/>
        <v>45.599999999999994</v>
      </c>
      <c r="ABP268" s="277">
        <f t="shared" si="647"/>
        <v>45.599999999999994</v>
      </c>
      <c r="ABQ268" s="277">
        <f t="shared" si="647"/>
        <v>45.599999999999994</v>
      </c>
      <c r="ABR268" s="277">
        <f t="shared" si="647"/>
        <v>45.599999999999994</v>
      </c>
      <c r="ABS268" s="277">
        <f t="shared" si="647"/>
        <v>45.599999999999994</v>
      </c>
      <c r="ABT268" s="277">
        <f t="shared" si="647"/>
        <v>45.599999999999994</v>
      </c>
      <c r="ABU268" s="277">
        <f t="shared" si="647"/>
        <v>45.599999999999994</v>
      </c>
      <c r="ABV268" s="277">
        <f t="shared" si="647"/>
        <v>45.599999999999994</v>
      </c>
      <c r="ABW268" s="277">
        <f t="shared" ref="ABW268:AEH268" si="648">ABW275*8*0.95</f>
        <v>45.599999999999994</v>
      </c>
      <c r="ABX268" s="277">
        <f t="shared" si="648"/>
        <v>45.599999999999994</v>
      </c>
      <c r="ABY268" s="277">
        <f t="shared" si="648"/>
        <v>45.599999999999994</v>
      </c>
      <c r="ABZ268" s="277">
        <f t="shared" si="648"/>
        <v>45.599999999999994</v>
      </c>
      <c r="ACA268" s="277">
        <f t="shared" si="648"/>
        <v>45.599999999999994</v>
      </c>
      <c r="ACB268" s="277">
        <f t="shared" si="648"/>
        <v>45.599999999999994</v>
      </c>
      <c r="ACC268" s="277">
        <f t="shared" si="648"/>
        <v>45.599999999999994</v>
      </c>
      <c r="ACD268" s="277">
        <f t="shared" si="648"/>
        <v>45.599999999999994</v>
      </c>
      <c r="ACE268" s="277">
        <f t="shared" si="648"/>
        <v>45.599999999999994</v>
      </c>
      <c r="ACF268" s="277">
        <f t="shared" si="648"/>
        <v>45.599999999999994</v>
      </c>
      <c r="ACG268" s="277">
        <f t="shared" si="648"/>
        <v>45.599999999999994</v>
      </c>
      <c r="ACH268" s="277">
        <f t="shared" si="648"/>
        <v>45.599999999999994</v>
      </c>
      <c r="ACI268" s="277">
        <f t="shared" si="648"/>
        <v>45.599999999999994</v>
      </c>
      <c r="ACJ268" s="277">
        <f t="shared" si="648"/>
        <v>45.599999999999994</v>
      </c>
      <c r="ACK268" s="277">
        <f t="shared" si="648"/>
        <v>45.599999999999994</v>
      </c>
      <c r="ACL268" s="277">
        <f t="shared" si="648"/>
        <v>45.599999999999994</v>
      </c>
      <c r="ACM268" s="277">
        <f t="shared" si="648"/>
        <v>45.599999999999994</v>
      </c>
      <c r="ACN268" s="277">
        <f t="shared" si="648"/>
        <v>45.599999999999994</v>
      </c>
      <c r="ACO268" s="277">
        <f t="shared" si="648"/>
        <v>45.599999999999994</v>
      </c>
      <c r="ACP268" s="277">
        <f t="shared" si="648"/>
        <v>45.599999999999994</v>
      </c>
      <c r="ACQ268" s="277">
        <f t="shared" si="648"/>
        <v>45.599999999999994</v>
      </c>
      <c r="ACR268" s="277">
        <f t="shared" si="648"/>
        <v>45.599999999999994</v>
      </c>
      <c r="ACS268" s="277">
        <f t="shared" si="648"/>
        <v>45.599999999999994</v>
      </c>
      <c r="ACT268" s="277">
        <f t="shared" si="648"/>
        <v>45.599999999999994</v>
      </c>
      <c r="ACU268" s="277">
        <f t="shared" si="648"/>
        <v>45.599999999999994</v>
      </c>
      <c r="ACV268" s="277">
        <f t="shared" si="648"/>
        <v>45.599999999999994</v>
      </c>
      <c r="ACW268" s="277">
        <f t="shared" si="648"/>
        <v>45.599999999999994</v>
      </c>
      <c r="ACX268" s="277">
        <f t="shared" si="648"/>
        <v>45.599999999999994</v>
      </c>
      <c r="ACY268" s="277">
        <f t="shared" si="648"/>
        <v>45.599999999999994</v>
      </c>
      <c r="ACZ268" s="277">
        <f t="shared" si="648"/>
        <v>45.599999999999994</v>
      </c>
      <c r="ADA268" s="277">
        <f t="shared" si="648"/>
        <v>45.599999999999994</v>
      </c>
      <c r="ADB268" s="277">
        <f t="shared" si="648"/>
        <v>45.599999999999994</v>
      </c>
      <c r="ADC268" s="277">
        <f t="shared" si="648"/>
        <v>45.599999999999994</v>
      </c>
      <c r="ADD268" s="277">
        <f t="shared" si="648"/>
        <v>45.599999999999994</v>
      </c>
      <c r="ADE268" s="277">
        <f t="shared" si="648"/>
        <v>45.599999999999994</v>
      </c>
      <c r="ADF268" s="277">
        <f t="shared" si="648"/>
        <v>45.599999999999994</v>
      </c>
      <c r="ADG268" s="277">
        <f t="shared" si="648"/>
        <v>45.599999999999994</v>
      </c>
      <c r="ADH268" s="277">
        <f t="shared" si="648"/>
        <v>45.599999999999994</v>
      </c>
      <c r="ADI268" s="277">
        <f t="shared" si="648"/>
        <v>45.599999999999994</v>
      </c>
      <c r="ADJ268" s="277">
        <f t="shared" si="648"/>
        <v>45.599999999999994</v>
      </c>
      <c r="ADK268" s="277">
        <f t="shared" si="648"/>
        <v>45.599999999999994</v>
      </c>
      <c r="ADL268" s="277">
        <f t="shared" si="648"/>
        <v>45.599999999999994</v>
      </c>
      <c r="ADM268" s="277">
        <f t="shared" si="648"/>
        <v>45.599999999999994</v>
      </c>
      <c r="ADN268" s="277">
        <f t="shared" si="648"/>
        <v>45.599999999999994</v>
      </c>
      <c r="ADO268" s="277">
        <f t="shared" si="648"/>
        <v>45.599999999999994</v>
      </c>
      <c r="ADP268" s="277">
        <f t="shared" si="648"/>
        <v>45.599999999999994</v>
      </c>
      <c r="ADQ268" s="277">
        <f t="shared" si="648"/>
        <v>45.599999999999994</v>
      </c>
      <c r="ADR268" s="277">
        <f t="shared" si="648"/>
        <v>45.599999999999994</v>
      </c>
      <c r="ADS268" s="277">
        <f t="shared" si="648"/>
        <v>45.599999999999994</v>
      </c>
      <c r="ADT268" s="277">
        <f t="shared" si="648"/>
        <v>45.599999999999994</v>
      </c>
      <c r="ADU268" s="277">
        <f t="shared" si="648"/>
        <v>45.599999999999994</v>
      </c>
      <c r="ADV268" s="277">
        <f t="shared" si="648"/>
        <v>53.199999999999996</v>
      </c>
      <c r="ADW268" s="277">
        <f t="shared" si="648"/>
        <v>53.199999999999996</v>
      </c>
      <c r="ADX268" s="277">
        <f t="shared" si="648"/>
        <v>53.199999999999996</v>
      </c>
      <c r="ADY268" s="277">
        <f t="shared" si="648"/>
        <v>53.199999999999996</v>
      </c>
      <c r="ADZ268" s="277">
        <f t="shared" si="648"/>
        <v>53.199999999999996</v>
      </c>
      <c r="AEA268" s="277">
        <f t="shared" si="648"/>
        <v>53.199999999999996</v>
      </c>
      <c r="AEB268" s="277">
        <f t="shared" si="648"/>
        <v>53.199999999999996</v>
      </c>
      <c r="AEC268" s="277">
        <f t="shared" si="648"/>
        <v>53.199999999999996</v>
      </c>
      <c r="AED268" s="277">
        <f t="shared" si="648"/>
        <v>53.199999999999996</v>
      </c>
      <c r="AEE268" s="277">
        <f t="shared" si="648"/>
        <v>53.199999999999996</v>
      </c>
      <c r="AEF268" s="277">
        <f t="shared" si="648"/>
        <v>53.199999999999996</v>
      </c>
      <c r="AEG268" s="277">
        <f t="shared" si="648"/>
        <v>53.199999999999996</v>
      </c>
      <c r="AEH268" s="277">
        <f t="shared" si="648"/>
        <v>53.199999999999996</v>
      </c>
      <c r="AEI268" s="277">
        <f t="shared" ref="AEI268:AFH268" si="649">AEI275*8*0.95</f>
        <v>53.199999999999996</v>
      </c>
      <c r="AEJ268" s="277">
        <f t="shared" si="649"/>
        <v>53.199999999999996</v>
      </c>
      <c r="AEK268" s="277">
        <f t="shared" si="649"/>
        <v>53.199999999999996</v>
      </c>
      <c r="AEL268" s="277">
        <f t="shared" si="649"/>
        <v>53.199999999999996</v>
      </c>
      <c r="AEM268" s="277">
        <f t="shared" si="649"/>
        <v>53.199999999999996</v>
      </c>
      <c r="AEN268" s="277">
        <f t="shared" si="649"/>
        <v>53.199999999999996</v>
      </c>
      <c r="AEO268" s="277">
        <f t="shared" si="649"/>
        <v>53.199999999999996</v>
      </c>
      <c r="AEP268" s="277">
        <f t="shared" si="649"/>
        <v>53.199999999999996</v>
      </c>
      <c r="AEQ268" s="277">
        <f t="shared" si="649"/>
        <v>53.199999999999996</v>
      </c>
      <c r="AER268" s="277">
        <f t="shared" si="649"/>
        <v>53.199999999999996</v>
      </c>
      <c r="AES268" s="277">
        <f t="shared" si="649"/>
        <v>53.199999999999996</v>
      </c>
      <c r="AET268" s="277">
        <f t="shared" si="649"/>
        <v>53.199999999999996</v>
      </c>
      <c r="AEU268" s="277">
        <f t="shared" si="649"/>
        <v>53.199999999999996</v>
      </c>
      <c r="AEV268" s="277">
        <f t="shared" si="649"/>
        <v>53.199999999999996</v>
      </c>
      <c r="AEW268" s="277">
        <f t="shared" si="649"/>
        <v>53.199999999999996</v>
      </c>
      <c r="AEX268" s="277">
        <f t="shared" si="649"/>
        <v>53.199999999999996</v>
      </c>
      <c r="AEY268" s="277">
        <f t="shared" si="649"/>
        <v>53.199999999999996</v>
      </c>
      <c r="AEZ268" s="277">
        <f t="shared" si="649"/>
        <v>53.199999999999996</v>
      </c>
      <c r="AFA268" s="277">
        <f t="shared" si="649"/>
        <v>53.199999999999996</v>
      </c>
      <c r="AFB268" s="277">
        <f t="shared" si="649"/>
        <v>53.199999999999996</v>
      </c>
      <c r="AFC268" s="277">
        <f t="shared" si="649"/>
        <v>53.199999999999996</v>
      </c>
      <c r="AFD268" s="277">
        <f t="shared" si="649"/>
        <v>53.199999999999996</v>
      </c>
      <c r="AFE268" s="277">
        <f t="shared" si="649"/>
        <v>53.199999999999996</v>
      </c>
      <c r="AFF268" s="277">
        <f t="shared" si="649"/>
        <v>53.199999999999996</v>
      </c>
      <c r="AFG268" s="277">
        <f t="shared" si="649"/>
        <v>53.199999999999996</v>
      </c>
      <c r="AFH268" s="277">
        <f t="shared" si="649"/>
        <v>53.199999999999996</v>
      </c>
      <c r="AFI268" s="277">
        <f t="shared" ref="AFI268:AHT268" si="650">AFI275*8*0.95</f>
        <v>53.199999999999996</v>
      </c>
      <c r="AFJ268" s="277">
        <f t="shared" si="650"/>
        <v>53.199999999999996</v>
      </c>
      <c r="AFK268" s="277">
        <f t="shared" si="650"/>
        <v>53.199999999999996</v>
      </c>
      <c r="AFL268" s="277">
        <f t="shared" si="650"/>
        <v>53.199999999999996</v>
      </c>
      <c r="AFM268" s="277">
        <f t="shared" si="650"/>
        <v>53.199999999999996</v>
      </c>
      <c r="AFN268" s="277">
        <f t="shared" si="650"/>
        <v>53.199999999999996</v>
      </c>
      <c r="AFO268" s="277">
        <f t="shared" si="650"/>
        <v>53.199999999999996</v>
      </c>
      <c r="AFP268" s="277">
        <f t="shared" si="650"/>
        <v>53.199999999999996</v>
      </c>
      <c r="AFQ268" s="277">
        <f t="shared" si="650"/>
        <v>53.199999999999996</v>
      </c>
      <c r="AFR268" s="277">
        <f t="shared" si="650"/>
        <v>53.199999999999996</v>
      </c>
      <c r="AFS268" s="277">
        <f t="shared" si="650"/>
        <v>53.199999999999996</v>
      </c>
      <c r="AFT268" s="277">
        <f t="shared" si="650"/>
        <v>53.199999999999996</v>
      </c>
      <c r="AFU268" s="277">
        <f t="shared" si="650"/>
        <v>53.199999999999996</v>
      </c>
      <c r="AFV268" s="277">
        <f t="shared" si="650"/>
        <v>53.199999999999996</v>
      </c>
      <c r="AFW268" s="277">
        <f t="shared" si="650"/>
        <v>53.199999999999996</v>
      </c>
      <c r="AFX268" s="277">
        <f t="shared" si="650"/>
        <v>53.199999999999996</v>
      </c>
      <c r="AFY268" s="277">
        <f t="shared" si="650"/>
        <v>53.199999999999996</v>
      </c>
      <c r="AFZ268" s="277">
        <f t="shared" si="650"/>
        <v>53.199999999999996</v>
      </c>
      <c r="AGA268" s="277">
        <f t="shared" si="650"/>
        <v>53.199999999999996</v>
      </c>
      <c r="AGB268" s="277">
        <f t="shared" si="650"/>
        <v>53.199999999999996</v>
      </c>
      <c r="AGC268" s="277">
        <f t="shared" si="650"/>
        <v>53.199999999999996</v>
      </c>
      <c r="AGD268" s="277">
        <f t="shared" si="650"/>
        <v>53.199999999999996</v>
      </c>
      <c r="AGE268" s="277">
        <f t="shared" si="650"/>
        <v>53.199999999999996</v>
      </c>
      <c r="AGF268" s="277">
        <f t="shared" si="650"/>
        <v>53.199999999999996</v>
      </c>
      <c r="AGG268" s="277">
        <f t="shared" si="650"/>
        <v>53.199999999999996</v>
      </c>
      <c r="AGH268" s="277">
        <f t="shared" si="650"/>
        <v>53.199999999999996</v>
      </c>
      <c r="AGI268" s="277">
        <f t="shared" si="650"/>
        <v>53.199999999999996</v>
      </c>
      <c r="AGJ268" s="277">
        <f t="shared" si="650"/>
        <v>53.199999999999996</v>
      </c>
      <c r="AGK268" s="277">
        <f t="shared" si="650"/>
        <v>53.199999999999996</v>
      </c>
      <c r="AGL268" s="277">
        <f t="shared" si="650"/>
        <v>53.199999999999996</v>
      </c>
      <c r="AGM268" s="277">
        <f t="shared" si="650"/>
        <v>53.199999999999996</v>
      </c>
      <c r="AGN268" s="277">
        <f t="shared" si="650"/>
        <v>53.199999999999996</v>
      </c>
      <c r="AGO268" s="277">
        <f t="shared" si="650"/>
        <v>53.199999999999996</v>
      </c>
      <c r="AGP268" s="277">
        <f t="shared" si="650"/>
        <v>53.199999999999996</v>
      </c>
      <c r="AGQ268" s="277">
        <f t="shared" si="650"/>
        <v>53.199999999999996</v>
      </c>
      <c r="AGR268" s="277">
        <f t="shared" si="650"/>
        <v>53.199999999999996</v>
      </c>
      <c r="AGS268" s="277">
        <f t="shared" si="650"/>
        <v>45.599999999999994</v>
      </c>
      <c r="AGT268" s="277">
        <f t="shared" si="650"/>
        <v>45.599999999999994</v>
      </c>
      <c r="AGU268" s="277">
        <f t="shared" si="650"/>
        <v>45.599999999999994</v>
      </c>
      <c r="AGV268" s="277">
        <f t="shared" si="650"/>
        <v>45.599999999999994</v>
      </c>
      <c r="AGW268" s="277">
        <f t="shared" si="650"/>
        <v>45.599999999999994</v>
      </c>
      <c r="AGX268" s="277">
        <f t="shared" si="650"/>
        <v>45.599999999999994</v>
      </c>
      <c r="AGY268" s="277">
        <f t="shared" si="650"/>
        <v>45.599999999999994</v>
      </c>
      <c r="AGZ268" s="277">
        <f t="shared" si="650"/>
        <v>45.599999999999994</v>
      </c>
      <c r="AHA268" s="277">
        <f t="shared" si="650"/>
        <v>45.599999999999994</v>
      </c>
      <c r="AHB268" s="277">
        <f t="shared" si="650"/>
        <v>45.599999999999994</v>
      </c>
      <c r="AHC268" s="277">
        <f t="shared" si="650"/>
        <v>45.599999999999994</v>
      </c>
      <c r="AHD268" s="277">
        <f t="shared" si="650"/>
        <v>45.599999999999994</v>
      </c>
      <c r="AHE268" s="277">
        <f t="shared" si="650"/>
        <v>45.599999999999994</v>
      </c>
      <c r="AHF268" s="277">
        <f t="shared" si="650"/>
        <v>45.599999999999994</v>
      </c>
      <c r="AHG268" s="277">
        <f t="shared" si="650"/>
        <v>45.599999999999994</v>
      </c>
      <c r="AHH268" s="277">
        <f t="shared" si="650"/>
        <v>45.599999999999994</v>
      </c>
      <c r="AHI268" s="277">
        <f t="shared" si="650"/>
        <v>45.599999999999994</v>
      </c>
      <c r="AHJ268" s="277">
        <f t="shared" si="650"/>
        <v>45.599999999999994</v>
      </c>
      <c r="AHK268" s="277">
        <f t="shared" si="650"/>
        <v>45.599999999999994</v>
      </c>
      <c r="AHL268" s="277">
        <f t="shared" si="650"/>
        <v>45.599999999999994</v>
      </c>
      <c r="AHM268" s="277">
        <f t="shared" si="650"/>
        <v>45.599999999999994</v>
      </c>
      <c r="AHN268" s="277">
        <f t="shared" si="650"/>
        <v>45.599999999999994</v>
      </c>
      <c r="AHO268" s="277">
        <f t="shared" si="650"/>
        <v>45.599999999999994</v>
      </c>
      <c r="AHP268" s="277">
        <f t="shared" si="650"/>
        <v>45.599999999999994</v>
      </c>
      <c r="AHQ268" s="277">
        <f t="shared" si="650"/>
        <v>45.599999999999994</v>
      </c>
      <c r="AHR268" s="277">
        <f t="shared" si="650"/>
        <v>45.599999999999994</v>
      </c>
      <c r="AHS268" s="277">
        <f t="shared" si="650"/>
        <v>45.599999999999994</v>
      </c>
      <c r="AHT268" s="277">
        <f t="shared" si="650"/>
        <v>45.599999999999994</v>
      </c>
      <c r="AHU268" s="277">
        <f t="shared" ref="AHU268:AIU268" si="651">AHU275*8*0.95</f>
        <v>45.599999999999994</v>
      </c>
      <c r="AHV268" s="277">
        <f t="shared" si="651"/>
        <v>45.599999999999994</v>
      </c>
      <c r="AHW268" s="277">
        <f t="shared" si="651"/>
        <v>45.599999999999994</v>
      </c>
      <c r="AHX268" s="277">
        <f t="shared" si="651"/>
        <v>45.599999999999994</v>
      </c>
      <c r="AHY268" s="277">
        <f t="shared" si="651"/>
        <v>45.599999999999994</v>
      </c>
      <c r="AHZ268" s="277">
        <f t="shared" si="651"/>
        <v>45.599999999999994</v>
      </c>
      <c r="AIA268" s="277">
        <f t="shared" si="651"/>
        <v>45.599999999999994</v>
      </c>
      <c r="AIB268" s="277">
        <f t="shared" si="651"/>
        <v>45.599999999999994</v>
      </c>
      <c r="AIC268" s="277">
        <f t="shared" si="651"/>
        <v>45.599999999999994</v>
      </c>
      <c r="AID268" s="277">
        <f t="shared" si="651"/>
        <v>45.599999999999994</v>
      </c>
      <c r="AIE268" s="277">
        <f t="shared" si="651"/>
        <v>45.599999999999994</v>
      </c>
      <c r="AIF268" s="277">
        <f t="shared" si="651"/>
        <v>45.599999999999994</v>
      </c>
      <c r="AIG268" s="277">
        <f t="shared" si="651"/>
        <v>45.599999999999994</v>
      </c>
      <c r="AIH268" s="277">
        <f t="shared" si="651"/>
        <v>45.599999999999994</v>
      </c>
      <c r="AII268" s="277">
        <f t="shared" si="651"/>
        <v>45.599999999999994</v>
      </c>
      <c r="AIJ268" s="277">
        <f t="shared" si="651"/>
        <v>45.599999999999994</v>
      </c>
      <c r="AIK268" s="277">
        <f t="shared" si="651"/>
        <v>45.599999999999994</v>
      </c>
      <c r="AIL268" s="277">
        <f t="shared" si="651"/>
        <v>45.599999999999994</v>
      </c>
      <c r="AIM268" s="277">
        <f t="shared" si="651"/>
        <v>45.599999999999994</v>
      </c>
      <c r="AIN268" s="277">
        <f t="shared" si="651"/>
        <v>45.599999999999994</v>
      </c>
      <c r="AIO268" s="277">
        <f t="shared" si="651"/>
        <v>45.599999999999994</v>
      </c>
      <c r="AIP268" s="277">
        <f t="shared" si="651"/>
        <v>45.599999999999994</v>
      </c>
      <c r="AIQ268" s="277">
        <f t="shared" si="651"/>
        <v>45.599999999999994</v>
      </c>
      <c r="AIR268" s="277">
        <f t="shared" si="651"/>
        <v>45.599999999999994</v>
      </c>
      <c r="AIS268" s="277">
        <f t="shared" si="651"/>
        <v>45.599999999999994</v>
      </c>
      <c r="AIT268" s="277">
        <f t="shared" si="651"/>
        <v>45.599999999999994</v>
      </c>
      <c r="AIU268" s="277">
        <f t="shared" si="651"/>
        <v>45.599999999999994</v>
      </c>
      <c r="AIV268" s="277">
        <f t="shared" ref="AIV268:AKA268" si="652">AIV275*8*0.95</f>
        <v>45.599999999999994</v>
      </c>
      <c r="AIW268" s="525">
        <f t="shared" si="652"/>
        <v>45.599999999999994</v>
      </c>
      <c r="AIX268" s="277">
        <f t="shared" si="652"/>
        <v>45.599999999999994</v>
      </c>
      <c r="AIY268" s="277">
        <f t="shared" si="652"/>
        <v>45.599999999999994</v>
      </c>
      <c r="AIZ268" s="277">
        <f t="shared" si="652"/>
        <v>45.599999999999994</v>
      </c>
      <c r="AJA268" s="277">
        <f t="shared" si="652"/>
        <v>38</v>
      </c>
      <c r="AJB268" s="277">
        <f t="shared" si="652"/>
        <v>38</v>
      </c>
      <c r="AJC268" s="277">
        <f t="shared" si="652"/>
        <v>38</v>
      </c>
      <c r="AJD268" s="277">
        <f t="shared" si="652"/>
        <v>38</v>
      </c>
      <c r="AJE268" s="277">
        <f t="shared" si="652"/>
        <v>38</v>
      </c>
      <c r="AJF268" s="277">
        <f t="shared" si="652"/>
        <v>38</v>
      </c>
      <c r="AJG268" s="277">
        <f t="shared" si="652"/>
        <v>38</v>
      </c>
      <c r="AJH268" s="277">
        <f t="shared" si="652"/>
        <v>38</v>
      </c>
      <c r="AJI268" s="277">
        <f t="shared" si="652"/>
        <v>38</v>
      </c>
      <c r="AJJ268" s="277">
        <f t="shared" si="652"/>
        <v>38</v>
      </c>
      <c r="AJK268" s="277">
        <f t="shared" si="652"/>
        <v>38</v>
      </c>
      <c r="AJL268" s="277">
        <f t="shared" si="652"/>
        <v>38</v>
      </c>
      <c r="AJM268" s="277">
        <f t="shared" si="652"/>
        <v>38</v>
      </c>
      <c r="AJN268" s="277">
        <f t="shared" si="652"/>
        <v>38</v>
      </c>
      <c r="AJO268" s="277">
        <f t="shared" si="652"/>
        <v>38</v>
      </c>
      <c r="AJP268" s="277">
        <f t="shared" si="652"/>
        <v>38</v>
      </c>
      <c r="AJQ268" s="277">
        <f t="shared" si="652"/>
        <v>38</v>
      </c>
      <c r="AJR268" s="277">
        <f t="shared" si="652"/>
        <v>38</v>
      </c>
      <c r="AJS268" s="277">
        <f t="shared" si="652"/>
        <v>38</v>
      </c>
      <c r="AJT268" s="277">
        <f t="shared" si="652"/>
        <v>38</v>
      </c>
      <c r="AJU268" s="277">
        <f t="shared" si="652"/>
        <v>38</v>
      </c>
      <c r="AJV268" s="277">
        <f t="shared" si="652"/>
        <v>38</v>
      </c>
      <c r="AJW268" s="277">
        <f t="shared" si="652"/>
        <v>38</v>
      </c>
      <c r="AJX268" s="277">
        <f t="shared" si="652"/>
        <v>38</v>
      </c>
      <c r="AJY268" s="277">
        <f t="shared" si="652"/>
        <v>38</v>
      </c>
      <c r="AJZ268" s="277">
        <f t="shared" si="652"/>
        <v>38</v>
      </c>
      <c r="AKA268" s="277">
        <f t="shared" si="652"/>
        <v>38</v>
      </c>
      <c r="AKB268" s="277">
        <f t="shared" ref="AKB268:ALG268" si="653">AKB275*8*0.95</f>
        <v>38</v>
      </c>
      <c r="AKC268" s="277">
        <f t="shared" si="653"/>
        <v>45.599999999999994</v>
      </c>
      <c r="AKD268" s="277">
        <f t="shared" si="653"/>
        <v>45.599999999999994</v>
      </c>
      <c r="AKE268" s="277">
        <f t="shared" si="653"/>
        <v>45.599999999999994</v>
      </c>
      <c r="AKF268" s="277">
        <f t="shared" si="653"/>
        <v>45.599999999999994</v>
      </c>
      <c r="AKG268" s="277">
        <f t="shared" si="653"/>
        <v>45.599999999999994</v>
      </c>
      <c r="AKH268" s="277">
        <f t="shared" si="653"/>
        <v>45.599999999999994</v>
      </c>
      <c r="AKI268" s="277">
        <f t="shared" si="653"/>
        <v>45.599999999999994</v>
      </c>
      <c r="AKJ268" s="277">
        <f t="shared" si="653"/>
        <v>45.599999999999994</v>
      </c>
      <c r="AKK268" s="277">
        <f t="shared" si="653"/>
        <v>45.599999999999994</v>
      </c>
      <c r="AKL268" s="277">
        <f t="shared" si="653"/>
        <v>45.599999999999994</v>
      </c>
      <c r="AKM268" s="277">
        <f t="shared" si="653"/>
        <v>45.599999999999994</v>
      </c>
      <c r="AKN268" s="277">
        <f t="shared" si="653"/>
        <v>45.599999999999994</v>
      </c>
      <c r="AKO268" s="277">
        <f t="shared" si="653"/>
        <v>45.599999999999994</v>
      </c>
      <c r="AKP268" s="277">
        <f t="shared" si="653"/>
        <v>45.599999999999994</v>
      </c>
      <c r="AKQ268" s="277">
        <f t="shared" si="653"/>
        <v>45.599999999999994</v>
      </c>
      <c r="AKR268" s="277">
        <f t="shared" si="653"/>
        <v>45.599999999999994</v>
      </c>
      <c r="AKS268" s="277">
        <f t="shared" si="653"/>
        <v>45.599999999999994</v>
      </c>
      <c r="AKT268" s="277">
        <f t="shared" si="653"/>
        <v>45.599999999999994</v>
      </c>
      <c r="AKU268" s="277">
        <f t="shared" si="653"/>
        <v>45.599999999999994</v>
      </c>
      <c r="AKV268" s="277">
        <f t="shared" si="653"/>
        <v>45.599999999999994</v>
      </c>
      <c r="AKW268" s="277">
        <f t="shared" si="653"/>
        <v>45.599999999999994</v>
      </c>
      <c r="AKX268" s="277">
        <f t="shared" si="653"/>
        <v>45.599999999999994</v>
      </c>
      <c r="AKY268" s="277">
        <f t="shared" si="653"/>
        <v>45.599999999999994</v>
      </c>
      <c r="AKZ268" s="277">
        <f t="shared" si="653"/>
        <v>45.599999999999994</v>
      </c>
      <c r="ALA268" s="277">
        <f t="shared" si="653"/>
        <v>45.599999999999994</v>
      </c>
      <c r="ALB268" s="277">
        <f t="shared" si="653"/>
        <v>45.599999999999994</v>
      </c>
      <c r="ALC268" s="277">
        <f t="shared" si="653"/>
        <v>45.599999999999994</v>
      </c>
      <c r="ALD268" s="277">
        <f t="shared" si="653"/>
        <v>45.599999999999994</v>
      </c>
      <c r="ALE268" s="277">
        <f t="shared" si="653"/>
        <v>45.599999999999994</v>
      </c>
      <c r="ALF268" s="277">
        <f t="shared" si="653"/>
        <v>45.599999999999994</v>
      </c>
      <c r="ALG268" s="277">
        <f t="shared" si="653"/>
        <v>45.599999999999994</v>
      </c>
      <c r="ALH268" s="277">
        <f t="shared" ref="ALH268:AMI268" si="654">ALH275*8*0.95</f>
        <v>45.599999999999994</v>
      </c>
      <c r="ALI268" s="277">
        <f t="shared" si="654"/>
        <v>45.599999999999994</v>
      </c>
      <c r="ALJ268" s="277">
        <f t="shared" si="654"/>
        <v>45.599999999999994</v>
      </c>
      <c r="ALK268" s="277">
        <f t="shared" si="654"/>
        <v>45.599999999999994</v>
      </c>
      <c r="ALL268" s="277">
        <f t="shared" si="654"/>
        <v>45.599999999999994</v>
      </c>
      <c r="ALM268" s="277">
        <f t="shared" si="654"/>
        <v>45.599999999999994</v>
      </c>
      <c r="ALN268" s="277">
        <f t="shared" si="654"/>
        <v>45.599999999999994</v>
      </c>
      <c r="ALO268" s="277">
        <f t="shared" si="654"/>
        <v>45.599999999999994</v>
      </c>
      <c r="ALP268" s="277">
        <f t="shared" si="654"/>
        <v>45.599999999999994</v>
      </c>
      <c r="ALQ268" s="277">
        <f t="shared" si="654"/>
        <v>45.599999999999994</v>
      </c>
      <c r="ALR268" s="277">
        <f t="shared" si="654"/>
        <v>45.599999999999994</v>
      </c>
      <c r="ALS268" s="277">
        <f t="shared" si="654"/>
        <v>45.599999999999994</v>
      </c>
      <c r="ALT268" s="277">
        <f t="shared" si="654"/>
        <v>45.599999999999994</v>
      </c>
      <c r="ALU268" s="277">
        <f t="shared" si="654"/>
        <v>45.599999999999994</v>
      </c>
      <c r="ALV268" s="277">
        <f t="shared" si="654"/>
        <v>45.599999999999994</v>
      </c>
      <c r="ALW268" s="277">
        <f t="shared" si="654"/>
        <v>45.599999999999994</v>
      </c>
      <c r="ALX268" s="277">
        <f t="shared" si="654"/>
        <v>45.599999999999994</v>
      </c>
      <c r="ALY268" s="277">
        <f t="shared" si="654"/>
        <v>45.599999999999994</v>
      </c>
      <c r="ALZ268" s="277">
        <f t="shared" si="654"/>
        <v>45.599999999999994</v>
      </c>
      <c r="AMA268" s="277">
        <f t="shared" si="654"/>
        <v>45.599999999999994</v>
      </c>
      <c r="AMB268" s="277">
        <f t="shared" si="654"/>
        <v>45.599999999999994</v>
      </c>
      <c r="AMC268" s="277">
        <f t="shared" si="654"/>
        <v>45.599999999999994</v>
      </c>
      <c r="AMD268" s="277">
        <f t="shared" si="654"/>
        <v>45.599999999999994</v>
      </c>
      <c r="AME268" s="277">
        <f t="shared" si="654"/>
        <v>45.599999999999994</v>
      </c>
      <c r="AMF268" s="277">
        <f t="shared" si="654"/>
        <v>45.599999999999994</v>
      </c>
      <c r="AMG268" s="277">
        <f t="shared" si="654"/>
        <v>45.599999999999994</v>
      </c>
      <c r="AMH268" s="277">
        <f t="shared" si="654"/>
        <v>45.599999999999994</v>
      </c>
      <c r="AMI268" s="277">
        <f t="shared" si="654"/>
        <v>45.599999999999994</v>
      </c>
      <c r="AMJ268" s="277">
        <f t="shared" ref="AMJ268:AOU268" si="655">AMJ275*8*0.95</f>
        <v>45.599999999999994</v>
      </c>
      <c r="AMK268" s="277">
        <f t="shared" si="655"/>
        <v>45.599999999999994</v>
      </c>
      <c r="AML268" s="277">
        <f t="shared" si="655"/>
        <v>45.599999999999994</v>
      </c>
      <c r="AMM268" s="277">
        <f t="shared" si="655"/>
        <v>45.599999999999994</v>
      </c>
      <c r="AMN268" s="277">
        <f t="shared" si="655"/>
        <v>45.599999999999994</v>
      </c>
      <c r="AMO268" s="277">
        <f t="shared" si="655"/>
        <v>45.599999999999994</v>
      </c>
      <c r="AMP268" s="277">
        <f t="shared" si="655"/>
        <v>45.599999999999994</v>
      </c>
      <c r="AMQ268" s="277">
        <f t="shared" si="655"/>
        <v>45.599999999999994</v>
      </c>
      <c r="AMR268" s="277">
        <f t="shared" si="655"/>
        <v>45.599999999999994</v>
      </c>
      <c r="AMS268" s="277">
        <f t="shared" si="655"/>
        <v>45.599999999999994</v>
      </c>
      <c r="AMT268" s="277">
        <f t="shared" si="655"/>
        <v>45.599999999999994</v>
      </c>
      <c r="AMU268" s="277">
        <f t="shared" si="655"/>
        <v>45.599999999999994</v>
      </c>
      <c r="AMV268" s="277">
        <f t="shared" si="655"/>
        <v>45.599999999999994</v>
      </c>
      <c r="AMW268" s="277">
        <f t="shared" si="655"/>
        <v>45.599999999999994</v>
      </c>
      <c r="AMX268" s="277">
        <f t="shared" si="655"/>
        <v>45.599999999999994</v>
      </c>
      <c r="AMY268" s="277">
        <f t="shared" si="655"/>
        <v>45.599999999999994</v>
      </c>
      <c r="AMZ268" s="277">
        <f t="shared" si="655"/>
        <v>45.599999999999994</v>
      </c>
      <c r="ANA268" s="277">
        <f t="shared" si="655"/>
        <v>45.599999999999994</v>
      </c>
      <c r="ANB268" s="277">
        <f t="shared" si="655"/>
        <v>45.599999999999994</v>
      </c>
      <c r="ANC268" s="277">
        <f t="shared" si="655"/>
        <v>45.599999999999994</v>
      </c>
      <c r="AND268" s="277">
        <f t="shared" si="655"/>
        <v>45.599999999999994</v>
      </c>
      <c r="ANE268" s="277">
        <f t="shared" si="655"/>
        <v>45.599999999999994</v>
      </c>
      <c r="ANF268" s="277">
        <f t="shared" si="655"/>
        <v>45.599999999999994</v>
      </c>
      <c r="ANG268" s="277">
        <f t="shared" si="655"/>
        <v>45.599999999999994</v>
      </c>
      <c r="ANH268" s="277">
        <f t="shared" si="655"/>
        <v>45.599999999999994</v>
      </c>
      <c r="ANI268" s="277">
        <f t="shared" si="655"/>
        <v>45.599999999999994</v>
      </c>
      <c r="ANJ268" s="277">
        <f t="shared" si="655"/>
        <v>45.599999999999994</v>
      </c>
      <c r="ANK268" s="277">
        <f t="shared" si="655"/>
        <v>45.599999999999994</v>
      </c>
      <c r="ANL268" s="277">
        <f t="shared" si="655"/>
        <v>45.599999999999994</v>
      </c>
      <c r="ANM268" s="277">
        <f t="shared" si="655"/>
        <v>45.599999999999994</v>
      </c>
      <c r="ANN268" s="277">
        <f t="shared" si="655"/>
        <v>45.599999999999994</v>
      </c>
      <c r="ANO268" s="277">
        <f t="shared" si="655"/>
        <v>45.599999999999994</v>
      </c>
      <c r="ANP268" s="277">
        <f t="shared" si="655"/>
        <v>45.599999999999994</v>
      </c>
      <c r="ANQ268" s="277">
        <f t="shared" si="655"/>
        <v>45.599999999999994</v>
      </c>
      <c r="ANR268" s="277">
        <f t="shared" si="655"/>
        <v>45.599999999999994</v>
      </c>
      <c r="ANS268" s="277">
        <f t="shared" si="655"/>
        <v>45.599999999999994</v>
      </c>
      <c r="ANT268" s="277">
        <f t="shared" si="655"/>
        <v>45.599999999999994</v>
      </c>
      <c r="ANU268" s="277">
        <f t="shared" si="655"/>
        <v>45.599999999999994</v>
      </c>
      <c r="ANV268" s="277">
        <f t="shared" si="655"/>
        <v>45.599999999999994</v>
      </c>
      <c r="ANW268" s="277">
        <f t="shared" si="655"/>
        <v>45.599999999999994</v>
      </c>
      <c r="ANX268" s="277">
        <f t="shared" si="655"/>
        <v>45.599999999999994</v>
      </c>
      <c r="ANY268" s="277">
        <f t="shared" si="655"/>
        <v>45.599999999999994</v>
      </c>
      <c r="ANZ268" s="277">
        <f t="shared" si="655"/>
        <v>45.599999999999994</v>
      </c>
      <c r="AOA268" s="277">
        <f t="shared" si="655"/>
        <v>45.599999999999994</v>
      </c>
      <c r="AOB268" s="277">
        <f t="shared" si="655"/>
        <v>45.599999999999994</v>
      </c>
      <c r="AOC268" s="277">
        <f t="shared" si="655"/>
        <v>45.599999999999994</v>
      </c>
      <c r="AOD268" s="277">
        <f t="shared" si="655"/>
        <v>45.599999999999994</v>
      </c>
      <c r="AOE268" s="277">
        <f t="shared" si="655"/>
        <v>45.599999999999994</v>
      </c>
      <c r="AOF268" s="277">
        <f t="shared" si="655"/>
        <v>45.599999999999994</v>
      </c>
      <c r="AOG268" s="277">
        <f t="shared" si="655"/>
        <v>45.599999999999994</v>
      </c>
      <c r="AOH268" s="277">
        <f t="shared" si="655"/>
        <v>45.599999999999994</v>
      </c>
      <c r="AOI268" s="277">
        <f t="shared" si="655"/>
        <v>45.599999999999994</v>
      </c>
      <c r="AOJ268" s="277">
        <f t="shared" si="655"/>
        <v>45.599999999999994</v>
      </c>
      <c r="AOK268" s="277">
        <f t="shared" si="655"/>
        <v>45.599999999999994</v>
      </c>
      <c r="AOL268" s="277">
        <f t="shared" si="655"/>
        <v>45.599999999999994</v>
      </c>
      <c r="AOM268" s="277">
        <f t="shared" si="655"/>
        <v>45.599999999999994</v>
      </c>
      <c r="AON268" s="277">
        <f t="shared" si="655"/>
        <v>45.599999999999994</v>
      </c>
      <c r="AOO268" s="277">
        <f t="shared" si="655"/>
        <v>45.599999999999994</v>
      </c>
      <c r="AOP268" s="277">
        <f t="shared" si="655"/>
        <v>45.599999999999994</v>
      </c>
      <c r="AOQ268" s="277">
        <f t="shared" si="655"/>
        <v>45.599999999999994</v>
      </c>
      <c r="AOR268" s="277">
        <f t="shared" si="655"/>
        <v>45.599999999999994</v>
      </c>
      <c r="AOS268" s="277">
        <f t="shared" si="655"/>
        <v>45.599999999999994</v>
      </c>
      <c r="AOT268" s="277">
        <f t="shared" si="655"/>
        <v>45.599999999999994</v>
      </c>
      <c r="AOU268" s="277">
        <f t="shared" si="655"/>
        <v>45.599999999999994</v>
      </c>
      <c r="AOV268" s="277">
        <f t="shared" ref="AOV268:APW268" si="656">AOV275*8*0.95</f>
        <v>45.599999999999994</v>
      </c>
      <c r="AOW268" s="277">
        <f t="shared" si="656"/>
        <v>45.599999999999994</v>
      </c>
      <c r="AOX268" s="277">
        <f t="shared" si="656"/>
        <v>45.599999999999994</v>
      </c>
      <c r="AOY268" s="277">
        <f t="shared" si="656"/>
        <v>45.599999999999994</v>
      </c>
      <c r="AOZ268" s="277">
        <f t="shared" si="656"/>
        <v>45.599999999999994</v>
      </c>
      <c r="APA268" s="277">
        <f t="shared" si="656"/>
        <v>45.599999999999994</v>
      </c>
      <c r="APB268" s="277">
        <f t="shared" si="656"/>
        <v>45.599999999999994</v>
      </c>
      <c r="APC268" s="277">
        <f t="shared" si="656"/>
        <v>45.599999999999994</v>
      </c>
      <c r="APD268" s="277">
        <f t="shared" si="656"/>
        <v>45.599999999999994</v>
      </c>
      <c r="APE268" s="277">
        <f t="shared" si="656"/>
        <v>45.599999999999994</v>
      </c>
      <c r="APF268" s="277">
        <f t="shared" si="656"/>
        <v>45.599999999999994</v>
      </c>
      <c r="APG268" s="277">
        <f t="shared" si="656"/>
        <v>45.599999999999994</v>
      </c>
      <c r="APH268" s="277">
        <f t="shared" si="656"/>
        <v>45.599999999999994</v>
      </c>
      <c r="API268" s="277">
        <f t="shared" si="656"/>
        <v>45.599999999999994</v>
      </c>
      <c r="APJ268" s="277">
        <f t="shared" si="656"/>
        <v>45.599999999999994</v>
      </c>
      <c r="APK268" s="277">
        <f t="shared" si="656"/>
        <v>45.599999999999994</v>
      </c>
      <c r="APL268" s="277">
        <f t="shared" si="656"/>
        <v>45.599999999999994</v>
      </c>
      <c r="APM268" s="277">
        <f t="shared" si="656"/>
        <v>45.599999999999994</v>
      </c>
      <c r="APN268" s="277">
        <f t="shared" si="656"/>
        <v>45.599999999999994</v>
      </c>
      <c r="APO268" s="277">
        <f t="shared" si="656"/>
        <v>45.599999999999994</v>
      </c>
      <c r="APP268" s="277">
        <f t="shared" si="656"/>
        <v>45.599999999999994</v>
      </c>
      <c r="APQ268" s="277">
        <f t="shared" si="656"/>
        <v>45.599999999999994</v>
      </c>
      <c r="APR268" s="277">
        <f t="shared" si="656"/>
        <v>45.599999999999994</v>
      </c>
      <c r="APS268" s="277">
        <f t="shared" si="656"/>
        <v>45.599999999999994</v>
      </c>
      <c r="APT268" s="277">
        <f t="shared" si="656"/>
        <v>45.599999999999994</v>
      </c>
      <c r="APU268" s="277">
        <f t="shared" si="656"/>
        <v>45.599999999999994</v>
      </c>
      <c r="APV268" s="277">
        <f t="shared" si="656"/>
        <v>45.599999999999994</v>
      </c>
      <c r="APW268" s="277">
        <f t="shared" si="656"/>
        <v>45.599999999999994</v>
      </c>
    </row>
    <row r="269" spans="4:1115">
      <c r="D269" s="189"/>
      <c r="E269" s="136" t="s">
        <v>1072</v>
      </c>
      <c r="I269" s="277">
        <f t="shared" ref="I269:S269" si="657">I276*12*0.95</f>
        <v>57</v>
      </c>
      <c r="J269" s="277">
        <f t="shared" si="657"/>
        <v>57</v>
      </c>
      <c r="K269" s="277">
        <f t="shared" si="657"/>
        <v>57</v>
      </c>
      <c r="L269" s="277">
        <f t="shared" si="657"/>
        <v>57</v>
      </c>
      <c r="M269" s="277">
        <f t="shared" si="657"/>
        <v>57</v>
      </c>
      <c r="N269" s="277">
        <f t="shared" si="657"/>
        <v>57</v>
      </c>
      <c r="O269" s="277">
        <f t="shared" si="657"/>
        <v>57</v>
      </c>
      <c r="P269" s="277">
        <f t="shared" si="657"/>
        <v>57</v>
      </c>
      <c r="Q269" s="277">
        <f t="shared" si="657"/>
        <v>57</v>
      </c>
      <c r="R269" s="277">
        <f t="shared" si="657"/>
        <v>57</v>
      </c>
      <c r="S269" s="277">
        <f t="shared" si="657"/>
        <v>57</v>
      </c>
      <c r="T269" s="277">
        <f t="shared" ref="T269:CE269" si="658">T276*12*0.95</f>
        <v>57</v>
      </c>
      <c r="U269" s="277">
        <f t="shared" si="658"/>
        <v>57</v>
      </c>
      <c r="V269" s="277">
        <f t="shared" si="658"/>
        <v>57</v>
      </c>
      <c r="W269" s="277">
        <f t="shared" si="658"/>
        <v>57</v>
      </c>
      <c r="X269" s="277">
        <f t="shared" si="658"/>
        <v>57</v>
      </c>
      <c r="Y269" s="277">
        <f t="shared" si="658"/>
        <v>57</v>
      </c>
      <c r="Z269" s="277">
        <f t="shared" si="658"/>
        <v>57</v>
      </c>
      <c r="AA269" s="277">
        <f t="shared" si="658"/>
        <v>57</v>
      </c>
      <c r="AB269" s="277">
        <f t="shared" si="658"/>
        <v>57</v>
      </c>
      <c r="AC269" s="277">
        <f t="shared" si="658"/>
        <v>57</v>
      </c>
      <c r="AD269" s="277">
        <f t="shared" si="658"/>
        <v>57</v>
      </c>
      <c r="AE269" s="277">
        <f t="shared" si="658"/>
        <v>57</v>
      </c>
      <c r="AF269" s="277">
        <f t="shared" si="658"/>
        <v>57</v>
      </c>
      <c r="AG269" s="277">
        <f t="shared" si="658"/>
        <v>57</v>
      </c>
      <c r="AH269" s="277">
        <f t="shared" si="658"/>
        <v>57</v>
      </c>
      <c r="AI269" s="277">
        <f t="shared" si="658"/>
        <v>57</v>
      </c>
      <c r="AJ269" s="277">
        <f t="shared" si="658"/>
        <v>57</v>
      </c>
      <c r="AK269" s="277">
        <f t="shared" si="658"/>
        <v>57</v>
      </c>
      <c r="AL269" s="277">
        <f t="shared" si="658"/>
        <v>57</v>
      </c>
      <c r="AM269" s="277">
        <f t="shared" si="658"/>
        <v>57</v>
      </c>
      <c r="AN269" s="277">
        <f t="shared" si="658"/>
        <v>57</v>
      </c>
      <c r="AO269" s="277">
        <f t="shared" si="658"/>
        <v>57</v>
      </c>
      <c r="AP269" s="277">
        <f t="shared" si="658"/>
        <v>57</v>
      </c>
      <c r="AQ269" s="277">
        <f t="shared" si="658"/>
        <v>57</v>
      </c>
      <c r="AR269" s="277">
        <f t="shared" si="658"/>
        <v>57</v>
      </c>
      <c r="AS269" s="277">
        <f t="shared" si="658"/>
        <v>57</v>
      </c>
      <c r="AT269" s="277">
        <f t="shared" si="658"/>
        <v>57</v>
      </c>
      <c r="AU269" s="277">
        <f t="shared" si="658"/>
        <v>57</v>
      </c>
      <c r="AV269" s="277">
        <f t="shared" si="658"/>
        <v>57</v>
      </c>
      <c r="AW269" s="277">
        <f t="shared" si="658"/>
        <v>57</v>
      </c>
      <c r="AX269" s="277">
        <f t="shared" si="658"/>
        <v>57</v>
      </c>
      <c r="AY269" s="277">
        <f t="shared" si="658"/>
        <v>57</v>
      </c>
      <c r="AZ269" s="277">
        <f t="shared" si="658"/>
        <v>57</v>
      </c>
      <c r="BA269" s="277">
        <f t="shared" si="658"/>
        <v>57</v>
      </c>
      <c r="BB269" s="277">
        <f t="shared" si="658"/>
        <v>57</v>
      </c>
      <c r="BC269" s="277">
        <f t="shared" si="658"/>
        <v>57</v>
      </c>
      <c r="BD269" s="277">
        <f t="shared" si="658"/>
        <v>57</v>
      </c>
      <c r="BE269" s="277">
        <f t="shared" si="658"/>
        <v>57</v>
      </c>
      <c r="BF269" s="277">
        <f t="shared" si="658"/>
        <v>57</v>
      </c>
      <c r="BG269" s="277">
        <f t="shared" si="658"/>
        <v>57</v>
      </c>
      <c r="BH269" s="277">
        <f t="shared" si="658"/>
        <v>57</v>
      </c>
      <c r="BI269" s="277">
        <f t="shared" si="658"/>
        <v>57</v>
      </c>
      <c r="BJ269" s="277">
        <f t="shared" si="658"/>
        <v>57</v>
      </c>
      <c r="BK269" s="277">
        <f t="shared" si="658"/>
        <v>57</v>
      </c>
      <c r="BL269" s="277">
        <f t="shared" si="658"/>
        <v>57</v>
      </c>
      <c r="BM269" s="277">
        <f t="shared" si="658"/>
        <v>57</v>
      </c>
      <c r="BN269" s="277">
        <f t="shared" si="658"/>
        <v>57</v>
      </c>
      <c r="BO269" s="277">
        <f t="shared" si="658"/>
        <v>57</v>
      </c>
      <c r="BP269" s="277">
        <f t="shared" si="658"/>
        <v>57</v>
      </c>
      <c r="BQ269" s="277">
        <f t="shared" si="658"/>
        <v>57</v>
      </c>
      <c r="BR269" s="277">
        <f t="shared" si="658"/>
        <v>57</v>
      </c>
      <c r="BS269" s="277">
        <f t="shared" si="658"/>
        <v>57</v>
      </c>
      <c r="BT269" s="277">
        <f t="shared" si="658"/>
        <v>57</v>
      </c>
      <c r="BU269" s="277">
        <f t="shared" si="658"/>
        <v>57</v>
      </c>
      <c r="BV269" s="277">
        <f t="shared" si="658"/>
        <v>57</v>
      </c>
      <c r="BW269" s="277">
        <f t="shared" si="658"/>
        <v>57</v>
      </c>
      <c r="BX269" s="277">
        <f t="shared" si="658"/>
        <v>57</v>
      </c>
      <c r="BY269" s="277">
        <f t="shared" si="658"/>
        <v>57</v>
      </c>
      <c r="BZ269" s="277">
        <f t="shared" si="658"/>
        <v>57</v>
      </c>
      <c r="CA269" s="277">
        <f t="shared" si="658"/>
        <v>57</v>
      </c>
      <c r="CB269" s="277">
        <f t="shared" si="658"/>
        <v>57</v>
      </c>
      <c r="CC269" s="277">
        <f t="shared" si="658"/>
        <v>57</v>
      </c>
      <c r="CD269" s="277">
        <f t="shared" si="658"/>
        <v>57</v>
      </c>
      <c r="CE269" s="277">
        <f t="shared" si="658"/>
        <v>57</v>
      </c>
      <c r="CF269" s="277">
        <f t="shared" ref="CF269:DF269" si="659">CF276*12*0.95</f>
        <v>57</v>
      </c>
      <c r="CG269" s="277">
        <f t="shared" si="659"/>
        <v>57</v>
      </c>
      <c r="CH269" s="277">
        <f t="shared" si="659"/>
        <v>57</v>
      </c>
      <c r="CI269" s="277">
        <f t="shared" si="659"/>
        <v>57</v>
      </c>
      <c r="CJ269" s="277">
        <f t="shared" si="659"/>
        <v>57</v>
      </c>
      <c r="CK269" s="277">
        <f t="shared" si="659"/>
        <v>57</v>
      </c>
      <c r="CL269" s="277">
        <f t="shared" si="659"/>
        <v>57</v>
      </c>
      <c r="CM269" s="277">
        <f t="shared" si="659"/>
        <v>57</v>
      </c>
      <c r="CN269" s="277">
        <f t="shared" si="659"/>
        <v>57</v>
      </c>
      <c r="CO269" s="277">
        <f t="shared" si="659"/>
        <v>57</v>
      </c>
      <c r="CP269" s="277">
        <f t="shared" si="659"/>
        <v>57</v>
      </c>
      <c r="CQ269" s="277">
        <f t="shared" si="659"/>
        <v>57</v>
      </c>
      <c r="CR269" s="277">
        <f t="shared" si="659"/>
        <v>57</v>
      </c>
      <c r="CS269" s="277">
        <f t="shared" si="659"/>
        <v>57</v>
      </c>
      <c r="CT269" s="277">
        <f t="shared" si="659"/>
        <v>57</v>
      </c>
      <c r="CU269" s="277">
        <f t="shared" si="659"/>
        <v>57</v>
      </c>
      <c r="CV269" s="277">
        <f t="shared" si="659"/>
        <v>57</v>
      </c>
      <c r="CW269" s="277">
        <f t="shared" si="659"/>
        <v>57</v>
      </c>
      <c r="CX269" s="277">
        <f t="shared" si="659"/>
        <v>57</v>
      </c>
      <c r="CY269" s="277">
        <f t="shared" si="659"/>
        <v>57</v>
      </c>
      <c r="CZ269" s="277">
        <f t="shared" si="659"/>
        <v>57</v>
      </c>
      <c r="DA269" s="277">
        <f t="shared" si="659"/>
        <v>57</v>
      </c>
      <c r="DB269" s="277">
        <f t="shared" si="659"/>
        <v>57</v>
      </c>
      <c r="DC269" s="277">
        <f t="shared" si="659"/>
        <v>57</v>
      </c>
      <c r="DD269" s="277">
        <f t="shared" si="659"/>
        <v>57</v>
      </c>
      <c r="DE269" s="277">
        <f t="shared" si="659"/>
        <v>57</v>
      </c>
      <c r="DF269" s="277">
        <f t="shared" si="659"/>
        <v>57</v>
      </c>
      <c r="DG269" s="277">
        <f t="shared" ref="DG269:FR269" si="660">DG276*12*0.95</f>
        <v>57</v>
      </c>
      <c r="DH269" s="277">
        <f t="shared" si="660"/>
        <v>57</v>
      </c>
      <c r="DI269" s="277">
        <f t="shared" si="660"/>
        <v>57</v>
      </c>
      <c r="DJ269" s="277">
        <f t="shared" si="660"/>
        <v>57</v>
      </c>
      <c r="DK269" s="277">
        <f t="shared" si="660"/>
        <v>57</v>
      </c>
      <c r="DL269" s="277">
        <f t="shared" si="660"/>
        <v>57</v>
      </c>
      <c r="DM269" s="277">
        <f t="shared" si="660"/>
        <v>57</v>
      </c>
      <c r="DN269" s="277">
        <f t="shared" si="660"/>
        <v>57</v>
      </c>
      <c r="DO269" s="277">
        <f t="shared" si="660"/>
        <v>57</v>
      </c>
      <c r="DP269" s="277">
        <f t="shared" si="660"/>
        <v>57</v>
      </c>
      <c r="DQ269" s="277">
        <f t="shared" si="660"/>
        <v>57</v>
      </c>
      <c r="DR269" s="277">
        <f t="shared" si="660"/>
        <v>57</v>
      </c>
      <c r="DS269" s="277">
        <f t="shared" si="660"/>
        <v>57</v>
      </c>
      <c r="DT269" s="277">
        <f t="shared" si="660"/>
        <v>57</v>
      </c>
      <c r="DU269" s="277">
        <f t="shared" si="660"/>
        <v>57</v>
      </c>
      <c r="DV269" s="277">
        <f t="shared" si="660"/>
        <v>57</v>
      </c>
      <c r="DW269" s="277">
        <f t="shared" si="660"/>
        <v>57</v>
      </c>
      <c r="DX269" s="277">
        <f t="shared" si="660"/>
        <v>57</v>
      </c>
      <c r="DY269" s="277">
        <f t="shared" si="660"/>
        <v>57</v>
      </c>
      <c r="DZ269" s="277">
        <f t="shared" si="660"/>
        <v>57</v>
      </c>
      <c r="EA269" s="277">
        <f t="shared" si="660"/>
        <v>57</v>
      </c>
      <c r="EB269" s="277">
        <f t="shared" si="660"/>
        <v>57</v>
      </c>
      <c r="EC269" s="277">
        <f t="shared" si="660"/>
        <v>57</v>
      </c>
      <c r="ED269" s="277">
        <f t="shared" si="660"/>
        <v>57</v>
      </c>
      <c r="EE269" s="277">
        <f t="shared" si="660"/>
        <v>57</v>
      </c>
      <c r="EF269" s="277">
        <f t="shared" si="660"/>
        <v>57</v>
      </c>
      <c r="EG269" s="277">
        <f t="shared" si="660"/>
        <v>57</v>
      </c>
      <c r="EH269" s="277">
        <f t="shared" si="660"/>
        <v>57</v>
      </c>
      <c r="EI269" s="277">
        <f t="shared" si="660"/>
        <v>57</v>
      </c>
      <c r="EJ269" s="277">
        <f t="shared" si="660"/>
        <v>57</v>
      </c>
      <c r="EK269" s="277">
        <f t="shared" si="660"/>
        <v>57</v>
      </c>
      <c r="EL269" s="277">
        <f t="shared" si="660"/>
        <v>57</v>
      </c>
      <c r="EM269" s="277">
        <f t="shared" si="660"/>
        <v>57</v>
      </c>
      <c r="EN269" s="277">
        <f t="shared" si="660"/>
        <v>57</v>
      </c>
      <c r="EO269" s="277">
        <f t="shared" si="660"/>
        <v>57</v>
      </c>
      <c r="EP269" s="277">
        <f t="shared" si="660"/>
        <v>57</v>
      </c>
      <c r="EQ269" s="277">
        <f t="shared" si="660"/>
        <v>57</v>
      </c>
      <c r="ER269" s="277">
        <f t="shared" si="660"/>
        <v>57</v>
      </c>
      <c r="ES269" s="277">
        <f t="shared" si="660"/>
        <v>57</v>
      </c>
      <c r="ET269" s="277">
        <f t="shared" si="660"/>
        <v>57</v>
      </c>
      <c r="EU269" s="277">
        <f t="shared" si="660"/>
        <v>57</v>
      </c>
      <c r="EV269" s="277">
        <f t="shared" si="660"/>
        <v>57</v>
      </c>
      <c r="EW269" s="277">
        <f t="shared" si="660"/>
        <v>57</v>
      </c>
      <c r="EX269" s="277">
        <f t="shared" si="660"/>
        <v>57</v>
      </c>
      <c r="EY269" s="277">
        <f t="shared" si="660"/>
        <v>57</v>
      </c>
      <c r="EZ269" s="277">
        <f t="shared" si="660"/>
        <v>57</v>
      </c>
      <c r="FA269" s="277">
        <f t="shared" si="660"/>
        <v>57</v>
      </c>
      <c r="FB269" s="277">
        <f t="shared" si="660"/>
        <v>57</v>
      </c>
      <c r="FC269" s="277">
        <f t="shared" si="660"/>
        <v>57</v>
      </c>
      <c r="FD269" s="277">
        <f t="shared" si="660"/>
        <v>57</v>
      </c>
      <c r="FE269" s="277">
        <f t="shared" si="660"/>
        <v>57</v>
      </c>
      <c r="FF269" s="277">
        <f t="shared" si="660"/>
        <v>57</v>
      </c>
      <c r="FG269" s="277">
        <f t="shared" si="660"/>
        <v>57</v>
      </c>
      <c r="FH269" s="277">
        <f t="shared" si="660"/>
        <v>57</v>
      </c>
      <c r="FI269" s="277">
        <f t="shared" si="660"/>
        <v>57</v>
      </c>
      <c r="FJ269" s="277">
        <f t="shared" si="660"/>
        <v>57</v>
      </c>
      <c r="FK269" s="277">
        <f t="shared" si="660"/>
        <v>57</v>
      </c>
      <c r="FL269" s="277">
        <f t="shared" si="660"/>
        <v>57</v>
      </c>
      <c r="FM269" s="277">
        <f t="shared" si="660"/>
        <v>57</v>
      </c>
      <c r="FN269" s="277">
        <f t="shared" si="660"/>
        <v>57</v>
      </c>
      <c r="FO269" s="277">
        <f t="shared" si="660"/>
        <v>57</v>
      </c>
      <c r="FP269" s="277">
        <f t="shared" si="660"/>
        <v>57</v>
      </c>
      <c r="FQ269" s="277">
        <f t="shared" si="660"/>
        <v>57</v>
      </c>
      <c r="FR269" s="277">
        <f t="shared" si="660"/>
        <v>57</v>
      </c>
      <c r="FS269" s="277">
        <f t="shared" ref="FS269:GS269" si="661">FS276*12*0.95</f>
        <v>57</v>
      </c>
      <c r="FT269" s="277">
        <f t="shared" si="661"/>
        <v>57</v>
      </c>
      <c r="FU269" s="277">
        <f t="shared" si="661"/>
        <v>57</v>
      </c>
      <c r="FV269" s="277">
        <f t="shared" si="661"/>
        <v>57</v>
      </c>
      <c r="FW269" s="277">
        <f t="shared" si="661"/>
        <v>57</v>
      </c>
      <c r="FX269" s="277">
        <f t="shared" si="661"/>
        <v>57</v>
      </c>
      <c r="FY269" s="277">
        <f t="shared" si="661"/>
        <v>57</v>
      </c>
      <c r="FZ269" s="277">
        <f t="shared" si="661"/>
        <v>57</v>
      </c>
      <c r="GA269" s="277">
        <f t="shared" si="661"/>
        <v>57</v>
      </c>
      <c r="GB269" s="277">
        <f t="shared" si="661"/>
        <v>57</v>
      </c>
      <c r="GC269" s="277">
        <f t="shared" si="661"/>
        <v>57</v>
      </c>
      <c r="GD269" s="277">
        <f t="shared" si="661"/>
        <v>57</v>
      </c>
      <c r="GE269" s="277">
        <f t="shared" si="661"/>
        <v>57</v>
      </c>
      <c r="GF269" s="277">
        <f t="shared" si="661"/>
        <v>57</v>
      </c>
      <c r="GG269" s="277">
        <f t="shared" si="661"/>
        <v>57</v>
      </c>
      <c r="GH269" s="277">
        <f t="shared" si="661"/>
        <v>57</v>
      </c>
      <c r="GI269" s="277">
        <f t="shared" si="661"/>
        <v>57</v>
      </c>
      <c r="GJ269" s="277">
        <f t="shared" si="661"/>
        <v>57</v>
      </c>
      <c r="GK269" s="277">
        <f t="shared" si="661"/>
        <v>57</v>
      </c>
      <c r="GL269" s="277">
        <f t="shared" si="661"/>
        <v>57</v>
      </c>
      <c r="GM269" s="277">
        <f t="shared" si="661"/>
        <v>57</v>
      </c>
      <c r="GN269" s="277">
        <f t="shared" si="661"/>
        <v>57</v>
      </c>
      <c r="GO269" s="277">
        <f t="shared" si="661"/>
        <v>57</v>
      </c>
      <c r="GP269" s="277">
        <f t="shared" si="661"/>
        <v>57</v>
      </c>
      <c r="GQ269" s="277">
        <f t="shared" si="661"/>
        <v>57</v>
      </c>
      <c r="GR269" s="277">
        <f t="shared" si="661"/>
        <v>57</v>
      </c>
      <c r="GS269" s="277">
        <f t="shared" si="661"/>
        <v>57</v>
      </c>
      <c r="GT269" s="277">
        <f t="shared" ref="GT269:JE269" si="662">GT276*12*0.95</f>
        <v>57</v>
      </c>
      <c r="GU269" s="277">
        <f t="shared" si="662"/>
        <v>57</v>
      </c>
      <c r="GV269" s="277">
        <f t="shared" si="662"/>
        <v>57</v>
      </c>
      <c r="GW269" s="277">
        <f t="shared" si="662"/>
        <v>57</v>
      </c>
      <c r="GX269" s="277">
        <f t="shared" si="662"/>
        <v>57</v>
      </c>
      <c r="GY269" s="277">
        <f t="shared" si="662"/>
        <v>57</v>
      </c>
      <c r="GZ269" s="277">
        <f t="shared" si="662"/>
        <v>57</v>
      </c>
      <c r="HA269" s="277">
        <f t="shared" si="662"/>
        <v>57</v>
      </c>
      <c r="HB269" s="277">
        <f t="shared" si="662"/>
        <v>57</v>
      </c>
      <c r="HC269" s="277">
        <f t="shared" si="662"/>
        <v>57</v>
      </c>
      <c r="HD269" s="277">
        <f t="shared" si="662"/>
        <v>57</v>
      </c>
      <c r="HE269" s="277">
        <f t="shared" si="662"/>
        <v>57</v>
      </c>
      <c r="HF269" s="277">
        <f t="shared" si="662"/>
        <v>57</v>
      </c>
      <c r="HG269" s="277">
        <f t="shared" si="662"/>
        <v>57</v>
      </c>
      <c r="HH269" s="277">
        <f t="shared" si="662"/>
        <v>57</v>
      </c>
      <c r="HI269" s="277">
        <f t="shared" si="662"/>
        <v>57</v>
      </c>
      <c r="HJ269" s="277">
        <f t="shared" si="662"/>
        <v>57</v>
      </c>
      <c r="HK269" s="277">
        <f t="shared" si="662"/>
        <v>57</v>
      </c>
      <c r="HL269" s="277">
        <f t="shared" si="662"/>
        <v>57</v>
      </c>
      <c r="HM269" s="277">
        <f t="shared" si="662"/>
        <v>57</v>
      </c>
      <c r="HN269" s="277">
        <f t="shared" si="662"/>
        <v>57</v>
      </c>
      <c r="HO269" s="277">
        <f t="shared" si="662"/>
        <v>57</v>
      </c>
      <c r="HP269" s="277">
        <f t="shared" si="662"/>
        <v>57</v>
      </c>
      <c r="HQ269" s="277">
        <f t="shared" si="662"/>
        <v>57</v>
      </c>
      <c r="HR269" s="277">
        <f t="shared" si="662"/>
        <v>57</v>
      </c>
      <c r="HS269" s="277">
        <f t="shared" si="662"/>
        <v>57</v>
      </c>
      <c r="HT269" s="277">
        <f t="shared" si="662"/>
        <v>57</v>
      </c>
      <c r="HU269" s="277">
        <f t="shared" si="662"/>
        <v>57</v>
      </c>
      <c r="HV269" s="277">
        <f t="shared" si="662"/>
        <v>57</v>
      </c>
      <c r="HW269" s="277">
        <f t="shared" si="662"/>
        <v>57</v>
      </c>
      <c r="HX269" s="277">
        <f t="shared" si="662"/>
        <v>57</v>
      </c>
      <c r="HY269" s="277">
        <f t="shared" si="662"/>
        <v>57</v>
      </c>
      <c r="HZ269" s="277">
        <f t="shared" si="662"/>
        <v>57</v>
      </c>
      <c r="IA269" s="277">
        <f t="shared" si="662"/>
        <v>57</v>
      </c>
      <c r="IB269" s="277">
        <f t="shared" si="662"/>
        <v>57</v>
      </c>
      <c r="IC269" s="277">
        <f t="shared" si="662"/>
        <v>57</v>
      </c>
      <c r="ID269" s="277">
        <f t="shared" si="662"/>
        <v>57</v>
      </c>
      <c r="IE269" s="277">
        <f t="shared" si="662"/>
        <v>57</v>
      </c>
      <c r="IF269" s="277">
        <f t="shared" si="662"/>
        <v>57</v>
      </c>
      <c r="IG269" s="277">
        <f t="shared" si="662"/>
        <v>57</v>
      </c>
      <c r="IH269" s="277">
        <f t="shared" si="662"/>
        <v>57</v>
      </c>
      <c r="II269" s="277">
        <f t="shared" si="662"/>
        <v>57</v>
      </c>
      <c r="IJ269" s="277">
        <f t="shared" si="662"/>
        <v>57</v>
      </c>
      <c r="IK269" s="277">
        <f t="shared" si="662"/>
        <v>57</v>
      </c>
      <c r="IL269" s="277">
        <f t="shared" si="662"/>
        <v>57</v>
      </c>
      <c r="IM269" s="277">
        <f t="shared" si="662"/>
        <v>57</v>
      </c>
      <c r="IN269" s="277">
        <f t="shared" si="662"/>
        <v>57</v>
      </c>
      <c r="IO269" s="277">
        <f t="shared" si="662"/>
        <v>57</v>
      </c>
      <c r="IP269" s="277">
        <f t="shared" si="662"/>
        <v>57</v>
      </c>
      <c r="IQ269" s="277">
        <f t="shared" si="662"/>
        <v>57</v>
      </c>
      <c r="IR269" s="277">
        <f t="shared" si="662"/>
        <v>57</v>
      </c>
      <c r="IS269" s="277">
        <f t="shared" si="662"/>
        <v>57</v>
      </c>
      <c r="IT269" s="277">
        <f t="shared" si="662"/>
        <v>57</v>
      </c>
      <c r="IU269" s="277">
        <f t="shared" si="662"/>
        <v>57</v>
      </c>
      <c r="IV269" s="277">
        <f t="shared" si="662"/>
        <v>57</v>
      </c>
      <c r="IW269" s="277">
        <f t="shared" si="662"/>
        <v>57</v>
      </c>
      <c r="IX269" s="277">
        <f t="shared" si="662"/>
        <v>57</v>
      </c>
      <c r="IY269" s="277">
        <f t="shared" si="662"/>
        <v>57</v>
      </c>
      <c r="IZ269" s="277">
        <f t="shared" si="662"/>
        <v>57</v>
      </c>
      <c r="JA269" s="277">
        <f t="shared" si="662"/>
        <v>57</v>
      </c>
      <c r="JB269" s="277">
        <f t="shared" si="662"/>
        <v>57</v>
      </c>
      <c r="JC269" s="277">
        <f t="shared" si="662"/>
        <v>57</v>
      </c>
      <c r="JD269" s="277">
        <f t="shared" si="662"/>
        <v>57</v>
      </c>
      <c r="JE269" s="277">
        <f t="shared" si="662"/>
        <v>57</v>
      </c>
      <c r="JF269" s="277">
        <f t="shared" ref="JF269:KG269" si="663">JF276*12*0.95</f>
        <v>57</v>
      </c>
      <c r="JG269" s="277">
        <f t="shared" si="663"/>
        <v>57</v>
      </c>
      <c r="JH269" s="277">
        <f t="shared" si="663"/>
        <v>57</v>
      </c>
      <c r="JI269" s="277">
        <f t="shared" si="663"/>
        <v>57</v>
      </c>
      <c r="JJ269" s="277">
        <f t="shared" si="663"/>
        <v>57</v>
      </c>
      <c r="JK269" s="277">
        <f t="shared" si="663"/>
        <v>57</v>
      </c>
      <c r="JL269" s="277">
        <f t="shared" si="663"/>
        <v>57</v>
      </c>
      <c r="JM269" s="277">
        <f t="shared" si="663"/>
        <v>57</v>
      </c>
      <c r="JN269" s="277">
        <f t="shared" si="663"/>
        <v>57</v>
      </c>
      <c r="JO269" s="277">
        <f t="shared" si="663"/>
        <v>57</v>
      </c>
      <c r="JP269" s="277">
        <f t="shared" si="663"/>
        <v>57</v>
      </c>
      <c r="JQ269" s="277">
        <f t="shared" si="663"/>
        <v>57</v>
      </c>
      <c r="JR269" s="277">
        <f t="shared" si="663"/>
        <v>57</v>
      </c>
      <c r="JS269" s="277">
        <f t="shared" si="663"/>
        <v>57</v>
      </c>
      <c r="JT269" s="277">
        <f t="shared" si="663"/>
        <v>57</v>
      </c>
      <c r="JU269" s="277">
        <f t="shared" si="663"/>
        <v>57</v>
      </c>
      <c r="JV269" s="277">
        <f t="shared" si="663"/>
        <v>57</v>
      </c>
      <c r="JW269" s="277">
        <f t="shared" si="663"/>
        <v>57</v>
      </c>
      <c r="JX269" s="277">
        <f t="shared" si="663"/>
        <v>57</v>
      </c>
      <c r="JY269" s="277">
        <f t="shared" si="663"/>
        <v>57</v>
      </c>
      <c r="JZ269" s="277">
        <f t="shared" si="663"/>
        <v>57</v>
      </c>
      <c r="KA269" s="277">
        <f t="shared" si="663"/>
        <v>57</v>
      </c>
      <c r="KB269" s="277">
        <f t="shared" si="663"/>
        <v>57</v>
      </c>
      <c r="KC269" s="277">
        <f t="shared" si="663"/>
        <v>57</v>
      </c>
      <c r="KD269" s="277">
        <f t="shared" si="663"/>
        <v>57</v>
      </c>
      <c r="KE269" s="277">
        <f t="shared" si="663"/>
        <v>57</v>
      </c>
      <c r="KF269" s="277">
        <f t="shared" si="663"/>
        <v>57</v>
      </c>
      <c r="KG269" s="277">
        <f t="shared" si="663"/>
        <v>57</v>
      </c>
      <c r="KH269" s="277">
        <f t="shared" ref="KH269:LL269" si="664">KH276*12*0.95</f>
        <v>57</v>
      </c>
      <c r="KI269" s="277">
        <f t="shared" si="664"/>
        <v>57</v>
      </c>
      <c r="KJ269" s="277">
        <f t="shared" si="664"/>
        <v>57</v>
      </c>
      <c r="KK269" s="277">
        <f t="shared" si="664"/>
        <v>57</v>
      </c>
      <c r="KL269" s="277">
        <f t="shared" si="664"/>
        <v>57</v>
      </c>
      <c r="KM269" s="277">
        <f t="shared" si="664"/>
        <v>57</v>
      </c>
      <c r="KN269" s="277">
        <f t="shared" si="664"/>
        <v>57</v>
      </c>
      <c r="KO269" s="277">
        <f t="shared" si="664"/>
        <v>57</v>
      </c>
      <c r="KP269" s="277">
        <f t="shared" si="664"/>
        <v>57</v>
      </c>
      <c r="KQ269" s="277">
        <f t="shared" si="664"/>
        <v>57</v>
      </c>
      <c r="KR269" s="277">
        <f t="shared" si="664"/>
        <v>57</v>
      </c>
      <c r="KS269" s="277">
        <f t="shared" si="664"/>
        <v>57</v>
      </c>
      <c r="KT269" s="277">
        <f t="shared" si="664"/>
        <v>57</v>
      </c>
      <c r="KU269" s="277">
        <f t="shared" si="664"/>
        <v>57</v>
      </c>
      <c r="KV269" s="277">
        <f t="shared" si="664"/>
        <v>57</v>
      </c>
      <c r="KW269" s="277">
        <f t="shared" si="664"/>
        <v>57</v>
      </c>
      <c r="KX269" s="277">
        <f t="shared" si="664"/>
        <v>57</v>
      </c>
      <c r="KY269" s="277">
        <f t="shared" si="664"/>
        <v>57</v>
      </c>
      <c r="KZ269" s="277">
        <f t="shared" si="664"/>
        <v>57</v>
      </c>
      <c r="LA269" s="277">
        <f t="shared" si="664"/>
        <v>57</v>
      </c>
      <c r="LB269" s="277">
        <f t="shared" si="664"/>
        <v>57</v>
      </c>
      <c r="LC269" s="277">
        <f t="shared" si="664"/>
        <v>57</v>
      </c>
      <c r="LD269" s="277">
        <f t="shared" si="664"/>
        <v>57</v>
      </c>
      <c r="LE269" s="277">
        <f t="shared" si="664"/>
        <v>57</v>
      </c>
      <c r="LF269" s="277">
        <f t="shared" si="664"/>
        <v>57</v>
      </c>
      <c r="LG269" s="277">
        <f t="shared" si="664"/>
        <v>57</v>
      </c>
      <c r="LH269" s="277">
        <f t="shared" si="664"/>
        <v>57</v>
      </c>
      <c r="LI269" s="277">
        <f t="shared" si="664"/>
        <v>57</v>
      </c>
      <c r="LJ269" s="277">
        <f t="shared" si="664"/>
        <v>57</v>
      </c>
      <c r="LK269" s="277">
        <f t="shared" si="664"/>
        <v>57</v>
      </c>
      <c r="LL269" s="277">
        <f t="shared" si="664"/>
        <v>57</v>
      </c>
      <c r="LM269" s="277">
        <f t="shared" ref="LM269:NU269" si="665">LM276*12*0.95</f>
        <v>57</v>
      </c>
      <c r="LN269" s="277">
        <f t="shared" si="665"/>
        <v>57</v>
      </c>
      <c r="LO269" s="277">
        <f t="shared" si="665"/>
        <v>57</v>
      </c>
      <c r="LP269" s="277">
        <f t="shared" si="665"/>
        <v>57</v>
      </c>
      <c r="LQ269" s="277">
        <f t="shared" si="665"/>
        <v>57</v>
      </c>
      <c r="LR269" s="277">
        <f t="shared" si="665"/>
        <v>57</v>
      </c>
      <c r="LS269" s="277">
        <f t="shared" si="665"/>
        <v>57</v>
      </c>
      <c r="LT269" s="277">
        <f t="shared" si="665"/>
        <v>57</v>
      </c>
      <c r="LU269" s="277">
        <f t="shared" si="665"/>
        <v>57</v>
      </c>
      <c r="LV269" s="277">
        <f t="shared" si="665"/>
        <v>57</v>
      </c>
      <c r="LW269" s="277">
        <f t="shared" si="665"/>
        <v>57</v>
      </c>
      <c r="LX269" s="277">
        <f t="shared" si="665"/>
        <v>57</v>
      </c>
      <c r="LY269" s="277">
        <f t="shared" si="665"/>
        <v>57</v>
      </c>
      <c r="LZ269" s="277">
        <f t="shared" si="665"/>
        <v>57</v>
      </c>
      <c r="MA269" s="277">
        <f t="shared" si="665"/>
        <v>57</v>
      </c>
      <c r="MB269" s="277">
        <f t="shared" si="665"/>
        <v>57</v>
      </c>
      <c r="MC269" s="277">
        <f t="shared" si="665"/>
        <v>57</v>
      </c>
      <c r="MD269" s="277">
        <f t="shared" si="665"/>
        <v>57</v>
      </c>
      <c r="ME269" s="277">
        <f t="shared" si="665"/>
        <v>57</v>
      </c>
      <c r="MF269" s="277">
        <f t="shared" si="665"/>
        <v>57</v>
      </c>
      <c r="MG269" s="277">
        <f t="shared" si="665"/>
        <v>57</v>
      </c>
      <c r="MH269" s="277">
        <f t="shared" si="665"/>
        <v>57</v>
      </c>
      <c r="MI269" s="277">
        <f t="shared" si="665"/>
        <v>57</v>
      </c>
      <c r="MJ269" s="277">
        <f t="shared" si="665"/>
        <v>57</v>
      </c>
      <c r="MK269" s="277">
        <f t="shared" si="665"/>
        <v>57</v>
      </c>
      <c r="ML269" s="277">
        <f t="shared" si="665"/>
        <v>57</v>
      </c>
      <c r="MM269" s="277">
        <f t="shared" si="665"/>
        <v>57</v>
      </c>
      <c r="MN269" s="277">
        <f t="shared" si="665"/>
        <v>57</v>
      </c>
      <c r="MO269" s="277">
        <f t="shared" si="665"/>
        <v>57</v>
      </c>
      <c r="MP269" s="277">
        <f t="shared" si="665"/>
        <v>57</v>
      </c>
      <c r="MQ269" s="277">
        <f t="shared" si="665"/>
        <v>57</v>
      </c>
      <c r="MR269" s="277">
        <f t="shared" si="665"/>
        <v>57</v>
      </c>
      <c r="MS269" s="277">
        <f t="shared" si="665"/>
        <v>57</v>
      </c>
      <c r="MT269" s="277">
        <f t="shared" si="665"/>
        <v>57</v>
      </c>
      <c r="MU269" s="277">
        <f t="shared" si="665"/>
        <v>57</v>
      </c>
      <c r="MV269" s="277">
        <f t="shared" si="665"/>
        <v>57</v>
      </c>
      <c r="MW269" s="277">
        <f t="shared" si="665"/>
        <v>57</v>
      </c>
      <c r="MX269" s="277">
        <f t="shared" si="665"/>
        <v>57</v>
      </c>
      <c r="MY269" s="277">
        <f t="shared" si="665"/>
        <v>57</v>
      </c>
      <c r="MZ269" s="277">
        <f t="shared" si="665"/>
        <v>57</v>
      </c>
      <c r="NA269" s="277">
        <f t="shared" si="665"/>
        <v>57</v>
      </c>
      <c r="NB269" s="277">
        <f t="shared" si="665"/>
        <v>57</v>
      </c>
      <c r="NC269" s="277">
        <f t="shared" si="665"/>
        <v>57</v>
      </c>
      <c r="ND269" s="277">
        <f t="shared" si="665"/>
        <v>57</v>
      </c>
      <c r="NE269" s="277">
        <f t="shared" si="665"/>
        <v>57</v>
      </c>
      <c r="NF269" s="277">
        <f t="shared" si="665"/>
        <v>57</v>
      </c>
      <c r="NG269" s="277">
        <f t="shared" si="665"/>
        <v>57</v>
      </c>
      <c r="NH269" s="277">
        <f t="shared" si="665"/>
        <v>57</v>
      </c>
      <c r="NI269" s="277">
        <f t="shared" si="665"/>
        <v>57</v>
      </c>
      <c r="NJ269" s="277">
        <f t="shared" si="665"/>
        <v>57</v>
      </c>
      <c r="NK269" s="277">
        <f t="shared" si="665"/>
        <v>57</v>
      </c>
      <c r="NL269" s="277">
        <f t="shared" si="665"/>
        <v>57</v>
      </c>
      <c r="NM269" s="277">
        <f t="shared" si="665"/>
        <v>57</v>
      </c>
      <c r="NN269" s="277">
        <f t="shared" si="665"/>
        <v>57</v>
      </c>
      <c r="NO269" s="277">
        <f t="shared" si="665"/>
        <v>57</v>
      </c>
      <c r="NP269" s="277">
        <f t="shared" si="665"/>
        <v>57</v>
      </c>
      <c r="NQ269" s="277">
        <f t="shared" si="665"/>
        <v>57</v>
      </c>
      <c r="NR269" s="277">
        <f t="shared" si="665"/>
        <v>57</v>
      </c>
      <c r="NS269" s="277">
        <f t="shared" si="665"/>
        <v>57</v>
      </c>
      <c r="NT269" s="277">
        <f t="shared" si="665"/>
        <v>57</v>
      </c>
      <c r="NU269" s="277">
        <f t="shared" si="665"/>
        <v>57</v>
      </c>
      <c r="NV269" s="277">
        <f t="shared" ref="NV269:QG269" si="666">NV276*12*0.95</f>
        <v>57</v>
      </c>
      <c r="NW269" s="277">
        <f t="shared" si="666"/>
        <v>57</v>
      </c>
      <c r="NX269" s="277">
        <f t="shared" si="666"/>
        <v>57</v>
      </c>
      <c r="NY269" s="277">
        <f t="shared" si="666"/>
        <v>57</v>
      </c>
      <c r="NZ269" s="277">
        <f t="shared" si="666"/>
        <v>57</v>
      </c>
      <c r="OA269" s="277">
        <f t="shared" si="666"/>
        <v>57</v>
      </c>
      <c r="OB269" s="277">
        <f t="shared" si="666"/>
        <v>57</v>
      </c>
      <c r="OC269" s="277">
        <f t="shared" si="666"/>
        <v>57</v>
      </c>
      <c r="OD269" s="277">
        <f t="shared" si="666"/>
        <v>57</v>
      </c>
      <c r="OE269" s="277">
        <f t="shared" si="666"/>
        <v>57</v>
      </c>
      <c r="OF269" s="277">
        <f t="shared" si="666"/>
        <v>57</v>
      </c>
      <c r="OG269" s="277">
        <f t="shared" si="666"/>
        <v>57</v>
      </c>
      <c r="OH269" s="277">
        <f t="shared" si="666"/>
        <v>57</v>
      </c>
      <c r="OI269" s="277">
        <f t="shared" si="666"/>
        <v>57</v>
      </c>
      <c r="OJ269" s="277">
        <f t="shared" si="666"/>
        <v>57</v>
      </c>
      <c r="OK269" s="277">
        <f t="shared" si="666"/>
        <v>57</v>
      </c>
      <c r="OL269" s="277">
        <f t="shared" si="666"/>
        <v>57</v>
      </c>
      <c r="OM269" s="277">
        <f t="shared" si="666"/>
        <v>57</v>
      </c>
      <c r="ON269" s="277">
        <f t="shared" si="666"/>
        <v>57</v>
      </c>
      <c r="OO269" s="277">
        <f t="shared" si="666"/>
        <v>57</v>
      </c>
      <c r="OP269" s="277">
        <f t="shared" si="666"/>
        <v>57</v>
      </c>
      <c r="OQ269" s="277">
        <f t="shared" si="666"/>
        <v>57</v>
      </c>
      <c r="OR269" s="277">
        <f t="shared" si="666"/>
        <v>57</v>
      </c>
      <c r="OS269" s="277">
        <f t="shared" si="666"/>
        <v>57</v>
      </c>
      <c r="OT269" s="277">
        <f t="shared" si="666"/>
        <v>57</v>
      </c>
      <c r="OU269" s="277">
        <f t="shared" si="666"/>
        <v>57</v>
      </c>
      <c r="OV269" s="277">
        <f t="shared" si="666"/>
        <v>57</v>
      </c>
      <c r="OW269" s="277">
        <f t="shared" si="666"/>
        <v>57</v>
      </c>
      <c r="OX269" s="277">
        <f t="shared" si="666"/>
        <v>57</v>
      </c>
      <c r="OY269" s="277">
        <f t="shared" si="666"/>
        <v>57</v>
      </c>
      <c r="OZ269" s="277">
        <f t="shared" si="666"/>
        <v>57</v>
      </c>
      <c r="PA269" s="277">
        <f t="shared" si="666"/>
        <v>57</v>
      </c>
      <c r="PB269" s="277">
        <f t="shared" si="666"/>
        <v>57</v>
      </c>
      <c r="PC269" s="277">
        <f t="shared" si="666"/>
        <v>57</v>
      </c>
      <c r="PD269" s="277">
        <f t="shared" si="666"/>
        <v>57</v>
      </c>
      <c r="PE269" s="277">
        <f t="shared" si="666"/>
        <v>57</v>
      </c>
      <c r="PF269" s="277">
        <f t="shared" si="666"/>
        <v>57</v>
      </c>
      <c r="PG269" s="277">
        <f t="shared" si="666"/>
        <v>57</v>
      </c>
      <c r="PH269" s="277">
        <f t="shared" si="666"/>
        <v>57</v>
      </c>
      <c r="PI269" s="277">
        <f t="shared" si="666"/>
        <v>57</v>
      </c>
      <c r="PJ269" s="277">
        <f t="shared" si="666"/>
        <v>57</v>
      </c>
      <c r="PK269" s="277">
        <f t="shared" si="666"/>
        <v>57</v>
      </c>
      <c r="PL269" s="277">
        <f t="shared" si="666"/>
        <v>57</v>
      </c>
      <c r="PM269" s="277">
        <f t="shared" si="666"/>
        <v>57</v>
      </c>
      <c r="PN269" s="277">
        <f t="shared" si="666"/>
        <v>57</v>
      </c>
      <c r="PO269" s="277">
        <f t="shared" si="666"/>
        <v>57</v>
      </c>
      <c r="PP269" s="277">
        <f t="shared" si="666"/>
        <v>57</v>
      </c>
      <c r="PQ269" s="277">
        <f t="shared" si="666"/>
        <v>57</v>
      </c>
      <c r="PR269" s="277">
        <f t="shared" si="666"/>
        <v>57</v>
      </c>
      <c r="PS269" s="277">
        <f t="shared" si="666"/>
        <v>57</v>
      </c>
      <c r="PT269" s="277">
        <f t="shared" si="666"/>
        <v>57</v>
      </c>
      <c r="PU269" s="277">
        <f t="shared" si="666"/>
        <v>57</v>
      </c>
      <c r="PV269" s="277">
        <f t="shared" si="666"/>
        <v>57</v>
      </c>
      <c r="PW269" s="277">
        <f t="shared" si="666"/>
        <v>57</v>
      </c>
      <c r="PX269" s="277">
        <f t="shared" si="666"/>
        <v>57</v>
      </c>
      <c r="PY269" s="277">
        <f t="shared" si="666"/>
        <v>57</v>
      </c>
      <c r="PZ269" s="277">
        <f t="shared" si="666"/>
        <v>57</v>
      </c>
      <c r="QA269" s="277">
        <f t="shared" si="666"/>
        <v>57</v>
      </c>
      <c r="QB269" s="277">
        <f t="shared" si="666"/>
        <v>57</v>
      </c>
      <c r="QC269" s="277">
        <f t="shared" si="666"/>
        <v>57</v>
      </c>
      <c r="QD269" s="277">
        <f t="shared" si="666"/>
        <v>57</v>
      </c>
      <c r="QE269" s="277">
        <f t="shared" si="666"/>
        <v>57</v>
      </c>
      <c r="QF269" s="277">
        <f t="shared" si="666"/>
        <v>57</v>
      </c>
      <c r="QG269" s="277">
        <f t="shared" si="666"/>
        <v>57</v>
      </c>
      <c r="QH269" s="277">
        <f t="shared" ref="QH269:RG269" si="667">QH276*12*0.95</f>
        <v>57</v>
      </c>
      <c r="QI269" s="277">
        <f t="shared" si="667"/>
        <v>57</v>
      </c>
      <c r="QJ269" s="277">
        <f t="shared" si="667"/>
        <v>57</v>
      </c>
      <c r="QK269" s="277">
        <f t="shared" si="667"/>
        <v>57</v>
      </c>
      <c r="QL269" s="277">
        <f t="shared" si="667"/>
        <v>57</v>
      </c>
      <c r="QM269" s="277">
        <f t="shared" si="667"/>
        <v>57</v>
      </c>
      <c r="QN269" s="277">
        <f t="shared" si="667"/>
        <v>57</v>
      </c>
      <c r="QO269" s="277">
        <f t="shared" si="667"/>
        <v>57</v>
      </c>
      <c r="QP269" s="277">
        <f t="shared" si="667"/>
        <v>57</v>
      </c>
      <c r="QQ269" s="277">
        <f t="shared" si="667"/>
        <v>57</v>
      </c>
      <c r="QR269" s="277">
        <f t="shared" si="667"/>
        <v>57</v>
      </c>
      <c r="QS269" s="277">
        <f t="shared" si="667"/>
        <v>57</v>
      </c>
      <c r="QT269" s="277">
        <f t="shared" si="667"/>
        <v>57</v>
      </c>
      <c r="QU269" s="277">
        <f t="shared" si="667"/>
        <v>57</v>
      </c>
      <c r="QV269" s="277">
        <f t="shared" si="667"/>
        <v>57</v>
      </c>
      <c r="QW269" s="277">
        <f t="shared" si="667"/>
        <v>68.399999999999991</v>
      </c>
      <c r="QX269" s="277">
        <f t="shared" si="667"/>
        <v>68.399999999999991</v>
      </c>
      <c r="QY269" s="277">
        <f t="shared" si="667"/>
        <v>68.399999999999991</v>
      </c>
      <c r="QZ269" s="277">
        <f t="shared" si="667"/>
        <v>68.399999999999991</v>
      </c>
      <c r="RA269" s="277">
        <f t="shared" si="667"/>
        <v>68.399999999999991</v>
      </c>
      <c r="RB269" s="277">
        <f t="shared" si="667"/>
        <v>68.399999999999991</v>
      </c>
      <c r="RC269" s="277">
        <f t="shared" si="667"/>
        <v>68.399999999999991</v>
      </c>
      <c r="RD269" s="277">
        <f t="shared" si="667"/>
        <v>68.399999999999991</v>
      </c>
      <c r="RE269" s="277">
        <f t="shared" si="667"/>
        <v>68.399999999999991</v>
      </c>
      <c r="RF269" s="277">
        <f t="shared" si="667"/>
        <v>68.399999999999991</v>
      </c>
      <c r="RG269" s="277">
        <f t="shared" si="667"/>
        <v>68.399999999999991</v>
      </c>
      <c r="RH269" s="277">
        <f t="shared" ref="RH269:TP269" si="668">RH276*12*0.95</f>
        <v>68.399999999999991</v>
      </c>
      <c r="RI269" s="277">
        <f t="shared" si="668"/>
        <v>68.399999999999991</v>
      </c>
      <c r="RJ269" s="277">
        <f t="shared" si="668"/>
        <v>68.399999999999991</v>
      </c>
      <c r="RK269" s="277">
        <f t="shared" si="668"/>
        <v>68.399999999999991</v>
      </c>
      <c r="RL269" s="277">
        <f t="shared" si="668"/>
        <v>68.399999999999991</v>
      </c>
      <c r="RM269" s="277">
        <f t="shared" si="668"/>
        <v>68.399999999999991</v>
      </c>
      <c r="RN269" s="277">
        <f t="shared" si="668"/>
        <v>68.399999999999991</v>
      </c>
      <c r="RO269" s="277">
        <f t="shared" si="668"/>
        <v>68.399999999999991</v>
      </c>
      <c r="RP269" s="277">
        <f t="shared" si="668"/>
        <v>68.399999999999991</v>
      </c>
      <c r="RQ269" s="277">
        <f t="shared" si="668"/>
        <v>68.399999999999991</v>
      </c>
      <c r="RR269" s="277">
        <f t="shared" si="668"/>
        <v>68.399999999999991</v>
      </c>
      <c r="RS269" s="277">
        <f t="shared" si="668"/>
        <v>68.399999999999991</v>
      </c>
      <c r="RT269" s="277">
        <f t="shared" si="668"/>
        <v>68.399999999999991</v>
      </c>
      <c r="RU269" s="277">
        <f t="shared" si="668"/>
        <v>68.399999999999991</v>
      </c>
      <c r="RV269" s="277">
        <f t="shared" si="668"/>
        <v>68.399999999999991</v>
      </c>
      <c r="RW269" s="277">
        <f t="shared" si="668"/>
        <v>68.399999999999991</v>
      </c>
      <c r="RX269" s="277">
        <f t="shared" si="668"/>
        <v>68.399999999999991</v>
      </c>
      <c r="RY269" s="277">
        <f t="shared" si="668"/>
        <v>68.399999999999991</v>
      </c>
      <c r="RZ269" s="277">
        <f t="shared" si="668"/>
        <v>68.399999999999991</v>
      </c>
      <c r="SA269" s="277">
        <f t="shared" si="668"/>
        <v>68.399999999999991</v>
      </c>
      <c r="SB269" s="277">
        <f t="shared" si="668"/>
        <v>68.399999999999991</v>
      </c>
      <c r="SC269" s="277">
        <f t="shared" si="668"/>
        <v>68.399999999999991</v>
      </c>
      <c r="SD269" s="277">
        <f t="shared" si="668"/>
        <v>68.399999999999991</v>
      </c>
      <c r="SE269" s="277">
        <f t="shared" si="668"/>
        <v>68.399999999999991</v>
      </c>
      <c r="SF269" s="277">
        <f t="shared" si="668"/>
        <v>68.399999999999991</v>
      </c>
      <c r="SG269" s="277">
        <f t="shared" si="668"/>
        <v>68.399999999999991</v>
      </c>
      <c r="SH269" s="277">
        <f t="shared" si="668"/>
        <v>68.399999999999991</v>
      </c>
      <c r="SI269" s="277">
        <f t="shared" si="668"/>
        <v>68.399999999999991</v>
      </c>
      <c r="SJ269" s="277">
        <f t="shared" si="668"/>
        <v>68.399999999999991</v>
      </c>
      <c r="SK269" s="277">
        <f t="shared" si="668"/>
        <v>68.399999999999991</v>
      </c>
      <c r="SL269" s="277">
        <f t="shared" si="668"/>
        <v>68.399999999999991</v>
      </c>
      <c r="SM269" s="277">
        <f t="shared" si="668"/>
        <v>68.399999999999991</v>
      </c>
      <c r="SN269" s="277">
        <f t="shared" si="668"/>
        <v>68.399999999999991</v>
      </c>
      <c r="SO269" s="277">
        <f t="shared" si="668"/>
        <v>68.399999999999991</v>
      </c>
      <c r="SP269" s="277">
        <f t="shared" si="668"/>
        <v>68.399999999999991</v>
      </c>
      <c r="SQ269" s="277">
        <f t="shared" si="668"/>
        <v>68.399999999999991</v>
      </c>
      <c r="SR269" s="277">
        <f t="shared" si="668"/>
        <v>68.399999999999991</v>
      </c>
      <c r="SS269" s="277">
        <f t="shared" si="668"/>
        <v>68.399999999999991</v>
      </c>
      <c r="ST269" s="277">
        <f t="shared" si="668"/>
        <v>68.399999999999991</v>
      </c>
      <c r="SU269" s="277">
        <f t="shared" si="668"/>
        <v>68.399999999999991</v>
      </c>
      <c r="SV269" s="277">
        <f t="shared" si="668"/>
        <v>68.399999999999991</v>
      </c>
      <c r="SW269" s="277">
        <f t="shared" si="668"/>
        <v>68.399999999999991</v>
      </c>
      <c r="SX269" s="277">
        <f t="shared" si="668"/>
        <v>68.399999999999991</v>
      </c>
      <c r="SY269" s="277">
        <f t="shared" si="668"/>
        <v>68.399999999999991</v>
      </c>
      <c r="SZ269" s="277">
        <f t="shared" si="668"/>
        <v>68.399999999999991</v>
      </c>
      <c r="TA269" s="277">
        <f t="shared" si="668"/>
        <v>68.399999999999991</v>
      </c>
      <c r="TB269" s="277">
        <f t="shared" si="668"/>
        <v>68.399999999999991</v>
      </c>
      <c r="TC269" s="277">
        <f t="shared" si="668"/>
        <v>68.399999999999991</v>
      </c>
      <c r="TD269" s="277">
        <f t="shared" si="668"/>
        <v>68.399999999999991</v>
      </c>
      <c r="TE269" s="277">
        <f t="shared" si="668"/>
        <v>68.399999999999991</v>
      </c>
      <c r="TF269" s="277">
        <f t="shared" si="668"/>
        <v>68.399999999999991</v>
      </c>
      <c r="TG269" s="277">
        <f t="shared" si="668"/>
        <v>68.399999999999991</v>
      </c>
      <c r="TH269" s="277">
        <f t="shared" si="668"/>
        <v>68.399999999999991</v>
      </c>
      <c r="TI269" s="277">
        <f t="shared" si="668"/>
        <v>68.399999999999991</v>
      </c>
      <c r="TJ269" s="277">
        <f t="shared" si="668"/>
        <v>68.399999999999991</v>
      </c>
      <c r="TK269" s="277">
        <f t="shared" si="668"/>
        <v>68.399999999999991</v>
      </c>
      <c r="TL269" s="277">
        <f t="shared" si="668"/>
        <v>68.399999999999991</v>
      </c>
      <c r="TM269" s="277">
        <f t="shared" si="668"/>
        <v>68.399999999999991</v>
      </c>
      <c r="TN269" s="277">
        <f t="shared" si="668"/>
        <v>68.399999999999991</v>
      </c>
      <c r="TO269" s="277">
        <f t="shared" si="668"/>
        <v>68.399999999999991</v>
      </c>
      <c r="TP269" s="277">
        <f t="shared" si="668"/>
        <v>68.399999999999991</v>
      </c>
      <c r="TQ269" s="277">
        <f t="shared" ref="TQ269:WB269" si="669">TQ276*12*0.95</f>
        <v>68.399999999999991</v>
      </c>
      <c r="TR269" s="277">
        <f t="shared" si="669"/>
        <v>68.399999999999991</v>
      </c>
      <c r="TS269" s="277">
        <f t="shared" si="669"/>
        <v>68.399999999999991</v>
      </c>
      <c r="TT269" s="277">
        <f t="shared" si="669"/>
        <v>68.399999999999991</v>
      </c>
      <c r="TU269" s="277">
        <f t="shared" si="669"/>
        <v>68.399999999999991</v>
      </c>
      <c r="TV269" s="277">
        <f t="shared" si="669"/>
        <v>68.399999999999991</v>
      </c>
      <c r="TW269" s="277">
        <f t="shared" si="669"/>
        <v>68.399999999999991</v>
      </c>
      <c r="TX269" s="277">
        <f t="shared" si="669"/>
        <v>68.399999999999991</v>
      </c>
      <c r="TY269" s="277">
        <f t="shared" si="669"/>
        <v>68.399999999999991</v>
      </c>
      <c r="TZ269" s="277">
        <f t="shared" si="669"/>
        <v>68.399999999999991</v>
      </c>
      <c r="UA269" s="277">
        <f t="shared" si="669"/>
        <v>68.399999999999991</v>
      </c>
      <c r="UB269" s="277">
        <f t="shared" si="669"/>
        <v>68.399999999999991</v>
      </c>
      <c r="UC269" s="277">
        <f t="shared" si="669"/>
        <v>68.399999999999991</v>
      </c>
      <c r="UD269" s="277">
        <f t="shared" si="669"/>
        <v>68.399999999999991</v>
      </c>
      <c r="UE269" s="277">
        <f t="shared" si="669"/>
        <v>68.399999999999991</v>
      </c>
      <c r="UF269" s="277">
        <f t="shared" si="669"/>
        <v>68.399999999999991</v>
      </c>
      <c r="UG269" s="277">
        <f t="shared" si="669"/>
        <v>68.399999999999991</v>
      </c>
      <c r="UH269" s="277">
        <f t="shared" si="669"/>
        <v>68.399999999999991</v>
      </c>
      <c r="UI269" s="277">
        <f t="shared" si="669"/>
        <v>68.399999999999991</v>
      </c>
      <c r="UJ269" s="277">
        <f t="shared" si="669"/>
        <v>68.399999999999991</v>
      </c>
      <c r="UK269" s="277">
        <f t="shared" si="669"/>
        <v>68.399999999999991</v>
      </c>
      <c r="UL269" s="277">
        <f t="shared" si="669"/>
        <v>68.399999999999991</v>
      </c>
      <c r="UM269" s="277">
        <f t="shared" si="669"/>
        <v>68.399999999999991</v>
      </c>
      <c r="UN269" s="277">
        <f t="shared" si="669"/>
        <v>68.399999999999991</v>
      </c>
      <c r="UO269" s="277">
        <f t="shared" si="669"/>
        <v>68.399999999999991</v>
      </c>
      <c r="UP269" s="277">
        <f t="shared" si="669"/>
        <v>68.399999999999991</v>
      </c>
      <c r="UQ269" s="277">
        <f t="shared" si="669"/>
        <v>68.399999999999991</v>
      </c>
      <c r="UR269" s="277">
        <f t="shared" si="669"/>
        <v>68.399999999999991</v>
      </c>
      <c r="US269" s="277">
        <f t="shared" si="669"/>
        <v>68.399999999999991</v>
      </c>
      <c r="UT269" s="277">
        <f t="shared" si="669"/>
        <v>68.399999999999991</v>
      </c>
      <c r="UU269" s="277">
        <f t="shared" si="669"/>
        <v>68.399999999999991</v>
      </c>
      <c r="UV269" s="277">
        <f t="shared" si="669"/>
        <v>68.399999999999991</v>
      </c>
      <c r="UW269" s="277">
        <f t="shared" si="669"/>
        <v>68.399999999999991</v>
      </c>
      <c r="UX269" s="277">
        <f t="shared" si="669"/>
        <v>68.399999999999991</v>
      </c>
      <c r="UY269" s="277">
        <f t="shared" si="669"/>
        <v>68.399999999999991</v>
      </c>
      <c r="UZ269" s="277">
        <f t="shared" si="669"/>
        <v>68.399999999999991</v>
      </c>
      <c r="VA269" s="277">
        <f t="shared" si="669"/>
        <v>68.399999999999991</v>
      </c>
      <c r="VB269" s="277">
        <f t="shared" si="669"/>
        <v>68.399999999999991</v>
      </c>
      <c r="VC269" s="277">
        <f t="shared" si="669"/>
        <v>68.399999999999991</v>
      </c>
      <c r="VD269" s="277">
        <f t="shared" si="669"/>
        <v>68.399999999999991</v>
      </c>
      <c r="VE269" s="277">
        <f t="shared" si="669"/>
        <v>68.399999999999991</v>
      </c>
      <c r="VF269" s="277">
        <f t="shared" si="669"/>
        <v>68.399999999999991</v>
      </c>
      <c r="VG269" s="277">
        <f t="shared" si="669"/>
        <v>68.399999999999991</v>
      </c>
      <c r="VH269" s="277">
        <f t="shared" si="669"/>
        <v>68.399999999999991</v>
      </c>
      <c r="VI269" s="277">
        <f t="shared" si="669"/>
        <v>68.399999999999991</v>
      </c>
      <c r="VJ269" s="518">
        <f t="shared" si="669"/>
        <v>68.399999999999991</v>
      </c>
      <c r="VK269" s="277">
        <f t="shared" si="669"/>
        <v>68.399999999999991</v>
      </c>
      <c r="VL269" s="277">
        <f t="shared" si="669"/>
        <v>68.399999999999991</v>
      </c>
      <c r="VM269" s="277">
        <f t="shared" si="669"/>
        <v>68.399999999999991</v>
      </c>
      <c r="VN269" s="277">
        <f t="shared" si="669"/>
        <v>68.399999999999991</v>
      </c>
      <c r="VO269" s="277">
        <f t="shared" si="669"/>
        <v>68.399999999999991</v>
      </c>
      <c r="VP269" s="277">
        <f t="shared" si="669"/>
        <v>57</v>
      </c>
      <c r="VQ269" s="277">
        <f t="shared" si="669"/>
        <v>57</v>
      </c>
      <c r="VR269" s="277">
        <f t="shared" si="669"/>
        <v>57</v>
      </c>
      <c r="VS269" s="277">
        <f t="shared" si="669"/>
        <v>57</v>
      </c>
      <c r="VT269" s="277">
        <f t="shared" si="669"/>
        <v>57</v>
      </c>
      <c r="VU269" s="277">
        <f t="shared" si="669"/>
        <v>57</v>
      </c>
      <c r="VV269" s="277">
        <f t="shared" si="669"/>
        <v>68.399999999999991</v>
      </c>
      <c r="VW269" s="277">
        <f t="shared" si="669"/>
        <v>68.399999999999991</v>
      </c>
      <c r="VX269" s="518">
        <f t="shared" si="669"/>
        <v>68.399999999999991</v>
      </c>
      <c r="VY269" s="277">
        <f t="shared" si="669"/>
        <v>68.399999999999991</v>
      </c>
      <c r="VZ269" s="277">
        <f t="shared" si="669"/>
        <v>68.399999999999991</v>
      </c>
      <c r="WA269" s="277">
        <f t="shared" si="669"/>
        <v>68.399999999999991</v>
      </c>
      <c r="WB269" s="277">
        <f t="shared" si="669"/>
        <v>68.399999999999991</v>
      </c>
      <c r="WC269" s="277">
        <f t="shared" ref="WC269:XD269" si="670">WC276*12*0.95</f>
        <v>68.399999999999991</v>
      </c>
      <c r="WD269" s="277">
        <f t="shared" si="670"/>
        <v>68.399999999999991</v>
      </c>
      <c r="WE269" s="277">
        <f t="shared" si="670"/>
        <v>68.399999999999991</v>
      </c>
      <c r="WF269" s="277">
        <f t="shared" si="670"/>
        <v>68.399999999999991</v>
      </c>
      <c r="WG269" s="277">
        <f t="shared" si="670"/>
        <v>68.399999999999991</v>
      </c>
      <c r="WH269" s="277">
        <f t="shared" si="670"/>
        <v>68.399999999999991</v>
      </c>
      <c r="WI269" s="277">
        <f t="shared" si="670"/>
        <v>68.399999999999991</v>
      </c>
      <c r="WJ269" s="277">
        <f t="shared" si="670"/>
        <v>68.399999999999991</v>
      </c>
      <c r="WK269" s="277">
        <f t="shared" si="670"/>
        <v>68.399999999999991</v>
      </c>
      <c r="WL269" s="277">
        <f t="shared" si="670"/>
        <v>68.399999999999991</v>
      </c>
      <c r="WM269" s="277">
        <f t="shared" si="670"/>
        <v>68.399999999999991</v>
      </c>
      <c r="WN269" s="277">
        <f t="shared" si="670"/>
        <v>68.399999999999991</v>
      </c>
      <c r="WO269" s="277">
        <f t="shared" si="670"/>
        <v>68.399999999999991</v>
      </c>
      <c r="WP269" s="277">
        <f t="shared" si="670"/>
        <v>68.399999999999991</v>
      </c>
      <c r="WQ269" s="277">
        <f t="shared" si="670"/>
        <v>68.399999999999991</v>
      </c>
      <c r="WR269" s="277">
        <f t="shared" si="670"/>
        <v>68.399999999999991</v>
      </c>
      <c r="WS269" s="277">
        <f t="shared" si="670"/>
        <v>68.399999999999991</v>
      </c>
      <c r="WT269" s="277">
        <f t="shared" si="670"/>
        <v>68.399999999999991</v>
      </c>
      <c r="WU269" s="277">
        <f t="shared" si="670"/>
        <v>68.399999999999991</v>
      </c>
      <c r="WV269" s="277">
        <f t="shared" si="670"/>
        <v>68.399999999999991</v>
      </c>
      <c r="WW269" s="277">
        <f t="shared" si="670"/>
        <v>68.399999999999991</v>
      </c>
      <c r="WX269" s="277">
        <f t="shared" si="670"/>
        <v>68.399999999999991</v>
      </c>
      <c r="WY269" s="277">
        <f t="shared" si="670"/>
        <v>68.399999999999991</v>
      </c>
      <c r="WZ269" s="277">
        <f t="shared" si="670"/>
        <v>68.399999999999991</v>
      </c>
      <c r="XA269" s="277">
        <f t="shared" si="670"/>
        <v>68.399999999999991</v>
      </c>
      <c r="XB269" s="277">
        <f t="shared" si="670"/>
        <v>68.399999999999991</v>
      </c>
      <c r="XC269" s="277">
        <f t="shared" si="670"/>
        <v>68.399999999999991</v>
      </c>
      <c r="XD269" s="277">
        <f t="shared" si="670"/>
        <v>68.399999999999991</v>
      </c>
      <c r="XE269" s="277">
        <f t="shared" ref="XE269:ZP269" si="671">XE276*12*0.95</f>
        <v>68.399999999999991</v>
      </c>
      <c r="XF269" s="277">
        <f t="shared" si="671"/>
        <v>68.399999999999991</v>
      </c>
      <c r="XG269" s="277">
        <f t="shared" si="671"/>
        <v>68.399999999999991</v>
      </c>
      <c r="XH269" s="277">
        <f t="shared" si="671"/>
        <v>68.399999999999991</v>
      </c>
      <c r="XI269" s="277">
        <f t="shared" si="671"/>
        <v>68.399999999999991</v>
      </c>
      <c r="XJ269" s="277">
        <f t="shared" si="671"/>
        <v>68.399999999999991</v>
      </c>
      <c r="XK269" s="277">
        <f t="shared" si="671"/>
        <v>68.399999999999991</v>
      </c>
      <c r="XL269" s="277">
        <f t="shared" si="671"/>
        <v>68.399999999999991</v>
      </c>
      <c r="XM269" s="277">
        <f t="shared" si="671"/>
        <v>68.399999999999991</v>
      </c>
      <c r="XN269" s="277">
        <f t="shared" si="671"/>
        <v>68.399999999999991</v>
      </c>
      <c r="XO269" s="277">
        <f t="shared" si="671"/>
        <v>68.399999999999991</v>
      </c>
      <c r="XP269" s="277">
        <f t="shared" si="671"/>
        <v>68.399999999999991</v>
      </c>
      <c r="XQ269" s="277">
        <f t="shared" si="671"/>
        <v>68.399999999999991</v>
      </c>
      <c r="XR269" s="277">
        <f t="shared" si="671"/>
        <v>68.399999999999991</v>
      </c>
      <c r="XS269" s="277">
        <f t="shared" si="671"/>
        <v>68.399999999999991</v>
      </c>
      <c r="XT269" s="277">
        <f t="shared" si="671"/>
        <v>68.399999999999991</v>
      </c>
      <c r="XU269" s="277">
        <f t="shared" si="671"/>
        <v>68.399999999999991</v>
      </c>
      <c r="XV269" s="277">
        <f t="shared" si="671"/>
        <v>68.399999999999991</v>
      </c>
      <c r="XW269" s="277">
        <f t="shared" si="671"/>
        <v>68.399999999999991</v>
      </c>
      <c r="XX269" s="277">
        <f t="shared" si="671"/>
        <v>68.399999999999991</v>
      </c>
      <c r="XY269" s="277">
        <f t="shared" si="671"/>
        <v>68.399999999999991</v>
      </c>
      <c r="XZ269" s="277">
        <f t="shared" si="671"/>
        <v>68.399999999999991</v>
      </c>
      <c r="YA269" s="277">
        <f t="shared" si="671"/>
        <v>68.399999999999991</v>
      </c>
      <c r="YB269" s="277">
        <f t="shared" si="671"/>
        <v>68.399999999999991</v>
      </c>
      <c r="YC269" s="277">
        <f t="shared" si="671"/>
        <v>68.399999999999991</v>
      </c>
      <c r="YD269" s="277">
        <f t="shared" si="671"/>
        <v>68.399999999999991</v>
      </c>
      <c r="YE269" s="277">
        <f t="shared" si="671"/>
        <v>68.399999999999991</v>
      </c>
      <c r="YF269" s="277">
        <f t="shared" si="671"/>
        <v>68.399999999999991</v>
      </c>
      <c r="YG269" s="277">
        <f t="shared" si="671"/>
        <v>68.399999999999991</v>
      </c>
      <c r="YH269" s="277">
        <f t="shared" si="671"/>
        <v>68.399999999999991</v>
      </c>
      <c r="YI269" s="277">
        <f t="shared" si="671"/>
        <v>68.399999999999991</v>
      </c>
      <c r="YJ269" s="277">
        <f t="shared" si="671"/>
        <v>68.399999999999991</v>
      </c>
      <c r="YK269" s="277">
        <f t="shared" si="671"/>
        <v>68.399999999999991</v>
      </c>
      <c r="YL269" s="277">
        <f t="shared" si="671"/>
        <v>68.399999999999991</v>
      </c>
      <c r="YM269" s="277">
        <f t="shared" si="671"/>
        <v>68.399999999999991</v>
      </c>
      <c r="YN269" s="277">
        <f t="shared" si="671"/>
        <v>68.399999999999991</v>
      </c>
      <c r="YO269" s="277">
        <f t="shared" si="671"/>
        <v>68.399999999999991</v>
      </c>
      <c r="YP269" s="277">
        <f t="shared" si="671"/>
        <v>68.399999999999991</v>
      </c>
      <c r="YQ269" s="277">
        <f t="shared" si="671"/>
        <v>68.399999999999991</v>
      </c>
      <c r="YR269" s="277">
        <f t="shared" si="671"/>
        <v>68.399999999999991</v>
      </c>
      <c r="YS269" s="277">
        <f t="shared" si="671"/>
        <v>68.399999999999991</v>
      </c>
      <c r="YT269" s="277">
        <f t="shared" si="671"/>
        <v>68.399999999999991</v>
      </c>
      <c r="YU269" s="277">
        <f t="shared" si="671"/>
        <v>68.399999999999991</v>
      </c>
      <c r="YV269" s="277">
        <f t="shared" si="671"/>
        <v>68.399999999999991</v>
      </c>
      <c r="YW269" s="277">
        <f t="shared" si="671"/>
        <v>68.399999999999991</v>
      </c>
      <c r="YX269" s="277">
        <f t="shared" si="671"/>
        <v>68.399999999999991</v>
      </c>
      <c r="YY269" s="277">
        <f t="shared" si="671"/>
        <v>68.399999999999991</v>
      </c>
      <c r="YZ269" s="277">
        <f t="shared" si="671"/>
        <v>68.399999999999991</v>
      </c>
      <c r="ZA269" s="277">
        <f t="shared" si="671"/>
        <v>68.399999999999991</v>
      </c>
      <c r="ZB269" s="277">
        <f t="shared" si="671"/>
        <v>68.399999999999991</v>
      </c>
      <c r="ZC269" s="277">
        <f t="shared" si="671"/>
        <v>68.399999999999991</v>
      </c>
      <c r="ZD269" s="277">
        <f t="shared" si="671"/>
        <v>68.399999999999991</v>
      </c>
      <c r="ZE269" s="277">
        <f t="shared" si="671"/>
        <v>68.399999999999991</v>
      </c>
      <c r="ZF269" s="277">
        <f t="shared" si="671"/>
        <v>68.399999999999991</v>
      </c>
      <c r="ZG269" s="277">
        <f t="shared" si="671"/>
        <v>68.399999999999991</v>
      </c>
      <c r="ZH269" s="277">
        <f t="shared" si="671"/>
        <v>68.399999999999991</v>
      </c>
      <c r="ZI269" s="277">
        <f t="shared" si="671"/>
        <v>68.399999999999991</v>
      </c>
      <c r="ZJ269" s="277">
        <f t="shared" si="671"/>
        <v>68.399999999999991</v>
      </c>
      <c r="ZK269" s="277">
        <f t="shared" si="671"/>
        <v>68.399999999999991</v>
      </c>
      <c r="ZL269" s="277">
        <f t="shared" si="671"/>
        <v>68.399999999999991</v>
      </c>
      <c r="ZM269" s="277">
        <f t="shared" si="671"/>
        <v>68.399999999999991</v>
      </c>
      <c r="ZN269" s="277">
        <f t="shared" si="671"/>
        <v>68.399999999999991</v>
      </c>
      <c r="ZO269" s="277">
        <f t="shared" si="671"/>
        <v>68.399999999999991</v>
      </c>
      <c r="ZP269" s="277">
        <f t="shared" si="671"/>
        <v>68.399999999999991</v>
      </c>
      <c r="ZQ269" s="277">
        <f t="shared" ref="ZQ269:ABV269" si="672">ZQ276*12*0.95</f>
        <v>68.399999999999991</v>
      </c>
      <c r="ZR269" s="277">
        <f t="shared" si="672"/>
        <v>68.399999999999991</v>
      </c>
      <c r="ZS269" s="277">
        <f t="shared" si="672"/>
        <v>68.399999999999991</v>
      </c>
      <c r="ZT269" s="277">
        <f t="shared" si="672"/>
        <v>68.399999999999991</v>
      </c>
      <c r="ZU269" s="277">
        <f t="shared" si="672"/>
        <v>68.399999999999991</v>
      </c>
      <c r="ZV269" s="277">
        <f t="shared" si="672"/>
        <v>68.399999999999991</v>
      </c>
      <c r="ZW269" s="277">
        <f t="shared" si="672"/>
        <v>68.399999999999991</v>
      </c>
      <c r="ZX269" s="277">
        <f t="shared" si="672"/>
        <v>68.399999999999991</v>
      </c>
      <c r="ZY269" s="277">
        <f t="shared" si="672"/>
        <v>68.399999999999991</v>
      </c>
      <c r="ZZ269" s="277">
        <f t="shared" si="672"/>
        <v>68.399999999999991</v>
      </c>
      <c r="AAA269" s="277">
        <f t="shared" si="672"/>
        <v>68.399999999999991</v>
      </c>
      <c r="AAB269" s="277">
        <f t="shared" si="672"/>
        <v>68.399999999999991</v>
      </c>
      <c r="AAC269" s="277">
        <f t="shared" si="672"/>
        <v>68.399999999999991</v>
      </c>
      <c r="AAD269" s="277">
        <f t="shared" si="672"/>
        <v>68.399999999999991</v>
      </c>
      <c r="AAE269" s="277">
        <f t="shared" si="672"/>
        <v>68.399999999999991</v>
      </c>
      <c r="AAF269" s="277">
        <f t="shared" si="672"/>
        <v>68.399999999999991</v>
      </c>
      <c r="AAG269" s="277">
        <f t="shared" si="672"/>
        <v>68.399999999999991</v>
      </c>
      <c r="AAH269" s="277">
        <f t="shared" si="672"/>
        <v>68.399999999999991</v>
      </c>
      <c r="AAI269" s="277">
        <f t="shared" si="672"/>
        <v>68.399999999999991</v>
      </c>
      <c r="AAJ269" s="277">
        <f t="shared" si="672"/>
        <v>68.399999999999991</v>
      </c>
      <c r="AAK269" s="277">
        <f t="shared" si="672"/>
        <v>68.399999999999991</v>
      </c>
      <c r="AAL269" s="277">
        <f t="shared" si="672"/>
        <v>68.399999999999991</v>
      </c>
      <c r="AAM269" s="277">
        <f t="shared" si="672"/>
        <v>68.399999999999991</v>
      </c>
      <c r="AAN269" s="277">
        <f t="shared" si="672"/>
        <v>68.399999999999991</v>
      </c>
      <c r="AAO269" s="277">
        <f t="shared" si="672"/>
        <v>68.399999999999991</v>
      </c>
      <c r="AAP269" s="277">
        <f t="shared" si="672"/>
        <v>68.399999999999991</v>
      </c>
      <c r="AAQ269" s="277">
        <f t="shared" si="672"/>
        <v>68.399999999999991</v>
      </c>
      <c r="AAR269" s="277">
        <f t="shared" si="672"/>
        <v>68.399999999999991</v>
      </c>
      <c r="AAS269" s="277">
        <f t="shared" si="672"/>
        <v>68.399999999999991</v>
      </c>
      <c r="AAT269" s="277">
        <f t="shared" si="672"/>
        <v>68.399999999999991</v>
      </c>
      <c r="AAU269" s="277">
        <f t="shared" si="672"/>
        <v>68.399999999999991</v>
      </c>
      <c r="AAV269" s="277">
        <f t="shared" si="672"/>
        <v>68.399999999999991</v>
      </c>
      <c r="AAW269" s="277">
        <f t="shared" si="672"/>
        <v>68.399999999999991</v>
      </c>
      <c r="AAX269" s="277">
        <f t="shared" si="672"/>
        <v>68.399999999999991</v>
      </c>
      <c r="AAY269" s="277">
        <f t="shared" si="672"/>
        <v>68.399999999999991</v>
      </c>
      <c r="AAZ269" s="277">
        <f t="shared" si="672"/>
        <v>68.399999999999991</v>
      </c>
      <c r="ABA269" s="277">
        <f t="shared" si="672"/>
        <v>68.399999999999991</v>
      </c>
      <c r="ABB269" s="277">
        <f t="shared" si="672"/>
        <v>68.399999999999991</v>
      </c>
      <c r="ABC269" s="277">
        <f t="shared" si="672"/>
        <v>68.399999999999991</v>
      </c>
      <c r="ABD269" s="277">
        <f t="shared" si="672"/>
        <v>68.399999999999991</v>
      </c>
      <c r="ABE269" s="277">
        <f t="shared" si="672"/>
        <v>68.399999999999991</v>
      </c>
      <c r="ABF269" s="277">
        <f t="shared" si="672"/>
        <v>68.399999999999991</v>
      </c>
      <c r="ABG269" s="277">
        <f t="shared" si="672"/>
        <v>68.399999999999991</v>
      </c>
      <c r="ABH269" s="277">
        <f t="shared" si="672"/>
        <v>68.399999999999991</v>
      </c>
      <c r="ABI269" s="277">
        <f t="shared" si="672"/>
        <v>68.399999999999991</v>
      </c>
      <c r="ABJ269" s="277">
        <f t="shared" si="672"/>
        <v>68.399999999999991</v>
      </c>
      <c r="ABK269" s="277">
        <f t="shared" si="672"/>
        <v>68.399999999999991</v>
      </c>
      <c r="ABL269" s="277">
        <f t="shared" si="672"/>
        <v>68.399999999999991</v>
      </c>
      <c r="ABM269" s="277">
        <f t="shared" si="672"/>
        <v>68.399999999999991</v>
      </c>
      <c r="ABN269" s="277">
        <f t="shared" si="672"/>
        <v>68.399999999999991</v>
      </c>
      <c r="ABO269" s="277">
        <f t="shared" si="672"/>
        <v>68.399999999999991</v>
      </c>
      <c r="ABP269" s="277">
        <f t="shared" si="672"/>
        <v>68.399999999999991</v>
      </c>
      <c r="ABQ269" s="277">
        <f t="shared" si="672"/>
        <v>68.399999999999991</v>
      </c>
      <c r="ABR269" s="277">
        <f t="shared" si="672"/>
        <v>68.399999999999991</v>
      </c>
      <c r="ABS269" s="277">
        <f t="shared" si="672"/>
        <v>68.399999999999991</v>
      </c>
      <c r="ABT269" s="277">
        <f t="shared" si="672"/>
        <v>68.399999999999991</v>
      </c>
      <c r="ABU269" s="277">
        <f t="shared" si="672"/>
        <v>68.399999999999991</v>
      </c>
      <c r="ABV269" s="277">
        <f t="shared" si="672"/>
        <v>68.399999999999991</v>
      </c>
      <c r="ABW269" s="277">
        <f t="shared" ref="ABW269:AEH269" si="673">ABW276*12*0.95</f>
        <v>68.399999999999991</v>
      </c>
      <c r="ABX269" s="277">
        <f t="shared" si="673"/>
        <v>68.399999999999991</v>
      </c>
      <c r="ABY269" s="277">
        <f t="shared" si="673"/>
        <v>68.399999999999991</v>
      </c>
      <c r="ABZ269" s="277">
        <f t="shared" si="673"/>
        <v>68.399999999999991</v>
      </c>
      <c r="ACA269" s="277">
        <f t="shared" si="673"/>
        <v>68.399999999999991</v>
      </c>
      <c r="ACB269" s="277">
        <f t="shared" si="673"/>
        <v>68.399999999999991</v>
      </c>
      <c r="ACC269" s="277">
        <f t="shared" si="673"/>
        <v>68.399999999999991</v>
      </c>
      <c r="ACD269" s="277">
        <f t="shared" si="673"/>
        <v>68.399999999999991</v>
      </c>
      <c r="ACE269" s="277">
        <f t="shared" si="673"/>
        <v>68.399999999999991</v>
      </c>
      <c r="ACF269" s="277">
        <f t="shared" si="673"/>
        <v>68.399999999999991</v>
      </c>
      <c r="ACG269" s="277">
        <f t="shared" si="673"/>
        <v>68.399999999999991</v>
      </c>
      <c r="ACH269" s="277">
        <f t="shared" si="673"/>
        <v>68.399999999999991</v>
      </c>
      <c r="ACI269" s="277">
        <f t="shared" si="673"/>
        <v>68.399999999999991</v>
      </c>
      <c r="ACJ269" s="277">
        <f t="shared" si="673"/>
        <v>68.399999999999991</v>
      </c>
      <c r="ACK269" s="277">
        <f t="shared" si="673"/>
        <v>68.399999999999991</v>
      </c>
      <c r="ACL269" s="277">
        <f t="shared" si="673"/>
        <v>68.399999999999991</v>
      </c>
      <c r="ACM269" s="277">
        <f t="shared" si="673"/>
        <v>68.399999999999991</v>
      </c>
      <c r="ACN269" s="277">
        <f t="shared" si="673"/>
        <v>68.399999999999991</v>
      </c>
      <c r="ACO269" s="277">
        <f t="shared" si="673"/>
        <v>68.399999999999991</v>
      </c>
      <c r="ACP269" s="277">
        <f t="shared" si="673"/>
        <v>68.399999999999991</v>
      </c>
      <c r="ACQ269" s="277">
        <f t="shared" si="673"/>
        <v>68.399999999999991</v>
      </c>
      <c r="ACR269" s="277">
        <f t="shared" si="673"/>
        <v>68.399999999999991</v>
      </c>
      <c r="ACS269" s="277">
        <f t="shared" si="673"/>
        <v>68.399999999999991</v>
      </c>
      <c r="ACT269" s="277">
        <f t="shared" si="673"/>
        <v>68.399999999999991</v>
      </c>
      <c r="ACU269" s="277">
        <f t="shared" si="673"/>
        <v>68.399999999999991</v>
      </c>
      <c r="ACV269" s="277">
        <f t="shared" si="673"/>
        <v>68.399999999999991</v>
      </c>
      <c r="ACW269" s="277">
        <f t="shared" si="673"/>
        <v>68.399999999999991</v>
      </c>
      <c r="ACX269" s="277">
        <f t="shared" si="673"/>
        <v>68.399999999999991</v>
      </c>
      <c r="ACY269" s="277">
        <f t="shared" si="673"/>
        <v>68.399999999999991</v>
      </c>
      <c r="ACZ269" s="277">
        <f t="shared" si="673"/>
        <v>68.399999999999991</v>
      </c>
      <c r="ADA269" s="277">
        <f t="shared" si="673"/>
        <v>68.399999999999991</v>
      </c>
      <c r="ADB269" s="277">
        <f t="shared" si="673"/>
        <v>68.399999999999991</v>
      </c>
      <c r="ADC269" s="277">
        <f t="shared" si="673"/>
        <v>68.399999999999991</v>
      </c>
      <c r="ADD269" s="277">
        <f t="shared" si="673"/>
        <v>68.399999999999991</v>
      </c>
      <c r="ADE269" s="277">
        <f t="shared" si="673"/>
        <v>68.399999999999991</v>
      </c>
      <c r="ADF269" s="277">
        <f t="shared" si="673"/>
        <v>68.399999999999991</v>
      </c>
      <c r="ADG269" s="277">
        <f t="shared" si="673"/>
        <v>68.399999999999991</v>
      </c>
      <c r="ADH269" s="277">
        <f t="shared" si="673"/>
        <v>68.399999999999991</v>
      </c>
      <c r="ADI269" s="277">
        <f t="shared" si="673"/>
        <v>68.399999999999991</v>
      </c>
      <c r="ADJ269" s="277">
        <f t="shared" si="673"/>
        <v>68.399999999999991</v>
      </c>
      <c r="ADK269" s="277">
        <f t="shared" si="673"/>
        <v>68.399999999999991</v>
      </c>
      <c r="ADL269" s="277">
        <f t="shared" si="673"/>
        <v>68.399999999999991</v>
      </c>
      <c r="ADM269" s="277">
        <f t="shared" si="673"/>
        <v>68.399999999999991</v>
      </c>
      <c r="ADN269" s="277">
        <f t="shared" si="673"/>
        <v>68.399999999999991</v>
      </c>
      <c r="ADO269" s="277">
        <f t="shared" si="673"/>
        <v>68.399999999999991</v>
      </c>
      <c r="ADP269" s="277">
        <f t="shared" si="673"/>
        <v>68.399999999999991</v>
      </c>
      <c r="ADQ269" s="277">
        <f t="shared" si="673"/>
        <v>68.399999999999991</v>
      </c>
      <c r="ADR269" s="277">
        <f t="shared" si="673"/>
        <v>68.399999999999991</v>
      </c>
      <c r="ADS269" s="277">
        <f t="shared" si="673"/>
        <v>68.399999999999991</v>
      </c>
      <c r="ADT269" s="277">
        <f t="shared" si="673"/>
        <v>68.399999999999991</v>
      </c>
      <c r="ADU269" s="277">
        <f t="shared" si="673"/>
        <v>68.399999999999991</v>
      </c>
      <c r="ADV269" s="277">
        <f t="shared" si="673"/>
        <v>68.399999999999991</v>
      </c>
      <c r="ADW269" s="277">
        <f t="shared" si="673"/>
        <v>68.399999999999991</v>
      </c>
      <c r="ADX269" s="277">
        <f t="shared" si="673"/>
        <v>68.399999999999991</v>
      </c>
      <c r="ADY269" s="277">
        <f t="shared" si="673"/>
        <v>68.399999999999991</v>
      </c>
      <c r="ADZ269" s="277">
        <f t="shared" si="673"/>
        <v>68.399999999999991</v>
      </c>
      <c r="AEA269" s="277">
        <f t="shared" si="673"/>
        <v>68.399999999999991</v>
      </c>
      <c r="AEB269" s="277">
        <f t="shared" si="673"/>
        <v>68.399999999999991</v>
      </c>
      <c r="AEC269" s="277">
        <f t="shared" si="673"/>
        <v>68.399999999999991</v>
      </c>
      <c r="AED269" s="277">
        <f t="shared" si="673"/>
        <v>68.399999999999991</v>
      </c>
      <c r="AEE269" s="277">
        <f t="shared" si="673"/>
        <v>68.399999999999991</v>
      </c>
      <c r="AEF269" s="277">
        <f t="shared" si="673"/>
        <v>68.399999999999991</v>
      </c>
      <c r="AEG269" s="277">
        <f t="shared" si="673"/>
        <v>68.399999999999991</v>
      </c>
      <c r="AEH269" s="277">
        <f t="shared" si="673"/>
        <v>68.399999999999991</v>
      </c>
      <c r="AEI269" s="277">
        <f t="shared" ref="AEI269:AFH269" si="674">AEI276*12*0.95</f>
        <v>68.399999999999991</v>
      </c>
      <c r="AEJ269" s="277">
        <f t="shared" si="674"/>
        <v>68.399999999999991</v>
      </c>
      <c r="AEK269" s="277">
        <f t="shared" si="674"/>
        <v>68.399999999999991</v>
      </c>
      <c r="AEL269" s="277">
        <f t="shared" si="674"/>
        <v>68.399999999999991</v>
      </c>
      <c r="AEM269" s="277">
        <f t="shared" si="674"/>
        <v>68.399999999999991</v>
      </c>
      <c r="AEN269" s="277">
        <f t="shared" si="674"/>
        <v>68.399999999999991</v>
      </c>
      <c r="AEO269" s="277">
        <f t="shared" si="674"/>
        <v>68.399999999999991</v>
      </c>
      <c r="AEP269" s="277">
        <f t="shared" si="674"/>
        <v>68.399999999999991</v>
      </c>
      <c r="AEQ269" s="277">
        <f t="shared" si="674"/>
        <v>68.399999999999991</v>
      </c>
      <c r="AER269" s="277">
        <f t="shared" si="674"/>
        <v>68.399999999999991</v>
      </c>
      <c r="AES269" s="277">
        <f t="shared" si="674"/>
        <v>68.399999999999991</v>
      </c>
      <c r="AET269" s="277">
        <f t="shared" si="674"/>
        <v>68.399999999999991</v>
      </c>
      <c r="AEU269" s="277">
        <f t="shared" si="674"/>
        <v>68.399999999999991</v>
      </c>
      <c r="AEV269" s="277">
        <f t="shared" si="674"/>
        <v>68.399999999999991</v>
      </c>
      <c r="AEW269" s="277">
        <f t="shared" si="674"/>
        <v>68.399999999999991</v>
      </c>
      <c r="AEX269" s="277">
        <f t="shared" si="674"/>
        <v>68.399999999999991</v>
      </c>
      <c r="AEY269" s="277">
        <f t="shared" si="674"/>
        <v>68.399999999999991</v>
      </c>
      <c r="AEZ269" s="277">
        <f t="shared" si="674"/>
        <v>68.399999999999991</v>
      </c>
      <c r="AFA269" s="277">
        <f t="shared" si="674"/>
        <v>68.399999999999991</v>
      </c>
      <c r="AFB269" s="277">
        <f t="shared" si="674"/>
        <v>68.399999999999991</v>
      </c>
      <c r="AFC269" s="277">
        <f t="shared" si="674"/>
        <v>68.399999999999991</v>
      </c>
      <c r="AFD269" s="277">
        <f t="shared" si="674"/>
        <v>68.399999999999991</v>
      </c>
      <c r="AFE269" s="277">
        <f t="shared" si="674"/>
        <v>68.399999999999991</v>
      </c>
      <c r="AFF269" s="277">
        <f t="shared" si="674"/>
        <v>68.399999999999991</v>
      </c>
      <c r="AFG269" s="277">
        <f t="shared" si="674"/>
        <v>68.399999999999991</v>
      </c>
      <c r="AFH269" s="277">
        <f t="shared" si="674"/>
        <v>68.399999999999991</v>
      </c>
      <c r="AFI269" s="277">
        <f t="shared" ref="AFI269:AHT269" si="675">AFI276*12*0.95</f>
        <v>68.399999999999991</v>
      </c>
      <c r="AFJ269" s="277">
        <f t="shared" si="675"/>
        <v>68.399999999999991</v>
      </c>
      <c r="AFK269" s="277">
        <f t="shared" si="675"/>
        <v>68.399999999999991</v>
      </c>
      <c r="AFL269" s="277">
        <f t="shared" si="675"/>
        <v>68.399999999999991</v>
      </c>
      <c r="AFM269" s="277">
        <f t="shared" si="675"/>
        <v>68.399999999999991</v>
      </c>
      <c r="AFN269" s="277">
        <f t="shared" si="675"/>
        <v>68.399999999999991</v>
      </c>
      <c r="AFO269" s="277">
        <f t="shared" si="675"/>
        <v>68.399999999999991</v>
      </c>
      <c r="AFP269" s="277">
        <f t="shared" si="675"/>
        <v>68.399999999999991</v>
      </c>
      <c r="AFQ269" s="277">
        <f t="shared" si="675"/>
        <v>68.399999999999991</v>
      </c>
      <c r="AFR269" s="277">
        <f t="shared" si="675"/>
        <v>68.399999999999991</v>
      </c>
      <c r="AFS269" s="277">
        <f t="shared" si="675"/>
        <v>68.399999999999991</v>
      </c>
      <c r="AFT269" s="277">
        <f t="shared" si="675"/>
        <v>68.399999999999991</v>
      </c>
      <c r="AFU269" s="277">
        <f t="shared" si="675"/>
        <v>68.399999999999991</v>
      </c>
      <c r="AFV269" s="277">
        <f t="shared" si="675"/>
        <v>68.399999999999991</v>
      </c>
      <c r="AFW269" s="277">
        <f t="shared" si="675"/>
        <v>68.399999999999991</v>
      </c>
      <c r="AFX269" s="277">
        <f t="shared" si="675"/>
        <v>68.399999999999991</v>
      </c>
      <c r="AFY269" s="277">
        <f t="shared" si="675"/>
        <v>68.399999999999991</v>
      </c>
      <c r="AFZ269" s="277">
        <f t="shared" si="675"/>
        <v>68.399999999999991</v>
      </c>
      <c r="AGA269" s="277">
        <f t="shared" si="675"/>
        <v>68.399999999999991</v>
      </c>
      <c r="AGB269" s="277">
        <f t="shared" si="675"/>
        <v>68.399999999999991</v>
      </c>
      <c r="AGC269" s="277">
        <f t="shared" si="675"/>
        <v>68.399999999999991</v>
      </c>
      <c r="AGD269" s="277">
        <f t="shared" si="675"/>
        <v>68.399999999999991</v>
      </c>
      <c r="AGE269" s="277">
        <f t="shared" si="675"/>
        <v>68.399999999999991</v>
      </c>
      <c r="AGF269" s="277">
        <f t="shared" si="675"/>
        <v>68.399999999999991</v>
      </c>
      <c r="AGG269" s="277">
        <f t="shared" si="675"/>
        <v>68.399999999999991</v>
      </c>
      <c r="AGH269" s="277">
        <f t="shared" si="675"/>
        <v>68.399999999999991</v>
      </c>
      <c r="AGI269" s="277">
        <f t="shared" si="675"/>
        <v>68.399999999999991</v>
      </c>
      <c r="AGJ269" s="277">
        <f t="shared" si="675"/>
        <v>68.399999999999991</v>
      </c>
      <c r="AGK269" s="277">
        <f t="shared" si="675"/>
        <v>68.399999999999991</v>
      </c>
      <c r="AGL269" s="277">
        <f t="shared" si="675"/>
        <v>68.399999999999991</v>
      </c>
      <c r="AGM269" s="277">
        <f t="shared" si="675"/>
        <v>68.399999999999991</v>
      </c>
      <c r="AGN269" s="277">
        <f t="shared" si="675"/>
        <v>68.399999999999991</v>
      </c>
      <c r="AGO269" s="277">
        <f t="shared" si="675"/>
        <v>68.399999999999991</v>
      </c>
      <c r="AGP269" s="277">
        <f t="shared" si="675"/>
        <v>68.399999999999991</v>
      </c>
      <c r="AGQ269" s="277">
        <f t="shared" si="675"/>
        <v>68.399999999999991</v>
      </c>
      <c r="AGR269" s="277">
        <f t="shared" si="675"/>
        <v>68.399999999999991</v>
      </c>
      <c r="AGS269" s="277">
        <f t="shared" si="675"/>
        <v>68.399999999999991</v>
      </c>
      <c r="AGT269" s="277">
        <f t="shared" si="675"/>
        <v>68.399999999999991</v>
      </c>
      <c r="AGU269" s="277">
        <f t="shared" si="675"/>
        <v>68.399999999999991</v>
      </c>
      <c r="AGV269" s="277">
        <f t="shared" si="675"/>
        <v>68.399999999999991</v>
      </c>
      <c r="AGW269" s="277">
        <f t="shared" si="675"/>
        <v>68.399999999999991</v>
      </c>
      <c r="AGX269" s="277">
        <f t="shared" si="675"/>
        <v>68.399999999999991</v>
      </c>
      <c r="AGY269" s="277">
        <f t="shared" si="675"/>
        <v>68.399999999999991</v>
      </c>
      <c r="AGZ269" s="277">
        <f t="shared" si="675"/>
        <v>68.399999999999991</v>
      </c>
      <c r="AHA269" s="277">
        <f t="shared" si="675"/>
        <v>68.399999999999991</v>
      </c>
      <c r="AHB269" s="277">
        <f t="shared" si="675"/>
        <v>68.399999999999991</v>
      </c>
      <c r="AHC269" s="277">
        <f t="shared" si="675"/>
        <v>68.399999999999991</v>
      </c>
      <c r="AHD269" s="277">
        <f t="shared" si="675"/>
        <v>68.399999999999991</v>
      </c>
      <c r="AHE269" s="277">
        <f t="shared" si="675"/>
        <v>68.399999999999991</v>
      </c>
      <c r="AHF269" s="277">
        <f t="shared" si="675"/>
        <v>68.399999999999991</v>
      </c>
      <c r="AHG269" s="277">
        <f t="shared" si="675"/>
        <v>68.399999999999991</v>
      </c>
      <c r="AHH269" s="277">
        <f t="shared" si="675"/>
        <v>68.399999999999991</v>
      </c>
      <c r="AHI269" s="277">
        <f t="shared" si="675"/>
        <v>68.399999999999991</v>
      </c>
      <c r="AHJ269" s="277">
        <f t="shared" si="675"/>
        <v>68.399999999999991</v>
      </c>
      <c r="AHK269" s="277">
        <f t="shared" si="675"/>
        <v>68.399999999999991</v>
      </c>
      <c r="AHL269" s="277">
        <f t="shared" si="675"/>
        <v>68.399999999999991</v>
      </c>
      <c r="AHM269" s="277">
        <f t="shared" si="675"/>
        <v>68.399999999999991</v>
      </c>
      <c r="AHN269" s="277">
        <f t="shared" si="675"/>
        <v>68.399999999999991</v>
      </c>
      <c r="AHO269" s="277">
        <f t="shared" si="675"/>
        <v>68.399999999999991</v>
      </c>
      <c r="AHP269" s="277">
        <f t="shared" si="675"/>
        <v>68.399999999999991</v>
      </c>
      <c r="AHQ269" s="277">
        <f t="shared" si="675"/>
        <v>68.399999999999991</v>
      </c>
      <c r="AHR269" s="277">
        <f t="shared" si="675"/>
        <v>68.399999999999991</v>
      </c>
      <c r="AHS269" s="277">
        <f t="shared" si="675"/>
        <v>68.399999999999991</v>
      </c>
      <c r="AHT269" s="277">
        <f t="shared" si="675"/>
        <v>68.399999999999991</v>
      </c>
      <c r="AHU269" s="277">
        <f t="shared" ref="AHU269:AIU269" si="676">AHU276*12*0.95</f>
        <v>68.399999999999991</v>
      </c>
      <c r="AHV269" s="277">
        <f t="shared" si="676"/>
        <v>68.399999999999991</v>
      </c>
      <c r="AHW269" s="277">
        <f t="shared" si="676"/>
        <v>68.399999999999991</v>
      </c>
      <c r="AHX269" s="277">
        <f t="shared" si="676"/>
        <v>68.399999999999991</v>
      </c>
      <c r="AHY269" s="277">
        <f t="shared" si="676"/>
        <v>68.399999999999991</v>
      </c>
      <c r="AHZ269" s="277">
        <f t="shared" si="676"/>
        <v>68.399999999999991</v>
      </c>
      <c r="AIA269" s="277">
        <f t="shared" si="676"/>
        <v>68.399999999999991</v>
      </c>
      <c r="AIB269" s="277">
        <f t="shared" si="676"/>
        <v>68.399999999999991</v>
      </c>
      <c r="AIC269" s="277">
        <f t="shared" si="676"/>
        <v>68.399999999999991</v>
      </c>
      <c r="AID269" s="277">
        <f t="shared" si="676"/>
        <v>68.399999999999991</v>
      </c>
      <c r="AIE269" s="277">
        <f t="shared" si="676"/>
        <v>68.399999999999991</v>
      </c>
      <c r="AIF269" s="277">
        <f t="shared" si="676"/>
        <v>68.399999999999991</v>
      </c>
      <c r="AIG269" s="277">
        <f t="shared" si="676"/>
        <v>68.399999999999991</v>
      </c>
      <c r="AIH269" s="277">
        <f t="shared" si="676"/>
        <v>68.399999999999991</v>
      </c>
      <c r="AII269" s="277">
        <f t="shared" si="676"/>
        <v>68.399999999999991</v>
      </c>
      <c r="AIJ269" s="277">
        <f t="shared" si="676"/>
        <v>68.399999999999991</v>
      </c>
      <c r="AIK269" s="277">
        <f t="shared" si="676"/>
        <v>68.399999999999991</v>
      </c>
      <c r="AIL269" s="277">
        <f t="shared" si="676"/>
        <v>68.399999999999991</v>
      </c>
      <c r="AIM269" s="277">
        <f t="shared" si="676"/>
        <v>68.399999999999991</v>
      </c>
      <c r="AIN269" s="277">
        <f t="shared" si="676"/>
        <v>68.399999999999991</v>
      </c>
      <c r="AIO269" s="277">
        <f t="shared" si="676"/>
        <v>68.399999999999991</v>
      </c>
      <c r="AIP269" s="277">
        <f t="shared" si="676"/>
        <v>68.399999999999991</v>
      </c>
      <c r="AIQ269" s="277">
        <f t="shared" si="676"/>
        <v>68.399999999999991</v>
      </c>
      <c r="AIR269" s="277">
        <f t="shared" si="676"/>
        <v>68.399999999999991</v>
      </c>
      <c r="AIS269" s="277">
        <f t="shared" si="676"/>
        <v>68.399999999999991</v>
      </c>
      <c r="AIT269" s="277">
        <f t="shared" si="676"/>
        <v>68.399999999999991</v>
      </c>
      <c r="AIU269" s="277">
        <f t="shared" si="676"/>
        <v>68.399999999999991</v>
      </c>
      <c r="AIV269" s="277">
        <f t="shared" ref="AIV269:AKA269" si="677">AIV276*12*0.95</f>
        <v>68.399999999999991</v>
      </c>
      <c r="AIW269" s="525">
        <f t="shared" si="677"/>
        <v>68.399999999999991</v>
      </c>
      <c r="AIX269" s="277">
        <f t="shared" si="677"/>
        <v>68.399999999999991</v>
      </c>
      <c r="AIY269" s="277">
        <f t="shared" si="677"/>
        <v>68.399999999999991</v>
      </c>
      <c r="AIZ269" s="277">
        <f t="shared" si="677"/>
        <v>68.399999999999991</v>
      </c>
      <c r="AJA269" s="277">
        <f t="shared" si="677"/>
        <v>68.399999999999991</v>
      </c>
      <c r="AJB269" s="277">
        <f t="shared" si="677"/>
        <v>68.399999999999991</v>
      </c>
      <c r="AJC269" s="277">
        <f t="shared" si="677"/>
        <v>68.399999999999991</v>
      </c>
      <c r="AJD269" s="277">
        <f t="shared" si="677"/>
        <v>68.399999999999991</v>
      </c>
      <c r="AJE269" s="277">
        <f t="shared" si="677"/>
        <v>68.399999999999991</v>
      </c>
      <c r="AJF269" s="277">
        <f t="shared" si="677"/>
        <v>68.399999999999991</v>
      </c>
      <c r="AJG269" s="277">
        <f t="shared" si="677"/>
        <v>68.399999999999991</v>
      </c>
      <c r="AJH269" s="277">
        <f t="shared" si="677"/>
        <v>68.399999999999991</v>
      </c>
      <c r="AJI269" s="277">
        <f t="shared" si="677"/>
        <v>68.399999999999991</v>
      </c>
      <c r="AJJ269" s="277">
        <f t="shared" si="677"/>
        <v>68.399999999999991</v>
      </c>
      <c r="AJK269" s="277">
        <f t="shared" si="677"/>
        <v>68.399999999999991</v>
      </c>
      <c r="AJL269" s="277">
        <f t="shared" si="677"/>
        <v>68.399999999999991</v>
      </c>
      <c r="AJM269" s="277">
        <f t="shared" si="677"/>
        <v>68.399999999999991</v>
      </c>
      <c r="AJN269" s="277">
        <f t="shared" si="677"/>
        <v>68.399999999999991</v>
      </c>
      <c r="AJO269" s="277">
        <f t="shared" si="677"/>
        <v>68.399999999999991</v>
      </c>
      <c r="AJP269" s="277">
        <f t="shared" si="677"/>
        <v>68.399999999999991</v>
      </c>
      <c r="AJQ269" s="277">
        <f t="shared" si="677"/>
        <v>68.399999999999991</v>
      </c>
      <c r="AJR269" s="277">
        <f t="shared" si="677"/>
        <v>68.399999999999991</v>
      </c>
      <c r="AJS269" s="277">
        <f t="shared" si="677"/>
        <v>68.399999999999991</v>
      </c>
      <c r="AJT269" s="277">
        <f t="shared" si="677"/>
        <v>68.399999999999991</v>
      </c>
      <c r="AJU269" s="277">
        <f t="shared" si="677"/>
        <v>68.399999999999991</v>
      </c>
      <c r="AJV269" s="277">
        <f t="shared" si="677"/>
        <v>68.399999999999991</v>
      </c>
      <c r="AJW269" s="277">
        <f t="shared" si="677"/>
        <v>68.399999999999991</v>
      </c>
      <c r="AJX269" s="277">
        <f t="shared" si="677"/>
        <v>68.399999999999991</v>
      </c>
      <c r="AJY269" s="277">
        <f t="shared" si="677"/>
        <v>68.399999999999991</v>
      </c>
      <c r="AJZ269" s="277">
        <f t="shared" si="677"/>
        <v>68.399999999999991</v>
      </c>
      <c r="AKA269" s="277">
        <f t="shared" si="677"/>
        <v>68.399999999999991</v>
      </c>
      <c r="AKB269" s="277">
        <f t="shared" ref="AKB269:ALG269" si="678">AKB276*12*0.95</f>
        <v>68.399999999999991</v>
      </c>
      <c r="AKC269" s="277">
        <f t="shared" si="678"/>
        <v>68.399999999999991</v>
      </c>
      <c r="AKD269" s="277">
        <f t="shared" si="678"/>
        <v>68.399999999999991</v>
      </c>
      <c r="AKE269" s="277">
        <f t="shared" si="678"/>
        <v>68.399999999999991</v>
      </c>
      <c r="AKF269" s="277">
        <f t="shared" si="678"/>
        <v>68.399999999999991</v>
      </c>
      <c r="AKG269" s="277">
        <f t="shared" si="678"/>
        <v>68.399999999999991</v>
      </c>
      <c r="AKH269" s="277">
        <f t="shared" si="678"/>
        <v>68.399999999999991</v>
      </c>
      <c r="AKI269" s="277">
        <f t="shared" si="678"/>
        <v>68.399999999999991</v>
      </c>
      <c r="AKJ269" s="277">
        <f t="shared" si="678"/>
        <v>68.399999999999991</v>
      </c>
      <c r="AKK269" s="277">
        <f t="shared" si="678"/>
        <v>68.399999999999991</v>
      </c>
      <c r="AKL269" s="277">
        <f t="shared" si="678"/>
        <v>68.399999999999991</v>
      </c>
      <c r="AKM269" s="277">
        <f t="shared" si="678"/>
        <v>68.399999999999991</v>
      </c>
      <c r="AKN269" s="277">
        <f t="shared" si="678"/>
        <v>68.399999999999991</v>
      </c>
      <c r="AKO269" s="277">
        <f t="shared" si="678"/>
        <v>68.399999999999991</v>
      </c>
      <c r="AKP269" s="277">
        <f t="shared" si="678"/>
        <v>68.399999999999991</v>
      </c>
      <c r="AKQ269" s="277">
        <f t="shared" si="678"/>
        <v>68.399999999999991</v>
      </c>
      <c r="AKR269" s="277">
        <f t="shared" si="678"/>
        <v>68.399999999999991</v>
      </c>
      <c r="AKS269" s="277">
        <f t="shared" si="678"/>
        <v>68.399999999999991</v>
      </c>
      <c r="AKT269" s="277">
        <f t="shared" si="678"/>
        <v>68.399999999999991</v>
      </c>
      <c r="AKU269" s="277">
        <f t="shared" si="678"/>
        <v>68.399999999999991</v>
      </c>
      <c r="AKV269" s="277">
        <f t="shared" si="678"/>
        <v>68.399999999999991</v>
      </c>
      <c r="AKW269" s="277">
        <f t="shared" si="678"/>
        <v>68.399999999999991</v>
      </c>
      <c r="AKX269" s="277">
        <f t="shared" si="678"/>
        <v>68.399999999999991</v>
      </c>
      <c r="AKY269" s="277">
        <f t="shared" si="678"/>
        <v>68.399999999999991</v>
      </c>
      <c r="AKZ269" s="277">
        <f t="shared" si="678"/>
        <v>68.399999999999991</v>
      </c>
      <c r="ALA269" s="277">
        <f t="shared" si="678"/>
        <v>68.399999999999991</v>
      </c>
      <c r="ALB269" s="277">
        <f t="shared" si="678"/>
        <v>68.399999999999991</v>
      </c>
      <c r="ALC269" s="277">
        <f t="shared" si="678"/>
        <v>68.399999999999991</v>
      </c>
      <c r="ALD269" s="277">
        <f t="shared" si="678"/>
        <v>68.399999999999991</v>
      </c>
      <c r="ALE269" s="277">
        <f t="shared" si="678"/>
        <v>68.399999999999991</v>
      </c>
      <c r="ALF269" s="277">
        <f t="shared" si="678"/>
        <v>68.399999999999991</v>
      </c>
      <c r="ALG269" s="277">
        <f t="shared" si="678"/>
        <v>68.399999999999991</v>
      </c>
      <c r="ALH269" s="277">
        <f t="shared" ref="ALH269:AMI269" si="679">ALH276*12*0.95</f>
        <v>68.399999999999991</v>
      </c>
      <c r="ALI269" s="277">
        <f t="shared" si="679"/>
        <v>68.399999999999991</v>
      </c>
      <c r="ALJ269" s="277">
        <f t="shared" si="679"/>
        <v>68.399999999999991</v>
      </c>
      <c r="ALK269" s="277">
        <f t="shared" si="679"/>
        <v>68.399999999999991</v>
      </c>
      <c r="ALL269" s="277">
        <f t="shared" si="679"/>
        <v>68.399999999999991</v>
      </c>
      <c r="ALM269" s="277">
        <f t="shared" si="679"/>
        <v>68.399999999999991</v>
      </c>
      <c r="ALN269" s="277">
        <f t="shared" si="679"/>
        <v>68.399999999999991</v>
      </c>
      <c r="ALO269" s="277">
        <f t="shared" si="679"/>
        <v>68.399999999999991</v>
      </c>
      <c r="ALP269" s="277">
        <f t="shared" si="679"/>
        <v>68.399999999999991</v>
      </c>
      <c r="ALQ269" s="277">
        <f t="shared" si="679"/>
        <v>68.399999999999991</v>
      </c>
      <c r="ALR269" s="277">
        <f t="shared" si="679"/>
        <v>68.399999999999991</v>
      </c>
      <c r="ALS269" s="277">
        <f t="shared" si="679"/>
        <v>68.399999999999991</v>
      </c>
      <c r="ALT269" s="277">
        <f t="shared" si="679"/>
        <v>68.399999999999991</v>
      </c>
      <c r="ALU269" s="277">
        <f t="shared" si="679"/>
        <v>68.399999999999991</v>
      </c>
      <c r="ALV269" s="277">
        <f t="shared" si="679"/>
        <v>68.399999999999991</v>
      </c>
      <c r="ALW269" s="277">
        <f t="shared" si="679"/>
        <v>68.399999999999991</v>
      </c>
      <c r="ALX269" s="277">
        <f t="shared" si="679"/>
        <v>68.399999999999991</v>
      </c>
      <c r="ALY269" s="277">
        <f t="shared" si="679"/>
        <v>68.399999999999991</v>
      </c>
      <c r="ALZ269" s="277">
        <f t="shared" si="679"/>
        <v>68.399999999999991</v>
      </c>
      <c r="AMA269" s="277">
        <f t="shared" si="679"/>
        <v>68.399999999999991</v>
      </c>
      <c r="AMB269" s="277">
        <f t="shared" si="679"/>
        <v>68.399999999999991</v>
      </c>
      <c r="AMC269" s="277">
        <f t="shared" si="679"/>
        <v>68.399999999999991</v>
      </c>
      <c r="AMD269" s="277">
        <f t="shared" si="679"/>
        <v>68.399999999999991</v>
      </c>
      <c r="AME269" s="277">
        <f t="shared" si="679"/>
        <v>68.399999999999991</v>
      </c>
      <c r="AMF269" s="277">
        <f t="shared" si="679"/>
        <v>68.399999999999991</v>
      </c>
      <c r="AMG269" s="277">
        <f t="shared" si="679"/>
        <v>68.399999999999991</v>
      </c>
      <c r="AMH269" s="277">
        <f t="shared" si="679"/>
        <v>68.399999999999991</v>
      </c>
      <c r="AMI269" s="277">
        <f t="shared" si="679"/>
        <v>68.399999999999991</v>
      </c>
      <c r="AMJ269" s="277">
        <f t="shared" ref="AMJ269:AOU269" si="680">AMJ276*12*0.95</f>
        <v>68.399999999999991</v>
      </c>
      <c r="AMK269" s="277">
        <f t="shared" si="680"/>
        <v>68.399999999999991</v>
      </c>
      <c r="AML269" s="277">
        <f t="shared" si="680"/>
        <v>68.399999999999991</v>
      </c>
      <c r="AMM269" s="277">
        <f t="shared" si="680"/>
        <v>68.399999999999991</v>
      </c>
      <c r="AMN269" s="277">
        <f t="shared" si="680"/>
        <v>68.399999999999991</v>
      </c>
      <c r="AMO269" s="277">
        <f t="shared" si="680"/>
        <v>68.399999999999991</v>
      </c>
      <c r="AMP269" s="277">
        <f t="shared" si="680"/>
        <v>68.399999999999991</v>
      </c>
      <c r="AMQ269" s="277">
        <f t="shared" si="680"/>
        <v>68.399999999999991</v>
      </c>
      <c r="AMR269" s="277">
        <f t="shared" si="680"/>
        <v>68.399999999999991</v>
      </c>
      <c r="AMS269" s="277">
        <f t="shared" si="680"/>
        <v>68.399999999999991</v>
      </c>
      <c r="AMT269" s="277">
        <f t="shared" si="680"/>
        <v>68.399999999999991</v>
      </c>
      <c r="AMU269" s="277">
        <f t="shared" si="680"/>
        <v>68.399999999999991</v>
      </c>
      <c r="AMV269" s="277">
        <f t="shared" si="680"/>
        <v>68.399999999999991</v>
      </c>
      <c r="AMW269" s="277">
        <f t="shared" si="680"/>
        <v>68.399999999999991</v>
      </c>
      <c r="AMX269" s="277">
        <f t="shared" si="680"/>
        <v>68.399999999999991</v>
      </c>
      <c r="AMY269" s="277">
        <f t="shared" si="680"/>
        <v>68.399999999999991</v>
      </c>
      <c r="AMZ269" s="277">
        <f t="shared" si="680"/>
        <v>68.399999999999991</v>
      </c>
      <c r="ANA269" s="277">
        <f t="shared" si="680"/>
        <v>68.399999999999991</v>
      </c>
      <c r="ANB269" s="277">
        <f t="shared" si="680"/>
        <v>68.399999999999991</v>
      </c>
      <c r="ANC269" s="277">
        <f t="shared" si="680"/>
        <v>68.399999999999991</v>
      </c>
      <c r="AND269" s="277">
        <f t="shared" si="680"/>
        <v>68.399999999999991</v>
      </c>
      <c r="ANE269" s="277">
        <f t="shared" si="680"/>
        <v>68.399999999999991</v>
      </c>
      <c r="ANF269" s="277">
        <f t="shared" si="680"/>
        <v>68.399999999999991</v>
      </c>
      <c r="ANG269" s="277">
        <f t="shared" si="680"/>
        <v>68.399999999999991</v>
      </c>
      <c r="ANH269" s="277">
        <f t="shared" si="680"/>
        <v>68.399999999999991</v>
      </c>
      <c r="ANI269" s="277">
        <f t="shared" si="680"/>
        <v>68.399999999999991</v>
      </c>
      <c r="ANJ269" s="277">
        <f t="shared" si="680"/>
        <v>68.399999999999991</v>
      </c>
      <c r="ANK269" s="277">
        <f t="shared" si="680"/>
        <v>68.399999999999991</v>
      </c>
      <c r="ANL269" s="277">
        <f t="shared" si="680"/>
        <v>68.399999999999991</v>
      </c>
      <c r="ANM269" s="277">
        <f t="shared" si="680"/>
        <v>68.399999999999991</v>
      </c>
      <c r="ANN269" s="277">
        <f t="shared" si="680"/>
        <v>68.399999999999991</v>
      </c>
      <c r="ANO269" s="277">
        <f t="shared" si="680"/>
        <v>68.399999999999991</v>
      </c>
      <c r="ANP269" s="277">
        <f t="shared" si="680"/>
        <v>68.399999999999991</v>
      </c>
      <c r="ANQ269" s="277">
        <f t="shared" si="680"/>
        <v>68.399999999999991</v>
      </c>
      <c r="ANR269" s="277">
        <f t="shared" si="680"/>
        <v>68.399999999999991</v>
      </c>
      <c r="ANS269" s="277">
        <f t="shared" si="680"/>
        <v>68.399999999999991</v>
      </c>
      <c r="ANT269" s="277">
        <f t="shared" si="680"/>
        <v>68.399999999999991</v>
      </c>
      <c r="ANU269" s="277">
        <f t="shared" si="680"/>
        <v>68.399999999999991</v>
      </c>
      <c r="ANV269" s="277">
        <f t="shared" si="680"/>
        <v>68.399999999999991</v>
      </c>
      <c r="ANW269" s="277">
        <f t="shared" si="680"/>
        <v>68.399999999999991</v>
      </c>
      <c r="ANX269" s="277">
        <f t="shared" si="680"/>
        <v>68.399999999999991</v>
      </c>
      <c r="ANY269" s="277">
        <f t="shared" si="680"/>
        <v>68.399999999999991</v>
      </c>
      <c r="ANZ269" s="277">
        <f t="shared" si="680"/>
        <v>68.399999999999991</v>
      </c>
      <c r="AOA269" s="277">
        <f t="shared" si="680"/>
        <v>68.399999999999991</v>
      </c>
      <c r="AOB269" s="277">
        <f t="shared" si="680"/>
        <v>68.399999999999991</v>
      </c>
      <c r="AOC269" s="277">
        <f t="shared" si="680"/>
        <v>68.399999999999991</v>
      </c>
      <c r="AOD269" s="277">
        <f t="shared" si="680"/>
        <v>68.399999999999991</v>
      </c>
      <c r="AOE269" s="277">
        <f t="shared" si="680"/>
        <v>68.399999999999991</v>
      </c>
      <c r="AOF269" s="277">
        <f t="shared" si="680"/>
        <v>68.399999999999991</v>
      </c>
      <c r="AOG269" s="277">
        <f t="shared" si="680"/>
        <v>68.399999999999991</v>
      </c>
      <c r="AOH269" s="277">
        <f t="shared" si="680"/>
        <v>68.399999999999991</v>
      </c>
      <c r="AOI269" s="277">
        <f t="shared" si="680"/>
        <v>68.399999999999991</v>
      </c>
      <c r="AOJ269" s="277">
        <f t="shared" si="680"/>
        <v>68.399999999999991</v>
      </c>
      <c r="AOK269" s="277">
        <f t="shared" si="680"/>
        <v>68.399999999999991</v>
      </c>
      <c r="AOL269" s="277">
        <f t="shared" si="680"/>
        <v>68.399999999999991</v>
      </c>
      <c r="AOM269" s="277">
        <f t="shared" si="680"/>
        <v>68.399999999999991</v>
      </c>
      <c r="AON269" s="277">
        <f t="shared" si="680"/>
        <v>68.399999999999991</v>
      </c>
      <c r="AOO269" s="277">
        <f t="shared" si="680"/>
        <v>68.399999999999991</v>
      </c>
      <c r="AOP269" s="277">
        <f t="shared" si="680"/>
        <v>68.399999999999991</v>
      </c>
      <c r="AOQ269" s="277">
        <f t="shared" si="680"/>
        <v>68.399999999999991</v>
      </c>
      <c r="AOR269" s="277">
        <f t="shared" si="680"/>
        <v>68.399999999999991</v>
      </c>
      <c r="AOS269" s="277">
        <f t="shared" si="680"/>
        <v>68.399999999999991</v>
      </c>
      <c r="AOT269" s="277">
        <f t="shared" si="680"/>
        <v>68.399999999999991</v>
      </c>
      <c r="AOU269" s="277">
        <f t="shared" si="680"/>
        <v>68.399999999999991</v>
      </c>
      <c r="AOV269" s="277">
        <f t="shared" ref="AOV269:APW269" si="681">AOV276*12*0.95</f>
        <v>68.399999999999991</v>
      </c>
      <c r="AOW269" s="277">
        <f t="shared" si="681"/>
        <v>68.399999999999991</v>
      </c>
      <c r="AOX269" s="277">
        <f t="shared" si="681"/>
        <v>68.399999999999991</v>
      </c>
      <c r="AOY269" s="277">
        <f t="shared" si="681"/>
        <v>68.399999999999991</v>
      </c>
      <c r="AOZ269" s="277">
        <f t="shared" si="681"/>
        <v>68.399999999999991</v>
      </c>
      <c r="APA269" s="277">
        <f t="shared" si="681"/>
        <v>68.399999999999991</v>
      </c>
      <c r="APB269" s="277">
        <f t="shared" si="681"/>
        <v>68.399999999999991</v>
      </c>
      <c r="APC269" s="277">
        <f t="shared" si="681"/>
        <v>68.399999999999991</v>
      </c>
      <c r="APD269" s="277">
        <f t="shared" si="681"/>
        <v>68.399999999999991</v>
      </c>
      <c r="APE269" s="277">
        <f t="shared" si="681"/>
        <v>68.399999999999991</v>
      </c>
      <c r="APF269" s="277">
        <f t="shared" si="681"/>
        <v>68.399999999999991</v>
      </c>
      <c r="APG269" s="277">
        <f t="shared" si="681"/>
        <v>68.399999999999991</v>
      </c>
      <c r="APH269" s="277">
        <f t="shared" si="681"/>
        <v>68.399999999999991</v>
      </c>
      <c r="API269" s="277">
        <f t="shared" si="681"/>
        <v>68.399999999999991</v>
      </c>
      <c r="APJ269" s="277">
        <f t="shared" si="681"/>
        <v>68.399999999999991</v>
      </c>
      <c r="APK269" s="277">
        <f t="shared" si="681"/>
        <v>68.399999999999991</v>
      </c>
      <c r="APL269" s="277">
        <f t="shared" si="681"/>
        <v>68.399999999999991</v>
      </c>
      <c r="APM269" s="277">
        <f t="shared" si="681"/>
        <v>68.399999999999991</v>
      </c>
      <c r="APN269" s="277">
        <f t="shared" si="681"/>
        <v>68.399999999999991</v>
      </c>
      <c r="APO269" s="277">
        <f t="shared" si="681"/>
        <v>68.399999999999991</v>
      </c>
      <c r="APP269" s="277">
        <f t="shared" si="681"/>
        <v>68.399999999999991</v>
      </c>
      <c r="APQ269" s="277">
        <f t="shared" si="681"/>
        <v>68.399999999999991</v>
      </c>
      <c r="APR269" s="277">
        <f t="shared" si="681"/>
        <v>68.399999999999991</v>
      </c>
      <c r="APS269" s="277">
        <f t="shared" si="681"/>
        <v>68.399999999999991</v>
      </c>
      <c r="APT269" s="277">
        <f t="shared" si="681"/>
        <v>68.399999999999991</v>
      </c>
      <c r="APU269" s="277">
        <f t="shared" si="681"/>
        <v>68.399999999999991</v>
      </c>
      <c r="APV269" s="277">
        <f t="shared" si="681"/>
        <v>68.399999999999991</v>
      </c>
      <c r="APW269" s="277">
        <f t="shared" si="681"/>
        <v>68.399999999999991</v>
      </c>
    </row>
    <row r="270" spans="4:1115">
      <c r="D270" s="189"/>
      <c r="E270" s="136" t="s">
        <v>1073</v>
      </c>
      <c r="I270" s="277">
        <f t="shared" ref="I270:S270" si="682">I276*10*0.95</f>
        <v>47.5</v>
      </c>
      <c r="J270" s="277">
        <f t="shared" si="682"/>
        <v>47.5</v>
      </c>
      <c r="K270" s="277">
        <f t="shared" si="682"/>
        <v>47.5</v>
      </c>
      <c r="L270" s="277">
        <f t="shared" si="682"/>
        <v>47.5</v>
      </c>
      <c r="M270" s="277">
        <f t="shared" si="682"/>
        <v>47.5</v>
      </c>
      <c r="N270" s="277">
        <f t="shared" si="682"/>
        <v>47.5</v>
      </c>
      <c r="O270" s="277">
        <f t="shared" si="682"/>
        <v>47.5</v>
      </c>
      <c r="P270" s="277">
        <f t="shared" si="682"/>
        <v>47.5</v>
      </c>
      <c r="Q270" s="277">
        <f t="shared" si="682"/>
        <v>47.5</v>
      </c>
      <c r="R270" s="277">
        <f t="shared" si="682"/>
        <v>47.5</v>
      </c>
      <c r="S270" s="277">
        <f t="shared" si="682"/>
        <v>47.5</v>
      </c>
      <c r="T270" s="277">
        <f t="shared" ref="T270:CE270" si="683">T276*10*0.95</f>
        <v>47.5</v>
      </c>
      <c r="U270" s="277">
        <f t="shared" si="683"/>
        <v>47.5</v>
      </c>
      <c r="V270" s="277">
        <f t="shared" si="683"/>
        <v>47.5</v>
      </c>
      <c r="W270" s="277">
        <f t="shared" si="683"/>
        <v>47.5</v>
      </c>
      <c r="X270" s="277">
        <f t="shared" si="683"/>
        <v>47.5</v>
      </c>
      <c r="Y270" s="277">
        <f t="shared" si="683"/>
        <v>47.5</v>
      </c>
      <c r="Z270" s="277">
        <f t="shared" si="683"/>
        <v>47.5</v>
      </c>
      <c r="AA270" s="277">
        <f t="shared" si="683"/>
        <v>47.5</v>
      </c>
      <c r="AB270" s="277">
        <f t="shared" si="683"/>
        <v>47.5</v>
      </c>
      <c r="AC270" s="277">
        <f t="shared" si="683"/>
        <v>47.5</v>
      </c>
      <c r="AD270" s="277">
        <f t="shared" si="683"/>
        <v>47.5</v>
      </c>
      <c r="AE270" s="277">
        <f t="shared" si="683"/>
        <v>47.5</v>
      </c>
      <c r="AF270" s="277">
        <f t="shared" si="683"/>
        <v>47.5</v>
      </c>
      <c r="AG270" s="277">
        <f t="shared" si="683"/>
        <v>47.5</v>
      </c>
      <c r="AH270" s="277">
        <f t="shared" si="683"/>
        <v>47.5</v>
      </c>
      <c r="AI270" s="277">
        <f t="shared" si="683"/>
        <v>47.5</v>
      </c>
      <c r="AJ270" s="277">
        <f t="shared" si="683"/>
        <v>47.5</v>
      </c>
      <c r="AK270" s="277">
        <f t="shared" si="683"/>
        <v>47.5</v>
      </c>
      <c r="AL270" s="277">
        <f t="shared" si="683"/>
        <v>47.5</v>
      </c>
      <c r="AM270" s="277">
        <f t="shared" si="683"/>
        <v>47.5</v>
      </c>
      <c r="AN270" s="277">
        <f t="shared" si="683"/>
        <v>47.5</v>
      </c>
      <c r="AO270" s="277">
        <f t="shared" si="683"/>
        <v>47.5</v>
      </c>
      <c r="AP270" s="277">
        <f t="shared" si="683"/>
        <v>47.5</v>
      </c>
      <c r="AQ270" s="277">
        <f t="shared" si="683"/>
        <v>47.5</v>
      </c>
      <c r="AR270" s="277">
        <f t="shared" si="683"/>
        <v>47.5</v>
      </c>
      <c r="AS270" s="277">
        <f t="shared" si="683"/>
        <v>47.5</v>
      </c>
      <c r="AT270" s="277">
        <f t="shared" si="683"/>
        <v>47.5</v>
      </c>
      <c r="AU270" s="277">
        <f t="shared" si="683"/>
        <v>47.5</v>
      </c>
      <c r="AV270" s="277">
        <f t="shared" si="683"/>
        <v>47.5</v>
      </c>
      <c r="AW270" s="277">
        <f t="shared" si="683"/>
        <v>47.5</v>
      </c>
      <c r="AX270" s="277">
        <f t="shared" si="683"/>
        <v>47.5</v>
      </c>
      <c r="AY270" s="277">
        <f t="shared" si="683"/>
        <v>47.5</v>
      </c>
      <c r="AZ270" s="277">
        <f t="shared" si="683"/>
        <v>47.5</v>
      </c>
      <c r="BA270" s="277">
        <f t="shared" si="683"/>
        <v>47.5</v>
      </c>
      <c r="BB270" s="277">
        <f t="shared" si="683"/>
        <v>47.5</v>
      </c>
      <c r="BC270" s="277">
        <f t="shared" si="683"/>
        <v>47.5</v>
      </c>
      <c r="BD270" s="277">
        <f t="shared" si="683"/>
        <v>47.5</v>
      </c>
      <c r="BE270" s="277">
        <f t="shared" si="683"/>
        <v>47.5</v>
      </c>
      <c r="BF270" s="277">
        <f t="shared" si="683"/>
        <v>47.5</v>
      </c>
      <c r="BG270" s="277">
        <f t="shared" si="683"/>
        <v>47.5</v>
      </c>
      <c r="BH270" s="277">
        <f t="shared" si="683"/>
        <v>47.5</v>
      </c>
      <c r="BI270" s="277">
        <f t="shared" si="683"/>
        <v>47.5</v>
      </c>
      <c r="BJ270" s="277">
        <f t="shared" si="683"/>
        <v>47.5</v>
      </c>
      <c r="BK270" s="277">
        <f t="shared" si="683"/>
        <v>47.5</v>
      </c>
      <c r="BL270" s="277">
        <f t="shared" si="683"/>
        <v>47.5</v>
      </c>
      <c r="BM270" s="277">
        <f t="shared" si="683"/>
        <v>47.5</v>
      </c>
      <c r="BN270" s="277">
        <f t="shared" si="683"/>
        <v>47.5</v>
      </c>
      <c r="BO270" s="277">
        <f t="shared" si="683"/>
        <v>47.5</v>
      </c>
      <c r="BP270" s="277">
        <f t="shared" si="683"/>
        <v>47.5</v>
      </c>
      <c r="BQ270" s="277">
        <f t="shared" si="683"/>
        <v>47.5</v>
      </c>
      <c r="BR270" s="277">
        <f t="shared" si="683"/>
        <v>47.5</v>
      </c>
      <c r="BS270" s="277">
        <f t="shared" si="683"/>
        <v>47.5</v>
      </c>
      <c r="BT270" s="277">
        <f t="shared" si="683"/>
        <v>47.5</v>
      </c>
      <c r="BU270" s="277">
        <f t="shared" si="683"/>
        <v>47.5</v>
      </c>
      <c r="BV270" s="277">
        <f t="shared" si="683"/>
        <v>47.5</v>
      </c>
      <c r="BW270" s="277">
        <f t="shared" si="683"/>
        <v>47.5</v>
      </c>
      <c r="BX270" s="277">
        <f t="shared" si="683"/>
        <v>47.5</v>
      </c>
      <c r="BY270" s="277">
        <f t="shared" si="683"/>
        <v>47.5</v>
      </c>
      <c r="BZ270" s="277">
        <f t="shared" si="683"/>
        <v>47.5</v>
      </c>
      <c r="CA270" s="277">
        <f t="shared" si="683"/>
        <v>47.5</v>
      </c>
      <c r="CB270" s="277">
        <f t="shared" si="683"/>
        <v>47.5</v>
      </c>
      <c r="CC270" s="277">
        <f t="shared" si="683"/>
        <v>47.5</v>
      </c>
      <c r="CD270" s="277">
        <f t="shared" si="683"/>
        <v>47.5</v>
      </c>
      <c r="CE270" s="277">
        <f t="shared" si="683"/>
        <v>47.5</v>
      </c>
      <c r="CF270" s="277">
        <f t="shared" ref="CF270:DF270" si="684">CF276*10*0.95</f>
        <v>47.5</v>
      </c>
      <c r="CG270" s="277">
        <f t="shared" si="684"/>
        <v>47.5</v>
      </c>
      <c r="CH270" s="277">
        <f t="shared" si="684"/>
        <v>47.5</v>
      </c>
      <c r="CI270" s="277">
        <f t="shared" si="684"/>
        <v>47.5</v>
      </c>
      <c r="CJ270" s="277">
        <f t="shared" si="684"/>
        <v>47.5</v>
      </c>
      <c r="CK270" s="277">
        <f t="shared" si="684"/>
        <v>47.5</v>
      </c>
      <c r="CL270" s="277">
        <f t="shared" si="684"/>
        <v>47.5</v>
      </c>
      <c r="CM270" s="277">
        <f t="shared" si="684"/>
        <v>47.5</v>
      </c>
      <c r="CN270" s="277">
        <f t="shared" si="684"/>
        <v>47.5</v>
      </c>
      <c r="CO270" s="277">
        <f t="shared" si="684"/>
        <v>47.5</v>
      </c>
      <c r="CP270" s="277">
        <f t="shared" si="684"/>
        <v>47.5</v>
      </c>
      <c r="CQ270" s="277">
        <f t="shared" si="684"/>
        <v>47.5</v>
      </c>
      <c r="CR270" s="277">
        <f t="shared" si="684"/>
        <v>47.5</v>
      </c>
      <c r="CS270" s="277">
        <f t="shared" si="684"/>
        <v>47.5</v>
      </c>
      <c r="CT270" s="277">
        <f t="shared" si="684"/>
        <v>47.5</v>
      </c>
      <c r="CU270" s="277">
        <f t="shared" si="684"/>
        <v>47.5</v>
      </c>
      <c r="CV270" s="277">
        <f t="shared" si="684"/>
        <v>47.5</v>
      </c>
      <c r="CW270" s="277">
        <f t="shared" si="684"/>
        <v>47.5</v>
      </c>
      <c r="CX270" s="277">
        <f t="shared" si="684"/>
        <v>47.5</v>
      </c>
      <c r="CY270" s="277">
        <f t="shared" si="684"/>
        <v>47.5</v>
      </c>
      <c r="CZ270" s="277">
        <f t="shared" si="684"/>
        <v>47.5</v>
      </c>
      <c r="DA270" s="277">
        <f t="shared" si="684"/>
        <v>47.5</v>
      </c>
      <c r="DB270" s="277">
        <f t="shared" si="684"/>
        <v>47.5</v>
      </c>
      <c r="DC270" s="277">
        <f t="shared" si="684"/>
        <v>47.5</v>
      </c>
      <c r="DD270" s="277">
        <f t="shared" si="684"/>
        <v>47.5</v>
      </c>
      <c r="DE270" s="277">
        <f t="shared" si="684"/>
        <v>47.5</v>
      </c>
      <c r="DF270" s="277">
        <f t="shared" si="684"/>
        <v>47.5</v>
      </c>
      <c r="DG270" s="277">
        <f t="shared" ref="DG270:FR270" si="685">DG276*10*0.95</f>
        <v>47.5</v>
      </c>
      <c r="DH270" s="277">
        <f t="shared" si="685"/>
        <v>47.5</v>
      </c>
      <c r="DI270" s="277">
        <f t="shared" si="685"/>
        <v>47.5</v>
      </c>
      <c r="DJ270" s="277">
        <f t="shared" si="685"/>
        <v>47.5</v>
      </c>
      <c r="DK270" s="277">
        <f t="shared" si="685"/>
        <v>47.5</v>
      </c>
      <c r="DL270" s="277">
        <f t="shared" si="685"/>
        <v>47.5</v>
      </c>
      <c r="DM270" s="277">
        <f t="shared" si="685"/>
        <v>47.5</v>
      </c>
      <c r="DN270" s="277">
        <f t="shared" si="685"/>
        <v>47.5</v>
      </c>
      <c r="DO270" s="277">
        <f t="shared" si="685"/>
        <v>47.5</v>
      </c>
      <c r="DP270" s="277">
        <f t="shared" si="685"/>
        <v>47.5</v>
      </c>
      <c r="DQ270" s="277">
        <f t="shared" si="685"/>
        <v>47.5</v>
      </c>
      <c r="DR270" s="277">
        <f t="shared" si="685"/>
        <v>47.5</v>
      </c>
      <c r="DS270" s="277">
        <f t="shared" si="685"/>
        <v>47.5</v>
      </c>
      <c r="DT270" s="277">
        <f t="shared" si="685"/>
        <v>47.5</v>
      </c>
      <c r="DU270" s="277">
        <f t="shared" si="685"/>
        <v>47.5</v>
      </c>
      <c r="DV270" s="277">
        <f t="shared" si="685"/>
        <v>47.5</v>
      </c>
      <c r="DW270" s="277">
        <f t="shared" si="685"/>
        <v>47.5</v>
      </c>
      <c r="DX270" s="277">
        <f t="shared" si="685"/>
        <v>47.5</v>
      </c>
      <c r="DY270" s="277">
        <f t="shared" si="685"/>
        <v>47.5</v>
      </c>
      <c r="DZ270" s="277">
        <f t="shared" si="685"/>
        <v>47.5</v>
      </c>
      <c r="EA270" s="277">
        <f t="shared" si="685"/>
        <v>47.5</v>
      </c>
      <c r="EB270" s="277">
        <f t="shared" si="685"/>
        <v>47.5</v>
      </c>
      <c r="EC270" s="277">
        <f t="shared" si="685"/>
        <v>47.5</v>
      </c>
      <c r="ED270" s="277">
        <f t="shared" si="685"/>
        <v>47.5</v>
      </c>
      <c r="EE270" s="277">
        <f t="shared" si="685"/>
        <v>47.5</v>
      </c>
      <c r="EF270" s="277">
        <f t="shared" si="685"/>
        <v>47.5</v>
      </c>
      <c r="EG270" s="277">
        <f t="shared" si="685"/>
        <v>47.5</v>
      </c>
      <c r="EH270" s="277">
        <f t="shared" si="685"/>
        <v>47.5</v>
      </c>
      <c r="EI270" s="277">
        <f t="shared" si="685"/>
        <v>47.5</v>
      </c>
      <c r="EJ270" s="277">
        <f t="shared" si="685"/>
        <v>47.5</v>
      </c>
      <c r="EK270" s="277">
        <f t="shared" si="685"/>
        <v>47.5</v>
      </c>
      <c r="EL270" s="277">
        <f t="shared" si="685"/>
        <v>47.5</v>
      </c>
      <c r="EM270" s="277">
        <f t="shared" si="685"/>
        <v>47.5</v>
      </c>
      <c r="EN270" s="277">
        <f t="shared" si="685"/>
        <v>47.5</v>
      </c>
      <c r="EO270" s="277">
        <f t="shared" si="685"/>
        <v>47.5</v>
      </c>
      <c r="EP270" s="277">
        <f t="shared" si="685"/>
        <v>47.5</v>
      </c>
      <c r="EQ270" s="277">
        <f t="shared" si="685"/>
        <v>47.5</v>
      </c>
      <c r="ER270" s="277">
        <f t="shared" si="685"/>
        <v>47.5</v>
      </c>
      <c r="ES270" s="277">
        <f t="shared" si="685"/>
        <v>47.5</v>
      </c>
      <c r="ET270" s="277">
        <f t="shared" si="685"/>
        <v>47.5</v>
      </c>
      <c r="EU270" s="277">
        <f t="shared" si="685"/>
        <v>47.5</v>
      </c>
      <c r="EV270" s="277">
        <f t="shared" si="685"/>
        <v>47.5</v>
      </c>
      <c r="EW270" s="277">
        <f t="shared" si="685"/>
        <v>47.5</v>
      </c>
      <c r="EX270" s="277">
        <f t="shared" si="685"/>
        <v>47.5</v>
      </c>
      <c r="EY270" s="277">
        <f t="shared" si="685"/>
        <v>47.5</v>
      </c>
      <c r="EZ270" s="277">
        <f t="shared" si="685"/>
        <v>47.5</v>
      </c>
      <c r="FA270" s="277">
        <f t="shared" si="685"/>
        <v>47.5</v>
      </c>
      <c r="FB270" s="277">
        <f t="shared" si="685"/>
        <v>47.5</v>
      </c>
      <c r="FC270" s="277">
        <f t="shared" si="685"/>
        <v>47.5</v>
      </c>
      <c r="FD270" s="277">
        <f t="shared" si="685"/>
        <v>47.5</v>
      </c>
      <c r="FE270" s="277">
        <f t="shared" si="685"/>
        <v>47.5</v>
      </c>
      <c r="FF270" s="277">
        <f t="shared" si="685"/>
        <v>47.5</v>
      </c>
      <c r="FG270" s="277">
        <f t="shared" si="685"/>
        <v>47.5</v>
      </c>
      <c r="FH270" s="277">
        <f t="shared" si="685"/>
        <v>47.5</v>
      </c>
      <c r="FI270" s="277">
        <f t="shared" si="685"/>
        <v>47.5</v>
      </c>
      <c r="FJ270" s="277">
        <f t="shared" si="685"/>
        <v>47.5</v>
      </c>
      <c r="FK270" s="277">
        <f t="shared" si="685"/>
        <v>47.5</v>
      </c>
      <c r="FL270" s="277">
        <f t="shared" si="685"/>
        <v>47.5</v>
      </c>
      <c r="FM270" s="277">
        <f t="shared" si="685"/>
        <v>47.5</v>
      </c>
      <c r="FN270" s="277">
        <f t="shared" si="685"/>
        <v>47.5</v>
      </c>
      <c r="FO270" s="277">
        <f t="shared" si="685"/>
        <v>47.5</v>
      </c>
      <c r="FP270" s="277">
        <f t="shared" si="685"/>
        <v>47.5</v>
      </c>
      <c r="FQ270" s="277">
        <f t="shared" si="685"/>
        <v>47.5</v>
      </c>
      <c r="FR270" s="277">
        <f t="shared" si="685"/>
        <v>47.5</v>
      </c>
      <c r="FS270" s="277">
        <f t="shared" ref="FS270:GS270" si="686">FS276*10*0.95</f>
        <v>47.5</v>
      </c>
      <c r="FT270" s="277">
        <f t="shared" si="686"/>
        <v>47.5</v>
      </c>
      <c r="FU270" s="277">
        <f t="shared" si="686"/>
        <v>47.5</v>
      </c>
      <c r="FV270" s="277">
        <f t="shared" si="686"/>
        <v>47.5</v>
      </c>
      <c r="FW270" s="277">
        <f t="shared" si="686"/>
        <v>47.5</v>
      </c>
      <c r="FX270" s="277">
        <f t="shared" si="686"/>
        <v>47.5</v>
      </c>
      <c r="FY270" s="277">
        <f t="shared" si="686"/>
        <v>47.5</v>
      </c>
      <c r="FZ270" s="277">
        <f t="shared" si="686"/>
        <v>47.5</v>
      </c>
      <c r="GA270" s="277">
        <f t="shared" si="686"/>
        <v>47.5</v>
      </c>
      <c r="GB270" s="277">
        <f t="shared" si="686"/>
        <v>47.5</v>
      </c>
      <c r="GC270" s="277">
        <f t="shared" si="686"/>
        <v>47.5</v>
      </c>
      <c r="GD270" s="277">
        <f t="shared" si="686"/>
        <v>47.5</v>
      </c>
      <c r="GE270" s="277">
        <f t="shared" si="686"/>
        <v>47.5</v>
      </c>
      <c r="GF270" s="277">
        <f t="shared" si="686"/>
        <v>47.5</v>
      </c>
      <c r="GG270" s="277">
        <f t="shared" si="686"/>
        <v>47.5</v>
      </c>
      <c r="GH270" s="277">
        <f t="shared" si="686"/>
        <v>47.5</v>
      </c>
      <c r="GI270" s="277">
        <f t="shared" si="686"/>
        <v>47.5</v>
      </c>
      <c r="GJ270" s="277">
        <f t="shared" si="686"/>
        <v>47.5</v>
      </c>
      <c r="GK270" s="277">
        <f t="shared" si="686"/>
        <v>47.5</v>
      </c>
      <c r="GL270" s="277">
        <f t="shared" si="686"/>
        <v>47.5</v>
      </c>
      <c r="GM270" s="277">
        <f t="shared" si="686"/>
        <v>47.5</v>
      </c>
      <c r="GN270" s="277">
        <f t="shared" si="686"/>
        <v>47.5</v>
      </c>
      <c r="GO270" s="277">
        <f t="shared" si="686"/>
        <v>47.5</v>
      </c>
      <c r="GP270" s="277">
        <f t="shared" si="686"/>
        <v>47.5</v>
      </c>
      <c r="GQ270" s="277">
        <f t="shared" si="686"/>
        <v>47.5</v>
      </c>
      <c r="GR270" s="277">
        <f t="shared" si="686"/>
        <v>47.5</v>
      </c>
      <c r="GS270" s="277">
        <f t="shared" si="686"/>
        <v>47.5</v>
      </c>
      <c r="GT270" s="277">
        <f t="shared" ref="GT270:JE270" si="687">GT276*10*0.95</f>
        <v>47.5</v>
      </c>
      <c r="GU270" s="277">
        <f t="shared" si="687"/>
        <v>47.5</v>
      </c>
      <c r="GV270" s="277">
        <f t="shared" si="687"/>
        <v>47.5</v>
      </c>
      <c r="GW270" s="277">
        <f t="shared" si="687"/>
        <v>47.5</v>
      </c>
      <c r="GX270" s="277">
        <f t="shared" si="687"/>
        <v>47.5</v>
      </c>
      <c r="GY270" s="277">
        <f t="shared" si="687"/>
        <v>47.5</v>
      </c>
      <c r="GZ270" s="277">
        <f t="shared" si="687"/>
        <v>47.5</v>
      </c>
      <c r="HA270" s="277">
        <f t="shared" si="687"/>
        <v>47.5</v>
      </c>
      <c r="HB270" s="277">
        <f t="shared" si="687"/>
        <v>47.5</v>
      </c>
      <c r="HC270" s="277">
        <f t="shared" si="687"/>
        <v>47.5</v>
      </c>
      <c r="HD270" s="277">
        <f t="shared" si="687"/>
        <v>47.5</v>
      </c>
      <c r="HE270" s="277">
        <f t="shared" si="687"/>
        <v>47.5</v>
      </c>
      <c r="HF270" s="277">
        <f t="shared" si="687"/>
        <v>47.5</v>
      </c>
      <c r="HG270" s="277">
        <f t="shared" si="687"/>
        <v>47.5</v>
      </c>
      <c r="HH270" s="277">
        <f t="shared" si="687"/>
        <v>47.5</v>
      </c>
      <c r="HI270" s="277">
        <f t="shared" si="687"/>
        <v>47.5</v>
      </c>
      <c r="HJ270" s="277">
        <f t="shared" si="687"/>
        <v>47.5</v>
      </c>
      <c r="HK270" s="277">
        <f t="shared" si="687"/>
        <v>47.5</v>
      </c>
      <c r="HL270" s="277">
        <f t="shared" si="687"/>
        <v>47.5</v>
      </c>
      <c r="HM270" s="277">
        <f t="shared" si="687"/>
        <v>47.5</v>
      </c>
      <c r="HN270" s="277">
        <f t="shared" si="687"/>
        <v>47.5</v>
      </c>
      <c r="HO270" s="277">
        <f t="shared" si="687"/>
        <v>47.5</v>
      </c>
      <c r="HP270" s="277">
        <f t="shared" si="687"/>
        <v>47.5</v>
      </c>
      <c r="HQ270" s="277">
        <f t="shared" si="687"/>
        <v>47.5</v>
      </c>
      <c r="HR270" s="277">
        <f t="shared" si="687"/>
        <v>47.5</v>
      </c>
      <c r="HS270" s="277">
        <f t="shared" si="687"/>
        <v>47.5</v>
      </c>
      <c r="HT270" s="277">
        <f t="shared" si="687"/>
        <v>47.5</v>
      </c>
      <c r="HU270" s="277">
        <f t="shared" si="687"/>
        <v>47.5</v>
      </c>
      <c r="HV270" s="277">
        <f t="shared" si="687"/>
        <v>47.5</v>
      </c>
      <c r="HW270" s="277">
        <f t="shared" si="687"/>
        <v>47.5</v>
      </c>
      <c r="HX270" s="277">
        <f t="shared" si="687"/>
        <v>47.5</v>
      </c>
      <c r="HY270" s="277">
        <f t="shared" si="687"/>
        <v>47.5</v>
      </c>
      <c r="HZ270" s="277">
        <f t="shared" si="687"/>
        <v>47.5</v>
      </c>
      <c r="IA270" s="277">
        <f t="shared" si="687"/>
        <v>47.5</v>
      </c>
      <c r="IB270" s="277">
        <f t="shared" si="687"/>
        <v>47.5</v>
      </c>
      <c r="IC270" s="277">
        <f t="shared" si="687"/>
        <v>47.5</v>
      </c>
      <c r="ID270" s="277">
        <f t="shared" si="687"/>
        <v>47.5</v>
      </c>
      <c r="IE270" s="277">
        <f t="shared" si="687"/>
        <v>47.5</v>
      </c>
      <c r="IF270" s="277">
        <f t="shared" si="687"/>
        <v>47.5</v>
      </c>
      <c r="IG270" s="277">
        <f t="shared" si="687"/>
        <v>47.5</v>
      </c>
      <c r="IH270" s="277">
        <f t="shared" si="687"/>
        <v>47.5</v>
      </c>
      <c r="II270" s="277">
        <f t="shared" si="687"/>
        <v>47.5</v>
      </c>
      <c r="IJ270" s="277">
        <f t="shared" si="687"/>
        <v>47.5</v>
      </c>
      <c r="IK270" s="277">
        <f t="shared" si="687"/>
        <v>47.5</v>
      </c>
      <c r="IL270" s="277">
        <f t="shared" si="687"/>
        <v>47.5</v>
      </c>
      <c r="IM270" s="277">
        <f t="shared" si="687"/>
        <v>47.5</v>
      </c>
      <c r="IN270" s="277">
        <f t="shared" si="687"/>
        <v>47.5</v>
      </c>
      <c r="IO270" s="277">
        <f t="shared" si="687"/>
        <v>47.5</v>
      </c>
      <c r="IP270" s="277">
        <f t="shared" si="687"/>
        <v>47.5</v>
      </c>
      <c r="IQ270" s="277">
        <f t="shared" si="687"/>
        <v>47.5</v>
      </c>
      <c r="IR270" s="277">
        <f t="shared" si="687"/>
        <v>47.5</v>
      </c>
      <c r="IS270" s="277">
        <f t="shared" si="687"/>
        <v>47.5</v>
      </c>
      <c r="IT270" s="277">
        <f t="shared" si="687"/>
        <v>47.5</v>
      </c>
      <c r="IU270" s="277">
        <f t="shared" si="687"/>
        <v>47.5</v>
      </c>
      <c r="IV270" s="277">
        <f t="shared" si="687"/>
        <v>47.5</v>
      </c>
      <c r="IW270" s="277">
        <f t="shared" si="687"/>
        <v>47.5</v>
      </c>
      <c r="IX270" s="277">
        <f t="shared" si="687"/>
        <v>47.5</v>
      </c>
      <c r="IY270" s="277">
        <f t="shared" si="687"/>
        <v>47.5</v>
      </c>
      <c r="IZ270" s="277">
        <f t="shared" si="687"/>
        <v>47.5</v>
      </c>
      <c r="JA270" s="277">
        <f t="shared" si="687"/>
        <v>47.5</v>
      </c>
      <c r="JB270" s="277">
        <f t="shared" si="687"/>
        <v>47.5</v>
      </c>
      <c r="JC270" s="277">
        <f t="shared" si="687"/>
        <v>47.5</v>
      </c>
      <c r="JD270" s="277">
        <f t="shared" si="687"/>
        <v>47.5</v>
      </c>
      <c r="JE270" s="277">
        <f t="shared" si="687"/>
        <v>47.5</v>
      </c>
      <c r="JF270" s="277">
        <f t="shared" ref="JF270:KG270" si="688">JF276*10*0.95</f>
        <v>47.5</v>
      </c>
      <c r="JG270" s="277">
        <f t="shared" si="688"/>
        <v>47.5</v>
      </c>
      <c r="JH270" s="277">
        <f t="shared" si="688"/>
        <v>47.5</v>
      </c>
      <c r="JI270" s="277">
        <f t="shared" si="688"/>
        <v>47.5</v>
      </c>
      <c r="JJ270" s="277">
        <f t="shared" si="688"/>
        <v>47.5</v>
      </c>
      <c r="JK270" s="277">
        <f t="shared" si="688"/>
        <v>47.5</v>
      </c>
      <c r="JL270" s="277">
        <f t="shared" si="688"/>
        <v>47.5</v>
      </c>
      <c r="JM270" s="277">
        <f t="shared" si="688"/>
        <v>47.5</v>
      </c>
      <c r="JN270" s="277">
        <f t="shared" si="688"/>
        <v>47.5</v>
      </c>
      <c r="JO270" s="277">
        <f t="shared" si="688"/>
        <v>47.5</v>
      </c>
      <c r="JP270" s="277">
        <f t="shared" si="688"/>
        <v>47.5</v>
      </c>
      <c r="JQ270" s="277">
        <f t="shared" si="688"/>
        <v>47.5</v>
      </c>
      <c r="JR270" s="277">
        <f t="shared" si="688"/>
        <v>47.5</v>
      </c>
      <c r="JS270" s="277">
        <f t="shared" si="688"/>
        <v>47.5</v>
      </c>
      <c r="JT270" s="277">
        <f t="shared" si="688"/>
        <v>47.5</v>
      </c>
      <c r="JU270" s="277">
        <f t="shared" si="688"/>
        <v>47.5</v>
      </c>
      <c r="JV270" s="277">
        <f t="shared" si="688"/>
        <v>47.5</v>
      </c>
      <c r="JW270" s="277">
        <f t="shared" si="688"/>
        <v>47.5</v>
      </c>
      <c r="JX270" s="277">
        <f t="shared" si="688"/>
        <v>47.5</v>
      </c>
      <c r="JY270" s="277">
        <f t="shared" si="688"/>
        <v>47.5</v>
      </c>
      <c r="JZ270" s="277">
        <f t="shared" si="688"/>
        <v>47.5</v>
      </c>
      <c r="KA270" s="277">
        <f t="shared" si="688"/>
        <v>47.5</v>
      </c>
      <c r="KB270" s="277">
        <f t="shared" si="688"/>
        <v>47.5</v>
      </c>
      <c r="KC270" s="277">
        <f t="shared" si="688"/>
        <v>47.5</v>
      </c>
      <c r="KD270" s="277">
        <f t="shared" si="688"/>
        <v>47.5</v>
      </c>
      <c r="KE270" s="277">
        <f t="shared" si="688"/>
        <v>47.5</v>
      </c>
      <c r="KF270" s="277">
        <f t="shared" si="688"/>
        <v>47.5</v>
      </c>
      <c r="KG270" s="277">
        <f t="shared" si="688"/>
        <v>47.5</v>
      </c>
      <c r="KH270" s="277">
        <f t="shared" ref="KH270:LL270" si="689">KH276*10*0.95</f>
        <v>47.5</v>
      </c>
      <c r="KI270" s="277">
        <f t="shared" si="689"/>
        <v>47.5</v>
      </c>
      <c r="KJ270" s="277">
        <f t="shared" si="689"/>
        <v>47.5</v>
      </c>
      <c r="KK270" s="277">
        <f t="shared" si="689"/>
        <v>47.5</v>
      </c>
      <c r="KL270" s="277">
        <f t="shared" si="689"/>
        <v>47.5</v>
      </c>
      <c r="KM270" s="277">
        <f t="shared" si="689"/>
        <v>47.5</v>
      </c>
      <c r="KN270" s="277">
        <f t="shared" si="689"/>
        <v>47.5</v>
      </c>
      <c r="KO270" s="277">
        <f t="shared" si="689"/>
        <v>47.5</v>
      </c>
      <c r="KP270" s="277">
        <f t="shared" si="689"/>
        <v>47.5</v>
      </c>
      <c r="KQ270" s="277">
        <f t="shared" si="689"/>
        <v>47.5</v>
      </c>
      <c r="KR270" s="277">
        <f t="shared" si="689"/>
        <v>47.5</v>
      </c>
      <c r="KS270" s="277">
        <f t="shared" si="689"/>
        <v>47.5</v>
      </c>
      <c r="KT270" s="277">
        <f t="shared" si="689"/>
        <v>47.5</v>
      </c>
      <c r="KU270" s="277">
        <f t="shared" si="689"/>
        <v>47.5</v>
      </c>
      <c r="KV270" s="277">
        <f t="shared" si="689"/>
        <v>47.5</v>
      </c>
      <c r="KW270" s="277">
        <f t="shared" si="689"/>
        <v>47.5</v>
      </c>
      <c r="KX270" s="277">
        <f t="shared" si="689"/>
        <v>47.5</v>
      </c>
      <c r="KY270" s="277">
        <f t="shared" si="689"/>
        <v>47.5</v>
      </c>
      <c r="KZ270" s="277">
        <f t="shared" si="689"/>
        <v>47.5</v>
      </c>
      <c r="LA270" s="277">
        <f t="shared" si="689"/>
        <v>47.5</v>
      </c>
      <c r="LB270" s="277">
        <f t="shared" si="689"/>
        <v>47.5</v>
      </c>
      <c r="LC270" s="277">
        <f t="shared" si="689"/>
        <v>47.5</v>
      </c>
      <c r="LD270" s="277">
        <f t="shared" si="689"/>
        <v>47.5</v>
      </c>
      <c r="LE270" s="277">
        <f t="shared" si="689"/>
        <v>47.5</v>
      </c>
      <c r="LF270" s="277">
        <f t="shared" si="689"/>
        <v>47.5</v>
      </c>
      <c r="LG270" s="277">
        <f t="shared" si="689"/>
        <v>47.5</v>
      </c>
      <c r="LH270" s="277">
        <f t="shared" si="689"/>
        <v>47.5</v>
      </c>
      <c r="LI270" s="277">
        <f t="shared" si="689"/>
        <v>47.5</v>
      </c>
      <c r="LJ270" s="277">
        <f t="shared" si="689"/>
        <v>47.5</v>
      </c>
      <c r="LK270" s="277">
        <f t="shared" si="689"/>
        <v>47.5</v>
      </c>
      <c r="LL270" s="277">
        <f t="shared" si="689"/>
        <v>47.5</v>
      </c>
      <c r="LM270" s="277">
        <f t="shared" ref="LM270:NU270" si="690">LM276*10*0.95</f>
        <v>47.5</v>
      </c>
      <c r="LN270" s="277">
        <f t="shared" si="690"/>
        <v>47.5</v>
      </c>
      <c r="LO270" s="277">
        <f t="shared" si="690"/>
        <v>47.5</v>
      </c>
      <c r="LP270" s="277">
        <f t="shared" si="690"/>
        <v>47.5</v>
      </c>
      <c r="LQ270" s="277">
        <f t="shared" si="690"/>
        <v>47.5</v>
      </c>
      <c r="LR270" s="277">
        <f t="shared" si="690"/>
        <v>47.5</v>
      </c>
      <c r="LS270" s="277">
        <f t="shared" si="690"/>
        <v>47.5</v>
      </c>
      <c r="LT270" s="277">
        <f t="shared" si="690"/>
        <v>47.5</v>
      </c>
      <c r="LU270" s="277">
        <f t="shared" si="690"/>
        <v>47.5</v>
      </c>
      <c r="LV270" s="277">
        <f t="shared" si="690"/>
        <v>47.5</v>
      </c>
      <c r="LW270" s="277">
        <f t="shared" si="690"/>
        <v>47.5</v>
      </c>
      <c r="LX270" s="277">
        <f t="shared" si="690"/>
        <v>47.5</v>
      </c>
      <c r="LY270" s="277">
        <f t="shared" si="690"/>
        <v>47.5</v>
      </c>
      <c r="LZ270" s="277">
        <f t="shared" si="690"/>
        <v>47.5</v>
      </c>
      <c r="MA270" s="277">
        <f t="shared" si="690"/>
        <v>47.5</v>
      </c>
      <c r="MB270" s="277">
        <f t="shared" si="690"/>
        <v>47.5</v>
      </c>
      <c r="MC270" s="277">
        <f t="shared" si="690"/>
        <v>47.5</v>
      </c>
      <c r="MD270" s="277">
        <f t="shared" si="690"/>
        <v>47.5</v>
      </c>
      <c r="ME270" s="277">
        <f t="shared" si="690"/>
        <v>47.5</v>
      </c>
      <c r="MF270" s="277">
        <f t="shared" si="690"/>
        <v>47.5</v>
      </c>
      <c r="MG270" s="277">
        <f t="shared" si="690"/>
        <v>47.5</v>
      </c>
      <c r="MH270" s="277">
        <f t="shared" si="690"/>
        <v>47.5</v>
      </c>
      <c r="MI270" s="277">
        <f t="shared" si="690"/>
        <v>47.5</v>
      </c>
      <c r="MJ270" s="277">
        <f t="shared" si="690"/>
        <v>47.5</v>
      </c>
      <c r="MK270" s="277">
        <f t="shared" si="690"/>
        <v>47.5</v>
      </c>
      <c r="ML270" s="277">
        <f t="shared" si="690"/>
        <v>47.5</v>
      </c>
      <c r="MM270" s="277">
        <f t="shared" si="690"/>
        <v>47.5</v>
      </c>
      <c r="MN270" s="277">
        <f t="shared" si="690"/>
        <v>47.5</v>
      </c>
      <c r="MO270" s="277">
        <f t="shared" si="690"/>
        <v>47.5</v>
      </c>
      <c r="MP270" s="277">
        <f t="shared" si="690"/>
        <v>47.5</v>
      </c>
      <c r="MQ270" s="277">
        <f t="shared" si="690"/>
        <v>47.5</v>
      </c>
      <c r="MR270" s="277">
        <f t="shared" si="690"/>
        <v>47.5</v>
      </c>
      <c r="MS270" s="277">
        <f t="shared" si="690"/>
        <v>47.5</v>
      </c>
      <c r="MT270" s="277">
        <f t="shared" si="690"/>
        <v>47.5</v>
      </c>
      <c r="MU270" s="277">
        <f t="shared" si="690"/>
        <v>47.5</v>
      </c>
      <c r="MV270" s="277">
        <f t="shared" si="690"/>
        <v>47.5</v>
      </c>
      <c r="MW270" s="277">
        <f t="shared" si="690"/>
        <v>47.5</v>
      </c>
      <c r="MX270" s="277">
        <f t="shared" si="690"/>
        <v>47.5</v>
      </c>
      <c r="MY270" s="277">
        <f t="shared" si="690"/>
        <v>47.5</v>
      </c>
      <c r="MZ270" s="277">
        <f t="shared" si="690"/>
        <v>47.5</v>
      </c>
      <c r="NA270" s="277">
        <f t="shared" si="690"/>
        <v>47.5</v>
      </c>
      <c r="NB270" s="277">
        <f t="shared" si="690"/>
        <v>47.5</v>
      </c>
      <c r="NC270" s="277">
        <f t="shared" si="690"/>
        <v>47.5</v>
      </c>
      <c r="ND270" s="277">
        <f t="shared" si="690"/>
        <v>47.5</v>
      </c>
      <c r="NE270" s="277">
        <f t="shared" si="690"/>
        <v>47.5</v>
      </c>
      <c r="NF270" s="277">
        <f t="shared" si="690"/>
        <v>47.5</v>
      </c>
      <c r="NG270" s="277">
        <f t="shared" si="690"/>
        <v>47.5</v>
      </c>
      <c r="NH270" s="277">
        <f t="shared" si="690"/>
        <v>47.5</v>
      </c>
      <c r="NI270" s="277">
        <f t="shared" si="690"/>
        <v>47.5</v>
      </c>
      <c r="NJ270" s="277">
        <f t="shared" si="690"/>
        <v>47.5</v>
      </c>
      <c r="NK270" s="277">
        <f t="shared" si="690"/>
        <v>47.5</v>
      </c>
      <c r="NL270" s="277">
        <f t="shared" si="690"/>
        <v>47.5</v>
      </c>
      <c r="NM270" s="277">
        <f t="shared" si="690"/>
        <v>47.5</v>
      </c>
      <c r="NN270" s="277">
        <f t="shared" si="690"/>
        <v>47.5</v>
      </c>
      <c r="NO270" s="277">
        <f t="shared" si="690"/>
        <v>47.5</v>
      </c>
      <c r="NP270" s="277">
        <f t="shared" si="690"/>
        <v>47.5</v>
      </c>
      <c r="NQ270" s="277">
        <f t="shared" si="690"/>
        <v>47.5</v>
      </c>
      <c r="NR270" s="277">
        <f t="shared" si="690"/>
        <v>47.5</v>
      </c>
      <c r="NS270" s="277">
        <f t="shared" si="690"/>
        <v>47.5</v>
      </c>
      <c r="NT270" s="277">
        <f t="shared" si="690"/>
        <v>47.5</v>
      </c>
      <c r="NU270" s="277">
        <f t="shared" si="690"/>
        <v>47.5</v>
      </c>
      <c r="NV270" s="277">
        <f t="shared" ref="NV270:QG270" si="691">NV276*10*0.95</f>
        <v>47.5</v>
      </c>
      <c r="NW270" s="277">
        <f t="shared" si="691"/>
        <v>47.5</v>
      </c>
      <c r="NX270" s="277">
        <f t="shared" si="691"/>
        <v>47.5</v>
      </c>
      <c r="NY270" s="277">
        <f t="shared" si="691"/>
        <v>47.5</v>
      </c>
      <c r="NZ270" s="277">
        <f t="shared" si="691"/>
        <v>47.5</v>
      </c>
      <c r="OA270" s="277">
        <f t="shared" si="691"/>
        <v>47.5</v>
      </c>
      <c r="OB270" s="277">
        <f t="shared" si="691"/>
        <v>47.5</v>
      </c>
      <c r="OC270" s="277">
        <f t="shared" si="691"/>
        <v>47.5</v>
      </c>
      <c r="OD270" s="277">
        <f t="shared" si="691"/>
        <v>47.5</v>
      </c>
      <c r="OE270" s="277">
        <f t="shared" si="691"/>
        <v>47.5</v>
      </c>
      <c r="OF270" s="277">
        <f t="shared" si="691"/>
        <v>47.5</v>
      </c>
      <c r="OG270" s="277">
        <f t="shared" si="691"/>
        <v>47.5</v>
      </c>
      <c r="OH270" s="277">
        <f t="shared" si="691"/>
        <v>47.5</v>
      </c>
      <c r="OI270" s="277">
        <f t="shared" si="691"/>
        <v>47.5</v>
      </c>
      <c r="OJ270" s="277">
        <f t="shared" si="691"/>
        <v>47.5</v>
      </c>
      <c r="OK270" s="277">
        <f t="shared" si="691"/>
        <v>47.5</v>
      </c>
      <c r="OL270" s="277">
        <f t="shared" si="691"/>
        <v>47.5</v>
      </c>
      <c r="OM270" s="277">
        <f t="shared" si="691"/>
        <v>47.5</v>
      </c>
      <c r="ON270" s="277">
        <f t="shared" si="691"/>
        <v>47.5</v>
      </c>
      <c r="OO270" s="277">
        <f t="shared" si="691"/>
        <v>47.5</v>
      </c>
      <c r="OP270" s="277">
        <f t="shared" si="691"/>
        <v>47.5</v>
      </c>
      <c r="OQ270" s="277">
        <f t="shared" si="691"/>
        <v>47.5</v>
      </c>
      <c r="OR270" s="277">
        <f t="shared" si="691"/>
        <v>47.5</v>
      </c>
      <c r="OS270" s="277">
        <f t="shared" si="691"/>
        <v>47.5</v>
      </c>
      <c r="OT270" s="277">
        <f t="shared" si="691"/>
        <v>47.5</v>
      </c>
      <c r="OU270" s="277">
        <f t="shared" si="691"/>
        <v>47.5</v>
      </c>
      <c r="OV270" s="277">
        <f t="shared" si="691"/>
        <v>47.5</v>
      </c>
      <c r="OW270" s="277">
        <f t="shared" si="691"/>
        <v>47.5</v>
      </c>
      <c r="OX270" s="277">
        <f t="shared" si="691"/>
        <v>47.5</v>
      </c>
      <c r="OY270" s="277">
        <f t="shared" si="691"/>
        <v>47.5</v>
      </c>
      <c r="OZ270" s="277">
        <f t="shared" si="691"/>
        <v>47.5</v>
      </c>
      <c r="PA270" s="277">
        <f t="shared" si="691"/>
        <v>47.5</v>
      </c>
      <c r="PB270" s="277">
        <f t="shared" si="691"/>
        <v>47.5</v>
      </c>
      <c r="PC270" s="277">
        <f t="shared" si="691"/>
        <v>47.5</v>
      </c>
      <c r="PD270" s="277">
        <f t="shared" si="691"/>
        <v>47.5</v>
      </c>
      <c r="PE270" s="277">
        <f t="shared" si="691"/>
        <v>47.5</v>
      </c>
      <c r="PF270" s="277">
        <f t="shared" si="691"/>
        <v>47.5</v>
      </c>
      <c r="PG270" s="277">
        <f t="shared" si="691"/>
        <v>47.5</v>
      </c>
      <c r="PH270" s="277">
        <f t="shared" si="691"/>
        <v>47.5</v>
      </c>
      <c r="PI270" s="277">
        <f t="shared" si="691"/>
        <v>47.5</v>
      </c>
      <c r="PJ270" s="277">
        <f t="shared" si="691"/>
        <v>47.5</v>
      </c>
      <c r="PK270" s="277">
        <f t="shared" si="691"/>
        <v>47.5</v>
      </c>
      <c r="PL270" s="277">
        <f t="shared" si="691"/>
        <v>47.5</v>
      </c>
      <c r="PM270" s="277">
        <f t="shared" si="691"/>
        <v>47.5</v>
      </c>
      <c r="PN270" s="277">
        <f t="shared" si="691"/>
        <v>47.5</v>
      </c>
      <c r="PO270" s="277">
        <f t="shared" si="691"/>
        <v>47.5</v>
      </c>
      <c r="PP270" s="277">
        <f t="shared" si="691"/>
        <v>47.5</v>
      </c>
      <c r="PQ270" s="277">
        <f t="shared" si="691"/>
        <v>47.5</v>
      </c>
      <c r="PR270" s="277">
        <f t="shared" si="691"/>
        <v>47.5</v>
      </c>
      <c r="PS270" s="277">
        <f t="shared" si="691"/>
        <v>47.5</v>
      </c>
      <c r="PT270" s="277">
        <f t="shared" si="691"/>
        <v>47.5</v>
      </c>
      <c r="PU270" s="277">
        <f t="shared" si="691"/>
        <v>47.5</v>
      </c>
      <c r="PV270" s="277">
        <f t="shared" si="691"/>
        <v>47.5</v>
      </c>
      <c r="PW270" s="277">
        <f t="shared" si="691"/>
        <v>47.5</v>
      </c>
      <c r="PX270" s="277">
        <f t="shared" si="691"/>
        <v>47.5</v>
      </c>
      <c r="PY270" s="277">
        <f t="shared" si="691"/>
        <v>47.5</v>
      </c>
      <c r="PZ270" s="277">
        <f t="shared" si="691"/>
        <v>47.5</v>
      </c>
      <c r="QA270" s="277">
        <f t="shared" si="691"/>
        <v>47.5</v>
      </c>
      <c r="QB270" s="277">
        <f t="shared" si="691"/>
        <v>47.5</v>
      </c>
      <c r="QC270" s="277">
        <f t="shared" si="691"/>
        <v>47.5</v>
      </c>
      <c r="QD270" s="277">
        <f t="shared" si="691"/>
        <v>47.5</v>
      </c>
      <c r="QE270" s="277">
        <f t="shared" si="691"/>
        <v>47.5</v>
      </c>
      <c r="QF270" s="277">
        <f t="shared" si="691"/>
        <v>47.5</v>
      </c>
      <c r="QG270" s="277">
        <f t="shared" si="691"/>
        <v>47.5</v>
      </c>
      <c r="QH270" s="277">
        <f t="shared" ref="QH270:RG270" si="692">QH276*10*0.95</f>
        <v>47.5</v>
      </c>
      <c r="QI270" s="277">
        <f t="shared" si="692"/>
        <v>47.5</v>
      </c>
      <c r="QJ270" s="277">
        <f t="shared" si="692"/>
        <v>47.5</v>
      </c>
      <c r="QK270" s="277">
        <f t="shared" si="692"/>
        <v>47.5</v>
      </c>
      <c r="QL270" s="277">
        <f t="shared" si="692"/>
        <v>47.5</v>
      </c>
      <c r="QM270" s="277">
        <f t="shared" si="692"/>
        <v>47.5</v>
      </c>
      <c r="QN270" s="277">
        <f t="shared" si="692"/>
        <v>47.5</v>
      </c>
      <c r="QO270" s="277">
        <f t="shared" si="692"/>
        <v>47.5</v>
      </c>
      <c r="QP270" s="277">
        <f t="shared" si="692"/>
        <v>47.5</v>
      </c>
      <c r="QQ270" s="277">
        <f t="shared" si="692"/>
        <v>47.5</v>
      </c>
      <c r="QR270" s="277">
        <f t="shared" si="692"/>
        <v>47.5</v>
      </c>
      <c r="QS270" s="277">
        <f t="shared" si="692"/>
        <v>47.5</v>
      </c>
      <c r="QT270" s="277">
        <f t="shared" si="692"/>
        <v>47.5</v>
      </c>
      <c r="QU270" s="277">
        <f t="shared" si="692"/>
        <v>47.5</v>
      </c>
      <c r="QV270" s="277">
        <f t="shared" si="692"/>
        <v>47.5</v>
      </c>
      <c r="QW270" s="277">
        <f t="shared" si="692"/>
        <v>57</v>
      </c>
      <c r="QX270" s="277">
        <f t="shared" si="692"/>
        <v>57</v>
      </c>
      <c r="QY270" s="277">
        <f t="shared" si="692"/>
        <v>57</v>
      </c>
      <c r="QZ270" s="277">
        <f t="shared" si="692"/>
        <v>57</v>
      </c>
      <c r="RA270" s="277">
        <f t="shared" si="692"/>
        <v>57</v>
      </c>
      <c r="RB270" s="277">
        <f t="shared" si="692"/>
        <v>57</v>
      </c>
      <c r="RC270" s="277">
        <f t="shared" si="692"/>
        <v>57</v>
      </c>
      <c r="RD270" s="277">
        <f t="shared" si="692"/>
        <v>57</v>
      </c>
      <c r="RE270" s="277">
        <f t="shared" si="692"/>
        <v>57</v>
      </c>
      <c r="RF270" s="277">
        <f t="shared" si="692"/>
        <v>57</v>
      </c>
      <c r="RG270" s="277">
        <f t="shared" si="692"/>
        <v>57</v>
      </c>
      <c r="RH270" s="277">
        <f t="shared" ref="RH270:TP270" si="693">RH276*10*0.95</f>
        <v>57</v>
      </c>
      <c r="RI270" s="277">
        <f t="shared" si="693"/>
        <v>57</v>
      </c>
      <c r="RJ270" s="277">
        <f t="shared" si="693"/>
        <v>57</v>
      </c>
      <c r="RK270" s="277">
        <f t="shared" si="693"/>
        <v>57</v>
      </c>
      <c r="RL270" s="277">
        <f t="shared" si="693"/>
        <v>57</v>
      </c>
      <c r="RM270" s="277">
        <f t="shared" si="693"/>
        <v>57</v>
      </c>
      <c r="RN270" s="277">
        <f t="shared" si="693"/>
        <v>57</v>
      </c>
      <c r="RO270" s="277">
        <f t="shared" si="693"/>
        <v>57</v>
      </c>
      <c r="RP270" s="277">
        <f t="shared" si="693"/>
        <v>57</v>
      </c>
      <c r="RQ270" s="277">
        <f t="shared" si="693"/>
        <v>57</v>
      </c>
      <c r="RR270" s="277">
        <f t="shared" si="693"/>
        <v>57</v>
      </c>
      <c r="RS270" s="277">
        <f t="shared" si="693"/>
        <v>57</v>
      </c>
      <c r="RT270" s="277">
        <f t="shared" si="693"/>
        <v>57</v>
      </c>
      <c r="RU270" s="277">
        <f t="shared" si="693"/>
        <v>57</v>
      </c>
      <c r="RV270" s="277">
        <f t="shared" si="693"/>
        <v>57</v>
      </c>
      <c r="RW270" s="277">
        <f t="shared" si="693"/>
        <v>57</v>
      </c>
      <c r="RX270" s="277">
        <f t="shared" si="693"/>
        <v>57</v>
      </c>
      <c r="RY270" s="277">
        <f t="shared" si="693"/>
        <v>57</v>
      </c>
      <c r="RZ270" s="277">
        <f t="shared" si="693"/>
        <v>57</v>
      </c>
      <c r="SA270" s="277">
        <f t="shared" si="693"/>
        <v>57</v>
      </c>
      <c r="SB270" s="277">
        <f t="shared" si="693"/>
        <v>57</v>
      </c>
      <c r="SC270" s="277">
        <f t="shared" si="693"/>
        <v>57</v>
      </c>
      <c r="SD270" s="277">
        <f t="shared" si="693"/>
        <v>57</v>
      </c>
      <c r="SE270" s="277">
        <f t="shared" si="693"/>
        <v>57</v>
      </c>
      <c r="SF270" s="277">
        <f t="shared" si="693"/>
        <v>57</v>
      </c>
      <c r="SG270" s="277">
        <f t="shared" si="693"/>
        <v>57</v>
      </c>
      <c r="SH270" s="277">
        <f t="shared" si="693"/>
        <v>57</v>
      </c>
      <c r="SI270" s="277">
        <f t="shared" si="693"/>
        <v>57</v>
      </c>
      <c r="SJ270" s="277">
        <f t="shared" si="693"/>
        <v>57</v>
      </c>
      <c r="SK270" s="277">
        <f t="shared" si="693"/>
        <v>57</v>
      </c>
      <c r="SL270" s="277">
        <f t="shared" si="693"/>
        <v>57</v>
      </c>
      <c r="SM270" s="277">
        <f t="shared" si="693"/>
        <v>57</v>
      </c>
      <c r="SN270" s="277">
        <f t="shared" si="693"/>
        <v>57</v>
      </c>
      <c r="SO270" s="277">
        <f t="shared" si="693"/>
        <v>57</v>
      </c>
      <c r="SP270" s="277">
        <f t="shared" si="693"/>
        <v>57</v>
      </c>
      <c r="SQ270" s="277">
        <f t="shared" si="693"/>
        <v>57</v>
      </c>
      <c r="SR270" s="277">
        <f t="shared" si="693"/>
        <v>57</v>
      </c>
      <c r="SS270" s="277">
        <f t="shared" si="693"/>
        <v>57</v>
      </c>
      <c r="ST270" s="277">
        <f t="shared" si="693"/>
        <v>57</v>
      </c>
      <c r="SU270" s="277">
        <f t="shared" si="693"/>
        <v>57</v>
      </c>
      <c r="SV270" s="277">
        <f t="shared" si="693"/>
        <v>57</v>
      </c>
      <c r="SW270" s="277">
        <f t="shared" si="693"/>
        <v>57</v>
      </c>
      <c r="SX270" s="277">
        <f t="shared" si="693"/>
        <v>57</v>
      </c>
      <c r="SY270" s="277">
        <f t="shared" si="693"/>
        <v>57</v>
      </c>
      <c r="SZ270" s="277">
        <f t="shared" si="693"/>
        <v>57</v>
      </c>
      <c r="TA270" s="277">
        <f t="shared" si="693"/>
        <v>57</v>
      </c>
      <c r="TB270" s="277">
        <f t="shared" si="693"/>
        <v>57</v>
      </c>
      <c r="TC270" s="277">
        <f t="shared" si="693"/>
        <v>57</v>
      </c>
      <c r="TD270" s="277">
        <f t="shared" si="693"/>
        <v>57</v>
      </c>
      <c r="TE270" s="277">
        <f t="shared" si="693"/>
        <v>57</v>
      </c>
      <c r="TF270" s="277">
        <f t="shared" si="693"/>
        <v>57</v>
      </c>
      <c r="TG270" s="277">
        <f t="shared" si="693"/>
        <v>57</v>
      </c>
      <c r="TH270" s="277">
        <f t="shared" si="693"/>
        <v>57</v>
      </c>
      <c r="TI270" s="277">
        <f t="shared" si="693"/>
        <v>57</v>
      </c>
      <c r="TJ270" s="277">
        <f t="shared" si="693"/>
        <v>57</v>
      </c>
      <c r="TK270" s="277">
        <f t="shared" si="693"/>
        <v>57</v>
      </c>
      <c r="TL270" s="277">
        <f t="shared" si="693"/>
        <v>57</v>
      </c>
      <c r="TM270" s="277">
        <f t="shared" si="693"/>
        <v>57</v>
      </c>
      <c r="TN270" s="277">
        <f t="shared" si="693"/>
        <v>57</v>
      </c>
      <c r="TO270" s="277">
        <f t="shared" si="693"/>
        <v>57</v>
      </c>
      <c r="TP270" s="277">
        <f t="shared" si="693"/>
        <v>57</v>
      </c>
      <c r="TQ270" s="277">
        <f t="shared" ref="TQ270:WB270" si="694">TQ276*10*0.95</f>
        <v>57</v>
      </c>
      <c r="TR270" s="277">
        <f t="shared" si="694"/>
        <v>57</v>
      </c>
      <c r="TS270" s="277">
        <f t="shared" si="694"/>
        <v>57</v>
      </c>
      <c r="TT270" s="277">
        <f t="shared" si="694"/>
        <v>57</v>
      </c>
      <c r="TU270" s="277">
        <f t="shared" si="694"/>
        <v>57</v>
      </c>
      <c r="TV270" s="277">
        <f t="shared" si="694"/>
        <v>57</v>
      </c>
      <c r="TW270" s="277">
        <f t="shared" si="694"/>
        <v>57</v>
      </c>
      <c r="TX270" s="277">
        <f t="shared" si="694"/>
        <v>57</v>
      </c>
      <c r="TY270" s="277">
        <f t="shared" si="694"/>
        <v>57</v>
      </c>
      <c r="TZ270" s="277">
        <f t="shared" si="694"/>
        <v>57</v>
      </c>
      <c r="UA270" s="277">
        <f t="shared" si="694"/>
        <v>57</v>
      </c>
      <c r="UB270" s="277">
        <f t="shared" si="694"/>
        <v>57</v>
      </c>
      <c r="UC270" s="277">
        <f t="shared" si="694"/>
        <v>57</v>
      </c>
      <c r="UD270" s="277">
        <f t="shared" si="694"/>
        <v>57</v>
      </c>
      <c r="UE270" s="277">
        <f t="shared" si="694"/>
        <v>57</v>
      </c>
      <c r="UF270" s="277">
        <f t="shared" si="694"/>
        <v>57</v>
      </c>
      <c r="UG270" s="277">
        <f t="shared" si="694"/>
        <v>57</v>
      </c>
      <c r="UH270" s="277">
        <f t="shared" si="694"/>
        <v>57</v>
      </c>
      <c r="UI270" s="277">
        <f t="shared" si="694"/>
        <v>57</v>
      </c>
      <c r="UJ270" s="277">
        <f t="shared" si="694"/>
        <v>57</v>
      </c>
      <c r="UK270" s="277">
        <f t="shared" si="694"/>
        <v>57</v>
      </c>
      <c r="UL270" s="277">
        <f t="shared" si="694"/>
        <v>57</v>
      </c>
      <c r="UM270" s="277">
        <f t="shared" si="694"/>
        <v>57</v>
      </c>
      <c r="UN270" s="277">
        <f t="shared" si="694"/>
        <v>57</v>
      </c>
      <c r="UO270" s="277">
        <f t="shared" si="694"/>
        <v>57</v>
      </c>
      <c r="UP270" s="277">
        <f t="shared" si="694"/>
        <v>57</v>
      </c>
      <c r="UQ270" s="277">
        <f t="shared" si="694"/>
        <v>57</v>
      </c>
      <c r="UR270" s="277">
        <f t="shared" si="694"/>
        <v>57</v>
      </c>
      <c r="US270" s="277">
        <f t="shared" si="694"/>
        <v>57</v>
      </c>
      <c r="UT270" s="277">
        <f t="shared" si="694"/>
        <v>57</v>
      </c>
      <c r="UU270" s="277">
        <f t="shared" si="694"/>
        <v>57</v>
      </c>
      <c r="UV270" s="277">
        <f t="shared" si="694"/>
        <v>57</v>
      </c>
      <c r="UW270" s="277">
        <f t="shared" si="694"/>
        <v>57</v>
      </c>
      <c r="UX270" s="277">
        <f t="shared" si="694"/>
        <v>57</v>
      </c>
      <c r="UY270" s="277">
        <f t="shared" si="694"/>
        <v>57</v>
      </c>
      <c r="UZ270" s="277">
        <f t="shared" si="694"/>
        <v>57</v>
      </c>
      <c r="VA270" s="277">
        <f t="shared" si="694"/>
        <v>57</v>
      </c>
      <c r="VB270" s="277">
        <f t="shared" si="694"/>
        <v>57</v>
      </c>
      <c r="VC270" s="277">
        <f t="shared" si="694"/>
        <v>57</v>
      </c>
      <c r="VD270" s="277">
        <f t="shared" si="694"/>
        <v>57</v>
      </c>
      <c r="VE270" s="277">
        <f t="shared" si="694"/>
        <v>57</v>
      </c>
      <c r="VF270" s="277">
        <f t="shared" si="694"/>
        <v>57</v>
      </c>
      <c r="VG270" s="277">
        <f t="shared" si="694"/>
        <v>57</v>
      </c>
      <c r="VH270" s="277">
        <f t="shared" si="694"/>
        <v>57</v>
      </c>
      <c r="VI270" s="277">
        <f t="shared" si="694"/>
        <v>57</v>
      </c>
      <c r="VJ270" s="518">
        <f t="shared" si="694"/>
        <v>57</v>
      </c>
      <c r="VK270" s="277">
        <f t="shared" si="694"/>
        <v>57</v>
      </c>
      <c r="VL270" s="277">
        <f t="shared" si="694"/>
        <v>57</v>
      </c>
      <c r="VM270" s="277">
        <f t="shared" si="694"/>
        <v>57</v>
      </c>
      <c r="VN270" s="277">
        <f t="shared" si="694"/>
        <v>57</v>
      </c>
      <c r="VO270" s="277">
        <f t="shared" si="694"/>
        <v>57</v>
      </c>
      <c r="VP270" s="277">
        <f t="shared" si="694"/>
        <v>47.5</v>
      </c>
      <c r="VQ270" s="277">
        <f t="shared" si="694"/>
        <v>47.5</v>
      </c>
      <c r="VR270" s="277">
        <f t="shared" si="694"/>
        <v>47.5</v>
      </c>
      <c r="VS270" s="277">
        <f t="shared" si="694"/>
        <v>47.5</v>
      </c>
      <c r="VT270" s="277">
        <f t="shared" si="694"/>
        <v>47.5</v>
      </c>
      <c r="VU270" s="277">
        <f t="shared" si="694"/>
        <v>47.5</v>
      </c>
      <c r="VV270" s="277">
        <f t="shared" si="694"/>
        <v>57</v>
      </c>
      <c r="VW270" s="277">
        <f t="shared" si="694"/>
        <v>57</v>
      </c>
      <c r="VX270" s="518">
        <f t="shared" si="694"/>
        <v>57</v>
      </c>
      <c r="VY270" s="277">
        <f t="shared" si="694"/>
        <v>57</v>
      </c>
      <c r="VZ270" s="277">
        <f t="shared" si="694"/>
        <v>57</v>
      </c>
      <c r="WA270" s="277">
        <f t="shared" si="694"/>
        <v>57</v>
      </c>
      <c r="WB270" s="277">
        <f t="shared" si="694"/>
        <v>57</v>
      </c>
      <c r="WC270" s="277">
        <f t="shared" ref="WC270:XD270" si="695">WC276*10*0.95</f>
        <v>57</v>
      </c>
      <c r="WD270" s="277">
        <f t="shared" si="695"/>
        <v>57</v>
      </c>
      <c r="WE270" s="277">
        <f t="shared" si="695"/>
        <v>57</v>
      </c>
      <c r="WF270" s="277">
        <f t="shared" si="695"/>
        <v>57</v>
      </c>
      <c r="WG270" s="277">
        <f t="shared" si="695"/>
        <v>57</v>
      </c>
      <c r="WH270" s="277">
        <f t="shared" si="695"/>
        <v>57</v>
      </c>
      <c r="WI270" s="277">
        <f t="shared" si="695"/>
        <v>57</v>
      </c>
      <c r="WJ270" s="277">
        <f t="shared" si="695"/>
        <v>57</v>
      </c>
      <c r="WK270" s="277">
        <f t="shared" si="695"/>
        <v>57</v>
      </c>
      <c r="WL270" s="277">
        <f t="shared" si="695"/>
        <v>57</v>
      </c>
      <c r="WM270" s="277">
        <f t="shared" si="695"/>
        <v>57</v>
      </c>
      <c r="WN270" s="277">
        <f t="shared" si="695"/>
        <v>57</v>
      </c>
      <c r="WO270" s="277">
        <f t="shared" si="695"/>
        <v>57</v>
      </c>
      <c r="WP270" s="277">
        <f t="shared" si="695"/>
        <v>57</v>
      </c>
      <c r="WQ270" s="277">
        <f t="shared" si="695"/>
        <v>57</v>
      </c>
      <c r="WR270" s="277">
        <f t="shared" si="695"/>
        <v>57</v>
      </c>
      <c r="WS270" s="277">
        <f t="shared" si="695"/>
        <v>57</v>
      </c>
      <c r="WT270" s="277">
        <f t="shared" si="695"/>
        <v>57</v>
      </c>
      <c r="WU270" s="277">
        <f t="shared" si="695"/>
        <v>57</v>
      </c>
      <c r="WV270" s="277">
        <f t="shared" si="695"/>
        <v>57</v>
      </c>
      <c r="WW270" s="277">
        <f t="shared" si="695"/>
        <v>57</v>
      </c>
      <c r="WX270" s="277">
        <f t="shared" si="695"/>
        <v>57</v>
      </c>
      <c r="WY270" s="277">
        <f t="shared" si="695"/>
        <v>57</v>
      </c>
      <c r="WZ270" s="277">
        <f t="shared" si="695"/>
        <v>57</v>
      </c>
      <c r="XA270" s="277">
        <f t="shared" si="695"/>
        <v>57</v>
      </c>
      <c r="XB270" s="277">
        <f t="shared" si="695"/>
        <v>57</v>
      </c>
      <c r="XC270" s="277">
        <f t="shared" si="695"/>
        <v>57</v>
      </c>
      <c r="XD270" s="277">
        <f t="shared" si="695"/>
        <v>57</v>
      </c>
      <c r="XE270" s="277">
        <f t="shared" ref="XE270:ZP270" si="696">XE276*10*0.95</f>
        <v>57</v>
      </c>
      <c r="XF270" s="277">
        <f t="shared" si="696"/>
        <v>57</v>
      </c>
      <c r="XG270" s="277">
        <f t="shared" si="696"/>
        <v>57</v>
      </c>
      <c r="XH270" s="277">
        <f t="shared" si="696"/>
        <v>57</v>
      </c>
      <c r="XI270" s="277">
        <f t="shared" si="696"/>
        <v>57</v>
      </c>
      <c r="XJ270" s="277">
        <f t="shared" si="696"/>
        <v>57</v>
      </c>
      <c r="XK270" s="277">
        <f t="shared" si="696"/>
        <v>57</v>
      </c>
      <c r="XL270" s="277">
        <f t="shared" si="696"/>
        <v>57</v>
      </c>
      <c r="XM270" s="277">
        <f t="shared" si="696"/>
        <v>57</v>
      </c>
      <c r="XN270" s="277">
        <f t="shared" si="696"/>
        <v>57</v>
      </c>
      <c r="XO270" s="277">
        <f t="shared" si="696"/>
        <v>57</v>
      </c>
      <c r="XP270" s="277">
        <f t="shared" si="696"/>
        <v>57</v>
      </c>
      <c r="XQ270" s="277">
        <f t="shared" si="696"/>
        <v>57</v>
      </c>
      <c r="XR270" s="277">
        <f t="shared" si="696"/>
        <v>57</v>
      </c>
      <c r="XS270" s="277">
        <f t="shared" si="696"/>
        <v>57</v>
      </c>
      <c r="XT270" s="277">
        <f t="shared" si="696"/>
        <v>57</v>
      </c>
      <c r="XU270" s="277">
        <f t="shared" si="696"/>
        <v>57</v>
      </c>
      <c r="XV270" s="277">
        <f t="shared" si="696"/>
        <v>57</v>
      </c>
      <c r="XW270" s="277">
        <f t="shared" si="696"/>
        <v>57</v>
      </c>
      <c r="XX270" s="277">
        <f t="shared" si="696"/>
        <v>57</v>
      </c>
      <c r="XY270" s="277">
        <f t="shared" si="696"/>
        <v>57</v>
      </c>
      <c r="XZ270" s="277">
        <f t="shared" si="696"/>
        <v>57</v>
      </c>
      <c r="YA270" s="277">
        <f t="shared" si="696"/>
        <v>57</v>
      </c>
      <c r="YB270" s="277">
        <f t="shared" si="696"/>
        <v>57</v>
      </c>
      <c r="YC270" s="277">
        <f t="shared" si="696"/>
        <v>57</v>
      </c>
      <c r="YD270" s="277">
        <f t="shared" si="696"/>
        <v>57</v>
      </c>
      <c r="YE270" s="277">
        <f t="shared" si="696"/>
        <v>57</v>
      </c>
      <c r="YF270" s="277">
        <f t="shared" si="696"/>
        <v>57</v>
      </c>
      <c r="YG270" s="277">
        <f t="shared" si="696"/>
        <v>57</v>
      </c>
      <c r="YH270" s="277">
        <f t="shared" si="696"/>
        <v>57</v>
      </c>
      <c r="YI270" s="277">
        <f t="shared" si="696"/>
        <v>57</v>
      </c>
      <c r="YJ270" s="277">
        <f t="shared" si="696"/>
        <v>57</v>
      </c>
      <c r="YK270" s="277">
        <f t="shared" si="696"/>
        <v>57</v>
      </c>
      <c r="YL270" s="277">
        <f t="shared" si="696"/>
        <v>57</v>
      </c>
      <c r="YM270" s="277">
        <f t="shared" si="696"/>
        <v>57</v>
      </c>
      <c r="YN270" s="277">
        <f t="shared" si="696"/>
        <v>57</v>
      </c>
      <c r="YO270" s="277">
        <f t="shared" si="696"/>
        <v>57</v>
      </c>
      <c r="YP270" s="277">
        <f t="shared" si="696"/>
        <v>57</v>
      </c>
      <c r="YQ270" s="277">
        <f t="shared" si="696"/>
        <v>57</v>
      </c>
      <c r="YR270" s="277">
        <f t="shared" si="696"/>
        <v>57</v>
      </c>
      <c r="YS270" s="277">
        <f t="shared" si="696"/>
        <v>57</v>
      </c>
      <c r="YT270" s="277">
        <f t="shared" si="696"/>
        <v>57</v>
      </c>
      <c r="YU270" s="277">
        <f t="shared" si="696"/>
        <v>57</v>
      </c>
      <c r="YV270" s="277">
        <f t="shared" si="696"/>
        <v>57</v>
      </c>
      <c r="YW270" s="277">
        <f t="shared" si="696"/>
        <v>57</v>
      </c>
      <c r="YX270" s="277">
        <f t="shared" si="696"/>
        <v>57</v>
      </c>
      <c r="YY270" s="277">
        <f t="shared" si="696"/>
        <v>57</v>
      </c>
      <c r="YZ270" s="277">
        <f t="shared" si="696"/>
        <v>57</v>
      </c>
      <c r="ZA270" s="277">
        <f t="shared" si="696"/>
        <v>57</v>
      </c>
      <c r="ZB270" s="277">
        <f t="shared" si="696"/>
        <v>57</v>
      </c>
      <c r="ZC270" s="277">
        <f t="shared" si="696"/>
        <v>57</v>
      </c>
      <c r="ZD270" s="277">
        <f t="shared" si="696"/>
        <v>57</v>
      </c>
      <c r="ZE270" s="277">
        <f t="shared" si="696"/>
        <v>57</v>
      </c>
      <c r="ZF270" s="277">
        <f t="shared" si="696"/>
        <v>57</v>
      </c>
      <c r="ZG270" s="277">
        <f t="shared" si="696"/>
        <v>57</v>
      </c>
      <c r="ZH270" s="277">
        <f t="shared" si="696"/>
        <v>57</v>
      </c>
      <c r="ZI270" s="277">
        <f t="shared" si="696"/>
        <v>57</v>
      </c>
      <c r="ZJ270" s="277">
        <f t="shared" si="696"/>
        <v>57</v>
      </c>
      <c r="ZK270" s="277">
        <f t="shared" si="696"/>
        <v>57</v>
      </c>
      <c r="ZL270" s="277">
        <f t="shared" si="696"/>
        <v>57</v>
      </c>
      <c r="ZM270" s="277">
        <f t="shared" si="696"/>
        <v>57</v>
      </c>
      <c r="ZN270" s="277">
        <f t="shared" si="696"/>
        <v>57</v>
      </c>
      <c r="ZO270" s="277">
        <f t="shared" si="696"/>
        <v>57</v>
      </c>
      <c r="ZP270" s="277">
        <f t="shared" si="696"/>
        <v>57</v>
      </c>
      <c r="ZQ270" s="277">
        <f t="shared" ref="ZQ270:ABV270" si="697">ZQ276*10*0.95</f>
        <v>57</v>
      </c>
      <c r="ZR270" s="277">
        <f t="shared" si="697"/>
        <v>57</v>
      </c>
      <c r="ZS270" s="277">
        <f t="shared" si="697"/>
        <v>57</v>
      </c>
      <c r="ZT270" s="277">
        <f t="shared" si="697"/>
        <v>57</v>
      </c>
      <c r="ZU270" s="277">
        <f t="shared" si="697"/>
        <v>57</v>
      </c>
      <c r="ZV270" s="277">
        <f t="shared" si="697"/>
        <v>57</v>
      </c>
      <c r="ZW270" s="277">
        <f t="shared" si="697"/>
        <v>57</v>
      </c>
      <c r="ZX270" s="277">
        <f t="shared" si="697"/>
        <v>57</v>
      </c>
      <c r="ZY270" s="277">
        <f t="shared" si="697"/>
        <v>57</v>
      </c>
      <c r="ZZ270" s="277">
        <f t="shared" si="697"/>
        <v>57</v>
      </c>
      <c r="AAA270" s="277">
        <f t="shared" si="697"/>
        <v>57</v>
      </c>
      <c r="AAB270" s="277">
        <f t="shared" si="697"/>
        <v>57</v>
      </c>
      <c r="AAC270" s="277">
        <f t="shared" si="697"/>
        <v>57</v>
      </c>
      <c r="AAD270" s="277">
        <f t="shared" si="697"/>
        <v>57</v>
      </c>
      <c r="AAE270" s="277">
        <f t="shared" si="697"/>
        <v>57</v>
      </c>
      <c r="AAF270" s="277">
        <f t="shared" si="697"/>
        <v>57</v>
      </c>
      <c r="AAG270" s="277">
        <f t="shared" si="697"/>
        <v>57</v>
      </c>
      <c r="AAH270" s="277">
        <f t="shared" si="697"/>
        <v>57</v>
      </c>
      <c r="AAI270" s="277">
        <f t="shared" si="697"/>
        <v>57</v>
      </c>
      <c r="AAJ270" s="277">
        <f t="shared" si="697"/>
        <v>57</v>
      </c>
      <c r="AAK270" s="277">
        <f t="shared" si="697"/>
        <v>57</v>
      </c>
      <c r="AAL270" s="277">
        <f t="shared" si="697"/>
        <v>57</v>
      </c>
      <c r="AAM270" s="277">
        <f t="shared" si="697"/>
        <v>57</v>
      </c>
      <c r="AAN270" s="277">
        <f t="shared" si="697"/>
        <v>57</v>
      </c>
      <c r="AAO270" s="277">
        <f t="shared" si="697"/>
        <v>57</v>
      </c>
      <c r="AAP270" s="277">
        <f t="shared" si="697"/>
        <v>57</v>
      </c>
      <c r="AAQ270" s="277">
        <f t="shared" si="697"/>
        <v>57</v>
      </c>
      <c r="AAR270" s="277">
        <f t="shared" si="697"/>
        <v>57</v>
      </c>
      <c r="AAS270" s="277">
        <f t="shared" si="697"/>
        <v>57</v>
      </c>
      <c r="AAT270" s="277">
        <f t="shared" si="697"/>
        <v>57</v>
      </c>
      <c r="AAU270" s="277">
        <f t="shared" si="697"/>
        <v>57</v>
      </c>
      <c r="AAV270" s="277">
        <f t="shared" si="697"/>
        <v>57</v>
      </c>
      <c r="AAW270" s="277">
        <f t="shared" si="697"/>
        <v>57</v>
      </c>
      <c r="AAX270" s="277">
        <f t="shared" si="697"/>
        <v>57</v>
      </c>
      <c r="AAY270" s="277">
        <f t="shared" si="697"/>
        <v>57</v>
      </c>
      <c r="AAZ270" s="277">
        <f t="shared" si="697"/>
        <v>57</v>
      </c>
      <c r="ABA270" s="277">
        <f t="shared" si="697"/>
        <v>57</v>
      </c>
      <c r="ABB270" s="277">
        <f t="shared" si="697"/>
        <v>57</v>
      </c>
      <c r="ABC270" s="277">
        <f t="shared" si="697"/>
        <v>57</v>
      </c>
      <c r="ABD270" s="277">
        <f t="shared" si="697"/>
        <v>57</v>
      </c>
      <c r="ABE270" s="277">
        <f t="shared" si="697"/>
        <v>57</v>
      </c>
      <c r="ABF270" s="277">
        <f t="shared" si="697"/>
        <v>57</v>
      </c>
      <c r="ABG270" s="277">
        <f t="shared" si="697"/>
        <v>57</v>
      </c>
      <c r="ABH270" s="277">
        <f t="shared" si="697"/>
        <v>57</v>
      </c>
      <c r="ABI270" s="277">
        <f t="shared" si="697"/>
        <v>57</v>
      </c>
      <c r="ABJ270" s="277">
        <f t="shared" si="697"/>
        <v>57</v>
      </c>
      <c r="ABK270" s="277">
        <f t="shared" si="697"/>
        <v>57</v>
      </c>
      <c r="ABL270" s="277">
        <f t="shared" si="697"/>
        <v>57</v>
      </c>
      <c r="ABM270" s="277">
        <f t="shared" si="697"/>
        <v>57</v>
      </c>
      <c r="ABN270" s="277">
        <f t="shared" si="697"/>
        <v>57</v>
      </c>
      <c r="ABO270" s="277">
        <f t="shared" si="697"/>
        <v>57</v>
      </c>
      <c r="ABP270" s="277">
        <f t="shared" si="697"/>
        <v>57</v>
      </c>
      <c r="ABQ270" s="277">
        <f t="shared" si="697"/>
        <v>57</v>
      </c>
      <c r="ABR270" s="277">
        <f t="shared" si="697"/>
        <v>57</v>
      </c>
      <c r="ABS270" s="277">
        <f t="shared" si="697"/>
        <v>57</v>
      </c>
      <c r="ABT270" s="277">
        <f t="shared" si="697"/>
        <v>57</v>
      </c>
      <c r="ABU270" s="277">
        <f t="shared" si="697"/>
        <v>57</v>
      </c>
      <c r="ABV270" s="277">
        <f t="shared" si="697"/>
        <v>57</v>
      </c>
      <c r="ABW270" s="277">
        <f t="shared" ref="ABW270:AEH270" si="698">ABW276*10*0.95</f>
        <v>57</v>
      </c>
      <c r="ABX270" s="277">
        <f t="shared" si="698"/>
        <v>57</v>
      </c>
      <c r="ABY270" s="277">
        <f t="shared" si="698"/>
        <v>57</v>
      </c>
      <c r="ABZ270" s="277">
        <f t="shared" si="698"/>
        <v>57</v>
      </c>
      <c r="ACA270" s="277">
        <f t="shared" si="698"/>
        <v>57</v>
      </c>
      <c r="ACB270" s="277">
        <f t="shared" si="698"/>
        <v>57</v>
      </c>
      <c r="ACC270" s="277">
        <f t="shared" si="698"/>
        <v>57</v>
      </c>
      <c r="ACD270" s="277">
        <f t="shared" si="698"/>
        <v>57</v>
      </c>
      <c r="ACE270" s="277">
        <f t="shared" si="698"/>
        <v>57</v>
      </c>
      <c r="ACF270" s="277">
        <f t="shared" si="698"/>
        <v>57</v>
      </c>
      <c r="ACG270" s="277">
        <f t="shared" si="698"/>
        <v>57</v>
      </c>
      <c r="ACH270" s="277">
        <f t="shared" si="698"/>
        <v>57</v>
      </c>
      <c r="ACI270" s="277">
        <f t="shared" si="698"/>
        <v>57</v>
      </c>
      <c r="ACJ270" s="277">
        <f t="shared" si="698"/>
        <v>57</v>
      </c>
      <c r="ACK270" s="277">
        <f t="shared" si="698"/>
        <v>57</v>
      </c>
      <c r="ACL270" s="277">
        <f t="shared" si="698"/>
        <v>57</v>
      </c>
      <c r="ACM270" s="277">
        <f t="shared" si="698"/>
        <v>57</v>
      </c>
      <c r="ACN270" s="277">
        <f t="shared" si="698"/>
        <v>57</v>
      </c>
      <c r="ACO270" s="277">
        <f t="shared" si="698"/>
        <v>57</v>
      </c>
      <c r="ACP270" s="277">
        <f t="shared" si="698"/>
        <v>57</v>
      </c>
      <c r="ACQ270" s="277">
        <f t="shared" si="698"/>
        <v>57</v>
      </c>
      <c r="ACR270" s="277">
        <f t="shared" si="698"/>
        <v>57</v>
      </c>
      <c r="ACS270" s="277">
        <f t="shared" si="698"/>
        <v>57</v>
      </c>
      <c r="ACT270" s="277">
        <f t="shared" si="698"/>
        <v>57</v>
      </c>
      <c r="ACU270" s="277">
        <f t="shared" si="698"/>
        <v>57</v>
      </c>
      <c r="ACV270" s="277">
        <f t="shared" si="698"/>
        <v>57</v>
      </c>
      <c r="ACW270" s="277">
        <f t="shared" si="698"/>
        <v>57</v>
      </c>
      <c r="ACX270" s="277">
        <f t="shared" si="698"/>
        <v>57</v>
      </c>
      <c r="ACY270" s="277">
        <f t="shared" si="698"/>
        <v>57</v>
      </c>
      <c r="ACZ270" s="277">
        <f t="shared" si="698"/>
        <v>57</v>
      </c>
      <c r="ADA270" s="277">
        <f t="shared" si="698"/>
        <v>57</v>
      </c>
      <c r="ADB270" s="277">
        <f t="shared" si="698"/>
        <v>57</v>
      </c>
      <c r="ADC270" s="277">
        <f t="shared" si="698"/>
        <v>57</v>
      </c>
      <c r="ADD270" s="277">
        <f t="shared" si="698"/>
        <v>57</v>
      </c>
      <c r="ADE270" s="277">
        <f t="shared" si="698"/>
        <v>57</v>
      </c>
      <c r="ADF270" s="277">
        <f t="shared" si="698"/>
        <v>57</v>
      </c>
      <c r="ADG270" s="277">
        <f t="shared" si="698"/>
        <v>57</v>
      </c>
      <c r="ADH270" s="277">
        <f t="shared" si="698"/>
        <v>57</v>
      </c>
      <c r="ADI270" s="277">
        <f t="shared" si="698"/>
        <v>57</v>
      </c>
      <c r="ADJ270" s="277">
        <f t="shared" si="698"/>
        <v>57</v>
      </c>
      <c r="ADK270" s="277">
        <f t="shared" si="698"/>
        <v>57</v>
      </c>
      <c r="ADL270" s="277">
        <f t="shared" si="698"/>
        <v>57</v>
      </c>
      <c r="ADM270" s="277">
        <f t="shared" si="698"/>
        <v>57</v>
      </c>
      <c r="ADN270" s="277">
        <f t="shared" si="698"/>
        <v>57</v>
      </c>
      <c r="ADO270" s="277">
        <f t="shared" si="698"/>
        <v>57</v>
      </c>
      <c r="ADP270" s="277">
        <f t="shared" si="698"/>
        <v>57</v>
      </c>
      <c r="ADQ270" s="277">
        <f t="shared" si="698"/>
        <v>57</v>
      </c>
      <c r="ADR270" s="277">
        <f t="shared" si="698"/>
        <v>57</v>
      </c>
      <c r="ADS270" s="277">
        <f t="shared" si="698"/>
        <v>57</v>
      </c>
      <c r="ADT270" s="277">
        <f t="shared" si="698"/>
        <v>57</v>
      </c>
      <c r="ADU270" s="277">
        <f t="shared" si="698"/>
        <v>57</v>
      </c>
      <c r="ADV270" s="277">
        <f t="shared" si="698"/>
        <v>57</v>
      </c>
      <c r="ADW270" s="277">
        <f t="shared" si="698"/>
        <v>57</v>
      </c>
      <c r="ADX270" s="277">
        <f t="shared" si="698"/>
        <v>57</v>
      </c>
      <c r="ADY270" s="277">
        <f t="shared" si="698"/>
        <v>57</v>
      </c>
      <c r="ADZ270" s="277">
        <f t="shared" si="698"/>
        <v>57</v>
      </c>
      <c r="AEA270" s="277">
        <f t="shared" si="698"/>
        <v>57</v>
      </c>
      <c r="AEB270" s="277">
        <f t="shared" si="698"/>
        <v>57</v>
      </c>
      <c r="AEC270" s="277">
        <f t="shared" si="698"/>
        <v>57</v>
      </c>
      <c r="AED270" s="277">
        <f t="shared" si="698"/>
        <v>57</v>
      </c>
      <c r="AEE270" s="277">
        <f t="shared" si="698"/>
        <v>57</v>
      </c>
      <c r="AEF270" s="277">
        <f t="shared" si="698"/>
        <v>57</v>
      </c>
      <c r="AEG270" s="277">
        <f t="shared" si="698"/>
        <v>57</v>
      </c>
      <c r="AEH270" s="277">
        <f t="shared" si="698"/>
        <v>57</v>
      </c>
      <c r="AEI270" s="277">
        <f t="shared" ref="AEI270:AFH270" si="699">AEI276*10*0.95</f>
        <v>57</v>
      </c>
      <c r="AEJ270" s="277">
        <f t="shared" si="699"/>
        <v>57</v>
      </c>
      <c r="AEK270" s="277">
        <f t="shared" si="699"/>
        <v>57</v>
      </c>
      <c r="AEL270" s="277">
        <f t="shared" si="699"/>
        <v>57</v>
      </c>
      <c r="AEM270" s="277">
        <f t="shared" si="699"/>
        <v>57</v>
      </c>
      <c r="AEN270" s="277">
        <f t="shared" si="699"/>
        <v>57</v>
      </c>
      <c r="AEO270" s="277">
        <f t="shared" si="699"/>
        <v>57</v>
      </c>
      <c r="AEP270" s="277">
        <f t="shared" si="699"/>
        <v>57</v>
      </c>
      <c r="AEQ270" s="277">
        <f t="shared" si="699"/>
        <v>57</v>
      </c>
      <c r="AER270" s="277">
        <f t="shared" si="699"/>
        <v>57</v>
      </c>
      <c r="AES270" s="277">
        <f t="shared" si="699"/>
        <v>57</v>
      </c>
      <c r="AET270" s="277">
        <f t="shared" si="699"/>
        <v>57</v>
      </c>
      <c r="AEU270" s="277">
        <f t="shared" si="699"/>
        <v>57</v>
      </c>
      <c r="AEV270" s="277">
        <f t="shared" si="699"/>
        <v>57</v>
      </c>
      <c r="AEW270" s="277">
        <f t="shared" si="699"/>
        <v>57</v>
      </c>
      <c r="AEX270" s="277">
        <f t="shared" si="699"/>
        <v>57</v>
      </c>
      <c r="AEY270" s="277">
        <f t="shared" si="699"/>
        <v>57</v>
      </c>
      <c r="AEZ270" s="277">
        <f t="shared" si="699"/>
        <v>57</v>
      </c>
      <c r="AFA270" s="277">
        <f t="shared" si="699"/>
        <v>57</v>
      </c>
      <c r="AFB270" s="277">
        <f t="shared" si="699"/>
        <v>57</v>
      </c>
      <c r="AFC270" s="277">
        <f t="shared" si="699"/>
        <v>57</v>
      </c>
      <c r="AFD270" s="277">
        <f t="shared" si="699"/>
        <v>57</v>
      </c>
      <c r="AFE270" s="277">
        <f t="shared" si="699"/>
        <v>57</v>
      </c>
      <c r="AFF270" s="277">
        <f t="shared" si="699"/>
        <v>57</v>
      </c>
      <c r="AFG270" s="277">
        <f t="shared" si="699"/>
        <v>57</v>
      </c>
      <c r="AFH270" s="277">
        <f t="shared" si="699"/>
        <v>57</v>
      </c>
      <c r="AFI270" s="277">
        <f t="shared" ref="AFI270:AHT270" si="700">AFI276*10*0.95</f>
        <v>57</v>
      </c>
      <c r="AFJ270" s="277">
        <f t="shared" si="700"/>
        <v>57</v>
      </c>
      <c r="AFK270" s="277">
        <f t="shared" si="700"/>
        <v>57</v>
      </c>
      <c r="AFL270" s="277">
        <f t="shared" si="700"/>
        <v>57</v>
      </c>
      <c r="AFM270" s="277">
        <f t="shared" si="700"/>
        <v>57</v>
      </c>
      <c r="AFN270" s="277">
        <f t="shared" si="700"/>
        <v>57</v>
      </c>
      <c r="AFO270" s="277">
        <f t="shared" si="700"/>
        <v>57</v>
      </c>
      <c r="AFP270" s="277">
        <f t="shared" si="700"/>
        <v>57</v>
      </c>
      <c r="AFQ270" s="277">
        <f t="shared" si="700"/>
        <v>57</v>
      </c>
      <c r="AFR270" s="277">
        <f t="shared" si="700"/>
        <v>57</v>
      </c>
      <c r="AFS270" s="277">
        <f t="shared" si="700"/>
        <v>57</v>
      </c>
      <c r="AFT270" s="277">
        <f t="shared" si="700"/>
        <v>57</v>
      </c>
      <c r="AFU270" s="277">
        <f t="shared" si="700"/>
        <v>57</v>
      </c>
      <c r="AFV270" s="277">
        <f t="shared" si="700"/>
        <v>57</v>
      </c>
      <c r="AFW270" s="277">
        <f t="shared" si="700"/>
        <v>57</v>
      </c>
      <c r="AFX270" s="277">
        <f t="shared" si="700"/>
        <v>57</v>
      </c>
      <c r="AFY270" s="277">
        <f t="shared" si="700"/>
        <v>57</v>
      </c>
      <c r="AFZ270" s="277">
        <f t="shared" si="700"/>
        <v>57</v>
      </c>
      <c r="AGA270" s="277">
        <f t="shared" si="700"/>
        <v>57</v>
      </c>
      <c r="AGB270" s="277">
        <f t="shared" si="700"/>
        <v>57</v>
      </c>
      <c r="AGC270" s="277">
        <f t="shared" si="700"/>
        <v>57</v>
      </c>
      <c r="AGD270" s="277">
        <f t="shared" si="700"/>
        <v>57</v>
      </c>
      <c r="AGE270" s="277">
        <f t="shared" si="700"/>
        <v>57</v>
      </c>
      <c r="AGF270" s="277">
        <f t="shared" si="700"/>
        <v>57</v>
      </c>
      <c r="AGG270" s="277">
        <f t="shared" si="700"/>
        <v>57</v>
      </c>
      <c r="AGH270" s="277">
        <f t="shared" si="700"/>
        <v>57</v>
      </c>
      <c r="AGI270" s="277">
        <f t="shared" si="700"/>
        <v>57</v>
      </c>
      <c r="AGJ270" s="277">
        <f t="shared" si="700"/>
        <v>57</v>
      </c>
      <c r="AGK270" s="277">
        <f t="shared" si="700"/>
        <v>57</v>
      </c>
      <c r="AGL270" s="277">
        <f t="shared" si="700"/>
        <v>57</v>
      </c>
      <c r="AGM270" s="277">
        <f t="shared" si="700"/>
        <v>57</v>
      </c>
      <c r="AGN270" s="277">
        <f t="shared" si="700"/>
        <v>57</v>
      </c>
      <c r="AGO270" s="277">
        <f t="shared" si="700"/>
        <v>57</v>
      </c>
      <c r="AGP270" s="277">
        <f t="shared" si="700"/>
        <v>57</v>
      </c>
      <c r="AGQ270" s="277">
        <f t="shared" si="700"/>
        <v>57</v>
      </c>
      <c r="AGR270" s="277">
        <f t="shared" si="700"/>
        <v>57</v>
      </c>
      <c r="AGS270" s="277">
        <f t="shared" si="700"/>
        <v>57</v>
      </c>
      <c r="AGT270" s="277">
        <f t="shared" si="700"/>
        <v>57</v>
      </c>
      <c r="AGU270" s="277">
        <f t="shared" si="700"/>
        <v>57</v>
      </c>
      <c r="AGV270" s="277">
        <f t="shared" si="700"/>
        <v>57</v>
      </c>
      <c r="AGW270" s="277">
        <f t="shared" si="700"/>
        <v>57</v>
      </c>
      <c r="AGX270" s="277">
        <f t="shared" si="700"/>
        <v>57</v>
      </c>
      <c r="AGY270" s="277">
        <f t="shared" si="700"/>
        <v>57</v>
      </c>
      <c r="AGZ270" s="277">
        <f t="shared" si="700"/>
        <v>57</v>
      </c>
      <c r="AHA270" s="277">
        <f t="shared" si="700"/>
        <v>57</v>
      </c>
      <c r="AHB270" s="277">
        <f t="shared" si="700"/>
        <v>57</v>
      </c>
      <c r="AHC270" s="277">
        <f t="shared" si="700"/>
        <v>57</v>
      </c>
      <c r="AHD270" s="277">
        <f t="shared" si="700"/>
        <v>57</v>
      </c>
      <c r="AHE270" s="277">
        <f t="shared" si="700"/>
        <v>57</v>
      </c>
      <c r="AHF270" s="277">
        <f t="shared" si="700"/>
        <v>57</v>
      </c>
      <c r="AHG270" s="277">
        <f t="shared" si="700"/>
        <v>57</v>
      </c>
      <c r="AHH270" s="277">
        <f t="shared" si="700"/>
        <v>57</v>
      </c>
      <c r="AHI270" s="277">
        <f t="shared" si="700"/>
        <v>57</v>
      </c>
      <c r="AHJ270" s="277">
        <f t="shared" si="700"/>
        <v>57</v>
      </c>
      <c r="AHK270" s="277">
        <f t="shared" si="700"/>
        <v>57</v>
      </c>
      <c r="AHL270" s="277">
        <f t="shared" si="700"/>
        <v>57</v>
      </c>
      <c r="AHM270" s="277">
        <f t="shared" si="700"/>
        <v>57</v>
      </c>
      <c r="AHN270" s="277">
        <f t="shared" si="700"/>
        <v>57</v>
      </c>
      <c r="AHO270" s="277">
        <f t="shared" si="700"/>
        <v>57</v>
      </c>
      <c r="AHP270" s="277">
        <f t="shared" si="700"/>
        <v>57</v>
      </c>
      <c r="AHQ270" s="277">
        <f t="shared" si="700"/>
        <v>57</v>
      </c>
      <c r="AHR270" s="277">
        <f t="shared" si="700"/>
        <v>57</v>
      </c>
      <c r="AHS270" s="277">
        <f t="shared" si="700"/>
        <v>57</v>
      </c>
      <c r="AHT270" s="277">
        <f t="shared" si="700"/>
        <v>57</v>
      </c>
      <c r="AHU270" s="277">
        <f t="shared" ref="AHU270:AIU270" si="701">AHU276*10*0.95</f>
        <v>57</v>
      </c>
      <c r="AHV270" s="277">
        <f t="shared" si="701"/>
        <v>57</v>
      </c>
      <c r="AHW270" s="277">
        <f t="shared" si="701"/>
        <v>57</v>
      </c>
      <c r="AHX270" s="277">
        <f t="shared" si="701"/>
        <v>57</v>
      </c>
      <c r="AHY270" s="277">
        <f t="shared" si="701"/>
        <v>57</v>
      </c>
      <c r="AHZ270" s="277">
        <f t="shared" si="701"/>
        <v>57</v>
      </c>
      <c r="AIA270" s="277">
        <f t="shared" si="701"/>
        <v>57</v>
      </c>
      <c r="AIB270" s="277">
        <f t="shared" si="701"/>
        <v>57</v>
      </c>
      <c r="AIC270" s="277">
        <f t="shared" si="701"/>
        <v>57</v>
      </c>
      <c r="AID270" s="277">
        <f t="shared" si="701"/>
        <v>57</v>
      </c>
      <c r="AIE270" s="277">
        <f t="shared" si="701"/>
        <v>57</v>
      </c>
      <c r="AIF270" s="277">
        <f t="shared" si="701"/>
        <v>57</v>
      </c>
      <c r="AIG270" s="277">
        <f t="shared" si="701"/>
        <v>57</v>
      </c>
      <c r="AIH270" s="277">
        <f t="shared" si="701"/>
        <v>57</v>
      </c>
      <c r="AII270" s="277">
        <f t="shared" si="701"/>
        <v>57</v>
      </c>
      <c r="AIJ270" s="277">
        <f t="shared" si="701"/>
        <v>57</v>
      </c>
      <c r="AIK270" s="277">
        <f t="shared" si="701"/>
        <v>57</v>
      </c>
      <c r="AIL270" s="277">
        <f t="shared" si="701"/>
        <v>57</v>
      </c>
      <c r="AIM270" s="277">
        <f t="shared" si="701"/>
        <v>57</v>
      </c>
      <c r="AIN270" s="277">
        <f t="shared" si="701"/>
        <v>57</v>
      </c>
      <c r="AIO270" s="277">
        <f t="shared" si="701"/>
        <v>57</v>
      </c>
      <c r="AIP270" s="277">
        <f t="shared" si="701"/>
        <v>57</v>
      </c>
      <c r="AIQ270" s="277">
        <f t="shared" si="701"/>
        <v>57</v>
      </c>
      <c r="AIR270" s="277">
        <f t="shared" si="701"/>
        <v>57</v>
      </c>
      <c r="AIS270" s="277">
        <f t="shared" si="701"/>
        <v>57</v>
      </c>
      <c r="AIT270" s="277">
        <f t="shared" si="701"/>
        <v>57</v>
      </c>
      <c r="AIU270" s="277">
        <f t="shared" si="701"/>
        <v>57</v>
      </c>
      <c r="AIV270" s="277">
        <f t="shared" ref="AIV270:AKA270" si="702">AIV276*10*0.95</f>
        <v>57</v>
      </c>
      <c r="AIW270" s="525">
        <f t="shared" si="702"/>
        <v>57</v>
      </c>
      <c r="AIX270" s="277">
        <f t="shared" si="702"/>
        <v>57</v>
      </c>
      <c r="AIY270" s="277">
        <f t="shared" si="702"/>
        <v>57</v>
      </c>
      <c r="AIZ270" s="277">
        <f t="shared" si="702"/>
        <v>57</v>
      </c>
      <c r="AJA270" s="277">
        <f t="shared" si="702"/>
        <v>57</v>
      </c>
      <c r="AJB270" s="277">
        <f t="shared" si="702"/>
        <v>57</v>
      </c>
      <c r="AJC270" s="277">
        <f t="shared" si="702"/>
        <v>57</v>
      </c>
      <c r="AJD270" s="277">
        <f t="shared" si="702"/>
        <v>57</v>
      </c>
      <c r="AJE270" s="277">
        <f t="shared" si="702"/>
        <v>57</v>
      </c>
      <c r="AJF270" s="277">
        <f t="shared" si="702"/>
        <v>57</v>
      </c>
      <c r="AJG270" s="277">
        <f t="shared" si="702"/>
        <v>57</v>
      </c>
      <c r="AJH270" s="277">
        <f t="shared" si="702"/>
        <v>57</v>
      </c>
      <c r="AJI270" s="277">
        <f t="shared" si="702"/>
        <v>57</v>
      </c>
      <c r="AJJ270" s="277">
        <f t="shared" si="702"/>
        <v>57</v>
      </c>
      <c r="AJK270" s="277">
        <f t="shared" si="702"/>
        <v>57</v>
      </c>
      <c r="AJL270" s="277">
        <f t="shared" si="702"/>
        <v>57</v>
      </c>
      <c r="AJM270" s="277">
        <f t="shared" si="702"/>
        <v>57</v>
      </c>
      <c r="AJN270" s="277">
        <f t="shared" si="702"/>
        <v>57</v>
      </c>
      <c r="AJO270" s="277">
        <f t="shared" si="702"/>
        <v>57</v>
      </c>
      <c r="AJP270" s="277">
        <f t="shared" si="702"/>
        <v>57</v>
      </c>
      <c r="AJQ270" s="277">
        <f t="shared" si="702"/>
        <v>57</v>
      </c>
      <c r="AJR270" s="277">
        <f t="shared" si="702"/>
        <v>57</v>
      </c>
      <c r="AJS270" s="277">
        <f t="shared" si="702"/>
        <v>57</v>
      </c>
      <c r="AJT270" s="277">
        <f t="shared" si="702"/>
        <v>57</v>
      </c>
      <c r="AJU270" s="277">
        <f t="shared" si="702"/>
        <v>57</v>
      </c>
      <c r="AJV270" s="277">
        <f t="shared" si="702"/>
        <v>57</v>
      </c>
      <c r="AJW270" s="277">
        <f t="shared" si="702"/>
        <v>57</v>
      </c>
      <c r="AJX270" s="277">
        <f t="shared" si="702"/>
        <v>57</v>
      </c>
      <c r="AJY270" s="277">
        <f t="shared" si="702"/>
        <v>57</v>
      </c>
      <c r="AJZ270" s="277">
        <f t="shared" si="702"/>
        <v>57</v>
      </c>
      <c r="AKA270" s="277">
        <f t="shared" si="702"/>
        <v>57</v>
      </c>
      <c r="AKB270" s="277">
        <f t="shared" ref="AKB270:ALG270" si="703">AKB276*10*0.95</f>
        <v>57</v>
      </c>
      <c r="AKC270" s="277">
        <f t="shared" si="703"/>
        <v>57</v>
      </c>
      <c r="AKD270" s="277">
        <f t="shared" si="703"/>
        <v>57</v>
      </c>
      <c r="AKE270" s="277">
        <f t="shared" si="703"/>
        <v>57</v>
      </c>
      <c r="AKF270" s="277">
        <f t="shared" si="703"/>
        <v>57</v>
      </c>
      <c r="AKG270" s="277">
        <f t="shared" si="703"/>
        <v>57</v>
      </c>
      <c r="AKH270" s="277">
        <f t="shared" si="703"/>
        <v>57</v>
      </c>
      <c r="AKI270" s="277">
        <f t="shared" si="703"/>
        <v>57</v>
      </c>
      <c r="AKJ270" s="277">
        <f t="shared" si="703"/>
        <v>57</v>
      </c>
      <c r="AKK270" s="277">
        <f t="shared" si="703"/>
        <v>57</v>
      </c>
      <c r="AKL270" s="277">
        <f t="shared" si="703"/>
        <v>57</v>
      </c>
      <c r="AKM270" s="277">
        <f t="shared" si="703"/>
        <v>57</v>
      </c>
      <c r="AKN270" s="277">
        <f t="shared" si="703"/>
        <v>57</v>
      </c>
      <c r="AKO270" s="277">
        <f t="shared" si="703"/>
        <v>57</v>
      </c>
      <c r="AKP270" s="277">
        <f t="shared" si="703"/>
        <v>57</v>
      </c>
      <c r="AKQ270" s="277">
        <f t="shared" si="703"/>
        <v>57</v>
      </c>
      <c r="AKR270" s="277">
        <f t="shared" si="703"/>
        <v>57</v>
      </c>
      <c r="AKS270" s="277">
        <f t="shared" si="703"/>
        <v>57</v>
      </c>
      <c r="AKT270" s="277">
        <f t="shared" si="703"/>
        <v>57</v>
      </c>
      <c r="AKU270" s="277">
        <f t="shared" si="703"/>
        <v>57</v>
      </c>
      <c r="AKV270" s="277">
        <f t="shared" si="703"/>
        <v>57</v>
      </c>
      <c r="AKW270" s="277">
        <f t="shared" si="703"/>
        <v>57</v>
      </c>
      <c r="AKX270" s="277">
        <f t="shared" si="703"/>
        <v>57</v>
      </c>
      <c r="AKY270" s="277">
        <f t="shared" si="703"/>
        <v>57</v>
      </c>
      <c r="AKZ270" s="277">
        <f t="shared" si="703"/>
        <v>57</v>
      </c>
      <c r="ALA270" s="277">
        <f t="shared" si="703"/>
        <v>57</v>
      </c>
      <c r="ALB270" s="277">
        <f t="shared" si="703"/>
        <v>57</v>
      </c>
      <c r="ALC270" s="277">
        <f t="shared" si="703"/>
        <v>57</v>
      </c>
      <c r="ALD270" s="277">
        <f t="shared" si="703"/>
        <v>57</v>
      </c>
      <c r="ALE270" s="277">
        <f t="shared" si="703"/>
        <v>57</v>
      </c>
      <c r="ALF270" s="277">
        <f t="shared" si="703"/>
        <v>57</v>
      </c>
      <c r="ALG270" s="277">
        <f t="shared" si="703"/>
        <v>57</v>
      </c>
      <c r="ALH270" s="277">
        <f t="shared" ref="ALH270:AMI270" si="704">ALH276*10*0.95</f>
        <v>57</v>
      </c>
      <c r="ALI270" s="277">
        <f t="shared" si="704"/>
        <v>57</v>
      </c>
      <c r="ALJ270" s="277">
        <f t="shared" si="704"/>
        <v>57</v>
      </c>
      <c r="ALK270" s="277">
        <f t="shared" si="704"/>
        <v>57</v>
      </c>
      <c r="ALL270" s="277">
        <f t="shared" si="704"/>
        <v>57</v>
      </c>
      <c r="ALM270" s="277">
        <f t="shared" si="704"/>
        <v>57</v>
      </c>
      <c r="ALN270" s="277">
        <f t="shared" si="704"/>
        <v>57</v>
      </c>
      <c r="ALO270" s="277">
        <f t="shared" si="704"/>
        <v>57</v>
      </c>
      <c r="ALP270" s="277">
        <f t="shared" si="704"/>
        <v>57</v>
      </c>
      <c r="ALQ270" s="277">
        <f t="shared" si="704"/>
        <v>57</v>
      </c>
      <c r="ALR270" s="277">
        <f t="shared" si="704"/>
        <v>57</v>
      </c>
      <c r="ALS270" s="277">
        <f t="shared" si="704"/>
        <v>57</v>
      </c>
      <c r="ALT270" s="277">
        <f t="shared" si="704"/>
        <v>57</v>
      </c>
      <c r="ALU270" s="277">
        <f t="shared" si="704"/>
        <v>57</v>
      </c>
      <c r="ALV270" s="277">
        <f t="shared" si="704"/>
        <v>57</v>
      </c>
      <c r="ALW270" s="277">
        <f t="shared" si="704"/>
        <v>57</v>
      </c>
      <c r="ALX270" s="277">
        <f t="shared" si="704"/>
        <v>57</v>
      </c>
      <c r="ALY270" s="277">
        <f t="shared" si="704"/>
        <v>57</v>
      </c>
      <c r="ALZ270" s="277">
        <f t="shared" si="704"/>
        <v>57</v>
      </c>
      <c r="AMA270" s="277">
        <f t="shared" si="704"/>
        <v>57</v>
      </c>
      <c r="AMB270" s="277">
        <f t="shared" si="704"/>
        <v>57</v>
      </c>
      <c r="AMC270" s="277">
        <f t="shared" si="704"/>
        <v>57</v>
      </c>
      <c r="AMD270" s="277">
        <f t="shared" si="704"/>
        <v>57</v>
      </c>
      <c r="AME270" s="277">
        <f t="shared" si="704"/>
        <v>57</v>
      </c>
      <c r="AMF270" s="277">
        <f t="shared" si="704"/>
        <v>57</v>
      </c>
      <c r="AMG270" s="277">
        <f t="shared" si="704"/>
        <v>57</v>
      </c>
      <c r="AMH270" s="277">
        <f t="shared" si="704"/>
        <v>57</v>
      </c>
      <c r="AMI270" s="277">
        <f t="shared" si="704"/>
        <v>57</v>
      </c>
      <c r="AMJ270" s="277">
        <f t="shared" ref="AMJ270:AOU270" si="705">AMJ276*10*0.95</f>
        <v>57</v>
      </c>
      <c r="AMK270" s="277">
        <f t="shared" si="705"/>
        <v>57</v>
      </c>
      <c r="AML270" s="277">
        <f t="shared" si="705"/>
        <v>57</v>
      </c>
      <c r="AMM270" s="277">
        <f t="shared" si="705"/>
        <v>57</v>
      </c>
      <c r="AMN270" s="277">
        <f t="shared" si="705"/>
        <v>57</v>
      </c>
      <c r="AMO270" s="277">
        <f t="shared" si="705"/>
        <v>57</v>
      </c>
      <c r="AMP270" s="277">
        <f t="shared" si="705"/>
        <v>57</v>
      </c>
      <c r="AMQ270" s="277">
        <f t="shared" si="705"/>
        <v>57</v>
      </c>
      <c r="AMR270" s="277">
        <f t="shared" si="705"/>
        <v>57</v>
      </c>
      <c r="AMS270" s="277">
        <f t="shared" si="705"/>
        <v>57</v>
      </c>
      <c r="AMT270" s="277">
        <f t="shared" si="705"/>
        <v>57</v>
      </c>
      <c r="AMU270" s="277">
        <f t="shared" si="705"/>
        <v>57</v>
      </c>
      <c r="AMV270" s="277">
        <f t="shared" si="705"/>
        <v>57</v>
      </c>
      <c r="AMW270" s="277">
        <f t="shared" si="705"/>
        <v>57</v>
      </c>
      <c r="AMX270" s="277">
        <f t="shared" si="705"/>
        <v>57</v>
      </c>
      <c r="AMY270" s="277">
        <f t="shared" si="705"/>
        <v>57</v>
      </c>
      <c r="AMZ270" s="277">
        <f t="shared" si="705"/>
        <v>57</v>
      </c>
      <c r="ANA270" s="277">
        <f t="shared" si="705"/>
        <v>57</v>
      </c>
      <c r="ANB270" s="277">
        <f t="shared" si="705"/>
        <v>57</v>
      </c>
      <c r="ANC270" s="277">
        <f t="shared" si="705"/>
        <v>57</v>
      </c>
      <c r="AND270" s="277">
        <f t="shared" si="705"/>
        <v>57</v>
      </c>
      <c r="ANE270" s="277">
        <f t="shared" si="705"/>
        <v>57</v>
      </c>
      <c r="ANF270" s="277">
        <f t="shared" si="705"/>
        <v>57</v>
      </c>
      <c r="ANG270" s="277">
        <f t="shared" si="705"/>
        <v>57</v>
      </c>
      <c r="ANH270" s="277">
        <f t="shared" si="705"/>
        <v>57</v>
      </c>
      <c r="ANI270" s="277">
        <f t="shared" si="705"/>
        <v>57</v>
      </c>
      <c r="ANJ270" s="277">
        <f t="shared" si="705"/>
        <v>57</v>
      </c>
      <c r="ANK270" s="277">
        <f t="shared" si="705"/>
        <v>57</v>
      </c>
      <c r="ANL270" s="277">
        <f t="shared" si="705"/>
        <v>57</v>
      </c>
      <c r="ANM270" s="277">
        <f t="shared" si="705"/>
        <v>57</v>
      </c>
      <c r="ANN270" s="277">
        <f t="shared" si="705"/>
        <v>57</v>
      </c>
      <c r="ANO270" s="277">
        <f t="shared" si="705"/>
        <v>57</v>
      </c>
      <c r="ANP270" s="277">
        <f t="shared" si="705"/>
        <v>57</v>
      </c>
      <c r="ANQ270" s="277">
        <f t="shared" si="705"/>
        <v>57</v>
      </c>
      <c r="ANR270" s="277">
        <f t="shared" si="705"/>
        <v>57</v>
      </c>
      <c r="ANS270" s="277">
        <f t="shared" si="705"/>
        <v>57</v>
      </c>
      <c r="ANT270" s="277">
        <f t="shared" si="705"/>
        <v>57</v>
      </c>
      <c r="ANU270" s="277">
        <f t="shared" si="705"/>
        <v>57</v>
      </c>
      <c r="ANV270" s="277">
        <f t="shared" si="705"/>
        <v>57</v>
      </c>
      <c r="ANW270" s="277">
        <f t="shared" si="705"/>
        <v>57</v>
      </c>
      <c r="ANX270" s="277">
        <f t="shared" si="705"/>
        <v>57</v>
      </c>
      <c r="ANY270" s="277">
        <f t="shared" si="705"/>
        <v>57</v>
      </c>
      <c r="ANZ270" s="277">
        <f t="shared" si="705"/>
        <v>57</v>
      </c>
      <c r="AOA270" s="277">
        <f t="shared" si="705"/>
        <v>57</v>
      </c>
      <c r="AOB270" s="277">
        <f t="shared" si="705"/>
        <v>57</v>
      </c>
      <c r="AOC270" s="277">
        <f t="shared" si="705"/>
        <v>57</v>
      </c>
      <c r="AOD270" s="277">
        <f t="shared" si="705"/>
        <v>57</v>
      </c>
      <c r="AOE270" s="277">
        <f t="shared" si="705"/>
        <v>57</v>
      </c>
      <c r="AOF270" s="277">
        <f t="shared" si="705"/>
        <v>57</v>
      </c>
      <c r="AOG270" s="277">
        <f t="shared" si="705"/>
        <v>57</v>
      </c>
      <c r="AOH270" s="277">
        <f t="shared" si="705"/>
        <v>57</v>
      </c>
      <c r="AOI270" s="277">
        <f t="shared" si="705"/>
        <v>57</v>
      </c>
      <c r="AOJ270" s="277">
        <f t="shared" si="705"/>
        <v>57</v>
      </c>
      <c r="AOK270" s="277">
        <f t="shared" si="705"/>
        <v>57</v>
      </c>
      <c r="AOL270" s="277">
        <f t="shared" si="705"/>
        <v>57</v>
      </c>
      <c r="AOM270" s="277">
        <f t="shared" si="705"/>
        <v>57</v>
      </c>
      <c r="AON270" s="277">
        <f t="shared" si="705"/>
        <v>57</v>
      </c>
      <c r="AOO270" s="277">
        <f t="shared" si="705"/>
        <v>57</v>
      </c>
      <c r="AOP270" s="277">
        <f t="shared" si="705"/>
        <v>57</v>
      </c>
      <c r="AOQ270" s="277">
        <f t="shared" si="705"/>
        <v>57</v>
      </c>
      <c r="AOR270" s="277">
        <f t="shared" si="705"/>
        <v>57</v>
      </c>
      <c r="AOS270" s="277">
        <f t="shared" si="705"/>
        <v>57</v>
      </c>
      <c r="AOT270" s="277">
        <f t="shared" si="705"/>
        <v>57</v>
      </c>
      <c r="AOU270" s="277">
        <f t="shared" si="705"/>
        <v>57</v>
      </c>
      <c r="AOV270" s="277">
        <f t="shared" ref="AOV270:APW270" si="706">AOV276*10*0.95</f>
        <v>57</v>
      </c>
      <c r="AOW270" s="277">
        <f t="shared" si="706"/>
        <v>57</v>
      </c>
      <c r="AOX270" s="277">
        <f t="shared" si="706"/>
        <v>57</v>
      </c>
      <c r="AOY270" s="277">
        <f t="shared" si="706"/>
        <v>57</v>
      </c>
      <c r="AOZ270" s="277">
        <f t="shared" si="706"/>
        <v>57</v>
      </c>
      <c r="APA270" s="277">
        <f t="shared" si="706"/>
        <v>57</v>
      </c>
      <c r="APB270" s="277">
        <f t="shared" si="706"/>
        <v>57</v>
      </c>
      <c r="APC270" s="277">
        <f t="shared" si="706"/>
        <v>57</v>
      </c>
      <c r="APD270" s="277">
        <f t="shared" si="706"/>
        <v>57</v>
      </c>
      <c r="APE270" s="277">
        <f t="shared" si="706"/>
        <v>57</v>
      </c>
      <c r="APF270" s="277">
        <f t="shared" si="706"/>
        <v>57</v>
      </c>
      <c r="APG270" s="277">
        <f t="shared" si="706"/>
        <v>57</v>
      </c>
      <c r="APH270" s="277">
        <f t="shared" si="706"/>
        <v>57</v>
      </c>
      <c r="API270" s="277">
        <f t="shared" si="706"/>
        <v>57</v>
      </c>
      <c r="APJ270" s="277">
        <f t="shared" si="706"/>
        <v>57</v>
      </c>
      <c r="APK270" s="277">
        <f t="shared" si="706"/>
        <v>57</v>
      </c>
      <c r="APL270" s="277">
        <f t="shared" si="706"/>
        <v>57</v>
      </c>
      <c r="APM270" s="277">
        <f t="shared" si="706"/>
        <v>57</v>
      </c>
      <c r="APN270" s="277">
        <f t="shared" si="706"/>
        <v>57</v>
      </c>
      <c r="APO270" s="277">
        <f t="shared" si="706"/>
        <v>57</v>
      </c>
      <c r="APP270" s="277">
        <f t="shared" si="706"/>
        <v>57</v>
      </c>
      <c r="APQ270" s="277">
        <f t="shared" si="706"/>
        <v>57</v>
      </c>
      <c r="APR270" s="277">
        <f t="shared" si="706"/>
        <v>57</v>
      </c>
      <c r="APS270" s="277">
        <f t="shared" si="706"/>
        <v>57</v>
      </c>
      <c r="APT270" s="277">
        <f t="shared" si="706"/>
        <v>57</v>
      </c>
      <c r="APU270" s="277">
        <f t="shared" si="706"/>
        <v>57</v>
      </c>
      <c r="APV270" s="277">
        <f t="shared" si="706"/>
        <v>57</v>
      </c>
      <c r="APW270" s="277">
        <f t="shared" si="706"/>
        <v>57</v>
      </c>
    </row>
    <row r="271" spans="4:1115">
      <c r="D271" s="189"/>
      <c r="E271" s="136" t="s">
        <v>1074</v>
      </c>
      <c r="I271" s="277">
        <f t="shared" ref="I271:S271" si="707">I276*8*0.95</f>
        <v>38</v>
      </c>
      <c r="J271" s="277">
        <f t="shared" si="707"/>
        <v>38</v>
      </c>
      <c r="K271" s="277">
        <f t="shared" si="707"/>
        <v>38</v>
      </c>
      <c r="L271" s="277">
        <f t="shared" si="707"/>
        <v>38</v>
      </c>
      <c r="M271" s="277">
        <f t="shared" si="707"/>
        <v>38</v>
      </c>
      <c r="N271" s="277">
        <f t="shared" si="707"/>
        <v>38</v>
      </c>
      <c r="O271" s="277">
        <f t="shared" si="707"/>
        <v>38</v>
      </c>
      <c r="P271" s="277">
        <f t="shared" si="707"/>
        <v>38</v>
      </c>
      <c r="Q271" s="277">
        <f t="shared" si="707"/>
        <v>38</v>
      </c>
      <c r="R271" s="277">
        <f t="shared" si="707"/>
        <v>38</v>
      </c>
      <c r="S271" s="277">
        <f t="shared" si="707"/>
        <v>38</v>
      </c>
      <c r="T271" s="277">
        <f t="shared" ref="T271:CE271" si="708">T276*8*0.95</f>
        <v>38</v>
      </c>
      <c r="U271" s="277">
        <f t="shared" si="708"/>
        <v>38</v>
      </c>
      <c r="V271" s="277">
        <f t="shared" si="708"/>
        <v>38</v>
      </c>
      <c r="W271" s="277">
        <f t="shared" si="708"/>
        <v>38</v>
      </c>
      <c r="X271" s="277">
        <f t="shared" si="708"/>
        <v>38</v>
      </c>
      <c r="Y271" s="277">
        <f t="shared" si="708"/>
        <v>38</v>
      </c>
      <c r="Z271" s="277">
        <f t="shared" si="708"/>
        <v>38</v>
      </c>
      <c r="AA271" s="277">
        <f t="shared" si="708"/>
        <v>38</v>
      </c>
      <c r="AB271" s="277">
        <f t="shared" si="708"/>
        <v>38</v>
      </c>
      <c r="AC271" s="277">
        <f t="shared" si="708"/>
        <v>38</v>
      </c>
      <c r="AD271" s="277">
        <f t="shared" si="708"/>
        <v>38</v>
      </c>
      <c r="AE271" s="277">
        <f t="shared" si="708"/>
        <v>38</v>
      </c>
      <c r="AF271" s="277">
        <f t="shared" si="708"/>
        <v>38</v>
      </c>
      <c r="AG271" s="277">
        <f t="shared" si="708"/>
        <v>38</v>
      </c>
      <c r="AH271" s="277">
        <f t="shared" si="708"/>
        <v>38</v>
      </c>
      <c r="AI271" s="277">
        <f t="shared" si="708"/>
        <v>38</v>
      </c>
      <c r="AJ271" s="277">
        <f t="shared" si="708"/>
        <v>38</v>
      </c>
      <c r="AK271" s="277">
        <f t="shared" si="708"/>
        <v>38</v>
      </c>
      <c r="AL271" s="277">
        <f t="shared" si="708"/>
        <v>38</v>
      </c>
      <c r="AM271" s="277">
        <f t="shared" si="708"/>
        <v>38</v>
      </c>
      <c r="AN271" s="277">
        <f t="shared" si="708"/>
        <v>38</v>
      </c>
      <c r="AO271" s="277">
        <f t="shared" si="708"/>
        <v>38</v>
      </c>
      <c r="AP271" s="277">
        <f t="shared" si="708"/>
        <v>38</v>
      </c>
      <c r="AQ271" s="277">
        <f t="shared" si="708"/>
        <v>38</v>
      </c>
      <c r="AR271" s="277">
        <f t="shared" si="708"/>
        <v>38</v>
      </c>
      <c r="AS271" s="277">
        <f t="shared" si="708"/>
        <v>38</v>
      </c>
      <c r="AT271" s="277">
        <f t="shared" si="708"/>
        <v>38</v>
      </c>
      <c r="AU271" s="277">
        <f t="shared" si="708"/>
        <v>38</v>
      </c>
      <c r="AV271" s="277">
        <f t="shared" si="708"/>
        <v>38</v>
      </c>
      <c r="AW271" s="277">
        <f t="shared" si="708"/>
        <v>38</v>
      </c>
      <c r="AX271" s="277">
        <f t="shared" si="708"/>
        <v>38</v>
      </c>
      <c r="AY271" s="277">
        <f t="shared" si="708"/>
        <v>38</v>
      </c>
      <c r="AZ271" s="277">
        <f t="shared" si="708"/>
        <v>38</v>
      </c>
      <c r="BA271" s="277">
        <f t="shared" si="708"/>
        <v>38</v>
      </c>
      <c r="BB271" s="277">
        <f t="shared" si="708"/>
        <v>38</v>
      </c>
      <c r="BC271" s="277">
        <f t="shared" si="708"/>
        <v>38</v>
      </c>
      <c r="BD271" s="277">
        <f t="shared" si="708"/>
        <v>38</v>
      </c>
      <c r="BE271" s="277">
        <f t="shared" si="708"/>
        <v>38</v>
      </c>
      <c r="BF271" s="277">
        <f t="shared" si="708"/>
        <v>38</v>
      </c>
      <c r="BG271" s="277">
        <f t="shared" si="708"/>
        <v>38</v>
      </c>
      <c r="BH271" s="277">
        <f t="shared" si="708"/>
        <v>38</v>
      </c>
      <c r="BI271" s="277">
        <f t="shared" si="708"/>
        <v>38</v>
      </c>
      <c r="BJ271" s="277">
        <f t="shared" si="708"/>
        <v>38</v>
      </c>
      <c r="BK271" s="277">
        <f t="shared" si="708"/>
        <v>38</v>
      </c>
      <c r="BL271" s="277">
        <f t="shared" si="708"/>
        <v>38</v>
      </c>
      <c r="BM271" s="277">
        <f t="shared" si="708"/>
        <v>38</v>
      </c>
      <c r="BN271" s="277">
        <f t="shared" si="708"/>
        <v>38</v>
      </c>
      <c r="BO271" s="277">
        <f t="shared" si="708"/>
        <v>38</v>
      </c>
      <c r="BP271" s="277">
        <f t="shared" si="708"/>
        <v>38</v>
      </c>
      <c r="BQ271" s="277">
        <f t="shared" si="708"/>
        <v>38</v>
      </c>
      <c r="BR271" s="277">
        <f t="shared" si="708"/>
        <v>38</v>
      </c>
      <c r="BS271" s="277">
        <f t="shared" si="708"/>
        <v>38</v>
      </c>
      <c r="BT271" s="277">
        <f t="shared" si="708"/>
        <v>38</v>
      </c>
      <c r="BU271" s="277">
        <f t="shared" si="708"/>
        <v>38</v>
      </c>
      <c r="BV271" s="277">
        <f t="shared" si="708"/>
        <v>38</v>
      </c>
      <c r="BW271" s="277">
        <f t="shared" si="708"/>
        <v>38</v>
      </c>
      <c r="BX271" s="277">
        <f t="shared" si="708"/>
        <v>38</v>
      </c>
      <c r="BY271" s="277">
        <f t="shared" si="708"/>
        <v>38</v>
      </c>
      <c r="BZ271" s="277">
        <f t="shared" si="708"/>
        <v>38</v>
      </c>
      <c r="CA271" s="277">
        <f t="shared" si="708"/>
        <v>38</v>
      </c>
      <c r="CB271" s="277">
        <f t="shared" si="708"/>
        <v>38</v>
      </c>
      <c r="CC271" s="277">
        <f t="shared" si="708"/>
        <v>38</v>
      </c>
      <c r="CD271" s="277">
        <f t="shared" si="708"/>
        <v>38</v>
      </c>
      <c r="CE271" s="277">
        <f t="shared" si="708"/>
        <v>38</v>
      </c>
      <c r="CF271" s="277">
        <f t="shared" ref="CF271:DF271" si="709">CF276*8*0.95</f>
        <v>38</v>
      </c>
      <c r="CG271" s="277">
        <f t="shared" si="709"/>
        <v>38</v>
      </c>
      <c r="CH271" s="277">
        <f t="shared" si="709"/>
        <v>38</v>
      </c>
      <c r="CI271" s="277">
        <f t="shared" si="709"/>
        <v>38</v>
      </c>
      <c r="CJ271" s="277">
        <f t="shared" si="709"/>
        <v>38</v>
      </c>
      <c r="CK271" s="277">
        <f t="shared" si="709"/>
        <v>38</v>
      </c>
      <c r="CL271" s="277">
        <f t="shared" si="709"/>
        <v>38</v>
      </c>
      <c r="CM271" s="277">
        <f t="shared" si="709"/>
        <v>38</v>
      </c>
      <c r="CN271" s="277">
        <f t="shared" si="709"/>
        <v>38</v>
      </c>
      <c r="CO271" s="277">
        <f t="shared" si="709"/>
        <v>38</v>
      </c>
      <c r="CP271" s="277">
        <f t="shared" si="709"/>
        <v>38</v>
      </c>
      <c r="CQ271" s="277">
        <f t="shared" si="709"/>
        <v>38</v>
      </c>
      <c r="CR271" s="277">
        <f t="shared" si="709"/>
        <v>38</v>
      </c>
      <c r="CS271" s="277">
        <f t="shared" si="709"/>
        <v>38</v>
      </c>
      <c r="CT271" s="277">
        <f t="shared" si="709"/>
        <v>38</v>
      </c>
      <c r="CU271" s="277">
        <f t="shared" si="709"/>
        <v>38</v>
      </c>
      <c r="CV271" s="277">
        <f t="shared" si="709"/>
        <v>38</v>
      </c>
      <c r="CW271" s="277">
        <f t="shared" si="709"/>
        <v>38</v>
      </c>
      <c r="CX271" s="277">
        <f t="shared" si="709"/>
        <v>38</v>
      </c>
      <c r="CY271" s="277">
        <f t="shared" si="709"/>
        <v>38</v>
      </c>
      <c r="CZ271" s="277">
        <f t="shared" si="709"/>
        <v>38</v>
      </c>
      <c r="DA271" s="277">
        <f t="shared" si="709"/>
        <v>38</v>
      </c>
      <c r="DB271" s="277">
        <f t="shared" si="709"/>
        <v>38</v>
      </c>
      <c r="DC271" s="277">
        <f t="shared" si="709"/>
        <v>38</v>
      </c>
      <c r="DD271" s="277">
        <f t="shared" si="709"/>
        <v>38</v>
      </c>
      <c r="DE271" s="277">
        <f t="shared" si="709"/>
        <v>38</v>
      </c>
      <c r="DF271" s="277">
        <f t="shared" si="709"/>
        <v>38</v>
      </c>
      <c r="DG271" s="277">
        <f t="shared" ref="DG271:FR271" si="710">DG276*8*0.95</f>
        <v>38</v>
      </c>
      <c r="DH271" s="277">
        <f t="shared" si="710"/>
        <v>38</v>
      </c>
      <c r="DI271" s="277">
        <f t="shared" si="710"/>
        <v>38</v>
      </c>
      <c r="DJ271" s="277">
        <f t="shared" si="710"/>
        <v>38</v>
      </c>
      <c r="DK271" s="277">
        <f t="shared" si="710"/>
        <v>38</v>
      </c>
      <c r="DL271" s="277">
        <f t="shared" si="710"/>
        <v>38</v>
      </c>
      <c r="DM271" s="277">
        <f t="shared" si="710"/>
        <v>38</v>
      </c>
      <c r="DN271" s="277">
        <f t="shared" si="710"/>
        <v>38</v>
      </c>
      <c r="DO271" s="277">
        <f t="shared" si="710"/>
        <v>38</v>
      </c>
      <c r="DP271" s="277">
        <f t="shared" si="710"/>
        <v>38</v>
      </c>
      <c r="DQ271" s="277">
        <f t="shared" si="710"/>
        <v>38</v>
      </c>
      <c r="DR271" s="277">
        <f t="shared" si="710"/>
        <v>38</v>
      </c>
      <c r="DS271" s="277">
        <f t="shared" si="710"/>
        <v>38</v>
      </c>
      <c r="DT271" s="277">
        <f t="shared" si="710"/>
        <v>38</v>
      </c>
      <c r="DU271" s="277">
        <f t="shared" si="710"/>
        <v>38</v>
      </c>
      <c r="DV271" s="277">
        <f t="shared" si="710"/>
        <v>38</v>
      </c>
      <c r="DW271" s="277">
        <f t="shared" si="710"/>
        <v>38</v>
      </c>
      <c r="DX271" s="277">
        <f t="shared" si="710"/>
        <v>38</v>
      </c>
      <c r="DY271" s="277">
        <f t="shared" si="710"/>
        <v>38</v>
      </c>
      <c r="DZ271" s="277">
        <f t="shared" si="710"/>
        <v>38</v>
      </c>
      <c r="EA271" s="277">
        <f t="shared" si="710"/>
        <v>38</v>
      </c>
      <c r="EB271" s="277">
        <f t="shared" si="710"/>
        <v>38</v>
      </c>
      <c r="EC271" s="277">
        <f t="shared" si="710"/>
        <v>38</v>
      </c>
      <c r="ED271" s="277">
        <f t="shared" si="710"/>
        <v>38</v>
      </c>
      <c r="EE271" s="277">
        <f t="shared" si="710"/>
        <v>38</v>
      </c>
      <c r="EF271" s="277">
        <f t="shared" si="710"/>
        <v>38</v>
      </c>
      <c r="EG271" s="277">
        <f t="shared" si="710"/>
        <v>38</v>
      </c>
      <c r="EH271" s="277">
        <f t="shared" si="710"/>
        <v>38</v>
      </c>
      <c r="EI271" s="277">
        <f t="shared" si="710"/>
        <v>38</v>
      </c>
      <c r="EJ271" s="277">
        <f t="shared" si="710"/>
        <v>38</v>
      </c>
      <c r="EK271" s="277">
        <f t="shared" si="710"/>
        <v>38</v>
      </c>
      <c r="EL271" s="277">
        <f t="shared" si="710"/>
        <v>38</v>
      </c>
      <c r="EM271" s="277">
        <f t="shared" si="710"/>
        <v>38</v>
      </c>
      <c r="EN271" s="277">
        <f t="shared" si="710"/>
        <v>38</v>
      </c>
      <c r="EO271" s="277">
        <f t="shared" si="710"/>
        <v>38</v>
      </c>
      <c r="EP271" s="277">
        <f t="shared" si="710"/>
        <v>38</v>
      </c>
      <c r="EQ271" s="277">
        <f t="shared" si="710"/>
        <v>38</v>
      </c>
      <c r="ER271" s="277">
        <f t="shared" si="710"/>
        <v>38</v>
      </c>
      <c r="ES271" s="277">
        <f t="shared" si="710"/>
        <v>38</v>
      </c>
      <c r="ET271" s="277">
        <f t="shared" si="710"/>
        <v>38</v>
      </c>
      <c r="EU271" s="277">
        <f t="shared" si="710"/>
        <v>38</v>
      </c>
      <c r="EV271" s="277">
        <f t="shared" si="710"/>
        <v>38</v>
      </c>
      <c r="EW271" s="277">
        <f t="shared" si="710"/>
        <v>38</v>
      </c>
      <c r="EX271" s="277">
        <f t="shared" si="710"/>
        <v>38</v>
      </c>
      <c r="EY271" s="277">
        <f t="shared" si="710"/>
        <v>38</v>
      </c>
      <c r="EZ271" s="277">
        <f t="shared" si="710"/>
        <v>38</v>
      </c>
      <c r="FA271" s="277">
        <f t="shared" si="710"/>
        <v>38</v>
      </c>
      <c r="FB271" s="277">
        <f t="shared" si="710"/>
        <v>38</v>
      </c>
      <c r="FC271" s="277">
        <f t="shared" si="710"/>
        <v>38</v>
      </c>
      <c r="FD271" s="277">
        <f t="shared" si="710"/>
        <v>38</v>
      </c>
      <c r="FE271" s="277">
        <f t="shared" si="710"/>
        <v>38</v>
      </c>
      <c r="FF271" s="277">
        <f t="shared" si="710"/>
        <v>38</v>
      </c>
      <c r="FG271" s="277">
        <f t="shared" si="710"/>
        <v>38</v>
      </c>
      <c r="FH271" s="277">
        <f t="shared" si="710"/>
        <v>38</v>
      </c>
      <c r="FI271" s="277">
        <f t="shared" si="710"/>
        <v>38</v>
      </c>
      <c r="FJ271" s="277">
        <f t="shared" si="710"/>
        <v>38</v>
      </c>
      <c r="FK271" s="277">
        <f t="shared" si="710"/>
        <v>38</v>
      </c>
      <c r="FL271" s="277">
        <f t="shared" si="710"/>
        <v>38</v>
      </c>
      <c r="FM271" s="277">
        <f t="shared" si="710"/>
        <v>38</v>
      </c>
      <c r="FN271" s="277">
        <f t="shared" si="710"/>
        <v>38</v>
      </c>
      <c r="FO271" s="277">
        <f t="shared" si="710"/>
        <v>38</v>
      </c>
      <c r="FP271" s="277">
        <f t="shared" si="710"/>
        <v>38</v>
      </c>
      <c r="FQ271" s="277">
        <f t="shared" si="710"/>
        <v>38</v>
      </c>
      <c r="FR271" s="277">
        <f t="shared" si="710"/>
        <v>38</v>
      </c>
      <c r="FS271" s="277">
        <f t="shared" ref="FS271:GS271" si="711">FS276*8*0.95</f>
        <v>38</v>
      </c>
      <c r="FT271" s="277">
        <f t="shared" si="711"/>
        <v>38</v>
      </c>
      <c r="FU271" s="277">
        <f t="shared" si="711"/>
        <v>38</v>
      </c>
      <c r="FV271" s="277">
        <f t="shared" si="711"/>
        <v>38</v>
      </c>
      <c r="FW271" s="277">
        <f t="shared" si="711"/>
        <v>38</v>
      </c>
      <c r="FX271" s="277">
        <f t="shared" si="711"/>
        <v>38</v>
      </c>
      <c r="FY271" s="277">
        <f t="shared" si="711"/>
        <v>38</v>
      </c>
      <c r="FZ271" s="277">
        <f t="shared" si="711"/>
        <v>38</v>
      </c>
      <c r="GA271" s="277">
        <f t="shared" si="711"/>
        <v>38</v>
      </c>
      <c r="GB271" s="277">
        <f t="shared" si="711"/>
        <v>38</v>
      </c>
      <c r="GC271" s="277">
        <f t="shared" si="711"/>
        <v>38</v>
      </c>
      <c r="GD271" s="277">
        <f t="shared" si="711"/>
        <v>38</v>
      </c>
      <c r="GE271" s="277">
        <f t="shared" si="711"/>
        <v>38</v>
      </c>
      <c r="GF271" s="277">
        <f t="shared" si="711"/>
        <v>38</v>
      </c>
      <c r="GG271" s="277">
        <f t="shared" si="711"/>
        <v>38</v>
      </c>
      <c r="GH271" s="277">
        <f t="shared" si="711"/>
        <v>38</v>
      </c>
      <c r="GI271" s="277">
        <f t="shared" si="711"/>
        <v>38</v>
      </c>
      <c r="GJ271" s="277">
        <f t="shared" si="711"/>
        <v>38</v>
      </c>
      <c r="GK271" s="277">
        <f t="shared" si="711"/>
        <v>38</v>
      </c>
      <c r="GL271" s="277">
        <f t="shared" si="711"/>
        <v>38</v>
      </c>
      <c r="GM271" s="277">
        <f t="shared" si="711"/>
        <v>38</v>
      </c>
      <c r="GN271" s="277">
        <f t="shared" si="711"/>
        <v>38</v>
      </c>
      <c r="GO271" s="277">
        <f t="shared" si="711"/>
        <v>38</v>
      </c>
      <c r="GP271" s="277">
        <f t="shared" si="711"/>
        <v>38</v>
      </c>
      <c r="GQ271" s="277">
        <f t="shared" si="711"/>
        <v>38</v>
      </c>
      <c r="GR271" s="277">
        <f t="shared" si="711"/>
        <v>38</v>
      </c>
      <c r="GS271" s="277">
        <f t="shared" si="711"/>
        <v>38</v>
      </c>
      <c r="GT271" s="277">
        <f t="shared" ref="GT271:JE271" si="712">GT276*8*0.95</f>
        <v>38</v>
      </c>
      <c r="GU271" s="277">
        <f t="shared" si="712"/>
        <v>38</v>
      </c>
      <c r="GV271" s="277">
        <f t="shared" si="712"/>
        <v>38</v>
      </c>
      <c r="GW271" s="277">
        <f t="shared" si="712"/>
        <v>38</v>
      </c>
      <c r="GX271" s="277">
        <f t="shared" si="712"/>
        <v>38</v>
      </c>
      <c r="GY271" s="277">
        <f t="shared" si="712"/>
        <v>38</v>
      </c>
      <c r="GZ271" s="277">
        <f t="shared" si="712"/>
        <v>38</v>
      </c>
      <c r="HA271" s="277">
        <f t="shared" si="712"/>
        <v>38</v>
      </c>
      <c r="HB271" s="277">
        <f t="shared" si="712"/>
        <v>38</v>
      </c>
      <c r="HC271" s="277">
        <f t="shared" si="712"/>
        <v>38</v>
      </c>
      <c r="HD271" s="277">
        <f t="shared" si="712"/>
        <v>38</v>
      </c>
      <c r="HE271" s="277">
        <f t="shared" si="712"/>
        <v>38</v>
      </c>
      <c r="HF271" s="277">
        <f t="shared" si="712"/>
        <v>38</v>
      </c>
      <c r="HG271" s="277">
        <f t="shared" si="712"/>
        <v>38</v>
      </c>
      <c r="HH271" s="277">
        <f t="shared" si="712"/>
        <v>38</v>
      </c>
      <c r="HI271" s="277">
        <f t="shared" si="712"/>
        <v>38</v>
      </c>
      <c r="HJ271" s="277">
        <f t="shared" si="712"/>
        <v>38</v>
      </c>
      <c r="HK271" s="277">
        <f t="shared" si="712"/>
        <v>38</v>
      </c>
      <c r="HL271" s="277">
        <f t="shared" si="712"/>
        <v>38</v>
      </c>
      <c r="HM271" s="277">
        <f t="shared" si="712"/>
        <v>38</v>
      </c>
      <c r="HN271" s="277">
        <f t="shared" si="712"/>
        <v>38</v>
      </c>
      <c r="HO271" s="277">
        <f t="shared" si="712"/>
        <v>38</v>
      </c>
      <c r="HP271" s="277">
        <f t="shared" si="712"/>
        <v>38</v>
      </c>
      <c r="HQ271" s="277">
        <f t="shared" si="712"/>
        <v>38</v>
      </c>
      <c r="HR271" s="277">
        <f t="shared" si="712"/>
        <v>38</v>
      </c>
      <c r="HS271" s="277">
        <f t="shared" si="712"/>
        <v>38</v>
      </c>
      <c r="HT271" s="277">
        <f t="shared" si="712"/>
        <v>38</v>
      </c>
      <c r="HU271" s="277">
        <f t="shared" si="712"/>
        <v>38</v>
      </c>
      <c r="HV271" s="277">
        <f t="shared" si="712"/>
        <v>38</v>
      </c>
      <c r="HW271" s="277">
        <f t="shared" si="712"/>
        <v>38</v>
      </c>
      <c r="HX271" s="277">
        <f t="shared" si="712"/>
        <v>38</v>
      </c>
      <c r="HY271" s="277">
        <f t="shared" si="712"/>
        <v>38</v>
      </c>
      <c r="HZ271" s="277">
        <f t="shared" si="712"/>
        <v>38</v>
      </c>
      <c r="IA271" s="277">
        <f t="shared" si="712"/>
        <v>38</v>
      </c>
      <c r="IB271" s="277">
        <f t="shared" si="712"/>
        <v>38</v>
      </c>
      <c r="IC271" s="277">
        <f t="shared" si="712"/>
        <v>38</v>
      </c>
      <c r="ID271" s="277">
        <f t="shared" si="712"/>
        <v>38</v>
      </c>
      <c r="IE271" s="277">
        <f t="shared" si="712"/>
        <v>38</v>
      </c>
      <c r="IF271" s="277">
        <f t="shared" si="712"/>
        <v>38</v>
      </c>
      <c r="IG271" s="277">
        <f t="shared" si="712"/>
        <v>38</v>
      </c>
      <c r="IH271" s="277">
        <f t="shared" si="712"/>
        <v>38</v>
      </c>
      <c r="II271" s="277">
        <f t="shared" si="712"/>
        <v>38</v>
      </c>
      <c r="IJ271" s="277">
        <f t="shared" si="712"/>
        <v>38</v>
      </c>
      <c r="IK271" s="277">
        <f t="shared" si="712"/>
        <v>38</v>
      </c>
      <c r="IL271" s="277">
        <f t="shared" si="712"/>
        <v>38</v>
      </c>
      <c r="IM271" s="277">
        <f t="shared" si="712"/>
        <v>38</v>
      </c>
      <c r="IN271" s="277">
        <f t="shared" si="712"/>
        <v>38</v>
      </c>
      <c r="IO271" s="277">
        <f t="shared" si="712"/>
        <v>38</v>
      </c>
      <c r="IP271" s="277">
        <f t="shared" si="712"/>
        <v>38</v>
      </c>
      <c r="IQ271" s="277">
        <f t="shared" si="712"/>
        <v>38</v>
      </c>
      <c r="IR271" s="277">
        <f t="shared" si="712"/>
        <v>38</v>
      </c>
      <c r="IS271" s="277">
        <f t="shared" si="712"/>
        <v>38</v>
      </c>
      <c r="IT271" s="277">
        <f t="shared" si="712"/>
        <v>38</v>
      </c>
      <c r="IU271" s="277">
        <f t="shared" si="712"/>
        <v>38</v>
      </c>
      <c r="IV271" s="277">
        <f t="shared" si="712"/>
        <v>38</v>
      </c>
      <c r="IW271" s="277">
        <f t="shared" si="712"/>
        <v>38</v>
      </c>
      <c r="IX271" s="277">
        <f t="shared" si="712"/>
        <v>38</v>
      </c>
      <c r="IY271" s="277">
        <f t="shared" si="712"/>
        <v>38</v>
      </c>
      <c r="IZ271" s="277">
        <f t="shared" si="712"/>
        <v>38</v>
      </c>
      <c r="JA271" s="277">
        <f t="shared" si="712"/>
        <v>38</v>
      </c>
      <c r="JB271" s="277">
        <f t="shared" si="712"/>
        <v>38</v>
      </c>
      <c r="JC271" s="277">
        <f t="shared" si="712"/>
        <v>38</v>
      </c>
      <c r="JD271" s="277">
        <f t="shared" si="712"/>
        <v>38</v>
      </c>
      <c r="JE271" s="277">
        <f t="shared" si="712"/>
        <v>38</v>
      </c>
      <c r="JF271" s="277">
        <f t="shared" ref="JF271:KG271" si="713">JF276*8*0.95</f>
        <v>38</v>
      </c>
      <c r="JG271" s="277">
        <f t="shared" si="713"/>
        <v>38</v>
      </c>
      <c r="JH271" s="277">
        <f t="shared" si="713"/>
        <v>38</v>
      </c>
      <c r="JI271" s="277">
        <f t="shared" si="713"/>
        <v>38</v>
      </c>
      <c r="JJ271" s="277">
        <f t="shared" si="713"/>
        <v>38</v>
      </c>
      <c r="JK271" s="277">
        <f t="shared" si="713"/>
        <v>38</v>
      </c>
      <c r="JL271" s="277">
        <f t="shared" si="713"/>
        <v>38</v>
      </c>
      <c r="JM271" s="277">
        <f t="shared" si="713"/>
        <v>38</v>
      </c>
      <c r="JN271" s="277">
        <f t="shared" si="713"/>
        <v>38</v>
      </c>
      <c r="JO271" s="277">
        <f t="shared" si="713"/>
        <v>38</v>
      </c>
      <c r="JP271" s="277">
        <f t="shared" si="713"/>
        <v>38</v>
      </c>
      <c r="JQ271" s="277">
        <f t="shared" si="713"/>
        <v>38</v>
      </c>
      <c r="JR271" s="277">
        <f t="shared" si="713"/>
        <v>38</v>
      </c>
      <c r="JS271" s="277">
        <f t="shared" si="713"/>
        <v>38</v>
      </c>
      <c r="JT271" s="277">
        <f t="shared" si="713"/>
        <v>38</v>
      </c>
      <c r="JU271" s="277">
        <f t="shared" si="713"/>
        <v>38</v>
      </c>
      <c r="JV271" s="277">
        <f t="shared" si="713"/>
        <v>38</v>
      </c>
      <c r="JW271" s="277">
        <f t="shared" si="713"/>
        <v>38</v>
      </c>
      <c r="JX271" s="277">
        <f t="shared" si="713"/>
        <v>38</v>
      </c>
      <c r="JY271" s="277">
        <f t="shared" si="713"/>
        <v>38</v>
      </c>
      <c r="JZ271" s="277">
        <f t="shared" si="713"/>
        <v>38</v>
      </c>
      <c r="KA271" s="277">
        <f t="shared" si="713"/>
        <v>38</v>
      </c>
      <c r="KB271" s="277">
        <f t="shared" si="713"/>
        <v>38</v>
      </c>
      <c r="KC271" s="277">
        <f t="shared" si="713"/>
        <v>38</v>
      </c>
      <c r="KD271" s="277">
        <f t="shared" si="713"/>
        <v>38</v>
      </c>
      <c r="KE271" s="277">
        <f t="shared" si="713"/>
        <v>38</v>
      </c>
      <c r="KF271" s="277">
        <f t="shared" si="713"/>
        <v>38</v>
      </c>
      <c r="KG271" s="277">
        <f t="shared" si="713"/>
        <v>38</v>
      </c>
      <c r="KH271" s="277">
        <f t="shared" ref="KH271:LL271" si="714">KH276*8*0.95</f>
        <v>38</v>
      </c>
      <c r="KI271" s="277">
        <f t="shared" si="714"/>
        <v>38</v>
      </c>
      <c r="KJ271" s="277">
        <f t="shared" si="714"/>
        <v>38</v>
      </c>
      <c r="KK271" s="277">
        <f t="shared" si="714"/>
        <v>38</v>
      </c>
      <c r="KL271" s="277">
        <f t="shared" si="714"/>
        <v>38</v>
      </c>
      <c r="KM271" s="277">
        <f t="shared" si="714"/>
        <v>38</v>
      </c>
      <c r="KN271" s="277">
        <f t="shared" si="714"/>
        <v>38</v>
      </c>
      <c r="KO271" s="277">
        <f t="shared" si="714"/>
        <v>38</v>
      </c>
      <c r="KP271" s="277">
        <f t="shared" si="714"/>
        <v>38</v>
      </c>
      <c r="KQ271" s="277">
        <f t="shared" si="714"/>
        <v>38</v>
      </c>
      <c r="KR271" s="277">
        <f t="shared" si="714"/>
        <v>38</v>
      </c>
      <c r="KS271" s="277">
        <f t="shared" si="714"/>
        <v>38</v>
      </c>
      <c r="KT271" s="277">
        <f t="shared" si="714"/>
        <v>38</v>
      </c>
      <c r="KU271" s="277">
        <f t="shared" si="714"/>
        <v>38</v>
      </c>
      <c r="KV271" s="277">
        <f t="shared" si="714"/>
        <v>38</v>
      </c>
      <c r="KW271" s="277">
        <f t="shared" si="714"/>
        <v>38</v>
      </c>
      <c r="KX271" s="277">
        <f t="shared" si="714"/>
        <v>38</v>
      </c>
      <c r="KY271" s="277">
        <f t="shared" si="714"/>
        <v>38</v>
      </c>
      <c r="KZ271" s="277">
        <f t="shared" si="714"/>
        <v>38</v>
      </c>
      <c r="LA271" s="277">
        <f t="shared" si="714"/>
        <v>38</v>
      </c>
      <c r="LB271" s="277">
        <f t="shared" si="714"/>
        <v>38</v>
      </c>
      <c r="LC271" s="277">
        <f t="shared" si="714"/>
        <v>38</v>
      </c>
      <c r="LD271" s="277">
        <f t="shared" si="714"/>
        <v>38</v>
      </c>
      <c r="LE271" s="277">
        <f t="shared" si="714"/>
        <v>38</v>
      </c>
      <c r="LF271" s="277">
        <f t="shared" si="714"/>
        <v>38</v>
      </c>
      <c r="LG271" s="277">
        <f t="shared" si="714"/>
        <v>38</v>
      </c>
      <c r="LH271" s="277">
        <f t="shared" si="714"/>
        <v>38</v>
      </c>
      <c r="LI271" s="277">
        <f t="shared" si="714"/>
        <v>38</v>
      </c>
      <c r="LJ271" s="277">
        <f t="shared" si="714"/>
        <v>38</v>
      </c>
      <c r="LK271" s="277">
        <f t="shared" si="714"/>
        <v>38</v>
      </c>
      <c r="LL271" s="277">
        <f t="shared" si="714"/>
        <v>38</v>
      </c>
      <c r="LM271" s="277">
        <f t="shared" ref="LM271:NU271" si="715">LM276*8*0.95</f>
        <v>38</v>
      </c>
      <c r="LN271" s="277">
        <f t="shared" si="715"/>
        <v>38</v>
      </c>
      <c r="LO271" s="277">
        <f t="shared" si="715"/>
        <v>38</v>
      </c>
      <c r="LP271" s="277">
        <f t="shared" si="715"/>
        <v>38</v>
      </c>
      <c r="LQ271" s="277">
        <f t="shared" si="715"/>
        <v>38</v>
      </c>
      <c r="LR271" s="277">
        <f t="shared" si="715"/>
        <v>38</v>
      </c>
      <c r="LS271" s="277">
        <f t="shared" si="715"/>
        <v>38</v>
      </c>
      <c r="LT271" s="277">
        <f t="shared" si="715"/>
        <v>38</v>
      </c>
      <c r="LU271" s="277">
        <f t="shared" si="715"/>
        <v>38</v>
      </c>
      <c r="LV271" s="277">
        <f t="shared" si="715"/>
        <v>38</v>
      </c>
      <c r="LW271" s="277">
        <f t="shared" si="715"/>
        <v>38</v>
      </c>
      <c r="LX271" s="277">
        <f t="shared" si="715"/>
        <v>38</v>
      </c>
      <c r="LY271" s="277">
        <f t="shared" si="715"/>
        <v>38</v>
      </c>
      <c r="LZ271" s="277">
        <f t="shared" si="715"/>
        <v>38</v>
      </c>
      <c r="MA271" s="277">
        <f t="shared" si="715"/>
        <v>38</v>
      </c>
      <c r="MB271" s="277">
        <f t="shared" si="715"/>
        <v>38</v>
      </c>
      <c r="MC271" s="277">
        <f t="shared" si="715"/>
        <v>38</v>
      </c>
      <c r="MD271" s="277">
        <f t="shared" si="715"/>
        <v>38</v>
      </c>
      <c r="ME271" s="277">
        <f t="shared" si="715"/>
        <v>38</v>
      </c>
      <c r="MF271" s="277">
        <f t="shared" si="715"/>
        <v>38</v>
      </c>
      <c r="MG271" s="277">
        <f t="shared" si="715"/>
        <v>38</v>
      </c>
      <c r="MH271" s="277">
        <f t="shared" si="715"/>
        <v>38</v>
      </c>
      <c r="MI271" s="277">
        <f t="shared" si="715"/>
        <v>38</v>
      </c>
      <c r="MJ271" s="277">
        <f t="shared" si="715"/>
        <v>38</v>
      </c>
      <c r="MK271" s="277">
        <f t="shared" si="715"/>
        <v>38</v>
      </c>
      <c r="ML271" s="277">
        <f t="shared" si="715"/>
        <v>38</v>
      </c>
      <c r="MM271" s="277">
        <f t="shared" si="715"/>
        <v>38</v>
      </c>
      <c r="MN271" s="277">
        <f t="shared" si="715"/>
        <v>38</v>
      </c>
      <c r="MO271" s="277">
        <f t="shared" si="715"/>
        <v>38</v>
      </c>
      <c r="MP271" s="277">
        <f t="shared" si="715"/>
        <v>38</v>
      </c>
      <c r="MQ271" s="277">
        <f t="shared" si="715"/>
        <v>38</v>
      </c>
      <c r="MR271" s="277">
        <f t="shared" si="715"/>
        <v>38</v>
      </c>
      <c r="MS271" s="277">
        <f t="shared" si="715"/>
        <v>38</v>
      </c>
      <c r="MT271" s="277">
        <f t="shared" si="715"/>
        <v>38</v>
      </c>
      <c r="MU271" s="277">
        <f t="shared" si="715"/>
        <v>38</v>
      </c>
      <c r="MV271" s="277">
        <f t="shared" si="715"/>
        <v>38</v>
      </c>
      <c r="MW271" s="277">
        <f t="shared" si="715"/>
        <v>38</v>
      </c>
      <c r="MX271" s="277">
        <f t="shared" si="715"/>
        <v>38</v>
      </c>
      <c r="MY271" s="277">
        <f t="shared" si="715"/>
        <v>38</v>
      </c>
      <c r="MZ271" s="277">
        <f t="shared" si="715"/>
        <v>38</v>
      </c>
      <c r="NA271" s="277">
        <f t="shared" si="715"/>
        <v>38</v>
      </c>
      <c r="NB271" s="277">
        <f t="shared" si="715"/>
        <v>38</v>
      </c>
      <c r="NC271" s="277">
        <f t="shared" si="715"/>
        <v>38</v>
      </c>
      <c r="ND271" s="277">
        <f t="shared" si="715"/>
        <v>38</v>
      </c>
      <c r="NE271" s="277">
        <f t="shared" si="715"/>
        <v>38</v>
      </c>
      <c r="NF271" s="277">
        <f t="shared" si="715"/>
        <v>38</v>
      </c>
      <c r="NG271" s="277">
        <f t="shared" si="715"/>
        <v>38</v>
      </c>
      <c r="NH271" s="277">
        <f t="shared" si="715"/>
        <v>38</v>
      </c>
      <c r="NI271" s="277">
        <f t="shared" si="715"/>
        <v>38</v>
      </c>
      <c r="NJ271" s="277">
        <f t="shared" si="715"/>
        <v>38</v>
      </c>
      <c r="NK271" s="277">
        <f t="shared" si="715"/>
        <v>38</v>
      </c>
      <c r="NL271" s="277">
        <f t="shared" si="715"/>
        <v>38</v>
      </c>
      <c r="NM271" s="277">
        <f t="shared" si="715"/>
        <v>38</v>
      </c>
      <c r="NN271" s="277">
        <f t="shared" si="715"/>
        <v>38</v>
      </c>
      <c r="NO271" s="277">
        <f t="shared" si="715"/>
        <v>38</v>
      </c>
      <c r="NP271" s="277">
        <f t="shared" si="715"/>
        <v>38</v>
      </c>
      <c r="NQ271" s="277">
        <f t="shared" si="715"/>
        <v>38</v>
      </c>
      <c r="NR271" s="277">
        <f t="shared" si="715"/>
        <v>38</v>
      </c>
      <c r="NS271" s="277">
        <f t="shared" si="715"/>
        <v>38</v>
      </c>
      <c r="NT271" s="277">
        <f t="shared" si="715"/>
        <v>38</v>
      </c>
      <c r="NU271" s="277">
        <f t="shared" si="715"/>
        <v>38</v>
      </c>
      <c r="NV271" s="277">
        <f t="shared" ref="NV271:QG271" si="716">NV276*8*0.95</f>
        <v>38</v>
      </c>
      <c r="NW271" s="277">
        <f t="shared" si="716"/>
        <v>38</v>
      </c>
      <c r="NX271" s="277">
        <f t="shared" si="716"/>
        <v>38</v>
      </c>
      <c r="NY271" s="277">
        <f t="shared" si="716"/>
        <v>38</v>
      </c>
      <c r="NZ271" s="277">
        <f t="shared" si="716"/>
        <v>38</v>
      </c>
      <c r="OA271" s="277">
        <f t="shared" si="716"/>
        <v>38</v>
      </c>
      <c r="OB271" s="277">
        <f t="shared" si="716"/>
        <v>38</v>
      </c>
      <c r="OC271" s="277">
        <f t="shared" si="716"/>
        <v>38</v>
      </c>
      <c r="OD271" s="277">
        <f t="shared" si="716"/>
        <v>38</v>
      </c>
      <c r="OE271" s="277">
        <f t="shared" si="716"/>
        <v>38</v>
      </c>
      <c r="OF271" s="277">
        <f t="shared" si="716"/>
        <v>38</v>
      </c>
      <c r="OG271" s="277">
        <f t="shared" si="716"/>
        <v>38</v>
      </c>
      <c r="OH271" s="277">
        <f t="shared" si="716"/>
        <v>38</v>
      </c>
      <c r="OI271" s="277">
        <f t="shared" si="716"/>
        <v>38</v>
      </c>
      <c r="OJ271" s="277">
        <f t="shared" si="716"/>
        <v>38</v>
      </c>
      <c r="OK271" s="277">
        <f t="shared" si="716"/>
        <v>38</v>
      </c>
      <c r="OL271" s="277">
        <f t="shared" si="716"/>
        <v>38</v>
      </c>
      <c r="OM271" s="277">
        <f t="shared" si="716"/>
        <v>38</v>
      </c>
      <c r="ON271" s="277">
        <f t="shared" si="716"/>
        <v>38</v>
      </c>
      <c r="OO271" s="277">
        <f t="shared" si="716"/>
        <v>38</v>
      </c>
      <c r="OP271" s="277">
        <f t="shared" si="716"/>
        <v>38</v>
      </c>
      <c r="OQ271" s="277">
        <f t="shared" si="716"/>
        <v>38</v>
      </c>
      <c r="OR271" s="277">
        <f t="shared" si="716"/>
        <v>38</v>
      </c>
      <c r="OS271" s="277">
        <f t="shared" si="716"/>
        <v>38</v>
      </c>
      <c r="OT271" s="277">
        <f t="shared" si="716"/>
        <v>38</v>
      </c>
      <c r="OU271" s="277">
        <f t="shared" si="716"/>
        <v>38</v>
      </c>
      <c r="OV271" s="277">
        <f t="shared" si="716"/>
        <v>38</v>
      </c>
      <c r="OW271" s="277">
        <f t="shared" si="716"/>
        <v>38</v>
      </c>
      <c r="OX271" s="277">
        <f t="shared" si="716"/>
        <v>38</v>
      </c>
      <c r="OY271" s="277">
        <f t="shared" si="716"/>
        <v>38</v>
      </c>
      <c r="OZ271" s="277">
        <f t="shared" si="716"/>
        <v>38</v>
      </c>
      <c r="PA271" s="277">
        <f t="shared" si="716"/>
        <v>38</v>
      </c>
      <c r="PB271" s="277">
        <f t="shared" si="716"/>
        <v>38</v>
      </c>
      <c r="PC271" s="277">
        <f t="shared" si="716"/>
        <v>38</v>
      </c>
      <c r="PD271" s="277">
        <f t="shared" si="716"/>
        <v>38</v>
      </c>
      <c r="PE271" s="277">
        <f t="shared" si="716"/>
        <v>38</v>
      </c>
      <c r="PF271" s="277">
        <f t="shared" si="716"/>
        <v>38</v>
      </c>
      <c r="PG271" s="277">
        <f t="shared" si="716"/>
        <v>38</v>
      </c>
      <c r="PH271" s="277">
        <f t="shared" si="716"/>
        <v>38</v>
      </c>
      <c r="PI271" s="277">
        <f t="shared" si="716"/>
        <v>38</v>
      </c>
      <c r="PJ271" s="277">
        <f t="shared" si="716"/>
        <v>38</v>
      </c>
      <c r="PK271" s="277">
        <f t="shared" si="716"/>
        <v>38</v>
      </c>
      <c r="PL271" s="277">
        <f t="shared" si="716"/>
        <v>38</v>
      </c>
      <c r="PM271" s="277">
        <f t="shared" si="716"/>
        <v>38</v>
      </c>
      <c r="PN271" s="277">
        <f t="shared" si="716"/>
        <v>38</v>
      </c>
      <c r="PO271" s="277">
        <f t="shared" si="716"/>
        <v>38</v>
      </c>
      <c r="PP271" s="277">
        <f t="shared" si="716"/>
        <v>38</v>
      </c>
      <c r="PQ271" s="277">
        <f t="shared" si="716"/>
        <v>38</v>
      </c>
      <c r="PR271" s="277">
        <f t="shared" si="716"/>
        <v>38</v>
      </c>
      <c r="PS271" s="277">
        <f t="shared" si="716"/>
        <v>38</v>
      </c>
      <c r="PT271" s="277">
        <f t="shared" si="716"/>
        <v>38</v>
      </c>
      <c r="PU271" s="277">
        <f t="shared" si="716"/>
        <v>38</v>
      </c>
      <c r="PV271" s="277">
        <f t="shared" si="716"/>
        <v>38</v>
      </c>
      <c r="PW271" s="277">
        <f t="shared" si="716"/>
        <v>38</v>
      </c>
      <c r="PX271" s="277">
        <f t="shared" si="716"/>
        <v>38</v>
      </c>
      <c r="PY271" s="277">
        <f t="shared" si="716"/>
        <v>38</v>
      </c>
      <c r="PZ271" s="277">
        <f t="shared" si="716"/>
        <v>38</v>
      </c>
      <c r="QA271" s="277">
        <f t="shared" si="716"/>
        <v>38</v>
      </c>
      <c r="QB271" s="277">
        <f t="shared" si="716"/>
        <v>38</v>
      </c>
      <c r="QC271" s="277">
        <f t="shared" si="716"/>
        <v>38</v>
      </c>
      <c r="QD271" s="277">
        <f t="shared" si="716"/>
        <v>38</v>
      </c>
      <c r="QE271" s="277">
        <f t="shared" si="716"/>
        <v>38</v>
      </c>
      <c r="QF271" s="277">
        <f t="shared" si="716"/>
        <v>38</v>
      </c>
      <c r="QG271" s="277">
        <f t="shared" si="716"/>
        <v>38</v>
      </c>
      <c r="QH271" s="277">
        <f t="shared" ref="QH271:RG271" si="717">QH276*8*0.95</f>
        <v>38</v>
      </c>
      <c r="QI271" s="277">
        <f t="shared" si="717"/>
        <v>38</v>
      </c>
      <c r="QJ271" s="277">
        <f t="shared" si="717"/>
        <v>38</v>
      </c>
      <c r="QK271" s="277">
        <f t="shared" si="717"/>
        <v>38</v>
      </c>
      <c r="QL271" s="277">
        <f t="shared" si="717"/>
        <v>38</v>
      </c>
      <c r="QM271" s="277">
        <f t="shared" si="717"/>
        <v>38</v>
      </c>
      <c r="QN271" s="277">
        <f t="shared" si="717"/>
        <v>38</v>
      </c>
      <c r="QO271" s="277">
        <f t="shared" si="717"/>
        <v>38</v>
      </c>
      <c r="QP271" s="277">
        <f t="shared" si="717"/>
        <v>38</v>
      </c>
      <c r="QQ271" s="277">
        <f t="shared" si="717"/>
        <v>38</v>
      </c>
      <c r="QR271" s="277">
        <f t="shared" si="717"/>
        <v>38</v>
      </c>
      <c r="QS271" s="277">
        <f t="shared" si="717"/>
        <v>38</v>
      </c>
      <c r="QT271" s="277">
        <f t="shared" si="717"/>
        <v>38</v>
      </c>
      <c r="QU271" s="277">
        <f t="shared" si="717"/>
        <v>38</v>
      </c>
      <c r="QV271" s="277">
        <f t="shared" si="717"/>
        <v>38</v>
      </c>
      <c r="QW271" s="277">
        <f t="shared" si="717"/>
        <v>45.599999999999994</v>
      </c>
      <c r="QX271" s="277">
        <f t="shared" si="717"/>
        <v>45.599999999999994</v>
      </c>
      <c r="QY271" s="277">
        <f t="shared" si="717"/>
        <v>45.599999999999994</v>
      </c>
      <c r="QZ271" s="277">
        <f t="shared" si="717"/>
        <v>45.599999999999994</v>
      </c>
      <c r="RA271" s="277">
        <f t="shared" si="717"/>
        <v>45.599999999999994</v>
      </c>
      <c r="RB271" s="277">
        <f t="shared" si="717"/>
        <v>45.599999999999994</v>
      </c>
      <c r="RC271" s="277">
        <f t="shared" si="717"/>
        <v>45.599999999999994</v>
      </c>
      <c r="RD271" s="277">
        <f t="shared" si="717"/>
        <v>45.599999999999994</v>
      </c>
      <c r="RE271" s="277">
        <f t="shared" si="717"/>
        <v>45.599999999999994</v>
      </c>
      <c r="RF271" s="277">
        <f t="shared" si="717"/>
        <v>45.599999999999994</v>
      </c>
      <c r="RG271" s="277">
        <f t="shared" si="717"/>
        <v>45.599999999999994</v>
      </c>
      <c r="RH271" s="277">
        <f t="shared" ref="RH271:TP271" si="718">RH276*8*0.95</f>
        <v>45.599999999999994</v>
      </c>
      <c r="RI271" s="277">
        <f t="shared" si="718"/>
        <v>45.599999999999994</v>
      </c>
      <c r="RJ271" s="277">
        <f t="shared" si="718"/>
        <v>45.599999999999994</v>
      </c>
      <c r="RK271" s="277">
        <f t="shared" si="718"/>
        <v>45.599999999999994</v>
      </c>
      <c r="RL271" s="277">
        <f t="shared" si="718"/>
        <v>45.599999999999994</v>
      </c>
      <c r="RM271" s="277">
        <f t="shared" si="718"/>
        <v>45.599999999999994</v>
      </c>
      <c r="RN271" s="277">
        <f t="shared" si="718"/>
        <v>45.599999999999994</v>
      </c>
      <c r="RO271" s="277">
        <f t="shared" si="718"/>
        <v>45.599999999999994</v>
      </c>
      <c r="RP271" s="277">
        <f t="shared" si="718"/>
        <v>45.599999999999994</v>
      </c>
      <c r="RQ271" s="277">
        <f t="shared" si="718"/>
        <v>45.599999999999994</v>
      </c>
      <c r="RR271" s="277">
        <f t="shared" si="718"/>
        <v>45.599999999999994</v>
      </c>
      <c r="RS271" s="277">
        <f t="shared" si="718"/>
        <v>45.599999999999994</v>
      </c>
      <c r="RT271" s="277">
        <f t="shared" si="718"/>
        <v>45.599999999999994</v>
      </c>
      <c r="RU271" s="277">
        <f t="shared" si="718"/>
        <v>45.599999999999994</v>
      </c>
      <c r="RV271" s="277">
        <f t="shared" si="718"/>
        <v>45.599999999999994</v>
      </c>
      <c r="RW271" s="277">
        <f t="shared" si="718"/>
        <v>45.599999999999994</v>
      </c>
      <c r="RX271" s="277">
        <f t="shared" si="718"/>
        <v>45.599999999999994</v>
      </c>
      <c r="RY271" s="277">
        <f t="shared" si="718"/>
        <v>45.599999999999994</v>
      </c>
      <c r="RZ271" s="277">
        <f t="shared" si="718"/>
        <v>45.599999999999994</v>
      </c>
      <c r="SA271" s="277">
        <f t="shared" si="718"/>
        <v>45.599999999999994</v>
      </c>
      <c r="SB271" s="277">
        <f t="shared" si="718"/>
        <v>45.599999999999994</v>
      </c>
      <c r="SC271" s="277">
        <f t="shared" si="718"/>
        <v>45.599999999999994</v>
      </c>
      <c r="SD271" s="277">
        <f t="shared" si="718"/>
        <v>45.599999999999994</v>
      </c>
      <c r="SE271" s="277">
        <f t="shared" si="718"/>
        <v>45.599999999999994</v>
      </c>
      <c r="SF271" s="277">
        <f t="shared" si="718"/>
        <v>45.599999999999994</v>
      </c>
      <c r="SG271" s="277">
        <f t="shared" si="718"/>
        <v>45.599999999999994</v>
      </c>
      <c r="SH271" s="277">
        <f t="shared" si="718"/>
        <v>45.599999999999994</v>
      </c>
      <c r="SI271" s="277">
        <f t="shared" si="718"/>
        <v>45.599999999999994</v>
      </c>
      <c r="SJ271" s="277">
        <f t="shared" si="718"/>
        <v>45.599999999999994</v>
      </c>
      <c r="SK271" s="277">
        <f t="shared" si="718"/>
        <v>45.599999999999994</v>
      </c>
      <c r="SL271" s="277">
        <f t="shared" si="718"/>
        <v>45.599999999999994</v>
      </c>
      <c r="SM271" s="277">
        <f t="shared" si="718"/>
        <v>45.599999999999994</v>
      </c>
      <c r="SN271" s="277">
        <f t="shared" si="718"/>
        <v>45.599999999999994</v>
      </c>
      <c r="SO271" s="277">
        <f t="shared" si="718"/>
        <v>45.599999999999994</v>
      </c>
      <c r="SP271" s="277">
        <f t="shared" si="718"/>
        <v>45.599999999999994</v>
      </c>
      <c r="SQ271" s="277">
        <f t="shared" si="718"/>
        <v>45.599999999999994</v>
      </c>
      <c r="SR271" s="277">
        <f t="shared" si="718"/>
        <v>45.599999999999994</v>
      </c>
      <c r="SS271" s="277">
        <f t="shared" si="718"/>
        <v>45.599999999999994</v>
      </c>
      <c r="ST271" s="277">
        <f t="shared" si="718"/>
        <v>45.599999999999994</v>
      </c>
      <c r="SU271" s="277">
        <f t="shared" si="718"/>
        <v>45.599999999999994</v>
      </c>
      <c r="SV271" s="277">
        <f t="shared" si="718"/>
        <v>45.599999999999994</v>
      </c>
      <c r="SW271" s="277">
        <f t="shared" si="718"/>
        <v>45.599999999999994</v>
      </c>
      <c r="SX271" s="277">
        <f t="shared" si="718"/>
        <v>45.599999999999994</v>
      </c>
      <c r="SY271" s="277">
        <f t="shared" si="718"/>
        <v>45.599999999999994</v>
      </c>
      <c r="SZ271" s="277">
        <f t="shared" si="718"/>
        <v>45.599999999999994</v>
      </c>
      <c r="TA271" s="277">
        <f t="shared" si="718"/>
        <v>45.599999999999994</v>
      </c>
      <c r="TB271" s="277">
        <f t="shared" si="718"/>
        <v>45.599999999999994</v>
      </c>
      <c r="TC271" s="277">
        <f t="shared" si="718"/>
        <v>45.599999999999994</v>
      </c>
      <c r="TD271" s="277">
        <f t="shared" si="718"/>
        <v>45.599999999999994</v>
      </c>
      <c r="TE271" s="277">
        <f t="shared" si="718"/>
        <v>45.599999999999994</v>
      </c>
      <c r="TF271" s="277">
        <f t="shared" si="718"/>
        <v>45.599999999999994</v>
      </c>
      <c r="TG271" s="277">
        <f t="shared" si="718"/>
        <v>45.599999999999994</v>
      </c>
      <c r="TH271" s="277">
        <f t="shared" si="718"/>
        <v>45.599999999999994</v>
      </c>
      <c r="TI271" s="277">
        <f t="shared" si="718"/>
        <v>45.599999999999994</v>
      </c>
      <c r="TJ271" s="277">
        <f t="shared" si="718"/>
        <v>45.599999999999994</v>
      </c>
      <c r="TK271" s="277">
        <f t="shared" si="718"/>
        <v>45.599999999999994</v>
      </c>
      <c r="TL271" s="277">
        <f t="shared" si="718"/>
        <v>45.599999999999994</v>
      </c>
      <c r="TM271" s="277">
        <f t="shared" si="718"/>
        <v>45.599999999999994</v>
      </c>
      <c r="TN271" s="277">
        <f t="shared" si="718"/>
        <v>45.599999999999994</v>
      </c>
      <c r="TO271" s="277">
        <f t="shared" si="718"/>
        <v>45.599999999999994</v>
      </c>
      <c r="TP271" s="277">
        <f t="shared" si="718"/>
        <v>45.599999999999994</v>
      </c>
      <c r="TQ271" s="277">
        <f t="shared" ref="TQ271:WB271" si="719">TQ276*8*0.95</f>
        <v>45.599999999999994</v>
      </c>
      <c r="TR271" s="277">
        <f t="shared" si="719"/>
        <v>45.599999999999994</v>
      </c>
      <c r="TS271" s="277">
        <f t="shared" si="719"/>
        <v>45.599999999999994</v>
      </c>
      <c r="TT271" s="277">
        <f t="shared" si="719"/>
        <v>45.599999999999994</v>
      </c>
      <c r="TU271" s="277">
        <f t="shared" si="719"/>
        <v>45.599999999999994</v>
      </c>
      <c r="TV271" s="277">
        <f t="shared" si="719"/>
        <v>45.599999999999994</v>
      </c>
      <c r="TW271" s="277">
        <f t="shared" si="719"/>
        <v>45.599999999999994</v>
      </c>
      <c r="TX271" s="277">
        <f t="shared" si="719"/>
        <v>45.599999999999994</v>
      </c>
      <c r="TY271" s="277">
        <f t="shared" si="719"/>
        <v>45.599999999999994</v>
      </c>
      <c r="TZ271" s="277">
        <f t="shared" si="719"/>
        <v>45.599999999999994</v>
      </c>
      <c r="UA271" s="277">
        <f t="shared" si="719"/>
        <v>45.599999999999994</v>
      </c>
      <c r="UB271" s="277">
        <f t="shared" si="719"/>
        <v>45.599999999999994</v>
      </c>
      <c r="UC271" s="277">
        <f t="shared" si="719"/>
        <v>45.599999999999994</v>
      </c>
      <c r="UD271" s="277">
        <f t="shared" si="719"/>
        <v>45.599999999999994</v>
      </c>
      <c r="UE271" s="277">
        <f t="shared" si="719"/>
        <v>45.599999999999994</v>
      </c>
      <c r="UF271" s="277">
        <f t="shared" si="719"/>
        <v>45.599999999999994</v>
      </c>
      <c r="UG271" s="277">
        <f t="shared" si="719"/>
        <v>45.599999999999994</v>
      </c>
      <c r="UH271" s="277">
        <f t="shared" si="719"/>
        <v>45.599999999999994</v>
      </c>
      <c r="UI271" s="277">
        <f t="shared" si="719"/>
        <v>45.599999999999994</v>
      </c>
      <c r="UJ271" s="277">
        <f t="shared" si="719"/>
        <v>45.599999999999994</v>
      </c>
      <c r="UK271" s="277">
        <f t="shared" si="719"/>
        <v>45.599999999999994</v>
      </c>
      <c r="UL271" s="277">
        <f t="shared" si="719"/>
        <v>45.599999999999994</v>
      </c>
      <c r="UM271" s="277">
        <f t="shared" si="719"/>
        <v>45.599999999999994</v>
      </c>
      <c r="UN271" s="277">
        <f t="shared" si="719"/>
        <v>45.599999999999994</v>
      </c>
      <c r="UO271" s="277">
        <f t="shared" si="719"/>
        <v>45.599999999999994</v>
      </c>
      <c r="UP271" s="277">
        <f t="shared" si="719"/>
        <v>45.599999999999994</v>
      </c>
      <c r="UQ271" s="277">
        <f t="shared" si="719"/>
        <v>45.599999999999994</v>
      </c>
      <c r="UR271" s="277">
        <f t="shared" si="719"/>
        <v>45.599999999999994</v>
      </c>
      <c r="US271" s="277">
        <f t="shared" si="719"/>
        <v>45.599999999999994</v>
      </c>
      <c r="UT271" s="277">
        <f t="shared" si="719"/>
        <v>45.599999999999994</v>
      </c>
      <c r="UU271" s="277">
        <f t="shared" si="719"/>
        <v>45.599999999999994</v>
      </c>
      <c r="UV271" s="277">
        <f t="shared" si="719"/>
        <v>45.599999999999994</v>
      </c>
      <c r="UW271" s="277">
        <f t="shared" si="719"/>
        <v>45.599999999999994</v>
      </c>
      <c r="UX271" s="277">
        <f t="shared" si="719"/>
        <v>45.599999999999994</v>
      </c>
      <c r="UY271" s="277">
        <f t="shared" si="719"/>
        <v>45.599999999999994</v>
      </c>
      <c r="UZ271" s="277">
        <f t="shared" si="719"/>
        <v>45.599999999999994</v>
      </c>
      <c r="VA271" s="277">
        <f t="shared" si="719"/>
        <v>45.599999999999994</v>
      </c>
      <c r="VB271" s="277">
        <f t="shared" si="719"/>
        <v>45.599999999999994</v>
      </c>
      <c r="VC271" s="277">
        <f t="shared" si="719"/>
        <v>45.599999999999994</v>
      </c>
      <c r="VD271" s="277">
        <f t="shared" si="719"/>
        <v>45.599999999999994</v>
      </c>
      <c r="VE271" s="277">
        <f t="shared" si="719"/>
        <v>45.599999999999994</v>
      </c>
      <c r="VF271" s="277">
        <f t="shared" si="719"/>
        <v>45.599999999999994</v>
      </c>
      <c r="VG271" s="277">
        <f t="shared" si="719"/>
        <v>45.599999999999994</v>
      </c>
      <c r="VH271" s="277">
        <f t="shared" si="719"/>
        <v>45.599999999999994</v>
      </c>
      <c r="VI271" s="277">
        <f t="shared" si="719"/>
        <v>45.599999999999994</v>
      </c>
      <c r="VJ271" s="518">
        <f t="shared" si="719"/>
        <v>45.599999999999994</v>
      </c>
      <c r="VK271" s="277">
        <f t="shared" si="719"/>
        <v>45.599999999999994</v>
      </c>
      <c r="VL271" s="277">
        <f t="shared" si="719"/>
        <v>45.599999999999994</v>
      </c>
      <c r="VM271" s="277">
        <f t="shared" si="719"/>
        <v>45.599999999999994</v>
      </c>
      <c r="VN271" s="277">
        <f t="shared" si="719"/>
        <v>45.599999999999994</v>
      </c>
      <c r="VO271" s="277">
        <f t="shared" si="719"/>
        <v>45.599999999999994</v>
      </c>
      <c r="VP271" s="277">
        <f t="shared" si="719"/>
        <v>38</v>
      </c>
      <c r="VQ271" s="277">
        <f t="shared" si="719"/>
        <v>38</v>
      </c>
      <c r="VR271" s="277">
        <f t="shared" si="719"/>
        <v>38</v>
      </c>
      <c r="VS271" s="277">
        <f t="shared" si="719"/>
        <v>38</v>
      </c>
      <c r="VT271" s="277">
        <f t="shared" si="719"/>
        <v>38</v>
      </c>
      <c r="VU271" s="277">
        <f t="shared" si="719"/>
        <v>38</v>
      </c>
      <c r="VV271" s="277">
        <f t="shared" si="719"/>
        <v>45.599999999999994</v>
      </c>
      <c r="VW271" s="277">
        <f t="shared" si="719"/>
        <v>45.599999999999994</v>
      </c>
      <c r="VX271" s="518">
        <f t="shared" si="719"/>
        <v>45.599999999999994</v>
      </c>
      <c r="VY271" s="277">
        <f t="shared" si="719"/>
        <v>45.599999999999994</v>
      </c>
      <c r="VZ271" s="277">
        <f t="shared" si="719"/>
        <v>45.599999999999994</v>
      </c>
      <c r="WA271" s="277">
        <f t="shared" si="719"/>
        <v>45.599999999999994</v>
      </c>
      <c r="WB271" s="277">
        <f t="shared" si="719"/>
        <v>45.599999999999994</v>
      </c>
      <c r="WC271" s="277">
        <f t="shared" ref="WC271:XD271" si="720">WC276*8*0.95</f>
        <v>45.599999999999994</v>
      </c>
      <c r="WD271" s="277">
        <f t="shared" si="720"/>
        <v>45.599999999999994</v>
      </c>
      <c r="WE271" s="277">
        <f t="shared" si="720"/>
        <v>45.599999999999994</v>
      </c>
      <c r="WF271" s="277">
        <f t="shared" si="720"/>
        <v>45.599999999999994</v>
      </c>
      <c r="WG271" s="277">
        <f t="shared" si="720"/>
        <v>45.599999999999994</v>
      </c>
      <c r="WH271" s="277">
        <f t="shared" si="720"/>
        <v>45.599999999999994</v>
      </c>
      <c r="WI271" s="277">
        <f t="shared" si="720"/>
        <v>45.599999999999994</v>
      </c>
      <c r="WJ271" s="277">
        <f t="shared" si="720"/>
        <v>45.599999999999994</v>
      </c>
      <c r="WK271" s="277">
        <f t="shared" si="720"/>
        <v>45.599999999999994</v>
      </c>
      <c r="WL271" s="277">
        <f t="shared" si="720"/>
        <v>45.599999999999994</v>
      </c>
      <c r="WM271" s="277">
        <f t="shared" si="720"/>
        <v>45.599999999999994</v>
      </c>
      <c r="WN271" s="277">
        <f t="shared" si="720"/>
        <v>45.599999999999994</v>
      </c>
      <c r="WO271" s="277">
        <f t="shared" si="720"/>
        <v>45.599999999999994</v>
      </c>
      <c r="WP271" s="277">
        <f t="shared" si="720"/>
        <v>45.599999999999994</v>
      </c>
      <c r="WQ271" s="277">
        <f t="shared" si="720"/>
        <v>45.599999999999994</v>
      </c>
      <c r="WR271" s="277">
        <f t="shared" si="720"/>
        <v>45.599999999999994</v>
      </c>
      <c r="WS271" s="277">
        <f t="shared" si="720"/>
        <v>45.599999999999994</v>
      </c>
      <c r="WT271" s="277">
        <f t="shared" si="720"/>
        <v>45.599999999999994</v>
      </c>
      <c r="WU271" s="277">
        <f t="shared" si="720"/>
        <v>45.599999999999994</v>
      </c>
      <c r="WV271" s="277">
        <f t="shared" si="720"/>
        <v>45.599999999999994</v>
      </c>
      <c r="WW271" s="277">
        <f t="shared" si="720"/>
        <v>45.599999999999994</v>
      </c>
      <c r="WX271" s="277">
        <f t="shared" si="720"/>
        <v>45.599999999999994</v>
      </c>
      <c r="WY271" s="277">
        <f t="shared" si="720"/>
        <v>45.599999999999994</v>
      </c>
      <c r="WZ271" s="277">
        <f t="shared" si="720"/>
        <v>45.599999999999994</v>
      </c>
      <c r="XA271" s="277">
        <f t="shared" si="720"/>
        <v>45.599999999999994</v>
      </c>
      <c r="XB271" s="277">
        <f t="shared" si="720"/>
        <v>45.599999999999994</v>
      </c>
      <c r="XC271" s="277">
        <f t="shared" si="720"/>
        <v>45.599999999999994</v>
      </c>
      <c r="XD271" s="277">
        <f t="shared" si="720"/>
        <v>45.599999999999994</v>
      </c>
      <c r="XE271" s="277">
        <f t="shared" ref="XE271:ZP271" si="721">XE276*8*0.95</f>
        <v>45.599999999999994</v>
      </c>
      <c r="XF271" s="277">
        <f t="shared" si="721"/>
        <v>45.599999999999994</v>
      </c>
      <c r="XG271" s="277">
        <f t="shared" si="721"/>
        <v>45.599999999999994</v>
      </c>
      <c r="XH271" s="277">
        <f t="shared" si="721"/>
        <v>45.599999999999994</v>
      </c>
      <c r="XI271" s="277">
        <f t="shared" si="721"/>
        <v>45.599999999999994</v>
      </c>
      <c r="XJ271" s="277">
        <f t="shared" si="721"/>
        <v>45.599999999999994</v>
      </c>
      <c r="XK271" s="277">
        <f t="shared" si="721"/>
        <v>45.599999999999994</v>
      </c>
      <c r="XL271" s="277">
        <f t="shared" si="721"/>
        <v>45.599999999999994</v>
      </c>
      <c r="XM271" s="277">
        <f t="shared" si="721"/>
        <v>45.599999999999994</v>
      </c>
      <c r="XN271" s="277">
        <f t="shared" si="721"/>
        <v>45.599999999999994</v>
      </c>
      <c r="XO271" s="277">
        <f t="shared" si="721"/>
        <v>45.599999999999994</v>
      </c>
      <c r="XP271" s="277">
        <f t="shared" si="721"/>
        <v>45.599999999999994</v>
      </c>
      <c r="XQ271" s="277">
        <f t="shared" si="721"/>
        <v>45.599999999999994</v>
      </c>
      <c r="XR271" s="277">
        <f t="shared" si="721"/>
        <v>45.599999999999994</v>
      </c>
      <c r="XS271" s="277">
        <f t="shared" si="721"/>
        <v>45.599999999999994</v>
      </c>
      <c r="XT271" s="277">
        <f t="shared" si="721"/>
        <v>45.599999999999994</v>
      </c>
      <c r="XU271" s="277">
        <f t="shared" si="721"/>
        <v>45.599999999999994</v>
      </c>
      <c r="XV271" s="277">
        <f t="shared" si="721"/>
        <v>45.599999999999994</v>
      </c>
      <c r="XW271" s="277">
        <f t="shared" si="721"/>
        <v>45.599999999999994</v>
      </c>
      <c r="XX271" s="277">
        <f t="shared" si="721"/>
        <v>45.599999999999994</v>
      </c>
      <c r="XY271" s="277">
        <f t="shared" si="721"/>
        <v>45.599999999999994</v>
      </c>
      <c r="XZ271" s="277">
        <f t="shared" si="721"/>
        <v>45.599999999999994</v>
      </c>
      <c r="YA271" s="277">
        <f t="shared" si="721"/>
        <v>45.599999999999994</v>
      </c>
      <c r="YB271" s="277">
        <f t="shared" si="721"/>
        <v>45.599999999999994</v>
      </c>
      <c r="YC271" s="277">
        <f t="shared" si="721"/>
        <v>45.599999999999994</v>
      </c>
      <c r="YD271" s="277">
        <f t="shared" si="721"/>
        <v>45.599999999999994</v>
      </c>
      <c r="YE271" s="277">
        <f t="shared" si="721"/>
        <v>45.599999999999994</v>
      </c>
      <c r="YF271" s="277">
        <f t="shared" si="721"/>
        <v>45.599999999999994</v>
      </c>
      <c r="YG271" s="277">
        <f t="shared" si="721"/>
        <v>45.599999999999994</v>
      </c>
      <c r="YH271" s="277">
        <f t="shared" si="721"/>
        <v>45.599999999999994</v>
      </c>
      <c r="YI271" s="277">
        <f t="shared" si="721"/>
        <v>45.599999999999994</v>
      </c>
      <c r="YJ271" s="277">
        <f t="shared" si="721"/>
        <v>45.599999999999994</v>
      </c>
      <c r="YK271" s="277">
        <f t="shared" si="721"/>
        <v>45.599999999999994</v>
      </c>
      <c r="YL271" s="277">
        <f t="shared" si="721"/>
        <v>45.599999999999994</v>
      </c>
      <c r="YM271" s="277">
        <f t="shared" si="721"/>
        <v>45.599999999999994</v>
      </c>
      <c r="YN271" s="277">
        <f t="shared" si="721"/>
        <v>45.599999999999994</v>
      </c>
      <c r="YO271" s="277">
        <f t="shared" si="721"/>
        <v>45.599999999999994</v>
      </c>
      <c r="YP271" s="277">
        <f t="shared" si="721"/>
        <v>45.599999999999994</v>
      </c>
      <c r="YQ271" s="277">
        <f t="shared" si="721"/>
        <v>45.599999999999994</v>
      </c>
      <c r="YR271" s="277">
        <f t="shared" si="721"/>
        <v>45.599999999999994</v>
      </c>
      <c r="YS271" s="277">
        <f t="shared" si="721"/>
        <v>45.599999999999994</v>
      </c>
      <c r="YT271" s="277">
        <f t="shared" si="721"/>
        <v>45.599999999999994</v>
      </c>
      <c r="YU271" s="277">
        <f t="shared" si="721"/>
        <v>45.599999999999994</v>
      </c>
      <c r="YV271" s="277">
        <f t="shared" si="721"/>
        <v>45.599999999999994</v>
      </c>
      <c r="YW271" s="277">
        <f t="shared" si="721"/>
        <v>45.599999999999994</v>
      </c>
      <c r="YX271" s="277">
        <f t="shared" si="721"/>
        <v>45.599999999999994</v>
      </c>
      <c r="YY271" s="277">
        <f t="shared" si="721"/>
        <v>45.599999999999994</v>
      </c>
      <c r="YZ271" s="277">
        <f t="shared" si="721"/>
        <v>45.599999999999994</v>
      </c>
      <c r="ZA271" s="277">
        <f t="shared" si="721"/>
        <v>45.599999999999994</v>
      </c>
      <c r="ZB271" s="277">
        <f t="shared" si="721"/>
        <v>45.599999999999994</v>
      </c>
      <c r="ZC271" s="277">
        <f t="shared" si="721"/>
        <v>45.599999999999994</v>
      </c>
      <c r="ZD271" s="277">
        <f t="shared" si="721"/>
        <v>45.599999999999994</v>
      </c>
      <c r="ZE271" s="277">
        <f t="shared" si="721"/>
        <v>45.599999999999994</v>
      </c>
      <c r="ZF271" s="277">
        <f t="shared" si="721"/>
        <v>45.599999999999994</v>
      </c>
      <c r="ZG271" s="277">
        <f t="shared" si="721"/>
        <v>45.599999999999994</v>
      </c>
      <c r="ZH271" s="277">
        <f t="shared" si="721"/>
        <v>45.599999999999994</v>
      </c>
      <c r="ZI271" s="277">
        <f t="shared" si="721"/>
        <v>45.599999999999994</v>
      </c>
      <c r="ZJ271" s="277">
        <f t="shared" si="721"/>
        <v>45.599999999999994</v>
      </c>
      <c r="ZK271" s="277">
        <f t="shared" si="721"/>
        <v>45.599999999999994</v>
      </c>
      <c r="ZL271" s="277">
        <f t="shared" si="721"/>
        <v>45.599999999999994</v>
      </c>
      <c r="ZM271" s="277">
        <f t="shared" si="721"/>
        <v>45.599999999999994</v>
      </c>
      <c r="ZN271" s="277">
        <f t="shared" si="721"/>
        <v>45.599999999999994</v>
      </c>
      <c r="ZO271" s="277">
        <f t="shared" si="721"/>
        <v>45.599999999999994</v>
      </c>
      <c r="ZP271" s="277">
        <f t="shared" si="721"/>
        <v>45.599999999999994</v>
      </c>
      <c r="ZQ271" s="277">
        <f t="shared" ref="ZQ271:ABV271" si="722">ZQ276*8*0.95</f>
        <v>45.599999999999994</v>
      </c>
      <c r="ZR271" s="277">
        <f t="shared" si="722"/>
        <v>45.599999999999994</v>
      </c>
      <c r="ZS271" s="277">
        <f t="shared" si="722"/>
        <v>45.599999999999994</v>
      </c>
      <c r="ZT271" s="277">
        <f t="shared" si="722"/>
        <v>45.599999999999994</v>
      </c>
      <c r="ZU271" s="277">
        <f t="shared" si="722"/>
        <v>45.599999999999994</v>
      </c>
      <c r="ZV271" s="277">
        <f t="shared" si="722"/>
        <v>45.599999999999994</v>
      </c>
      <c r="ZW271" s="277">
        <f t="shared" si="722"/>
        <v>45.599999999999994</v>
      </c>
      <c r="ZX271" s="277">
        <f t="shared" si="722"/>
        <v>45.599999999999994</v>
      </c>
      <c r="ZY271" s="277">
        <f t="shared" si="722"/>
        <v>45.599999999999994</v>
      </c>
      <c r="ZZ271" s="277">
        <f t="shared" si="722"/>
        <v>45.599999999999994</v>
      </c>
      <c r="AAA271" s="277">
        <f t="shared" si="722"/>
        <v>45.599999999999994</v>
      </c>
      <c r="AAB271" s="277">
        <f t="shared" si="722"/>
        <v>45.599999999999994</v>
      </c>
      <c r="AAC271" s="277">
        <f t="shared" si="722"/>
        <v>45.599999999999994</v>
      </c>
      <c r="AAD271" s="277">
        <f t="shared" si="722"/>
        <v>45.599999999999994</v>
      </c>
      <c r="AAE271" s="277">
        <f t="shared" si="722"/>
        <v>45.599999999999994</v>
      </c>
      <c r="AAF271" s="277">
        <f t="shared" si="722"/>
        <v>45.599999999999994</v>
      </c>
      <c r="AAG271" s="277">
        <f t="shared" si="722"/>
        <v>45.599999999999994</v>
      </c>
      <c r="AAH271" s="277">
        <f t="shared" si="722"/>
        <v>45.599999999999994</v>
      </c>
      <c r="AAI271" s="277">
        <f t="shared" si="722"/>
        <v>45.599999999999994</v>
      </c>
      <c r="AAJ271" s="277">
        <f t="shared" si="722"/>
        <v>45.599999999999994</v>
      </c>
      <c r="AAK271" s="277">
        <f t="shared" si="722"/>
        <v>45.599999999999994</v>
      </c>
      <c r="AAL271" s="277">
        <f t="shared" si="722"/>
        <v>45.599999999999994</v>
      </c>
      <c r="AAM271" s="277">
        <f t="shared" si="722"/>
        <v>45.599999999999994</v>
      </c>
      <c r="AAN271" s="277">
        <f t="shared" si="722"/>
        <v>45.599999999999994</v>
      </c>
      <c r="AAO271" s="277">
        <f t="shared" si="722"/>
        <v>45.599999999999994</v>
      </c>
      <c r="AAP271" s="277">
        <f t="shared" si="722"/>
        <v>45.599999999999994</v>
      </c>
      <c r="AAQ271" s="277">
        <f t="shared" si="722"/>
        <v>45.599999999999994</v>
      </c>
      <c r="AAR271" s="277">
        <f t="shared" si="722"/>
        <v>45.599999999999994</v>
      </c>
      <c r="AAS271" s="277">
        <f t="shared" si="722"/>
        <v>45.599999999999994</v>
      </c>
      <c r="AAT271" s="277">
        <f t="shared" si="722"/>
        <v>45.599999999999994</v>
      </c>
      <c r="AAU271" s="277">
        <f t="shared" si="722"/>
        <v>45.599999999999994</v>
      </c>
      <c r="AAV271" s="277">
        <f t="shared" si="722"/>
        <v>45.599999999999994</v>
      </c>
      <c r="AAW271" s="277">
        <f t="shared" si="722"/>
        <v>45.599999999999994</v>
      </c>
      <c r="AAX271" s="277">
        <f t="shared" si="722"/>
        <v>45.599999999999994</v>
      </c>
      <c r="AAY271" s="277">
        <f t="shared" si="722"/>
        <v>45.599999999999994</v>
      </c>
      <c r="AAZ271" s="277">
        <f t="shared" si="722"/>
        <v>45.599999999999994</v>
      </c>
      <c r="ABA271" s="277">
        <f t="shared" si="722"/>
        <v>45.599999999999994</v>
      </c>
      <c r="ABB271" s="277">
        <f t="shared" si="722"/>
        <v>45.599999999999994</v>
      </c>
      <c r="ABC271" s="277">
        <f t="shared" si="722"/>
        <v>45.599999999999994</v>
      </c>
      <c r="ABD271" s="277">
        <f t="shared" si="722"/>
        <v>45.599999999999994</v>
      </c>
      <c r="ABE271" s="277">
        <f t="shared" si="722"/>
        <v>45.599999999999994</v>
      </c>
      <c r="ABF271" s="277">
        <f t="shared" si="722"/>
        <v>45.599999999999994</v>
      </c>
      <c r="ABG271" s="277">
        <f t="shared" si="722"/>
        <v>45.599999999999994</v>
      </c>
      <c r="ABH271" s="277">
        <f t="shared" si="722"/>
        <v>45.599999999999994</v>
      </c>
      <c r="ABI271" s="277">
        <f t="shared" si="722"/>
        <v>45.599999999999994</v>
      </c>
      <c r="ABJ271" s="277">
        <f t="shared" si="722"/>
        <v>45.599999999999994</v>
      </c>
      <c r="ABK271" s="277">
        <f t="shared" si="722"/>
        <v>45.599999999999994</v>
      </c>
      <c r="ABL271" s="277">
        <f t="shared" si="722"/>
        <v>45.599999999999994</v>
      </c>
      <c r="ABM271" s="277">
        <f t="shared" si="722"/>
        <v>45.599999999999994</v>
      </c>
      <c r="ABN271" s="277">
        <f t="shared" si="722"/>
        <v>45.599999999999994</v>
      </c>
      <c r="ABO271" s="277">
        <f t="shared" si="722"/>
        <v>45.599999999999994</v>
      </c>
      <c r="ABP271" s="277">
        <f t="shared" si="722"/>
        <v>45.599999999999994</v>
      </c>
      <c r="ABQ271" s="277">
        <f t="shared" si="722"/>
        <v>45.599999999999994</v>
      </c>
      <c r="ABR271" s="277">
        <f t="shared" si="722"/>
        <v>45.599999999999994</v>
      </c>
      <c r="ABS271" s="277">
        <f t="shared" si="722"/>
        <v>45.599999999999994</v>
      </c>
      <c r="ABT271" s="277">
        <f t="shared" si="722"/>
        <v>45.599999999999994</v>
      </c>
      <c r="ABU271" s="277">
        <f t="shared" si="722"/>
        <v>45.599999999999994</v>
      </c>
      <c r="ABV271" s="277">
        <f t="shared" si="722"/>
        <v>45.599999999999994</v>
      </c>
      <c r="ABW271" s="277">
        <f t="shared" ref="ABW271:AEH271" si="723">ABW276*8*0.95</f>
        <v>45.599999999999994</v>
      </c>
      <c r="ABX271" s="277">
        <f t="shared" si="723"/>
        <v>45.599999999999994</v>
      </c>
      <c r="ABY271" s="277">
        <f t="shared" si="723"/>
        <v>45.599999999999994</v>
      </c>
      <c r="ABZ271" s="277">
        <f t="shared" si="723"/>
        <v>45.599999999999994</v>
      </c>
      <c r="ACA271" s="277">
        <f t="shared" si="723"/>
        <v>45.599999999999994</v>
      </c>
      <c r="ACB271" s="277">
        <f t="shared" si="723"/>
        <v>45.599999999999994</v>
      </c>
      <c r="ACC271" s="277">
        <f t="shared" si="723"/>
        <v>45.599999999999994</v>
      </c>
      <c r="ACD271" s="277">
        <f t="shared" si="723"/>
        <v>45.599999999999994</v>
      </c>
      <c r="ACE271" s="277">
        <f t="shared" si="723"/>
        <v>45.599999999999994</v>
      </c>
      <c r="ACF271" s="277">
        <f t="shared" si="723"/>
        <v>45.599999999999994</v>
      </c>
      <c r="ACG271" s="277">
        <f t="shared" si="723"/>
        <v>45.599999999999994</v>
      </c>
      <c r="ACH271" s="277">
        <f t="shared" si="723"/>
        <v>45.599999999999994</v>
      </c>
      <c r="ACI271" s="277">
        <f t="shared" si="723"/>
        <v>45.599999999999994</v>
      </c>
      <c r="ACJ271" s="277">
        <f t="shared" si="723"/>
        <v>45.599999999999994</v>
      </c>
      <c r="ACK271" s="277">
        <f t="shared" si="723"/>
        <v>45.599999999999994</v>
      </c>
      <c r="ACL271" s="277">
        <f t="shared" si="723"/>
        <v>45.599999999999994</v>
      </c>
      <c r="ACM271" s="277">
        <f t="shared" si="723"/>
        <v>45.599999999999994</v>
      </c>
      <c r="ACN271" s="277">
        <f t="shared" si="723"/>
        <v>45.599999999999994</v>
      </c>
      <c r="ACO271" s="277">
        <f t="shared" si="723"/>
        <v>45.599999999999994</v>
      </c>
      <c r="ACP271" s="277">
        <f t="shared" si="723"/>
        <v>45.599999999999994</v>
      </c>
      <c r="ACQ271" s="277">
        <f t="shared" si="723"/>
        <v>45.599999999999994</v>
      </c>
      <c r="ACR271" s="277">
        <f t="shared" si="723"/>
        <v>45.599999999999994</v>
      </c>
      <c r="ACS271" s="277">
        <f t="shared" si="723"/>
        <v>45.599999999999994</v>
      </c>
      <c r="ACT271" s="277">
        <f t="shared" si="723"/>
        <v>45.599999999999994</v>
      </c>
      <c r="ACU271" s="277">
        <f t="shared" si="723"/>
        <v>45.599999999999994</v>
      </c>
      <c r="ACV271" s="277">
        <f t="shared" si="723"/>
        <v>45.599999999999994</v>
      </c>
      <c r="ACW271" s="277">
        <f t="shared" si="723"/>
        <v>45.599999999999994</v>
      </c>
      <c r="ACX271" s="277">
        <f t="shared" si="723"/>
        <v>45.599999999999994</v>
      </c>
      <c r="ACY271" s="277">
        <f t="shared" si="723"/>
        <v>45.599999999999994</v>
      </c>
      <c r="ACZ271" s="277">
        <f t="shared" si="723"/>
        <v>45.599999999999994</v>
      </c>
      <c r="ADA271" s="277">
        <f t="shared" si="723"/>
        <v>45.599999999999994</v>
      </c>
      <c r="ADB271" s="277">
        <f t="shared" si="723"/>
        <v>45.599999999999994</v>
      </c>
      <c r="ADC271" s="277">
        <f t="shared" si="723"/>
        <v>45.599999999999994</v>
      </c>
      <c r="ADD271" s="277">
        <f t="shared" si="723"/>
        <v>45.599999999999994</v>
      </c>
      <c r="ADE271" s="277">
        <f t="shared" si="723"/>
        <v>45.599999999999994</v>
      </c>
      <c r="ADF271" s="277">
        <f t="shared" si="723"/>
        <v>45.599999999999994</v>
      </c>
      <c r="ADG271" s="277">
        <f t="shared" si="723"/>
        <v>45.599999999999994</v>
      </c>
      <c r="ADH271" s="277">
        <f t="shared" si="723"/>
        <v>45.599999999999994</v>
      </c>
      <c r="ADI271" s="277">
        <f t="shared" si="723"/>
        <v>45.599999999999994</v>
      </c>
      <c r="ADJ271" s="277">
        <f t="shared" si="723"/>
        <v>45.599999999999994</v>
      </c>
      <c r="ADK271" s="277">
        <f t="shared" si="723"/>
        <v>45.599999999999994</v>
      </c>
      <c r="ADL271" s="277">
        <f t="shared" si="723"/>
        <v>45.599999999999994</v>
      </c>
      <c r="ADM271" s="277">
        <f t="shared" si="723"/>
        <v>45.599999999999994</v>
      </c>
      <c r="ADN271" s="277">
        <f t="shared" si="723"/>
        <v>45.599999999999994</v>
      </c>
      <c r="ADO271" s="277">
        <f t="shared" si="723"/>
        <v>45.599999999999994</v>
      </c>
      <c r="ADP271" s="277">
        <f t="shared" si="723"/>
        <v>45.599999999999994</v>
      </c>
      <c r="ADQ271" s="277">
        <f t="shared" si="723"/>
        <v>45.599999999999994</v>
      </c>
      <c r="ADR271" s="277">
        <f t="shared" si="723"/>
        <v>45.599999999999994</v>
      </c>
      <c r="ADS271" s="277">
        <f t="shared" si="723"/>
        <v>45.599999999999994</v>
      </c>
      <c r="ADT271" s="277">
        <f t="shared" si="723"/>
        <v>45.599999999999994</v>
      </c>
      <c r="ADU271" s="277">
        <f t="shared" si="723"/>
        <v>45.599999999999994</v>
      </c>
      <c r="ADV271" s="277">
        <f t="shared" si="723"/>
        <v>45.599999999999994</v>
      </c>
      <c r="ADW271" s="277">
        <f t="shared" si="723"/>
        <v>45.599999999999994</v>
      </c>
      <c r="ADX271" s="277">
        <f t="shared" si="723"/>
        <v>45.599999999999994</v>
      </c>
      <c r="ADY271" s="277">
        <f t="shared" si="723"/>
        <v>45.599999999999994</v>
      </c>
      <c r="ADZ271" s="277">
        <f t="shared" si="723"/>
        <v>45.599999999999994</v>
      </c>
      <c r="AEA271" s="277">
        <f t="shared" si="723"/>
        <v>45.599999999999994</v>
      </c>
      <c r="AEB271" s="277">
        <f t="shared" si="723"/>
        <v>45.599999999999994</v>
      </c>
      <c r="AEC271" s="277">
        <f t="shared" si="723"/>
        <v>45.599999999999994</v>
      </c>
      <c r="AED271" s="277">
        <f t="shared" si="723"/>
        <v>45.599999999999994</v>
      </c>
      <c r="AEE271" s="277">
        <f t="shared" si="723"/>
        <v>45.599999999999994</v>
      </c>
      <c r="AEF271" s="277">
        <f t="shared" si="723"/>
        <v>45.599999999999994</v>
      </c>
      <c r="AEG271" s="277">
        <f t="shared" si="723"/>
        <v>45.599999999999994</v>
      </c>
      <c r="AEH271" s="277">
        <f t="shared" si="723"/>
        <v>45.599999999999994</v>
      </c>
      <c r="AEI271" s="277">
        <f t="shared" ref="AEI271:AFH271" si="724">AEI276*8*0.95</f>
        <v>45.599999999999994</v>
      </c>
      <c r="AEJ271" s="277">
        <f t="shared" si="724"/>
        <v>45.599999999999994</v>
      </c>
      <c r="AEK271" s="277">
        <f t="shared" si="724"/>
        <v>45.599999999999994</v>
      </c>
      <c r="AEL271" s="277">
        <f t="shared" si="724"/>
        <v>45.599999999999994</v>
      </c>
      <c r="AEM271" s="277">
        <f t="shared" si="724"/>
        <v>45.599999999999994</v>
      </c>
      <c r="AEN271" s="277">
        <f t="shared" si="724"/>
        <v>45.599999999999994</v>
      </c>
      <c r="AEO271" s="277">
        <f t="shared" si="724"/>
        <v>45.599999999999994</v>
      </c>
      <c r="AEP271" s="277">
        <f t="shared" si="724"/>
        <v>45.599999999999994</v>
      </c>
      <c r="AEQ271" s="277">
        <f t="shared" si="724"/>
        <v>45.599999999999994</v>
      </c>
      <c r="AER271" s="277">
        <f t="shared" si="724"/>
        <v>45.599999999999994</v>
      </c>
      <c r="AES271" s="277">
        <f t="shared" si="724"/>
        <v>45.599999999999994</v>
      </c>
      <c r="AET271" s="277">
        <f t="shared" si="724"/>
        <v>45.599999999999994</v>
      </c>
      <c r="AEU271" s="277">
        <f t="shared" si="724"/>
        <v>45.599999999999994</v>
      </c>
      <c r="AEV271" s="277">
        <f t="shared" si="724"/>
        <v>45.599999999999994</v>
      </c>
      <c r="AEW271" s="277">
        <f t="shared" si="724"/>
        <v>45.599999999999994</v>
      </c>
      <c r="AEX271" s="277">
        <f t="shared" si="724"/>
        <v>45.599999999999994</v>
      </c>
      <c r="AEY271" s="277">
        <f t="shared" si="724"/>
        <v>45.599999999999994</v>
      </c>
      <c r="AEZ271" s="277">
        <f t="shared" si="724"/>
        <v>45.599999999999994</v>
      </c>
      <c r="AFA271" s="277">
        <f t="shared" si="724"/>
        <v>45.599999999999994</v>
      </c>
      <c r="AFB271" s="277">
        <f t="shared" si="724"/>
        <v>45.599999999999994</v>
      </c>
      <c r="AFC271" s="277">
        <f t="shared" si="724"/>
        <v>45.599999999999994</v>
      </c>
      <c r="AFD271" s="277">
        <f t="shared" si="724"/>
        <v>45.599999999999994</v>
      </c>
      <c r="AFE271" s="277">
        <f t="shared" si="724"/>
        <v>45.599999999999994</v>
      </c>
      <c r="AFF271" s="277">
        <f t="shared" si="724"/>
        <v>45.599999999999994</v>
      </c>
      <c r="AFG271" s="277">
        <f t="shared" si="724"/>
        <v>45.599999999999994</v>
      </c>
      <c r="AFH271" s="277">
        <f t="shared" si="724"/>
        <v>45.599999999999994</v>
      </c>
      <c r="AFI271" s="277">
        <f t="shared" ref="AFI271:AHT271" si="725">AFI276*8*0.95</f>
        <v>45.599999999999994</v>
      </c>
      <c r="AFJ271" s="277">
        <f t="shared" si="725"/>
        <v>45.599999999999994</v>
      </c>
      <c r="AFK271" s="277">
        <f t="shared" si="725"/>
        <v>45.599999999999994</v>
      </c>
      <c r="AFL271" s="277">
        <f t="shared" si="725"/>
        <v>45.599999999999994</v>
      </c>
      <c r="AFM271" s="277">
        <f t="shared" si="725"/>
        <v>45.599999999999994</v>
      </c>
      <c r="AFN271" s="277">
        <f t="shared" si="725"/>
        <v>45.599999999999994</v>
      </c>
      <c r="AFO271" s="277">
        <f t="shared" si="725"/>
        <v>45.599999999999994</v>
      </c>
      <c r="AFP271" s="277">
        <f t="shared" si="725"/>
        <v>45.599999999999994</v>
      </c>
      <c r="AFQ271" s="277">
        <f t="shared" si="725"/>
        <v>45.599999999999994</v>
      </c>
      <c r="AFR271" s="277">
        <f t="shared" si="725"/>
        <v>45.599999999999994</v>
      </c>
      <c r="AFS271" s="277">
        <f t="shared" si="725"/>
        <v>45.599999999999994</v>
      </c>
      <c r="AFT271" s="277">
        <f t="shared" si="725"/>
        <v>45.599999999999994</v>
      </c>
      <c r="AFU271" s="277">
        <f t="shared" si="725"/>
        <v>45.599999999999994</v>
      </c>
      <c r="AFV271" s="277">
        <f t="shared" si="725"/>
        <v>45.599999999999994</v>
      </c>
      <c r="AFW271" s="277">
        <f t="shared" si="725"/>
        <v>45.599999999999994</v>
      </c>
      <c r="AFX271" s="277">
        <f t="shared" si="725"/>
        <v>45.599999999999994</v>
      </c>
      <c r="AFY271" s="277">
        <f t="shared" si="725"/>
        <v>45.599999999999994</v>
      </c>
      <c r="AFZ271" s="277">
        <f t="shared" si="725"/>
        <v>45.599999999999994</v>
      </c>
      <c r="AGA271" s="277">
        <f t="shared" si="725"/>
        <v>45.599999999999994</v>
      </c>
      <c r="AGB271" s="277">
        <f t="shared" si="725"/>
        <v>45.599999999999994</v>
      </c>
      <c r="AGC271" s="277">
        <f t="shared" si="725"/>
        <v>45.599999999999994</v>
      </c>
      <c r="AGD271" s="277">
        <f t="shared" si="725"/>
        <v>45.599999999999994</v>
      </c>
      <c r="AGE271" s="277">
        <f t="shared" si="725"/>
        <v>45.599999999999994</v>
      </c>
      <c r="AGF271" s="277">
        <f t="shared" si="725"/>
        <v>45.599999999999994</v>
      </c>
      <c r="AGG271" s="277">
        <f t="shared" si="725"/>
        <v>45.599999999999994</v>
      </c>
      <c r="AGH271" s="277">
        <f t="shared" si="725"/>
        <v>45.599999999999994</v>
      </c>
      <c r="AGI271" s="277">
        <f t="shared" si="725"/>
        <v>45.599999999999994</v>
      </c>
      <c r="AGJ271" s="277">
        <f t="shared" si="725"/>
        <v>45.599999999999994</v>
      </c>
      <c r="AGK271" s="277">
        <f t="shared" si="725"/>
        <v>45.599999999999994</v>
      </c>
      <c r="AGL271" s="277">
        <f t="shared" si="725"/>
        <v>45.599999999999994</v>
      </c>
      <c r="AGM271" s="277">
        <f t="shared" si="725"/>
        <v>45.599999999999994</v>
      </c>
      <c r="AGN271" s="277">
        <f t="shared" si="725"/>
        <v>45.599999999999994</v>
      </c>
      <c r="AGO271" s="277">
        <f t="shared" si="725"/>
        <v>45.599999999999994</v>
      </c>
      <c r="AGP271" s="277">
        <f t="shared" si="725"/>
        <v>45.599999999999994</v>
      </c>
      <c r="AGQ271" s="277">
        <f t="shared" si="725"/>
        <v>45.599999999999994</v>
      </c>
      <c r="AGR271" s="277">
        <f t="shared" si="725"/>
        <v>45.599999999999994</v>
      </c>
      <c r="AGS271" s="277">
        <f t="shared" si="725"/>
        <v>45.599999999999994</v>
      </c>
      <c r="AGT271" s="277">
        <f t="shared" si="725"/>
        <v>45.599999999999994</v>
      </c>
      <c r="AGU271" s="277">
        <f t="shared" si="725"/>
        <v>45.599999999999994</v>
      </c>
      <c r="AGV271" s="277">
        <f t="shared" si="725"/>
        <v>45.599999999999994</v>
      </c>
      <c r="AGW271" s="277">
        <f t="shared" si="725"/>
        <v>45.599999999999994</v>
      </c>
      <c r="AGX271" s="277">
        <f t="shared" si="725"/>
        <v>45.599999999999994</v>
      </c>
      <c r="AGY271" s="277">
        <f t="shared" si="725"/>
        <v>45.599999999999994</v>
      </c>
      <c r="AGZ271" s="277">
        <f t="shared" si="725"/>
        <v>45.599999999999994</v>
      </c>
      <c r="AHA271" s="277">
        <f t="shared" si="725"/>
        <v>45.599999999999994</v>
      </c>
      <c r="AHB271" s="277">
        <f t="shared" si="725"/>
        <v>45.599999999999994</v>
      </c>
      <c r="AHC271" s="277">
        <f t="shared" si="725"/>
        <v>45.599999999999994</v>
      </c>
      <c r="AHD271" s="277">
        <f t="shared" si="725"/>
        <v>45.599999999999994</v>
      </c>
      <c r="AHE271" s="277">
        <f t="shared" si="725"/>
        <v>45.599999999999994</v>
      </c>
      <c r="AHF271" s="277">
        <f t="shared" si="725"/>
        <v>45.599999999999994</v>
      </c>
      <c r="AHG271" s="277">
        <f t="shared" si="725"/>
        <v>45.599999999999994</v>
      </c>
      <c r="AHH271" s="277">
        <f t="shared" si="725"/>
        <v>45.599999999999994</v>
      </c>
      <c r="AHI271" s="277">
        <f t="shared" si="725"/>
        <v>45.599999999999994</v>
      </c>
      <c r="AHJ271" s="277">
        <f t="shared" si="725"/>
        <v>45.599999999999994</v>
      </c>
      <c r="AHK271" s="277">
        <f t="shared" si="725"/>
        <v>45.599999999999994</v>
      </c>
      <c r="AHL271" s="277">
        <f t="shared" si="725"/>
        <v>45.599999999999994</v>
      </c>
      <c r="AHM271" s="277">
        <f t="shared" si="725"/>
        <v>45.599999999999994</v>
      </c>
      <c r="AHN271" s="277">
        <f t="shared" si="725"/>
        <v>45.599999999999994</v>
      </c>
      <c r="AHO271" s="277">
        <f t="shared" si="725"/>
        <v>45.599999999999994</v>
      </c>
      <c r="AHP271" s="277">
        <f t="shared" si="725"/>
        <v>45.599999999999994</v>
      </c>
      <c r="AHQ271" s="277">
        <f t="shared" si="725"/>
        <v>45.599999999999994</v>
      </c>
      <c r="AHR271" s="277">
        <f t="shared" si="725"/>
        <v>45.599999999999994</v>
      </c>
      <c r="AHS271" s="277">
        <f t="shared" si="725"/>
        <v>45.599999999999994</v>
      </c>
      <c r="AHT271" s="277">
        <f t="shared" si="725"/>
        <v>45.599999999999994</v>
      </c>
      <c r="AHU271" s="277">
        <f t="shared" ref="AHU271:AIU271" si="726">AHU276*8*0.95</f>
        <v>45.599999999999994</v>
      </c>
      <c r="AHV271" s="277">
        <f t="shared" si="726"/>
        <v>45.599999999999994</v>
      </c>
      <c r="AHW271" s="277">
        <f t="shared" si="726"/>
        <v>45.599999999999994</v>
      </c>
      <c r="AHX271" s="277">
        <f t="shared" si="726"/>
        <v>45.599999999999994</v>
      </c>
      <c r="AHY271" s="277">
        <f t="shared" si="726"/>
        <v>45.599999999999994</v>
      </c>
      <c r="AHZ271" s="277">
        <f t="shared" si="726"/>
        <v>45.599999999999994</v>
      </c>
      <c r="AIA271" s="277">
        <f t="shared" si="726"/>
        <v>45.599999999999994</v>
      </c>
      <c r="AIB271" s="277">
        <f t="shared" si="726"/>
        <v>45.599999999999994</v>
      </c>
      <c r="AIC271" s="277">
        <f t="shared" si="726"/>
        <v>45.599999999999994</v>
      </c>
      <c r="AID271" s="277">
        <f t="shared" si="726"/>
        <v>45.599999999999994</v>
      </c>
      <c r="AIE271" s="277">
        <f t="shared" si="726"/>
        <v>45.599999999999994</v>
      </c>
      <c r="AIF271" s="277">
        <f t="shared" si="726"/>
        <v>45.599999999999994</v>
      </c>
      <c r="AIG271" s="277">
        <f t="shared" si="726"/>
        <v>45.599999999999994</v>
      </c>
      <c r="AIH271" s="277">
        <f t="shared" si="726"/>
        <v>45.599999999999994</v>
      </c>
      <c r="AII271" s="277">
        <f t="shared" si="726"/>
        <v>45.599999999999994</v>
      </c>
      <c r="AIJ271" s="277">
        <f t="shared" si="726"/>
        <v>45.599999999999994</v>
      </c>
      <c r="AIK271" s="277">
        <f t="shared" si="726"/>
        <v>45.599999999999994</v>
      </c>
      <c r="AIL271" s="277">
        <f t="shared" si="726"/>
        <v>45.599999999999994</v>
      </c>
      <c r="AIM271" s="277">
        <f t="shared" si="726"/>
        <v>45.599999999999994</v>
      </c>
      <c r="AIN271" s="277">
        <f t="shared" si="726"/>
        <v>45.599999999999994</v>
      </c>
      <c r="AIO271" s="277">
        <f t="shared" si="726"/>
        <v>45.599999999999994</v>
      </c>
      <c r="AIP271" s="277">
        <f t="shared" si="726"/>
        <v>45.599999999999994</v>
      </c>
      <c r="AIQ271" s="277">
        <f t="shared" si="726"/>
        <v>45.599999999999994</v>
      </c>
      <c r="AIR271" s="277">
        <f t="shared" si="726"/>
        <v>45.599999999999994</v>
      </c>
      <c r="AIS271" s="277">
        <f t="shared" si="726"/>
        <v>45.599999999999994</v>
      </c>
      <c r="AIT271" s="277">
        <f t="shared" si="726"/>
        <v>45.599999999999994</v>
      </c>
      <c r="AIU271" s="277">
        <f t="shared" si="726"/>
        <v>45.599999999999994</v>
      </c>
      <c r="AIV271" s="277">
        <f t="shared" ref="AIV271:AKA271" si="727">AIV276*8*0.95</f>
        <v>45.599999999999994</v>
      </c>
      <c r="AIW271" s="525">
        <f t="shared" si="727"/>
        <v>45.599999999999994</v>
      </c>
      <c r="AIX271" s="277">
        <f t="shared" si="727"/>
        <v>45.599999999999994</v>
      </c>
      <c r="AIY271" s="277">
        <f t="shared" si="727"/>
        <v>45.599999999999994</v>
      </c>
      <c r="AIZ271" s="277">
        <f t="shared" si="727"/>
        <v>45.599999999999994</v>
      </c>
      <c r="AJA271" s="277">
        <f t="shared" si="727"/>
        <v>45.599999999999994</v>
      </c>
      <c r="AJB271" s="277">
        <f t="shared" si="727"/>
        <v>45.599999999999994</v>
      </c>
      <c r="AJC271" s="277">
        <f t="shared" si="727"/>
        <v>45.599999999999994</v>
      </c>
      <c r="AJD271" s="277">
        <f t="shared" si="727"/>
        <v>45.599999999999994</v>
      </c>
      <c r="AJE271" s="277">
        <f t="shared" si="727"/>
        <v>45.599999999999994</v>
      </c>
      <c r="AJF271" s="277">
        <f t="shared" si="727"/>
        <v>45.599999999999994</v>
      </c>
      <c r="AJG271" s="277">
        <f t="shared" si="727"/>
        <v>45.599999999999994</v>
      </c>
      <c r="AJH271" s="277">
        <f t="shared" si="727"/>
        <v>45.599999999999994</v>
      </c>
      <c r="AJI271" s="277">
        <f t="shared" si="727"/>
        <v>45.599999999999994</v>
      </c>
      <c r="AJJ271" s="277">
        <f t="shared" si="727"/>
        <v>45.599999999999994</v>
      </c>
      <c r="AJK271" s="277">
        <f t="shared" si="727"/>
        <v>45.599999999999994</v>
      </c>
      <c r="AJL271" s="277">
        <f t="shared" si="727"/>
        <v>45.599999999999994</v>
      </c>
      <c r="AJM271" s="277">
        <f t="shared" si="727"/>
        <v>45.599999999999994</v>
      </c>
      <c r="AJN271" s="277">
        <f t="shared" si="727"/>
        <v>45.599999999999994</v>
      </c>
      <c r="AJO271" s="277">
        <f t="shared" si="727"/>
        <v>45.599999999999994</v>
      </c>
      <c r="AJP271" s="277">
        <f t="shared" si="727"/>
        <v>45.599999999999994</v>
      </c>
      <c r="AJQ271" s="277">
        <f t="shared" si="727"/>
        <v>45.599999999999994</v>
      </c>
      <c r="AJR271" s="277">
        <f t="shared" si="727"/>
        <v>45.599999999999994</v>
      </c>
      <c r="AJS271" s="277">
        <f t="shared" si="727"/>
        <v>45.599999999999994</v>
      </c>
      <c r="AJT271" s="277">
        <f t="shared" si="727"/>
        <v>45.599999999999994</v>
      </c>
      <c r="AJU271" s="277">
        <f t="shared" si="727"/>
        <v>45.599999999999994</v>
      </c>
      <c r="AJV271" s="277">
        <f t="shared" si="727"/>
        <v>45.599999999999994</v>
      </c>
      <c r="AJW271" s="277">
        <f t="shared" si="727"/>
        <v>45.599999999999994</v>
      </c>
      <c r="AJX271" s="277">
        <f t="shared" si="727"/>
        <v>45.599999999999994</v>
      </c>
      <c r="AJY271" s="277">
        <f t="shared" si="727"/>
        <v>45.599999999999994</v>
      </c>
      <c r="AJZ271" s="277">
        <f t="shared" si="727"/>
        <v>45.599999999999994</v>
      </c>
      <c r="AKA271" s="277">
        <f t="shared" si="727"/>
        <v>45.599999999999994</v>
      </c>
      <c r="AKB271" s="277">
        <f t="shared" ref="AKB271:ALG271" si="728">AKB276*8*0.95</f>
        <v>45.599999999999994</v>
      </c>
      <c r="AKC271" s="277">
        <f t="shared" si="728"/>
        <v>45.599999999999994</v>
      </c>
      <c r="AKD271" s="277">
        <f t="shared" si="728"/>
        <v>45.599999999999994</v>
      </c>
      <c r="AKE271" s="277">
        <f t="shared" si="728"/>
        <v>45.599999999999994</v>
      </c>
      <c r="AKF271" s="277">
        <f t="shared" si="728"/>
        <v>45.599999999999994</v>
      </c>
      <c r="AKG271" s="277">
        <f t="shared" si="728"/>
        <v>45.599999999999994</v>
      </c>
      <c r="AKH271" s="277">
        <f t="shared" si="728"/>
        <v>45.599999999999994</v>
      </c>
      <c r="AKI271" s="277">
        <f t="shared" si="728"/>
        <v>45.599999999999994</v>
      </c>
      <c r="AKJ271" s="277">
        <f t="shared" si="728"/>
        <v>45.599999999999994</v>
      </c>
      <c r="AKK271" s="277">
        <f t="shared" si="728"/>
        <v>45.599999999999994</v>
      </c>
      <c r="AKL271" s="277">
        <f t="shared" si="728"/>
        <v>45.599999999999994</v>
      </c>
      <c r="AKM271" s="277">
        <f t="shared" si="728"/>
        <v>45.599999999999994</v>
      </c>
      <c r="AKN271" s="277">
        <f t="shared" si="728"/>
        <v>45.599999999999994</v>
      </c>
      <c r="AKO271" s="277">
        <f t="shared" si="728"/>
        <v>45.599999999999994</v>
      </c>
      <c r="AKP271" s="277">
        <f t="shared" si="728"/>
        <v>45.599999999999994</v>
      </c>
      <c r="AKQ271" s="277">
        <f t="shared" si="728"/>
        <v>45.599999999999994</v>
      </c>
      <c r="AKR271" s="277">
        <f t="shared" si="728"/>
        <v>45.599999999999994</v>
      </c>
      <c r="AKS271" s="277">
        <f t="shared" si="728"/>
        <v>45.599999999999994</v>
      </c>
      <c r="AKT271" s="277">
        <f t="shared" si="728"/>
        <v>45.599999999999994</v>
      </c>
      <c r="AKU271" s="277">
        <f t="shared" si="728"/>
        <v>45.599999999999994</v>
      </c>
      <c r="AKV271" s="277">
        <f t="shared" si="728"/>
        <v>45.599999999999994</v>
      </c>
      <c r="AKW271" s="277">
        <f t="shared" si="728"/>
        <v>45.599999999999994</v>
      </c>
      <c r="AKX271" s="277">
        <f t="shared" si="728"/>
        <v>45.599999999999994</v>
      </c>
      <c r="AKY271" s="277">
        <f t="shared" si="728"/>
        <v>45.599999999999994</v>
      </c>
      <c r="AKZ271" s="277">
        <f t="shared" si="728"/>
        <v>45.599999999999994</v>
      </c>
      <c r="ALA271" s="277">
        <f t="shared" si="728"/>
        <v>45.599999999999994</v>
      </c>
      <c r="ALB271" s="277">
        <f t="shared" si="728"/>
        <v>45.599999999999994</v>
      </c>
      <c r="ALC271" s="277">
        <f t="shared" si="728"/>
        <v>45.599999999999994</v>
      </c>
      <c r="ALD271" s="277">
        <f t="shared" si="728"/>
        <v>45.599999999999994</v>
      </c>
      <c r="ALE271" s="277">
        <f t="shared" si="728"/>
        <v>45.599999999999994</v>
      </c>
      <c r="ALF271" s="277">
        <f t="shared" si="728"/>
        <v>45.599999999999994</v>
      </c>
      <c r="ALG271" s="277">
        <f t="shared" si="728"/>
        <v>45.599999999999994</v>
      </c>
      <c r="ALH271" s="277">
        <f t="shared" ref="ALH271:AMI271" si="729">ALH276*8*0.95</f>
        <v>45.599999999999994</v>
      </c>
      <c r="ALI271" s="277">
        <f t="shared" si="729"/>
        <v>45.599999999999994</v>
      </c>
      <c r="ALJ271" s="277">
        <f t="shared" si="729"/>
        <v>45.599999999999994</v>
      </c>
      <c r="ALK271" s="277">
        <f t="shared" si="729"/>
        <v>45.599999999999994</v>
      </c>
      <c r="ALL271" s="277">
        <f t="shared" si="729"/>
        <v>45.599999999999994</v>
      </c>
      <c r="ALM271" s="277">
        <f t="shared" si="729"/>
        <v>45.599999999999994</v>
      </c>
      <c r="ALN271" s="277">
        <f t="shared" si="729"/>
        <v>45.599999999999994</v>
      </c>
      <c r="ALO271" s="277">
        <f t="shared" si="729"/>
        <v>45.599999999999994</v>
      </c>
      <c r="ALP271" s="277">
        <f t="shared" si="729"/>
        <v>45.599999999999994</v>
      </c>
      <c r="ALQ271" s="277">
        <f t="shared" si="729"/>
        <v>45.599999999999994</v>
      </c>
      <c r="ALR271" s="277">
        <f t="shared" si="729"/>
        <v>45.599999999999994</v>
      </c>
      <c r="ALS271" s="277">
        <f t="shared" si="729"/>
        <v>45.599999999999994</v>
      </c>
      <c r="ALT271" s="277">
        <f t="shared" si="729"/>
        <v>45.599999999999994</v>
      </c>
      <c r="ALU271" s="277">
        <f t="shared" si="729"/>
        <v>45.599999999999994</v>
      </c>
      <c r="ALV271" s="277">
        <f t="shared" si="729"/>
        <v>45.599999999999994</v>
      </c>
      <c r="ALW271" s="277">
        <f t="shared" si="729"/>
        <v>45.599999999999994</v>
      </c>
      <c r="ALX271" s="277">
        <f t="shared" si="729"/>
        <v>45.599999999999994</v>
      </c>
      <c r="ALY271" s="277">
        <f t="shared" si="729"/>
        <v>45.599999999999994</v>
      </c>
      <c r="ALZ271" s="277">
        <f t="shared" si="729"/>
        <v>45.599999999999994</v>
      </c>
      <c r="AMA271" s="277">
        <f t="shared" si="729"/>
        <v>45.599999999999994</v>
      </c>
      <c r="AMB271" s="277">
        <f t="shared" si="729"/>
        <v>45.599999999999994</v>
      </c>
      <c r="AMC271" s="277">
        <f t="shared" si="729"/>
        <v>45.599999999999994</v>
      </c>
      <c r="AMD271" s="277">
        <f t="shared" si="729"/>
        <v>45.599999999999994</v>
      </c>
      <c r="AME271" s="277">
        <f t="shared" si="729"/>
        <v>45.599999999999994</v>
      </c>
      <c r="AMF271" s="277">
        <f t="shared" si="729"/>
        <v>45.599999999999994</v>
      </c>
      <c r="AMG271" s="277">
        <f t="shared" si="729"/>
        <v>45.599999999999994</v>
      </c>
      <c r="AMH271" s="277">
        <f t="shared" si="729"/>
        <v>45.599999999999994</v>
      </c>
      <c r="AMI271" s="277">
        <f t="shared" si="729"/>
        <v>45.599999999999994</v>
      </c>
      <c r="AMJ271" s="277">
        <f t="shared" ref="AMJ271:AOU271" si="730">AMJ276*8*0.95</f>
        <v>45.599999999999994</v>
      </c>
      <c r="AMK271" s="277">
        <f t="shared" si="730"/>
        <v>45.599999999999994</v>
      </c>
      <c r="AML271" s="277">
        <f t="shared" si="730"/>
        <v>45.599999999999994</v>
      </c>
      <c r="AMM271" s="277">
        <f t="shared" si="730"/>
        <v>45.599999999999994</v>
      </c>
      <c r="AMN271" s="277">
        <f t="shared" si="730"/>
        <v>45.599999999999994</v>
      </c>
      <c r="AMO271" s="277">
        <f t="shared" si="730"/>
        <v>45.599999999999994</v>
      </c>
      <c r="AMP271" s="277">
        <f t="shared" si="730"/>
        <v>45.599999999999994</v>
      </c>
      <c r="AMQ271" s="277">
        <f t="shared" si="730"/>
        <v>45.599999999999994</v>
      </c>
      <c r="AMR271" s="277">
        <f t="shared" si="730"/>
        <v>45.599999999999994</v>
      </c>
      <c r="AMS271" s="277">
        <f t="shared" si="730"/>
        <v>45.599999999999994</v>
      </c>
      <c r="AMT271" s="277">
        <f t="shared" si="730"/>
        <v>45.599999999999994</v>
      </c>
      <c r="AMU271" s="277">
        <f t="shared" si="730"/>
        <v>45.599999999999994</v>
      </c>
      <c r="AMV271" s="277">
        <f t="shared" si="730"/>
        <v>45.599999999999994</v>
      </c>
      <c r="AMW271" s="277">
        <f t="shared" si="730"/>
        <v>45.599999999999994</v>
      </c>
      <c r="AMX271" s="277">
        <f t="shared" si="730"/>
        <v>45.599999999999994</v>
      </c>
      <c r="AMY271" s="277">
        <f t="shared" si="730"/>
        <v>45.599999999999994</v>
      </c>
      <c r="AMZ271" s="277">
        <f t="shared" si="730"/>
        <v>45.599999999999994</v>
      </c>
      <c r="ANA271" s="277">
        <f t="shared" si="730"/>
        <v>45.599999999999994</v>
      </c>
      <c r="ANB271" s="277">
        <f t="shared" si="730"/>
        <v>45.599999999999994</v>
      </c>
      <c r="ANC271" s="277">
        <f t="shared" si="730"/>
        <v>45.599999999999994</v>
      </c>
      <c r="AND271" s="277">
        <f t="shared" si="730"/>
        <v>45.599999999999994</v>
      </c>
      <c r="ANE271" s="277">
        <f t="shared" si="730"/>
        <v>45.599999999999994</v>
      </c>
      <c r="ANF271" s="277">
        <f t="shared" si="730"/>
        <v>45.599999999999994</v>
      </c>
      <c r="ANG271" s="277">
        <f t="shared" si="730"/>
        <v>45.599999999999994</v>
      </c>
      <c r="ANH271" s="277">
        <f t="shared" si="730"/>
        <v>45.599999999999994</v>
      </c>
      <c r="ANI271" s="277">
        <f t="shared" si="730"/>
        <v>45.599999999999994</v>
      </c>
      <c r="ANJ271" s="277">
        <f t="shared" si="730"/>
        <v>45.599999999999994</v>
      </c>
      <c r="ANK271" s="277">
        <f t="shared" si="730"/>
        <v>45.599999999999994</v>
      </c>
      <c r="ANL271" s="277">
        <f t="shared" si="730"/>
        <v>45.599999999999994</v>
      </c>
      <c r="ANM271" s="277">
        <f t="shared" si="730"/>
        <v>45.599999999999994</v>
      </c>
      <c r="ANN271" s="277">
        <f t="shared" si="730"/>
        <v>45.599999999999994</v>
      </c>
      <c r="ANO271" s="277">
        <f t="shared" si="730"/>
        <v>45.599999999999994</v>
      </c>
      <c r="ANP271" s="277">
        <f t="shared" si="730"/>
        <v>45.599999999999994</v>
      </c>
      <c r="ANQ271" s="277">
        <f t="shared" si="730"/>
        <v>45.599999999999994</v>
      </c>
      <c r="ANR271" s="277">
        <f t="shared" si="730"/>
        <v>45.599999999999994</v>
      </c>
      <c r="ANS271" s="277">
        <f t="shared" si="730"/>
        <v>45.599999999999994</v>
      </c>
      <c r="ANT271" s="277">
        <f t="shared" si="730"/>
        <v>45.599999999999994</v>
      </c>
      <c r="ANU271" s="277">
        <f t="shared" si="730"/>
        <v>45.599999999999994</v>
      </c>
      <c r="ANV271" s="277">
        <f t="shared" si="730"/>
        <v>45.599999999999994</v>
      </c>
      <c r="ANW271" s="277">
        <f t="shared" si="730"/>
        <v>45.599999999999994</v>
      </c>
      <c r="ANX271" s="277">
        <f t="shared" si="730"/>
        <v>45.599999999999994</v>
      </c>
      <c r="ANY271" s="277">
        <f t="shared" si="730"/>
        <v>45.599999999999994</v>
      </c>
      <c r="ANZ271" s="277">
        <f t="shared" si="730"/>
        <v>45.599999999999994</v>
      </c>
      <c r="AOA271" s="277">
        <f t="shared" si="730"/>
        <v>45.599999999999994</v>
      </c>
      <c r="AOB271" s="277">
        <f t="shared" si="730"/>
        <v>45.599999999999994</v>
      </c>
      <c r="AOC271" s="277">
        <f t="shared" si="730"/>
        <v>45.599999999999994</v>
      </c>
      <c r="AOD271" s="277">
        <f t="shared" si="730"/>
        <v>45.599999999999994</v>
      </c>
      <c r="AOE271" s="277">
        <f t="shared" si="730"/>
        <v>45.599999999999994</v>
      </c>
      <c r="AOF271" s="277">
        <f t="shared" si="730"/>
        <v>45.599999999999994</v>
      </c>
      <c r="AOG271" s="277">
        <f t="shared" si="730"/>
        <v>45.599999999999994</v>
      </c>
      <c r="AOH271" s="277">
        <f t="shared" si="730"/>
        <v>45.599999999999994</v>
      </c>
      <c r="AOI271" s="277">
        <f t="shared" si="730"/>
        <v>45.599999999999994</v>
      </c>
      <c r="AOJ271" s="277">
        <f t="shared" si="730"/>
        <v>45.599999999999994</v>
      </c>
      <c r="AOK271" s="277">
        <f t="shared" si="730"/>
        <v>45.599999999999994</v>
      </c>
      <c r="AOL271" s="277">
        <f t="shared" si="730"/>
        <v>45.599999999999994</v>
      </c>
      <c r="AOM271" s="277">
        <f t="shared" si="730"/>
        <v>45.599999999999994</v>
      </c>
      <c r="AON271" s="277">
        <f t="shared" si="730"/>
        <v>45.599999999999994</v>
      </c>
      <c r="AOO271" s="277">
        <f t="shared" si="730"/>
        <v>45.599999999999994</v>
      </c>
      <c r="AOP271" s="277">
        <f t="shared" si="730"/>
        <v>45.599999999999994</v>
      </c>
      <c r="AOQ271" s="277">
        <f t="shared" si="730"/>
        <v>45.599999999999994</v>
      </c>
      <c r="AOR271" s="277">
        <f t="shared" si="730"/>
        <v>45.599999999999994</v>
      </c>
      <c r="AOS271" s="277">
        <f t="shared" si="730"/>
        <v>45.599999999999994</v>
      </c>
      <c r="AOT271" s="277">
        <f t="shared" si="730"/>
        <v>45.599999999999994</v>
      </c>
      <c r="AOU271" s="277">
        <f t="shared" si="730"/>
        <v>45.599999999999994</v>
      </c>
      <c r="AOV271" s="277">
        <f t="shared" ref="AOV271:APW271" si="731">AOV276*8*0.95</f>
        <v>45.599999999999994</v>
      </c>
      <c r="AOW271" s="277">
        <f t="shared" si="731"/>
        <v>45.599999999999994</v>
      </c>
      <c r="AOX271" s="277">
        <f t="shared" si="731"/>
        <v>45.599999999999994</v>
      </c>
      <c r="AOY271" s="277">
        <f t="shared" si="731"/>
        <v>45.599999999999994</v>
      </c>
      <c r="AOZ271" s="277">
        <f t="shared" si="731"/>
        <v>45.599999999999994</v>
      </c>
      <c r="APA271" s="277">
        <f t="shared" si="731"/>
        <v>45.599999999999994</v>
      </c>
      <c r="APB271" s="277">
        <f t="shared" si="731"/>
        <v>45.599999999999994</v>
      </c>
      <c r="APC271" s="277">
        <f t="shared" si="731"/>
        <v>45.599999999999994</v>
      </c>
      <c r="APD271" s="277">
        <f t="shared" si="731"/>
        <v>45.599999999999994</v>
      </c>
      <c r="APE271" s="277">
        <f t="shared" si="731"/>
        <v>45.599999999999994</v>
      </c>
      <c r="APF271" s="277">
        <f t="shared" si="731"/>
        <v>45.599999999999994</v>
      </c>
      <c r="APG271" s="277">
        <f t="shared" si="731"/>
        <v>45.599999999999994</v>
      </c>
      <c r="APH271" s="277">
        <f t="shared" si="731"/>
        <v>45.599999999999994</v>
      </c>
      <c r="API271" s="277">
        <f t="shared" si="731"/>
        <v>45.599999999999994</v>
      </c>
      <c r="APJ271" s="277">
        <f t="shared" si="731"/>
        <v>45.599999999999994</v>
      </c>
      <c r="APK271" s="277">
        <f t="shared" si="731"/>
        <v>45.599999999999994</v>
      </c>
      <c r="APL271" s="277">
        <f t="shared" si="731"/>
        <v>45.599999999999994</v>
      </c>
      <c r="APM271" s="277">
        <f t="shared" si="731"/>
        <v>45.599999999999994</v>
      </c>
      <c r="APN271" s="277">
        <f t="shared" si="731"/>
        <v>45.599999999999994</v>
      </c>
      <c r="APO271" s="277">
        <f t="shared" si="731"/>
        <v>45.599999999999994</v>
      </c>
      <c r="APP271" s="277">
        <f t="shared" si="731"/>
        <v>45.599999999999994</v>
      </c>
      <c r="APQ271" s="277">
        <f t="shared" si="731"/>
        <v>45.599999999999994</v>
      </c>
      <c r="APR271" s="277">
        <f t="shared" si="731"/>
        <v>45.599999999999994</v>
      </c>
      <c r="APS271" s="277">
        <f t="shared" si="731"/>
        <v>45.599999999999994</v>
      </c>
      <c r="APT271" s="277">
        <f t="shared" si="731"/>
        <v>45.599999999999994</v>
      </c>
      <c r="APU271" s="277">
        <f t="shared" si="731"/>
        <v>45.599999999999994</v>
      </c>
      <c r="APV271" s="277">
        <f t="shared" si="731"/>
        <v>45.599999999999994</v>
      </c>
      <c r="APW271" s="277">
        <f t="shared" si="731"/>
        <v>45.599999999999994</v>
      </c>
    </row>
    <row r="272" spans="4:1115">
      <c r="D272" s="189"/>
      <c r="E272" s="136" t="s">
        <v>1075</v>
      </c>
      <c r="I272" s="278">
        <v>7.3</v>
      </c>
      <c r="J272" s="278">
        <v>7.3</v>
      </c>
      <c r="K272" s="278">
        <v>7.3</v>
      </c>
      <c r="L272" s="278">
        <v>7.3</v>
      </c>
      <c r="M272" s="278">
        <v>7.3</v>
      </c>
      <c r="N272" s="278">
        <v>7.3</v>
      </c>
      <c r="O272" s="278">
        <v>7.3</v>
      </c>
      <c r="P272" s="278">
        <v>7.3</v>
      </c>
      <c r="Q272" s="278">
        <v>7.3</v>
      </c>
      <c r="R272" s="278">
        <v>7.3</v>
      </c>
      <c r="S272" s="278">
        <v>7.3</v>
      </c>
      <c r="T272" s="278">
        <v>7.3</v>
      </c>
      <c r="U272" s="278">
        <v>7.3</v>
      </c>
      <c r="V272" s="278">
        <v>7.3</v>
      </c>
      <c r="W272" s="278">
        <v>7.3</v>
      </c>
      <c r="X272" s="278">
        <v>7.3</v>
      </c>
      <c r="Y272" s="278">
        <v>7.3</v>
      </c>
      <c r="Z272" s="278">
        <v>7.3</v>
      </c>
      <c r="AA272" s="278">
        <v>7.3</v>
      </c>
      <c r="AB272" s="278">
        <v>7.3</v>
      </c>
      <c r="AC272" s="278">
        <v>7.3</v>
      </c>
      <c r="AD272" s="278">
        <v>7.3</v>
      </c>
      <c r="AE272" s="278">
        <v>7.3</v>
      </c>
      <c r="AF272" s="278">
        <v>7.3</v>
      </c>
      <c r="AG272" s="278">
        <v>7.3</v>
      </c>
      <c r="AH272" s="278">
        <v>7.3</v>
      </c>
      <c r="AI272" s="278">
        <v>7.3</v>
      </c>
      <c r="AJ272" s="278">
        <v>7.3</v>
      </c>
      <c r="AK272" s="278">
        <v>7.3</v>
      </c>
      <c r="AL272" s="278">
        <v>7.3</v>
      </c>
      <c r="AM272" s="278">
        <v>7.3</v>
      </c>
      <c r="AN272" s="278">
        <v>6.7</v>
      </c>
      <c r="AO272" s="278">
        <v>6.7</v>
      </c>
      <c r="AP272" s="278">
        <v>6.7</v>
      </c>
      <c r="AQ272" s="278">
        <v>6.7</v>
      </c>
      <c r="AR272" s="278">
        <v>6.7</v>
      </c>
      <c r="AS272" s="278">
        <v>6.7</v>
      </c>
      <c r="AT272" s="278">
        <v>6.7</v>
      </c>
      <c r="AU272" s="278">
        <v>6.7</v>
      </c>
      <c r="AV272" s="278">
        <v>6.7</v>
      </c>
      <c r="AW272" s="278">
        <v>6.7</v>
      </c>
      <c r="AX272" s="278">
        <v>6.7</v>
      </c>
      <c r="AY272" s="278">
        <v>6.7</v>
      </c>
      <c r="AZ272" s="278">
        <v>6.7</v>
      </c>
      <c r="BA272" s="278">
        <v>6.7</v>
      </c>
      <c r="BB272" s="278">
        <v>6.7</v>
      </c>
      <c r="BC272" s="278">
        <v>6.7</v>
      </c>
      <c r="BD272" s="278">
        <v>6.7</v>
      </c>
      <c r="BE272" s="278">
        <v>6.7</v>
      </c>
      <c r="BF272" s="278">
        <v>6.7</v>
      </c>
      <c r="BG272" s="278">
        <v>6.7</v>
      </c>
      <c r="BH272" s="278">
        <v>6.7</v>
      </c>
      <c r="BI272" s="278">
        <v>6.7</v>
      </c>
      <c r="BJ272" s="278">
        <v>6.7</v>
      </c>
      <c r="BK272" s="278">
        <v>6.7</v>
      </c>
      <c r="BL272" s="278">
        <v>6.7</v>
      </c>
      <c r="BM272" s="278">
        <v>6.7</v>
      </c>
      <c r="BN272" s="278">
        <v>6.7</v>
      </c>
      <c r="BO272" s="278">
        <v>6.7</v>
      </c>
      <c r="BP272" s="278">
        <v>6.7</v>
      </c>
      <c r="BQ272" s="278">
        <v>6.7</v>
      </c>
      <c r="BR272" s="278">
        <v>6.7</v>
      </c>
      <c r="BS272" s="278">
        <v>6</v>
      </c>
      <c r="BT272" s="278">
        <v>6</v>
      </c>
      <c r="BU272" s="278">
        <v>6</v>
      </c>
      <c r="BV272" s="278">
        <v>6</v>
      </c>
      <c r="BW272" s="278">
        <v>6</v>
      </c>
      <c r="BX272" s="278">
        <v>6</v>
      </c>
      <c r="BY272" s="278">
        <v>6</v>
      </c>
      <c r="BZ272" s="278">
        <v>6</v>
      </c>
      <c r="CA272" s="278">
        <v>6</v>
      </c>
      <c r="CB272" s="278">
        <v>6</v>
      </c>
      <c r="CC272" s="278">
        <v>6</v>
      </c>
      <c r="CD272" s="278">
        <v>6</v>
      </c>
      <c r="CE272" s="278">
        <v>7</v>
      </c>
      <c r="CF272" s="278">
        <v>7</v>
      </c>
      <c r="CG272" s="278">
        <v>7</v>
      </c>
      <c r="CH272" s="278">
        <v>7</v>
      </c>
      <c r="CI272" s="278">
        <v>7</v>
      </c>
      <c r="CJ272" s="278">
        <v>7</v>
      </c>
      <c r="CK272" s="278">
        <v>7</v>
      </c>
      <c r="CL272" s="278">
        <v>8.1999999999999993</v>
      </c>
      <c r="CM272" s="278">
        <v>8.1999999999999993</v>
      </c>
      <c r="CN272" s="278">
        <v>8.1999999999999993</v>
      </c>
      <c r="CO272" s="278">
        <v>8.1999999999999993</v>
      </c>
      <c r="CP272" s="278">
        <v>8.1999999999999993</v>
      </c>
      <c r="CQ272" s="278">
        <v>8.1999999999999993</v>
      </c>
      <c r="CR272" s="278">
        <v>8.1999999999999993</v>
      </c>
      <c r="CS272" s="278">
        <v>8.1999999999999993</v>
      </c>
      <c r="CT272" s="278">
        <v>8.1999999999999993</v>
      </c>
      <c r="CU272" s="278">
        <v>8.1999999999999993</v>
      </c>
      <c r="CV272" s="278">
        <v>9</v>
      </c>
      <c r="CW272" s="278">
        <v>9</v>
      </c>
      <c r="CX272" s="278">
        <v>9</v>
      </c>
      <c r="CY272" s="278">
        <v>9</v>
      </c>
      <c r="CZ272" s="278">
        <v>9</v>
      </c>
      <c r="DA272" s="278">
        <v>9</v>
      </c>
      <c r="DB272" s="278">
        <v>9</v>
      </c>
      <c r="DC272" s="278">
        <v>9</v>
      </c>
      <c r="DD272" s="278">
        <v>9</v>
      </c>
      <c r="DE272" s="278">
        <v>9</v>
      </c>
      <c r="DF272" s="278">
        <v>9</v>
      </c>
      <c r="DG272" s="278">
        <v>9</v>
      </c>
      <c r="DH272" s="278">
        <v>9</v>
      </c>
      <c r="DI272" s="278">
        <v>9</v>
      </c>
      <c r="DJ272" s="278">
        <v>9</v>
      </c>
      <c r="DK272" s="278">
        <v>9</v>
      </c>
      <c r="DL272" s="278">
        <v>9</v>
      </c>
      <c r="DM272" s="278">
        <v>9</v>
      </c>
      <c r="DN272" s="278">
        <v>7</v>
      </c>
      <c r="DO272" s="278">
        <v>7</v>
      </c>
      <c r="DP272" s="278">
        <v>7</v>
      </c>
      <c r="DQ272" s="278">
        <v>7</v>
      </c>
      <c r="DR272" s="278">
        <v>7</v>
      </c>
      <c r="DS272" s="278">
        <v>7</v>
      </c>
      <c r="DT272" s="278">
        <v>7</v>
      </c>
      <c r="DU272" s="278">
        <v>7</v>
      </c>
      <c r="DV272" s="278">
        <v>7</v>
      </c>
      <c r="DW272" s="278">
        <v>7</v>
      </c>
      <c r="DX272" s="278">
        <v>7</v>
      </c>
      <c r="DY272" s="278">
        <v>7</v>
      </c>
      <c r="DZ272" s="278">
        <v>7</v>
      </c>
      <c r="EA272" s="278">
        <v>7</v>
      </c>
      <c r="EB272" s="278">
        <v>7</v>
      </c>
      <c r="EC272" s="278">
        <v>7</v>
      </c>
      <c r="ED272" s="278">
        <v>7</v>
      </c>
      <c r="EE272" s="278">
        <v>7</v>
      </c>
      <c r="EF272" s="278">
        <v>7</v>
      </c>
      <c r="EG272" s="278">
        <v>7</v>
      </c>
      <c r="EH272" s="278">
        <v>7</v>
      </c>
      <c r="EI272" s="278">
        <v>7</v>
      </c>
      <c r="EJ272" s="278">
        <v>7</v>
      </c>
      <c r="EK272" s="278">
        <v>7</v>
      </c>
      <c r="EL272" s="278">
        <v>7</v>
      </c>
      <c r="EM272" s="278">
        <v>7</v>
      </c>
      <c r="EN272" s="278">
        <v>7</v>
      </c>
      <c r="EO272" s="278">
        <v>7</v>
      </c>
      <c r="EP272" s="278">
        <v>7</v>
      </c>
      <c r="EQ272" s="278">
        <v>7</v>
      </c>
      <c r="ER272" s="278">
        <v>7</v>
      </c>
      <c r="ES272" s="278">
        <v>7</v>
      </c>
      <c r="ET272" s="278">
        <v>7</v>
      </c>
      <c r="EU272" s="278">
        <v>7</v>
      </c>
      <c r="EV272" s="278">
        <v>7</v>
      </c>
      <c r="EW272" s="278">
        <v>7</v>
      </c>
      <c r="EX272" s="278">
        <v>7</v>
      </c>
      <c r="EY272" s="278">
        <v>7</v>
      </c>
      <c r="EZ272" s="278">
        <v>7</v>
      </c>
      <c r="FA272" s="278">
        <v>7</v>
      </c>
      <c r="FB272" s="278">
        <v>7</v>
      </c>
      <c r="FC272" s="278">
        <v>7</v>
      </c>
      <c r="FD272" s="278">
        <v>9</v>
      </c>
      <c r="FE272" s="278">
        <v>9</v>
      </c>
      <c r="FF272" s="278">
        <v>9</v>
      </c>
      <c r="FG272" s="278">
        <v>9</v>
      </c>
      <c r="FH272" s="278">
        <v>9</v>
      </c>
      <c r="FI272" s="278">
        <v>9</v>
      </c>
      <c r="FJ272" s="278">
        <v>9</v>
      </c>
      <c r="FK272" s="278">
        <v>9</v>
      </c>
      <c r="FL272" s="278">
        <v>9</v>
      </c>
      <c r="FM272" s="278">
        <v>9</v>
      </c>
      <c r="FN272" s="278">
        <v>9</v>
      </c>
      <c r="FO272" s="278">
        <v>9</v>
      </c>
      <c r="FP272" s="278">
        <v>9</v>
      </c>
      <c r="FQ272" s="278">
        <v>9</v>
      </c>
      <c r="FR272" s="278">
        <v>9</v>
      </c>
      <c r="FS272" s="278">
        <v>9</v>
      </c>
      <c r="FT272" s="278">
        <v>9</v>
      </c>
      <c r="FU272" s="278">
        <v>9</v>
      </c>
      <c r="FV272" s="278">
        <v>9</v>
      </c>
      <c r="FW272" s="278">
        <v>9</v>
      </c>
      <c r="FX272" s="278">
        <v>9</v>
      </c>
      <c r="FY272" s="278">
        <v>9</v>
      </c>
      <c r="FZ272" s="278">
        <v>9</v>
      </c>
      <c r="GA272" s="278">
        <v>9</v>
      </c>
      <c r="GB272" s="278">
        <v>9</v>
      </c>
      <c r="GC272" s="278">
        <v>9</v>
      </c>
      <c r="GD272" s="278">
        <v>9</v>
      </c>
      <c r="GE272" s="278">
        <v>9</v>
      </c>
      <c r="GF272" s="278">
        <v>9</v>
      </c>
      <c r="GG272" s="278">
        <v>9</v>
      </c>
      <c r="GH272" s="278">
        <v>9</v>
      </c>
      <c r="GI272" s="278">
        <v>9</v>
      </c>
      <c r="GJ272" s="278">
        <v>9</v>
      </c>
      <c r="GK272" s="278">
        <v>9</v>
      </c>
      <c r="GL272" s="278">
        <v>9</v>
      </c>
      <c r="GM272" s="278">
        <v>9</v>
      </c>
      <c r="GN272" s="278">
        <v>9</v>
      </c>
      <c r="GO272" s="278">
        <v>9</v>
      </c>
      <c r="GP272" s="278">
        <v>9</v>
      </c>
      <c r="GQ272" s="278">
        <v>9</v>
      </c>
      <c r="GR272" s="278">
        <v>9</v>
      </c>
      <c r="GS272" s="278">
        <v>9</v>
      </c>
      <c r="GT272" s="278">
        <v>9</v>
      </c>
      <c r="GU272" s="278">
        <v>9</v>
      </c>
      <c r="GV272" s="278">
        <v>9</v>
      </c>
      <c r="GW272" s="278">
        <v>9</v>
      </c>
      <c r="GX272" s="278">
        <v>9</v>
      </c>
      <c r="GY272" s="278">
        <v>9</v>
      </c>
      <c r="GZ272" s="278">
        <v>9</v>
      </c>
      <c r="HA272" s="278">
        <v>8</v>
      </c>
      <c r="HB272" s="278">
        <v>8</v>
      </c>
      <c r="HC272" s="278">
        <v>8</v>
      </c>
      <c r="HD272" s="278">
        <v>8</v>
      </c>
      <c r="HE272" s="278">
        <v>8</v>
      </c>
      <c r="HF272" s="278">
        <v>8</v>
      </c>
      <c r="HG272" s="278">
        <v>8</v>
      </c>
      <c r="HH272" s="278">
        <v>8</v>
      </c>
      <c r="HI272" s="278">
        <v>9</v>
      </c>
      <c r="HJ272" s="278">
        <v>9</v>
      </c>
      <c r="HK272" s="278">
        <v>9</v>
      </c>
      <c r="HL272" s="278">
        <v>9</v>
      </c>
      <c r="HM272" s="278">
        <v>9</v>
      </c>
      <c r="HN272" s="278">
        <v>9</v>
      </c>
      <c r="HO272" s="278">
        <v>9</v>
      </c>
      <c r="HP272" s="278">
        <v>9</v>
      </c>
      <c r="HQ272" s="278">
        <v>9</v>
      </c>
      <c r="HR272" s="278">
        <v>9</v>
      </c>
      <c r="HS272" s="278">
        <v>9</v>
      </c>
      <c r="HT272" s="278">
        <v>9</v>
      </c>
      <c r="HU272" s="278">
        <v>9</v>
      </c>
      <c r="HV272" s="278">
        <v>9</v>
      </c>
      <c r="HW272" s="278">
        <v>9</v>
      </c>
      <c r="HX272" s="278">
        <v>9</v>
      </c>
      <c r="HY272" s="278">
        <v>9</v>
      </c>
      <c r="HZ272" s="278">
        <v>9</v>
      </c>
      <c r="IA272" s="278">
        <v>9</v>
      </c>
      <c r="IB272" s="278">
        <v>9</v>
      </c>
      <c r="IC272" s="278">
        <v>9</v>
      </c>
      <c r="ID272" s="278">
        <v>9</v>
      </c>
      <c r="IE272" s="278">
        <v>9</v>
      </c>
      <c r="IF272" s="278">
        <v>9</v>
      </c>
      <c r="IG272" s="278">
        <v>9</v>
      </c>
      <c r="IH272" s="278">
        <v>9</v>
      </c>
      <c r="II272" s="278">
        <v>9</v>
      </c>
      <c r="IJ272" s="278">
        <v>9</v>
      </c>
      <c r="IK272" s="278">
        <v>9</v>
      </c>
      <c r="IL272" s="278">
        <v>9</v>
      </c>
      <c r="IM272" s="278">
        <v>9</v>
      </c>
      <c r="IN272" s="278">
        <v>9</v>
      </c>
      <c r="IO272" s="278">
        <v>9</v>
      </c>
      <c r="IP272" s="278">
        <v>9</v>
      </c>
      <c r="IQ272" s="278">
        <v>9</v>
      </c>
      <c r="IR272" s="278">
        <v>9</v>
      </c>
      <c r="IS272" s="278">
        <v>9</v>
      </c>
      <c r="IT272" s="278">
        <v>9</v>
      </c>
      <c r="IU272" s="278">
        <v>9</v>
      </c>
      <c r="IV272" s="278">
        <v>9</v>
      </c>
      <c r="IW272" s="278">
        <v>9</v>
      </c>
      <c r="IX272" s="278">
        <v>9</v>
      </c>
      <c r="IY272" s="278">
        <v>9</v>
      </c>
      <c r="IZ272" s="278">
        <v>9</v>
      </c>
      <c r="JA272" s="278">
        <v>9</v>
      </c>
      <c r="JB272" s="278">
        <v>9</v>
      </c>
      <c r="JC272" s="278">
        <v>9</v>
      </c>
      <c r="JD272" s="278">
        <v>9</v>
      </c>
      <c r="JE272" s="278">
        <v>9</v>
      </c>
      <c r="JF272" s="278">
        <v>9</v>
      </c>
      <c r="JG272" s="278">
        <v>9</v>
      </c>
      <c r="JH272" s="278">
        <v>9</v>
      </c>
      <c r="JI272" s="278">
        <v>9</v>
      </c>
      <c r="JJ272" s="278">
        <v>9</v>
      </c>
      <c r="JK272" s="278">
        <v>9</v>
      </c>
      <c r="JL272" s="278">
        <v>9</v>
      </c>
      <c r="JM272" s="278">
        <v>9</v>
      </c>
      <c r="JN272" s="278">
        <v>9</v>
      </c>
      <c r="JO272" s="278">
        <v>9</v>
      </c>
      <c r="JP272" s="278">
        <v>9</v>
      </c>
      <c r="JQ272" s="278">
        <v>9</v>
      </c>
      <c r="JR272" s="278">
        <v>9</v>
      </c>
      <c r="JS272" s="278">
        <v>9</v>
      </c>
      <c r="JT272" s="278">
        <v>9</v>
      </c>
      <c r="JU272" s="278">
        <v>9</v>
      </c>
      <c r="JV272" s="278">
        <v>9</v>
      </c>
      <c r="JW272" s="278">
        <v>9</v>
      </c>
      <c r="JX272" s="278">
        <v>9</v>
      </c>
      <c r="JY272" s="278">
        <v>9</v>
      </c>
      <c r="JZ272" s="278">
        <v>9</v>
      </c>
      <c r="KA272" s="278">
        <v>9</v>
      </c>
      <c r="KB272" s="278">
        <v>9</v>
      </c>
      <c r="KC272" s="278">
        <v>9</v>
      </c>
      <c r="KD272" s="278">
        <v>9</v>
      </c>
      <c r="KE272" s="278">
        <v>9</v>
      </c>
      <c r="KF272" s="278">
        <v>9</v>
      </c>
      <c r="KG272" s="278">
        <v>9</v>
      </c>
      <c r="KH272" s="278">
        <v>9</v>
      </c>
      <c r="KI272" s="278">
        <v>9</v>
      </c>
      <c r="KJ272" s="278">
        <v>9</v>
      </c>
      <c r="KK272" s="278">
        <v>9</v>
      </c>
      <c r="KL272" s="278">
        <v>9</v>
      </c>
      <c r="KM272" s="278">
        <v>9</v>
      </c>
      <c r="KN272" s="278">
        <v>9</v>
      </c>
      <c r="KO272" s="278">
        <v>9</v>
      </c>
      <c r="KP272" s="278">
        <v>9</v>
      </c>
      <c r="KQ272" s="278">
        <v>9</v>
      </c>
      <c r="KR272" s="278">
        <v>9</v>
      </c>
      <c r="KS272" s="278">
        <v>9</v>
      </c>
      <c r="KT272" s="278">
        <v>9</v>
      </c>
      <c r="KU272" s="278">
        <v>9</v>
      </c>
      <c r="KV272" s="278">
        <v>9</v>
      </c>
      <c r="KW272" s="278">
        <v>9</v>
      </c>
      <c r="KX272" s="278">
        <v>9</v>
      </c>
      <c r="KY272" s="278">
        <v>9</v>
      </c>
      <c r="KZ272" s="278">
        <v>9</v>
      </c>
      <c r="LA272" s="278">
        <v>9</v>
      </c>
      <c r="LB272" s="278">
        <v>9</v>
      </c>
      <c r="LC272" s="278">
        <v>9</v>
      </c>
      <c r="LD272" s="278">
        <v>9</v>
      </c>
      <c r="LE272" s="278">
        <v>9</v>
      </c>
      <c r="LF272" s="278">
        <v>9</v>
      </c>
      <c r="LG272" s="278">
        <v>9</v>
      </c>
      <c r="LH272" s="278">
        <v>9</v>
      </c>
      <c r="LI272" s="278">
        <v>9</v>
      </c>
      <c r="LJ272" s="278">
        <v>9</v>
      </c>
      <c r="LK272" s="278">
        <v>9</v>
      </c>
      <c r="LL272" s="278">
        <v>9</v>
      </c>
      <c r="LM272" s="278">
        <v>9</v>
      </c>
      <c r="LN272" s="278">
        <v>9</v>
      </c>
      <c r="LO272" s="278">
        <v>9</v>
      </c>
      <c r="LP272" s="278">
        <v>9</v>
      </c>
      <c r="LQ272" s="278">
        <v>9</v>
      </c>
      <c r="LR272" s="278">
        <v>9</v>
      </c>
      <c r="LS272" s="278">
        <v>9</v>
      </c>
      <c r="LT272" s="278">
        <v>9</v>
      </c>
      <c r="LU272" s="278">
        <v>9</v>
      </c>
      <c r="LV272" s="278">
        <v>9</v>
      </c>
      <c r="LW272" s="278">
        <v>9</v>
      </c>
      <c r="LX272" s="278">
        <v>9</v>
      </c>
      <c r="LY272" s="278">
        <v>9</v>
      </c>
      <c r="LZ272" s="278">
        <v>9</v>
      </c>
      <c r="MA272" s="278">
        <v>9</v>
      </c>
      <c r="MB272" s="278">
        <v>9</v>
      </c>
      <c r="MC272" s="278">
        <v>9</v>
      </c>
      <c r="MD272" s="278">
        <v>9</v>
      </c>
      <c r="ME272" s="278">
        <v>9</v>
      </c>
      <c r="MF272" s="278">
        <v>9</v>
      </c>
      <c r="MG272" s="278">
        <v>9</v>
      </c>
      <c r="MH272" s="278">
        <v>9</v>
      </c>
      <c r="MI272" s="278">
        <v>9</v>
      </c>
      <c r="MJ272" s="278">
        <v>9</v>
      </c>
      <c r="MK272" s="278">
        <v>9</v>
      </c>
      <c r="ML272" s="278">
        <v>9</v>
      </c>
      <c r="MM272" s="278">
        <v>9</v>
      </c>
      <c r="MN272" s="278">
        <v>9</v>
      </c>
      <c r="MO272" s="278">
        <v>9</v>
      </c>
      <c r="MP272" s="278">
        <v>9</v>
      </c>
      <c r="MQ272" s="278">
        <v>9</v>
      </c>
      <c r="MR272" s="278">
        <v>9</v>
      </c>
      <c r="MS272" s="278">
        <v>9</v>
      </c>
      <c r="MT272" s="278">
        <v>9</v>
      </c>
      <c r="MU272" s="278">
        <v>9</v>
      </c>
      <c r="MV272" s="278">
        <v>9</v>
      </c>
      <c r="MW272" s="278">
        <v>9</v>
      </c>
      <c r="MX272" s="278">
        <v>9</v>
      </c>
      <c r="MY272" s="278">
        <v>9</v>
      </c>
      <c r="MZ272" s="278">
        <v>9</v>
      </c>
      <c r="NA272" s="278">
        <v>9</v>
      </c>
      <c r="NB272" s="278">
        <v>9</v>
      </c>
      <c r="NC272" s="278">
        <v>9</v>
      </c>
      <c r="ND272" s="278">
        <v>9</v>
      </c>
      <c r="NE272" s="278">
        <v>9</v>
      </c>
      <c r="NF272" s="278">
        <v>9</v>
      </c>
      <c r="NG272" s="278">
        <v>9</v>
      </c>
      <c r="NH272" s="278">
        <v>9</v>
      </c>
      <c r="NI272" s="278">
        <v>9</v>
      </c>
      <c r="NJ272" s="278">
        <v>9</v>
      </c>
      <c r="NK272" s="278">
        <v>9</v>
      </c>
      <c r="NL272" s="278">
        <v>9</v>
      </c>
      <c r="NM272" s="278">
        <v>9</v>
      </c>
      <c r="NN272" s="278">
        <v>9</v>
      </c>
      <c r="NO272" s="278">
        <v>9</v>
      </c>
      <c r="NP272" s="278">
        <v>9</v>
      </c>
      <c r="NQ272" s="278">
        <v>9</v>
      </c>
      <c r="NR272" s="278">
        <v>9</v>
      </c>
      <c r="NS272" s="278">
        <v>9</v>
      </c>
      <c r="NT272" s="278">
        <v>9</v>
      </c>
      <c r="NU272" s="278">
        <v>9</v>
      </c>
      <c r="NV272" s="278">
        <v>9</v>
      </c>
      <c r="NW272" s="278">
        <v>9</v>
      </c>
      <c r="NX272" s="278">
        <v>9</v>
      </c>
      <c r="NY272" s="278">
        <v>9</v>
      </c>
      <c r="NZ272" s="278">
        <v>9</v>
      </c>
      <c r="OA272" s="278">
        <v>9</v>
      </c>
      <c r="OB272" s="278">
        <v>9</v>
      </c>
      <c r="OC272" s="278">
        <v>9</v>
      </c>
      <c r="OD272" s="278">
        <v>9</v>
      </c>
      <c r="OE272" s="278">
        <v>9</v>
      </c>
      <c r="OF272" s="278">
        <v>9</v>
      </c>
      <c r="OG272" s="278">
        <v>9</v>
      </c>
      <c r="OH272" s="278">
        <v>9</v>
      </c>
      <c r="OI272" s="278">
        <v>9</v>
      </c>
      <c r="OJ272" s="278">
        <v>9</v>
      </c>
      <c r="OK272" s="278">
        <v>9</v>
      </c>
      <c r="OL272" s="278">
        <v>9</v>
      </c>
      <c r="OM272" s="278">
        <v>9</v>
      </c>
      <c r="ON272" s="278">
        <v>9</v>
      </c>
      <c r="OO272" s="278">
        <v>9</v>
      </c>
      <c r="OP272" s="278">
        <v>9</v>
      </c>
      <c r="OQ272" s="278">
        <v>9</v>
      </c>
      <c r="OR272" s="278">
        <v>9</v>
      </c>
      <c r="OS272" s="278">
        <v>9</v>
      </c>
      <c r="OT272" s="278">
        <v>9</v>
      </c>
      <c r="OU272" s="278">
        <v>9</v>
      </c>
      <c r="OV272" s="278">
        <v>9</v>
      </c>
      <c r="OW272" s="278">
        <v>9</v>
      </c>
      <c r="OX272" s="278">
        <v>9</v>
      </c>
      <c r="OY272" s="278">
        <v>9</v>
      </c>
      <c r="OZ272" s="278">
        <v>9</v>
      </c>
      <c r="PA272" s="278">
        <v>9</v>
      </c>
      <c r="PB272" s="278">
        <v>9</v>
      </c>
      <c r="PC272" s="278">
        <v>9</v>
      </c>
      <c r="PD272" s="278">
        <v>9</v>
      </c>
      <c r="PE272" s="278">
        <v>9</v>
      </c>
      <c r="PF272" s="278">
        <v>9</v>
      </c>
      <c r="PG272" s="278">
        <v>9</v>
      </c>
      <c r="PH272" s="278">
        <v>9</v>
      </c>
      <c r="PI272" s="278">
        <v>9</v>
      </c>
      <c r="PJ272" s="278">
        <v>9</v>
      </c>
      <c r="PK272" s="278">
        <v>9</v>
      </c>
      <c r="PL272" s="278">
        <v>9</v>
      </c>
      <c r="PM272" s="278">
        <v>9</v>
      </c>
      <c r="PN272" s="278">
        <v>9</v>
      </c>
      <c r="PO272" s="278">
        <v>9</v>
      </c>
      <c r="PP272" s="278">
        <v>9</v>
      </c>
      <c r="PQ272" s="278">
        <v>9</v>
      </c>
      <c r="PR272" s="278">
        <v>9</v>
      </c>
      <c r="PS272" s="278">
        <v>9</v>
      </c>
      <c r="PT272" s="278">
        <v>9</v>
      </c>
      <c r="PU272" s="278">
        <v>9</v>
      </c>
      <c r="PV272" s="278">
        <v>9</v>
      </c>
      <c r="PW272" s="278">
        <v>9</v>
      </c>
      <c r="PX272" s="278">
        <v>9</v>
      </c>
      <c r="PY272" s="278">
        <v>9</v>
      </c>
      <c r="PZ272" s="278">
        <v>9</v>
      </c>
      <c r="QA272" s="278">
        <v>9</v>
      </c>
      <c r="QB272" s="278">
        <v>9</v>
      </c>
      <c r="QC272" s="278">
        <v>9</v>
      </c>
      <c r="QD272" s="278">
        <v>9</v>
      </c>
      <c r="QE272" s="278">
        <v>9</v>
      </c>
      <c r="QF272" s="278">
        <v>9</v>
      </c>
      <c r="QG272" s="278">
        <v>9</v>
      </c>
      <c r="QH272" s="278">
        <v>9</v>
      </c>
      <c r="QI272" s="278">
        <v>9</v>
      </c>
      <c r="QJ272" s="278">
        <v>9</v>
      </c>
      <c r="QK272" s="278">
        <v>9</v>
      </c>
      <c r="QL272" s="278">
        <v>9</v>
      </c>
      <c r="QM272" s="278">
        <v>9</v>
      </c>
      <c r="QN272" s="278">
        <v>9</v>
      </c>
      <c r="QO272" s="278">
        <v>9</v>
      </c>
      <c r="QP272" s="278">
        <v>9</v>
      </c>
      <c r="QQ272" s="278">
        <v>9</v>
      </c>
      <c r="QR272" s="278">
        <v>9</v>
      </c>
      <c r="QS272" s="278">
        <v>9</v>
      </c>
      <c r="QT272" s="278">
        <v>9</v>
      </c>
      <c r="QU272" s="278">
        <v>9</v>
      </c>
      <c r="QV272" s="278">
        <v>9</v>
      </c>
      <c r="QW272" s="278">
        <v>9</v>
      </c>
      <c r="QX272" s="278">
        <v>9</v>
      </c>
      <c r="QY272" s="278">
        <v>9</v>
      </c>
      <c r="QZ272" s="278">
        <v>9</v>
      </c>
      <c r="RA272" s="278">
        <v>9</v>
      </c>
      <c r="RB272" s="278">
        <v>9</v>
      </c>
      <c r="RC272" s="278">
        <v>9</v>
      </c>
      <c r="RD272" s="278">
        <v>9</v>
      </c>
      <c r="RE272" s="278">
        <v>9</v>
      </c>
      <c r="RF272" s="278">
        <v>9</v>
      </c>
      <c r="RG272" s="278">
        <v>9</v>
      </c>
      <c r="RH272" s="278">
        <v>9</v>
      </c>
      <c r="RI272" s="278">
        <v>9</v>
      </c>
      <c r="RJ272" s="278">
        <v>9</v>
      </c>
      <c r="RK272" s="278">
        <v>9</v>
      </c>
      <c r="RL272" s="278">
        <v>9</v>
      </c>
      <c r="RM272" s="278">
        <v>9</v>
      </c>
      <c r="RN272" s="278">
        <v>9</v>
      </c>
      <c r="RO272" s="278">
        <v>9</v>
      </c>
      <c r="RP272" s="278">
        <v>9</v>
      </c>
      <c r="RQ272" s="278">
        <v>9</v>
      </c>
      <c r="RR272" s="278">
        <v>9</v>
      </c>
      <c r="RS272" s="278">
        <v>9</v>
      </c>
      <c r="RT272" s="278">
        <v>9</v>
      </c>
      <c r="RU272" s="278">
        <v>9</v>
      </c>
      <c r="RV272" s="278">
        <v>9</v>
      </c>
      <c r="RW272" s="278">
        <v>9</v>
      </c>
      <c r="RX272" s="278">
        <v>9</v>
      </c>
      <c r="RY272" s="278">
        <v>9</v>
      </c>
      <c r="RZ272" s="278">
        <v>9</v>
      </c>
      <c r="SA272" s="278">
        <v>9</v>
      </c>
      <c r="SB272" s="278">
        <v>9</v>
      </c>
      <c r="SC272" s="278">
        <v>9</v>
      </c>
      <c r="SD272" s="278">
        <v>9</v>
      </c>
      <c r="SE272" s="278">
        <v>9</v>
      </c>
      <c r="SF272" s="278">
        <v>9</v>
      </c>
      <c r="SG272" s="278">
        <v>9</v>
      </c>
      <c r="SH272" s="278">
        <v>9</v>
      </c>
      <c r="SI272" s="278">
        <v>9</v>
      </c>
      <c r="SJ272" s="278">
        <v>9</v>
      </c>
      <c r="SK272" s="278">
        <v>9</v>
      </c>
      <c r="SL272" s="278">
        <v>9</v>
      </c>
      <c r="SM272" s="278">
        <v>9</v>
      </c>
      <c r="SN272" s="278">
        <v>9</v>
      </c>
      <c r="SO272" s="278">
        <v>9</v>
      </c>
      <c r="SP272" s="278">
        <v>9</v>
      </c>
      <c r="SQ272" s="278">
        <v>9</v>
      </c>
      <c r="SR272" s="278">
        <v>9</v>
      </c>
      <c r="SS272" s="278">
        <v>9</v>
      </c>
      <c r="ST272" s="278">
        <v>9</v>
      </c>
      <c r="SU272" s="278">
        <v>9</v>
      </c>
      <c r="SV272" s="278">
        <v>9</v>
      </c>
      <c r="SW272" s="278">
        <v>9</v>
      </c>
      <c r="SX272" s="278">
        <v>9</v>
      </c>
      <c r="SY272" s="278">
        <v>9</v>
      </c>
      <c r="SZ272" s="278">
        <v>9</v>
      </c>
      <c r="TA272" s="278">
        <v>9</v>
      </c>
      <c r="TB272" s="278">
        <v>9</v>
      </c>
      <c r="TC272" s="278">
        <v>9</v>
      </c>
      <c r="TD272" s="278">
        <v>9</v>
      </c>
      <c r="TE272" s="278">
        <v>9</v>
      </c>
      <c r="TF272" s="278">
        <v>9</v>
      </c>
      <c r="TG272" s="278">
        <v>9</v>
      </c>
      <c r="TH272" s="278">
        <v>9</v>
      </c>
      <c r="TI272" s="278">
        <v>9</v>
      </c>
      <c r="TJ272" s="278">
        <v>9</v>
      </c>
      <c r="TK272" s="278">
        <v>9</v>
      </c>
      <c r="TL272" s="278">
        <v>9</v>
      </c>
      <c r="TM272" s="278">
        <v>9</v>
      </c>
      <c r="TN272" s="278">
        <v>9</v>
      </c>
      <c r="TO272" s="278">
        <v>9</v>
      </c>
      <c r="TP272" s="278">
        <v>9</v>
      </c>
      <c r="TQ272" s="278">
        <v>9</v>
      </c>
      <c r="TR272" s="278">
        <v>9</v>
      </c>
      <c r="TS272" s="278">
        <v>9</v>
      </c>
      <c r="TT272" s="278">
        <v>9</v>
      </c>
      <c r="TU272" s="278">
        <v>9</v>
      </c>
      <c r="TV272" s="278">
        <v>9</v>
      </c>
      <c r="TW272" s="278">
        <v>9</v>
      </c>
      <c r="TX272" s="278">
        <v>9</v>
      </c>
      <c r="TY272" s="278">
        <v>9</v>
      </c>
      <c r="TZ272" s="278">
        <v>9</v>
      </c>
      <c r="UA272" s="278">
        <v>9</v>
      </c>
      <c r="UB272" s="278">
        <v>9</v>
      </c>
      <c r="UC272" s="278">
        <v>9</v>
      </c>
      <c r="UD272" s="278">
        <v>9</v>
      </c>
      <c r="UE272" s="278">
        <v>9</v>
      </c>
      <c r="UF272" s="278">
        <v>9</v>
      </c>
      <c r="UG272" s="278">
        <v>9</v>
      </c>
      <c r="UH272" s="278">
        <v>9</v>
      </c>
      <c r="UI272" s="278">
        <v>9</v>
      </c>
      <c r="UJ272" s="278">
        <v>9</v>
      </c>
      <c r="UK272" s="278">
        <v>9</v>
      </c>
      <c r="UL272" s="278">
        <v>9</v>
      </c>
      <c r="UM272" s="278">
        <v>9</v>
      </c>
      <c r="UN272" s="278">
        <v>9</v>
      </c>
      <c r="UO272" s="278">
        <v>9</v>
      </c>
      <c r="UP272" s="278">
        <v>9</v>
      </c>
      <c r="UQ272" s="278">
        <v>9</v>
      </c>
      <c r="UR272" s="278">
        <v>9</v>
      </c>
      <c r="US272" s="278">
        <v>9</v>
      </c>
      <c r="UT272" s="278">
        <v>9</v>
      </c>
      <c r="UU272" s="278">
        <v>9</v>
      </c>
      <c r="UV272" s="278">
        <v>9</v>
      </c>
      <c r="UW272" s="278">
        <v>9</v>
      </c>
      <c r="UX272" s="278">
        <v>9</v>
      </c>
      <c r="UY272" s="278">
        <v>9</v>
      </c>
      <c r="UZ272" s="278">
        <v>9</v>
      </c>
      <c r="VA272" s="278">
        <v>9</v>
      </c>
      <c r="VB272" s="278">
        <v>9</v>
      </c>
      <c r="VC272" s="278">
        <v>9</v>
      </c>
      <c r="VD272" s="278">
        <v>9</v>
      </c>
      <c r="VE272" s="278">
        <v>9</v>
      </c>
      <c r="VF272" s="278">
        <v>9</v>
      </c>
      <c r="VG272" s="278">
        <v>9</v>
      </c>
      <c r="VH272" s="278">
        <v>9</v>
      </c>
      <c r="VI272" s="278">
        <v>9</v>
      </c>
      <c r="VJ272" s="278">
        <v>9</v>
      </c>
      <c r="VK272" s="278">
        <v>9</v>
      </c>
      <c r="VL272" s="278">
        <v>9</v>
      </c>
      <c r="VM272" s="278">
        <v>9</v>
      </c>
      <c r="VN272" s="278">
        <v>9</v>
      </c>
      <c r="VO272" s="278">
        <v>9</v>
      </c>
      <c r="VP272" s="278">
        <v>9</v>
      </c>
      <c r="VQ272" s="278">
        <v>9</v>
      </c>
      <c r="VR272" s="278">
        <v>9</v>
      </c>
      <c r="VS272" s="278">
        <v>9</v>
      </c>
      <c r="VT272" s="278">
        <v>9</v>
      </c>
      <c r="VU272" s="278">
        <v>9</v>
      </c>
      <c r="VV272" s="278">
        <v>9</v>
      </c>
      <c r="VW272" s="278">
        <v>9</v>
      </c>
      <c r="VX272" s="278">
        <v>9</v>
      </c>
      <c r="VY272" s="278">
        <v>9</v>
      </c>
      <c r="VZ272" s="278">
        <v>9</v>
      </c>
      <c r="WA272" s="278">
        <v>9</v>
      </c>
      <c r="WB272" s="278">
        <v>9</v>
      </c>
      <c r="WC272" s="278">
        <v>9</v>
      </c>
      <c r="WD272" s="278">
        <v>9</v>
      </c>
      <c r="WE272" s="278">
        <v>9</v>
      </c>
      <c r="WF272" s="278">
        <v>9</v>
      </c>
      <c r="WG272" s="278">
        <v>9</v>
      </c>
      <c r="WH272" s="278">
        <v>9</v>
      </c>
      <c r="WI272" s="278">
        <v>9</v>
      </c>
      <c r="WJ272" s="278">
        <v>9</v>
      </c>
      <c r="WK272" s="278">
        <v>9</v>
      </c>
      <c r="WL272" s="278">
        <v>9</v>
      </c>
      <c r="WM272" s="278">
        <v>9</v>
      </c>
      <c r="WN272" s="278">
        <v>9</v>
      </c>
      <c r="WO272" s="278">
        <v>9</v>
      </c>
      <c r="WP272" s="278">
        <v>9</v>
      </c>
      <c r="WQ272" s="278">
        <v>9</v>
      </c>
      <c r="WR272" s="278">
        <v>9</v>
      </c>
      <c r="WS272" s="278">
        <v>9</v>
      </c>
      <c r="WT272" s="278">
        <v>9</v>
      </c>
      <c r="WU272" s="278">
        <v>9</v>
      </c>
      <c r="WV272" s="278">
        <v>9</v>
      </c>
      <c r="WW272" s="278">
        <v>9</v>
      </c>
      <c r="WX272" s="278">
        <v>9</v>
      </c>
      <c r="WY272" s="278">
        <v>9</v>
      </c>
      <c r="WZ272" s="278">
        <v>9</v>
      </c>
      <c r="XA272" s="278">
        <v>9</v>
      </c>
      <c r="XB272" s="278">
        <v>9</v>
      </c>
      <c r="XC272" s="278">
        <v>9</v>
      </c>
      <c r="XD272" s="278">
        <v>9</v>
      </c>
      <c r="XE272" s="278">
        <v>9</v>
      </c>
      <c r="XF272" s="278">
        <v>9</v>
      </c>
      <c r="XG272" s="278">
        <v>9</v>
      </c>
      <c r="XH272" s="278">
        <v>9</v>
      </c>
      <c r="XI272" s="278">
        <v>9</v>
      </c>
      <c r="XJ272" s="278">
        <v>9</v>
      </c>
      <c r="XK272" s="278">
        <v>9</v>
      </c>
      <c r="XL272" s="278">
        <v>9</v>
      </c>
      <c r="XM272" s="278">
        <v>9</v>
      </c>
      <c r="XN272" s="278">
        <v>9</v>
      </c>
      <c r="XO272" s="278">
        <v>9</v>
      </c>
      <c r="XP272" s="278">
        <v>9</v>
      </c>
      <c r="XQ272" s="278">
        <v>9</v>
      </c>
      <c r="XR272" s="278">
        <v>9</v>
      </c>
      <c r="XS272" s="278">
        <v>9</v>
      </c>
      <c r="XT272" s="278">
        <v>9</v>
      </c>
      <c r="XU272" s="278">
        <v>9</v>
      </c>
      <c r="XV272" s="278">
        <v>9</v>
      </c>
      <c r="XW272" s="278">
        <v>9</v>
      </c>
      <c r="XX272" s="278">
        <v>9</v>
      </c>
      <c r="XY272" s="278">
        <v>9</v>
      </c>
      <c r="XZ272" s="278">
        <v>9</v>
      </c>
      <c r="YA272" s="278">
        <v>9</v>
      </c>
      <c r="YB272" s="278">
        <v>9</v>
      </c>
      <c r="YC272" s="278">
        <v>9</v>
      </c>
      <c r="YD272" s="278">
        <v>9</v>
      </c>
      <c r="YE272" s="278">
        <v>9</v>
      </c>
      <c r="YF272" s="278">
        <v>9</v>
      </c>
      <c r="YG272" s="278">
        <v>9</v>
      </c>
      <c r="YH272" s="278">
        <v>9</v>
      </c>
      <c r="YI272" s="278">
        <v>9</v>
      </c>
      <c r="YJ272" s="278">
        <v>9</v>
      </c>
      <c r="YK272" s="278">
        <v>9</v>
      </c>
      <c r="YL272" s="278">
        <v>9</v>
      </c>
      <c r="YM272" s="278">
        <v>9</v>
      </c>
      <c r="YN272" s="278">
        <v>9</v>
      </c>
      <c r="YO272" s="278">
        <v>9</v>
      </c>
      <c r="YP272" s="278">
        <v>9</v>
      </c>
      <c r="YQ272" s="278">
        <v>9</v>
      </c>
      <c r="YR272" s="278">
        <v>9</v>
      </c>
      <c r="YS272" s="278">
        <v>9</v>
      </c>
      <c r="YT272" s="278">
        <v>9</v>
      </c>
      <c r="YU272" s="278">
        <v>9</v>
      </c>
      <c r="YV272" s="278">
        <v>9</v>
      </c>
      <c r="YW272" s="278">
        <v>9</v>
      </c>
      <c r="YX272" s="278">
        <v>9</v>
      </c>
      <c r="YY272" s="278">
        <v>9</v>
      </c>
      <c r="YZ272" s="278">
        <v>9</v>
      </c>
      <c r="ZA272" s="278">
        <v>9</v>
      </c>
      <c r="ZB272" s="278">
        <v>9</v>
      </c>
      <c r="ZC272" s="278">
        <v>9</v>
      </c>
      <c r="ZD272" s="278">
        <v>9</v>
      </c>
      <c r="ZE272" s="278">
        <v>9</v>
      </c>
      <c r="ZF272" s="278">
        <v>9</v>
      </c>
      <c r="ZG272" s="278">
        <v>9</v>
      </c>
      <c r="ZH272" s="278">
        <v>9</v>
      </c>
      <c r="ZI272" s="278">
        <v>9</v>
      </c>
      <c r="ZJ272" s="278">
        <v>9</v>
      </c>
      <c r="ZK272" s="278">
        <v>9</v>
      </c>
      <c r="ZL272" s="278">
        <v>9</v>
      </c>
      <c r="ZM272" s="278">
        <v>9</v>
      </c>
      <c r="ZN272" s="278">
        <v>9</v>
      </c>
      <c r="ZO272" s="278">
        <v>9</v>
      </c>
      <c r="ZP272" s="278">
        <v>9</v>
      </c>
      <c r="ZQ272" s="278">
        <v>7</v>
      </c>
      <c r="ZR272" s="278">
        <v>7</v>
      </c>
      <c r="ZS272" s="278">
        <v>7</v>
      </c>
      <c r="ZT272" s="278">
        <v>6</v>
      </c>
      <c r="ZU272" s="278">
        <v>6</v>
      </c>
      <c r="ZV272" s="278">
        <v>6</v>
      </c>
      <c r="ZW272" s="278">
        <v>5</v>
      </c>
      <c r="ZX272" s="278">
        <v>5</v>
      </c>
      <c r="ZY272" s="278">
        <v>5</v>
      </c>
      <c r="ZZ272" s="278">
        <v>5</v>
      </c>
      <c r="AAA272" s="278">
        <v>5</v>
      </c>
      <c r="AAB272" s="278">
        <v>5</v>
      </c>
      <c r="AAC272" s="278">
        <v>5</v>
      </c>
      <c r="AAD272" s="278">
        <v>6</v>
      </c>
      <c r="AAE272" s="278">
        <v>6</v>
      </c>
      <c r="AAF272" s="278">
        <v>6</v>
      </c>
      <c r="AAG272" s="278">
        <v>6</v>
      </c>
      <c r="AAH272" s="278">
        <v>6</v>
      </c>
      <c r="AAI272" s="278">
        <v>6</v>
      </c>
      <c r="AAJ272" s="278">
        <v>6</v>
      </c>
      <c r="AAK272" s="278">
        <v>6</v>
      </c>
      <c r="AAL272" s="278">
        <v>6</v>
      </c>
      <c r="AAM272" s="278">
        <v>6</v>
      </c>
      <c r="AAN272" s="278">
        <v>6</v>
      </c>
      <c r="AAO272" s="278">
        <v>6</v>
      </c>
      <c r="AAP272" s="278">
        <v>6</v>
      </c>
      <c r="AAQ272" s="278">
        <v>6</v>
      </c>
      <c r="AAR272" s="278">
        <v>9</v>
      </c>
      <c r="AAS272" s="278">
        <v>9</v>
      </c>
      <c r="AAT272" s="278">
        <v>9</v>
      </c>
      <c r="AAU272" s="278">
        <v>9</v>
      </c>
      <c r="AAV272" s="278">
        <v>9</v>
      </c>
      <c r="AAW272" s="278">
        <v>9</v>
      </c>
      <c r="AAX272" s="278">
        <v>9</v>
      </c>
      <c r="AAY272" s="278">
        <v>9</v>
      </c>
      <c r="AAZ272" s="278">
        <v>9</v>
      </c>
      <c r="ABA272" s="278">
        <v>9</v>
      </c>
      <c r="ABB272" s="278">
        <v>9</v>
      </c>
      <c r="ABC272" s="278">
        <v>9</v>
      </c>
      <c r="ABD272" s="278">
        <v>9</v>
      </c>
      <c r="ABE272" s="278">
        <v>9</v>
      </c>
      <c r="ABF272" s="278">
        <v>9</v>
      </c>
      <c r="ABG272" s="278">
        <v>9</v>
      </c>
      <c r="ABH272" s="278">
        <v>9</v>
      </c>
      <c r="ABI272" s="278">
        <v>9</v>
      </c>
      <c r="ABJ272" s="278">
        <v>9</v>
      </c>
      <c r="ABK272" s="278">
        <v>9</v>
      </c>
      <c r="ABL272" s="278">
        <v>9</v>
      </c>
      <c r="ABM272" s="278">
        <v>9</v>
      </c>
      <c r="ABN272" s="278">
        <v>9</v>
      </c>
      <c r="ABO272" s="278">
        <v>9</v>
      </c>
      <c r="ABP272" s="278">
        <v>9</v>
      </c>
      <c r="ABQ272" s="278">
        <v>9</v>
      </c>
      <c r="ABR272" s="278">
        <v>9</v>
      </c>
      <c r="ABS272" s="278">
        <v>9</v>
      </c>
      <c r="ABT272" s="278">
        <v>9</v>
      </c>
      <c r="ABU272" s="278">
        <v>9</v>
      </c>
      <c r="ABV272" s="278">
        <v>9</v>
      </c>
      <c r="ABW272" s="278">
        <v>9</v>
      </c>
      <c r="ABX272" s="278">
        <v>9</v>
      </c>
      <c r="ABY272" s="278">
        <v>9</v>
      </c>
      <c r="ABZ272" s="278">
        <v>9</v>
      </c>
      <c r="ACA272" s="278">
        <v>9</v>
      </c>
      <c r="ACB272" s="278">
        <v>9</v>
      </c>
      <c r="ACC272" s="278">
        <v>9</v>
      </c>
      <c r="ACD272" s="278">
        <v>9</v>
      </c>
      <c r="ACE272" s="278">
        <v>9</v>
      </c>
      <c r="ACF272" s="278">
        <v>9</v>
      </c>
      <c r="ACG272" s="278">
        <v>9</v>
      </c>
      <c r="ACH272" s="278">
        <v>9</v>
      </c>
      <c r="ACI272" s="278">
        <v>9</v>
      </c>
      <c r="ACJ272" s="278">
        <v>9</v>
      </c>
      <c r="ACK272" s="278">
        <v>9</v>
      </c>
      <c r="ACL272" s="278">
        <v>9</v>
      </c>
      <c r="ACM272" s="278">
        <v>9</v>
      </c>
      <c r="ACN272" s="278">
        <v>9</v>
      </c>
      <c r="ACO272" s="278">
        <v>9</v>
      </c>
      <c r="ACP272" s="278">
        <v>9</v>
      </c>
      <c r="ACQ272" s="278">
        <v>9</v>
      </c>
      <c r="ACR272" s="278">
        <v>9</v>
      </c>
      <c r="ACS272" s="278">
        <v>9</v>
      </c>
      <c r="ACT272" s="278">
        <v>9</v>
      </c>
      <c r="ACU272" s="278">
        <v>9</v>
      </c>
      <c r="ACV272" s="278">
        <v>9</v>
      </c>
      <c r="ACW272" s="278">
        <v>9</v>
      </c>
      <c r="ACX272" s="278">
        <v>9</v>
      </c>
      <c r="ACY272" s="278">
        <v>9</v>
      </c>
      <c r="ACZ272" s="278">
        <v>9</v>
      </c>
      <c r="ADA272" s="278">
        <v>9</v>
      </c>
      <c r="ADB272" s="278">
        <v>9</v>
      </c>
      <c r="ADC272" s="278">
        <v>9</v>
      </c>
      <c r="ADD272" s="278">
        <v>9</v>
      </c>
      <c r="ADE272" s="278">
        <v>9</v>
      </c>
      <c r="ADF272" s="278">
        <v>9</v>
      </c>
      <c r="ADG272" s="278">
        <v>9</v>
      </c>
      <c r="ADH272" s="278">
        <v>9</v>
      </c>
      <c r="ADI272" s="278">
        <v>9</v>
      </c>
      <c r="ADJ272" s="278">
        <v>9</v>
      </c>
      <c r="ADK272" s="278">
        <v>9</v>
      </c>
      <c r="ADL272" s="278">
        <v>9</v>
      </c>
      <c r="ADM272" s="278">
        <v>9</v>
      </c>
      <c r="ADN272" s="278">
        <v>9</v>
      </c>
      <c r="ADO272" s="278">
        <v>9</v>
      </c>
      <c r="ADP272" s="278">
        <v>9</v>
      </c>
      <c r="ADQ272" s="278">
        <v>9</v>
      </c>
      <c r="ADR272" s="278">
        <v>9</v>
      </c>
      <c r="ADS272" s="278">
        <v>9</v>
      </c>
      <c r="ADT272" s="278">
        <v>9</v>
      </c>
      <c r="ADU272" s="278">
        <v>9</v>
      </c>
      <c r="ADV272" s="278">
        <v>9</v>
      </c>
      <c r="ADW272" s="278">
        <v>9</v>
      </c>
      <c r="ADX272" s="278">
        <v>9</v>
      </c>
      <c r="ADY272" s="278">
        <v>9</v>
      </c>
      <c r="ADZ272" s="278">
        <v>9</v>
      </c>
      <c r="AEA272" s="278">
        <v>9</v>
      </c>
      <c r="AEB272" s="278">
        <v>9</v>
      </c>
      <c r="AEC272" s="278">
        <v>9</v>
      </c>
      <c r="AED272" s="278">
        <v>9</v>
      </c>
      <c r="AEE272" s="278">
        <v>9</v>
      </c>
      <c r="AEF272" s="278">
        <v>9</v>
      </c>
      <c r="AEG272" s="278">
        <v>9</v>
      </c>
      <c r="AEH272" s="278">
        <v>9</v>
      </c>
      <c r="AEI272" s="278">
        <v>9</v>
      </c>
      <c r="AEJ272" s="278">
        <v>9</v>
      </c>
      <c r="AEK272" s="278">
        <v>9</v>
      </c>
      <c r="AEL272" s="278">
        <v>9</v>
      </c>
      <c r="AEM272" s="278">
        <v>9</v>
      </c>
      <c r="AEN272" s="278">
        <v>9</v>
      </c>
      <c r="AEO272" s="278">
        <v>9</v>
      </c>
      <c r="AEP272" s="278">
        <v>9</v>
      </c>
      <c r="AEQ272" s="278">
        <v>9</v>
      </c>
      <c r="AER272" s="278">
        <v>9</v>
      </c>
      <c r="AES272" s="278">
        <v>9</v>
      </c>
      <c r="AET272" s="278">
        <v>9</v>
      </c>
      <c r="AEU272" s="278">
        <v>9</v>
      </c>
      <c r="AEV272" s="278">
        <v>9</v>
      </c>
      <c r="AEW272" s="278">
        <v>9</v>
      </c>
      <c r="AEX272" s="278">
        <v>9</v>
      </c>
      <c r="AEY272" s="278">
        <v>9</v>
      </c>
      <c r="AEZ272" s="278">
        <v>9</v>
      </c>
      <c r="AFA272" s="278">
        <v>9</v>
      </c>
      <c r="AFB272" s="278">
        <v>9</v>
      </c>
      <c r="AFC272" s="278">
        <v>9</v>
      </c>
      <c r="AFD272" s="278">
        <v>9</v>
      </c>
      <c r="AFE272" s="278">
        <v>9</v>
      </c>
      <c r="AFF272" s="278">
        <v>9</v>
      </c>
      <c r="AFG272" s="278">
        <v>9</v>
      </c>
      <c r="AFH272" s="278">
        <v>9</v>
      </c>
      <c r="AFI272" s="278">
        <v>9</v>
      </c>
      <c r="AFJ272" s="278">
        <v>9</v>
      </c>
      <c r="AFK272" s="278">
        <v>9</v>
      </c>
      <c r="AFL272" s="278">
        <v>9</v>
      </c>
      <c r="AFM272" s="278">
        <v>9</v>
      </c>
      <c r="AFN272" s="278">
        <v>6</v>
      </c>
      <c r="AFO272" s="278">
        <v>6</v>
      </c>
      <c r="AFP272" s="278">
        <v>6</v>
      </c>
      <c r="AFQ272" s="278">
        <v>6</v>
      </c>
      <c r="AFR272" s="278">
        <v>6</v>
      </c>
      <c r="AFS272" s="278">
        <v>6</v>
      </c>
      <c r="AFT272" s="278">
        <v>6</v>
      </c>
      <c r="AFU272" s="278">
        <v>6</v>
      </c>
      <c r="AFV272" s="278">
        <v>6</v>
      </c>
      <c r="AFW272" s="278">
        <v>6</v>
      </c>
      <c r="AFX272" s="278">
        <v>6</v>
      </c>
      <c r="AFY272" s="278">
        <v>6</v>
      </c>
      <c r="AFZ272" s="278">
        <v>6</v>
      </c>
      <c r="AGA272" s="278">
        <v>6</v>
      </c>
      <c r="AGB272" s="278">
        <v>9</v>
      </c>
      <c r="AGC272" s="278">
        <v>7</v>
      </c>
      <c r="AGD272" s="278">
        <v>7</v>
      </c>
      <c r="AGE272" s="278">
        <v>7</v>
      </c>
      <c r="AGF272" s="278">
        <v>7</v>
      </c>
      <c r="AGG272" s="278">
        <v>7</v>
      </c>
      <c r="AGH272" s="278">
        <v>7</v>
      </c>
      <c r="AGI272" s="278">
        <v>9</v>
      </c>
      <c r="AGJ272" s="278">
        <v>9</v>
      </c>
      <c r="AGK272" s="278">
        <v>9</v>
      </c>
      <c r="AGL272" s="278">
        <v>9</v>
      </c>
      <c r="AGM272" s="278">
        <v>9</v>
      </c>
      <c r="AGN272" s="278">
        <v>9</v>
      </c>
      <c r="AGO272" s="278">
        <v>9</v>
      </c>
      <c r="AGP272" s="278">
        <v>9</v>
      </c>
      <c r="AGQ272" s="278">
        <v>9</v>
      </c>
      <c r="AGR272" s="278">
        <v>9</v>
      </c>
      <c r="AGS272" s="278">
        <v>9</v>
      </c>
      <c r="AGT272" s="278">
        <v>9</v>
      </c>
      <c r="AGU272" s="278">
        <v>9</v>
      </c>
      <c r="AGV272" s="278">
        <v>9</v>
      </c>
      <c r="AGW272" s="278">
        <v>9</v>
      </c>
      <c r="AGX272" s="278">
        <v>9</v>
      </c>
      <c r="AGY272" s="278">
        <v>9</v>
      </c>
      <c r="AGZ272" s="278">
        <v>9</v>
      </c>
      <c r="AHA272" s="278">
        <v>9</v>
      </c>
      <c r="AHB272" s="278">
        <v>9</v>
      </c>
      <c r="AHC272" s="278">
        <v>9</v>
      </c>
      <c r="AHD272" s="278">
        <v>9</v>
      </c>
      <c r="AHE272" s="278">
        <v>9</v>
      </c>
      <c r="AHF272" s="278">
        <v>9</v>
      </c>
      <c r="AHG272" s="278">
        <v>9</v>
      </c>
      <c r="AHH272" s="278">
        <v>9</v>
      </c>
      <c r="AHI272" s="278">
        <v>9</v>
      </c>
      <c r="AHJ272" s="278">
        <v>9</v>
      </c>
      <c r="AHK272" s="278">
        <v>9</v>
      </c>
      <c r="AHL272" s="278">
        <v>9</v>
      </c>
      <c r="AHM272" s="278">
        <v>9</v>
      </c>
      <c r="AHN272" s="278">
        <v>9</v>
      </c>
      <c r="AHO272" s="278">
        <v>9</v>
      </c>
      <c r="AHP272" s="278">
        <v>9</v>
      </c>
      <c r="AHQ272" s="278">
        <v>9</v>
      </c>
      <c r="AHR272" s="278">
        <v>9</v>
      </c>
      <c r="AHS272" s="278">
        <v>9</v>
      </c>
      <c r="AHT272" s="278">
        <v>9</v>
      </c>
      <c r="AHU272" s="278">
        <v>9</v>
      </c>
      <c r="AHV272" s="278">
        <v>9</v>
      </c>
      <c r="AHW272" s="278">
        <v>9</v>
      </c>
      <c r="AHX272" s="278">
        <v>9</v>
      </c>
      <c r="AHY272" s="278">
        <v>9</v>
      </c>
      <c r="AHZ272" s="278">
        <v>9</v>
      </c>
      <c r="AIA272" s="278">
        <v>9</v>
      </c>
      <c r="AIB272" s="278">
        <v>9</v>
      </c>
      <c r="AIC272" s="278">
        <v>9</v>
      </c>
      <c r="AID272" s="278">
        <v>9</v>
      </c>
      <c r="AIE272" s="278">
        <v>9</v>
      </c>
      <c r="AIF272" s="278">
        <v>9</v>
      </c>
      <c r="AIG272" s="278">
        <v>9</v>
      </c>
      <c r="AIH272" s="278">
        <v>9</v>
      </c>
      <c r="AII272" s="278">
        <v>9</v>
      </c>
      <c r="AIJ272" s="278">
        <v>9</v>
      </c>
      <c r="AIK272" s="278">
        <v>9</v>
      </c>
      <c r="AIL272" s="278">
        <v>9</v>
      </c>
      <c r="AIM272" s="278">
        <v>9</v>
      </c>
      <c r="AIN272" s="278">
        <v>9</v>
      </c>
      <c r="AIO272" s="278">
        <v>9</v>
      </c>
      <c r="AIP272" s="278">
        <v>9</v>
      </c>
      <c r="AIQ272" s="278">
        <v>9</v>
      </c>
      <c r="AIR272" s="278">
        <v>9</v>
      </c>
      <c r="AIS272" s="278">
        <v>9</v>
      </c>
      <c r="AIT272" s="278">
        <v>9</v>
      </c>
      <c r="AIU272" s="278">
        <v>9</v>
      </c>
      <c r="AIV272" s="278">
        <v>9</v>
      </c>
      <c r="AIW272" s="406">
        <v>9</v>
      </c>
      <c r="AIX272" s="278">
        <v>9</v>
      </c>
      <c r="AIY272" s="278">
        <v>9</v>
      </c>
      <c r="AIZ272" s="278">
        <v>9</v>
      </c>
      <c r="AJA272" s="278">
        <v>9</v>
      </c>
      <c r="AJB272" s="278">
        <v>9</v>
      </c>
      <c r="AJC272" s="278">
        <v>9</v>
      </c>
      <c r="AJD272" s="278">
        <v>9</v>
      </c>
      <c r="AJE272" s="278">
        <v>9</v>
      </c>
      <c r="AJF272" s="278">
        <v>9</v>
      </c>
      <c r="AJG272" s="278">
        <v>9</v>
      </c>
      <c r="AJH272" s="278">
        <v>9</v>
      </c>
      <c r="AJI272" s="278">
        <v>9</v>
      </c>
      <c r="AJJ272" s="278">
        <v>9</v>
      </c>
      <c r="AJK272" s="278">
        <v>9</v>
      </c>
      <c r="AJL272" s="278">
        <v>9</v>
      </c>
      <c r="AJM272" s="278">
        <v>9</v>
      </c>
      <c r="AJN272" s="278">
        <v>9</v>
      </c>
      <c r="AJO272" s="278">
        <v>9</v>
      </c>
      <c r="AJP272" s="278">
        <v>9</v>
      </c>
      <c r="AJQ272" s="278">
        <v>9</v>
      </c>
      <c r="AJR272" s="278">
        <v>9</v>
      </c>
      <c r="AJS272" s="278">
        <v>9</v>
      </c>
      <c r="AJT272" s="278">
        <v>9</v>
      </c>
      <c r="AJU272" s="278">
        <v>9</v>
      </c>
      <c r="AJV272" s="278">
        <v>9</v>
      </c>
      <c r="AJW272" s="278">
        <v>9</v>
      </c>
      <c r="AJX272" s="278">
        <v>9</v>
      </c>
      <c r="AJY272" s="278">
        <v>9</v>
      </c>
      <c r="AJZ272" s="278">
        <v>9</v>
      </c>
      <c r="AKA272" s="278">
        <v>9</v>
      </c>
      <c r="AKB272" s="278">
        <v>9</v>
      </c>
      <c r="AKC272" s="278">
        <v>9</v>
      </c>
      <c r="AKD272" s="278">
        <v>9</v>
      </c>
      <c r="AKE272" s="278">
        <v>9</v>
      </c>
      <c r="AKF272" s="278">
        <v>9</v>
      </c>
      <c r="AKG272" s="278">
        <v>9</v>
      </c>
      <c r="AKH272" s="278">
        <v>9</v>
      </c>
      <c r="AKI272" s="278">
        <v>9</v>
      </c>
      <c r="AKJ272" s="278">
        <v>9</v>
      </c>
      <c r="AKK272" s="278">
        <v>9</v>
      </c>
      <c r="AKL272" s="278">
        <v>9</v>
      </c>
      <c r="AKM272" s="278">
        <v>9</v>
      </c>
      <c r="AKN272" s="278">
        <v>9</v>
      </c>
      <c r="AKO272" s="278">
        <v>9</v>
      </c>
      <c r="AKP272" s="278">
        <v>9</v>
      </c>
      <c r="AKQ272" s="278">
        <v>9</v>
      </c>
      <c r="AKR272" s="278">
        <v>9</v>
      </c>
      <c r="AKS272" s="278">
        <v>9</v>
      </c>
      <c r="AKT272" s="278">
        <v>9</v>
      </c>
      <c r="AKU272" s="278">
        <v>9</v>
      </c>
      <c r="AKV272" s="278">
        <v>9</v>
      </c>
      <c r="AKW272" s="278">
        <v>9</v>
      </c>
      <c r="AKX272" s="278">
        <v>9</v>
      </c>
      <c r="AKY272" s="278">
        <v>9</v>
      </c>
      <c r="AKZ272" s="278">
        <v>9</v>
      </c>
      <c r="ALA272" s="278">
        <v>9</v>
      </c>
      <c r="ALB272" s="278">
        <v>9</v>
      </c>
      <c r="ALC272" s="278">
        <v>9</v>
      </c>
      <c r="ALD272" s="278">
        <v>9</v>
      </c>
      <c r="ALE272" s="278">
        <v>9</v>
      </c>
      <c r="ALF272" s="278">
        <v>9</v>
      </c>
      <c r="ALG272" s="278">
        <v>9</v>
      </c>
      <c r="ALH272" s="278">
        <v>9</v>
      </c>
      <c r="ALI272" s="278">
        <v>9</v>
      </c>
      <c r="ALJ272" s="278">
        <v>9</v>
      </c>
      <c r="ALK272" s="278">
        <v>9</v>
      </c>
      <c r="ALL272" s="278">
        <v>9</v>
      </c>
      <c r="ALM272" s="278">
        <v>9</v>
      </c>
      <c r="ALN272" s="278">
        <v>9</v>
      </c>
      <c r="ALO272" s="278">
        <v>9</v>
      </c>
      <c r="ALP272" s="278">
        <v>9</v>
      </c>
      <c r="ALQ272" s="278">
        <v>9</v>
      </c>
      <c r="ALR272" s="278">
        <v>9</v>
      </c>
      <c r="ALS272" s="278">
        <v>9</v>
      </c>
      <c r="ALT272" s="278">
        <v>9</v>
      </c>
      <c r="ALU272" s="278">
        <v>9</v>
      </c>
      <c r="ALV272" s="278">
        <v>9</v>
      </c>
      <c r="ALW272" s="278">
        <v>9</v>
      </c>
      <c r="ALX272" s="278">
        <v>9</v>
      </c>
      <c r="ALY272" s="278">
        <v>9</v>
      </c>
      <c r="ALZ272" s="278">
        <v>9</v>
      </c>
      <c r="AMA272" s="278">
        <v>9</v>
      </c>
      <c r="AMB272" s="278">
        <v>9</v>
      </c>
      <c r="AMC272" s="278">
        <v>9</v>
      </c>
      <c r="AMD272" s="278">
        <v>9</v>
      </c>
      <c r="AME272" s="278">
        <v>9</v>
      </c>
      <c r="AMF272" s="278">
        <v>9</v>
      </c>
      <c r="AMG272" s="278">
        <v>9</v>
      </c>
      <c r="AMH272" s="278">
        <v>9</v>
      </c>
      <c r="AMI272" s="278">
        <v>9</v>
      </c>
      <c r="AMJ272" s="278">
        <v>9</v>
      </c>
      <c r="AMK272" s="278">
        <v>9</v>
      </c>
      <c r="AML272" s="278">
        <v>9</v>
      </c>
      <c r="AMM272" s="278">
        <v>9</v>
      </c>
      <c r="AMN272" s="278">
        <v>9</v>
      </c>
      <c r="AMO272" s="278">
        <v>9</v>
      </c>
      <c r="AMP272" s="278">
        <v>9</v>
      </c>
      <c r="AMQ272" s="278">
        <v>9</v>
      </c>
      <c r="AMR272" s="278">
        <v>9</v>
      </c>
      <c r="AMS272" s="278">
        <v>9</v>
      </c>
      <c r="AMT272" s="278">
        <v>9</v>
      </c>
      <c r="AMU272" s="278">
        <v>9</v>
      </c>
      <c r="AMV272" s="278">
        <v>9</v>
      </c>
      <c r="AMW272" s="278">
        <v>9</v>
      </c>
      <c r="AMX272" s="278">
        <v>9</v>
      </c>
      <c r="AMY272" s="278">
        <v>9</v>
      </c>
      <c r="AMZ272" s="278">
        <v>9</v>
      </c>
      <c r="ANA272" s="278">
        <v>9</v>
      </c>
      <c r="ANB272" s="278">
        <v>9</v>
      </c>
      <c r="ANC272" s="278">
        <v>9</v>
      </c>
      <c r="AND272" s="278">
        <v>9</v>
      </c>
      <c r="ANE272" s="278">
        <v>9</v>
      </c>
      <c r="ANF272" s="278">
        <v>9</v>
      </c>
      <c r="ANG272" s="278">
        <v>9</v>
      </c>
      <c r="ANH272" s="278">
        <v>9</v>
      </c>
      <c r="ANI272" s="278">
        <v>9</v>
      </c>
      <c r="ANJ272" s="278">
        <v>9</v>
      </c>
      <c r="ANK272" s="278">
        <v>9</v>
      </c>
      <c r="ANL272" s="278">
        <v>9</v>
      </c>
      <c r="ANM272" s="278">
        <v>9</v>
      </c>
      <c r="ANN272" s="278">
        <v>9</v>
      </c>
      <c r="ANO272" s="278">
        <v>9</v>
      </c>
      <c r="ANP272" s="278">
        <v>9</v>
      </c>
      <c r="ANQ272" s="278">
        <v>9</v>
      </c>
      <c r="ANR272" s="278">
        <v>9</v>
      </c>
      <c r="ANS272" s="278">
        <v>9</v>
      </c>
      <c r="ANT272" s="278">
        <v>9</v>
      </c>
      <c r="ANU272" s="278">
        <v>9</v>
      </c>
      <c r="ANV272" s="278">
        <v>9</v>
      </c>
      <c r="ANW272" s="278">
        <v>9</v>
      </c>
      <c r="ANX272" s="278">
        <v>9</v>
      </c>
      <c r="ANY272" s="278">
        <v>9</v>
      </c>
      <c r="ANZ272" s="278">
        <v>9</v>
      </c>
      <c r="AOA272" s="278">
        <v>9</v>
      </c>
      <c r="AOB272" s="278">
        <v>9</v>
      </c>
      <c r="AOC272" s="278">
        <v>9</v>
      </c>
      <c r="AOD272" s="278">
        <v>9</v>
      </c>
      <c r="AOE272" s="278">
        <v>9</v>
      </c>
      <c r="AOF272" s="278">
        <v>9</v>
      </c>
      <c r="AOG272" s="278">
        <v>9</v>
      </c>
      <c r="AOH272" s="278">
        <v>9</v>
      </c>
      <c r="AOI272" s="278">
        <v>9</v>
      </c>
      <c r="AOJ272" s="278">
        <v>9</v>
      </c>
      <c r="AOK272" s="278">
        <v>9</v>
      </c>
      <c r="AOL272" s="278">
        <v>9</v>
      </c>
      <c r="AOM272" s="278">
        <v>9</v>
      </c>
      <c r="AON272" s="278">
        <v>9</v>
      </c>
      <c r="AOO272" s="278">
        <v>9</v>
      </c>
      <c r="AOP272" s="278">
        <v>9</v>
      </c>
      <c r="AOQ272" s="278">
        <v>9</v>
      </c>
      <c r="AOR272" s="278">
        <v>9</v>
      </c>
      <c r="AOS272" s="278">
        <v>9</v>
      </c>
      <c r="AOT272" s="278">
        <v>9</v>
      </c>
      <c r="AOU272" s="278">
        <v>9</v>
      </c>
      <c r="AOV272" s="278">
        <v>9</v>
      </c>
      <c r="AOW272" s="278">
        <v>9</v>
      </c>
      <c r="AOX272" s="278">
        <v>9</v>
      </c>
      <c r="AOY272" s="278">
        <v>9</v>
      </c>
      <c r="AOZ272" s="278">
        <v>9</v>
      </c>
      <c r="APA272" s="278">
        <v>9</v>
      </c>
      <c r="APB272" s="278">
        <v>9</v>
      </c>
      <c r="APC272" s="278">
        <v>9</v>
      </c>
      <c r="APD272" s="278">
        <v>9</v>
      </c>
      <c r="APE272" s="278">
        <v>9</v>
      </c>
      <c r="APF272" s="278">
        <v>9</v>
      </c>
      <c r="APG272" s="278">
        <v>9</v>
      </c>
      <c r="APH272" s="278">
        <v>9</v>
      </c>
      <c r="API272" s="278">
        <v>9</v>
      </c>
      <c r="APJ272" s="278">
        <v>9</v>
      </c>
      <c r="APK272" s="278">
        <v>9</v>
      </c>
      <c r="APL272" s="278">
        <v>9</v>
      </c>
      <c r="APM272" s="278">
        <v>9</v>
      </c>
      <c r="APN272" s="278">
        <v>9</v>
      </c>
      <c r="APO272" s="278">
        <v>9</v>
      </c>
      <c r="APP272" s="278">
        <v>9</v>
      </c>
      <c r="APQ272" s="278">
        <v>9</v>
      </c>
      <c r="APR272" s="278">
        <v>9</v>
      </c>
      <c r="APS272" s="278">
        <v>9</v>
      </c>
      <c r="APT272" s="278">
        <v>9</v>
      </c>
      <c r="APU272" s="278">
        <v>9</v>
      </c>
      <c r="APV272" s="278">
        <v>9</v>
      </c>
      <c r="APW272" s="278">
        <v>9</v>
      </c>
    </row>
    <row r="273" spans="2:1115">
      <c r="D273" s="136"/>
      <c r="E273" s="136" t="s">
        <v>1076</v>
      </c>
      <c r="I273" s="278">
        <v>16</v>
      </c>
      <c r="J273" s="278">
        <v>16</v>
      </c>
      <c r="K273" s="278">
        <v>16</v>
      </c>
      <c r="L273" s="278">
        <v>16</v>
      </c>
      <c r="M273" s="278">
        <v>16</v>
      </c>
      <c r="N273" s="278">
        <v>16</v>
      </c>
      <c r="O273" s="278">
        <v>16</v>
      </c>
      <c r="P273" s="278">
        <v>16</v>
      </c>
      <c r="Q273" s="278">
        <v>16</v>
      </c>
      <c r="R273" s="278">
        <v>16</v>
      </c>
      <c r="S273" s="278">
        <v>16</v>
      </c>
      <c r="T273" s="278">
        <v>16</v>
      </c>
      <c r="U273" s="278">
        <v>16</v>
      </c>
      <c r="V273" s="278">
        <v>16</v>
      </c>
      <c r="W273" s="278">
        <v>16</v>
      </c>
      <c r="X273" s="278">
        <v>16</v>
      </c>
      <c r="Y273" s="278">
        <v>16</v>
      </c>
      <c r="Z273" s="278">
        <v>16</v>
      </c>
      <c r="AA273" s="278">
        <v>16</v>
      </c>
      <c r="AB273" s="278">
        <v>16</v>
      </c>
      <c r="AC273" s="278">
        <v>16</v>
      </c>
      <c r="AD273" s="278">
        <v>16</v>
      </c>
      <c r="AE273" s="278">
        <v>16</v>
      </c>
      <c r="AF273" s="278">
        <v>16</v>
      </c>
      <c r="AG273" s="278">
        <v>16</v>
      </c>
      <c r="AH273" s="278">
        <v>16</v>
      </c>
      <c r="AI273" s="278">
        <v>16</v>
      </c>
      <c r="AJ273" s="278">
        <v>16</v>
      </c>
      <c r="AK273" s="278">
        <v>16</v>
      </c>
      <c r="AL273" s="278">
        <v>16</v>
      </c>
      <c r="AM273" s="278">
        <v>16</v>
      </c>
      <c r="AN273" s="278">
        <v>16</v>
      </c>
      <c r="AO273" s="278">
        <v>16</v>
      </c>
      <c r="AP273" s="278">
        <v>16</v>
      </c>
      <c r="AQ273" s="278">
        <v>16</v>
      </c>
      <c r="AR273" s="278">
        <v>16</v>
      </c>
      <c r="AS273" s="278">
        <v>16</v>
      </c>
      <c r="AT273" s="278">
        <v>16</v>
      </c>
      <c r="AU273" s="278">
        <v>16</v>
      </c>
      <c r="AV273" s="278">
        <v>16</v>
      </c>
      <c r="AW273" s="278">
        <v>16</v>
      </c>
      <c r="AX273" s="278">
        <v>16</v>
      </c>
      <c r="AY273" s="278">
        <v>16</v>
      </c>
      <c r="AZ273" s="278">
        <v>16</v>
      </c>
      <c r="BA273" s="278">
        <v>16</v>
      </c>
      <c r="BB273" s="278">
        <v>16</v>
      </c>
      <c r="BC273" s="278">
        <v>16</v>
      </c>
      <c r="BD273" s="278">
        <v>16</v>
      </c>
      <c r="BE273" s="278">
        <v>16</v>
      </c>
      <c r="BF273" s="278">
        <v>16</v>
      </c>
      <c r="BG273" s="278">
        <v>16</v>
      </c>
      <c r="BH273" s="278">
        <v>16</v>
      </c>
      <c r="BI273" s="278">
        <v>16</v>
      </c>
      <c r="BJ273" s="278">
        <v>16</v>
      </c>
      <c r="BK273" s="278">
        <v>16</v>
      </c>
      <c r="BL273" s="278">
        <v>16</v>
      </c>
      <c r="BM273" s="278">
        <v>16</v>
      </c>
      <c r="BN273" s="278">
        <v>16</v>
      </c>
      <c r="BO273" s="278">
        <v>16</v>
      </c>
      <c r="BP273" s="278">
        <v>16</v>
      </c>
      <c r="BQ273" s="278">
        <v>16</v>
      </c>
      <c r="BR273" s="278">
        <v>16</v>
      </c>
      <c r="BS273" s="278">
        <v>16</v>
      </c>
      <c r="BT273" s="278">
        <v>16</v>
      </c>
      <c r="BU273" s="278">
        <v>16</v>
      </c>
      <c r="BV273" s="278">
        <v>16</v>
      </c>
      <c r="BW273" s="278">
        <v>16</v>
      </c>
      <c r="BX273" s="278">
        <v>16</v>
      </c>
      <c r="BY273" s="278">
        <v>16</v>
      </c>
      <c r="BZ273" s="278">
        <v>16</v>
      </c>
      <c r="CA273" s="278">
        <v>16</v>
      </c>
      <c r="CB273" s="278">
        <f t="shared" ref="CB273:DG273" si="732">SUM(CB274:CB276)</f>
        <v>16</v>
      </c>
      <c r="CC273" s="278">
        <f t="shared" si="732"/>
        <v>16</v>
      </c>
      <c r="CD273" s="278">
        <f t="shared" si="732"/>
        <v>16</v>
      </c>
      <c r="CE273" s="278">
        <f t="shared" si="732"/>
        <v>16</v>
      </c>
      <c r="CF273" s="278">
        <f t="shared" si="732"/>
        <v>16</v>
      </c>
      <c r="CG273" s="278">
        <f t="shared" si="732"/>
        <v>16</v>
      </c>
      <c r="CH273" s="278">
        <f t="shared" si="732"/>
        <v>16</v>
      </c>
      <c r="CI273" s="278">
        <f t="shared" si="732"/>
        <v>16</v>
      </c>
      <c r="CJ273" s="278">
        <f t="shared" si="732"/>
        <v>16</v>
      </c>
      <c r="CK273" s="278">
        <f t="shared" si="732"/>
        <v>16</v>
      </c>
      <c r="CL273" s="278">
        <f t="shared" si="732"/>
        <v>16</v>
      </c>
      <c r="CM273" s="278">
        <f t="shared" si="732"/>
        <v>16</v>
      </c>
      <c r="CN273" s="278">
        <f t="shared" si="732"/>
        <v>16</v>
      </c>
      <c r="CO273" s="278">
        <f t="shared" si="732"/>
        <v>16</v>
      </c>
      <c r="CP273" s="278">
        <f t="shared" si="732"/>
        <v>16</v>
      </c>
      <c r="CQ273" s="278">
        <f t="shared" si="732"/>
        <v>16</v>
      </c>
      <c r="CR273" s="278">
        <f t="shared" si="732"/>
        <v>16</v>
      </c>
      <c r="CS273" s="278">
        <f t="shared" si="732"/>
        <v>16</v>
      </c>
      <c r="CT273" s="278">
        <f t="shared" si="732"/>
        <v>16</v>
      </c>
      <c r="CU273" s="278">
        <f t="shared" si="732"/>
        <v>16</v>
      </c>
      <c r="CV273" s="278">
        <f t="shared" si="732"/>
        <v>16</v>
      </c>
      <c r="CW273" s="278">
        <f t="shared" si="732"/>
        <v>16</v>
      </c>
      <c r="CX273" s="278">
        <f t="shared" si="732"/>
        <v>16</v>
      </c>
      <c r="CY273" s="278">
        <f t="shared" si="732"/>
        <v>16</v>
      </c>
      <c r="CZ273" s="278">
        <f t="shared" si="732"/>
        <v>16</v>
      </c>
      <c r="DA273" s="278">
        <f t="shared" si="732"/>
        <v>16</v>
      </c>
      <c r="DB273" s="278">
        <f t="shared" si="732"/>
        <v>16</v>
      </c>
      <c r="DC273" s="278">
        <f t="shared" si="732"/>
        <v>16</v>
      </c>
      <c r="DD273" s="278">
        <f t="shared" si="732"/>
        <v>16</v>
      </c>
      <c r="DE273" s="278">
        <f t="shared" si="732"/>
        <v>16</v>
      </c>
      <c r="DF273" s="278">
        <f t="shared" si="732"/>
        <v>16</v>
      </c>
      <c r="DG273" s="278">
        <f t="shared" si="732"/>
        <v>16</v>
      </c>
      <c r="DH273" s="278">
        <f t="shared" ref="DH273:EM273" si="733">SUM(DH274:DH276)</f>
        <v>16</v>
      </c>
      <c r="DI273" s="278">
        <f t="shared" si="733"/>
        <v>16</v>
      </c>
      <c r="DJ273" s="278">
        <f t="shared" si="733"/>
        <v>16</v>
      </c>
      <c r="DK273" s="278">
        <f t="shared" si="733"/>
        <v>16</v>
      </c>
      <c r="DL273" s="278">
        <f t="shared" si="733"/>
        <v>16</v>
      </c>
      <c r="DM273" s="278">
        <f t="shared" si="733"/>
        <v>16</v>
      </c>
      <c r="DN273" s="278">
        <f t="shared" si="733"/>
        <v>16</v>
      </c>
      <c r="DO273" s="278">
        <f t="shared" si="733"/>
        <v>16</v>
      </c>
      <c r="DP273" s="278">
        <f t="shared" si="733"/>
        <v>16</v>
      </c>
      <c r="DQ273" s="278">
        <f t="shared" si="733"/>
        <v>16</v>
      </c>
      <c r="DR273" s="278">
        <f t="shared" si="733"/>
        <v>16</v>
      </c>
      <c r="DS273" s="278">
        <f t="shared" si="733"/>
        <v>16</v>
      </c>
      <c r="DT273" s="278">
        <f t="shared" si="733"/>
        <v>16</v>
      </c>
      <c r="DU273" s="278">
        <f t="shared" si="733"/>
        <v>16</v>
      </c>
      <c r="DV273" s="278">
        <f t="shared" si="733"/>
        <v>16</v>
      </c>
      <c r="DW273" s="278">
        <f t="shared" si="733"/>
        <v>16</v>
      </c>
      <c r="DX273" s="278">
        <f t="shared" si="733"/>
        <v>16</v>
      </c>
      <c r="DY273" s="278">
        <f t="shared" si="733"/>
        <v>16</v>
      </c>
      <c r="DZ273" s="278">
        <f t="shared" si="733"/>
        <v>16</v>
      </c>
      <c r="EA273" s="278">
        <f t="shared" si="733"/>
        <v>17</v>
      </c>
      <c r="EB273" s="278">
        <f t="shared" si="733"/>
        <v>17</v>
      </c>
      <c r="EC273" s="278">
        <f t="shared" si="733"/>
        <v>17</v>
      </c>
      <c r="ED273" s="278">
        <f t="shared" si="733"/>
        <v>17</v>
      </c>
      <c r="EE273" s="278">
        <f t="shared" si="733"/>
        <v>17</v>
      </c>
      <c r="EF273" s="278">
        <f t="shared" si="733"/>
        <v>17</v>
      </c>
      <c r="EG273" s="278">
        <f t="shared" si="733"/>
        <v>17</v>
      </c>
      <c r="EH273" s="278">
        <f t="shared" si="733"/>
        <v>17</v>
      </c>
      <c r="EI273" s="278">
        <f t="shared" si="733"/>
        <v>17</v>
      </c>
      <c r="EJ273" s="278">
        <f t="shared" si="733"/>
        <v>17</v>
      </c>
      <c r="EK273" s="278">
        <f t="shared" si="733"/>
        <v>17</v>
      </c>
      <c r="EL273" s="278">
        <f t="shared" si="733"/>
        <v>17</v>
      </c>
      <c r="EM273" s="278">
        <f t="shared" si="733"/>
        <v>17</v>
      </c>
      <c r="EN273" s="278">
        <f t="shared" ref="EN273:FS273" si="734">SUM(EN274:EN276)</f>
        <v>17</v>
      </c>
      <c r="EO273" s="278">
        <f t="shared" si="734"/>
        <v>17</v>
      </c>
      <c r="EP273" s="278">
        <f t="shared" si="734"/>
        <v>17</v>
      </c>
      <c r="EQ273" s="278">
        <f t="shared" si="734"/>
        <v>17</v>
      </c>
      <c r="ER273" s="278">
        <f t="shared" si="734"/>
        <v>17</v>
      </c>
      <c r="ES273" s="278">
        <f t="shared" si="734"/>
        <v>17</v>
      </c>
      <c r="ET273" s="278">
        <f t="shared" si="734"/>
        <v>17</v>
      </c>
      <c r="EU273" s="278">
        <f t="shared" si="734"/>
        <v>17</v>
      </c>
      <c r="EV273" s="278">
        <f t="shared" si="734"/>
        <v>17</v>
      </c>
      <c r="EW273" s="278">
        <f t="shared" si="734"/>
        <v>17</v>
      </c>
      <c r="EX273" s="278">
        <f t="shared" si="734"/>
        <v>17</v>
      </c>
      <c r="EY273" s="278">
        <f t="shared" si="734"/>
        <v>17</v>
      </c>
      <c r="EZ273" s="278">
        <f t="shared" si="734"/>
        <v>17</v>
      </c>
      <c r="FA273" s="278">
        <f t="shared" si="734"/>
        <v>17</v>
      </c>
      <c r="FB273" s="278">
        <f t="shared" si="734"/>
        <v>17</v>
      </c>
      <c r="FC273" s="278">
        <f t="shared" si="734"/>
        <v>17</v>
      </c>
      <c r="FD273" s="278">
        <f t="shared" si="734"/>
        <v>17</v>
      </c>
      <c r="FE273" s="278">
        <f t="shared" si="734"/>
        <v>17</v>
      </c>
      <c r="FF273" s="278">
        <f t="shared" si="734"/>
        <v>17</v>
      </c>
      <c r="FG273" s="278">
        <f t="shared" si="734"/>
        <v>17</v>
      </c>
      <c r="FH273" s="278">
        <f t="shared" si="734"/>
        <v>17</v>
      </c>
      <c r="FI273" s="278">
        <f t="shared" si="734"/>
        <v>17</v>
      </c>
      <c r="FJ273" s="278">
        <f t="shared" si="734"/>
        <v>17</v>
      </c>
      <c r="FK273" s="278">
        <f t="shared" si="734"/>
        <v>17</v>
      </c>
      <c r="FL273" s="278">
        <f t="shared" si="734"/>
        <v>17</v>
      </c>
      <c r="FM273" s="278">
        <f t="shared" si="734"/>
        <v>17</v>
      </c>
      <c r="FN273" s="278">
        <f t="shared" si="734"/>
        <v>17</v>
      </c>
      <c r="FO273" s="278">
        <f t="shared" si="734"/>
        <v>17</v>
      </c>
      <c r="FP273" s="278">
        <f t="shared" si="734"/>
        <v>17</v>
      </c>
      <c r="FQ273" s="278">
        <f t="shared" si="734"/>
        <v>17</v>
      </c>
      <c r="FR273" s="278">
        <f t="shared" si="734"/>
        <v>17</v>
      </c>
      <c r="FS273" s="278">
        <f t="shared" si="734"/>
        <v>17</v>
      </c>
      <c r="FT273" s="278">
        <f t="shared" ref="FT273:GY273" si="735">SUM(FT274:FT276)</f>
        <v>17</v>
      </c>
      <c r="FU273" s="278">
        <f t="shared" si="735"/>
        <v>17</v>
      </c>
      <c r="FV273" s="278">
        <f t="shared" si="735"/>
        <v>17</v>
      </c>
      <c r="FW273" s="278">
        <f t="shared" si="735"/>
        <v>17</v>
      </c>
      <c r="FX273" s="278">
        <f t="shared" si="735"/>
        <v>17</v>
      </c>
      <c r="FY273" s="278">
        <f t="shared" si="735"/>
        <v>17</v>
      </c>
      <c r="FZ273" s="278">
        <f t="shared" si="735"/>
        <v>17</v>
      </c>
      <c r="GA273" s="278">
        <f t="shared" si="735"/>
        <v>17</v>
      </c>
      <c r="GB273" s="278">
        <f t="shared" si="735"/>
        <v>17</v>
      </c>
      <c r="GC273" s="278">
        <f t="shared" si="735"/>
        <v>17</v>
      </c>
      <c r="GD273" s="278">
        <f t="shared" si="735"/>
        <v>17</v>
      </c>
      <c r="GE273" s="278">
        <f t="shared" si="735"/>
        <v>17</v>
      </c>
      <c r="GF273" s="278">
        <f t="shared" si="735"/>
        <v>17</v>
      </c>
      <c r="GG273" s="278">
        <f t="shared" si="735"/>
        <v>17</v>
      </c>
      <c r="GH273" s="278">
        <f t="shared" si="735"/>
        <v>17</v>
      </c>
      <c r="GI273" s="278">
        <f t="shared" si="735"/>
        <v>17</v>
      </c>
      <c r="GJ273" s="278">
        <f t="shared" si="735"/>
        <v>17</v>
      </c>
      <c r="GK273" s="278">
        <f t="shared" si="735"/>
        <v>17</v>
      </c>
      <c r="GL273" s="278">
        <f t="shared" si="735"/>
        <v>17</v>
      </c>
      <c r="GM273" s="278">
        <f t="shared" si="735"/>
        <v>17</v>
      </c>
      <c r="GN273" s="278">
        <f t="shared" si="735"/>
        <v>17</v>
      </c>
      <c r="GO273" s="278">
        <f t="shared" si="735"/>
        <v>17</v>
      </c>
      <c r="GP273" s="278">
        <f t="shared" si="735"/>
        <v>17</v>
      </c>
      <c r="GQ273" s="278">
        <f t="shared" si="735"/>
        <v>17</v>
      </c>
      <c r="GR273" s="278">
        <f t="shared" si="735"/>
        <v>17</v>
      </c>
      <c r="GS273" s="278">
        <f t="shared" si="735"/>
        <v>17</v>
      </c>
      <c r="GT273" s="278">
        <f t="shared" si="735"/>
        <v>18</v>
      </c>
      <c r="GU273" s="278">
        <f t="shared" si="735"/>
        <v>18</v>
      </c>
      <c r="GV273" s="278">
        <f t="shared" si="735"/>
        <v>18</v>
      </c>
      <c r="GW273" s="278">
        <f t="shared" si="735"/>
        <v>18</v>
      </c>
      <c r="GX273" s="278">
        <f t="shared" si="735"/>
        <v>18</v>
      </c>
      <c r="GY273" s="278">
        <f t="shared" si="735"/>
        <v>18</v>
      </c>
      <c r="GZ273" s="278">
        <f t="shared" ref="GZ273:JK273" si="736">SUM(GZ274:GZ276)</f>
        <v>18</v>
      </c>
      <c r="HA273" s="278">
        <f t="shared" si="736"/>
        <v>18</v>
      </c>
      <c r="HB273" s="278">
        <f t="shared" si="736"/>
        <v>18</v>
      </c>
      <c r="HC273" s="278">
        <f t="shared" si="736"/>
        <v>18</v>
      </c>
      <c r="HD273" s="278">
        <f t="shared" si="736"/>
        <v>18</v>
      </c>
      <c r="HE273" s="278">
        <f t="shared" si="736"/>
        <v>17</v>
      </c>
      <c r="HF273" s="278">
        <f t="shared" si="736"/>
        <v>17</v>
      </c>
      <c r="HG273" s="278">
        <f t="shared" si="736"/>
        <v>17</v>
      </c>
      <c r="HH273" s="278">
        <f t="shared" si="736"/>
        <v>17</v>
      </c>
      <c r="HI273" s="278">
        <f t="shared" si="736"/>
        <v>17</v>
      </c>
      <c r="HJ273" s="278">
        <f t="shared" si="736"/>
        <v>17</v>
      </c>
      <c r="HK273" s="278">
        <f t="shared" si="736"/>
        <v>17</v>
      </c>
      <c r="HL273" s="278">
        <f t="shared" si="736"/>
        <v>17</v>
      </c>
      <c r="HM273" s="278">
        <f t="shared" si="736"/>
        <v>17</v>
      </c>
      <c r="HN273" s="278">
        <f t="shared" si="736"/>
        <v>17</v>
      </c>
      <c r="HO273" s="278">
        <f t="shared" si="736"/>
        <v>17</v>
      </c>
      <c r="HP273" s="278">
        <f t="shared" si="736"/>
        <v>17</v>
      </c>
      <c r="HQ273" s="278">
        <f t="shared" si="736"/>
        <v>17</v>
      </c>
      <c r="HR273" s="278">
        <f t="shared" si="736"/>
        <v>17</v>
      </c>
      <c r="HS273" s="278">
        <f t="shared" si="736"/>
        <v>17</v>
      </c>
      <c r="HT273" s="278">
        <f t="shared" si="736"/>
        <v>17</v>
      </c>
      <c r="HU273" s="278">
        <f t="shared" si="736"/>
        <v>16</v>
      </c>
      <c r="HV273" s="278">
        <f t="shared" si="736"/>
        <v>16</v>
      </c>
      <c r="HW273" s="278">
        <f t="shared" si="736"/>
        <v>16</v>
      </c>
      <c r="HX273" s="278">
        <f t="shared" si="736"/>
        <v>16</v>
      </c>
      <c r="HY273" s="278">
        <f t="shared" si="736"/>
        <v>15</v>
      </c>
      <c r="HZ273" s="278">
        <f t="shared" si="736"/>
        <v>15</v>
      </c>
      <c r="IA273" s="278">
        <f t="shared" si="736"/>
        <v>16</v>
      </c>
      <c r="IB273" s="278">
        <f t="shared" si="736"/>
        <v>16</v>
      </c>
      <c r="IC273" s="278">
        <f t="shared" si="736"/>
        <v>16</v>
      </c>
      <c r="ID273" s="278">
        <f t="shared" si="736"/>
        <v>16</v>
      </c>
      <c r="IE273" s="278">
        <f t="shared" si="736"/>
        <v>16</v>
      </c>
      <c r="IF273" s="278">
        <f t="shared" si="736"/>
        <v>16</v>
      </c>
      <c r="IG273" s="278">
        <f t="shared" si="736"/>
        <v>16</v>
      </c>
      <c r="IH273" s="278">
        <f t="shared" si="736"/>
        <v>16</v>
      </c>
      <c r="II273" s="278">
        <f t="shared" si="736"/>
        <v>16</v>
      </c>
      <c r="IJ273" s="278">
        <f t="shared" si="736"/>
        <v>16</v>
      </c>
      <c r="IK273" s="278">
        <f t="shared" si="736"/>
        <v>16</v>
      </c>
      <c r="IL273" s="278">
        <f t="shared" si="736"/>
        <v>16</v>
      </c>
      <c r="IM273" s="278">
        <f t="shared" si="736"/>
        <v>16</v>
      </c>
      <c r="IN273" s="278">
        <f t="shared" si="736"/>
        <v>16</v>
      </c>
      <c r="IO273" s="278">
        <f t="shared" si="736"/>
        <v>16</v>
      </c>
      <c r="IP273" s="278">
        <f t="shared" si="736"/>
        <v>16</v>
      </c>
      <c r="IQ273" s="278">
        <f t="shared" si="736"/>
        <v>16</v>
      </c>
      <c r="IR273" s="278">
        <f t="shared" si="736"/>
        <v>16</v>
      </c>
      <c r="IS273" s="278">
        <f t="shared" si="736"/>
        <v>17</v>
      </c>
      <c r="IT273" s="278">
        <f t="shared" si="736"/>
        <v>17</v>
      </c>
      <c r="IU273" s="278">
        <f t="shared" si="736"/>
        <v>17</v>
      </c>
      <c r="IV273" s="278">
        <f t="shared" si="736"/>
        <v>17</v>
      </c>
      <c r="IW273" s="278">
        <f t="shared" si="736"/>
        <v>17</v>
      </c>
      <c r="IX273" s="278">
        <f t="shared" si="736"/>
        <v>17</v>
      </c>
      <c r="IY273" s="278">
        <f t="shared" si="736"/>
        <v>17</v>
      </c>
      <c r="IZ273" s="278">
        <f t="shared" si="736"/>
        <v>17</v>
      </c>
      <c r="JA273" s="278">
        <f t="shared" si="736"/>
        <v>17</v>
      </c>
      <c r="JB273" s="278">
        <f t="shared" si="736"/>
        <v>17</v>
      </c>
      <c r="JC273" s="278">
        <f t="shared" si="736"/>
        <v>17</v>
      </c>
      <c r="JD273" s="278">
        <f t="shared" si="736"/>
        <v>17</v>
      </c>
      <c r="JE273" s="278">
        <f t="shared" si="736"/>
        <v>17</v>
      </c>
      <c r="JF273" s="278">
        <f t="shared" si="736"/>
        <v>17</v>
      </c>
      <c r="JG273" s="278">
        <f t="shared" si="736"/>
        <v>17</v>
      </c>
      <c r="JH273" s="278">
        <f t="shared" si="736"/>
        <v>17</v>
      </c>
      <c r="JI273" s="278">
        <f t="shared" si="736"/>
        <v>17</v>
      </c>
      <c r="JJ273" s="278">
        <f t="shared" si="736"/>
        <v>17</v>
      </c>
      <c r="JK273" s="278">
        <f t="shared" si="736"/>
        <v>17</v>
      </c>
      <c r="JL273" s="278">
        <f t="shared" ref="JL273:LW273" si="737">SUM(JL274:JL276)</f>
        <v>17</v>
      </c>
      <c r="JM273" s="278">
        <f t="shared" si="737"/>
        <v>17</v>
      </c>
      <c r="JN273" s="278">
        <f t="shared" si="737"/>
        <v>17</v>
      </c>
      <c r="JO273" s="278">
        <f t="shared" si="737"/>
        <v>17</v>
      </c>
      <c r="JP273" s="278">
        <f t="shared" si="737"/>
        <v>17</v>
      </c>
      <c r="JQ273" s="278">
        <f t="shared" si="737"/>
        <v>17</v>
      </c>
      <c r="JR273" s="278">
        <f t="shared" si="737"/>
        <v>17</v>
      </c>
      <c r="JS273" s="278">
        <f t="shared" si="737"/>
        <v>17</v>
      </c>
      <c r="JT273" s="278">
        <f t="shared" si="737"/>
        <v>17</v>
      </c>
      <c r="JU273" s="278">
        <f t="shared" si="737"/>
        <v>17</v>
      </c>
      <c r="JV273" s="278">
        <f t="shared" si="737"/>
        <v>17</v>
      </c>
      <c r="JW273" s="278">
        <f t="shared" si="737"/>
        <v>17</v>
      </c>
      <c r="JX273" s="278">
        <f t="shared" si="737"/>
        <v>17</v>
      </c>
      <c r="JY273" s="278">
        <f t="shared" si="737"/>
        <v>17</v>
      </c>
      <c r="JZ273" s="278">
        <f t="shared" si="737"/>
        <v>17</v>
      </c>
      <c r="KA273" s="278">
        <f t="shared" si="737"/>
        <v>17</v>
      </c>
      <c r="KB273" s="278">
        <f t="shared" si="737"/>
        <v>17</v>
      </c>
      <c r="KC273" s="278">
        <f t="shared" si="737"/>
        <v>17</v>
      </c>
      <c r="KD273" s="278">
        <f t="shared" si="737"/>
        <v>17</v>
      </c>
      <c r="KE273" s="278">
        <f t="shared" si="737"/>
        <v>17</v>
      </c>
      <c r="KF273" s="278">
        <f t="shared" si="737"/>
        <v>17</v>
      </c>
      <c r="KG273" s="278">
        <f t="shared" si="737"/>
        <v>17</v>
      </c>
      <c r="KH273" s="278">
        <f t="shared" si="737"/>
        <v>16</v>
      </c>
      <c r="KI273" s="278">
        <f t="shared" si="737"/>
        <v>16</v>
      </c>
      <c r="KJ273" s="278">
        <f t="shared" si="737"/>
        <v>16</v>
      </c>
      <c r="KK273" s="278">
        <f t="shared" si="737"/>
        <v>16</v>
      </c>
      <c r="KL273" s="278">
        <f t="shared" si="737"/>
        <v>16</v>
      </c>
      <c r="KM273" s="278">
        <f t="shared" si="737"/>
        <v>16</v>
      </c>
      <c r="KN273" s="278">
        <f t="shared" si="737"/>
        <v>16</v>
      </c>
      <c r="KO273" s="278">
        <f t="shared" si="737"/>
        <v>16</v>
      </c>
      <c r="KP273" s="278">
        <f t="shared" si="737"/>
        <v>16</v>
      </c>
      <c r="KQ273" s="278">
        <f t="shared" si="737"/>
        <v>16</v>
      </c>
      <c r="KR273" s="278">
        <f t="shared" si="737"/>
        <v>16</v>
      </c>
      <c r="KS273" s="278">
        <f t="shared" si="737"/>
        <v>16</v>
      </c>
      <c r="KT273" s="278">
        <f t="shared" si="737"/>
        <v>16</v>
      </c>
      <c r="KU273" s="278">
        <f t="shared" si="737"/>
        <v>16</v>
      </c>
      <c r="KV273" s="278">
        <f t="shared" si="737"/>
        <v>16</v>
      </c>
      <c r="KW273" s="278">
        <f t="shared" si="737"/>
        <v>16</v>
      </c>
      <c r="KX273" s="278">
        <f t="shared" si="737"/>
        <v>16</v>
      </c>
      <c r="KY273" s="278">
        <f t="shared" si="737"/>
        <v>16</v>
      </c>
      <c r="KZ273" s="278">
        <f t="shared" si="737"/>
        <v>16</v>
      </c>
      <c r="LA273" s="278">
        <f t="shared" si="737"/>
        <v>16</v>
      </c>
      <c r="LB273" s="278">
        <f t="shared" si="737"/>
        <v>16</v>
      </c>
      <c r="LC273" s="278">
        <f t="shared" si="737"/>
        <v>16</v>
      </c>
      <c r="LD273" s="278">
        <f t="shared" si="737"/>
        <v>17</v>
      </c>
      <c r="LE273" s="278">
        <f t="shared" si="737"/>
        <v>17</v>
      </c>
      <c r="LF273" s="278">
        <f t="shared" si="737"/>
        <v>17</v>
      </c>
      <c r="LG273" s="278">
        <f t="shared" si="737"/>
        <v>17</v>
      </c>
      <c r="LH273" s="278">
        <f t="shared" si="737"/>
        <v>17</v>
      </c>
      <c r="LI273" s="278">
        <f t="shared" si="737"/>
        <v>17</v>
      </c>
      <c r="LJ273" s="278">
        <f t="shared" si="737"/>
        <v>17</v>
      </c>
      <c r="LK273" s="278">
        <f t="shared" si="737"/>
        <v>17</v>
      </c>
      <c r="LL273" s="278">
        <f t="shared" si="737"/>
        <v>17</v>
      </c>
      <c r="LM273" s="278">
        <f t="shared" si="737"/>
        <v>17</v>
      </c>
      <c r="LN273" s="278">
        <f t="shared" si="737"/>
        <v>17</v>
      </c>
      <c r="LO273" s="278">
        <f t="shared" si="737"/>
        <v>17</v>
      </c>
      <c r="LP273" s="278">
        <f t="shared" si="737"/>
        <v>17</v>
      </c>
      <c r="LQ273" s="278">
        <f t="shared" si="737"/>
        <v>17</v>
      </c>
      <c r="LR273" s="278">
        <f t="shared" si="737"/>
        <v>17</v>
      </c>
      <c r="LS273" s="278">
        <f t="shared" si="737"/>
        <v>17</v>
      </c>
      <c r="LT273" s="278">
        <f t="shared" si="737"/>
        <v>16</v>
      </c>
      <c r="LU273" s="278">
        <f t="shared" si="737"/>
        <v>16</v>
      </c>
      <c r="LV273" s="278">
        <f t="shared" si="737"/>
        <v>16</v>
      </c>
      <c r="LW273" s="278">
        <f t="shared" si="737"/>
        <v>16</v>
      </c>
      <c r="LX273" s="278">
        <f t="shared" ref="LX273:NU273" si="738">SUM(LX274:LX276)</f>
        <v>16</v>
      </c>
      <c r="LY273" s="278">
        <f t="shared" si="738"/>
        <v>17</v>
      </c>
      <c r="LZ273" s="278">
        <f t="shared" si="738"/>
        <v>17</v>
      </c>
      <c r="MA273" s="278">
        <f t="shared" si="738"/>
        <v>17</v>
      </c>
      <c r="MB273" s="278">
        <f t="shared" si="738"/>
        <v>17</v>
      </c>
      <c r="MC273" s="278">
        <f t="shared" si="738"/>
        <v>17</v>
      </c>
      <c r="MD273" s="278">
        <f t="shared" si="738"/>
        <v>17</v>
      </c>
      <c r="ME273" s="278">
        <f t="shared" si="738"/>
        <v>17</v>
      </c>
      <c r="MF273" s="278">
        <f t="shared" si="738"/>
        <v>17</v>
      </c>
      <c r="MG273" s="278">
        <f t="shared" si="738"/>
        <v>16</v>
      </c>
      <c r="MH273" s="278">
        <f t="shared" si="738"/>
        <v>16</v>
      </c>
      <c r="MI273" s="278">
        <f t="shared" si="738"/>
        <v>16</v>
      </c>
      <c r="MJ273" s="278">
        <f t="shared" si="738"/>
        <v>16</v>
      </c>
      <c r="MK273" s="278">
        <f t="shared" si="738"/>
        <v>16</v>
      </c>
      <c r="ML273" s="278">
        <f t="shared" si="738"/>
        <v>16</v>
      </c>
      <c r="MM273" s="278">
        <f t="shared" si="738"/>
        <v>16</v>
      </c>
      <c r="MN273" s="278">
        <f t="shared" si="738"/>
        <v>16</v>
      </c>
      <c r="MO273" s="278">
        <f t="shared" si="738"/>
        <v>16</v>
      </c>
      <c r="MP273" s="278">
        <f t="shared" si="738"/>
        <v>16</v>
      </c>
      <c r="MQ273" s="278">
        <f t="shared" si="738"/>
        <v>16</v>
      </c>
      <c r="MR273" s="278">
        <f t="shared" si="738"/>
        <v>16</v>
      </c>
      <c r="MS273" s="278">
        <f t="shared" si="738"/>
        <v>16</v>
      </c>
      <c r="MT273" s="278">
        <f t="shared" si="738"/>
        <v>16</v>
      </c>
      <c r="MU273" s="278">
        <f t="shared" si="738"/>
        <v>16</v>
      </c>
      <c r="MV273" s="278">
        <f t="shared" si="738"/>
        <v>16</v>
      </c>
      <c r="MW273" s="278">
        <f t="shared" si="738"/>
        <v>16</v>
      </c>
      <c r="MX273" s="278">
        <f t="shared" si="738"/>
        <v>16</v>
      </c>
      <c r="MY273" s="278">
        <f t="shared" si="738"/>
        <v>16</v>
      </c>
      <c r="MZ273" s="278">
        <f t="shared" si="738"/>
        <v>16</v>
      </c>
      <c r="NA273" s="278">
        <f t="shared" si="738"/>
        <v>16</v>
      </c>
      <c r="NB273" s="278">
        <f t="shared" si="738"/>
        <v>16</v>
      </c>
      <c r="NC273" s="278">
        <f t="shared" si="738"/>
        <v>16</v>
      </c>
      <c r="ND273" s="278">
        <f t="shared" si="738"/>
        <v>16</v>
      </c>
      <c r="NE273" s="278">
        <f t="shared" si="738"/>
        <v>16</v>
      </c>
      <c r="NF273" s="278">
        <f t="shared" si="738"/>
        <v>16</v>
      </c>
      <c r="NG273" s="278">
        <f t="shared" si="738"/>
        <v>16</v>
      </c>
      <c r="NH273" s="278">
        <f t="shared" si="738"/>
        <v>16</v>
      </c>
      <c r="NI273" s="278">
        <f t="shared" si="738"/>
        <v>16</v>
      </c>
      <c r="NJ273" s="278">
        <f t="shared" si="738"/>
        <v>16</v>
      </c>
      <c r="NK273" s="278">
        <f t="shared" si="738"/>
        <v>16</v>
      </c>
      <c r="NL273" s="278">
        <f t="shared" si="738"/>
        <v>16</v>
      </c>
      <c r="NM273" s="278">
        <f t="shared" si="738"/>
        <v>16</v>
      </c>
      <c r="NN273" s="278">
        <f t="shared" si="738"/>
        <v>16</v>
      </c>
      <c r="NO273" s="278">
        <f t="shared" si="738"/>
        <v>16</v>
      </c>
      <c r="NP273" s="278">
        <f t="shared" si="738"/>
        <v>16</v>
      </c>
      <c r="NQ273" s="278">
        <f t="shared" si="738"/>
        <v>16</v>
      </c>
      <c r="NR273" s="278">
        <f t="shared" si="738"/>
        <v>16</v>
      </c>
      <c r="NS273" s="278">
        <f t="shared" si="738"/>
        <v>16</v>
      </c>
      <c r="NT273" s="278">
        <f t="shared" si="738"/>
        <v>16</v>
      </c>
      <c r="NU273" s="278">
        <f t="shared" si="738"/>
        <v>16</v>
      </c>
      <c r="NV273" s="278">
        <f t="shared" ref="NV273:QG273" si="739">SUM(NV274:NV276)</f>
        <v>16</v>
      </c>
      <c r="NW273" s="278">
        <f t="shared" si="739"/>
        <v>16</v>
      </c>
      <c r="NX273" s="278">
        <f t="shared" si="739"/>
        <v>16</v>
      </c>
      <c r="NY273" s="278">
        <f t="shared" si="739"/>
        <v>16</v>
      </c>
      <c r="NZ273" s="278">
        <f t="shared" si="739"/>
        <v>16</v>
      </c>
      <c r="OA273" s="278">
        <f t="shared" si="739"/>
        <v>16</v>
      </c>
      <c r="OB273" s="278">
        <f t="shared" si="739"/>
        <v>16</v>
      </c>
      <c r="OC273" s="278">
        <f t="shared" si="739"/>
        <v>16</v>
      </c>
      <c r="OD273" s="278">
        <f t="shared" si="739"/>
        <v>16</v>
      </c>
      <c r="OE273" s="278">
        <f t="shared" si="739"/>
        <v>16</v>
      </c>
      <c r="OF273" s="278">
        <f t="shared" si="739"/>
        <v>16</v>
      </c>
      <c r="OG273" s="278">
        <f t="shared" si="739"/>
        <v>16</v>
      </c>
      <c r="OH273" s="278">
        <f t="shared" si="739"/>
        <v>16</v>
      </c>
      <c r="OI273" s="278">
        <f t="shared" si="739"/>
        <v>16</v>
      </c>
      <c r="OJ273" s="278">
        <f t="shared" si="739"/>
        <v>16</v>
      </c>
      <c r="OK273" s="278">
        <f t="shared" si="739"/>
        <v>16</v>
      </c>
      <c r="OL273" s="278">
        <f t="shared" si="739"/>
        <v>16</v>
      </c>
      <c r="OM273" s="278">
        <f t="shared" si="739"/>
        <v>16</v>
      </c>
      <c r="ON273" s="278">
        <f t="shared" si="739"/>
        <v>16</v>
      </c>
      <c r="OO273" s="278">
        <f t="shared" si="739"/>
        <v>16</v>
      </c>
      <c r="OP273" s="278">
        <f t="shared" si="739"/>
        <v>16</v>
      </c>
      <c r="OQ273" s="278">
        <f t="shared" si="739"/>
        <v>16</v>
      </c>
      <c r="OR273" s="278">
        <f t="shared" si="739"/>
        <v>16</v>
      </c>
      <c r="OS273" s="278">
        <f t="shared" si="739"/>
        <v>16</v>
      </c>
      <c r="OT273" s="278">
        <f t="shared" si="739"/>
        <v>16</v>
      </c>
      <c r="OU273" s="278">
        <f t="shared" si="739"/>
        <v>16</v>
      </c>
      <c r="OV273" s="278">
        <f t="shared" si="739"/>
        <v>17</v>
      </c>
      <c r="OW273" s="278">
        <f t="shared" si="739"/>
        <v>17</v>
      </c>
      <c r="OX273" s="278">
        <f t="shared" si="739"/>
        <v>17</v>
      </c>
      <c r="OY273" s="278">
        <f t="shared" si="739"/>
        <v>17</v>
      </c>
      <c r="OZ273" s="278">
        <f t="shared" si="739"/>
        <v>17</v>
      </c>
      <c r="PA273" s="278">
        <f t="shared" si="739"/>
        <v>16</v>
      </c>
      <c r="PB273" s="278">
        <f t="shared" si="739"/>
        <v>16</v>
      </c>
      <c r="PC273" s="278">
        <f t="shared" si="739"/>
        <v>16</v>
      </c>
      <c r="PD273" s="278">
        <f t="shared" si="739"/>
        <v>16</v>
      </c>
      <c r="PE273" s="278">
        <f t="shared" si="739"/>
        <v>16</v>
      </c>
      <c r="PF273" s="278">
        <f t="shared" si="739"/>
        <v>16</v>
      </c>
      <c r="PG273" s="278">
        <f t="shared" si="739"/>
        <v>16</v>
      </c>
      <c r="PH273" s="278">
        <f t="shared" si="739"/>
        <v>16</v>
      </c>
      <c r="PI273" s="278">
        <f t="shared" si="739"/>
        <v>16</v>
      </c>
      <c r="PJ273" s="278">
        <f t="shared" si="739"/>
        <v>16</v>
      </c>
      <c r="PK273" s="278">
        <f t="shared" si="739"/>
        <v>16</v>
      </c>
      <c r="PL273" s="278">
        <f t="shared" si="739"/>
        <v>17</v>
      </c>
      <c r="PM273" s="278">
        <f t="shared" si="739"/>
        <v>17</v>
      </c>
      <c r="PN273" s="278">
        <f t="shared" si="739"/>
        <v>17</v>
      </c>
      <c r="PO273" s="278">
        <f t="shared" si="739"/>
        <v>17</v>
      </c>
      <c r="PP273" s="278">
        <f t="shared" si="739"/>
        <v>17</v>
      </c>
      <c r="PQ273" s="278">
        <f t="shared" si="739"/>
        <v>17</v>
      </c>
      <c r="PR273" s="278">
        <f t="shared" si="739"/>
        <v>17</v>
      </c>
      <c r="PS273" s="278">
        <f t="shared" si="739"/>
        <v>17</v>
      </c>
      <c r="PT273" s="278">
        <f t="shared" si="739"/>
        <v>17</v>
      </c>
      <c r="PU273" s="278">
        <f t="shared" si="739"/>
        <v>17</v>
      </c>
      <c r="PV273" s="278">
        <f t="shared" si="739"/>
        <v>17</v>
      </c>
      <c r="PW273" s="278">
        <f t="shared" si="739"/>
        <v>17</v>
      </c>
      <c r="PX273" s="278">
        <f t="shared" si="739"/>
        <v>17</v>
      </c>
      <c r="PY273" s="278">
        <f t="shared" si="739"/>
        <v>17</v>
      </c>
      <c r="PZ273" s="278">
        <f t="shared" si="739"/>
        <v>17</v>
      </c>
      <c r="QA273" s="278">
        <f t="shared" si="739"/>
        <v>17</v>
      </c>
      <c r="QB273" s="278">
        <f t="shared" si="739"/>
        <v>17</v>
      </c>
      <c r="QC273" s="278">
        <f t="shared" si="739"/>
        <v>17</v>
      </c>
      <c r="QD273" s="278">
        <f t="shared" si="739"/>
        <v>17</v>
      </c>
      <c r="QE273" s="278">
        <f t="shared" si="739"/>
        <v>17</v>
      </c>
      <c r="QF273" s="278">
        <f t="shared" si="739"/>
        <v>17</v>
      </c>
      <c r="QG273" s="278">
        <f t="shared" si="739"/>
        <v>16</v>
      </c>
      <c r="QH273" s="278">
        <f t="shared" ref="QH273:RG273" si="740">SUM(QH274:QH276)</f>
        <v>16</v>
      </c>
      <c r="QI273" s="278">
        <f t="shared" si="740"/>
        <v>16</v>
      </c>
      <c r="QJ273" s="278">
        <f t="shared" si="740"/>
        <v>16</v>
      </c>
      <c r="QK273" s="278">
        <f t="shared" si="740"/>
        <v>16</v>
      </c>
      <c r="QL273" s="278">
        <f t="shared" si="740"/>
        <v>16</v>
      </c>
      <c r="QM273" s="278">
        <f t="shared" si="740"/>
        <v>16</v>
      </c>
      <c r="QN273" s="278">
        <f t="shared" si="740"/>
        <v>16</v>
      </c>
      <c r="QO273" s="278">
        <f t="shared" si="740"/>
        <v>16</v>
      </c>
      <c r="QP273" s="278">
        <f t="shared" si="740"/>
        <v>16</v>
      </c>
      <c r="QQ273" s="278">
        <f t="shared" si="740"/>
        <v>16</v>
      </c>
      <c r="QR273" s="278">
        <f t="shared" si="740"/>
        <v>16</v>
      </c>
      <c r="QS273" s="278">
        <f t="shared" si="740"/>
        <v>16</v>
      </c>
      <c r="QT273" s="278">
        <f t="shared" si="740"/>
        <v>16</v>
      </c>
      <c r="QU273" s="278">
        <f t="shared" si="740"/>
        <v>16</v>
      </c>
      <c r="QV273" s="278">
        <f t="shared" si="740"/>
        <v>16</v>
      </c>
      <c r="QW273" s="278">
        <f t="shared" si="740"/>
        <v>17</v>
      </c>
      <c r="QX273" s="278">
        <f t="shared" si="740"/>
        <v>17</v>
      </c>
      <c r="QY273" s="278">
        <f t="shared" si="740"/>
        <v>17</v>
      </c>
      <c r="QZ273" s="278">
        <f t="shared" si="740"/>
        <v>17</v>
      </c>
      <c r="RA273" s="278">
        <f t="shared" si="740"/>
        <v>17</v>
      </c>
      <c r="RB273" s="278">
        <f t="shared" si="740"/>
        <v>17</v>
      </c>
      <c r="RC273" s="278">
        <f t="shared" si="740"/>
        <v>17</v>
      </c>
      <c r="RD273" s="278">
        <f t="shared" si="740"/>
        <v>17</v>
      </c>
      <c r="RE273" s="278">
        <f t="shared" si="740"/>
        <v>17</v>
      </c>
      <c r="RF273" s="278">
        <f t="shared" si="740"/>
        <v>17</v>
      </c>
      <c r="RG273" s="278">
        <f t="shared" si="740"/>
        <v>17</v>
      </c>
      <c r="RH273" s="278">
        <f t="shared" ref="RH273:TP273" si="741">SUM(RH274:RH276)</f>
        <v>17</v>
      </c>
      <c r="RI273" s="278">
        <f t="shared" si="741"/>
        <v>17</v>
      </c>
      <c r="RJ273" s="278">
        <f t="shared" si="741"/>
        <v>17</v>
      </c>
      <c r="RK273" s="278">
        <f t="shared" si="741"/>
        <v>17</v>
      </c>
      <c r="RL273" s="278">
        <f t="shared" si="741"/>
        <v>17</v>
      </c>
      <c r="RM273" s="278">
        <f t="shared" si="741"/>
        <v>17</v>
      </c>
      <c r="RN273" s="278">
        <f t="shared" si="741"/>
        <v>17</v>
      </c>
      <c r="RO273" s="278">
        <f t="shared" si="741"/>
        <v>17</v>
      </c>
      <c r="RP273" s="278">
        <f t="shared" si="741"/>
        <v>17</v>
      </c>
      <c r="RQ273" s="278">
        <f t="shared" si="741"/>
        <v>17</v>
      </c>
      <c r="RR273" s="278">
        <f t="shared" si="741"/>
        <v>17</v>
      </c>
      <c r="RS273" s="278">
        <f t="shared" si="741"/>
        <v>17</v>
      </c>
      <c r="RT273" s="278">
        <f t="shared" si="741"/>
        <v>17</v>
      </c>
      <c r="RU273" s="278">
        <f t="shared" si="741"/>
        <v>17</v>
      </c>
      <c r="RV273" s="278">
        <f t="shared" si="741"/>
        <v>17</v>
      </c>
      <c r="RW273" s="278">
        <f t="shared" si="741"/>
        <v>17</v>
      </c>
      <c r="RX273" s="278">
        <f t="shared" si="741"/>
        <v>17</v>
      </c>
      <c r="RY273" s="278">
        <f t="shared" si="741"/>
        <v>17</v>
      </c>
      <c r="RZ273" s="278">
        <f t="shared" si="741"/>
        <v>17</v>
      </c>
      <c r="SA273" s="278">
        <f t="shared" si="741"/>
        <v>17</v>
      </c>
      <c r="SB273" s="278">
        <f t="shared" si="741"/>
        <v>17</v>
      </c>
      <c r="SC273" s="278">
        <f t="shared" si="741"/>
        <v>17</v>
      </c>
      <c r="SD273" s="278">
        <f t="shared" si="741"/>
        <v>17</v>
      </c>
      <c r="SE273" s="278">
        <f t="shared" si="741"/>
        <v>17</v>
      </c>
      <c r="SF273" s="278">
        <f t="shared" si="741"/>
        <v>17</v>
      </c>
      <c r="SG273" s="278">
        <f t="shared" si="741"/>
        <v>17</v>
      </c>
      <c r="SH273" s="278">
        <f t="shared" si="741"/>
        <v>17</v>
      </c>
      <c r="SI273" s="278">
        <f t="shared" si="741"/>
        <v>17</v>
      </c>
      <c r="SJ273" s="278">
        <f t="shared" si="741"/>
        <v>17</v>
      </c>
      <c r="SK273" s="278">
        <f t="shared" si="741"/>
        <v>17</v>
      </c>
      <c r="SL273" s="278">
        <f t="shared" si="741"/>
        <v>17</v>
      </c>
      <c r="SM273" s="278">
        <f t="shared" si="741"/>
        <v>17</v>
      </c>
      <c r="SN273" s="278">
        <f t="shared" si="741"/>
        <v>17</v>
      </c>
      <c r="SO273" s="278">
        <f t="shared" si="741"/>
        <v>17</v>
      </c>
      <c r="SP273" s="278">
        <f t="shared" si="741"/>
        <v>17</v>
      </c>
      <c r="SQ273" s="278">
        <f t="shared" si="741"/>
        <v>17</v>
      </c>
      <c r="SR273" s="278">
        <f t="shared" si="741"/>
        <v>17</v>
      </c>
      <c r="SS273" s="278">
        <f t="shared" si="741"/>
        <v>17</v>
      </c>
      <c r="ST273" s="278">
        <f t="shared" si="741"/>
        <v>17</v>
      </c>
      <c r="SU273" s="278">
        <f t="shared" si="741"/>
        <v>17</v>
      </c>
      <c r="SV273" s="278">
        <f t="shared" si="741"/>
        <v>17</v>
      </c>
      <c r="SW273" s="278">
        <f t="shared" si="741"/>
        <v>17</v>
      </c>
      <c r="SX273" s="278">
        <f t="shared" si="741"/>
        <v>17</v>
      </c>
      <c r="SY273" s="278">
        <f t="shared" si="741"/>
        <v>17</v>
      </c>
      <c r="SZ273" s="278">
        <f t="shared" si="741"/>
        <v>17</v>
      </c>
      <c r="TA273" s="278">
        <f t="shared" si="741"/>
        <v>17</v>
      </c>
      <c r="TB273" s="278">
        <f t="shared" si="741"/>
        <v>17</v>
      </c>
      <c r="TC273" s="278">
        <f t="shared" si="741"/>
        <v>17</v>
      </c>
      <c r="TD273" s="278">
        <f t="shared" si="741"/>
        <v>17</v>
      </c>
      <c r="TE273" s="278">
        <f t="shared" si="741"/>
        <v>17</v>
      </c>
      <c r="TF273" s="278">
        <f t="shared" si="741"/>
        <v>17</v>
      </c>
      <c r="TG273" s="278">
        <f t="shared" si="741"/>
        <v>18</v>
      </c>
      <c r="TH273" s="278">
        <f t="shared" si="741"/>
        <v>18</v>
      </c>
      <c r="TI273" s="278">
        <f t="shared" si="741"/>
        <v>18</v>
      </c>
      <c r="TJ273" s="278">
        <f t="shared" si="741"/>
        <v>18</v>
      </c>
      <c r="TK273" s="278">
        <f t="shared" si="741"/>
        <v>18</v>
      </c>
      <c r="TL273" s="278">
        <f t="shared" si="741"/>
        <v>18</v>
      </c>
      <c r="TM273" s="278">
        <f t="shared" si="741"/>
        <v>18</v>
      </c>
      <c r="TN273" s="278">
        <f t="shared" si="741"/>
        <v>18</v>
      </c>
      <c r="TO273" s="278">
        <f t="shared" si="741"/>
        <v>18</v>
      </c>
      <c r="TP273" s="278">
        <f t="shared" si="741"/>
        <v>18</v>
      </c>
      <c r="TQ273" s="278">
        <f t="shared" ref="TQ273:WB273" si="742">SUM(TQ274:TQ276)</f>
        <v>18</v>
      </c>
      <c r="TR273" s="278">
        <f t="shared" si="742"/>
        <v>18</v>
      </c>
      <c r="TS273" s="278">
        <f t="shared" si="742"/>
        <v>18</v>
      </c>
      <c r="TT273" s="278">
        <f t="shared" si="742"/>
        <v>18</v>
      </c>
      <c r="TU273" s="278">
        <f t="shared" si="742"/>
        <v>18</v>
      </c>
      <c r="TV273" s="278">
        <f t="shared" si="742"/>
        <v>18</v>
      </c>
      <c r="TW273" s="278">
        <f t="shared" si="742"/>
        <v>18</v>
      </c>
      <c r="TX273" s="278">
        <f t="shared" si="742"/>
        <v>18</v>
      </c>
      <c r="TY273" s="278">
        <f t="shared" si="742"/>
        <v>18</v>
      </c>
      <c r="TZ273" s="278">
        <f t="shared" si="742"/>
        <v>18</v>
      </c>
      <c r="UA273" s="278">
        <f t="shared" si="742"/>
        <v>18</v>
      </c>
      <c r="UB273" s="278">
        <f t="shared" si="742"/>
        <v>18</v>
      </c>
      <c r="UC273" s="278">
        <f t="shared" si="742"/>
        <v>18</v>
      </c>
      <c r="UD273" s="278">
        <f t="shared" si="742"/>
        <v>18</v>
      </c>
      <c r="UE273" s="278">
        <f t="shared" si="742"/>
        <v>18</v>
      </c>
      <c r="UF273" s="278">
        <f t="shared" si="742"/>
        <v>18</v>
      </c>
      <c r="UG273" s="278">
        <f t="shared" si="742"/>
        <v>18</v>
      </c>
      <c r="UH273" s="278">
        <f t="shared" si="742"/>
        <v>18</v>
      </c>
      <c r="UI273" s="278">
        <f t="shared" si="742"/>
        <v>18</v>
      </c>
      <c r="UJ273" s="278">
        <f t="shared" si="742"/>
        <v>18</v>
      </c>
      <c r="UK273" s="278">
        <f t="shared" si="742"/>
        <v>18</v>
      </c>
      <c r="UL273" s="278">
        <f t="shared" si="742"/>
        <v>18</v>
      </c>
      <c r="UM273" s="278">
        <f t="shared" si="742"/>
        <v>18</v>
      </c>
      <c r="UN273" s="278">
        <f t="shared" si="742"/>
        <v>18</v>
      </c>
      <c r="UO273" s="278">
        <f t="shared" si="742"/>
        <v>18</v>
      </c>
      <c r="UP273" s="278">
        <f t="shared" si="742"/>
        <v>18</v>
      </c>
      <c r="UQ273" s="278">
        <f t="shared" si="742"/>
        <v>18</v>
      </c>
      <c r="UR273" s="278">
        <f t="shared" si="742"/>
        <v>18</v>
      </c>
      <c r="US273" s="278">
        <f t="shared" si="742"/>
        <v>18</v>
      </c>
      <c r="UT273" s="278">
        <f t="shared" si="742"/>
        <v>17</v>
      </c>
      <c r="UU273" s="278">
        <f t="shared" si="742"/>
        <v>17</v>
      </c>
      <c r="UV273" s="278">
        <f t="shared" si="742"/>
        <v>17</v>
      </c>
      <c r="UW273" s="278">
        <f t="shared" si="742"/>
        <v>17</v>
      </c>
      <c r="UX273" s="278">
        <f t="shared" si="742"/>
        <v>17</v>
      </c>
      <c r="UY273" s="278">
        <f t="shared" si="742"/>
        <v>17</v>
      </c>
      <c r="UZ273" s="278">
        <f t="shared" si="742"/>
        <v>17</v>
      </c>
      <c r="VA273" s="278">
        <f t="shared" si="742"/>
        <v>18</v>
      </c>
      <c r="VB273" s="278">
        <f t="shared" si="742"/>
        <v>18</v>
      </c>
      <c r="VC273" s="278">
        <f t="shared" si="742"/>
        <v>18</v>
      </c>
      <c r="VD273" s="278">
        <f t="shared" si="742"/>
        <v>18</v>
      </c>
      <c r="VE273" s="278">
        <f t="shared" si="742"/>
        <v>18</v>
      </c>
      <c r="VF273" s="278">
        <f t="shared" si="742"/>
        <v>18</v>
      </c>
      <c r="VG273" s="278">
        <f t="shared" si="742"/>
        <v>18</v>
      </c>
      <c r="VH273" s="278">
        <f t="shared" si="742"/>
        <v>18</v>
      </c>
      <c r="VI273" s="278">
        <f t="shared" si="742"/>
        <v>18</v>
      </c>
      <c r="VJ273" s="278">
        <f t="shared" si="742"/>
        <v>18</v>
      </c>
      <c r="VK273" s="278">
        <f t="shared" si="742"/>
        <v>18</v>
      </c>
      <c r="VL273" s="278">
        <f t="shared" si="742"/>
        <v>18</v>
      </c>
      <c r="VM273" s="278">
        <f t="shared" si="742"/>
        <v>18</v>
      </c>
      <c r="VN273" s="278">
        <f t="shared" si="742"/>
        <v>18</v>
      </c>
      <c r="VO273" s="278">
        <f t="shared" si="742"/>
        <v>18</v>
      </c>
      <c r="VP273" s="278">
        <f t="shared" si="742"/>
        <v>16</v>
      </c>
      <c r="VQ273" s="278">
        <f t="shared" si="742"/>
        <v>16</v>
      </c>
      <c r="VR273" s="278">
        <f t="shared" si="742"/>
        <v>16</v>
      </c>
      <c r="VS273" s="278">
        <f t="shared" si="742"/>
        <v>16</v>
      </c>
      <c r="VT273" s="278">
        <f t="shared" si="742"/>
        <v>16</v>
      </c>
      <c r="VU273" s="278">
        <f t="shared" si="742"/>
        <v>16</v>
      </c>
      <c r="VV273" s="278">
        <f t="shared" si="742"/>
        <v>16</v>
      </c>
      <c r="VW273" s="278">
        <f t="shared" si="742"/>
        <v>16</v>
      </c>
      <c r="VX273" s="278">
        <f t="shared" si="742"/>
        <v>16</v>
      </c>
      <c r="VY273" s="278">
        <f t="shared" si="742"/>
        <v>16</v>
      </c>
      <c r="VZ273" s="278">
        <f t="shared" si="742"/>
        <v>16</v>
      </c>
      <c r="WA273" s="278">
        <f t="shared" si="742"/>
        <v>16</v>
      </c>
      <c r="WB273" s="278">
        <f t="shared" si="742"/>
        <v>16</v>
      </c>
      <c r="WC273" s="278">
        <f t="shared" ref="WC273:XD273" si="743">SUM(WC274:WC276)</f>
        <v>18</v>
      </c>
      <c r="WD273" s="278">
        <f t="shared" si="743"/>
        <v>18</v>
      </c>
      <c r="WE273" s="278">
        <f t="shared" si="743"/>
        <v>18</v>
      </c>
      <c r="WF273" s="278">
        <f t="shared" si="743"/>
        <v>18</v>
      </c>
      <c r="WG273" s="278">
        <f t="shared" si="743"/>
        <v>18</v>
      </c>
      <c r="WH273" s="278">
        <f t="shared" si="743"/>
        <v>18</v>
      </c>
      <c r="WI273" s="278">
        <f t="shared" si="743"/>
        <v>18</v>
      </c>
      <c r="WJ273" s="278">
        <f t="shared" si="743"/>
        <v>18</v>
      </c>
      <c r="WK273" s="278">
        <f t="shared" si="743"/>
        <v>18</v>
      </c>
      <c r="WL273" s="278">
        <f t="shared" si="743"/>
        <v>18</v>
      </c>
      <c r="WM273" s="278">
        <f t="shared" si="743"/>
        <v>18</v>
      </c>
      <c r="WN273" s="278">
        <f t="shared" si="743"/>
        <v>18</v>
      </c>
      <c r="WO273" s="278">
        <f t="shared" si="743"/>
        <v>18</v>
      </c>
      <c r="WP273" s="278">
        <f t="shared" si="743"/>
        <v>18</v>
      </c>
      <c r="WQ273" s="278">
        <f t="shared" si="743"/>
        <v>18</v>
      </c>
      <c r="WR273" s="278">
        <f t="shared" si="743"/>
        <v>18</v>
      </c>
      <c r="WS273" s="278">
        <f t="shared" si="743"/>
        <v>18</v>
      </c>
      <c r="WT273" s="278">
        <f t="shared" si="743"/>
        <v>17</v>
      </c>
      <c r="WU273" s="278">
        <f t="shared" si="743"/>
        <v>17</v>
      </c>
      <c r="WV273" s="278">
        <f t="shared" si="743"/>
        <v>17</v>
      </c>
      <c r="WW273" s="278">
        <f t="shared" si="743"/>
        <v>17</v>
      </c>
      <c r="WX273" s="278">
        <f t="shared" si="743"/>
        <v>17</v>
      </c>
      <c r="WY273" s="278">
        <f t="shared" si="743"/>
        <v>17</v>
      </c>
      <c r="WZ273" s="278">
        <f t="shared" si="743"/>
        <v>17</v>
      </c>
      <c r="XA273" s="278">
        <f t="shared" si="743"/>
        <v>17</v>
      </c>
      <c r="XB273" s="278">
        <f t="shared" si="743"/>
        <v>17</v>
      </c>
      <c r="XC273" s="278">
        <f t="shared" si="743"/>
        <v>17</v>
      </c>
      <c r="XD273" s="278">
        <f t="shared" si="743"/>
        <v>17</v>
      </c>
      <c r="XE273" s="278">
        <f t="shared" ref="XE273:ZP273" si="744">SUM(XE274:XE276)</f>
        <v>17</v>
      </c>
      <c r="XF273" s="278">
        <f t="shared" si="744"/>
        <v>17</v>
      </c>
      <c r="XG273" s="278">
        <f t="shared" si="744"/>
        <v>17</v>
      </c>
      <c r="XH273" s="278">
        <f t="shared" si="744"/>
        <v>17</v>
      </c>
      <c r="XI273" s="278">
        <f t="shared" si="744"/>
        <v>17</v>
      </c>
      <c r="XJ273" s="278">
        <f t="shared" si="744"/>
        <v>17</v>
      </c>
      <c r="XK273" s="278">
        <f t="shared" si="744"/>
        <v>17</v>
      </c>
      <c r="XL273" s="278">
        <f t="shared" si="744"/>
        <v>17</v>
      </c>
      <c r="XM273" s="278">
        <f t="shared" si="744"/>
        <v>17</v>
      </c>
      <c r="XN273" s="278">
        <f t="shared" si="744"/>
        <v>17</v>
      </c>
      <c r="XO273" s="278">
        <f t="shared" si="744"/>
        <v>17</v>
      </c>
      <c r="XP273" s="278">
        <f t="shared" si="744"/>
        <v>17</v>
      </c>
      <c r="XQ273" s="278">
        <f t="shared" si="744"/>
        <v>17</v>
      </c>
      <c r="XR273" s="278">
        <f t="shared" si="744"/>
        <v>17</v>
      </c>
      <c r="XS273" s="278">
        <f t="shared" si="744"/>
        <v>17</v>
      </c>
      <c r="XT273" s="278">
        <f t="shared" si="744"/>
        <v>17</v>
      </c>
      <c r="XU273" s="278">
        <f t="shared" si="744"/>
        <v>17</v>
      </c>
      <c r="XV273" s="278">
        <f t="shared" si="744"/>
        <v>17</v>
      </c>
      <c r="XW273" s="278">
        <f t="shared" si="744"/>
        <v>17</v>
      </c>
      <c r="XX273" s="278">
        <f t="shared" si="744"/>
        <v>17</v>
      </c>
      <c r="XY273" s="278">
        <f t="shared" si="744"/>
        <v>17</v>
      </c>
      <c r="XZ273" s="278">
        <f t="shared" si="744"/>
        <v>17</v>
      </c>
      <c r="YA273" s="278">
        <f t="shared" si="744"/>
        <v>17</v>
      </c>
      <c r="YB273" s="278">
        <f t="shared" si="744"/>
        <v>17</v>
      </c>
      <c r="YC273" s="278">
        <f t="shared" si="744"/>
        <v>17</v>
      </c>
      <c r="YD273" s="278">
        <f t="shared" si="744"/>
        <v>17</v>
      </c>
      <c r="YE273" s="278">
        <f t="shared" si="744"/>
        <v>17</v>
      </c>
      <c r="YF273" s="278">
        <f t="shared" si="744"/>
        <v>17</v>
      </c>
      <c r="YG273" s="278">
        <f t="shared" si="744"/>
        <v>17</v>
      </c>
      <c r="YH273" s="278">
        <f t="shared" si="744"/>
        <v>17</v>
      </c>
      <c r="YI273" s="278">
        <f t="shared" si="744"/>
        <v>17</v>
      </c>
      <c r="YJ273" s="278">
        <f t="shared" si="744"/>
        <v>17</v>
      </c>
      <c r="YK273" s="278">
        <f t="shared" si="744"/>
        <v>17</v>
      </c>
      <c r="YL273" s="278">
        <f t="shared" si="744"/>
        <v>17</v>
      </c>
      <c r="YM273" s="278">
        <f t="shared" si="744"/>
        <v>17</v>
      </c>
      <c r="YN273" s="278">
        <f t="shared" si="744"/>
        <v>17</v>
      </c>
      <c r="YO273" s="278">
        <f t="shared" si="744"/>
        <v>17</v>
      </c>
      <c r="YP273" s="278">
        <f t="shared" si="744"/>
        <v>17</v>
      </c>
      <c r="YQ273" s="278">
        <f t="shared" si="744"/>
        <v>17</v>
      </c>
      <c r="YR273" s="278">
        <f t="shared" si="744"/>
        <v>17</v>
      </c>
      <c r="YS273" s="278">
        <f t="shared" si="744"/>
        <v>17</v>
      </c>
      <c r="YT273" s="278">
        <f t="shared" si="744"/>
        <v>17</v>
      </c>
      <c r="YU273" s="278">
        <f t="shared" si="744"/>
        <v>17</v>
      </c>
      <c r="YV273" s="278">
        <f t="shared" si="744"/>
        <v>17</v>
      </c>
      <c r="YW273" s="278">
        <f t="shared" si="744"/>
        <v>17</v>
      </c>
      <c r="YX273" s="278">
        <f t="shared" si="744"/>
        <v>17</v>
      </c>
      <c r="YY273" s="278">
        <f t="shared" si="744"/>
        <v>17</v>
      </c>
      <c r="YZ273" s="278">
        <f t="shared" si="744"/>
        <v>17</v>
      </c>
      <c r="ZA273" s="278">
        <f t="shared" si="744"/>
        <v>17</v>
      </c>
      <c r="ZB273" s="278">
        <f t="shared" si="744"/>
        <v>17</v>
      </c>
      <c r="ZC273" s="278">
        <f t="shared" si="744"/>
        <v>17</v>
      </c>
      <c r="ZD273" s="278">
        <f t="shared" si="744"/>
        <v>17</v>
      </c>
      <c r="ZE273" s="278">
        <f t="shared" si="744"/>
        <v>17</v>
      </c>
      <c r="ZF273" s="278">
        <f t="shared" si="744"/>
        <v>17</v>
      </c>
      <c r="ZG273" s="278">
        <f t="shared" si="744"/>
        <v>17</v>
      </c>
      <c r="ZH273" s="278">
        <f t="shared" si="744"/>
        <v>17</v>
      </c>
      <c r="ZI273" s="278">
        <f t="shared" si="744"/>
        <v>17</v>
      </c>
      <c r="ZJ273" s="278">
        <f t="shared" si="744"/>
        <v>17</v>
      </c>
      <c r="ZK273" s="278">
        <f t="shared" si="744"/>
        <v>17</v>
      </c>
      <c r="ZL273" s="278">
        <f t="shared" si="744"/>
        <v>17</v>
      </c>
      <c r="ZM273" s="278">
        <f t="shared" si="744"/>
        <v>17</v>
      </c>
      <c r="ZN273" s="278">
        <f t="shared" si="744"/>
        <v>17</v>
      </c>
      <c r="ZO273" s="278">
        <f t="shared" si="744"/>
        <v>17</v>
      </c>
      <c r="ZP273" s="278">
        <f t="shared" si="744"/>
        <v>17</v>
      </c>
      <c r="ZQ273" s="278">
        <f t="shared" ref="ZQ273:ABV273" si="745">SUM(ZQ274:ZQ276)</f>
        <v>15</v>
      </c>
      <c r="ZR273" s="278">
        <f t="shared" si="745"/>
        <v>15</v>
      </c>
      <c r="ZS273" s="278">
        <f t="shared" si="745"/>
        <v>14</v>
      </c>
      <c r="ZT273" s="278">
        <f t="shared" si="745"/>
        <v>14</v>
      </c>
      <c r="ZU273" s="278">
        <f t="shared" si="745"/>
        <v>14</v>
      </c>
      <c r="ZV273" s="278">
        <f t="shared" si="745"/>
        <v>14</v>
      </c>
      <c r="ZW273" s="278">
        <f t="shared" si="745"/>
        <v>15</v>
      </c>
      <c r="ZX273" s="278">
        <f t="shared" si="745"/>
        <v>15</v>
      </c>
      <c r="ZY273" s="278">
        <f t="shared" si="745"/>
        <v>15</v>
      </c>
      <c r="ZZ273" s="278">
        <f t="shared" si="745"/>
        <v>15</v>
      </c>
      <c r="AAA273" s="278">
        <f t="shared" si="745"/>
        <v>15</v>
      </c>
      <c r="AAB273" s="278">
        <f t="shared" si="745"/>
        <v>15</v>
      </c>
      <c r="AAC273" s="278">
        <f t="shared" si="745"/>
        <v>15</v>
      </c>
      <c r="AAD273" s="278">
        <f t="shared" si="745"/>
        <v>15</v>
      </c>
      <c r="AAE273" s="278">
        <f t="shared" si="745"/>
        <v>15</v>
      </c>
      <c r="AAF273" s="278">
        <f t="shared" si="745"/>
        <v>15</v>
      </c>
      <c r="AAG273" s="278">
        <f t="shared" si="745"/>
        <v>15</v>
      </c>
      <c r="AAH273" s="278">
        <f t="shared" si="745"/>
        <v>15</v>
      </c>
      <c r="AAI273" s="278">
        <f t="shared" si="745"/>
        <v>15</v>
      </c>
      <c r="AAJ273" s="278">
        <f t="shared" si="745"/>
        <v>15</v>
      </c>
      <c r="AAK273" s="278">
        <f t="shared" si="745"/>
        <v>15</v>
      </c>
      <c r="AAL273" s="278">
        <f t="shared" si="745"/>
        <v>16</v>
      </c>
      <c r="AAM273" s="278">
        <f t="shared" si="745"/>
        <v>16</v>
      </c>
      <c r="AAN273" s="278">
        <f t="shared" si="745"/>
        <v>16</v>
      </c>
      <c r="AAO273" s="278">
        <f t="shared" si="745"/>
        <v>16</v>
      </c>
      <c r="AAP273" s="278">
        <f t="shared" si="745"/>
        <v>16</v>
      </c>
      <c r="AAQ273" s="278">
        <f t="shared" si="745"/>
        <v>16</v>
      </c>
      <c r="AAR273" s="278">
        <f t="shared" si="745"/>
        <v>16</v>
      </c>
      <c r="AAS273" s="278">
        <f t="shared" si="745"/>
        <v>16</v>
      </c>
      <c r="AAT273" s="278">
        <f t="shared" si="745"/>
        <v>17</v>
      </c>
      <c r="AAU273" s="278">
        <f t="shared" si="745"/>
        <v>17</v>
      </c>
      <c r="AAV273" s="278">
        <f t="shared" si="745"/>
        <v>17</v>
      </c>
      <c r="AAW273" s="278">
        <f t="shared" si="745"/>
        <v>17</v>
      </c>
      <c r="AAX273" s="278">
        <f t="shared" si="745"/>
        <v>17</v>
      </c>
      <c r="AAY273" s="278">
        <f t="shared" si="745"/>
        <v>15</v>
      </c>
      <c r="AAZ273" s="278">
        <f t="shared" si="745"/>
        <v>15</v>
      </c>
      <c r="ABA273" s="278">
        <f t="shared" si="745"/>
        <v>15</v>
      </c>
      <c r="ABB273" s="278">
        <f t="shared" si="745"/>
        <v>15</v>
      </c>
      <c r="ABC273" s="278">
        <f t="shared" si="745"/>
        <v>15</v>
      </c>
      <c r="ABD273" s="278">
        <f t="shared" si="745"/>
        <v>15</v>
      </c>
      <c r="ABE273" s="278">
        <f t="shared" si="745"/>
        <v>15</v>
      </c>
      <c r="ABF273" s="278">
        <f t="shared" si="745"/>
        <v>15</v>
      </c>
      <c r="ABG273" s="278">
        <f t="shared" si="745"/>
        <v>15</v>
      </c>
      <c r="ABH273" s="278">
        <f t="shared" si="745"/>
        <v>15</v>
      </c>
      <c r="ABI273" s="278">
        <f t="shared" si="745"/>
        <v>15</v>
      </c>
      <c r="ABJ273" s="278">
        <f t="shared" si="745"/>
        <v>17</v>
      </c>
      <c r="ABK273" s="278">
        <f t="shared" si="745"/>
        <v>17</v>
      </c>
      <c r="ABL273" s="278">
        <f t="shared" si="745"/>
        <v>19</v>
      </c>
      <c r="ABM273" s="278">
        <f t="shared" si="745"/>
        <v>19</v>
      </c>
      <c r="ABN273" s="278">
        <f t="shared" si="745"/>
        <v>19</v>
      </c>
      <c r="ABO273" s="278">
        <f t="shared" si="745"/>
        <v>19</v>
      </c>
      <c r="ABP273" s="278">
        <f t="shared" si="745"/>
        <v>19</v>
      </c>
      <c r="ABQ273" s="278">
        <f t="shared" si="745"/>
        <v>19</v>
      </c>
      <c r="ABR273" s="278">
        <f t="shared" si="745"/>
        <v>19</v>
      </c>
      <c r="ABS273" s="278">
        <f t="shared" si="745"/>
        <v>19</v>
      </c>
      <c r="ABT273" s="278">
        <f t="shared" si="745"/>
        <v>19</v>
      </c>
      <c r="ABU273" s="278">
        <f t="shared" si="745"/>
        <v>19</v>
      </c>
      <c r="ABV273" s="278">
        <f t="shared" si="745"/>
        <v>19</v>
      </c>
      <c r="ABW273" s="278">
        <f t="shared" ref="ABW273:AEH273" si="746">SUM(ABW274:ABW276)</f>
        <v>19</v>
      </c>
      <c r="ABX273" s="278">
        <f t="shared" si="746"/>
        <v>19</v>
      </c>
      <c r="ABY273" s="278">
        <f t="shared" si="746"/>
        <v>19</v>
      </c>
      <c r="ABZ273" s="278">
        <f t="shared" si="746"/>
        <v>19</v>
      </c>
      <c r="ACA273" s="278">
        <f t="shared" si="746"/>
        <v>19</v>
      </c>
      <c r="ACB273" s="278">
        <f t="shared" si="746"/>
        <v>19</v>
      </c>
      <c r="ACC273" s="278">
        <f t="shared" si="746"/>
        <v>19</v>
      </c>
      <c r="ACD273" s="278">
        <f t="shared" si="746"/>
        <v>19</v>
      </c>
      <c r="ACE273" s="278">
        <f t="shared" si="746"/>
        <v>19</v>
      </c>
      <c r="ACF273" s="278">
        <f t="shared" si="746"/>
        <v>19</v>
      </c>
      <c r="ACG273" s="278">
        <f t="shared" si="746"/>
        <v>19</v>
      </c>
      <c r="ACH273" s="278">
        <f t="shared" si="746"/>
        <v>19</v>
      </c>
      <c r="ACI273" s="278">
        <f t="shared" si="746"/>
        <v>19</v>
      </c>
      <c r="ACJ273" s="278">
        <f t="shared" si="746"/>
        <v>19</v>
      </c>
      <c r="ACK273" s="278">
        <f t="shared" si="746"/>
        <v>19</v>
      </c>
      <c r="ACL273" s="278">
        <f t="shared" si="746"/>
        <v>19</v>
      </c>
      <c r="ACM273" s="278">
        <f t="shared" si="746"/>
        <v>19</v>
      </c>
      <c r="ACN273" s="278">
        <f t="shared" si="746"/>
        <v>19</v>
      </c>
      <c r="ACO273" s="278">
        <f t="shared" si="746"/>
        <v>19</v>
      </c>
      <c r="ACP273" s="278">
        <f t="shared" si="746"/>
        <v>19</v>
      </c>
      <c r="ACQ273" s="278">
        <f t="shared" si="746"/>
        <v>19</v>
      </c>
      <c r="ACR273" s="278">
        <f t="shared" si="746"/>
        <v>19</v>
      </c>
      <c r="ACS273" s="278">
        <f t="shared" si="746"/>
        <v>19</v>
      </c>
      <c r="ACT273" s="278">
        <f t="shared" si="746"/>
        <v>19</v>
      </c>
      <c r="ACU273" s="278">
        <f t="shared" si="746"/>
        <v>19</v>
      </c>
      <c r="ACV273" s="278">
        <f t="shared" si="746"/>
        <v>19</v>
      </c>
      <c r="ACW273" s="278">
        <f t="shared" si="746"/>
        <v>19</v>
      </c>
      <c r="ACX273" s="278">
        <f t="shared" si="746"/>
        <v>19</v>
      </c>
      <c r="ACY273" s="278">
        <f t="shared" si="746"/>
        <v>19</v>
      </c>
      <c r="ACZ273" s="278">
        <f t="shared" si="746"/>
        <v>19</v>
      </c>
      <c r="ADA273" s="278">
        <f t="shared" si="746"/>
        <v>19</v>
      </c>
      <c r="ADB273" s="278">
        <f t="shared" si="746"/>
        <v>19</v>
      </c>
      <c r="ADC273" s="278">
        <f t="shared" si="746"/>
        <v>19</v>
      </c>
      <c r="ADD273" s="278">
        <f t="shared" si="746"/>
        <v>19</v>
      </c>
      <c r="ADE273" s="278">
        <f t="shared" si="746"/>
        <v>19</v>
      </c>
      <c r="ADF273" s="278">
        <f t="shared" si="746"/>
        <v>19</v>
      </c>
      <c r="ADG273" s="278">
        <f t="shared" si="746"/>
        <v>19</v>
      </c>
      <c r="ADH273" s="278">
        <f t="shared" si="746"/>
        <v>19</v>
      </c>
      <c r="ADI273" s="278">
        <f t="shared" si="746"/>
        <v>19</v>
      </c>
      <c r="ADJ273" s="278">
        <f t="shared" si="746"/>
        <v>19</v>
      </c>
      <c r="ADK273" s="278">
        <f t="shared" si="746"/>
        <v>19</v>
      </c>
      <c r="ADL273" s="278">
        <f t="shared" si="746"/>
        <v>19</v>
      </c>
      <c r="ADM273" s="278">
        <f t="shared" si="746"/>
        <v>19</v>
      </c>
      <c r="ADN273" s="278">
        <f t="shared" si="746"/>
        <v>19</v>
      </c>
      <c r="ADO273" s="278">
        <f t="shared" si="746"/>
        <v>19</v>
      </c>
      <c r="ADP273" s="278">
        <f t="shared" si="746"/>
        <v>19</v>
      </c>
      <c r="ADQ273" s="278">
        <f t="shared" si="746"/>
        <v>19</v>
      </c>
      <c r="ADR273" s="278">
        <f t="shared" si="746"/>
        <v>19</v>
      </c>
      <c r="ADS273" s="278">
        <f t="shared" si="746"/>
        <v>19</v>
      </c>
      <c r="ADT273" s="278">
        <f t="shared" si="746"/>
        <v>19</v>
      </c>
      <c r="ADU273" s="278">
        <f t="shared" si="746"/>
        <v>19</v>
      </c>
      <c r="ADV273" s="278">
        <f t="shared" si="746"/>
        <v>19</v>
      </c>
      <c r="ADW273" s="278">
        <f t="shared" si="746"/>
        <v>19</v>
      </c>
      <c r="ADX273" s="278">
        <f t="shared" si="746"/>
        <v>19</v>
      </c>
      <c r="ADY273" s="278">
        <f t="shared" si="746"/>
        <v>19</v>
      </c>
      <c r="ADZ273" s="278">
        <f t="shared" si="746"/>
        <v>19</v>
      </c>
      <c r="AEA273" s="278">
        <f t="shared" si="746"/>
        <v>19</v>
      </c>
      <c r="AEB273" s="278">
        <f t="shared" si="746"/>
        <v>19</v>
      </c>
      <c r="AEC273" s="278">
        <f t="shared" si="746"/>
        <v>19</v>
      </c>
      <c r="AED273" s="278">
        <f t="shared" si="746"/>
        <v>19</v>
      </c>
      <c r="AEE273" s="278">
        <f t="shared" si="746"/>
        <v>19</v>
      </c>
      <c r="AEF273" s="278">
        <f t="shared" si="746"/>
        <v>19</v>
      </c>
      <c r="AEG273" s="278">
        <f t="shared" si="746"/>
        <v>19</v>
      </c>
      <c r="AEH273" s="278">
        <f t="shared" si="746"/>
        <v>19</v>
      </c>
      <c r="AEI273" s="278">
        <f t="shared" ref="AEI273:AFH273" si="747">SUM(AEI274:AEI276)</f>
        <v>19</v>
      </c>
      <c r="AEJ273" s="278">
        <f t="shared" si="747"/>
        <v>19</v>
      </c>
      <c r="AEK273" s="278">
        <f t="shared" si="747"/>
        <v>19</v>
      </c>
      <c r="AEL273" s="278">
        <f t="shared" si="747"/>
        <v>19</v>
      </c>
      <c r="AEM273" s="278">
        <f t="shared" si="747"/>
        <v>19</v>
      </c>
      <c r="AEN273" s="278">
        <f t="shared" si="747"/>
        <v>19</v>
      </c>
      <c r="AEO273" s="278">
        <f t="shared" si="747"/>
        <v>19</v>
      </c>
      <c r="AEP273" s="278">
        <f t="shared" si="747"/>
        <v>19</v>
      </c>
      <c r="AEQ273" s="278">
        <f t="shared" si="747"/>
        <v>19</v>
      </c>
      <c r="AER273" s="278">
        <f t="shared" si="747"/>
        <v>19</v>
      </c>
      <c r="AES273" s="278">
        <f t="shared" si="747"/>
        <v>19</v>
      </c>
      <c r="AET273" s="278">
        <f t="shared" si="747"/>
        <v>19</v>
      </c>
      <c r="AEU273" s="278">
        <f t="shared" si="747"/>
        <v>19</v>
      </c>
      <c r="AEV273" s="278">
        <f t="shared" si="747"/>
        <v>19</v>
      </c>
      <c r="AEW273" s="278">
        <f t="shared" si="747"/>
        <v>19</v>
      </c>
      <c r="AEX273" s="278">
        <f t="shared" si="747"/>
        <v>19</v>
      </c>
      <c r="AEY273" s="278">
        <f t="shared" si="747"/>
        <v>19</v>
      </c>
      <c r="AEZ273" s="278">
        <f t="shared" si="747"/>
        <v>19</v>
      </c>
      <c r="AFA273" s="278">
        <f t="shared" si="747"/>
        <v>19</v>
      </c>
      <c r="AFB273" s="278">
        <f t="shared" si="747"/>
        <v>19</v>
      </c>
      <c r="AFC273" s="278">
        <f t="shared" si="747"/>
        <v>19</v>
      </c>
      <c r="AFD273" s="278">
        <f t="shared" si="747"/>
        <v>19</v>
      </c>
      <c r="AFE273" s="278">
        <f t="shared" si="747"/>
        <v>19</v>
      </c>
      <c r="AFF273" s="278">
        <f t="shared" si="747"/>
        <v>19</v>
      </c>
      <c r="AFG273" s="278">
        <f t="shared" si="747"/>
        <v>19</v>
      </c>
      <c r="AFH273" s="278">
        <f t="shared" si="747"/>
        <v>19</v>
      </c>
      <c r="AFI273" s="278">
        <f t="shared" ref="AFI273:AHT273" si="748">SUM(AFI274:AFI276)</f>
        <v>19</v>
      </c>
      <c r="AFJ273" s="278">
        <f t="shared" si="748"/>
        <v>19</v>
      </c>
      <c r="AFK273" s="278">
        <f t="shared" si="748"/>
        <v>19</v>
      </c>
      <c r="AFL273" s="278">
        <f t="shared" si="748"/>
        <v>19</v>
      </c>
      <c r="AFM273" s="278">
        <f t="shared" si="748"/>
        <v>19</v>
      </c>
      <c r="AFN273" s="278">
        <f t="shared" si="748"/>
        <v>19</v>
      </c>
      <c r="AFO273" s="278">
        <f t="shared" si="748"/>
        <v>19</v>
      </c>
      <c r="AFP273" s="278">
        <f t="shared" si="748"/>
        <v>19</v>
      </c>
      <c r="AFQ273" s="278">
        <f t="shared" si="748"/>
        <v>19</v>
      </c>
      <c r="AFR273" s="278">
        <f t="shared" si="748"/>
        <v>19</v>
      </c>
      <c r="AFS273" s="278">
        <f t="shared" si="748"/>
        <v>19</v>
      </c>
      <c r="AFT273" s="278">
        <f t="shared" si="748"/>
        <v>19</v>
      </c>
      <c r="AFU273" s="278">
        <f t="shared" si="748"/>
        <v>19</v>
      </c>
      <c r="AFV273" s="278">
        <f t="shared" si="748"/>
        <v>19</v>
      </c>
      <c r="AFW273" s="278">
        <f t="shared" si="748"/>
        <v>19</v>
      </c>
      <c r="AFX273" s="278">
        <f t="shared" si="748"/>
        <v>19</v>
      </c>
      <c r="AFY273" s="278">
        <f t="shared" si="748"/>
        <v>19</v>
      </c>
      <c r="AFZ273" s="278">
        <f t="shared" si="748"/>
        <v>19</v>
      </c>
      <c r="AGA273" s="278">
        <f t="shared" si="748"/>
        <v>19</v>
      </c>
      <c r="AGB273" s="278">
        <f t="shared" si="748"/>
        <v>19</v>
      </c>
      <c r="AGC273" s="278">
        <f t="shared" si="748"/>
        <v>19</v>
      </c>
      <c r="AGD273" s="278">
        <f t="shared" si="748"/>
        <v>19</v>
      </c>
      <c r="AGE273" s="278">
        <f t="shared" si="748"/>
        <v>19</v>
      </c>
      <c r="AGF273" s="278">
        <f t="shared" si="748"/>
        <v>19</v>
      </c>
      <c r="AGG273" s="278">
        <f t="shared" si="748"/>
        <v>19</v>
      </c>
      <c r="AGH273" s="278">
        <f t="shared" si="748"/>
        <v>19</v>
      </c>
      <c r="AGI273" s="278">
        <f t="shared" si="748"/>
        <v>19</v>
      </c>
      <c r="AGJ273" s="278">
        <f t="shared" si="748"/>
        <v>19</v>
      </c>
      <c r="AGK273" s="278">
        <f t="shared" si="748"/>
        <v>19</v>
      </c>
      <c r="AGL273" s="278">
        <f t="shared" si="748"/>
        <v>19</v>
      </c>
      <c r="AGM273" s="278">
        <f t="shared" si="748"/>
        <v>19</v>
      </c>
      <c r="AGN273" s="278">
        <f t="shared" si="748"/>
        <v>19</v>
      </c>
      <c r="AGO273" s="278">
        <f t="shared" si="748"/>
        <v>19</v>
      </c>
      <c r="AGP273" s="278">
        <f t="shared" si="748"/>
        <v>19</v>
      </c>
      <c r="AGQ273" s="278">
        <f t="shared" si="748"/>
        <v>19</v>
      </c>
      <c r="AGR273" s="278">
        <f t="shared" si="748"/>
        <v>19</v>
      </c>
      <c r="AGS273" s="278">
        <f t="shared" si="748"/>
        <v>17</v>
      </c>
      <c r="AGT273" s="278">
        <f t="shared" si="748"/>
        <v>17</v>
      </c>
      <c r="AGU273" s="278">
        <f t="shared" si="748"/>
        <v>17</v>
      </c>
      <c r="AGV273" s="278">
        <f t="shared" si="748"/>
        <v>17</v>
      </c>
      <c r="AGW273" s="278">
        <f t="shared" si="748"/>
        <v>17</v>
      </c>
      <c r="AGX273" s="278">
        <f t="shared" si="748"/>
        <v>17</v>
      </c>
      <c r="AGY273" s="278">
        <f t="shared" si="748"/>
        <v>17</v>
      </c>
      <c r="AGZ273" s="278">
        <f t="shared" si="748"/>
        <v>17</v>
      </c>
      <c r="AHA273" s="278">
        <f t="shared" si="748"/>
        <v>17</v>
      </c>
      <c r="AHB273" s="278">
        <f t="shared" si="748"/>
        <v>17</v>
      </c>
      <c r="AHC273" s="278">
        <f t="shared" si="748"/>
        <v>17</v>
      </c>
      <c r="AHD273" s="278">
        <f t="shared" si="748"/>
        <v>17</v>
      </c>
      <c r="AHE273" s="278">
        <f t="shared" si="748"/>
        <v>17</v>
      </c>
      <c r="AHF273" s="278">
        <f t="shared" si="748"/>
        <v>17</v>
      </c>
      <c r="AHG273" s="278">
        <f t="shared" si="748"/>
        <v>17</v>
      </c>
      <c r="AHH273" s="278">
        <f t="shared" si="748"/>
        <v>17</v>
      </c>
      <c r="AHI273" s="278">
        <f t="shared" si="748"/>
        <v>17</v>
      </c>
      <c r="AHJ273" s="278">
        <f t="shared" si="748"/>
        <v>17</v>
      </c>
      <c r="AHK273" s="278">
        <f t="shared" si="748"/>
        <v>17</v>
      </c>
      <c r="AHL273" s="278">
        <f t="shared" si="748"/>
        <v>17</v>
      </c>
      <c r="AHM273" s="278">
        <f t="shared" si="748"/>
        <v>17</v>
      </c>
      <c r="AHN273" s="278">
        <f t="shared" si="748"/>
        <v>17</v>
      </c>
      <c r="AHO273" s="278">
        <f t="shared" si="748"/>
        <v>17</v>
      </c>
      <c r="AHP273" s="278">
        <f t="shared" si="748"/>
        <v>17</v>
      </c>
      <c r="AHQ273" s="278">
        <f t="shared" si="748"/>
        <v>17</v>
      </c>
      <c r="AHR273" s="278">
        <f t="shared" si="748"/>
        <v>17</v>
      </c>
      <c r="AHS273" s="278">
        <f t="shared" si="748"/>
        <v>17</v>
      </c>
      <c r="AHT273" s="278">
        <f t="shared" si="748"/>
        <v>17</v>
      </c>
      <c r="AHU273" s="278">
        <f t="shared" ref="AHU273:AIU273" si="749">SUM(AHU274:AHU276)</f>
        <v>17</v>
      </c>
      <c r="AHV273" s="278">
        <f t="shared" si="749"/>
        <v>17</v>
      </c>
      <c r="AHW273" s="278">
        <f t="shared" si="749"/>
        <v>17</v>
      </c>
      <c r="AHX273" s="278">
        <f t="shared" si="749"/>
        <v>17</v>
      </c>
      <c r="AHY273" s="278">
        <f t="shared" si="749"/>
        <v>17</v>
      </c>
      <c r="AHZ273" s="278">
        <f t="shared" si="749"/>
        <v>17</v>
      </c>
      <c r="AIA273" s="278">
        <f t="shared" si="749"/>
        <v>17</v>
      </c>
      <c r="AIB273" s="278">
        <f t="shared" si="749"/>
        <v>17</v>
      </c>
      <c r="AIC273" s="278">
        <f t="shared" si="749"/>
        <v>17</v>
      </c>
      <c r="AID273" s="278">
        <f t="shared" si="749"/>
        <v>17</v>
      </c>
      <c r="AIE273" s="278">
        <f t="shared" si="749"/>
        <v>17</v>
      </c>
      <c r="AIF273" s="278">
        <f t="shared" si="749"/>
        <v>17</v>
      </c>
      <c r="AIG273" s="278">
        <f t="shared" si="749"/>
        <v>17</v>
      </c>
      <c r="AIH273" s="278">
        <f t="shared" si="749"/>
        <v>17</v>
      </c>
      <c r="AII273" s="278">
        <f t="shared" si="749"/>
        <v>17</v>
      </c>
      <c r="AIJ273" s="278">
        <f t="shared" si="749"/>
        <v>17</v>
      </c>
      <c r="AIK273" s="278">
        <f t="shared" si="749"/>
        <v>17</v>
      </c>
      <c r="AIL273" s="278">
        <f t="shared" si="749"/>
        <v>17</v>
      </c>
      <c r="AIM273" s="278">
        <f t="shared" si="749"/>
        <v>17</v>
      </c>
      <c r="AIN273" s="278">
        <f t="shared" si="749"/>
        <v>17</v>
      </c>
      <c r="AIO273" s="278">
        <f t="shared" si="749"/>
        <v>17</v>
      </c>
      <c r="AIP273" s="278">
        <f t="shared" si="749"/>
        <v>17</v>
      </c>
      <c r="AIQ273" s="278">
        <f t="shared" si="749"/>
        <v>17</v>
      </c>
      <c r="AIR273" s="278">
        <f t="shared" si="749"/>
        <v>17</v>
      </c>
      <c r="AIS273" s="278">
        <f t="shared" si="749"/>
        <v>17</v>
      </c>
      <c r="AIT273" s="278">
        <f t="shared" si="749"/>
        <v>17</v>
      </c>
      <c r="AIU273" s="278">
        <f t="shared" si="749"/>
        <v>17</v>
      </c>
      <c r="AIV273" s="278">
        <f t="shared" ref="AIV273:AKA273" si="750">SUM(AIV274:AIV276)</f>
        <v>17</v>
      </c>
      <c r="AIW273" s="406">
        <f t="shared" si="750"/>
        <v>17</v>
      </c>
      <c r="AIX273" s="278">
        <f t="shared" si="750"/>
        <v>17</v>
      </c>
      <c r="AIY273" s="278">
        <f t="shared" si="750"/>
        <v>17</v>
      </c>
      <c r="AIZ273" s="278">
        <f t="shared" si="750"/>
        <v>17</v>
      </c>
      <c r="AJA273" s="278">
        <f t="shared" si="750"/>
        <v>16</v>
      </c>
      <c r="AJB273" s="278">
        <f t="shared" si="750"/>
        <v>16</v>
      </c>
      <c r="AJC273" s="278">
        <f t="shared" si="750"/>
        <v>16</v>
      </c>
      <c r="AJD273" s="278">
        <f t="shared" si="750"/>
        <v>16</v>
      </c>
      <c r="AJE273" s="278">
        <f t="shared" si="750"/>
        <v>16</v>
      </c>
      <c r="AJF273" s="278">
        <f t="shared" si="750"/>
        <v>16</v>
      </c>
      <c r="AJG273" s="278">
        <f t="shared" si="750"/>
        <v>16</v>
      </c>
      <c r="AJH273" s="278">
        <f t="shared" si="750"/>
        <v>16</v>
      </c>
      <c r="AJI273" s="278">
        <f t="shared" si="750"/>
        <v>16</v>
      </c>
      <c r="AJJ273" s="278">
        <f t="shared" si="750"/>
        <v>16</v>
      </c>
      <c r="AJK273" s="278">
        <f t="shared" si="750"/>
        <v>16</v>
      </c>
      <c r="AJL273" s="278">
        <f t="shared" si="750"/>
        <v>16</v>
      </c>
      <c r="AJM273" s="278">
        <f t="shared" si="750"/>
        <v>16</v>
      </c>
      <c r="AJN273" s="278">
        <f t="shared" si="750"/>
        <v>16</v>
      </c>
      <c r="AJO273" s="278">
        <f t="shared" si="750"/>
        <v>16</v>
      </c>
      <c r="AJP273" s="278">
        <f t="shared" si="750"/>
        <v>16</v>
      </c>
      <c r="AJQ273" s="278">
        <f t="shared" si="750"/>
        <v>16</v>
      </c>
      <c r="AJR273" s="278">
        <f t="shared" si="750"/>
        <v>16</v>
      </c>
      <c r="AJS273" s="278">
        <f t="shared" si="750"/>
        <v>16</v>
      </c>
      <c r="AJT273" s="278">
        <f t="shared" si="750"/>
        <v>16</v>
      </c>
      <c r="AJU273" s="278">
        <f t="shared" si="750"/>
        <v>16</v>
      </c>
      <c r="AJV273" s="278">
        <f t="shared" si="750"/>
        <v>16</v>
      </c>
      <c r="AJW273" s="278">
        <f t="shared" si="750"/>
        <v>16</v>
      </c>
      <c r="AJX273" s="278">
        <f t="shared" si="750"/>
        <v>16</v>
      </c>
      <c r="AJY273" s="278">
        <f t="shared" si="750"/>
        <v>16</v>
      </c>
      <c r="AJZ273" s="278">
        <f t="shared" si="750"/>
        <v>16</v>
      </c>
      <c r="AKA273" s="278">
        <f t="shared" si="750"/>
        <v>16</v>
      </c>
      <c r="AKB273" s="278">
        <f t="shared" ref="AKB273:ALG273" si="751">SUM(AKB274:AKB276)</f>
        <v>16</v>
      </c>
      <c r="AKC273" s="278">
        <f t="shared" si="751"/>
        <v>17</v>
      </c>
      <c r="AKD273" s="278">
        <f t="shared" si="751"/>
        <v>17</v>
      </c>
      <c r="AKE273" s="278">
        <f t="shared" si="751"/>
        <v>17</v>
      </c>
      <c r="AKF273" s="278">
        <f t="shared" si="751"/>
        <v>17</v>
      </c>
      <c r="AKG273" s="278">
        <f t="shared" si="751"/>
        <v>17</v>
      </c>
      <c r="AKH273" s="278">
        <f t="shared" si="751"/>
        <v>17</v>
      </c>
      <c r="AKI273" s="278">
        <f t="shared" si="751"/>
        <v>17</v>
      </c>
      <c r="AKJ273" s="278">
        <f t="shared" si="751"/>
        <v>17</v>
      </c>
      <c r="AKK273" s="278">
        <f t="shared" si="751"/>
        <v>17</v>
      </c>
      <c r="AKL273" s="278">
        <f t="shared" si="751"/>
        <v>17</v>
      </c>
      <c r="AKM273" s="278">
        <f t="shared" si="751"/>
        <v>17</v>
      </c>
      <c r="AKN273" s="278">
        <f t="shared" si="751"/>
        <v>17</v>
      </c>
      <c r="AKO273" s="278">
        <f t="shared" si="751"/>
        <v>17</v>
      </c>
      <c r="AKP273" s="278">
        <f t="shared" si="751"/>
        <v>17</v>
      </c>
      <c r="AKQ273" s="278">
        <f t="shared" si="751"/>
        <v>17</v>
      </c>
      <c r="AKR273" s="278">
        <f t="shared" si="751"/>
        <v>17</v>
      </c>
      <c r="AKS273" s="278">
        <f t="shared" si="751"/>
        <v>17</v>
      </c>
      <c r="AKT273" s="278">
        <f t="shared" si="751"/>
        <v>17</v>
      </c>
      <c r="AKU273" s="278">
        <f t="shared" si="751"/>
        <v>17</v>
      </c>
      <c r="AKV273" s="278">
        <f t="shared" si="751"/>
        <v>17</v>
      </c>
      <c r="AKW273" s="278">
        <f t="shared" si="751"/>
        <v>17</v>
      </c>
      <c r="AKX273" s="278">
        <f t="shared" si="751"/>
        <v>17</v>
      </c>
      <c r="AKY273" s="278">
        <f t="shared" si="751"/>
        <v>17</v>
      </c>
      <c r="AKZ273" s="278">
        <f t="shared" si="751"/>
        <v>17</v>
      </c>
      <c r="ALA273" s="278">
        <f t="shared" si="751"/>
        <v>17</v>
      </c>
      <c r="ALB273" s="278">
        <f t="shared" si="751"/>
        <v>17</v>
      </c>
      <c r="ALC273" s="278">
        <f t="shared" si="751"/>
        <v>17</v>
      </c>
      <c r="ALD273" s="278">
        <f t="shared" si="751"/>
        <v>17</v>
      </c>
      <c r="ALE273" s="278">
        <f t="shared" si="751"/>
        <v>17</v>
      </c>
      <c r="ALF273" s="278">
        <f t="shared" si="751"/>
        <v>17</v>
      </c>
      <c r="ALG273" s="278">
        <f t="shared" si="751"/>
        <v>17</v>
      </c>
      <c r="ALH273" s="278">
        <f t="shared" ref="ALH273:AMI273" si="752">SUM(ALH274:ALH276)</f>
        <v>17</v>
      </c>
      <c r="ALI273" s="278">
        <f t="shared" si="752"/>
        <v>17</v>
      </c>
      <c r="ALJ273" s="278">
        <f t="shared" si="752"/>
        <v>17</v>
      </c>
      <c r="ALK273" s="278">
        <f t="shared" si="752"/>
        <v>17</v>
      </c>
      <c r="ALL273" s="278">
        <f t="shared" si="752"/>
        <v>17</v>
      </c>
      <c r="ALM273" s="278">
        <f t="shared" si="752"/>
        <v>17</v>
      </c>
      <c r="ALN273" s="278">
        <f t="shared" si="752"/>
        <v>17</v>
      </c>
      <c r="ALO273" s="278">
        <f t="shared" si="752"/>
        <v>17</v>
      </c>
      <c r="ALP273" s="278">
        <f t="shared" si="752"/>
        <v>17</v>
      </c>
      <c r="ALQ273" s="278">
        <f t="shared" si="752"/>
        <v>17</v>
      </c>
      <c r="ALR273" s="278">
        <f t="shared" si="752"/>
        <v>17</v>
      </c>
      <c r="ALS273" s="278">
        <f t="shared" si="752"/>
        <v>17</v>
      </c>
      <c r="ALT273" s="278">
        <f t="shared" si="752"/>
        <v>17</v>
      </c>
      <c r="ALU273" s="278">
        <f t="shared" si="752"/>
        <v>17</v>
      </c>
      <c r="ALV273" s="278">
        <f t="shared" si="752"/>
        <v>17</v>
      </c>
      <c r="ALW273" s="278">
        <f t="shared" si="752"/>
        <v>17</v>
      </c>
      <c r="ALX273" s="278">
        <f t="shared" si="752"/>
        <v>17</v>
      </c>
      <c r="ALY273" s="278">
        <f t="shared" si="752"/>
        <v>17</v>
      </c>
      <c r="ALZ273" s="278">
        <f t="shared" si="752"/>
        <v>17</v>
      </c>
      <c r="AMA273" s="278">
        <f t="shared" si="752"/>
        <v>17</v>
      </c>
      <c r="AMB273" s="278">
        <f t="shared" si="752"/>
        <v>17</v>
      </c>
      <c r="AMC273" s="278">
        <f t="shared" si="752"/>
        <v>17</v>
      </c>
      <c r="AMD273" s="278">
        <f t="shared" si="752"/>
        <v>17</v>
      </c>
      <c r="AME273" s="278">
        <f t="shared" si="752"/>
        <v>17</v>
      </c>
      <c r="AMF273" s="278">
        <f t="shared" si="752"/>
        <v>17</v>
      </c>
      <c r="AMG273" s="278">
        <f t="shared" si="752"/>
        <v>17</v>
      </c>
      <c r="AMH273" s="278">
        <f t="shared" si="752"/>
        <v>17</v>
      </c>
      <c r="AMI273" s="278">
        <f t="shared" si="752"/>
        <v>17</v>
      </c>
      <c r="AMJ273" s="278">
        <f t="shared" ref="AMJ273:AOU273" si="753">SUM(AMJ274:AMJ276)</f>
        <v>17</v>
      </c>
      <c r="AMK273" s="278">
        <f t="shared" si="753"/>
        <v>17</v>
      </c>
      <c r="AML273" s="278">
        <f t="shared" si="753"/>
        <v>17</v>
      </c>
      <c r="AMM273" s="278">
        <f t="shared" si="753"/>
        <v>17</v>
      </c>
      <c r="AMN273" s="278">
        <f t="shared" si="753"/>
        <v>17</v>
      </c>
      <c r="AMO273" s="278">
        <f t="shared" si="753"/>
        <v>17</v>
      </c>
      <c r="AMP273" s="278">
        <f t="shared" si="753"/>
        <v>17</v>
      </c>
      <c r="AMQ273" s="278">
        <f t="shared" si="753"/>
        <v>17</v>
      </c>
      <c r="AMR273" s="278">
        <f t="shared" si="753"/>
        <v>17</v>
      </c>
      <c r="AMS273" s="278">
        <f t="shared" si="753"/>
        <v>17</v>
      </c>
      <c r="AMT273" s="278">
        <f t="shared" si="753"/>
        <v>17</v>
      </c>
      <c r="AMU273" s="278">
        <f t="shared" si="753"/>
        <v>17</v>
      </c>
      <c r="AMV273" s="278">
        <f t="shared" si="753"/>
        <v>17</v>
      </c>
      <c r="AMW273" s="278">
        <f t="shared" si="753"/>
        <v>17</v>
      </c>
      <c r="AMX273" s="278">
        <f t="shared" si="753"/>
        <v>17</v>
      </c>
      <c r="AMY273" s="278">
        <f t="shared" si="753"/>
        <v>17</v>
      </c>
      <c r="AMZ273" s="278">
        <f t="shared" si="753"/>
        <v>17</v>
      </c>
      <c r="ANA273" s="278">
        <f t="shared" si="753"/>
        <v>17</v>
      </c>
      <c r="ANB273" s="278">
        <f t="shared" si="753"/>
        <v>17</v>
      </c>
      <c r="ANC273" s="278">
        <f t="shared" si="753"/>
        <v>17</v>
      </c>
      <c r="AND273" s="278">
        <f t="shared" si="753"/>
        <v>17</v>
      </c>
      <c r="ANE273" s="278">
        <f t="shared" si="753"/>
        <v>17</v>
      </c>
      <c r="ANF273" s="278">
        <f t="shared" si="753"/>
        <v>17</v>
      </c>
      <c r="ANG273" s="278">
        <f t="shared" si="753"/>
        <v>17</v>
      </c>
      <c r="ANH273" s="278">
        <f t="shared" si="753"/>
        <v>17</v>
      </c>
      <c r="ANI273" s="278">
        <f t="shared" si="753"/>
        <v>17</v>
      </c>
      <c r="ANJ273" s="278">
        <f t="shared" si="753"/>
        <v>17</v>
      </c>
      <c r="ANK273" s="278">
        <f t="shared" si="753"/>
        <v>17</v>
      </c>
      <c r="ANL273" s="278">
        <f t="shared" si="753"/>
        <v>17</v>
      </c>
      <c r="ANM273" s="278">
        <f t="shared" si="753"/>
        <v>17</v>
      </c>
      <c r="ANN273" s="278">
        <f t="shared" si="753"/>
        <v>17</v>
      </c>
      <c r="ANO273" s="278">
        <f t="shared" si="753"/>
        <v>17</v>
      </c>
      <c r="ANP273" s="278">
        <f t="shared" si="753"/>
        <v>17</v>
      </c>
      <c r="ANQ273" s="278">
        <f t="shared" si="753"/>
        <v>17</v>
      </c>
      <c r="ANR273" s="278">
        <f t="shared" si="753"/>
        <v>17</v>
      </c>
      <c r="ANS273" s="278">
        <f t="shared" si="753"/>
        <v>17</v>
      </c>
      <c r="ANT273" s="278">
        <f t="shared" si="753"/>
        <v>17</v>
      </c>
      <c r="ANU273" s="278">
        <f t="shared" si="753"/>
        <v>17</v>
      </c>
      <c r="ANV273" s="278">
        <f t="shared" si="753"/>
        <v>17</v>
      </c>
      <c r="ANW273" s="278">
        <f t="shared" si="753"/>
        <v>17</v>
      </c>
      <c r="ANX273" s="278">
        <f t="shared" si="753"/>
        <v>17</v>
      </c>
      <c r="ANY273" s="278">
        <f t="shared" si="753"/>
        <v>17</v>
      </c>
      <c r="ANZ273" s="278">
        <f t="shared" si="753"/>
        <v>17</v>
      </c>
      <c r="AOA273" s="278">
        <f t="shared" si="753"/>
        <v>17</v>
      </c>
      <c r="AOB273" s="278">
        <f t="shared" si="753"/>
        <v>17</v>
      </c>
      <c r="AOC273" s="278">
        <f t="shared" si="753"/>
        <v>17</v>
      </c>
      <c r="AOD273" s="278">
        <f t="shared" si="753"/>
        <v>17</v>
      </c>
      <c r="AOE273" s="278">
        <f t="shared" si="753"/>
        <v>17</v>
      </c>
      <c r="AOF273" s="278">
        <f t="shared" si="753"/>
        <v>17</v>
      </c>
      <c r="AOG273" s="278">
        <f t="shared" si="753"/>
        <v>17</v>
      </c>
      <c r="AOH273" s="278">
        <f t="shared" si="753"/>
        <v>17</v>
      </c>
      <c r="AOI273" s="278">
        <f t="shared" si="753"/>
        <v>17</v>
      </c>
      <c r="AOJ273" s="278">
        <f t="shared" si="753"/>
        <v>17</v>
      </c>
      <c r="AOK273" s="278">
        <f t="shared" si="753"/>
        <v>17</v>
      </c>
      <c r="AOL273" s="278">
        <f t="shared" si="753"/>
        <v>17</v>
      </c>
      <c r="AOM273" s="278">
        <f t="shared" si="753"/>
        <v>17</v>
      </c>
      <c r="AON273" s="278">
        <f t="shared" si="753"/>
        <v>17</v>
      </c>
      <c r="AOO273" s="278">
        <f t="shared" si="753"/>
        <v>17</v>
      </c>
      <c r="AOP273" s="278">
        <f t="shared" si="753"/>
        <v>17</v>
      </c>
      <c r="AOQ273" s="278">
        <f t="shared" si="753"/>
        <v>17</v>
      </c>
      <c r="AOR273" s="278">
        <f t="shared" si="753"/>
        <v>17</v>
      </c>
      <c r="AOS273" s="278">
        <f t="shared" si="753"/>
        <v>17</v>
      </c>
      <c r="AOT273" s="278">
        <f t="shared" si="753"/>
        <v>17</v>
      </c>
      <c r="AOU273" s="278">
        <f t="shared" si="753"/>
        <v>17</v>
      </c>
      <c r="AOV273" s="278">
        <f t="shared" ref="AOV273:APW273" si="754">SUM(AOV274:AOV276)</f>
        <v>17</v>
      </c>
      <c r="AOW273" s="278">
        <f t="shared" si="754"/>
        <v>17</v>
      </c>
      <c r="AOX273" s="278">
        <f t="shared" si="754"/>
        <v>17</v>
      </c>
      <c r="AOY273" s="278">
        <f t="shared" si="754"/>
        <v>17</v>
      </c>
      <c r="AOZ273" s="278">
        <f t="shared" si="754"/>
        <v>17</v>
      </c>
      <c r="APA273" s="278">
        <f t="shared" si="754"/>
        <v>17</v>
      </c>
      <c r="APB273" s="278">
        <f t="shared" si="754"/>
        <v>17</v>
      </c>
      <c r="APC273" s="278">
        <f t="shared" si="754"/>
        <v>17</v>
      </c>
      <c r="APD273" s="278">
        <f t="shared" si="754"/>
        <v>17</v>
      </c>
      <c r="APE273" s="278">
        <f t="shared" si="754"/>
        <v>17</v>
      </c>
      <c r="APF273" s="278">
        <f t="shared" si="754"/>
        <v>17</v>
      </c>
      <c r="APG273" s="278">
        <f t="shared" si="754"/>
        <v>17</v>
      </c>
      <c r="APH273" s="278">
        <f t="shared" si="754"/>
        <v>17</v>
      </c>
      <c r="API273" s="278">
        <f t="shared" si="754"/>
        <v>17</v>
      </c>
      <c r="APJ273" s="278">
        <f t="shared" si="754"/>
        <v>17</v>
      </c>
      <c r="APK273" s="278">
        <f t="shared" si="754"/>
        <v>17</v>
      </c>
      <c r="APL273" s="278">
        <f t="shared" si="754"/>
        <v>17</v>
      </c>
      <c r="APM273" s="278">
        <f t="shared" si="754"/>
        <v>17</v>
      </c>
      <c r="APN273" s="278">
        <f t="shared" si="754"/>
        <v>17</v>
      </c>
      <c r="APO273" s="278">
        <f t="shared" si="754"/>
        <v>17</v>
      </c>
      <c r="APP273" s="278">
        <f t="shared" si="754"/>
        <v>17</v>
      </c>
      <c r="APQ273" s="278">
        <f t="shared" si="754"/>
        <v>17</v>
      </c>
      <c r="APR273" s="278">
        <f t="shared" si="754"/>
        <v>17</v>
      </c>
      <c r="APS273" s="278">
        <f t="shared" si="754"/>
        <v>17</v>
      </c>
      <c r="APT273" s="278">
        <f t="shared" si="754"/>
        <v>17</v>
      </c>
      <c r="APU273" s="278">
        <f t="shared" si="754"/>
        <v>17</v>
      </c>
      <c r="APV273" s="278">
        <f t="shared" si="754"/>
        <v>17</v>
      </c>
      <c r="APW273" s="278">
        <f t="shared" si="754"/>
        <v>17</v>
      </c>
    </row>
    <row r="274" spans="2:1115">
      <c r="D274" s="136"/>
      <c r="E274" s="136" t="s">
        <v>1077</v>
      </c>
      <c r="I274" s="278">
        <v>6</v>
      </c>
      <c r="J274" s="278">
        <v>6</v>
      </c>
      <c r="K274" s="278">
        <v>6</v>
      </c>
      <c r="L274" s="278">
        <v>6</v>
      </c>
      <c r="M274" s="278">
        <v>6</v>
      </c>
      <c r="N274" s="278">
        <v>6</v>
      </c>
      <c r="O274" s="278">
        <v>6</v>
      </c>
      <c r="P274" s="278">
        <v>6</v>
      </c>
      <c r="Q274" s="278">
        <v>6</v>
      </c>
      <c r="R274" s="278">
        <v>6</v>
      </c>
      <c r="S274" s="278">
        <v>6</v>
      </c>
      <c r="T274" s="278">
        <v>6</v>
      </c>
      <c r="U274" s="278">
        <v>6</v>
      </c>
      <c r="V274" s="278">
        <v>6</v>
      </c>
      <c r="W274" s="278">
        <v>6</v>
      </c>
      <c r="X274" s="278">
        <v>6</v>
      </c>
      <c r="Y274" s="278">
        <v>6</v>
      </c>
      <c r="Z274" s="278">
        <v>6</v>
      </c>
      <c r="AA274" s="278">
        <v>6</v>
      </c>
      <c r="AB274" s="278">
        <v>6</v>
      </c>
      <c r="AC274" s="278">
        <v>6</v>
      </c>
      <c r="AD274" s="278">
        <v>6</v>
      </c>
      <c r="AE274" s="278">
        <v>6</v>
      </c>
      <c r="AF274" s="278">
        <v>6</v>
      </c>
      <c r="AG274" s="278">
        <v>6</v>
      </c>
      <c r="AH274" s="278">
        <v>6</v>
      </c>
      <c r="AI274" s="278">
        <v>6</v>
      </c>
      <c r="AJ274" s="278">
        <v>6</v>
      </c>
      <c r="AK274" s="278">
        <v>6</v>
      </c>
      <c r="AL274" s="278">
        <v>6</v>
      </c>
      <c r="AM274" s="278">
        <v>6</v>
      </c>
      <c r="AN274" s="278">
        <v>6</v>
      </c>
      <c r="AO274" s="278">
        <v>6</v>
      </c>
      <c r="AP274" s="278">
        <v>6</v>
      </c>
      <c r="AQ274" s="278">
        <v>6</v>
      </c>
      <c r="AR274" s="278">
        <v>6</v>
      </c>
      <c r="AS274" s="278">
        <v>6</v>
      </c>
      <c r="AT274" s="278">
        <v>6</v>
      </c>
      <c r="AU274" s="278">
        <v>6</v>
      </c>
      <c r="AV274" s="278">
        <v>6</v>
      </c>
      <c r="AW274" s="278">
        <v>6</v>
      </c>
      <c r="AX274" s="278">
        <v>6</v>
      </c>
      <c r="AY274" s="278">
        <v>6</v>
      </c>
      <c r="AZ274" s="278">
        <v>6</v>
      </c>
      <c r="BA274" s="278">
        <v>6</v>
      </c>
      <c r="BB274" s="278">
        <v>6</v>
      </c>
      <c r="BC274" s="278">
        <v>6</v>
      </c>
      <c r="BD274" s="278">
        <v>6</v>
      </c>
      <c r="BE274" s="278">
        <v>6</v>
      </c>
      <c r="BF274" s="278">
        <v>6</v>
      </c>
      <c r="BG274" s="278">
        <v>6</v>
      </c>
      <c r="BH274" s="278">
        <v>6</v>
      </c>
      <c r="BI274" s="278">
        <v>6</v>
      </c>
      <c r="BJ274" s="278">
        <v>6</v>
      </c>
      <c r="BK274" s="278">
        <v>6</v>
      </c>
      <c r="BL274" s="278">
        <v>6</v>
      </c>
      <c r="BM274" s="278">
        <v>6</v>
      </c>
      <c r="BN274" s="278">
        <v>6</v>
      </c>
      <c r="BO274" s="278">
        <v>6</v>
      </c>
      <c r="BP274" s="278">
        <v>6</v>
      </c>
      <c r="BQ274" s="278">
        <v>6</v>
      </c>
      <c r="BR274" s="278">
        <v>6</v>
      </c>
      <c r="BS274" s="278">
        <v>6</v>
      </c>
      <c r="BT274" s="278">
        <v>6</v>
      </c>
      <c r="BU274" s="278">
        <v>6</v>
      </c>
      <c r="BV274" s="278">
        <v>6</v>
      </c>
      <c r="BW274" s="278">
        <v>6</v>
      </c>
      <c r="BX274" s="278">
        <v>6</v>
      </c>
      <c r="BY274" s="278">
        <v>6</v>
      </c>
      <c r="BZ274" s="278">
        <v>6</v>
      </c>
      <c r="CA274" s="278">
        <v>6</v>
      </c>
      <c r="CB274" s="278">
        <v>6</v>
      </c>
      <c r="CC274" s="278">
        <v>6</v>
      </c>
      <c r="CD274" s="278">
        <v>6</v>
      </c>
      <c r="CE274" s="278">
        <v>6</v>
      </c>
      <c r="CF274" s="278">
        <v>6</v>
      </c>
      <c r="CG274" s="278">
        <v>6</v>
      </c>
      <c r="CH274" s="278">
        <v>6</v>
      </c>
      <c r="CI274" s="278">
        <v>6</v>
      </c>
      <c r="CJ274" s="278">
        <v>6</v>
      </c>
      <c r="CK274" s="278">
        <v>6</v>
      </c>
      <c r="CL274" s="278">
        <v>6</v>
      </c>
      <c r="CM274" s="278">
        <v>6</v>
      </c>
      <c r="CN274" s="278">
        <v>6</v>
      </c>
      <c r="CO274" s="278">
        <v>6</v>
      </c>
      <c r="CP274" s="278">
        <v>6</v>
      </c>
      <c r="CQ274" s="278">
        <v>6</v>
      </c>
      <c r="CR274" s="278">
        <v>6</v>
      </c>
      <c r="CS274" s="278">
        <v>6</v>
      </c>
      <c r="CT274" s="278">
        <v>6</v>
      </c>
      <c r="CU274" s="278">
        <v>6</v>
      </c>
      <c r="CV274" s="278">
        <v>6</v>
      </c>
      <c r="CW274" s="278">
        <v>6</v>
      </c>
      <c r="CX274" s="278">
        <v>6</v>
      </c>
      <c r="CY274" s="278">
        <v>6</v>
      </c>
      <c r="CZ274" s="278">
        <v>6</v>
      </c>
      <c r="DA274" s="278">
        <v>6</v>
      </c>
      <c r="DB274" s="278">
        <v>6</v>
      </c>
      <c r="DC274" s="278">
        <v>6</v>
      </c>
      <c r="DD274" s="278">
        <v>6</v>
      </c>
      <c r="DE274" s="278">
        <v>6</v>
      </c>
      <c r="DF274" s="278">
        <v>6</v>
      </c>
      <c r="DG274" s="278">
        <v>6</v>
      </c>
      <c r="DH274" s="278">
        <v>6</v>
      </c>
      <c r="DI274" s="278">
        <v>6</v>
      </c>
      <c r="DJ274" s="278">
        <v>6</v>
      </c>
      <c r="DK274" s="278">
        <v>6</v>
      </c>
      <c r="DL274" s="278">
        <v>6</v>
      </c>
      <c r="DM274" s="278">
        <v>6</v>
      </c>
      <c r="DN274" s="278">
        <v>6</v>
      </c>
      <c r="DO274" s="278">
        <v>6</v>
      </c>
      <c r="DP274" s="278">
        <v>6</v>
      </c>
      <c r="DQ274" s="278">
        <v>6</v>
      </c>
      <c r="DR274" s="278">
        <v>6</v>
      </c>
      <c r="DS274" s="278">
        <v>6</v>
      </c>
      <c r="DT274" s="278">
        <v>6</v>
      </c>
      <c r="DU274" s="278">
        <v>6</v>
      </c>
      <c r="DV274" s="278">
        <v>6</v>
      </c>
      <c r="DW274" s="278">
        <v>6</v>
      </c>
      <c r="DX274" s="278">
        <v>6</v>
      </c>
      <c r="DY274" s="278">
        <v>6</v>
      </c>
      <c r="DZ274" s="278">
        <v>6</v>
      </c>
      <c r="EA274" s="278">
        <v>6</v>
      </c>
      <c r="EB274" s="278">
        <v>6</v>
      </c>
      <c r="EC274" s="278">
        <v>6</v>
      </c>
      <c r="ED274" s="278">
        <v>6</v>
      </c>
      <c r="EE274" s="278">
        <v>6</v>
      </c>
      <c r="EF274" s="278">
        <v>6</v>
      </c>
      <c r="EG274" s="278">
        <v>6</v>
      </c>
      <c r="EH274" s="278">
        <v>6</v>
      </c>
      <c r="EI274" s="278">
        <v>6</v>
      </c>
      <c r="EJ274" s="278">
        <v>6</v>
      </c>
      <c r="EK274" s="278">
        <v>6</v>
      </c>
      <c r="EL274" s="278">
        <v>6</v>
      </c>
      <c r="EM274" s="278">
        <v>6</v>
      </c>
      <c r="EN274" s="278">
        <v>6</v>
      </c>
      <c r="EO274" s="278">
        <v>6</v>
      </c>
      <c r="EP274" s="278">
        <v>6</v>
      </c>
      <c r="EQ274" s="278">
        <v>6</v>
      </c>
      <c r="ER274" s="278">
        <v>6</v>
      </c>
      <c r="ES274" s="278">
        <v>6</v>
      </c>
      <c r="ET274" s="278">
        <v>6</v>
      </c>
      <c r="EU274" s="278">
        <v>6</v>
      </c>
      <c r="EV274" s="278">
        <v>6</v>
      </c>
      <c r="EW274" s="278">
        <v>6</v>
      </c>
      <c r="EX274" s="278">
        <v>6</v>
      </c>
      <c r="EY274" s="278">
        <v>6</v>
      </c>
      <c r="EZ274" s="278">
        <v>6</v>
      </c>
      <c r="FA274" s="278">
        <v>6</v>
      </c>
      <c r="FB274" s="278">
        <v>6</v>
      </c>
      <c r="FC274" s="278">
        <v>6</v>
      </c>
      <c r="FD274" s="278">
        <v>6</v>
      </c>
      <c r="FE274" s="278">
        <v>6</v>
      </c>
      <c r="FF274" s="278">
        <v>6</v>
      </c>
      <c r="FG274" s="278">
        <v>6</v>
      </c>
      <c r="FH274" s="278">
        <v>6</v>
      </c>
      <c r="FI274" s="278">
        <v>6</v>
      </c>
      <c r="FJ274" s="278">
        <v>6</v>
      </c>
      <c r="FK274" s="278">
        <v>6</v>
      </c>
      <c r="FL274" s="278">
        <v>6</v>
      </c>
      <c r="FM274" s="278">
        <v>6</v>
      </c>
      <c r="FN274" s="278">
        <v>6</v>
      </c>
      <c r="FO274" s="278">
        <v>6</v>
      </c>
      <c r="FP274" s="278">
        <v>6</v>
      </c>
      <c r="FQ274" s="278">
        <v>6</v>
      </c>
      <c r="FR274" s="278">
        <v>6</v>
      </c>
      <c r="FS274" s="278">
        <v>6</v>
      </c>
      <c r="FT274" s="278">
        <v>6</v>
      </c>
      <c r="FU274" s="278">
        <v>6</v>
      </c>
      <c r="FV274" s="278">
        <v>6</v>
      </c>
      <c r="FW274" s="278">
        <v>6</v>
      </c>
      <c r="FX274" s="278">
        <v>6</v>
      </c>
      <c r="FY274" s="278">
        <v>6</v>
      </c>
      <c r="FZ274" s="278">
        <v>6</v>
      </c>
      <c r="GA274" s="278">
        <v>6</v>
      </c>
      <c r="GB274" s="278">
        <v>6</v>
      </c>
      <c r="GC274" s="278">
        <v>6</v>
      </c>
      <c r="GD274" s="278">
        <v>6</v>
      </c>
      <c r="GE274" s="278">
        <v>6</v>
      </c>
      <c r="GF274" s="278">
        <v>6</v>
      </c>
      <c r="GG274" s="278">
        <v>6</v>
      </c>
      <c r="GH274" s="278">
        <v>6</v>
      </c>
      <c r="GI274" s="278">
        <v>6</v>
      </c>
      <c r="GJ274" s="278">
        <v>6</v>
      </c>
      <c r="GK274" s="278">
        <v>6</v>
      </c>
      <c r="GL274" s="278">
        <v>6</v>
      </c>
      <c r="GM274" s="278">
        <v>6</v>
      </c>
      <c r="GN274" s="278">
        <v>6</v>
      </c>
      <c r="GO274" s="278">
        <v>6</v>
      </c>
      <c r="GP274" s="278">
        <v>6</v>
      </c>
      <c r="GQ274" s="278">
        <v>6</v>
      </c>
      <c r="GR274" s="278">
        <v>6</v>
      </c>
      <c r="GS274" s="278">
        <v>6</v>
      </c>
      <c r="GT274" s="278">
        <v>6</v>
      </c>
      <c r="GU274" s="278">
        <v>6</v>
      </c>
      <c r="GV274" s="278">
        <v>6</v>
      </c>
      <c r="GW274" s="278">
        <v>6</v>
      </c>
      <c r="GX274" s="278">
        <v>6</v>
      </c>
      <c r="GY274" s="278">
        <v>6</v>
      </c>
      <c r="GZ274" s="278">
        <v>6</v>
      </c>
      <c r="HA274" s="278">
        <v>6</v>
      </c>
      <c r="HB274" s="278">
        <v>6</v>
      </c>
      <c r="HC274" s="278">
        <v>6</v>
      </c>
      <c r="HD274" s="278">
        <v>6</v>
      </c>
      <c r="HE274" s="278">
        <v>6</v>
      </c>
      <c r="HF274" s="278">
        <v>6</v>
      </c>
      <c r="HG274" s="278">
        <v>6</v>
      </c>
      <c r="HH274" s="278">
        <v>6</v>
      </c>
      <c r="HI274" s="278">
        <v>6</v>
      </c>
      <c r="HJ274" s="278">
        <v>6</v>
      </c>
      <c r="HK274" s="278">
        <v>6</v>
      </c>
      <c r="HL274" s="278">
        <v>6</v>
      </c>
      <c r="HM274" s="278">
        <v>6</v>
      </c>
      <c r="HN274" s="278">
        <v>6</v>
      </c>
      <c r="HO274" s="278">
        <v>6</v>
      </c>
      <c r="HP274" s="278">
        <v>6</v>
      </c>
      <c r="HQ274" s="278">
        <v>6</v>
      </c>
      <c r="HR274" s="278">
        <v>6</v>
      </c>
      <c r="HS274" s="278">
        <v>6</v>
      </c>
      <c r="HT274" s="278">
        <v>6</v>
      </c>
      <c r="HU274" s="278">
        <v>5</v>
      </c>
      <c r="HV274" s="278">
        <v>5</v>
      </c>
      <c r="HW274" s="278">
        <v>5</v>
      </c>
      <c r="HX274" s="278">
        <v>5</v>
      </c>
      <c r="HY274" s="278">
        <v>5</v>
      </c>
      <c r="HZ274" s="278">
        <v>5</v>
      </c>
      <c r="IA274" s="278">
        <v>6</v>
      </c>
      <c r="IB274" s="278">
        <v>6</v>
      </c>
      <c r="IC274" s="278">
        <v>6</v>
      </c>
      <c r="ID274" s="278">
        <v>6</v>
      </c>
      <c r="IE274" s="278">
        <v>6</v>
      </c>
      <c r="IF274" s="278">
        <v>6</v>
      </c>
      <c r="IG274" s="278">
        <v>6</v>
      </c>
      <c r="IH274" s="278">
        <v>6</v>
      </c>
      <c r="II274" s="278">
        <v>6</v>
      </c>
      <c r="IJ274" s="278">
        <v>6</v>
      </c>
      <c r="IK274" s="278">
        <v>6</v>
      </c>
      <c r="IL274" s="278">
        <v>6</v>
      </c>
      <c r="IM274" s="278">
        <v>6</v>
      </c>
      <c r="IN274" s="278">
        <v>6</v>
      </c>
      <c r="IO274" s="278">
        <v>6</v>
      </c>
      <c r="IP274" s="278">
        <v>6</v>
      </c>
      <c r="IQ274" s="278">
        <v>6</v>
      </c>
      <c r="IR274" s="278">
        <v>6</v>
      </c>
      <c r="IS274" s="278">
        <v>6</v>
      </c>
      <c r="IT274" s="278">
        <v>6</v>
      </c>
      <c r="IU274" s="278">
        <v>6</v>
      </c>
      <c r="IV274" s="278">
        <v>6</v>
      </c>
      <c r="IW274" s="278">
        <v>6</v>
      </c>
      <c r="IX274" s="278">
        <v>6</v>
      </c>
      <c r="IY274" s="278">
        <v>6</v>
      </c>
      <c r="IZ274" s="278">
        <v>6</v>
      </c>
      <c r="JA274" s="278">
        <v>6</v>
      </c>
      <c r="JB274" s="278">
        <v>6</v>
      </c>
      <c r="JC274" s="278">
        <v>6</v>
      </c>
      <c r="JD274" s="278">
        <v>6</v>
      </c>
      <c r="JE274" s="278">
        <v>6</v>
      </c>
      <c r="JF274" s="278">
        <v>6</v>
      </c>
      <c r="JG274" s="278">
        <v>6</v>
      </c>
      <c r="JH274" s="278">
        <v>6</v>
      </c>
      <c r="JI274" s="278">
        <v>6</v>
      </c>
      <c r="JJ274" s="278">
        <v>6</v>
      </c>
      <c r="JK274" s="278">
        <v>6</v>
      </c>
      <c r="JL274" s="278">
        <v>6</v>
      </c>
      <c r="JM274" s="278">
        <v>6</v>
      </c>
      <c r="JN274" s="278">
        <v>6</v>
      </c>
      <c r="JO274" s="278">
        <v>6</v>
      </c>
      <c r="JP274" s="278">
        <v>6</v>
      </c>
      <c r="JQ274" s="278">
        <v>6</v>
      </c>
      <c r="JR274" s="278">
        <v>6</v>
      </c>
      <c r="JS274" s="278">
        <v>6</v>
      </c>
      <c r="JT274" s="278">
        <v>6</v>
      </c>
      <c r="JU274" s="278">
        <v>6</v>
      </c>
      <c r="JV274" s="278">
        <v>6</v>
      </c>
      <c r="JW274" s="278">
        <v>6</v>
      </c>
      <c r="JX274" s="278">
        <v>6</v>
      </c>
      <c r="JY274" s="278">
        <v>6</v>
      </c>
      <c r="JZ274" s="278">
        <v>6</v>
      </c>
      <c r="KA274" s="278">
        <v>6</v>
      </c>
      <c r="KB274" s="278">
        <v>6</v>
      </c>
      <c r="KC274" s="278">
        <v>6</v>
      </c>
      <c r="KD274" s="278">
        <v>6</v>
      </c>
      <c r="KE274" s="278">
        <v>6</v>
      </c>
      <c r="KF274" s="278">
        <v>6</v>
      </c>
      <c r="KG274" s="278">
        <v>6</v>
      </c>
      <c r="KH274" s="278">
        <v>5</v>
      </c>
      <c r="KI274" s="278">
        <v>5</v>
      </c>
      <c r="KJ274" s="278">
        <v>5</v>
      </c>
      <c r="KK274" s="278">
        <v>5</v>
      </c>
      <c r="KL274" s="278">
        <v>5</v>
      </c>
      <c r="KM274" s="278">
        <v>5</v>
      </c>
      <c r="KN274" s="278">
        <v>5</v>
      </c>
      <c r="KO274" s="278">
        <v>5</v>
      </c>
      <c r="KP274" s="278">
        <v>5</v>
      </c>
      <c r="KQ274" s="278">
        <v>5</v>
      </c>
      <c r="KR274" s="278">
        <v>5</v>
      </c>
      <c r="KS274" s="278">
        <v>5</v>
      </c>
      <c r="KT274" s="278">
        <v>5</v>
      </c>
      <c r="KU274" s="278">
        <v>5</v>
      </c>
      <c r="KV274" s="278">
        <v>5</v>
      </c>
      <c r="KW274" s="278">
        <v>5</v>
      </c>
      <c r="KX274" s="278">
        <v>5</v>
      </c>
      <c r="KY274" s="278">
        <v>5</v>
      </c>
      <c r="KZ274" s="278">
        <v>5</v>
      </c>
      <c r="LA274" s="278">
        <v>5</v>
      </c>
      <c r="LB274" s="278">
        <v>5</v>
      </c>
      <c r="LC274" s="278">
        <v>5</v>
      </c>
      <c r="LD274" s="278">
        <v>6</v>
      </c>
      <c r="LE274" s="278">
        <v>6</v>
      </c>
      <c r="LF274" s="278">
        <v>6</v>
      </c>
      <c r="LG274" s="278">
        <v>6</v>
      </c>
      <c r="LH274" s="278">
        <v>6</v>
      </c>
      <c r="LI274" s="278">
        <v>6</v>
      </c>
      <c r="LJ274" s="278">
        <v>6</v>
      </c>
      <c r="LK274" s="278">
        <v>6</v>
      </c>
      <c r="LL274" s="278">
        <v>6</v>
      </c>
      <c r="LM274" s="278">
        <v>6</v>
      </c>
      <c r="LN274" s="278">
        <v>6</v>
      </c>
      <c r="LO274" s="278">
        <v>6</v>
      </c>
      <c r="LP274" s="278">
        <v>6</v>
      </c>
      <c r="LQ274" s="278">
        <v>6</v>
      </c>
      <c r="LR274" s="278">
        <v>6</v>
      </c>
      <c r="LS274" s="278">
        <v>6</v>
      </c>
      <c r="LT274" s="278">
        <v>6</v>
      </c>
      <c r="LU274" s="278">
        <v>6</v>
      </c>
      <c r="LV274" s="278">
        <v>6</v>
      </c>
      <c r="LW274" s="278">
        <v>6</v>
      </c>
      <c r="LX274" s="278">
        <v>6</v>
      </c>
      <c r="LY274" s="278">
        <v>6</v>
      </c>
      <c r="LZ274" s="278">
        <v>6</v>
      </c>
      <c r="MA274" s="278">
        <v>6</v>
      </c>
      <c r="MB274" s="278">
        <v>6</v>
      </c>
      <c r="MC274" s="278">
        <v>6</v>
      </c>
      <c r="MD274" s="278">
        <v>6</v>
      </c>
      <c r="ME274" s="278">
        <v>6</v>
      </c>
      <c r="MF274" s="278">
        <v>6</v>
      </c>
      <c r="MG274" s="278">
        <v>6</v>
      </c>
      <c r="MH274" s="278">
        <v>6</v>
      </c>
      <c r="MI274" s="278">
        <v>6</v>
      </c>
      <c r="MJ274" s="278">
        <v>6</v>
      </c>
      <c r="MK274" s="278">
        <v>6</v>
      </c>
      <c r="ML274" s="278">
        <v>6</v>
      </c>
      <c r="MM274" s="278">
        <v>6</v>
      </c>
      <c r="MN274" s="278">
        <v>6</v>
      </c>
      <c r="MO274" s="278">
        <v>6</v>
      </c>
      <c r="MP274" s="278">
        <v>6</v>
      </c>
      <c r="MQ274" s="278">
        <v>6</v>
      </c>
      <c r="MR274" s="278">
        <v>6</v>
      </c>
      <c r="MS274" s="278">
        <v>6</v>
      </c>
      <c r="MT274" s="278">
        <v>6</v>
      </c>
      <c r="MU274" s="278">
        <v>6</v>
      </c>
      <c r="MV274" s="278">
        <v>6</v>
      </c>
      <c r="MW274" s="278">
        <v>6</v>
      </c>
      <c r="MX274" s="278">
        <v>6</v>
      </c>
      <c r="MY274" s="278">
        <v>6</v>
      </c>
      <c r="MZ274" s="278">
        <v>6</v>
      </c>
      <c r="NA274" s="278">
        <v>6</v>
      </c>
      <c r="NB274" s="278">
        <v>6</v>
      </c>
      <c r="NC274" s="278">
        <v>6</v>
      </c>
      <c r="ND274" s="278">
        <v>6</v>
      </c>
      <c r="NE274" s="278">
        <v>6</v>
      </c>
      <c r="NF274" s="278">
        <v>6</v>
      </c>
      <c r="NG274" s="278">
        <v>6</v>
      </c>
      <c r="NH274" s="278">
        <v>6</v>
      </c>
      <c r="NI274" s="278">
        <v>6</v>
      </c>
      <c r="NJ274" s="278">
        <v>6</v>
      </c>
      <c r="NK274" s="278">
        <v>6</v>
      </c>
      <c r="NL274" s="278">
        <v>6</v>
      </c>
      <c r="NM274" s="278">
        <v>6</v>
      </c>
      <c r="NN274" s="278">
        <v>6</v>
      </c>
      <c r="NO274" s="278">
        <v>6</v>
      </c>
      <c r="NP274" s="278">
        <v>6</v>
      </c>
      <c r="NQ274" s="278">
        <v>6</v>
      </c>
      <c r="NR274" s="278">
        <v>6</v>
      </c>
      <c r="NS274" s="278">
        <v>6</v>
      </c>
      <c r="NT274" s="278">
        <v>6</v>
      </c>
      <c r="NU274" s="278">
        <v>6</v>
      </c>
      <c r="NV274" s="278">
        <v>6</v>
      </c>
      <c r="NW274" s="278">
        <v>6</v>
      </c>
      <c r="NX274" s="278">
        <v>6</v>
      </c>
      <c r="NY274" s="278">
        <v>6</v>
      </c>
      <c r="NZ274" s="278">
        <v>6</v>
      </c>
      <c r="OA274" s="278">
        <v>6</v>
      </c>
      <c r="OB274" s="278">
        <v>6</v>
      </c>
      <c r="OC274" s="278">
        <v>6</v>
      </c>
      <c r="OD274" s="278">
        <v>6</v>
      </c>
      <c r="OE274" s="278">
        <v>6</v>
      </c>
      <c r="OF274" s="278">
        <v>6</v>
      </c>
      <c r="OG274" s="278">
        <v>6</v>
      </c>
      <c r="OH274" s="278">
        <v>6</v>
      </c>
      <c r="OI274" s="278">
        <v>6</v>
      </c>
      <c r="OJ274" s="278">
        <v>6</v>
      </c>
      <c r="OK274" s="278">
        <v>6</v>
      </c>
      <c r="OL274" s="278">
        <v>6</v>
      </c>
      <c r="OM274" s="278">
        <v>6</v>
      </c>
      <c r="ON274" s="278">
        <v>6</v>
      </c>
      <c r="OO274" s="278">
        <v>6</v>
      </c>
      <c r="OP274" s="278">
        <v>6</v>
      </c>
      <c r="OQ274" s="278">
        <v>6</v>
      </c>
      <c r="OR274" s="278">
        <v>6</v>
      </c>
      <c r="OS274" s="278">
        <v>6</v>
      </c>
      <c r="OT274" s="278">
        <v>6</v>
      </c>
      <c r="OU274" s="278">
        <v>6</v>
      </c>
      <c r="OV274" s="278">
        <v>6</v>
      </c>
      <c r="OW274" s="278">
        <v>6</v>
      </c>
      <c r="OX274" s="278">
        <v>6</v>
      </c>
      <c r="OY274" s="278">
        <v>6</v>
      </c>
      <c r="OZ274" s="278">
        <v>6</v>
      </c>
      <c r="PA274" s="278">
        <v>5</v>
      </c>
      <c r="PB274" s="278">
        <v>5</v>
      </c>
      <c r="PC274" s="278">
        <v>5</v>
      </c>
      <c r="PD274" s="278">
        <v>5</v>
      </c>
      <c r="PE274" s="278">
        <v>5</v>
      </c>
      <c r="PF274" s="278">
        <v>5</v>
      </c>
      <c r="PG274" s="278">
        <v>5</v>
      </c>
      <c r="PH274" s="278">
        <v>5</v>
      </c>
      <c r="PI274" s="278">
        <v>5</v>
      </c>
      <c r="PJ274" s="278">
        <v>5</v>
      </c>
      <c r="PK274" s="278">
        <v>5</v>
      </c>
      <c r="PL274" s="278">
        <v>6</v>
      </c>
      <c r="PM274" s="278">
        <v>6</v>
      </c>
      <c r="PN274" s="278">
        <v>6</v>
      </c>
      <c r="PO274" s="278">
        <v>6</v>
      </c>
      <c r="PP274" s="278">
        <v>6</v>
      </c>
      <c r="PQ274" s="278">
        <v>6</v>
      </c>
      <c r="PR274" s="278">
        <v>6</v>
      </c>
      <c r="PS274" s="278">
        <v>6</v>
      </c>
      <c r="PT274" s="278">
        <v>6</v>
      </c>
      <c r="PU274" s="278">
        <v>6</v>
      </c>
      <c r="PV274" s="278">
        <v>6</v>
      </c>
      <c r="PW274" s="278">
        <v>6</v>
      </c>
      <c r="PX274" s="278">
        <v>6</v>
      </c>
      <c r="PY274" s="278">
        <v>6</v>
      </c>
      <c r="PZ274" s="278">
        <v>6</v>
      </c>
      <c r="QA274" s="278">
        <v>6</v>
      </c>
      <c r="QB274" s="278">
        <v>6</v>
      </c>
      <c r="QC274" s="278">
        <v>6</v>
      </c>
      <c r="QD274" s="278">
        <v>6</v>
      </c>
      <c r="QE274" s="278">
        <v>6</v>
      </c>
      <c r="QF274" s="278">
        <v>6</v>
      </c>
      <c r="QG274" s="278">
        <v>6</v>
      </c>
      <c r="QH274" s="278">
        <v>6</v>
      </c>
      <c r="QI274" s="278">
        <v>6</v>
      </c>
      <c r="QJ274" s="278">
        <v>6</v>
      </c>
      <c r="QK274" s="278">
        <v>6</v>
      </c>
      <c r="QL274" s="278">
        <v>6</v>
      </c>
      <c r="QM274" s="278">
        <v>6</v>
      </c>
      <c r="QN274" s="278">
        <v>6</v>
      </c>
      <c r="QO274" s="278">
        <v>6</v>
      </c>
      <c r="QP274" s="278">
        <v>6</v>
      </c>
      <c r="QQ274" s="278">
        <v>6</v>
      </c>
      <c r="QR274" s="278">
        <v>6</v>
      </c>
      <c r="QS274" s="278">
        <v>6</v>
      </c>
      <c r="QT274" s="278">
        <v>6</v>
      </c>
      <c r="QU274" s="278">
        <v>6</v>
      </c>
      <c r="QV274" s="278">
        <v>6</v>
      </c>
      <c r="QW274" s="278">
        <v>6</v>
      </c>
      <c r="QX274" s="278">
        <v>6</v>
      </c>
      <c r="QY274" s="278">
        <v>6</v>
      </c>
      <c r="QZ274" s="278">
        <v>6</v>
      </c>
      <c r="RA274" s="278">
        <v>6</v>
      </c>
      <c r="RB274" s="278">
        <v>6</v>
      </c>
      <c r="RC274" s="278">
        <v>6</v>
      </c>
      <c r="RD274" s="278">
        <v>6</v>
      </c>
      <c r="RE274" s="278">
        <v>6</v>
      </c>
      <c r="RF274" s="278">
        <v>6</v>
      </c>
      <c r="RG274" s="278">
        <v>6</v>
      </c>
      <c r="RH274" s="278">
        <v>6</v>
      </c>
      <c r="RI274" s="278">
        <v>6</v>
      </c>
      <c r="RJ274" s="278">
        <v>6</v>
      </c>
      <c r="RK274" s="278">
        <v>6</v>
      </c>
      <c r="RL274" s="278">
        <v>6</v>
      </c>
      <c r="RM274" s="278">
        <v>6</v>
      </c>
      <c r="RN274" s="278">
        <v>6</v>
      </c>
      <c r="RO274" s="278">
        <v>6</v>
      </c>
      <c r="RP274" s="278">
        <v>6</v>
      </c>
      <c r="RQ274" s="278">
        <v>6</v>
      </c>
      <c r="RR274" s="278">
        <v>6</v>
      </c>
      <c r="RS274" s="278">
        <v>6</v>
      </c>
      <c r="RT274" s="278">
        <v>6</v>
      </c>
      <c r="RU274" s="278">
        <v>6</v>
      </c>
      <c r="RV274" s="278">
        <v>6</v>
      </c>
      <c r="RW274" s="278">
        <v>6</v>
      </c>
      <c r="RX274" s="278">
        <v>6</v>
      </c>
      <c r="RY274" s="278">
        <v>6</v>
      </c>
      <c r="RZ274" s="278">
        <v>6</v>
      </c>
      <c r="SA274" s="278">
        <v>6</v>
      </c>
      <c r="SB274" s="278">
        <v>6</v>
      </c>
      <c r="SC274" s="278">
        <v>6</v>
      </c>
      <c r="SD274" s="278">
        <v>6</v>
      </c>
      <c r="SE274" s="278">
        <v>6</v>
      </c>
      <c r="SF274" s="278">
        <v>6</v>
      </c>
      <c r="SG274" s="278">
        <v>6</v>
      </c>
      <c r="SH274" s="278">
        <v>6</v>
      </c>
      <c r="SI274" s="278">
        <v>6</v>
      </c>
      <c r="SJ274" s="278">
        <v>6</v>
      </c>
      <c r="SK274" s="278">
        <v>6</v>
      </c>
      <c r="SL274" s="278">
        <v>6</v>
      </c>
      <c r="SM274" s="278">
        <v>6</v>
      </c>
      <c r="SN274" s="278">
        <v>6</v>
      </c>
      <c r="SO274" s="278">
        <v>6</v>
      </c>
      <c r="SP274" s="278">
        <v>6</v>
      </c>
      <c r="SQ274" s="278">
        <v>6</v>
      </c>
      <c r="SR274" s="278">
        <v>6</v>
      </c>
      <c r="SS274" s="278">
        <v>6</v>
      </c>
      <c r="ST274" s="278">
        <v>6</v>
      </c>
      <c r="SU274" s="278">
        <v>6</v>
      </c>
      <c r="SV274" s="278">
        <v>6</v>
      </c>
      <c r="SW274" s="278">
        <v>6</v>
      </c>
      <c r="SX274" s="278">
        <v>6</v>
      </c>
      <c r="SY274" s="278">
        <v>6</v>
      </c>
      <c r="SZ274" s="278">
        <v>6</v>
      </c>
      <c r="TA274" s="278">
        <v>6</v>
      </c>
      <c r="TB274" s="278">
        <v>6</v>
      </c>
      <c r="TC274" s="278">
        <v>6</v>
      </c>
      <c r="TD274" s="278">
        <v>6</v>
      </c>
      <c r="TE274" s="278">
        <v>6</v>
      </c>
      <c r="TF274" s="278">
        <v>6</v>
      </c>
      <c r="TG274" s="278">
        <v>6</v>
      </c>
      <c r="TH274" s="278">
        <v>6</v>
      </c>
      <c r="TI274" s="278">
        <v>6</v>
      </c>
      <c r="TJ274" s="278">
        <v>6</v>
      </c>
      <c r="TK274" s="278">
        <v>6</v>
      </c>
      <c r="TL274" s="278">
        <v>6</v>
      </c>
      <c r="TM274" s="278">
        <v>6</v>
      </c>
      <c r="TN274" s="278">
        <v>6</v>
      </c>
      <c r="TO274" s="278">
        <v>6</v>
      </c>
      <c r="TP274" s="278">
        <v>6</v>
      </c>
      <c r="TQ274" s="278">
        <v>6</v>
      </c>
      <c r="TR274" s="278">
        <v>6</v>
      </c>
      <c r="TS274" s="278">
        <v>6</v>
      </c>
      <c r="TT274" s="278">
        <v>6</v>
      </c>
      <c r="TU274" s="278">
        <v>6</v>
      </c>
      <c r="TV274" s="278">
        <v>6</v>
      </c>
      <c r="TW274" s="278">
        <v>6</v>
      </c>
      <c r="TX274" s="278">
        <v>6</v>
      </c>
      <c r="TY274" s="278">
        <v>6</v>
      </c>
      <c r="TZ274" s="278">
        <v>6</v>
      </c>
      <c r="UA274" s="278">
        <v>6</v>
      </c>
      <c r="UB274" s="278">
        <v>6</v>
      </c>
      <c r="UC274" s="278">
        <v>6</v>
      </c>
      <c r="UD274" s="278">
        <v>6</v>
      </c>
      <c r="UE274" s="278">
        <v>6</v>
      </c>
      <c r="UF274" s="278">
        <v>6</v>
      </c>
      <c r="UG274" s="278">
        <v>6</v>
      </c>
      <c r="UH274" s="278">
        <v>6</v>
      </c>
      <c r="UI274" s="278">
        <v>6</v>
      </c>
      <c r="UJ274" s="278">
        <v>6</v>
      </c>
      <c r="UK274" s="278">
        <v>6</v>
      </c>
      <c r="UL274" s="278">
        <v>6</v>
      </c>
      <c r="UM274" s="278">
        <v>6</v>
      </c>
      <c r="UN274" s="278">
        <v>6</v>
      </c>
      <c r="UO274" s="278">
        <v>6</v>
      </c>
      <c r="UP274" s="278">
        <v>6</v>
      </c>
      <c r="UQ274" s="278">
        <v>6</v>
      </c>
      <c r="UR274" s="278">
        <v>6</v>
      </c>
      <c r="US274" s="278">
        <v>6</v>
      </c>
      <c r="UT274" s="278">
        <v>6</v>
      </c>
      <c r="UU274" s="278">
        <v>6</v>
      </c>
      <c r="UV274" s="278">
        <v>6</v>
      </c>
      <c r="UW274" s="278">
        <v>6</v>
      </c>
      <c r="UX274" s="278">
        <v>6</v>
      </c>
      <c r="UY274" s="278">
        <v>6</v>
      </c>
      <c r="UZ274" s="278">
        <v>6</v>
      </c>
      <c r="VA274" s="278">
        <v>6</v>
      </c>
      <c r="VB274" s="278">
        <v>6</v>
      </c>
      <c r="VC274" s="278">
        <v>6</v>
      </c>
      <c r="VD274" s="278">
        <v>6</v>
      </c>
      <c r="VE274" s="278">
        <v>6</v>
      </c>
      <c r="VF274" s="278">
        <v>6</v>
      </c>
      <c r="VG274" s="278">
        <v>6</v>
      </c>
      <c r="VH274" s="278">
        <v>6</v>
      </c>
      <c r="VI274" s="278">
        <v>6</v>
      </c>
      <c r="VJ274" s="278">
        <v>6</v>
      </c>
      <c r="VK274" s="278">
        <v>6</v>
      </c>
      <c r="VL274" s="278">
        <v>6</v>
      </c>
      <c r="VM274" s="278">
        <v>6</v>
      </c>
      <c r="VN274" s="278">
        <v>6</v>
      </c>
      <c r="VO274" s="278">
        <v>6</v>
      </c>
      <c r="VP274" s="278">
        <v>6</v>
      </c>
      <c r="VQ274" s="278">
        <v>6</v>
      </c>
      <c r="VR274" s="278">
        <v>6</v>
      </c>
      <c r="VS274" s="278">
        <v>6</v>
      </c>
      <c r="VT274" s="278">
        <v>6</v>
      </c>
      <c r="VU274" s="278">
        <v>6</v>
      </c>
      <c r="VV274" s="278">
        <v>6</v>
      </c>
      <c r="VW274" s="278">
        <v>6</v>
      </c>
      <c r="VX274" s="278">
        <v>6</v>
      </c>
      <c r="VY274" s="278">
        <v>6</v>
      </c>
      <c r="VZ274" s="278">
        <v>6</v>
      </c>
      <c r="WA274" s="278">
        <v>6</v>
      </c>
      <c r="WB274" s="278">
        <v>6</v>
      </c>
      <c r="WC274" s="278">
        <v>6</v>
      </c>
      <c r="WD274" s="278">
        <v>6</v>
      </c>
      <c r="WE274" s="278">
        <v>6</v>
      </c>
      <c r="WF274" s="278">
        <v>6</v>
      </c>
      <c r="WG274" s="278">
        <v>6</v>
      </c>
      <c r="WH274" s="278">
        <v>6</v>
      </c>
      <c r="WI274" s="278">
        <v>6</v>
      </c>
      <c r="WJ274" s="278">
        <v>6</v>
      </c>
      <c r="WK274" s="278">
        <v>6</v>
      </c>
      <c r="WL274" s="278">
        <v>6</v>
      </c>
      <c r="WM274" s="278">
        <v>6</v>
      </c>
      <c r="WN274" s="278">
        <v>6</v>
      </c>
      <c r="WO274" s="278">
        <v>6</v>
      </c>
      <c r="WP274" s="278">
        <v>6</v>
      </c>
      <c r="WQ274" s="278">
        <v>6</v>
      </c>
      <c r="WR274" s="278">
        <v>6</v>
      </c>
      <c r="WS274" s="278">
        <v>6</v>
      </c>
      <c r="WT274" s="278">
        <v>6</v>
      </c>
      <c r="WU274" s="278">
        <v>6</v>
      </c>
      <c r="WV274" s="278">
        <v>6</v>
      </c>
      <c r="WW274" s="278">
        <v>6</v>
      </c>
      <c r="WX274" s="278">
        <v>6</v>
      </c>
      <c r="WY274" s="278">
        <v>6</v>
      </c>
      <c r="WZ274" s="278">
        <v>6</v>
      </c>
      <c r="XA274" s="278">
        <v>6</v>
      </c>
      <c r="XB274" s="278">
        <v>6</v>
      </c>
      <c r="XC274" s="278">
        <v>6</v>
      </c>
      <c r="XD274" s="278">
        <v>6</v>
      </c>
      <c r="XE274" s="278">
        <v>6</v>
      </c>
      <c r="XF274" s="278">
        <v>6</v>
      </c>
      <c r="XG274" s="278">
        <v>6</v>
      </c>
      <c r="XH274" s="278">
        <v>6</v>
      </c>
      <c r="XI274" s="278">
        <v>6</v>
      </c>
      <c r="XJ274" s="278">
        <v>6</v>
      </c>
      <c r="XK274" s="278">
        <v>6</v>
      </c>
      <c r="XL274" s="278">
        <v>6</v>
      </c>
      <c r="XM274" s="278">
        <v>6</v>
      </c>
      <c r="XN274" s="278">
        <v>6</v>
      </c>
      <c r="XO274" s="278">
        <v>6</v>
      </c>
      <c r="XP274" s="278">
        <v>6</v>
      </c>
      <c r="XQ274" s="278">
        <v>6</v>
      </c>
      <c r="XR274" s="278">
        <v>6</v>
      </c>
      <c r="XS274" s="278">
        <v>6</v>
      </c>
      <c r="XT274" s="278">
        <v>6</v>
      </c>
      <c r="XU274" s="278">
        <v>6</v>
      </c>
      <c r="XV274" s="278">
        <v>6</v>
      </c>
      <c r="XW274" s="278">
        <v>6</v>
      </c>
      <c r="XX274" s="278">
        <v>6</v>
      </c>
      <c r="XY274" s="278">
        <v>6</v>
      </c>
      <c r="XZ274" s="278">
        <v>6</v>
      </c>
      <c r="YA274" s="278">
        <v>6</v>
      </c>
      <c r="YB274" s="278">
        <v>6</v>
      </c>
      <c r="YC274" s="278">
        <v>6</v>
      </c>
      <c r="YD274" s="278">
        <v>6</v>
      </c>
      <c r="YE274" s="278">
        <v>6</v>
      </c>
      <c r="YF274" s="278">
        <v>6</v>
      </c>
      <c r="YG274" s="278">
        <v>6</v>
      </c>
      <c r="YH274" s="278">
        <v>6</v>
      </c>
      <c r="YI274" s="278">
        <v>6</v>
      </c>
      <c r="YJ274" s="278">
        <v>6</v>
      </c>
      <c r="YK274" s="278">
        <v>6</v>
      </c>
      <c r="YL274" s="278">
        <v>6</v>
      </c>
      <c r="YM274" s="278">
        <v>6</v>
      </c>
      <c r="YN274" s="278">
        <v>6</v>
      </c>
      <c r="YO274" s="278">
        <v>6</v>
      </c>
      <c r="YP274" s="278">
        <v>6</v>
      </c>
      <c r="YQ274" s="278">
        <v>6</v>
      </c>
      <c r="YR274" s="278">
        <v>6</v>
      </c>
      <c r="YS274" s="278">
        <v>6</v>
      </c>
      <c r="YT274" s="278">
        <v>6</v>
      </c>
      <c r="YU274" s="278">
        <v>6</v>
      </c>
      <c r="YV274" s="278">
        <v>6</v>
      </c>
      <c r="YW274" s="278">
        <v>6</v>
      </c>
      <c r="YX274" s="278">
        <v>6</v>
      </c>
      <c r="YY274" s="278">
        <v>6</v>
      </c>
      <c r="YZ274" s="278">
        <v>6</v>
      </c>
      <c r="ZA274" s="278">
        <v>6</v>
      </c>
      <c r="ZB274" s="278">
        <v>6</v>
      </c>
      <c r="ZC274" s="278">
        <v>6</v>
      </c>
      <c r="ZD274" s="278">
        <v>6</v>
      </c>
      <c r="ZE274" s="278">
        <v>6</v>
      </c>
      <c r="ZF274" s="278">
        <v>6</v>
      </c>
      <c r="ZG274" s="278">
        <v>6</v>
      </c>
      <c r="ZH274" s="278">
        <v>6</v>
      </c>
      <c r="ZI274" s="278">
        <v>6</v>
      </c>
      <c r="ZJ274" s="278">
        <v>6</v>
      </c>
      <c r="ZK274" s="278">
        <v>6</v>
      </c>
      <c r="ZL274" s="278">
        <v>6</v>
      </c>
      <c r="ZM274" s="278">
        <v>6</v>
      </c>
      <c r="ZN274" s="278">
        <v>6</v>
      </c>
      <c r="ZO274" s="278">
        <v>6</v>
      </c>
      <c r="ZP274" s="278">
        <v>6</v>
      </c>
      <c r="ZQ274" s="278">
        <v>6</v>
      </c>
      <c r="ZR274" s="278">
        <v>6</v>
      </c>
      <c r="ZS274" s="278">
        <v>5</v>
      </c>
      <c r="ZT274" s="278">
        <v>5</v>
      </c>
      <c r="ZU274" s="278">
        <v>5</v>
      </c>
      <c r="ZV274" s="278">
        <v>5</v>
      </c>
      <c r="ZW274" s="278">
        <v>6</v>
      </c>
      <c r="ZX274" s="278">
        <v>6</v>
      </c>
      <c r="ZY274" s="278">
        <v>6</v>
      </c>
      <c r="ZZ274" s="278">
        <v>6</v>
      </c>
      <c r="AAA274" s="278">
        <v>6</v>
      </c>
      <c r="AAB274" s="278">
        <v>6</v>
      </c>
      <c r="AAC274" s="278">
        <v>6</v>
      </c>
      <c r="AAD274" s="278">
        <v>6</v>
      </c>
      <c r="AAE274" s="278">
        <v>6</v>
      </c>
      <c r="AAF274" s="278">
        <v>6</v>
      </c>
      <c r="AAG274" s="278">
        <v>6</v>
      </c>
      <c r="AAH274" s="278">
        <v>6</v>
      </c>
      <c r="AAI274" s="278">
        <v>6</v>
      </c>
      <c r="AAJ274" s="278">
        <v>6</v>
      </c>
      <c r="AAK274" s="278">
        <v>6</v>
      </c>
      <c r="AAL274" s="278">
        <v>6</v>
      </c>
      <c r="AAM274" s="278">
        <v>6</v>
      </c>
      <c r="AAN274" s="278">
        <v>6</v>
      </c>
      <c r="AAO274" s="278">
        <v>6</v>
      </c>
      <c r="AAP274" s="278">
        <v>6</v>
      </c>
      <c r="AAQ274" s="278">
        <v>6</v>
      </c>
      <c r="AAR274" s="278">
        <v>6</v>
      </c>
      <c r="AAS274" s="278">
        <v>6</v>
      </c>
      <c r="AAT274" s="278">
        <v>6</v>
      </c>
      <c r="AAU274" s="278">
        <v>6</v>
      </c>
      <c r="AAV274" s="278">
        <v>6</v>
      </c>
      <c r="AAW274" s="278">
        <v>6</v>
      </c>
      <c r="AAX274" s="278">
        <v>6</v>
      </c>
      <c r="AAY274" s="278">
        <v>5</v>
      </c>
      <c r="AAZ274" s="278">
        <v>5</v>
      </c>
      <c r="ABA274" s="278">
        <v>5</v>
      </c>
      <c r="ABB274" s="278">
        <v>5</v>
      </c>
      <c r="ABC274" s="278">
        <v>5</v>
      </c>
      <c r="ABD274" s="278">
        <v>5</v>
      </c>
      <c r="ABE274" s="278">
        <v>5</v>
      </c>
      <c r="ABF274" s="278">
        <v>5</v>
      </c>
      <c r="ABG274" s="278">
        <v>5</v>
      </c>
      <c r="ABH274" s="278">
        <v>5</v>
      </c>
      <c r="ABI274" s="278">
        <v>5</v>
      </c>
      <c r="ABJ274" s="278">
        <v>6</v>
      </c>
      <c r="ABK274" s="278">
        <v>6</v>
      </c>
      <c r="ABL274" s="278">
        <v>7</v>
      </c>
      <c r="ABM274" s="278">
        <v>7</v>
      </c>
      <c r="ABN274" s="278">
        <v>7</v>
      </c>
      <c r="ABO274" s="278">
        <v>7</v>
      </c>
      <c r="ABP274" s="278">
        <v>7</v>
      </c>
      <c r="ABQ274" s="278">
        <v>7</v>
      </c>
      <c r="ABR274" s="278">
        <v>7</v>
      </c>
      <c r="ABS274" s="278">
        <v>7</v>
      </c>
      <c r="ABT274" s="278">
        <v>7</v>
      </c>
      <c r="ABU274" s="278">
        <v>7</v>
      </c>
      <c r="ABV274" s="278">
        <v>7</v>
      </c>
      <c r="ABW274" s="278">
        <v>7</v>
      </c>
      <c r="ABX274" s="278">
        <v>7</v>
      </c>
      <c r="ABY274" s="278">
        <v>7</v>
      </c>
      <c r="ABZ274" s="278">
        <v>7</v>
      </c>
      <c r="ACA274" s="278">
        <v>7</v>
      </c>
      <c r="ACB274" s="278">
        <v>7</v>
      </c>
      <c r="ACC274" s="278">
        <v>7</v>
      </c>
      <c r="ACD274" s="278">
        <v>7</v>
      </c>
      <c r="ACE274" s="278">
        <v>7</v>
      </c>
      <c r="ACF274" s="278">
        <v>7</v>
      </c>
      <c r="ACG274" s="278">
        <v>7</v>
      </c>
      <c r="ACH274" s="278">
        <v>7</v>
      </c>
      <c r="ACI274" s="278">
        <v>7</v>
      </c>
      <c r="ACJ274" s="278">
        <v>7</v>
      </c>
      <c r="ACK274" s="278">
        <v>7</v>
      </c>
      <c r="ACL274" s="278">
        <v>7</v>
      </c>
      <c r="ACM274" s="278">
        <v>7</v>
      </c>
      <c r="ACN274" s="278">
        <v>7</v>
      </c>
      <c r="ACO274" s="278">
        <v>7</v>
      </c>
      <c r="ACP274" s="278">
        <v>7</v>
      </c>
      <c r="ACQ274" s="278">
        <v>7</v>
      </c>
      <c r="ACR274" s="278">
        <v>7</v>
      </c>
      <c r="ACS274" s="278">
        <v>7</v>
      </c>
      <c r="ACT274" s="278">
        <v>7</v>
      </c>
      <c r="ACU274" s="278">
        <v>7</v>
      </c>
      <c r="ACV274" s="278">
        <v>7</v>
      </c>
      <c r="ACW274" s="278">
        <v>7</v>
      </c>
      <c r="ACX274" s="278">
        <v>7</v>
      </c>
      <c r="ACY274" s="278">
        <v>7</v>
      </c>
      <c r="ACZ274" s="278">
        <v>7</v>
      </c>
      <c r="ADA274" s="278">
        <v>7</v>
      </c>
      <c r="ADB274" s="278">
        <v>7</v>
      </c>
      <c r="ADC274" s="278">
        <v>7</v>
      </c>
      <c r="ADD274" s="278">
        <v>7</v>
      </c>
      <c r="ADE274" s="278">
        <v>7</v>
      </c>
      <c r="ADF274" s="278">
        <v>7</v>
      </c>
      <c r="ADG274" s="278">
        <v>7</v>
      </c>
      <c r="ADH274" s="278">
        <v>7</v>
      </c>
      <c r="ADI274" s="278">
        <v>7</v>
      </c>
      <c r="ADJ274" s="278">
        <v>7</v>
      </c>
      <c r="ADK274" s="278">
        <v>7</v>
      </c>
      <c r="ADL274" s="278">
        <v>7</v>
      </c>
      <c r="ADM274" s="278">
        <v>7</v>
      </c>
      <c r="ADN274" s="278">
        <v>7</v>
      </c>
      <c r="ADO274" s="278">
        <v>7</v>
      </c>
      <c r="ADP274" s="278">
        <v>7</v>
      </c>
      <c r="ADQ274" s="278">
        <v>7</v>
      </c>
      <c r="ADR274" s="278">
        <v>7</v>
      </c>
      <c r="ADS274" s="278">
        <v>7</v>
      </c>
      <c r="ADT274" s="278">
        <v>7</v>
      </c>
      <c r="ADU274" s="278">
        <v>7</v>
      </c>
      <c r="ADV274" s="278">
        <v>6</v>
      </c>
      <c r="ADW274" s="278">
        <v>6</v>
      </c>
      <c r="ADX274" s="278">
        <v>6</v>
      </c>
      <c r="ADY274" s="278">
        <v>6</v>
      </c>
      <c r="ADZ274" s="278">
        <v>6</v>
      </c>
      <c r="AEA274" s="278">
        <v>6</v>
      </c>
      <c r="AEB274" s="278">
        <v>6</v>
      </c>
      <c r="AEC274" s="278">
        <v>6</v>
      </c>
      <c r="AED274" s="278">
        <v>6</v>
      </c>
      <c r="AEE274" s="278">
        <v>6</v>
      </c>
      <c r="AEF274" s="278">
        <v>6</v>
      </c>
      <c r="AEG274" s="278">
        <v>6</v>
      </c>
      <c r="AEH274" s="278">
        <v>6</v>
      </c>
      <c r="AEI274" s="278">
        <v>6</v>
      </c>
      <c r="AEJ274" s="278">
        <v>6</v>
      </c>
      <c r="AEK274" s="278">
        <v>6</v>
      </c>
      <c r="AEL274" s="278">
        <v>6</v>
      </c>
      <c r="AEM274" s="278">
        <v>6</v>
      </c>
      <c r="AEN274" s="278">
        <v>6</v>
      </c>
      <c r="AEO274" s="278">
        <v>6</v>
      </c>
      <c r="AEP274" s="278">
        <v>6</v>
      </c>
      <c r="AEQ274" s="278">
        <v>6</v>
      </c>
      <c r="AER274" s="278">
        <v>6</v>
      </c>
      <c r="AES274" s="278">
        <v>6</v>
      </c>
      <c r="AET274" s="278">
        <v>6</v>
      </c>
      <c r="AEU274" s="278">
        <v>6</v>
      </c>
      <c r="AEV274" s="278">
        <v>6</v>
      </c>
      <c r="AEW274" s="278">
        <v>6</v>
      </c>
      <c r="AEX274" s="278">
        <v>6</v>
      </c>
      <c r="AEY274" s="278">
        <v>6</v>
      </c>
      <c r="AEZ274" s="278">
        <v>6</v>
      </c>
      <c r="AFA274" s="278">
        <v>6</v>
      </c>
      <c r="AFB274" s="278">
        <v>6</v>
      </c>
      <c r="AFC274" s="278">
        <v>6</v>
      </c>
      <c r="AFD274" s="278">
        <v>6</v>
      </c>
      <c r="AFE274" s="278">
        <v>6</v>
      </c>
      <c r="AFF274" s="278">
        <v>6</v>
      </c>
      <c r="AFG274" s="278">
        <v>6</v>
      </c>
      <c r="AFH274" s="278">
        <v>6</v>
      </c>
      <c r="AFI274" s="278">
        <v>6</v>
      </c>
      <c r="AFJ274" s="278">
        <v>6</v>
      </c>
      <c r="AFK274" s="278">
        <v>6</v>
      </c>
      <c r="AFL274" s="278">
        <v>6</v>
      </c>
      <c r="AFM274" s="278">
        <v>6</v>
      </c>
      <c r="AFN274" s="278">
        <v>6</v>
      </c>
      <c r="AFO274" s="278">
        <v>6</v>
      </c>
      <c r="AFP274" s="278">
        <v>6</v>
      </c>
      <c r="AFQ274" s="278">
        <v>6</v>
      </c>
      <c r="AFR274" s="278">
        <v>6</v>
      </c>
      <c r="AFS274" s="278">
        <v>6</v>
      </c>
      <c r="AFT274" s="278">
        <v>6</v>
      </c>
      <c r="AFU274" s="278">
        <v>6</v>
      </c>
      <c r="AFV274" s="278">
        <v>6</v>
      </c>
      <c r="AFW274" s="278">
        <v>6</v>
      </c>
      <c r="AFX274" s="278">
        <v>6</v>
      </c>
      <c r="AFY274" s="278">
        <v>6</v>
      </c>
      <c r="AFZ274" s="278">
        <v>6</v>
      </c>
      <c r="AGA274" s="278">
        <v>6</v>
      </c>
      <c r="AGB274" s="278">
        <v>6</v>
      </c>
      <c r="AGC274" s="278">
        <v>6</v>
      </c>
      <c r="AGD274" s="278">
        <v>6</v>
      </c>
      <c r="AGE274" s="278">
        <v>6</v>
      </c>
      <c r="AGF274" s="278">
        <v>6</v>
      </c>
      <c r="AGG274" s="278">
        <v>6</v>
      </c>
      <c r="AGH274" s="278">
        <v>6</v>
      </c>
      <c r="AGI274" s="278">
        <v>6</v>
      </c>
      <c r="AGJ274" s="278">
        <v>6</v>
      </c>
      <c r="AGK274" s="278">
        <v>6</v>
      </c>
      <c r="AGL274" s="278">
        <v>6</v>
      </c>
      <c r="AGM274" s="278">
        <v>6</v>
      </c>
      <c r="AGN274" s="278">
        <v>6</v>
      </c>
      <c r="AGO274" s="278">
        <v>6</v>
      </c>
      <c r="AGP274" s="278">
        <v>6</v>
      </c>
      <c r="AGQ274" s="278">
        <v>6</v>
      </c>
      <c r="AGR274" s="278">
        <v>6</v>
      </c>
      <c r="AGS274" s="278">
        <v>5</v>
      </c>
      <c r="AGT274" s="278">
        <v>5</v>
      </c>
      <c r="AGU274" s="278">
        <v>5</v>
      </c>
      <c r="AGV274" s="278">
        <v>5</v>
      </c>
      <c r="AGW274" s="278">
        <v>5</v>
      </c>
      <c r="AGX274" s="278">
        <v>5</v>
      </c>
      <c r="AGY274" s="278">
        <v>5</v>
      </c>
      <c r="AGZ274" s="278">
        <v>5</v>
      </c>
      <c r="AHA274" s="278">
        <v>5</v>
      </c>
      <c r="AHB274" s="278">
        <v>5</v>
      </c>
      <c r="AHC274" s="278">
        <v>5</v>
      </c>
      <c r="AHD274" s="278">
        <v>5</v>
      </c>
      <c r="AHE274" s="278">
        <v>5</v>
      </c>
      <c r="AHF274" s="278">
        <v>5</v>
      </c>
      <c r="AHG274" s="278">
        <v>5</v>
      </c>
      <c r="AHH274" s="278">
        <v>5</v>
      </c>
      <c r="AHI274" s="278">
        <v>5</v>
      </c>
      <c r="AHJ274" s="278">
        <v>5</v>
      </c>
      <c r="AHK274" s="278">
        <v>5</v>
      </c>
      <c r="AHL274" s="278">
        <v>5</v>
      </c>
      <c r="AHM274" s="278">
        <v>5</v>
      </c>
      <c r="AHN274" s="278">
        <v>5</v>
      </c>
      <c r="AHO274" s="278">
        <v>5</v>
      </c>
      <c r="AHP274" s="278">
        <v>5</v>
      </c>
      <c r="AHQ274" s="278">
        <v>5</v>
      </c>
      <c r="AHR274" s="278">
        <v>5</v>
      </c>
      <c r="AHS274" s="278">
        <v>5</v>
      </c>
      <c r="AHT274" s="278">
        <v>5</v>
      </c>
      <c r="AHU274" s="278">
        <v>5</v>
      </c>
      <c r="AHV274" s="278">
        <v>5</v>
      </c>
      <c r="AHW274" s="278">
        <v>5</v>
      </c>
      <c r="AHX274" s="278">
        <v>5</v>
      </c>
      <c r="AHY274" s="278">
        <v>5</v>
      </c>
      <c r="AHZ274" s="278">
        <v>5</v>
      </c>
      <c r="AIA274" s="278">
        <v>5</v>
      </c>
      <c r="AIB274" s="278">
        <v>5</v>
      </c>
      <c r="AIC274" s="278">
        <v>5</v>
      </c>
      <c r="AID274" s="278">
        <v>5</v>
      </c>
      <c r="AIE274" s="278">
        <v>5</v>
      </c>
      <c r="AIF274" s="278">
        <v>5</v>
      </c>
      <c r="AIG274" s="278">
        <v>5</v>
      </c>
      <c r="AIH274" s="278">
        <v>5</v>
      </c>
      <c r="AII274" s="278">
        <v>5</v>
      </c>
      <c r="AIJ274" s="278">
        <v>5</v>
      </c>
      <c r="AIK274" s="278">
        <v>5</v>
      </c>
      <c r="AIL274" s="278">
        <v>5</v>
      </c>
      <c r="AIM274" s="278">
        <v>5</v>
      </c>
      <c r="AIN274" s="278">
        <v>5</v>
      </c>
      <c r="AIO274" s="278">
        <v>5</v>
      </c>
      <c r="AIP274" s="278">
        <v>5</v>
      </c>
      <c r="AIQ274" s="278">
        <v>5</v>
      </c>
      <c r="AIR274" s="278">
        <v>5</v>
      </c>
      <c r="AIS274" s="278">
        <v>5</v>
      </c>
      <c r="AIT274" s="278">
        <v>5</v>
      </c>
      <c r="AIU274" s="278">
        <v>5</v>
      </c>
      <c r="AIV274" s="278">
        <v>5</v>
      </c>
      <c r="AIW274" s="406">
        <v>5</v>
      </c>
      <c r="AIX274" s="278">
        <v>5</v>
      </c>
      <c r="AIY274" s="278">
        <v>5</v>
      </c>
      <c r="AIZ274" s="278">
        <v>5</v>
      </c>
      <c r="AJA274" s="278">
        <v>5</v>
      </c>
      <c r="AJB274" s="278">
        <v>5</v>
      </c>
      <c r="AJC274" s="278">
        <v>5</v>
      </c>
      <c r="AJD274" s="278">
        <v>5</v>
      </c>
      <c r="AJE274" s="278">
        <v>5</v>
      </c>
      <c r="AJF274" s="278">
        <v>5</v>
      </c>
      <c r="AJG274" s="278">
        <v>5</v>
      </c>
      <c r="AJH274" s="278">
        <v>5</v>
      </c>
      <c r="AJI274" s="278">
        <v>5</v>
      </c>
      <c r="AJJ274" s="278">
        <v>5</v>
      </c>
      <c r="AJK274" s="278">
        <v>5</v>
      </c>
      <c r="AJL274" s="278">
        <v>5</v>
      </c>
      <c r="AJM274" s="278">
        <v>5</v>
      </c>
      <c r="AJN274" s="278">
        <v>5</v>
      </c>
      <c r="AJO274" s="278">
        <v>5</v>
      </c>
      <c r="AJP274" s="278">
        <v>5</v>
      </c>
      <c r="AJQ274" s="278">
        <v>5</v>
      </c>
      <c r="AJR274" s="278">
        <v>5</v>
      </c>
      <c r="AJS274" s="278">
        <v>5</v>
      </c>
      <c r="AJT274" s="278">
        <v>5</v>
      </c>
      <c r="AJU274" s="278">
        <v>5</v>
      </c>
      <c r="AJV274" s="278">
        <v>5</v>
      </c>
      <c r="AJW274" s="278">
        <v>5</v>
      </c>
      <c r="AJX274" s="278">
        <v>5</v>
      </c>
      <c r="AJY274" s="278">
        <v>5</v>
      </c>
      <c r="AJZ274" s="278">
        <v>5</v>
      </c>
      <c r="AKA274" s="278">
        <v>5</v>
      </c>
      <c r="AKB274" s="278">
        <v>5</v>
      </c>
      <c r="AKC274" s="278">
        <v>5</v>
      </c>
      <c r="AKD274" s="278">
        <v>5</v>
      </c>
      <c r="AKE274" s="278">
        <v>5</v>
      </c>
      <c r="AKF274" s="278">
        <v>5</v>
      </c>
      <c r="AKG274" s="278">
        <v>5</v>
      </c>
      <c r="AKH274" s="278">
        <v>5</v>
      </c>
      <c r="AKI274" s="278">
        <v>5</v>
      </c>
      <c r="AKJ274" s="278">
        <v>5</v>
      </c>
      <c r="AKK274" s="278">
        <v>5</v>
      </c>
      <c r="AKL274" s="278">
        <v>5</v>
      </c>
      <c r="AKM274" s="278">
        <v>5</v>
      </c>
      <c r="AKN274" s="278">
        <v>5</v>
      </c>
      <c r="AKO274" s="278">
        <v>5</v>
      </c>
      <c r="AKP274" s="278">
        <v>5</v>
      </c>
      <c r="AKQ274" s="278">
        <v>5</v>
      </c>
      <c r="AKR274" s="278">
        <v>5</v>
      </c>
      <c r="AKS274" s="278">
        <v>5</v>
      </c>
      <c r="AKT274" s="278">
        <v>5</v>
      </c>
      <c r="AKU274" s="278">
        <v>5</v>
      </c>
      <c r="AKV274" s="278">
        <v>5</v>
      </c>
      <c r="AKW274" s="278">
        <v>5</v>
      </c>
      <c r="AKX274" s="278">
        <v>5</v>
      </c>
      <c r="AKY274" s="278">
        <v>5</v>
      </c>
      <c r="AKZ274" s="278">
        <v>5</v>
      </c>
      <c r="ALA274" s="278">
        <v>5</v>
      </c>
      <c r="ALB274" s="278">
        <v>5</v>
      </c>
      <c r="ALC274" s="278">
        <v>5</v>
      </c>
      <c r="ALD274" s="278">
        <v>5</v>
      </c>
      <c r="ALE274" s="278">
        <v>5</v>
      </c>
      <c r="ALF274" s="278">
        <v>5</v>
      </c>
      <c r="ALG274" s="278">
        <v>5</v>
      </c>
      <c r="ALH274" s="278">
        <v>5</v>
      </c>
      <c r="ALI274" s="278">
        <v>5</v>
      </c>
      <c r="ALJ274" s="278">
        <v>5</v>
      </c>
      <c r="ALK274" s="278">
        <v>5</v>
      </c>
      <c r="ALL274" s="278">
        <v>5</v>
      </c>
      <c r="ALM274" s="278">
        <v>5</v>
      </c>
      <c r="ALN274" s="278">
        <v>5</v>
      </c>
      <c r="ALO274" s="278">
        <v>5</v>
      </c>
      <c r="ALP274" s="278">
        <v>5</v>
      </c>
      <c r="ALQ274" s="278">
        <v>5</v>
      </c>
      <c r="ALR274" s="278">
        <v>5</v>
      </c>
      <c r="ALS274" s="278">
        <v>5</v>
      </c>
      <c r="ALT274" s="278">
        <v>5</v>
      </c>
      <c r="ALU274" s="278">
        <v>5</v>
      </c>
      <c r="ALV274" s="278">
        <v>5</v>
      </c>
      <c r="ALW274" s="278">
        <v>5</v>
      </c>
      <c r="ALX274" s="278">
        <v>5</v>
      </c>
      <c r="ALY274" s="278">
        <v>5</v>
      </c>
      <c r="ALZ274" s="278">
        <v>5</v>
      </c>
      <c r="AMA274" s="278">
        <v>5</v>
      </c>
      <c r="AMB274" s="278">
        <v>5</v>
      </c>
      <c r="AMC274" s="278">
        <v>5</v>
      </c>
      <c r="AMD274" s="278">
        <v>5</v>
      </c>
      <c r="AME274" s="278">
        <v>5</v>
      </c>
      <c r="AMF274" s="278">
        <v>5</v>
      </c>
      <c r="AMG274" s="278">
        <v>5</v>
      </c>
      <c r="AMH274" s="278">
        <v>5</v>
      </c>
      <c r="AMI274" s="278">
        <v>5</v>
      </c>
      <c r="AMJ274" s="278">
        <v>5</v>
      </c>
      <c r="AMK274" s="278">
        <v>5</v>
      </c>
      <c r="AML274" s="278">
        <v>5</v>
      </c>
      <c r="AMM274" s="278">
        <v>5</v>
      </c>
      <c r="AMN274" s="278">
        <v>5</v>
      </c>
      <c r="AMO274" s="278">
        <v>5</v>
      </c>
      <c r="AMP274" s="278">
        <v>5</v>
      </c>
      <c r="AMQ274" s="278">
        <v>5</v>
      </c>
      <c r="AMR274" s="278">
        <v>5</v>
      </c>
      <c r="AMS274" s="278">
        <v>5</v>
      </c>
      <c r="AMT274" s="278">
        <v>5</v>
      </c>
      <c r="AMU274" s="278">
        <v>5</v>
      </c>
      <c r="AMV274" s="278">
        <v>5</v>
      </c>
      <c r="AMW274" s="278">
        <v>5</v>
      </c>
      <c r="AMX274" s="278">
        <v>5</v>
      </c>
      <c r="AMY274" s="278">
        <v>5</v>
      </c>
      <c r="AMZ274" s="278">
        <v>5</v>
      </c>
      <c r="ANA274" s="278">
        <v>5</v>
      </c>
      <c r="ANB274" s="278">
        <v>5</v>
      </c>
      <c r="ANC274" s="278">
        <v>5</v>
      </c>
      <c r="AND274" s="278">
        <v>5</v>
      </c>
      <c r="ANE274" s="278">
        <v>5</v>
      </c>
      <c r="ANF274" s="278">
        <v>5</v>
      </c>
      <c r="ANG274" s="278">
        <v>5</v>
      </c>
      <c r="ANH274" s="278">
        <v>5</v>
      </c>
      <c r="ANI274" s="278">
        <v>5</v>
      </c>
      <c r="ANJ274" s="278">
        <v>5</v>
      </c>
      <c r="ANK274" s="278">
        <v>5</v>
      </c>
      <c r="ANL274" s="278">
        <v>5</v>
      </c>
      <c r="ANM274" s="278">
        <v>5</v>
      </c>
      <c r="ANN274" s="278">
        <v>5</v>
      </c>
      <c r="ANO274" s="278">
        <v>5</v>
      </c>
      <c r="ANP274" s="278">
        <v>5</v>
      </c>
      <c r="ANQ274" s="278">
        <v>5</v>
      </c>
      <c r="ANR274" s="278">
        <v>5</v>
      </c>
      <c r="ANS274" s="278">
        <v>5</v>
      </c>
      <c r="ANT274" s="278">
        <v>5</v>
      </c>
      <c r="ANU274" s="278">
        <v>5</v>
      </c>
      <c r="ANV274" s="278">
        <v>5</v>
      </c>
      <c r="ANW274" s="278">
        <v>5</v>
      </c>
      <c r="ANX274" s="278">
        <v>5</v>
      </c>
      <c r="ANY274" s="278">
        <v>5</v>
      </c>
      <c r="ANZ274" s="278">
        <v>5</v>
      </c>
      <c r="AOA274" s="278">
        <v>5</v>
      </c>
      <c r="AOB274" s="278">
        <v>5</v>
      </c>
      <c r="AOC274" s="278">
        <v>5</v>
      </c>
      <c r="AOD274" s="278">
        <v>5</v>
      </c>
      <c r="AOE274" s="278">
        <v>5</v>
      </c>
      <c r="AOF274" s="278">
        <v>5</v>
      </c>
      <c r="AOG274" s="278">
        <v>5</v>
      </c>
      <c r="AOH274" s="278">
        <v>5</v>
      </c>
      <c r="AOI274" s="278">
        <v>5</v>
      </c>
      <c r="AOJ274" s="278">
        <v>5</v>
      </c>
      <c r="AOK274" s="278">
        <v>5</v>
      </c>
      <c r="AOL274" s="278">
        <v>5</v>
      </c>
      <c r="AOM274" s="278">
        <v>5</v>
      </c>
      <c r="AON274" s="278">
        <v>5</v>
      </c>
      <c r="AOO274" s="278">
        <v>5</v>
      </c>
      <c r="AOP274" s="278">
        <v>5</v>
      </c>
      <c r="AOQ274" s="278">
        <v>5</v>
      </c>
      <c r="AOR274" s="278">
        <v>5</v>
      </c>
      <c r="AOS274" s="278">
        <v>5</v>
      </c>
      <c r="AOT274" s="278">
        <v>5</v>
      </c>
      <c r="AOU274" s="278">
        <v>5</v>
      </c>
      <c r="AOV274" s="278">
        <v>5</v>
      </c>
      <c r="AOW274" s="278">
        <v>5</v>
      </c>
      <c r="AOX274" s="278">
        <v>5</v>
      </c>
      <c r="AOY274" s="278">
        <v>5</v>
      </c>
      <c r="AOZ274" s="278">
        <v>5</v>
      </c>
      <c r="APA274" s="278">
        <v>5</v>
      </c>
      <c r="APB274" s="278">
        <v>5</v>
      </c>
      <c r="APC274" s="278">
        <v>5</v>
      </c>
      <c r="APD274" s="278">
        <v>5</v>
      </c>
      <c r="APE274" s="278">
        <v>5</v>
      </c>
      <c r="APF274" s="278">
        <v>5</v>
      </c>
      <c r="APG274" s="278">
        <v>5</v>
      </c>
      <c r="APH274" s="278">
        <v>5</v>
      </c>
      <c r="API274" s="278">
        <v>5</v>
      </c>
      <c r="APJ274" s="278">
        <v>5</v>
      </c>
      <c r="APK274" s="278">
        <v>5</v>
      </c>
      <c r="APL274" s="278">
        <v>5</v>
      </c>
      <c r="APM274" s="278">
        <v>5</v>
      </c>
      <c r="APN274" s="278">
        <v>5</v>
      </c>
      <c r="APO274" s="278">
        <v>5</v>
      </c>
      <c r="APP274" s="278">
        <v>5</v>
      </c>
      <c r="APQ274" s="278">
        <v>5</v>
      </c>
      <c r="APR274" s="278">
        <v>5</v>
      </c>
      <c r="APS274" s="278">
        <v>5</v>
      </c>
      <c r="APT274" s="278">
        <v>5</v>
      </c>
      <c r="APU274" s="278">
        <v>5</v>
      </c>
      <c r="APV274" s="278">
        <v>5</v>
      </c>
      <c r="APW274" s="278">
        <v>5</v>
      </c>
    </row>
    <row r="275" spans="2:1115">
      <c r="D275" s="136"/>
      <c r="E275" s="136" t="s">
        <v>1078</v>
      </c>
      <c r="I275" s="278">
        <v>5</v>
      </c>
      <c r="J275" s="278">
        <v>5</v>
      </c>
      <c r="K275" s="278">
        <v>5</v>
      </c>
      <c r="L275" s="278">
        <v>5</v>
      </c>
      <c r="M275" s="278">
        <v>5</v>
      </c>
      <c r="N275" s="278">
        <v>5</v>
      </c>
      <c r="O275" s="278">
        <v>5</v>
      </c>
      <c r="P275" s="278">
        <v>5</v>
      </c>
      <c r="Q275" s="278">
        <v>5</v>
      </c>
      <c r="R275" s="278">
        <v>5</v>
      </c>
      <c r="S275" s="278">
        <v>5</v>
      </c>
      <c r="T275" s="278">
        <v>5</v>
      </c>
      <c r="U275" s="278">
        <v>5</v>
      </c>
      <c r="V275" s="278">
        <v>5</v>
      </c>
      <c r="W275" s="278">
        <v>5</v>
      </c>
      <c r="X275" s="278">
        <v>5</v>
      </c>
      <c r="Y275" s="278">
        <v>5</v>
      </c>
      <c r="Z275" s="278">
        <v>5</v>
      </c>
      <c r="AA275" s="278">
        <v>5</v>
      </c>
      <c r="AB275" s="278">
        <v>5</v>
      </c>
      <c r="AC275" s="278">
        <v>5</v>
      </c>
      <c r="AD275" s="278">
        <v>5</v>
      </c>
      <c r="AE275" s="278">
        <v>5</v>
      </c>
      <c r="AF275" s="278">
        <v>5</v>
      </c>
      <c r="AG275" s="278">
        <v>5</v>
      </c>
      <c r="AH275" s="278">
        <v>5</v>
      </c>
      <c r="AI275" s="278">
        <v>5</v>
      </c>
      <c r="AJ275" s="278">
        <v>5</v>
      </c>
      <c r="AK275" s="278">
        <v>5</v>
      </c>
      <c r="AL275" s="278">
        <v>5</v>
      </c>
      <c r="AM275" s="278">
        <v>5</v>
      </c>
      <c r="AN275" s="278">
        <v>5</v>
      </c>
      <c r="AO275" s="278">
        <v>5</v>
      </c>
      <c r="AP275" s="278">
        <v>5</v>
      </c>
      <c r="AQ275" s="278">
        <v>5</v>
      </c>
      <c r="AR275" s="278">
        <v>5</v>
      </c>
      <c r="AS275" s="278">
        <v>5</v>
      </c>
      <c r="AT275" s="278">
        <v>5</v>
      </c>
      <c r="AU275" s="278">
        <v>5</v>
      </c>
      <c r="AV275" s="278">
        <v>5</v>
      </c>
      <c r="AW275" s="278">
        <v>5</v>
      </c>
      <c r="AX275" s="278">
        <v>5</v>
      </c>
      <c r="AY275" s="278">
        <v>5</v>
      </c>
      <c r="AZ275" s="278">
        <v>5</v>
      </c>
      <c r="BA275" s="278">
        <v>5</v>
      </c>
      <c r="BB275" s="278">
        <v>5</v>
      </c>
      <c r="BC275" s="278">
        <v>5</v>
      </c>
      <c r="BD275" s="278">
        <v>5</v>
      </c>
      <c r="BE275" s="278">
        <v>5</v>
      </c>
      <c r="BF275" s="278">
        <v>5</v>
      </c>
      <c r="BG275" s="278">
        <v>5</v>
      </c>
      <c r="BH275" s="278">
        <v>5</v>
      </c>
      <c r="BI275" s="278">
        <v>5</v>
      </c>
      <c r="BJ275" s="278">
        <v>5</v>
      </c>
      <c r="BK275" s="278">
        <v>5</v>
      </c>
      <c r="BL275" s="278">
        <v>5</v>
      </c>
      <c r="BM275" s="278">
        <v>5</v>
      </c>
      <c r="BN275" s="278">
        <v>5</v>
      </c>
      <c r="BO275" s="278">
        <v>5</v>
      </c>
      <c r="BP275" s="278">
        <v>5</v>
      </c>
      <c r="BQ275" s="278">
        <v>5</v>
      </c>
      <c r="BR275" s="278">
        <v>5</v>
      </c>
      <c r="BS275" s="278">
        <v>5</v>
      </c>
      <c r="BT275" s="278">
        <v>5</v>
      </c>
      <c r="BU275" s="278">
        <v>5</v>
      </c>
      <c r="BV275" s="278">
        <v>5</v>
      </c>
      <c r="BW275" s="278">
        <v>5</v>
      </c>
      <c r="BX275" s="278">
        <v>5</v>
      </c>
      <c r="BY275" s="278">
        <v>5</v>
      </c>
      <c r="BZ275" s="278">
        <v>5</v>
      </c>
      <c r="CA275" s="278">
        <v>5</v>
      </c>
      <c r="CB275" s="278">
        <v>5</v>
      </c>
      <c r="CC275" s="278">
        <v>5</v>
      </c>
      <c r="CD275" s="278">
        <v>5</v>
      </c>
      <c r="CE275" s="278">
        <v>5</v>
      </c>
      <c r="CF275" s="278">
        <v>5</v>
      </c>
      <c r="CG275" s="278">
        <v>5</v>
      </c>
      <c r="CH275" s="278">
        <v>5</v>
      </c>
      <c r="CI275" s="278">
        <v>5</v>
      </c>
      <c r="CJ275" s="278">
        <v>5</v>
      </c>
      <c r="CK275" s="278">
        <v>5</v>
      </c>
      <c r="CL275" s="278">
        <v>5</v>
      </c>
      <c r="CM275" s="278">
        <v>5</v>
      </c>
      <c r="CN275" s="278">
        <v>5</v>
      </c>
      <c r="CO275" s="278">
        <v>5</v>
      </c>
      <c r="CP275" s="278">
        <v>5</v>
      </c>
      <c r="CQ275" s="278">
        <v>5</v>
      </c>
      <c r="CR275" s="278">
        <v>5</v>
      </c>
      <c r="CS275" s="278">
        <v>5</v>
      </c>
      <c r="CT275" s="278">
        <v>5</v>
      </c>
      <c r="CU275" s="278">
        <v>5</v>
      </c>
      <c r="CV275" s="278">
        <v>5</v>
      </c>
      <c r="CW275" s="278">
        <v>5</v>
      </c>
      <c r="CX275" s="278">
        <v>5</v>
      </c>
      <c r="CY275" s="278">
        <v>5</v>
      </c>
      <c r="CZ275" s="278">
        <v>5</v>
      </c>
      <c r="DA275" s="278">
        <v>5</v>
      </c>
      <c r="DB275" s="278">
        <v>5</v>
      </c>
      <c r="DC275" s="278">
        <v>5</v>
      </c>
      <c r="DD275" s="278">
        <v>5</v>
      </c>
      <c r="DE275" s="278">
        <v>5</v>
      </c>
      <c r="DF275" s="278">
        <v>5</v>
      </c>
      <c r="DG275" s="278">
        <v>5</v>
      </c>
      <c r="DH275" s="278">
        <v>5</v>
      </c>
      <c r="DI275" s="278">
        <v>5</v>
      </c>
      <c r="DJ275" s="278">
        <v>5</v>
      </c>
      <c r="DK275" s="278">
        <v>5</v>
      </c>
      <c r="DL275" s="278">
        <v>5</v>
      </c>
      <c r="DM275" s="278">
        <v>5</v>
      </c>
      <c r="DN275" s="278">
        <v>5</v>
      </c>
      <c r="DO275" s="278">
        <v>5</v>
      </c>
      <c r="DP275" s="278">
        <v>5</v>
      </c>
      <c r="DQ275" s="278">
        <v>5</v>
      </c>
      <c r="DR275" s="278">
        <v>5</v>
      </c>
      <c r="DS275" s="278">
        <v>5</v>
      </c>
      <c r="DT275" s="278">
        <v>5</v>
      </c>
      <c r="DU275" s="278">
        <v>5</v>
      </c>
      <c r="DV275" s="278">
        <v>5</v>
      </c>
      <c r="DW275" s="278">
        <v>5</v>
      </c>
      <c r="DX275" s="278">
        <v>5</v>
      </c>
      <c r="DY275" s="278">
        <v>5</v>
      </c>
      <c r="DZ275" s="278">
        <v>5</v>
      </c>
      <c r="EA275" s="278">
        <v>6</v>
      </c>
      <c r="EB275" s="278">
        <v>6</v>
      </c>
      <c r="EC275" s="278">
        <v>6</v>
      </c>
      <c r="ED275" s="278">
        <v>6</v>
      </c>
      <c r="EE275" s="278">
        <v>6</v>
      </c>
      <c r="EF275" s="278">
        <v>6</v>
      </c>
      <c r="EG275" s="278">
        <v>6</v>
      </c>
      <c r="EH275" s="278">
        <v>6</v>
      </c>
      <c r="EI275" s="278">
        <v>6</v>
      </c>
      <c r="EJ275" s="278">
        <v>6</v>
      </c>
      <c r="EK275" s="278">
        <v>6</v>
      </c>
      <c r="EL275" s="278">
        <v>6</v>
      </c>
      <c r="EM275" s="278">
        <v>6</v>
      </c>
      <c r="EN275" s="278">
        <v>6</v>
      </c>
      <c r="EO275" s="278">
        <v>6</v>
      </c>
      <c r="EP275" s="278">
        <v>6</v>
      </c>
      <c r="EQ275" s="278">
        <v>6</v>
      </c>
      <c r="ER275" s="278">
        <v>6</v>
      </c>
      <c r="ES275" s="278">
        <v>6</v>
      </c>
      <c r="ET275" s="278">
        <v>6</v>
      </c>
      <c r="EU275" s="278">
        <v>6</v>
      </c>
      <c r="EV275" s="278">
        <v>6</v>
      </c>
      <c r="EW275" s="278">
        <v>6</v>
      </c>
      <c r="EX275" s="278">
        <v>6</v>
      </c>
      <c r="EY275" s="278">
        <v>6</v>
      </c>
      <c r="EZ275" s="278">
        <v>6</v>
      </c>
      <c r="FA275" s="278">
        <v>6</v>
      </c>
      <c r="FB275" s="278">
        <v>6</v>
      </c>
      <c r="FC275" s="278">
        <v>6</v>
      </c>
      <c r="FD275" s="278">
        <v>6</v>
      </c>
      <c r="FE275" s="278">
        <v>6</v>
      </c>
      <c r="FF275" s="278">
        <v>6</v>
      </c>
      <c r="FG275" s="278">
        <v>6</v>
      </c>
      <c r="FH275" s="278">
        <v>6</v>
      </c>
      <c r="FI275" s="278">
        <v>6</v>
      </c>
      <c r="FJ275" s="278">
        <v>6</v>
      </c>
      <c r="FK275" s="278">
        <v>6</v>
      </c>
      <c r="FL275" s="278">
        <v>6</v>
      </c>
      <c r="FM275" s="278">
        <v>6</v>
      </c>
      <c r="FN275" s="278">
        <v>6</v>
      </c>
      <c r="FO275" s="278">
        <v>6</v>
      </c>
      <c r="FP275" s="278">
        <v>6</v>
      </c>
      <c r="FQ275" s="278">
        <v>6</v>
      </c>
      <c r="FR275" s="278">
        <v>6</v>
      </c>
      <c r="FS275" s="278">
        <v>6</v>
      </c>
      <c r="FT275" s="278">
        <v>6</v>
      </c>
      <c r="FU275" s="278">
        <v>6</v>
      </c>
      <c r="FV275" s="278">
        <v>6</v>
      </c>
      <c r="FW275" s="278">
        <v>6</v>
      </c>
      <c r="FX275" s="278">
        <v>6</v>
      </c>
      <c r="FY275" s="278">
        <v>6</v>
      </c>
      <c r="FZ275" s="278">
        <v>6</v>
      </c>
      <c r="GA275" s="278">
        <v>6</v>
      </c>
      <c r="GB275" s="278">
        <v>6</v>
      </c>
      <c r="GC275" s="278">
        <v>6</v>
      </c>
      <c r="GD275" s="278">
        <v>6</v>
      </c>
      <c r="GE275" s="278">
        <v>6</v>
      </c>
      <c r="GF275" s="278">
        <v>6</v>
      </c>
      <c r="GG275" s="278">
        <v>6</v>
      </c>
      <c r="GH275" s="278">
        <v>6</v>
      </c>
      <c r="GI275" s="278">
        <v>6</v>
      </c>
      <c r="GJ275" s="278">
        <v>6</v>
      </c>
      <c r="GK275" s="278">
        <v>6</v>
      </c>
      <c r="GL275" s="278">
        <v>6</v>
      </c>
      <c r="GM275" s="278">
        <v>6</v>
      </c>
      <c r="GN275" s="278">
        <v>6</v>
      </c>
      <c r="GO275" s="278">
        <v>6</v>
      </c>
      <c r="GP275" s="278">
        <v>6</v>
      </c>
      <c r="GQ275" s="278">
        <v>6</v>
      </c>
      <c r="GR275" s="278">
        <v>6</v>
      </c>
      <c r="GS275" s="278">
        <v>6</v>
      </c>
      <c r="GT275" s="278">
        <v>7</v>
      </c>
      <c r="GU275" s="278">
        <v>7</v>
      </c>
      <c r="GV275" s="278">
        <v>7</v>
      </c>
      <c r="GW275" s="278">
        <v>7</v>
      </c>
      <c r="GX275" s="278">
        <v>7</v>
      </c>
      <c r="GY275" s="278">
        <v>7</v>
      </c>
      <c r="GZ275" s="278">
        <v>7</v>
      </c>
      <c r="HA275" s="278">
        <v>7</v>
      </c>
      <c r="HB275" s="278">
        <v>7</v>
      </c>
      <c r="HC275" s="278">
        <v>7</v>
      </c>
      <c r="HD275" s="278">
        <v>7</v>
      </c>
      <c r="HE275" s="278">
        <v>6</v>
      </c>
      <c r="HF275" s="278">
        <v>6</v>
      </c>
      <c r="HG275" s="278">
        <v>6</v>
      </c>
      <c r="HH275" s="278">
        <v>6</v>
      </c>
      <c r="HI275" s="278">
        <v>6</v>
      </c>
      <c r="HJ275" s="278">
        <v>6</v>
      </c>
      <c r="HK275" s="278">
        <v>6</v>
      </c>
      <c r="HL275" s="278">
        <v>6</v>
      </c>
      <c r="HM275" s="278">
        <v>6</v>
      </c>
      <c r="HN275" s="278">
        <v>6</v>
      </c>
      <c r="HO275" s="278">
        <v>6</v>
      </c>
      <c r="HP275" s="278">
        <v>6</v>
      </c>
      <c r="HQ275" s="278">
        <v>6</v>
      </c>
      <c r="HR275" s="278">
        <v>6</v>
      </c>
      <c r="HS275" s="278">
        <v>6</v>
      </c>
      <c r="HT275" s="278">
        <v>6</v>
      </c>
      <c r="HU275" s="278">
        <v>6</v>
      </c>
      <c r="HV275" s="278">
        <v>6</v>
      </c>
      <c r="HW275" s="278">
        <v>6</v>
      </c>
      <c r="HX275" s="278">
        <v>6</v>
      </c>
      <c r="HY275" s="278">
        <v>5</v>
      </c>
      <c r="HZ275" s="278">
        <v>5</v>
      </c>
      <c r="IA275" s="278">
        <v>5</v>
      </c>
      <c r="IB275" s="278">
        <v>5</v>
      </c>
      <c r="IC275" s="278">
        <v>5</v>
      </c>
      <c r="ID275" s="278">
        <v>5</v>
      </c>
      <c r="IE275" s="278">
        <v>5</v>
      </c>
      <c r="IF275" s="278">
        <v>5</v>
      </c>
      <c r="IG275" s="278">
        <v>5</v>
      </c>
      <c r="IH275" s="278">
        <v>5</v>
      </c>
      <c r="II275" s="278">
        <v>5</v>
      </c>
      <c r="IJ275" s="278">
        <v>5</v>
      </c>
      <c r="IK275" s="278">
        <v>5</v>
      </c>
      <c r="IL275" s="278">
        <v>5</v>
      </c>
      <c r="IM275" s="278">
        <v>5</v>
      </c>
      <c r="IN275" s="278">
        <v>5</v>
      </c>
      <c r="IO275" s="278">
        <v>5</v>
      </c>
      <c r="IP275" s="278">
        <v>5</v>
      </c>
      <c r="IQ275" s="278">
        <v>5</v>
      </c>
      <c r="IR275" s="278">
        <v>5</v>
      </c>
      <c r="IS275" s="278">
        <v>6</v>
      </c>
      <c r="IT275" s="278">
        <v>6</v>
      </c>
      <c r="IU275" s="278">
        <v>6</v>
      </c>
      <c r="IV275" s="278">
        <v>6</v>
      </c>
      <c r="IW275" s="278">
        <v>6</v>
      </c>
      <c r="IX275" s="278">
        <v>6</v>
      </c>
      <c r="IY275" s="278">
        <v>6</v>
      </c>
      <c r="IZ275" s="278">
        <v>6</v>
      </c>
      <c r="JA275" s="278">
        <v>6</v>
      </c>
      <c r="JB275" s="278">
        <v>6</v>
      </c>
      <c r="JC275" s="278">
        <v>6</v>
      </c>
      <c r="JD275" s="278">
        <v>6</v>
      </c>
      <c r="JE275" s="278">
        <v>6</v>
      </c>
      <c r="JF275" s="278">
        <v>6</v>
      </c>
      <c r="JG275" s="278">
        <v>6</v>
      </c>
      <c r="JH275" s="278">
        <v>6</v>
      </c>
      <c r="JI275" s="278">
        <v>6</v>
      </c>
      <c r="JJ275" s="278">
        <v>6</v>
      </c>
      <c r="JK275" s="278">
        <v>6</v>
      </c>
      <c r="JL275" s="278">
        <v>6</v>
      </c>
      <c r="JM275" s="278">
        <v>6</v>
      </c>
      <c r="JN275" s="278">
        <v>6</v>
      </c>
      <c r="JO275" s="278">
        <v>6</v>
      </c>
      <c r="JP275" s="278">
        <v>6</v>
      </c>
      <c r="JQ275" s="278">
        <v>6</v>
      </c>
      <c r="JR275" s="278">
        <v>6</v>
      </c>
      <c r="JS275" s="278">
        <v>6</v>
      </c>
      <c r="JT275" s="278">
        <v>6</v>
      </c>
      <c r="JU275" s="278">
        <v>6</v>
      </c>
      <c r="JV275" s="278">
        <v>6</v>
      </c>
      <c r="JW275" s="278">
        <v>6</v>
      </c>
      <c r="JX275" s="278">
        <v>6</v>
      </c>
      <c r="JY275" s="278">
        <v>6</v>
      </c>
      <c r="JZ275" s="278">
        <v>6</v>
      </c>
      <c r="KA275" s="278">
        <v>6</v>
      </c>
      <c r="KB275" s="278">
        <v>6</v>
      </c>
      <c r="KC275" s="278">
        <v>6</v>
      </c>
      <c r="KD275" s="278">
        <v>6</v>
      </c>
      <c r="KE275" s="278">
        <v>6</v>
      </c>
      <c r="KF275" s="278">
        <v>6</v>
      </c>
      <c r="KG275" s="278">
        <v>6</v>
      </c>
      <c r="KH275" s="278">
        <v>6</v>
      </c>
      <c r="KI275" s="278">
        <v>6</v>
      </c>
      <c r="KJ275" s="278">
        <v>6</v>
      </c>
      <c r="KK275" s="278">
        <v>6</v>
      </c>
      <c r="KL275" s="278">
        <v>6</v>
      </c>
      <c r="KM275" s="278">
        <v>6</v>
      </c>
      <c r="KN275" s="278">
        <v>6</v>
      </c>
      <c r="KO275" s="278">
        <v>6</v>
      </c>
      <c r="KP275" s="278">
        <v>6</v>
      </c>
      <c r="KQ275" s="278">
        <v>6</v>
      </c>
      <c r="KR275" s="278">
        <v>6</v>
      </c>
      <c r="KS275" s="278">
        <v>6</v>
      </c>
      <c r="KT275" s="278">
        <v>6</v>
      </c>
      <c r="KU275" s="278">
        <v>6</v>
      </c>
      <c r="KV275" s="278">
        <v>6</v>
      </c>
      <c r="KW275" s="278">
        <v>6</v>
      </c>
      <c r="KX275" s="278">
        <v>6</v>
      </c>
      <c r="KY275" s="278">
        <v>6</v>
      </c>
      <c r="KZ275" s="278">
        <v>6</v>
      </c>
      <c r="LA275" s="278">
        <v>6</v>
      </c>
      <c r="LB275" s="278">
        <v>6</v>
      </c>
      <c r="LC275" s="278">
        <v>6</v>
      </c>
      <c r="LD275" s="278">
        <v>6</v>
      </c>
      <c r="LE275" s="278">
        <v>6</v>
      </c>
      <c r="LF275" s="278">
        <v>6</v>
      </c>
      <c r="LG275" s="278">
        <v>6</v>
      </c>
      <c r="LH275" s="278">
        <v>6</v>
      </c>
      <c r="LI275" s="278">
        <v>6</v>
      </c>
      <c r="LJ275" s="278">
        <v>6</v>
      </c>
      <c r="LK275" s="278">
        <v>6</v>
      </c>
      <c r="LL275" s="278">
        <v>6</v>
      </c>
      <c r="LM275" s="278">
        <v>6</v>
      </c>
      <c r="LN275" s="278">
        <v>6</v>
      </c>
      <c r="LO275" s="278">
        <v>6</v>
      </c>
      <c r="LP275" s="278">
        <v>6</v>
      </c>
      <c r="LQ275" s="278">
        <v>6</v>
      </c>
      <c r="LR275" s="278">
        <v>6</v>
      </c>
      <c r="LS275" s="278">
        <v>6</v>
      </c>
      <c r="LT275" s="278">
        <v>5</v>
      </c>
      <c r="LU275" s="278">
        <v>5</v>
      </c>
      <c r="LV275" s="278">
        <v>5</v>
      </c>
      <c r="LW275" s="278">
        <v>5</v>
      </c>
      <c r="LX275" s="278">
        <v>5</v>
      </c>
      <c r="LY275" s="278">
        <v>6</v>
      </c>
      <c r="LZ275" s="278">
        <v>6</v>
      </c>
      <c r="MA275" s="278">
        <v>6</v>
      </c>
      <c r="MB275" s="278">
        <v>6</v>
      </c>
      <c r="MC275" s="278">
        <v>6</v>
      </c>
      <c r="MD275" s="278">
        <v>6</v>
      </c>
      <c r="ME275" s="278">
        <v>6</v>
      </c>
      <c r="MF275" s="278">
        <v>6</v>
      </c>
      <c r="MG275" s="278">
        <v>5</v>
      </c>
      <c r="MH275" s="278">
        <v>5</v>
      </c>
      <c r="MI275" s="278">
        <v>5</v>
      </c>
      <c r="MJ275" s="278">
        <v>5</v>
      </c>
      <c r="MK275" s="278">
        <v>5</v>
      </c>
      <c r="ML275" s="278">
        <v>5</v>
      </c>
      <c r="MM275" s="278">
        <v>5</v>
      </c>
      <c r="MN275" s="278">
        <v>5</v>
      </c>
      <c r="MO275" s="278">
        <v>5</v>
      </c>
      <c r="MP275" s="278">
        <v>5</v>
      </c>
      <c r="MQ275" s="278">
        <v>5</v>
      </c>
      <c r="MR275" s="278">
        <v>5</v>
      </c>
      <c r="MS275" s="278">
        <v>5</v>
      </c>
      <c r="MT275" s="278">
        <v>5</v>
      </c>
      <c r="MU275" s="278">
        <v>5</v>
      </c>
      <c r="MV275" s="278">
        <v>5</v>
      </c>
      <c r="MW275" s="278">
        <v>5</v>
      </c>
      <c r="MX275" s="278">
        <v>5</v>
      </c>
      <c r="MY275" s="278">
        <v>5</v>
      </c>
      <c r="MZ275" s="278">
        <v>5</v>
      </c>
      <c r="NA275" s="278">
        <v>5</v>
      </c>
      <c r="NB275" s="278">
        <v>5</v>
      </c>
      <c r="NC275" s="278">
        <v>5</v>
      </c>
      <c r="ND275" s="278">
        <v>5</v>
      </c>
      <c r="NE275" s="278">
        <v>5</v>
      </c>
      <c r="NF275" s="278">
        <v>5</v>
      </c>
      <c r="NG275" s="278">
        <v>5</v>
      </c>
      <c r="NH275" s="278">
        <v>5</v>
      </c>
      <c r="NI275" s="278">
        <v>5</v>
      </c>
      <c r="NJ275" s="278">
        <v>5</v>
      </c>
      <c r="NK275" s="278">
        <v>5</v>
      </c>
      <c r="NL275" s="278">
        <v>5</v>
      </c>
      <c r="NM275" s="278">
        <v>5</v>
      </c>
      <c r="NN275" s="278">
        <v>5</v>
      </c>
      <c r="NO275" s="278">
        <v>5</v>
      </c>
      <c r="NP275" s="278">
        <v>5</v>
      </c>
      <c r="NQ275" s="278">
        <v>5</v>
      </c>
      <c r="NR275" s="278">
        <v>5</v>
      </c>
      <c r="NS275" s="278">
        <v>5</v>
      </c>
      <c r="NT275" s="278">
        <v>5</v>
      </c>
      <c r="NU275" s="278">
        <v>5</v>
      </c>
      <c r="NV275" s="278">
        <v>5</v>
      </c>
      <c r="NW275" s="278">
        <v>5</v>
      </c>
      <c r="NX275" s="278">
        <v>5</v>
      </c>
      <c r="NY275" s="278">
        <v>5</v>
      </c>
      <c r="NZ275" s="278">
        <v>5</v>
      </c>
      <c r="OA275" s="278">
        <v>5</v>
      </c>
      <c r="OB275" s="278">
        <v>5</v>
      </c>
      <c r="OC275" s="278">
        <v>5</v>
      </c>
      <c r="OD275" s="278">
        <v>5</v>
      </c>
      <c r="OE275" s="278">
        <v>5</v>
      </c>
      <c r="OF275" s="278">
        <v>5</v>
      </c>
      <c r="OG275" s="278">
        <v>5</v>
      </c>
      <c r="OH275" s="278">
        <v>5</v>
      </c>
      <c r="OI275" s="278">
        <v>5</v>
      </c>
      <c r="OJ275" s="278">
        <v>5</v>
      </c>
      <c r="OK275" s="278">
        <v>5</v>
      </c>
      <c r="OL275" s="278">
        <v>5</v>
      </c>
      <c r="OM275" s="278">
        <v>5</v>
      </c>
      <c r="ON275" s="278">
        <v>5</v>
      </c>
      <c r="OO275" s="278">
        <v>5</v>
      </c>
      <c r="OP275" s="278">
        <v>5</v>
      </c>
      <c r="OQ275" s="278">
        <v>5</v>
      </c>
      <c r="OR275" s="278">
        <v>5</v>
      </c>
      <c r="OS275" s="278">
        <v>5</v>
      </c>
      <c r="OT275" s="278">
        <v>5</v>
      </c>
      <c r="OU275" s="278">
        <v>5</v>
      </c>
      <c r="OV275" s="278">
        <v>6</v>
      </c>
      <c r="OW275" s="278">
        <v>6</v>
      </c>
      <c r="OX275" s="278">
        <v>6</v>
      </c>
      <c r="OY275" s="278">
        <v>6</v>
      </c>
      <c r="OZ275" s="278">
        <v>6</v>
      </c>
      <c r="PA275" s="278">
        <v>6</v>
      </c>
      <c r="PB275" s="278">
        <v>6</v>
      </c>
      <c r="PC275" s="278">
        <v>6</v>
      </c>
      <c r="PD275" s="278">
        <v>6</v>
      </c>
      <c r="PE275" s="278">
        <v>6</v>
      </c>
      <c r="PF275" s="278">
        <v>6</v>
      </c>
      <c r="PG275" s="278">
        <v>6</v>
      </c>
      <c r="PH275" s="278">
        <v>6</v>
      </c>
      <c r="PI275" s="278">
        <v>6</v>
      </c>
      <c r="PJ275" s="278">
        <v>6</v>
      </c>
      <c r="PK275" s="278">
        <v>6</v>
      </c>
      <c r="PL275" s="278">
        <v>6</v>
      </c>
      <c r="PM275" s="278">
        <v>6</v>
      </c>
      <c r="PN275" s="278">
        <v>6</v>
      </c>
      <c r="PO275" s="278">
        <v>6</v>
      </c>
      <c r="PP275" s="278">
        <v>6</v>
      </c>
      <c r="PQ275" s="278">
        <v>6</v>
      </c>
      <c r="PR275" s="278">
        <v>6</v>
      </c>
      <c r="PS275" s="278">
        <v>6</v>
      </c>
      <c r="PT275" s="278">
        <v>6</v>
      </c>
      <c r="PU275" s="278">
        <v>6</v>
      </c>
      <c r="PV275" s="278">
        <v>6</v>
      </c>
      <c r="PW275" s="278">
        <v>6</v>
      </c>
      <c r="PX275" s="278">
        <v>6</v>
      </c>
      <c r="PY275" s="278">
        <v>6</v>
      </c>
      <c r="PZ275" s="278">
        <v>6</v>
      </c>
      <c r="QA275" s="278">
        <v>6</v>
      </c>
      <c r="QB275" s="278">
        <v>6</v>
      </c>
      <c r="QC275" s="278">
        <v>6</v>
      </c>
      <c r="QD275" s="278">
        <v>6</v>
      </c>
      <c r="QE275" s="278">
        <v>6</v>
      </c>
      <c r="QF275" s="278">
        <v>6</v>
      </c>
      <c r="QG275" s="278">
        <v>5</v>
      </c>
      <c r="QH275" s="278">
        <v>5</v>
      </c>
      <c r="QI275" s="278">
        <v>5</v>
      </c>
      <c r="QJ275" s="278">
        <v>5</v>
      </c>
      <c r="QK275" s="278">
        <v>5</v>
      </c>
      <c r="QL275" s="278">
        <v>5</v>
      </c>
      <c r="QM275" s="278">
        <v>5</v>
      </c>
      <c r="QN275" s="278">
        <v>5</v>
      </c>
      <c r="QO275" s="278">
        <v>5</v>
      </c>
      <c r="QP275" s="278">
        <v>5</v>
      </c>
      <c r="QQ275" s="278">
        <v>5</v>
      </c>
      <c r="QR275" s="278">
        <v>5</v>
      </c>
      <c r="QS275" s="278">
        <v>5</v>
      </c>
      <c r="QT275" s="278">
        <v>5</v>
      </c>
      <c r="QU275" s="278">
        <v>5</v>
      </c>
      <c r="QV275" s="278">
        <v>5</v>
      </c>
      <c r="QW275" s="278">
        <v>5</v>
      </c>
      <c r="QX275" s="278">
        <v>5</v>
      </c>
      <c r="QY275" s="278">
        <v>5</v>
      </c>
      <c r="QZ275" s="278">
        <v>5</v>
      </c>
      <c r="RA275" s="278">
        <v>5</v>
      </c>
      <c r="RB275" s="278">
        <v>5</v>
      </c>
      <c r="RC275" s="278">
        <v>5</v>
      </c>
      <c r="RD275" s="278">
        <v>5</v>
      </c>
      <c r="RE275" s="278">
        <v>5</v>
      </c>
      <c r="RF275" s="278">
        <v>5</v>
      </c>
      <c r="RG275" s="278">
        <v>5</v>
      </c>
      <c r="RH275" s="278">
        <v>5</v>
      </c>
      <c r="RI275" s="278">
        <v>5</v>
      </c>
      <c r="RJ275" s="278">
        <v>5</v>
      </c>
      <c r="RK275" s="278">
        <v>5</v>
      </c>
      <c r="RL275" s="278">
        <v>5</v>
      </c>
      <c r="RM275" s="278">
        <v>5</v>
      </c>
      <c r="RN275" s="278">
        <v>5</v>
      </c>
      <c r="RO275" s="278">
        <v>5</v>
      </c>
      <c r="RP275" s="278">
        <v>5</v>
      </c>
      <c r="RQ275" s="278">
        <v>5</v>
      </c>
      <c r="RR275" s="278">
        <v>5</v>
      </c>
      <c r="RS275" s="278">
        <v>5</v>
      </c>
      <c r="RT275" s="278">
        <v>5</v>
      </c>
      <c r="RU275" s="278">
        <v>5</v>
      </c>
      <c r="RV275" s="278">
        <v>5</v>
      </c>
      <c r="RW275" s="278">
        <v>5</v>
      </c>
      <c r="RX275" s="278">
        <v>5</v>
      </c>
      <c r="RY275" s="278">
        <v>5</v>
      </c>
      <c r="RZ275" s="278">
        <v>5</v>
      </c>
      <c r="SA275" s="278">
        <v>5</v>
      </c>
      <c r="SB275" s="278">
        <v>5</v>
      </c>
      <c r="SC275" s="278">
        <v>5</v>
      </c>
      <c r="SD275" s="278">
        <v>5</v>
      </c>
      <c r="SE275" s="278">
        <v>5</v>
      </c>
      <c r="SF275" s="278">
        <v>5</v>
      </c>
      <c r="SG275" s="278">
        <v>5</v>
      </c>
      <c r="SH275" s="278">
        <v>5</v>
      </c>
      <c r="SI275" s="278">
        <v>5</v>
      </c>
      <c r="SJ275" s="278">
        <v>5</v>
      </c>
      <c r="SK275" s="278">
        <v>5</v>
      </c>
      <c r="SL275" s="278">
        <v>5</v>
      </c>
      <c r="SM275" s="278">
        <v>5</v>
      </c>
      <c r="SN275" s="278">
        <v>5</v>
      </c>
      <c r="SO275" s="278">
        <v>5</v>
      </c>
      <c r="SP275" s="278">
        <v>5</v>
      </c>
      <c r="SQ275" s="278">
        <v>5</v>
      </c>
      <c r="SR275" s="278">
        <v>5</v>
      </c>
      <c r="SS275" s="278">
        <v>5</v>
      </c>
      <c r="ST275" s="278">
        <v>5</v>
      </c>
      <c r="SU275" s="278">
        <v>5</v>
      </c>
      <c r="SV275" s="278">
        <v>5</v>
      </c>
      <c r="SW275" s="278">
        <v>5</v>
      </c>
      <c r="SX275" s="278">
        <v>5</v>
      </c>
      <c r="SY275" s="278">
        <v>5</v>
      </c>
      <c r="SZ275" s="278">
        <v>5</v>
      </c>
      <c r="TA275" s="278">
        <v>5</v>
      </c>
      <c r="TB275" s="278">
        <v>5</v>
      </c>
      <c r="TC275" s="278">
        <v>5</v>
      </c>
      <c r="TD275" s="278">
        <v>5</v>
      </c>
      <c r="TE275" s="278">
        <v>5</v>
      </c>
      <c r="TF275" s="278">
        <v>5</v>
      </c>
      <c r="TG275" s="278">
        <v>6</v>
      </c>
      <c r="TH275" s="278">
        <v>6</v>
      </c>
      <c r="TI275" s="278">
        <v>6</v>
      </c>
      <c r="TJ275" s="278">
        <v>6</v>
      </c>
      <c r="TK275" s="278">
        <v>6</v>
      </c>
      <c r="TL275" s="278">
        <v>6</v>
      </c>
      <c r="TM275" s="278">
        <v>6</v>
      </c>
      <c r="TN275" s="278">
        <v>6</v>
      </c>
      <c r="TO275" s="278">
        <v>6</v>
      </c>
      <c r="TP275" s="278">
        <v>6</v>
      </c>
      <c r="TQ275" s="278">
        <v>6</v>
      </c>
      <c r="TR275" s="278">
        <v>6</v>
      </c>
      <c r="TS275" s="278">
        <v>6</v>
      </c>
      <c r="TT275" s="278">
        <v>6</v>
      </c>
      <c r="TU275" s="278">
        <v>6</v>
      </c>
      <c r="TV275" s="278">
        <v>6</v>
      </c>
      <c r="TW275" s="278">
        <v>6</v>
      </c>
      <c r="TX275" s="278">
        <v>6</v>
      </c>
      <c r="TY275" s="278">
        <v>6</v>
      </c>
      <c r="TZ275" s="278">
        <v>6</v>
      </c>
      <c r="UA275" s="278">
        <v>6</v>
      </c>
      <c r="UB275" s="278">
        <v>6</v>
      </c>
      <c r="UC275" s="278">
        <v>6</v>
      </c>
      <c r="UD275" s="278">
        <v>6</v>
      </c>
      <c r="UE275" s="278">
        <v>6</v>
      </c>
      <c r="UF275" s="278">
        <v>6</v>
      </c>
      <c r="UG275" s="278">
        <v>6</v>
      </c>
      <c r="UH275" s="278">
        <v>6</v>
      </c>
      <c r="UI275" s="278">
        <v>6</v>
      </c>
      <c r="UJ275" s="278">
        <v>6</v>
      </c>
      <c r="UK275" s="278">
        <v>6</v>
      </c>
      <c r="UL275" s="278">
        <v>6</v>
      </c>
      <c r="UM275" s="278">
        <v>6</v>
      </c>
      <c r="UN275" s="278">
        <v>6</v>
      </c>
      <c r="UO275" s="278">
        <v>6</v>
      </c>
      <c r="UP275" s="278">
        <v>6</v>
      </c>
      <c r="UQ275" s="278">
        <v>6</v>
      </c>
      <c r="UR275" s="278">
        <v>6</v>
      </c>
      <c r="US275" s="278">
        <v>6</v>
      </c>
      <c r="UT275" s="278">
        <v>5</v>
      </c>
      <c r="UU275" s="278">
        <v>5</v>
      </c>
      <c r="UV275" s="278">
        <v>5</v>
      </c>
      <c r="UW275" s="278">
        <v>5</v>
      </c>
      <c r="UX275" s="278">
        <v>5</v>
      </c>
      <c r="UY275" s="278">
        <v>5</v>
      </c>
      <c r="UZ275" s="278">
        <v>5</v>
      </c>
      <c r="VA275" s="278">
        <v>6</v>
      </c>
      <c r="VB275" s="278">
        <v>6</v>
      </c>
      <c r="VC275" s="278">
        <v>6</v>
      </c>
      <c r="VD275" s="278">
        <v>6</v>
      </c>
      <c r="VE275" s="278">
        <v>6</v>
      </c>
      <c r="VF275" s="278">
        <v>6</v>
      </c>
      <c r="VG275" s="278">
        <v>6</v>
      </c>
      <c r="VH275" s="278">
        <v>6</v>
      </c>
      <c r="VI275" s="278">
        <v>6</v>
      </c>
      <c r="VJ275" s="278">
        <v>6</v>
      </c>
      <c r="VK275" s="278">
        <v>6</v>
      </c>
      <c r="VL275" s="278">
        <v>6</v>
      </c>
      <c r="VM275" s="278">
        <v>6</v>
      </c>
      <c r="VN275" s="278">
        <v>6</v>
      </c>
      <c r="VO275" s="278">
        <v>6</v>
      </c>
      <c r="VP275" s="278">
        <v>5</v>
      </c>
      <c r="VQ275" s="278">
        <v>5</v>
      </c>
      <c r="VR275" s="278">
        <v>5</v>
      </c>
      <c r="VS275" s="278">
        <v>5</v>
      </c>
      <c r="VT275" s="278">
        <v>5</v>
      </c>
      <c r="VU275" s="278">
        <v>5</v>
      </c>
      <c r="VV275" s="278">
        <v>4</v>
      </c>
      <c r="VW275" s="278">
        <v>4</v>
      </c>
      <c r="VX275" s="278">
        <v>4</v>
      </c>
      <c r="VY275" s="278">
        <v>4</v>
      </c>
      <c r="VZ275" s="278">
        <v>4</v>
      </c>
      <c r="WA275" s="278">
        <v>4</v>
      </c>
      <c r="WB275" s="278">
        <v>4</v>
      </c>
      <c r="WC275" s="278">
        <v>6</v>
      </c>
      <c r="WD275" s="278">
        <v>6</v>
      </c>
      <c r="WE275" s="278">
        <v>6</v>
      </c>
      <c r="WF275" s="278">
        <v>6</v>
      </c>
      <c r="WG275" s="278">
        <v>6</v>
      </c>
      <c r="WH275" s="278">
        <v>6</v>
      </c>
      <c r="WI275" s="278">
        <v>6</v>
      </c>
      <c r="WJ275" s="278">
        <v>6</v>
      </c>
      <c r="WK275" s="278">
        <v>6</v>
      </c>
      <c r="WL275" s="278">
        <v>6</v>
      </c>
      <c r="WM275" s="278">
        <v>6</v>
      </c>
      <c r="WN275" s="278">
        <v>6</v>
      </c>
      <c r="WO275" s="278">
        <v>6</v>
      </c>
      <c r="WP275" s="278">
        <v>6</v>
      </c>
      <c r="WQ275" s="278">
        <v>6</v>
      </c>
      <c r="WR275" s="278">
        <v>6</v>
      </c>
      <c r="WS275" s="278">
        <v>6</v>
      </c>
      <c r="WT275" s="278">
        <v>5</v>
      </c>
      <c r="WU275" s="278">
        <v>5</v>
      </c>
      <c r="WV275" s="278">
        <v>5</v>
      </c>
      <c r="WW275" s="278">
        <v>5</v>
      </c>
      <c r="WX275" s="278">
        <v>5</v>
      </c>
      <c r="WY275" s="278">
        <v>5</v>
      </c>
      <c r="WZ275" s="278">
        <v>5</v>
      </c>
      <c r="XA275" s="278">
        <v>5</v>
      </c>
      <c r="XB275" s="278">
        <v>5</v>
      </c>
      <c r="XC275" s="278">
        <v>5</v>
      </c>
      <c r="XD275" s="278">
        <v>5</v>
      </c>
      <c r="XE275" s="278">
        <v>5</v>
      </c>
      <c r="XF275" s="278">
        <v>5</v>
      </c>
      <c r="XG275" s="278">
        <v>5</v>
      </c>
      <c r="XH275" s="278">
        <v>5</v>
      </c>
      <c r="XI275" s="278">
        <v>5</v>
      </c>
      <c r="XJ275" s="278">
        <v>5</v>
      </c>
      <c r="XK275" s="278">
        <v>5</v>
      </c>
      <c r="XL275" s="278">
        <v>5</v>
      </c>
      <c r="XM275" s="278">
        <v>5</v>
      </c>
      <c r="XN275" s="278">
        <v>5</v>
      </c>
      <c r="XO275" s="278">
        <v>5</v>
      </c>
      <c r="XP275" s="278">
        <v>5</v>
      </c>
      <c r="XQ275" s="278">
        <v>5</v>
      </c>
      <c r="XR275" s="278">
        <v>5</v>
      </c>
      <c r="XS275" s="278">
        <v>5</v>
      </c>
      <c r="XT275" s="278">
        <v>5</v>
      </c>
      <c r="XU275" s="278">
        <v>5</v>
      </c>
      <c r="XV275" s="278">
        <v>5</v>
      </c>
      <c r="XW275" s="278">
        <v>5</v>
      </c>
      <c r="XX275" s="278">
        <v>5</v>
      </c>
      <c r="XY275" s="278">
        <v>5</v>
      </c>
      <c r="XZ275" s="278">
        <v>5</v>
      </c>
      <c r="YA275" s="278">
        <v>5</v>
      </c>
      <c r="YB275" s="278">
        <v>5</v>
      </c>
      <c r="YC275" s="278">
        <v>5</v>
      </c>
      <c r="YD275" s="278">
        <v>5</v>
      </c>
      <c r="YE275" s="278">
        <v>5</v>
      </c>
      <c r="YF275" s="278">
        <v>5</v>
      </c>
      <c r="YG275" s="278">
        <v>5</v>
      </c>
      <c r="YH275" s="278">
        <v>5</v>
      </c>
      <c r="YI275" s="278">
        <v>5</v>
      </c>
      <c r="YJ275" s="278">
        <v>5</v>
      </c>
      <c r="YK275" s="278">
        <v>5</v>
      </c>
      <c r="YL275" s="278">
        <v>5</v>
      </c>
      <c r="YM275" s="278">
        <v>5</v>
      </c>
      <c r="YN275" s="278">
        <v>5</v>
      </c>
      <c r="YO275" s="278">
        <v>5</v>
      </c>
      <c r="YP275" s="278">
        <v>5</v>
      </c>
      <c r="YQ275" s="278">
        <v>5</v>
      </c>
      <c r="YR275" s="278">
        <v>5</v>
      </c>
      <c r="YS275" s="278">
        <v>5</v>
      </c>
      <c r="YT275" s="278">
        <v>5</v>
      </c>
      <c r="YU275" s="278">
        <v>5</v>
      </c>
      <c r="YV275" s="278">
        <v>5</v>
      </c>
      <c r="YW275" s="278">
        <v>5</v>
      </c>
      <c r="YX275" s="278">
        <v>5</v>
      </c>
      <c r="YY275" s="278">
        <v>5</v>
      </c>
      <c r="YZ275" s="278">
        <v>5</v>
      </c>
      <c r="ZA275" s="278">
        <v>5</v>
      </c>
      <c r="ZB275" s="278">
        <v>5</v>
      </c>
      <c r="ZC275" s="278">
        <v>5</v>
      </c>
      <c r="ZD275" s="278">
        <v>5</v>
      </c>
      <c r="ZE275" s="278">
        <v>5</v>
      </c>
      <c r="ZF275" s="278">
        <v>5</v>
      </c>
      <c r="ZG275" s="278">
        <v>5</v>
      </c>
      <c r="ZH275" s="278">
        <v>5</v>
      </c>
      <c r="ZI275" s="278">
        <v>5</v>
      </c>
      <c r="ZJ275" s="278">
        <v>5</v>
      </c>
      <c r="ZK275" s="278">
        <v>5</v>
      </c>
      <c r="ZL275" s="278">
        <v>5</v>
      </c>
      <c r="ZM275" s="278">
        <v>5</v>
      </c>
      <c r="ZN275" s="278">
        <v>5</v>
      </c>
      <c r="ZO275" s="278">
        <v>5</v>
      </c>
      <c r="ZP275" s="278">
        <v>5</v>
      </c>
      <c r="ZQ275" s="278">
        <v>3</v>
      </c>
      <c r="ZR275" s="278">
        <v>3</v>
      </c>
      <c r="ZS275" s="278">
        <v>3</v>
      </c>
      <c r="ZT275" s="278">
        <v>3</v>
      </c>
      <c r="ZU275" s="278">
        <v>3</v>
      </c>
      <c r="ZV275" s="278">
        <v>3</v>
      </c>
      <c r="ZW275" s="278">
        <v>3</v>
      </c>
      <c r="ZX275" s="278">
        <v>3</v>
      </c>
      <c r="ZY275" s="278">
        <v>3</v>
      </c>
      <c r="ZZ275" s="278">
        <v>3</v>
      </c>
      <c r="AAA275" s="278">
        <v>3</v>
      </c>
      <c r="AAB275" s="278">
        <v>3</v>
      </c>
      <c r="AAC275" s="278">
        <v>3</v>
      </c>
      <c r="AAD275" s="278">
        <v>3</v>
      </c>
      <c r="AAE275" s="278">
        <v>3</v>
      </c>
      <c r="AAF275" s="278">
        <v>3</v>
      </c>
      <c r="AAG275" s="278">
        <v>3</v>
      </c>
      <c r="AAH275" s="278">
        <v>3</v>
      </c>
      <c r="AAI275" s="278">
        <v>3</v>
      </c>
      <c r="AAJ275" s="278">
        <v>3</v>
      </c>
      <c r="AAK275" s="278">
        <v>3</v>
      </c>
      <c r="AAL275" s="278">
        <v>4</v>
      </c>
      <c r="AAM275" s="278">
        <v>4</v>
      </c>
      <c r="AAN275" s="278">
        <v>4</v>
      </c>
      <c r="AAO275" s="278">
        <v>4</v>
      </c>
      <c r="AAP275" s="278">
        <v>4</v>
      </c>
      <c r="AAQ275" s="278">
        <v>4</v>
      </c>
      <c r="AAR275" s="278">
        <v>4</v>
      </c>
      <c r="AAS275" s="278">
        <v>4</v>
      </c>
      <c r="AAT275" s="278">
        <v>5</v>
      </c>
      <c r="AAU275" s="278">
        <v>5</v>
      </c>
      <c r="AAV275" s="278">
        <v>5</v>
      </c>
      <c r="AAW275" s="278">
        <v>5</v>
      </c>
      <c r="AAX275" s="278">
        <v>5</v>
      </c>
      <c r="AAY275" s="278">
        <v>4</v>
      </c>
      <c r="AAZ275" s="278">
        <v>4</v>
      </c>
      <c r="ABA275" s="278">
        <v>4</v>
      </c>
      <c r="ABB275" s="278">
        <v>4</v>
      </c>
      <c r="ABC275" s="278">
        <v>4</v>
      </c>
      <c r="ABD275" s="278">
        <v>4</v>
      </c>
      <c r="ABE275" s="278">
        <v>4</v>
      </c>
      <c r="ABF275" s="278">
        <v>4</v>
      </c>
      <c r="ABG275" s="278">
        <v>4</v>
      </c>
      <c r="ABH275" s="278">
        <v>4</v>
      </c>
      <c r="ABI275" s="278">
        <v>4</v>
      </c>
      <c r="ABJ275" s="278">
        <v>5</v>
      </c>
      <c r="ABK275" s="278">
        <v>5</v>
      </c>
      <c r="ABL275" s="278">
        <v>6</v>
      </c>
      <c r="ABM275" s="278">
        <v>6</v>
      </c>
      <c r="ABN275" s="278">
        <v>6</v>
      </c>
      <c r="ABO275" s="278">
        <v>6</v>
      </c>
      <c r="ABP275" s="278">
        <v>6</v>
      </c>
      <c r="ABQ275" s="278">
        <v>6</v>
      </c>
      <c r="ABR275" s="278">
        <v>6</v>
      </c>
      <c r="ABS275" s="278">
        <v>6</v>
      </c>
      <c r="ABT275" s="278">
        <v>6</v>
      </c>
      <c r="ABU275" s="278">
        <v>6</v>
      </c>
      <c r="ABV275" s="278">
        <v>6</v>
      </c>
      <c r="ABW275" s="278">
        <v>6</v>
      </c>
      <c r="ABX275" s="278">
        <v>6</v>
      </c>
      <c r="ABY275" s="278">
        <v>6</v>
      </c>
      <c r="ABZ275" s="278">
        <v>6</v>
      </c>
      <c r="ACA275" s="278">
        <v>6</v>
      </c>
      <c r="ACB275" s="278">
        <v>6</v>
      </c>
      <c r="ACC275" s="278">
        <v>6</v>
      </c>
      <c r="ACD275" s="278">
        <v>6</v>
      </c>
      <c r="ACE275" s="278">
        <v>6</v>
      </c>
      <c r="ACF275" s="278">
        <v>6</v>
      </c>
      <c r="ACG275" s="278">
        <v>6</v>
      </c>
      <c r="ACH275" s="278">
        <v>6</v>
      </c>
      <c r="ACI275" s="278">
        <v>6</v>
      </c>
      <c r="ACJ275" s="278">
        <v>6</v>
      </c>
      <c r="ACK275" s="278">
        <v>6</v>
      </c>
      <c r="ACL275" s="278">
        <v>6</v>
      </c>
      <c r="ACM275" s="278">
        <v>6</v>
      </c>
      <c r="ACN275" s="278">
        <v>6</v>
      </c>
      <c r="ACO275" s="278">
        <v>6</v>
      </c>
      <c r="ACP275" s="278">
        <v>6</v>
      </c>
      <c r="ACQ275" s="278">
        <v>6</v>
      </c>
      <c r="ACR275" s="278">
        <v>6</v>
      </c>
      <c r="ACS275" s="278">
        <v>6</v>
      </c>
      <c r="ACT275" s="278">
        <v>6</v>
      </c>
      <c r="ACU275" s="278">
        <v>6</v>
      </c>
      <c r="ACV275" s="278">
        <v>6</v>
      </c>
      <c r="ACW275" s="278">
        <v>6</v>
      </c>
      <c r="ACX275" s="278">
        <v>6</v>
      </c>
      <c r="ACY275" s="278">
        <v>6</v>
      </c>
      <c r="ACZ275" s="278">
        <v>6</v>
      </c>
      <c r="ADA275" s="278">
        <v>6</v>
      </c>
      <c r="ADB275" s="278">
        <v>6</v>
      </c>
      <c r="ADC275" s="278">
        <v>6</v>
      </c>
      <c r="ADD275" s="278">
        <v>6</v>
      </c>
      <c r="ADE275" s="278">
        <v>6</v>
      </c>
      <c r="ADF275" s="278">
        <v>6</v>
      </c>
      <c r="ADG275" s="278">
        <v>6</v>
      </c>
      <c r="ADH275" s="278">
        <v>6</v>
      </c>
      <c r="ADI275" s="278">
        <v>6</v>
      </c>
      <c r="ADJ275" s="278">
        <v>6</v>
      </c>
      <c r="ADK275" s="278">
        <v>6</v>
      </c>
      <c r="ADL275" s="278">
        <v>6</v>
      </c>
      <c r="ADM275" s="278">
        <v>6</v>
      </c>
      <c r="ADN275" s="278">
        <v>6</v>
      </c>
      <c r="ADO275" s="278">
        <v>6</v>
      </c>
      <c r="ADP275" s="278">
        <v>6</v>
      </c>
      <c r="ADQ275" s="278">
        <v>6</v>
      </c>
      <c r="ADR275" s="278">
        <v>6</v>
      </c>
      <c r="ADS275" s="278">
        <v>6</v>
      </c>
      <c r="ADT275" s="278">
        <v>6</v>
      </c>
      <c r="ADU275" s="278">
        <v>6</v>
      </c>
      <c r="ADV275" s="278">
        <v>7</v>
      </c>
      <c r="ADW275" s="278">
        <v>7</v>
      </c>
      <c r="ADX275" s="278">
        <v>7</v>
      </c>
      <c r="ADY275" s="278">
        <v>7</v>
      </c>
      <c r="ADZ275" s="278">
        <v>7</v>
      </c>
      <c r="AEA275" s="278">
        <v>7</v>
      </c>
      <c r="AEB275" s="278">
        <v>7</v>
      </c>
      <c r="AEC275" s="278">
        <v>7</v>
      </c>
      <c r="AED275" s="278">
        <v>7</v>
      </c>
      <c r="AEE275" s="278">
        <v>7</v>
      </c>
      <c r="AEF275" s="278">
        <v>7</v>
      </c>
      <c r="AEG275" s="278">
        <v>7</v>
      </c>
      <c r="AEH275" s="278">
        <v>7</v>
      </c>
      <c r="AEI275" s="278">
        <v>7</v>
      </c>
      <c r="AEJ275" s="278">
        <v>7</v>
      </c>
      <c r="AEK275" s="278">
        <v>7</v>
      </c>
      <c r="AEL275" s="278">
        <v>7</v>
      </c>
      <c r="AEM275" s="278">
        <v>7</v>
      </c>
      <c r="AEN275" s="278">
        <v>7</v>
      </c>
      <c r="AEO275" s="278">
        <v>7</v>
      </c>
      <c r="AEP275" s="278">
        <v>7</v>
      </c>
      <c r="AEQ275" s="278">
        <v>7</v>
      </c>
      <c r="AER275" s="278">
        <v>7</v>
      </c>
      <c r="AES275" s="278">
        <v>7</v>
      </c>
      <c r="AET275" s="278">
        <v>7</v>
      </c>
      <c r="AEU275" s="278">
        <v>7</v>
      </c>
      <c r="AEV275" s="278">
        <v>7</v>
      </c>
      <c r="AEW275" s="278">
        <v>7</v>
      </c>
      <c r="AEX275" s="278">
        <v>7</v>
      </c>
      <c r="AEY275" s="278">
        <v>7</v>
      </c>
      <c r="AEZ275" s="278">
        <v>7</v>
      </c>
      <c r="AFA275" s="278">
        <v>7</v>
      </c>
      <c r="AFB275" s="278">
        <v>7</v>
      </c>
      <c r="AFC275" s="278">
        <v>7</v>
      </c>
      <c r="AFD275" s="278">
        <v>7</v>
      </c>
      <c r="AFE275" s="278">
        <v>7</v>
      </c>
      <c r="AFF275" s="278">
        <v>7</v>
      </c>
      <c r="AFG275" s="278">
        <v>7</v>
      </c>
      <c r="AFH275" s="278">
        <v>7</v>
      </c>
      <c r="AFI275" s="278">
        <v>7</v>
      </c>
      <c r="AFJ275" s="278">
        <v>7</v>
      </c>
      <c r="AFK275" s="278">
        <v>7</v>
      </c>
      <c r="AFL275" s="278">
        <v>7</v>
      </c>
      <c r="AFM275" s="278">
        <v>7</v>
      </c>
      <c r="AFN275" s="278">
        <v>7</v>
      </c>
      <c r="AFO275" s="278">
        <v>7</v>
      </c>
      <c r="AFP275" s="278">
        <v>7</v>
      </c>
      <c r="AFQ275" s="278">
        <v>7</v>
      </c>
      <c r="AFR275" s="278">
        <v>7</v>
      </c>
      <c r="AFS275" s="278">
        <v>7</v>
      </c>
      <c r="AFT275" s="278">
        <v>7</v>
      </c>
      <c r="AFU275" s="278">
        <v>7</v>
      </c>
      <c r="AFV275" s="278">
        <v>7</v>
      </c>
      <c r="AFW275" s="278">
        <v>7</v>
      </c>
      <c r="AFX275" s="278">
        <v>7</v>
      </c>
      <c r="AFY275" s="278">
        <v>7</v>
      </c>
      <c r="AFZ275" s="278">
        <v>7</v>
      </c>
      <c r="AGA275" s="278">
        <v>7</v>
      </c>
      <c r="AGB275" s="278">
        <v>7</v>
      </c>
      <c r="AGC275" s="278">
        <v>7</v>
      </c>
      <c r="AGD275" s="278">
        <v>7</v>
      </c>
      <c r="AGE275" s="278">
        <v>7</v>
      </c>
      <c r="AGF275" s="278">
        <v>7</v>
      </c>
      <c r="AGG275" s="278">
        <v>7</v>
      </c>
      <c r="AGH275" s="278">
        <v>7</v>
      </c>
      <c r="AGI275" s="278">
        <v>7</v>
      </c>
      <c r="AGJ275" s="278">
        <v>7</v>
      </c>
      <c r="AGK275" s="278">
        <v>7</v>
      </c>
      <c r="AGL275" s="278">
        <v>7</v>
      </c>
      <c r="AGM275" s="278">
        <v>7</v>
      </c>
      <c r="AGN275" s="278">
        <v>7</v>
      </c>
      <c r="AGO275" s="278">
        <v>7</v>
      </c>
      <c r="AGP275" s="278">
        <v>7</v>
      </c>
      <c r="AGQ275" s="278">
        <v>7</v>
      </c>
      <c r="AGR275" s="278">
        <v>7</v>
      </c>
      <c r="AGS275" s="278">
        <v>6</v>
      </c>
      <c r="AGT275" s="278">
        <v>6</v>
      </c>
      <c r="AGU275" s="278">
        <v>6</v>
      </c>
      <c r="AGV275" s="278">
        <v>6</v>
      </c>
      <c r="AGW275" s="278">
        <v>6</v>
      </c>
      <c r="AGX275" s="278">
        <v>6</v>
      </c>
      <c r="AGY275" s="278">
        <v>6</v>
      </c>
      <c r="AGZ275" s="278">
        <v>6</v>
      </c>
      <c r="AHA275" s="278">
        <v>6</v>
      </c>
      <c r="AHB275" s="278">
        <v>6</v>
      </c>
      <c r="AHC275" s="278">
        <v>6</v>
      </c>
      <c r="AHD275" s="278">
        <v>6</v>
      </c>
      <c r="AHE275" s="278">
        <v>6</v>
      </c>
      <c r="AHF275" s="278">
        <v>6</v>
      </c>
      <c r="AHG275" s="278">
        <v>6</v>
      </c>
      <c r="AHH275" s="278">
        <v>6</v>
      </c>
      <c r="AHI275" s="278">
        <v>6</v>
      </c>
      <c r="AHJ275" s="278">
        <v>6</v>
      </c>
      <c r="AHK275" s="278">
        <v>6</v>
      </c>
      <c r="AHL275" s="278">
        <v>6</v>
      </c>
      <c r="AHM275" s="278">
        <v>6</v>
      </c>
      <c r="AHN275" s="278">
        <v>6</v>
      </c>
      <c r="AHO275" s="278">
        <v>6</v>
      </c>
      <c r="AHP275" s="278">
        <v>6</v>
      </c>
      <c r="AHQ275" s="278">
        <v>6</v>
      </c>
      <c r="AHR275" s="278">
        <v>6</v>
      </c>
      <c r="AHS275" s="278">
        <v>6</v>
      </c>
      <c r="AHT275" s="278">
        <v>6</v>
      </c>
      <c r="AHU275" s="278">
        <v>6</v>
      </c>
      <c r="AHV275" s="278">
        <v>6</v>
      </c>
      <c r="AHW275" s="278">
        <v>6</v>
      </c>
      <c r="AHX275" s="278">
        <v>6</v>
      </c>
      <c r="AHY275" s="278">
        <v>6</v>
      </c>
      <c r="AHZ275" s="278">
        <v>6</v>
      </c>
      <c r="AIA275" s="278">
        <v>6</v>
      </c>
      <c r="AIB275" s="278">
        <v>6</v>
      </c>
      <c r="AIC275" s="278">
        <v>6</v>
      </c>
      <c r="AID275" s="278">
        <v>6</v>
      </c>
      <c r="AIE275" s="278">
        <v>6</v>
      </c>
      <c r="AIF275" s="278">
        <v>6</v>
      </c>
      <c r="AIG275" s="278">
        <v>6</v>
      </c>
      <c r="AIH275" s="278">
        <v>6</v>
      </c>
      <c r="AII275" s="278">
        <v>6</v>
      </c>
      <c r="AIJ275" s="278">
        <v>6</v>
      </c>
      <c r="AIK275" s="278">
        <v>6</v>
      </c>
      <c r="AIL275" s="278">
        <v>6</v>
      </c>
      <c r="AIM275" s="278">
        <v>6</v>
      </c>
      <c r="AIN275" s="278">
        <v>6</v>
      </c>
      <c r="AIO275" s="278">
        <v>6</v>
      </c>
      <c r="AIP275" s="278">
        <v>6</v>
      </c>
      <c r="AIQ275" s="278">
        <v>6</v>
      </c>
      <c r="AIR275" s="278">
        <v>6</v>
      </c>
      <c r="AIS275" s="278">
        <v>6</v>
      </c>
      <c r="AIT275" s="278">
        <v>6</v>
      </c>
      <c r="AIU275" s="278">
        <v>6</v>
      </c>
      <c r="AIV275" s="278">
        <v>6</v>
      </c>
      <c r="AIW275" s="406">
        <v>6</v>
      </c>
      <c r="AIX275" s="278">
        <v>6</v>
      </c>
      <c r="AIY275" s="278">
        <v>6</v>
      </c>
      <c r="AIZ275" s="278">
        <v>6</v>
      </c>
      <c r="AJA275" s="278">
        <v>5</v>
      </c>
      <c r="AJB275" s="278">
        <v>5</v>
      </c>
      <c r="AJC275" s="278">
        <v>5</v>
      </c>
      <c r="AJD275" s="278">
        <v>5</v>
      </c>
      <c r="AJE275" s="278">
        <v>5</v>
      </c>
      <c r="AJF275" s="278">
        <v>5</v>
      </c>
      <c r="AJG275" s="278">
        <v>5</v>
      </c>
      <c r="AJH275" s="278">
        <v>5</v>
      </c>
      <c r="AJI275" s="278">
        <v>5</v>
      </c>
      <c r="AJJ275" s="278">
        <v>5</v>
      </c>
      <c r="AJK275" s="278">
        <v>5</v>
      </c>
      <c r="AJL275" s="278">
        <v>5</v>
      </c>
      <c r="AJM275" s="278">
        <v>5</v>
      </c>
      <c r="AJN275" s="278">
        <v>5</v>
      </c>
      <c r="AJO275" s="278">
        <v>5</v>
      </c>
      <c r="AJP275" s="278">
        <v>5</v>
      </c>
      <c r="AJQ275" s="278">
        <v>5</v>
      </c>
      <c r="AJR275" s="278">
        <v>5</v>
      </c>
      <c r="AJS275" s="278">
        <v>5</v>
      </c>
      <c r="AJT275" s="278">
        <v>5</v>
      </c>
      <c r="AJU275" s="278">
        <v>5</v>
      </c>
      <c r="AJV275" s="278">
        <v>5</v>
      </c>
      <c r="AJW275" s="278">
        <v>5</v>
      </c>
      <c r="AJX275" s="278">
        <v>5</v>
      </c>
      <c r="AJY275" s="278">
        <v>5</v>
      </c>
      <c r="AJZ275" s="278">
        <v>5</v>
      </c>
      <c r="AKA275" s="278">
        <v>5</v>
      </c>
      <c r="AKB275" s="278">
        <v>5</v>
      </c>
      <c r="AKC275" s="278">
        <v>6</v>
      </c>
      <c r="AKD275" s="278">
        <v>6</v>
      </c>
      <c r="AKE275" s="278">
        <v>6</v>
      </c>
      <c r="AKF275" s="278">
        <v>6</v>
      </c>
      <c r="AKG275" s="278">
        <v>6</v>
      </c>
      <c r="AKH275" s="278">
        <v>6</v>
      </c>
      <c r="AKI275" s="278">
        <v>6</v>
      </c>
      <c r="AKJ275" s="278">
        <v>6</v>
      </c>
      <c r="AKK275" s="278">
        <v>6</v>
      </c>
      <c r="AKL275" s="278">
        <v>6</v>
      </c>
      <c r="AKM275" s="278">
        <v>6</v>
      </c>
      <c r="AKN275" s="278">
        <v>6</v>
      </c>
      <c r="AKO275" s="278">
        <v>6</v>
      </c>
      <c r="AKP275" s="278">
        <v>6</v>
      </c>
      <c r="AKQ275" s="278">
        <v>6</v>
      </c>
      <c r="AKR275" s="278">
        <v>6</v>
      </c>
      <c r="AKS275" s="278">
        <v>6</v>
      </c>
      <c r="AKT275" s="278">
        <v>6</v>
      </c>
      <c r="AKU275" s="278">
        <v>6</v>
      </c>
      <c r="AKV275" s="278">
        <v>6</v>
      </c>
      <c r="AKW275" s="278">
        <v>6</v>
      </c>
      <c r="AKX275" s="278">
        <v>6</v>
      </c>
      <c r="AKY275" s="278">
        <v>6</v>
      </c>
      <c r="AKZ275" s="278">
        <v>6</v>
      </c>
      <c r="ALA275" s="278">
        <v>6</v>
      </c>
      <c r="ALB275" s="278">
        <v>6</v>
      </c>
      <c r="ALC275" s="278">
        <v>6</v>
      </c>
      <c r="ALD275" s="278">
        <v>6</v>
      </c>
      <c r="ALE275" s="278">
        <v>6</v>
      </c>
      <c r="ALF275" s="278">
        <v>6</v>
      </c>
      <c r="ALG275" s="278">
        <v>6</v>
      </c>
      <c r="ALH275" s="278">
        <v>6</v>
      </c>
      <c r="ALI275" s="278">
        <v>6</v>
      </c>
      <c r="ALJ275" s="278">
        <v>6</v>
      </c>
      <c r="ALK275" s="278">
        <v>6</v>
      </c>
      <c r="ALL275" s="278">
        <v>6</v>
      </c>
      <c r="ALM275" s="278">
        <v>6</v>
      </c>
      <c r="ALN275" s="278">
        <v>6</v>
      </c>
      <c r="ALO275" s="278">
        <v>6</v>
      </c>
      <c r="ALP275" s="278">
        <v>6</v>
      </c>
      <c r="ALQ275" s="278">
        <v>6</v>
      </c>
      <c r="ALR275" s="278">
        <v>6</v>
      </c>
      <c r="ALS275" s="278">
        <v>6</v>
      </c>
      <c r="ALT275" s="278">
        <v>6</v>
      </c>
      <c r="ALU275" s="278">
        <v>6</v>
      </c>
      <c r="ALV275" s="278">
        <v>6</v>
      </c>
      <c r="ALW275" s="278">
        <v>6</v>
      </c>
      <c r="ALX275" s="278">
        <v>6</v>
      </c>
      <c r="ALY275" s="278">
        <v>6</v>
      </c>
      <c r="ALZ275" s="278">
        <v>6</v>
      </c>
      <c r="AMA275" s="278">
        <v>6</v>
      </c>
      <c r="AMB275" s="278">
        <v>6</v>
      </c>
      <c r="AMC275" s="278">
        <v>6</v>
      </c>
      <c r="AMD275" s="278">
        <v>6</v>
      </c>
      <c r="AME275" s="278">
        <v>6</v>
      </c>
      <c r="AMF275" s="278">
        <v>6</v>
      </c>
      <c r="AMG275" s="278">
        <v>6</v>
      </c>
      <c r="AMH275" s="278">
        <v>6</v>
      </c>
      <c r="AMI275" s="278">
        <v>6</v>
      </c>
      <c r="AMJ275" s="278">
        <v>6</v>
      </c>
      <c r="AMK275" s="278">
        <v>6</v>
      </c>
      <c r="AML275" s="278">
        <v>6</v>
      </c>
      <c r="AMM275" s="278">
        <v>6</v>
      </c>
      <c r="AMN275" s="278">
        <v>6</v>
      </c>
      <c r="AMO275" s="278">
        <v>6</v>
      </c>
      <c r="AMP275" s="278">
        <v>6</v>
      </c>
      <c r="AMQ275" s="278">
        <v>6</v>
      </c>
      <c r="AMR275" s="278">
        <v>6</v>
      </c>
      <c r="AMS275" s="278">
        <v>6</v>
      </c>
      <c r="AMT275" s="278">
        <v>6</v>
      </c>
      <c r="AMU275" s="278">
        <v>6</v>
      </c>
      <c r="AMV275" s="278">
        <v>6</v>
      </c>
      <c r="AMW275" s="278">
        <v>6</v>
      </c>
      <c r="AMX275" s="278">
        <v>6</v>
      </c>
      <c r="AMY275" s="278">
        <v>6</v>
      </c>
      <c r="AMZ275" s="278">
        <v>6</v>
      </c>
      <c r="ANA275" s="278">
        <v>6</v>
      </c>
      <c r="ANB275" s="278">
        <v>6</v>
      </c>
      <c r="ANC275" s="278">
        <v>6</v>
      </c>
      <c r="AND275" s="278">
        <v>6</v>
      </c>
      <c r="ANE275" s="278">
        <v>6</v>
      </c>
      <c r="ANF275" s="278">
        <v>6</v>
      </c>
      <c r="ANG275" s="278">
        <v>6</v>
      </c>
      <c r="ANH275" s="278">
        <v>6</v>
      </c>
      <c r="ANI275" s="278">
        <v>6</v>
      </c>
      <c r="ANJ275" s="278">
        <v>6</v>
      </c>
      <c r="ANK275" s="278">
        <v>6</v>
      </c>
      <c r="ANL275" s="278">
        <v>6</v>
      </c>
      <c r="ANM275" s="278">
        <v>6</v>
      </c>
      <c r="ANN275" s="278">
        <v>6</v>
      </c>
      <c r="ANO275" s="278">
        <v>6</v>
      </c>
      <c r="ANP275" s="278">
        <v>6</v>
      </c>
      <c r="ANQ275" s="278">
        <v>6</v>
      </c>
      <c r="ANR275" s="278">
        <v>6</v>
      </c>
      <c r="ANS275" s="278">
        <v>6</v>
      </c>
      <c r="ANT275" s="278">
        <v>6</v>
      </c>
      <c r="ANU275" s="278">
        <v>6</v>
      </c>
      <c r="ANV275" s="278">
        <v>6</v>
      </c>
      <c r="ANW275" s="278">
        <v>6</v>
      </c>
      <c r="ANX275" s="278">
        <v>6</v>
      </c>
      <c r="ANY275" s="278">
        <v>6</v>
      </c>
      <c r="ANZ275" s="278">
        <v>6</v>
      </c>
      <c r="AOA275" s="278">
        <v>6</v>
      </c>
      <c r="AOB275" s="278">
        <v>6</v>
      </c>
      <c r="AOC275" s="278">
        <v>6</v>
      </c>
      <c r="AOD275" s="278">
        <v>6</v>
      </c>
      <c r="AOE275" s="278">
        <v>6</v>
      </c>
      <c r="AOF275" s="278">
        <v>6</v>
      </c>
      <c r="AOG275" s="278">
        <v>6</v>
      </c>
      <c r="AOH275" s="278">
        <v>6</v>
      </c>
      <c r="AOI275" s="278">
        <v>6</v>
      </c>
      <c r="AOJ275" s="278">
        <v>6</v>
      </c>
      <c r="AOK275" s="278">
        <v>6</v>
      </c>
      <c r="AOL275" s="278">
        <v>6</v>
      </c>
      <c r="AOM275" s="278">
        <v>6</v>
      </c>
      <c r="AON275" s="278">
        <v>6</v>
      </c>
      <c r="AOO275" s="278">
        <v>6</v>
      </c>
      <c r="AOP275" s="278">
        <v>6</v>
      </c>
      <c r="AOQ275" s="278">
        <v>6</v>
      </c>
      <c r="AOR275" s="278">
        <v>6</v>
      </c>
      <c r="AOS275" s="278">
        <v>6</v>
      </c>
      <c r="AOT275" s="278">
        <v>6</v>
      </c>
      <c r="AOU275" s="278">
        <v>6</v>
      </c>
      <c r="AOV275" s="278">
        <v>6</v>
      </c>
      <c r="AOW275" s="278">
        <v>6</v>
      </c>
      <c r="AOX275" s="278">
        <v>6</v>
      </c>
      <c r="AOY275" s="278">
        <v>6</v>
      </c>
      <c r="AOZ275" s="278">
        <v>6</v>
      </c>
      <c r="APA275" s="278">
        <v>6</v>
      </c>
      <c r="APB275" s="278">
        <v>6</v>
      </c>
      <c r="APC275" s="278">
        <v>6</v>
      </c>
      <c r="APD275" s="278">
        <v>6</v>
      </c>
      <c r="APE275" s="278">
        <v>6</v>
      </c>
      <c r="APF275" s="278">
        <v>6</v>
      </c>
      <c r="APG275" s="278">
        <v>6</v>
      </c>
      <c r="APH275" s="278">
        <v>6</v>
      </c>
      <c r="API275" s="278">
        <v>6</v>
      </c>
      <c r="APJ275" s="278">
        <v>6</v>
      </c>
      <c r="APK275" s="278">
        <v>6</v>
      </c>
      <c r="APL275" s="278">
        <v>6</v>
      </c>
      <c r="APM275" s="278">
        <v>6</v>
      </c>
      <c r="APN275" s="278">
        <v>6</v>
      </c>
      <c r="APO275" s="278">
        <v>6</v>
      </c>
      <c r="APP275" s="278">
        <v>6</v>
      </c>
      <c r="APQ275" s="278">
        <v>6</v>
      </c>
      <c r="APR275" s="278">
        <v>6</v>
      </c>
      <c r="APS275" s="278">
        <v>6</v>
      </c>
      <c r="APT275" s="278">
        <v>6</v>
      </c>
      <c r="APU275" s="278">
        <v>6</v>
      </c>
      <c r="APV275" s="278">
        <v>6</v>
      </c>
      <c r="APW275" s="278">
        <v>6</v>
      </c>
    </row>
    <row r="276" spans="2:1115">
      <c r="D276" s="136"/>
      <c r="E276" s="136" t="s">
        <v>1079</v>
      </c>
      <c r="I276" s="278">
        <v>5</v>
      </c>
      <c r="J276" s="278">
        <v>5</v>
      </c>
      <c r="K276" s="278">
        <v>5</v>
      </c>
      <c r="L276" s="278">
        <v>5</v>
      </c>
      <c r="M276" s="278">
        <v>5</v>
      </c>
      <c r="N276" s="278">
        <v>5</v>
      </c>
      <c r="O276" s="278">
        <v>5</v>
      </c>
      <c r="P276" s="278">
        <v>5</v>
      </c>
      <c r="Q276" s="278">
        <v>5</v>
      </c>
      <c r="R276" s="278">
        <v>5</v>
      </c>
      <c r="S276" s="278">
        <v>5</v>
      </c>
      <c r="T276" s="278">
        <v>5</v>
      </c>
      <c r="U276" s="278">
        <v>5</v>
      </c>
      <c r="V276" s="278">
        <v>5</v>
      </c>
      <c r="W276" s="278">
        <v>5</v>
      </c>
      <c r="X276" s="278">
        <v>5</v>
      </c>
      <c r="Y276" s="278">
        <v>5</v>
      </c>
      <c r="Z276" s="278">
        <v>5</v>
      </c>
      <c r="AA276" s="278">
        <v>5</v>
      </c>
      <c r="AB276" s="278">
        <v>5</v>
      </c>
      <c r="AC276" s="278">
        <v>5</v>
      </c>
      <c r="AD276" s="278">
        <v>5</v>
      </c>
      <c r="AE276" s="278">
        <v>5</v>
      </c>
      <c r="AF276" s="278">
        <v>5</v>
      </c>
      <c r="AG276" s="278">
        <v>5</v>
      </c>
      <c r="AH276" s="278">
        <v>5</v>
      </c>
      <c r="AI276" s="278">
        <v>5</v>
      </c>
      <c r="AJ276" s="278">
        <v>5</v>
      </c>
      <c r="AK276" s="278">
        <v>5</v>
      </c>
      <c r="AL276" s="278">
        <v>5</v>
      </c>
      <c r="AM276" s="278">
        <v>5</v>
      </c>
      <c r="AN276" s="278">
        <v>5</v>
      </c>
      <c r="AO276" s="278">
        <v>5</v>
      </c>
      <c r="AP276" s="278">
        <v>5</v>
      </c>
      <c r="AQ276" s="278">
        <v>5</v>
      </c>
      <c r="AR276" s="278">
        <v>5</v>
      </c>
      <c r="AS276" s="278">
        <v>5</v>
      </c>
      <c r="AT276" s="278">
        <v>5</v>
      </c>
      <c r="AU276" s="278">
        <v>5</v>
      </c>
      <c r="AV276" s="278">
        <v>5</v>
      </c>
      <c r="AW276" s="278">
        <v>5</v>
      </c>
      <c r="AX276" s="278">
        <v>5</v>
      </c>
      <c r="AY276" s="278">
        <v>5</v>
      </c>
      <c r="AZ276" s="278">
        <v>5</v>
      </c>
      <c r="BA276" s="278">
        <v>5</v>
      </c>
      <c r="BB276" s="278">
        <v>5</v>
      </c>
      <c r="BC276" s="278">
        <v>5</v>
      </c>
      <c r="BD276" s="278">
        <v>5</v>
      </c>
      <c r="BE276" s="278">
        <v>5</v>
      </c>
      <c r="BF276" s="278">
        <v>5</v>
      </c>
      <c r="BG276" s="278">
        <v>5</v>
      </c>
      <c r="BH276" s="278">
        <v>5</v>
      </c>
      <c r="BI276" s="278">
        <v>5</v>
      </c>
      <c r="BJ276" s="278">
        <v>5</v>
      </c>
      <c r="BK276" s="278">
        <v>5</v>
      </c>
      <c r="BL276" s="278">
        <v>5</v>
      </c>
      <c r="BM276" s="278">
        <v>5</v>
      </c>
      <c r="BN276" s="278">
        <v>5</v>
      </c>
      <c r="BO276" s="278">
        <v>5</v>
      </c>
      <c r="BP276" s="278">
        <v>5</v>
      </c>
      <c r="BQ276" s="278">
        <v>5</v>
      </c>
      <c r="BR276" s="278">
        <v>5</v>
      </c>
      <c r="BS276" s="278">
        <v>5</v>
      </c>
      <c r="BT276" s="278">
        <v>5</v>
      </c>
      <c r="BU276" s="278">
        <v>5</v>
      </c>
      <c r="BV276" s="278">
        <v>5</v>
      </c>
      <c r="BW276" s="278">
        <v>5</v>
      </c>
      <c r="BX276" s="278">
        <v>5</v>
      </c>
      <c r="BY276" s="278">
        <v>5</v>
      </c>
      <c r="BZ276" s="278">
        <v>5</v>
      </c>
      <c r="CA276" s="278">
        <v>5</v>
      </c>
      <c r="CB276" s="278">
        <v>5</v>
      </c>
      <c r="CC276" s="278">
        <v>5</v>
      </c>
      <c r="CD276" s="278">
        <v>5</v>
      </c>
      <c r="CE276" s="278">
        <v>5</v>
      </c>
      <c r="CF276" s="278">
        <v>5</v>
      </c>
      <c r="CG276" s="278">
        <v>5</v>
      </c>
      <c r="CH276" s="278">
        <v>5</v>
      </c>
      <c r="CI276" s="278">
        <v>5</v>
      </c>
      <c r="CJ276" s="278">
        <v>5</v>
      </c>
      <c r="CK276" s="278">
        <v>5</v>
      </c>
      <c r="CL276" s="278">
        <v>5</v>
      </c>
      <c r="CM276" s="278">
        <v>5</v>
      </c>
      <c r="CN276" s="278">
        <v>5</v>
      </c>
      <c r="CO276" s="278">
        <v>5</v>
      </c>
      <c r="CP276" s="278">
        <v>5</v>
      </c>
      <c r="CQ276" s="278">
        <v>5</v>
      </c>
      <c r="CR276" s="278">
        <v>5</v>
      </c>
      <c r="CS276" s="278">
        <v>5</v>
      </c>
      <c r="CT276" s="278">
        <v>5</v>
      </c>
      <c r="CU276" s="278">
        <v>5</v>
      </c>
      <c r="CV276" s="278">
        <v>5</v>
      </c>
      <c r="CW276" s="278">
        <v>5</v>
      </c>
      <c r="CX276" s="278">
        <v>5</v>
      </c>
      <c r="CY276" s="278">
        <v>5</v>
      </c>
      <c r="CZ276" s="278">
        <v>5</v>
      </c>
      <c r="DA276" s="278">
        <v>5</v>
      </c>
      <c r="DB276" s="278">
        <v>5</v>
      </c>
      <c r="DC276" s="278">
        <v>5</v>
      </c>
      <c r="DD276" s="278">
        <v>5</v>
      </c>
      <c r="DE276" s="278">
        <v>5</v>
      </c>
      <c r="DF276" s="278">
        <v>5</v>
      </c>
      <c r="DG276" s="278">
        <v>5</v>
      </c>
      <c r="DH276" s="278">
        <v>5</v>
      </c>
      <c r="DI276" s="278">
        <v>5</v>
      </c>
      <c r="DJ276" s="278">
        <v>5</v>
      </c>
      <c r="DK276" s="278">
        <v>5</v>
      </c>
      <c r="DL276" s="278">
        <v>5</v>
      </c>
      <c r="DM276" s="278">
        <v>5</v>
      </c>
      <c r="DN276" s="278">
        <v>5</v>
      </c>
      <c r="DO276" s="278">
        <v>5</v>
      </c>
      <c r="DP276" s="278">
        <v>5</v>
      </c>
      <c r="DQ276" s="278">
        <v>5</v>
      </c>
      <c r="DR276" s="278">
        <v>5</v>
      </c>
      <c r="DS276" s="278">
        <v>5</v>
      </c>
      <c r="DT276" s="278">
        <v>5</v>
      </c>
      <c r="DU276" s="278">
        <v>5</v>
      </c>
      <c r="DV276" s="278">
        <v>5</v>
      </c>
      <c r="DW276" s="278">
        <v>5</v>
      </c>
      <c r="DX276" s="278">
        <v>5</v>
      </c>
      <c r="DY276" s="278">
        <v>5</v>
      </c>
      <c r="DZ276" s="278">
        <v>5</v>
      </c>
      <c r="EA276" s="278">
        <v>5</v>
      </c>
      <c r="EB276" s="278">
        <v>5</v>
      </c>
      <c r="EC276" s="278">
        <v>5</v>
      </c>
      <c r="ED276" s="278">
        <v>5</v>
      </c>
      <c r="EE276" s="278">
        <v>5</v>
      </c>
      <c r="EF276" s="278">
        <v>5</v>
      </c>
      <c r="EG276" s="278">
        <v>5</v>
      </c>
      <c r="EH276" s="278">
        <v>5</v>
      </c>
      <c r="EI276" s="278">
        <v>5</v>
      </c>
      <c r="EJ276" s="278">
        <v>5</v>
      </c>
      <c r="EK276" s="278">
        <v>5</v>
      </c>
      <c r="EL276" s="278">
        <v>5</v>
      </c>
      <c r="EM276" s="278">
        <v>5</v>
      </c>
      <c r="EN276" s="278">
        <v>5</v>
      </c>
      <c r="EO276" s="278">
        <v>5</v>
      </c>
      <c r="EP276" s="278">
        <v>5</v>
      </c>
      <c r="EQ276" s="278">
        <v>5</v>
      </c>
      <c r="ER276" s="278">
        <v>5</v>
      </c>
      <c r="ES276" s="278">
        <v>5</v>
      </c>
      <c r="ET276" s="278">
        <v>5</v>
      </c>
      <c r="EU276" s="278">
        <v>5</v>
      </c>
      <c r="EV276" s="278">
        <v>5</v>
      </c>
      <c r="EW276" s="278">
        <v>5</v>
      </c>
      <c r="EX276" s="278">
        <v>5</v>
      </c>
      <c r="EY276" s="278">
        <v>5</v>
      </c>
      <c r="EZ276" s="278">
        <v>5</v>
      </c>
      <c r="FA276" s="278">
        <v>5</v>
      </c>
      <c r="FB276" s="278">
        <v>5</v>
      </c>
      <c r="FC276" s="278">
        <v>5</v>
      </c>
      <c r="FD276" s="278">
        <v>5</v>
      </c>
      <c r="FE276" s="278">
        <v>5</v>
      </c>
      <c r="FF276" s="278">
        <v>5</v>
      </c>
      <c r="FG276" s="278">
        <v>5</v>
      </c>
      <c r="FH276" s="278">
        <v>5</v>
      </c>
      <c r="FI276" s="278">
        <v>5</v>
      </c>
      <c r="FJ276" s="278">
        <v>5</v>
      </c>
      <c r="FK276" s="278">
        <v>5</v>
      </c>
      <c r="FL276" s="278">
        <v>5</v>
      </c>
      <c r="FM276" s="278">
        <v>5</v>
      </c>
      <c r="FN276" s="278">
        <v>5</v>
      </c>
      <c r="FO276" s="278">
        <v>5</v>
      </c>
      <c r="FP276" s="278">
        <v>5</v>
      </c>
      <c r="FQ276" s="278">
        <v>5</v>
      </c>
      <c r="FR276" s="278">
        <v>5</v>
      </c>
      <c r="FS276" s="278">
        <v>5</v>
      </c>
      <c r="FT276" s="278">
        <v>5</v>
      </c>
      <c r="FU276" s="278">
        <v>5</v>
      </c>
      <c r="FV276" s="278">
        <v>5</v>
      </c>
      <c r="FW276" s="278">
        <v>5</v>
      </c>
      <c r="FX276" s="278">
        <v>5</v>
      </c>
      <c r="FY276" s="278">
        <v>5</v>
      </c>
      <c r="FZ276" s="278">
        <v>5</v>
      </c>
      <c r="GA276" s="278">
        <v>5</v>
      </c>
      <c r="GB276" s="278">
        <v>5</v>
      </c>
      <c r="GC276" s="278">
        <v>5</v>
      </c>
      <c r="GD276" s="278">
        <v>5</v>
      </c>
      <c r="GE276" s="278">
        <v>5</v>
      </c>
      <c r="GF276" s="278">
        <v>5</v>
      </c>
      <c r="GG276" s="278">
        <v>5</v>
      </c>
      <c r="GH276" s="278">
        <v>5</v>
      </c>
      <c r="GI276" s="278">
        <v>5</v>
      </c>
      <c r="GJ276" s="278">
        <v>5</v>
      </c>
      <c r="GK276" s="278">
        <v>5</v>
      </c>
      <c r="GL276" s="278">
        <v>5</v>
      </c>
      <c r="GM276" s="278">
        <v>5</v>
      </c>
      <c r="GN276" s="278">
        <v>5</v>
      </c>
      <c r="GO276" s="278">
        <v>5</v>
      </c>
      <c r="GP276" s="278">
        <v>5</v>
      </c>
      <c r="GQ276" s="278">
        <v>5</v>
      </c>
      <c r="GR276" s="278">
        <v>5</v>
      </c>
      <c r="GS276" s="278">
        <v>5</v>
      </c>
      <c r="GT276" s="278">
        <v>5</v>
      </c>
      <c r="GU276" s="278">
        <v>5</v>
      </c>
      <c r="GV276" s="278">
        <v>5</v>
      </c>
      <c r="GW276" s="278">
        <v>5</v>
      </c>
      <c r="GX276" s="278">
        <v>5</v>
      </c>
      <c r="GY276" s="278">
        <v>5</v>
      </c>
      <c r="GZ276" s="278">
        <v>5</v>
      </c>
      <c r="HA276" s="278">
        <v>5</v>
      </c>
      <c r="HB276" s="278">
        <v>5</v>
      </c>
      <c r="HC276" s="278">
        <v>5</v>
      </c>
      <c r="HD276" s="278">
        <v>5</v>
      </c>
      <c r="HE276" s="278">
        <v>5</v>
      </c>
      <c r="HF276" s="278">
        <v>5</v>
      </c>
      <c r="HG276" s="278">
        <v>5</v>
      </c>
      <c r="HH276" s="278">
        <v>5</v>
      </c>
      <c r="HI276" s="278">
        <v>5</v>
      </c>
      <c r="HJ276" s="278">
        <v>5</v>
      </c>
      <c r="HK276" s="278">
        <v>5</v>
      </c>
      <c r="HL276" s="278">
        <v>5</v>
      </c>
      <c r="HM276" s="278">
        <v>5</v>
      </c>
      <c r="HN276" s="278">
        <v>5</v>
      </c>
      <c r="HO276" s="278">
        <v>5</v>
      </c>
      <c r="HP276" s="278">
        <v>5</v>
      </c>
      <c r="HQ276" s="278">
        <v>5</v>
      </c>
      <c r="HR276" s="278">
        <v>5</v>
      </c>
      <c r="HS276" s="278">
        <v>5</v>
      </c>
      <c r="HT276" s="278">
        <v>5</v>
      </c>
      <c r="HU276" s="278">
        <v>5</v>
      </c>
      <c r="HV276" s="278">
        <v>5</v>
      </c>
      <c r="HW276" s="278">
        <v>5</v>
      </c>
      <c r="HX276" s="278">
        <v>5</v>
      </c>
      <c r="HY276" s="278">
        <v>5</v>
      </c>
      <c r="HZ276" s="278">
        <v>5</v>
      </c>
      <c r="IA276" s="278">
        <v>5</v>
      </c>
      <c r="IB276" s="278">
        <v>5</v>
      </c>
      <c r="IC276" s="278">
        <v>5</v>
      </c>
      <c r="ID276" s="278">
        <v>5</v>
      </c>
      <c r="IE276" s="278">
        <v>5</v>
      </c>
      <c r="IF276" s="278">
        <v>5</v>
      </c>
      <c r="IG276" s="278">
        <v>5</v>
      </c>
      <c r="IH276" s="278">
        <v>5</v>
      </c>
      <c r="II276" s="278">
        <v>5</v>
      </c>
      <c r="IJ276" s="278">
        <v>5</v>
      </c>
      <c r="IK276" s="278">
        <v>5</v>
      </c>
      <c r="IL276" s="278">
        <v>5</v>
      </c>
      <c r="IM276" s="278">
        <v>5</v>
      </c>
      <c r="IN276" s="278">
        <v>5</v>
      </c>
      <c r="IO276" s="278">
        <v>5</v>
      </c>
      <c r="IP276" s="278">
        <v>5</v>
      </c>
      <c r="IQ276" s="278">
        <v>5</v>
      </c>
      <c r="IR276" s="278">
        <v>5</v>
      </c>
      <c r="IS276" s="278">
        <v>5</v>
      </c>
      <c r="IT276" s="278">
        <v>5</v>
      </c>
      <c r="IU276" s="278">
        <v>5</v>
      </c>
      <c r="IV276" s="278">
        <v>5</v>
      </c>
      <c r="IW276" s="278">
        <v>5</v>
      </c>
      <c r="IX276" s="278">
        <v>5</v>
      </c>
      <c r="IY276" s="278">
        <v>5</v>
      </c>
      <c r="IZ276" s="278">
        <v>5</v>
      </c>
      <c r="JA276" s="278">
        <v>5</v>
      </c>
      <c r="JB276" s="278">
        <v>5</v>
      </c>
      <c r="JC276" s="278">
        <v>5</v>
      </c>
      <c r="JD276" s="278">
        <v>5</v>
      </c>
      <c r="JE276" s="278">
        <v>5</v>
      </c>
      <c r="JF276" s="278">
        <v>5</v>
      </c>
      <c r="JG276" s="278">
        <v>5</v>
      </c>
      <c r="JH276" s="278">
        <v>5</v>
      </c>
      <c r="JI276" s="278">
        <v>5</v>
      </c>
      <c r="JJ276" s="278">
        <v>5</v>
      </c>
      <c r="JK276" s="278">
        <v>5</v>
      </c>
      <c r="JL276" s="278">
        <v>5</v>
      </c>
      <c r="JM276" s="278">
        <v>5</v>
      </c>
      <c r="JN276" s="278">
        <v>5</v>
      </c>
      <c r="JO276" s="278">
        <v>5</v>
      </c>
      <c r="JP276" s="278">
        <v>5</v>
      </c>
      <c r="JQ276" s="278">
        <v>5</v>
      </c>
      <c r="JR276" s="278">
        <v>5</v>
      </c>
      <c r="JS276" s="278">
        <v>5</v>
      </c>
      <c r="JT276" s="278">
        <v>5</v>
      </c>
      <c r="JU276" s="278">
        <v>5</v>
      </c>
      <c r="JV276" s="278">
        <v>5</v>
      </c>
      <c r="JW276" s="278">
        <v>5</v>
      </c>
      <c r="JX276" s="278">
        <v>5</v>
      </c>
      <c r="JY276" s="278">
        <v>5</v>
      </c>
      <c r="JZ276" s="278">
        <v>5</v>
      </c>
      <c r="KA276" s="278">
        <v>5</v>
      </c>
      <c r="KB276" s="278">
        <v>5</v>
      </c>
      <c r="KC276" s="278">
        <v>5</v>
      </c>
      <c r="KD276" s="278">
        <v>5</v>
      </c>
      <c r="KE276" s="278">
        <v>5</v>
      </c>
      <c r="KF276" s="278">
        <v>5</v>
      </c>
      <c r="KG276" s="278">
        <v>5</v>
      </c>
      <c r="KH276" s="278">
        <v>5</v>
      </c>
      <c r="KI276" s="278">
        <v>5</v>
      </c>
      <c r="KJ276" s="278">
        <v>5</v>
      </c>
      <c r="KK276" s="278">
        <v>5</v>
      </c>
      <c r="KL276" s="278">
        <v>5</v>
      </c>
      <c r="KM276" s="278">
        <v>5</v>
      </c>
      <c r="KN276" s="278">
        <v>5</v>
      </c>
      <c r="KO276" s="278">
        <v>5</v>
      </c>
      <c r="KP276" s="278">
        <v>5</v>
      </c>
      <c r="KQ276" s="278">
        <v>5</v>
      </c>
      <c r="KR276" s="278">
        <v>5</v>
      </c>
      <c r="KS276" s="278">
        <v>5</v>
      </c>
      <c r="KT276" s="278">
        <v>5</v>
      </c>
      <c r="KU276" s="278">
        <v>5</v>
      </c>
      <c r="KV276" s="278">
        <v>5</v>
      </c>
      <c r="KW276" s="278">
        <v>5</v>
      </c>
      <c r="KX276" s="278">
        <v>5</v>
      </c>
      <c r="KY276" s="278">
        <v>5</v>
      </c>
      <c r="KZ276" s="278">
        <v>5</v>
      </c>
      <c r="LA276" s="278">
        <v>5</v>
      </c>
      <c r="LB276" s="278">
        <v>5</v>
      </c>
      <c r="LC276" s="278">
        <v>5</v>
      </c>
      <c r="LD276" s="278">
        <v>5</v>
      </c>
      <c r="LE276" s="278">
        <v>5</v>
      </c>
      <c r="LF276" s="278">
        <v>5</v>
      </c>
      <c r="LG276" s="278">
        <v>5</v>
      </c>
      <c r="LH276" s="278">
        <v>5</v>
      </c>
      <c r="LI276" s="278">
        <v>5</v>
      </c>
      <c r="LJ276" s="278">
        <v>5</v>
      </c>
      <c r="LK276" s="278">
        <v>5</v>
      </c>
      <c r="LL276" s="278">
        <v>5</v>
      </c>
      <c r="LM276" s="278">
        <v>5</v>
      </c>
      <c r="LN276" s="278">
        <v>5</v>
      </c>
      <c r="LO276" s="278">
        <v>5</v>
      </c>
      <c r="LP276" s="278">
        <v>5</v>
      </c>
      <c r="LQ276" s="278">
        <v>5</v>
      </c>
      <c r="LR276" s="278">
        <v>5</v>
      </c>
      <c r="LS276" s="278">
        <v>5</v>
      </c>
      <c r="LT276" s="278">
        <v>5</v>
      </c>
      <c r="LU276" s="278">
        <v>5</v>
      </c>
      <c r="LV276" s="278">
        <v>5</v>
      </c>
      <c r="LW276" s="278">
        <v>5</v>
      </c>
      <c r="LX276" s="278">
        <v>5</v>
      </c>
      <c r="LY276" s="278">
        <v>5</v>
      </c>
      <c r="LZ276" s="278">
        <v>5</v>
      </c>
      <c r="MA276" s="278">
        <v>5</v>
      </c>
      <c r="MB276" s="278">
        <v>5</v>
      </c>
      <c r="MC276" s="278">
        <v>5</v>
      </c>
      <c r="MD276" s="278">
        <v>5</v>
      </c>
      <c r="ME276" s="278">
        <v>5</v>
      </c>
      <c r="MF276" s="278">
        <v>5</v>
      </c>
      <c r="MG276" s="278">
        <v>5</v>
      </c>
      <c r="MH276" s="278">
        <v>5</v>
      </c>
      <c r="MI276" s="278">
        <v>5</v>
      </c>
      <c r="MJ276" s="278">
        <v>5</v>
      </c>
      <c r="MK276" s="278">
        <v>5</v>
      </c>
      <c r="ML276" s="278">
        <v>5</v>
      </c>
      <c r="MM276" s="278">
        <v>5</v>
      </c>
      <c r="MN276" s="278">
        <v>5</v>
      </c>
      <c r="MO276" s="278">
        <v>5</v>
      </c>
      <c r="MP276" s="278">
        <v>5</v>
      </c>
      <c r="MQ276" s="278">
        <v>5</v>
      </c>
      <c r="MR276" s="278">
        <v>5</v>
      </c>
      <c r="MS276" s="278">
        <v>5</v>
      </c>
      <c r="MT276" s="278">
        <v>5</v>
      </c>
      <c r="MU276" s="278">
        <v>5</v>
      </c>
      <c r="MV276" s="278">
        <v>5</v>
      </c>
      <c r="MW276" s="278">
        <v>5</v>
      </c>
      <c r="MX276" s="278">
        <v>5</v>
      </c>
      <c r="MY276" s="278">
        <v>5</v>
      </c>
      <c r="MZ276" s="278">
        <v>5</v>
      </c>
      <c r="NA276" s="278">
        <v>5</v>
      </c>
      <c r="NB276" s="278">
        <v>5</v>
      </c>
      <c r="NC276" s="278">
        <v>5</v>
      </c>
      <c r="ND276" s="278">
        <v>5</v>
      </c>
      <c r="NE276" s="278">
        <v>5</v>
      </c>
      <c r="NF276" s="278">
        <v>5</v>
      </c>
      <c r="NG276" s="278">
        <v>5</v>
      </c>
      <c r="NH276" s="278">
        <v>5</v>
      </c>
      <c r="NI276" s="278">
        <v>5</v>
      </c>
      <c r="NJ276" s="278">
        <v>5</v>
      </c>
      <c r="NK276" s="278">
        <v>5</v>
      </c>
      <c r="NL276" s="278">
        <v>5</v>
      </c>
      <c r="NM276" s="278">
        <v>5</v>
      </c>
      <c r="NN276" s="278">
        <v>5</v>
      </c>
      <c r="NO276" s="278">
        <v>5</v>
      </c>
      <c r="NP276" s="278">
        <v>5</v>
      </c>
      <c r="NQ276" s="278">
        <v>5</v>
      </c>
      <c r="NR276" s="278">
        <v>5</v>
      </c>
      <c r="NS276" s="278">
        <v>5</v>
      </c>
      <c r="NT276" s="278">
        <v>5</v>
      </c>
      <c r="NU276" s="278">
        <v>5</v>
      </c>
      <c r="NV276" s="278">
        <v>5</v>
      </c>
      <c r="NW276" s="278">
        <v>5</v>
      </c>
      <c r="NX276" s="278">
        <v>5</v>
      </c>
      <c r="NY276" s="278">
        <v>5</v>
      </c>
      <c r="NZ276" s="278">
        <v>5</v>
      </c>
      <c r="OA276" s="278">
        <v>5</v>
      </c>
      <c r="OB276" s="278">
        <v>5</v>
      </c>
      <c r="OC276" s="278">
        <v>5</v>
      </c>
      <c r="OD276" s="278">
        <v>5</v>
      </c>
      <c r="OE276" s="278">
        <v>5</v>
      </c>
      <c r="OF276" s="278">
        <v>5</v>
      </c>
      <c r="OG276" s="278">
        <v>5</v>
      </c>
      <c r="OH276" s="278">
        <v>5</v>
      </c>
      <c r="OI276" s="278">
        <v>5</v>
      </c>
      <c r="OJ276" s="278">
        <v>5</v>
      </c>
      <c r="OK276" s="278">
        <v>5</v>
      </c>
      <c r="OL276" s="278">
        <v>5</v>
      </c>
      <c r="OM276" s="278">
        <v>5</v>
      </c>
      <c r="ON276" s="278">
        <v>5</v>
      </c>
      <c r="OO276" s="278">
        <v>5</v>
      </c>
      <c r="OP276" s="278">
        <v>5</v>
      </c>
      <c r="OQ276" s="278">
        <v>5</v>
      </c>
      <c r="OR276" s="278">
        <v>5</v>
      </c>
      <c r="OS276" s="278">
        <v>5</v>
      </c>
      <c r="OT276" s="278">
        <v>5</v>
      </c>
      <c r="OU276" s="278">
        <v>5</v>
      </c>
      <c r="OV276" s="278">
        <v>5</v>
      </c>
      <c r="OW276" s="278">
        <v>5</v>
      </c>
      <c r="OX276" s="278">
        <v>5</v>
      </c>
      <c r="OY276" s="278">
        <v>5</v>
      </c>
      <c r="OZ276" s="278">
        <v>5</v>
      </c>
      <c r="PA276" s="278">
        <v>5</v>
      </c>
      <c r="PB276" s="278">
        <v>5</v>
      </c>
      <c r="PC276" s="278">
        <v>5</v>
      </c>
      <c r="PD276" s="278">
        <v>5</v>
      </c>
      <c r="PE276" s="278">
        <v>5</v>
      </c>
      <c r="PF276" s="278">
        <v>5</v>
      </c>
      <c r="PG276" s="278">
        <v>5</v>
      </c>
      <c r="PH276" s="278">
        <v>5</v>
      </c>
      <c r="PI276" s="278">
        <v>5</v>
      </c>
      <c r="PJ276" s="278">
        <v>5</v>
      </c>
      <c r="PK276" s="278">
        <v>5</v>
      </c>
      <c r="PL276" s="278">
        <v>5</v>
      </c>
      <c r="PM276" s="278">
        <v>5</v>
      </c>
      <c r="PN276" s="278">
        <v>5</v>
      </c>
      <c r="PO276" s="278">
        <v>5</v>
      </c>
      <c r="PP276" s="278">
        <v>5</v>
      </c>
      <c r="PQ276" s="278">
        <v>5</v>
      </c>
      <c r="PR276" s="278">
        <v>5</v>
      </c>
      <c r="PS276" s="278">
        <v>5</v>
      </c>
      <c r="PT276" s="278">
        <v>5</v>
      </c>
      <c r="PU276" s="278">
        <v>5</v>
      </c>
      <c r="PV276" s="278">
        <v>5</v>
      </c>
      <c r="PW276" s="278">
        <v>5</v>
      </c>
      <c r="PX276" s="278">
        <v>5</v>
      </c>
      <c r="PY276" s="278">
        <v>5</v>
      </c>
      <c r="PZ276" s="278">
        <v>5</v>
      </c>
      <c r="QA276" s="278">
        <v>5</v>
      </c>
      <c r="QB276" s="278">
        <v>5</v>
      </c>
      <c r="QC276" s="278">
        <v>5</v>
      </c>
      <c r="QD276" s="278">
        <v>5</v>
      </c>
      <c r="QE276" s="278">
        <v>5</v>
      </c>
      <c r="QF276" s="278">
        <v>5</v>
      </c>
      <c r="QG276" s="278">
        <v>5</v>
      </c>
      <c r="QH276" s="278">
        <v>5</v>
      </c>
      <c r="QI276" s="278">
        <v>5</v>
      </c>
      <c r="QJ276" s="278">
        <v>5</v>
      </c>
      <c r="QK276" s="278">
        <v>5</v>
      </c>
      <c r="QL276" s="278">
        <v>5</v>
      </c>
      <c r="QM276" s="278">
        <v>5</v>
      </c>
      <c r="QN276" s="278">
        <v>5</v>
      </c>
      <c r="QO276" s="278">
        <v>5</v>
      </c>
      <c r="QP276" s="278">
        <v>5</v>
      </c>
      <c r="QQ276" s="278">
        <v>5</v>
      </c>
      <c r="QR276" s="278">
        <v>5</v>
      </c>
      <c r="QS276" s="278">
        <v>5</v>
      </c>
      <c r="QT276" s="278">
        <v>5</v>
      </c>
      <c r="QU276" s="278">
        <v>5</v>
      </c>
      <c r="QV276" s="278">
        <v>5</v>
      </c>
      <c r="QW276" s="278">
        <v>6</v>
      </c>
      <c r="QX276" s="278">
        <v>6</v>
      </c>
      <c r="QY276" s="278">
        <v>6</v>
      </c>
      <c r="QZ276" s="278">
        <v>6</v>
      </c>
      <c r="RA276" s="278">
        <v>6</v>
      </c>
      <c r="RB276" s="278">
        <v>6</v>
      </c>
      <c r="RC276" s="278">
        <v>6</v>
      </c>
      <c r="RD276" s="278">
        <v>6</v>
      </c>
      <c r="RE276" s="278">
        <v>6</v>
      </c>
      <c r="RF276" s="278">
        <v>6</v>
      </c>
      <c r="RG276" s="278">
        <v>6</v>
      </c>
      <c r="RH276" s="278">
        <v>6</v>
      </c>
      <c r="RI276" s="278">
        <v>6</v>
      </c>
      <c r="RJ276" s="278">
        <v>6</v>
      </c>
      <c r="RK276" s="278">
        <v>6</v>
      </c>
      <c r="RL276" s="278">
        <v>6</v>
      </c>
      <c r="RM276" s="278">
        <v>6</v>
      </c>
      <c r="RN276" s="278">
        <v>6</v>
      </c>
      <c r="RO276" s="278">
        <v>6</v>
      </c>
      <c r="RP276" s="278">
        <v>6</v>
      </c>
      <c r="RQ276" s="278">
        <v>6</v>
      </c>
      <c r="RR276" s="278">
        <v>6</v>
      </c>
      <c r="RS276" s="278">
        <v>6</v>
      </c>
      <c r="RT276" s="278">
        <v>6</v>
      </c>
      <c r="RU276" s="278">
        <v>6</v>
      </c>
      <c r="RV276" s="278">
        <v>6</v>
      </c>
      <c r="RW276" s="278">
        <v>6</v>
      </c>
      <c r="RX276" s="278">
        <v>6</v>
      </c>
      <c r="RY276" s="278">
        <v>6</v>
      </c>
      <c r="RZ276" s="278">
        <v>6</v>
      </c>
      <c r="SA276" s="278">
        <v>6</v>
      </c>
      <c r="SB276" s="278">
        <v>6</v>
      </c>
      <c r="SC276" s="278">
        <v>6</v>
      </c>
      <c r="SD276" s="278">
        <v>6</v>
      </c>
      <c r="SE276" s="278">
        <v>6</v>
      </c>
      <c r="SF276" s="278">
        <v>6</v>
      </c>
      <c r="SG276" s="278">
        <v>6</v>
      </c>
      <c r="SH276" s="278">
        <v>6</v>
      </c>
      <c r="SI276" s="278">
        <v>6</v>
      </c>
      <c r="SJ276" s="278">
        <v>6</v>
      </c>
      <c r="SK276" s="278">
        <v>6</v>
      </c>
      <c r="SL276" s="278">
        <v>6</v>
      </c>
      <c r="SM276" s="278">
        <v>6</v>
      </c>
      <c r="SN276" s="278">
        <v>6</v>
      </c>
      <c r="SO276" s="278">
        <v>6</v>
      </c>
      <c r="SP276" s="278">
        <v>6</v>
      </c>
      <c r="SQ276" s="278">
        <v>6</v>
      </c>
      <c r="SR276" s="278">
        <v>6</v>
      </c>
      <c r="SS276" s="278">
        <v>6</v>
      </c>
      <c r="ST276" s="278">
        <v>6</v>
      </c>
      <c r="SU276" s="278">
        <v>6</v>
      </c>
      <c r="SV276" s="278">
        <v>6</v>
      </c>
      <c r="SW276" s="278">
        <v>6</v>
      </c>
      <c r="SX276" s="278">
        <v>6</v>
      </c>
      <c r="SY276" s="278">
        <v>6</v>
      </c>
      <c r="SZ276" s="278">
        <v>6</v>
      </c>
      <c r="TA276" s="278">
        <v>6</v>
      </c>
      <c r="TB276" s="278">
        <v>6</v>
      </c>
      <c r="TC276" s="278">
        <v>6</v>
      </c>
      <c r="TD276" s="278">
        <v>6</v>
      </c>
      <c r="TE276" s="278">
        <v>6</v>
      </c>
      <c r="TF276" s="278">
        <v>6</v>
      </c>
      <c r="TG276" s="278">
        <v>6</v>
      </c>
      <c r="TH276" s="278">
        <v>6</v>
      </c>
      <c r="TI276" s="278">
        <v>6</v>
      </c>
      <c r="TJ276" s="278">
        <v>6</v>
      </c>
      <c r="TK276" s="278">
        <v>6</v>
      </c>
      <c r="TL276" s="278">
        <v>6</v>
      </c>
      <c r="TM276" s="278">
        <v>6</v>
      </c>
      <c r="TN276" s="278">
        <v>6</v>
      </c>
      <c r="TO276" s="278">
        <v>6</v>
      </c>
      <c r="TP276" s="278">
        <v>6</v>
      </c>
      <c r="TQ276" s="278">
        <v>6</v>
      </c>
      <c r="TR276" s="278">
        <v>6</v>
      </c>
      <c r="TS276" s="278">
        <v>6</v>
      </c>
      <c r="TT276" s="278">
        <v>6</v>
      </c>
      <c r="TU276" s="278">
        <v>6</v>
      </c>
      <c r="TV276" s="278">
        <v>6</v>
      </c>
      <c r="TW276" s="278">
        <v>6</v>
      </c>
      <c r="TX276" s="278">
        <v>6</v>
      </c>
      <c r="TY276" s="278">
        <v>6</v>
      </c>
      <c r="TZ276" s="278">
        <v>6</v>
      </c>
      <c r="UA276" s="278">
        <v>6</v>
      </c>
      <c r="UB276" s="278">
        <v>6</v>
      </c>
      <c r="UC276" s="278">
        <v>6</v>
      </c>
      <c r="UD276" s="278">
        <v>6</v>
      </c>
      <c r="UE276" s="278">
        <v>6</v>
      </c>
      <c r="UF276" s="278">
        <v>6</v>
      </c>
      <c r="UG276" s="278">
        <v>6</v>
      </c>
      <c r="UH276" s="278">
        <v>6</v>
      </c>
      <c r="UI276" s="278">
        <v>6</v>
      </c>
      <c r="UJ276" s="278">
        <v>6</v>
      </c>
      <c r="UK276" s="278">
        <v>6</v>
      </c>
      <c r="UL276" s="278">
        <v>6</v>
      </c>
      <c r="UM276" s="278">
        <v>6</v>
      </c>
      <c r="UN276" s="278">
        <v>6</v>
      </c>
      <c r="UO276" s="278">
        <v>6</v>
      </c>
      <c r="UP276" s="278">
        <v>6</v>
      </c>
      <c r="UQ276" s="278">
        <v>6</v>
      </c>
      <c r="UR276" s="278">
        <v>6</v>
      </c>
      <c r="US276" s="278">
        <v>6</v>
      </c>
      <c r="UT276" s="278">
        <v>6</v>
      </c>
      <c r="UU276" s="278">
        <v>6</v>
      </c>
      <c r="UV276" s="278">
        <v>6</v>
      </c>
      <c r="UW276" s="278">
        <v>6</v>
      </c>
      <c r="UX276" s="278">
        <v>6</v>
      </c>
      <c r="UY276" s="278">
        <v>6</v>
      </c>
      <c r="UZ276" s="278">
        <v>6</v>
      </c>
      <c r="VA276" s="278">
        <v>6</v>
      </c>
      <c r="VB276" s="278">
        <v>6</v>
      </c>
      <c r="VC276" s="278">
        <v>6</v>
      </c>
      <c r="VD276" s="278">
        <v>6</v>
      </c>
      <c r="VE276" s="278">
        <v>6</v>
      </c>
      <c r="VF276" s="278">
        <v>6</v>
      </c>
      <c r="VG276" s="278">
        <v>6</v>
      </c>
      <c r="VH276" s="278">
        <v>6</v>
      </c>
      <c r="VI276" s="278">
        <v>6</v>
      </c>
      <c r="VJ276" s="278">
        <v>6</v>
      </c>
      <c r="VK276" s="278">
        <v>6</v>
      </c>
      <c r="VL276" s="278">
        <v>6</v>
      </c>
      <c r="VM276" s="278">
        <v>6</v>
      </c>
      <c r="VN276" s="278">
        <v>6</v>
      </c>
      <c r="VO276" s="278">
        <v>6</v>
      </c>
      <c r="VP276" s="278">
        <v>5</v>
      </c>
      <c r="VQ276" s="278">
        <v>5</v>
      </c>
      <c r="VR276" s="278">
        <v>5</v>
      </c>
      <c r="VS276" s="278">
        <v>5</v>
      </c>
      <c r="VT276" s="278">
        <v>5</v>
      </c>
      <c r="VU276" s="278">
        <v>5</v>
      </c>
      <c r="VV276" s="278">
        <v>6</v>
      </c>
      <c r="VW276" s="278">
        <v>6</v>
      </c>
      <c r="VX276" s="278">
        <v>6</v>
      </c>
      <c r="VY276" s="278">
        <v>6</v>
      </c>
      <c r="VZ276" s="278">
        <v>6</v>
      </c>
      <c r="WA276" s="278">
        <v>6</v>
      </c>
      <c r="WB276" s="278">
        <v>6</v>
      </c>
      <c r="WC276" s="278">
        <v>6</v>
      </c>
      <c r="WD276" s="278">
        <v>6</v>
      </c>
      <c r="WE276" s="278">
        <v>6</v>
      </c>
      <c r="WF276" s="278">
        <v>6</v>
      </c>
      <c r="WG276" s="278">
        <v>6</v>
      </c>
      <c r="WH276" s="278">
        <v>6</v>
      </c>
      <c r="WI276" s="278">
        <v>6</v>
      </c>
      <c r="WJ276" s="278">
        <v>6</v>
      </c>
      <c r="WK276" s="278">
        <v>6</v>
      </c>
      <c r="WL276" s="278">
        <v>6</v>
      </c>
      <c r="WM276" s="278">
        <v>6</v>
      </c>
      <c r="WN276" s="278">
        <v>6</v>
      </c>
      <c r="WO276" s="278">
        <v>6</v>
      </c>
      <c r="WP276" s="278">
        <v>6</v>
      </c>
      <c r="WQ276" s="278">
        <v>6</v>
      </c>
      <c r="WR276" s="278">
        <v>6</v>
      </c>
      <c r="WS276" s="278">
        <v>6</v>
      </c>
      <c r="WT276" s="278">
        <v>6</v>
      </c>
      <c r="WU276" s="278">
        <v>6</v>
      </c>
      <c r="WV276" s="278">
        <v>6</v>
      </c>
      <c r="WW276" s="278">
        <v>6</v>
      </c>
      <c r="WX276" s="278">
        <v>6</v>
      </c>
      <c r="WY276" s="278">
        <v>6</v>
      </c>
      <c r="WZ276" s="278">
        <v>6</v>
      </c>
      <c r="XA276" s="278">
        <v>6</v>
      </c>
      <c r="XB276" s="278">
        <v>6</v>
      </c>
      <c r="XC276" s="278">
        <v>6</v>
      </c>
      <c r="XD276" s="278">
        <v>6</v>
      </c>
      <c r="XE276" s="278">
        <v>6</v>
      </c>
      <c r="XF276" s="278">
        <v>6</v>
      </c>
      <c r="XG276" s="278">
        <v>6</v>
      </c>
      <c r="XH276" s="278">
        <v>6</v>
      </c>
      <c r="XI276" s="278">
        <v>6</v>
      </c>
      <c r="XJ276" s="278">
        <v>6</v>
      </c>
      <c r="XK276" s="278">
        <v>6</v>
      </c>
      <c r="XL276" s="278">
        <v>6</v>
      </c>
      <c r="XM276" s="278">
        <v>6</v>
      </c>
      <c r="XN276" s="278">
        <v>6</v>
      </c>
      <c r="XO276" s="278">
        <v>6</v>
      </c>
      <c r="XP276" s="278">
        <v>6</v>
      </c>
      <c r="XQ276" s="278">
        <v>6</v>
      </c>
      <c r="XR276" s="278">
        <v>6</v>
      </c>
      <c r="XS276" s="278">
        <v>6</v>
      </c>
      <c r="XT276" s="278">
        <v>6</v>
      </c>
      <c r="XU276" s="278">
        <v>6</v>
      </c>
      <c r="XV276" s="278">
        <v>6</v>
      </c>
      <c r="XW276" s="278">
        <v>6</v>
      </c>
      <c r="XX276" s="278">
        <v>6</v>
      </c>
      <c r="XY276" s="278">
        <v>6</v>
      </c>
      <c r="XZ276" s="278">
        <v>6</v>
      </c>
      <c r="YA276" s="278">
        <v>6</v>
      </c>
      <c r="YB276" s="278">
        <v>6</v>
      </c>
      <c r="YC276" s="278">
        <v>6</v>
      </c>
      <c r="YD276" s="278">
        <v>6</v>
      </c>
      <c r="YE276" s="278">
        <v>6</v>
      </c>
      <c r="YF276" s="278">
        <v>6</v>
      </c>
      <c r="YG276" s="278">
        <v>6</v>
      </c>
      <c r="YH276" s="278">
        <v>6</v>
      </c>
      <c r="YI276" s="278">
        <v>6</v>
      </c>
      <c r="YJ276" s="278">
        <v>6</v>
      </c>
      <c r="YK276" s="278">
        <v>6</v>
      </c>
      <c r="YL276" s="278">
        <v>6</v>
      </c>
      <c r="YM276" s="278">
        <v>6</v>
      </c>
      <c r="YN276" s="278">
        <v>6</v>
      </c>
      <c r="YO276" s="278">
        <v>6</v>
      </c>
      <c r="YP276" s="278">
        <v>6</v>
      </c>
      <c r="YQ276" s="278">
        <v>6</v>
      </c>
      <c r="YR276" s="278">
        <v>6</v>
      </c>
      <c r="YS276" s="278">
        <v>6</v>
      </c>
      <c r="YT276" s="278">
        <v>6</v>
      </c>
      <c r="YU276" s="278">
        <v>6</v>
      </c>
      <c r="YV276" s="278">
        <v>6</v>
      </c>
      <c r="YW276" s="278">
        <v>6</v>
      </c>
      <c r="YX276" s="278">
        <v>6</v>
      </c>
      <c r="YY276" s="278">
        <v>6</v>
      </c>
      <c r="YZ276" s="278">
        <v>6</v>
      </c>
      <c r="ZA276" s="278">
        <v>6</v>
      </c>
      <c r="ZB276" s="278">
        <v>6</v>
      </c>
      <c r="ZC276" s="278">
        <v>6</v>
      </c>
      <c r="ZD276" s="278">
        <v>6</v>
      </c>
      <c r="ZE276" s="278">
        <v>6</v>
      </c>
      <c r="ZF276" s="278">
        <v>6</v>
      </c>
      <c r="ZG276" s="278">
        <v>6</v>
      </c>
      <c r="ZH276" s="278">
        <v>6</v>
      </c>
      <c r="ZI276" s="278">
        <v>6</v>
      </c>
      <c r="ZJ276" s="278">
        <v>6</v>
      </c>
      <c r="ZK276" s="278">
        <v>6</v>
      </c>
      <c r="ZL276" s="278">
        <v>6</v>
      </c>
      <c r="ZM276" s="278">
        <v>6</v>
      </c>
      <c r="ZN276" s="278">
        <v>6</v>
      </c>
      <c r="ZO276" s="278">
        <v>6</v>
      </c>
      <c r="ZP276" s="278">
        <v>6</v>
      </c>
      <c r="ZQ276" s="278">
        <v>6</v>
      </c>
      <c r="ZR276" s="278">
        <v>6</v>
      </c>
      <c r="ZS276" s="278">
        <v>6</v>
      </c>
      <c r="ZT276" s="278">
        <v>6</v>
      </c>
      <c r="ZU276" s="278">
        <v>6</v>
      </c>
      <c r="ZV276" s="278">
        <v>6</v>
      </c>
      <c r="ZW276" s="278">
        <v>6</v>
      </c>
      <c r="ZX276" s="278">
        <v>6</v>
      </c>
      <c r="ZY276" s="278">
        <v>6</v>
      </c>
      <c r="ZZ276" s="278">
        <v>6</v>
      </c>
      <c r="AAA276" s="278">
        <v>6</v>
      </c>
      <c r="AAB276" s="278">
        <v>6</v>
      </c>
      <c r="AAC276" s="278">
        <v>6</v>
      </c>
      <c r="AAD276" s="278">
        <v>6</v>
      </c>
      <c r="AAE276" s="278">
        <v>6</v>
      </c>
      <c r="AAF276" s="278">
        <v>6</v>
      </c>
      <c r="AAG276" s="278">
        <v>6</v>
      </c>
      <c r="AAH276" s="278">
        <v>6</v>
      </c>
      <c r="AAI276" s="278">
        <v>6</v>
      </c>
      <c r="AAJ276" s="278">
        <v>6</v>
      </c>
      <c r="AAK276" s="278">
        <v>6</v>
      </c>
      <c r="AAL276" s="278">
        <v>6</v>
      </c>
      <c r="AAM276" s="278">
        <v>6</v>
      </c>
      <c r="AAN276" s="278">
        <v>6</v>
      </c>
      <c r="AAO276" s="278">
        <v>6</v>
      </c>
      <c r="AAP276" s="278">
        <v>6</v>
      </c>
      <c r="AAQ276" s="278">
        <v>6</v>
      </c>
      <c r="AAR276" s="278">
        <v>6</v>
      </c>
      <c r="AAS276" s="278">
        <v>6</v>
      </c>
      <c r="AAT276" s="278">
        <v>6</v>
      </c>
      <c r="AAU276" s="278">
        <v>6</v>
      </c>
      <c r="AAV276" s="278">
        <v>6</v>
      </c>
      <c r="AAW276" s="278">
        <v>6</v>
      </c>
      <c r="AAX276" s="278">
        <v>6</v>
      </c>
      <c r="AAY276" s="278">
        <v>6</v>
      </c>
      <c r="AAZ276" s="278">
        <v>6</v>
      </c>
      <c r="ABA276" s="278">
        <v>6</v>
      </c>
      <c r="ABB276" s="278">
        <v>6</v>
      </c>
      <c r="ABC276" s="278">
        <v>6</v>
      </c>
      <c r="ABD276" s="278">
        <v>6</v>
      </c>
      <c r="ABE276" s="278">
        <v>6</v>
      </c>
      <c r="ABF276" s="278">
        <v>6</v>
      </c>
      <c r="ABG276" s="278">
        <v>6</v>
      </c>
      <c r="ABH276" s="278">
        <v>6</v>
      </c>
      <c r="ABI276" s="278">
        <v>6</v>
      </c>
      <c r="ABJ276" s="278">
        <v>6</v>
      </c>
      <c r="ABK276" s="278">
        <v>6</v>
      </c>
      <c r="ABL276" s="278">
        <v>6</v>
      </c>
      <c r="ABM276" s="278">
        <v>6</v>
      </c>
      <c r="ABN276" s="278">
        <v>6</v>
      </c>
      <c r="ABO276" s="278">
        <v>6</v>
      </c>
      <c r="ABP276" s="278">
        <v>6</v>
      </c>
      <c r="ABQ276" s="278">
        <v>6</v>
      </c>
      <c r="ABR276" s="278">
        <v>6</v>
      </c>
      <c r="ABS276" s="278">
        <v>6</v>
      </c>
      <c r="ABT276" s="278">
        <v>6</v>
      </c>
      <c r="ABU276" s="278">
        <v>6</v>
      </c>
      <c r="ABV276" s="278">
        <v>6</v>
      </c>
      <c r="ABW276" s="278">
        <v>6</v>
      </c>
      <c r="ABX276" s="278">
        <v>6</v>
      </c>
      <c r="ABY276" s="278">
        <v>6</v>
      </c>
      <c r="ABZ276" s="278">
        <v>6</v>
      </c>
      <c r="ACA276" s="278">
        <v>6</v>
      </c>
      <c r="ACB276" s="278">
        <v>6</v>
      </c>
      <c r="ACC276" s="278">
        <v>6</v>
      </c>
      <c r="ACD276" s="278">
        <v>6</v>
      </c>
      <c r="ACE276" s="278">
        <v>6</v>
      </c>
      <c r="ACF276" s="278">
        <v>6</v>
      </c>
      <c r="ACG276" s="278">
        <v>6</v>
      </c>
      <c r="ACH276" s="278">
        <v>6</v>
      </c>
      <c r="ACI276" s="278">
        <v>6</v>
      </c>
      <c r="ACJ276" s="278">
        <v>6</v>
      </c>
      <c r="ACK276" s="278">
        <v>6</v>
      </c>
      <c r="ACL276" s="278">
        <v>6</v>
      </c>
      <c r="ACM276" s="278">
        <v>6</v>
      </c>
      <c r="ACN276" s="278">
        <v>6</v>
      </c>
      <c r="ACO276" s="278">
        <v>6</v>
      </c>
      <c r="ACP276" s="278">
        <v>6</v>
      </c>
      <c r="ACQ276" s="278">
        <v>6</v>
      </c>
      <c r="ACR276" s="278">
        <v>6</v>
      </c>
      <c r="ACS276" s="278">
        <v>6</v>
      </c>
      <c r="ACT276" s="278">
        <v>6</v>
      </c>
      <c r="ACU276" s="278">
        <v>6</v>
      </c>
      <c r="ACV276" s="278">
        <v>6</v>
      </c>
      <c r="ACW276" s="278">
        <v>6</v>
      </c>
      <c r="ACX276" s="278">
        <v>6</v>
      </c>
      <c r="ACY276" s="278">
        <v>6</v>
      </c>
      <c r="ACZ276" s="278">
        <v>6</v>
      </c>
      <c r="ADA276" s="278">
        <v>6</v>
      </c>
      <c r="ADB276" s="278">
        <v>6</v>
      </c>
      <c r="ADC276" s="278">
        <v>6</v>
      </c>
      <c r="ADD276" s="278">
        <v>6</v>
      </c>
      <c r="ADE276" s="278">
        <v>6</v>
      </c>
      <c r="ADF276" s="278">
        <v>6</v>
      </c>
      <c r="ADG276" s="278">
        <v>6</v>
      </c>
      <c r="ADH276" s="278">
        <v>6</v>
      </c>
      <c r="ADI276" s="278">
        <v>6</v>
      </c>
      <c r="ADJ276" s="278">
        <v>6</v>
      </c>
      <c r="ADK276" s="278">
        <v>6</v>
      </c>
      <c r="ADL276" s="278">
        <v>6</v>
      </c>
      <c r="ADM276" s="278">
        <v>6</v>
      </c>
      <c r="ADN276" s="278">
        <v>6</v>
      </c>
      <c r="ADO276" s="278">
        <v>6</v>
      </c>
      <c r="ADP276" s="278">
        <v>6</v>
      </c>
      <c r="ADQ276" s="278">
        <v>6</v>
      </c>
      <c r="ADR276" s="278">
        <v>6</v>
      </c>
      <c r="ADS276" s="278">
        <v>6</v>
      </c>
      <c r="ADT276" s="278">
        <v>6</v>
      </c>
      <c r="ADU276" s="278">
        <v>6</v>
      </c>
      <c r="ADV276" s="278">
        <v>6</v>
      </c>
      <c r="ADW276" s="278">
        <v>6</v>
      </c>
      <c r="ADX276" s="278">
        <v>6</v>
      </c>
      <c r="ADY276" s="278">
        <v>6</v>
      </c>
      <c r="ADZ276" s="278">
        <v>6</v>
      </c>
      <c r="AEA276" s="278">
        <v>6</v>
      </c>
      <c r="AEB276" s="278">
        <v>6</v>
      </c>
      <c r="AEC276" s="278">
        <v>6</v>
      </c>
      <c r="AED276" s="278">
        <v>6</v>
      </c>
      <c r="AEE276" s="278">
        <v>6</v>
      </c>
      <c r="AEF276" s="278">
        <v>6</v>
      </c>
      <c r="AEG276" s="278">
        <v>6</v>
      </c>
      <c r="AEH276" s="278">
        <v>6</v>
      </c>
      <c r="AEI276" s="278">
        <v>6</v>
      </c>
      <c r="AEJ276" s="278">
        <v>6</v>
      </c>
      <c r="AEK276" s="278">
        <v>6</v>
      </c>
      <c r="AEL276" s="278">
        <v>6</v>
      </c>
      <c r="AEM276" s="278">
        <v>6</v>
      </c>
      <c r="AEN276" s="278">
        <v>6</v>
      </c>
      <c r="AEO276" s="278">
        <v>6</v>
      </c>
      <c r="AEP276" s="278">
        <v>6</v>
      </c>
      <c r="AEQ276" s="278">
        <v>6</v>
      </c>
      <c r="AER276" s="278">
        <v>6</v>
      </c>
      <c r="AES276" s="278">
        <v>6</v>
      </c>
      <c r="AET276" s="278">
        <v>6</v>
      </c>
      <c r="AEU276" s="278">
        <v>6</v>
      </c>
      <c r="AEV276" s="278">
        <v>6</v>
      </c>
      <c r="AEW276" s="278">
        <v>6</v>
      </c>
      <c r="AEX276" s="278">
        <v>6</v>
      </c>
      <c r="AEY276" s="278">
        <v>6</v>
      </c>
      <c r="AEZ276" s="278">
        <v>6</v>
      </c>
      <c r="AFA276" s="278">
        <v>6</v>
      </c>
      <c r="AFB276" s="278">
        <v>6</v>
      </c>
      <c r="AFC276" s="278">
        <v>6</v>
      </c>
      <c r="AFD276" s="278">
        <v>6</v>
      </c>
      <c r="AFE276" s="278">
        <v>6</v>
      </c>
      <c r="AFF276" s="278">
        <v>6</v>
      </c>
      <c r="AFG276" s="278">
        <v>6</v>
      </c>
      <c r="AFH276" s="278">
        <v>6</v>
      </c>
      <c r="AFI276" s="278">
        <v>6</v>
      </c>
      <c r="AFJ276" s="278">
        <v>6</v>
      </c>
      <c r="AFK276" s="278">
        <v>6</v>
      </c>
      <c r="AFL276" s="278">
        <v>6</v>
      </c>
      <c r="AFM276" s="278">
        <v>6</v>
      </c>
      <c r="AFN276" s="278">
        <v>6</v>
      </c>
      <c r="AFO276" s="278">
        <v>6</v>
      </c>
      <c r="AFP276" s="278">
        <v>6</v>
      </c>
      <c r="AFQ276" s="278">
        <v>6</v>
      </c>
      <c r="AFR276" s="278">
        <v>6</v>
      </c>
      <c r="AFS276" s="278">
        <v>6</v>
      </c>
      <c r="AFT276" s="278">
        <v>6</v>
      </c>
      <c r="AFU276" s="278">
        <v>6</v>
      </c>
      <c r="AFV276" s="278">
        <v>6</v>
      </c>
      <c r="AFW276" s="278">
        <v>6</v>
      </c>
      <c r="AFX276" s="278">
        <v>6</v>
      </c>
      <c r="AFY276" s="278">
        <v>6</v>
      </c>
      <c r="AFZ276" s="278">
        <v>6</v>
      </c>
      <c r="AGA276" s="278">
        <v>6</v>
      </c>
      <c r="AGB276" s="278">
        <v>6</v>
      </c>
      <c r="AGC276" s="278">
        <v>6</v>
      </c>
      <c r="AGD276" s="278">
        <v>6</v>
      </c>
      <c r="AGE276" s="278">
        <v>6</v>
      </c>
      <c r="AGF276" s="278">
        <v>6</v>
      </c>
      <c r="AGG276" s="278">
        <v>6</v>
      </c>
      <c r="AGH276" s="278">
        <v>6</v>
      </c>
      <c r="AGI276" s="278">
        <v>6</v>
      </c>
      <c r="AGJ276" s="278">
        <v>6</v>
      </c>
      <c r="AGK276" s="278">
        <v>6</v>
      </c>
      <c r="AGL276" s="278">
        <v>6</v>
      </c>
      <c r="AGM276" s="278">
        <v>6</v>
      </c>
      <c r="AGN276" s="278">
        <v>6</v>
      </c>
      <c r="AGO276" s="278">
        <v>6</v>
      </c>
      <c r="AGP276" s="278">
        <v>6</v>
      </c>
      <c r="AGQ276" s="278">
        <v>6</v>
      </c>
      <c r="AGR276" s="278">
        <v>6</v>
      </c>
      <c r="AGS276" s="278">
        <v>6</v>
      </c>
      <c r="AGT276" s="278">
        <v>6</v>
      </c>
      <c r="AGU276" s="278">
        <v>6</v>
      </c>
      <c r="AGV276" s="278">
        <v>6</v>
      </c>
      <c r="AGW276" s="278">
        <v>6</v>
      </c>
      <c r="AGX276" s="278">
        <v>6</v>
      </c>
      <c r="AGY276" s="278">
        <v>6</v>
      </c>
      <c r="AGZ276" s="278">
        <v>6</v>
      </c>
      <c r="AHA276" s="278">
        <v>6</v>
      </c>
      <c r="AHB276" s="278">
        <v>6</v>
      </c>
      <c r="AHC276" s="278">
        <v>6</v>
      </c>
      <c r="AHD276" s="278">
        <v>6</v>
      </c>
      <c r="AHE276" s="278">
        <v>6</v>
      </c>
      <c r="AHF276" s="278">
        <v>6</v>
      </c>
      <c r="AHG276" s="278">
        <v>6</v>
      </c>
      <c r="AHH276" s="278">
        <v>6</v>
      </c>
      <c r="AHI276" s="278">
        <v>6</v>
      </c>
      <c r="AHJ276" s="278">
        <v>6</v>
      </c>
      <c r="AHK276" s="278">
        <v>6</v>
      </c>
      <c r="AHL276" s="278">
        <v>6</v>
      </c>
      <c r="AHM276" s="278">
        <v>6</v>
      </c>
      <c r="AHN276" s="278">
        <v>6</v>
      </c>
      <c r="AHO276" s="278">
        <v>6</v>
      </c>
      <c r="AHP276" s="278">
        <v>6</v>
      </c>
      <c r="AHQ276" s="278">
        <v>6</v>
      </c>
      <c r="AHR276" s="278">
        <v>6</v>
      </c>
      <c r="AHS276" s="278">
        <v>6</v>
      </c>
      <c r="AHT276" s="278">
        <v>6</v>
      </c>
      <c r="AHU276" s="278">
        <v>6</v>
      </c>
      <c r="AHV276" s="278">
        <v>6</v>
      </c>
      <c r="AHW276" s="278">
        <v>6</v>
      </c>
      <c r="AHX276" s="278">
        <v>6</v>
      </c>
      <c r="AHY276" s="278">
        <v>6</v>
      </c>
      <c r="AHZ276" s="278">
        <v>6</v>
      </c>
      <c r="AIA276" s="278">
        <v>6</v>
      </c>
      <c r="AIB276" s="278">
        <v>6</v>
      </c>
      <c r="AIC276" s="278">
        <v>6</v>
      </c>
      <c r="AID276" s="278">
        <v>6</v>
      </c>
      <c r="AIE276" s="278">
        <v>6</v>
      </c>
      <c r="AIF276" s="278">
        <v>6</v>
      </c>
      <c r="AIG276" s="278">
        <v>6</v>
      </c>
      <c r="AIH276" s="278">
        <v>6</v>
      </c>
      <c r="AII276" s="278">
        <v>6</v>
      </c>
      <c r="AIJ276" s="278">
        <v>6</v>
      </c>
      <c r="AIK276" s="278">
        <v>6</v>
      </c>
      <c r="AIL276" s="278">
        <v>6</v>
      </c>
      <c r="AIM276" s="278">
        <v>6</v>
      </c>
      <c r="AIN276" s="278">
        <v>6</v>
      </c>
      <c r="AIO276" s="278">
        <v>6</v>
      </c>
      <c r="AIP276" s="278">
        <v>6</v>
      </c>
      <c r="AIQ276" s="278">
        <v>6</v>
      </c>
      <c r="AIR276" s="278">
        <v>6</v>
      </c>
      <c r="AIS276" s="278">
        <v>6</v>
      </c>
      <c r="AIT276" s="278">
        <v>6</v>
      </c>
      <c r="AIU276" s="278">
        <v>6</v>
      </c>
      <c r="AIV276" s="278">
        <v>6</v>
      </c>
      <c r="AIW276" s="406">
        <v>6</v>
      </c>
      <c r="AIX276" s="278">
        <v>6</v>
      </c>
      <c r="AIY276" s="278">
        <v>6</v>
      </c>
      <c r="AIZ276" s="278">
        <v>6</v>
      </c>
      <c r="AJA276" s="278">
        <v>6</v>
      </c>
      <c r="AJB276" s="278">
        <v>6</v>
      </c>
      <c r="AJC276" s="278">
        <v>6</v>
      </c>
      <c r="AJD276" s="278">
        <v>6</v>
      </c>
      <c r="AJE276" s="278">
        <v>6</v>
      </c>
      <c r="AJF276" s="278">
        <v>6</v>
      </c>
      <c r="AJG276" s="278">
        <v>6</v>
      </c>
      <c r="AJH276" s="278">
        <v>6</v>
      </c>
      <c r="AJI276" s="278">
        <v>6</v>
      </c>
      <c r="AJJ276" s="278">
        <v>6</v>
      </c>
      <c r="AJK276" s="278">
        <v>6</v>
      </c>
      <c r="AJL276" s="278">
        <v>6</v>
      </c>
      <c r="AJM276" s="278">
        <v>6</v>
      </c>
      <c r="AJN276" s="278">
        <v>6</v>
      </c>
      <c r="AJO276" s="278">
        <v>6</v>
      </c>
      <c r="AJP276" s="278">
        <v>6</v>
      </c>
      <c r="AJQ276" s="278">
        <v>6</v>
      </c>
      <c r="AJR276" s="278">
        <v>6</v>
      </c>
      <c r="AJS276" s="278">
        <v>6</v>
      </c>
      <c r="AJT276" s="278">
        <v>6</v>
      </c>
      <c r="AJU276" s="278">
        <v>6</v>
      </c>
      <c r="AJV276" s="278">
        <v>6</v>
      </c>
      <c r="AJW276" s="278">
        <v>6</v>
      </c>
      <c r="AJX276" s="278">
        <v>6</v>
      </c>
      <c r="AJY276" s="278">
        <v>6</v>
      </c>
      <c r="AJZ276" s="278">
        <v>6</v>
      </c>
      <c r="AKA276" s="278">
        <v>6</v>
      </c>
      <c r="AKB276" s="278">
        <v>6</v>
      </c>
      <c r="AKC276" s="278">
        <v>6</v>
      </c>
      <c r="AKD276" s="278">
        <v>6</v>
      </c>
      <c r="AKE276" s="278">
        <v>6</v>
      </c>
      <c r="AKF276" s="278">
        <v>6</v>
      </c>
      <c r="AKG276" s="278">
        <v>6</v>
      </c>
      <c r="AKH276" s="278">
        <v>6</v>
      </c>
      <c r="AKI276" s="278">
        <v>6</v>
      </c>
      <c r="AKJ276" s="278">
        <v>6</v>
      </c>
      <c r="AKK276" s="278">
        <v>6</v>
      </c>
      <c r="AKL276" s="278">
        <v>6</v>
      </c>
      <c r="AKM276" s="278">
        <v>6</v>
      </c>
      <c r="AKN276" s="278">
        <v>6</v>
      </c>
      <c r="AKO276" s="278">
        <v>6</v>
      </c>
      <c r="AKP276" s="278">
        <v>6</v>
      </c>
      <c r="AKQ276" s="278">
        <v>6</v>
      </c>
      <c r="AKR276" s="278">
        <v>6</v>
      </c>
      <c r="AKS276" s="278">
        <v>6</v>
      </c>
      <c r="AKT276" s="278">
        <v>6</v>
      </c>
      <c r="AKU276" s="278">
        <v>6</v>
      </c>
      <c r="AKV276" s="278">
        <v>6</v>
      </c>
      <c r="AKW276" s="278">
        <v>6</v>
      </c>
      <c r="AKX276" s="278">
        <v>6</v>
      </c>
      <c r="AKY276" s="278">
        <v>6</v>
      </c>
      <c r="AKZ276" s="278">
        <v>6</v>
      </c>
      <c r="ALA276" s="278">
        <v>6</v>
      </c>
      <c r="ALB276" s="278">
        <v>6</v>
      </c>
      <c r="ALC276" s="278">
        <v>6</v>
      </c>
      <c r="ALD276" s="278">
        <v>6</v>
      </c>
      <c r="ALE276" s="278">
        <v>6</v>
      </c>
      <c r="ALF276" s="278">
        <v>6</v>
      </c>
      <c r="ALG276" s="278">
        <v>6</v>
      </c>
      <c r="ALH276" s="278">
        <v>6</v>
      </c>
      <c r="ALI276" s="278">
        <v>6</v>
      </c>
      <c r="ALJ276" s="278">
        <v>6</v>
      </c>
      <c r="ALK276" s="278">
        <v>6</v>
      </c>
      <c r="ALL276" s="278">
        <v>6</v>
      </c>
      <c r="ALM276" s="278">
        <v>6</v>
      </c>
      <c r="ALN276" s="278">
        <v>6</v>
      </c>
      <c r="ALO276" s="278">
        <v>6</v>
      </c>
      <c r="ALP276" s="278">
        <v>6</v>
      </c>
      <c r="ALQ276" s="278">
        <v>6</v>
      </c>
      <c r="ALR276" s="278">
        <v>6</v>
      </c>
      <c r="ALS276" s="278">
        <v>6</v>
      </c>
      <c r="ALT276" s="278">
        <v>6</v>
      </c>
      <c r="ALU276" s="278">
        <v>6</v>
      </c>
      <c r="ALV276" s="278">
        <v>6</v>
      </c>
      <c r="ALW276" s="278">
        <v>6</v>
      </c>
      <c r="ALX276" s="278">
        <v>6</v>
      </c>
      <c r="ALY276" s="278">
        <v>6</v>
      </c>
      <c r="ALZ276" s="278">
        <v>6</v>
      </c>
      <c r="AMA276" s="278">
        <v>6</v>
      </c>
      <c r="AMB276" s="278">
        <v>6</v>
      </c>
      <c r="AMC276" s="278">
        <v>6</v>
      </c>
      <c r="AMD276" s="278">
        <v>6</v>
      </c>
      <c r="AME276" s="278">
        <v>6</v>
      </c>
      <c r="AMF276" s="278">
        <v>6</v>
      </c>
      <c r="AMG276" s="278">
        <v>6</v>
      </c>
      <c r="AMH276" s="278">
        <v>6</v>
      </c>
      <c r="AMI276" s="278">
        <v>6</v>
      </c>
      <c r="AMJ276" s="278">
        <v>6</v>
      </c>
      <c r="AMK276" s="278">
        <v>6</v>
      </c>
      <c r="AML276" s="278">
        <v>6</v>
      </c>
      <c r="AMM276" s="278">
        <v>6</v>
      </c>
      <c r="AMN276" s="278">
        <v>6</v>
      </c>
      <c r="AMO276" s="278">
        <v>6</v>
      </c>
      <c r="AMP276" s="278">
        <v>6</v>
      </c>
      <c r="AMQ276" s="278">
        <v>6</v>
      </c>
      <c r="AMR276" s="278">
        <v>6</v>
      </c>
      <c r="AMS276" s="278">
        <v>6</v>
      </c>
      <c r="AMT276" s="278">
        <v>6</v>
      </c>
      <c r="AMU276" s="278">
        <v>6</v>
      </c>
      <c r="AMV276" s="278">
        <v>6</v>
      </c>
      <c r="AMW276" s="278">
        <v>6</v>
      </c>
      <c r="AMX276" s="278">
        <v>6</v>
      </c>
      <c r="AMY276" s="278">
        <v>6</v>
      </c>
      <c r="AMZ276" s="278">
        <v>6</v>
      </c>
      <c r="ANA276" s="278">
        <v>6</v>
      </c>
      <c r="ANB276" s="278">
        <v>6</v>
      </c>
      <c r="ANC276" s="278">
        <v>6</v>
      </c>
      <c r="AND276" s="278">
        <v>6</v>
      </c>
      <c r="ANE276" s="278">
        <v>6</v>
      </c>
      <c r="ANF276" s="278">
        <v>6</v>
      </c>
      <c r="ANG276" s="278">
        <v>6</v>
      </c>
      <c r="ANH276" s="278">
        <v>6</v>
      </c>
      <c r="ANI276" s="278">
        <v>6</v>
      </c>
      <c r="ANJ276" s="278">
        <v>6</v>
      </c>
      <c r="ANK276" s="278">
        <v>6</v>
      </c>
      <c r="ANL276" s="278">
        <v>6</v>
      </c>
      <c r="ANM276" s="278">
        <v>6</v>
      </c>
      <c r="ANN276" s="278">
        <v>6</v>
      </c>
      <c r="ANO276" s="278">
        <v>6</v>
      </c>
      <c r="ANP276" s="278">
        <v>6</v>
      </c>
      <c r="ANQ276" s="278">
        <v>6</v>
      </c>
      <c r="ANR276" s="278">
        <v>6</v>
      </c>
      <c r="ANS276" s="278">
        <v>6</v>
      </c>
      <c r="ANT276" s="278">
        <v>6</v>
      </c>
      <c r="ANU276" s="278">
        <v>6</v>
      </c>
      <c r="ANV276" s="278">
        <v>6</v>
      </c>
      <c r="ANW276" s="278">
        <v>6</v>
      </c>
      <c r="ANX276" s="278">
        <v>6</v>
      </c>
      <c r="ANY276" s="278">
        <v>6</v>
      </c>
      <c r="ANZ276" s="278">
        <v>6</v>
      </c>
      <c r="AOA276" s="278">
        <v>6</v>
      </c>
      <c r="AOB276" s="278">
        <v>6</v>
      </c>
      <c r="AOC276" s="278">
        <v>6</v>
      </c>
      <c r="AOD276" s="278">
        <v>6</v>
      </c>
      <c r="AOE276" s="278">
        <v>6</v>
      </c>
      <c r="AOF276" s="278">
        <v>6</v>
      </c>
      <c r="AOG276" s="278">
        <v>6</v>
      </c>
      <c r="AOH276" s="278">
        <v>6</v>
      </c>
      <c r="AOI276" s="278">
        <v>6</v>
      </c>
      <c r="AOJ276" s="278">
        <v>6</v>
      </c>
      <c r="AOK276" s="278">
        <v>6</v>
      </c>
      <c r="AOL276" s="278">
        <v>6</v>
      </c>
      <c r="AOM276" s="278">
        <v>6</v>
      </c>
      <c r="AON276" s="278">
        <v>6</v>
      </c>
      <c r="AOO276" s="278">
        <v>6</v>
      </c>
      <c r="AOP276" s="278">
        <v>6</v>
      </c>
      <c r="AOQ276" s="278">
        <v>6</v>
      </c>
      <c r="AOR276" s="278">
        <v>6</v>
      </c>
      <c r="AOS276" s="278">
        <v>6</v>
      </c>
      <c r="AOT276" s="278">
        <v>6</v>
      </c>
      <c r="AOU276" s="278">
        <v>6</v>
      </c>
      <c r="AOV276" s="278">
        <v>6</v>
      </c>
      <c r="AOW276" s="278">
        <v>6</v>
      </c>
      <c r="AOX276" s="278">
        <v>6</v>
      </c>
      <c r="AOY276" s="278">
        <v>6</v>
      </c>
      <c r="AOZ276" s="278">
        <v>6</v>
      </c>
      <c r="APA276" s="278">
        <v>6</v>
      </c>
      <c r="APB276" s="278">
        <v>6</v>
      </c>
      <c r="APC276" s="278">
        <v>6</v>
      </c>
      <c r="APD276" s="278">
        <v>6</v>
      </c>
      <c r="APE276" s="278">
        <v>6</v>
      </c>
      <c r="APF276" s="278">
        <v>6</v>
      </c>
      <c r="APG276" s="278">
        <v>6</v>
      </c>
      <c r="APH276" s="278">
        <v>6</v>
      </c>
      <c r="API276" s="278">
        <v>6</v>
      </c>
      <c r="APJ276" s="278">
        <v>6</v>
      </c>
      <c r="APK276" s="278">
        <v>6</v>
      </c>
      <c r="APL276" s="278">
        <v>6</v>
      </c>
      <c r="APM276" s="278">
        <v>6</v>
      </c>
      <c r="APN276" s="278">
        <v>6</v>
      </c>
      <c r="APO276" s="278">
        <v>6</v>
      </c>
      <c r="APP276" s="278">
        <v>6</v>
      </c>
      <c r="APQ276" s="278">
        <v>6</v>
      </c>
      <c r="APR276" s="278">
        <v>6</v>
      </c>
      <c r="APS276" s="278">
        <v>6</v>
      </c>
      <c r="APT276" s="278">
        <v>6</v>
      </c>
      <c r="APU276" s="278">
        <v>6</v>
      </c>
      <c r="APV276" s="278">
        <v>6</v>
      </c>
      <c r="APW276" s="278">
        <v>6</v>
      </c>
    </row>
    <row r="277" spans="2:1115">
      <c r="AAH277" s="573"/>
    </row>
    <row r="278" spans="2:1115">
      <c r="E278" s="279" t="s">
        <v>1080</v>
      </c>
      <c r="AAH278" s="573"/>
    </row>
    <row r="285" spans="2:1115">
      <c r="B285" s="280" t="s">
        <v>1081</v>
      </c>
    </row>
    <row r="286" spans="2:1115">
      <c r="B286" s="280" t="s">
        <v>1082</v>
      </c>
    </row>
    <row r="287" spans="2:1115">
      <c r="B287" s="280" t="s">
        <v>1083</v>
      </c>
    </row>
    <row r="288" spans="2:1115">
      <c r="B288" s="280" t="s">
        <v>1084</v>
      </c>
    </row>
    <row r="289" spans="2:2">
      <c r="B289" s="280"/>
    </row>
    <row r="290" spans="2:2">
      <c r="B290" s="280" t="s">
        <v>1085</v>
      </c>
    </row>
    <row r="291" spans="2:2">
      <c r="B291" s="280" t="s">
        <v>1086</v>
      </c>
    </row>
    <row r="292" spans="2:2">
      <c r="B292" s="280" t="s">
        <v>1087</v>
      </c>
    </row>
    <row r="293" spans="2:2">
      <c r="B293" s="280" t="s">
        <v>1088</v>
      </c>
    </row>
    <row r="294" spans="2:2">
      <c r="B294" s="280" t="s">
        <v>1089</v>
      </c>
    </row>
    <row r="295" spans="2:2">
      <c r="B295" s="280" t="s">
        <v>1090</v>
      </c>
    </row>
    <row r="296" spans="2:2">
      <c r="B296" s="280" t="s">
        <v>1091</v>
      </c>
    </row>
    <row r="297" spans="2:2">
      <c r="B297" s="280" t="s">
        <v>1092</v>
      </c>
    </row>
    <row r="298" spans="2:2">
      <c r="B298" s="280"/>
    </row>
    <row r="299" spans="2:2">
      <c r="B299" s="280" t="s">
        <v>1093</v>
      </c>
    </row>
    <row r="300" spans="2:2">
      <c r="B300" s="280" t="s">
        <v>1094</v>
      </c>
    </row>
    <row r="301" spans="2:2">
      <c r="B301" s="280" t="s">
        <v>1095</v>
      </c>
    </row>
    <row r="302" spans="2:2">
      <c r="B302" s="280" t="s">
        <v>1096</v>
      </c>
    </row>
    <row r="303" spans="2:2">
      <c r="B303" s="280" t="s">
        <v>1097</v>
      </c>
    </row>
    <row r="304" spans="2:2">
      <c r="B304" s="280" t="s">
        <v>1098</v>
      </c>
    </row>
    <row r="305" spans="2:1115">
      <c r="B305" s="280" t="s">
        <v>1099</v>
      </c>
    </row>
    <row r="306" spans="2:1115">
      <c r="B306" s="280" t="s">
        <v>1100</v>
      </c>
    </row>
    <row r="307" spans="2:1115">
      <c r="C307" s="280" t="s">
        <v>1101</v>
      </c>
    </row>
    <row r="308" spans="2:1115">
      <c r="C308" s="280" t="s">
        <v>1102</v>
      </c>
    </row>
    <row r="309" spans="2:1115">
      <c r="C309" s="280" t="s">
        <v>1103</v>
      </c>
    </row>
    <row r="310" spans="2:1115">
      <c r="C310" s="280"/>
    </row>
    <row r="311" spans="2:1115">
      <c r="C311" s="307" t="s">
        <v>237</v>
      </c>
      <c r="D311" s="136"/>
      <c r="I311" s="305">
        <v>361.29999999999995</v>
      </c>
      <c r="J311" s="305">
        <v>540.4</v>
      </c>
      <c r="K311" s="305">
        <v>540.4</v>
      </c>
      <c r="L311" s="305">
        <v>540.4</v>
      </c>
      <c r="M311" s="305">
        <v>573.25</v>
      </c>
      <c r="N311" s="305">
        <v>591.45000000000005</v>
      </c>
      <c r="O311" s="305">
        <v>600.54999999999995</v>
      </c>
      <c r="P311" s="305">
        <v>600.54999999999995</v>
      </c>
      <c r="Q311" s="305">
        <v>600.54999999999995</v>
      </c>
      <c r="R311" s="305">
        <v>578.65</v>
      </c>
      <c r="S311" s="305">
        <v>578.65</v>
      </c>
      <c r="T311" s="305">
        <v>578.65</v>
      </c>
      <c r="U311" s="305">
        <v>578.65</v>
      </c>
      <c r="V311" s="305">
        <v>578.65</v>
      </c>
      <c r="W311" s="305">
        <v>578.65</v>
      </c>
      <c r="X311" s="305">
        <v>578.65</v>
      </c>
      <c r="Y311" s="305">
        <v>578.65</v>
      </c>
      <c r="Z311" s="305">
        <v>578.65</v>
      </c>
      <c r="AA311" s="305">
        <v>578.65</v>
      </c>
      <c r="AB311" s="305">
        <v>678.65</v>
      </c>
      <c r="AC311" s="305">
        <v>678.65</v>
      </c>
      <c r="AD311" s="305">
        <v>678.65</v>
      </c>
      <c r="AE311" s="305">
        <v>660.45</v>
      </c>
      <c r="AF311" s="305">
        <v>678.65</v>
      </c>
      <c r="AG311" s="305">
        <v>624.04999999999995</v>
      </c>
      <c r="AH311" s="305">
        <v>586.54999999999995</v>
      </c>
      <c r="AI311" s="305">
        <v>586.54999999999995</v>
      </c>
      <c r="AJ311" s="305">
        <v>574</v>
      </c>
      <c r="AK311" s="305">
        <v>574</v>
      </c>
      <c r="AL311" s="305">
        <v>574</v>
      </c>
      <c r="AM311" s="305">
        <v>574</v>
      </c>
      <c r="AN311" s="305">
        <v>574</v>
      </c>
      <c r="AO311" s="305">
        <v>560</v>
      </c>
      <c r="AP311" s="305">
        <v>560</v>
      </c>
      <c r="AQ311" s="305">
        <v>416.75</v>
      </c>
      <c r="AR311" s="305">
        <v>416.75</v>
      </c>
      <c r="AS311" s="305">
        <v>456.1</v>
      </c>
      <c r="AT311" s="305">
        <v>456.1</v>
      </c>
      <c r="AU311" s="305">
        <v>456.1</v>
      </c>
      <c r="AV311" s="305">
        <v>456.1</v>
      </c>
      <c r="AW311" s="305">
        <v>456.1</v>
      </c>
      <c r="AX311" s="305">
        <v>456.1</v>
      </c>
      <c r="AY311" s="305">
        <v>456.1</v>
      </c>
      <c r="AZ311" s="305">
        <v>575.1</v>
      </c>
      <c r="BA311" s="305">
        <v>548.1</v>
      </c>
      <c r="BB311" s="305">
        <v>548.1</v>
      </c>
      <c r="BC311" s="305">
        <v>736.35</v>
      </c>
      <c r="BD311" s="305">
        <v>1004.35</v>
      </c>
      <c r="BE311" s="305">
        <v>1004.35</v>
      </c>
      <c r="BF311" s="305">
        <v>898.1</v>
      </c>
      <c r="BG311" s="305">
        <v>898.1</v>
      </c>
      <c r="BH311" s="305">
        <v>817.1</v>
      </c>
      <c r="BI311" s="305">
        <v>817.1</v>
      </c>
      <c r="BJ311" s="305">
        <v>817.1</v>
      </c>
      <c r="BK311" s="305">
        <v>879.85</v>
      </c>
      <c r="BL311" s="305">
        <v>879.85</v>
      </c>
      <c r="BM311" s="305">
        <v>840.45</v>
      </c>
      <c r="BN311" s="305">
        <v>840.45</v>
      </c>
      <c r="BO311" s="305">
        <v>878.14999999999986</v>
      </c>
      <c r="BP311" s="305">
        <v>878.14999999999986</v>
      </c>
      <c r="BQ311" s="305">
        <v>878.14999999999986</v>
      </c>
      <c r="BR311" s="305">
        <v>878.14999999999986</v>
      </c>
      <c r="BS311" s="305">
        <v>902.84999999999991</v>
      </c>
      <c r="BT311" s="305">
        <v>970.84999999999991</v>
      </c>
      <c r="BU311" s="305">
        <v>958.5</v>
      </c>
      <c r="BV311" s="305">
        <v>958.5</v>
      </c>
      <c r="BW311" s="305">
        <v>958.5</v>
      </c>
      <c r="BX311" s="305">
        <v>958.5</v>
      </c>
      <c r="BY311" s="305">
        <v>840.3</v>
      </c>
      <c r="BZ311" s="305">
        <v>840.3</v>
      </c>
      <c r="CA311" s="305">
        <v>772.3</v>
      </c>
      <c r="CB311" s="305">
        <v>772.3</v>
      </c>
      <c r="CC311" s="305">
        <v>825.90000000000009</v>
      </c>
      <c r="CD311" s="305">
        <v>825.90000000000009</v>
      </c>
      <c r="CE311" s="305">
        <v>825.90000000000009</v>
      </c>
      <c r="CF311" s="305">
        <v>825.90000000000009</v>
      </c>
      <c r="CG311" s="305">
        <v>850.6</v>
      </c>
      <c r="CH311" s="305">
        <v>850.6</v>
      </c>
      <c r="CI311" s="305">
        <v>850.6</v>
      </c>
      <c r="CJ311" s="305">
        <v>850.6</v>
      </c>
      <c r="CK311" s="305">
        <v>850.6</v>
      </c>
      <c r="CL311" s="305">
        <v>903.35</v>
      </c>
      <c r="CM311" s="305">
        <v>850.67250000000001</v>
      </c>
      <c r="CN311" s="305">
        <v>850.67250000000001</v>
      </c>
      <c r="CO311" s="305">
        <v>850.67250000000001</v>
      </c>
      <c r="CP311" s="305">
        <v>813.62249999999995</v>
      </c>
      <c r="CQ311" s="305">
        <v>813.62249999999995</v>
      </c>
      <c r="CR311" s="305">
        <v>813.62249999999995</v>
      </c>
      <c r="CS311" s="305">
        <v>813.62249999999995</v>
      </c>
      <c r="CT311" s="305">
        <v>923.27250000000004</v>
      </c>
      <c r="CU311" s="305">
        <v>821.27250000000004</v>
      </c>
      <c r="CV311" s="305">
        <v>821.27250000000004</v>
      </c>
      <c r="CW311" s="305">
        <v>831.82249999999999</v>
      </c>
      <c r="CX311" s="305">
        <v>831.82249999999999</v>
      </c>
      <c r="CY311" s="305">
        <v>831.82249999999999</v>
      </c>
      <c r="CZ311" s="305">
        <v>845.29750000000001</v>
      </c>
      <c r="DA311" s="305">
        <v>873.54750000000001</v>
      </c>
      <c r="DB311" s="305">
        <v>873.54750000000001</v>
      </c>
      <c r="DC311" s="305">
        <v>873.54750000000001</v>
      </c>
      <c r="DD311" s="305">
        <v>927.14749999999992</v>
      </c>
      <c r="DE311" s="305">
        <v>751.09749999999997</v>
      </c>
      <c r="DF311" s="305">
        <v>751.09749999999997</v>
      </c>
      <c r="DG311" s="305">
        <v>954.99249999999995</v>
      </c>
      <c r="DH311" s="305">
        <v>954.99249999999995</v>
      </c>
      <c r="DI311" s="305">
        <v>954.99249999999995</v>
      </c>
      <c r="DJ311" s="305">
        <v>954.99249999999995</v>
      </c>
      <c r="DK311" s="305">
        <v>971.89249999999993</v>
      </c>
      <c r="DL311" s="305">
        <v>971.89249999999993</v>
      </c>
      <c r="DM311" s="305">
        <v>971.89249999999993</v>
      </c>
      <c r="DN311" s="305">
        <v>971.89249999999993</v>
      </c>
      <c r="DO311" s="305">
        <v>899.13749999999993</v>
      </c>
      <c r="DP311" s="305">
        <v>899.13749999999993</v>
      </c>
      <c r="DQ311" s="305">
        <v>909.6875</v>
      </c>
      <c r="DR311" s="305">
        <v>909.6875</v>
      </c>
      <c r="DS311" s="305">
        <v>910.78750000000002</v>
      </c>
      <c r="DT311" s="305">
        <v>910.78750000000002</v>
      </c>
      <c r="DU311" s="305">
        <v>910.78750000000002</v>
      </c>
      <c r="DV311" s="305">
        <v>814.38750000000005</v>
      </c>
      <c r="DW311" s="305">
        <v>688.63750000000005</v>
      </c>
      <c r="DX311" s="305">
        <v>688.63750000000005</v>
      </c>
      <c r="DY311" s="305">
        <v>700.48749999999995</v>
      </c>
      <c r="DZ311" s="305">
        <v>700.48749999999995</v>
      </c>
      <c r="EA311" s="305">
        <v>700.48749999999995</v>
      </c>
      <c r="EB311" s="305">
        <v>700.48749999999995</v>
      </c>
      <c r="EC311" s="305">
        <v>710.35199999999998</v>
      </c>
      <c r="ED311" s="305">
        <v>710.35199999999998</v>
      </c>
      <c r="EE311" s="305">
        <v>710.35199999999998</v>
      </c>
      <c r="EF311" s="305">
        <v>764.952</v>
      </c>
      <c r="EG311" s="305">
        <v>866.76199999999994</v>
      </c>
      <c r="EH311" s="305">
        <v>866.76199999999994</v>
      </c>
      <c r="EI311" s="305">
        <v>835.11199999999997</v>
      </c>
      <c r="EJ311" s="305">
        <v>853.11199999999997</v>
      </c>
      <c r="EK311" s="305">
        <v>853.11199999999997</v>
      </c>
      <c r="EL311" s="305">
        <v>853.11199999999997</v>
      </c>
      <c r="EM311" s="305">
        <v>853.11199999999997</v>
      </c>
      <c r="EN311" s="305">
        <v>853.11199999999997</v>
      </c>
      <c r="EO311" s="305">
        <v>853.11199999999997</v>
      </c>
      <c r="EP311" s="305">
        <v>853.11199999999997</v>
      </c>
      <c r="EQ311" s="305">
        <v>853.11199999999997</v>
      </c>
      <c r="ER311" s="305">
        <v>839.63699999999994</v>
      </c>
      <c r="ES311" s="305">
        <v>731.43700000000001</v>
      </c>
      <c r="ET311" s="305">
        <v>786.03699999999992</v>
      </c>
      <c r="EU311" s="305">
        <v>733.28699999999992</v>
      </c>
      <c r="EV311" s="305">
        <v>699.48699999999997</v>
      </c>
      <c r="EW311" s="305">
        <v>668.28700000000003</v>
      </c>
      <c r="EX311" s="305">
        <v>668.28700000000003</v>
      </c>
      <c r="EY311" s="305">
        <v>681.76200000000006</v>
      </c>
      <c r="EZ311" s="305">
        <v>681.76200000000006</v>
      </c>
      <c r="FA311" s="305">
        <v>681.76200000000006</v>
      </c>
      <c r="FB311" s="305">
        <v>811.66200000000015</v>
      </c>
      <c r="FC311" s="305">
        <v>455.387</v>
      </c>
      <c r="FD311" s="305">
        <v>562.13699999999994</v>
      </c>
      <c r="FE311" s="305">
        <v>562.13699999999994</v>
      </c>
      <c r="FF311" s="305">
        <v>562.13699999999994</v>
      </c>
      <c r="FG311" s="305">
        <v>558.23700000000008</v>
      </c>
      <c r="FH311" s="305">
        <v>558.23700000000008</v>
      </c>
      <c r="FI311" s="305">
        <v>558.23700000000008</v>
      </c>
      <c r="FJ311" s="305">
        <v>558.23700000000008</v>
      </c>
      <c r="FK311" s="305">
        <v>600.63699999999994</v>
      </c>
      <c r="FL311" s="305">
        <v>546.03700000000003</v>
      </c>
      <c r="FM311" s="305">
        <v>546.03700000000003</v>
      </c>
      <c r="FN311" s="305">
        <v>546.03700000000003</v>
      </c>
      <c r="FO311" s="305">
        <v>495.33699999999999</v>
      </c>
      <c r="FP311" s="305">
        <v>495.33699999999999</v>
      </c>
      <c r="FQ311" s="305">
        <v>520.43700000000001</v>
      </c>
      <c r="FR311" s="305">
        <v>520.43700000000001</v>
      </c>
      <c r="FS311" s="305">
        <v>478.03700000000003</v>
      </c>
      <c r="FT311" s="305">
        <v>478.03700000000003</v>
      </c>
      <c r="FU311" s="305">
        <v>565.53700000000003</v>
      </c>
      <c r="FV311" s="305">
        <v>586.88699999999994</v>
      </c>
      <c r="FW311" s="305">
        <v>523.28700000000003</v>
      </c>
      <c r="FX311" s="305">
        <v>523.28700000000003</v>
      </c>
      <c r="FY311" s="305">
        <v>495.50150000000002</v>
      </c>
      <c r="FZ311" s="305">
        <v>501.00150000000002</v>
      </c>
      <c r="GA311" s="305">
        <v>437.40150000000006</v>
      </c>
      <c r="GB311" s="305">
        <v>437.40150000000006</v>
      </c>
      <c r="GC311" s="305">
        <v>447.26600000000002</v>
      </c>
      <c r="GD311" s="305">
        <v>447.26600000000002</v>
      </c>
      <c r="GE311" s="305">
        <v>447.26600000000002</v>
      </c>
      <c r="GF311" s="305">
        <v>512.26600000000008</v>
      </c>
      <c r="GG311" s="305">
        <v>429.78700000000003</v>
      </c>
      <c r="GH311" s="305">
        <v>429.78700000000003</v>
      </c>
      <c r="GI311" s="305">
        <v>504.78700000000003</v>
      </c>
      <c r="GJ311" s="305">
        <v>429.78700000000003</v>
      </c>
      <c r="GK311" s="305">
        <v>468.637</v>
      </c>
      <c r="GL311" s="305">
        <v>468.637</v>
      </c>
      <c r="GM311" s="305">
        <v>468.637</v>
      </c>
      <c r="GN311" s="305">
        <v>468.637</v>
      </c>
      <c r="GO311" s="305">
        <v>468.637</v>
      </c>
      <c r="GP311" s="305">
        <v>468.637</v>
      </c>
      <c r="GQ311" s="305">
        <v>478.80000000000007</v>
      </c>
      <c r="GR311" s="305">
        <v>478.80000000000007</v>
      </c>
      <c r="GS311" s="305">
        <v>478.80000000000007</v>
      </c>
      <c r="GT311" s="305">
        <v>478.80000000000007</v>
      </c>
      <c r="GU311" s="305">
        <v>496.80000000000007</v>
      </c>
      <c r="GV311" s="305">
        <v>467.1</v>
      </c>
      <c r="GW311" s="305">
        <v>467.1</v>
      </c>
      <c r="GX311" s="305">
        <v>531.15</v>
      </c>
      <c r="GY311" s="305">
        <v>531.15</v>
      </c>
      <c r="GZ311" s="305">
        <v>531.15</v>
      </c>
      <c r="HA311" s="305">
        <v>531.15</v>
      </c>
      <c r="HB311" s="305">
        <v>548.65</v>
      </c>
      <c r="HC311" s="305">
        <v>548.65</v>
      </c>
      <c r="HD311" s="305">
        <v>505.95000000000005</v>
      </c>
      <c r="HE311" s="305">
        <v>505.95000000000005</v>
      </c>
      <c r="HF311" s="305">
        <v>505.95000000000005</v>
      </c>
      <c r="HG311" s="305">
        <v>505.95000000000005</v>
      </c>
      <c r="HH311" s="305">
        <v>505.95000000000005</v>
      </c>
      <c r="HI311" s="305">
        <v>505.95000000000005</v>
      </c>
      <c r="HJ311" s="305">
        <v>518.95000000000005</v>
      </c>
      <c r="HK311" s="305">
        <v>505.75</v>
      </c>
      <c r="HL311" s="305">
        <v>488.25</v>
      </c>
      <c r="HM311" s="305">
        <v>488.25</v>
      </c>
      <c r="HN311" s="305">
        <v>488.25</v>
      </c>
      <c r="HO311" s="305">
        <v>395.15</v>
      </c>
      <c r="HP311" s="305">
        <v>395.15</v>
      </c>
      <c r="HQ311" s="305">
        <v>395.15</v>
      </c>
      <c r="HR311" s="305">
        <v>395.15</v>
      </c>
      <c r="HS311" s="305">
        <v>395.15</v>
      </c>
      <c r="HT311" s="305">
        <v>344.35</v>
      </c>
      <c r="HU311" s="305">
        <v>344.35</v>
      </c>
      <c r="HV311" s="305">
        <v>344.35</v>
      </c>
      <c r="HW311" s="305">
        <v>265.35000000000002</v>
      </c>
      <c r="HX311" s="305">
        <v>265.35000000000002</v>
      </c>
      <c r="HY311" s="305">
        <v>239.35</v>
      </c>
      <c r="HZ311" s="305">
        <v>221.85</v>
      </c>
      <c r="IA311" s="305">
        <v>221.85</v>
      </c>
      <c r="IB311" s="305">
        <v>221.85</v>
      </c>
      <c r="IC311" s="305">
        <v>348.25</v>
      </c>
      <c r="ID311" s="305">
        <v>479.1</v>
      </c>
      <c r="IE311" s="305">
        <v>479.1</v>
      </c>
      <c r="IF311" s="305">
        <v>479.1</v>
      </c>
      <c r="IG311" s="305">
        <v>479.1</v>
      </c>
      <c r="IH311" s="305">
        <v>391.6</v>
      </c>
      <c r="II311" s="305">
        <v>391.6</v>
      </c>
      <c r="IJ311" s="305">
        <v>391.6</v>
      </c>
      <c r="IK311" s="305">
        <v>391.6</v>
      </c>
      <c r="IL311" s="305">
        <v>391.6</v>
      </c>
      <c r="IM311" s="305">
        <v>391.6</v>
      </c>
      <c r="IN311" s="305">
        <v>391.6</v>
      </c>
      <c r="IO311" s="305">
        <v>391.6</v>
      </c>
      <c r="IP311" s="305">
        <v>391.6</v>
      </c>
      <c r="IQ311" s="305">
        <v>391.6</v>
      </c>
      <c r="IR311" s="305">
        <v>340.47</v>
      </c>
      <c r="IS311" s="305">
        <v>340.47</v>
      </c>
      <c r="IT311" s="305">
        <v>429.97</v>
      </c>
      <c r="IU311" s="305">
        <v>319.24</v>
      </c>
      <c r="IV311" s="305">
        <v>319.24</v>
      </c>
      <c r="IW311" s="305">
        <v>319.24</v>
      </c>
      <c r="IX311" s="305">
        <v>333.11</v>
      </c>
      <c r="IY311" s="305">
        <v>333.11</v>
      </c>
      <c r="IZ311" s="305">
        <v>333.11</v>
      </c>
      <c r="JA311" s="305">
        <v>333.11</v>
      </c>
      <c r="JB311" s="305">
        <v>333.11</v>
      </c>
      <c r="JC311" s="305">
        <v>333.11</v>
      </c>
      <c r="JD311" s="305">
        <v>333.11</v>
      </c>
      <c r="JE311" s="305">
        <v>333.11</v>
      </c>
      <c r="JF311" s="305">
        <v>333.11</v>
      </c>
      <c r="JG311" s="305">
        <v>333.11</v>
      </c>
      <c r="JH311" s="305">
        <v>305.37</v>
      </c>
      <c r="JI311" s="305">
        <v>305.37</v>
      </c>
      <c r="JJ311" s="305">
        <v>226.37</v>
      </c>
      <c r="JK311" s="305">
        <v>226.37</v>
      </c>
      <c r="JL311" s="305">
        <v>226.37</v>
      </c>
      <c r="JM311" s="305">
        <v>226.37</v>
      </c>
      <c r="JN311" s="305">
        <v>244.52</v>
      </c>
      <c r="JO311" s="305">
        <v>244.52</v>
      </c>
      <c r="JP311" s="305">
        <v>244.52</v>
      </c>
      <c r="JQ311" s="305">
        <v>244.52</v>
      </c>
      <c r="JR311" s="305">
        <v>244.52</v>
      </c>
      <c r="JS311" s="305">
        <v>244.52</v>
      </c>
      <c r="JT311" s="305">
        <v>244.52</v>
      </c>
      <c r="JU311" s="305">
        <v>244.52</v>
      </c>
      <c r="JV311" s="305">
        <v>244.52</v>
      </c>
      <c r="JW311" s="305">
        <v>244.52</v>
      </c>
      <c r="JX311" s="305">
        <v>244.52</v>
      </c>
      <c r="JY311" s="305">
        <v>244.52</v>
      </c>
      <c r="JZ311" s="305">
        <v>244.52</v>
      </c>
      <c r="KA311" s="305">
        <v>270.69</v>
      </c>
      <c r="KB311" s="305">
        <v>270.69</v>
      </c>
      <c r="KC311" s="305">
        <v>270.69</v>
      </c>
      <c r="KD311" s="305">
        <v>270.69</v>
      </c>
      <c r="KE311" s="305">
        <v>288.19</v>
      </c>
      <c r="KF311" s="305">
        <v>288.19</v>
      </c>
      <c r="KG311" s="305">
        <v>288.19</v>
      </c>
      <c r="KH311" s="305">
        <v>105</v>
      </c>
      <c r="KI311" s="305">
        <v>375</v>
      </c>
      <c r="KJ311" s="305">
        <v>584.36</v>
      </c>
      <c r="KK311" s="305">
        <v>584.36</v>
      </c>
      <c r="KL311" s="305">
        <v>584.36</v>
      </c>
      <c r="KM311" s="305">
        <v>584.36</v>
      </c>
      <c r="KN311" s="305">
        <v>584.36</v>
      </c>
      <c r="KO311" s="305">
        <v>584.36</v>
      </c>
      <c r="KP311" s="305">
        <v>584.36</v>
      </c>
      <c r="KQ311" s="305">
        <v>532.02</v>
      </c>
      <c r="KR311" s="305">
        <v>532.02</v>
      </c>
      <c r="KS311" s="305">
        <v>532.02</v>
      </c>
      <c r="KT311" s="305">
        <v>532.02</v>
      </c>
      <c r="KU311" s="305">
        <v>532.02</v>
      </c>
      <c r="KV311" s="305">
        <v>549.52</v>
      </c>
      <c r="KW311" s="305">
        <v>549.52</v>
      </c>
      <c r="KX311" s="305">
        <v>549.52</v>
      </c>
      <c r="KY311" s="305">
        <v>549.52</v>
      </c>
      <c r="KZ311" s="305">
        <v>549.52</v>
      </c>
      <c r="LA311" s="305">
        <v>549.52</v>
      </c>
      <c r="LB311" s="305">
        <v>549.52</v>
      </c>
      <c r="LC311" s="305">
        <v>644.52</v>
      </c>
      <c r="LD311" s="305">
        <v>541.5</v>
      </c>
      <c r="LE311" s="305">
        <v>541.5</v>
      </c>
      <c r="LF311" s="305">
        <v>611.65</v>
      </c>
      <c r="LG311" s="305">
        <v>594.15</v>
      </c>
      <c r="LH311" s="305">
        <v>594.15</v>
      </c>
      <c r="LI311" s="305">
        <v>594.15</v>
      </c>
      <c r="LJ311" s="305">
        <v>594.15</v>
      </c>
      <c r="LK311" s="305">
        <v>594.15</v>
      </c>
      <c r="LL311" s="305">
        <v>594.15</v>
      </c>
      <c r="LM311" s="305">
        <v>489.15</v>
      </c>
      <c r="LN311" s="305">
        <v>489.15</v>
      </c>
      <c r="LO311" s="305">
        <v>489.15</v>
      </c>
      <c r="LP311" s="305">
        <v>489.15</v>
      </c>
      <c r="LQ311" s="305">
        <v>489.15</v>
      </c>
      <c r="LR311" s="305">
        <v>489.15</v>
      </c>
      <c r="LS311" s="305">
        <v>489.15</v>
      </c>
      <c r="LT311" s="305">
        <v>489.15</v>
      </c>
      <c r="LU311" s="305">
        <v>489.15</v>
      </c>
      <c r="LV311" s="305">
        <v>489.15</v>
      </c>
      <c r="LW311" s="305">
        <v>489.15</v>
      </c>
      <c r="LX311" s="305">
        <v>489.15</v>
      </c>
      <c r="LY311" s="305">
        <v>489.15</v>
      </c>
      <c r="LZ311" s="305">
        <v>489.15</v>
      </c>
      <c r="MA311" s="305">
        <v>489.15</v>
      </c>
      <c r="MB311" s="305">
        <v>489.15</v>
      </c>
      <c r="MC311" s="305">
        <v>489.15</v>
      </c>
      <c r="MD311" s="305">
        <v>489.15</v>
      </c>
      <c r="ME311" s="305">
        <v>489.15</v>
      </c>
      <c r="MF311" s="305">
        <v>489.15</v>
      </c>
      <c r="MG311" s="305">
        <v>489.15</v>
      </c>
      <c r="MH311" s="305">
        <v>489.15</v>
      </c>
      <c r="MI311" s="305">
        <v>489.15</v>
      </c>
      <c r="MJ311" s="305">
        <v>489.15</v>
      </c>
      <c r="MK311" s="305">
        <v>489.15</v>
      </c>
      <c r="ML311" s="305">
        <v>489.15</v>
      </c>
      <c r="MM311" s="305">
        <v>489.15</v>
      </c>
      <c r="MN311" s="305">
        <v>489.15</v>
      </c>
      <c r="MO311" s="305">
        <v>327.14999999999998</v>
      </c>
      <c r="MP311" s="305">
        <v>327.14999999999998</v>
      </c>
      <c r="MQ311" s="305">
        <v>597.15</v>
      </c>
      <c r="MR311" s="305">
        <v>616.15</v>
      </c>
      <c r="MS311" s="305">
        <v>630.17999999999995</v>
      </c>
      <c r="MT311" s="305">
        <v>630.17999999999995</v>
      </c>
      <c r="MU311" s="305">
        <v>630.17999999999995</v>
      </c>
      <c r="MV311" s="305">
        <v>414.18</v>
      </c>
      <c r="MW311" s="305">
        <v>414.18</v>
      </c>
      <c r="MX311" s="305">
        <v>414.18</v>
      </c>
      <c r="MY311" s="305">
        <v>414.18</v>
      </c>
      <c r="MZ311" s="305">
        <v>414.18</v>
      </c>
      <c r="NA311" s="305">
        <v>360.18</v>
      </c>
      <c r="NB311" s="305">
        <v>379.18</v>
      </c>
      <c r="NC311" s="305">
        <v>379.18</v>
      </c>
      <c r="ND311" s="305">
        <v>379.18</v>
      </c>
      <c r="NE311" s="305">
        <v>393.21</v>
      </c>
      <c r="NF311" s="305">
        <v>393.21</v>
      </c>
      <c r="NG311" s="305">
        <v>393.21</v>
      </c>
      <c r="NH311" s="305">
        <v>393.21</v>
      </c>
      <c r="NI311" s="305">
        <v>393.21</v>
      </c>
      <c r="NJ311" s="305">
        <v>393.21</v>
      </c>
      <c r="NK311" s="305">
        <v>393.21</v>
      </c>
      <c r="NL311" s="305">
        <v>393.21</v>
      </c>
      <c r="NM311" s="305">
        <v>393.21</v>
      </c>
      <c r="NN311" s="305">
        <v>393.21</v>
      </c>
      <c r="NO311" s="305">
        <v>447.21</v>
      </c>
      <c r="NP311" s="305">
        <v>314.20999999999998</v>
      </c>
      <c r="NQ311" s="305">
        <v>260.20999999999998</v>
      </c>
      <c r="NR311" s="305">
        <v>260.20999999999998</v>
      </c>
      <c r="NS311" s="305">
        <v>260.20999999999998</v>
      </c>
      <c r="NT311" s="305">
        <v>260.20999999999998</v>
      </c>
      <c r="NU311" s="305">
        <v>260.20999999999998</v>
      </c>
      <c r="NV311" s="305">
        <v>260.20999999999998</v>
      </c>
      <c r="NW311" s="305">
        <v>260.20999999999998</v>
      </c>
      <c r="NX311" s="305">
        <v>260.20999999999998</v>
      </c>
      <c r="NY311" s="305">
        <v>260.20999999999998</v>
      </c>
      <c r="NZ311" s="305">
        <v>260.20999999999998</v>
      </c>
      <c r="OA311" s="305">
        <v>260.20999999999998</v>
      </c>
      <c r="OB311" s="305">
        <v>260.20999999999998</v>
      </c>
      <c r="OC311" s="305">
        <v>250.20999999999998</v>
      </c>
      <c r="OD311" s="305">
        <v>152</v>
      </c>
      <c r="OE311" s="305">
        <v>152</v>
      </c>
      <c r="OF311" s="305">
        <v>152</v>
      </c>
      <c r="OG311" s="305">
        <v>152</v>
      </c>
      <c r="OH311" s="305">
        <v>152</v>
      </c>
      <c r="OI311" s="305">
        <v>368</v>
      </c>
      <c r="OJ311" s="305">
        <v>368</v>
      </c>
      <c r="OK311" s="305">
        <v>368</v>
      </c>
      <c r="OL311" s="305">
        <v>438.15</v>
      </c>
      <c r="OM311" s="305">
        <v>438.15</v>
      </c>
      <c r="ON311" s="305">
        <v>438.15</v>
      </c>
      <c r="OO311" s="305">
        <v>438.15</v>
      </c>
      <c r="OP311" s="305">
        <v>438.15</v>
      </c>
      <c r="OQ311" s="305">
        <v>438.15</v>
      </c>
      <c r="OR311" s="305">
        <v>384.15</v>
      </c>
      <c r="OS311" s="305">
        <v>384.15</v>
      </c>
      <c r="OT311" s="305">
        <v>384.15</v>
      </c>
      <c r="OU311" s="305">
        <v>384.15</v>
      </c>
      <c r="OV311" s="305">
        <v>289.14999999999998</v>
      </c>
      <c r="OW311" s="305">
        <v>289.14999999999998</v>
      </c>
      <c r="OX311" s="305">
        <v>289.14999999999998</v>
      </c>
      <c r="OY311" s="305">
        <v>289.14999999999998</v>
      </c>
      <c r="OZ311" s="305">
        <v>289.14999999999998</v>
      </c>
      <c r="PA311" s="305">
        <v>289.14999999999998</v>
      </c>
      <c r="PB311" s="305">
        <v>289.14999999999998</v>
      </c>
      <c r="PC311" s="305">
        <v>127.14999999999999</v>
      </c>
      <c r="PD311" s="305">
        <v>127.14999999999999</v>
      </c>
      <c r="PE311" s="305">
        <v>127.14999999999999</v>
      </c>
      <c r="PF311" s="305">
        <v>216.64999999999998</v>
      </c>
      <c r="PG311" s="305">
        <v>216.64999999999998</v>
      </c>
      <c r="PH311" s="305">
        <v>216.64999999999998</v>
      </c>
      <c r="PI311" s="305">
        <v>216.64999999999998</v>
      </c>
      <c r="PJ311" s="305">
        <v>216.64999999999998</v>
      </c>
      <c r="PK311" s="305">
        <v>216.64999999999998</v>
      </c>
      <c r="PL311" s="305">
        <v>216.64999999999998</v>
      </c>
      <c r="PM311" s="305">
        <v>216.64999999999998</v>
      </c>
      <c r="PN311" s="305">
        <v>216.64999999999998</v>
      </c>
      <c r="PO311" s="305">
        <v>159.64999999999998</v>
      </c>
      <c r="PP311" s="305">
        <v>159.64999999999998</v>
      </c>
      <c r="PQ311" s="305">
        <v>159.64999999999998</v>
      </c>
      <c r="PR311" s="305">
        <v>159.64999999999998</v>
      </c>
      <c r="PS311" s="305">
        <v>234.64999999999998</v>
      </c>
      <c r="PT311" s="305">
        <v>234.64999999999998</v>
      </c>
      <c r="PU311" s="305">
        <v>203.93</v>
      </c>
      <c r="PV311" s="305">
        <v>203.93</v>
      </c>
      <c r="PW311" s="305">
        <v>203.93</v>
      </c>
      <c r="PX311" s="305">
        <v>203.93</v>
      </c>
      <c r="PY311" s="305">
        <v>266.43</v>
      </c>
      <c r="PZ311" s="305">
        <v>221.68</v>
      </c>
      <c r="QA311" s="305">
        <v>221.68</v>
      </c>
      <c r="QB311" s="305">
        <v>221.68</v>
      </c>
      <c r="QC311" s="305">
        <v>221.68</v>
      </c>
      <c r="QD311" s="305">
        <v>221.68</v>
      </c>
      <c r="QE311" s="305">
        <v>180.43</v>
      </c>
      <c r="QF311" s="305">
        <v>180.43</v>
      </c>
      <c r="QG311" s="305">
        <v>180.43</v>
      </c>
      <c r="QH311" s="305">
        <v>194.45999999999998</v>
      </c>
      <c r="QI311" s="305">
        <v>351.21</v>
      </c>
      <c r="QJ311" s="305">
        <v>351.21</v>
      </c>
      <c r="QK311" s="305">
        <v>351.21</v>
      </c>
      <c r="QL311" s="305">
        <v>449.41999999999996</v>
      </c>
      <c r="QM311" s="305">
        <v>449.41999999999996</v>
      </c>
      <c r="QN311" s="305">
        <v>449.41999999999996</v>
      </c>
      <c r="QO311" s="305">
        <v>449.41999999999996</v>
      </c>
      <c r="QP311" s="305">
        <v>464.41999999999996</v>
      </c>
      <c r="QQ311" s="305">
        <v>464.41999999999996</v>
      </c>
      <c r="QR311" s="305">
        <v>464.41999999999996</v>
      </c>
      <c r="QS311" s="305">
        <v>464.41999999999996</v>
      </c>
      <c r="QT311" s="305">
        <v>464.41999999999996</v>
      </c>
      <c r="QU311" s="305">
        <v>464.41999999999996</v>
      </c>
      <c r="QV311" s="305">
        <v>366.21</v>
      </c>
      <c r="QW311" s="305">
        <v>401.83</v>
      </c>
      <c r="QX311" s="305">
        <v>401.83</v>
      </c>
      <c r="QY311" s="305">
        <v>401.83</v>
      </c>
      <c r="QZ311" s="305">
        <v>401.83</v>
      </c>
      <c r="RA311" s="305">
        <v>401.83</v>
      </c>
      <c r="RB311" s="305">
        <v>401.83</v>
      </c>
      <c r="RC311" s="305">
        <v>387</v>
      </c>
      <c r="RD311" s="305">
        <v>387</v>
      </c>
      <c r="RE311" s="305">
        <v>405</v>
      </c>
      <c r="RF311" s="305">
        <v>405</v>
      </c>
      <c r="RG311" s="305">
        <v>405</v>
      </c>
      <c r="RH311" s="305">
        <v>422.4</v>
      </c>
      <c r="RI311" s="305">
        <v>422.4</v>
      </c>
      <c r="RJ311" s="305">
        <v>413.9</v>
      </c>
      <c r="RK311" s="305">
        <v>413.9</v>
      </c>
      <c r="RL311" s="305">
        <v>413.9</v>
      </c>
      <c r="RM311" s="305">
        <v>413.9</v>
      </c>
      <c r="RN311" s="305">
        <v>426.65</v>
      </c>
      <c r="RO311" s="305">
        <v>357.29999999999995</v>
      </c>
      <c r="RP311" s="305">
        <v>357.29999999999995</v>
      </c>
      <c r="RQ311" s="305">
        <v>357.29999999999995</v>
      </c>
      <c r="RR311" s="305">
        <v>332.5</v>
      </c>
      <c r="RS311" s="305">
        <v>332.5</v>
      </c>
      <c r="RT311" s="305">
        <v>332.5</v>
      </c>
      <c r="RU311" s="305">
        <v>341.2</v>
      </c>
      <c r="RV311" s="305">
        <v>359.2</v>
      </c>
      <c r="RW311" s="305">
        <v>346.45</v>
      </c>
      <c r="RX311" s="305">
        <v>346.45</v>
      </c>
      <c r="RY311" s="305">
        <v>346.45</v>
      </c>
      <c r="RZ311" s="305">
        <v>355.15</v>
      </c>
      <c r="SA311" s="305">
        <v>355.15</v>
      </c>
      <c r="SB311" s="305">
        <v>355.15</v>
      </c>
      <c r="SC311" s="305">
        <v>355.15</v>
      </c>
      <c r="SD311" s="305">
        <v>355.15</v>
      </c>
      <c r="SE311" s="305">
        <v>373.15</v>
      </c>
      <c r="SF311" s="305">
        <v>373.15</v>
      </c>
      <c r="SG311" s="305">
        <v>381.85</v>
      </c>
      <c r="SH311" s="305">
        <v>381.85</v>
      </c>
      <c r="SI311" s="305">
        <v>381.85</v>
      </c>
      <c r="SJ311" s="305">
        <v>381.85</v>
      </c>
      <c r="SK311" s="305">
        <v>381.85</v>
      </c>
      <c r="SL311" s="305">
        <v>381.85</v>
      </c>
      <c r="SM311" s="305">
        <v>327.85</v>
      </c>
      <c r="SN311" s="305">
        <v>301.75</v>
      </c>
      <c r="SO311" s="305">
        <v>301.75</v>
      </c>
      <c r="SP311" s="305">
        <v>301.75</v>
      </c>
      <c r="SQ311" s="305">
        <v>301.75</v>
      </c>
      <c r="SR311" s="305">
        <v>353.95</v>
      </c>
      <c r="SS311" s="305">
        <v>353.95</v>
      </c>
      <c r="ST311" s="305">
        <v>353.95</v>
      </c>
      <c r="SU311" s="305">
        <v>353.95</v>
      </c>
      <c r="SV311" s="305">
        <v>353.95</v>
      </c>
      <c r="SW311" s="305">
        <v>353.95</v>
      </c>
      <c r="SX311" s="305">
        <v>353.95</v>
      </c>
      <c r="SY311" s="305">
        <v>301.75</v>
      </c>
      <c r="SZ311" s="305">
        <v>301.75</v>
      </c>
      <c r="TA311" s="305">
        <v>301.75</v>
      </c>
      <c r="TB311" s="305">
        <v>301.75</v>
      </c>
      <c r="TC311" s="305">
        <v>301.75</v>
      </c>
      <c r="TD311" s="305">
        <v>301.75</v>
      </c>
      <c r="TE311" s="305">
        <v>417.5</v>
      </c>
      <c r="TF311" s="305">
        <v>396.25</v>
      </c>
      <c r="TG311" s="305">
        <v>352.75</v>
      </c>
      <c r="TH311" s="305">
        <v>352.75</v>
      </c>
      <c r="TI311" s="305">
        <v>352.75</v>
      </c>
      <c r="TJ311" s="305">
        <v>352.75</v>
      </c>
      <c r="TK311" s="305">
        <v>352.75</v>
      </c>
      <c r="TL311" s="305">
        <v>352.75</v>
      </c>
      <c r="TM311" s="305">
        <v>309.25</v>
      </c>
      <c r="TN311" s="305">
        <v>309.25</v>
      </c>
      <c r="TO311" s="305">
        <v>309.25</v>
      </c>
      <c r="TP311" s="305">
        <v>309.25</v>
      </c>
      <c r="TQ311" s="305">
        <v>309.25</v>
      </c>
      <c r="TR311" s="305">
        <v>381.75</v>
      </c>
      <c r="TS311" s="305">
        <v>381.75</v>
      </c>
      <c r="TT311" s="305">
        <v>381.75</v>
      </c>
      <c r="TU311" s="305">
        <v>381.75</v>
      </c>
      <c r="TV311" s="305">
        <v>381.75</v>
      </c>
      <c r="TW311" s="305">
        <v>381.75</v>
      </c>
      <c r="TX311" s="305">
        <v>381.75</v>
      </c>
      <c r="TY311" s="305">
        <v>381.75</v>
      </c>
      <c r="TZ311" s="305">
        <v>381.75</v>
      </c>
      <c r="UA311" s="305">
        <v>381.75</v>
      </c>
      <c r="UB311" s="305">
        <v>404.9</v>
      </c>
      <c r="UC311" s="305">
        <v>404.9</v>
      </c>
      <c r="UD311" s="305">
        <v>308.89999999999998</v>
      </c>
      <c r="UE311" s="305">
        <v>308.89999999999998</v>
      </c>
      <c r="UF311" s="305">
        <v>308.89999999999998</v>
      </c>
      <c r="UG311" s="305">
        <v>278.89999999999998</v>
      </c>
      <c r="UH311" s="305">
        <v>331.4</v>
      </c>
      <c r="UI311" s="305">
        <v>331.4</v>
      </c>
      <c r="UJ311" s="305">
        <v>331.4</v>
      </c>
      <c r="UK311" s="305">
        <v>331.4</v>
      </c>
      <c r="UL311" s="305">
        <v>331.4</v>
      </c>
      <c r="UM311" s="305">
        <v>420.4</v>
      </c>
      <c r="UN311" s="305">
        <v>420.4</v>
      </c>
      <c r="UO311" s="305">
        <v>420.4</v>
      </c>
      <c r="UP311" s="305">
        <v>420.4</v>
      </c>
      <c r="UQ311" s="305">
        <v>537.9</v>
      </c>
      <c r="UR311" s="305">
        <v>561.04999999999995</v>
      </c>
      <c r="US311" s="305">
        <v>561.04999999999995</v>
      </c>
      <c r="UT311" s="305">
        <v>561.04999999999995</v>
      </c>
      <c r="UU311" s="305">
        <v>561.04999999999995</v>
      </c>
      <c r="UV311" s="305">
        <v>561.04999999999995</v>
      </c>
      <c r="UW311" s="305">
        <v>561.04999999999995</v>
      </c>
      <c r="UX311" s="305">
        <v>561.04999999999995</v>
      </c>
      <c r="UY311" s="305">
        <v>561.04999999999995</v>
      </c>
      <c r="UZ311" s="305">
        <v>561.04999999999995</v>
      </c>
      <c r="VA311" s="305">
        <v>561.04999999999995</v>
      </c>
      <c r="VB311" s="305">
        <v>511.04999999999995</v>
      </c>
      <c r="VC311" s="305">
        <v>511.04999999999995</v>
      </c>
      <c r="VD311" s="305">
        <v>458.54999999999995</v>
      </c>
      <c r="VE311" s="305">
        <v>458.54999999999995</v>
      </c>
      <c r="VF311" s="305">
        <v>458.54999999999995</v>
      </c>
      <c r="VG311" s="305">
        <v>458.54999999999995</v>
      </c>
      <c r="VH311" s="305">
        <v>412.25</v>
      </c>
      <c r="VI311" s="305">
        <v>521.75</v>
      </c>
      <c r="VJ311" s="305">
        <v>521.75</v>
      </c>
      <c r="VK311" s="305">
        <v>545.25</v>
      </c>
      <c r="VL311" s="305">
        <v>518.04999999999995</v>
      </c>
      <c r="VM311" s="305">
        <v>518.04999999999995</v>
      </c>
      <c r="VN311" s="305">
        <v>518.04999999999995</v>
      </c>
      <c r="VO311" s="305">
        <v>518.04999999999995</v>
      </c>
      <c r="VP311" s="305">
        <v>518.04999999999995</v>
      </c>
      <c r="VQ311" s="305">
        <v>518.04999999999995</v>
      </c>
      <c r="VR311" s="305">
        <v>518.04999999999995</v>
      </c>
      <c r="VS311" s="305">
        <v>535.85</v>
      </c>
      <c r="VT311" s="305">
        <v>535.85</v>
      </c>
      <c r="VU311" s="305">
        <v>535.85</v>
      </c>
      <c r="VV311" s="305">
        <v>557.75</v>
      </c>
      <c r="VW311" s="305">
        <v>557.75</v>
      </c>
      <c r="VX311" s="305">
        <v>557.75</v>
      </c>
      <c r="VY311" s="305">
        <v>581.25</v>
      </c>
      <c r="VZ311" s="305">
        <v>581.25</v>
      </c>
      <c r="WA311" s="305">
        <v>581.25</v>
      </c>
      <c r="WB311" s="305">
        <v>581.25</v>
      </c>
      <c r="WC311" s="305">
        <v>581.25</v>
      </c>
      <c r="WD311" s="305">
        <v>615.09999999999991</v>
      </c>
      <c r="WE311" s="305">
        <v>674.09999999999991</v>
      </c>
      <c r="WF311" s="305">
        <v>674.09999999999991</v>
      </c>
      <c r="WG311" s="305">
        <v>674.09999999999991</v>
      </c>
      <c r="WH311" s="305">
        <v>674.09999999999991</v>
      </c>
      <c r="WI311" s="305">
        <v>674.09999999999991</v>
      </c>
      <c r="WJ311" s="305">
        <v>674.09999999999991</v>
      </c>
      <c r="WK311" s="305">
        <v>674.09999999999991</v>
      </c>
      <c r="WL311" s="305">
        <v>674.09999999999991</v>
      </c>
      <c r="WM311" s="305">
        <v>674.09999999999991</v>
      </c>
      <c r="WN311" s="305">
        <v>674.09999999999991</v>
      </c>
      <c r="WO311" s="305">
        <v>674.09999999999991</v>
      </c>
      <c r="WP311" s="305">
        <v>674.09999999999991</v>
      </c>
      <c r="WQ311" s="305">
        <v>674.09999999999991</v>
      </c>
      <c r="WR311" s="305">
        <v>674.09999999999991</v>
      </c>
      <c r="WS311" s="305">
        <v>744.15</v>
      </c>
      <c r="WT311" s="305">
        <v>699.15</v>
      </c>
      <c r="WU311" s="305">
        <v>699.15</v>
      </c>
      <c r="WV311" s="305">
        <v>652.15</v>
      </c>
      <c r="WW311" s="305">
        <v>652.15</v>
      </c>
      <c r="WX311" s="305">
        <v>652.15</v>
      </c>
      <c r="WY311" s="305">
        <v>652.15</v>
      </c>
      <c r="WZ311" s="305">
        <v>652.15</v>
      </c>
      <c r="XA311" s="305">
        <v>674.05</v>
      </c>
      <c r="XB311" s="305">
        <v>674.05</v>
      </c>
      <c r="XC311" s="305">
        <v>674.05</v>
      </c>
      <c r="XD311" s="305">
        <v>674.05</v>
      </c>
      <c r="XE311" s="305">
        <v>674.05</v>
      </c>
      <c r="XF311" s="305">
        <v>674.05</v>
      </c>
      <c r="XG311" s="305">
        <v>685.84999999999991</v>
      </c>
      <c r="XH311" s="305">
        <v>481.1</v>
      </c>
      <c r="XI311" s="305">
        <v>481.1</v>
      </c>
      <c r="XJ311" s="305">
        <v>492.85</v>
      </c>
      <c r="XK311" s="305">
        <v>492.85</v>
      </c>
      <c r="XL311" s="305">
        <v>492.85</v>
      </c>
      <c r="XM311" s="305">
        <v>492.85</v>
      </c>
      <c r="XN311" s="305">
        <v>492.85</v>
      </c>
      <c r="XO311" s="305">
        <v>492.85</v>
      </c>
      <c r="XP311" s="305">
        <v>492.85</v>
      </c>
      <c r="XQ311" s="305">
        <v>492.85</v>
      </c>
      <c r="XR311" s="305">
        <v>492.85</v>
      </c>
      <c r="XS311" s="305">
        <v>492.85</v>
      </c>
      <c r="XT311" s="305">
        <v>492.85</v>
      </c>
      <c r="XU311" s="305">
        <v>492.85</v>
      </c>
      <c r="XV311" s="305">
        <v>504.65</v>
      </c>
      <c r="XW311" s="305">
        <v>520.79999999999995</v>
      </c>
      <c r="XX311" s="305">
        <v>520.79999999999995</v>
      </c>
      <c r="XY311" s="305">
        <v>532.54999999999995</v>
      </c>
      <c r="XZ311" s="305">
        <v>473.79999999999995</v>
      </c>
      <c r="YA311" s="305">
        <v>473.79999999999995</v>
      </c>
      <c r="YB311" s="305">
        <v>473.79999999999995</v>
      </c>
      <c r="YC311" s="305">
        <v>473.79999999999995</v>
      </c>
      <c r="YD311" s="305">
        <v>473.79999999999995</v>
      </c>
      <c r="YE311" s="305">
        <v>430</v>
      </c>
      <c r="YF311" s="305">
        <v>430</v>
      </c>
      <c r="YG311" s="305">
        <v>430</v>
      </c>
      <c r="YH311" s="305">
        <v>430</v>
      </c>
      <c r="YI311" s="305">
        <v>430</v>
      </c>
      <c r="YJ311" s="305">
        <v>446.15</v>
      </c>
      <c r="YK311" s="305">
        <v>446.15</v>
      </c>
      <c r="YL311" s="305">
        <v>422.54999999999995</v>
      </c>
      <c r="YM311" s="305">
        <v>422.54999999999995</v>
      </c>
      <c r="YN311" s="305">
        <v>399.04999999999995</v>
      </c>
      <c r="YO311" s="305">
        <v>340.29999999999995</v>
      </c>
      <c r="YP311" s="305">
        <v>340.29999999999995</v>
      </c>
      <c r="YQ311" s="305">
        <v>340.29999999999995</v>
      </c>
      <c r="YR311" s="305">
        <v>340.29999999999995</v>
      </c>
      <c r="YS311" s="305">
        <v>340.29999999999995</v>
      </c>
      <c r="YT311" s="305">
        <v>340.29999999999995</v>
      </c>
      <c r="YU311" s="305">
        <v>340.29999999999995</v>
      </c>
      <c r="YV311" s="305">
        <v>340.29999999999995</v>
      </c>
      <c r="YW311" s="305">
        <v>340.29999999999995</v>
      </c>
      <c r="YX311" s="305">
        <v>340.29999999999995</v>
      </c>
      <c r="YY311" s="305">
        <v>285.54999999999995</v>
      </c>
      <c r="YZ311" s="305">
        <v>226.79999999999998</v>
      </c>
      <c r="ZA311" s="305">
        <v>226.79999999999998</v>
      </c>
      <c r="ZB311" s="305">
        <v>285.54999999999995</v>
      </c>
      <c r="ZC311" s="305">
        <v>285.54999999999995</v>
      </c>
      <c r="ZD311" s="305">
        <v>285.54999999999995</v>
      </c>
      <c r="ZE311" s="305">
        <v>285.54999999999995</v>
      </c>
      <c r="ZF311" s="305">
        <v>285.54999999999995</v>
      </c>
      <c r="ZG311" s="305">
        <v>285.54999999999995</v>
      </c>
      <c r="ZH311" s="305">
        <v>285.54999999999995</v>
      </c>
      <c r="ZI311" s="305">
        <v>344.29999999999995</v>
      </c>
      <c r="ZJ311" s="305">
        <v>344.29999999999995</v>
      </c>
      <c r="ZK311" s="305">
        <v>266.64999999999998</v>
      </c>
      <c r="ZL311" s="305">
        <v>207.9</v>
      </c>
      <c r="ZM311" s="305">
        <v>207.9</v>
      </c>
      <c r="ZN311" s="305">
        <v>207.9</v>
      </c>
      <c r="ZO311" s="305">
        <v>207.9</v>
      </c>
      <c r="ZP311" s="305">
        <v>207.9</v>
      </c>
      <c r="ZQ311" s="305">
        <v>172.5</v>
      </c>
      <c r="ZR311" s="305">
        <v>172.5</v>
      </c>
      <c r="ZS311" s="305">
        <v>222.5</v>
      </c>
      <c r="ZT311" s="305">
        <v>351.7</v>
      </c>
      <c r="ZU311" s="305">
        <v>351.7</v>
      </c>
      <c r="ZV311" s="305">
        <v>351.7</v>
      </c>
      <c r="ZW311" s="305">
        <v>351.7</v>
      </c>
      <c r="ZX311" s="305">
        <v>351.7</v>
      </c>
      <c r="ZY311" s="305">
        <v>351.7</v>
      </c>
      <c r="ZZ311" s="305">
        <v>411.7</v>
      </c>
      <c r="AAA311" s="305">
        <v>411.7</v>
      </c>
      <c r="AAB311" s="305">
        <v>293.95</v>
      </c>
      <c r="AAC311" s="305">
        <v>293.95</v>
      </c>
      <c r="AAD311" s="305">
        <v>293.95</v>
      </c>
      <c r="AAE311" s="305">
        <v>243.95</v>
      </c>
      <c r="AAF311" s="305">
        <v>243.95</v>
      </c>
      <c r="AAG311" s="305">
        <v>243.95</v>
      </c>
      <c r="AAH311" s="305">
        <v>243.95</v>
      </c>
      <c r="AAI311" s="305">
        <v>189.2</v>
      </c>
      <c r="AAJ311" s="305">
        <v>189.2</v>
      </c>
      <c r="AAK311" s="305">
        <v>189.2</v>
      </c>
      <c r="AAL311" s="305">
        <v>156.89999999999998</v>
      </c>
      <c r="AAM311" s="305">
        <v>156.89999999999998</v>
      </c>
      <c r="AAN311" s="305">
        <v>156.89999999999998</v>
      </c>
      <c r="AAO311" s="305">
        <v>156.89999999999998</v>
      </c>
      <c r="AAP311" s="305">
        <v>156.89999999999998</v>
      </c>
      <c r="AAQ311" s="305">
        <v>156.89999999999998</v>
      </c>
      <c r="AAR311" s="305">
        <v>211.64999999999998</v>
      </c>
      <c r="AAS311" s="305">
        <v>232.89999999999998</v>
      </c>
      <c r="AAT311" s="305">
        <v>232.89999999999998</v>
      </c>
      <c r="AAU311" s="305">
        <v>257.89999999999998</v>
      </c>
      <c r="AAV311" s="305">
        <v>257.89999999999998</v>
      </c>
      <c r="AAW311" s="305">
        <v>163.72</v>
      </c>
      <c r="AAX311" s="305">
        <v>163.72</v>
      </c>
      <c r="AAY311" s="305">
        <v>163.72</v>
      </c>
      <c r="AAZ311" s="305">
        <v>163.72</v>
      </c>
      <c r="ABA311" s="305">
        <v>163.72</v>
      </c>
      <c r="ABB311" s="305">
        <v>163.72</v>
      </c>
      <c r="ABC311" s="305">
        <v>163.72</v>
      </c>
      <c r="ABD311" s="305">
        <v>163.72</v>
      </c>
      <c r="ABE311" s="305">
        <v>163.72</v>
      </c>
      <c r="ABF311" s="305">
        <v>163.72</v>
      </c>
      <c r="ABG311" s="305">
        <v>163.72</v>
      </c>
      <c r="ABH311" s="305">
        <v>163.72</v>
      </c>
      <c r="ABI311" s="305">
        <v>163.72</v>
      </c>
      <c r="ABJ311" s="305">
        <v>344.97</v>
      </c>
      <c r="ABK311" s="305">
        <v>294.21500000000003</v>
      </c>
      <c r="ABL311" s="305">
        <v>300.96500000000003</v>
      </c>
      <c r="ABM311" s="305">
        <v>300.96500000000003</v>
      </c>
      <c r="ABN311" s="305">
        <v>300.96500000000003</v>
      </c>
      <c r="ABO311" s="305">
        <v>234.215</v>
      </c>
      <c r="ABP311" s="305">
        <v>234.215</v>
      </c>
      <c r="ABQ311" s="305">
        <v>234.215</v>
      </c>
      <c r="ABR311" s="305">
        <v>234.215</v>
      </c>
      <c r="ABS311" s="305">
        <v>234.215</v>
      </c>
      <c r="ABT311" s="305">
        <v>234.215</v>
      </c>
      <c r="ABU311" s="305">
        <v>234.215</v>
      </c>
      <c r="ABV311" s="305">
        <v>234.215</v>
      </c>
      <c r="ABW311" s="305">
        <v>234.215</v>
      </c>
      <c r="ABX311" s="305">
        <v>234.215</v>
      </c>
      <c r="ABY311" s="305">
        <v>234.215</v>
      </c>
      <c r="ABZ311" s="305">
        <v>234.215</v>
      </c>
      <c r="ACA311" s="305">
        <v>234.215</v>
      </c>
      <c r="ACB311" s="305">
        <v>234.215</v>
      </c>
      <c r="ACC311" s="305">
        <v>234.215</v>
      </c>
      <c r="ACD311" s="305">
        <v>326.46500000000003</v>
      </c>
      <c r="ACE311" s="305">
        <v>318.47500000000002</v>
      </c>
      <c r="ACF311" s="305">
        <v>318.47500000000002</v>
      </c>
      <c r="ACG311" s="305">
        <v>318.47500000000002</v>
      </c>
      <c r="ACH311" s="305">
        <v>318.47500000000002</v>
      </c>
      <c r="ACI311" s="305">
        <v>318.47500000000002</v>
      </c>
      <c r="ACJ311" s="305">
        <v>318.47500000000002</v>
      </c>
      <c r="ACK311" s="305">
        <v>318.47500000000002</v>
      </c>
      <c r="ACL311" s="305">
        <v>330.46000000000004</v>
      </c>
      <c r="ACM311" s="305">
        <v>330.46000000000004</v>
      </c>
      <c r="ACN311" s="305">
        <v>330.46000000000004</v>
      </c>
      <c r="ACO311" s="305">
        <v>330.46000000000004</v>
      </c>
      <c r="ACP311" s="305">
        <v>305.46000000000004</v>
      </c>
      <c r="ACQ311" s="305">
        <v>305.46000000000004</v>
      </c>
      <c r="ACR311" s="305">
        <v>341.71000000000004</v>
      </c>
      <c r="ACS311" s="305">
        <v>341.71000000000004</v>
      </c>
      <c r="ACT311" s="305">
        <v>341.71000000000004</v>
      </c>
      <c r="ACU311" s="305">
        <v>341.71000000000004</v>
      </c>
      <c r="ACV311" s="305">
        <v>341.71000000000004</v>
      </c>
      <c r="ACW311" s="305">
        <v>416.22500000000002</v>
      </c>
      <c r="ACX311" s="305">
        <v>416.22500000000002</v>
      </c>
      <c r="ACY311" s="305">
        <v>416.22500000000002</v>
      </c>
      <c r="ACZ311" s="305">
        <v>416.22500000000002</v>
      </c>
      <c r="ADA311" s="305">
        <v>416.22500000000002</v>
      </c>
      <c r="ADB311" s="305">
        <v>416.22500000000002</v>
      </c>
      <c r="ADC311" s="305">
        <v>416.22500000000002</v>
      </c>
      <c r="ADD311" s="305">
        <v>416.22500000000002</v>
      </c>
      <c r="ADE311" s="305">
        <v>416.22500000000002</v>
      </c>
      <c r="ADF311" s="305">
        <v>434.67499999999995</v>
      </c>
      <c r="ADG311" s="305">
        <v>434.67499999999995</v>
      </c>
      <c r="ADH311" s="305">
        <v>434.67499999999995</v>
      </c>
      <c r="ADI311" s="305">
        <v>434.67499999999995</v>
      </c>
      <c r="ADJ311" s="305">
        <v>434.67499999999995</v>
      </c>
      <c r="ADK311" s="305">
        <v>434.67499999999995</v>
      </c>
      <c r="ADL311" s="305">
        <v>434.67499999999995</v>
      </c>
      <c r="ADM311" s="305">
        <v>434.67499999999995</v>
      </c>
      <c r="ADN311" s="305">
        <v>434.67499999999995</v>
      </c>
      <c r="ADO311" s="305">
        <v>434.67499999999995</v>
      </c>
      <c r="ADP311" s="305">
        <v>434.67499999999995</v>
      </c>
      <c r="ADQ311" s="305">
        <v>591.97500000000002</v>
      </c>
      <c r="ADR311" s="305">
        <v>591.97500000000002</v>
      </c>
      <c r="ADS311" s="305">
        <v>628.22499999999991</v>
      </c>
      <c r="ADT311" s="305">
        <v>628.22499999999991</v>
      </c>
      <c r="ADU311" s="305">
        <v>628.22499999999991</v>
      </c>
      <c r="ADV311" s="305">
        <v>628.22499999999991</v>
      </c>
      <c r="ADW311" s="305">
        <v>628.22499999999991</v>
      </c>
      <c r="ADX311" s="305">
        <v>628.22499999999991</v>
      </c>
      <c r="ADY311" s="305">
        <v>628.22499999999991</v>
      </c>
      <c r="ADZ311" s="305">
        <v>646.67499999999995</v>
      </c>
      <c r="AEA311" s="305">
        <v>626.70000000000005</v>
      </c>
      <c r="AEB311" s="305">
        <v>626.70000000000005</v>
      </c>
      <c r="AEC311" s="305">
        <v>626.70000000000005</v>
      </c>
      <c r="AED311" s="305">
        <v>626.70000000000005</v>
      </c>
      <c r="AEE311" s="305">
        <v>626.70000000000005</v>
      </c>
      <c r="AEF311" s="305">
        <v>554.20000000000005</v>
      </c>
      <c r="AEG311" s="305">
        <v>582.20000000000005</v>
      </c>
      <c r="AEH311" s="305">
        <v>582.20000000000005</v>
      </c>
      <c r="AEI311" s="305">
        <v>545.29999999999995</v>
      </c>
      <c r="AEJ311" s="305">
        <v>545.29999999999995</v>
      </c>
      <c r="AEK311" s="305">
        <v>545.29999999999995</v>
      </c>
      <c r="AEL311" s="305">
        <v>562.6</v>
      </c>
      <c r="AEM311" s="305">
        <v>562.6</v>
      </c>
      <c r="AEN311" s="305">
        <v>562.6</v>
      </c>
      <c r="AEO311" s="305">
        <v>562.6</v>
      </c>
      <c r="AEP311" s="305">
        <v>562.6</v>
      </c>
      <c r="AEQ311" s="305">
        <v>562.6</v>
      </c>
      <c r="AER311" s="305">
        <v>562.6</v>
      </c>
      <c r="AES311" s="305">
        <v>562.6</v>
      </c>
      <c r="AET311" s="305">
        <v>562.6</v>
      </c>
      <c r="AEU311" s="305">
        <v>562.6</v>
      </c>
      <c r="AEV311" s="305">
        <v>562.6</v>
      </c>
      <c r="AEW311" s="305">
        <v>562.6</v>
      </c>
      <c r="AEX311" s="305">
        <v>562.6</v>
      </c>
      <c r="AEY311" s="305">
        <v>562.6</v>
      </c>
      <c r="AEZ311" s="305">
        <v>562.6</v>
      </c>
      <c r="AFA311" s="305">
        <v>562.6</v>
      </c>
      <c r="AFB311" s="305">
        <v>562.6</v>
      </c>
      <c r="AFC311" s="305">
        <v>562.6</v>
      </c>
      <c r="AFD311" s="305">
        <v>437.85</v>
      </c>
      <c r="AFE311" s="305">
        <v>437.85</v>
      </c>
      <c r="AFF311" s="305">
        <v>437.85</v>
      </c>
      <c r="AFG311" s="305">
        <v>500.6</v>
      </c>
      <c r="AFH311" s="305">
        <v>500.6</v>
      </c>
      <c r="AFI311" s="305">
        <v>500.6</v>
      </c>
      <c r="AFJ311" s="305">
        <v>500.6</v>
      </c>
      <c r="AFK311" s="305">
        <v>466</v>
      </c>
      <c r="AFL311" s="305">
        <v>466</v>
      </c>
      <c r="AFM311" s="305">
        <v>466</v>
      </c>
      <c r="AFN311" s="305">
        <v>466</v>
      </c>
      <c r="AFO311" s="305">
        <v>521.35</v>
      </c>
      <c r="AFP311" s="305">
        <v>530</v>
      </c>
      <c r="AFQ311" s="305">
        <v>530</v>
      </c>
      <c r="AFR311" s="305">
        <v>530</v>
      </c>
      <c r="AFS311" s="305">
        <v>530</v>
      </c>
      <c r="AFT311" s="305">
        <v>530</v>
      </c>
      <c r="AFU311" s="305">
        <v>581.9</v>
      </c>
      <c r="AFV311" s="305">
        <v>526.54999999999995</v>
      </c>
      <c r="AFW311" s="305">
        <v>526.54999999999995</v>
      </c>
      <c r="AFX311" s="305">
        <v>526.54999999999995</v>
      </c>
      <c r="AFY311" s="305">
        <v>526.54999999999995</v>
      </c>
      <c r="AFZ311" s="305">
        <v>526.54999999999995</v>
      </c>
      <c r="AGA311" s="305">
        <v>526.54999999999995</v>
      </c>
      <c r="AGB311" s="305">
        <v>535.20000000000005</v>
      </c>
      <c r="AGC311" s="305">
        <v>535.20000000000005</v>
      </c>
      <c r="AGD311" s="305">
        <v>483.3</v>
      </c>
      <c r="AGE311" s="305">
        <v>483.3</v>
      </c>
      <c r="AGF311" s="305">
        <v>483.3</v>
      </c>
      <c r="AGG311" s="305">
        <v>483.3</v>
      </c>
      <c r="AGH311" s="305">
        <v>483.3</v>
      </c>
      <c r="AGI311" s="305">
        <v>523.29999999999995</v>
      </c>
      <c r="AGJ311" s="305">
        <v>523.29999999999995</v>
      </c>
      <c r="AGK311" s="305">
        <v>506</v>
      </c>
      <c r="AGL311" s="305">
        <v>518.54999999999995</v>
      </c>
      <c r="AGM311" s="305">
        <v>518.54999999999995</v>
      </c>
      <c r="AGN311" s="305">
        <v>518.54999999999995</v>
      </c>
      <c r="AGO311" s="305">
        <v>518.54999999999995</v>
      </c>
      <c r="AGP311" s="305">
        <v>518.54999999999995</v>
      </c>
      <c r="AGQ311" s="305">
        <v>518.54999999999995</v>
      </c>
      <c r="AGR311" s="305">
        <v>518.54999999999995</v>
      </c>
      <c r="AGS311" s="305">
        <v>535.85</v>
      </c>
      <c r="AGT311" s="305">
        <v>535.85</v>
      </c>
      <c r="AGU311" s="305">
        <v>544.5</v>
      </c>
      <c r="AGV311" s="305">
        <v>544.5</v>
      </c>
      <c r="AGW311" s="305">
        <v>552.5</v>
      </c>
      <c r="AGX311" s="305">
        <v>552.5</v>
      </c>
      <c r="AGY311" s="305">
        <v>552.5</v>
      </c>
      <c r="AGZ311" s="305">
        <v>552.5</v>
      </c>
      <c r="AHA311" s="305">
        <v>526.54999999999995</v>
      </c>
      <c r="AHB311" s="305">
        <v>539.1</v>
      </c>
      <c r="AHC311" s="305">
        <v>539.1</v>
      </c>
      <c r="AHD311" s="305">
        <v>539.1</v>
      </c>
      <c r="AHE311" s="305">
        <v>539.1</v>
      </c>
      <c r="AHF311" s="305">
        <v>539.1</v>
      </c>
      <c r="AHG311" s="305">
        <v>539.1</v>
      </c>
      <c r="AHH311" s="305">
        <v>539.1</v>
      </c>
      <c r="AHI311" s="305">
        <v>539.1</v>
      </c>
      <c r="AHJ311" s="305">
        <v>539.1</v>
      </c>
      <c r="AHK311" s="305">
        <v>539.1</v>
      </c>
      <c r="AHL311" s="305">
        <v>539.1</v>
      </c>
      <c r="AHM311" s="305">
        <v>539.1</v>
      </c>
      <c r="AHN311" s="305">
        <v>495.85</v>
      </c>
      <c r="AHO311" s="305">
        <v>495.85</v>
      </c>
      <c r="AHP311" s="305">
        <v>495.85</v>
      </c>
      <c r="AHQ311" s="305">
        <v>495.85</v>
      </c>
      <c r="AHR311" s="305">
        <v>495.85</v>
      </c>
      <c r="AHS311" s="305">
        <v>449.72500000000002</v>
      </c>
      <c r="AHT311" s="305">
        <v>449.72500000000002</v>
      </c>
      <c r="AHU311" s="305">
        <v>449.72500000000002</v>
      </c>
      <c r="AHV311" s="305">
        <v>449.72500000000002</v>
      </c>
      <c r="AHW311" s="305">
        <v>449.72500000000002</v>
      </c>
      <c r="AHX311" s="305">
        <v>449.72500000000002</v>
      </c>
      <c r="AHY311" s="305">
        <v>449.72500000000002</v>
      </c>
      <c r="AHZ311" s="305">
        <v>361.875</v>
      </c>
      <c r="AIA311" s="305">
        <v>361.875</v>
      </c>
      <c r="AIB311" s="305">
        <v>361.875</v>
      </c>
      <c r="AIC311" s="305">
        <v>318.625</v>
      </c>
      <c r="AID311" s="305">
        <v>272.5</v>
      </c>
      <c r="AIE311" s="305">
        <v>272.5</v>
      </c>
      <c r="AIF311" s="305">
        <v>272.5</v>
      </c>
      <c r="AIG311" s="305">
        <v>272.5</v>
      </c>
      <c r="AIH311" s="305">
        <v>456.25</v>
      </c>
      <c r="AII311" s="305">
        <v>456.25</v>
      </c>
      <c r="AIJ311" s="305">
        <v>456.25</v>
      </c>
      <c r="AIK311" s="273">
        <f t="shared" ref="AIK311:AJP311" si="755">SUMIF($B$5:$B$233,"面積",AIK5:AIK233)</f>
        <v>413</v>
      </c>
      <c r="AIL311" s="273">
        <f t="shared" si="755"/>
        <v>413</v>
      </c>
      <c r="AIM311" s="273">
        <f t="shared" si="755"/>
        <v>413</v>
      </c>
      <c r="AIN311" s="273">
        <f t="shared" si="755"/>
        <v>413</v>
      </c>
      <c r="AIO311" s="273">
        <f t="shared" si="755"/>
        <v>413</v>
      </c>
      <c r="AIP311" s="273">
        <f t="shared" si="755"/>
        <v>304.25</v>
      </c>
      <c r="AIQ311" s="273">
        <f t="shared" si="755"/>
        <v>304.25</v>
      </c>
      <c r="AIR311" s="273">
        <f t="shared" si="755"/>
        <v>304.25</v>
      </c>
      <c r="AIS311" s="273">
        <f t="shared" si="755"/>
        <v>304.25</v>
      </c>
      <c r="AIT311" s="273">
        <f t="shared" si="755"/>
        <v>304.25</v>
      </c>
      <c r="AIU311" s="273">
        <f t="shared" si="755"/>
        <v>304.25</v>
      </c>
      <c r="AIV311" s="273">
        <f t="shared" si="755"/>
        <v>304.25</v>
      </c>
      <c r="AIW311" s="287">
        <f t="shared" si="755"/>
        <v>304.25</v>
      </c>
      <c r="AIX311" s="273">
        <f t="shared" si="755"/>
        <v>304.25</v>
      </c>
      <c r="AIY311" s="273">
        <f t="shared" si="755"/>
        <v>304.25</v>
      </c>
      <c r="AIZ311" s="273">
        <f t="shared" si="755"/>
        <v>304.25</v>
      </c>
      <c r="AJA311" s="273">
        <f t="shared" si="755"/>
        <v>304.25</v>
      </c>
      <c r="AJB311" s="273">
        <f t="shared" si="755"/>
        <v>319.25</v>
      </c>
      <c r="AJC311" s="273">
        <f t="shared" si="755"/>
        <v>319.25</v>
      </c>
      <c r="AJD311" s="273">
        <f t="shared" si="755"/>
        <v>319.25</v>
      </c>
      <c r="AJE311" s="273">
        <f t="shared" si="755"/>
        <v>319.25</v>
      </c>
      <c r="AJF311" s="273">
        <f t="shared" si="755"/>
        <v>319.25</v>
      </c>
      <c r="AJG311" s="273">
        <f t="shared" si="755"/>
        <v>319.25</v>
      </c>
      <c r="AJH311" s="273">
        <f t="shared" si="755"/>
        <v>334.25</v>
      </c>
      <c r="AJI311" s="273">
        <f t="shared" si="755"/>
        <v>409.25</v>
      </c>
      <c r="AJJ311" s="273">
        <f t="shared" si="755"/>
        <v>409.25</v>
      </c>
      <c r="AJK311" s="273">
        <f t="shared" si="755"/>
        <v>409.25</v>
      </c>
      <c r="AJL311" s="273">
        <f t="shared" si="755"/>
        <v>446.75</v>
      </c>
      <c r="AJM311" s="273">
        <f t="shared" si="755"/>
        <v>446.75</v>
      </c>
      <c r="AJN311" s="273">
        <f t="shared" si="755"/>
        <v>446.75</v>
      </c>
      <c r="AJO311" s="273">
        <f t="shared" si="755"/>
        <v>446.75</v>
      </c>
      <c r="AJP311" s="273">
        <f t="shared" si="755"/>
        <v>446.75</v>
      </c>
      <c r="AJQ311" s="273">
        <f t="shared" ref="AJQ311:AKV311" si="756">SUMIF($B$5:$B$233,"面積",AJQ5:AJQ233)</f>
        <v>556.6</v>
      </c>
      <c r="AJR311" s="273">
        <f t="shared" si="756"/>
        <v>556.6</v>
      </c>
      <c r="AJS311" s="273">
        <f t="shared" si="756"/>
        <v>556.6</v>
      </c>
      <c r="AJT311" s="273">
        <f t="shared" si="756"/>
        <v>556.6</v>
      </c>
      <c r="AJU311" s="273">
        <f t="shared" si="756"/>
        <v>556.6</v>
      </c>
      <c r="AJV311" s="273">
        <f t="shared" si="756"/>
        <v>556.6</v>
      </c>
      <c r="AJW311" s="273">
        <f t="shared" si="756"/>
        <v>556.6</v>
      </c>
      <c r="AJX311" s="273">
        <f t="shared" si="756"/>
        <v>606.6</v>
      </c>
      <c r="AJY311" s="273">
        <f t="shared" si="756"/>
        <v>614.1</v>
      </c>
      <c r="AJZ311" s="273">
        <f t="shared" si="756"/>
        <v>629.1</v>
      </c>
      <c r="AKA311" s="273">
        <f t="shared" si="756"/>
        <v>581.1</v>
      </c>
      <c r="AKB311" s="273">
        <f t="shared" si="756"/>
        <v>581.1</v>
      </c>
      <c r="AKC311" s="273">
        <f t="shared" si="756"/>
        <v>581.1</v>
      </c>
      <c r="AKD311" s="273">
        <f t="shared" si="756"/>
        <v>581.1</v>
      </c>
      <c r="AKE311" s="273">
        <f t="shared" si="756"/>
        <v>581.1</v>
      </c>
      <c r="AKF311" s="273">
        <f t="shared" si="756"/>
        <v>581.1</v>
      </c>
      <c r="AKG311" s="273">
        <f t="shared" si="756"/>
        <v>536.1</v>
      </c>
      <c r="AKH311" s="273">
        <f t="shared" si="756"/>
        <v>536.1</v>
      </c>
      <c r="AKI311" s="273">
        <f t="shared" si="756"/>
        <v>536.1</v>
      </c>
      <c r="AKJ311" s="273">
        <f t="shared" si="756"/>
        <v>536.1</v>
      </c>
      <c r="AKK311" s="273">
        <f t="shared" si="756"/>
        <v>543.6</v>
      </c>
      <c r="AKL311" s="273">
        <f t="shared" si="756"/>
        <v>558.6</v>
      </c>
      <c r="AKM311" s="273">
        <f t="shared" si="756"/>
        <v>558.6</v>
      </c>
      <c r="AKN311" s="273">
        <f t="shared" si="756"/>
        <v>558.6</v>
      </c>
      <c r="AKO311" s="273">
        <f t="shared" si="756"/>
        <v>568.6</v>
      </c>
      <c r="AKP311" s="273">
        <f t="shared" si="756"/>
        <v>568.6</v>
      </c>
      <c r="AKQ311" s="273">
        <f t="shared" si="756"/>
        <v>568.6</v>
      </c>
      <c r="AKR311" s="273">
        <f t="shared" si="756"/>
        <v>568.6</v>
      </c>
      <c r="AKS311" s="273">
        <f t="shared" si="756"/>
        <v>568.6</v>
      </c>
      <c r="AKT311" s="273">
        <f t="shared" si="756"/>
        <v>568.6</v>
      </c>
      <c r="AKU311" s="273">
        <f t="shared" si="756"/>
        <v>568.6</v>
      </c>
      <c r="AKV311" s="273">
        <f t="shared" si="756"/>
        <v>568.6</v>
      </c>
      <c r="AKW311" s="273">
        <f t="shared" ref="AKW311:AMB311" si="757">SUMIF($B$5:$B$233,"面積",AKW5:AKW233)</f>
        <v>568.6</v>
      </c>
      <c r="AKX311" s="273">
        <f t="shared" si="757"/>
        <v>568.6</v>
      </c>
      <c r="AKY311" s="273">
        <f t="shared" si="757"/>
        <v>590.56999999999994</v>
      </c>
      <c r="AKZ311" s="273">
        <f t="shared" si="757"/>
        <v>409.32</v>
      </c>
      <c r="ALA311" s="273">
        <f t="shared" si="757"/>
        <v>409.32</v>
      </c>
      <c r="ALB311" s="273">
        <f t="shared" si="757"/>
        <v>409.32</v>
      </c>
      <c r="ALC311" s="273">
        <f t="shared" si="757"/>
        <v>409.32</v>
      </c>
      <c r="ALD311" s="273">
        <f t="shared" si="757"/>
        <v>409.32</v>
      </c>
      <c r="ALE311" s="273">
        <f t="shared" si="757"/>
        <v>409.32</v>
      </c>
      <c r="ALF311" s="273">
        <f t="shared" si="757"/>
        <v>409.32</v>
      </c>
      <c r="ALG311" s="273">
        <f t="shared" si="757"/>
        <v>521.81999999999994</v>
      </c>
      <c r="ALH311" s="273">
        <f t="shared" si="757"/>
        <v>484.32</v>
      </c>
      <c r="ALI311" s="273">
        <f t="shared" si="757"/>
        <v>484.32</v>
      </c>
      <c r="ALJ311" s="273">
        <f t="shared" si="757"/>
        <v>484.32</v>
      </c>
      <c r="ALK311" s="273">
        <f t="shared" si="757"/>
        <v>484.32</v>
      </c>
      <c r="ALL311" s="273">
        <f t="shared" si="757"/>
        <v>544.31999999999994</v>
      </c>
      <c r="ALM311" s="273">
        <f t="shared" si="757"/>
        <v>544.31999999999994</v>
      </c>
      <c r="ALN311" s="273">
        <f t="shared" si="757"/>
        <v>469.32</v>
      </c>
      <c r="ALO311" s="273">
        <f t="shared" si="757"/>
        <v>469.32</v>
      </c>
      <c r="ALP311" s="273">
        <f t="shared" si="757"/>
        <v>469.32</v>
      </c>
      <c r="ALQ311" s="273">
        <f t="shared" si="757"/>
        <v>479.32</v>
      </c>
      <c r="ALR311" s="273">
        <f t="shared" si="757"/>
        <v>479.32</v>
      </c>
      <c r="ALS311" s="273">
        <f t="shared" si="757"/>
        <v>501.28999999999996</v>
      </c>
      <c r="ALT311" s="273">
        <f t="shared" si="757"/>
        <v>501.28999999999996</v>
      </c>
      <c r="ALU311" s="273">
        <f t="shared" si="757"/>
        <v>501.28999999999996</v>
      </c>
      <c r="ALV311" s="273">
        <f t="shared" si="757"/>
        <v>501.28999999999996</v>
      </c>
      <c r="ALW311" s="273">
        <f t="shared" si="757"/>
        <v>478.78999999999996</v>
      </c>
      <c r="ALX311" s="273">
        <f t="shared" si="757"/>
        <v>488.78999999999996</v>
      </c>
      <c r="ALY311" s="273">
        <f t="shared" si="757"/>
        <v>488.78999999999996</v>
      </c>
      <c r="ALZ311" s="273">
        <f t="shared" si="757"/>
        <v>488.78999999999996</v>
      </c>
      <c r="AMA311" s="273">
        <f t="shared" si="757"/>
        <v>488.78999999999996</v>
      </c>
      <c r="AMB311" s="273">
        <f t="shared" si="757"/>
        <v>488.78999999999996</v>
      </c>
      <c r="AMC311" s="273">
        <f t="shared" ref="AMC311:ANH311" si="758">SUMIF($B$5:$B$233,"面積",AMC5:AMC233)</f>
        <v>488.78999999999996</v>
      </c>
      <c r="AMD311" s="273">
        <f t="shared" si="758"/>
        <v>458.78999999999996</v>
      </c>
      <c r="AME311" s="273">
        <f t="shared" si="758"/>
        <v>428.78999999999996</v>
      </c>
      <c r="AMF311" s="273">
        <f t="shared" si="758"/>
        <v>428.78999999999996</v>
      </c>
      <c r="AMG311" s="273">
        <f t="shared" si="758"/>
        <v>496.28999999999996</v>
      </c>
      <c r="AMH311" s="273">
        <f t="shared" si="758"/>
        <v>496.28999999999996</v>
      </c>
      <c r="AMI311" s="273">
        <f t="shared" si="758"/>
        <v>496.28999999999996</v>
      </c>
      <c r="AMJ311" s="273">
        <f t="shared" si="758"/>
        <v>496.28999999999996</v>
      </c>
      <c r="AMK311" s="273">
        <f t="shared" si="758"/>
        <v>496.28999999999996</v>
      </c>
      <c r="AML311" s="273">
        <f t="shared" si="758"/>
        <v>458.78999999999996</v>
      </c>
      <c r="AMM311" s="273">
        <f t="shared" si="758"/>
        <v>458.78999999999996</v>
      </c>
      <c r="AMN311" s="273">
        <f t="shared" si="758"/>
        <v>458.78999999999996</v>
      </c>
      <c r="AMO311" s="273">
        <f t="shared" si="758"/>
        <v>458.78999999999996</v>
      </c>
      <c r="AMP311" s="273">
        <f t="shared" si="758"/>
        <v>413.78999999999996</v>
      </c>
      <c r="AMQ311" s="273">
        <f t="shared" si="758"/>
        <v>413.78999999999996</v>
      </c>
      <c r="AMR311" s="273">
        <f t="shared" si="758"/>
        <v>413.78999999999996</v>
      </c>
      <c r="AMS311" s="273">
        <f t="shared" si="758"/>
        <v>210</v>
      </c>
      <c r="AMT311" s="273">
        <f t="shared" si="758"/>
        <v>210</v>
      </c>
      <c r="AMU311" s="273">
        <f t="shared" si="758"/>
        <v>210</v>
      </c>
      <c r="AMV311" s="273">
        <f t="shared" si="758"/>
        <v>210</v>
      </c>
      <c r="AMW311" s="273">
        <f t="shared" si="758"/>
        <v>210</v>
      </c>
      <c r="AMX311" s="273">
        <f t="shared" si="758"/>
        <v>210</v>
      </c>
      <c r="AMY311" s="273">
        <f t="shared" si="758"/>
        <v>210</v>
      </c>
      <c r="AMZ311" s="273">
        <f t="shared" si="758"/>
        <v>210</v>
      </c>
      <c r="ANA311" s="273">
        <f t="shared" si="758"/>
        <v>210</v>
      </c>
      <c r="ANB311" s="273">
        <f t="shared" si="758"/>
        <v>135</v>
      </c>
      <c r="ANC311" s="273">
        <f t="shared" si="758"/>
        <v>135</v>
      </c>
      <c r="AND311" s="273">
        <f t="shared" si="758"/>
        <v>135</v>
      </c>
      <c r="ANE311" s="273">
        <f t="shared" si="758"/>
        <v>157.5</v>
      </c>
      <c r="ANF311" s="273">
        <f t="shared" si="758"/>
        <v>157.5</v>
      </c>
      <c r="ANG311" s="273">
        <f t="shared" si="758"/>
        <v>207.5</v>
      </c>
      <c r="ANH311" s="273">
        <f t="shared" si="758"/>
        <v>207.5</v>
      </c>
      <c r="ANI311" s="273">
        <f t="shared" ref="ANI311:AON311" si="759">SUMIF($B$5:$B$233,"面積",ANI5:ANI233)</f>
        <v>157.5</v>
      </c>
      <c r="ANJ311" s="273">
        <f t="shared" si="759"/>
        <v>157.5</v>
      </c>
      <c r="ANK311" s="273">
        <f t="shared" si="759"/>
        <v>157.5</v>
      </c>
      <c r="ANL311" s="273">
        <f t="shared" si="759"/>
        <v>157.5</v>
      </c>
      <c r="ANM311" s="273">
        <f t="shared" si="759"/>
        <v>157.5</v>
      </c>
      <c r="ANN311" s="273">
        <f t="shared" si="759"/>
        <v>157.5</v>
      </c>
      <c r="ANO311" s="273">
        <f t="shared" si="759"/>
        <v>157.5</v>
      </c>
      <c r="ANP311" s="273">
        <f t="shared" si="759"/>
        <v>157.5</v>
      </c>
      <c r="ANQ311" s="273">
        <f t="shared" si="759"/>
        <v>157.5</v>
      </c>
      <c r="ANR311" s="273">
        <f t="shared" si="759"/>
        <v>157.5</v>
      </c>
      <c r="ANS311" s="273">
        <f t="shared" si="759"/>
        <v>157.5</v>
      </c>
      <c r="ANT311" s="273">
        <f t="shared" si="759"/>
        <v>157.5</v>
      </c>
      <c r="ANU311" s="273">
        <f t="shared" si="759"/>
        <v>157.5</v>
      </c>
      <c r="ANV311" s="273">
        <f t="shared" si="759"/>
        <v>157.5</v>
      </c>
      <c r="ANW311" s="273">
        <f t="shared" si="759"/>
        <v>157.5</v>
      </c>
      <c r="ANX311" s="273">
        <f t="shared" si="759"/>
        <v>157.5</v>
      </c>
      <c r="ANY311" s="273">
        <f t="shared" si="759"/>
        <v>180</v>
      </c>
      <c r="ANZ311" s="273">
        <f t="shared" si="759"/>
        <v>180</v>
      </c>
      <c r="AOA311" s="273">
        <f t="shared" si="759"/>
        <v>180</v>
      </c>
      <c r="AOB311" s="273">
        <f t="shared" si="759"/>
        <v>180</v>
      </c>
      <c r="AOC311" s="273">
        <f t="shared" si="759"/>
        <v>180</v>
      </c>
      <c r="AOD311" s="273">
        <f t="shared" si="759"/>
        <v>280.39999999999998</v>
      </c>
      <c r="AOE311" s="273">
        <f t="shared" si="759"/>
        <v>280.39999999999998</v>
      </c>
      <c r="AOF311" s="273">
        <f t="shared" si="759"/>
        <v>280.39999999999998</v>
      </c>
      <c r="AOG311" s="273">
        <f t="shared" si="759"/>
        <v>242.75</v>
      </c>
      <c r="AOH311" s="273">
        <f t="shared" si="759"/>
        <v>175.25</v>
      </c>
      <c r="AOI311" s="273">
        <f t="shared" si="759"/>
        <v>175.25</v>
      </c>
      <c r="AOJ311" s="273">
        <f t="shared" si="759"/>
        <v>175.25</v>
      </c>
      <c r="AOK311" s="273">
        <f t="shared" si="759"/>
        <v>175.25</v>
      </c>
      <c r="AOL311" s="273">
        <f t="shared" si="759"/>
        <v>175.25</v>
      </c>
      <c r="AOM311" s="273">
        <f t="shared" si="759"/>
        <v>175.25</v>
      </c>
      <c r="AON311" s="273">
        <f t="shared" si="759"/>
        <v>175.25</v>
      </c>
      <c r="AOO311" s="273">
        <f t="shared" ref="AOO311:APW311" si="760">SUMIF($B$5:$B$233,"面積",AOO5:AOO233)</f>
        <v>175.25</v>
      </c>
      <c r="AOP311" s="273">
        <f t="shared" si="760"/>
        <v>175.25</v>
      </c>
      <c r="AOQ311" s="273">
        <f t="shared" si="760"/>
        <v>175.25</v>
      </c>
      <c r="AOR311" s="273">
        <f t="shared" si="760"/>
        <v>175.25</v>
      </c>
      <c r="AOS311" s="273">
        <f t="shared" si="760"/>
        <v>285.10000000000002</v>
      </c>
      <c r="AOT311" s="273">
        <f t="shared" si="760"/>
        <v>285.10000000000002</v>
      </c>
      <c r="AOU311" s="273">
        <f t="shared" si="760"/>
        <v>285.10000000000002</v>
      </c>
      <c r="AOV311" s="273">
        <f t="shared" si="760"/>
        <v>285.10000000000002</v>
      </c>
      <c r="AOW311" s="273">
        <f t="shared" si="760"/>
        <v>172.6</v>
      </c>
      <c r="AOX311" s="273">
        <f t="shared" si="760"/>
        <v>172.6</v>
      </c>
      <c r="AOY311" s="273">
        <f t="shared" si="760"/>
        <v>172.6</v>
      </c>
      <c r="AOZ311" s="273">
        <f t="shared" si="760"/>
        <v>109.85</v>
      </c>
      <c r="APA311" s="273">
        <f t="shared" si="760"/>
        <v>109.85</v>
      </c>
      <c r="APB311" s="273">
        <f t="shared" si="760"/>
        <v>109.85</v>
      </c>
      <c r="APC311" s="273">
        <f t="shared" si="760"/>
        <v>109.85</v>
      </c>
      <c r="APD311" s="273">
        <f t="shared" si="760"/>
        <v>109.85</v>
      </c>
      <c r="APE311" s="273">
        <f t="shared" si="760"/>
        <v>109.85</v>
      </c>
      <c r="APF311" s="273">
        <f t="shared" si="760"/>
        <v>109.85</v>
      </c>
      <c r="APG311" s="273">
        <f t="shared" si="760"/>
        <v>109.85</v>
      </c>
      <c r="APH311" s="273">
        <f t="shared" si="760"/>
        <v>109.85</v>
      </c>
      <c r="API311" s="273">
        <f t="shared" si="760"/>
        <v>147.35</v>
      </c>
      <c r="APJ311" s="273">
        <f t="shared" si="760"/>
        <v>37.5</v>
      </c>
      <c r="APK311" s="273">
        <f t="shared" si="760"/>
        <v>37.5</v>
      </c>
      <c r="APL311" s="273">
        <f t="shared" si="760"/>
        <v>37.5</v>
      </c>
      <c r="APM311" s="273">
        <f t="shared" si="760"/>
        <v>37.5</v>
      </c>
      <c r="APN311" s="273">
        <f t="shared" si="760"/>
        <v>121.67999999999999</v>
      </c>
      <c r="APO311" s="273">
        <f t="shared" si="760"/>
        <v>121.67999999999999</v>
      </c>
      <c r="APP311" s="273">
        <f t="shared" si="760"/>
        <v>129.18</v>
      </c>
      <c r="APQ311" s="273">
        <f t="shared" si="760"/>
        <v>129.18</v>
      </c>
      <c r="APR311" s="273">
        <f t="shared" si="760"/>
        <v>129.18</v>
      </c>
      <c r="APS311" s="273">
        <f t="shared" si="760"/>
        <v>129.18</v>
      </c>
      <c r="APT311" s="273">
        <f t="shared" si="760"/>
        <v>129.18</v>
      </c>
      <c r="APU311" s="273">
        <f t="shared" si="760"/>
        <v>129.18</v>
      </c>
      <c r="APV311" s="273">
        <f t="shared" si="760"/>
        <v>129.18</v>
      </c>
      <c r="APW311" s="273">
        <f t="shared" si="760"/>
        <v>45</v>
      </c>
    </row>
    <row r="312" spans="2:1115" ht="13.95" customHeight="1">
      <c r="C312" s="148">
        <v>779.5</v>
      </c>
      <c r="I312" s="328">
        <v>0.46350224502886461</v>
      </c>
      <c r="J312" s="328">
        <v>0.69326491340602947</v>
      </c>
      <c r="K312" s="328">
        <v>0.69326491340602947</v>
      </c>
      <c r="L312" s="328">
        <v>0.69326491340602947</v>
      </c>
      <c r="M312" s="328">
        <v>0.73540731237973056</v>
      </c>
      <c r="N312" s="328">
        <v>0.75875561257216173</v>
      </c>
      <c r="O312" s="328">
        <v>0.77042976266837715</v>
      </c>
      <c r="P312" s="328">
        <v>0.77042976266837715</v>
      </c>
      <c r="Q312" s="328">
        <v>0.77042976266837715</v>
      </c>
      <c r="R312" s="328">
        <v>0.74233483001924305</v>
      </c>
      <c r="S312" s="328">
        <v>0.74233483001924305</v>
      </c>
      <c r="T312" s="328">
        <v>0.74233483001924305</v>
      </c>
      <c r="U312" s="328">
        <v>0.74233483001924305</v>
      </c>
      <c r="V312" s="328">
        <v>0.74233483001924305</v>
      </c>
      <c r="W312" s="328">
        <v>0.74233483001924305</v>
      </c>
      <c r="X312" s="328">
        <v>0.74233483001924305</v>
      </c>
      <c r="Y312" s="328">
        <v>0.74233483001924305</v>
      </c>
      <c r="Z312" s="328">
        <v>0.74233483001924305</v>
      </c>
      <c r="AA312" s="328">
        <v>0.74233483001924305</v>
      </c>
      <c r="AB312" s="328">
        <v>0.87062219371391913</v>
      </c>
      <c r="AC312" s="328">
        <v>0.87062219371391913</v>
      </c>
      <c r="AD312" s="328">
        <v>0.87062219371391913</v>
      </c>
      <c r="AE312" s="328">
        <v>0.84727389352148819</v>
      </c>
      <c r="AF312" s="328">
        <v>0.87062219371391913</v>
      </c>
      <c r="AG312" s="328">
        <v>0.80057729313662596</v>
      </c>
      <c r="AH312" s="328">
        <v>0.75246953175112241</v>
      </c>
      <c r="AI312" s="328">
        <v>0.75246953175112241</v>
      </c>
      <c r="AJ312" s="328">
        <v>0.74</v>
      </c>
      <c r="AK312" s="328">
        <v>0.74</v>
      </c>
      <c r="AL312" s="328">
        <v>0.74</v>
      </c>
      <c r="AM312" s="328">
        <v>0.74</v>
      </c>
      <c r="AN312" s="328">
        <v>0.74</v>
      </c>
      <c r="AO312" s="328">
        <v>0.71</v>
      </c>
      <c r="AP312" s="328">
        <v>0.63162283515073769</v>
      </c>
      <c r="AQ312" s="328">
        <v>0.53463758819756257</v>
      </c>
      <c r="AR312" s="328">
        <v>0.53463758819756257</v>
      </c>
      <c r="AS312" s="328">
        <v>0.58511866581141758</v>
      </c>
      <c r="AT312" s="328">
        <v>0.58511866581141758</v>
      </c>
      <c r="AU312" s="328">
        <v>0.58511866581141758</v>
      </c>
      <c r="AV312" s="328">
        <v>0.58511866581141758</v>
      </c>
      <c r="AW312" s="328">
        <v>0.58511866581141758</v>
      </c>
      <c r="AX312" s="328">
        <v>0.58511866581141758</v>
      </c>
      <c r="AY312" s="328">
        <v>0.58511866581141758</v>
      </c>
      <c r="AZ312" s="328">
        <v>0.73778062860808213</v>
      </c>
      <c r="BA312" s="328">
        <v>0.70314304041051956</v>
      </c>
      <c r="BB312" s="328">
        <v>0.70314304041051956</v>
      </c>
      <c r="BC312" s="328">
        <v>0.94464400256574732</v>
      </c>
      <c r="BD312" s="328">
        <v>1.2884541372674791</v>
      </c>
      <c r="BE312" s="328">
        <v>1.2884541372674791</v>
      </c>
      <c r="BF312" s="328">
        <v>1.1521488133418858</v>
      </c>
      <c r="BG312" s="328">
        <v>1.1521488133418858</v>
      </c>
      <c r="BH312" s="328">
        <v>1.0482360487491982</v>
      </c>
      <c r="BI312" s="328">
        <v>1.0482360487491982</v>
      </c>
      <c r="BJ312" s="328">
        <v>1.0482360487491982</v>
      </c>
      <c r="BK312" s="328">
        <v>1.1287363694676074</v>
      </c>
      <c r="BL312" s="328">
        <v>1.1287363694676074</v>
      </c>
      <c r="BM312" s="328">
        <v>1.0781911481719051</v>
      </c>
      <c r="BN312" s="328">
        <v>1.0781911481719051</v>
      </c>
      <c r="BO312" s="328">
        <v>1.1265554842847978</v>
      </c>
      <c r="BP312" s="328">
        <v>1.1265554842847978</v>
      </c>
      <c r="BQ312" s="328">
        <v>1.1265554842847978</v>
      </c>
      <c r="BR312" s="328">
        <v>1.1265554842847978</v>
      </c>
      <c r="BS312" s="328">
        <v>1.1582424631173829</v>
      </c>
      <c r="BT312" s="328">
        <v>1.2454778704297627</v>
      </c>
      <c r="BU312" s="328">
        <v>1.2296343810134702</v>
      </c>
      <c r="BV312" s="328">
        <v>1.2296343810134702</v>
      </c>
      <c r="BW312" s="328">
        <v>1.2296343810134702</v>
      </c>
      <c r="BX312" s="328">
        <v>1.2296343810134702</v>
      </c>
      <c r="BY312" s="328">
        <v>1.077998717126363</v>
      </c>
      <c r="BZ312" s="328">
        <v>1.077998717126363</v>
      </c>
      <c r="CA312" s="328">
        <v>0.99076330981398331</v>
      </c>
      <c r="CB312" s="328">
        <v>0.99076330981398331</v>
      </c>
      <c r="CC312" s="328">
        <v>1.0595253367543298</v>
      </c>
      <c r="CD312" s="328">
        <v>1.0595253367543298</v>
      </c>
      <c r="CE312" s="328">
        <v>1.0595253367543298</v>
      </c>
      <c r="CF312" s="328">
        <v>1.0595253367543298</v>
      </c>
      <c r="CG312" s="328">
        <v>1.0912123155869147</v>
      </c>
      <c r="CH312" s="328">
        <v>1.0912123155869147</v>
      </c>
      <c r="CI312" s="328">
        <v>1.0912123155869147</v>
      </c>
      <c r="CJ312" s="328">
        <v>1.0912123155869147</v>
      </c>
      <c r="CK312" s="328">
        <v>1.0912123155869147</v>
      </c>
      <c r="CL312" s="328">
        <v>1.1588838999358564</v>
      </c>
      <c r="CM312" s="328">
        <v>1.0913053239255934</v>
      </c>
      <c r="CN312" s="328">
        <v>1.0913053239255934</v>
      </c>
      <c r="CO312" s="328">
        <v>1.0913053239255934</v>
      </c>
      <c r="CP312" s="328">
        <v>1.0437748556767157</v>
      </c>
      <c r="CQ312" s="328">
        <v>1.0437748556767157</v>
      </c>
      <c r="CR312" s="328">
        <v>1.0437748556767157</v>
      </c>
      <c r="CS312" s="328">
        <v>1.0437748556767157</v>
      </c>
      <c r="CT312" s="328">
        <v>1.1844419499679282</v>
      </c>
      <c r="CU312" s="328">
        <v>1.0535888389993586</v>
      </c>
      <c r="CV312" s="328">
        <v>1.0535888389993586</v>
      </c>
      <c r="CW312" s="328">
        <v>1.067123155869147</v>
      </c>
      <c r="CX312" s="328">
        <v>1.067123155869147</v>
      </c>
      <c r="CY312" s="328">
        <v>1.067123155869147</v>
      </c>
      <c r="CZ312" s="328">
        <v>1.0844098781270044</v>
      </c>
      <c r="DA312" s="328">
        <v>1.1206510583707505</v>
      </c>
      <c r="DB312" s="328">
        <v>1.1206510583707505</v>
      </c>
      <c r="DC312" s="328">
        <v>1.1206510583707505</v>
      </c>
      <c r="DD312" s="328">
        <v>1.1894130853110967</v>
      </c>
      <c r="DE312" s="328">
        <v>0.96356318152661957</v>
      </c>
      <c r="DF312" s="328">
        <v>0.96356318152661957</v>
      </c>
      <c r="DG312" s="328">
        <f t="shared" ref="DG312:EB312" si="761">SUM(DG311/$C$312)</f>
        <v>1.2251347017318794</v>
      </c>
      <c r="DH312" s="328">
        <f t="shared" si="761"/>
        <v>1.2251347017318794</v>
      </c>
      <c r="DI312" s="328">
        <f t="shared" si="761"/>
        <v>1.2251347017318794</v>
      </c>
      <c r="DJ312" s="328">
        <f t="shared" si="761"/>
        <v>1.2251347017318794</v>
      </c>
      <c r="DK312" s="328">
        <f t="shared" si="761"/>
        <v>1.2468152661962795</v>
      </c>
      <c r="DL312" s="328">
        <f t="shared" si="761"/>
        <v>1.2468152661962795</v>
      </c>
      <c r="DM312" s="328">
        <f t="shared" si="761"/>
        <v>1.2468152661962795</v>
      </c>
      <c r="DN312" s="328">
        <f t="shared" si="761"/>
        <v>1.2468152661962795</v>
      </c>
      <c r="DO312" s="328">
        <f t="shared" si="761"/>
        <v>1.153479794740218</v>
      </c>
      <c r="DP312" s="328">
        <f t="shared" si="761"/>
        <v>1.153479794740218</v>
      </c>
      <c r="DQ312" s="328">
        <f t="shared" si="761"/>
        <v>1.1670141116100063</v>
      </c>
      <c r="DR312" s="328">
        <f t="shared" si="761"/>
        <v>1.1670141116100063</v>
      </c>
      <c r="DS312" s="328">
        <f t="shared" si="761"/>
        <v>1.1684252726106479</v>
      </c>
      <c r="DT312" s="328">
        <f t="shared" si="761"/>
        <v>1.1684252726106479</v>
      </c>
      <c r="DU312" s="328">
        <f t="shared" si="761"/>
        <v>1.1684252726106479</v>
      </c>
      <c r="DV312" s="328">
        <f t="shared" si="761"/>
        <v>1.0447562540089801</v>
      </c>
      <c r="DW312" s="328">
        <f t="shared" si="761"/>
        <v>0.88343489416292498</v>
      </c>
      <c r="DX312" s="328">
        <f t="shared" si="761"/>
        <v>0.88343489416292498</v>
      </c>
      <c r="DY312" s="328">
        <f t="shared" si="761"/>
        <v>0.89863694676074402</v>
      </c>
      <c r="DZ312" s="328">
        <f t="shared" si="761"/>
        <v>0.89863694676074402</v>
      </c>
      <c r="EA312" s="328">
        <f t="shared" si="761"/>
        <v>0.89863694676074402</v>
      </c>
      <c r="EB312" s="328">
        <f t="shared" si="761"/>
        <v>0.89863694676074402</v>
      </c>
      <c r="EC312" s="328">
        <v>0.9112918537524054</v>
      </c>
      <c r="ED312" s="328">
        <v>0.9112918537524054</v>
      </c>
      <c r="EE312" s="328">
        <v>0.9112918537524054</v>
      </c>
      <c r="EF312" s="328">
        <v>0.98133675432969847</v>
      </c>
      <c r="EG312" s="328">
        <v>1.1119461193072482</v>
      </c>
      <c r="EH312" s="328">
        <v>1.1119461193072482</v>
      </c>
      <c r="EI312" s="328">
        <v>1.0713431686978832</v>
      </c>
      <c r="EJ312" s="328">
        <v>1.0944348941629249</v>
      </c>
      <c r="EK312" s="328">
        <v>1.0944348941629249</v>
      </c>
      <c r="EL312" s="328">
        <v>1.0944348941629249</v>
      </c>
      <c r="EM312" s="328">
        <v>1.0944348941629249</v>
      </c>
      <c r="EN312" s="328">
        <v>1.0944348941629249</v>
      </c>
      <c r="EO312" s="328">
        <v>1.0944348941629249</v>
      </c>
      <c r="EP312" s="328">
        <v>1.0944348941629249</v>
      </c>
      <c r="EQ312" s="328">
        <v>1.0944348941629249</v>
      </c>
      <c r="ER312" s="328">
        <v>1.0771481719050673</v>
      </c>
      <c r="ES312" s="328">
        <v>0.93834124438742783</v>
      </c>
      <c r="ET312" s="328">
        <v>1.0083861449647209</v>
      </c>
      <c r="EU312" s="328">
        <v>0.94071456061577929</v>
      </c>
      <c r="EV312" s="328">
        <v>0.89735343168697879</v>
      </c>
      <c r="EW312" s="328">
        <v>0.85732777421423989</v>
      </c>
      <c r="EX312" s="328">
        <v>0.85732777421423989</v>
      </c>
      <c r="EY312" s="328">
        <v>0.87461449647209755</v>
      </c>
      <c r="EZ312" s="328">
        <v>0.87461449647209755</v>
      </c>
      <c r="FA312" s="328">
        <v>0.87461449647209755</v>
      </c>
      <c r="FB312" s="328">
        <v>1.0412597819114819</v>
      </c>
      <c r="FC312" s="328">
        <v>0.58420397690827452</v>
      </c>
      <c r="FD312" s="328">
        <v>0.72115073765234117</v>
      </c>
      <c r="FE312" s="328">
        <v>0.72115073765234117</v>
      </c>
      <c r="FF312" s="328">
        <v>0.72115073765234117</v>
      </c>
      <c r="FG312" s="328">
        <v>0.71614753046824897</v>
      </c>
      <c r="FH312" s="328">
        <v>0.71614753046824897</v>
      </c>
      <c r="FI312" s="328">
        <v>0.71614753046824897</v>
      </c>
      <c r="FJ312" s="328">
        <v>0.71614753046824897</v>
      </c>
      <c r="FK312" s="328">
        <v>0.7705413726747915</v>
      </c>
      <c r="FL312" s="328">
        <v>0.70049647209749843</v>
      </c>
      <c r="FM312" s="328">
        <v>0.70049647209749843</v>
      </c>
      <c r="FN312" s="328">
        <v>0.70049647209749843</v>
      </c>
      <c r="FO312" s="328">
        <v>0.63545477870429756</v>
      </c>
      <c r="FP312" s="328">
        <v>0.63545477870429756</v>
      </c>
      <c r="FQ312" s="328">
        <v>0.6676549069916613</v>
      </c>
      <c r="FR312" s="328">
        <v>0.6676549069916613</v>
      </c>
      <c r="FS312" s="328">
        <v>0.61326106478511866</v>
      </c>
      <c r="FT312" s="328">
        <v>0.61326106478511866</v>
      </c>
      <c r="FU312" s="328">
        <v>0.7255125080179603</v>
      </c>
      <c r="FV312" s="328">
        <v>0.75290186016677352</v>
      </c>
      <c r="FW312" s="328">
        <v>0.67131109685695967</v>
      </c>
      <c r="FX312" s="328">
        <v>0.67131109685695967</v>
      </c>
      <c r="FY312" s="328">
        <v>0.63566581141757539</v>
      </c>
      <c r="FZ312" s="328">
        <v>0.64272161642078263</v>
      </c>
      <c r="GA312" s="328">
        <v>0.56113085311096866</v>
      </c>
      <c r="GB312" s="328">
        <v>0.56113085311096866</v>
      </c>
      <c r="GC312" s="328">
        <v>0.57378576010262994</v>
      </c>
      <c r="GD312" s="328">
        <v>0.57378576010262994</v>
      </c>
      <c r="GE312" s="328">
        <v>0.57378576010262994</v>
      </c>
      <c r="GF312" s="328">
        <v>0.65717254650416945</v>
      </c>
      <c r="GG312" s="328">
        <v>0.5513624118024375</v>
      </c>
      <c r="GH312" s="328">
        <v>0.5513624118024375</v>
      </c>
      <c r="GI312" s="328">
        <v>0.64757793457344459</v>
      </c>
      <c r="GJ312" s="328">
        <v>0.5513624118024375</v>
      </c>
      <c r="GK312" s="328">
        <v>0.60120205259781911</v>
      </c>
      <c r="GL312" s="328">
        <v>0.60120205259781911</v>
      </c>
      <c r="GM312" s="328">
        <v>0.60120205259781911</v>
      </c>
      <c r="GN312" s="328">
        <v>0.60120205259781911</v>
      </c>
      <c r="GO312" s="328">
        <v>0.60120205259781911</v>
      </c>
      <c r="GP312" s="328">
        <v>0.60120205259781911</v>
      </c>
      <c r="GQ312" s="328">
        <v>0.61423989737010909</v>
      </c>
      <c r="GR312" s="328">
        <v>0.61423989737010909</v>
      </c>
      <c r="GS312" s="328">
        <v>0.61423989737010909</v>
      </c>
      <c r="GT312" s="328">
        <v>0.61423989737010909</v>
      </c>
      <c r="GU312" s="328">
        <v>0.63733162283515088</v>
      </c>
      <c r="GV312" s="328">
        <v>0.59923027581783195</v>
      </c>
      <c r="GW312" s="328">
        <v>0.59923027581783195</v>
      </c>
      <c r="GX312" s="328">
        <v>0.68139833226427193</v>
      </c>
      <c r="GY312" s="328">
        <v>0.68139833226427193</v>
      </c>
      <c r="GZ312" s="328">
        <v>0.68139833226427193</v>
      </c>
      <c r="HA312" s="328">
        <v>0.68139833226427193</v>
      </c>
      <c r="HB312" s="328">
        <v>0.70384862091084022</v>
      </c>
      <c r="HC312" s="328">
        <v>0.70384862091084022</v>
      </c>
      <c r="HD312" s="328">
        <v>0.64906991661321367</v>
      </c>
      <c r="HE312" s="328">
        <v>0.64906991661321367</v>
      </c>
      <c r="HF312" s="328">
        <v>0.64906991661321367</v>
      </c>
      <c r="HG312" s="328">
        <v>0.64906991661321367</v>
      </c>
      <c r="HH312" s="328">
        <v>0.64906991661321367</v>
      </c>
      <c r="HI312" s="328">
        <v>0.64906991661321367</v>
      </c>
      <c r="HJ312" s="328">
        <v>0.66574727389352151</v>
      </c>
      <c r="HK312" s="328">
        <v>0.64881334188582429</v>
      </c>
      <c r="HL312" s="328">
        <v>0.6263630532392559</v>
      </c>
      <c r="HM312" s="328">
        <v>0.6263630532392559</v>
      </c>
      <c r="HN312" s="328">
        <v>0.6263630532392559</v>
      </c>
      <c r="HO312" s="328">
        <v>0.50692751763951249</v>
      </c>
      <c r="HP312" s="328">
        <v>0.50692751763951249</v>
      </c>
      <c r="HQ312" s="328">
        <v>0.50692751763951249</v>
      </c>
      <c r="HR312" s="328">
        <v>0.50692751763951249</v>
      </c>
      <c r="HS312" s="328">
        <v>0.50692751763951249</v>
      </c>
      <c r="HT312" s="328">
        <v>0.4417575368826171</v>
      </c>
      <c r="HU312" s="328">
        <v>0.4417575368826171</v>
      </c>
      <c r="HV312" s="328">
        <v>0.4417575368826171</v>
      </c>
      <c r="HW312" s="328">
        <v>0.34041051956382301</v>
      </c>
      <c r="HX312" s="328">
        <v>0.34041051956382301</v>
      </c>
      <c r="HY312" s="328">
        <v>0.30705580500320717</v>
      </c>
      <c r="HZ312" s="328">
        <v>0.28460551635663889</v>
      </c>
      <c r="IA312" s="328">
        <v>0.28460551635663889</v>
      </c>
      <c r="IB312" s="328">
        <v>0.28460551635663889</v>
      </c>
      <c r="IC312" s="328">
        <v>0.4467607440667094</v>
      </c>
      <c r="ID312" s="328">
        <v>0.6146247594611931</v>
      </c>
      <c r="IE312" s="328">
        <v>0.6146247594611931</v>
      </c>
      <c r="IF312" s="328">
        <v>0.6146247594611931</v>
      </c>
      <c r="IG312" s="328">
        <v>0.6146247594611931</v>
      </c>
      <c r="IH312" s="328">
        <v>0.50237331622835157</v>
      </c>
      <c r="II312" s="328">
        <v>0.50237331622835157</v>
      </c>
      <c r="IJ312" s="328">
        <v>0.50237331622835157</v>
      </c>
      <c r="IK312" s="328">
        <v>0.50237331622835157</v>
      </c>
      <c r="IL312" s="328">
        <v>0.50237331622835157</v>
      </c>
      <c r="IM312" s="328">
        <v>0.50237331622835157</v>
      </c>
      <c r="IN312" s="328">
        <v>0.50237331622835157</v>
      </c>
      <c r="IO312" s="328">
        <v>0.50237331622835157</v>
      </c>
      <c r="IP312" s="328">
        <v>0.50237331622835157</v>
      </c>
      <c r="IQ312" s="328">
        <v>0.50237331622835157</v>
      </c>
      <c r="IR312" s="328">
        <v>0.43677998717126365</v>
      </c>
      <c r="IS312" s="328">
        <v>0.43677998717126365</v>
      </c>
      <c r="IT312" s="328">
        <v>0.55159717767799876</v>
      </c>
      <c r="IU312" s="328">
        <v>0.40954457985888393</v>
      </c>
      <c r="IV312" s="328">
        <v>0.40954457985888393</v>
      </c>
      <c r="IW312" s="328">
        <v>0.40954457985888393</v>
      </c>
      <c r="IX312" s="328">
        <v>0.42733803720333546</v>
      </c>
      <c r="IY312" s="328">
        <v>0.42733803720333546</v>
      </c>
      <c r="IZ312" s="328">
        <v>0.42733803720333546</v>
      </c>
      <c r="JA312" s="328">
        <v>0.42733803720333546</v>
      </c>
      <c r="JB312" s="328">
        <v>0.42733803720333546</v>
      </c>
      <c r="JC312" s="328">
        <v>0.42733803720333546</v>
      </c>
      <c r="JD312" s="328">
        <v>0.42733803720333546</v>
      </c>
      <c r="JE312" s="328">
        <v>0.42733803720333546</v>
      </c>
      <c r="JF312" s="328">
        <v>0.42733803720333546</v>
      </c>
      <c r="JG312" s="328">
        <v>0.42733803720333546</v>
      </c>
      <c r="JH312" s="328">
        <v>0.39175112251443234</v>
      </c>
      <c r="JI312" s="328">
        <v>0.39175112251443234</v>
      </c>
      <c r="JJ312" s="328">
        <v>0.29040410519563825</v>
      </c>
      <c r="JK312" s="328">
        <v>0.29040410519563825</v>
      </c>
      <c r="JL312" s="328">
        <v>0.29040410519563825</v>
      </c>
      <c r="JM312" s="328">
        <v>0.29040410519563825</v>
      </c>
      <c r="JN312" s="328">
        <v>0.31368826170622194</v>
      </c>
      <c r="JO312" s="328">
        <v>0.31368826170622194</v>
      </c>
      <c r="JP312" s="328">
        <v>0.31368826170622194</v>
      </c>
      <c r="JQ312" s="328">
        <v>0.31368826170622194</v>
      </c>
      <c r="JR312" s="328">
        <v>0.31368826170622194</v>
      </c>
      <c r="JS312" s="328">
        <v>0.31368826170622194</v>
      </c>
      <c r="JT312" s="328">
        <v>0.31368826170622194</v>
      </c>
      <c r="JU312" s="328">
        <v>0.31368826170622194</v>
      </c>
      <c r="JV312" s="328">
        <v>0.31368826170622194</v>
      </c>
      <c r="JW312" s="328">
        <v>0.31368826170622194</v>
      </c>
      <c r="JX312" s="328">
        <v>0.31368826170622194</v>
      </c>
      <c r="JY312" s="328">
        <v>0.31368826170622194</v>
      </c>
      <c r="JZ312" s="328">
        <v>0.31368826170622194</v>
      </c>
      <c r="KA312" s="328">
        <v>0.34726106478511864</v>
      </c>
      <c r="KB312" s="328">
        <v>0.34726106478511864</v>
      </c>
      <c r="KC312" s="328">
        <v>0.34726106478511864</v>
      </c>
      <c r="KD312" s="328">
        <v>0.34726106478511864</v>
      </c>
      <c r="KE312" s="328">
        <v>0.36971135343168698</v>
      </c>
      <c r="KF312" s="328">
        <v>0.36971135343168698</v>
      </c>
      <c r="KG312" s="328">
        <v>0.36971135343168698</v>
      </c>
      <c r="KH312" s="328">
        <v>0.13470173187940987</v>
      </c>
      <c r="KI312" s="328">
        <v>0.48107761385503528</v>
      </c>
      <c r="KJ312" s="328">
        <v>0.7496600384862091</v>
      </c>
      <c r="KK312" s="328">
        <v>0.7496600384862091</v>
      </c>
      <c r="KL312" s="328">
        <v>0.7496600384862091</v>
      </c>
      <c r="KM312" s="328">
        <v>0.7496600384862091</v>
      </c>
      <c r="KN312" s="328">
        <v>0.7496600384862091</v>
      </c>
      <c r="KO312" s="328">
        <v>0.7496600384862091</v>
      </c>
      <c r="KP312" s="328">
        <v>0.7496600384862091</v>
      </c>
      <c r="KQ312" s="328">
        <v>0.68251443232841558</v>
      </c>
      <c r="KR312" s="328">
        <v>0.68251443232841558</v>
      </c>
      <c r="KS312" s="328">
        <v>0.68251443232841558</v>
      </c>
      <c r="KT312" s="328">
        <v>0.68251443232841558</v>
      </c>
      <c r="KU312" s="328">
        <v>0.68251443232841558</v>
      </c>
      <c r="KV312" s="328">
        <v>0.70496472097498397</v>
      </c>
      <c r="KW312" s="328">
        <v>0.70496472097498397</v>
      </c>
      <c r="KX312" s="328">
        <v>0.70496472097498397</v>
      </c>
      <c r="KY312" s="328">
        <v>0.70496472097498397</v>
      </c>
      <c r="KZ312" s="328">
        <v>0.70496472097498397</v>
      </c>
      <c r="LA312" s="328">
        <v>0.70496472097498397</v>
      </c>
      <c r="LB312" s="328">
        <v>0.70496472097498397</v>
      </c>
      <c r="LC312" s="328">
        <v>0.82683771648492621</v>
      </c>
      <c r="LD312" s="328">
        <v>0.6946760744066709</v>
      </c>
      <c r="LE312" s="328">
        <v>0.6946760744066709</v>
      </c>
      <c r="LF312" s="328">
        <v>0.78466966003848615</v>
      </c>
      <c r="LG312" s="328">
        <v>0.76221937139191787</v>
      </c>
      <c r="LH312" s="328">
        <v>0.76221937139191787</v>
      </c>
      <c r="LI312" s="328">
        <v>0.76221937139191787</v>
      </c>
      <c r="LJ312" s="328">
        <v>0.76221937139191787</v>
      </c>
      <c r="LK312" s="328">
        <v>0.76221937139191787</v>
      </c>
      <c r="LL312" s="328">
        <v>0.76221937139191787</v>
      </c>
      <c r="LM312" s="328">
        <v>0.62751763951250794</v>
      </c>
      <c r="LN312" s="328">
        <v>0.62751763951250794</v>
      </c>
      <c r="LO312" s="328">
        <v>0.62751763951250794</v>
      </c>
      <c r="LP312" s="328">
        <v>0.62751763951250794</v>
      </c>
      <c r="LQ312" s="328">
        <v>0.62751763951250794</v>
      </c>
      <c r="LR312" s="328">
        <v>0.62751763951250794</v>
      </c>
      <c r="LS312" s="328">
        <v>0.62751763951250794</v>
      </c>
      <c r="LT312" s="328">
        <v>0.62751763951250794</v>
      </c>
      <c r="LU312" s="328">
        <v>0.62751763951250794</v>
      </c>
      <c r="LV312" s="328">
        <v>0.62751763951250794</v>
      </c>
      <c r="LW312" s="328">
        <v>0.62751763951250794</v>
      </c>
      <c r="LX312" s="328">
        <v>0.62751763951250794</v>
      </c>
      <c r="LY312" s="328">
        <v>0.62751763951250794</v>
      </c>
      <c r="LZ312" s="328">
        <v>0.62751763951250794</v>
      </c>
      <c r="MA312" s="328">
        <v>0.62751763951250794</v>
      </c>
      <c r="MB312" s="328">
        <v>0.62751763951250794</v>
      </c>
      <c r="MC312" s="328">
        <v>0.62751763951250794</v>
      </c>
      <c r="MD312" s="328">
        <v>0.62751763951250794</v>
      </c>
      <c r="ME312" s="328">
        <v>0.62751763951250794</v>
      </c>
      <c r="MF312" s="328">
        <v>0.62751763951250794</v>
      </c>
      <c r="MG312" s="328">
        <v>0.62751763951250794</v>
      </c>
      <c r="MH312" s="328">
        <v>0.62751763951250794</v>
      </c>
      <c r="MI312" s="328">
        <v>0.62751763951250794</v>
      </c>
      <c r="MJ312" s="328">
        <v>0.62751763951250794</v>
      </c>
      <c r="MK312" s="328">
        <v>0.62751763951250794</v>
      </c>
      <c r="ML312" s="328">
        <v>0.62751763951250794</v>
      </c>
      <c r="MM312" s="328">
        <v>0.62751763951250794</v>
      </c>
      <c r="MN312" s="328">
        <v>0.62751763951250794</v>
      </c>
      <c r="MO312" s="328">
        <v>0.41969211032713277</v>
      </c>
      <c r="MP312" s="328">
        <v>0.41969211032713277</v>
      </c>
      <c r="MQ312" s="328">
        <v>0.76606799230275813</v>
      </c>
      <c r="MR312" s="328">
        <v>0.7904425914047466</v>
      </c>
      <c r="MS312" s="328">
        <v>0.80844130853110963</v>
      </c>
      <c r="MT312" s="328">
        <v>0.80844130853110963</v>
      </c>
      <c r="MU312" s="328">
        <v>0.80844130853110963</v>
      </c>
      <c r="MV312" s="328">
        <v>0.53134060295060936</v>
      </c>
      <c r="MW312" s="328">
        <v>0.53134060295060936</v>
      </c>
      <c r="MX312" s="328">
        <v>0.53134060295060936</v>
      </c>
      <c r="MY312" s="328">
        <v>0.53134060295060936</v>
      </c>
      <c r="MZ312" s="328">
        <v>0.53134060295060936</v>
      </c>
      <c r="NA312" s="328">
        <v>0.46206542655548427</v>
      </c>
      <c r="NB312" s="328">
        <v>0.48644002565747274</v>
      </c>
      <c r="NC312" s="328">
        <v>0.48644002565747274</v>
      </c>
      <c r="ND312" s="328">
        <v>0.48644002565747274</v>
      </c>
      <c r="NE312" s="328">
        <v>0.50443874278383571</v>
      </c>
      <c r="NF312" s="328">
        <v>0.50443874278383571</v>
      </c>
      <c r="NG312" s="328">
        <v>0.50443874278383571</v>
      </c>
      <c r="NH312" s="328">
        <v>0.50443874278383571</v>
      </c>
      <c r="NI312" s="328">
        <v>0.50443874278383571</v>
      </c>
      <c r="NJ312" s="328">
        <v>0.50443874278383571</v>
      </c>
      <c r="NK312" s="328">
        <v>0.50443874278383571</v>
      </c>
      <c r="NL312" s="328">
        <v>0.50443874278383571</v>
      </c>
      <c r="NM312" s="328">
        <v>0.50443874278383571</v>
      </c>
      <c r="NN312" s="328">
        <v>0.50443874278383571</v>
      </c>
      <c r="NO312" s="328">
        <v>0.57371391917896086</v>
      </c>
      <c r="NP312" s="328">
        <v>0.40309172546504168</v>
      </c>
      <c r="NQ312" s="328">
        <v>0.33381654906991659</v>
      </c>
      <c r="NR312" s="328">
        <v>0.33381654906991659</v>
      </c>
      <c r="NS312" s="328">
        <v>0.33381654906991659</v>
      </c>
      <c r="NT312" s="328">
        <v>0.33381654906991659</v>
      </c>
      <c r="NU312" s="328">
        <v>0.33381654906991659</v>
      </c>
      <c r="NV312" s="328">
        <v>0.33381654906991659</v>
      </c>
      <c r="NW312" s="328">
        <v>0.33381654906991659</v>
      </c>
      <c r="NX312" s="328">
        <v>0.33381654906991659</v>
      </c>
      <c r="NY312" s="328">
        <v>0.33381654906991659</v>
      </c>
      <c r="NZ312" s="328">
        <v>0.33381654906991659</v>
      </c>
      <c r="OA312" s="328">
        <v>0.33381654906991659</v>
      </c>
      <c r="OB312" s="328">
        <v>0.33381654906991659</v>
      </c>
      <c r="OC312" s="328">
        <v>0.32098781270044896</v>
      </c>
      <c r="OD312" s="328">
        <v>0.19499679281590762</v>
      </c>
      <c r="OE312" s="328">
        <v>0.19499679281590762</v>
      </c>
      <c r="OF312" s="328">
        <v>0.19499679281590762</v>
      </c>
      <c r="OG312" s="328">
        <v>0.19499679281590762</v>
      </c>
      <c r="OH312" s="328">
        <v>0.19499679281590762</v>
      </c>
      <c r="OI312" s="328">
        <v>0.47209749839640797</v>
      </c>
      <c r="OJ312" s="328">
        <v>0.47209749839640797</v>
      </c>
      <c r="OK312" s="328">
        <v>0.47209749839640797</v>
      </c>
      <c r="OL312" s="328">
        <v>0.56209108402822316</v>
      </c>
      <c r="OM312" s="328">
        <v>0.56209108402822316</v>
      </c>
      <c r="ON312" s="328">
        <v>0.56209108402822316</v>
      </c>
      <c r="OO312" s="328">
        <v>0.56209108402822316</v>
      </c>
      <c r="OP312" s="328">
        <v>0.56209108402822316</v>
      </c>
      <c r="OQ312" s="328">
        <v>0.56209108402822316</v>
      </c>
      <c r="OR312" s="328">
        <v>0.49281590763309813</v>
      </c>
      <c r="OS312" s="328">
        <v>0.49281590763309813</v>
      </c>
      <c r="OT312" s="328">
        <v>0.49281590763309813</v>
      </c>
      <c r="OU312" s="328">
        <v>0.49281590763309813</v>
      </c>
      <c r="OV312" s="328">
        <v>0.37094291212315583</v>
      </c>
      <c r="OW312" s="328">
        <v>0.37094291212315583</v>
      </c>
      <c r="OX312" s="328">
        <v>0.37094291212315583</v>
      </c>
      <c r="OY312" s="328">
        <v>0.37094291212315583</v>
      </c>
      <c r="OZ312" s="328">
        <v>0.37094291212315583</v>
      </c>
      <c r="PA312" s="328">
        <v>0.37094291212315583</v>
      </c>
      <c r="PB312" s="328">
        <v>0.37094291212315583</v>
      </c>
      <c r="PC312" s="328">
        <v>0.16311738293778061</v>
      </c>
      <c r="PD312" s="328">
        <v>0.16311738293778061</v>
      </c>
      <c r="PE312" s="328">
        <v>0.16311738293778061</v>
      </c>
      <c r="PF312" s="328">
        <v>0.27793457344451566</v>
      </c>
      <c r="PG312" s="328">
        <v>0.27793457344451566</v>
      </c>
      <c r="PH312" s="328">
        <v>0.27793457344451566</v>
      </c>
      <c r="PI312" s="328">
        <v>0.27793457344451566</v>
      </c>
      <c r="PJ312" s="328">
        <v>0.27793457344451566</v>
      </c>
      <c r="PK312" s="328">
        <v>0.27793457344451566</v>
      </c>
      <c r="PL312" s="328">
        <v>0.27793457344451566</v>
      </c>
      <c r="PM312" s="328">
        <v>0.27793457344451566</v>
      </c>
      <c r="PN312" s="328">
        <v>0.27793457344451566</v>
      </c>
      <c r="PO312" s="328">
        <v>0.20481077613855031</v>
      </c>
      <c r="PP312" s="328">
        <v>0.20481077613855031</v>
      </c>
      <c r="PQ312" s="328">
        <v>0.20481077613855031</v>
      </c>
      <c r="PR312" s="328">
        <v>0.20481077613855031</v>
      </c>
      <c r="PS312" s="328">
        <v>0.3010262989095574</v>
      </c>
      <c r="PT312" s="328">
        <v>0.3010262989095574</v>
      </c>
      <c r="PU312" s="328">
        <v>0.26161642078255293</v>
      </c>
      <c r="PV312" s="328">
        <v>0.26161642078255293</v>
      </c>
      <c r="PW312" s="328">
        <v>0.26161642078255293</v>
      </c>
      <c r="PX312" s="328">
        <v>0.26161642078255293</v>
      </c>
      <c r="PY312" s="328">
        <v>0.34179602309172546</v>
      </c>
      <c r="PZ312" s="328">
        <v>0.28438742783835791</v>
      </c>
      <c r="QA312" s="328">
        <v>0.28438742783835791</v>
      </c>
      <c r="QB312" s="328">
        <v>0.28438742783835791</v>
      </c>
      <c r="QC312" s="328">
        <v>0.28438742783835791</v>
      </c>
      <c r="QD312" s="328">
        <v>0.28438742783835791</v>
      </c>
      <c r="QE312" s="328">
        <v>0.23146889031430404</v>
      </c>
      <c r="QF312" s="328">
        <v>0.23146889031430404</v>
      </c>
      <c r="QG312" s="328">
        <v>0.23146889031430404</v>
      </c>
      <c r="QH312" s="328">
        <v>0.24946760744066707</v>
      </c>
      <c r="QI312" s="328">
        <v>0.45055805003207183</v>
      </c>
      <c r="QJ312" s="328">
        <v>0.45055805003207183</v>
      </c>
      <c r="QK312" s="328">
        <v>0.45055805003207183</v>
      </c>
      <c r="QL312" s="328">
        <v>0.57654906991661314</v>
      </c>
      <c r="QM312" s="328">
        <v>0.57654906991661314</v>
      </c>
      <c r="QN312" s="328">
        <v>0.57654906991661314</v>
      </c>
      <c r="QO312" s="328">
        <v>0.57654906991661314</v>
      </c>
      <c r="QP312" s="328">
        <v>0.59579217447081456</v>
      </c>
      <c r="QQ312" s="328">
        <v>0.59579217447081456</v>
      </c>
      <c r="QR312" s="328">
        <v>0.59579217447081456</v>
      </c>
      <c r="QS312" s="328">
        <v>0.59579217447081456</v>
      </c>
      <c r="QT312" s="328">
        <v>0.59579217447081456</v>
      </c>
      <c r="QU312" s="328">
        <v>0.59579217447081456</v>
      </c>
      <c r="QV312" s="328">
        <v>0.46980115458627325</v>
      </c>
      <c r="QW312" s="328">
        <v>0.51549711353431682</v>
      </c>
      <c r="QX312" s="328">
        <v>0.51549711353431682</v>
      </c>
      <c r="QY312" s="328">
        <v>0.51549711353431682</v>
      </c>
      <c r="QZ312" s="328">
        <v>0.51549711353431682</v>
      </c>
      <c r="RA312" s="328">
        <v>0.51549711353431682</v>
      </c>
      <c r="RB312" s="328">
        <v>0.51549711353431682</v>
      </c>
      <c r="RC312" s="328">
        <v>0.49647209749839638</v>
      </c>
      <c r="RD312" s="328">
        <v>0.49647209749839638</v>
      </c>
      <c r="RE312" s="328">
        <v>0.51956382296343806</v>
      </c>
      <c r="RF312" s="328">
        <v>0.51956382296343806</v>
      </c>
      <c r="RG312" s="328">
        <v>0.51956382296343806</v>
      </c>
      <c r="RH312" s="328">
        <v>0.54188582424631171</v>
      </c>
      <c r="RI312" s="328">
        <v>0.54188582424631171</v>
      </c>
      <c r="RJ312" s="328">
        <v>0.53098139833226421</v>
      </c>
      <c r="RK312" s="328">
        <v>0.53098139833226421</v>
      </c>
      <c r="RL312" s="328">
        <v>0.53098139833226421</v>
      </c>
      <c r="RM312" s="328">
        <v>0.53098139833226421</v>
      </c>
      <c r="RN312" s="328">
        <v>0.5473380372033354</v>
      </c>
      <c r="RO312" s="328">
        <v>0.45837075048107756</v>
      </c>
      <c r="RP312" s="328">
        <v>0.45837075048107756</v>
      </c>
      <c r="RQ312" s="328">
        <v>0.45837075048107756</v>
      </c>
      <c r="RR312" s="328">
        <v>0.42655548428479795</v>
      </c>
      <c r="RS312" s="328">
        <v>0.42655548428479795</v>
      </c>
      <c r="RT312" s="328">
        <v>0.42655548428479795</v>
      </c>
      <c r="RU312" s="328">
        <v>0.43771648492623477</v>
      </c>
      <c r="RV312" s="328">
        <v>0.46080821039127645</v>
      </c>
      <c r="RW312" s="328">
        <v>0.44445157152020526</v>
      </c>
      <c r="RX312" s="328">
        <v>0.44445157152020526</v>
      </c>
      <c r="RY312" s="328">
        <v>0.44445157152020526</v>
      </c>
      <c r="RZ312" s="328">
        <v>0.45561257216164203</v>
      </c>
      <c r="SA312" s="328">
        <v>0.45561257216164203</v>
      </c>
      <c r="SB312" s="328">
        <v>0.45561257216164203</v>
      </c>
      <c r="SC312" s="328">
        <v>0.45561257216164203</v>
      </c>
      <c r="SD312" s="328">
        <v>0.45561257216164203</v>
      </c>
      <c r="SE312" s="328">
        <v>0.47870429762668376</v>
      </c>
      <c r="SF312" s="328">
        <v>0.47870429762668376</v>
      </c>
      <c r="SG312" s="328">
        <v>0.48986529826812064</v>
      </c>
      <c r="SH312" s="328">
        <v>0.48986529826812064</v>
      </c>
      <c r="SI312" s="328">
        <v>0.48986529826812064</v>
      </c>
      <c r="SJ312" s="328">
        <v>0.48986529826812064</v>
      </c>
      <c r="SK312" s="328">
        <v>0.48986529826812064</v>
      </c>
      <c r="SL312" s="328">
        <v>0.48986529826812064</v>
      </c>
      <c r="SM312" s="328">
        <v>0.42059012187299555</v>
      </c>
      <c r="SN312" s="328">
        <v>0.38710711994868507</v>
      </c>
      <c r="SO312" s="328">
        <v>0.38710711994868507</v>
      </c>
      <c r="SP312" s="328">
        <v>0.38710711994868507</v>
      </c>
      <c r="SQ312" s="328">
        <v>0.38710711994868507</v>
      </c>
      <c r="SR312" s="328">
        <v>0.45407312379730597</v>
      </c>
      <c r="SS312" s="328">
        <v>0.45407312379730597</v>
      </c>
      <c r="ST312" s="328">
        <v>0.45407312379730597</v>
      </c>
      <c r="SU312" s="328">
        <v>0.45407312379730597</v>
      </c>
      <c r="SV312" s="328">
        <v>0.45407312379730597</v>
      </c>
      <c r="SW312" s="328">
        <v>0.45407312379730597</v>
      </c>
      <c r="SX312" s="328">
        <v>0.45407312379730597</v>
      </c>
      <c r="SY312" s="328">
        <v>0.38710711994868507</v>
      </c>
      <c r="SZ312" s="328">
        <v>0.38710711994868507</v>
      </c>
      <c r="TA312" s="328">
        <v>0.38710711994868507</v>
      </c>
      <c r="TB312" s="328">
        <v>0.38710711994868507</v>
      </c>
      <c r="TC312" s="328">
        <v>0.38710711994868507</v>
      </c>
      <c r="TD312" s="328">
        <v>0.38710711994868507</v>
      </c>
      <c r="TE312" s="328">
        <v>0.53559974342527261</v>
      </c>
      <c r="TF312" s="328">
        <v>0.50833867864015392</v>
      </c>
      <c r="TG312" s="328">
        <v>0.45253367543296985</v>
      </c>
      <c r="TH312" s="328">
        <v>0.45253367543296985</v>
      </c>
      <c r="TI312" s="328">
        <v>0.45253367543296985</v>
      </c>
      <c r="TJ312" s="328">
        <v>0.45253367543296985</v>
      </c>
      <c r="TK312" s="328">
        <v>0.45253367543296985</v>
      </c>
      <c r="TL312" s="328">
        <v>0.45253367543296985</v>
      </c>
      <c r="TM312" s="328">
        <v>0.39672867222578578</v>
      </c>
      <c r="TN312" s="328">
        <v>0.39672867222578578</v>
      </c>
      <c r="TO312" s="328">
        <v>0.39672867222578578</v>
      </c>
      <c r="TP312" s="328">
        <v>0.39672867222578578</v>
      </c>
      <c r="TQ312" s="328">
        <v>0.39672867222578578</v>
      </c>
      <c r="TR312" s="328">
        <v>0.4897370109044259</v>
      </c>
      <c r="TS312" s="328">
        <v>0.4897370109044259</v>
      </c>
      <c r="TT312" s="328">
        <v>0.4897370109044259</v>
      </c>
      <c r="TU312" s="328">
        <v>0.4897370109044259</v>
      </c>
      <c r="TV312" s="328">
        <v>0.4897370109044259</v>
      </c>
      <c r="TW312" s="328">
        <v>0.4897370109044259</v>
      </c>
      <c r="TX312" s="328">
        <v>0.4897370109044259</v>
      </c>
      <c r="TY312" s="328">
        <v>0.4897370109044259</v>
      </c>
      <c r="TZ312" s="328">
        <v>0.4897370109044259</v>
      </c>
      <c r="UA312" s="328">
        <v>0.4897370109044259</v>
      </c>
      <c r="UB312" s="328">
        <v>0.51943553559974343</v>
      </c>
      <c r="UC312" s="328">
        <v>0.51943553559974343</v>
      </c>
      <c r="UD312" s="328">
        <v>0.39627966645285434</v>
      </c>
      <c r="UE312" s="328">
        <v>0.39627966645285434</v>
      </c>
      <c r="UF312" s="328">
        <v>0.39627966645285434</v>
      </c>
      <c r="UG312" s="328">
        <v>0.35779345734445156</v>
      </c>
      <c r="UH312" s="328">
        <v>0.42514432328415647</v>
      </c>
      <c r="UI312" s="328">
        <v>0.42514432328415647</v>
      </c>
      <c r="UJ312" s="328">
        <v>0.42514432328415647</v>
      </c>
      <c r="UK312" s="328">
        <v>0.42514432328415647</v>
      </c>
      <c r="UL312" s="328">
        <v>0.42514432328415647</v>
      </c>
      <c r="UM312" s="328">
        <v>0.53932007697241824</v>
      </c>
      <c r="UN312" s="328">
        <v>0.53932007697241824</v>
      </c>
      <c r="UO312" s="328">
        <v>0.53932007697241824</v>
      </c>
      <c r="UP312" s="328">
        <v>0.53932007697241824</v>
      </c>
      <c r="UQ312" s="328">
        <v>0.6900577293136626</v>
      </c>
      <c r="UR312" s="328">
        <v>0.71975625400898002</v>
      </c>
      <c r="US312" s="328">
        <v>0.71975625400898002</v>
      </c>
      <c r="UT312" s="328">
        <v>0.71975625400898002</v>
      </c>
      <c r="UU312" s="328">
        <v>0.71975625400898002</v>
      </c>
      <c r="UV312" s="328">
        <v>0.71975625400898002</v>
      </c>
      <c r="UW312" s="328">
        <v>0.71975625400898002</v>
      </c>
      <c r="UX312" s="328">
        <v>0.71975625400898002</v>
      </c>
      <c r="UY312" s="328">
        <v>0.71975625400898002</v>
      </c>
      <c r="UZ312" s="328">
        <v>0.71975625400898002</v>
      </c>
      <c r="VA312" s="328">
        <v>0.71975625400898002</v>
      </c>
      <c r="VB312" s="328">
        <v>0.65561257216164204</v>
      </c>
      <c r="VC312" s="328">
        <v>0.65561257216164204</v>
      </c>
      <c r="VD312" s="328">
        <v>0.58826170622193708</v>
      </c>
      <c r="VE312" s="328">
        <v>0.58826170622193708</v>
      </c>
      <c r="VF312" s="328">
        <v>0.58826170622193708</v>
      </c>
      <c r="VG312" s="328">
        <v>0.58826170622193708</v>
      </c>
      <c r="VH312" s="328">
        <v>0.52886465683130213</v>
      </c>
      <c r="VI312" s="328">
        <v>0.66933932007697239</v>
      </c>
      <c r="VJ312" s="328">
        <v>0.66933932007697239</v>
      </c>
      <c r="VK312" s="328">
        <v>0.69948685054522131</v>
      </c>
      <c r="VL312" s="328">
        <v>0.66459268762026935</v>
      </c>
      <c r="VM312" s="328">
        <v>0.66459268762026935</v>
      </c>
      <c r="VN312" s="328">
        <v>0.66459268762026935</v>
      </c>
      <c r="VO312" s="328">
        <v>0.66459268762026935</v>
      </c>
      <c r="VP312" s="328">
        <v>0.66459268762026935</v>
      </c>
      <c r="VQ312" s="328">
        <v>0.66459268762026935</v>
      </c>
      <c r="VR312" s="328">
        <v>0.66459268762026935</v>
      </c>
      <c r="VS312" s="328">
        <v>0.68742783835792176</v>
      </c>
      <c r="VT312" s="328">
        <v>0.68742783835792176</v>
      </c>
      <c r="VU312" s="328">
        <v>0.68742783835792176</v>
      </c>
      <c r="VV312" s="328">
        <v>0.71552277100705586</v>
      </c>
      <c r="VW312" s="328">
        <v>0.71552277100705586</v>
      </c>
      <c r="VX312" s="328">
        <v>0.71552277100705586</v>
      </c>
      <c r="VY312" s="328">
        <v>0.74567030147530466</v>
      </c>
      <c r="VZ312" s="328">
        <v>0.74567030147530466</v>
      </c>
      <c r="WA312" s="328">
        <v>0.74567030147530466</v>
      </c>
      <c r="WB312" s="328">
        <v>0.74567030147530466</v>
      </c>
      <c r="WC312" s="328">
        <v>0.74567030147530466</v>
      </c>
      <c r="WD312" s="328">
        <v>0.78909557408595243</v>
      </c>
      <c r="WE312" s="328">
        <v>0.86478511866581131</v>
      </c>
      <c r="WF312" s="328">
        <v>0.86478511866581131</v>
      </c>
      <c r="WG312" s="328">
        <v>0.86478511866581131</v>
      </c>
      <c r="WH312" s="328">
        <v>0.86478511866581131</v>
      </c>
      <c r="WI312" s="328">
        <v>0.86478511866581131</v>
      </c>
      <c r="WJ312" s="328">
        <v>0.86478511866581131</v>
      </c>
      <c r="WK312" s="328">
        <v>0.86478511866581131</v>
      </c>
      <c r="WL312" s="328">
        <v>0.86478511866581131</v>
      </c>
      <c r="WM312" s="328">
        <v>0.86478511866581131</v>
      </c>
      <c r="WN312" s="328">
        <v>0.86478511866581131</v>
      </c>
      <c r="WO312" s="328">
        <v>0.86478511866581131</v>
      </c>
      <c r="WP312" s="328">
        <v>0.86478511866581131</v>
      </c>
      <c r="WQ312" s="328">
        <v>0.86478511866581131</v>
      </c>
      <c r="WR312" s="328">
        <v>0.86478511866581131</v>
      </c>
      <c r="WS312" s="328">
        <v>0.95465041693393193</v>
      </c>
      <c r="WT312" s="328">
        <v>0.89692110327132779</v>
      </c>
      <c r="WU312" s="328">
        <v>0.89692110327132779</v>
      </c>
      <c r="WV312" s="328">
        <v>0.83662604233482996</v>
      </c>
      <c r="WW312" s="328">
        <v>0.83662604233482996</v>
      </c>
      <c r="WX312" s="328">
        <v>0.83662604233482996</v>
      </c>
      <c r="WY312" s="328">
        <v>0.83662604233482996</v>
      </c>
      <c r="WZ312" s="328">
        <v>0.83662604233482996</v>
      </c>
      <c r="XA312" s="328">
        <v>0.86472097498396405</v>
      </c>
      <c r="XB312" s="328">
        <v>0.86472097498396405</v>
      </c>
      <c r="XC312" s="328">
        <v>0.86472097498396405</v>
      </c>
      <c r="XD312" s="328">
        <v>0.86472097498396405</v>
      </c>
      <c r="XE312" s="328">
        <v>0.86472097498396405</v>
      </c>
      <c r="XF312" s="328">
        <v>0.86472097498396405</v>
      </c>
      <c r="XG312" s="328">
        <v>0.87985888389993572</v>
      </c>
      <c r="XH312" s="328">
        <v>0.61719050673508657</v>
      </c>
      <c r="XI312" s="328">
        <v>0.61719050673508657</v>
      </c>
      <c r="XJ312" s="328">
        <v>0.63226427196921109</v>
      </c>
      <c r="XK312" s="328">
        <v>0.63226427196921109</v>
      </c>
      <c r="XL312" s="328">
        <v>0.63226427196921109</v>
      </c>
      <c r="XM312" s="328">
        <v>0.63226427196921109</v>
      </c>
      <c r="XN312" s="328">
        <v>0.63226427196921109</v>
      </c>
      <c r="XO312" s="328">
        <v>0.63226427196921109</v>
      </c>
      <c r="XP312" s="328">
        <v>0.63226427196921109</v>
      </c>
      <c r="XQ312" s="328">
        <v>0.63226427196921109</v>
      </c>
      <c r="XR312" s="328">
        <v>0.63226427196921109</v>
      </c>
      <c r="XS312" s="328">
        <v>0.63226427196921109</v>
      </c>
      <c r="XT312" s="328">
        <v>0.63226427196921109</v>
      </c>
      <c r="XU312" s="328">
        <v>0.63226427196921109</v>
      </c>
      <c r="XV312" s="328">
        <v>0.64740218088518275</v>
      </c>
      <c r="XW312" s="328">
        <v>0.66812059012187297</v>
      </c>
      <c r="XX312" s="328">
        <v>0.66812059012187297</v>
      </c>
      <c r="XY312" s="328">
        <v>0.68319435535599737</v>
      </c>
      <c r="XZ312" s="328">
        <v>0.60782552918537514</v>
      </c>
      <c r="YA312" s="328">
        <v>0.60782552918537514</v>
      </c>
      <c r="YB312" s="328">
        <v>0.60782552918537514</v>
      </c>
      <c r="YC312" s="328">
        <v>0.60782552918537514</v>
      </c>
      <c r="YD312" s="328">
        <v>0.60782552918537514</v>
      </c>
      <c r="YE312" s="328">
        <v>0.55163566388710716</v>
      </c>
      <c r="YF312" s="328">
        <v>0.55163566388710716</v>
      </c>
      <c r="YG312" s="328">
        <v>0.55163566388710716</v>
      </c>
      <c r="YH312" s="328">
        <v>0.55163566388710716</v>
      </c>
      <c r="YI312" s="328">
        <v>0.55163566388710716</v>
      </c>
      <c r="YJ312" s="328">
        <v>0.57235407312379727</v>
      </c>
      <c r="YK312" s="328">
        <v>0.57235407312379727</v>
      </c>
      <c r="YL312" s="328">
        <v>0.54207825529185372</v>
      </c>
      <c r="YM312" s="328">
        <v>0.54207825529185372</v>
      </c>
      <c r="YN312" s="328">
        <v>0.5119307248236048</v>
      </c>
      <c r="YO312" s="328">
        <v>0.43656189865298262</v>
      </c>
      <c r="YP312" s="328">
        <v>0.43656189865298262</v>
      </c>
      <c r="YQ312" s="328">
        <v>0.43656189865298262</v>
      </c>
      <c r="YR312" s="328">
        <v>0.43656189865298262</v>
      </c>
      <c r="YS312" s="328">
        <v>0.43656189865298262</v>
      </c>
      <c r="YT312" s="328">
        <v>0.43656189865298262</v>
      </c>
      <c r="YU312" s="328">
        <v>0.43656189865298262</v>
      </c>
      <c r="YV312" s="328">
        <v>0.43656189865298262</v>
      </c>
      <c r="YW312" s="328">
        <v>0.43656189865298262</v>
      </c>
      <c r="YX312" s="328">
        <v>0.43656189865298262</v>
      </c>
      <c r="YY312" s="328">
        <v>0.36632456703014749</v>
      </c>
      <c r="YZ312" s="328">
        <v>0.2909557408595253</v>
      </c>
      <c r="ZA312" s="328">
        <v>0.2909557408595253</v>
      </c>
      <c r="ZB312" s="328">
        <v>0.36632456703014749</v>
      </c>
      <c r="ZC312" s="328">
        <v>0.36632456703014749</v>
      </c>
      <c r="ZD312" s="328">
        <v>0.36632456703014749</v>
      </c>
      <c r="ZE312" s="328">
        <v>0.36632456703014749</v>
      </c>
      <c r="ZF312" s="328">
        <v>0.36632456703014749</v>
      </c>
      <c r="ZG312" s="328">
        <v>0.36632456703014749</v>
      </c>
      <c r="ZH312" s="328">
        <v>0.36632456703014749</v>
      </c>
      <c r="ZI312" s="328">
        <v>0.44169339320076967</v>
      </c>
      <c r="ZJ312" s="328">
        <v>0.44169339320076967</v>
      </c>
      <c r="ZK312" s="328">
        <v>0.34207825529185371</v>
      </c>
      <c r="ZL312" s="328">
        <v>0.26670942912123158</v>
      </c>
      <c r="ZM312" s="328">
        <v>0.26670942912123158</v>
      </c>
      <c r="ZN312" s="328">
        <v>0.26670942912123158</v>
      </c>
      <c r="ZO312" s="328">
        <v>0.26670942912123158</v>
      </c>
      <c r="ZP312" s="328">
        <v>0.26670942912123158</v>
      </c>
      <c r="ZQ312" s="328">
        <v>0.22129570237331622</v>
      </c>
      <c r="ZR312" s="328">
        <v>0.22129570237331622</v>
      </c>
      <c r="ZS312" s="328">
        <v>0.28543938422065429</v>
      </c>
      <c r="ZT312" s="328">
        <v>0.45118665811417574</v>
      </c>
      <c r="ZU312" s="328">
        <v>0.45118665811417574</v>
      </c>
      <c r="ZV312" s="328">
        <v>0.45118665811417574</v>
      </c>
      <c r="ZW312" s="328">
        <v>0.45118665811417574</v>
      </c>
      <c r="ZX312" s="328">
        <v>0.45118665811417574</v>
      </c>
      <c r="ZY312" s="328">
        <v>0.45118665811417574</v>
      </c>
      <c r="ZZ312" s="328">
        <v>0.52815907633098136</v>
      </c>
      <c r="AAA312" s="328">
        <v>0.52815907633098136</v>
      </c>
      <c r="AAB312" s="328">
        <v>0.37710070558050029</v>
      </c>
      <c r="AAC312" s="328">
        <v>0.37710070558050029</v>
      </c>
      <c r="AAD312" s="328">
        <v>0.37710070558050029</v>
      </c>
      <c r="AAE312" s="328">
        <v>0.31295702373316225</v>
      </c>
      <c r="AAF312" s="328">
        <v>0.31295702373316225</v>
      </c>
      <c r="AAG312" s="328">
        <v>0.31295702373316225</v>
      </c>
      <c r="AAH312" s="328">
        <v>0.31295702373316225</v>
      </c>
      <c r="AAI312" s="328">
        <v>0.24271969211032712</v>
      </c>
      <c r="AAJ312" s="328">
        <v>0.24271969211032712</v>
      </c>
      <c r="AAK312" s="328">
        <v>0.24271969211032712</v>
      </c>
      <c r="AAL312" s="328">
        <v>0.20128287363694672</v>
      </c>
      <c r="AAM312" s="328">
        <v>0.20128287363694672</v>
      </c>
      <c r="AAN312" s="328">
        <v>0.20128287363694672</v>
      </c>
      <c r="AAO312" s="328">
        <v>0.20128287363694672</v>
      </c>
      <c r="AAP312" s="328">
        <v>0.20128287363694672</v>
      </c>
      <c r="AAQ312" s="328">
        <v>0.20128287363694672</v>
      </c>
      <c r="AAR312" s="328">
        <v>0.27152020525978188</v>
      </c>
      <c r="AAS312" s="328">
        <v>0.29878127004490057</v>
      </c>
      <c r="AAT312" s="328">
        <v>0.29878127004490057</v>
      </c>
      <c r="AAU312" s="328">
        <v>0.33085311096856956</v>
      </c>
      <c r="AAV312" s="328">
        <v>0.33085311096856956</v>
      </c>
      <c r="AAW312" s="328">
        <v>0.21003207184092368</v>
      </c>
      <c r="AAX312" s="328">
        <v>0.21003207184092368</v>
      </c>
      <c r="AAY312" s="328">
        <v>0.21003207184092368</v>
      </c>
      <c r="AAZ312" s="328">
        <v>0.21003207184092368</v>
      </c>
      <c r="ABA312" s="328">
        <v>0.21003207184092368</v>
      </c>
      <c r="ABB312" s="328">
        <v>0.21003207184092368</v>
      </c>
      <c r="ABC312" s="328">
        <v>0.21003207184092368</v>
      </c>
      <c r="ABD312" s="328">
        <v>0.21003207184092368</v>
      </c>
      <c r="ABE312" s="328">
        <v>0.21003207184092368</v>
      </c>
      <c r="ABF312" s="328">
        <v>0.21003207184092368</v>
      </c>
      <c r="ABG312" s="328">
        <v>0.21003207184092368</v>
      </c>
      <c r="ABH312" s="328">
        <v>0.21003207184092368</v>
      </c>
      <c r="ABI312" s="328">
        <v>0.21003207184092368</v>
      </c>
      <c r="ABJ312" s="328">
        <v>0.4425529185375241</v>
      </c>
      <c r="ABK312" s="328">
        <v>0.37744066709429125</v>
      </c>
      <c r="ABL312" s="328">
        <v>0.38610006414368186</v>
      </c>
      <c r="ABM312" s="328">
        <v>0.38610006414368186</v>
      </c>
      <c r="ABN312" s="328">
        <v>0.38610006414368186</v>
      </c>
      <c r="ABO312" s="328">
        <v>0.30046824887748558</v>
      </c>
      <c r="ABP312" s="328">
        <v>0.30046824887748558</v>
      </c>
      <c r="ABQ312" s="328">
        <v>0.30046824887748558</v>
      </c>
      <c r="ABR312" s="328">
        <v>0.30046824887748558</v>
      </c>
      <c r="ABS312" s="328">
        <v>0.30046824887748558</v>
      </c>
      <c r="ABT312" s="328">
        <v>0.30046824887748558</v>
      </c>
      <c r="ABU312" s="328">
        <v>0.30046824887748558</v>
      </c>
      <c r="ABV312" s="328">
        <v>0.30046824887748558</v>
      </c>
      <c r="ABW312" s="328">
        <v>0.30046824887748558</v>
      </c>
      <c r="ABX312" s="328">
        <v>0.30046824887748558</v>
      </c>
      <c r="ABY312" s="328">
        <v>0.30046824887748558</v>
      </c>
      <c r="ABZ312" s="328">
        <v>0.30046824887748558</v>
      </c>
      <c r="ACA312" s="328">
        <v>0.30046824887748558</v>
      </c>
      <c r="ACB312" s="328">
        <v>0.30046824887748558</v>
      </c>
      <c r="ACC312" s="328">
        <v>0.30046824887748558</v>
      </c>
      <c r="ACD312" s="328">
        <v>0.41881334188582431</v>
      </c>
      <c r="ACE312" s="328">
        <v>0.40856318152661963</v>
      </c>
      <c r="ACF312" s="328">
        <v>0.40856318152661963</v>
      </c>
      <c r="ACG312" s="328">
        <v>0.40856318152661963</v>
      </c>
      <c r="ACH312" s="328">
        <v>0.40856318152661963</v>
      </c>
      <c r="ACI312" s="328">
        <v>0.40856318152661963</v>
      </c>
      <c r="ACJ312" s="328">
        <v>0.40856318152661963</v>
      </c>
      <c r="ACK312" s="328">
        <v>0.40856318152661963</v>
      </c>
      <c r="ACL312" s="328">
        <v>0.42393842206542659</v>
      </c>
      <c r="ACM312" s="328">
        <v>0.42393842206542659</v>
      </c>
      <c r="ACN312" s="328">
        <v>0.42393842206542659</v>
      </c>
      <c r="ACO312" s="328">
        <v>0.42393842206542659</v>
      </c>
      <c r="ACP312" s="328">
        <v>0.3918665811417576</v>
      </c>
      <c r="ACQ312" s="328">
        <v>0.3918665811417576</v>
      </c>
      <c r="ACR312" s="328">
        <v>0.43837075048107765</v>
      </c>
      <c r="ACS312" s="328">
        <v>0.43837075048107765</v>
      </c>
      <c r="ACT312" s="328">
        <v>0.43837075048107765</v>
      </c>
      <c r="ACU312" s="328">
        <v>0.43837075048107765</v>
      </c>
      <c r="ACV312" s="328">
        <v>0.43837075048107765</v>
      </c>
      <c r="ACW312" s="328">
        <v>0.53396407953816549</v>
      </c>
      <c r="ACX312" s="328">
        <v>0.53396407953816549</v>
      </c>
      <c r="ACY312" s="328">
        <v>0.53396407953816549</v>
      </c>
      <c r="ACZ312" s="328">
        <v>0.53396407953816549</v>
      </c>
      <c r="ADA312" s="328">
        <v>0.53396407953816549</v>
      </c>
      <c r="ADB312" s="328">
        <v>0.53396407953816549</v>
      </c>
      <c r="ADC312" s="328">
        <v>0.53396407953816549</v>
      </c>
      <c r="ADD312" s="328">
        <v>0.53396407953816549</v>
      </c>
      <c r="ADE312" s="328">
        <v>0.53396407953816549</v>
      </c>
      <c r="ADF312" s="328">
        <v>0.55763309813983319</v>
      </c>
      <c r="ADG312" s="328">
        <v>0.55763309813983319</v>
      </c>
      <c r="ADH312" s="328">
        <v>0.55763309813983319</v>
      </c>
      <c r="ADI312" s="328">
        <v>0.55763309813983319</v>
      </c>
      <c r="ADJ312" s="328">
        <v>0.55763309813983319</v>
      </c>
      <c r="ADK312" s="328">
        <v>0.55763309813983319</v>
      </c>
      <c r="ADL312" s="328">
        <v>0.55763309813983319</v>
      </c>
      <c r="ADM312" s="328">
        <v>0.55763309813983319</v>
      </c>
      <c r="ADN312" s="328">
        <v>0.55763309813983319</v>
      </c>
      <c r="ADO312" s="328">
        <v>0.55763309813983319</v>
      </c>
      <c r="ADP312" s="328">
        <v>0.55763309813983319</v>
      </c>
      <c r="ADQ312" s="328">
        <v>0.7594291212315587</v>
      </c>
      <c r="ADR312" s="328">
        <v>0.7594291212315587</v>
      </c>
      <c r="ADS312" s="328">
        <v>0.8059332905708787</v>
      </c>
      <c r="ADT312" s="328">
        <v>0.8059332905708787</v>
      </c>
      <c r="ADU312" s="328">
        <v>0.8059332905708787</v>
      </c>
      <c r="ADV312" s="328">
        <v>0.8059332905708787</v>
      </c>
      <c r="ADW312" s="328">
        <v>0.8059332905708787</v>
      </c>
      <c r="ADX312" s="328">
        <v>0.8059332905708787</v>
      </c>
      <c r="ADY312" s="328">
        <v>0.8059332905708787</v>
      </c>
      <c r="ADZ312" s="328">
        <v>0.8296023091725464</v>
      </c>
      <c r="AEA312" s="328">
        <v>0.80397690827453505</v>
      </c>
      <c r="AEB312" s="328">
        <v>0.80397690827453505</v>
      </c>
      <c r="AEC312" s="328">
        <v>0.80397690827453505</v>
      </c>
      <c r="AED312" s="328">
        <v>0.80397690827453505</v>
      </c>
      <c r="AEE312" s="328">
        <v>0.80397690827453505</v>
      </c>
      <c r="AEF312" s="328">
        <v>0.71096856959589483</v>
      </c>
      <c r="AEG312" s="328">
        <v>0.74688903143040419</v>
      </c>
      <c r="AEH312" s="328">
        <v>0.74688903143040419</v>
      </c>
      <c r="AEI312" s="328">
        <v>0.69955099422706857</v>
      </c>
      <c r="AEJ312" s="328">
        <v>0.69955099422706857</v>
      </c>
      <c r="AEK312" s="328">
        <v>0.69955099422706857</v>
      </c>
      <c r="AEL312" s="328">
        <v>0.72174470814624758</v>
      </c>
      <c r="AEM312" s="328">
        <v>0.72174470814624758</v>
      </c>
      <c r="AEN312" s="328">
        <v>0.72174470814624758</v>
      </c>
      <c r="AEO312" s="328">
        <v>0.72174470814624758</v>
      </c>
      <c r="AEP312" s="328">
        <v>0.72174470814624758</v>
      </c>
      <c r="AEQ312" s="328">
        <v>0.72174470814624758</v>
      </c>
      <c r="AER312" s="328">
        <v>0.72174470814624758</v>
      </c>
      <c r="AES312" s="328">
        <v>0.72174470814624758</v>
      </c>
      <c r="AET312" s="328">
        <v>0.72174470814624758</v>
      </c>
      <c r="AEU312" s="328">
        <v>0.72174470814624758</v>
      </c>
      <c r="AEV312" s="328">
        <v>0.72174470814624758</v>
      </c>
      <c r="AEW312" s="328">
        <v>0.72174470814624758</v>
      </c>
      <c r="AEX312" s="328">
        <v>0.72174470814624758</v>
      </c>
      <c r="AEY312" s="328">
        <v>0.72174470814624758</v>
      </c>
      <c r="AEZ312" s="328">
        <v>0.72174470814624758</v>
      </c>
      <c r="AFA312" s="328">
        <v>0.72174470814624758</v>
      </c>
      <c r="AFB312" s="328">
        <v>0.72174470814624758</v>
      </c>
      <c r="AFC312" s="328">
        <v>0.72174470814624758</v>
      </c>
      <c r="AFD312" s="328">
        <v>0.56170622193713926</v>
      </c>
      <c r="AFE312" s="328">
        <v>0.56170622193713926</v>
      </c>
      <c r="AFF312" s="328">
        <v>0.56170622193713926</v>
      </c>
      <c r="AFG312" s="328">
        <v>0.64220654265554844</v>
      </c>
      <c r="AFH312" s="328">
        <v>0.64220654265554844</v>
      </c>
      <c r="AFI312" s="328">
        <v>0.64220654265554844</v>
      </c>
      <c r="AFJ312" s="328">
        <v>0.64220654265554844</v>
      </c>
      <c r="AFK312" s="328">
        <v>0.59781911481719052</v>
      </c>
      <c r="AFL312" s="328">
        <v>0.59781911481719052</v>
      </c>
      <c r="AFM312" s="328">
        <v>0.59781911481719052</v>
      </c>
      <c r="AFN312" s="328">
        <v>0.59781911481719052</v>
      </c>
      <c r="AFO312" s="328">
        <v>0.66882617062219374</v>
      </c>
      <c r="AFP312" s="328">
        <v>0.67992302758178325</v>
      </c>
      <c r="AFQ312" s="328">
        <v>0.67992302758178325</v>
      </c>
      <c r="AFR312" s="328">
        <v>0.67992302758178325</v>
      </c>
      <c r="AFS312" s="328">
        <v>0.67992302758178325</v>
      </c>
      <c r="AFT312" s="328">
        <v>0.67992302758178325</v>
      </c>
      <c r="AFU312" s="328">
        <v>0.74650416933932007</v>
      </c>
      <c r="AFV312" s="328">
        <v>0.67549711353431685</v>
      </c>
      <c r="AFW312" s="328">
        <v>0.67549711353431685</v>
      </c>
      <c r="AFX312" s="328">
        <v>0.67549711353431685</v>
      </c>
      <c r="AFY312" s="328">
        <v>0.67549711353431685</v>
      </c>
      <c r="AFZ312" s="328">
        <v>0.67549711353431685</v>
      </c>
      <c r="AGA312" s="328">
        <v>0.67549711353431685</v>
      </c>
      <c r="AGB312" s="328">
        <v>0.68659397049390636</v>
      </c>
      <c r="AGC312" s="328">
        <v>0.68659397049390636</v>
      </c>
      <c r="AGD312" s="328">
        <v>0.62001282873636954</v>
      </c>
      <c r="AGE312" s="328">
        <v>0.62001282873636954</v>
      </c>
      <c r="AGF312" s="328">
        <v>0.62001282873636954</v>
      </c>
      <c r="AGG312" s="328">
        <v>0.62001282873636954</v>
      </c>
      <c r="AGH312" s="328">
        <v>0.62001282873636954</v>
      </c>
      <c r="AGI312" s="328">
        <v>0.67132777421423984</v>
      </c>
      <c r="AGJ312" s="328">
        <v>0.67132777421423984</v>
      </c>
      <c r="AGK312" s="328">
        <v>0.64913406029506093</v>
      </c>
      <c r="AGL312" s="328">
        <v>0.66523412443874275</v>
      </c>
      <c r="AGM312" s="328">
        <v>0.66523412443874275</v>
      </c>
      <c r="AGN312" s="328">
        <v>0.66523412443874275</v>
      </c>
      <c r="AGO312" s="328">
        <v>0.66523412443874275</v>
      </c>
      <c r="AGP312" s="328">
        <v>0.66523412443874275</v>
      </c>
      <c r="AGQ312" s="328">
        <v>0.66523412443874275</v>
      </c>
      <c r="AGR312" s="328">
        <v>0.66523412443874275</v>
      </c>
      <c r="AGS312" s="328">
        <v>0.68742783835792176</v>
      </c>
      <c r="AGT312" s="328">
        <v>0.68742783835792176</v>
      </c>
      <c r="AGU312" s="328">
        <v>0.69852469531751127</v>
      </c>
      <c r="AGV312" s="328">
        <v>0.69852469531751127</v>
      </c>
      <c r="AGW312" s="328">
        <v>0.70878768441308526</v>
      </c>
      <c r="AGX312" s="328">
        <v>0.70878768441308526</v>
      </c>
      <c r="AGY312" s="328">
        <v>0.70878768441308526</v>
      </c>
      <c r="AGZ312" s="328">
        <v>0.70878768441308526</v>
      </c>
      <c r="AHA312" s="328">
        <v>0.67549711353431685</v>
      </c>
      <c r="AHB312" s="328">
        <v>0.69159717767799878</v>
      </c>
      <c r="AHC312" s="328">
        <v>0.69159717767799878</v>
      </c>
      <c r="AHD312" s="328">
        <v>0.69159717767799878</v>
      </c>
      <c r="AHE312" s="328">
        <v>0.69159717767799878</v>
      </c>
      <c r="AHF312" s="328">
        <v>0.69159717767799878</v>
      </c>
      <c r="AHG312" s="328">
        <v>0.69159717767799878</v>
      </c>
      <c r="AHH312" s="328">
        <v>0.69159717767799878</v>
      </c>
      <c r="AHI312" s="328">
        <v>0.69159717767799878</v>
      </c>
      <c r="AHJ312" s="328">
        <v>0.69159717767799878</v>
      </c>
      <c r="AHK312" s="328">
        <v>0.69159717767799878</v>
      </c>
      <c r="AHL312" s="328">
        <v>0.69159717767799878</v>
      </c>
      <c r="AHM312" s="328">
        <v>0.69159717767799878</v>
      </c>
      <c r="AHN312" s="328">
        <v>0.63611289288005135</v>
      </c>
      <c r="AHO312" s="328">
        <v>0.63611289288005135</v>
      </c>
      <c r="AHP312" s="328">
        <v>0.63611289288005135</v>
      </c>
      <c r="AHQ312" s="328">
        <v>0.63611289288005135</v>
      </c>
      <c r="AHR312" s="328">
        <v>0.63611289288005135</v>
      </c>
      <c r="AHS312" s="328">
        <v>0.57694034637588198</v>
      </c>
      <c r="AHT312" s="328">
        <v>0.57694034637588198</v>
      </c>
      <c r="AHU312" s="328">
        <v>0.57694034637588198</v>
      </c>
      <c r="AHV312" s="328">
        <v>0.57694034637588198</v>
      </c>
      <c r="AHW312" s="328">
        <v>0.57694034637588198</v>
      </c>
      <c r="AHX312" s="328">
        <v>0.57694034637588198</v>
      </c>
      <c r="AHY312" s="328">
        <v>0.57694034637588198</v>
      </c>
      <c r="AHZ312" s="328">
        <v>0.46423989737010907</v>
      </c>
      <c r="AIA312" s="328">
        <v>0.46423989737010907</v>
      </c>
      <c r="AIB312" s="328">
        <v>0.46423989737010907</v>
      </c>
      <c r="AIC312" s="328">
        <v>0.40875561257216164</v>
      </c>
      <c r="AID312" s="328">
        <v>0.34958306606799228</v>
      </c>
      <c r="AIE312" s="328">
        <v>0.34958306606799228</v>
      </c>
      <c r="AIF312" s="328">
        <v>0.34958306606799228</v>
      </c>
      <c r="AIG312" s="328">
        <v>0.34958306606799228</v>
      </c>
      <c r="AIH312" s="328">
        <v>0.58531109685695959</v>
      </c>
      <c r="AII312" s="328">
        <v>0.58531109685695959</v>
      </c>
      <c r="AIJ312" s="328">
        <v>0.58531109685695959</v>
      </c>
      <c r="AIK312" s="308">
        <f t="shared" ref="AIK312:AIU312" si="762">SUM(AIK311/$C$312)</f>
        <v>0.52982681205901216</v>
      </c>
      <c r="AIL312" s="308">
        <f t="shared" si="762"/>
        <v>0.52982681205901216</v>
      </c>
      <c r="AIM312" s="308">
        <f t="shared" si="762"/>
        <v>0.52982681205901216</v>
      </c>
      <c r="AIN312" s="308">
        <f t="shared" si="762"/>
        <v>0.52982681205901216</v>
      </c>
      <c r="AIO312" s="308">
        <f t="shared" si="762"/>
        <v>0.52982681205901216</v>
      </c>
      <c r="AIP312" s="308">
        <f t="shared" si="762"/>
        <v>0.39031430404105194</v>
      </c>
      <c r="AIQ312" s="308">
        <f t="shared" si="762"/>
        <v>0.39031430404105194</v>
      </c>
      <c r="AIR312" s="308">
        <f t="shared" si="762"/>
        <v>0.39031430404105194</v>
      </c>
      <c r="AIS312" s="308">
        <f t="shared" si="762"/>
        <v>0.39031430404105194</v>
      </c>
      <c r="AIT312" s="308">
        <f t="shared" si="762"/>
        <v>0.39031430404105194</v>
      </c>
      <c r="AIU312" s="308">
        <f t="shared" si="762"/>
        <v>0.39031430404105194</v>
      </c>
      <c r="AIV312" s="308">
        <f t="shared" ref="AIV312:AKA312" si="763">SUM(AIV311/$C$312)</f>
        <v>0.39031430404105194</v>
      </c>
      <c r="AIW312" s="407">
        <f t="shared" si="763"/>
        <v>0.39031430404105194</v>
      </c>
      <c r="AIX312" s="308">
        <f t="shared" si="763"/>
        <v>0.39031430404105194</v>
      </c>
      <c r="AIY312" s="308">
        <f t="shared" si="763"/>
        <v>0.39031430404105194</v>
      </c>
      <c r="AIZ312" s="308">
        <f t="shared" si="763"/>
        <v>0.39031430404105194</v>
      </c>
      <c r="AJA312" s="308">
        <f t="shared" si="763"/>
        <v>0.39031430404105194</v>
      </c>
      <c r="AJB312" s="308">
        <f t="shared" si="763"/>
        <v>0.40955740859525336</v>
      </c>
      <c r="AJC312" s="308">
        <f t="shared" si="763"/>
        <v>0.40955740859525336</v>
      </c>
      <c r="AJD312" s="308">
        <f t="shared" si="763"/>
        <v>0.40955740859525336</v>
      </c>
      <c r="AJE312" s="308">
        <f t="shared" si="763"/>
        <v>0.40955740859525336</v>
      </c>
      <c r="AJF312" s="308">
        <f t="shared" si="763"/>
        <v>0.40955740859525336</v>
      </c>
      <c r="AJG312" s="308">
        <f t="shared" si="763"/>
        <v>0.40955740859525336</v>
      </c>
      <c r="AJH312" s="308">
        <f t="shared" si="763"/>
        <v>0.42880051314945478</v>
      </c>
      <c r="AJI312" s="308">
        <f t="shared" si="763"/>
        <v>0.52501603592046187</v>
      </c>
      <c r="AJJ312" s="308">
        <f t="shared" si="763"/>
        <v>0.52501603592046187</v>
      </c>
      <c r="AJK312" s="308">
        <f t="shared" si="763"/>
        <v>0.52501603592046187</v>
      </c>
      <c r="AJL312" s="308">
        <f t="shared" si="763"/>
        <v>0.57312379730596541</v>
      </c>
      <c r="AJM312" s="308">
        <f t="shared" si="763"/>
        <v>0.57312379730596541</v>
      </c>
      <c r="AJN312" s="308">
        <f t="shared" si="763"/>
        <v>0.57312379730596541</v>
      </c>
      <c r="AJO312" s="308">
        <f t="shared" si="763"/>
        <v>0.57312379730596541</v>
      </c>
      <c r="AJP312" s="308">
        <f t="shared" si="763"/>
        <v>0.57312379730596541</v>
      </c>
      <c r="AJQ312" s="308">
        <f t="shared" si="763"/>
        <v>0.71404746632456706</v>
      </c>
      <c r="AJR312" s="308">
        <f t="shared" si="763"/>
        <v>0.71404746632456706</v>
      </c>
      <c r="AJS312" s="308">
        <f t="shared" si="763"/>
        <v>0.71404746632456706</v>
      </c>
      <c r="AJT312" s="308">
        <f t="shared" si="763"/>
        <v>0.71404746632456706</v>
      </c>
      <c r="AJU312" s="308">
        <f t="shared" si="763"/>
        <v>0.71404746632456706</v>
      </c>
      <c r="AJV312" s="308">
        <f t="shared" si="763"/>
        <v>0.71404746632456706</v>
      </c>
      <c r="AJW312" s="308">
        <f t="shared" si="763"/>
        <v>0.71404746632456706</v>
      </c>
      <c r="AJX312" s="308">
        <f t="shared" si="763"/>
        <v>0.77819114817190504</v>
      </c>
      <c r="AJY312" s="308">
        <f t="shared" si="763"/>
        <v>0.78781270044900575</v>
      </c>
      <c r="AJZ312" s="308">
        <f t="shared" si="763"/>
        <v>0.80705580500320717</v>
      </c>
      <c r="AKA312" s="308">
        <f t="shared" si="763"/>
        <v>0.74547787042976266</v>
      </c>
      <c r="AKB312" s="308">
        <f t="shared" ref="AKB312:ALG312" si="764">SUM(AKB311/$C$312)</f>
        <v>0.74547787042976266</v>
      </c>
      <c r="AKC312" s="308">
        <f t="shared" si="764"/>
        <v>0.74547787042976266</v>
      </c>
      <c r="AKD312" s="308">
        <f t="shared" si="764"/>
        <v>0.74547787042976266</v>
      </c>
      <c r="AKE312" s="308">
        <f t="shared" si="764"/>
        <v>0.74547787042976266</v>
      </c>
      <c r="AKF312" s="308">
        <f t="shared" si="764"/>
        <v>0.74547787042976266</v>
      </c>
      <c r="AKG312" s="308">
        <f t="shared" si="764"/>
        <v>0.68774855676715851</v>
      </c>
      <c r="AKH312" s="308">
        <f t="shared" si="764"/>
        <v>0.68774855676715851</v>
      </c>
      <c r="AKI312" s="308">
        <f t="shared" si="764"/>
        <v>0.68774855676715851</v>
      </c>
      <c r="AKJ312" s="308">
        <f t="shared" si="764"/>
        <v>0.68774855676715851</v>
      </c>
      <c r="AKK312" s="308">
        <f t="shared" si="764"/>
        <v>0.69737010904425922</v>
      </c>
      <c r="AKL312" s="308">
        <f t="shared" si="764"/>
        <v>0.71661321359846053</v>
      </c>
      <c r="AKM312" s="308">
        <f t="shared" si="764"/>
        <v>0.71661321359846053</v>
      </c>
      <c r="AKN312" s="308">
        <f t="shared" si="764"/>
        <v>0.71661321359846053</v>
      </c>
      <c r="AKO312" s="308">
        <f t="shared" si="764"/>
        <v>0.72944194996792822</v>
      </c>
      <c r="AKP312" s="308">
        <f t="shared" si="764"/>
        <v>0.72944194996792822</v>
      </c>
      <c r="AKQ312" s="308">
        <f t="shared" si="764"/>
        <v>0.72944194996792822</v>
      </c>
      <c r="AKR312" s="308">
        <f t="shared" si="764"/>
        <v>0.72944194996792822</v>
      </c>
      <c r="AKS312" s="308">
        <f t="shared" si="764"/>
        <v>0.72944194996792822</v>
      </c>
      <c r="AKT312" s="308">
        <f t="shared" si="764"/>
        <v>0.72944194996792822</v>
      </c>
      <c r="AKU312" s="308">
        <f t="shared" si="764"/>
        <v>0.72944194996792822</v>
      </c>
      <c r="AKV312" s="308">
        <f t="shared" si="764"/>
        <v>0.72944194996792822</v>
      </c>
      <c r="AKW312" s="308">
        <f t="shared" si="764"/>
        <v>0.72944194996792822</v>
      </c>
      <c r="AKX312" s="308">
        <f t="shared" si="764"/>
        <v>0.72944194996792822</v>
      </c>
      <c r="AKY312" s="308">
        <f t="shared" si="764"/>
        <v>0.75762668377164843</v>
      </c>
      <c r="AKZ312" s="308">
        <f t="shared" si="764"/>
        <v>0.5251058370750481</v>
      </c>
      <c r="ALA312" s="308">
        <f t="shared" si="764"/>
        <v>0.5251058370750481</v>
      </c>
      <c r="ALB312" s="308">
        <f t="shared" si="764"/>
        <v>0.5251058370750481</v>
      </c>
      <c r="ALC312" s="308">
        <f t="shared" si="764"/>
        <v>0.5251058370750481</v>
      </c>
      <c r="ALD312" s="308">
        <f t="shared" si="764"/>
        <v>0.5251058370750481</v>
      </c>
      <c r="ALE312" s="308">
        <f t="shared" si="764"/>
        <v>0.5251058370750481</v>
      </c>
      <c r="ALF312" s="308">
        <f t="shared" si="764"/>
        <v>0.5251058370750481</v>
      </c>
      <c r="ALG312" s="308">
        <f t="shared" si="764"/>
        <v>0.66942912123155862</v>
      </c>
      <c r="ALH312" s="308">
        <f t="shared" ref="ALH312:AMI312" si="765">SUM(ALH311/$C$312)</f>
        <v>0.62132135984605519</v>
      </c>
      <c r="ALI312" s="308">
        <f t="shared" si="765"/>
        <v>0.62132135984605519</v>
      </c>
      <c r="ALJ312" s="308">
        <f t="shared" si="765"/>
        <v>0.62132135984605519</v>
      </c>
      <c r="ALK312" s="308">
        <f t="shared" si="765"/>
        <v>0.62132135984605519</v>
      </c>
      <c r="ALL312" s="308">
        <f t="shared" si="765"/>
        <v>0.69829377806286075</v>
      </c>
      <c r="ALM312" s="308">
        <f t="shared" si="765"/>
        <v>0.69829377806286075</v>
      </c>
      <c r="ALN312" s="308">
        <f t="shared" si="765"/>
        <v>0.60207825529185377</v>
      </c>
      <c r="ALO312" s="308">
        <f t="shared" si="765"/>
        <v>0.60207825529185377</v>
      </c>
      <c r="ALP312" s="308">
        <f t="shared" si="765"/>
        <v>0.60207825529185377</v>
      </c>
      <c r="ALQ312" s="308">
        <f t="shared" si="765"/>
        <v>0.61490699166132134</v>
      </c>
      <c r="ALR312" s="308">
        <f t="shared" si="765"/>
        <v>0.61490699166132134</v>
      </c>
      <c r="ALS312" s="308">
        <f t="shared" si="765"/>
        <v>0.64309172546504167</v>
      </c>
      <c r="ALT312" s="308">
        <f t="shared" si="765"/>
        <v>0.64309172546504167</v>
      </c>
      <c r="ALU312" s="308">
        <f t="shared" si="765"/>
        <v>0.64309172546504167</v>
      </c>
      <c r="ALV312" s="308">
        <f t="shared" si="765"/>
        <v>0.64309172546504167</v>
      </c>
      <c r="ALW312" s="308">
        <f t="shared" si="765"/>
        <v>0.61422706863373955</v>
      </c>
      <c r="ALX312" s="308">
        <f t="shared" si="765"/>
        <v>0.62705580500320712</v>
      </c>
      <c r="ALY312" s="308">
        <f t="shared" si="765"/>
        <v>0.62705580500320712</v>
      </c>
      <c r="ALZ312" s="308">
        <f t="shared" si="765"/>
        <v>0.62705580500320712</v>
      </c>
      <c r="AMA312" s="308">
        <f t="shared" si="765"/>
        <v>0.62705580500320712</v>
      </c>
      <c r="AMB312" s="308">
        <f t="shared" si="765"/>
        <v>0.62705580500320712</v>
      </c>
      <c r="AMC312" s="308">
        <f t="shared" si="765"/>
        <v>0.62705580500320712</v>
      </c>
      <c r="AMD312" s="308">
        <f t="shared" si="765"/>
        <v>0.58856959589480429</v>
      </c>
      <c r="AME312" s="308">
        <f t="shared" si="765"/>
        <v>0.55008338678640145</v>
      </c>
      <c r="AMF312" s="308">
        <f t="shared" si="765"/>
        <v>0.55008338678640145</v>
      </c>
      <c r="AMG312" s="308">
        <f t="shared" si="765"/>
        <v>0.63667735728030783</v>
      </c>
      <c r="AMH312" s="308">
        <f t="shared" si="765"/>
        <v>0.63667735728030783</v>
      </c>
      <c r="AMI312" s="308">
        <f t="shared" si="765"/>
        <v>0.63667735728030783</v>
      </c>
      <c r="AMJ312" s="308">
        <f t="shared" ref="AMJ312:AOU312" si="766">SUM(AMJ311/$C$312)</f>
        <v>0.63667735728030783</v>
      </c>
      <c r="AMK312" s="308">
        <f t="shared" si="766"/>
        <v>0.63667735728030783</v>
      </c>
      <c r="AML312" s="308">
        <f t="shared" si="766"/>
        <v>0.58856959589480429</v>
      </c>
      <c r="AMM312" s="308">
        <f t="shared" si="766"/>
        <v>0.58856959589480429</v>
      </c>
      <c r="AMN312" s="308">
        <f t="shared" si="766"/>
        <v>0.58856959589480429</v>
      </c>
      <c r="AMO312" s="308">
        <f t="shared" si="766"/>
        <v>0.58856959589480429</v>
      </c>
      <c r="AMP312" s="308">
        <f t="shared" si="766"/>
        <v>0.53084028223220003</v>
      </c>
      <c r="AMQ312" s="308">
        <f t="shared" si="766"/>
        <v>0.53084028223220003</v>
      </c>
      <c r="AMR312" s="308">
        <f t="shared" si="766"/>
        <v>0.53084028223220003</v>
      </c>
      <c r="AMS312" s="308">
        <f t="shared" si="766"/>
        <v>0.26940346375881974</v>
      </c>
      <c r="AMT312" s="308">
        <f t="shared" si="766"/>
        <v>0.26940346375881974</v>
      </c>
      <c r="AMU312" s="308">
        <f t="shared" si="766"/>
        <v>0.26940346375881974</v>
      </c>
      <c r="AMV312" s="308">
        <f t="shared" si="766"/>
        <v>0.26940346375881974</v>
      </c>
      <c r="AMW312" s="308">
        <f t="shared" si="766"/>
        <v>0.26940346375881974</v>
      </c>
      <c r="AMX312" s="308">
        <f t="shared" si="766"/>
        <v>0.26940346375881974</v>
      </c>
      <c r="AMY312" s="308">
        <f t="shared" si="766"/>
        <v>0.26940346375881974</v>
      </c>
      <c r="AMZ312" s="308">
        <f t="shared" si="766"/>
        <v>0.26940346375881974</v>
      </c>
      <c r="ANA312" s="308">
        <f t="shared" si="766"/>
        <v>0.26940346375881974</v>
      </c>
      <c r="ANB312" s="308">
        <f t="shared" si="766"/>
        <v>0.17318794098781271</v>
      </c>
      <c r="ANC312" s="308">
        <f t="shared" si="766"/>
        <v>0.17318794098781271</v>
      </c>
      <c r="AND312" s="308">
        <f t="shared" si="766"/>
        <v>0.17318794098781271</v>
      </c>
      <c r="ANE312" s="308">
        <f t="shared" si="766"/>
        <v>0.2020525978191148</v>
      </c>
      <c r="ANF312" s="308">
        <f t="shared" si="766"/>
        <v>0.2020525978191148</v>
      </c>
      <c r="ANG312" s="308">
        <f t="shared" si="766"/>
        <v>0.26619627966645287</v>
      </c>
      <c r="ANH312" s="308">
        <f t="shared" si="766"/>
        <v>0.26619627966645287</v>
      </c>
      <c r="ANI312" s="308">
        <f t="shared" si="766"/>
        <v>0.2020525978191148</v>
      </c>
      <c r="ANJ312" s="308">
        <f t="shared" si="766"/>
        <v>0.2020525978191148</v>
      </c>
      <c r="ANK312" s="308">
        <f t="shared" si="766"/>
        <v>0.2020525978191148</v>
      </c>
      <c r="ANL312" s="308">
        <f t="shared" si="766"/>
        <v>0.2020525978191148</v>
      </c>
      <c r="ANM312" s="308">
        <f t="shared" si="766"/>
        <v>0.2020525978191148</v>
      </c>
      <c r="ANN312" s="308">
        <f t="shared" si="766"/>
        <v>0.2020525978191148</v>
      </c>
      <c r="ANO312" s="308">
        <f t="shared" si="766"/>
        <v>0.2020525978191148</v>
      </c>
      <c r="ANP312" s="308">
        <f t="shared" si="766"/>
        <v>0.2020525978191148</v>
      </c>
      <c r="ANQ312" s="308">
        <f t="shared" si="766"/>
        <v>0.2020525978191148</v>
      </c>
      <c r="ANR312" s="308">
        <f t="shared" si="766"/>
        <v>0.2020525978191148</v>
      </c>
      <c r="ANS312" s="308">
        <f t="shared" si="766"/>
        <v>0.2020525978191148</v>
      </c>
      <c r="ANT312" s="308">
        <f t="shared" si="766"/>
        <v>0.2020525978191148</v>
      </c>
      <c r="ANU312" s="308">
        <f t="shared" si="766"/>
        <v>0.2020525978191148</v>
      </c>
      <c r="ANV312" s="308">
        <f t="shared" si="766"/>
        <v>0.2020525978191148</v>
      </c>
      <c r="ANW312" s="308">
        <f t="shared" si="766"/>
        <v>0.2020525978191148</v>
      </c>
      <c r="ANX312" s="308">
        <f t="shared" si="766"/>
        <v>0.2020525978191148</v>
      </c>
      <c r="ANY312" s="308">
        <f t="shared" si="766"/>
        <v>0.23091725465041693</v>
      </c>
      <c r="ANZ312" s="308">
        <f t="shared" si="766"/>
        <v>0.23091725465041693</v>
      </c>
      <c r="AOA312" s="308">
        <f t="shared" si="766"/>
        <v>0.23091725465041693</v>
      </c>
      <c r="AOB312" s="308">
        <f t="shared" si="766"/>
        <v>0.23091725465041693</v>
      </c>
      <c r="AOC312" s="308">
        <f t="shared" si="766"/>
        <v>0.23091725465041693</v>
      </c>
      <c r="AOD312" s="308">
        <f t="shared" si="766"/>
        <v>0.35971776779987169</v>
      </c>
      <c r="AOE312" s="308">
        <f t="shared" si="766"/>
        <v>0.35971776779987169</v>
      </c>
      <c r="AOF312" s="308">
        <f t="shared" si="766"/>
        <v>0.35971776779987169</v>
      </c>
      <c r="AOG312" s="308">
        <f t="shared" si="766"/>
        <v>0.31141757536882619</v>
      </c>
      <c r="AOH312" s="308">
        <f t="shared" si="766"/>
        <v>0.22482360487491981</v>
      </c>
      <c r="AOI312" s="308">
        <f t="shared" si="766"/>
        <v>0.22482360487491981</v>
      </c>
      <c r="AOJ312" s="308">
        <f t="shared" si="766"/>
        <v>0.22482360487491981</v>
      </c>
      <c r="AOK312" s="308">
        <f t="shared" si="766"/>
        <v>0.22482360487491981</v>
      </c>
      <c r="AOL312" s="308">
        <f t="shared" si="766"/>
        <v>0.22482360487491981</v>
      </c>
      <c r="AOM312" s="308">
        <f t="shared" si="766"/>
        <v>0.22482360487491981</v>
      </c>
      <c r="AON312" s="308">
        <f t="shared" si="766"/>
        <v>0.22482360487491981</v>
      </c>
      <c r="AOO312" s="308">
        <f t="shared" si="766"/>
        <v>0.22482360487491981</v>
      </c>
      <c r="AOP312" s="308">
        <f t="shared" si="766"/>
        <v>0.22482360487491981</v>
      </c>
      <c r="AOQ312" s="308">
        <f t="shared" si="766"/>
        <v>0.22482360487491981</v>
      </c>
      <c r="AOR312" s="308">
        <f t="shared" si="766"/>
        <v>0.22482360487491981</v>
      </c>
      <c r="AOS312" s="308">
        <f t="shared" si="766"/>
        <v>0.36574727389352152</v>
      </c>
      <c r="AOT312" s="308">
        <f t="shared" si="766"/>
        <v>0.36574727389352152</v>
      </c>
      <c r="AOU312" s="308">
        <f t="shared" si="766"/>
        <v>0.36574727389352152</v>
      </c>
      <c r="AOV312" s="308">
        <f t="shared" ref="AOV312:APW312" si="767">SUM(AOV311/$C$312)</f>
        <v>0.36574727389352152</v>
      </c>
      <c r="AOW312" s="308">
        <f t="shared" si="767"/>
        <v>0.22142398973701088</v>
      </c>
      <c r="AOX312" s="308">
        <f t="shared" si="767"/>
        <v>0.22142398973701088</v>
      </c>
      <c r="AOY312" s="308">
        <f t="shared" si="767"/>
        <v>0.22142398973701088</v>
      </c>
      <c r="AOZ312" s="308">
        <f t="shared" si="767"/>
        <v>0.14092366901860165</v>
      </c>
      <c r="APA312" s="308">
        <f t="shared" si="767"/>
        <v>0.14092366901860165</v>
      </c>
      <c r="APB312" s="308">
        <f t="shared" si="767"/>
        <v>0.14092366901860165</v>
      </c>
      <c r="APC312" s="308">
        <f t="shared" si="767"/>
        <v>0.14092366901860165</v>
      </c>
      <c r="APD312" s="308">
        <f t="shared" si="767"/>
        <v>0.14092366901860165</v>
      </c>
      <c r="APE312" s="308">
        <f t="shared" si="767"/>
        <v>0.14092366901860165</v>
      </c>
      <c r="APF312" s="308">
        <f t="shared" si="767"/>
        <v>0.14092366901860165</v>
      </c>
      <c r="APG312" s="308">
        <f t="shared" si="767"/>
        <v>0.14092366901860165</v>
      </c>
      <c r="APH312" s="308">
        <f t="shared" si="767"/>
        <v>0.14092366901860165</v>
      </c>
      <c r="API312" s="308">
        <f t="shared" si="767"/>
        <v>0.18903143040410519</v>
      </c>
      <c r="APJ312" s="308">
        <f t="shared" si="767"/>
        <v>4.8107761385503531E-2</v>
      </c>
      <c r="APK312" s="308">
        <f t="shared" si="767"/>
        <v>4.8107761385503531E-2</v>
      </c>
      <c r="APL312" s="308">
        <f t="shared" si="767"/>
        <v>4.8107761385503531E-2</v>
      </c>
      <c r="APM312" s="308">
        <f t="shared" si="767"/>
        <v>4.8107761385503531E-2</v>
      </c>
      <c r="APN312" s="308">
        <f t="shared" si="767"/>
        <v>0.15610006414368183</v>
      </c>
      <c r="APO312" s="308">
        <f t="shared" si="767"/>
        <v>0.15610006414368183</v>
      </c>
      <c r="APP312" s="308">
        <f t="shared" si="767"/>
        <v>0.16572161642078256</v>
      </c>
      <c r="APQ312" s="308">
        <f t="shared" si="767"/>
        <v>0.16572161642078256</v>
      </c>
      <c r="APR312" s="308">
        <f t="shared" si="767"/>
        <v>0.16572161642078256</v>
      </c>
      <c r="APS312" s="308">
        <f t="shared" si="767"/>
        <v>0.16572161642078256</v>
      </c>
      <c r="APT312" s="308">
        <f t="shared" si="767"/>
        <v>0.16572161642078256</v>
      </c>
      <c r="APU312" s="308">
        <f t="shared" si="767"/>
        <v>0.16572161642078256</v>
      </c>
      <c r="APV312" s="308">
        <f t="shared" si="767"/>
        <v>0.16572161642078256</v>
      </c>
      <c r="APW312" s="308">
        <f t="shared" si="767"/>
        <v>5.7729313662604233E-2</v>
      </c>
    </row>
    <row r="313" spans="2:1115">
      <c r="I313" s="334"/>
      <c r="J313" s="334"/>
      <c r="K313" s="334"/>
      <c r="L313" s="334"/>
      <c r="M313" s="334"/>
      <c r="N313" s="334"/>
      <c r="O313" s="334"/>
      <c r="P313" s="334"/>
      <c r="Q313" s="334"/>
      <c r="R313" s="334"/>
      <c r="S313" s="334"/>
      <c r="T313" s="334"/>
      <c r="U313" s="334"/>
      <c r="V313" s="334"/>
      <c r="W313" s="334"/>
      <c r="X313" s="334"/>
      <c r="Y313" s="334"/>
      <c r="Z313" s="334"/>
      <c r="AA313" s="334"/>
      <c r="AB313" s="334"/>
      <c r="AC313" s="334"/>
      <c r="AD313" s="334"/>
      <c r="AE313" s="334"/>
      <c r="AF313" s="334"/>
      <c r="AG313" s="334"/>
      <c r="AH313" s="334"/>
      <c r="AI313" s="334"/>
      <c r="AS313" s="334"/>
      <c r="AT313" s="334"/>
      <c r="AU313" s="334"/>
      <c r="AV313" s="334"/>
      <c r="AW313" s="334"/>
      <c r="AX313" s="334"/>
      <c r="AY313" s="334"/>
      <c r="AZ313" s="334"/>
      <c r="BA313" s="334"/>
      <c r="BB313" s="334"/>
      <c r="BC313" s="334"/>
      <c r="BD313" s="334"/>
      <c r="BE313" s="334"/>
      <c r="BF313" s="334"/>
      <c r="BG313" s="334"/>
      <c r="BH313" s="334"/>
      <c r="BI313" s="334"/>
      <c r="BJ313" s="334"/>
      <c r="BK313" s="334"/>
      <c r="BL313" s="334"/>
      <c r="BM313" s="334"/>
      <c r="BN313" s="334"/>
      <c r="BO313" s="334"/>
      <c r="BP313" s="334"/>
      <c r="BQ313" s="334"/>
      <c r="BR313" s="334"/>
      <c r="BS313" s="334"/>
      <c r="BT313" s="334"/>
      <c r="BU313" s="334"/>
      <c r="BV313" s="334"/>
      <c r="BW313" s="334"/>
      <c r="BX313" s="334"/>
      <c r="BY313" s="334"/>
      <c r="BZ313" s="334"/>
      <c r="CA313" s="334"/>
      <c r="CB313" s="334"/>
      <c r="CC313" s="334"/>
      <c r="CD313" s="334"/>
      <c r="CE313" s="334"/>
      <c r="CF313" s="334"/>
      <c r="CG313" s="334"/>
      <c r="CH313" s="334"/>
      <c r="CI313" s="334"/>
      <c r="CJ313" s="334"/>
      <c r="CK313" s="334"/>
      <c r="CL313" s="334"/>
      <c r="CM313" s="334"/>
      <c r="CN313" s="334"/>
      <c r="CO313" s="334"/>
      <c r="CP313" s="334"/>
      <c r="CQ313" s="334"/>
      <c r="CR313" s="334"/>
      <c r="CS313" s="334"/>
      <c r="CT313" s="334"/>
      <c r="CU313" s="334"/>
      <c r="CV313" s="334"/>
      <c r="CW313" s="334"/>
      <c r="CX313" s="334"/>
      <c r="CY313" s="334"/>
      <c r="CZ313" s="334"/>
      <c r="DA313" s="334"/>
      <c r="DB313" s="334"/>
      <c r="DC313" s="334"/>
      <c r="DD313" s="334"/>
      <c r="DE313" s="334"/>
      <c r="DF313" s="334"/>
      <c r="DG313" s="334"/>
      <c r="DH313" s="334"/>
      <c r="DI313" s="334"/>
      <c r="DJ313" s="334"/>
      <c r="DK313" s="334"/>
      <c r="DL313" s="334"/>
      <c r="DM313" s="334"/>
      <c r="DN313" s="334"/>
      <c r="DO313" s="334"/>
      <c r="DP313" s="334"/>
      <c r="DQ313" s="334"/>
      <c r="DR313" s="334"/>
      <c r="DS313" s="334"/>
      <c r="DT313" s="334"/>
      <c r="DU313" s="334"/>
      <c r="DV313" s="334"/>
      <c r="DW313" s="334"/>
      <c r="DX313" s="334"/>
      <c r="DY313" s="334"/>
      <c r="DZ313" s="334"/>
      <c r="EA313" s="334"/>
      <c r="EB313" s="334"/>
      <c r="EC313" s="334"/>
      <c r="ED313" s="334"/>
      <c r="EE313" s="334"/>
      <c r="EF313" s="334"/>
      <c r="EG313" s="334"/>
      <c r="EH313" s="334"/>
      <c r="EI313" s="334"/>
      <c r="EJ313" s="334"/>
      <c r="EK313" s="334"/>
      <c r="EL313" s="334"/>
      <c r="EM313" s="334"/>
      <c r="EN313" s="334"/>
      <c r="EO313" s="334"/>
      <c r="EP313" s="334"/>
      <c r="EQ313" s="334"/>
      <c r="ER313" s="334"/>
      <c r="ES313" s="334"/>
      <c r="ET313" s="334"/>
      <c r="EU313" s="334"/>
      <c r="EV313" s="334"/>
      <c r="EW313" s="334"/>
      <c r="EX313" s="334"/>
      <c r="EY313" s="334"/>
      <c r="EZ313" s="334"/>
      <c r="FA313" s="334"/>
      <c r="FB313" s="334"/>
      <c r="FC313" s="334"/>
      <c r="FD313" s="334"/>
      <c r="FE313" s="334"/>
      <c r="FF313" s="334"/>
      <c r="FG313" s="334"/>
      <c r="FH313" s="334"/>
      <c r="FI313" s="334"/>
      <c r="FJ313" s="334"/>
      <c r="FK313" s="334"/>
      <c r="FL313" s="334"/>
      <c r="FM313" s="334"/>
      <c r="FN313" s="334"/>
      <c r="FO313" s="334"/>
      <c r="FP313" s="334"/>
      <c r="FQ313" s="334"/>
      <c r="FR313" s="334"/>
      <c r="FS313" s="334"/>
      <c r="FT313" s="334"/>
      <c r="FU313" s="334"/>
      <c r="GP313" s="334"/>
      <c r="GQ313" s="334"/>
      <c r="GR313" s="334"/>
      <c r="GS313" s="334"/>
      <c r="GT313" s="334"/>
      <c r="GU313" s="334"/>
      <c r="GV313" s="334"/>
      <c r="GW313" s="334"/>
      <c r="GX313" s="334"/>
      <c r="GY313" s="334"/>
      <c r="GZ313" s="334"/>
      <c r="HA313" s="334"/>
      <c r="HB313" s="334"/>
      <c r="HC313" s="334"/>
      <c r="HD313" s="334"/>
      <c r="HE313" s="334"/>
      <c r="HF313" s="334"/>
      <c r="HG313" s="334"/>
      <c r="HH313" s="334"/>
      <c r="HI313" s="334"/>
      <c r="HJ313" s="334"/>
      <c r="HK313" s="334"/>
      <c r="HL313" s="334"/>
      <c r="HM313" s="334"/>
      <c r="HN313" s="334"/>
      <c r="HO313" s="334"/>
      <c r="HP313" s="334"/>
      <c r="HQ313" s="334"/>
      <c r="HR313" s="334"/>
      <c r="HS313" s="334"/>
      <c r="HT313" s="334"/>
      <c r="HU313" s="334"/>
      <c r="HV313" s="334"/>
      <c r="HW313" s="334"/>
      <c r="HX313" s="334"/>
      <c r="HY313" s="334"/>
      <c r="HZ313" s="334"/>
      <c r="IA313" s="334"/>
      <c r="IB313" s="334"/>
      <c r="IC313" s="334"/>
      <c r="ID313" s="334"/>
      <c r="IE313" s="334"/>
      <c r="IF313" s="334"/>
      <c r="IG313" s="334"/>
      <c r="IH313" s="334"/>
      <c r="II313" s="334"/>
      <c r="IJ313" s="334"/>
      <c r="IK313" s="334"/>
      <c r="IL313" s="334"/>
      <c r="IM313" s="334"/>
      <c r="IN313" s="334"/>
      <c r="IO313" s="334"/>
      <c r="IP313" s="334"/>
      <c r="IQ313" s="334"/>
      <c r="IR313" s="334"/>
      <c r="IS313" s="334"/>
      <c r="IT313" s="334"/>
      <c r="IU313" s="334"/>
      <c r="IV313" s="334"/>
      <c r="IW313" s="334"/>
      <c r="IX313" s="334"/>
      <c r="IY313" s="334"/>
      <c r="IZ313" s="334"/>
      <c r="JA313" s="334"/>
      <c r="JB313" s="334"/>
      <c r="JC313" s="334"/>
      <c r="JD313" s="334"/>
      <c r="JE313" s="334"/>
      <c r="JF313" s="334"/>
      <c r="JG313" s="334"/>
      <c r="JH313" s="334"/>
      <c r="JI313" s="334"/>
      <c r="JJ313" s="334"/>
      <c r="JK313" s="334"/>
      <c r="JL313" s="334"/>
      <c r="JM313" s="334"/>
      <c r="JN313" s="334"/>
      <c r="JO313" s="334"/>
      <c r="JP313" s="334"/>
      <c r="JQ313" s="334"/>
      <c r="JR313" s="334"/>
      <c r="JS313" s="334"/>
      <c r="JT313" s="334"/>
      <c r="JU313" s="334"/>
      <c r="JV313" s="334"/>
      <c r="JW313" s="334"/>
      <c r="JX313" s="334"/>
      <c r="JY313" s="334"/>
      <c r="JZ313" s="334"/>
      <c r="KA313" s="334"/>
      <c r="KB313" s="334"/>
      <c r="KC313" s="334"/>
      <c r="KD313" s="334"/>
      <c r="KE313" s="334"/>
      <c r="KF313" s="334"/>
      <c r="KG313" s="334"/>
      <c r="KH313" s="334"/>
      <c r="KI313" s="334"/>
      <c r="KJ313" s="334"/>
      <c r="KK313" s="334"/>
      <c r="KL313" s="334"/>
      <c r="KM313" s="334"/>
      <c r="KN313" s="334"/>
      <c r="KO313" s="334"/>
      <c r="KP313" s="334"/>
      <c r="KQ313" s="334"/>
      <c r="KR313" s="334"/>
      <c r="KS313" s="334"/>
      <c r="KT313" s="334"/>
      <c r="KU313" s="334"/>
      <c r="KV313" s="334"/>
      <c r="KW313" s="334"/>
      <c r="KX313" s="334"/>
      <c r="KY313" s="334"/>
      <c r="KZ313" s="334"/>
      <c r="LA313" s="334"/>
      <c r="LB313" s="334"/>
      <c r="LC313" s="334"/>
      <c r="LD313" s="334"/>
      <c r="LE313" s="334"/>
      <c r="LF313" s="334"/>
      <c r="LG313" s="334"/>
      <c r="LH313" s="334"/>
      <c r="LI313" s="334"/>
      <c r="LJ313" s="334"/>
      <c r="LK313" s="334"/>
      <c r="LL313" s="334"/>
      <c r="LM313" s="334"/>
      <c r="LN313" s="334"/>
      <c r="LO313" s="334"/>
      <c r="LP313" s="334"/>
      <c r="LQ313" s="334"/>
      <c r="LR313" s="334"/>
      <c r="LS313" s="334"/>
      <c r="LT313" s="334"/>
      <c r="LU313" s="334"/>
      <c r="LV313" s="334"/>
      <c r="LW313" s="334"/>
      <c r="LX313" s="334"/>
      <c r="LY313" s="334"/>
      <c r="LZ313" s="334"/>
      <c r="MA313" s="334"/>
      <c r="MB313" s="334"/>
      <c r="MC313" s="334"/>
      <c r="MD313" s="334"/>
      <c r="ME313" s="334"/>
      <c r="MF313" s="334"/>
      <c r="MG313" s="334"/>
      <c r="MH313" s="334"/>
      <c r="MI313" s="334"/>
      <c r="MJ313" s="334"/>
      <c r="MK313" s="334"/>
      <c r="ML313" s="334"/>
      <c r="MM313" s="334"/>
      <c r="MN313" s="334"/>
      <c r="MO313" s="334"/>
      <c r="MP313" s="334"/>
      <c r="MQ313" s="334"/>
      <c r="MR313" s="334"/>
      <c r="MS313" s="334"/>
      <c r="MT313" s="334"/>
      <c r="MU313" s="334"/>
      <c r="MV313" s="334"/>
      <c r="MW313" s="334"/>
      <c r="MX313" s="334"/>
      <c r="MY313" s="334"/>
      <c r="MZ313" s="334"/>
      <c r="NA313" s="334"/>
      <c r="NB313" s="334"/>
      <c r="NC313" s="334"/>
      <c r="ND313" s="334"/>
      <c r="NE313" s="334"/>
      <c r="NF313" s="334"/>
      <c r="NG313" s="334"/>
      <c r="NH313" s="334"/>
      <c r="NI313" s="334"/>
      <c r="NJ313" s="334"/>
      <c r="NK313" s="334"/>
      <c r="NL313" s="334"/>
      <c r="NM313" s="334"/>
      <c r="NN313" s="334"/>
      <c r="NO313" s="334"/>
      <c r="NP313" s="334"/>
      <c r="NQ313" s="334"/>
      <c r="NR313" s="334"/>
      <c r="NS313" s="334"/>
      <c r="NT313" s="334"/>
      <c r="NU313" s="334"/>
      <c r="NV313" s="334"/>
      <c r="NW313" s="334"/>
      <c r="NX313" s="334"/>
      <c r="NY313" s="334"/>
      <c r="NZ313" s="334"/>
      <c r="OA313" s="334"/>
      <c r="OB313" s="334"/>
      <c r="OC313" s="334"/>
      <c r="OD313" s="334"/>
      <c r="OE313" s="334"/>
      <c r="OF313" s="334"/>
      <c r="OG313" s="334"/>
      <c r="OH313" s="334"/>
      <c r="OI313" s="334"/>
      <c r="OJ313" s="334"/>
      <c r="OK313" s="334"/>
      <c r="OL313" s="334"/>
      <c r="OM313" s="334"/>
      <c r="ON313" s="334"/>
      <c r="OO313" s="334"/>
      <c r="OP313" s="334"/>
      <c r="OQ313" s="334"/>
      <c r="OR313" s="334"/>
      <c r="OS313" s="334"/>
      <c r="OT313" s="334"/>
      <c r="OU313" s="334"/>
      <c r="OV313" s="334"/>
      <c r="OW313" s="334"/>
      <c r="OX313" s="334"/>
      <c r="OY313" s="334"/>
      <c r="OZ313" s="334"/>
      <c r="PA313" s="334"/>
      <c r="PB313" s="334"/>
      <c r="PC313" s="334"/>
      <c r="PD313" s="334"/>
      <c r="PE313" s="334"/>
      <c r="PF313" s="334"/>
      <c r="PG313" s="334"/>
      <c r="PH313" s="334"/>
      <c r="PI313" s="334"/>
      <c r="PJ313" s="334"/>
      <c r="PK313" s="334"/>
      <c r="PL313" s="334"/>
      <c r="PM313" s="334"/>
      <c r="PN313" s="334"/>
      <c r="PO313" s="334"/>
      <c r="PP313" s="334"/>
      <c r="PQ313" s="334"/>
      <c r="PR313" s="334"/>
      <c r="PS313" s="334"/>
      <c r="PT313" s="334"/>
      <c r="PU313" s="334"/>
      <c r="PV313" s="334"/>
      <c r="PW313" s="334"/>
      <c r="PX313" s="334"/>
      <c r="PY313" s="334"/>
      <c r="PZ313" s="334"/>
      <c r="QA313" s="334"/>
      <c r="QB313" s="334"/>
      <c r="QC313" s="334"/>
      <c r="QD313" s="334"/>
      <c r="QE313" s="334"/>
      <c r="QF313" s="334"/>
      <c r="QG313" s="334"/>
      <c r="QH313" s="334"/>
      <c r="QI313" s="334"/>
      <c r="QJ313" s="334"/>
      <c r="QK313" s="334"/>
      <c r="QL313" s="334"/>
      <c r="QM313" s="334"/>
      <c r="QN313" s="334"/>
      <c r="QO313" s="334"/>
      <c r="QP313" s="334"/>
      <c r="QQ313" s="334"/>
      <c r="QR313" s="334"/>
      <c r="QS313" s="334"/>
      <c r="QT313" s="334"/>
      <c r="QU313" s="334"/>
      <c r="QV313" s="334"/>
      <c r="QW313" s="334"/>
      <c r="QX313" s="334"/>
      <c r="QY313" s="334"/>
      <c r="QZ313" s="334"/>
      <c r="RA313" s="334"/>
      <c r="RB313" s="334"/>
      <c r="RC313" s="334"/>
      <c r="RD313" s="334"/>
      <c r="RE313" s="334"/>
      <c r="RF313" s="334"/>
      <c r="RG313" s="334"/>
      <c r="RH313" s="334"/>
      <c r="RI313" s="334"/>
      <c r="RJ313" s="334"/>
      <c r="RK313" s="334"/>
      <c r="RL313" s="334"/>
      <c r="RM313" s="334"/>
      <c r="RN313" s="334"/>
      <c r="RO313" s="334"/>
      <c r="RP313" s="334"/>
      <c r="RQ313" s="334"/>
      <c r="RR313" s="334"/>
      <c r="RS313" s="334"/>
      <c r="RT313" s="334"/>
      <c r="RU313" s="334"/>
      <c r="RV313" s="334"/>
      <c r="RW313" s="334"/>
      <c r="RX313" s="334"/>
      <c r="RY313" s="334"/>
      <c r="RZ313" s="334"/>
      <c r="SA313" s="334"/>
      <c r="SB313" s="334"/>
      <c r="SC313" s="334"/>
      <c r="SD313" s="334"/>
      <c r="SE313" s="334"/>
      <c r="SF313" s="334"/>
      <c r="SG313" s="334"/>
      <c r="SH313" s="334"/>
      <c r="SI313" s="334"/>
      <c r="SJ313" s="334"/>
      <c r="SK313" s="334"/>
      <c r="SL313" s="334"/>
      <c r="SM313" s="334"/>
      <c r="SN313" s="334"/>
      <c r="SO313" s="334"/>
      <c r="SP313" s="334"/>
      <c r="SQ313" s="334"/>
      <c r="SR313" s="334"/>
      <c r="SS313" s="334"/>
      <c r="ST313" s="334"/>
      <c r="SU313" s="334"/>
      <c r="SV313" s="334"/>
      <c r="SW313" s="334"/>
      <c r="SX313" s="334"/>
      <c r="SY313" s="334"/>
      <c r="SZ313" s="334"/>
      <c r="TA313" s="334"/>
      <c r="TB313" s="334"/>
      <c r="TC313" s="334"/>
      <c r="TD313" s="334"/>
      <c r="TE313" s="334"/>
      <c r="TF313" s="334"/>
      <c r="TG313" s="334"/>
      <c r="TH313" s="334"/>
      <c r="TI313" s="334"/>
      <c r="TJ313" s="334"/>
      <c r="TK313" s="334"/>
      <c r="TL313" s="334"/>
      <c r="TM313" s="334"/>
      <c r="TN313" s="334"/>
      <c r="TO313" s="334"/>
      <c r="TP313" s="334"/>
      <c r="TQ313" s="334"/>
      <c r="TR313" s="334"/>
      <c r="TS313" s="334"/>
      <c r="TT313" s="334"/>
      <c r="TU313" s="334"/>
      <c r="TV313" s="334"/>
      <c r="TW313" s="334"/>
      <c r="TX313" s="334"/>
      <c r="TY313" s="334"/>
      <c r="TZ313" s="334"/>
      <c r="UA313" s="334"/>
      <c r="UB313" s="334"/>
      <c r="UC313" s="334"/>
      <c r="UD313" s="334"/>
      <c r="UE313" s="334"/>
      <c r="UF313" s="334"/>
      <c r="UG313" s="334"/>
      <c r="UH313" s="334"/>
      <c r="UI313" s="334"/>
      <c r="UJ313" s="334"/>
      <c r="UK313" s="334"/>
      <c r="UL313" s="334"/>
      <c r="UM313" s="334"/>
      <c r="UN313" s="334"/>
      <c r="UO313" s="334"/>
      <c r="UP313" s="334"/>
      <c r="UQ313" s="334"/>
      <c r="UR313" s="334"/>
      <c r="US313" s="334"/>
      <c r="UT313" s="334"/>
      <c r="UU313" s="334"/>
      <c r="UV313" s="334"/>
      <c r="UW313" s="334"/>
      <c r="UX313" s="334"/>
      <c r="UY313" s="334"/>
      <c r="UZ313" s="334"/>
      <c r="VA313" s="334"/>
      <c r="VB313" s="334"/>
      <c r="VC313" s="334"/>
      <c r="VD313" s="334"/>
      <c r="VE313" s="334"/>
      <c r="VF313" s="334"/>
      <c r="VG313" s="334"/>
      <c r="VH313" s="334"/>
      <c r="VI313" s="334"/>
      <c r="VJ313" s="334"/>
      <c r="VK313" s="334"/>
      <c r="VL313" s="334"/>
      <c r="VM313" s="334"/>
      <c r="VN313" s="334"/>
      <c r="VO313" s="334"/>
      <c r="VP313" s="334"/>
      <c r="VQ313" s="334"/>
      <c r="VR313" s="334"/>
      <c r="VS313" s="334"/>
      <c r="VT313" s="334"/>
      <c r="VU313" s="334"/>
      <c r="VV313" s="334"/>
      <c r="VW313" s="334"/>
      <c r="VX313" s="334"/>
      <c r="VY313" s="334"/>
      <c r="VZ313" s="334"/>
      <c r="WA313" s="334"/>
      <c r="WB313" s="334"/>
      <c r="WC313" s="334"/>
      <c r="WD313" s="334"/>
      <c r="WE313" s="334"/>
      <c r="WF313" s="334"/>
      <c r="WG313" s="334"/>
      <c r="WH313" s="334"/>
      <c r="WI313" s="334"/>
      <c r="WJ313" s="334"/>
      <c r="WK313" s="334"/>
      <c r="WL313" s="334"/>
      <c r="WM313" s="334"/>
      <c r="WN313" s="334"/>
      <c r="WO313" s="334"/>
      <c r="WP313" s="334"/>
      <c r="WQ313" s="334"/>
      <c r="WR313" s="334"/>
      <c r="WS313" s="334"/>
      <c r="WT313" s="334"/>
      <c r="WU313" s="334"/>
      <c r="WV313" s="334"/>
      <c r="WW313" s="334"/>
      <c r="WX313" s="334"/>
      <c r="WY313" s="334"/>
      <c r="WZ313" s="334"/>
      <c r="XA313" s="334"/>
      <c r="XB313" s="334"/>
      <c r="XC313" s="334"/>
      <c r="XD313" s="334"/>
      <c r="XE313" s="334"/>
      <c r="XF313" s="334"/>
      <c r="XG313" s="334"/>
      <c r="XH313" s="334"/>
      <c r="XI313" s="334"/>
      <c r="XJ313" s="334"/>
      <c r="XK313" s="334"/>
      <c r="XL313" s="334"/>
      <c r="XM313" s="334"/>
      <c r="XN313" s="334"/>
      <c r="XO313" s="334"/>
      <c r="XP313" s="334"/>
      <c r="XQ313" s="334"/>
      <c r="XR313" s="334"/>
      <c r="XS313" s="334"/>
      <c r="XT313" s="334"/>
      <c r="XU313" s="334"/>
      <c r="XV313" s="334"/>
      <c r="XW313" s="334"/>
      <c r="XX313" s="334"/>
      <c r="XY313" s="334"/>
      <c r="XZ313" s="334"/>
      <c r="YA313" s="334"/>
      <c r="YB313" s="334"/>
      <c r="YC313" s="334"/>
      <c r="YD313" s="334"/>
      <c r="YE313" s="334"/>
      <c r="YF313" s="334"/>
      <c r="YG313" s="334"/>
      <c r="YH313" s="334"/>
      <c r="YI313" s="334"/>
      <c r="YJ313" s="334"/>
      <c r="YK313" s="334"/>
      <c r="YL313" s="334"/>
      <c r="YM313" s="334"/>
      <c r="YN313" s="334"/>
      <c r="YO313" s="334"/>
      <c r="YP313" s="334"/>
      <c r="YQ313" s="334"/>
      <c r="YR313" s="334"/>
      <c r="YS313" s="334"/>
      <c r="YT313" s="334"/>
      <c r="YU313" s="334"/>
      <c r="YV313" s="334"/>
      <c r="YW313" s="334"/>
      <c r="YX313" s="334"/>
      <c r="YY313" s="334"/>
      <c r="YZ313" s="334"/>
      <c r="ZA313" s="334"/>
      <c r="ZB313" s="334"/>
      <c r="ZC313" s="334"/>
      <c r="ZD313" s="334"/>
      <c r="ZE313" s="334"/>
      <c r="ZF313" s="334"/>
      <c r="ZG313" s="334"/>
      <c r="ZH313" s="334"/>
      <c r="ZI313" s="334"/>
      <c r="ZJ313" s="334"/>
      <c r="ZK313" s="334"/>
      <c r="ZL313" s="334"/>
      <c r="ZM313" s="334"/>
      <c r="ZN313" s="334"/>
      <c r="ZO313" s="334"/>
      <c r="ZP313" s="334"/>
      <c r="ZQ313" s="334"/>
      <c r="ZR313" s="334"/>
      <c r="ZS313" s="334"/>
      <c r="ZT313" s="334"/>
      <c r="ZU313" s="334"/>
      <c r="ZV313" s="334"/>
      <c r="ZW313" s="334"/>
      <c r="ZX313" s="334"/>
      <c r="ZY313" s="334"/>
      <c r="ZZ313" s="334"/>
      <c r="AAA313" s="334"/>
      <c r="AAB313" s="334"/>
      <c r="AAC313" s="334"/>
      <c r="AAD313" s="334"/>
      <c r="AAE313" s="334"/>
      <c r="AAF313" s="334"/>
      <c r="AAG313" s="334"/>
      <c r="AAH313" s="334"/>
      <c r="AAI313" s="334"/>
      <c r="AAJ313" s="334"/>
      <c r="AAK313" s="334"/>
      <c r="AAL313" s="334"/>
      <c r="AAM313" s="334"/>
      <c r="AAN313" s="334"/>
      <c r="AAO313" s="334"/>
      <c r="AAP313" s="334"/>
      <c r="AAQ313" s="334"/>
      <c r="AAR313" s="334"/>
      <c r="AAS313" s="334"/>
      <c r="AAT313" s="334"/>
      <c r="AAU313" s="334"/>
      <c r="AAV313" s="334"/>
      <c r="AAW313" s="334"/>
      <c r="AAX313" s="334"/>
      <c r="AAY313" s="334"/>
      <c r="AAZ313" s="334"/>
      <c r="ABA313" s="334"/>
      <c r="ABB313" s="334"/>
      <c r="ABC313" s="334"/>
      <c r="ABD313" s="334"/>
      <c r="ABE313" s="334"/>
      <c r="ABF313" s="334"/>
      <c r="ABG313" s="334"/>
      <c r="ABH313" s="334"/>
      <c r="ABI313" s="334"/>
      <c r="ABJ313" s="334"/>
      <c r="ABK313" s="334"/>
      <c r="ABL313" s="334"/>
      <c r="ABM313" s="334"/>
      <c r="ABN313" s="334"/>
      <c r="ABO313" s="334"/>
      <c r="ABP313" s="334"/>
      <c r="ABQ313" s="334"/>
      <c r="ABR313" s="334"/>
      <c r="ABS313" s="334"/>
      <c r="ABT313" s="334"/>
      <c r="ABU313" s="334"/>
      <c r="ABV313" s="334"/>
      <c r="ABW313" s="334"/>
      <c r="ABX313" s="334"/>
      <c r="ABY313" s="334"/>
      <c r="ABZ313" s="334"/>
      <c r="ACA313" s="334"/>
      <c r="ACB313" s="334"/>
      <c r="ACC313" s="334"/>
      <c r="ACD313" s="334"/>
      <c r="ACE313" s="334"/>
      <c r="ACF313" s="334"/>
      <c r="ACG313" s="334"/>
      <c r="ACH313" s="334"/>
      <c r="ACI313" s="334"/>
      <c r="ACJ313" s="334"/>
      <c r="ACK313" s="334"/>
      <c r="ACL313" s="334"/>
      <c r="ACM313" s="334"/>
      <c r="ACN313" s="334"/>
      <c r="ACO313" s="334"/>
      <c r="ACP313" s="334"/>
      <c r="ACQ313" s="334"/>
      <c r="ACR313" s="334"/>
      <c r="ACS313" s="334"/>
      <c r="ACT313" s="334"/>
      <c r="ACU313" s="334"/>
      <c r="ACV313" s="334"/>
      <c r="ACW313" s="334"/>
      <c r="ACX313" s="334"/>
      <c r="ACY313" s="334"/>
      <c r="ACZ313" s="334"/>
      <c r="ADA313" s="334"/>
      <c r="ADB313" s="334"/>
    </row>
    <row r="314" spans="2:1115">
      <c r="C314" s="307" t="s">
        <v>237</v>
      </c>
      <c r="I314" s="319">
        <v>1777.095</v>
      </c>
      <c r="J314" s="319">
        <v>1956.1950000000002</v>
      </c>
      <c r="K314" s="319">
        <v>1818.645</v>
      </c>
      <c r="L314" s="319">
        <v>1785.1950000000002</v>
      </c>
      <c r="M314" s="319">
        <v>1787.5250000000003</v>
      </c>
      <c r="N314" s="319">
        <v>1772.4750000000001</v>
      </c>
      <c r="O314" s="319">
        <v>1782.9</v>
      </c>
      <c r="P314" s="319">
        <v>1782.9</v>
      </c>
      <c r="Q314" s="319">
        <v>1797.0900000000001</v>
      </c>
      <c r="R314" s="319">
        <v>1766.29</v>
      </c>
      <c r="S314" s="319">
        <v>1766.29</v>
      </c>
      <c r="T314" s="319">
        <v>1766.29</v>
      </c>
      <c r="U314" s="319">
        <v>1766.29</v>
      </c>
      <c r="V314" s="319">
        <v>1766.29</v>
      </c>
      <c r="W314" s="319">
        <v>1766.29</v>
      </c>
      <c r="X314" s="319">
        <v>1766.29</v>
      </c>
      <c r="Y314" s="319">
        <v>1811.01</v>
      </c>
      <c r="Z314" s="319">
        <v>1811.01</v>
      </c>
      <c r="AA314" s="319">
        <v>1765.26</v>
      </c>
      <c r="AB314" s="319">
        <v>1895.58</v>
      </c>
      <c r="AC314" s="319">
        <v>1934.08</v>
      </c>
      <c r="AD314" s="319">
        <v>1928.33</v>
      </c>
      <c r="AE314" s="319">
        <v>1910.13</v>
      </c>
      <c r="AF314" s="319">
        <v>1839.7799999999997</v>
      </c>
      <c r="AG314" s="319">
        <v>1729.4299999999998</v>
      </c>
      <c r="AH314" s="319">
        <v>1885.4499999999998</v>
      </c>
      <c r="AI314" s="319">
        <v>2018.8249999999998</v>
      </c>
      <c r="AJ314" s="319">
        <f>SUM(AJ311+道姓班!AJ197+中野班!AJ133+製作班未定!AJ550)</f>
        <v>1905.2249999999999</v>
      </c>
      <c r="AK314" s="319">
        <f>SUM(AK311+道姓班!AK197+中野班!AK133+製作班未定!AK550)</f>
        <v>1915.625</v>
      </c>
      <c r="AL314" s="319">
        <f>SUM(AL311+道姓班!AL197+中野班!AL133+製作班未定!AL550)</f>
        <v>1940.3500000000001</v>
      </c>
      <c r="AM314" s="319">
        <f>SUM(AM311+道姓班!AM197+中野班!AM133+製作班未定!AM550)</f>
        <v>1898.925</v>
      </c>
      <c r="AN314" s="319">
        <f>SUM(AN311+道姓班!AN197+中野班!AN133+製作班未定!AN550)</f>
        <v>1873.1299999999999</v>
      </c>
      <c r="AO314" s="319">
        <f>SUM(AO311+道姓班!AO197+中野班!AO133+製作班未定!AO550)</f>
        <v>1957.8799999999999</v>
      </c>
      <c r="AP314" s="319">
        <f>SUM(AP311+道姓班!AP197+中野班!AP133+製作班未定!AP550)</f>
        <v>1850.8799999999999</v>
      </c>
      <c r="AQ314" s="319">
        <f>SUM(AQ311+道姓班!AQ197+中野班!AQ133+製作班未定!AQ550)</f>
        <v>1697.71</v>
      </c>
      <c r="AR314" s="319">
        <f>SUM(AR311+道姓班!AR197+中野班!AR133+製作班未定!AR550)</f>
        <v>1792.9099999999999</v>
      </c>
      <c r="AS314" s="319">
        <v>1921.15</v>
      </c>
      <c r="AT314" s="319">
        <v>1910.95</v>
      </c>
      <c r="AU314" s="319">
        <v>1910.95</v>
      </c>
      <c r="AV314" s="319">
        <v>1910.95</v>
      </c>
      <c r="AW314" s="319">
        <v>1941.5</v>
      </c>
      <c r="AX314" s="319">
        <v>1950.55</v>
      </c>
      <c r="AY314" s="319">
        <v>1876.8</v>
      </c>
      <c r="AZ314" s="319">
        <v>1874.5499999999997</v>
      </c>
      <c r="BA314" s="319">
        <v>1863.0499999999997</v>
      </c>
      <c r="BB314" s="319">
        <v>1863.0499999999997</v>
      </c>
      <c r="BC314" s="319">
        <v>1982.5333333333333</v>
      </c>
      <c r="BD314" s="319">
        <v>2270.2833333333333</v>
      </c>
      <c r="BE314" s="319">
        <v>2223.0583333333334</v>
      </c>
      <c r="BF314" s="319">
        <v>2343.6833333333334</v>
      </c>
      <c r="BG314" s="319">
        <v>2280.5483333333332</v>
      </c>
      <c r="BH314" s="319">
        <v>2199.5483333333332</v>
      </c>
      <c r="BI314" s="319">
        <v>2185.9733333333334</v>
      </c>
      <c r="BJ314" s="319">
        <v>2185.9733333333334</v>
      </c>
      <c r="BK314" s="319">
        <v>2290.7233333333334</v>
      </c>
      <c r="BL314" s="319">
        <v>2271.6333333333332</v>
      </c>
      <c r="BM314" s="319">
        <v>2252.7783333333336</v>
      </c>
      <c r="BN314" s="319">
        <v>2252.7783333333336</v>
      </c>
      <c r="BO314" s="319">
        <v>2415.3783333333331</v>
      </c>
      <c r="BP314" s="319">
        <v>2398.8450000000003</v>
      </c>
      <c r="BQ314" s="319">
        <v>2448.8450000000003</v>
      </c>
      <c r="BR314" s="319">
        <v>2260.62</v>
      </c>
      <c r="BS314" s="319">
        <v>2305.0699999999997</v>
      </c>
      <c r="BT314" s="319">
        <v>2397.5100000000002</v>
      </c>
      <c r="BU314" s="319">
        <v>2214.9849999999997</v>
      </c>
      <c r="BV314" s="319">
        <v>2207.2849999999999</v>
      </c>
      <c r="BW314" s="319">
        <v>2207.2849999999999</v>
      </c>
      <c r="BX314" s="319">
        <v>2234.7849999999999</v>
      </c>
      <c r="BY314" s="319">
        <v>2164.37</v>
      </c>
      <c r="BZ314" s="319">
        <v>2002.7450000000001</v>
      </c>
      <c r="CA314" s="319">
        <v>1934.7450000000001</v>
      </c>
      <c r="CB314" s="319">
        <v>2122.92</v>
      </c>
      <c r="CC314" s="319">
        <v>2176.5200000000004</v>
      </c>
      <c r="CD314" s="319">
        <v>2176.5200000000004</v>
      </c>
      <c r="CE314" s="319">
        <v>2231.8950000000004</v>
      </c>
      <c r="CF314" s="319">
        <v>2244.4450000000006</v>
      </c>
      <c r="CG314" s="319">
        <v>2302.2950000000001</v>
      </c>
      <c r="CH314" s="319">
        <v>2279.1950000000002</v>
      </c>
      <c r="CI314" s="319">
        <v>2220.8200000000002</v>
      </c>
      <c r="CJ314" s="319">
        <v>2241.62</v>
      </c>
      <c r="CK314" s="319">
        <v>2159.87</v>
      </c>
      <c r="CL314" s="319">
        <v>2188.17</v>
      </c>
      <c r="CM314" s="319">
        <v>2182.7674999999999</v>
      </c>
      <c r="CN314" s="319">
        <v>2117.1175000000003</v>
      </c>
      <c r="CO314" s="319">
        <v>2141.9175</v>
      </c>
      <c r="CP314" s="319">
        <v>2011.9925000000001</v>
      </c>
      <c r="CQ314" s="319">
        <v>2002.4925000000001</v>
      </c>
      <c r="CR314" s="319">
        <v>1963.9925000000001</v>
      </c>
      <c r="CS314" s="319">
        <v>2070.8525</v>
      </c>
      <c r="CT314" s="319">
        <v>2201.3025000000002</v>
      </c>
      <c r="CU314" s="319">
        <v>2099.3025000000002</v>
      </c>
      <c r="CV314" s="319">
        <v>2169.1525000000001</v>
      </c>
      <c r="CW314" s="319">
        <v>2049.1525000000001</v>
      </c>
      <c r="CX314" s="319">
        <v>2112.4025000000001</v>
      </c>
      <c r="CY314" s="319">
        <v>1985.9024999999999</v>
      </c>
      <c r="CZ314" s="319">
        <v>2066.5775000000003</v>
      </c>
      <c r="DA314" s="319">
        <v>2035.5775000000001</v>
      </c>
      <c r="DB314" s="319">
        <v>2035.5775000000001</v>
      </c>
      <c r="DC314" s="319">
        <v>2204.5275000000001</v>
      </c>
      <c r="DD314" s="319">
        <v>2258.1274999999996</v>
      </c>
      <c r="DE314" s="319">
        <v>2045.4725000000001</v>
      </c>
      <c r="DF314" s="319">
        <v>2045.4725000000001</v>
      </c>
      <c r="DG314" s="319">
        <v>2249.3675000000003</v>
      </c>
      <c r="DH314" s="319">
        <v>2290.6424999999999</v>
      </c>
      <c r="DI314" s="319">
        <v>2259.7874999999999</v>
      </c>
      <c r="DJ314" s="319">
        <v>2307.7874999999999</v>
      </c>
      <c r="DK314" s="319">
        <v>2208.2374999999997</v>
      </c>
      <c r="DL314" s="319">
        <v>2208.2374999999997</v>
      </c>
      <c r="DM314" s="319">
        <v>2208.2374999999997</v>
      </c>
      <c r="DN314" s="319">
        <v>2208.2374999999997</v>
      </c>
      <c r="DO314" s="319">
        <v>2148.1324999999997</v>
      </c>
      <c r="DP314" s="319">
        <v>2249.5825</v>
      </c>
      <c r="DQ314" s="319">
        <v>2235.1325000000002</v>
      </c>
      <c r="DR314" s="319">
        <v>2210.1325000000002</v>
      </c>
      <c r="DS314" s="319">
        <v>2254.0924999999997</v>
      </c>
      <c r="DT314" s="319">
        <v>2254.0924999999997</v>
      </c>
      <c r="DU314" s="319">
        <v>2254.0924999999997</v>
      </c>
      <c r="DV314" s="319">
        <v>2188.3024999999998</v>
      </c>
      <c r="DW314" s="319">
        <v>2070.0524999999998</v>
      </c>
      <c r="DX314" s="319">
        <v>2028.0525</v>
      </c>
      <c r="DY314" s="319">
        <v>2144.9025000000001</v>
      </c>
      <c r="DZ314" s="319">
        <v>2178.39</v>
      </c>
      <c r="EA314" s="319">
        <v>2178.39</v>
      </c>
      <c r="EB314" s="319">
        <v>2240.89</v>
      </c>
      <c r="EC314" s="319">
        <v>2225.6044999999999</v>
      </c>
      <c r="ED314" s="319">
        <v>2238.2545</v>
      </c>
      <c r="EE314" s="319">
        <v>2181.6819999999998</v>
      </c>
      <c r="EF314" s="319">
        <v>2236.2820000000002</v>
      </c>
      <c r="EG314" s="319">
        <v>2291.5369999999998</v>
      </c>
      <c r="EH314" s="319">
        <v>2291.5369999999998</v>
      </c>
      <c r="EI314" s="319">
        <v>2229.4119999999998</v>
      </c>
      <c r="EJ314" s="319">
        <v>2304.4119999999998</v>
      </c>
      <c r="EK314" s="319">
        <v>2324.3119999999999</v>
      </c>
      <c r="EL314" s="319">
        <v>2360.3119999999999</v>
      </c>
      <c r="EM314" s="319">
        <v>2165.2020000000002</v>
      </c>
      <c r="EN314" s="319">
        <v>2165.2020000000002</v>
      </c>
      <c r="EO314" s="319">
        <v>2165.2020000000002</v>
      </c>
      <c r="EP314" s="319">
        <v>2165.2020000000002</v>
      </c>
      <c r="EQ314" s="319">
        <v>2375.9120000000003</v>
      </c>
      <c r="ER314" s="319">
        <v>2488.6370000000002</v>
      </c>
      <c r="ES314" s="319">
        <v>2342.6369999999997</v>
      </c>
      <c r="ET314" s="319">
        <v>2478.087</v>
      </c>
      <c r="EU314" s="319">
        <v>2425.337</v>
      </c>
      <c r="EV314" s="319">
        <v>2391.5369999999998</v>
      </c>
      <c r="EW314" s="319">
        <v>2429.9369999999999</v>
      </c>
      <c r="EX314" s="319">
        <v>2395.8919999999998</v>
      </c>
      <c r="EY314" s="319">
        <v>2459.3669999999997</v>
      </c>
      <c r="EZ314" s="319">
        <v>2459.3669999999997</v>
      </c>
      <c r="FA314" s="319">
        <v>2408.4169999999999</v>
      </c>
      <c r="FB314" s="319">
        <v>2414.8770000000004</v>
      </c>
      <c r="FC314" s="319">
        <v>2058.6019999999999</v>
      </c>
      <c r="FD314" s="319">
        <v>2194.5520000000001</v>
      </c>
      <c r="FE314" s="319">
        <v>2154.252</v>
      </c>
      <c r="FF314" s="319">
        <v>2168.1019999999999</v>
      </c>
      <c r="FG314" s="319">
        <v>2184.2020000000002</v>
      </c>
      <c r="FH314" s="319">
        <v>2249.152</v>
      </c>
      <c r="FI314" s="319">
        <v>2249.152</v>
      </c>
      <c r="FJ314" s="319">
        <v>2264.5520000000001</v>
      </c>
      <c r="FK314" s="319">
        <v>2341.9170000000004</v>
      </c>
      <c r="FL314" s="319">
        <v>2233.2420000000002</v>
      </c>
      <c r="FM314" s="319">
        <v>2050.3920000000003</v>
      </c>
      <c r="FN314" s="319">
        <v>2050.3920000000003</v>
      </c>
      <c r="FO314" s="319">
        <v>2005.8920000000001</v>
      </c>
      <c r="FP314" s="319">
        <v>2005.8920000000001</v>
      </c>
      <c r="FQ314" s="319">
        <v>2040.992</v>
      </c>
      <c r="FR314" s="319">
        <v>2092.6419999999998</v>
      </c>
      <c r="FS314" s="319">
        <v>2025.7570000000001</v>
      </c>
      <c r="FT314" s="319">
        <v>2025.7570000000001</v>
      </c>
      <c r="FU314" s="319">
        <v>2106.107</v>
      </c>
      <c r="FV314" s="319">
        <v>2127.4570000000003</v>
      </c>
      <c r="FW314" s="319">
        <v>2063.857</v>
      </c>
      <c r="FX314" s="319">
        <v>2063.857</v>
      </c>
      <c r="FY314" s="319">
        <v>2018.7714999999998</v>
      </c>
      <c r="FZ314" s="319">
        <v>1966.9214999999999</v>
      </c>
      <c r="GA314" s="319">
        <v>1756.9265</v>
      </c>
      <c r="GB314" s="319">
        <v>1769.4265</v>
      </c>
      <c r="GC314" s="319">
        <f>SUM(GC311+道姓班!GC197+中野班!GC133+製作班未定!GC550)</f>
        <v>1702.1410000000001</v>
      </c>
      <c r="GD314" s="319">
        <f>SUM(GD311+道姓班!GD197+中野班!GD133+製作班未定!GD550)</f>
        <v>1702.1410000000001</v>
      </c>
      <c r="GE314" s="319">
        <f>SUM(GE311+道姓班!GE197+中野班!GE133+製作班未定!GE550)</f>
        <v>1723.1410000000001</v>
      </c>
      <c r="GF314" s="319">
        <f>SUM(GF311+道姓班!GF197+中野班!GF133+製作班未定!GF550)</f>
        <v>1781.3409999999999</v>
      </c>
      <c r="GG314" s="319">
        <f>SUM(GG311+道姓班!GG197+中野班!GG133+製作班未定!GG550)</f>
        <v>1708.9120000000003</v>
      </c>
      <c r="GH314" s="319">
        <f>SUM(GH311+道姓班!GH197+中野班!GH133+製作班未定!GH550)</f>
        <v>1609.3620000000001</v>
      </c>
      <c r="GI314" s="319">
        <v>1739.3620000000001</v>
      </c>
      <c r="GJ314" s="319">
        <v>1875.3620000000001</v>
      </c>
      <c r="GK314" s="319">
        <v>1914.212</v>
      </c>
      <c r="GL314" s="319">
        <v>1914.212</v>
      </c>
      <c r="GM314" s="319">
        <v>1914.212</v>
      </c>
      <c r="GN314" s="319">
        <v>1680.5120000000002</v>
      </c>
      <c r="GO314" s="319">
        <v>1598.3119999999999</v>
      </c>
      <c r="GP314" s="319">
        <v>1616.9244999999999</v>
      </c>
      <c r="GQ314" s="319">
        <v>1576.3375000000001</v>
      </c>
      <c r="GR314" s="319">
        <v>1488.8125</v>
      </c>
      <c r="GS314" s="319">
        <v>1488.8125</v>
      </c>
      <c r="GT314" s="319">
        <v>1382.9124999999999</v>
      </c>
      <c r="GU314" s="319">
        <v>1400.9124999999999</v>
      </c>
      <c r="GV314" s="319">
        <v>1371.2125000000001</v>
      </c>
      <c r="GW314" s="319">
        <v>1344.7625</v>
      </c>
      <c r="GX314" s="319">
        <v>1458.8125</v>
      </c>
      <c r="GY314" s="319">
        <v>1421.3125</v>
      </c>
      <c r="GZ314" s="319">
        <v>1421.3125</v>
      </c>
      <c r="HA314" s="319">
        <v>1421.3125</v>
      </c>
      <c r="HB314" s="319">
        <v>1497.8958333333335</v>
      </c>
      <c r="HC314" s="319">
        <v>1459.0958333333335</v>
      </c>
      <c r="HD314" s="319">
        <v>1339.7958333333333</v>
      </c>
      <c r="HE314" s="319">
        <v>1404.8291666666667</v>
      </c>
      <c r="HF314" s="319">
        <v>1404.8291666666667</v>
      </c>
      <c r="HG314" s="319">
        <v>1404.8291666666667</v>
      </c>
      <c r="HH314" s="319">
        <v>1404.8291666666667</v>
      </c>
      <c r="HI314" s="319">
        <v>1380.791666666667</v>
      </c>
      <c r="HJ314" s="319">
        <v>1356.8416666666667</v>
      </c>
      <c r="HK314" s="319">
        <v>1400.6166666666666</v>
      </c>
      <c r="HL314" s="319">
        <v>1337.5166666666667</v>
      </c>
      <c r="HM314" s="319">
        <v>1272.4166666666665</v>
      </c>
      <c r="HN314" s="319">
        <v>1272.4166666666665</v>
      </c>
      <c r="HO314" s="319">
        <v>1254.9166666666665</v>
      </c>
      <c r="HP314" s="319">
        <v>1254.9166666666665</v>
      </c>
      <c r="HQ314" s="319">
        <v>1254.9166666666665</v>
      </c>
      <c r="HR314" s="319">
        <v>1413.1666666666665</v>
      </c>
      <c r="HS314" s="319">
        <v>1482.3166666666666</v>
      </c>
      <c r="HT314" s="319">
        <v>1431.5166666666669</v>
      </c>
      <c r="HU314" s="319">
        <v>1422.6541666666667</v>
      </c>
      <c r="HV314" s="319">
        <v>1394.3041666666668</v>
      </c>
      <c r="HW314" s="319">
        <v>1315.3041666666668</v>
      </c>
      <c r="HX314" s="319">
        <v>1315.3041666666668</v>
      </c>
      <c r="HY314" s="319">
        <v>1373.8041666666668</v>
      </c>
      <c r="HZ314" s="319">
        <v>1365.9541666666669</v>
      </c>
      <c r="IA314" s="319">
        <v>1365.9541666666669</v>
      </c>
      <c r="IB314" s="319">
        <v>1365.9541666666669</v>
      </c>
      <c r="IC314" s="319">
        <v>1682.7541666666666</v>
      </c>
      <c r="ID314" s="319">
        <v>1813.6041666666667</v>
      </c>
      <c r="IE314" s="319">
        <v>1869.7708333333335</v>
      </c>
      <c r="IF314" s="319">
        <v>1919.7708333333335</v>
      </c>
      <c r="IG314" s="319">
        <v>1876.5708333333334</v>
      </c>
      <c r="IH314" s="319">
        <v>1775.1208333333336</v>
      </c>
      <c r="II314" s="319">
        <v>1736.3958333333333</v>
      </c>
      <c r="IJ314" s="319">
        <v>1736.3958333333333</v>
      </c>
      <c r="IK314" s="319">
        <v>1736.3958333333333</v>
      </c>
      <c r="IL314" s="319">
        <v>1736.3958333333333</v>
      </c>
      <c r="IM314" s="319">
        <v>1736.3958333333333</v>
      </c>
      <c r="IN314" s="319">
        <v>1736.3958333333333</v>
      </c>
      <c r="IO314" s="319">
        <v>1753.8958333333333</v>
      </c>
      <c r="IP314" s="319">
        <v>1776.2958333333333</v>
      </c>
      <c r="IQ314" s="319">
        <v>1776.2958333333333</v>
      </c>
      <c r="IR314" s="319">
        <v>1745.7658333333334</v>
      </c>
      <c r="IS314" s="319">
        <v>1698.9533333333334</v>
      </c>
      <c r="IT314" s="319">
        <v>1788.4533333333334</v>
      </c>
      <c r="IU314" s="319">
        <v>1683.3899999999999</v>
      </c>
      <c r="IV314" s="319">
        <v>1626.3899999999999</v>
      </c>
      <c r="IW314" s="319">
        <v>1626.3899999999999</v>
      </c>
      <c r="IX314" s="319">
        <v>1772.1599999999999</v>
      </c>
      <c r="IY314" s="319">
        <v>1704.96</v>
      </c>
      <c r="IZ314" s="319">
        <v>1704.96</v>
      </c>
      <c r="JA314" s="319">
        <v>1673.46</v>
      </c>
      <c r="JB314" s="319">
        <v>1716.1600000000003</v>
      </c>
      <c r="JC314" s="319">
        <v>1691.96</v>
      </c>
      <c r="JD314" s="319">
        <v>1691.96</v>
      </c>
      <c r="JE314" s="319">
        <v>1715.5100000000002</v>
      </c>
      <c r="JF314" s="319">
        <v>1602.2600000000002</v>
      </c>
      <c r="JG314" s="319">
        <v>1592.6100000000001</v>
      </c>
      <c r="JH314" s="319">
        <v>1515.3825000000002</v>
      </c>
      <c r="JI314" s="319">
        <v>1771.1200000000001</v>
      </c>
      <c r="JJ314" s="319">
        <v>1618.02</v>
      </c>
      <c r="JK314" s="319">
        <v>1618.02</v>
      </c>
      <c r="JL314" s="319">
        <v>1715.87</v>
      </c>
      <c r="JM314" s="319">
        <v>1737.4699999999998</v>
      </c>
      <c r="JN314" s="319">
        <v>1749.5700000000002</v>
      </c>
      <c r="JO314" s="319">
        <v>1637.5700000000002</v>
      </c>
      <c r="JP314" s="319">
        <v>1637.5700000000002</v>
      </c>
      <c r="JQ314" s="319">
        <v>1570.8200000000002</v>
      </c>
      <c r="JR314" s="319">
        <v>1570.8200000000002</v>
      </c>
      <c r="JS314" s="319">
        <v>1571.8200000000002</v>
      </c>
      <c r="JT314" s="319">
        <v>1538.72</v>
      </c>
      <c r="JU314" s="319">
        <v>1548.0700000000002</v>
      </c>
      <c r="JV314" s="319">
        <v>1548.0700000000002</v>
      </c>
      <c r="JW314" s="319">
        <v>1571.6200000000001</v>
      </c>
      <c r="JX314" s="319">
        <v>1524.8074999999999</v>
      </c>
      <c r="JY314" s="319">
        <v>1524.8074999999999</v>
      </c>
      <c r="JZ314" s="319">
        <v>1524.8074999999999</v>
      </c>
      <c r="KA314" s="319">
        <v>1522.0274999999999</v>
      </c>
      <c r="KB314" s="319">
        <v>1562.2774999999999</v>
      </c>
      <c r="KC314" s="319">
        <v>1562.2774999999999</v>
      </c>
      <c r="KD314" s="319">
        <v>1608.6774999999998</v>
      </c>
      <c r="KE314" s="319">
        <v>1562.1275000000001</v>
      </c>
      <c r="KF314" s="319">
        <v>1562.1275000000001</v>
      </c>
      <c r="KG314" s="319">
        <v>1562.1275000000001</v>
      </c>
      <c r="KH314" s="319">
        <v>1388.2874999999999</v>
      </c>
      <c r="KI314" s="319">
        <v>1682.4875</v>
      </c>
      <c r="KJ314" s="319">
        <v>1844.7475000000002</v>
      </c>
      <c r="KK314" s="319">
        <v>1888.2475000000002</v>
      </c>
      <c r="KL314" s="319">
        <v>1888.2475000000002</v>
      </c>
      <c r="KM314" s="319">
        <v>1834.7475000000002</v>
      </c>
      <c r="KN314" s="319">
        <v>1905.3975</v>
      </c>
      <c r="KO314" s="319">
        <v>1857.1475</v>
      </c>
      <c r="KP314" s="319">
        <v>1882.1475</v>
      </c>
      <c r="KQ314" s="319">
        <v>1757.2075</v>
      </c>
      <c r="KR314" s="319">
        <v>1757.2075</v>
      </c>
      <c r="KS314" s="319">
        <v>1691.7574999999999</v>
      </c>
      <c r="KT314" s="319">
        <v>1569.6075000000001</v>
      </c>
      <c r="KU314" s="319">
        <v>1594.6075000000001</v>
      </c>
      <c r="KV314" s="319">
        <v>1634.9549999999999</v>
      </c>
      <c r="KW314" s="319">
        <v>1581.58</v>
      </c>
      <c r="KX314" s="319">
        <v>1652.73</v>
      </c>
      <c r="KY314" s="319">
        <v>1652.73</v>
      </c>
      <c r="KZ314" s="319">
        <v>1550.105</v>
      </c>
      <c r="LA314" s="319">
        <v>1496.73</v>
      </c>
      <c r="LB314" s="319">
        <v>1497.48</v>
      </c>
      <c r="LC314" s="319">
        <v>1592.48</v>
      </c>
      <c r="LD314" s="319">
        <v>1455.585</v>
      </c>
      <c r="LE314" s="319">
        <v>1364.085</v>
      </c>
      <c r="LF314" s="319">
        <v>1556.65</v>
      </c>
      <c r="LG314" s="319">
        <v>1539.15</v>
      </c>
      <c r="LH314" s="319">
        <v>1539.15</v>
      </c>
      <c r="LI314" s="319">
        <v>1539.15</v>
      </c>
      <c r="LJ314" s="319">
        <v>1539.15</v>
      </c>
      <c r="LK314" s="319">
        <v>1517.45</v>
      </c>
      <c r="LL314" s="319">
        <v>1517.45</v>
      </c>
      <c r="LM314" s="319">
        <v>1480.7550000000001</v>
      </c>
      <c r="LN314" s="319">
        <v>1532.1224999999999</v>
      </c>
      <c r="LO314" s="319">
        <v>1532.1224999999999</v>
      </c>
      <c r="LP314" s="319">
        <v>1532.1224999999999</v>
      </c>
      <c r="LQ314" s="319">
        <v>1532.1224999999999</v>
      </c>
      <c r="LR314" s="319">
        <v>1591.8225</v>
      </c>
      <c r="LS314" s="319">
        <v>1594.1724999999999</v>
      </c>
      <c r="LT314" s="319">
        <v>1594.1724999999999</v>
      </c>
      <c r="LU314" s="319">
        <v>1594.1724999999999</v>
      </c>
      <c r="LV314" s="319">
        <v>1569.1724999999999</v>
      </c>
      <c r="LW314" s="319">
        <v>1656.9224999999999</v>
      </c>
      <c r="LX314" s="319">
        <v>1596.4224999999999</v>
      </c>
      <c r="LY314" s="319">
        <v>1596.4224999999999</v>
      </c>
      <c r="LZ314" s="319">
        <v>1651.0955000000001</v>
      </c>
      <c r="MA314" s="319">
        <v>1814.3455000000001</v>
      </c>
      <c r="MB314" s="319">
        <v>1824.2455</v>
      </c>
      <c r="MC314" s="319">
        <v>1824.2455</v>
      </c>
      <c r="MD314" s="319">
        <v>1952.3288333333333</v>
      </c>
      <c r="ME314" s="319">
        <v>2013.9121666666665</v>
      </c>
      <c r="MF314" s="319">
        <v>2013.9121666666665</v>
      </c>
      <c r="MG314" s="319">
        <v>1972.4446666666668</v>
      </c>
      <c r="MH314" s="319">
        <v>1972.4446666666668</v>
      </c>
      <c r="MI314" s="319">
        <v>1860.7346666666667</v>
      </c>
      <c r="MJ314" s="319">
        <v>1860.7346666666667</v>
      </c>
      <c r="MK314" s="319">
        <v>1878.7846666666669</v>
      </c>
      <c r="ML314" s="319">
        <v>1878.7846666666669</v>
      </c>
      <c r="MM314" s="319">
        <v>1878.7846666666669</v>
      </c>
      <c r="MN314" s="319">
        <v>1878.7846666666669</v>
      </c>
      <c r="MO314" s="319">
        <v>1734.3346666666669</v>
      </c>
      <c r="MP314" s="319">
        <v>1744.4346666666668</v>
      </c>
      <c r="MQ314" s="319">
        <v>2014.4346666666668</v>
      </c>
      <c r="MR314" s="319">
        <v>2169.059666666667</v>
      </c>
      <c r="MS314" s="319">
        <v>2417.6126666666669</v>
      </c>
      <c r="MT314" s="319">
        <v>2193.807666666667</v>
      </c>
      <c r="MU314" s="319">
        <v>2185.0076666666669</v>
      </c>
      <c r="MV314" s="319">
        <v>2242.8126666666667</v>
      </c>
      <c r="MW314" s="319">
        <v>2127.6126666666669</v>
      </c>
      <c r="MX314" s="319">
        <v>2105.8396666666667</v>
      </c>
      <c r="MY314" s="319">
        <v>2188.7746666666667</v>
      </c>
      <c r="MZ314" s="319">
        <v>2206.8246666666664</v>
      </c>
      <c r="NA314" s="319">
        <v>2188.6246666666666</v>
      </c>
      <c r="NB314" s="319">
        <v>2207.6246666666666</v>
      </c>
      <c r="NC314" s="319">
        <v>2207.6246666666666</v>
      </c>
      <c r="ND314" s="319">
        <v>2207.6246666666666</v>
      </c>
      <c r="NE314" s="319">
        <v>2221.6546666666663</v>
      </c>
      <c r="NF314" s="319">
        <v>2097.2521666666667</v>
      </c>
      <c r="NG314" s="319">
        <v>2097.2521666666667</v>
      </c>
      <c r="NH314" s="319">
        <v>2097.2521666666667</v>
      </c>
      <c r="NI314" s="319">
        <v>2120.8021666666664</v>
      </c>
      <c r="NJ314" s="319">
        <v>2138.3521666666666</v>
      </c>
      <c r="NK314" s="319">
        <v>2138.3521666666666</v>
      </c>
      <c r="NL314" s="319">
        <v>2138.3521666666666</v>
      </c>
      <c r="NM314" s="319">
        <v>2188.8021666666664</v>
      </c>
      <c r="NN314" s="319">
        <v>2188.8021666666664</v>
      </c>
      <c r="NO314" s="319">
        <v>2242.8021666666664</v>
      </c>
      <c r="NP314" s="319">
        <v>2100.8521666666666</v>
      </c>
      <c r="NQ314" s="319">
        <v>2046.8521666666666</v>
      </c>
      <c r="NR314" s="319">
        <v>2046.8521666666666</v>
      </c>
      <c r="NS314" s="319">
        <v>2046.8521666666666</v>
      </c>
      <c r="NT314" s="319">
        <v>2046.8521666666666</v>
      </c>
      <c r="NU314" s="319">
        <v>2046.8521666666666</v>
      </c>
      <c r="NV314" s="319">
        <v>2046.8521666666666</v>
      </c>
      <c r="NW314" s="319">
        <v>2046.8521666666666</v>
      </c>
      <c r="NX314" s="319">
        <v>2046.8521666666666</v>
      </c>
      <c r="NY314" s="319">
        <v>2046.8521666666666</v>
      </c>
      <c r="NZ314" s="319">
        <v>2046.8521666666666</v>
      </c>
      <c r="OA314" s="319">
        <v>2046.8521666666668</v>
      </c>
      <c r="OB314" s="319">
        <v>2021.8521666666668</v>
      </c>
      <c r="OC314" s="319">
        <v>1804.5146666666669</v>
      </c>
      <c r="OD314" s="319">
        <v>1729.8546666666668</v>
      </c>
      <c r="OE314" s="319">
        <v>1729.8546666666668</v>
      </c>
      <c r="OF314" s="319">
        <v>1634.9713333333334</v>
      </c>
      <c r="OG314" s="319">
        <v>1634.9713333333334</v>
      </c>
      <c r="OH314" s="319">
        <v>1667.8713333333335</v>
      </c>
      <c r="OI314" s="319">
        <v>1919.9713333333334</v>
      </c>
      <c r="OJ314" s="319">
        <v>1875.9380000000001</v>
      </c>
      <c r="OK314" s="319">
        <v>1875.9380000000001</v>
      </c>
      <c r="OL314" s="319">
        <v>1963.9879999999998</v>
      </c>
      <c r="OM314" s="319">
        <v>1913.9879999999998</v>
      </c>
      <c r="ON314" s="319">
        <v>1913.9879999999998</v>
      </c>
      <c r="OO314" s="319">
        <v>2078.3713333333335</v>
      </c>
      <c r="OP314" s="319">
        <v>2078.3713333333335</v>
      </c>
      <c r="OQ314" s="319">
        <v>2078.3713333333335</v>
      </c>
      <c r="OR314" s="319">
        <v>2024.3713333333335</v>
      </c>
      <c r="OS314" s="319">
        <v>2024.3713333333335</v>
      </c>
      <c r="OT314" s="319">
        <v>2029.9713333333334</v>
      </c>
      <c r="OU314" s="319">
        <v>2029.9713333333334</v>
      </c>
      <c r="OV314" s="319">
        <v>2072.9713333333334</v>
      </c>
      <c r="OW314" s="319">
        <v>2072.9713333333334</v>
      </c>
      <c r="OX314" s="319">
        <v>2082.0713333333333</v>
      </c>
      <c r="OY314" s="319">
        <v>2082.0713333333333</v>
      </c>
      <c r="OZ314" s="319">
        <v>2058.5213333333331</v>
      </c>
      <c r="PA314" s="319">
        <v>2058.5213333333331</v>
      </c>
      <c r="PB314" s="319">
        <v>2058.5213333333331</v>
      </c>
      <c r="PC314" s="319">
        <v>1835.4213333333337</v>
      </c>
      <c r="PD314" s="319">
        <v>1835.4213333333337</v>
      </c>
      <c r="PE314" s="319">
        <v>1835.4213333333337</v>
      </c>
      <c r="PF314" s="319">
        <v>1934.2713333333331</v>
      </c>
      <c r="PG314" s="319">
        <v>1716.4213333333332</v>
      </c>
      <c r="PH314" s="319">
        <v>1716.4213333333332</v>
      </c>
      <c r="PI314" s="319">
        <v>1716.4213333333332</v>
      </c>
      <c r="PJ314" s="319">
        <v>1683.088</v>
      </c>
      <c r="PK314" s="319">
        <v>1637.8046666666667</v>
      </c>
      <c r="PL314" s="319">
        <v>1637.8046666666667</v>
      </c>
      <c r="PM314" s="319">
        <v>1637.8046666666667</v>
      </c>
      <c r="PN314" s="319">
        <v>1596.1379999999999</v>
      </c>
      <c r="PO314" s="319">
        <v>1539.1379999999999</v>
      </c>
      <c r="PP314" s="319">
        <v>1539.1379999999999</v>
      </c>
      <c r="PQ314" s="319">
        <v>1440.4380000000001</v>
      </c>
      <c r="PR314" s="319">
        <v>1440.4380000000001</v>
      </c>
      <c r="PS314" s="319">
        <v>1418.4380000000001</v>
      </c>
      <c r="PT314" s="319">
        <v>1432.2380000000001</v>
      </c>
      <c r="PU314" s="319">
        <v>1401.518</v>
      </c>
      <c r="PV314" s="319">
        <v>1401.518</v>
      </c>
      <c r="PW314" s="319">
        <v>1401.518</v>
      </c>
      <c r="PX314" s="319">
        <v>1401.518</v>
      </c>
      <c r="PY314" s="319">
        <v>1477.8180000000002</v>
      </c>
      <c r="PZ314" s="319">
        <v>1438.6680000000001</v>
      </c>
      <c r="QA314" s="319">
        <v>1509.318</v>
      </c>
      <c r="QB314" s="319">
        <v>1509.318</v>
      </c>
      <c r="QC314" s="319">
        <v>1474.2180000000001</v>
      </c>
      <c r="QD314" s="319">
        <v>1474.2180000000001</v>
      </c>
      <c r="QE314" s="319">
        <v>1435.5680000000002</v>
      </c>
      <c r="QF314" s="319">
        <v>1435.5680000000002</v>
      </c>
      <c r="QG314" s="319">
        <v>1485.5680000000002</v>
      </c>
      <c r="QH314" s="319">
        <v>1335.098</v>
      </c>
      <c r="QI314" s="319">
        <v>1458.6979999999999</v>
      </c>
      <c r="QJ314" s="319">
        <v>1458.6979999999999</v>
      </c>
      <c r="QK314" s="319">
        <v>1458.6979999999999</v>
      </c>
      <c r="QL314" s="319">
        <v>1551.9079999999999</v>
      </c>
      <c r="QM314" s="319">
        <v>1626.7080000000001</v>
      </c>
      <c r="QN314" s="319">
        <v>1642.558</v>
      </c>
      <c r="QO314" s="319">
        <v>1642.558</v>
      </c>
      <c r="QP314" s="319">
        <v>1700.558</v>
      </c>
      <c r="QQ314" s="319">
        <v>1641.1579999999999</v>
      </c>
      <c r="QR314" s="319">
        <v>1641.1579999999999</v>
      </c>
      <c r="QS314" s="319">
        <v>1641.1579999999999</v>
      </c>
      <c r="QT314" s="319">
        <v>1676.2579999999998</v>
      </c>
      <c r="QU314" s="319">
        <v>1768.308</v>
      </c>
      <c r="QV314" s="319">
        <v>1634.9480000000003</v>
      </c>
      <c r="QW314" s="319">
        <v>1738.1179999999999</v>
      </c>
      <c r="QX314" s="319">
        <v>1738.1179999999999</v>
      </c>
      <c r="QY314" s="319">
        <v>1575.2180000000001</v>
      </c>
      <c r="QZ314" s="319">
        <v>1575.2180000000001</v>
      </c>
      <c r="RA314" s="319">
        <v>1575.2180000000001</v>
      </c>
      <c r="RB314" s="319">
        <v>1389.9680000000001</v>
      </c>
      <c r="RC314" s="319">
        <v>1269.5</v>
      </c>
      <c r="RD314" s="319">
        <v>1301</v>
      </c>
      <c r="RE314" s="319">
        <v>1398.2</v>
      </c>
      <c r="RF314" s="319">
        <v>1364.6</v>
      </c>
      <c r="RG314" s="319">
        <v>1267.25</v>
      </c>
      <c r="RH314" s="319">
        <v>1249.5500000000002</v>
      </c>
      <c r="RI314" s="319">
        <v>1249.5500000000002</v>
      </c>
      <c r="RJ314" s="319">
        <v>1241.0500000000002</v>
      </c>
      <c r="RK314" s="319">
        <v>1243.1000000000001</v>
      </c>
      <c r="RL314" s="319">
        <v>1078</v>
      </c>
      <c r="RM314" s="319">
        <v>1078</v>
      </c>
      <c r="RN314" s="319">
        <v>1094.6500000000001</v>
      </c>
      <c r="RO314" s="319">
        <v>1025.3</v>
      </c>
      <c r="RP314" s="319">
        <v>1000.3</v>
      </c>
      <c r="RQ314" s="319">
        <v>1016.95</v>
      </c>
      <c r="RR314" s="319">
        <v>1048.8400000000001</v>
      </c>
      <c r="RS314" s="319">
        <v>1048.8400000000001</v>
      </c>
      <c r="RT314" s="319">
        <v>1048.8400000000001</v>
      </c>
      <c r="RU314" s="319">
        <v>1057.54</v>
      </c>
      <c r="RV314" s="319">
        <v>1100.54</v>
      </c>
      <c r="RW314" s="319">
        <v>1112.79</v>
      </c>
      <c r="RX314" s="319">
        <v>1112.79</v>
      </c>
      <c r="RY314" s="319">
        <v>1311.3899999999999</v>
      </c>
      <c r="RZ314" s="319">
        <v>1276.2150000000001</v>
      </c>
      <c r="SA314" s="319">
        <v>1248.375</v>
      </c>
      <c r="SB314" s="319">
        <v>1327.575</v>
      </c>
      <c r="SC314" s="319">
        <v>1327.575</v>
      </c>
      <c r="SD314" s="319">
        <v>1327.575</v>
      </c>
      <c r="SE314" s="319">
        <v>1400.7750000000001</v>
      </c>
      <c r="SF314" s="319">
        <v>1585.1089999999999</v>
      </c>
      <c r="SG314" s="319">
        <v>1593.8090000000002</v>
      </c>
      <c r="SH314" s="319">
        <v>1564.5590000000002</v>
      </c>
      <c r="SI314" s="319">
        <v>1552.0590000000002</v>
      </c>
      <c r="SJ314" s="319">
        <v>1545.9090000000001</v>
      </c>
      <c r="SK314" s="319">
        <v>1545.9090000000001</v>
      </c>
      <c r="SL314" s="319">
        <v>1526.1089999999999</v>
      </c>
      <c r="SM314" s="319">
        <v>1472.1089999999999</v>
      </c>
      <c r="SN314" s="319">
        <v>1390.809</v>
      </c>
      <c r="SO314" s="319">
        <v>1390.809</v>
      </c>
      <c r="SP314" s="319">
        <v>1390.809</v>
      </c>
      <c r="SQ314" s="319">
        <v>1390.809</v>
      </c>
      <c r="SR314" s="319">
        <v>1443.009</v>
      </c>
      <c r="SS314" s="319">
        <v>1484.009</v>
      </c>
      <c r="ST314" s="319">
        <v>1388.1089999999999</v>
      </c>
      <c r="SU314" s="319">
        <v>1208.759</v>
      </c>
      <c r="SV314" s="319">
        <v>1165.213</v>
      </c>
      <c r="SW314" s="319">
        <v>1251.963</v>
      </c>
      <c r="SX314" s="319">
        <v>1245.8630000000001</v>
      </c>
      <c r="SY314" s="319">
        <v>1193.663</v>
      </c>
      <c r="SZ314" s="319">
        <v>1193.663</v>
      </c>
      <c r="TA314" s="319">
        <v>1207.413</v>
      </c>
      <c r="TB314" s="319">
        <v>1190.213</v>
      </c>
      <c r="TC314" s="319">
        <v>1190.213</v>
      </c>
      <c r="TD314" s="319">
        <v>1190.213</v>
      </c>
      <c r="TE314" s="319">
        <v>1279.5129999999999</v>
      </c>
      <c r="TF314" s="319">
        <v>1258.2629999999999</v>
      </c>
      <c r="TG314" s="319">
        <v>1032.925</v>
      </c>
      <c r="TH314" s="319">
        <v>1059.9749999999999</v>
      </c>
      <c r="TI314" s="319">
        <v>1059.9749999999999</v>
      </c>
      <c r="TJ314" s="319">
        <v>1250.0129999999999</v>
      </c>
      <c r="TK314" s="319">
        <v>1252.7629999999999</v>
      </c>
      <c r="TL314" s="319">
        <v>1252.7629999999999</v>
      </c>
      <c r="TM314" s="319">
        <v>1250.2629999999999</v>
      </c>
      <c r="TN314" s="319">
        <v>1246.3630000000001</v>
      </c>
      <c r="TO314" s="319">
        <v>1263.713</v>
      </c>
      <c r="TP314" s="319">
        <v>1080.1130000000001</v>
      </c>
      <c r="TQ314" s="319">
        <v>1080.1130000000001</v>
      </c>
      <c r="TR314" s="319">
        <v>1228.4380000000001</v>
      </c>
      <c r="TS314" s="319">
        <v>1228.4380000000001</v>
      </c>
      <c r="TT314" s="319">
        <v>1109.3</v>
      </c>
      <c r="TU314" s="319">
        <v>1117.5</v>
      </c>
      <c r="TV314" s="319">
        <v>1200.75</v>
      </c>
      <c r="TW314" s="319">
        <v>1200.75</v>
      </c>
      <c r="TX314" s="319">
        <v>1200.75</v>
      </c>
      <c r="TY314" s="319">
        <v>1200.75</v>
      </c>
      <c r="TZ314" s="319">
        <v>1223.625</v>
      </c>
      <c r="UA314" s="319">
        <v>1223.625</v>
      </c>
      <c r="UB314" s="319">
        <v>1242.4749999999999</v>
      </c>
      <c r="UC314" s="319">
        <v>1254.3249999999998</v>
      </c>
      <c r="UD314" s="319">
        <v>1129.575</v>
      </c>
      <c r="UE314" s="319">
        <v>1129.575</v>
      </c>
      <c r="UF314" s="319">
        <v>1188.3249999999998</v>
      </c>
      <c r="UG314" s="319">
        <v>1107.5749999999998</v>
      </c>
      <c r="UH314" s="319">
        <v>1160.0749999999998</v>
      </c>
      <c r="UI314" s="319">
        <v>1160.0749999999998</v>
      </c>
      <c r="UJ314" s="319">
        <v>1119.9749999999999</v>
      </c>
      <c r="UK314" s="319">
        <v>1110.6500000000001</v>
      </c>
      <c r="UL314" s="319">
        <v>1110.6500000000001</v>
      </c>
      <c r="UM314" s="319">
        <v>1232.1500000000001</v>
      </c>
      <c r="UN314" s="319">
        <v>1232.1500000000001</v>
      </c>
      <c r="UO314" s="319">
        <v>1332.15</v>
      </c>
      <c r="UP314" s="319">
        <v>1340.4</v>
      </c>
      <c r="UQ314" s="319">
        <v>1471.25</v>
      </c>
      <c r="UR314" s="319">
        <v>1494.4</v>
      </c>
      <c r="US314" s="319">
        <v>1494.4</v>
      </c>
      <c r="UT314" s="319">
        <v>1510.5</v>
      </c>
      <c r="UU314" s="319">
        <v>1520.665</v>
      </c>
      <c r="UV314" s="319">
        <v>1496.0650000000001</v>
      </c>
      <c r="UW314" s="319">
        <v>1496.0650000000001</v>
      </c>
      <c r="UX314" s="319">
        <v>1507.8150000000001</v>
      </c>
      <c r="UY314" s="319">
        <v>1386.365</v>
      </c>
      <c r="UZ314" s="319">
        <v>1386.365</v>
      </c>
      <c r="VA314" s="319">
        <v>1495.865</v>
      </c>
      <c r="VB314" s="319">
        <v>1445.865</v>
      </c>
      <c r="VC314" s="319">
        <v>1500.9649999999999</v>
      </c>
      <c r="VD314" s="319">
        <v>1448.4649999999999</v>
      </c>
      <c r="VE314" s="319">
        <v>1448.4649999999999</v>
      </c>
      <c r="VF314" s="319">
        <v>1448.4649999999999</v>
      </c>
      <c r="VG314" s="319">
        <v>1448.4649999999999</v>
      </c>
      <c r="VH314" s="319">
        <v>1402.165</v>
      </c>
      <c r="VI314" s="319">
        <v>1521.83</v>
      </c>
      <c r="VJ314" s="319">
        <v>1533.33</v>
      </c>
      <c r="VK314" s="319">
        <v>1556.83</v>
      </c>
      <c r="VL314" s="319">
        <v>1529.6299999999999</v>
      </c>
      <c r="VM314" s="319">
        <v>1549.6299999999999</v>
      </c>
      <c r="VN314" s="319">
        <v>1565.73</v>
      </c>
      <c r="VO314" s="319">
        <v>1577.48</v>
      </c>
      <c r="VP314" s="319">
        <v>1716.28</v>
      </c>
      <c r="VQ314" s="319">
        <v>1740.98</v>
      </c>
      <c r="VR314" s="319">
        <v>1778.48</v>
      </c>
      <c r="VS314" s="319">
        <v>1870.08</v>
      </c>
      <c r="VT314" s="319">
        <v>1886.1799999999998</v>
      </c>
      <c r="VU314" s="319">
        <v>1886.1799999999998</v>
      </c>
      <c r="VV314" s="319">
        <v>1873.58</v>
      </c>
      <c r="VW314" s="319">
        <v>1883.7449999999999</v>
      </c>
      <c r="VX314" s="319">
        <v>1983.4450000000002</v>
      </c>
      <c r="VY314" s="319">
        <v>1980.2449999999999</v>
      </c>
      <c r="VZ314" s="319">
        <v>1980.2449999999999</v>
      </c>
      <c r="WA314" s="319">
        <v>1945.5450000000001</v>
      </c>
      <c r="WB314" s="319">
        <v>1945.5450000000001</v>
      </c>
      <c r="WC314" s="319">
        <v>1945.5450000000001</v>
      </c>
      <c r="WD314" s="319">
        <v>1979.395</v>
      </c>
      <c r="WE314" s="319">
        <v>2038.395</v>
      </c>
      <c r="WF314" s="319">
        <v>1983.3000000000002</v>
      </c>
      <c r="WG314" s="319">
        <v>2003.3000000000002</v>
      </c>
      <c r="WH314" s="319">
        <v>2019.4</v>
      </c>
      <c r="WI314" s="319">
        <v>1966.5250000000001</v>
      </c>
      <c r="WJ314" s="319">
        <v>1966.5250000000001</v>
      </c>
      <c r="WK314" s="319">
        <v>1966.5250000000001</v>
      </c>
      <c r="WL314" s="319">
        <v>1976.4450000000002</v>
      </c>
      <c r="WM314" s="319">
        <v>1986.4450000000002</v>
      </c>
      <c r="WN314" s="319">
        <v>2000.3449999999998</v>
      </c>
      <c r="WO314" s="319">
        <v>2000.3449999999998</v>
      </c>
      <c r="WP314" s="319">
        <v>2000.3449999999998</v>
      </c>
      <c r="WQ314" s="319">
        <v>2000.3449999999998</v>
      </c>
      <c r="WR314" s="319">
        <v>1977.7950000000001</v>
      </c>
      <c r="WS314" s="319">
        <v>2047.8450000000003</v>
      </c>
      <c r="WT314" s="319">
        <v>2002.8450000000003</v>
      </c>
      <c r="WU314" s="319">
        <v>2099.7449999999999</v>
      </c>
      <c r="WV314" s="319">
        <v>1948.645</v>
      </c>
      <c r="WW314" s="319">
        <v>1948.645</v>
      </c>
      <c r="WX314" s="319">
        <v>1948.645</v>
      </c>
      <c r="WY314" s="319">
        <v>1855.04</v>
      </c>
      <c r="WZ314" s="319">
        <v>1977.79</v>
      </c>
      <c r="XA314" s="319">
        <v>1999.6899999999998</v>
      </c>
      <c r="XB314" s="319">
        <v>2060.59</v>
      </c>
      <c r="XC314" s="319">
        <v>2060.59</v>
      </c>
      <c r="XD314" s="319">
        <v>2060.59</v>
      </c>
      <c r="XE314" s="319">
        <v>2070.59</v>
      </c>
      <c r="XF314" s="319">
        <v>2099.29</v>
      </c>
      <c r="XG314" s="319">
        <v>2123.5899999999997</v>
      </c>
      <c r="XH314" s="319">
        <v>1836.04</v>
      </c>
      <c r="XI314" s="319">
        <v>1848.5249999999999</v>
      </c>
      <c r="XJ314" s="319">
        <v>1860.2749999999999</v>
      </c>
      <c r="XK314" s="319">
        <v>1860.2749999999999</v>
      </c>
      <c r="XL314" s="319">
        <v>1825.125</v>
      </c>
      <c r="XM314" s="319">
        <v>1825.125</v>
      </c>
      <c r="XN314" s="319">
        <v>1693.9249999999997</v>
      </c>
      <c r="XO314" s="319">
        <v>1733.9749999999999</v>
      </c>
      <c r="XP314" s="319">
        <v>1710.375</v>
      </c>
      <c r="XQ314" s="319">
        <v>1643.5450000000001</v>
      </c>
      <c r="XR314" s="319">
        <v>1643.5450000000001</v>
      </c>
      <c r="XS314" s="319">
        <v>1643.5450000000001</v>
      </c>
      <c r="XT314" s="319">
        <v>1679.8150000000001</v>
      </c>
      <c r="XU314" s="319">
        <v>1679.8150000000001</v>
      </c>
      <c r="XV314" s="319">
        <v>1788.1399999999999</v>
      </c>
      <c r="XW314" s="319">
        <v>1818.19</v>
      </c>
      <c r="XX314" s="319">
        <v>1818.19</v>
      </c>
      <c r="XY314" s="319">
        <v>1829.94</v>
      </c>
      <c r="XZ314" s="319">
        <v>1771.19</v>
      </c>
      <c r="YA314" s="319">
        <v>1731.1399999999999</v>
      </c>
      <c r="YB314" s="319">
        <v>1731.1399999999999</v>
      </c>
      <c r="YC314" s="319">
        <v>1719.1399999999999</v>
      </c>
      <c r="YD314" s="319">
        <v>1670.5499999999997</v>
      </c>
      <c r="YE314" s="319">
        <v>1412.9250000000002</v>
      </c>
      <c r="YF314" s="319">
        <v>1412.9250000000002</v>
      </c>
      <c r="YG314" s="319">
        <v>1507.3400000000001</v>
      </c>
      <c r="YH314" s="319">
        <v>1507.3400000000001</v>
      </c>
      <c r="YI314" s="319">
        <v>1472.24</v>
      </c>
      <c r="YJ314" s="319">
        <v>1442.3899999999999</v>
      </c>
      <c r="YK314" s="319">
        <v>1439.8899999999999</v>
      </c>
      <c r="YL314" s="319">
        <v>1386.53</v>
      </c>
      <c r="YM314" s="319">
        <v>1386.53</v>
      </c>
      <c r="YN314" s="319">
        <v>1431.6799999999998</v>
      </c>
      <c r="YO314" s="319">
        <v>1322.105</v>
      </c>
      <c r="YP314" s="319">
        <v>1322.105</v>
      </c>
      <c r="YQ314" s="319">
        <v>1322.105</v>
      </c>
      <c r="YR314" s="319">
        <v>1294.3049999999998</v>
      </c>
      <c r="YS314" s="319">
        <v>1294.3049999999998</v>
      </c>
      <c r="YT314" s="319">
        <v>1294.3049999999998</v>
      </c>
      <c r="YU314" s="319">
        <v>1304.9549999999999</v>
      </c>
      <c r="YV314" s="319">
        <v>1315.5549999999998</v>
      </c>
      <c r="YW314" s="319">
        <v>1337.4849999999999</v>
      </c>
      <c r="YX314" s="319">
        <v>1270.7349999999999</v>
      </c>
      <c r="YY314" s="319">
        <v>1215.9849999999999</v>
      </c>
      <c r="YZ314" s="319">
        <v>1049.835</v>
      </c>
      <c r="ZA314" s="319">
        <v>1049.835</v>
      </c>
      <c r="ZB314" s="319">
        <v>1108.585</v>
      </c>
      <c r="ZC314" s="319">
        <v>1070.9850000000001</v>
      </c>
      <c r="ZD314" s="319">
        <v>1070.9850000000001</v>
      </c>
      <c r="ZE314" s="319">
        <v>989.18499999999995</v>
      </c>
      <c r="ZF314" s="319">
        <v>989.18499999999995</v>
      </c>
      <c r="ZG314" s="319">
        <v>976.68499999999995</v>
      </c>
      <c r="ZH314" s="319">
        <v>976.68499999999995</v>
      </c>
      <c r="ZI314" s="319">
        <v>1055.5350000000001</v>
      </c>
      <c r="ZJ314" s="319">
        <v>1026.1600000000001</v>
      </c>
      <c r="ZK314" s="319">
        <v>948.51</v>
      </c>
      <c r="ZL314" s="319">
        <v>907.08999999999992</v>
      </c>
      <c r="ZM314" s="319">
        <v>907.08999999999992</v>
      </c>
      <c r="ZN314" s="319">
        <v>817.90000000000009</v>
      </c>
      <c r="ZO314" s="319">
        <v>817.90000000000009</v>
      </c>
      <c r="ZP314" s="319">
        <v>817.90000000000009</v>
      </c>
      <c r="ZQ314" s="319">
        <v>782.5</v>
      </c>
      <c r="ZR314" s="319">
        <v>775.90000000000009</v>
      </c>
      <c r="ZS314" s="319">
        <v>825.90000000000009</v>
      </c>
      <c r="ZT314" s="319">
        <v>980.10000000000014</v>
      </c>
      <c r="ZU314" s="319">
        <v>1030.1000000000001</v>
      </c>
      <c r="ZV314" s="319">
        <v>1030.1000000000001</v>
      </c>
      <c r="ZW314" s="319">
        <v>1042.75</v>
      </c>
      <c r="ZX314" s="319">
        <v>1030.75</v>
      </c>
      <c r="ZY314" s="319">
        <v>1115.3000000000002</v>
      </c>
      <c r="ZZ314" s="319">
        <v>1175.3000000000002</v>
      </c>
      <c r="AAA314" s="319">
        <v>1175.3000000000002</v>
      </c>
      <c r="AAB314" s="319">
        <v>1004.5500000000001</v>
      </c>
      <c r="AAC314" s="319">
        <v>1004.5500000000001</v>
      </c>
      <c r="AAD314" s="319">
        <v>1060.8000000000002</v>
      </c>
      <c r="AAE314" s="319">
        <v>1056.925</v>
      </c>
      <c r="AAF314" s="319">
        <v>1003.925</v>
      </c>
      <c r="AAG314" s="319">
        <v>1003.925</v>
      </c>
      <c r="AAH314" s="319">
        <v>1091.575</v>
      </c>
      <c r="AAI314" s="319">
        <v>1036.825</v>
      </c>
      <c r="AAJ314" s="319">
        <v>1036.825</v>
      </c>
      <c r="AAK314" s="319">
        <v>1036.825</v>
      </c>
      <c r="AAL314" s="319">
        <v>1059.2749999999999</v>
      </c>
      <c r="AAM314" s="319">
        <v>1100.9749999999999</v>
      </c>
      <c r="AAN314" s="319">
        <v>1100.9749999999999</v>
      </c>
      <c r="AAO314" s="319">
        <v>1017.575</v>
      </c>
      <c r="AAP314" s="319">
        <v>1017.575</v>
      </c>
      <c r="AAQ314" s="319">
        <v>1037.575</v>
      </c>
      <c r="AAR314" s="319">
        <v>1070.7249999999999</v>
      </c>
      <c r="AAS314" s="319">
        <v>1102.625</v>
      </c>
      <c r="AAT314" s="319">
        <v>1102.625</v>
      </c>
      <c r="AAU314" s="319">
        <v>1237.125</v>
      </c>
      <c r="AAV314" s="319">
        <v>1237.125</v>
      </c>
      <c r="AAW314" s="319">
        <v>1142.9449999999999</v>
      </c>
      <c r="AAX314" s="319">
        <v>1085.6950000000002</v>
      </c>
      <c r="AAY314" s="319">
        <v>1095.5700000000002</v>
      </c>
      <c r="AAZ314" s="319">
        <v>1046.02</v>
      </c>
      <c r="ABA314" s="319">
        <v>1081.0700000000002</v>
      </c>
      <c r="ABB314" s="319">
        <v>1119.02</v>
      </c>
      <c r="ABC314" s="319">
        <v>1078.82</v>
      </c>
      <c r="ABD314" s="319">
        <v>1106.52</v>
      </c>
      <c r="ABE314" s="319">
        <v>1106.52</v>
      </c>
      <c r="ABF314" s="319">
        <v>1118.02</v>
      </c>
      <c r="ABG314" s="319">
        <v>1118.02</v>
      </c>
      <c r="ABH314" s="319">
        <v>1080.07</v>
      </c>
      <c r="ABI314" s="319">
        <v>1038.0700000000002</v>
      </c>
      <c r="ABJ314" s="319">
        <v>1219.3200000000002</v>
      </c>
      <c r="ABK314" s="319">
        <v>1168.5650000000001</v>
      </c>
      <c r="ABL314" s="319">
        <v>1175.3150000000001</v>
      </c>
      <c r="ABM314" s="319">
        <v>1175.3150000000001</v>
      </c>
      <c r="ABN314" s="319">
        <v>1166.94</v>
      </c>
      <c r="ABO314" s="319">
        <v>1100.19</v>
      </c>
      <c r="ABP314" s="319">
        <v>1100.19</v>
      </c>
      <c r="ABQ314" s="319">
        <v>1139.6399999999999</v>
      </c>
      <c r="ABR314" s="319">
        <v>1139.6399999999999</v>
      </c>
      <c r="ABS314" s="319">
        <v>1139.6399999999999</v>
      </c>
      <c r="ABT314" s="319">
        <v>1139.6399999999999</v>
      </c>
      <c r="ABU314" s="319">
        <v>1124.6399999999999</v>
      </c>
      <c r="ABV314" s="319">
        <v>1124.6399999999999</v>
      </c>
      <c r="ABW314" s="319">
        <v>1124.6399999999999</v>
      </c>
      <c r="ABX314" s="319">
        <v>1129.94</v>
      </c>
      <c r="ABY314" s="319">
        <v>1129.94</v>
      </c>
      <c r="ABZ314" s="319">
        <v>1129.94</v>
      </c>
      <c r="ACA314" s="319">
        <v>1129.94</v>
      </c>
      <c r="ACB314" s="319">
        <v>1191.5233333333333</v>
      </c>
      <c r="ACC314" s="319">
        <v>1191.5233333333333</v>
      </c>
      <c r="ACD314" s="319">
        <v>1342.8566666666666</v>
      </c>
      <c r="ACE314" s="319">
        <v>1334.8666666666668</v>
      </c>
      <c r="ACF314" s="319">
        <v>1334.8666666666668</v>
      </c>
      <c r="ACG314" s="319">
        <v>1334.8666666666668</v>
      </c>
      <c r="ACH314" s="319">
        <v>1340.1666666666665</v>
      </c>
      <c r="ACI314" s="319">
        <v>1368.7666666666667</v>
      </c>
      <c r="ACJ314" s="319">
        <v>1331.9166666666667</v>
      </c>
      <c r="ACK314" s="319">
        <v>1391.3166666666666</v>
      </c>
      <c r="ACL314" s="319">
        <v>1347.9016666666666</v>
      </c>
      <c r="ACM314" s="319">
        <v>1347.9016666666666</v>
      </c>
      <c r="ACN314" s="319">
        <v>1347.9016666666666</v>
      </c>
      <c r="ACO314" s="319">
        <v>1347.9016666666666</v>
      </c>
      <c r="ACP314" s="319">
        <v>1322.9016666666666</v>
      </c>
      <c r="ACQ314" s="319">
        <v>1337.7016666666668</v>
      </c>
      <c r="ACR314" s="319">
        <v>1379.2516666666666</v>
      </c>
      <c r="ACS314" s="319">
        <v>1379.2516666666666</v>
      </c>
      <c r="ACT314" s="319">
        <v>1434.2516666666666</v>
      </c>
      <c r="ACU314" s="319">
        <v>1434.2516666666666</v>
      </c>
      <c r="ACV314" s="319">
        <v>1434.2516666666666</v>
      </c>
      <c r="ACW314" s="319">
        <v>1603.7466666666667</v>
      </c>
      <c r="ACX314" s="319">
        <v>1575.3466666666668</v>
      </c>
      <c r="ACY314" s="319">
        <v>1520.3466666666668</v>
      </c>
      <c r="ACZ314" s="319">
        <v>1495.3466666666668</v>
      </c>
      <c r="ADA314" s="319">
        <v>1495.3466666666668</v>
      </c>
      <c r="ADB314" s="319">
        <v>1495.3466666666668</v>
      </c>
      <c r="ADC314" s="198">
        <f>SUM(ADC311+道姓班!ADC197+中野班!ADC133+製作班未定!ADC550)</f>
        <v>1495.3466666666668</v>
      </c>
      <c r="ADD314" s="198">
        <f>SUM(ADD311+道姓班!ADD197+中野班!ADD133+製作班未定!ADD550)</f>
        <v>1495.3466666666668</v>
      </c>
      <c r="ADE314" s="198">
        <f>SUM(ADE311+道姓班!ADE197+中野班!ADE133+製作班未定!ADE550)</f>
        <v>1459.7966666666666</v>
      </c>
      <c r="ADF314" s="198">
        <f>SUM(ADF311+道姓班!ADF197+中野班!ADF133+製作班未定!ADF550)</f>
        <v>1478.2466666666664</v>
      </c>
      <c r="ADG314" s="198">
        <f>SUM(ADG311+道姓班!ADG197+中野班!ADG133+製作班未定!ADG550)</f>
        <v>1451.7466666666664</v>
      </c>
      <c r="ADH314" s="198">
        <f>SUM(ADH311+道姓班!ADH197+中野班!ADH133+製作班未定!ADH550)</f>
        <v>1451.7466666666664</v>
      </c>
      <c r="ADI314" s="198">
        <f>SUM(ADI311+道姓班!ADI197+中野班!ADI133+製作班未定!ADI550)</f>
        <v>1426.4466666666667</v>
      </c>
      <c r="ADJ314" s="198">
        <f>SUM(ADJ311+道姓班!ADJ197+中野班!ADJ133+製作班未定!ADJ550)</f>
        <v>1426.4466666666667</v>
      </c>
      <c r="ADK314" s="198">
        <f>SUM(ADK311+道姓班!ADK197+中野班!ADK133+製作班未定!ADK550)</f>
        <v>1445.8266666666666</v>
      </c>
      <c r="ADL314" s="198">
        <f>SUM(ADL311+道姓班!ADL197+中野班!ADL133+製作班未定!ADL550)</f>
        <v>1445.8266666666666</v>
      </c>
      <c r="ADM314" s="198">
        <f>SUM(ADM311+道姓班!ADM197+中野班!ADM133+製作班未定!ADM550)</f>
        <v>1445.8266666666666</v>
      </c>
      <c r="ADN314" s="198">
        <f>SUM(ADN311+道姓班!ADN197+中野班!ADN133+製作班未定!ADN550)</f>
        <v>1445.8266666666666</v>
      </c>
      <c r="ADO314" s="198">
        <f>SUM(ADO311+道姓班!ADO197+中野班!ADO133+製作班未定!ADO550)</f>
        <v>1445.8266666666666</v>
      </c>
      <c r="ADP314" s="198">
        <f>SUM(ADP311+道姓班!ADP197+中野班!ADP133+製作班未定!ADP550)</f>
        <v>1445.8266666666666</v>
      </c>
      <c r="ADQ314" s="198">
        <f>SUM(ADQ311+道姓班!ADQ197+中野班!ADQ133+製作班未定!ADQ550)</f>
        <v>1615.6266666666666</v>
      </c>
      <c r="ADR314" s="198">
        <f>SUM(ADR311+道姓班!ADR197+中野班!ADR133+製作班未定!ADR550)</f>
        <v>1352.2366666666667</v>
      </c>
      <c r="ADS314" s="198">
        <f>SUM(ADS311+道姓班!ADS197+中野班!ADS133+製作班未定!ADS550)</f>
        <v>1412.2816666666668</v>
      </c>
      <c r="ADT314" s="198">
        <f>SUM(ADT311+道姓班!ADT197+中野班!ADT133+製作班未定!ADT550)</f>
        <v>1366.5766666666666</v>
      </c>
      <c r="ADU314" s="198">
        <f>SUM(ADU311+道姓班!ADU197+中野班!ADU133+製作班未定!ADU550)</f>
        <v>1426.5766666666666</v>
      </c>
      <c r="ADV314" s="198">
        <f>SUM(ADV311+道姓班!ADV197+中野班!ADV133+製作班未定!ADV550)</f>
        <v>1415.0766666666666</v>
      </c>
      <c r="ADW314" s="198">
        <f>SUM(ADW311+道姓班!ADW197+中野班!ADW133+製作班未定!ADW550)</f>
        <v>1415.0766666666666</v>
      </c>
      <c r="ADX314" s="198">
        <f>SUM(ADX311+道姓班!ADX197+中野班!ADX133+製作班未定!ADX550)</f>
        <v>1415.0766666666666</v>
      </c>
      <c r="ADY314" s="198">
        <f>SUM(ADY311+道姓班!ADY197+中野班!ADY133+製作班未定!ADY550)</f>
        <v>1415.0766666666666</v>
      </c>
      <c r="ADZ314" s="198">
        <f>SUM(ADZ311+道姓班!ADZ197+中野班!ADZ133+製作班未定!ADZ550)</f>
        <v>1374.4433333333332</v>
      </c>
      <c r="AEA314" s="198">
        <f>SUM(AEA311+道姓班!AEA197+中野班!AEA133+製作班未定!AEA550)</f>
        <v>1341.9683333333332</v>
      </c>
      <c r="AEB314" s="198">
        <f>SUM(AEB311+道姓班!AEB197+中野班!AEB133+製作班未定!AEB550)</f>
        <v>1353.9683333333332</v>
      </c>
      <c r="AEC314" s="198">
        <f>SUM(AEC311+道姓班!AEC197+中野班!AEC133+製作班未定!AEC550)</f>
        <v>1353.9683333333332</v>
      </c>
      <c r="AED314" s="198">
        <f>SUM(AED311+道姓班!AED197+中野班!AED133+製作班未定!AED550)</f>
        <v>1353.9683333333332</v>
      </c>
      <c r="AEE314" s="198">
        <f>SUM(AEE311+道姓班!AEE197+中野班!AEE133+製作班未定!AEE550)</f>
        <v>1353.9683333333332</v>
      </c>
      <c r="AEF314" s="198">
        <f>SUM(AEF311+道姓班!AEF197+中野班!AEF133+製作班未定!AEF550)</f>
        <v>1246.7183333333332</v>
      </c>
      <c r="AEG314" s="198">
        <f>SUM(AEG311+道姓班!AEG197+中野班!AEG133+製作班未定!AEG550)</f>
        <v>1274.7183333333332</v>
      </c>
      <c r="AEH314" s="198">
        <f>SUM(AEH311+道姓班!AEH197+中野班!AEH133+製作班未定!AEH550)</f>
        <v>1274.7183333333332</v>
      </c>
      <c r="AEI314" s="198">
        <f>SUM(AEI311+道姓班!AEI197+中野班!AEI133+製作班未定!AEI550)</f>
        <v>1185.9349999999999</v>
      </c>
      <c r="AEJ314" s="198">
        <f>SUM(AEJ311+道姓班!AEJ197+中野班!AEJ133+製作班未定!AEJ550)</f>
        <v>1185.9349999999999</v>
      </c>
      <c r="AEK314" s="198">
        <f>SUM(AEK311+道姓班!AEK197+中野班!AEK133+製作班未定!AEK550)</f>
        <v>1199.835</v>
      </c>
      <c r="AEL314" s="198">
        <f>SUM(AEL311+道姓班!AEL197+中野班!AEL133+製作班未定!AEL550)</f>
        <v>1217.135</v>
      </c>
      <c r="AEM314" s="198">
        <f>SUM(AEM311+道姓班!AEM197+中野班!AEM133+製作班未定!AEM550)</f>
        <v>1189.1600000000001</v>
      </c>
      <c r="AEN314" s="198">
        <f>SUM(AEN311+道姓班!AEN197+中野班!AEN133+製作班未定!AEN550)</f>
        <v>1201.04</v>
      </c>
      <c r="AEO314" s="198">
        <f>SUM(AEO311+道姓班!AEO197+中野班!AEO133+製作班未定!AEO550)</f>
        <v>1260.54</v>
      </c>
      <c r="AEP314" s="198">
        <f>SUM(AEP311+道姓班!AEP197+中野班!AEP133+製作班未定!AEP550)</f>
        <v>1335.54</v>
      </c>
      <c r="AEQ314" s="198">
        <f>SUM(AEQ311+道姓班!AEQ197+中野班!AEQ133+製作班未定!AEQ550)</f>
        <v>1335.54</v>
      </c>
      <c r="AER314" s="198">
        <f>SUM(AER311+道姓班!AER197+中野班!AER133+製作班未定!AER550)</f>
        <v>1335.54</v>
      </c>
      <c r="AES314" s="198">
        <f>SUM(AES311+道姓班!AES197+中野班!AES133+製作班未定!AES550)</f>
        <v>1335.54</v>
      </c>
      <c r="AET314" s="198">
        <f>SUM(AET311+道姓班!AET197+中野班!AET133+製作班未定!AET550)</f>
        <v>1350.615</v>
      </c>
      <c r="AEU314" s="198">
        <f>SUM(AEU311+道姓班!AEU197+中野班!AEU133+製作班未定!AEU550)</f>
        <v>1350.615</v>
      </c>
      <c r="AEV314" s="198">
        <f>SUM(AEV311+道姓班!AEV197+中野班!AEV133+製作班未定!AEV550)</f>
        <v>1420.615</v>
      </c>
      <c r="AEW314" s="198">
        <f>SUM(AEW311+道姓班!AEW197+中野班!AEW133+製作班未定!AEW550)</f>
        <v>1410.915</v>
      </c>
      <c r="AEX314" s="198">
        <f>SUM(AEX311+道姓班!AEX197+中野班!AEX133+製作班未定!AEX550)</f>
        <v>1410.915</v>
      </c>
      <c r="AEY314" s="198">
        <f>SUM(AEY311+道姓班!AEY197+中野班!AEY133+製作班未定!AEY550)</f>
        <v>1410.915</v>
      </c>
      <c r="AEZ314" s="198">
        <f>SUM(AEZ311+道姓班!AEZ197+中野班!AEZ133+製作班未定!AEZ550)</f>
        <v>1412.7749999999999</v>
      </c>
      <c r="AFA314" s="198">
        <f>SUM(AFA311+道姓班!AFA197+中野班!AFA133+製作班未定!AFA550)</f>
        <v>1412.7749999999999</v>
      </c>
      <c r="AFB314" s="198">
        <f>SUM(AFB311+道姓班!AFB197+中野班!AFB133+製作班未定!AFB550)</f>
        <v>1412.7749999999999</v>
      </c>
      <c r="AFC314" s="198">
        <f>SUM(AFC311+道姓班!AFC197+中野班!AFC133+製作班未定!AFC550)</f>
        <v>1496.175</v>
      </c>
      <c r="AFD314" s="198">
        <f>SUM(AFD311+道姓班!AFD197+中野班!AFD133+製作班未定!AFD550)</f>
        <v>1286.675</v>
      </c>
      <c r="AFE314" s="198">
        <f>SUM(AFE311+道姓班!AFE197+中野班!AFE133+製作班未定!AFE550)</f>
        <v>1286.675</v>
      </c>
      <c r="AFF314" s="198">
        <f>SUM(AFF311+道姓班!AFF197+中野班!AFF133+製作班未定!AFF550)</f>
        <v>1286.675</v>
      </c>
      <c r="AFG314" s="198">
        <f>SUM(AFG311+道姓班!AFG197+中野班!AFG133+製作班未定!AFG550)</f>
        <v>1323.7750000000001</v>
      </c>
      <c r="AFH314" s="198">
        <f>SUM(AFH311+道姓班!AFH197+中野班!AFH133+製作班未定!AFH550)</f>
        <v>1343.1750000000002</v>
      </c>
      <c r="AFI314" s="198">
        <f>SUM(AFI311+道姓班!AFI197+中野班!AFI133+製作班未定!AFI550)</f>
        <v>1343.1750000000002</v>
      </c>
      <c r="AFJ314" s="198">
        <f>SUM(AFJ311+道姓班!AFJ197+中野班!AFJ133+製作班未定!AFJ550)</f>
        <v>1343.1750000000002</v>
      </c>
      <c r="AFK314" s="198">
        <f>SUM(AFK311+道姓班!AFK197+中野班!AFK133+製作班未定!AFK550)</f>
        <v>1324.825</v>
      </c>
      <c r="AFL314" s="198">
        <f>SUM(AFL311+道姓班!AFL197+中野班!AFL133+製作班未定!AFL550)</f>
        <v>1339.9</v>
      </c>
      <c r="AFM314" s="198">
        <f>SUM(AFM311+道姓班!AFM197+中野班!AFM133+製作班未定!AFM550)</f>
        <v>1339.9</v>
      </c>
      <c r="AFN314" s="198">
        <f>SUM(AFN311+道姓班!AFN197+中野班!AFN133+製作班未定!AFN550)</f>
        <v>1339.9</v>
      </c>
      <c r="AFO314" s="198">
        <f>SUM(AFO311+道姓班!AFO197+中野班!AFO133+製作班未定!AFO550)</f>
        <v>1395.25</v>
      </c>
      <c r="AFP314" s="198">
        <f>SUM(AFP311+道姓班!AFP197+中野班!AFP133+製作班未定!AFP550)</f>
        <v>1403.9</v>
      </c>
      <c r="AFQ314" s="198">
        <f>SUM(AFQ311+道姓班!AFQ197+中野班!AFQ133+製作班未定!AFQ550)</f>
        <v>1403.9</v>
      </c>
      <c r="AFR314" s="198">
        <f>SUM(AFR311+道姓班!AFR197+中野班!AFR133+製作班未定!AFR550)</f>
        <v>1428.9</v>
      </c>
      <c r="AFS314" s="198">
        <f>SUM(AFS311+道姓班!AFS197+中野班!AFS133+製作班未定!AFS550)</f>
        <v>1386.15</v>
      </c>
      <c r="AFT314" s="198">
        <f>SUM(AFT311+道姓班!AFT197+中野班!AFT133+製作班未定!AFT550)</f>
        <v>1386.15</v>
      </c>
      <c r="AFU314" s="198">
        <f>SUM(AFU311+道姓班!AFU197+中野班!AFU133+製作班未定!AFU550)</f>
        <v>1502.05</v>
      </c>
      <c r="AFV314" s="198">
        <f>SUM(AFV311+道姓班!AFV197+中野班!AFV133+製作班未定!AFV550)</f>
        <v>1446.6999999999998</v>
      </c>
      <c r="AFW314" s="198">
        <f>SUM(AFW311+道姓班!AFW197+中野班!AFW133+製作班未定!AFW550)</f>
        <v>1507</v>
      </c>
      <c r="AFX314" s="198">
        <f>SUM(AFX311+道姓班!AFX197+中野班!AFX133+製作班未定!AFX550)</f>
        <v>1507</v>
      </c>
      <c r="AFY314" s="198">
        <f>SUM(AFY311+道姓班!AFY197+中野班!AFY133+製作班未定!AFY550)</f>
        <v>1582</v>
      </c>
      <c r="AFZ314" s="198">
        <f>SUM(AFZ311+道姓班!AFZ197+中野班!AFZ133+製作班未定!AFZ550)</f>
        <v>1579.75</v>
      </c>
      <c r="AGA314" s="198">
        <f>SUM(AGA311+道姓班!AGA197+中野班!AGA133+製作班未定!AGA550)</f>
        <v>1579.75</v>
      </c>
      <c r="AGB314" s="198">
        <f>SUM(AGB311+道姓班!AGB197+中野班!AGB133+製作班未定!AGB550)</f>
        <v>1549.5</v>
      </c>
      <c r="AGC314" s="198">
        <f>SUM(AGC311+道姓班!AGC197+中野班!AGC133+製作班未定!AGC550)</f>
        <v>1549.5</v>
      </c>
      <c r="AGD314" s="198">
        <f>SUM(AGD311+道姓班!AGD197+中野班!AGD133+製作班未定!AGD550)</f>
        <v>1581</v>
      </c>
      <c r="AGE314" s="198">
        <f>SUM(AGE311+道姓班!AGE197+中野班!AGE133+製作班未定!AGE550)</f>
        <v>1596.0749999999998</v>
      </c>
      <c r="AGF314" s="198">
        <f>SUM(AGF311+道姓班!AGF197+中野班!AGF133+製作班未定!AGF550)</f>
        <v>1636.0749999999998</v>
      </c>
      <c r="AGG314" s="198">
        <f>SUM(AGG311+道姓班!AGG197+中野班!AGG133+製作班未定!AGG550)</f>
        <v>1575.7750000000001</v>
      </c>
      <c r="AGH314" s="198">
        <f>SUM(AGH311+道姓班!AGH197+中野班!AGH133+製作班未定!AGH550)</f>
        <v>1575.7750000000001</v>
      </c>
      <c r="AGI314" s="198">
        <f>SUM(AGI311+道姓班!AGI197+中野班!AGI133+製作班未定!AGI550)</f>
        <v>1570.5499999999997</v>
      </c>
      <c r="AGJ314" s="198">
        <f>SUM(AGJ311+道姓班!AGJ197+中野班!AGJ133+製作班未定!AGJ550)</f>
        <v>1570.5499999999997</v>
      </c>
      <c r="AGK314" s="198">
        <f>SUM(AGK311+道姓班!AGK197+中野班!AGK133+製作班未定!AGK550)</f>
        <v>1553.25</v>
      </c>
      <c r="AGL314" s="198">
        <f>SUM(AGL311+道姓班!AGL197+中野班!AGL133+製作班未定!AGL550)</f>
        <v>1590.7999999999997</v>
      </c>
      <c r="AGM314" s="198">
        <f>SUM(AGM311+道姓班!AGM197+中野班!AGM133+製作班未定!AGM550)</f>
        <v>1590.7999999999997</v>
      </c>
      <c r="AGN314" s="198">
        <f>SUM(AGN311+道姓班!AGN197+中野班!AGN133+製作班未定!AGN550)</f>
        <v>1565.7999999999997</v>
      </c>
      <c r="AGO314" s="198">
        <f>SUM(AGO311+道姓班!AGO197+中野班!AGO133+製作班未定!AGO550)</f>
        <v>1565.7999999999997</v>
      </c>
      <c r="AGP314" s="198">
        <f>SUM(AGP311+道姓班!AGP197+中野班!AGP133+製作班未定!AGP550)</f>
        <v>1565.7999999999997</v>
      </c>
      <c r="AGQ314" s="198">
        <f>SUM(AGQ311+道姓班!AGQ197+中野班!AGQ133+製作班未定!AGQ550)</f>
        <v>1565.7999999999997</v>
      </c>
      <c r="AGR314" s="198">
        <f>SUM(AGR311+道姓班!AGR197+中野班!AGR133+製作班未定!AGR550)</f>
        <v>1565.7999999999997</v>
      </c>
      <c r="AGS314" s="198">
        <f>SUM(AGS311+道姓班!AGS197+中野班!AGS133+製作班未定!AGS550)</f>
        <v>1583.1</v>
      </c>
      <c r="AGT314" s="198">
        <f>SUM(AGT311+道姓班!AGT197+中野班!AGT133+製作班未定!AGT550)</f>
        <v>1583.1</v>
      </c>
      <c r="AGU314" s="198">
        <f>SUM(AGU311+道姓班!AGU197+中野班!AGU133+製作班未定!AGU550)</f>
        <v>1591.75</v>
      </c>
      <c r="AGV314" s="198">
        <f>SUM(AGV311+道姓班!AGV197+中野班!AGV133+製作班未定!AGV550)</f>
        <v>1591.75</v>
      </c>
      <c r="AGW314" s="198">
        <f>SUM(AGW311+道姓班!AGW197+中野班!AGW133+製作班未定!AGW550)</f>
        <v>1614.75</v>
      </c>
      <c r="AGX314" s="198">
        <f>SUM(AGX311+道姓班!AGX197+中野班!AGX133+製作班未定!AGX550)</f>
        <v>1481.6</v>
      </c>
      <c r="AGY314" s="198">
        <f>SUM(AGY311+道姓班!AGY197+中野班!AGY133+製作班未定!AGY550)</f>
        <v>1481.6</v>
      </c>
      <c r="AGZ314" s="198">
        <f>SUM(AGZ311+道姓班!AGZ197+中野班!AGZ133+製作班未定!AGZ550)</f>
        <v>1481.6</v>
      </c>
      <c r="AHA314" s="198">
        <f>SUM(AHA311+道姓班!AHA197+中野班!AHA133+製作班未定!AHA550)</f>
        <v>1455.65</v>
      </c>
      <c r="AHB314" s="198">
        <f>SUM(AHB311+道姓班!AHB197+中野班!AHB133+製作班未定!AHB550)</f>
        <v>1482.1999999999998</v>
      </c>
      <c r="AHC314" s="198">
        <f>SUM(AHC311+道姓班!AHC197+中野班!AHC133+製作班未定!AHC550)</f>
        <v>1482.1999999999998</v>
      </c>
      <c r="AHD314" s="198">
        <f>SUM(AHD311+道姓班!AHD197+中野班!AHD133+製作班未定!AHD550)</f>
        <v>1453.1</v>
      </c>
      <c r="AHE314" s="198">
        <f>SUM(AHE311+道姓班!AHE197+中野班!AHE133+製作班未定!AHE550)</f>
        <v>1428.1</v>
      </c>
      <c r="AHF314" s="198">
        <f>SUM(AHF311+道姓班!AHF197+中野班!AHF133+製作班未定!AHF550)</f>
        <v>1501.1</v>
      </c>
      <c r="AHG314" s="198">
        <f>SUM(AHG311+道姓班!AHG197+中野班!AHG133+製作班未定!AHG550)</f>
        <v>1501.1</v>
      </c>
      <c r="AHH314" s="198">
        <f>SUM(AHH311+道姓班!AHH197+中野班!AHH133+製作班未定!AHH550)</f>
        <v>1512.2937499999998</v>
      </c>
      <c r="AHI314" s="198">
        <f>SUM(AHI311+道姓班!AHI197+中野班!AHI133+製作班未定!AHI550)</f>
        <v>1512.2937499999998</v>
      </c>
      <c r="AHJ314" s="198">
        <f>SUM(AHJ311+道姓班!AHJ197+中野班!AHJ133+製作班未定!AHJ550)</f>
        <v>1512.2937499999998</v>
      </c>
      <c r="AHK314" s="198">
        <f>SUM(AHK311+道姓班!AHK197+中野班!AHK133+製作班未定!AHK550)</f>
        <v>1512.2937499999998</v>
      </c>
      <c r="AHL314" s="198">
        <f>SUM(AHL311+道姓班!AHL197+中野班!AHL133+製作班未定!AHL550)</f>
        <v>1430.6437499999997</v>
      </c>
      <c r="AHM314" s="198">
        <f>SUM(AHM311+道姓班!AHM197+中野班!AHM133+製作班未定!AHM550)</f>
        <v>1430.6437499999997</v>
      </c>
      <c r="AHN314" s="198">
        <f>SUM(AHN311+道姓班!AHN197+中野班!AHN133+製作班未定!AHN550)</f>
        <v>1387.3937499999997</v>
      </c>
      <c r="AHO314" s="198">
        <f>SUM(AHO311+道姓班!AHO197+中野班!AHO133+製作班未定!AHO550)</f>
        <v>1476.8937499999997</v>
      </c>
      <c r="AHP314" s="198">
        <f>SUM(AHP311+道姓班!AHP197+中野班!AHP133+製作班未定!AHP550)</f>
        <v>1476.8937499999997</v>
      </c>
      <c r="AHQ314" s="198">
        <f>SUM(AHQ311+道姓班!AHQ197+中野班!AHQ133+製作班未定!AHQ550)</f>
        <v>1476.8937499999997</v>
      </c>
      <c r="AHR314" s="198">
        <f>SUM(AHR311+道姓班!AHR197+中野班!AHR133+製作班未定!AHR550)</f>
        <v>1431.8937499999997</v>
      </c>
      <c r="AHS314" s="198">
        <f>SUM(AHS311+道姓班!AHS197+中野班!AHS133+製作班未定!AHS550)</f>
        <v>1435.0187500000002</v>
      </c>
      <c r="AHT314" s="198">
        <f>SUM(AHT311+道姓班!AHT197+中野班!AHT133+製作班未定!AHT550)</f>
        <v>1368.875</v>
      </c>
      <c r="AHU314" s="198">
        <f>SUM(AHU311+道姓班!AHU197+中野班!AHU133+製作班未定!AHU550)</f>
        <v>1343.625</v>
      </c>
      <c r="AHV314" s="198">
        <f>SUM(AHV311+道姓班!AHV197+中野班!AHV133+製作班未定!AHV550)</f>
        <v>1343.625</v>
      </c>
      <c r="AHW314" s="198">
        <f>SUM(AHW311+道姓班!AHW197+中野班!AHW133+製作班未定!AHW550)</f>
        <v>1343.625</v>
      </c>
      <c r="AHX314" s="198">
        <f>SUM(AHX311+道姓班!AHX197+中野班!AHX133+製作班未定!AHX550)</f>
        <v>1343.625</v>
      </c>
      <c r="AHY314" s="198">
        <f>SUM(AHY311+道姓班!AHY197+中野班!AHY133+製作班未定!AHY550)</f>
        <v>1358.2249999999999</v>
      </c>
      <c r="AHZ314" s="198">
        <f>SUM(AHZ311+道姓班!AHZ197+中野班!AHZ133+製作班未定!AHZ550)</f>
        <v>1190.2750000000001</v>
      </c>
      <c r="AIA314" s="198">
        <f>SUM(AIA311+道姓班!AIA197+中野班!AIA133+製作班未定!AIA550)</f>
        <v>1190.2750000000001</v>
      </c>
      <c r="AIB314" s="198">
        <f>SUM(AIB311+道姓班!AIB197+中野班!AIB133+製作班未定!AIB550)</f>
        <v>1201.5250000000001</v>
      </c>
      <c r="AIC314" s="198">
        <f>SUM(AIC311+道姓班!AIC197+中野班!AIC133+製作班未定!AIC550)</f>
        <v>1233.3791666666666</v>
      </c>
      <c r="AID314" s="198">
        <f>SUM(AID311+道姓班!AID197+中野班!AID133+製作班未定!AID550)</f>
        <v>1187.2541666666666</v>
      </c>
      <c r="AIE314" s="198">
        <f>SUM(AIE311+道姓班!AIE197+中野班!AIE133+製作班未定!AIE550)</f>
        <v>1187.2541666666666</v>
      </c>
      <c r="AIF314" s="198">
        <f>SUM(AIF311+道姓班!AIF197+中野班!AIF133+製作班未定!AIF550)</f>
        <v>1187.2541666666666</v>
      </c>
      <c r="AIG314" s="198">
        <f>SUM(AIG311+道姓班!AIG197+中野班!AIG133+製作班未定!AIG550)</f>
        <v>1187.2541666666666</v>
      </c>
      <c r="AIH314" s="198">
        <f>SUM(AIH311+道姓班!AIH197+中野班!AIH133+製作班未定!AIH550)</f>
        <v>1371.0041666666666</v>
      </c>
      <c r="AII314" s="198">
        <f>SUM(AII311+道姓班!AII197+中野班!AII133+製作班未定!AII550)</f>
        <v>1359.7541666666666</v>
      </c>
      <c r="AIJ314" s="198">
        <f>SUM(AIJ311+道姓班!AIJ197+中野班!AIJ133+製作班未定!AIJ550)</f>
        <v>1359.7541666666666</v>
      </c>
      <c r="AIK314" s="198">
        <f>SUM(AIK311+道姓班!AIK197+中野班!AIK133+製作班未定!AIK550)</f>
        <v>1316.5041666666666</v>
      </c>
      <c r="AIL314" s="198">
        <f>SUM(AIL311+道姓班!AIL197+中野班!AIL133+製作班未定!AIL550)</f>
        <v>1316.5041666666666</v>
      </c>
      <c r="AIM314" s="198">
        <f>SUM(AIM311+道姓班!AIM197+中野班!AIM133+製作班未定!AIM550)</f>
        <v>1316.5041666666666</v>
      </c>
      <c r="AIN314" s="198">
        <f>SUM(AIN311+道姓班!AIN197+中野班!AIN133+製作班未定!AIN550)</f>
        <v>1331.1041666666667</v>
      </c>
      <c r="AIO314" s="198">
        <f>SUM(AIO311+道姓班!AIO197+中野班!AIO133+製作班未定!AIO550)</f>
        <v>1350.1791666666668</v>
      </c>
      <c r="AIP314" s="198">
        <f>SUM(AIP311+道姓班!AIP197+中野班!AIP133+製作班未定!AIP550)</f>
        <v>1241.4291666666668</v>
      </c>
      <c r="AIQ314" s="198">
        <f>SUM(AIQ311+道姓班!AIQ197+中野班!AIQ133+製作班未定!AIQ550)</f>
        <v>1241.4291666666668</v>
      </c>
      <c r="AIR314" s="198">
        <f>SUM(AIR311+道姓班!AIR197+中野班!AIR133+製作班未定!AIR550)</f>
        <v>1216.4291666666668</v>
      </c>
      <c r="AIS314" s="198">
        <f>SUM(AIS311+道姓班!AIS197+中野班!AIS133+製作班未定!AIS550)</f>
        <v>1216.4291666666668</v>
      </c>
      <c r="AIT314" s="198">
        <f>SUM(AIT311+道姓班!AIT197+中野班!AIT133+製作班未定!AIT550)</f>
        <v>1216.4291666666668</v>
      </c>
      <c r="AIU314" s="198">
        <f>SUM(AIU311+道姓班!AIU197+中野班!AIU133+製作班未定!AIU550)</f>
        <v>1216.4291666666668</v>
      </c>
      <c r="AIV314" s="198">
        <f>SUM(AIV311+道姓班!AIV197+中野班!AIV133+製作班未定!AIV550)</f>
        <v>1241.4291666666668</v>
      </c>
      <c r="AIW314" s="404">
        <f>SUM(AIW311+道姓班!AIW197+中野班!AIW133+製作班未定!AIW550)</f>
        <v>1158.0291666666667</v>
      </c>
      <c r="AIX314" s="198">
        <f>SUM(AIX311+道姓班!AIX197+中野班!AIX133+製作班未定!AIX550)</f>
        <v>1108.6541666666667</v>
      </c>
      <c r="AIY314" s="198">
        <f>SUM(AIY311+道姓班!AIY197+中野班!AIY133+製作班未定!AIY550)</f>
        <v>1108.6541666666667</v>
      </c>
      <c r="AIZ314" s="198">
        <f>SUM(AIZ311+道姓班!AIZ197+中野班!AIZ133+製作班未定!AIZ550)</f>
        <v>1108.6541666666667</v>
      </c>
      <c r="AJA314" s="198">
        <f>SUM(AJA311+道姓班!AJA197+中野班!AJA133+製作班未定!AJA550)</f>
        <v>1108.6541666666667</v>
      </c>
      <c r="AJB314" s="198">
        <f>SUM(AJB311+道姓班!AJB197+中野班!AJB133+製作班未定!AJB550)</f>
        <v>1386.1541666666667</v>
      </c>
      <c r="AJC314" s="198">
        <f>SUM(AJC311+道姓班!AJC197+中野班!AJC133+製作班未定!AJC550)</f>
        <v>1386.1541666666667</v>
      </c>
      <c r="AJD314" s="198">
        <f>SUM(AJD311+道姓班!AJD197+中野班!AJD133+製作班未定!AJD550)</f>
        <v>1386.1541666666667</v>
      </c>
      <c r="AJE314" s="198">
        <f>SUM(AJE311+道姓班!AJE197+中野班!AJE133+製作班未定!AJE550)</f>
        <v>1341.8416666666667</v>
      </c>
      <c r="AJF314" s="198">
        <f>SUM(AJF311+道姓班!AJF197+中野班!AJF133+製作班未定!AJF550)</f>
        <v>1341.8416666666667</v>
      </c>
      <c r="AJG314" s="198">
        <f>SUM(AJG311+道姓班!AJG197+中野班!AJG133+製作班未定!AJG550)</f>
        <v>1316.8416666666667</v>
      </c>
      <c r="AJH314" s="198">
        <f>SUM(AJH311+道姓班!AJH197+中野班!AJH133+製作班未定!AJH550)</f>
        <v>1381.8416666666667</v>
      </c>
      <c r="AJI314" s="198">
        <f>SUM(AJI311+道姓班!AJI197+中野班!AJI133+製作班未定!AJI550)</f>
        <v>1540.2416666666666</v>
      </c>
      <c r="AJJ314" s="198">
        <f>SUM(AJJ311+道姓班!AJJ197+中野班!AJJ133+製作班未定!AJJ550)</f>
        <v>1511.0416666666665</v>
      </c>
      <c r="AJK314" s="198">
        <f>SUM(AJK311+道姓班!AJK197+中野班!AJK133+製作班未定!AJK550)</f>
        <v>1474.0166666666667</v>
      </c>
      <c r="AJL314" s="198">
        <f>SUM(AJL311+道姓班!AJL197+中野班!AJL133+製作班未定!AJL550)</f>
        <v>1511.5166666666667</v>
      </c>
      <c r="AJM314" s="198">
        <f>SUM(AJM311+道姓班!AJM197+中野班!AJM133+製作班未定!AJM550)</f>
        <v>1519.0816666666665</v>
      </c>
      <c r="AJN314" s="198">
        <f>SUM(AJN311+道姓班!AJN197+中野班!AJN133+製作班未定!AJN550)</f>
        <v>1519.0816666666665</v>
      </c>
      <c r="AJO314" s="198">
        <f>SUM(AJO311+道姓班!AJO197+中野班!AJO133+製作班未定!AJO550)</f>
        <v>1519.0816666666665</v>
      </c>
      <c r="AJP314" s="198">
        <f>SUM(AJP311+道姓班!AJP197+中野班!AJP133+製作班未定!AJP550)</f>
        <v>1519.0816666666665</v>
      </c>
      <c r="AJQ314" s="198">
        <f>SUM(AJQ311+道姓班!AJQ197+中野班!AJQ133+製作班未定!AJQ550)</f>
        <v>1628.9316666666664</v>
      </c>
      <c r="AJR314" s="198">
        <f>SUM(AJR311+道姓班!AJR197+中野班!AJR133+製作班未定!AJR550)</f>
        <v>1545.5316666666668</v>
      </c>
      <c r="AJS314" s="198">
        <f>SUM(AJS311+道姓班!AJS197+中野班!AJS133+製作班未定!AJS550)</f>
        <v>1683.8566666666666</v>
      </c>
      <c r="AJT314" s="198">
        <f>SUM(AJT311+道姓班!AJT197+中野班!AJT133+製作班未定!AJT550)</f>
        <v>1683.8566666666666</v>
      </c>
      <c r="AJU314" s="198">
        <f>SUM(AJU311+道姓班!AJU197+中野班!AJU133+製作班未定!AJU550)</f>
        <v>1683.8566666666666</v>
      </c>
      <c r="AJV314" s="198">
        <f>SUM(AJV311+道姓班!AJV197+中野班!AJV133+製作班未定!AJV550)</f>
        <v>1758.8566666666666</v>
      </c>
      <c r="AJW314" s="198">
        <f>SUM(AJW311+道姓班!AJW197+中野班!AJW133+製作班未定!AJW550)</f>
        <v>1758.8566666666666</v>
      </c>
      <c r="AJX314" s="198">
        <f>SUM(AJX311+道姓班!AJX197+中野班!AJX133+製作班未定!AJX550)</f>
        <v>1890.1566666666663</v>
      </c>
      <c r="AJY314" s="198">
        <f>SUM(AJY311+道姓班!AJY197+中野班!AJY133+製作班未定!AJY550)</f>
        <v>1934.1966666666667</v>
      </c>
      <c r="AJZ314" s="198">
        <f>SUM(AJZ311+道姓班!AJZ197+中野班!AJZ133+製作班未定!AJZ550)</f>
        <v>1865.7966666666666</v>
      </c>
      <c r="AKA314" s="198">
        <f>SUM(AKA311+道姓班!AKA197+中野班!AKA133+製作班未定!AKA550)</f>
        <v>1817.7966666666666</v>
      </c>
      <c r="AKB314" s="198">
        <f>SUM(AKB311+道姓班!AKB197+中野班!AKB133+製作班未定!AKB550)</f>
        <v>1817.7966666666666</v>
      </c>
      <c r="AKC314" s="198">
        <f>SUM(AKC311+道姓班!AKC197+中野班!AKC133+製作班未定!AKC550)</f>
        <v>1992.6884666666665</v>
      </c>
      <c r="AKD314" s="198">
        <f>SUM(AKD311+道姓班!AKD197+中野班!AKD133+製作班未定!AKD550)</f>
        <v>2015.1884666666665</v>
      </c>
      <c r="AKE314" s="198">
        <f>SUM(AKE311+道姓班!AKE197+中野班!AKE133+製作班未定!AKE550)</f>
        <v>2033.0884666666666</v>
      </c>
      <c r="AKF314" s="198">
        <f>SUM(AKF311+道姓班!AKF197+中野班!AKF133+製作班未定!AKF550)</f>
        <v>2033.0884666666666</v>
      </c>
      <c r="AKG314" s="198">
        <f>SUM(AKG311+道姓班!AKG197+中野班!AKG133+製作班未定!AKG550)</f>
        <v>1951.7884666666666</v>
      </c>
      <c r="AKH314" s="198">
        <f>SUM(AKH311+道姓班!AKH197+中野班!AKH133+製作班未定!AKH550)</f>
        <v>1951.7884666666666</v>
      </c>
      <c r="AKI314" s="198">
        <f>SUM(AKI311+道姓班!AKI197+中野班!AKI133+製作班未定!AKI550)</f>
        <v>1915.2484666666667</v>
      </c>
      <c r="AKJ314" s="198">
        <f>SUM(AKJ311+道姓班!AKJ197+中野班!AKJ133+製作班未定!AKJ550)</f>
        <v>1915.2484666666667</v>
      </c>
      <c r="AKK314" s="198">
        <f>SUM(AKK311+道姓班!AKK197+中野班!AKK133+製作班未定!AKK550)</f>
        <v>1922.7484666666667</v>
      </c>
      <c r="AKL314" s="198">
        <f>SUM(AKL311+道姓班!AKL197+中野班!AKL133+製作班未定!AKL550)</f>
        <v>1937.7484666666667</v>
      </c>
      <c r="AKM314" s="198">
        <f>SUM(AKM311+道姓班!AKM197+中野班!AKM133+製作班未定!AKM550)</f>
        <v>1937.7484666666667</v>
      </c>
      <c r="AKN314" s="198">
        <f>SUM(AKN311+道姓班!AKN197+中野班!AKN133+製作班未定!AKN550)</f>
        <v>1937.7484666666667</v>
      </c>
      <c r="AKO314" s="198">
        <f>SUM(AKO311+道姓班!AKO197+中野班!AKO133+製作班未定!AKO550)</f>
        <v>1947.7484666666667</v>
      </c>
      <c r="AKP314" s="198">
        <f>SUM(AKP311+道姓班!AKP197+中野班!AKP133+製作班未定!AKP550)</f>
        <v>1947.7484666666667</v>
      </c>
      <c r="AKQ314" s="198">
        <f>SUM(AKQ311+道姓班!AKQ197+中野班!AKQ133+製作班未定!AKQ550)</f>
        <v>1925.2484666666667</v>
      </c>
      <c r="AKR314" s="198">
        <f>SUM(AKR311+道姓班!AKR197+中野班!AKR133+製作班未定!AKR550)</f>
        <v>1925.2484666666667</v>
      </c>
      <c r="AKS314" s="198">
        <f>SUM(AKS311+道姓班!AKS197+中野班!AKS133+製作班未定!AKS550)</f>
        <v>1932.7484666666667</v>
      </c>
      <c r="AKT314" s="198">
        <f>SUM(AKT311+道姓班!AKT197+中野班!AKT133+製作班未定!AKT550)</f>
        <v>1879.0484666666666</v>
      </c>
      <c r="AKU314" s="198">
        <f>SUM(AKU311+道姓班!AKU197+中野班!AKU133+製作班未定!AKU550)</f>
        <v>1879.0484666666666</v>
      </c>
      <c r="AKV314" s="198">
        <f>SUM(AKV311+道姓班!AKV197+中野班!AKV133+製作班未定!AKV550)</f>
        <v>1849.2984666666666</v>
      </c>
      <c r="AKW314" s="198">
        <f>SUM(AKW311+道姓班!AKW197+中野班!AKW133+製作班未定!AKW550)</f>
        <v>1849.2984666666666</v>
      </c>
      <c r="AKX314" s="198">
        <f>SUM(AKX311+道姓班!AKX197+中野班!AKX133+製作班未定!AKX550)</f>
        <v>1849.2984666666666</v>
      </c>
      <c r="AKY314" s="198">
        <f>SUM(AKY311+道姓班!AKY197+中野班!AKY133+製作班未定!AKY550)</f>
        <v>1787.5218</v>
      </c>
      <c r="AKZ314" s="198">
        <f>SUM(AKZ311+道姓班!AKZ197+中野班!AKZ133+製作班未定!AKZ550)</f>
        <v>1606.2718</v>
      </c>
      <c r="ALA314" s="198">
        <f>SUM(ALA311+道姓班!ALA197+中野班!ALA133+製作班未定!ALA550)</f>
        <v>1536.7718</v>
      </c>
      <c r="ALB314" s="198">
        <f>SUM(ALB311+道姓班!ALB197+中野班!ALB133+製作班未定!ALB550)</f>
        <v>1547.2918</v>
      </c>
      <c r="ALC314" s="198">
        <f>SUM(ALC311+道姓班!ALC197+中野班!ALC133+製作班未定!ALC550)</f>
        <v>1547.2918</v>
      </c>
      <c r="ALD314" s="198">
        <f>SUM(ALD311+道姓班!ALD197+中野班!ALD133+製作班未定!ALD550)</f>
        <v>1547.2918</v>
      </c>
      <c r="ALE314" s="198">
        <f>SUM(ALE311+道姓班!ALE197+中野班!ALE133+製作班未定!ALE550)</f>
        <v>1547.2918</v>
      </c>
      <c r="ALF314" s="198">
        <f>SUM(ALF311+道姓班!ALF197+中野班!ALF133+製作班未定!ALF550)</f>
        <v>1547.2918</v>
      </c>
      <c r="ALG314" s="198">
        <f>SUM(ALG311+道姓班!ALG197+中野班!ALG133+製作班未定!ALG550)</f>
        <v>1659.7918</v>
      </c>
      <c r="ALH314" s="198">
        <f>SUM(ALH311+道姓班!ALH197+中野班!ALH133+製作班未定!ALH550)</f>
        <v>1622.2918</v>
      </c>
      <c r="ALI314" s="198">
        <f>SUM(ALI311+道姓班!ALI197+中野班!ALI133+製作班未定!ALI550)</f>
        <v>1635.6417999999999</v>
      </c>
      <c r="ALJ314" s="198">
        <f>SUM(ALJ311+道姓班!ALJ197+中野班!ALJ133+製作班未定!ALJ550)</f>
        <v>1574.7418</v>
      </c>
      <c r="ALK314" s="198">
        <f>SUM(ALK311+道姓班!ALK197+中野班!ALK133+製作班未定!ALK550)</f>
        <v>1509.4909</v>
      </c>
      <c r="ALL314" s="198">
        <f>SUM(ALL311+道姓班!ALL197+中野班!ALL133+製作班未定!ALL550)</f>
        <v>1617.9708999999998</v>
      </c>
      <c r="ALM314" s="198">
        <f>SUM(ALM311+道姓班!ALM197+中野班!ALM133+製作班未定!ALM550)</f>
        <v>1617.9708999999998</v>
      </c>
      <c r="ALN314" s="198">
        <f>SUM(ALN311+道姓班!ALN197+中野班!ALN133+製作班未定!ALN550)</f>
        <v>1542.9709</v>
      </c>
      <c r="ALO314" s="198">
        <f>SUM(ALO311+道姓班!ALO197+中野班!ALO133+製作班未定!ALO550)</f>
        <v>1459.5708999999999</v>
      </c>
      <c r="ALP314" s="198">
        <f>SUM(ALP311+道姓班!ALP197+中野班!ALP133+製作班未定!ALP550)</f>
        <v>1407.0708999999999</v>
      </c>
      <c r="ALQ314" s="198">
        <f>SUM(ALQ311+道姓班!ALQ197+中野班!ALQ133+製作班未定!ALQ550)</f>
        <v>1343.0708999999999</v>
      </c>
      <c r="ALR314" s="198">
        <f>SUM(ALR311+道姓班!ALR197+中野班!ALR133+製作班未定!ALR550)</f>
        <v>1343.0708999999999</v>
      </c>
      <c r="ALS314" s="198">
        <f>SUM(ALS311+道姓班!ALS197+中野班!ALS133+製作班未定!ALS550)</f>
        <v>1365.0409</v>
      </c>
      <c r="ALT314" s="198">
        <f>SUM(ALT311+道姓班!ALT197+中野班!ALT133+製作班未定!ALT550)</f>
        <v>1425.0409</v>
      </c>
      <c r="ALU314" s="198">
        <f>SUM(ALU311+道姓班!ALU197+中野班!ALU133+製作班未定!ALU550)</f>
        <v>1425.0409</v>
      </c>
      <c r="ALV314" s="198">
        <f>SUM(ALV311+道姓班!ALV197+中野班!ALV133+製作班未定!ALV550)</f>
        <v>1425.0409</v>
      </c>
      <c r="ALW314" s="198">
        <f>SUM(ALW311+道姓班!ALW197+中野班!ALW133+製作班未定!ALW550)</f>
        <v>1377.5409</v>
      </c>
      <c r="ALX314" s="198">
        <f>SUM(ALX311+道姓班!ALX197+中野班!ALX133+製作班未定!ALX550)</f>
        <v>1363.0658999999998</v>
      </c>
      <c r="ALY314" s="198">
        <f>SUM(ALY311+道姓班!ALY197+中野班!ALY133+製作班未定!ALY550)</f>
        <v>1363.0658999999998</v>
      </c>
      <c r="ALZ314" s="198">
        <f>SUM(ALZ311+道姓班!ALZ197+中野班!ALZ133+製作班未定!ALZ550)</f>
        <v>1363.0658999999998</v>
      </c>
      <c r="AMA314" s="198">
        <f>SUM(AMA311+道姓班!AMA197+中野班!AMA133+製作班未定!AMA550)</f>
        <v>1363.0658999999998</v>
      </c>
      <c r="AMB314" s="198">
        <f>SUM(AMB311+道姓班!AMB197+中野班!AMB133+製作班未定!AMB550)</f>
        <v>1363.0658999999998</v>
      </c>
      <c r="AMC314" s="198">
        <f>SUM(AMC311+道姓班!AMC197+中野班!AMC133+製作班未定!AMC550)</f>
        <v>1363.0658999999998</v>
      </c>
      <c r="AMD314" s="198">
        <f>SUM(AMD311+道姓班!AMD197+中野班!AMD133+製作班未定!AMD550)</f>
        <v>1296.5658999999998</v>
      </c>
      <c r="AME314" s="198">
        <f>SUM(AME311+道姓班!AME197+中野班!AME133+製作班未定!AME550)</f>
        <v>1244.0658999999998</v>
      </c>
      <c r="AMF314" s="198">
        <f>SUM(AMF311+道姓班!AMF197+中野班!AMF133+製作班未定!AMF550)</f>
        <v>944.06590000000006</v>
      </c>
      <c r="AMG314" s="198">
        <f>SUM(AMG311+道姓班!AMG197+中野班!AMG133+製作班未定!AMG550)</f>
        <v>1011.5659000000001</v>
      </c>
      <c r="AMH314" s="198">
        <f>SUM(AMH311+道姓班!AMH197+中野班!AMH133+製作班未定!AMH550)</f>
        <v>986.56589999999994</v>
      </c>
      <c r="AMI314" s="198">
        <f>SUM(AMI311+道姓班!AMI197+中野班!AMI133+製作班未定!AMI550)</f>
        <v>975.80089999999996</v>
      </c>
      <c r="AMJ314" s="198">
        <f>SUM(AMJ311+道姓班!AMJ197+中野班!AMJ133+製作班未定!AMJ550)</f>
        <v>950.80089999999996</v>
      </c>
      <c r="AMK314" s="198">
        <f>SUM(AMK311+道姓班!AMK197+中野班!AMK133+製作班未定!AMK550)</f>
        <v>950.80089999999996</v>
      </c>
      <c r="AML314" s="198">
        <f>SUM(AML311+道姓班!AML197+中野班!AML133+製作班未定!AML550)</f>
        <v>913.30089999999996</v>
      </c>
      <c r="AMM314" s="198">
        <f>SUM(AMM311+道姓班!AMM197+中野班!AMM133+製作班未定!AMM550)</f>
        <v>913.30089999999996</v>
      </c>
      <c r="AMN314" s="198">
        <f>SUM(AMN311+道姓班!AMN197+中野班!AMN133+製作班未定!AMN550)</f>
        <v>1177.2009</v>
      </c>
      <c r="AMO314" s="198">
        <f>SUM(AMO311+道姓班!AMO197+中野班!AMO133+製作班未定!AMO550)</f>
        <v>1111.95</v>
      </c>
      <c r="AMP314" s="198">
        <f>SUM(AMP311+道姓班!AMP197+中野班!AMP133+製作班未定!AMP550)</f>
        <v>1066.95</v>
      </c>
      <c r="AMQ314" s="198">
        <f>SUM(AMQ311+道姓班!AMQ197+中野班!AMQ133+製作班未定!AMQ550)</f>
        <v>1066.95</v>
      </c>
      <c r="AMR314" s="198">
        <f>SUM(AMR311+道姓班!AMR197+中野班!AMR133+製作班未定!AMR550)</f>
        <v>1066.95</v>
      </c>
      <c r="AMS314" s="198">
        <f>SUM(AMS311+道姓班!AMS197+中野班!AMS133+製作班未定!AMS550)</f>
        <v>863.16000000000008</v>
      </c>
      <c r="AMT314" s="198">
        <f>SUM(AMT311+道姓班!AMT197+中野班!AMT133+製作班未定!AMT550)</f>
        <v>863.16000000000008</v>
      </c>
      <c r="AMU314" s="198">
        <f>SUM(AMU311+道姓班!AMU197+中野班!AMU133+製作班未定!AMU550)</f>
        <v>863.16000000000008</v>
      </c>
      <c r="AMV314" s="198">
        <f>SUM(AMV311+道姓班!AMV197+中野班!AMV133+製作班未定!AMV550)</f>
        <v>863.16000000000008</v>
      </c>
      <c r="AMW314" s="198">
        <f>SUM(AMW311+道姓班!AMW197+中野班!AMW133+製作班未定!AMW550)</f>
        <v>798.96</v>
      </c>
      <c r="AMX314" s="198">
        <f>SUM(AMX311+道姓班!AMX197+中野班!AMX133+製作班未定!AMX550)</f>
        <v>798.96</v>
      </c>
      <c r="AMY314" s="198">
        <f>SUM(AMY311+道姓班!AMY197+中野班!AMY133+製作班未定!AMY550)</f>
        <v>798.96</v>
      </c>
      <c r="AMZ314" s="198">
        <f>SUM(AMZ311+道姓班!AMZ197+中野班!AMZ133+製作班未定!AMZ550)</f>
        <v>798.96</v>
      </c>
      <c r="ANA314" s="198">
        <f>SUM(ANA311+道姓班!ANA197+中野班!ANA133+製作班未定!ANA550)</f>
        <v>798.96</v>
      </c>
      <c r="ANB314" s="198">
        <f>SUM(ANB311+道姓班!ANB197+中野班!ANB133+製作班未定!ANB550)</f>
        <v>823.96</v>
      </c>
      <c r="ANC314" s="198">
        <f>SUM(ANC311+道姓班!ANC197+中野班!ANC133+製作班未定!ANC550)</f>
        <v>823.96</v>
      </c>
      <c r="AND314" s="198">
        <f>SUM(AND311+道姓班!AND197+中野班!AND133+製作班未定!AND550)</f>
        <v>847.19499999999994</v>
      </c>
      <c r="ANE314" s="198">
        <f>SUM(ANE311+道姓班!ANE197+中野班!ANE133+製作班未定!ANE550)</f>
        <v>869.69499999999994</v>
      </c>
      <c r="ANF314" s="198">
        <f>SUM(ANF311+道姓班!ANF197+中野班!ANF133+製作班未定!ANF550)</f>
        <v>869.69499999999994</v>
      </c>
      <c r="ANG314" s="198">
        <f>SUM(ANG311+道姓班!ANG197+中野班!ANG133+製作班未定!ANG550)</f>
        <v>919.69499999999994</v>
      </c>
      <c r="ANH314" s="198">
        <f>SUM(ANH311+道姓班!ANH197+中野班!ANH133+製作班未定!ANH550)</f>
        <v>919.69499999999994</v>
      </c>
      <c r="ANI314" s="198">
        <f>SUM(ANI311+道姓班!ANI197+中野班!ANI133+製作班未定!ANI550)</f>
        <v>786.29499999999996</v>
      </c>
      <c r="ANJ314" s="198">
        <f>SUM(ANJ311+道姓班!ANJ197+中野班!ANJ133+製作班未定!ANJ550)</f>
        <v>811.29499999999996</v>
      </c>
      <c r="ANK314" s="198">
        <f>SUM(ANK311+道姓班!ANK197+中野班!ANK133+製作班未定!ANK550)</f>
        <v>811.29499999999996</v>
      </c>
      <c r="ANL314" s="198">
        <f>SUM(ANL311+道姓班!ANL197+中野班!ANL133+製作班未定!ANL550)</f>
        <v>811.29499999999996</v>
      </c>
      <c r="ANM314" s="198">
        <f>SUM(ANM311+道姓班!ANM197+中野班!ANM133+製作班未定!ANM550)</f>
        <v>811.29499999999996</v>
      </c>
      <c r="ANN314" s="198">
        <f>SUM(ANN311+道姓班!ANN197+中野班!ANN133+製作班未定!ANN550)</f>
        <v>811.29499999999996</v>
      </c>
      <c r="ANO314" s="198">
        <f>SUM(ANO311+道姓班!ANO197+中野班!ANO133+製作班未定!ANO550)</f>
        <v>811.29499999999996</v>
      </c>
      <c r="ANP314" s="198">
        <f>SUM(ANP311+道姓班!ANP197+中野班!ANP133+製作班未定!ANP550)</f>
        <v>811.29499999999996</v>
      </c>
      <c r="ANQ314" s="198">
        <f>SUM(ANQ311+道姓班!ANQ197+中野班!ANQ133+製作班未定!ANQ550)</f>
        <v>866.34500000000003</v>
      </c>
      <c r="ANR314" s="198">
        <f>SUM(ANR311+道姓班!ANR197+中野班!ANR133+製作班未定!ANR550)</f>
        <v>866.34500000000003</v>
      </c>
      <c r="ANS314" s="198">
        <f>SUM(ANS311+道姓班!ANS197+中野班!ANS133+製作班未定!ANS550)</f>
        <v>886.34500000000003</v>
      </c>
      <c r="ANT314" s="198">
        <f>SUM(ANT311+道姓班!ANT197+中野班!ANT133+製作班未定!ANT550)</f>
        <v>886.34500000000003</v>
      </c>
      <c r="ANU314" s="198">
        <f>SUM(ANU311+道姓班!ANU197+中野班!ANU133+製作班未定!ANU550)</f>
        <v>886.34500000000003</v>
      </c>
      <c r="ANV314" s="198">
        <f>SUM(ANV311+道姓班!ANV197+中野班!ANV133+製作班未定!ANV550)</f>
        <v>886.34500000000003</v>
      </c>
      <c r="ANW314" s="198">
        <f>SUM(ANW311+道姓班!ANW197+中野班!ANW133+製作班未定!ANW550)</f>
        <v>1086.345</v>
      </c>
      <c r="ANX314" s="198">
        <f>SUM(ANX311+道姓班!ANX197+中野班!ANX133+製作班未定!ANX550)</f>
        <v>1046.2950000000001</v>
      </c>
      <c r="ANY314" s="198">
        <f>SUM(ANY311+道姓班!ANY197+中野班!ANY133+製作班未定!ANY550)</f>
        <v>1068.7950000000001</v>
      </c>
      <c r="ANZ314" s="198">
        <f>SUM(ANZ311+道姓班!ANZ197+中野班!ANZ133+製作班未定!ANZ550)</f>
        <v>1092.03</v>
      </c>
      <c r="AOA314" s="198">
        <f>SUM(AOA311+道姓班!AOA197+中野班!AOA133+製作班未定!AOA550)</f>
        <v>1117.03</v>
      </c>
      <c r="AOB314" s="198">
        <f>SUM(AOB311+道姓班!AOB197+中野班!AOB133+製作班未定!AOB550)</f>
        <v>1117.03</v>
      </c>
      <c r="AOC314" s="198">
        <f>SUM(AOC311+道姓班!AOC197+中野班!AOC133+製作班未定!AOC550)</f>
        <v>1117.03</v>
      </c>
      <c r="AOD314" s="198">
        <f>SUM(AOD311+道姓班!AOD197+中野班!AOD133+製作班未定!AOD550)</f>
        <v>1300.83</v>
      </c>
      <c r="AOE314" s="198">
        <f>SUM(AOE311+道姓班!AOE197+中野班!AOE133+製作班未定!AOE550)</f>
        <v>1237.4299999999998</v>
      </c>
      <c r="AOF314" s="198">
        <f>SUM(AOF311+道姓班!AOF197+中野班!AOF133+製作班未定!AOF550)</f>
        <v>1237.4299999999998</v>
      </c>
      <c r="AOG314" s="198">
        <f>SUM(AOG311+道姓班!AOG197+中野班!AOG133+製作班未定!AOG550)</f>
        <v>1199.78</v>
      </c>
      <c r="AOH314" s="198">
        <f>SUM(AOH311+道姓班!AOH197+中野班!AOH133+製作班未定!AOH550)</f>
        <v>1147.28</v>
      </c>
      <c r="AOI314" s="198">
        <f>SUM(AOI311+道姓班!AOI197+中野班!AOI133+製作班未定!AOI550)</f>
        <v>1147.28</v>
      </c>
      <c r="AOJ314" s="198">
        <f>SUM(AOJ311+道姓班!AOJ197+中野班!AOJ133+製作班未定!AOJ550)</f>
        <v>1222.28</v>
      </c>
      <c r="AOK314" s="198">
        <f>SUM(AOK311+道姓班!AOK197+中野班!AOK133+製作班未定!AOK550)</f>
        <v>1179.5749999999998</v>
      </c>
      <c r="AOL314" s="198">
        <f>SUM(AOL311+道姓班!AOL197+中野班!AOL133+製作班未定!AOL550)</f>
        <v>1142.8249999999998</v>
      </c>
      <c r="AOM314" s="198">
        <f>SUM(AOM311+道姓班!AOM197+中野班!AOM133+製作班未定!AOM550)</f>
        <v>1152.8249999999998</v>
      </c>
      <c r="AON314" s="198">
        <f>SUM(AON311+道姓班!AON197+中野班!AON133+製作班未定!AON550)</f>
        <v>1211.8249999999998</v>
      </c>
      <c r="AOO314" s="198">
        <f>SUM(AOO311+道姓班!AOO197+中野班!AOO133+製作班未定!AOO550)</f>
        <v>1186.8249999999998</v>
      </c>
      <c r="AOP314" s="198">
        <f>SUM(AOP311+道姓班!AOP197+中野班!AOP133+製作班未定!AOP550)</f>
        <v>1186.8249999999998</v>
      </c>
      <c r="AOQ314" s="198">
        <f>SUM(AOQ311+道姓班!AOQ197+中野班!AOQ133+製作班未定!AOQ550)</f>
        <v>1186.8249999999998</v>
      </c>
      <c r="AOR314" s="198">
        <f>SUM(AOR311+道姓班!AOR197+中野班!AOR133+製作班未定!AOR550)</f>
        <v>1201.8249999999998</v>
      </c>
      <c r="AOS314" s="198">
        <f>SUM(AOS311+道姓班!AOS197+中野班!AOS133+製作班未定!AOS550)</f>
        <v>1331.675</v>
      </c>
      <c r="AOT314" s="198">
        <f>SUM(AOT311+道姓班!AOT197+中野班!AOT133+製作班未定!AOT550)</f>
        <v>1331.675</v>
      </c>
      <c r="AOU314" s="198">
        <f>SUM(AOU311+道姓班!AOU197+中野班!AOU133+製作班未定!AOU550)</f>
        <v>1331.675</v>
      </c>
      <c r="AOV314" s="198">
        <f>SUM(AOV311+道姓班!AOV197+中野班!AOV133+製作班未定!AOV550)</f>
        <v>1304.675</v>
      </c>
      <c r="AOW314" s="198">
        <f>SUM(AOW311+道姓班!AOW197+中野班!AOW133+製作班未定!AOW550)</f>
        <v>1192.175</v>
      </c>
      <c r="AOX314" s="198">
        <f>SUM(AOX311+道姓班!AOX197+中野班!AOX133+製作班未定!AOX550)</f>
        <v>1147.175</v>
      </c>
      <c r="AOY314" s="198">
        <f>SUM(AOY311+道姓班!AOY197+中野班!AOY133+製作班未定!AOY550)</f>
        <v>1177.175</v>
      </c>
      <c r="AOZ314" s="198">
        <f>SUM(AOZ311+道姓班!AOZ197+中野班!AOZ133+製作班未定!AOZ550)</f>
        <v>1124.425</v>
      </c>
      <c r="APA314" s="198">
        <f>SUM(APA311+道姓班!APA197+中野班!APA133+製作班未定!APA550)</f>
        <v>1064.425</v>
      </c>
      <c r="APB314" s="198">
        <f>SUM(APB311+道姓班!APB197+中野班!APB133+製作班未定!APB550)</f>
        <v>889.42499999999995</v>
      </c>
      <c r="APC314" s="198">
        <f>SUM(APC311+道姓班!APC197+中野班!APC133+製作班未定!APC550)</f>
        <v>818.25</v>
      </c>
      <c r="APD314" s="198">
        <f>SUM(APD311+道姓班!APD197+中野班!APD133+製作班未定!APD550)</f>
        <v>818.25</v>
      </c>
      <c r="APE314" s="198">
        <f>SUM(APE311+道姓班!APE197+中野班!APE133+製作班未定!APE550)</f>
        <v>773.25</v>
      </c>
      <c r="APF314" s="198">
        <f>SUM(APF311+道姓班!APF197+中野班!APF133+製作班未定!APF550)</f>
        <v>773.25</v>
      </c>
      <c r="APG314" s="198">
        <f>SUM(APG311+道姓班!APG197+中野班!APG133+製作班未定!APG550)</f>
        <v>773.25</v>
      </c>
      <c r="APH314" s="198">
        <f>SUM(APH311+道姓班!APH197+中野班!APH133+製作班未定!APH550)</f>
        <v>973.25</v>
      </c>
      <c r="API314" s="198">
        <f>SUM(API311+道姓班!API197+中野班!API133+製作班未定!API550)</f>
        <v>1010.75</v>
      </c>
      <c r="APJ314" s="198">
        <f>SUM(APJ311+道姓班!APJ197+中野班!APJ133+製作班未定!APJ550)</f>
        <v>869.9</v>
      </c>
      <c r="APK314" s="198">
        <f>SUM(APK311+道姓班!APK197+中野班!APK133+製作班未定!APK550)</f>
        <v>869.9</v>
      </c>
      <c r="APL314" s="198">
        <f>SUM(APL311+道姓班!APL197+中野班!APL133+製作班未定!APL550)</f>
        <v>869.9</v>
      </c>
      <c r="APM314" s="198">
        <f>SUM(APM311+道姓班!APM197+中野班!APM133+製作班未定!APM550)</f>
        <v>884.9</v>
      </c>
      <c r="APN314" s="198">
        <f>SUM(APN311+道姓班!APN197+中野班!APN133+製作班未定!APN550)</f>
        <v>979.07999999999993</v>
      </c>
      <c r="APO314" s="198">
        <f>SUM(APO311+道姓班!APO197+中野班!APO133+製作班未定!APO550)</f>
        <v>1009.0799999999999</v>
      </c>
      <c r="APP314" s="198">
        <f>SUM(APP311+道姓班!APP197+中野班!APP133+製作班未定!APP550)</f>
        <v>1016.58</v>
      </c>
      <c r="APQ314" s="198">
        <f>SUM(APQ311+道姓班!APQ197+中野班!APQ133+製作班未定!APQ550)</f>
        <v>951.58</v>
      </c>
      <c r="APR314" s="198">
        <f>SUM(APR311+道姓班!APR197+中野班!APR133+製作班未定!APR550)</f>
        <v>951.58</v>
      </c>
      <c r="APS314" s="198">
        <f>SUM(APS311+道姓班!APS197+中野班!APS133+製作班未定!APS550)</f>
        <v>951.58</v>
      </c>
      <c r="APT314" s="198">
        <f>SUM(APT311+道姓班!APT197+中野班!APT133+製作班未定!APT550)</f>
        <v>951.58</v>
      </c>
      <c r="APU314" s="198">
        <f>SUM(APU311+道姓班!APU197+中野班!APU133+製作班未定!APU550)</f>
        <v>951.58</v>
      </c>
      <c r="APV314" s="198">
        <f>SUM(APV311+道姓班!APV197+中野班!APV133+製作班未定!APV550)</f>
        <v>852.58</v>
      </c>
      <c r="APW314" s="198">
        <f>SUM(APW311+道姓班!APW197+中野班!APW133+製作班未定!APW550)</f>
        <v>768.4</v>
      </c>
    </row>
    <row r="315" spans="2:1115">
      <c r="C315" s="148">
        <v>2502.5</v>
      </c>
      <c r="I315" s="328">
        <v>0.7101278721278721</v>
      </c>
      <c r="J315" s="328">
        <v>0.78169630369630372</v>
      </c>
      <c r="K315" s="328">
        <v>0.7267312687312687</v>
      </c>
      <c r="L315" s="328">
        <v>0.71336463536463546</v>
      </c>
      <c r="M315" s="328">
        <v>0.71429570429570444</v>
      </c>
      <c r="N315" s="328">
        <v>0.70828171828171838</v>
      </c>
      <c r="O315" s="328">
        <v>0.71244755244755253</v>
      </c>
      <c r="P315" s="328">
        <v>0.71244755244755253</v>
      </c>
      <c r="Q315" s="328">
        <v>0.71811788211788219</v>
      </c>
      <c r="R315" s="328">
        <v>0.70581018981018984</v>
      </c>
      <c r="S315" s="328">
        <v>0.70581018981018984</v>
      </c>
      <c r="T315" s="328">
        <v>0.70581018981018984</v>
      </c>
      <c r="U315" s="328">
        <v>0.70581018981018984</v>
      </c>
      <c r="V315" s="328">
        <v>0.70581018981018984</v>
      </c>
      <c r="W315" s="328">
        <v>0.70581018981018984</v>
      </c>
      <c r="X315" s="328">
        <v>0.70581018981018984</v>
      </c>
      <c r="Y315" s="328">
        <v>0.72368031968031965</v>
      </c>
      <c r="Z315" s="328">
        <v>0.72368031968031965</v>
      </c>
      <c r="AA315" s="328">
        <v>0.70539860139860144</v>
      </c>
      <c r="AB315" s="328">
        <v>0.75747452547452543</v>
      </c>
      <c r="AC315" s="328">
        <v>0.77285914085914087</v>
      </c>
      <c r="AD315" s="328">
        <v>0.77056143856143855</v>
      </c>
      <c r="AE315" s="328">
        <v>0.76328871128871134</v>
      </c>
      <c r="AF315" s="328">
        <v>0.73517682317682309</v>
      </c>
      <c r="AG315" s="328">
        <v>0.69108091908091906</v>
      </c>
      <c r="AH315" s="328">
        <v>0.75342657342657338</v>
      </c>
      <c r="AI315" s="328">
        <v>0.80672327672327671</v>
      </c>
      <c r="AJ315" s="328">
        <f t="shared" ref="AJ315:AR315" si="768">SUM(AJ314/$C$315)</f>
        <v>0.76132867132867132</v>
      </c>
      <c r="AK315" s="328">
        <f t="shared" si="768"/>
        <v>0.76548451548451546</v>
      </c>
      <c r="AL315" s="328">
        <f t="shared" si="768"/>
        <v>0.7753646353646354</v>
      </c>
      <c r="AM315" s="328">
        <f t="shared" si="768"/>
        <v>0.75881118881118881</v>
      </c>
      <c r="AN315" s="328">
        <f t="shared" si="768"/>
        <v>0.74850349650349646</v>
      </c>
      <c r="AO315" s="328">
        <f t="shared" si="768"/>
        <v>0.78236963036963036</v>
      </c>
      <c r="AP315" s="328">
        <f t="shared" si="768"/>
        <v>0.73961238761238757</v>
      </c>
      <c r="AQ315" s="328">
        <f t="shared" si="768"/>
        <v>0.67840559440559445</v>
      </c>
      <c r="AR315" s="328">
        <f t="shared" si="768"/>
        <v>0.71644755244755243</v>
      </c>
      <c r="AS315" s="328">
        <v>0.76769230769230767</v>
      </c>
      <c r="AT315" s="328">
        <v>0.76361638361638362</v>
      </c>
      <c r="AU315" s="328">
        <v>0.76361638361638362</v>
      </c>
      <c r="AV315" s="328">
        <v>0.76361638361638362</v>
      </c>
      <c r="AW315" s="328">
        <v>0.77582417582417584</v>
      </c>
      <c r="AX315" s="328">
        <v>0.77944055944055946</v>
      </c>
      <c r="AY315" s="328">
        <v>0.74997002997002993</v>
      </c>
      <c r="AZ315" s="328">
        <v>0.74907092907092898</v>
      </c>
      <c r="BA315" s="328">
        <v>0.74447552447552434</v>
      </c>
      <c r="BB315" s="328">
        <v>0.74447552447552434</v>
      </c>
      <c r="BC315" s="328">
        <v>0.79222111222111224</v>
      </c>
      <c r="BD315" s="328">
        <v>0.90720612720612714</v>
      </c>
      <c r="BE315" s="328">
        <v>0.8883349983349984</v>
      </c>
      <c r="BF315" s="328">
        <v>0.93653679653679656</v>
      </c>
      <c r="BG315" s="328">
        <v>0.91130802530802524</v>
      </c>
      <c r="BH315" s="328">
        <v>0.87894039294039283</v>
      </c>
      <c r="BI315" s="328">
        <v>0.87351581751581753</v>
      </c>
      <c r="BJ315" s="328">
        <v>0.87351581751581753</v>
      </c>
      <c r="BK315" s="328">
        <v>0.91537395937395938</v>
      </c>
      <c r="BL315" s="328">
        <v>0.90774558774558767</v>
      </c>
      <c r="BM315" s="328">
        <v>0.90021112221112232</v>
      </c>
      <c r="BN315" s="328">
        <v>0.90021112221112232</v>
      </c>
      <c r="BO315" s="328">
        <v>0.96518614718614715</v>
      </c>
      <c r="BP315" s="328">
        <v>0.95857942057942069</v>
      </c>
      <c r="BQ315" s="328">
        <v>0.97855944055944066</v>
      </c>
      <c r="BR315" s="328">
        <v>0.90334465534465536</v>
      </c>
      <c r="BS315" s="328">
        <v>0.92110689310689298</v>
      </c>
      <c r="BT315" s="328">
        <v>0.95804595404595416</v>
      </c>
      <c r="BU315" s="328">
        <v>0.88510889110889102</v>
      </c>
      <c r="BV315" s="328">
        <v>0.88203196803196793</v>
      </c>
      <c r="BW315" s="328">
        <v>0.88203196803196793</v>
      </c>
      <c r="BX315" s="328">
        <v>0.89302097902097899</v>
      </c>
      <c r="BY315" s="328">
        <v>0.86488311688311681</v>
      </c>
      <c r="BZ315" s="328">
        <v>0.80029770229770236</v>
      </c>
      <c r="CA315" s="328">
        <v>0.77312487512487515</v>
      </c>
      <c r="CB315" s="328">
        <v>0.8483196803196803</v>
      </c>
      <c r="CC315" s="328">
        <v>0.86973826173826196</v>
      </c>
      <c r="CD315" s="328">
        <v>0.86973826173826196</v>
      </c>
      <c r="CE315" s="328">
        <v>0.891866133866134</v>
      </c>
      <c r="CF315" s="328">
        <v>0.8968811188811191</v>
      </c>
      <c r="CG315" s="328">
        <v>0.91999800199800208</v>
      </c>
      <c r="CH315" s="328">
        <v>0.91076723276723281</v>
      </c>
      <c r="CI315" s="328">
        <v>0.88744055944055955</v>
      </c>
      <c r="CJ315" s="328">
        <v>0.89575224775224771</v>
      </c>
      <c r="CK315" s="328">
        <v>0.86308491508491503</v>
      </c>
      <c r="CL315" s="328">
        <v>0.87439360639360642</v>
      </c>
      <c r="CM315" s="328">
        <v>0.87223476523476517</v>
      </c>
      <c r="CN315" s="328">
        <v>0.84600099900099912</v>
      </c>
      <c r="CO315" s="328">
        <v>0.85591108891108891</v>
      </c>
      <c r="CP315" s="328">
        <v>0.80399300699300702</v>
      </c>
      <c r="CQ315" s="328">
        <v>0.8001968031968032</v>
      </c>
      <c r="CR315" s="328">
        <v>0.78481218781218787</v>
      </c>
      <c r="CS315" s="328">
        <v>0.82751348651348655</v>
      </c>
      <c r="CT315" s="328">
        <v>0.87964135864135873</v>
      </c>
      <c r="CU315" s="328">
        <v>0.83888211788211797</v>
      </c>
      <c r="CV315" s="328">
        <v>0.86679420579420585</v>
      </c>
      <c r="CW315" s="328">
        <v>0.81884215784215786</v>
      </c>
      <c r="CX315" s="328">
        <v>0.84411688311688315</v>
      </c>
      <c r="CY315" s="328">
        <v>0.79356743256743256</v>
      </c>
      <c r="CZ315" s="328">
        <v>0.82580519480519499</v>
      </c>
      <c r="DA315" s="328">
        <v>0.81341758241758244</v>
      </c>
      <c r="DB315" s="328">
        <v>0.81341758241758244</v>
      </c>
      <c r="DC315" s="328">
        <v>0.88093006993006995</v>
      </c>
      <c r="DD315" s="328">
        <v>0.90234865134865117</v>
      </c>
      <c r="DE315" s="328">
        <v>0.81737162837162836</v>
      </c>
      <c r="DF315" s="328">
        <v>0.81737162837162836</v>
      </c>
      <c r="DG315" s="328">
        <f t="shared" ref="DG315:EB315" si="769">SUM(DG314/$C$315)</f>
        <v>0.89884815184815192</v>
      </c>
      <c r="DH315" s="328">
        <f t="shared" si="769"/>
        <v>0.91534165834165826</v>
      </c>
      <c r="DI315" s="328">
        <f t="shared" si="769"/>
        <v>0.90301198801198801</v>
      </c>
      <c r="DJ315" s="328">
        <f t="shared" si="769"/>
        <v>0.92219280719280716</v>
      </c>
      <c r="DK315" s="328">
        <f t="shared" si="769"/>
        <v>0.88241258741258732</v>
      </c>
      <c r="DL315" s="328">
        <f t="shared" si="769"/>
        <v>0.88241258741258732</v>
      </c>
      <c r="DM315" s="328">
        <f t="shared" si="769"/>
        <v>0.88241258741258732</v>
      </c>
      <c r="DN315" s="328">
        <f t="shared" si="769"/>
        <v>0.88241258741258732</v>
      </c>
      <c r="DO315" s="328">
        <f t="shared" si="769"/>
        <v>0.85839460539460533</v>
      </c>
      <c r="DP315" s="328">
        <f t="shared" si="769"/>
        <v>0.89893406593406588</v>
      </c>
      <c r="DQ315" s="328">
        <f t="shared" si="769"/>
        <v>0.89315984015984018</v>
      </c>
      <c r="DR315" s="328">
        <f t="shared" si="769"/>
        <v>0.88316983016983019</v>
      </c>
      <c r="DS315" s="328">
        <f t="shared" si="769"/>
        <v>0.90073626373626359</v>
      </c>
      <c r="DT315" s="328">
        <f t="shared" si="769"/>
        <v>0.90073626373626359</v>
      </c>
      <c r="DU315" s="328">
        <f t="shared" si="769"/>
        <v>0.90073626373626359</v>
      </c>
      <c r="DV315" s="328">
        <f t="shared" si="769"/>
        <v>0.87444655344655331</v>
      </c>
      <c r="DW315" s="328">
        <f t="shared" si="769"/>
        <v>0.82719380619380611</v>
      </c>
      <c r="DX315" s="328">
        <f t="shared" si="769"/>
        <v>0.81041058941058941</v>
      </c>
      <c r="DY315" s="328">
        <f t="shared" si="769"/>
        <v>0.85710389610389615</v>
      </c>
      <c r="DZ315" s="328">
        <f t="shared" si="769"/>
        <v>0.87048551448551448</v>
      </c>
      <c r="EA315" s="328">
        <f t="shared" si="769"/>
        <v>0.87048551448551448</v>
      </c>
      <c r="EB315" s="328">
        <f t="shared" si="769"/>
        <v>0.89546053946053938</v>
      </c>
      <c r="EC315" s="328">
        <v>0.88935244755244747</v>
      </c>
      <c r="ED315" s="328">
        <v>0.89440739260739266</v>
      </c>
      <c r="EE315" s="328">
        <v>0.87180099900099894</v>
      </c>
      <c r="EF315" s="328">
        <v>0.8936191808191809</v>
      </c>
      <c r="EG315" s="328">
        <v>0.91569910089910078</v>
      </c>
      <c r="EH315" s="328">
        <v>0.91569910089910078</v>
      </c>
      <c r="EI315" s="328">
        <v>0.89087392607392601</v>
      </c>
      <c r="EJ315" s="328">
        <v>0.92084395604395597</v>
      </c>
      <c r="EK315" s="328">
        <v>0.92879600399600393</v>
      </c>
      <c r="EL315" s="328">
        <v>0.94318161838161829</v>
      </c>
      <c r="EM315" s="328">
        <v>0.86521558441558455</v>
      </c>
      <c r="EN315" s="328">
        <v>0.86521558441558455</v>
      </c>
      <c r="EO315" s="328">
        <v>0.86521558441558455</v>
      </c>
      <c r="EP315" s="328">
        <v>0.86521558441558455</v>
      </c>
      <c r="EQ315" s="328">
        <v>0.94941538461538477</v>
      </c>
      <c r="ER315" s="328">
        <v>0.99446033966033975</v>
      </c>
      <c r="ES315" s="328">
        <v>0.93611868131868126</v>
      </c>
      <c r="ET315" s="328">
        <v>0.99024455544455547</v>
      </c>
      <c r="EU315" s="328">
        <v>0.96916563436563441</v>
      </c>
      <c r="EV315" s="328">
        <v>0.95565914085914083</v>
      </c>
      <c r="EW315" s="328">
        <v>0.97100379620379618</v>
      </c>
      <c r="EX315" s="328">
        <v>0.95739940059940054</v>
      </c>
      <c r="EY315" s="328">
        <v>0.98276403596403583</v>
      </c>
      <c r="EZ315" s="328">
        <v>0.98276403596403583</v>
      </c>
      <c r="FA315" s="328">
        <v>0.96240439560439561</v>
      </c>
      <c r="FB315" s="328">
        <v>0.96498581418581431</v>
      </c>
      <c r="FC315" s="328">
        <v>0.8226181818181818</v>
      </c>
      <c r="FD315" s="328">
        <v>0.87694385614385617</v>
      </c>
      <c r="FE315" s="328">
        <v>0.86083996003995999</v>
      </c>
      <c r="FF315" s="328">
        <v>0.86637442557442557</v>
      </c>
      <c r="FG315" s="328">
        <v>0.87280799200799208</v>
      </c>
      <c r="FH315" s="328">
        <v>0.89876203796203802</v>
      </c>
      <c r="FI315" s="328">
        <v>0.89876203796203802</v>
      </c>
      <c r="FJ315" s="328">
        <v>0.90491588411588419</v>
      </c>
      <c r="FK315" s="328">
        <v>0.93583096903096918</v>
      </c>
      <c r="FL315" s="328">
        <v>0.89240439560439566</v>
      </c>
      <c r="FM315" s="328">
        <v>0.81933746253746265</v>
      </c>
      <c r="FN315" s="328">
        <v>0.81933746253746265</v>
      </c>
      <c r="FO315" s="328">
        <v>0.80155524475524476</v>
      </c>
      <c r="FP315" s="328">
        <v>0.80155524475524476</v>
      </c>
      <c r="FQ315" s="328">
        <v>0.81558121878121881</v>
      </c>
      <c r="FR315" s="328">
        <v>0.83622057942057937</v>
      </c>
      <c r="FS315" s="328">
        <v>0.80949330669330677</v>
      </c>
      <c r="FT315" s="328">
        <v>0.80949330669330677</v>
      </c>
      <c r="FU315" s="328">
        <v>0.84160119880119877</v>
      </c>
      <c r="FV315" s="328">
        <v>0.85013266733266746</v>
      </c>
      <c r="FW315" s="328">
        <v>0.82471808191808194</v>
      </c>
      <c r="FX315" s="328">
        <v>0.82471808191808194</v>
      </c>
      <c r="FY315" s="328">
        <v>0.80670189810189807</v>
      </c>
      <c r="FZ315" s="328">
        <v>0.78598261738261732</v>
      </c>
      <c r="GA315" s="328">
        <v>0.70206853146853143</v>
      </c>
      <c r="GB315" s="328">
        <v>0.70706353646353648</v>
      </c>
      <c r="GC315" s="328">
        <f t="shared" ref="GC315:GH315" si="770">SUM(GC314/$C$315)</f>
        <v>0.68017622377622378</v>
      </c>
      <c r="GD315" s="328">
        <f t="shared" si="770"/>
        <v>0.68017622377622378</v>
      </c>
      <c r="GE315" s="328">
        <f t="shared" si="770"/>
        <v>0.68856783216783224</v>
      </c>
      <c r="GF315" s="328">
        <f t="shared" si="770"/>
        <v>0.71182457542457533</v>
      </c>
      <c r="GG315" s="328">
        <f t="shared" si="770"/>
        <v>0.68288191808191823</v>
      </c>
      <c r="GH315" s="328">
        <f t="shared" si="770"/>
        <v>0.64310169830169839</v>
      </c>
      <c r="GI315" s="328">
        <v>0.69504975024975024</v>
      </c>
      <c r="GJ315" s="328">
        <v>0.74939540459540466</v>
      </c>
      <c r="GK315" s="328">
        <v>0.7649198801198801</v>
      </c>
      <c r="GL315" s="328">
        <v>0.7649198801198801</v>
      </c>
      <c r="GM315" s="328">
        <v>0.7649198801198801</v>
      </c>
      <c r="GN315" s="328">
        <v>0.67153326673326685</v>
      </c>
      <c r="GO315" s="328">
        <v>0.63868611388611385</v>
      </c>
      <c r="GP315" s="328">
        <v>0.64612367632367629</v>
      </c>
      <c r="GQ315" s="328">
        <v>0.62990509490509494</v>
      </c>
      <c r="GR315" s="328">
        <v>0.59493006993006992</v>
      </c>
      <c r="GS315" s="328">
        <v>0.59493006993006992</v>
      </c>
      <c r="GT315" s="328">
        <v>0.55261238761238762</v>
      </c>
      <c r="GU315" s="328">
        <v>0.55980519480519475</v>
      </c>
      <c r="GV315" s="328">
        <v>0.54793706293706301</v>
      </c>
      <c r="GW315" s="328">
        <v>0.53736763236763241</v>
      </c>
      <c r="GX315" s="328">
        <v>0.58294205794205789</v>
      </c>
      <c r="GY315" s="328">
        <v>0.56795704295704297</v>
      </c>
      <c r="GZ315" s="328">
        <v>0.56795704295704297</v>
      </c>
      <c r="HA315" s="328">
        <v>0.56795704295704297</v>
      </c>
      <c r="HB315" s="328">
        <v>0.59855977355977363</v>
      </c>
      <c r="HC315" s="328">
        <v>0.58305527805527813</v>
      </c>
      <c r="HD315" s="328">
        <v>0.53538295038295036</v>
      </c>
      <c r="HE315" s="328">
        <v>0.56137029637029634</v>
      </c>
      <c r="HF315" s="328">
        <v>0.56137029637029634</v>
      </c>
      <c r="HG315" s="328">
        <v>0.56137029637029634</v>
      </c>
      <c r="HH315" s="328">
        <v>0.56137029637029634</v>
      </c>
      <c r="HI315" s="328">
        <v>0.55176490176490189</v>
      </c>
      <c r="HJ315" s="328">
        <v>0.54219447219447225</v>
      </c>
      <c r="HK315" s="328">
        <v>0.55968697968697967</v>
      </c>
      <c r="HL315" s="328">
        <v>0.53447219447219452</v>
      </c>
      <c r="HM315" s="328">
        <v>0.50845820845820844</v>
      </c>
      <c r="HN315" s="328">
        <v>0.50845820845820844</v>
      </c>
      <c r="HO315" s="328">
        <v>0.50146520146520146</v>
      </c>
      <c r="HP315" s="328">
        <v>0.50146520146520146</v>
      </c>
      <c r="HQ315" s="328">
        <v>0.50146520146520146</v>
      </c>
      <c r="HR315" s="328">
        <v>0.56470196470196465</v>
      </c>
      <c r="HS315" s="328">
        <v>0.5923343323343323</v>
      </c>
      <c r="HT315" s="328">
        <v>0.57203463203463212</v>
      </c>
      <c r="HU315" s="328">
        <v>0.56849317349317352</v>
      </c>
      <c r="HV315" s="328">
        <v>0.5571645021645022</v>
      </c>
      <c r="HW315" s="328">
        <v>0.52559607059607061</v>
      </c>
      <c r="HX315" s="328">
        <v>0.52559607059607061</v>
      </c>
      <c r="HY315" s="328">
        <v>0.54897269397269399</v>
      </c>
      <c r="HZ315" s="328">
        <v>0.54583583083583087</v>
      </c>
      <c r="IA315" s="328">
        <v>0.54583583083583087</v>
      </c>
      <c r="IB315" s="328">
        <v>0.54583583083583087</v>
      </c>
      <c r="IC315" s="328">
        <v>0.67242923742923744</v>
      </c>
      <c r="ID315" s="328">
        <v>0.72471694971694978</v>
      </c>
      <c r="IE315" s="328">
        <v>0.74716117216117217</v>
      </c>
      <c r="IF315" s="328">
        <v>0.76714119214119225</v>
      </c>
      <c r="IG315" s="328">
        <v>0.74987845487845495</v>
      </c>
      <c r="IH315" s="328">
        <v>0.7093389943389945</v>
      </c>
      <c r="II315" s="328">
        <v>0.69386446886446884</v>
      </c>
      <c r="IJ315" s="328">
        <v>0.69386446886446884</v>
      </c>
      <c r="IK315" s="328">
        <v>0.69386446886446884</v>
      </c>
      <c r="IL315" s="328">
        <v>0.69386446886446884</v>
      </c>
      <c r="IM315" s="328">
        <v>0.69386446886446884</v>
      </c>
      <c r="IN315" s="328">
        <v>0.69386446886446884</v>
      </c>
      <c r="IO315" s="328">
        <v>0.70085747585747582</v>
      </c>
      <c r="IP315" s="328">
        <v>0.70980852480852485</v>
      </c>
      <c r="IQ315" s="328">
        <v>0.70980852480852485</v>
      </c>
      <c r="IR315" s="328">
        <v>0.69760872460872458</v>
      </c>
      <c r="IS315" s="328">
        <v>0.67890243090243096</v>
      </c>
      <c r="IT315" s="328">
        <v>0.71466666666666667</v>
      </c>
      <c r="IU315" s="328">
        <v>0.6726833166833166</v>
      </c>
      <c r="IV315" s="328">
        <v>0.64990609390609388</v>
      </c>
      <c r="IW315" s="328">
        <v>0.64990609390609388</v>
      </c>
      <c r="IX315" s="328">
        <v>0.70815584415584409</v>
      </c>
      <c r="IY315" s="328">
        <v>0.68130269730269732</v>
      </c>
      <c r="IZ315" s="328">
        <v>0.68130269730269732</v>
      </c>
      <c r="JA315" s="328">
        <v>0.66871528471528474</v>
      </c>
      <c r="JB315" s="328">
        <v>0.6857782217782219</v>
      </c>
      <c r="JC315" s="328">
        <v>0.67610789210789213</v>
      </c>
      <c r="JD315" s="328">
        <v>0.67610789210789213</v>
      </c>
      <c r="JE315" s="328">
        <v>0.6855184815184816</v>
      </c>
      <c r="JF315" s="328">
        <v>0.64026373626373634</v>
      </c>
      <c r="JG315" s="328">
        <v>0.63640759240759248</v>
      </c>
      <c r="JH315" s="328">
        <v>0.60554745254745257</v>
      </c>
      <c r="JI315" s="328">
        <v>0.70774025974025978</v>
      </c>
      <c r="JJ315" s="328">
        <v>0.64656143856143855</v>
      </c>
      <c r="JK315" s="328">
        <v>0.64656143856143855</v>
      </c>
      <c r="JL315" s="328">
        <v>0.68566233766233764</v>
      </c>
      <c r="JM315" s="328">
        <v>0.69429370629370624</v>
      </c>
      <c r="JN315" s="328">
        <v>0.69912887112887123</v>
      </c>
      <c r="JO315" s="328">
        <v>0.65437362637362639</v>
      </c>
      <c r="JP315" s="328">
        <v>0.65437362637362639</v>
      </c>
      <c r="JQ315" s="328">
        <v>0.62770029970029972</v>
      </c>
      <c r="JR315" s="328">
        <v>0.62770029970029972</v>
      </c>
      <c r="JS315" s="328">
        <v>0.62809990009990013</v>
      </c>
      <c r="JT315" s="328">
        <v>0.6148731268731269</v>
      </c>
      <c r="JU315" s="328">
        <v>0.61860939060939069</v>
      </c>
      <c r="JV315" s="328">
        <v>0.61860939060939069</v>
      </c>
      <c r="JW315" s="328">
        <v>0.62801998001998005</v>
      </c>
      <c r="JX315" s="328">
        <v>0.60931368631368632</v>
      </c>
      <c r="JY315" s="328">
        <v>0.60931368631368632</v>
      </c>
      <c r="JZ315" s="328">
        <v>0.60931368631368632</v>
      </c>
      <c r="KA315" s="328">
        <v>0.60820279720279713</v>
      </c>
      <c r="KB315" s="328">
        <v>0.62428671328671326</v>
      </c>
      <c r="KC315" s="328">
        <v>0.62428671328671326</v>
      </c>
      <c r="KD315" s="328">
        <v>0.64282817182817176</v>
      </c>
      <c r="KE315" s="328">
        <v>0.62422677322677322</v>
      </c>
      <c r="KF315" s="328">
        <v>0.62422677322677322</v>
      </c>
      <c r="KG315" s="328">
        <v>0.62422677322677322</v>
      </c>
      <c r="KH315" s="328">
        <v>0.55476023976023969</v>
      </c>
      <c r="KI315" s="328">
        <v>0.67232267732267725</v>
      </c>
      <c r="KJ315" s="328">
        <v>0.73716183816183822</v>
      </c>
      <c r="KK315" s="328">
        <v>0.75454445554445559</v>
      </c>
      <c r="KL315" s="328">
        <v>0.75454445554445559</v>
      </c>
      <c r="KM315" s="328">
        <v>0.73316583416583425</v>
      </c>
      <c r="KN315" s="328">
        <v>0.76139760239760246</v>
      </c>
      <c r="KO315" s="328">
        <v>0.74211688311688317</v>
      </c>
      <c r="KP315" s="328">
        <v>0.75210689310689316</v>
      </c>
      <c r="KQ315" s="328">
        <v>0.7021808191808192</v>
      </c>
      <c r="KR315" s="328">
        <v>0.7021808191808192</v>
      </c>
      <c r="KS315" s="328">
        <v>0.67602697302697301</v>
      </c>
      <c r="KT315" s="328">
        <v>0.62721578421578428</v>
      </c>
      <c r="KU315" s="328">
        <v>0.63720579420579426</v>
      </c>
      <c r="KV315" s="328">
        <v>0.65332867132867134</v>
      </c>
      <c r="KW315" s="328">
        <v>0.63200000000000001</v>
      </c>
      <c r="KX315" s="328">
        <v>0.66043156843156847</v>
      </c>
      <c r="KY315" s="328">
        <v>0.66043156843156847</v>
      </c>
      <c r="KZ315" s="328">
        <v>0.61942257742257745</v>
      </c>
      <c r="LA315" s="328">
        <v>0.59809390609390611</v>
      </c>
      <c r="LB315" s="328">
        <v>0.59839360639360639</v>
      </c>
      <c r="LC315" s="328">
        <v>0.6363556443556444</v>
      </c>
      <c r="LD315" s="328">
        <v>0.58165234765234763</v>
      </c>
      <c r="LE315" s="328">
        <v>0.54508891108891111</v>
      </c>
      <c r="LF315" s="328">
        <v>0.62203796203796202</v>
      </c>
      <c r="LG315" s="328">
        <v>0.61504495504495504</v>
      </c>
      <c r="LH315" s="328">
        <v>0.61504495504495504</v>
      </c>
      <c r="LI315" s="328">
        <v>0.61504495504495504</v>
      </c>
      <c r="LJ315" s="328">
        <v>0.61504495504495504</v>
      </c>
      <c r="LK315" s="328">
        <v>0.60637362637362635</v>
      </c>
      <c r="LL315" s="328">
        <v>0.60637362637362635</v>
      </c>
      <c r="LM315" s="328">
        <v>0.59171028971028972</v>
      </c>
      <c r="LN315" s="328">
        <v>0.61223676323676324</v>
      </c>
      <c r="LO315" s="328">
        <v>0.61223676323676324</v>
      </c>
      <c r="LP315" s="328">
        <v>0.61223676323676324</v>
      </c>
      <c r="LQ315" s="328">
        <v>0.61223676323676324</v>
      </c>
      <c r="LR315" s="328">
        <v>0.63609290709290711</v>
      </c>
      <c r="LS315" s="328">
        <v>0.63703196803196804</v>
      </c>
      <c r="LT315" s="328">
        <v>0.63703196803196804</v>
      </c>
      <c r="LU315" s="328">
        <v>0.63703196803196804</v>
      </c>
      <c r="LV315" s="328">
        <v>0.62704195804195795</v>
      </c>
      <c r="LW315" s="328">
        <v>0.66210689310689308</v>
      </c>
      <c r="LX315" s="328">
        <v>0.63793106893106888</v>
      </c>
      <c r="LY315" s="328">
        <v>0.63793106893106888</v>
      </c>
      <c r="LZ315" s="328">
        <v>0.65977842157842159</v>
      </c>
      <c r="MA315" s="328">
        <v>0.72501318681318683</v>
      </c>
      <c r="MB315" s="328">
        <v>0.72896923076923081</v>
      </c>
      <c r="MC315" s="328">
        <v>0.72896923076923081</v>
      </c>
      <c r="MD315" s="328">
        <v>0.78015138195138189</v>
      </c>
      <c r="ME315" s="328">
        <v>0.80476010656010655</v>
      </c>
      <c r="MF315" s="328">
        <v>0.80476010656010655</v>
      </c>
      <c r="MG315" s="328">
        <v>0.78818967698967701</v>
      </c>
      <c r="MH315" s="328">
        <v>0.78818967698967701</v>
      </c>
      <c r="MI315" s="328">
        <v>0.74355031635031632</v>
      </c>
      <c r="MJ315" s="328">
        <v>0.74355031635031632</v>
      </c>
      <c r="MK315" s="328">
        <v>0.75076310356310361</v>
      </c>
      <c r="ML315" s="328">
        <v>0.75076310356310361</v>
      </c>
      <c r="MM315" s="328">
        <v>0.75076310356310361</v>
      </c>
      <c r="MN315" s="328">
        <v>0.75076310356310361</v>
      </c>
      <c r="MO315" s="328">
        <v>0.69304082584082594</v>
      </c>
      <c r="MP315" s="328">
        <v>0.69707678987678989</v>
      </c>
      <c r="MQ315" s="328">
        <v>0.8049688977688978</v>
      </c>
      <c r="MR315" s="328">
        <v>0.86675710955710972</v>
      </c>
      <c r="MS315" s="328">
        <v>0.96607898767898781</v>
      </c>
      <c r="MT315" s="328">
        <v>0.87664642024642037</v>
      </c>
      <c r="MU315" s="328">
        <v>0.87312993672993677</v>
      </c>
      <c r="MV315" s="328">
        <v>0.89622883782883789</v>
      </c>
      <c r="MW315" s="328">
        <v>0.85019487179487185</v>
      </c>
      <c r="MX315" s="328">
        <v>0.84149437229437229</v>
      </c>
      <c r="MY315" s="328">
        <v>0.87463523143523147</v>
      </c>
      <c r="MZ315" s="328">
        <v>0.88184801864801854</v>
      </c>
      <c r="NA315" s="328">
        <v>0.87457529137529133</v>
      </c>
      <c r="NB315" s="328">
        <v>0.88216769896769898</v>
      </c>
      <c r="NC315" s="328">
        <v>0.88216769896769898</v>
      </c>
      <c r="ND315" s="328">
        <v>0.88216769896769898</v>
      </c>
      <c r="NE315" s="328">
        <v>0.88777409257409245</v>
      </c>
      <c r="NF315" s="328">
        <v>0.83806280386280385</v>
      </c>
      <c r="NG315" s="328">
        <v>0.83806280386280385</v>
      </c>
      <c r="NH315" s="328">
        <v>0.83806280386280385</v>
      </c>
      <c r="NI315" s="328">
        <v>0.84747339327339311</v>
      </c>
      <c r="NJ315" s="328">
        <v>0.85448638028638024</v>
      </c>
      <c r="NK315" s="328">
        <v>0.85448638028638024</v>
      </c>
      <c r="NL315" s="328">
        <v>0.85448638028638024</v>
      </c>
      <c r="NM315" s="328">
        <v>0.87464622044622031</v>
      </c>
      <c r="NN315" s="328">
        <v>0.87464622044622031</v>
      </c>
      <c r="NO315" s="328">
        <v>0.89622464202464192</v>
      </c>
      <c r="NP315" s="328">
        <v>0.83950136530136521</v>
      </c>
      <c r="NQ315" s="328">
        <v>0.81792294372294372</v>
      </c>
      <c r="NR315" s="328">
        <v>0.81792294372294372</v>
      </c>
      <c r="NS315" s="328">
        <v>0.81792294372294372</v>
      </c>
      <c r="NT315" s="328">
        <v>0.81792294372294372</v>
      </c>
      <c r="NU315" s="328">
        <v>0.81792294372294372</v>
      </c>
      <c r="NV315" s="328">
        <v>0.81792294372294372</v>
      </c>
      <c r="NW315" s="328">
        <v>0.81792294372294372</v>
      </c>
      <c r="NX315" s="328">
        <v>0.81792294372294372</v>
      </c>
      <c r="NY315" s="328">
        <v>0.81792294372294372</v>
      </c>
      <c r="NZ315" s="328">
        <v>0.81792294372294372</v>
      </c>
      <c r="OA315" s="328">
        <v>0.81792294372294372</v>
      </c>
      <c r="OB315" s="328">
        <v>0.80793293373293373</v>
      </c>
      <c r="OC315" s="328">
        <v>0.72108478188478198</v>
      </c>
      <c r="OD315" s="328">
        <v>0.69125061605061611</v>
      </c>
      <c r="OE315" s="328">
        <v>0.69125061605061611</v>
      </c>
      <c r="OF315" s="328">
        <v>0.65333519813519814</v>
      </c>
      <c r="OG315" s="328">
        <v>0.65333519813519814</v>
      </c>
      <c r="OH315" s="328">
        <v>0.6664820512820514</v>
      </c>
      <c r="OI315" s="328">
        <v>0.76722131202131205</v>
      </c>
      <c r="OJ315" s="328">
        <v>0.74962557442557443</v>
      </c>
      <c r="OK315" s="328">
        <v>0.74962557442557443</v>
      </c>
      <c r="OL315" s="328">
        <v>0.78481038961038951</v>
      </c>
      <c r="OM315" s="328">
        <v>0.76483036963036954</v>
      </c>
      <c r="ON315" s="328">
        <v>0.76483036963036954</v>
      </c>
      <c r="OO315" s="328">
        <v>0.83051801531801539</v>
      </c>
      <c r="OP315" s="328">
        <v>0.83051801531801539</v>
      </c>
      <c r="OQ315" s="328">
        <v>0.83051801531801539</v>
      </c>
      <c r="OR315" s="328">
        <v>0.80893959373959379</v>
      </c>
      <c r="OS315" s="328">
        <v>0.80893959373959379</v>
      </c>
      <c r="OT315" s="328">
        <v>0.81117735597735596</v>
      </c>
      <c r="OU315" s="328">
        <v>0.81117735597735596</v>
      </c>
      <c r="OV315" s="328">
        <v>0.82836017316017319</v>
      </c>
      <c r="OW315" s="328">
        <v>0.82836017316017319</v>
      </c>
      <c r="OX315" s="328">
        <v>0.83199653679653673</v>
      </c>
      <c r="OY315" s="328">
        <v>0.83199653679653673</v>
      </c>
      <c r="OZ315" s="328">
        <v>0.82258594738594726</v>
      </c>
      <c r="PA315" s="328">
        <v>0.82258594738594726</v>
      </c>
      <c r="PB315" s="328">
        <v>0.82258594738594726</v>
      </c>
      <c r="PC315" s="328">
        <v>0.73343509823509834</v>
      </c>
      <c r="PD315" s="328">
        <v>0.73343509823509834</v>
      </c>
      <c r="PE315" s="328">
        <v>0.73343509823509834</v>
      </c>
      <c r="PF315" s="328">
        <v>0.77293559773559761</v>
      </c>
      <c r="PG315" s="328">
        <v>0.68588265068265064</v>
      </c>
      <c r="PH315" s="328">
        <v>0.68588265068265064</v>
      </c>
      <c r="PI315" s="328">
        <v>0.68588265068265064</v>
      </c>
      <c r="PJ315" s="328">
        <v>0.67256263736263733</v>
      </c>
      <c r="PK315" s="328">
        <v>0.65446739926739927</v>
      </c>
      <c r="PL315" s="328">
        <v>0.65446739926739927</v>
      </c>
      <c r="PM315" s="328">
        <v>0.65446739926739927</v>
      </c>
      <c r="PN315" s="328">
        <v>0.63781738261738263</v>
      </c>
      <c r="PO315" s="328">
        <v>0.61504015984015981</v>
      </c>
      <c r="PP315" s="328">
        <v>0.61504015984015981</v>
      </c>
      <c r="PQ315" s="328">
        <v>0.57559960039960045</v>
      </c>
      <c r="PR315" s="328">
        <v>0.57559960039960045</v>
      </c>
      <c r="PS315" s="328">
        <v>0.56680839160839169</v>
      </c>
      <c r="PT315" s="328">
        <v>0.57232287712287711</v>
      </c>
      <c r="PU315" s="328">
        <v>0.5600471528471529</v>
      </c>
      <c r="PV315" s="328">
        <v>0.5600471528471529</v>
      </c>
      <c r="PW315" s="328">
        <v>0.5600471528471529</v>
      </c>
      <c r="PX315" s="328">
        <v>0.5600471528471529</v>
      </c>
      <c r="PY315" s="328">
        <v>0.59053666333666344</v>
      </c>
      <c r="PZ315" s="328">
        <v>0.5748923076923077</v>
      </c>
      <c r="QA315" s="328">
        <v>0.60312407592407591</v>
      </c>
      <c r="QB315" s="328">
        <v>0.60312407592407591</v>
      </c>
      <c r="QC315" s="328">
        <v>0.58909810189810197</v>
      </c>
      <c r="QD315" s="328">
        <v>0.58909810189810197</v>
      </c>
      <c r="QE315" s="328">
        <v>0.57365354645354649</v>
      </c>
      <c r="QF315" s="328">
        <v>0.57365354645354649</v>
      </c>
      <c r="QG315" s="328">
        <v>0.59363356643356657</v>
      </c>
      <c r="QH315" s="328">
        <v>0.53350569430569428</v>
      </c>
      <c r="QI315" s="328">
        <v>0.58289630369630363</v>
      </c>
      <c r="QJ315" s="328">
        <v>0.58289630369630363</v>
      </c>
      <c r="QK315" s="328">
        <v>0.58289630369630363</v>
      </c>
      <c r="QL315" s="328">
        <v>0.62014305694305694</v>
      </c>
      <c r="QM315" s="328">
        <v>0.65003316683316692</v>
      </c>
      <c r="QN315" s="328">
        <v>0.6563668331668332</v>
      </c>
      <c r="QO315" s="328">
        <v>0.6563668331668332</v>
      </c>
      <c r="QP315" s="328">
        <v>0.67954365634365632</v>
      </c>
      <c r="QQ315" s="328">
        <v>0.65580739260739251</v>
      </c>
      <c r="QR315" s="328">
        <v>0.65580739260739251</v>
      </c>
      <c r="QS315" s="328">
        <v>0.65580739260739251</v>
      </c>
      <c r="QT315" s="328">
        <v>0.66983336663336657</v>
      </c>
      <c r="QU315" s="328">
        <v>0.7066165834165834</v>
      </c>
      <c r="QV315" s="328">
        <v>0.65332587412587428</v>
      </c>
      <c r="QW315" s="328">
        <v>0.69455264735264732</v>
      </c>
      <c r="QX315" s="328">
        <v>0.69455264735264732</v>
      </c>
      <c r="QY315" s="328">
        <v>0.62945774225774231</v>
      </c>
      <c r="QZ315" s="328">
        <v>0.62945774225774231</v>
      </c>
      <c r="RA315" s="328">
        <v>0.62945774225774231</v>
      </c>
      <c r="RB315" s="328">
        <v>0.55543176823176821</v>
      </c>
      <c r="RC315" s="328">
        <v>0.50729270729270726</v>
      </c>
      <c r="RD315" s="328">
        <v>0.51988011988011984</v>
      </c>
      <c r="RE315" s="328">
        <v>0.55872127872127875</v>
      </c>
      <c r="RF315" s="328">
        <v>0.54529470529470525</v>
      </c>
      <c r="RG315" s="328">
        <v>0.50639360639360642</v>
      </c>
      <c r="RH315" s="328">
        <v>0.49932067932067942</v>
      </c>
      <c r="RI315" s="328">
        <v>0.49932067932067942</v>
      </c>
      <c r="RJ315" s="328">
        <v>0.495924075924076</v>
      </c>
      <c r="RK315" s="328">
        <v>0.49674325674325681</v>
      </c>
      <c r="RL315" s="328">
        <v>0.43076923076923079</v>
      </c>
      <c r="RM315" s="328">
        <v>0.43076923076923079</v>
      </c>
      <c r="RN315" s="328">
        <v>0.43742257742257745</v>
      </c>
      <c r="RO315" s="328">
        <v>0.40971028971028967</v>
      </c>
      <c r="RP315" s="328">
        <v>0.39972027972027968</v>
      </c>
      <c r="RQ315" s="328">
        <v>0.4063736263736264</v>
      </c>
      <c r="RR315" s="328">
        <v>0.41911688311688317</v>
      </c>
      <c r="RS315" s="328">
        <v>0.41911688311688317</v>
      </c>
      <c r="RT315" s="328">
        <v>0.41911688311688317</v>
      </c>
      <c r="RU315" s="328">
        <v>0.42259340659340661</v>
      </c>
      <c r="RV315" s="328">
        <v>0.43977622377622377</v>
      </c>
      <c r="RW315" s="328">
        <v>0.44467132867132864</v>
      </c>
      <c r="RX315" s="328">
        <v>0.44467132867132864</v>
      </c>
      <c r="RY315" s="328">
        <v>0.52403196803196794</v>
      </c>
      <c r="RZ315" s="328">
        <v>0.50997602397602404</v>
      </c>
      <c r="SA315" s="328">
        <v>0.49885114885114884</v>
      </c>
      <c r="SB315" s="328">
        <v>0.53049950049950056</v>
      </c>
      <c r="SC315" s="328">
        <v>0.53049950049950056</v>
      </c>
      <c r="SD315" s="328">
        <v>0.53049950049950056</v>
      </c>
      <c r="SE315" s="328">
        <v>0.55975024975024978</v>
      </c>
      <c r="SF315" s="328">
        <v>0.63341018981018982</v>
      </c>
      <c r="SG315" s="328">
        <v>0.63688671328671331</v>
      </c>
      <c r="SH315" s="328">
        <v>0.62519840159840168</v>
      </c>
      <c r="SI315" s="328">
        <v>0.62020339660339663</v>
      </c>
      <c r="SJ315" s="328">
        <v>0.61774585414585415</v>
      </c>
      <c r="SK315" s="328">
        <v>0.61774585414585415</v>
      </c>
      <c r="SL315" s="328">
        <v>0.60983376623376617</v>
      </c>
      <c r="SM315" s="328">
        <v>0.58825534465534457</v>
      </c>
      <c r="SN315" s="328">
        <v>0.55576783216783221</v>
      </c>
      <c r="SO315" s="328">
        <v>0.55576783216783221</v>
      </c>
      <c r="SP315" s="328">
        <v>0.55576783216783221</v>
      </c>
      <c r="SQ315" s="328">
        <v>0.55576783216783221</v>
      </c>
      <c r="SR315" s="328">
        <v>0.57662697302697308</v>
      </c>
      <c r="SS315" s="328">
        <v>0.59301058941058937</v>
      </c>
      <c r="ST315" s="328">
        <v>0.55468891108891105</v>
      </c>
      <c r="SU315" s="328">
        <v>0.48302057942057941</v>
      </c>
      <c r="SV315" s="328">
        <v>0.4656195804195804</v>
      </c>
      <c r="SW315" s="328">
        <v>0.50028491508491502</v>
      </c>
      <c r="SX315" s="328">
        <v>0.49784735264735269</v>
      </c>
      <c r="SY315" s="328">
        <v>0.47698821178821177</v>
      </c>
      <c r="SZ315" s="328">
        <v>0.47698821178821177</v>
      </c>
      <c r="TA315" s="328">
        <v>0.4824827172827173</v>
      </c>
      <c r="TB315" s="328">
        <v>0.47560959040959039</v>
      </c>
      <c r="TC315" s="328">
        <v>0.47560959040959039</v>
      </c>
      <c r="TD315" s="328">
        <v>0.47560959040959039</v>
      </c>
      <c r="TE315" s="328">
        <v>0.51129390609390601</v>
      </c>
      <c r="TF315" s="328">
        <v>0.50280239760239753</v>
      </c>
      <c r="TG315" s="328">
        <v>0.41275724275724274</v>
      </c>
      <c r="TH315" s="328">
        <v>0.42356643356643353</v>
      </c>
      <c r="TI315" s="328">
        <v>0.42356643356643353</v>
      </c>
      <c r="TJ315" s="328">
        <v>0.49950569430569425</v>
      </c>
      <c r="TK315" s="328">
        <v>0.50060459540459534</v>
      </c>
      <c r="TL315" s="328">
        <v>0.50060459540459534</v>
      </c>
      <c r="TM315" s="328">
        <v>0.49960559440559438</v>
      </c>
      <c r="TN315" s="328">
        <v>0.4980471528471529</v>
      </c>
      <c r="TO315" s="328">
        <v>0.50498021978021979</v>
      </c>
      <c r="TP315" s="328">
        <v>0.43161358641358644</v>
      </c>
      <c r="TQ315" s="328">
        <v>0.43161358641358644</v>
      </c>
      <c r="TR315" s="328">
        <v>0.49088431568431573</v>
      </c>
      <c r="TS315" s="328">
        <v>0.49088431568431573</v>
      </c>
      <c r="TT315" s="328">
        <v>0.44327672327672324</v>
      </c>
      <c r="TU315" s="328">
        <v>0.44655344655344653</v>
      </c>
      <c r="TV315" s="328">
        <v>0.47982017982017983</v>
      </c>
      <c r="TW315" s="328">
        <v>0.47982017982017983</v>
      </c>
      <c r="TX315" s="328">
        <v>0.47982017982017983</v>
      </c>
      <c r="TY315" s="328">
        <v>0.47982017982017983</v>
      </c>
      <c r="TZ315" s="328">
        <v>0.48896103896103899</v>
      </c>
      <c r="UA315" s="328">
        <v>0.48896103896103899</v>
      </c>
      <c r="UB315" s="328">
        <v>0.49649350649350643</v>
      </c>
      <c r="UC315" s="328">
        <v>0.50122877122877119</v>
      </c>
      <c r="UD315" s="328">
        <v>0.45137862137862139</v>
      </c>
      <c r="UE315" s="328">
        <v>0.45137862137862139</v>
      </c>
      <c r="UF315" s="328">
        <v>0.4748551448551448</v>
      </c>
      <c r="UG315" s="328">
        <v>0.44258741258741252</v>
      </c>
      <c r="UH315" s="328">
        <v>0.46356643356643351</v>
      </c>
      <c r="UI315" s="328">
        <v>0.46356643356643351</v>
      </c>
      <c r="UJ315" s="328">
        <v>0.44754245754245753</v>
      </c>
      <c r="UK315" s="328">
        <v>0.44381618381618387</v>
      </c>
      <c r="UL315" s="328">
        <v>0.44381618381618387</v>
      </c>
      <c r="UM315" s="328">
        <v>0.49236763236763242</v>
      </c>
      <c r="UN315" s="328">
        <v>0.49236763236763242</v>
      </c>
      <c r="UO315" s="328">
        <v>0.53232767232767242</v>
      </c>
      <c r="UP315" s="328">
        <v>0.5356243756243757</v>
      </c>
      <c r="UQ315" s="328">
        <v>0.58791208791208793</v>
      </c>
      <c r="UR315" s="328">
        <v>0.59716283716283725</v>
      </c>
      <c r="US315" s="328">
        <v>0.59716283716283725</v>
      </c>
      <c r="UT315" s="328">
        <v>0.60359640359640354</v>
      </c>
      <c r="UU315" s="328">
        <v>0.60765834165834165</v>
      </c>
      <c r="UV315" s="328">
        <v>0.59782817182817183</v>
      </c>
      <c r="UW315" s="328">
        <v>0.59782817182817183</v>
      </c>
      <c r="UX315" s="328">
        <v>0.6025234765234766</v>
      </c>
      <c r="UY315" s="328">
        <v>0.55399200799200798</v>
      </c>
      <c r="UZ315" s="328">
        <v>0.55399200799200798</v>
      </c>
      <c r="VA315" s="328">
        <v>0.59774825174825175</v>
      </c>
      <c r="VB315" s="328">
        <v>0.57776823176823178</v>
      </c>
      <c r="VC315" s="328">
        <v>0.59978621378621377</v>
      </c>
      <c r="VD315" s="328">
        <v>0.57880719280719273</v>
      </c>
      <c r="VE315" s="328">
        <v>0.57880719280719273</v>
      </c>
      <c r="VF315" s="328">
        <v>0.57880719280719273</v>
      </c>
      <c r="VG315" s="328">
        <v>0.57880719280719273</v>
      </c>
      <c r="VH315" s="328">
        <v>0.56030569430569432</v>
      </c>
      <c r="VI315" s="328">
        <v>0.60812387612387608</v>
      </c>
      <c r="VJ315" s="328">
        <v>0.61271928071928072</v>
      </c>
      <c r="VK315" s="328">
        <v>0.62210989010989004</v>
      </c>
      <c r="VL315" s="328">
        <v>0.61124075924075916</v>
      </c>
      <c r="VM315" s="328">
        <v>0.61923276723276721</v>
      </c>
      <c r="VN315" s="328">
        <v>0.62566633366633362</v>
      </c>
      <c r="VO315" s="328">
        <v>0.63036163836163839</v>
      </c>
      <c r="VP315" s="328">
        <v>0.68582617382617383</v>
      </c>
      <c r="VQ315" s="328">
        <v>0.69569630369630375</v>
      </c>
      <c r="VR315" s="328">
        <v>0.71068131868131867</v>
      </c>
      <c r="VS315" s="328">
        <v>0.7472847152847153</v>
      </c>
      <c r="VT315" s="328">
        <v>0.7537182817182817</v>
      </c>
      <c r="VU315" s="328">
        <v>0.7537182817182817</v>
      </c>
      <c r="VV315" s="328">
        <v>0.74868331668331667</v>
      </c>
      <c r="VW315" s="328">
        <v>0.75274525474525467</v>
      </c>
      <c r="VX315" s="328">
        <v>0.79258541458541465</v>
      </c>
      <c r="VY315" s="328">
        <v>0.79130669330669323</v>
      </c>
      <c r="VZ315" s="328">
        <v>0.79130669330669323</v>
      </c>
      <c r="WA315" s="328">
        <v>0.77744055944055945</v>
      </c>
      <c r="WB315" s="328">
        <v>0.77744055944055945</v>
      </c>
      <c r="WC315" s="328">
        <v>0.77744055944055945</v>
      </c>
      <c r="WD315" s="328">
        <v>0.79096703296703297</v>
      </c>
      <c r="WE315" s="328">
        <v>0.8145434565434565</v>
      </c>
      <c r="WF315" s="328">
        <v>0.79252747252747258</v>
      </c>
      <c r="WG315" s="328">
        <v>0.80051948051948063</v>
      </c>
      <c r="WH315" s="328">
        <v>0.80695304695304704</v>
      </c>
      <c r="WI315" s="328">
        <v>0.78582417582417585</v>
      </c>
      <c r="WJ315" s="328">
        <v>0.78582417582417585</v>
      </c>
      <c r="WK315" s="328">
        <v>0.78582417582417585</v>
      </c>
      <c r="WL315" s="328">
        <v>0.7897882117882119</v>
      </c>
      <c r="WM315" s="328">
        <v>0.79378421578421587</v>
      </c>
      <c r="WN315" s="328">
        <v>0.79933866133866127</v>
      </c>
      <c r="WO315" s="328">
        <v>0.79933866133866127</v>
      </c>
      <c r="WP315" s="328">
        <v>0.79933866133866127</v>
      </c>
      <c r="WQ315" s="328">
        <v>0.79933866133866127</v>
      </c>
      <c r="WR315" s="328">
        <v>0.79032767232767231</v>
      </c>
      <c r="WS315" s="328">
        <v>0.81831968031968039</v>
      </c>
      <c r="WT315" s="328">
        <v>0.80033766233766246</v>
      </c>
      <c r="WU315" s="328">
        <v>0.83905894105894097</v>
      </c>
      <c r="WV315" s="328">
        <v>0.77867932067932066</v>
      </c>
      <c r="WW315" s="328">
        <v>0.77867932067932066</v>
      </c>
      <c r="WX315" s="328">
        <v>0.77867932067932066</v>
      </c>
      <c r="WY315" s="328">
        <v>0.74127472527472527</v>
      </c>
      <c r="WZ315" s="328">
        <v>0.79032567432567435</v>
      </c>
      <c r="XA315" s="328">
        <v>0.79907692307692302</v>
      </c>
      <c r="XB315" s="328">
        <v>0.82341258741258749</v>
      </c>
      <c r="XC315" s="328">
        <v>0.82341258741258749</v>
      </c>
      <c r="XD315" s="328">
        <v>0.82341258741258749</v>
      </c>
      <c r="XE315" s="328">
        <v>0.82740859140859147</v>
      </c>
      <c r="XF315" s="328">
        <v>0.8388771228771229</v>
      </c>
      <c r="XG315" s="328">
        <v>0.84858741258741244</v>
      </c>
      <c r="XH315" s="328">
        <v>0.73368231768231762</v>
      </c>
      <c r="XI315" s="328">
        <v>0.73867132867132856</v>
      </c>
      <c r="XJ315" s="328">
        <v>0.74336663336663333</v>
      </c>
      <c r="XK315" s="328">
        <v>0.74336663336663333</v>
      </c>
      <c r="XL315" s="328">
        <v>0.72932067932067934</v>
      </c>
      <c r="XM315" s="328">
        <v>0.72932067932067934</v>
      </c>
      <c r="XN315" s="328">
        <v>0.67689310689310678</v>
      </c>
      <c r="XO315" s="328">
        <v>0.69289710289710282</v>
      </c>
      <c r="XP315" s="328">
        <v>0.68346653346653352</v>
      </c>
      <c r="XQ315" s="328">
        <v>0.65676123876123882</v>
      </c>
      <c r="XR315" s="328">
        <v>0.65676123876123882</v>
      </c>
      <c r="XS315" s="328">
        <v>0.65676123876123882</v>
      </c>
      <c r="XT315" s="328">
        <v>0.67125474525474527</v>
      </c>
      <c r="XU315" s="328">
        <v>0.67125474525474527</v>
      </c>
      <c r="XV315" s="328">
        <v>0.71454145854145845</v>
      </c>
      <c r="XW315" s="328">
        <v>0.72654945054945053</v>
      </c>
      <c r="XX315" s="328">
        <v>0.72654945054945053</v>
      </c>
      <c r="XY315" s="328">
        <v>0.7312447552447553</v>
      </c>
      <c r="XZ315" s="328">
        <v>0.70776823176823178</v>
      </c>
      <c r="YA315" s="328">
        <v>0.69176423576423574</v>
      </c>
      <c r="YB315" s="328">
        <v>0.69176423576423574</v>
      </c>
      <c r="YC315" s="328">
        <v>0.68696903096903095</v>
      </c>
      <c r="YD315" s="328">
        <v>0.66755244755244747</v>
      </c>
      <c r="YE315" s="328">
        <v>0.56460539460539472</v>
      </c>
      <c r="YF315" s="328">
        <v>0.56460539460539472</v>
      </c>
      <c r="YG315" s="328">
        <v>0.60233366633366636</v>
      </c>
      <c r="YH315" s="328">
        <v>0.60233366633366636</v>
      </c>
      <c r="YI315" s="328">
        <v>0.58830769230769231</v>
      </c>
      <c r="YJ315" s="328">
        <v>0.57637962037962032</v>
      </c>
      <c r="YK315" s="328">
        <v>0.57538061938061935</v>
      </c>
      <c r="YL315" s="328">
        <v>0.55405794205794201</v>
      </c>
      <c r="YM315" s="328">
        <v>0.55405794205794201</v>
      </c>
      <c r="YN315" s="328">
        <v>0.57209990009990008</v>
      </c>
      <c r="YO315" s="328">
        <v>0.52831368631368636</v>
      </c>
      <c r="YP315" s="328">
        <v>0.52831368631368636</v>
      </c>
      <c r="YQ315" s="328">
        <v>0.52831368631368636</v>
      </c>
      <c r="YR315" s="328">
        <v>0.51720479520479512</v>
      </c>
      <c r="YS315" s="328">
        <v>0.51720479520479512</v>
      </c>
      <c r="YT315" s="328">
        <v>0.51720479520479512</v>
      </c>
      <c r="YU315" s="328">
        <v>0.52146053946053939</v>
      </c>
      <c r="YV315" s="328">
        <v>0.5256963036963036</v>
      </c>
      <c r="YW315" s="328">
        <v>0.53445954045954047</v>
      </c>
      <c r="YX315" s="328">
        <v>0.50778621378621369</v>
      </c>
      <c r="YY315" s="328">
        <v>0.48590809190809187</v>
      </c>
      <c r="YZ315" s="328">
        <v>0.4195144855144855</v>
      </c>
      <c r="ZA315" s="328">
        <v>0.4195144855144855</v>
      </c>
      <c r="ZB315" s="328">
        <v>0.44299100899100902</v>
      </c>
      <c r="ZC315" s="328">
        <v>0.427966033966034</v>
      </c>
      <c r="ZD315" s="328">
        <v>0.427966033966034</v>
      </c>
      <c r="ZE315" s="328">
        <v>0.39527872127872127</v>
      </c>
      <c r="ZF315" s="328">
        <v>0.39527872127872127</v>
      </c>
      <c r="ZG315" s="328">
        <v>0.39028371628371628</v>
      </c>
      <c r="ZH315" s="328">
        <v>0.39028371628371628</v>
      </c>
      <c r="ZI315" s="328">
        <v>0.42179220779220783</v>
      </c>
      <c r="ZJ315" s="328">
        <v>0.41005394605394607</v>
      </c>
      <c r="ZK315" s="328">
        <v>0.37902497502497501</v>
      </c>
      <c r="ZL315" s="328">
        <v>0.36247352647352643</v>
      </c>
      <c r="ZM315" s="328">
        <v>0.36247352647352643</v>
      </c>
      <c r="ZN315" s="328">
        <v>0.32683316683316688</v>
      </c>
      <c r="ZO315" s="328">
        <v>0.32683316683316688</v>
      </c>
      <c r="ZP315" s="328">
        <v>0.32683316683316688</v>
      </c>
      <c r="ZQ315" s="328">
        <v>0.3126873126873127</v>
      </c>
      <c r="ZR315" s="328">
        <v>0.31004995004995006</v>
      </c>
      <c r="ZS315" s="328">
        <v>0.33002997002997009</v>
      </c>
      <c r="ZT315" s="328">
        <v>0.39164835164835171</v>
      </c>
      <c r="ZU315" s="328">
        <v>0.41162837162837168</v>
      </c>
      <c r="ZV315" s="328">
        <v>0.41162837162837168</v>
      </c>
      <c r="ZW315" s="328">
        <v>0.41668331668331671</v>
      </c>
      <c r="ZX315" s="328">
        <v>0.41188811188811186</v>
      </c>
      <c r="ZY315" s="328">
        <v>0.44567432567432574</v>
      </c>
      <c r="ZZ315" s="328">
        <v>0.46965034965034974</v>
      </c>
      <c r="AAA315" s="328">
        <v>0.46965034965034974</v>
      </c>
      <c r="AAB315" s="328">
        <v>0.40141858141858144</v>
      </c>
      <c r="AAC315" s="328">
        <v>0.40141858141858144</v>
      </c>
      <c r="AAD315" s="328">
        <v>0.42389610389610399</v>
      </c>
      <c r="AAE315" s="328">
        <v>0.42234765234765231</v>
      </c>
      <c r="AAF315" s="328">
        <v>0.40116883116883117</v>
      </c>
      <c r="AAG315" s="328">
        <v>0.40116883116883117</v>
      </c>
      <c r="AAH315" s="328">
        <v>0.43619380619380621</v>
      </c>
      <c r="AAI315" s="328">
        <v>0.41431568431568433</v>
      </c>
      <c r="AAJ315" s="328">
        <v>0.41431568431568433</v>
      </c>
      <c r="AAK315" s="328">
        <v>0.41431568431568433</v>
      </c>
      <c r="AAL315" s="328">
        <v>0.42328671328671325</v>
      </c>
      <c r="AAM315" s="328">
        <v>0.43995004995004994</v>
      </c>
      <c r="AAN315" s="328">
        <v>0.43995004995004994</v>
      </c>
      <c r="AAO315" s="328">
        <v>0.40662337662337666</v>
      </c>
      <c r="AAP315" s="328">
        <v>0.40662337662337666</v>
      </c>
      <c r="AAQ315" s="328">
        <v>0.41461538461538461</v>
      </c>
      <c r="AAR315" s="328">
        <v>0.42786213786213784</v>
      </c>
      <c r="AAS315" s="328">
        <v>0.44060939060939058</v>
      </c>
      <c r="AAT315" s="328">
        <v>0.44060939060939058</v>
      </c>
      <c r="AAU315" s="328">
        <v>0.49435564435564433</v>
      </c>
      <c r="AAV315" s="328">
        <v>0.49435564435564433</v>
      </c>
      <c r="AAW315" s="328">
        <v>0.45672127872127871</v>
      </c>
      <c r="AAX315" s="328">
        <v>0.43384415584415592</v>
      </c>
      <c r="AAY315" s="328">
        <v>0.43779020979020988</v>
      </c>
      <c r="AAZ315" s="328">
        <v>0.41799000999000996</v>
      </c>
      <c r="ABA315" s="328">
        <v>0.43199600399600407</v>
      </c>
      <c r="ABB315" s="328">
        <v>0.44716083916083915</v>
      </c>
      <c r="ABC315" s="328">
        <v>0.43109690309690307</v>
      </c>
      <c r="ABD315" s="328">
        <v>0.44216583416583416</v>
      </c>
      <c r="ABE315" s="328">
        <v>0.44216583416583416</v>
      </c>
      <c r="ABF315" s="328">
        <v>0.44676123876123874</v>
      </c>
      <c r="ABG315" s="328">
        <v>0.44676123876123874</v>
      </c>
      <c r="ABH315" s="328">
        <v>0.43159640359640356</v>
      </c>
      <c r="ABI315" s="328">
        <v>0.41481318681318685</v>
      </c>
      <c r="ABJ315" s="328">
        <v>0.48724075924075932</v>
      </c>
      <c r="ABK315" s="328">
        <v>0.46695904095904101</v>
      </c>
      <c r="ABL315" s="328">
        <v>0.46965634365634368</v>
      </c>
      <c r="ABM315" s="328">
        <v>0.46965634365634368</v>
      </c>
      <c r="ABN315" s="328">
        <v>0.46630969030969033</v>
      </c>
      <c r="ABO315" s="328">
        <v>0.43963636363636366</v>
      </c>
      <c r="ABP315" s="328">
        <v>0.43963636363636366</v>
      </c>
      <c r="ABQ315" s="328">
        <v>0.45540059940059935</v>
      </c>
      <c r="ABR315" s="328">
        <v>0.45540059940059935</v>
      </c>
      <c r="ABS315" s="328">
        <v>0.45540059940059935</v>
      </c>
      <c r="ABT315" s="328">
        <v>0.45540059940059935</v>
      </c>
      <c r="ABU315" s="328">
        <v>0.44940659340659334</v>
      </c>
      <c r="ABV315" s="328">
        <v>0.44940659340659334</v>
      </c>
      <c r="ABW315" s="328">
        <v>0.44940659340659334</v>
      </c>
      <c r="ABX315" s="328">
        <v>0.45152447552447555</v>
      </c>
      <c r="ABY315" s="328">
        <v>0.45152447552447555</v>
      </c>
      <c r="ABZ315" s="328">
        <v>0.45152447552447555</v>
      </c>
      <c r="ACA315" s="328">
        <v>0.45152447552447555</v>
      </c>
      <c r="ACB315" s="328">
        <v>0.47613320013320015</v>
      </c>
      <c r="ACC315" s="328">
        <v>0.47613320013320015</v>
      </c>
      <c r="ACD315" s="328">
        <v>0.53660606060606053</v>
      </c>
      <c r="ACE315" s="328">
        <v>0.53341325341325341</v>
      </c>
      <c r="ACF315" s="328">
        <v>0.53341325341325341</v>
      </c>
      <c r="ACG315" s="328">
        <v>0.53341325341325341</v>
      </c>
      <c r="ACH315" s="328">
        <v>0.53553113553113552</v>
      </c>
      <c r="ACI315" s="328">
        <v>0.54695970695970697</v>
      </c>
      <c r="ACJ315" s="328">
        <v>0.53223443223443223</v>
      </c>
      <c r="ACK315" s="328">
        <v>0.55597069597069593</v>
      </c>
      <c r="ACL315" s="328">
        <v>0.53862204462204466</v>
      </c>
      <c r="ACM315" s="328">
        <v>0.53862204462204466</v>
      </c>
      <c r="ACN315" s="328">
        <v>0.53862204462204466</v>
      </c>
      <c r="ACO315" s="328">
        <v>0.53862204462204466</v>
      </c>
      <c r="ACP315" s="328">
        <v>0.52863203463203468</v>
      </c>
      <c r="ACQ315" s="328">
        <v>0.53454612054612061</v>
      </c>
      <c r="ACR315" s="328">
        <v>0.5511495171495171</v>
      </c>
      <c r="ACS315" s="328">
        <v>0.5511495171495171</v>
      </c>
      <c r="ACT315" s="328">
        <v>0.57312753912753911</v>
      </c>
      <c r="ACU315" s="328">
        <v>0.57312753912753911</v>
      </c>
      <c r="ACV315" s="328">
        <v>0.57312753912753911</v>
      </c>
      <c r="ACW315" s="328">
        <v>0.64085780885780885</v>
      </c>
      <c r="ACX315" s="328">
        <v>0.62950915750915759</v>
      </c>
      <c r="ACY315" s="328">
        <v>0.60753113553113558</v>
      </c>
      <c r="ACZ315" s="328">
        <v>0.5975411255411256</v>
      </c>
      <c r="ADA315" s="328">
        <v>0.5975411255411256</v>
      </c>
      <c r="ADB315" s="328">
        <v>0.5975411255411256</v>
      </c>
      <c r="ADC315" s="308">
        <f t="shared" ref="ADC315:AEH315" si="771">SUM(ADC314/$C$315)</f>
        <v>0.5975411255411256</v>
      </c>
      <c r="ADD315" s="308">
        <f t="shared" si="771"/>
        <v>0.5975411255411256</v>
      </c>
      <c r="ADE315" s="308">
        <f t="shared" si="771"/>
        <v>0.58333533133533133</v>
      </c>
      <c r="ADF315" s="308">
        <f t="shared" si="771"/>
        <v>0.59070795870795867</v>
      </c>
      <c r="ADG315" s="308">
        <f t="shared" si="771"/>
        <v>0.58011854811854802</v>
      </c>
      <c r="ADH315" s="308">
        <f t="shared" si="771"/>
        <v>0.58011854811854802</v>
      </c>
      <c r="ADI315" s="308">
        <f t="shared" si="771"/>
        <v>0.57000865800865808</v>
      </c>
      <c r="ADJ315" s="308">
        <f t="shared" si="771"/>
        <v>0.57000865800865808</v>
      </c>
      <c r="ADK315" s="308">
        <f t="shared" si="771"/>
        <v>0.57775291375291371</v>
      </c>
      <c r="ADL315" s="308">
        <f t="shared" si="771"/>
        <v>0.57775291375291371</v>
      </c>
      <c r="ADM315" s="308">
        <f t="shared" si="771"/>
        <v>0.57775291375291371</v>
      </c>
      <c r="ADN315" s="308">
        <f t="shared" si="771"/>
        <v>0.57775291375291371</v>
      </c>
      <c r="ADO315" s="308">
        <f t="shared" si="771"/>
        <v>0.57775291375291371</v>
      </c>
      <c r="ADP315" s="308">
        <f t="shared" si="771"/>
        <v>0.57775291375291371</v>
      </c>
      <c r="ADQ315" s="308">
        <f t="shared" si="771"/>
        <v>0.64560506160506159</v>
      </c>
      <c r="ADR315" s="308">
        <f t="shared" si="771"/>
        <v>0.54035431235431231</v>
      </c>
      <c r="ADS315" s="308">
        <f t="shared" si="771"/>
        <v>0.56434831834831833</v>
      </c>
      <c r="ADT315" s="308">
        <f t="shared" si="771"/>
        <v>0.5460845820845821</v>
      </c>
      <c r="ADU315" s="308">
        <f t="shared" si="771"/>
        <v>0.57006060606060605</v>
      </c>
      <c r="ADV315" s="308">
        <f t="shared" si="771"/>
        <v>0.56546520146520141</v>
      </c>
      <c r="ADW315" s="308">
        <f t="shared" si="771"/>
        <v>0.56546520146520141</v>
      </c>
      <c r="ADX315" s="308">
        <f t="shared" si="771"/>
        <v>0.56546520146520141</v>
      </c>
      <c r="ADY315" s="308">
        <f t="shared" si="771"/>
        <v>0.56546520146520141</v>
      </c>
      <c r="ADZ315" s="308">
        <f t="shared" si="771"/>
        <v>0.54922810522810517</v>
      </c>
      <c r="AEA315" s="308">
        <f t="shared" si="771"/>
        <v>0.5362510822510822</v>
      </c>
      <c r="AEB315" s="308">
        <f t="shared" si="771"/>
        <v>0.54104628704628699</v>
      </c>
      <c r="AEC315" s="308">
        <f t="shared" si="771"/>
        <v>0.54104628704628699</v>
      </c>
      <c r="AED315" s="308">
        <f t="shared" si="771"/>
        <v>0.54104628704628699</v>
      </c>
      <c r="AEE315" s="308">
        <f t="shared" si="771"/>
        <v>0.54104628704628699</v>
      </c>
      <c r="AEF315" s="308">
        <f t="shared" si="771"/>
        <v>0.49818914418914417</v>
      </c>
      <c r="AEG315" s="308">
        <f t="shared" si="771"/>
        <v>0.50937795537795538</v>
      </c>
      <c r="AEH315" s="308">
        <f t="shared" si="771"/>
        <v>0.50937795537795538</v>
      </c>
      <c r="AEI315" s="308">
        <f t="shared" ref="AEI315:AFG315" si="772">SUM(AEI314/$C$315)</f>
        <v>0.4739000999000999</v>
      </c>
      <c r="AEJ315" s="308">
        <f t="shared" si="772"/>
        <v>0.4739000999000999</v>
      </c>
      <c r="AEK315" s="308">
        <f t="shared" si="772"/>
        <v>0.47945454545454547</v>
      </c>
      <c r="AEL315" s="308">
        <f t="shared" si="772"/>
        <v>0.48636763236763236</v>
      </c>
      <c r="AEM315" s="308">
        <f t="shared" si="772"/>
        <v>0.47518881118881123</v>
      </c>
      <c r="AEN315" s="308">
        <f t="shared" si="772"/>
        <v>0.47993606393606392</v>
      </c>
      <c r="AEO315" s="308">
        <f t="shared" si="772"/>
        <v>0.50371228771228771</v>
      </c>
      <c r="AEP315" s="308">
        <f t="shared" si="772"/>
        <v>0.53368231768231766</v>
      </c>
      <c r="AEQ315" s="308">
        <f t="shared" si="772"/>
        <v>0.53368231768231766</v>
      </c>
      <c r="AER315" s="308">
        <f t="shared" si="772"/>
        <v>0.53368231768231766</v>
      </c>
      <c r="AES315" s="308">
        <f t="shared" si="772"/>
        <v>0.53368231768231766</v>
      </c>
      <c r="AET315" s="308">
        <f t="shared" si="772"/>
        <v>0.53970629370629375</v>
      </c>
      <c r="AEU315" s="308">
        <f t="shared" si="772"/>
        <v>0.53970629370629375</v>
      </c>
      <c r="AEV315" s="308">
        <f t="shared" si="772"/>
        <v>0.56767832167832166</v>
      </c>
      <c r="AEW315" s="308">
        <f t="shared" si="772"/>
        <v>0.56380219780219776</v>
      </c>
      <c r="AEX315" s="308">
        <f t="shared" si="772"/>
        <v>0.56380219780219776</v>
      </c>
      <c r="AEY315" s="308">
        <f t="shared" si="772"/>
        <v>0.56380219780219776</v>
      </c>
      <c r="AEZ315" s="308">
        <f t="shared" si="772"/>
        <v>0.56454545454545446</v>
      </c>
      <c r="AFA315" s="308">
        <f t="shared" si="772"/>
        <v>0.56454545454545446</v>
      </c>
      <c r="AFB315" s="308">
        <f t="shared" si="772"/>
        <v>0.56454545454545446</v>
      </c>
      <c r="AFC315" s="308">
        <f t="shared" si="772"/>
        <v>0.59787212787212785</v>
      </c>
      <c r="AFD315" s="308">
        <f t="shared" si="772"/>
        <v>0.51415584415584414</v>
      </c>
      <c r="AFE315" s="308">
        <f t="shared" si="772"/>
        <v>0.51415584415584414</v>
      </c>
      <c r="AFF315" s="308">
        <f t="shared" si="772"/>
        <v>0.51415584415584414</v>
      </c>
      <c r="AFG315" s="308">
        <f t="shared" si="772"/>
        <v>0.52898101898101901</v>
      </c>
      <c r="AFH315" s="308">
        <f t="shared" ref="AFH315:AHS315" si="773">SUM(AFH314/$C$315)</f>
        <v>0.53673326673326682</v>
      </c>
      <c r="AFI315" s="308">
        <f t="shared" si="773"/>
        <v>0.53673326673326682</v>
      </c>
      <c r="AFJ315" s="308">
        <f t="shared" si="773"/>
        <v>0.53673326673326682</v>
      </c>
      <c r="AFK315" s="308">
        <f t="shared" si="773"/>
        <v>0.52940059940059947</v>
      </c>
      <c r="AFL315" s="308">
        <f t="shared" si="773"/>
        <v>0.53542457542457544</v>
      </c>
      <c r="AFM315" s="308">
        <f t="shared" si="773"/>
        <v>0.53542457542457544</v>
      </c>
      <c r="AFN315" s="308">
        <f t="shared" si="773"/>
        <v>0.53542457542457544</v>
      </c>
      <c r="AFO315" s="308">
        <f t="shared" si="773"/>
        <v>0.55754245754245757</v>
      </c>
      <c r="AFP315" s="308">
        <f t="shared" si="773"/>
        <v>0.56099900099900102</v>
      </c>
      <c r="AFQ315" s="308">
        <f t="shared" si="773"/>
        <v>0.56099900099900102</v>
      </c>
      <c r="AFR315" s="308">
        <f t="shared" si="773"/>
        <v>0.570989010989011</v>
      </c>
      <c r="AFS315" s="308">
        <f t="shared" si="773"/>
        <v>0.55390609390609391</v>
      </c>
      <c r="AFT315" s="308">
        <f t="shared" si="773"/>
        <v>0.55390609390609391</v>
      </c>
      <c r="AFU315" s="308">
        <f t="shared" si="773"/>
        <v>0.60021978021978017</v>
      </c>
      <c r="AFV315" s="308">
        <f t="shared" si="773"/>
        <v>0.57810189810189805</v>
      </c>
      <c r="AFW315" s="308">
        <f t="shared" si="773"/>
        <v>0.60219780219780217</v>
      </c>
      <c r="AFX315" s="308">
        <f t="shared" si="773"/>
        <v>0.60219780219780217</v>
      </c>
      <c r="AFY315" s="308">
        <f t="shared" si="773"/>
        <v>0.63216783216783212</v>
      </c>
      <c r="AFZ315" s="308">
        <f t="shared" si="773"/>
        <v>0.63126873126873129</v>
      </c>
      <c r="AGA315" s="308">
        <f t="shared" si="773"/>
        <v>0.63126873126873129</v>
      </c>
      <c r="AGB315" s="308">
        <f t="shared" si="773"/>
        <v>0.61918081918081913</v>
      </c>
      <c r="AGC315" s="308">
        <f t="shared" si="773"/>
        <v>0.61918081918081913</v>
      </c>
      <c r="AGD315" s="308">
        <f t="shared" si="773"/>
        <v>0.63176823176823171</v>
      </c>
      <c r="AGE315" s="308">
        <f t="shared" si="773"/>
        <v>0.63779220779220769</v>
      </c>
      <c r="AGF315" s="308">
        <f t="shared" si="773"/>
        <v>0.65377622377622369</v>
      </c>
      <c r="AGG315" s="308">
        <f t="shared" si="773"/>
        <v>0.62968031968031968</v>
      </c>
      <c r="AGH315" s="308">
        <f t="shared" si="773"/>
        <v>0.62968031968031968</v>
      </c>
      <c r="AGI315" s="308">
        <f t="shared" si="773"/>
        <v>0.62759240759240753</v>
      </c>
      <c r="AGJ315" s="308">
        <f t="shared" si="773"/>
        <v>0.62759240759240753</v>
      </c>
      <c r="AGK315" s="308">
        <f t="shared" si="773"/>
        <v>0.62067932067932063</v>
      </c>
      <c r="AGL315" s="308">
        <f t="shared" si="773"/>
        <v>0.6356843156843156</v>
      </c>
      <c r="AGM315" s="308">
        <f t="shared" si="773"/>
        <v>0.6356843156843156</v>
      </c>
      <c r="AGN315" s="308">
        <f t="shared" si="773"/>
        <v>0.62569430569430562</v>
      </c>
      <c r="AGO315" s="308">
        <f t="shared" si="773"/>
        <v>0.62569430569430562</v>
      </c>
      <c r="AGP315" s="308">
        <f t="shared" si="773"/>
        <v>0.62569430569430562</v>
      </c>
      <c r="AGQ315" s="308">
        <f t="shared" si="773"/>
        <v>0.62569430569430562</v>
      </c>
      <c r="AGR315" s="308">
        <f t="shared" si="773"/>
        <v>0.62569430569430562</v>
      </c>
      <c r="AGS315" s="308">
        <f t="shared" si="773"/>
        <v>0.63260739260739252</v>
      </c>
      <c r="AGT315" s="308">
        <f t="shared" si="773"/>
        <v>0.63260739260739252</v>
      </c>
      <c r="AGU315" s="308">
        <f t="shared" si="773"/>
        <v>0.63606393606393608</v>
      </c>
      <c r="AGV315" s="308">
        <f t="shared" si="773"/>
        <v>0.63606393606393608</v>
      </c>
      <c r="AGW315" s="308">
        <f t="shared" si="773"/>
        <v>0.64525474525474524</v>
      </c>
      <c r="AGX315" s="308">
        <f t="shared" si="773"/>
        <v>0.59204795204795202</v>
      </c>
      <c r="AGY315" s="308">
        <f t="shared" si="773"/>
        <v>0.59204795204795202</v>
      </c>
      <c r="AGZ315" s="308">
        <f t="shared" si="773"/>
        <v>0.59204795204795202</v>
      </c>
      <c r="AHA315" s="308">
        <f t="shared" si="773"/>
        <v>0.58167832167832167</v>
      </c>
      <c r="AHB315" s="308">
        <f t="shared" si="773"/>
        <v>0.59228771228771226</v>
      </c>
      <c r="AHC315" s="308">
        <f t="shared" si="773"/>
        <v>0.59228771228771226</v>
      </c>
      <c r="AHD315" s="308">
        <f t="shared" si="773"/>
        <v>0.58065934065934066</v>
      </c>
      <c r="AHE315" s="308">
        <f t="shared" si="773"/>
        <v>0.57066933066933068</v>
      </c>
      <c r="AHF315" s="308">
        <f t="shared" si="773"/>
        <v>0.59984015984015981</v>
      </c>
      <c r="AHG315" s="308">
        <f t="shared" si="773"/>
        <v>0.59984015984015981</v>
      </c>
      <c r="AHH315" s="308">
        <f t="shared" si="773"/>
        <v>0.60431318681318669</v>
      </c>
      <c r="AHI315" s="308">
        <f t="shared" si="773"/>
        <v>0.60431318681318669</v>
      </c>
      <c r="AHJ315" s="308">
        <f t="shared" si="773"/>
        <v>0.60431318681318669</v>
      </c>
      <c r="AHK315" s="308">
        <f t="shared" si="773"/>
        <v>0.60431318681318669</v>
      </c>
      <c r="AHL315" s="308">
        <f t="shared" si="773"/>
        <v>0.5716858141858141</v>
      </c>
      <c r="AHM315" s="308">
        <f t="shared" si="773"/>
        <v>0.5716858141858141</v>
      </c>
      <c r="AHN315" s="308">
        <f t="shared" si="773"/>
        <v>0.55440309690309675</v>
      </c>
      <c r="AHO315" s="308">
        <f t="shared" si="773"/>
        <v>0.59016733266733257</v>
      </c>
      <c r="AHP315" s="308">
        <f t="shared" si="773"/>
        <v>0.59016733266733257</v>
      </c>
      <c r="AHQ315" s="308">
        <f t="shared" si="773"/>
        <v>0.59016733266733257</v>
      </c>
      <c r="AHR315" s="308">
        <f t="shared" si="773"/>
        <v>0.57218531468531453</v>
      </c>
      <c r="AHS315" s="308">
        <f t="shared" si="773"/>
        <v>0.57343406593406598</v>
      </c>
      <c r="AHT315" s="308">
        <f t="shared" ref="AHT315:AIU315" si="774">SUM(AHT314/$C$315)</f>
        <v>0.54700299700299704</v>
      </c>
      <c r="AHU315" s="308">
        <f t="shared" si="774"/>
        <v>0.53691308691308692</v>
      </c>
      <c r="AHV315" s="308">
        <f t="shared" si="774"/>
        <v>0.53691308691308692</v>
      </c>
      <c r="AHW315" s="308">
        <f t="shared" si="774"/>
        <v>0.53691308691308692</v>
      </c>
      <c r="AHX315" s="308">
        <f t="shared" si="774"/>
        <v>0.53691308691308692</v>
      </c>
      <c r="AHY315" s="308">
        <f t="shared" si="774"/>
        <v>0.54274725274725266</v>
      </c>
      <c r="AHZ315" s="308">
        <f t="shared" si="774"/>
        <v>0.47563436563436567</v>
      </c>
      <c r="AIA315" s="308">
        <f t="shared" si="774"/>
        <v>0.47563436563436567</v>
      </c>
      <c r="AIB315" s="308">
        <f t="shared" si="774"/>
        <v>0.48012987012987018</v>
      </c>
      <c r="AIC315" s="308">
        <f t="shared" si="774"/>
        <v>0.49285880785880781</v>
      </c>
      <c r="AID315" s="308">
        <f t="shared" si="774"/>
        <v>0.47442723942723941</v>
      </c>
      <c r="AIE315" s="308">
        <f t="shared" si="774"/>
        <v>0.47442723942723941</v>
      </c>
      <c r="AIF315" s="308">
        <f t="shared" si="774"/>
        <v>0.47442723942723941</v>
      </c>
      <c r="AIG315" s="308">
        <f t="shared" si="774"/>
        <v>0.47442723942723941</v>
      </c>
      <c r="AIH315" s="308">
        <f t="shared" si="774"/>
        <v>0.54785381285381285</v>
      </c>
      <c r="AII315" s="308">
        <f t="shared" si="774"/>
        <v>0.54335830835830834</v>
      </c>
      <c r="AIJ315" s="308">
        <f t="shared" si="774"/>
        <v>0.54335830835830834</v>
      </c>
      <c r="AIK315" s="308">
        <f t="shared" si="774"/>
        <v>0.5260755910755911</v>
      </c>
      <c r="AIL315" s="308">
        <f t="shared" si="774"/>
        <v>0.5260755910755911</v>
      </c>
      <c r="AIM315" s="308">
        <f t="shared" si="774"/>
        <v>0.5260755910755911</v>
      </c>
      <c r="AIN315" s="308">
        <f t="shared" si="774"/>
        <v>0.53190975690975695</v>
      </c>
      <c r="AIO315" s="308">
        <f t="shared" si="774"/>
        <v>0.53953213453213456</v>
      </c>
      <c r="AIP315" s="308">
        <f t="shared" si="774"/>
        <v>0.49607559107559113</v>
      </c>
      <c r="AIQ315" s="308">
        <f t="shared" si="774"/>
        <v>0.49607559107559113</v>
      </c>
      <c r="AIR315" s="308">
        <f t="shared" si="774"/>
        <v>0.48608558108558114</v>
      </c>
      <c r="AIS315" s="308">
        <f t="shared" si="774"/>
        <v>0.48608558108558114</v>
      </c>
      <c r="AIT315" s="308">
        <f t="shared" si="774"/>
        <v>0.48608558108558114</v>
      </c>
      <c r="AIU315" s="308">
        <f t="shared" si="774"/>
        <v>0.48608558108558114</v>
      </c>
      <c r="AIV315" s="308">
        <f t="shared" ref="AIV315:AKA315" si="775">SUM(AIV314/$C$315)</f>
        <v>0.49607559107559113</v>
      </c>
      <c r="AIW315" s="407">
        <f t="shared" si="775"/>
        <v>0.46274891774891774</v>
      </c>
      <c r="AIX315" s="308">
        <f t="shared" si="775"/>
        <v>0.44301864801864804</v>
      </c>
      <c r="AIY315" s="308">
        <f t="shared" si="775"/>
        <v>0.44301864801864804</v>
      </c>
      <c r="AIZ315" s="308">
        <f t="shared" si="775"/>
        <v>0.44301864801864804</v>
      </c>
      <c r="AJA315" s="308">
        <f t="shared" si="775"/>
        <v>0.44301864801864804</v>
      </c>
      <c r="AJB315" s="308">
        <f t="shared" si="775"/>
        <v>0.5539077589077589</v>
      </c>
      <c r="AJC315" s="308">
        <f t="shared" si="775"/>
        <v>0.5539077589077589</v>
      </c>
      <c r="AJD315" s="308">
        <f t="shared" si="775"/>
        <v>0.5539077589077589</v>
      </c>
      <c r="AJE315" s="308">
        <f t="shared" si="775"/>
        <v>0.53620046620046624</v>
      </c>
      <c r="AJF315" s="308">
        <f t="shared" si="775"/>
        <v>0.53620046620046624</v>
      </c>
      <c r="AJG315" s="308">
        <f t="shared" si="775"/>
        <v>0.52621045621045626</v>
      </c>
      <c r="AJH315" s="308">
        <f t="shared" si="775"/>
        <v>0.55218448218448224</v>
      </c>
      <c r="AJI315" s="308">
        <f t="shared" si="775"/>
        <v>0.61548118548118547</v>
      </c>
      <c r="AJJ315" s="308">
        <f t="shared" si="775"/>
        <v>0.60381285381285377</v>
      </c>
      <c r="AJK315" s="308">
        <f t="shared" si="775"/>
        <v>0.58901764901764897</v>
      </c>
      <c r="AJL315" s="308">
        <f t="shared" si="775"/>
        <v>0.604002664002664</v>
      </c>
      <c r="AJM315" s="308">
        <f t="shared" si="775"/>
        <v>0.60702564102564094</v>
      </c>
      <c r="AJN315" s="308">
        <f t="shared" si="775"/>
        <v>0.60702564102564094</v>
      </c>
      <c r="AJO315" s="308">
        <f t="shared" si="775"/>
        <v>0.60702564102564094</v>
      </c>
      <c r="AJP315" s="308">
        <f t="shared" si="775"/>
        <v>0.60702564102564094</v>
      </c>
      <c r="AJQ315" s="308">
        <f t="shared" si="775"/>
        <v>0.65092174492174482</v>
      </c>
      <c r="AJR315" s="308">
        <f t="shared" si="775"/>
        <v>0.61759507159507165</v>
      </c>
      <c r="AJS315" s="308">
        <f t="shared" si="775"/>
        <v>0.67286979686979687</v>
      </c>
      <c r="AJT315" s="308">
        <f t="shared" si="775"/>
        <v>0.67286979686979687</v>
      </c>
      <c r="AJU315" s="308">
        <f t="shared" si="775"/>
        <v>0.67286979686979687</v>
      </c>
      <c r="AJV315" s="308">
        <f t="shared" si="775"/>
        <v>0.70283982683982682</v>
      </c>
      <c r="AJW315" s="308">
        <f t="shared" si="775"/>
        <v>0.70283982683982682</v>
      </c>
      <c r="AJX315" s="308">
        <f t="shared" si="775"/>
        <v>0.75530735930735915</v>
      </c>
      <c r="AJY315" s="308">
        <f t="shared" si="775"/>
        <v>0.77290576090576091</v>
      </c>
      <c r="AJZ315" s="308">
        <f t="shared" si="775"/>
        <v>0.74557309357309354</v>
      </c>
      <c r="AKA315" s="308">
        <f t="shared" si="775"/>
        <v>0.72639227439227438</v>
      </c>
      <c r="AKB315" s="308">
        <f t="shared" ref="AKB315:ALG315" si="776">SUM(AKB314/$C$315)</f>
        <v>0.72639227439227438</v>
      </c>
      <c r="AKC315" s="308">
        <f t="shared" si="776"/>
        <v>0.79627910755910747</v>
      </c>
      <c r="AKD315" s="308">
        <f t="shared" si="776"/>
        <v>0.80527011655011649</v>
      </c>
      <c r="AKE315" s="308">
        <f t="shared" si="776"/>
        <v>0.81242296370296363</v>
      </c>
      <c r="AKF315" s="308">
        <f t="shared" si="776"/>
        <v>0.81242296370296363</v>
      </c>
      <c r="AKG315" s="308">
        <f t="shared" si="776"/>
        <v>0.77993545121545116</v>
      </c>
      <c r="AKH315" s="308">
        <f t="shared" si="776"/>
        <v>0.77993545121545116</v>
      </c>
      <c r="AKI315" s="308">
        <f t="shared" si="776"/>
        <v>0.76533405261405263</v>
      </c>
      <c r="AKJ315" s="308">
        <f t="shared" si="776"/>
        <v>0.76533405261405263</v>
      </c>
      <c r="AKK315" s="308">
        <f t="shared" si="776"/>
        <v>0.76833105561105564</v>
      </c>
      <c r="AKL315" s="308">
        <f t="shared" si="776"/>
        <v>0.77432506160506165</v>
      </c>
      <c r="AKM315" s="308">
        <f t="shared" si="776"/>
        <v>0.77432506160506165</v>
      </c>
      <c r="AKN315" s="308">
        <f t="shared" si="776"/>
        <v>0.77432506160506165</v>
      </c>
      <c r="AKO315" s="308">
        <f t="shared" si="776"/>
        <v>0.77832106560106562</v>
      </c>
      <c r="AKP315" s="308">
        <f t="shared" si="776"/>
        <v>0.77832106560106562</v>
      </c>
      <c r="AKQ315" s="308">
        <f t="shared" si="776"/>
        <v>0.7693300566100566</v>
      </c>
      <c r="AKR315" s="308">
        <f t="shared" si="776"/>
        <v>0.7693300566100566</v>
      </c>
      <c r="AKS315" s="308">
        <f t="shared" si="776"/>
        <v>0.77232705960705961</v>
      </c>
      <c r="AKT315" s="308">
        <f t="shared" si="776"/>
        <v>0.75086851814851818</v>
      </c>
      <c r="AKU315" s="308">
        <f t="shared" si="776"/>
        <v>0.75086851814851818</v>
      </c>
      <c r="AKV315" s="308">
        <f t="shared" si="776"/>
        <v>0.73898040626040629</v>
      </c>
      <c r="AKW315" s="308">
        <f t="shared" si="776"/>
        <v>0.73898040626040629</v>
      </c>
      <c r="AKX315" s="308">
        <f t="shared" si="776"/>
        <v>0.73898040626040629</v>
      </c>
      <c r="AKY315" s="308">
        <f t="shared" si="776"/>
        <v>0.71429442557442557</v>
      </c>
      <c r="AKZ315" s="308">
        <f t="shared" si="776"/>
        <v>0.6418668531468531</v>
      </c>
      <c r="ALA315" s="308">
        <f t="shared" si="776"/>
        <v>0.61409462537462534</v>
      </c>
      <c r="ALB315" s="308">
        <f t="shared" si="776"/>
        <v>0.61829842157842152</v>
      </c>
      <c r="ALC315" s="308">
        <f t="shared" si="776"/>
        <v>0.61829842157842152</v>
      </c>
      <c r="ALD315" s="308">
        <f t="shared" si="776"/>
        <v>0.61829842157842152</v>
      </c>
      <c r="ALE315" s="308">
        <f t="shared" si="776"/>
        <v>0.61829842157842152</v>
      </c>
      <c r="ALF315" s="308">
        <f t="shared" si="776"/>
        <v>0.61829842157842152</v>
      </c>
      <c r="ALG315" s="308">
        <f t="shared" si="776"/>
        <v>0.66325346653346651</v>
      </c>
      <c r="ALH315" s="308">
        <f t="shared" ref="ALH315:AMI315" si="777">SUM(ALH314/$C$315)</f>
        <v>0.64826845154845159</v>
      </c>
      <c r="ALI315" s="308">
        <f t="shared" si="777"/>
        <v>0.65360311688311679</v>
      </c>
      <c r="ALJ315" s="308">
        <f t="shared" si="777"/>
        <v>0.62926745254745253</v>
      </c>
      <c r="ALK315" s="308">
        <f t="shared" si="777"/>
        <v>0.60319316683316682</v>
      </c>
      <c r="ALL315" s="308">
        <f t="shared" si="777"/>
        <v>0.64654181818181811</v>
      </c>
      <c r="ALM315" s="308">
        <f t="shared" si="777"/>
        <v>0.64654181818181811</v>
      </c>
      <c r="ALN315" s="308">
        <f t="shared" si="777"/>
        <v>0.61657178821178826</v>
      </c>
      <c r="ALO315" s="308">
        <f t="shared" si="777"/>
        <v>0.58324511488511488</v>
      </c>
      <c r="ALP315" s="308">
        <f t="shared" si="777"/>
        <v>0.56226609390609383</v>
      </c>
      <c r="ALQ315" s="308">
        <f t="shared" si="777"/>
        <v>0.53669166833166826</v>
      </c>
      <c r="ALR315" s="308">
        <f t="shared" si="777"/>
        <v>0.53669166833166826</v>
      </c>
      <c r="ALS315" s="308">
        <f t="shared" si="777"/>
        <v>0.54547088911088915</v>
      </c>
      <c r="ALT315" s="308">
        <f t="shared" si="777"/>
        <v>0.56944691308691309</v>
      </c>
      <c r="ALU315" s="308">
        <f t="shared" si="777"/>
        <v>0.56944691308691309</v>
      </c>
      <c r="ALV315" s="308">
        <f t="shared" si="777"/>
        <v>0.56944691308691309</v>
      </c>
      <c r="ALW315" s="308">
        <f t="shared" si="777"/>
        <v>0.55046589410589408</v>
      </c>
      <c r="ALX315" s="308">
        <f t="shared" si="777"/>
        <v>0.54468167832167824</v>
      </c>
      <c r="ALY315" s="308">
        <f t="shared" si="777"/>
        <v>0.54468167832167824</v>
      </c>
      <c r="ALZ315" s="308">
        <f t="shared" si="777"/>
        <v>0.54468167832167824</v>
      </c>
      <c r="AMA315" s="308">
        <f t="shared" si="777"/>
        <v>0.54468167832167824</v>
      </c>
      <c r="AMB315" s="308">
        <f t="shared" si="777"/>
        <v>0.54468167832167824</v>
      </c>
      <c r="AMC315" s="308">
        <f t="shared" si="777"/>
        <v>0.54468167832167824</v>
      </c>
      <c r="AMD315" s="308">
        <f t="shared" si="777"/>
        <v>0.5181082517482517</v>
      </c>
      <c r="AME315" s="308">
        <f t="shared" si="777"/>
        <v>0.49712923076923071</v>
      </c>
      <c r="AMF315" s="308">
        <f t="shared" si="777"/>
        <v>0.37724911088911089</v>
      </c>
      <c r="AMG315" s="308">
        <f t="shared" si="777"/>
        <v>0.4042221378621379</v>
      </c>
      <c r="AMH315" s="308">
        <f t="shared" si="777"/>
        <v>0.39423212787212786</v>
      </c>
      <c r="AMI315" s="308">
        <f t="shared" si="777"/>
        <v>0.38993042957042956</v>
      </c>
      <c r="AMJ315" s="308">
        <f t="shared" ref="AMJ315:AOU315" si="778">SUM(AMJ314/$C$315)</f>
        <v>0.37994041958041957</v>
      </c>
      <c r="AMK315" s="308">
        <f t="shared" si="778"/>
        <v>0.37994041958041957</v>
      </c>
      <c r="AML315" s="308">
        <f t="shared" si="778"/>
        <v>0.3649554045954046</v>
      </c>
      <c r="AMM315" s="308">
        <f t="shared" si="778"/>
        <v>0.3649554045954046</v>
      </c>
      <c r="AMN315" s="308">
        <f t="shared" si="778"/>
        <v>0.47040995004995007</v>
      </c>
      <c r="AMO315" s="308">
        <f t="shared" si="778"/>
        <v>0.44433566433566435</v>
      </c>
      <c r="AMP315" s="308">
        <f t="shared" si="778"/>
        <v>0.42635364635364636</v>
      </c>
      <c r="AMQ315" s="308">
        <f t="shared" si="778"/>
        <v>0.42635364635364636</v>
      </c>
      <c r="AMR315" s="308">
        <f t="shared" si="778"/>
        <v>0.42635364635364636</v>
      </c>
      <c r="AMS315" s="308">
        <f t="shared" si="778"/>
        <v>0.34491908091908097</v>
      </c>
      <c r="AMT315" s="308">
        <f t="shared" si="778"/>
        <v>0.34491908091908097</v>
      </c>
      <c r="AMU315" s="308">
        <f t="shared" si="778"/>
        <v>0.34491908091908097</v>
      </c>
      <c r="AMV315" s="308">
        <f t="shared" si="778"/>
        <v>0.34491908091908097</v>
      </c>
      <c r="AMW315" s="308">
        <f t="shared" si="778"/>
        <v>0.31926473526473526</v>
      </c>
      <c r="AMX315" s="308">
        <f t="shared" si="778"/>
        <v>0.31926473526473526</v>
      </c>
      <c r="AMY315" s="308">
        <f t="shared" si="778"/>
        <v>0.31926473526473526</v>
      </c>
      <c r="AMZ315" s="308">
        <f t="shared" si="778"/>
        <v>0.31926473526473526</v>
      </c>
      <c r="ANA315" s="308">
        <f t="shared" si="778"/>
        <v>0.31926473526473526</v>
      </c>
      <c r="ANB315" s="308">
        <f t="shared" si="778"/>
        <v>0.3292547452547453</v>
      </c>
      <c r="ANC315" s="308">
        <f t="shared" si="778"/>
        <v>0.3292547452547453</v>
      </c>
      <c r="AND315" s="308">
        <f t="shared" si="778"/>
        <v>0.33853946053946049</v>
      </c>
      <c r="ANE315" s="308">
        <f t="shared" si="778"/>
        <v>0.34753046953046951</v>
      </c>
      <c r="ANF315" s="308">
        <f t="shared" si="778"/>
        <v>0.34753046953046951</v>
      </c>
      <c r="ANG315" s="308">
        <f t="shared" si="778"/>
        <v>0.36751048951048948</v>
      </c>
      <c r="ANH315" s="308">
        <f t="shared" si="778"/>
        <v>0.36751048951048948</v>
      </c>
      <c r="ANI315" s="308">
        <f t="shared" si="778"/>
        <v>0.31420379620379618</v>
      </c>
      <c r="ANJ315" s="308">
        <f t="shared" si="778"/>
        <v>0.32419380619380617</v>
      </c>
      <c r="ANK315" s="308">
        <f t="shared" si="778"/>
        <v>0.32419380619380617</v>
      </c>
      <c r="ANL315" s="308">
        <f t="shared" si="778"/>
        <v>0.32419380619380617</v>
      </c>
      <c r="ANM315" s="308">
        <f t="shared" si="778"/>
        <v>0.32419380619380617</v>
      </c>
      <c r="ANN315" s="308">
        <f t="shared" si="778"/>
        <v>0.32419380619380617</v>
      </c>
      <c r="ANO315" s="308">
        <f t="shared" si="778"/>
        <v>0.32419380619380617</v>
      </c>
      <c r="ANP315" s="308">
        <f t="shared" si="778"/>
        <v>0.32419380619380617</v>
      </c>
      <c r="ANQ315" s="308">
        <f t="shared" si="778"/>
        <v>0.34619180819180823</v>
      </c>
      <c r="ANR315" s="308">
        <f t="shared" si="778"/>
        <v>0.34619180819180823</v>
      </c>
      <c r="ANS315" s="308">
        <f t="shared" si="778"/>
        <v>0.35418381618381617</v>
      </c>
      <c r="ANT315" s="308">
        <f t="shared" si="778"/>
        <v>0.35418381618381617</v>
      </c>
      <c r="ANU315" s="308">
        <f t="shared" si="778"/>
        <v>0.35418381618381617</v>
      </c>
      <c r="ANV315" s="308">
        <f t="shared" si="778"/>
        <v>0.35418381618381617</v>
      </c>
      <c r="ANW315" s="308">
        <f t="shared" si="778"/>
        <v>0.4341038961038961</v>
      </c>
      <c r="ANX315" s="308">
        <f t="shared" si="778"/>
        <v>0.41809990009990011</v>
      </c>
      <c r="ANY315" s="308">
        <f t="shared" si="778"/>
        <v>0.42709090909090913</v>
      </c>
      <c r="ANZ315" s="308">
        <f t="shared" si="778"/>
        <v>0.43637562437562438</v>
      </c>
      <c r="AOA315" s="308">
        <f t="shared" si="778"/>
        <v>0.44636563436563437</v>
      </c>
      <c r="AOB315" s="308">
        <f t="shared" si="778"/>
        <v>0.44636563436563437</v>
      </c>
      <c r="AOC315" s="308">
        <f t="shared" si="778"/>
        <v>0.44636563436563437</v>
      </c>
      <c r="AOD315" s="308">
        <f t="shared" si="778"/>
        <v>0.51981218781218774</v>
      </c>
      <c r="AOE315" s="308">
        <f t="shared" si="778"/>
        <v>0.49447752247752241</v>
      </c>
      <c r="AOF315" s="308">
        <f t="shared" si="778"/>
        <v>0.49447752247752241</v>
      </c>
      <c r="AOG315" s="308">
        <f t="shared" si="778"/>
        <v>0.4794325674325674</v>
      </c>
      <c r="AOH315" s="308">
        <f t="shared" si="778"/>
        <v>0.45845354645354647</v>
      </c>
      <c r="AOI315" s="308">
        <f t="shared" si="778"/>
        <v>0.45845354645354647</v>
      </c>
      <c r="AOJ315" s="308">
        <f t="shared" si="778"/>
        <v>0.48842357642357642</v>
      </c>
      <c r="AOK315" s="308">
        <f t="shared" si="778"/>
        <v>0.47135864135864131</v>
      </c>
      <c r="AOL315" s="308">
        <f t="shared" si="778"/>
        <v>0.45667332667332661</v>
      </c>
      <c r="AOM315" s="308">
        <f t="shared" si="778"/>
        <v>0.46066933066933058</v>
      </c>
      <c r="AON315" s="308">
        <f t="shared" si="778"/>
        <v>0.48424575424575417</v>
      </c>
      <c r="AOO315" s="308">
        <f t="shared" si="778"/>
        <v>0.47425574425574418</v>
      </c>
      <c r="AOP315" s="308">
        <f t="shared" si="778"/>
        <v>0.47425574425574418</v>
      </c>
      <c r="AOQ315" s="308">
        <f t="shared" si="778"/>
        <v>0.47425574425574418</v>
      </c>
      <c r="AOR315" s="308">
        <f t="shared" si="778"/>
        <v>0.4802497502497502</v>
      </c>
      <c r="AOS315" s="308">
        <f t="shared" si="778"/>
        <v>0.53213786213786207</v>
      </c>
      <c r="AOT315" s="308">
        <f t="shared" si="778"/>
        <v>0.53213786213786207</v>
      </c>
      <c r="AOU315" s="308">
        <f t="shared" si="778"/>
        <v>0.53213786213786207</v>
      </c>
      <c r="AOV315" s="308">
        <f t="shared" ref="AOV315:APW315" si="779">SUM(AOV314/$C$315)</f>
        <v>0.52134865134865138</v>
      </c>
      <c r="AOW315" s="308">
        <f t="shared" si="779"/>
        <v>0.47639360639360639</v>
      </c>
      <c r="AOX315" s="308">
        <f t="shared" si="779"/>
        <v>0.45841158841158841</v>
      </c>
      <c r="AOY315" s="308">
        <f t="shared" si="779"/>
        <v>0.47039960039960038</v>
      </c>
      <c r="AOZ315" s="308">
        <f t="shared" si="779"/>
        <v>0.44932067932067932</v>
      </c>
      <c r="APA315" s="308">
        <f t="shared" si="779"/>
        <v>0.42534465534465532</v>
      </c>
      <c r="APB315" s="308">
        <f t="shared" si="779"/>
        <v>0.35541458541458537</v>
      </c>
      <c r="APC315" s="308">
        <f t="shared" si="779"/>
        <v>0.32697302697302699</v>
      </c>
      <c r="APD315" s="308">
        <f t="shared" si="779"/>
        <v>0.32697302697302699</v>
      </c>
      <c r="APE315" s="308">
        <f t="shared" si="779"/>
        <v>0.30899100899100901</v>
      </c>
      <c r="APF315" s="308">
        <f t="shared" si="779"/>
        <v>0.30899100899100901</v>
      </c>
      <c r="APG315" s="308">
        <f t="shared" si="779"/>
        <v>0.30899100899100901</v>
      </c>
      <c r="APH315" s="308">
        <f t="shared" si="779"/>
        <v>0.38891108891108889</v>
      </c>
      <c r="API315" s="308">
        <f t="shared" si="779"/>
        <v>0.40389610389610392</v>
      </c>
      <c r="APJ315" s="308">
        <f t="shared" si="779"/>
        <v>0.34761238761238761</v>
      </c>
      <c r="APK315" s="308">
        <f t="shared" si="779"/>
        <v>0.34761238761238761</v>
      </c>
      <c r="APL315" s="308">
        <f t="shared" si="779"/>
        <v>0.34761238761238761</v>
      </c>
      <c r="APM315" s="308">
        <f t="shared" si="779"/>
        <v>0.35360639360639362</v>
      </c>
      <c r="APN315" s="308">
        <f t="shared" si="779"/>
        <v>0.39124075924075924</v>
      </c>
      <c r="APO315" s="308">
        <f t="shared" si="779"/>
        <v>0.40322877122877121</v>
      </c>
      <c r="APP315" s="308">
        <f t="shared" si="779"/>
        <v>0.40622577422577422</v>
      </c>
      <c r="APQ315" s="308">
        <f t="shared" si="779"/>
        <v>0.38025174825174829</v>
      </c>
      <c r="APR315" s="308">
        <f t="shared" si="779"/>
        <v>0.38025174825174829</v>
      </c>
      <c r="APS315" s="308">
        <f t="shared" si="779"/>
        <v>0.38025174825174829</v>
      </c>
      <c r="APT315" s="308">
        <f t="shared" si="779"/>
        <v>0.38025174825174829</v>
      </c>
      <c r="APU315" s="308">
        <f t="shared" si="779"/>
        <v>0.38025174825174829</v>
      </c>
      <c r="APV315" s="308">
        <f t="shared" si="779"/>
        <v>0.3406913086913087</v>
      </c>
      <c r="APW315" s="308">
        <f t="shared" si="779"/>
        <v>0.30705294705294706</v>
      </c>
    </row>
  </sheetData>
  <autoFilter ref="B1:B315" xr:uid="{8455EE69-D734-4F35-B567-425AFF3A31BF}"/>
  <mergeCells count="3">
    <mergeCell ref="QC144:QD144"/>
    <mergeCell ref="QC13:QD13"/>
    <mergeCell ref="AED23:AEE23"/>
  </mergeCells>
  <phoneticPr fontId="1"/>
  <pageMargins left="0" right="0" top="0" bottom="0" header="0.31496062992125984" footer="0.31496062992125984"/>
  <pageSetup paperSize="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3</vt:i4>
      </vt:variant>
    </vt:vector>
  </HeadingPairs>
  <TitlesOfParts>
    <vt:vector size="11" baseType="lpstr">
      <vt:lpstr>配信用グラフ</vt:lpstr>
      <vt:lpstr>表</vt:lpstr>
      <vt:lpstr>モデル</vt:lpstr>
      <vt:lpstr>実績と3ヵ月予報</vt:lpstr>
      <vt:lpstr>製作班未定</vt:lpstr>
      <vt:lpstr>中野班</vt:lpstr>
      <vt:lpstr>道姓班</vt:lpstr>
      <vt:lpstr>阪上班</vt:lpstr>
      <vt:lpstr>実績と3ヵ月予報!Print_Area</vt:lpstr>
      <vt:lpstr>配信用グラフ!Print_Area</vt:lpstr>
      <vt:lpstr>表!Print_Area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mikasa</dc:creator>
  <cp:keywords/>
  <dc:description/>
  <cp:lastModifiedBy>貴泰 米田</cp:lastModifiedBy>
  <cp:revision/>
  <cp:lastPrinted>2026-07-02T07:49:49Z</cp:lastPrinted>
  <dcterms:created xsi:type="dcterms:W3CDTF">2022-12-30T04:12:52Z</dcterms:created>
  <dcterms:modified xsi:type="dcterms:W3CDTF">2026-07-02T23:10:25Z</dcterms:modified>
  <cp:category/>
  <cp:contentStatus/>
</cp:coreProperties>
</file>